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G:\My Drive\Tabulation\"/>
    </mc:Choice>
  </mc:AlternateContent>
  <xr:revisionPtr revIDLastSave="0" documentId="13_ncr:1_{2A97A790-DED9-4F7A-95E7-D70B989816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RAFT" sheetId="4" r:id="rId1"/>
    <sheet name="TABULATION" sheetId="1" r:id="rId2"/>
    <sheet name="RESULT" sheetId="7" r:id="rId3"/>
    <sheet name="CONSOLIDATE INC" sheetId="6" r:id="rId4"/>
  </sheets>
  <definedNames>
    <definedName name="Format">INDIRECT("$A$1:$AO$"&amp;COUNT(TABULATION!$A:$A)+4)</definedName>
    <definedName name="IMCP">CHOOSE({1,2,3,4,5,6,7,8,9},TABULATION!$D$3,TABULATION!$G$3,TABULATION!$J$3,TABULATION!$M$3,TABULATION!$P$3,TABULATION!$S$3,TABULATION!$V$3,TABULATION!$Y$3,TABULATION!$AB$3)</definedName>
    <definedName name="IMDGP">CHOOSE({1,2,3,4,5,6,7,8,9},N(TABULATION!$D1)-DRAFT!$K3,N(TABULATION!$G1)-DRAFT!$T3,N(TABULATION!$J1)-DRAFT!$AC3,N(TABULATION!$M1)-DRAFT!$AL3,N(TABULATION!$P1)-DRAFT!$AU3,N(TABULATION!$S1)-DRAFT!$BD3,N(TABULATION!$V1)-DRAFT!$BM3,N(TABULATION!$Y1)-DRAFT!$BV3,N(TABULATION!$AB1)-DRAFT!$CE3)</definedName>
    <definedName name="IMGP">CHOOSE({1,2,3,4,5,6,7,8,9},DRAFT!$K3,DRAFT!$T3,DRAFT!$AC3,DRAFT!$AL3,DRAFT!$AU3,DRAFT!$BD3,DRAFT!$BM3,DRAFT!$BV3,DRAFT!$CE3)</definedName>
    <definedName name="_xlnm.Print_Titles" localSheetId="3">'CONSOLIDATE INC'!$1:$3</definedName>
    <definedName name="_xlnm.Print_Titles" localSheetId="2">RESULT!$1:$1</definedName>
    <definedName name="_xlnm.Print_Titles" localSheetId="1">TABULATION!$1:$4</definedName>
    <definedName name="RCP">CHOOSE({1,2,3,4,5,6,7,8,9,10,11},TABULATION!$D$3,TABULATION!$G$3,TABULATION!$J$3,TABULATION!$M$3,TABULATION!$P$3,TABULATION!$S$3,TABULATION!$V$3,TABULATION!$Y$3,TABULATION!$AB$3,TABULATION!$AE$3,TABULATION!$AH$3)</definedName>
    <definedName name="RGP">N(CHOOSE({1,2,3,4,5,6,7,8,9,10,11},TABULATION!$D1,TABULATION!$G1,TABULATION!$J1,TABULATION!$M1,TABULATION!$P1,TABULATION!$S1,TABULATION!$V1,TABULATION!$Y1,TABULATION!$AB1,TABULATION!$AE1,TABULATION!$AH1))</definedName>
    <definedName name="RSLT">CHOOSE({1,2,3,4,5},TABULATION!$A$5:$A$198,TABULATION!$AI$5:$AI$198,TABULATION!$AK$5:$AK$198,TABULATION!$AL$5:$AL$198,TABULATION!$AM$5:$AM$198)</definedName>
    <definedName name="TCP">TABULATION!$AJ$4</definedName>
  </definedNames>
  <calcPr calcId="181029"/>
</workbook>
</file>

<file path=xl/calcChain.xml><?xml version="1.0" encoding="utf-8"?>
<calcChain xmlns="http://schemas.openxmlformats.org/spreadsheetml/2006/main">
  <c r="CC8" i="4" l="1"/>
  <c r="CC9" i="4"/>
  <c r="CC10" i="4"/>
  <c r="CC11" i="4"/>
  <c r="CC12" i="4"/>
  <c r="CC13" i="4"/>
  <c r="CC14" i="4"/>
  <c r="CC15" i="4"/>
  <c r="CC16" i="4"/>
  <c r="CC17" i="4"/>
  <c r="CC18" i="4"/>
  <c r="CC19" i="4"/>
  <c r="CC20" i="4"/>
  <c r="CC21" i="4"/>
  <c r="CC22" i="4"/>
  <c r="CC23" i="4"/>
  <c r="CC24" i="4"/>
  <c r="CC25" i="4"/>
  <c r="CC26" i="4"/>
  <c r="CC27" i="4"/>
  <c r="CC28" i="4"/>
  <c r="CC29" i="4"/>
  <c r="CC30" i="4"/>
  <c r="CC31" i="4"/>
  <c r="CC32" i="4"/>
  <c r="CC33" i="4"/>
  <c r="CC34" i="4"/>
  <c r="CC35" i="4"/>
  <c r="CC36" i="4"/>
  <c r="CC37" i="4"/>
  <c r="CC38" i="4"/>
  <c r="CC39" i="4"/>
  <c r="CC40" i="4"/>
  <c r="CC41" i="4"/>
  <c r="CC42" i="4"/>
  <c r="CC43" i="4"/>
  <c r="CC44" i="4"/>
  <c r="CC45" i="4"/>
  <c r="CC46" i="4"/>
  <c r="CC47" i="4"/>
  <c r="CC48" i="4"/>
  <c r="CC49" i="4"/>
  <c r="CC50" i="4"/>
  <c r="CC51" i="4"/>
  <c r="CC52" i="4"/>
  <c r="CC53" i="4"/>
  <c r="CC54" i="4"/>
  <c r="CC55" i="4"/>
  <c r="CC56" i="4"/>
  <c r="CC57" i="4"/>
  <c r="CC58" i="4"/>
  <c r="CC59" i="4"/>
  <c r="CC60" i="4"/>
  <c r="CC61" i="4"/>
  <c r="CC62" i="4"/>
  <c r="CC63" i="4"/>
  <c r="CC64" i="4"/>
  <c r="CC65" i="4"/>
  <c r="CC66" i="4"/>
  <c r="CC67" i="4"/>
  <c r="CC68" i="4"/>
  <c r="CC69" i="4"/>
  <c r="CC70" i="4"/>
  <c r="CC71" i="4"/>
  <c r="CC72" i="4"/>
  <c r="CC73" i="4"/>
  <c r="CC74" i="4"/>
  <c r="CC75" i="4"/>
  <c r="CC76" i="4"/>
  <c r="CC77" i="4"/>
  <c r="CC78" i="4"/>
  <c r="CC79" i="4"/>
  <c r="CC80" i="4"/>
  <c r="CC81" i="4"/>
  <c r="CC82" i="4"/>
  <c r="CC83" i="4"/>
  <c r="CC84" i="4"/>
  <c r="CC85" i="4"/>
  <c r="CC86" i="4"/>
  <c r="CC87" i="4"/>
  <c r="CC88" i="4"/>
  <c r="CC89" i="4"/>
  <c r="CC90" i="4"/>
  <c r="CC91" i="4"/>
  <c r="CC92" i="4"/>
  <c r="CC93" i="4"/>
  <c r="CC94" i="4"/>
  <c r="CC95" i="4"/>
  <c r="CC96" i="4"/>
  <c r="CC97" i="4"/>
  <c r="CC98" i="4"/>
  <c r="CC99" i="4"/>
  <c r="CC100" i="4"/>
  <c r="CC101" i="4"/>
  <c r="CC102" i="4"/>
  <c r="CC103" i="4"/>
  <c r="CC104" i="4"/>
  <c r="CC105" i="4"/>
  <c r="CC106" i="4"/>
  <c r="CC107" i="4"/>
  <c r="CC108" i="4"/>
  <c r="CC109" i="4"/>
  <c r="CC110" i="4"/>
  <c r="CC111" i="4"/>
  <c r="CC112" i="4"/>
  <c r="CC113" i="4"/>
  <c r="CC114" i="4"/>
  <c r="CC115" i="4"/>
  <c r="CC116" i="4"/>
  <c r="CC117" i="4"/>
  <c r="CC118" i="4"/>
  <c r="CC119" i="4"/>
  <c r="CC120" i="4"/>
  <c r="CC121" i="4"/>
  <c r="CC122" i="4"/>
  <c r="CC123" i="4"/>
  <c r="CC124" i="4"/>
  <c r="CC125" i="4"/>
  <c r="CC126" i="4"/>
  <c r="CC127" i="4"/>
  <c r="CC128" i="4"/>
  <c r="CC129" i="4"/>
  <c r="CC130" i="4"/>
  <c r="CC131" i="4"/>
  <c r="CC132" i="4"/>
  <c r="CC133" i="4"/>
  <c r="CC134" i="4"/>
  <c r="CC135" i="4"/>
  <c r="CC136" i="4"/>
  <c r="CC137" i="4"/>
  <c r="CC138" i="4"/>
  <c r="CC139" i="4"/>
  <c r="CC140" i="4"/>
  <c r="CC141" i="4"/>
  <c r="CC142" i="4"/>
  <c r="CC143" i="4"/>
  <c r="CC144" i="4"/>
  <c r="CC145" i="4"/>
  <c r="CC146" i="4"/>
  <c r="CC147" i="4"/>
  <c r="CC148" i="4"/>
  <c r="CC149" i="4"/>
  <c r="CC150" i="4"/>
  <c r="CC151" i="4"/>
  <c r="CC152" i="4"/>
  <c r="CC153" i="4"/>
  <c r="CC154" i="4"/>
  <c r="CC155" i="4"/>
  <c r="CC156" i="4"/>
  <c r="CC157" i="4"/>
  <c r="CC158" i="4"/>
  <c r="CC159" i="4"/>
  <c r="CC160" i="4"/>
  <c r="CC161" i="4"/>
  <c r="CC162" i="4"/>
  <c r="CC163" i="4"/>
  <c r="CC164" i="4"/>
  <c r="CC165" i="4"/>
  <c r="CC166" i="4"/>
  <c r="CC167" i="4"/>
  <c r="CC168" i="4"/>
  <c r="CC169" i="4"/>
  <c r="CC170" i="4"/>
  <c r="CC171" i="4"/>
  <c r="CC172" i="4"/>
  <c r="CC173" i="4"/>
  <c r="CC174" i="4"/>
  <c r="CC175" i="4"/>
  <c r="CC176" i="4"/>
  <c r="CC177" i="4"/>
  <c r="CC178" i="4"/>
  <c r="CC179" i="4"/>
  <c r="CC180" i="4"/>
  <c r="CC181" i="4"/>
  <c r="CC182" i="4"/>
  <c r="CC183" i="4"/>
  <c r="CC184" i="4"/>
  <c r="CC185" i="4"/>
  <c r="CC186" i="4"/>
  <c r="CC187" i="4"/>
  <c r="CC188" i="4"/>
  <c r="CC189" i="4"/>
  <c r="CC190" i="4"/>
  <c r="CC191" i="4"/>
  <c r="CC192" i="4"/>
  <c r="CC193" i="4"/>
  <c r="CC194" i="4"/>
  <c r="CC195" i="4"/>
  <c r="CC196" i="4"/>
  <c r="CC197" i="4"/>
  <c r="CC198" i="4"/>
  <c r="CC199" i="4"/>
  <c r="CC200" i="4"/>
  <c r="CC201" i="4"/>
  <c r="CC202" i="4"/>
  <c r="CC203" i="4"/>
  <c r="CC204" i="4"/>
  <c r="CC205" i="4"/>
  <c r="CC206" i="4"/>
  <c r="CC207" i="4"/>
  <c r="CC208" i="4"/>
  <c r="CC209" i="4"/>
  <c r="CC210" i="4"/>
  <c r="CC211" i="4"/>
  <c r="CC212" i="4"/>
  <c r="CC213" i="4"/>
  <c r="CC214" i="4"/>
  <c r="CC215" i="4"/>
  <c r="CC216" i="4"/>
  <c r="CC217" i="4"/>
  <c r="CC218" i="4"/>
  <c r="CC219" i="4"/>
  <c r="CC220" i="4"/>
  <c r="CC221" i="4"/>
  <c r="CC222" i="4"/>
  <c r="CC223" i="4"/>
  <c r="CC224" i="4"/>
  <c r="CC225" i="4"/>
  <c r="CC226" i="4"/>
  <c r="CC227" i="4"/>
  <c r="CC228" i="4"/>
  <c r="CC229" i="4"/>
  <c r="CC230" i="4"/>
  <c r="CC231" i="4"/>
  <c r="CC232" i="4"/>
  <c r="CC233" i="4"/>
  <c r="CC234" i="4"/>
  <c r="CC235" i="4"/>
  <c r="CC236" i="4"/>
  <c r="CC237" i="4"/>
  <c r="CC238" i="4"/>
  <c r="CC239" i="4"/>
  <c r="CC240" i="4"/>
  <c r="CC241" i="4"/>
  <c r="CC242" i="4"/>
  <c r="CC243" i="4"/>
  <c r="CC244" i="4"/>
  <c r="CC245" i="4"/>
  <c r="CC246" i="4"/>
  <c r="CC247" i="4"/>
  <c r="CC248" i="4"/>
  <c r="CC249" i="4"/>
  <c r="CC250" i="4"/>
  <c r="CC251" i="4"/>
  <c r="CC252" i="4"/>
  <c r="CC253" i="4"/>
  <c r="CC254" i="4"/>
  <c r="CC255" i="4"/>
  <c r="CC256" i="4"/>
  <c r="CC257" i="4"/>
  <c r="CC258" i="4"/>
  <c r="CC259" i="4"/>
  <c r="CC260" i="4"/>
  <c r="CC261" i="4"/>
  <c r="CC262" i="4"/>
  <c r="CC263" i="4"/>
  <c r="CC264" i="4"/>
  <c r="CC265" i="4"/>
  <c r="CC266" i="4"/>
  <c r="CC267" i="4"/>
  <c r="CC268" i="4"/>
  <c r="CC269" i="4"/>
  <c r="CC270" i="4"/>
  <c r="CC271" i="4"/>
  <c r="CC272" i="4"/>
  <c r="CC273" i="4"/>
  <c r="CC274" i="4"/>
  <c r="CC275" i="4"/>
  <c r="CC276" i="4"/>
  <c r="CC277" i="4"/>
  <c r="CC278" i="4"/>
  <c r="CC279" i="4"/>
  <c r="CC280" i="4"/>
  <c r="CC281" i="4"/>
  <c r="CC282" i="4"/>
  <c r="CC283" i="4"/>
  <c r="CC284" i="4"/>
  <c r="CC285" i="4"/>
  <c r="CC286" i="4"/>
  <c r="CC287" i="4"/>
  <c r="CC288" i="4"/>
  <c r="CC289" i="4"/>
  <c r="CC290" i="4"/>
  <c r="CC291" i="4"/>
  <c r="CC292" i="4"/>
  <c r="CC293" i="4"/>
  <c r="CC294" i="4"/>
  <c r="CC295" i="4"/>
  <c r="CC296" i="4"/>
  <c r="CC297" i="4"/>
  <c r="CC298" i="4"/>
  <c r="CC299" i="4"/>
  <c r="CC300" i="4"/>
  <c r="CC301" i="4"/>
  <c r="CC302" i="4"/>
  <c r="CC303" i="4"/>
  <c r="CC304" i="4"/>
  <c r="CC305" i="4"/>
  <c r="CC306" i="4"/>
  <c r="CC307" i="4"/>
  <c r="CC308" i="4"/>
  <c r="CC309" i="4"/>
  <c r="CC310" i="4"/>
  <c r="CC311" i="4"/>
  <c r="CC312" i="4"/>
  <c r="CC313" i="4"/>
  <c r="CC314" i="4"/>
  <c r="CC315" i="4"/>
  <c r="CC316" i="4"/>
  <c r="CC317" i="4"/>
  <c r="CC318" i="4"/>
  <c r="CC319" i="4"/>
  <c r="CC320" i="4"/>
  <c r="CC321" i="4"/>
  <c r="CC322" i="4"/>
  <c r="CC323" i="4"/>
  <c r="CC324" i="4"/>
  <c r="CC325" i="4"/>
  <c r="CC326" i="4"/>
  <c r="CC327" i="4"/>
  <c r="CC328" i="4"/>
  <c r="CC329" i="4"/>
  <c r="CC330" i="4"/>
  <c r="CC331" i="4"/>
  <c r="CC332" i="4"/>
  <c r="CC333" i="4"/>
  <c r="CC334" i="4"/>
  <c r="CC335" i="4"/>
  <c r="CC336" i="4"/>
  <c r="CC337" i="4"/>
  <c r="CC338" i="4"/>
  <c r="CC339" i="4"/>
  <c r="CC340" i="4"/>
  <c r="CC341" i="4"/>
  <c r="CC342" i="4"/>
  <c r="CC343" i="4"/>
  <c r="CC344" i="4"/>
  <c r="CC345" i="4"/>
  <c r="CC346" i="4"/>
  <c r="CC347" i="4"/>
  <c r="CC348" i="4"/>
  <c r="CC349" i="4"/>
  <c r="CC350" i="4"/>
  <c r="CC351" i="4"/>
  <c r="CC352" i="4"/>
  <c r="CC353" i="4"/>
  <c r="CC354" i="4"/>
  <c r="CC355" i="4"/>
  <c r="CC356" i="4"/>
  <c r="CC357" i="4"/>
  <c r="CC358" i="4"/>
  <c r="CC359" i="4"/>
  <c r="CC360" i="4"/>
  <c r="CC361" i="4"/>
  <c r="CC362" i="4"/>
  <c r="CC363" i="4"/>
  <c r="CC364" i="4"/>
  <c r="CC365" i="4"/>
  <c r="CC7" i="4"/>
  <c r="BT8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T22" i="4"/>
  <c r="BT23" i="4"/>
  <c r="BT24" i="4"/>
  <c r="BT25" i="4"/>
  <c r="BT26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85" i="4"/>
  <c r="BT86" i="4"/>
  <c r="BT87" i="4"/>
  <c r="BT88" i="4"/>
  <c r="BT89" i="4"/>
  <c r="BT90" i="4"/>
  <c r="BT91" i="4"/>
  <c r="BT92" i="4"/>
  <c r="BT93" i="4"/>
  <c r="BT94" i="4"/>
  <c r="BT95" i="4"/>
  <c r="BT96" i="4"/>
  <c r="BT97" i="4"/>
  <c r="BT98" i="4"/>
  <c r="BT99" i="4"/>
  <c r="BT100" i="4"/>
  <c r="BT101" i="4"/>
  <c r="BT102" i="4"/>
  <c r="BT103" i="4"/>
  <c r="BT104" i="4"/>
  <c r="BT105" i="4"/>
  <c r="BT106" i="4"/>
  <c r="BT107" i="4"/>
  <c r="BT108" i="4"/>
  <c r="BT109" i="4"/>
  <c r="BT110" i="4"/>
  <c r="BT111" i="4"/>
  <c r="BT112" i="4"/>
  <c r="BT113" i="4"/>
  <c r="BT114" i="4"/>
  <c r="BT115" i="4"/>
  <c r="BT116" i="4"/>
  <c r="BT117" i="4"/>
  <c r="BT118" i="4"/>
  <c r="BT119" i="4"/>
  <c r="BT120" i="4"/>
  <c r="BT121" i="4"/>
  <c r="BT122" i="4"/>
  <c r="BT123" i="4"/>
  <c r="BT124" i="4"/>
  <c r="BT125" i="4"/>
  <c r="BT126" i="4"/>
  <c r="BT127" i="4"/>
  <c r="BT128" i="4"/>
  <c r="BT129" i="4"/>
  <c r="BT130" i="4"/>
  <c r="BT131" i="4"/>
  <c r="BT132" i="4"/>
  <c r="BT133" i="4"/>
  <c r="BT134" i="4"/>
  <c r="BT135" i="4"/>
  <c r="BT136" i="4"/>
  <c r="BT137" i="4"/>
  <c r="BT138" i="4"/>
  <c r="BT139" i="4"/>
  <c r="BT140" i="4"/>
  <c r="BT141" i="4"/>
  <c r="BT142" i="4"/>
  <c r="BT143" i="4"/>
  <c r="BT144" i="4"/>
  <c r="BT145" i="4"/>
  <c r="BT146" i="4"/>
  <c r="BT147" i="4"/>
  <c r="BT148" i="4"/>
  <c r="BT149" i="4"/>
  <c r="BT150" i="4"/>
  <c r="BT151" i="4"/>
  <c r="BT152" i="4"/>
  <c r="BT153" i="4"/>
  <c r="BT154" i="4"/>
  <c r="BT155" i="4"/>
  <c r="BT156" i="4"/>
  <c r="BT157" i="4"/>
  <c r="BT158" i="4"/>
  <c r="BT159" i="4"/>
  <c r="BT160" i="4"/>
  <c r="BT161" i="4"/>
  <c r="BT162" i="4"/>
  <c r="BT163" i="4"/>
  <c r="BT164" i="4"/>
  <c r="BT165" i="4"/>
  <c r="BT166" i="4"/>
  <c r="BT167" i="4"/>
  <c r="BT168" i="4"/>
  <c r="BT169" i="4"/>
  <c r="BT170" i="4"/>
  <c r="BT171" i="4"/>
  <c r="BT172" i="4"/>
  <c r="BT173" i="4"/>
  <c r="BT174" i="4"/>
  <c r="BT175" i="4"/>
  <c r="BT176" i="4"/>
  <c r="BT177" i="4"/>
  <c r="BT178" i="4"/>
  <c r="BT179" i="4"/>
  <c r="BT180" i="4"/>
  <c r="BT181" i="4"/>
  <c r="BT182" i="4"/>
  <c r="BT183" i="4"/>
  <c r="BT184" i="4"/>
  <c r="BT185" i="4"/>
  <c r="BT186" i="4"/>
  <c r="BT187" i="4"/>
  <c r="BT188" i="4"/>
  <c r="BT189" i="4"/>
  <c r="BT190" i="4"/>
  <c r="BT191" i="4"/>
  <c r="BT192" i="4"/>
  <c r="BT193" i="4"/>
  <c r="BT194" i="4"/>
  <c r="BT195" i="4"/>
  <c r="BT196" i="4"/>
  <c r="BT197" i="4"/>
  <c r="BT198" i="4"/>
  <c r="BT199" i="4"/>
  <c r="BT200" i="4"/>
  <c r="BT201" i="4"/>
  <c r="BT202" i="4"/>
  <c r="BT203" i="4"/>
  <c r="BT204" i="4"/>
  <c r="BT205" i="4"/>
  <c r="BT206" i="4"/>
  <c r="BT207" i="4"/>
  <c r="BT208" i="4"/>
  <c r="BT209" i="4"/>
  <c r="BT210" i="4"/>
  <c r="BT211" i="4"/>
  <c r="BT212" i="4"/>
  <c r="BT213" i="4"/>
  <c r="BT214" i="4"/>
  <c r="BT215" i="4"/>
  <c r="BT216" i="4"/>
  <c r="BT217" i="4"/>
  <c r="BT218" i="4"/>
  <c r="BT219" i="4"/>
  <c r="BT220" i="4"/>
  <c r="BT221" i="4"/>
  <c r="BT222" i="4"/>
  <c r="BT223" i="4"/>
  <c r="BT224" i="4"/>
  <c r="BT225" i="4"/>
  <c r="BT226" i="4"/>
  <c r="BT227" i="4"/>
  <c r="BT228" i="4"/>
  <c r="BT229" i="4"/>
  <c r="BT230" i="4"/>
  <c r="BT231" i="4"/>
  <c r="BT232" i="4"/>
  <c r="BT233" i="4"/>
  <c r="BT234" i="4"/>
  <c r="BT235" i="4"/>
  <c r="BT236" i="4"/>
  <c r="BT237" i="4"/>
  <c r="BT238" i="4"/>
  <c r="BT239" i="4"/>
  <c r="BT240" i="4"/>
  <c r="BT241" i="4"/>
  <c r="BT242" i="4"/>
  <c r="BT243" i="4"/>
  <c r="BT244" i="4"/>
  <c r="BT245" i="4"/>
  <c r="BT246" i="4"/>
  <c r="BT247" i="4"/>
  <c r="BT248" i="4"/>
  <c r="BT249" i="4"/>
  <c r="BT250" i="4"/>
  <c r="BT251" i="4"/>
  <c r="BT252" i="4"/>
  <c r="BT253" i="4"/>
  <c r="BT254" i="4"/>
  <c r="BT255" i="4"/>
  <c r="BT256" i="4"/>
  <c r="BT257" i="4"/>
  <c r="BT258" i="4"/>
  <c r="BT259" i="4"/>
  <c r="BT260" i="4"/>
  <c r="BT261" i="4"/>
  <c r="BT262" i="4"/>
  <c r="BT263" i="4"/>
  <c r="BT264" i="4"/>
  <c r="BT265" i="4"/>
  <c r="BT266" i="4"/>
  <c r="BT267" i="4"/>
  <c r="BT268" i="4"/>
  <c r="BT269" i="4"/>
  <c r="BT270" i="4"/>
  <c r="BT271" i="4"/>
  <c r="BT272" i="4"/>
  <c r="BT273" i="4"/>
  <c r="BT274" i="4"/>
  <c r="BT275" i="4"/>
  <c r="BT276" i="4"/>
  <c r="BT277" i="4"/>
  <c r="BT278" i="4"/>
  <c r="BT279" i="4"/>
  <c r="BT280" i="4"/>
  <c r="BT281" i="4"/>
  <c r="BT282" i="4"/>
  <c r="BT283" i="4"/>
  <c r="BT284" i="4"/>
  <c r="BT285" i="4"/>
  <c r="BT286" i="4"/>
  <c r="BT287" i="4"/>
  <c r="BT288" i="4"/>
  <c r="BT289" i="4"/>
  <c r="BT290" i="4"/>
  <c r="BT291" i="4"/>
  <c r="BT292" i="4"/>
  <c r="BT293" i="4"/>
  <c r="BT294" i="4"/>
  <c r="BT295" i="4"/>
  <c r="BT296" i="4"/>
  <c r="BT297" i="4"/>
  <c r="BT298" i="4"/>
  <c r="BT299" i="4"/>
  <c r="BT300" i="4"/>
  <c r="BT301" i="4"/>
  <c r="BT302" i="4"/>
  <c r="BT303" i="4"/>
  <c r="BT304" i="4"/>
  <c r="BT305" i="4"/>
  <c r="BT306" i="4"/>
  <c r="BT307" i="4"/>
  <c r="BT308" i="4"/>
  <c r="BT309" i="4"/>
  <c r="BT310" i="4"/>
  <c r="BT311" i="4"/>
  <c r="BT312" i="4"/>
  <c r="BT313" i="4"/>
  <c r="BT314" i="4"/>
  <c r="BT315" i="4"/>
  <c r="BT316" i="4"/>
  <c r="BT317" i="4"/>
  <c r="BT318" i="4"/>
  <c r="BT319" i="4"/>
  <c r="BT320" i="4"/>
  <c r="BT321" i="4"/>
  <c r="BT322" i="4"/>
  <c r="BT323" i="4"/>
  <c r="BT324" i="4"/>
  <c r="BT325" i="4"/>
  <c r="BT326" i="4"/>
  <c r="BT327" i="4"/>
  <c r="BT328" i="4"/>
  <c r="BT329" i="4"/>
  <c r="BT330" i="4"/>
  <c r="BT331" i="4"/>
  <c r="BT332" i="4"/>
  <c r="BT333" i="4"/>
  <c r="BT334" i="4"/>
  <c r="BT335" i="4"/>
  <c r="BT336" i="4"/>
  <c r="BT337" i="4"/>
  <c r="BT338" i="4"/>
  <c r="BT339" i="4"/>
  <c r="BT340" i="4"/>
  <c r="BT341" i="4"/>
  <c r="BT342" i="4"/>
  <c r="BT343" i="4"/>
  <c r="BT344" i="4"/>
  <c r="BT345" i="4"/>
  <c r="BT346" i="4"/>
  <c r="BT347" i="4"/>
  <c r="BT348" i="4"/>
  <c r="BT349" i="4"/>
  <c r="BT350" i="4"/>
  <c r="BT351" i="4"/>
  <c r="BT352" i="4"/>
  <c r="BT353" i="4"/>
  <c r="BT354" i="4"/>
  <c r="BT355" i="4"/>
  <c r="BT356" i="4"/>
  <c r="BT357" i="4"/>
  <c r="BT358" i="4"/>
  <c r="BT359" i="4"/>
  <c r="BT360" i="4"/>
  <c r="BT361" i="4"/>
  <c r="BT362" i="4"/>
  <c r="BT363" i="4"/>
  <c r="BT364" i="4"/>
  <c r="BT365" i="4"/>
  <c r="BT7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K44" i="4"/>
  <c r="BK45" i="4"/>
  <c r="BK46" i="4"/>
  <c r="BK47" i="4"/>
  <c r="BK48" i="4"/>
  <c r="BK49" i="4"/>
  <c r="BK50" i="4"/>
  <c r="BK51" i="4"/>
  <c r="BK52" i="4"/>
  <c r="BK53" i="4"/>
  <c r="BK54" i="4"/>
  <c r="BK55" i="4"/>
  <c r="BK56" i="4"/>
  <c r="BK57" i="4"/>
  <c r="BK58" i="4"/>
  <c r="BK59" i="4"/>
  <c r="BK60" i="4"/>
  <c r="BK61" i="4"/>
  <c r="BK62" i="4"/>
  <c r="BK63" i="4"/>
  <c r="BK64" i="4"/>
  <c r="BK65" i="4"/>
  <c r="BK66" i="4"/>
  <c r="BK67" i="4"/>
  <c r="BK68" i="4"/>
  <c r="BK69" i="4"/>
  <c r="BK70" i="4"/>
  <c r="BK71" i="4"/>
  <c r="BK72" i="4"/>
  <c r="BK73" i="4"/>
  <c r="BK74" i="4"/>
  <c r="BK75" i="4"/>
  <c r="BK76" i="4"/>
  <c r="BK77" i="4"/>
  <c r="BK78" i="4"/>
  <c r="BK79" i="4"/>
  <c r="BK80" i="4"/>
  <c r="BK81" i="4"/>
  <c r="BK82" i="4"/>
  <c r="BK83" i="4"/>
  <c r="BK84" i="4"/>
  <c r="BK85" i="4"/>
  <c r="BK86" i="4"/>
  <c r="BK87" i="4"/>
  <c r="BK88" i="4"/>
  <c r="BK89" i="4"/>
  <c r="BK90" i="4"/>
  <c r="BK91" i="4"/>
  <c r="BK92" i="4"/>
  <c r="BK93" i="4"/>
  <c r="BK94" i="4"/>
  <c r="BK95" i="4"/>
  <c r="BK96" i="4"/>
  <c r="BK97" i="4"/>
  <c r="BK98" i="4"/>
  <c r="BK99" i="4"/>
  <c r="BK100" i="4"/>
  <c r="BK101" i="4"/>
  <c r="BK102" i="4"/>
  <c r="BK103" i="4"/>
  <c r="BK104" i="4"/>
  <c r="BK105" i="4"/>
  <c r="BK106" i="4"/>
  <c r="BK107" i="4"/>
  <c r="BK108" i="4"/>
  <c r="BK109" i="4"/>
  <c r="BK110" i="4"/>
  <c r="BK111" i="4"/>
  <c r="BK112" i="4"/>
  <c r="BK113" i="4"/>
  <c r="BK114" i="4"/>
  <c r="BK115" i="4"/>
  <c r="BK116" i="4"/>
  <c r="BK117" i="4"/>
  <c r="BK118" i="4"/>
  <c r="BK119" i="4"/>
  <c r="BK120" i="4"/>
  <c r="BK121" i="4"/>
  <c r="BK122" i="4"/>
  <c r="BK123" i="4"/>
  <c r="BK124" i="4"/>
  <c r="BK125" i="4"/>
  <c r="BK126" i="4"/>
  <c r="BK127" i="4"/>
  <c r="BK128" i="4"/>
  <c r="BK129" i="4"/>
  <c r="BK130" i="4"/>
  <c r="BK131" i="4"/>
  <c r="BK132" i="4"/>
  <c r="BK133" i="4"/>
  <c r="BK134" i="4"/>
  <c r="BK135" i="4"/>
  <c r="BK136" i="4"/>
  <c r="BK137" i="4"/>
  <c r="BK138" i="4"/>
  <c r="BK139" i="4"/>
  <c r="BK140" i="4"/>
  <c r="BK141" i="4"/>
  <c r="BK142" i="4"/>
  <c r="BK143" i="4"/>
  <c r="BK144" i="4"/>
  <c r="BK145" i="4"/>
  <c r="BK146" i="4"/>
  <c r="BK147" i="4"/>
  <c r="BK148" i="4"/>
  <c r="BK149" i="4"/>
  <c r="BK150" i="4"/>
  <c r="BK151" i="4"/>
  <c r="BK152" i="4"/>
  <c r="BK153" i="4"/>
  <c r="BK154" i="4"/>
  <c r="BK155" i="4"/>
  <c r="BK156" i="4"/>
  <c r="BK157" i="4"/>
  <c r="BK158" i="4"/>
  <c r="BK159" i="4"/>
  <c r="BK160" i="4"/>
  <c r="BK161" i="4"/>
  <c r="BK162" i="4"/>
  <c r="BK163" i="4"/>
  <c r="BK164" i="4"/>
  <c r="BK165" i="4"/>
  <c r="BK166" i="4"/>
  <c r="BK167" i="4"/>
  <c r="BK168" i="4"/>
  <c r="BK169" i="4"/>
  <c r="BK170" i="4"/>
  <c r="BK171" i="4"/>
  <c r="BK172" i="4"/>
  <c r="BK173" i="4"/>
  <c r="BK174" i="4"/>
  <c r="BK175" i="4"/>
  <c r="BK176" i="4"/>
  <c r="BK177" i="4"/>
  <c r="BK178" i="4"/>
  <c r="BK179" i="4"/>
  <c r="BK180" i="4"/>
  <c r="BK181" i="4"/>
  <c r="BK182" i="4"/>
  <c r="BK183" i="4"/>
  <c r="BK184" i="4"/>
  <c r="BK185" i="4"/>
  <c r="BK186" i="4"/>
  <c r="BK187" i="4"/>
  <c r="BK188" i="4"/>
  <c r="BK189" i="4"/>
  <c r="BK190" i="4"/>
  <c r="BK191" i="4"/>
  <c r="BK192" i="4"/>
  <c r="BK193" i="4"/>
  <c r="BK194" i="4"/>
  <c r="BK195" i="4"/>
  <c r="BK196" i="4"/>
  <c r="BK197" i="4"/>
  <c r="BK198" i="4"/>
  <c r="BK199" i="4"/>
  <c r="BK200" i="4"/>
  <c r="BK201" i="4"/>
  <c r="BK202" i="4"/>
  <c r="BK203" i="4"/>
  <c r="BK204" i="4"/>
  <c r="BK205" i="4"/>
  <c r="BK206" i="4"/>
  <c r="BK207" i="4"/>
  <c r="BK208" i="4"/>
  <c r="BK209" i="4"/>
  <c r="BK210" i="4"/>
  <c r="BK211" i="4"/>
  <c r="BK212" i="4"/>
  <c r="BK213" i="4"/>
  <c r="BK214" i="4"/>
  <c r="BK215" i="4"/>
  <c r="BK216" i="4"/>
  <c r="BK217" i="4"/>
  <c r="BK218" i="4"/>
  <c r="BK219" i="4"/>
  <c r="BK220" i="4"/>
  <c r="BK221" i="4"/>
  <c r="BK222" i="4"/>
  <c r="BK223" i="4"/>
  <c r="BK224" i="4"/>
  <c r="BK225" i="4"/>
  <c r="BK226" i="4"/>
  <c r="BK227" i="4"/>
  <c r="BK228" i="4"/>
  <c r="BK229" i="4"/>
  <c r="BK230" i="4"/>
  <c r="BK231" i="4"/>
  <c r="BK232" i="4"/>
  <c r="BK233" i="4"/>
  <c r="BK234" i="4"/>
  <c r="BK235" i="4"/>
  <c r="BK236" i="4"/>
  <c r="BK237" i="4"/>
  <c r="BK238" i="4"/>
  <c r="BK239" i="4"/>
  <c r="BK240" i="4"/>
  <c r="BK241" i="4"/>
  <c r="BK242" i="4"/>
  <c r="BK243" i="4"/>
  <c r="BK244" i="4"/>
  <c r="BK245" i="4"/>
  <c r="BK246" i="4"/>
  <c r="BK247" i="4"/>
  <c r="BK248" i="4"/>
  <c r="BK249" i="4"/>
  <c r="BK250" i="4"/>
  <c r="BK251" i="4"/>
  <c r="BK252" i="4"/>
  <c r="BK253" i="4"/>
  <c r="BK254" i="4"/>
  <c r="BK255" i="4"/>
  <c r="BK256" i="4"/>
  <c r="BK257" i="4"/>
  <c r="BK258" i="4"/>
  <c r="BK259" i="4"/>
  <c r="BK260" i="4"/>
  <c r="BK261" i="4"/>
  <c r="BK262" i="4"/>
  <c r="BK263" i="4"/>
  <c r="BK264" i="4"/>
  <c r="BK265" i="4"/>
  <c r="BK266" i="4"/>
  <c r="BK267" i="4"/>
  <c r="BK268" i="4"/>
  <c r="BK269" i="4"/>
  <c r="BK270" i="4"/>
  <c r="BK271" i="4"/>
  <c r="BK272" i="4"/>
  <c r="BK273" i="4"/>
  <c r="BK274" i="4"/>
  <c r="BK275" i="4"/>
  <c r="BK276" i="4"/>
  <c r="BK277" i="4"/>
  <c r="BK278" i="4"/>
  <c r="BK279" i="4"/>
  <c r="BK280" i="4"/>
  <c r="BK281" i="4"/>
  <c r="BK282" i="4"/>
  <c r="BK283" i="4"/>
  <c r="BK284" i="4"/>
  <c r="BK285" i="4"/>
  <c r="BK286" i="4"/>
  <c r="BK287" i="4"/>
  <c r="BK288" i="4"/>
  <c r="BK289" i="4"/>
  <c r="BK290" i="4"/>
  <c r="BK291" i="4"/>
  <c r="BK292" i="4"/>
  <c r="BK293" i="4"/>
  <c r="BK294" i="4"/>
  <c r="BK295" i="4"/>
  <c r="BK296" i="4"/>
  <c r="BK297" i="4"/>
  <c r="BK298" i="4"/>
  <c r="BK299" i="4"/>
  <c r="BK300" i="4"/>
  <c r="BK301" i="4"/>
  <c r="BK302" i="4"/>
  <c r="BK303" i="4"/>
  <c r="BK304" i="4"/>
  <c r="BK305" i="4"/>
  <c r="BK306" i="4"/>
  <c r="BK307" i="4"/>
  <c r="BK308" i="4"/>
  <c r="BK309" i="4"/>
  <c r="BK310" i="4"/>
  <c r="BK311" i="4"/>
  <c r="BK312" i="4"/>
  <c r="BK313" i="4"/>
  <c r="BK314" i="4"/>
  <c r="BK315" i="4"/>
  <c r="BK316" i="4"/>
  <c r="BK317" i="4"/>
  <c r="BK318" i="4"/>
  <c r="BK319" i="4"/>
  <c r="BK320" i="4"/>
  <c r="BK321" i="4"/>
  <c r="BK322" i="4"/>
  <c r="BK323" i="4"/>
  <c r="BK324" i="4"/>
  <c r="BK325" i="4"/>
  <c r="BK326" i="4"/>
  <c r="BK327" i="4"/>
  <c r="BK328" i="4"/>
  <c r="BK329" i="4"/>
  <c r="BK330" i="4"/>
  <c r="BK331" i="4"/>
  <c r="BK332" i="4"/>
  <c r="BK333" i="4"/>
  <c r="BK334" i="4"/>
  <c r="BK335" i="4"/>
  <c r="BK336" i="4"/>
  <c r="BK337" i="4"/>
  <c r="BK338" i="4"/>
  <c r="BK339" i="4"/>
  <c r="BK340" i="4"/>
  <c r="BK341" i="4"/>
  <c r="BK342" i="4"/>
  <c r="BK343" i="4"/>
  <c r="BK344" i="4"/>
  <c r="BK345" i="4"/>
  <c r="BK346" i="4"/>
  <c r="BK347" i="4"/>
  <c r="BK348" i="4"/>
  <c r="BK349" i="4"/>
  <c r="BK350" i="4"/>
  <c r="BK351" i="4"/>
  <c r="BK352" i="4"/>
  <c r="BK353" i="4"/>
  <c r="BK354" i="4"/>
  <c r="BK355" i="4"/>
  <c r="BK356" i="4"/>
  <c r="BK357" i="4"/>
  <c r="BK358" i="4"/>
  <c r="BK359" i="4"/>
  <c r="BK360" i="4"/>
  <c r="BK361" i="4"/>
  <c r="BK362" i="4"/>
  <c r="BK363" i="4"/>
  <c r="BK364" i="4"/>
  <c r="BK365" i="4"/>
  <c r="BK7" i="4"/>
  <c r="BB8" i="4"/>
  <c r="BB9" i="4"/>
  <c r="BB10" i="4"/>
  <c r="BB11" i="4"/>
  <c r="BB12" i="4"/>
  <c r="BB13" i="4"/>
  <c r="BB14" i="4"/>
  <c r="BB15" i="4"/>
  <c r="BB16" i="4"/>
  <c r="BB17" i="4"/>
  <c r="BB18" i="4"/>
  <c r="BB19" i="4"/>
  <c r="BB20" i="4"/>
  <c r="BB21" i="4"/>
  <c r="BB22" i="4"/>
  <c r="BB23" i="4"/>
  <c r="BB24" i="4"/>
  <c r="BB25" i="4"/>
  <c r="BB26" i="4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6" i="4"/>
  <c r="BB57" i="4"/>
  <c r="BB58" i="4"/>
  <c r="BB59" i="4"/>
  <c r="BB60" i="4"/>
  <c r="BB61" i="4"/>
  <c r="BB62" i="4"/>
  <c r="BB63" i="4"/>
  <c r="BB64" i="4"/>
  <c r="BB65" i="4"/>
  <c r="BB66" i="4"/>
  <c r="BB67" i="4"/>
  <c r="BB68" i="4"/>
  <c r="BB69" i="4"/>
  <c r="BB70" i="4"/>
  <c r="BB71" i="4"/>
  <c r="BB72" i="4"/>
  <c r="BB73" i="4"/>
  <c r="BB74" i="4"/>
  <c r="BB75" i="4"/>
  <c r="BB76" i="4"/>
  <c r="BB77" i="4"/>
  <c r="BB78" i="4"/>
  <c r="BB79" i="4"/>
  <c r="BB80" i="4"/>
  <c r="BB81" i="4"/>
  <c r="BB82" i="4"/>
  <c r="BB83" i="4"/>
  <c r="BB84" i="4"/>
  <c r="BB85" i="4"/>
  <c r="BB86" i="4"/>
  <c r="BB87" i="4"/>
  <c r="BB88" i="4"/>
  <c r="BB89" i="4"/>
  <c r="BB90" i="4"/>
  <c r="BB91" i="4"/>
  <c r="BB92" i="4"/>
  <c r="BB93" i="4"/>
  <c r="BB94" i="4"/>
  <c r="BB95" i="4"/>
  <c r="BB96" i="4"/>
  <c r="BB97" i="4"/>
  <c r="BB98" i="4"/>
  <c r="BB99" i="4"/>
  <c r="BB100" i="4"/>
  <c r="BB101" i="4"/>
  <c r="BB102" i="4"/>
  <c r="BB103" i="4"/>
  <c r="BB104" i="4"/>
  <c r="BB105" i="4"/>
  <c r="BB106" i="4"/>
  <c r="BB107" i="4"/>
  <c r="BB108" i="4"/>
  <c r="BB109" i="4"/>
  <c r="BB110" i="4"/>
  <c r="BB111" i="4"/>
  <c r="BB112" i="4"/>
  <c r="BB113" i="4"/>
  <c r="BB114" i="4"/>
  <c r="BB115" i="4"/>
  <c r="BB116" i="4"/>
  <c r="BB117" i="4"/>
  <c r="BB118" i="4"/>
  <c r="BB119" i="4"/>
  <c r="BB120" i="4"/>
  <c r="BB121" i="4"/>
  <c r="BB122" i="4"/>
  <c r="BB123" i="4"/>
  <c r="BB124" i="4"/>
  <c r="BB125" i="4"/>
  <c r="BB126" i="4"/>
  <c r="BB127" i="4"/>
  <c r="BB128" i="4"/>
  <c r="BB129" i="4"/>
  <c r="BB130" i="4"/>
  <c r="BB131" i="4"/>
  <c r="BB132" i="4"/>
  <c r="BB133" i="4"/>
  <c r="BB134" i="4"/>
  <c r="BB135" i="4"/>
  <c r="BB136" i="4"/>
  <c r="BB137" i="4"/>
  <c r="BB138" i="4"/>
  <c r="BB139" i="4"/>
  <c r="BB140" i="4"/>
  <c r="BB141" i="4"/>
  <c r="BB142" i="4"/>
  <c r="BB143" i="4"/>
  <c r="BB144" i="4"/>
  <c r="BB145" i="4"/>
  <c r="BB146" i="4"/>
  <c r="BB147" i="4"/>
  <c r="BB148" i="4"/>
  <c r="BB149" i="4"/>
  <c r="BB150" i="4"/>
  <c r="BB151" i="4"/>
  <c r="BB152" i="4"/>
  <c r="BB153" i="4"/>
  <c r="BB154" i="4"/>
  <c r="BB155" i="4"/>
  <c r="BB156" i="4"/>
  <c r="BB157" i="4"/>
  <c r="BB158" i="4"/>
  <c r="BB159" i="4"/>
  <c r="BB160" i="4"/>
  <c r="BB161" i="4"/>
  <c r="BB162" i="4"/>
  <c r="BB163" i="4"/>
  <c r="BB164" i="4"/>
  <c r="BB165" i="4"/>
  <c r="BB166" i="4"/>
  <c r="BB167" i="4"/>
  <c r="BB168" i="4"/>
  <c r="BB169" i="4"/>
  <c r="BB170" i="4"/>
  <c r="BB171" i="4"/>
  <c r="BB172" i="4"/>
  <c r="BB173" i="4"/>
  <c r="BB174" i="4"/>
  <c r="BB175" i="4"/>
  <c r="BB176" i="4"/>
  <c r="BB177" i="4"/>
  <c r="BB178" i="4"/>
  <c r="BB179" i="4"/>
  <c r="BB180" i="4"/>
  <c r="BB181" i="4"/>
  <c r="BB182" i="4"/>
  <c r="BB183" i="4"/>
  <c r="BB184" i="4"/>
  <c r="BB185" i="4"/>
  <c r="BB186" i="4"/>
  <c r="BB187" i="4"/>
  <c r="BB188" i="4"/>
  <c r="BB189" i="4"/>
  <c r="BB190" i="4"/>
  <c r="BB191" i="4"/>
  <c r="BB192" i="4"/>
  <c r="BB193" i="4"/>
  <c r="BB194" i="4"/>
  <c r="BB195" i="4"/>
  <c r="BB196" i="4"/>
  <c r="BB197" i="4"/>
  <c r="BB198" i="4"/>
  <c r="BB199" i="4"/>
  <c r="BB200" i="4"/>
  <c r="BB201" i="4"/>
  <c r="BB202" i="4"/>
  <c r="BB203" i="4"/>
  <c r="BB204" i="4"/>
  <c r="BB205" i="4"/>
  <c r="BB206" i="4"/>
  <c r="BB207" i="4"/>
  <c r="BB208" i="4"/>
  <c r="BB209" i="4"/>
  <c r="BB210" i="4"/>
  <c r="BB211" i="4"/>
  <c r="BB212" i="4"/>
  <c r="BB213" i="4"/>
  <c r="BB214" i="4"/>
  <c r="BB215" i="4"/>
  <c r="BB216" i="4"/>
  <c r="BB217" i="4"/>
  <c r="BB218" i="4"/>
  <c r="BB219" i="4"/>
  <c r="BB220" i="4"/>
  <c r="BB221" i="4"/>
  <c r="BB222" i="4"/>
  <c r="BB223" i="4"/>
  <c r="BB224" i="4"/>
  <c r="BB225" i="4"/>
  <c r="BB226" i="4"/>
  <c r="BB227" i="4"/>
  <c r="BB228" i="4"/>
  <c r="BB229" i="4"/>
  <c r="BB230" i="4"/>
  <c r="BB231" i="4"/>
  <c r="BB232" i="4"/>
  <c r="BB233" i="4"/>
  <c r="BB234" i="4"/>
  <c r="BB235" i="4"/>
  <c r="BB236" i="4"/>
  <c r="BB237" i="4"/>
  <c r="BB238" i="4"/>
  <c r="BB239" i="4"/>
  <c r="BB240" i="4"/>
  <c r="BB241" i="4"/>
  <c r="BB242" i="4"/>
  <c r="BB243" i="4"/>
  <c r="BB244" i="4"/>
  <c r="BB245" i="4"/>
  <c r="BB246" i="4"/>
  <c r="BB247" i="4"/>
  <c r="BB248" i="4"/>
  <c r="BB249" i="4"/>
  <c r="BB250" i="4"/>
  <c r="BB251" i="4"/>
  <c r="BB252" i="4"/>
  <c r="BB253" i="4"/>
  <c r="BB254" i="4"/>
  <c r="BB255" i="4"/>
  <c r="BB256" i="4"/>
  <c r="BB257" i="4"/>
  <c r="BB258" i="4"/>
  <c r="BB259" i="4"/>
  <c r="BB260" i="4"/>
  <c r="BB261" i="4"/>
  <c r="BB262" i="4"/>
  <c r="BB263" i="4"/>
  <c r="BB264" i="4"/>
  <c r="BB265" i="4"/>
  <c r="BB266" i="4"/>
  <c r="BB267" i="4"/>
  <c r="BB268" i="4"/>
  <c r="BB269" i="4"/>
  <c r="BB270" i="4"/>
  <c r="BB271" i="4"/>
  <c r="BB272" i="4"/>
  <c r="BB273" i="4"/>
  <c r="BB274" i="4"/>
  <c r="BB275" i="4"/>
  <c r="BB276" i="4"/>
  <c r="BB277" i="4"/>
  <c r="BB278" i="4"/>
  <c r="BB279" i="4"/>
  <c r="BB280" i="4"/>
  <c r="BB281" i="4"/>
  <c r="BB282" i="4"/>
  <c r="BB283" i="4"/>
  <c r="BB284" i="4"/>
  <c r="BB285" i="4"/>
  <c r="BB286" i="4"/>
  <c r="BB287" i="4"/>
  <c r="BB288" i="4"/>
  <c r="BB289" i="4"/>
  <c r="BB290" i="4"/>
  <c r="BB291" i="4"/>
  <c r="BB292" i="4"/>
  <c r="BB293" i="4"/>
  <c r="BB294" i="4"/>
  <c r="BB295" i="4"/>
  <c r="BB296" i="4"/>
  <c r="BB297" i="4"/>
  <c r="BB298" i="4"/>
  <c r="BB299" i="4"/>
  <c r="BB300" i="4"/>
  <c r="BB301" i="4"/>
  <c r="BB302" i="4"/>
  <c r="BB303" i="4"/>
  <c r="BB304" i="4"/>
  <c r="BB305" i="4"/>
  <c r="BB306" i="4"/>
  <c r="BB307" i="4"/>
  <c r="BB308" i="4"/>
  <c r="BB309" i="4"/>
  <c r="BB310" i="4"/>
  <c r="BB311" i="4"/>
  <c r="BB312" i="4"/>
  <c r="BB313" i="4"/>
  <c r="BB314" i="4"/>
  <c r="BB315" i="4"/>
  <c r="BB316" i="4"/>
  <c r="BB317" i="4"/>
  <c r="BB318" i="4"/>
  <c r="BB319" i="4"/>
  <c r="BB320" i="4"/>
  <c r="BB321" i="4"/>
  <c r="BB322" i="4"/>
  <c r="BB323" i="4"/>
  <c r="BB324" i="4"/>
  <c r="BB325" i="4"/>
  <c r="BB326" i="4"/>
  <c r="BB327" i="4"/>
  <c r="BB328" i="4"/>
  <c r="BB329" i="4"/>
  <c r="BB330" i="4"/>
  <c r="BB331" i="4"/>
  <c r="BB332" i="4"/>
  <c r="BB333" i="4"/>
  <c r="BB334" i="4"/>
  <c r="BB335" i="4"/>
  <c r="BB336" i="4"/>
  <c r="BB337" i="4"/>
  <c r="BB338" i="4"/>
  <c r="BB339" i="4"/>
  <c r="BB340" i="4"/>
  <c r="BB341" i="4"/>
  <c r="BB342" i="4"/>
  <c r="BB343" i="4"/>
  <c r="BB344" i="4"/>
  <c r="BB345" i="4"/>
  <c r="BB346" i="4"/>
  <c r="BB347" i="4"/>
  <c r="BB348" i="4"/>
  <c r="BB349" i="4"/>
  <c r="BB350" i="4"/>
  <c r="BB351" i="4"/>
  <c r="BB352" i="4"/>
  <c r="BB353" i="4"/>
  <c r="BB354" i="4"/>
  <c r="BB355" i="4"/>
  <c r="BB356" i="4"/>
  <c r="BB357" i="4"/>
  <c r="BB358" i="4"/>
  <c r="BB359" i="4"/>
  <c r="BB360" i="4"/>
  <c r="BB361" i="4"/>
  <c r="BB362" i="4"/>
  <c r="BB363" i="4"/>
  <c r="BB364" i="4"/>
  <c r="BB365" i="4"/>
  <c r="BB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S204" i="4"/>
  <c r="AS205" i="4"/>
  <c r="AS206" i="4"/>
  <c r="AS207" i="4"/>
  <c r="AS208" i="4"/>
  <c r="AS209" i="4"/>
  <c r="AS210" i="4"/>
  <c r="AS211" i="4"/>
  <c r="AS212" i="4"/>
  <c r="AS213" i="4"/>
  <c r="AS214" i="4"/>
  <c r="AS215" i="4"/>
  <c r="AS216" i="4"/>
  <c r="AS217" i="4"/>
  <c r="AS218" i="4"/>
  <c r="AS219" i="4"/>
  <c r="AS220" i="4"/>
  <c r="AS221" i="4"/>
  <c r="AS222" i="4"/>
  <c r="AS223" i="4"/>
  <c r="AS224" i="4"/>
  <c r="AS225" i="4"/>
  <c r="AS226" i="4"/>
  <c r="AS227" i="4"/>
  <c r="AS228" i="4"/>
  <c r="AS229" i="4"/>
  <c r="AS230" i="4"/>
  <c r="AS231" i="4"/>
  <c r="AS232" i="4"/>
  <c r="AS233" i="4"/>
  <c r="AS234" i="4"/>
  <c r="AS235" i="4"/>
  <c r="AS236" i="4"/>
  <c r="AS237" i="4"/>
  <c r="AS238" i="4"/>
  <c r="AS239" i="4"/>
  <c r="AS240" i="4"/>
  <c r="AS241" i="4"/>
  <c r="AS242" i="4"/>
  <c r="AS243" i="4"/>
  <c r="AS244" i="4"/>
  <c r="AS245" i="4"/>
  <c r="AS246" i="4"/>
  <c r="AS247" i="4"/>
  <c r="AS248" i="4"/>
  <c r="AS249" i="4"/>
  <c r="AS250" i="4"/>
  <c r="AS251" i="4"/>
  <c r="AS252" i="4"/>
  <c r="AS253" i="4"/>
  <c r="AS254" i="4"/>
  <c r="AS255" i="4"/>
  <c r="AS256" i="4"/>
  <c r="AS257" i="4"/>
  <c r="AS258" i="4"/>
  <c r="AS259" i="4"/>
  <c r="AS260" i="4"/>
  <c r="AS261" i="4"/>
  <c r="AS262" i="4"/>
  <c r="AS263" i="4"/>
  <c r="AS264" i="4"/>
  <c r="AS265" i="4"/>
  <c r="AS266" i="4"/>
  <c r="AS267" i="4"/>
  <c r="AS268" i="4"/>
  <c r="AS269" i="4"/>
  <c r="AS270" i="4"/>
  <c r="AS271" i="4"/>
  <c r="AS272" i="4"/>
  <c r="AS273" i="4"/>
  <c r="AS274" i="4"/>
  <c r="AS275" i="4"/>
  <c r="AS276" i="4"/>
  <c r="AS277" i="4"/>
  <c r="AS278" i="4"/>
  <c r="AS279" i="4"/>
  <c r="AS280" i="4"/>
  <c r="AS281" i="4"/>
  <c r="AS282" i="4"/>
  <c r="AS283" i="4"/>
  <c r="AS284" i="4"/>
  <c r="AS285" i="4"/>
  <c r="AS286" i="4"/>
  <c r="AS287" i="4"/>
  <c r="AS288" i="4"/>
  <c r="AS289" i="4"/>
  <c r="AS290" i="4"/>
  <c r="AS291" i="4"/>
  <c r="AS292" i="4"/>
  <c r="AS293" i="4"/>
  <c r="AS294" i="4"/>
  <c r="AS295" i="4"/>
  <c r="AS296" i="4"/>
  <c r="AS297" i="4"/>
  <c r="AS298" i="4"/>
  <c r="AS299" i="4"/>
  <c r="AS300" i="4"/>
  <c r="AS301" i="4"/>
  <c r="AS302" i="4"/>
  <c r="AS303" i="4"/>
  <c r="AS304" i="4"/>
  <c r="AS305" i="4"/>
  <c r="AS306" i="4"/>
  <c r="AS307" i="4"/>
  <c r="AS308" i="4"/>
  <c r="AS309" i="4"/>
  <c r="AS310" i="4"/>
  <c r="AS311" i="4"/>
  <c r="AS312" i="4"/>
  <c r="AS313" i="4"/>
  <c r="AS314" i="4"/>
  <c r="AS315" i="4"/>
  <c r="AS316" i="4"/>
  <c r="AS317" i="4"/>
  <c r="AS318" i="4"/>
  <c r="AS319" i="4"/>
  <c r="AS320" i="4"/>
  <c r="AS321" i="4"/>
  <c r="AS322" i="4"/>
  <c r="AS323" i="4"/>
  <c r="AS324" i="4"/>
  <c r="AS325" i="4"/>
  <c r="AS326" i="4"/>
  <c r="AS327" i="4"/>
  <c r="AS328" i="4"/>
  <c r="AS329" i="4"/>
  <c r="AS330" i="4"/>
  <c r="AS331" i="4"/>
  <c r="AS332" i="4"/>
  <c r="AS333" i="4"/>
  <c r="AS334" i="4"/>
  <c r="AS335" i="4"/>
  <c r="AS336" i="4"/>
  <c r="AS337" i="4"/>
  <c r="AS338" i="4"/>
  <c r="AS339" i="4"/>
  <c r="AS340" i="4"/>
  <c r="AS341" i="4"/>
  <c r="AS342" i="4"/>
  <c r="AS343" i="4"/>
  <c r="AS344" i="4"/>
  <c r="AS345" i="4"/>
  <c r="AS346" i="4"/>
  <c r="AS347" i="4"/>
  <c r="AS348" i="4"/>
  <c r="AS349" i="4"/>
  <c r="AS350" i="4"/>
  <c r="AS351" i="4"/>
  <c r="AS352" i="4"/>
  <c r="AS353" i="4"/>
  <c r="AS354" i="4"/>
  <c r="AS355" i="4"/>
  <c r="AS356" i="4"/>
  <c r="AS357" i="4"/>
  <c r="AS358" i="4"/>
  <c r="AS359" i="4"/>
  <c r="AS360" i="4"/>
  <c r="AS361" i="4"/>
  <c r="AS362" i="4"/>
  <c r="AS363" i="4"/>
  <c r="AS364" i="4"/>
  <c r="AS365" i="4"/>
  <c r="AS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2" i="4"/>
  <c r="AJ213" i="4"/>
  <c r="AJ214" i="4"/>
  <c r="AJ215" i="4"/>
  <c r="AJ216" i="4"/>
  <c r="AJ217" i="4"/>
  <c r="AJ218" i="4"/>
  <c r="AJ219" i="4"/>
  <c r="AJ220" i="4"/>
  <c r="AJ221" i="4"/>
  <c r="AJ222" i="4"/>
  <c r="AJ223" i="4"/>
  <c r="AJ224" i="4"/>
  <c r="AJ225" i="4"/>
  <c r="AJ226" i="4"/>
  <c r="AJ227" i="4"/>
  <c r="AJ228" i="4"/>
  <c r="AJ229" i="4"/>
  <c r="AJ230" i="4"/>
  <c r="AJ231" i="4"/>
  <c r="AJ232" i="4"/>
  <c r="AJ233" i="4"/>
  <c r="AJ234" i="4"/>
  <c r="AJ235" i="4"/>
  <c r="AJ236" i="4"/>
  <c r="AJ237" i="4"/>
  <c r="AJ238" i="4"/>
  <c r="AJ239" i="4"/>
  <c r="AJ240" i="4"/>
  <c r="AJ241" i="4"/>
  <c r="AJ242" i="4"/>
  <c r="AJ243" i="4"/>
  <c r="AJ244" i="4"/>
  <c r="AJ245" i="4"/>
  <c r="AJ246" i="4"/>
  <c r="AJ247" i="4"/>
  <c r="AJ248" i="4"/>
  <c r="AJ249" i="4"/>
  <c r="AJ250" i="4"/>
  <c r="AJ251" i="4"/>
  <c r="AJ252" i="4"/>
  <c r="AJ253" i="4"/>
  <c r="AJ254" i="4"/>
  <c r="AJ255" i="4"/>
  <c r="AJ256" i="4"/>
  <c r="AJ257" i="4"/>
  <c r="AJ258" i="4"/>
  <c r="AJ259" i="4"/>
  <c r="AJ260" i="4"/>
  <c r="AJ261" i="4"/>
  <c r="AJ262" i="4"/>
  <c r="AJ263" i="4"/>
  <c r="AJ264" i="4"/>
  <c r="AJ265" i="4"/>
  <c r="AJ266" i="4"/>
  <c r="AJ267" i="4"/>
  <c r="AJ268" i="4"/>
  <c r="AJ269" i="4"/>
  <c r="AJ270" i="4"/>
  <c r="AJ271" i="4"/>
  <c r="AJ272" i="4"/>
  <c r="AJ273" i="4"/>
  <c r="AJ274" i="4"/>
  <c r="AJ275" i="4"/>
  <c r="AJ276" i="4"/>
  <c r="AJ277" i="4"/>
  <c r="AJ278" i="4"/>
  <c r="AJ279" i="4"/>
  <c r="AJ280" i="4"/>
  <c r="AJ281" i="4"/>
  <c r="AJ282" i="4"/>
  <c r="AJ283" i="4"/>
  <c r="AJ284" i="4"/>
  <c r="AJ285" i="4"/>
  <c r="AJ286" i="4"/>
  <c r="AJ287" i="4"/>
  <c r="AJ288" i="4"/>
  <c r="AJ289" i="4"/>
  <c r="AJ290" i="4"/>
  <c r="AJ291" i="4"/>
  <c r="AJ292" i="4"/>
  <c r="AJ293" i="4"/>
  <c r="AJ294" i="4"/>
  <c r="AJ295" i="4"/>
  <c r="AJ296" i="4"/>
  <c r="AJ297" i="4"/>
  <c r="AJ298" i="4"/>
  <c r="AJ299" i="4"/>
  <c r="AJ300" i="4"/>
  <c r="AJ301" i="4"/>
  <c r="AJ302" i="4"/>
  <c r="AJ303" i="4"/>
  <c r="AJ304" i="4"/>
  <c r="AJ305" i="4"/>
  <c r="AJ306" i="4"/>
  <c r="AJ307" i="4"/>
  <c r="AJ308" i="4"/>
  <c r="AJ309" i="4"/>
  <c r="AJ310" i="4"/>
  <c r="AJ311" i="4"/>
  <c r="AJ312" i="4"/>
  <c r="AJ313" i="4"/>
  <c r="AJ314" i="4"/>
  <c r="AJ315" i="4"/>
  <c r="AJ316" i="4"/>
  <c r="AJ317" i="4"/>
  <c r="AJ318" i="4"/>
  <c r="AJ319" i="4"/>
  <c r="AJ320" i="4"/>
  <c r="AJ321" i="4"/>
  <c r="AJ322" i="4"/>
  <c r="AJ323" i="4"/>
  <c r="AJ324" i="4"/>
  <c r="AJ325" i="4"/>
  <c r="AJ326" i="4"/>
  <c r="AJ327" i="4"/>
  <c r="AJ328" i="4"/>
  <c r="AJ329" i="4"/>
  <c r="AJ330" i="4"/>
  <c r="AJ331" i="4"/>
  <c r="AJ332" i="4"/>
  <c r="AJ333" i="4"/>
  <c r="AJ334" i="4"/>
  <c r="AJ335" i="4"/>
  <c r="AJ336" i="4"/>
  <c r="AJ337" i="4"/>
  <c r="AJ338" i="4"/>
  <c r="AJ339" i="4"/>
  <c r="AJ340" i="4"/>
  <c r="AJ341" i="4"/>
  <c r="AJ342" i="4"/>
  <c r="AJ343" i="4"/>
  <c r="AJ344" i="4"/>
  <c r="AJ345" i="4"/>
  <c r="AJ346" i="4"/>
  <c r="AJ347" i="4"/>
  <c r="AJ348" i="4"/>
  <c r="AJ349" i="4"/>
  <c r="AJ350" i="4"/>
  <c r="AJ351" i="4"/>
  <c r="AJ352" i="4"/>
  <c r="AJ353" i="4"/>
  <c r="AJ354" i="4"/>
  <c r="AJ355" i="4"/>
  <c r="AJ356" i="4"/>
  <c r="AJ357" i="4"/>
  <c r="AJ358" i="4"/>
  <c r="AJ359" i="4"/>
  <c r="AJ360" i="4"/>
  <c r="AJ361" i="4"/>
  <c r="AJ362" i="4"/>
  <c r="AJ363" i="4"/>
  <c r="AJ364" i="4"/>
  <c r="AJ365" i="4"/>
  <c r="AJ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283" i="4"/>
  <c r="AA284" i="4"/>
  <c r="AA285" i="4"/>
  <c r="AA286" i="4"/>
  <c r="AA287" i="4"/>
  <c r="AA288" i="4"/>
  <c r="AA289" i="4"/>
  <c r="AA290" i="4"/>
  <c r="AA291" i="4"/>
  <c r="AA292" i="4"/>
  <c r="AA293" i="4"/>
  <c r="AA294" i="4"/>
  <c r="AA295" i="4"/>
  <c r="AA296" i="4"/>
  <c r="AA297" i="4"/>
  <c r="AA298" i="4"/>
  <c r="AA299" i="4"/>
  <c r="AA300" i="4"/>
  <c r="AA301" i="4"/>
  <c r="AA302" i="4"/>
  <c r="AA303" i="4"/>
  <c r="AA304" i="4"/>
  <c r="AA305" i="4"/>
  <c r="AA306" i="4"/>
  <c r="AA307" i="4"/>
  <c r="AA308" i="4"/>
  <c r="AA309" i="4"/>
  <c r="AA310" i="4"/>
  <c r="AA311" i="4"/>
  <c r="AA312" i="4"/>
  <c r="AA313" i="4"/>
  <c r="AA314" i="4"/>
  <c r="AA315" i="4"/>
  <c r="AA316" i="4"/>
  <c r="AA317" i="4"/>
  <c r="AA318" i="4"/>
  <c r="AA319" i="4"/>
  <c r="AA320" i="4"/>
  <c r="AA321" i="4"/>
  <c r="AA322" i="4"/>
  <c r="AA323" i="4"/>
  <c r="AA324" i="4"/>
  <c r="AA325" i="4"/>
  <c r="AA326" i="4"/>
  <c r="AA327" i="4"/>
  <c r="AA328" i="4"/>
  <c r="AA329" i="4"/>
  <c r="AA330" i="4"/>
  <c r="AA331" i="4"/>
  <c r="AA332" i="4"/>
  <c r="AA333" i="4"/>
  <c r="AA334" i="4"/>
  <c r="AA335" i="4"/>
  <c r="AA336" i="4"/>
  <c r="AA337" i="4"/>
  <c r="AA338" i="4"/>
  <c r="AA339" i="4"/>
  <c r="AA340" i="4"/>
  <c r="AA341" i="4"/>
  <c r="AA342" i="4"/>
  <c r="AA343" i="4"/>
  <c r="AA344" i="4"/>
  <c r="AA345" i="4"/>
  <c r="AA346" i="4"/>
  <c r="AA347" i="4"/>
  <c r="AA348" i="4"/>
  <c r="AA349" i="4"/>
  <c r="AA350" i="4"/>
  <c r="AA351" i="4"/>
  <c r="AA352" i="4"/>
  <c r="AA353" i="4"/>
  <c r="AA354" i="4"/>
  <c r="AA355" i="4"/>
  <c r="AA356" i="4"/>
  <c r="AA357" i="4"/>
  <c r="AA358" i="4"/>
  <c r="AA359" i="4"/>
  <c r="AA360" i="4"/>
  <c r="AA361" i="4"/>
  <c r="AA362" i="4"/>
  <c r="AA363" i="4"/>
  <c r="AA364" i="4"/>
  <c r="AA365" i="4"/>
  <c r="AA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7" i="4"/>
  <c r="A106" i="6"/>
  <c r="B106" i="6"/>
  <c r="C106" i="6"/>
  <c r="D106" i="6"/>
  <c r="E106" i="6"/>
  <c r="F106" i="6"/>
  <c r="G106" i="6"/>
  <c r="H106" i="6"/>
  <c r="I106" i="6"/>
  <c r="J106" i="6"/>
  <c r="K106" i="6"/>
  <c r="L106" i="6"/>
  <c r="A107" i="6"/>
  <c r="B107" i="6"/>
  <c r="C107" i="6"/>
  <c r="D107" i="6"/>
  <c r="E107" i="6"/>
  <c r="F107" i="6"/>
  <c r="G107" i="6"/>
  <c r="H107" i="6"/>
  <c r="I107" i="6"/>
  <c r="J107" i="6"/>
  <c r="K107" i="6"/>
  <c r="L107" i="6"/>
  <c r="A108" i="6"/>
  <c r="B108" i="6"/>
  <c r="C108" i="6"/>
  <c r="D108" i="6"/>
  <c r="E108" i="6"/>
  <c r="F108" i="6"/>
  <c r="G108" i="6"/>
  <c r="H108" i="6"/>
  <c r="I108" i="6"/>
  <c r="J108" i="6"/>
  <c r="K108" i="6"/>
  <c r="L108" i="6"/>
  <c r="A109" i="6"/>
  <c r="B109" i="6"/>
  <c r="C109" i="6"/>
  <c r="D109" i="6"/>
  <c r="E109" i="6"/>
  <c r="F109" i="6"/>
  <c r="G109" i="6"/>
  <c r="H109" i="6"/>
  <c r="I109" i="6"/>
  <c r="J109" i="6"/>
  <c r="K109" i="6"/>
  <c r="L109" i="6"/>
  <c r="A110" i="6"/>
  <c r="B110" i="6"/>
  <c r="C110" i="6"/>
  <c r="D110" i="6"/>
  <c r="E110" i="6"/>
  <c r="F110" i="6"/>
  <c r="G110" i="6"/>
  <c r="H110" i="6"/>
  <c r="I110" i="6"/>
  <c r="J110" i="6"/>
  <c r="K110" i="6"/>
  <c r="L110" i="6"/>
  <c r="A111" i="6"/>
  <c r="B111" i="6"/>
  <c r="C111" i="6"/>
  <c r="D111" i="6"/>
  <c r="E111" i="6"/>
  <c r="F111" i="6"/>
  <c r="G111" i="6"/>
  <c r="H111" i="6"/>
  <c r="I111" i="6"/>
  <c r="J111" i="6"/>
  <c r="K111" i="6"/>
  <c r="L111" i="6"/>
  <c r="A112" i="6"/>
  <c r="B112" i="6"/>
  <c r="C112" i="6"/>
  <c r="D112" i="6"/>
  <c r="E112" i="6"/>
  <c r="F112" i="6"/>
  <c r="G112" i="6"/>
  <c r="H112" i="6"/>
  <c r="I112" i="6"/>
  <c r="J112" i="6"/>
  <c r="K112" i="6"/>
  <c r="L112" i="6"/>
  <c r="A113" i="6"/>
  <c r="B113" i="6"/>
  <c r="C113" i="6"/>
  <c r="D113" i="6"/>
  <c r="E113" i="6"/>
  <c r="F113" i="6"/>
  <c r="G113" i="6"/>
  <c r="H113" i="6"/>
  <c r="I113" i="6"/>
  <c r="J113" i="6"/>
  <c r="K113" i="6"/>
  <c r="L113" i="6"/>
  <c r="A114" i="6"/>
  <c r="B114" i="6"/>
  <c r="C114" i="6"/>
  <c r="D114" i="6"/>
  <c r="E114" i="6"/>
  <c r="F114" i="6"/>
  <c r="G114" i="6"/>
  <c r="H114" i="6"/>
  <c r="I114" i="6"/>
  <c r="J114" i="6"/>
  <c r="K114" i="6"/>
  <c r="L114" i="6"/>
  <c r="A115" i="6"/>
  <c r="B115" i="6"/>
  <c r="C115" i="6"/>
  <c r="D115" i="6"/>
  <c r="E115" i="6"/>
  <c r="F115" i="6"/>
  <c r="G115" i="6"/>
  <c r="H115" i="6"/>
  <c r="I115" i="6"/>
  <c r="J115" i="6"/>
  <c r="K115" i="6"/>
  <c r="L115" i="6"/>
  <c r="A116" i="6"/>
  <c r="B116" i="6"/>
  <c r="C116" i="6"/>
  <c r="D116" i="6"/>
  <c r="E116" i="6"/>
  <c r="F116" i="6"/>
  <c r="G116" i="6"/>
  <c r="H116" i="6"/>
  <c r="I116" i="6"/>
  <c r="J116" i="6"/>
  <c r="K116" i="6"/>
  <c r="L116" i="6"/>
  <c r="A117" i="6"/>
  <c r="B117" i="6"/>
  <c r="C117" i="6"/>
  <c r="D117" i="6"/>
  <c r="E117" i="6"/>
  <c r="F117" i="6"/>
  <c r="G117" i="6"/>
  <c r="H117" i="6"/>
  <c r="I117" i="6"/>
  <c r="J117" i="6"/>
  <c r="K117" i="6"/>
  <c r="L117" i="6"/>
  <c r="A118" i="6"/>
  <c r="B118" i="6"/>
  <c r="C118" i="6"/>
  <c r="D118" i="6"/>
  <c r="E118" i="6"/>
  <c r="F118" i="6"/>
  <c r="G118" i="6"/>
  <c r="H118" i="6"/>
  <c r="I118" i="6"/>
  <c r="J118" i="6"/>
  <c r="K118" i="6"/>
  <c r="L118" i="6"/>
  <c r="A119" i="6"/>
  <c r="B119" i="6"/>
  <c r="C119" i="6"/>
  <c r="D119" i="6"/>
  <c r="E119" i="6"/>
  <c r="F119" i="6"/>
  <c r="G119" i="6"/>
  <c r="H119" i="6"/>
  <c r="I119" i="6"/>
  <c r="J119" i="6"/>
  <c r="K119" i="6"/>
  <c r="L119" i="6"/>
  <c r="A120" i="6"/>
  <c r="B120" i="6"/>
  <c r="C120" i="6"/>
  <c r="D120" i="6"/>
  <c r="E120" i="6"/>
  <c r="F120" i="6"/>
  <c r="G120" i="6"/>
  <c r="H120" i="6"/>
  <c r="I120" i="6"/>
  <c r="J120" i="6"/>
  <c r="K120" i="6"/>
  <c r="L120" i="6"/>
  <c r="A121" i="6"/>
  <c r="B121" i="6"/>
  <c r="C121" i="6"/>
  <c r="D121" i="6"/>
  <c r="E121" i="6"/>
  <c r="F121" i="6"/>
  <c r="G121" i="6"/>
  <c r="H121" i="6"/>
  <c r="I121" i="6"/>
  <c r="J121" i="6"/>
  <c r="K121" i="6"/>
  <c r="L121" i="6"/>
  <c r="A122" i="6"/>
  <c r="B122" i="6"/>
  <c r="C122" i="6"/>
  <c r="D122" i="6"/>
  <c r="E122" i="6"/>
  <c r="F122" i="6"/>
  <c r="G122" i="6"/>
  <c r="H122" i="6"/>
  <c r="I122" i="6"/>
  <c r="J122" i="6"/>
  <c r="K122" i="6"/>
  <c r="L122" i="6"/>
  <c r="A5" i="6"/>
  <c r="B5" i="6"/>
  <c r="C5" i="6"/>
  <c r="D5" i="6"/>
  <c r="E5" i="6"/>
  <c r="F5" i="6"/>
  <c r="G5" i="6"/>
  <c r="H5" i="6"/>
  <c r="I5" i="6"/>
  <c r="J5" i="6"/>
  <c r="K5" i="6"/>
  <c r="L5" i="6"/>
  <c r="A6" i="6"/>
  <c r="B6" i="6"/>
  <c r="C6" i="6"/>
  <c r="D6" i="6"/>
  <c r="E6" i="6"/>
  <c r="F6" i="6"/>
  <c r="G6" i="6"/>
  <c r="H6" i="6"/>
  <c r="I6" i="6"/>
  <c r="J6" i="6"/>
  <c r="K6" i="6"/>
  <c r="L6" i="6"/>
  <c r="A7" i="6"/>
  <c r="B7" i="6"/>
  <c r="C7" i="6"/>
  <c r="D7" i="6"/>
  <c r="E7" i="6"/>
  <c r="F7" i="6"/>
  <c r="G7" i="6"/>
  <c r="H7" i="6"/>
  <c r="I7" i="6"/>
  <c r="J7" i="6"/>
  <c r="K7" i="6"/>
  <c r="L7" i="6"/>
  <c r="A8" i="6"/>
  <c r="B8" i="6"/>
  <c r="C8" i="6"/>
  <c r="D8" i="6"/>
  <c r="E8" i="6"/>
  <c r="F8" i="6"/>
  <c r="G8" i="6"/>
  <c r="H8" i="6"/>
  <c r="I8" i="6"/>
  <c r="J8" i="6"/>
  <c r="K8" i="6"/>
  <c r="L8" i="6"/>
  <c r="A9" i="6"/>
  <c r="B9" i="6"/>
  <c r="C9" i="6"/>
  <c r="D9" i="6"/>
  <c r="E9" i="6"/>
  <c r="F9" i="6"/>
  <c r="G9" i="6"/>
  <c r="H9" i="6"/>
  <c r="I9" i="6"/>
  <c r="J9" i="6"/>
  <c r="K9" i="6"/>
  <c r="L9" i="6"/>
  <c r="A10" i="6"/>
  <c r="B10" i="6"/>
  <c r="C10" i="6"/>
  <c r="D10" i="6"/>
  <c r="E10" i="6"/>
  <c r="F10" i="6"/>
  <c r="G10" i="6"/>
  <c r="H10" i="6"/>
  <c r="I10" i="6"/>
  <c r="J10" i="6"/>
  <c r="K10" i="6"/>
  <c r="L10" i="6"/>
  <c r="A11" i="6"/>
  <c r="B11" i="6"/>
  <c r="C11" i="6"/>
  <c r="D11" i="6"/>
  <c r="E11" i="6"/>
  <c r="F11" i="6"/>
  <c r="G11" i="6"/>
  <c r="H11" i="6"/>
  <c r="I11" i="6"/>
  <c r="J11" i="6"/>
  <c r="K11" i="6"/>
  <c r="L11" i="6"/>
  <c r="A12" i="6"/>
  <c r="B12" i="6"/>
  <c r="C12" i="6"/>
  <c r="D12" i="6"/>
  <c r="E12" i="6"/>
  <c r="F12" i="6"/>
  <c r="G12" i="6"/>
  <c r="H12" i="6"/>
  <c r="I12" i="6"/>
  <c r="J12" i="6"/>
  <c r="K12" i="6"/>
  <c r="L12" i="6"/>
  <c r="A13" i="6"/>
  <c r="B13" i="6"/>
  <c r="C13" i="6"/>
  <c r="D13" i="6"/>
  <c r="E13" i="6"/>
  <c r="F13" i="6"/>
  <c r="G13" i="6"/>
  <c r="H13" i="6"/>
  <c r="I13" i="6"/>
  <c r="J13" i="6"/>
  <c r="K13" i="6"/>
  <c r="L13" i="6"/>
  <c r="A14" i="6"/>
  <c r="B14" i="6"/>
  <c r="C14" i="6"/>
  <c r="D14" i="6"/>
  <c r="E14" i="6"/>
  <c r="F14" i="6"/>
  <c r="G14" i="6"/>
  <c r="H14" i="6"/>
  <c r="I14" i="6"/>
  <c r="J14" i="6"/>
  <c r="K14" i="6"/>
  <c r="L14" i="6"/>
  <c r="A15" i="6"/>
  <c r="B15" i="6"/>
  <c r="C15" i="6"/>
  <c r="D15" i="6"/>
  <c r="E15" i="6"/>
  <c r="F15" i="6"/>
  <c r="G15" i="6"/>
  <c r="H15" i="6"/>
  <c r="I15" i="6"/>
  <c r="J15" i="6"/>
  <c r="K15" i="6"/>
  <c r="L15" i="6"/>
  <c r="A16" i="6"/>
  <c r="B16" i="6"/>
  <c r="C16" i="6"/>
  <c r="D16" i="6"/>
  <c r="E16" i="6"/>
  <c r="F16" i="6"/>
  <c r="G16" i="6"/>
  <c r="H16" i="6"/>
  <c r="I16" i="6"/>
  <c r="J16" i="6"/>
  <c r="K16" i="6"/>
  <c r="L16" i="6"/>
  <c r="A17" i="6"/>
  <c r="B17" i="6"/>
  <c r="C17" i="6"/>
  <c r="D17" i="6"/>
  <c r="E17" i="6"/>
  <c r="F17" i="6"/>
  <c r="G17" i="6"/>
  <c r="H17" i="6"/>
  <c r="I17" i="6"/>
  <c r="J17" i="6"/>
  <c r="K17" i="6"/>
  <c r="L17" i="6"/>
  <c r="A18" i="6"/>
  <c r="B18" i="6"/>
  <c r="C18" i="6"/>
  <c r="D18" i="6"/>
  <c r="E18" i="6"/>
  <c r="F18" i="6"/>
  <c r="G18" i="6"/>
  <c r="H18" i="6"/>
  <c r="I18" i="6"/>
  <c r="J18" i="6"/>
  <c r="K18" i="6"/>
  <c r="L18" i="6"/>
  <c r="A19" i="6"/>
  <c r="B19" i="6"/>
  <c r="C19" i="6"/>
  <c r="D19" i="6"/>
  <c r="E19" i="6"/>
  <c r="F19" i="6"/>
  <c r="G19" i="6"/>
  <c r="H19" i="6"/>
  <c r="I19" i="6"/>
  <c r="J19" i="6"/>
  <c r="K19" i="6"/>
  <c r="L19" i="6"/>
  <c r="A20" i="6"/>
  <c r="B20" i="6"/>
  <c r="C20" i="6"/>
  <c r="D20" i="6"/>
  <c r="E20" i="6"/>
  <c r="F20" i="6"/>
  <c r="G20" i="6"/>
  <c r="H20" i="6"/>
  <c r="I20" i="6"/>
  <c r="J20" i="6"/>
  <c r="K20" i="6"/>
  <c r="L20" i="6"/>
  <c r="A21" i="6"/>
  <c r="B21" i="6"/>
  <c r="C21" i="6"/>
  <c r="D21" i="6"/>
  <c r="E21" i="6"/>
  <c r="F21" i="6"/>
  <c r="G21" i="6"/>
  <c r="H21" i="6"/>
  <c r="I21" i="6"/>
  <c r="J21" i="6"/>
  <c r="K21" i="6"/>
  <c r="L21" i="6"/>
  <c r="A22" i="6"/>
  <c r="B22" i="6"/>
  <c r="C22" i="6"/>
  <c r="D22" i="6"/>
  <c r="E22" i="6"/>
  <c r="F22" i="6"/>
  <c r="G22" i="6"/>
  <c r="H22" i="6"/>
  <c r="I22" i="6"/>
  <c r="J22" i="6"/>
  <c r="K22" i="6"/>
  <c r="L22" i="6"/>
  <c r="A23" i="6"/>
  <c r="B23" i="6"/>
  <c r="C23" i="6"/>
  <c r="D23" i="6"/>
  <c r="E23" i="6"/>
  <c r="F23" i="6"/>
  <c r="G23" i="6"/>
  <c r="H23" i="6"/>
  <c r="I23" i="6"/>
  <c r="J23" i="6"/>
  <c r="K23" i="6"/>
  <c r="L23" i="6"/>
  <c r="A24" i="6"/>
  <c r="B24" i="6"/>
  <c r="C24" i="6"/>
  <c r="D24" i="6"/>
  <c r="E24" i="6"/>
  <c r="F24" i="6"/>
  <c r="G24" i="6"/>
  <c r="H24" i="6"/>
  <c r="I24" i="6"/>
  <c r="J24" i="6"/>
  <c r="K24" i="6"/>
  <c r="L24" i="6"/>
  <c r="A25" i="6"/>
  <c r="B25" i="6"/>
  <c r="C25" i="6"/>
  <c r="D25" i="6"/>
  <c r="E25" i="6"/>
  <c r="F25" i="6"/>
  <c r="G25" i="6"/>
  <c r="H25" i="6"/>
  <c r="I25" i="6"/>
  <c r="J25" i="6"/>
  <c r="K25" i="6"/>
  <c r="L25" i="6"/>
  <c r="A26" i="6"/>
  <c r="B26" i="6"/>
  <c r="C26" i="6"/>
  <c r="D26" i="6"/>
  <c r="E26" i="6"/>
  <c r="F26" i="6"/>
  <c r="G26" i="6"/>
  <c r="H26" i="6"/>
  <c r="I26" i="6"/>
  <c r="J26" i="6"/>
  <c r="K26" i="6"/>
  <c r="L26" i="6"/>
  <c r="A27" i="6"/>
  <c r="B27" i="6"/>
  <c r="C27" i="6"/>
  <c r="D27" i="6"/>
  <c r="E27" i="6"/>
  <c r="F27" i="6"/>
  <c r="G27" i="6"/>
  <c r="H27" i="6"/>
  <c r="I27" i="6"/>
  <c r="J27" i="6"/>
  <c r="K27" i="6"/>
  <c r="L27" i="6"/>
  <c r="A28" i="6"/>
  <c r="B28" i="6"/>
  <c r="C28" i="6"/>
  <c r="D28" i="6"/>
  <c r="E28" i="6"/>
  <c r="F28" i="6"/>
  <c r="G28" i="6"/>
  <c r="H28" i="6"/>
  <c r="I28" i="6"/>
  <c r="J28" i="6"/>
  <c r="K28" i="6"/>
  <c r="L28" i="6"/>
  <c r="A29" i="6"/>
  <c r="B29" i="6"/>
  <c r="C29" i="6"/>
  <c r="D29" i="6"/>
  <c r="E29" i="6"/>
  <c r="F29" i="6"/>
  <c r="G29" i="6"/>
  <c r="H29" i="6"/>
  <c r="I29" i="6"/>
  <c r="J29" i="6"/>
  <c r="K29" i="6"/>
  <c r="L29" i="6"/>
  <c r="A30" i="6"/>
  <c r="B30" i="6"/>
  <c r="C30" i="6"/>
  <c r="D30" i="6"/>
  <c r="E30" i="6"/>
  <c r="F30" i="6"/>
  <c r="G30" i="6"/>
  <c r="H30" i="6"/>
  <c r="I30" i="6"/>
  <c r="J30" i="6"/>
  <c r="K30" i="6"/>
  <c r="L30" i="6"/>
  <c r="A31" i="6"/>
  <c r="B31" i="6"/>
  <c r="C31" i="6"/>
  <c r="D31" i="6"/>
  <c r="E31" i="6"/>
  <c r="F31" i="6"/>
  <c r="G31" i="6"/>
  <c r="H31" i="6"/>
  <c r="I31" i="6"/>
  <c r="J31" i="6"/>
  <c r="K31" i="6"/>
  <c r="L31" i="6"/>
  <c r="A32" i="6"/>
  <c r="B32" i="6"/>
  <c r="C32" i="6"/>
  <c r="D32" i="6"/>
  <c r="E32" i="6"/>
  <c r="F32" i="6"/>
  <c r="G32" i="6"/>
  <c r="H32" i="6"/>
  <c r="I32" i="6"/>
  <c r="J32" i="6"/>
  <c r="K32" i="6"/>
  <c r="L32" i="6"/>
  <c r="A33" i="6"/>
  <c r="B33" i="6"/>
  <c r="C33" i="6"/>
  <c r="D33" i="6"/>
  <c r="E33" i="6"/>
  <c r="F33" i="6"/>
  <c r="G33" i="6"/>
  <c r="H33" i="6"/>
  <c r="I33" i="6"/>
  <c r="J33" i="6"/>
  <c r="K33" i="6"/>
  <c r="L33" i="6"/>
  <c r="A34" i="6"/>
  <c r="B34" i="6"/>
  <c r="C34" i="6"/>
  <c r="D34" i="6"/>
  <c r="E34" i="6"/>
  <c r="F34" i="6"/>
  <c r="G34" i="6"/>
  <c r="H34" i="6"/>
  <c r="I34" i="6"/>
  <c r="J34" i="6"/>
  <c r="K34" i="6"/>
  <c r="L34" i="6"/>
  <c r="A35" i="6"/>
  <c r="B35" i="6"/>
  <c r="C35" i="6"/>
  <c r="D35" i="6"/>
  <c r="E35" i="6"/>
  <c r="F35" i="6"/>
  <c r="G35" i="6"/>
  <c r="H35" i="6"/>
  <c r="I35" i="6"/>
  <c r="J35" i="6"/>
  <c r="K35" i="6"/>
  <c r="L35" i="6"/>
  <c r="A36" i="6"/>
  <c r="B36" i="6"/>
  <c r="C36" i="6"/>
  <c r="D36" i="6"/>
  <c r="E36" i="6"/>
  <c r="F36" i="6"/>
  <c r="G36" i="6"/>
  <c r="H36" i="6"/>
  <c r="I36" i="6"/>
  <c r="J36" i="6"/>
  <c r="K36" i="6"/>
  <c r="L36" i="6"/>
  <c r="A37" i="6"/>
  <c r="B37" i="6"/>
  <c r="C37" i="6"/>
  <c r="D37" i="6"/>
  <c r="E37" i="6"/>
  <c r="F37" i="6"/>
  <c r="G37" i="6"/>
  <c r="H37" i="6"/>
  <c r="I37" i="6"/>
  <c r="J37" i="6"/>
  <c r="K37" i="6"/>
  <c r="L37" i="6"/>
  <c r="A38" i="6"/>
  <c r="B38" i="6"/>
  <c r="C38" i="6"/>
  <c r="D38" i="6"/>
  <c r="E38" i="6"/>
  <c r="F38" i="6"/>
  <c r="G38" i="6"/>
  <c r="H38" i="6"/>
  <c r="I38" i="6"/>
  <c r="J38" i="6"/>
  <c r="K38" i="6"/>
  <c r="L38" i="6"/>
  <c r="A39" i="6"/>
  <c r="B39" i="6"/>
  <c r="C39" i="6"/>
  <c r="D39" i="6"/>
  <c r="E39" i="6"/>
  <c r="F39" i="6"/>
  <c r="G39" i="6"/>
  <c r="H39" i="6"/>
  <c r="I39" i="6"/>
  <c r="J39" i="6"/>
  <c r="K39" i="6"/>
  <c r="L39" i="6"/>
  <c r="A40" i="6"/>
  <c r="B40" i="6"/>
  <c r="C40" i="6"/>
  <c r="D40" i="6"/>
  <c r="E40" i="6"/>
  <c r="F40" i="6"/>
  <c r="G40" i="6"/>
  <c r="H40" i="6"/>
  <c r="I40" i="6"/>
  <c r="J40" i="6"/>
  <c r="K40" i="6"/>
  <c r="L40" i="6"/>
  <c r="A41" i="6"/>
  <c r="B41" i="6"/>
  <c r="C41" i="6"/>
  <c r="D41" i="6"/>
  <c r="E41" i="6"/>
  <c r="F41" i="6"/>
  <c r="G41" i="6"/>
  <c r="H41" i="6"/>
  <c r="I41" i="6"/>
  <c r="J41" i="6"/>
  <c r="K41" i="6"/>
  <c r="L41" i="6"/>
  <c r="A42" i="6"/>
  <c r="B42" i="6"/>
  <c r="C42" i="6"/>
  <c r="D42" i="6"/>
  <c r="E42" i="6"/>
  <c r="F42" i="6"/>
  <c r="G42" i="6"/>
  <c r="H42" i="6"/>
  <c r="I42" i="6"/>
  <c r="J42" i="6"/>
  <c r="K42" i="6"/>
  <c r="L42" i="6"/>
  <c r="A43" i="6"/>
  <c r="B43" i="6"/>
  <c r="C43" i="6"/>
  <c r="D43" i="6"/>
  <c r="E43" i="6"/>
  <c r="F43" i="6"/>
  <c r="G43" i="6"/>
  <c r="H43" i="6"/>
  <c r="I43" i="6"/>
  <c r="J43" i="6"/>
  <c r="K43" i="6"/>
  <c r="L43" i="6"/>
  <c r="A44" i="6"/>
  <c r="B44" i="6"/>
  <c r="C44" i="6"/>
  <c r="D44" i="6"/>
  <c r="E44" i="6"/>
  <c r="F44" i="6"/>
  <c r="G44" i="6"/>
  <c r="H44" i="6"/>
  <c r="I44" i="6"/>
  <c r="J44" i="6"/>
  <c r="K44" i="6"/>
  <c r="L44" i="6"/>
  <c r="A45" i="6"/>
  <c r="B45" i="6"/>
  <c r="C45" i="6"/>
  <c r="D45" i="6"/>
  <c r="E45" i="6"/>
  <c r="F45" i="6"/>
  <c r="G45" i="6"/>
  <c r="H45" i="6"/>
  <c r="I45" i="6"/>
  <c r="J45" i="6"/>
  <c r="K45" i="6"/>
  <c r="L45" i="6"/>
  <c r="A46" i="6"/>
  <c r="B46" i="6"/>
  <c r="C46" i="6"/>
  <c r="D46" i="6"/>
  <c r="E46" i="6"/>
  <c r="F46" i="6"/>
  <c r="G46" i="6"/>
  <c r="H46" i="6"/>
  <c r="I46" i="6"/>
  <c r="J46" i="6"/>
  <c r="K46" i="6"/>
  <c r="L46" i="6"/>
  <c r="A47" i="6"/>
  <c r="B47" i="6"/>
  <c r="C47" i="6"/>
  <c r="D47" i="6"/>
  <c r="E47" i="6"/>
  <c r="F47" i="6"/>
  <c r="G47" i="6"/>
  <c r="H47" i="6"/>
  <c r="I47" i="6"/>
  <c r="J47" i="6"/>
  <c r="K47" i="6"/>
  <c r="L47" i="6"/>
  <c r="A48" i="6"/>
  <c r="B48" i="6"/>
  <c r="C48" i="6"/>
  <c r="D48" i="6"/>
  <c r="E48" i="6"/>
  <c r="F48" i="6"/>
  <c r="G48" i="6"/>
  <c r="H48" i="6"/>
  <c r="I48" i="6"/>
  <c r="J48" i="6"/>
  <c r="K48" i="6"/>
  <c r="L48" i="6"/>
  <c r="A49" i="6"/>
  <c r="B49" i="6"/>
  <c r="C49" i="6"/>
  <c r="D49" i="6"/>
  <c r="E49" i="6"/>
  <c r="F49" i="6"/>
  <c r="G49" i="6"/>
  <c r="H49" i="6"/>
  <c r="I49" i="6"/>
  <c r="J49" i="6"/>
  <c r="K49" i="6"/>
  <c r="L49" i="6"/>
  <c r="A50" i="6"/>
  <c r="B50" i="6"/>
  <c r="C50" i="6"/>
  <c r="D50" i="6"/>
  <c r="E50" i="6"/>
  <c r="F50" i="6"/>
  <c r="G50" i="6"/>
  <c r="H50" i="6"/>
  <c r="I50" i="6"/>
  <c r="J50" i="6"/>
  <c r="K50" i="6"/>
  <c r="L50" i="6"/>
  <c r="A51" i="6"/>
  <c r="B51" i="6"/>
  <c r="C51" i="6"/>
  <c r="D51" i="6"/>
  <c r="E51" i="6"/>
  <c r="F51" i="6"/>
  <c r="G51" i="6"/>
  <c r="H51" i="6"/>
  <c r="I51" i="6"/>
  <c r="J51" i="6"/>
  <c r="K51" i="6"/>
  <c r="L51" i="6"/>
  <c r="A52" i="6"/>
  <c r="B52" i="6"/>
  <c r="C52" i="6"/>
  <c r="D52" i="6"/>
  <c r="E52" i="6"/>
  <c r="F52" i="6"/>
  <c r="G52" i="6"/>
  <c r="H52" i="6"/>
  <c r="I52" i="6"/>
  <c r="J52" i="6"/>
  <c r="K52" i="6"/>
  <c r="L52" i="6"/>
  <c r="A53" i="6"/>
  <c r="B53" i="6"/>
  <c r="C53" i="6"/>
  <c r="D53" i="6"/>
  <c r="E53" i="6"/>
  <c r="F53" i="6"/>
  <c r="G53" i="6"/>
  <c r="H53" i="6"/>
  <c r="I53" i="6"/>
  <c r="J53" i="6"/>
  <c r="K53" i="6"/>
  <c r="L53" i="6"/>
  <c r="A54" i="6"/>
  <c r="B54" i="6"/>
  <c r="C54" i="6"/>
  <c r="D54" i="6"/>
  <c r="E54" i="6"/>
  <c r="F54" i="6"/>
  <c r="G54" i="6"/>
  <c r="H54" i="6"/>
  <c r="I54" i="6"/>
  <c r="J54" i="6"/>
  <c r="K54" i="6"/>
  <c r="L54" i="6"/>
  <c r="A55" i="6"/>
  <c r="B55" i="6"/>
  <c r="C55" i="6"/>
  <c r="D55" i="6"/>
  <c r="E55" i="6"/>
  <c r="F55" i="6"/>
  <c r="G55" i="6"/>
  <c r="H55" i="6"/>
  <c r="I55" i="6"/>
  <c r="J55" i="6"/>
  <c r="K55" i="6"/>
  <c r="L55" i="6"/>
  <c r="A56" i="6"/>
  <c r="B56" i="6"/>
  <c r="C56" i="6"/>
  <c r="D56" i="6"/>
  <c r="E56" i="6"/>
  <c r="F56" i="6"/>
  <c r="G56" i="6"/>
  <c r="H56" i="6"/>
  <c r="I56" i="6"/>
  <c r="J56" i="6"/>
  <c r="K56" i="6"/>
  <c r="L56" i="6"/>
  <c r="A57" i="6"/>
  <c r="B57" i="6"/>
  <c r="C57" i="6"/>
  <c r="D57" i="6"/>
  <c r="E57" i="6"/>
  <c r="F57" i="6"/>
  <c r="G57" i="6"/>
  <c r="H57" i="6"/>
  <c r="I57" i="6"/>
  <c r="J57" i="6"/>
  <c r="K57" i="6"/>
  <c r="L57" i="6"/>
  <c r="A58" i="6"/>
  <c r="B58" i="6"/>
  <c r="C58" i="6"/>
  <c r="D58" i="6"/>
  <c r="E58" i="6"/>
  <c r="F58" i="6"/>
  <c r="G58" i="6"/>
  <c r="H58" i="6"/>
  <c r="I58" i="6"/>
  <c r="J58" i="6"/>
  <c r="K58" i="6"/>
  <c r="L58" i="6"/>
  <c r="A59" i="6"/>
  <c r="B59" i="6"/>
  <c r="C59" i="6"/>
  <c r="D59" i="6"/>
  <c r="E59" i="6"/>
  <c r="F59" i="6"/>
  <c r="G59" i="6"/>
  <c r="H59" i="6"/>
  <c r="I59" i="6"/>
  <c r="J59" i="6"/>
  <c r="K59" i="6"/>
  <c r="L59" i="6"/>
  <c r="A60" i="6"/>
  <c r="B60" i="6"/>
  <c r="C60" i="6"/>
  <c r="D60" i="6"/>
  <c r="E60" i="6"/>
  <c r="F60" i="6"/>
  <c r="G60" i="6"/>
  <c r="H60" i="6"/>
  <c r="I60" i="6"/>
  <c r="J60" i="6"/>
  <c r="K60" i="6"/>
  <c r="L60" i="6"/>
  <c r="A61" i="6"/>
  <c r="B61" i="6"/>
  <c r="C61" i="6"/>
  <c r="D61" i="6"/>
  <c r="E61" i="6"/>
  <c r="F61" i="6"/>
  <c r="G61" i="6"/>
  <c r="H61" i="6"/>
  <c r="I61" i="6"/>
  <c r="J61" i="6"/>
  <c r="K61" i="6"/>
  <c r="L61" i="6"/>
  <c r="A62" i="6"/>
  <c r="B62" i="6"/>
  <c r="C62" i="6"/>
  <c r="D62" i="6"/>
  <c r="E62" i="6"/>
  <c r="F62" i="6"/>
  <c r="G62" i="6"/>
  <c r="H62" i="6"/>
  <c r="I62" i="6"/>
  <c r="J62" i="6"/>
  <c r="K62" i="6"/>
  <c r="L62" i="6"/>
  <c r="A63" i="6"/>
  <c r="B63" i="6"/>
  <c r="C63" i="6"/>
  <c r="D63" i="6"/>
  <c r="E63" i="6"/>
  <c r="F63" i="6"/>
  <c r="G63" i="6"/>
  <c r="H63" i="6"/>
  <c r="I63" i="6"/>
  <c r="J63" i="6"/>
  <c r="K63" i="6"/>
  <c r="L63" i="6"/>
  <c r="A64" i="6"/>
  <c r="B64" i="6"/>
  <c r="C64" i="6"/>
  <c r="D64" i="6"/>
  <c r="E64" i="6"/>
  <c r="F64" i="6"/>
  <c r="G64" i="6"/>
  <c r="H64" i="6"/>
  <c r="I64" i="6"/>
  <c r="J64" i="6"/>
  <c r="K64" i="6"/>
  <c r="L64" i="6"/>
  <c r="A65" i="6"/>
  <c r="B65" i="6"/>
  <c r="C65" i="6"/>
  <c r="D65" i="6"/>
  <c r="E65" i="6"/>
  <c r="F65" i="6"/>
  <c r="G65" i="6"/>
  <c r="H65" i="6"/>
  <c r="I65" i="6"/>
  <c r="J65" i="6"/>
  <c r="K65" i="6"/>
  <c r="L65" i="6"/>
  <c r="A66" i="6"/>
  <c r="B66" i="6"/>
  <c r="C66" i="6"/>
  <c r="D66" i="6"/>
  <c r="E66" i="6"/>
  <c r="F66" i="6"/>
  <c r="G66" i="6"/>
  <c r="H66" i="6"/>
  <c r="I66" i="6"/>
  <c r="J66" i="6"/>
  <c r="K66" i="6"/>
  <c r="L66" i="6"/>
  <c r="A67" i="6"/>
  <c r="B67" i="6"/>
  <c r="C67" i="6"/>
  <c r="D67" i="6"/>
  <c r="E67" i="6"/>
  <c r="F67" i="6"/>
  <c r="G67" i="6"/>
  <c r="H67" i="6"/>
  <c r="I67" i="6"/>
  <c r="J67" i="6"/>
  <c r="K67" i="6"/>
  <c r="L67" i="6"/>
  <c r="A68" i="6"/>
  <c r="B68" i="6"/>
  <c r="C68" i="6"/>
  <c r="D68" i="6"/>
  <c r="E68" i="6"/>
  <c r="F68" i="6"/>
  <c r="G68" i="6"/>
  <c r="H68" i="6"/>
  <c r="I68" i="6"/>
  <c r="J68" i="6"/>
  <c r="K68" i="6"/>
  <c r="L68" i="6"/>
  <c r="A69" i="6"/>
  <c r="B69" i="6"/>
  <c r="C69" i="6"/>
  <c r="D69" i="6"/>
  <c r="E69" i="6"/>
  <c r="F69" i="6"/>
  <c r="G69" i="6"/>
  <c r="H69" i="6"/>
  <c r="I69" i="6"/>
  <c r="J69" i="6"/>
  <c r="K69" i="6"/>
  <c r="L69" i="6"/>
  <c r="A70" i="6"/>
  <c r="B70" i="6"/>
  <c r="C70" i="6"/>
  <c r="D70" i="6"/>
  <c r="E70" i="6"/>
  <c r="F70" i="6"/>
  <c r="G70" i="6"/>
  <c r="H70" i="6"/>
  <c r="I70" i="6"/>
  <c r="J70" i="6"/>
  <c r="K70" i="6"/>
  <c r="L70" i="6"/>
  <c r="A71" i="6"/>
  <c r="B71" i="6"/>
  <c r="C71" i="6"/>
  <c r="D71" i="6"/>
  <c r="E71" i="6"/>
  <c r="F71" i="6"/>
  <c r="G71" i="6"/>
  <c r="H71" i="6"/>
  <c r="I71" i="6"/>
  <c r="J71" i="6"/>
  <c r="K71" i="6"/>
  <c r="L71" i="6"/>
  <c r="A72" i="6"/>
  <c r="B72" i="6"/>
  <c r="C72" i="6"/>
  <c r="D72" i="6"/>
  <c r="E72" i="6"/>
  <c r="F72" i="6"/>
  <c r="G72" i="6"/>
  <c r="H72" i="6"/>
  <c r="I72" i="6"/>
  <c r="J72" i="6"/>
  <c r="K72" i="6"/>
  <c r="L72" i="6"/>
  <c r="A73" i="6"/>
  <c r="B73" i="6"/>
  <c r="C73" i="6"/>
  <c r="D73" i="6"/>
  <c r="E73" i="6"/>
  <c r="F73" i="6"/>
  <c r="G73" i="6"/>
  <c r="H73" i="6"/>
  <c r="I73" i="6"/>
  <c r="J73" i="6"/>
  <c r="K73" i="6"/>
  <c r="L73" i="6"/>
  <c r="A74" i="6"/>
  <c r="B74" i="6"/>
  <c r="C74" i="6"/>
  <c r="D74" i="6"/>
  <c r="E74" i="6"/>
  <c r="F74" i="6"/>
  <c r="G74" i="6"/>
  <c r="H74" i="6"/>
  <c r="I74" i="6"/>
  <c r="J74" i="6"/>
  <c r="K74" i="6"/>
  <c r="L74" i="6"/>
  <c r="A75" i="6"/>
  <c r="B75" i="6"/>
  <c r="C75" i="6"/>
  <c r="D75" i="6"/>
  <c r="E75" i="6"/>
  <c r="F75" i="6"/>
  <c r="G75" i="6"/>
  <c r="H75" i="6"/>
  <c r="I75" i="6"/>
  <c r="J75" i="6"/>
  <c r="K75" i="6"/>
  <c r="L75" i="6"/>
  <c r="A76" i="6"/>
  <c r="B76" i="6"/>
  <c r="C76" i="6"/>
  <c r="D76" i="6"/>
  <c r="E76" i="6"/>
  <c r="F76" i="6"/>
  <c r="G76" i="6"/>
  <c r="H76" i="6"/>
  <c r="I76" i="6"/>
  <c r="J76" i="6"/>
  <c r="K76" i="6"/>
  <c r="L76" i="6"/>
  <c r="A77" i="6"/>
  <c r="B77" i="6"/>
  <c r="C77" i="6"/>
  <c r="D77" i="6"/>
  <c r="E77" i="6"/>
  <c r="F77" i="6"/>
  <c r="G77" i="6"/>
  <c r="H77" i="6"/>
  <c r="I77" i="6"/>
  <c r="J77" i="6"/>
  <c r="K77" i="6"/>
  <c r="L77" i="6"/>
  <c r="A78" i="6"/>
  <c r="B78" i="6"/>
  <c r="C78" i="6"/>
  <c r="D78" i="6"/>
  <c r="E78" i="6"/>
  <c r="F78" i="6"/>
  <c r="G78" i="6"/>
  <c r="H78" i="6"/>
  <c r="I78" i="6"/>
  <c r="J78" i="6"/>
  <c r="K78" i="6"/>
  <c r="L78" i="6"/>
  <c r="A79" i="6"/>
  <c r="B79" i="6"/>
  <c r="C79" i="6"/>
  <c r="D79" i="6"/>
  <c r="E79" i="6"/>
  <c r="F79" i="6"/>
  <c r="G79" i="6"/>
  <c r="H79" i="6"/>
  <c r="I79" i="6"/>
  <c r="J79" i="6"/>
  <c r="K79" i="6"/>
  <c r="L79" i="6"/>
  <c r="A80" i="6"/>
  <c r="B80" i="6"/>
  <c r="C80" i="6"/>
  <c r="D80" i="6"/>
  <c r="E80" i="6"/>
  <c r="F80" i="6"/>
  <c r="G80" i="6"/>
  <c r="H80" i="6"/>
  <c r="I80" i="6"/>
  <c r="J80" i="6"/>
  <c r="K80" i="6"/>
  <c r="L80" i="6"/>
  <c r="A81" i="6"/>
  <c r="B81" i="6"/>
  <c r="C81" i="6"/>
  <c r="D81" i="6"/>
  <c r="E81" i="6"/>
  <c r="F81" i="6"/>
  <c r="G81" i="6"/>
  <c r="H81" i="6"/>
  <c r="I81" i="6"/>
  <c r="J81" i="6"/>
  <c r="K81" i="6"/>
  <c r="L81" i="6"/>
  <c r="A82" i="6"/>
  <c r="B82" i="6"/>
  <c r="C82" i="6"/>
  <c r="D82" i="6"/>
  <c r="E82" i="6"/>
  <c r="F82" i="6"/>
  <c r="G82" i="6"/>
  <c r="H82" i="6"/>
  <c r="I82" i="6"/>
  <c r="J82" i="6"/>
  <c r="K82" i="6"/>
  <c r="L82" i="6"/>
  <c r="A83" i="6"/>
  <c r="B83" i="6"/>
  <c r="C83" i="6"/>
  <c r="D83" i="6"/>
  <c r="E83" i="6"/>
  <c r="F83" i="6"/>
  <c r="G83" i="6"/>
  <c r="H83" i="6"/>
  <c r="I83" i="6"/>
  <c r="J83" i="6"/>
  <c r="K83" i="6"/>
  <c r="L83" i="6"/>
  <c r="A84" i="6"/>
  <c r="B84" i="6"/>
  <c r="C84" i="6"/>
  <c r="D84" i="6"/>
  <c r="E84" i="6"/>
  <c r="F84" i="6"/>
  <c r="G84" i="6"/>
  <c r="H84" i="6"/>
  <c r="I84" i="6"/>
  <c r="J84" i="6"/>
  <c r="K84" i="6"/>
  <c r="L84" i="6"/>
  <c r="A85" i="6"/>
  <c r="B85" i="6"/>
  <c r="C85" i="6"/>
  <c r="D85" i="6"/>
  <c r="E85" i="6"/>
  <c r="F85" i="6"/>
  <c r="G85" i="6"/>
  <c r="H85" i="6"/>
  <c r="I85" i="6"/>
  <c r="J85" i="6"/>
  <c r="K85" i="6"/>
  <c r="L85" i="6"/>
  <c r="A86" i="6"/>
  <c r="B86" i="6"/>
  <c r="C86" i="6"/>
  <c r="D86" i="6"/>
  <c r="E86" i="6"/>
  <c r="F86" i="6"/>
  <c r="G86" i="6"/>
  <c r="H86" i="6"/>
  <c r="I86" i="6"/>
  <c r="J86" i="6"/>
  <c r="K86" i="6"/>
  <c r="L86" i="6"/>
  <c r="A87" i="6"/>
  <c r="B87" i="6"/>
  <c r="C87" i="6"/>
  <c r="D87" i="6"/>
  <c r="E87" i="6"/>
  <c r="F87" i="6"/>
  <c r="G87" i="6"/>
  <c r="H87" i="6"/>
  <c r="I87" i="6"/>
  <c r="J87" i="6"/>
  <c r="K87" i="6"/>
  <c r="L87" i="6"/>
  <c r="A88" i="6"/>
  <c r="B88" i="6"/>
  <c r="C88" i="6"/>
  <c r="D88" i="6"/>
  <c r="E88" i="6"/>
  <c r="F88" i="6"/>
  <c r="G88" i="6"/>
  <c r="H88" i="6"/>
  <c r="I88" i="6"/>
  <c r="J88" i="6"/>
  <c r="K88" i="6"/>
  <c r="L88" i="6"/>
  <c r="A89" i="6"/>
  <c r="B89" i="6"/>
  <c r="C89" i="6"/>
  <c r="D89" i="6"/>
  <c r="E89" i="6"/>
  <c r="F89" i="6"/>
  <c r="G89" i="6"/>
  <c r="H89" i="6"/>
  <c r="I89" i="6"/>
  <c r="J89" i="6"/>
  <c r="K89" i="6"/>
  <c r="L89" i="6"/>
  <c r="A90" i="6"/>
  <c r="B90" i="6"/>
  <c r="C90" i="6"/>
  <c r="D90" i="6"/>
  <c r="E90" i="6"/>
  <c r="F90" i="6"/>
  <c r="G90" i="6"/>
  <c r="H90" i="6"/>
  <c r="I90" i="6"/>
  <c r="J90" i="6"/>
  <c r="K90" i="6"/>
  <c r="L90" i="6"/>
  <c r="A91" i="6"/>
  <c r="B91" i="6"/>
  <c r="C91" i="6"/>
  <c r="D91" i="6"/>
  <c r="E91" i="6"/>
  <c r="F91" i="6"/>
  <c r="G91" i="6"/>
  <c r="H91" i="6"/>
  <c r="I91" i="6"/>
  <c r="J91" i="6"/>
  <c r="K91" i="6"/>
  <c r="L91" i="6"/>
  <c r="A92" i="6"/>
  <c r="B92" i="6"/>
  <c r="C92" i="6"/>
  <c r="D92" i="6"/>
  <c r="E92" i="6"/>
  <c r="F92" i="6"/>
  <c r="G92" i="6"/>
  <c r="H92" i="6"/>
  <c r="I92" i="6"/>
  <c r="J92" i="6"/>
  <c r="K92" i="6"/>
  <c r="L92" i="6"/>
  <c r="A93" i="6"/>
  <c r="B93" i="6"/>
  <c r="C93" i="6"/>
  <c r="D93" i="6"/>
  <c r="E93" i="6"/>
  <c r="F93" i="6"/>
  <c r="G93" i="6"/>
  <c r="H93" i="6"/>
  <c r="I93" i="6"/>
  <c r="J93" i="6"/>
  <c r="K93" i="6"/>
  <c r="L93" i="6"/>
  <c r="A94" i="6"/>
  <c r="B94" i="6"/>
  <c r="C94" i="6"/>
  <c r="D94" i="6"/>
  <c r="E94" i="6"/>
  <c r="F94" i="6"/>
  <c r="G94" i="6"/>
  <c r="H94" i="6"/>
  <c r="I94" i="6"/>
  <c r="J94" i="6"/>
  <c r="K94" i="6"/>
  <c r="L94" i="6"/>
  <c r="A95" i="6"/>
  <c r="B95" i="6"/>
  <c r="C95" i="6"/>
  <c r="D95" i="6"/>
  <c r="E95" i="6"/>
  <c r="F95" i="6"/>
  <c r="G95" i="6"/>
  <c r="H95" i="6"/>
  <c r="I95" i="6"/>
  <c r="J95" i="6"/>
  <c r="K95" i="6"/>
  <c r="L95" i="6"/>
  <c r="A96" i="6"/>
  <c r="B96" i="6"/>
  <c r="C96" i="6"/>
  <c r="D96" i="6"/>
  <c r="E96" i="6"/>
  <c r="F96" i="6"/>
  <c r="G96" i="6"/>
  <c r="H96" i="6"/>
  <c r="I96" i="6"/>
  <c r="J96" i="6"/>
  <c r="K96" i="6"/>
  <c r="L96" i="6"/>
  <c r="A97" i="6"/>
  <c r="B97" i="6"/>
  <c r="C97" i="6"/>
  <c r="D97" i="6"/>
  <c r="E97" i="6"/>
  <c r="F97" i="6"/>
  <c r="G97" i="6"/>
  <c r="H97" i="6"/>
  <c r="I97" i="6"/>
  <c r="J97" i="6"/>
  <c r="K97" i="6"/>
  <c r="L97" i="6"/>
  <c r="A98" i="6"/>
  <c r="B98" i="6"/>
  <c r="C98" i="6"/>
  <c r="D98" i="6"/>
  <c r="E98" i="6"/>
  <c r="F98" i="6"/>
  <c r="G98" i="6"/>
  <c r="H98" i="6"/>
  <c r="I98" i="6"/>
  <c r="J98" i="6"/>
  <c r="K98" i="6"/>
  <c r="L98" i="6"/>
  <c r="A99" i="6"/>
  <c r="B99" i="6"/>
  <c r="C99" i="6"/>
  <c r="D99" i="6"/>
  <c r="E99" i="6"/>
  <c r="F99" i="6"/>
  <c r="G99" i="6"/>
  <c r="H99" i="6"/>
  <c r="I99" i="6"/>
  <c r="J99" i="6"/>
  <c r="K99" i="6"/>
  <c r="L99" i="6"/>
  <c r="A100" i="6"/>
  <c r="B100" i="6"/>
  <c r="C100" i="6"/>
  <c r="D100" i="6"/>
  <c r="E100" i="6"/>
  <c r="F100" i="6"/>
  <c r="G100" i="6"/>
  <c r="H100" i="6"/>
  <c r="I100" i="6"/>
  <c r="J100" i="6"/>
  <c r="K100" i="6"/>
  <c r="L100" i="6"/>
  <c r="A101" i="6"/>
  <c r="B101" i="6"/>
  <c r="C101" i="6"/>
  <c r="D101" i="6"/>
  <c r="E101" i="6"/>
  <c r="F101" i="6"/>
  <c r="G101" i="6"/>
  <c r="H101" i="6"/>
  <c r="I101" i="6"/>
  <c r="J101" i="6"/>
  <c r="K101" i="6"/>
  <c r="L101" i="6"/>
  <c r="A102" i="6"/>
  <c r="B102" i="6"/>
  <c r="C102" i="6"/>
  <c r="D102" i="6"/>
  <c r="E102" i="6"/>
  <c r="F102" i="6"/>
  <c r="G102" i="6"/>
  <c r="H102" i="6"/>
  <c r="I102" i="6"/>
  <c r="J102" i="6"/>
  <c r="K102" i="6"/>
  <c r="L102" i="6"/>
  <c r="A103" i="6"/>
  <c r="B103" i="6"/>
  <c r="C103" i="6"/>
  <c r="D103" i="6"/>
  <c r="E103" i="6"/>
  <c r="F103" i="6"/>
  <c r="G103" i="6"/>
  <c r="H103" i="6"/>
  <c r="I103" i="6"/>
  <c r="J103" i="6"/>
  <c r="K103" i="6"/>
  <c r="L103" i="6"/>
  <c r="A104" i="6"/>
  <c r="B104" i="6"/>
  <c r="C104" i="6"/>
  <c r="D104" i="6"/>
  <c r="E104" i="6"/>
  <c r="F104" i="6"/>
  <c r="G104" i="6"/>
  <c r="H104" i="6"/>
  <c r="I104" i="6"/>
  <c r="J104" i="6"/>
  <c r="K104" i="6"/>
  <c r="L104" i="6"/>
  <c r="A105" i="6"/>
  <c r="B105" i="6"/>
  <c r="C105" i="6"/>
  <c r="D105" i="6"/>
  <c r="E105" i="6"/>
  <c r="F105" i="6"/>
  <c r="G105" i="6"/>
  <c r="H105" i="6"/>
  <c r="I105" i="6"/>
  <c r="J105" i="6"/>
  <c r="K105" i="6"/>
  <c r="L105" i="6"/>
  <c r="L4" i="6"/>
  <c r="L2" i="6"/>
  <c r="A35" i="7" l="1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A36" i="7"/>
  <c r="B36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A37" i="7"/>
  <c r="B37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A38" i="7"/>
  <c r="B3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A39" i="7"/>
  <c r="B39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A40" i="7"/>
  <c r="B4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A41" i="7"/>
  <c r="B41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A42" i="7"/>
  <c r="B42" i="7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A43" i="7"/>
  <c r="B43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A44" i="7"/>
  <c r="B44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A45" i="7"/>
  <c r="B45" i="7"/>
  <c r="C45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A46" i="7"/>
  <c r="B46" i="7"/>
  <c r="C46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A47" i="7"/>
  <c r="B47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A48" i="7"/>
  <c r="B48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P2" i="7"/>
  <c r="Q2" i="7"/>
  <c r="R2" i="7"/>
  <c r="S2" i="7"/>
  <c r="T2" i="7"/>
  <c r="K2" i="7"/>
  <c r="L2" i="7"/>
  <c r="M2" i="7"/>
  <c r="N2" i="7"/>
  <c r="O2" i="7"/>
  <c r="A49" i="7"/>
  <c r="B49" i="7"/>
  <c r="C49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A50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A51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A52" i="7"/>
  <c r="B52" i="7"/>
  <c r="C52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A53" i="7"/>
  <c r="B53" i="7"/>
  <c r="C53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A54" i="7"/>
  <c r="B54" i="7"/>
  <c r="C54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A55" i="7"/>
  <c r="B55" i="7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A56" i="7"/>
  <c r="B56" i="7"/>
  <c r="C56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A57" i="7"/>
  <c r="B57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A58" i="7"/>
  <c r="B58" i="7"/>
  <c r="C58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A59" i="7"/>
  <c r="B59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A60" i="7"/>
  <c r="B60" i="7"/>
  <c r="C60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A61" i="7"/>
  <c r="B61" i="7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A62" i="7"/>
  <c r="B62" i="7"/>
  <c r="C62" i="7"/>
  <c r="D62" i="7"/>
  <c r="E62" i="7"/>
  <c r="F62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A63" i="7"/>
  <c r="B63" i="7"/>
  <c r="C63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A64" i="7"/>
  <c r="B64" i="7"/>
  <c r="C64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A65" i="7"/>
  <c r="B65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A66" i="7"/>
  <c r="B66" i="7"/>
  <c r="C66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A67" i="7"/>
  <c r="B67" i="7"/>
  <c r="C67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A68" i="7"/>
  <c r="B68" i="7"/>
  <c r="C68" i="7"/>
  <c r="D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A69" i="7"/>
  <c r="B69" i="7"/>
  <c r="C69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I2" i="7" l="1"/>
  <c r="D2" i="7"/>
  <c r="F2" i="7"/>
  <c r="G2" i="7"/>
  <c r="H2" i="7"/>
  <c r="J2" i="7"/>
  <c r="E2" i="7"/>
  <c r="C2" i="7"/>
  <c r="B2" i="7"/>
  <c r="A2" i="7"/>
  <c r="K4" i="6"/>
  <c r="J4" i="6"/>
  <c r="I4" i="6"/>
  <c r="H4" i="6"/>
  <c r="G4" i="6"/>
  <c r="F4" i="6"/>
  <c r="E4" i="6"/>
  <c r="D4" i="6"/>
  <c r="C4" i="6"/>
  <c r="B4" i="6"/>
  <c r="A4" i="6"/>
  <c r="K2" i="6"/>
  <c r="J2" i="6"/>
  <c r="I2" i="6"/>
  <c r="H2" i="6"/>
  <c r="G2" i="6"/>
  <c r="F2" i="6"/>
  <c r="E2" i="6"/>
  <c r="D2" i="6"/>
  <c r="C2" i="6"/>
  <c r="B2" i="6"/>
  <c r="A2" i="6"/>
  <c r="AN130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Y226" i="1" s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Y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G6" i="4"/>
  <c r="F6" i="4"/>
  <c r="AC29" i="1" l="1"/>
  <c r="AC32" i="1"/>
  <c r="G718" i="1"/>
  <c r="AD228" i="1"/>
  <c r="D228" i="1"/>
  <c r="G716" i="1"/>
  <c r="AE277" i="1"/>
  <c r="AC228" i="1"/>
  <c r="Z782" i="1"/>
  <c r="Q416" i="1"/>
  <c r="AH228" i="1"/>
  <c r="Y228" i="1"/>
  <c r="L228" i="1"/>
  <c r="T163" i="1"/>
  <c r="AC43" i="1"/>
  <c r="Q386" i="1"/>
  <c r="R228" i="1"/>
  <c r="AC53" i="1"/>
  <c r="AC19" i="1"/>
  <c r="AC811" i="1"/>
  <c r="N228" i="1"/>
  <c r="AC40" i="1"/>
  <c r="AC18" i="1"/>
  <c r="B395" i="1"/>
  <c r="AG228" i="1"/>
  <c r="V228" i="1"/>
  <c r="F228" i="1"/>
  <c r="U166" i="1"/>
  <c r="AC78" i="1"/>
  <c r="AC50" i="1"/>
  <c r="AC12" i="1"/>
  <c r="AC9" i="1"/>
  <c r="C875" i="1"/>
  <c r="AF875" i="1"/>
  <c r="H871" i="1"/>
  <c r="AF871" i="1"/>
  <c r="B867" i="1"/>
  <c r="AF867" i="1"/>
  <c r="H863" i="1"/>
  <c r="AF863" i="1"/>
  <c r="D859" i="1"/>
  <c r="AF859" i="1"/>
  <c r="H855" i="1"/>
  <c r="AF855" i="1"/>
  <c r="U851" i="1"/>
  <c r="AF851" i="1"/>
  <c r="AA847" i="1"/>
  <c r="AF847" i="1"/>
  <c r="E843" i="1"/>
  <c r="AF843" i="1"/>
  <c r="O839" i="1"/>
  <c r="AF839" i="1"/>
  <c r="D835" i="1"/>
  <c r="AF835" i="1"/>
  <c r="Q831" i="1"/>
  <c r="AF831" i="1"/>
  <c r="AF827" i="1"/>
  <c r="H823" i="1"/>
  <c r="AF823" i="1"/>
  <c r="B819" i="1"/>
  <c r="AF819" i="1"/>
  <c r="H815" i="1"/>
  <c r="AF815" i="1"/>
  <c r="D808" i="1"/>
  <c r="AF808" i="1"/>
  <c r="J804" i="1"/>
  <c r="AF804" i="1"/>
  <c r="L800" i="1"/>
  <c r="AF800" i="1"/>
  <c r="D796" i="1"/>
  <c r="AF796" i="1"/>
  <c r="L792" i="1"/>
  <c r="AF792" i="1"/>
  <c r="D788" i="1"/>
  <c r="AF788" i="1"/>
  <c r="Q784" i="1"/>
  <c r="AF784" i="1"/>
  <c r="E781" i="1"/>
  <c r="AF781" i="1"/>
  <c r="B777" i="1"/>
  <c r="AF777" i="1"/>
  <c r="E773" i="1"/>
  <c r="AF773" i="1"/>
  <c r="G769" i="1"/>
  <c r="AF769" i="1"/>
  <c r="Y765" i="1"/>
  <c r="AF765" i="1"/>
  <c r="I761" i="1"/>
  <c r="AF761" i="1"/>
  <c r="Y757" i="1"/>
  <c r="AF757" i="1"/>
  <c r="P753" i="1"/>
  <c r="AF753" i="1"/>
  <c r="AF749" i="1"/>
  <c r="AF745" i="1"/>
  <c r="E741" i="1"/>
  <c r="AF741" i="1"/>
  <c r="L737" i="1"/>
  <c r="AF737" i="1"/>
  <c r="AA733" i="1"/>
  <c r="AF733" i="1"/>
  <c r="AF729" i="1"/>
  <c r="E725" i="1"/>
  <c r="AF725" i="1"/>
  <c r="R721" i="1"/>
  <c r="AF721" i="1"/>
  <c r="Q718" i="1"/>
  <c r="AF718" i="1"/>
  <c r="AG715" i="1"/>
  <c r="AF715" i="1"/>
  <c r="T711" i="1"/>
  <c r="AF711" i="1"/>
  <c r="I707" i="1"/>
  <c r="AF707" i="1"/>
  <c r="C703" i="1"/>
  <c r="AF703" i="1"/>
  <c r="E699" i="1"/>
  <c r="AF699" i="1"/>
  <c r="AH695" i="1"/>
  <c r="AF695" i="1"/>
  <c r="AF691" i="1"/>
  <c r="V687" i="1"/>
  <c r="AF687" i="1"/>
  <c r="AF683" i="1"/>
  <c r="AF679" i="1"/>
  <c r="AF675" i="1"/>
  <c r="AF671" i="1"/>
  <c r="AF667" i="1"/>
  <c r="N663" i="1"/>
  <c r="AF663" i="1"/>
  <c r="Y659" i="1"/>
  <c r="AF659" i="1"/>
  <c r="AF655" i="1"/>
  <c r="AF651" i="1"/>
  <c r="AF647" i="1"/>
  <c r="AG643" i="1"/>
  <c r="AF643" i="1"/>
  <c r="AF639" i="1"/>
  <c r="AG635" i="1"/>
  <c r="AF635" i="1"/>
  <c r="J631" i="1"/>
  <c r="AF631" i="1"/>
  <c r="AF627" i="1"/>
  <c r="AF623" i="1"/>
  <c r="Y619" i="1"/>
  <c r="AF619" i="1"/>
  <c r="AB615" i="1"/>
  <c r="AF615" i="1"/>
  <c r="AF611" i="1"/>
  <c r="AF607" i="1"/>
  <c r="Y603" i="1"/>
  <c r="AF603" i="1"/>
  <c r="AF599" i="1"/>
  <c r="Q595" i="1"/>
  <c r="AF595" i="1"/>
  <c r="Z591" i="1"/>
  <c r="AF591" i="1"/>
  <c r="Q587" i="1"/>
  <c r="AF587" i="1"/>
  <c r="D583" i="1"/>
  <c r="AF583" i="1"/>
  <c r="AF579" i="1"/>
  <c r="Q575" i="1"/>
  <c r="AF575" i="1"/>
  <c r="AB571" i="1"/>
  <c r="AF571" i="1"/>
  <c r="E567" i="1"/>
  <c r="AF567" i="1"/>
  <c r="AF563" i="1"/>
  <c r="AF559" i="1"/>
  <c r="AF555" i="1"/>
  <c r="AF551" i="1"/>
  <c r="AF547" i="1"/>
  <c r="I543" i="1"/>
  <c r="AF543" i="1"/>
  <c r="AG539" i="1"/>
  <c r="AF539" i="1"/>
  <c r="Q535" i="1"/>
  <c r="AF535" i="1"/>
  <c r="G531" i="1"/>
  <c r="AF531" i="1"/>
  <c r="Y527" i="1"/>
  <c r="AF527" i="1"/>
  <c r="L523" i="1"/>
  <c r="AF523" i="1"/>
  <c r="I519" i="1"/>
  <c r="AF519" i="1"/>
  <c r="AG515" i="1"/>
  <c r="AF515" i="1"/>
  <c r="O511" i="1"/>
  <c r="AF511" i="1"/>
  <c r="AF507" i="1"/>
  <c r="AF503" i="1"/>
  <c r="B499" i="1"/>
  <c r="AF499" i="1"/>
  <c r="V495" i="1"/>
  <c r="AF495" i="1"/>
  <c r="B491" i="1"/>
  <c r="AF491" i="1"/>
  <c r="AB487" i="1"/>
  <c r="AF487" i="1"/>
  <c r="AA483" i="1"/>
  <c r="AF483" i="1"/>
  <c r="V479" i="1"/>
  <c r="AF479" i="1"/>
  <c r="AG475" i="1"/>
  <c r="AF475" i="1"/>
  <c r="AF471" i="1"/>
  <c r="AG467" i="1"/>
  <c r="AF467" i="1"/>
  <c r="AL463" i="1"/>
  <c r="AF463" i="1"/>
  <c r="AF459" i="1"/>
  <c r="W455" i="1"/>
  <c r="AF455" i="1"/>
  <c r="AF451" i="1"/>
  <c r="AF447" i="1"/>
  <c r="AF443" i="1"/>
  <c r="AF439" i="1"/>
  <c r="AF435" i="1"/>
  <c r="N431" i="1"/>
  <c r="AF431" i="1"/>
  <c r="AF427" i="1"/>
  <c r="L424" i="1"/>
  <c r="AF424" i="1"/>
  <c r="AF420" i="1"/>
  <c r="B413" i="1"/>
  <c r="AF413" i="1"/>
  <c r="Q409" i="1"/>
  <c r="AF409" i="1"/>
  <c r="U405" i="1"/>
  <c r="AF405" i="1"/>
  <c r="AF401" i="1"/>
  <c r="AC397" i="1"/>
  <c r="AF397" i="1"/>
  <c r="AF394" i="1"/>
  <c r="AF390" i="1"/>
  <c r="AF383" i="1"/>
  <c r="Q379" i="1"/>
  <c r="AF379" i="1"/>
  <c r="AF375" i="1"/>
  <c r="AG371" i="1"/>
  <c r="AF371" i="1"/>
  <c r="Y367" i="1"/>
  <c r="AF367" i="1"/>
  <c r="AF363" i="1"/>
  <c r="M359" i="1"/>
  <c r="AF359" i="1"/>
  <c r="AG355" i="1"/>
  <c r="AF355" i="1"/>
  <c r="AF351" i="1"/>
  <c r="AF347" i="1"/>
  <c r="AF343" i="1"/>
  <c r="AF339" i="1"/>
  <c r="AF335" i="1"/>
  <c r="Q331" i="1"/>
  <c r="AF331" i="1"/>
  <c r="AF327" i="1"/>
  <c r="AF323" i="1"/>
  <c r="K319" i="1"/>
  <c r="AF319" i="1"/>
  <c r="AF315" i="1"/>
  <c r="AF311" i="1"/>
  <c r="U307" i="1"/>
  <c r="AF307" i="1"/>
  <c r="AL303" i="1"/>
  <c r="AF303" i="1"/>
  <c r="AF299" i="1"/>
  <c r="AF295" i="1"/>
  <c r="AF291" i="1"/>
  <c r="Q287" i="1"/>
  <c r="AF287" i="1"/>
  <c r="AF283" i="1"/>
  <c r="AF279" i="1"/>
  <c r="AF276" i="1"/>
  <c r="AF272" i="1"/>
  <c r="AF268" i="1"/>
  <c r="AF264" i="1"/>
  <c r="V260" i="1"/>
  <c r="AF260" i="1"/>
  <c r="AF256" i="1"/>
  <c r="AF252" i="1"/>
  <c r="AF248" i="1"/>
  <c r="AF244" i="1"/>
  <c r="I240" i="1"/>
  <c r="AF240" i="1"/>
  <c r="S236" i="1"/>
  <c r="AF236" i="1"/>
  <c r="AF232" i="1"/>
  <c r="AB228" i="1"/>
  <c r="T228" i="1"/>
  <c r="M228" i="1"/>
  <c r="Q226" i="1"/>
  <c r="AF226" i="1"/>
  <c r="AF222" i="1"/>
  <c r="AF218" i="1"/>
  <c r="B214" i="1"/>
  <c r="AF214" i="1"/>
  <c r="AF210" i="1"/>
  <c r="AF206" i="1"/>
  <c r="AF202" i="1"/>
  <c r="AF198" i="1"/>
  <c r="AF194" i="1"/>
  <c r="W190" i="1"/>
  <c r="AF190" i="1"/>
  <c r="AG186" i="1"/>
  <c r="AF186" i="1"/>
  <c r="AF182" i="1"/>
  <c r="AF178" i="1"/>
  <c r="AF174" i="1"/>
  <c r="AF170" i="1"/>
  <c r="L160" i="1"/>
  <c r="AF160" i="1"/>
  <c r="Q156" i="1"/>
  <c r="AF156" i="1"/>
  <c r="AF152" i="1"/>
  <c r="AF148" i="1"/>
  <c r="AF144" i="1"/>
  <c r="N140" i="1"/>
  <c r="AF140" i="1"/>
  <c r="AF136" i="1"/>
  <c r="AF132" i="1"/>
  <c r="AC128" i="1"/>
  <c r="AF128" i="1"/>
  <c r="AF124" i="1"/>
  <c r="AC120" i="1"/>
  <c r="AF120" i="1"/>
  <c r="AC116" i="1"/>
  <c r="AF116" i="1"/>
  <c r="AC112" i="1"/>
  <c r="AF112" i="1"/>
  <c r="AF108" i="1"/>
  <c r="AF104" i="1"/>
  <c r="AC77" i="1"/>
  <c r="AC61" i="1"/>
  <c r="AC30" i="1"/>
  <c r="B874" i="1"/>
  <c r="AF874" i="1"/>
  <c r="F870" i="1"/>
  <c r="AF870" i="1"/>
  <c r="B866" i="1"/>
  <c r="AF866" i="1"/>
  <c r="F862" i="1"/>
  <c r="AF862" i="1"/>
  <c r="B858" i="1"/>
  <c r="AF858" i="1"/>
  <c r="K854" i="1"/>
  <c r="AF854" i="1"/>
  <c r="B850" i="1"/>
  <c r="AF850" i="1"/>
  <c r="F846" i="1"/>
  <c r="AF846" i="1"/>
  <c r="W842" i="1"/>
  <c r="AF842" i="1"/>
  <c r="AF838" i="1"/>
  <c r="W834" i="1"/>
  <c r="AF834" i="1"/>
  <c r="AF830" i="1"/>
  <c r="Y826" i="1"/>
  <c r="AF826" i="1"/>
  <c r="E822" i="1"/>
  <c r="AF822" i="1"/>
  <c r="B818" i="1"/>
  <c r="AF818" i="1"/>
  <c r="B814" i="1"/>
  <c r="AF814" i="1"/>
  <c r="AF811" i="1"/>
  <c r="AB807" i="1"/>
  <c r="AF807" i="1"/>
  <c r="AG803" i="1"/>
  <c r="AF803" i="1"/>
  <c r="AF799" i="1"/>
  <c r="W795" i="1"/>
  <c r="AF795" i="1"/>
  <c r="AA791" i="1"/>
  <c r="AF791" i="1"/>
  <c r="I787" i="1"/>
  <c r="AF787" i="1"/>
  <c r="G783" i="1"/>
  <c r="AF783" i="1"/>
  <c r="AF780" i="1"/>
  <c r="AF776" i="1"/>
  <c r="AF772" i="1"/>
  <c r="AF768" i="1"/>
  <c r="AF764" i="1"/>
  <c r="V760" i="1"/>
  <c r="AF760" i="1"/>
  <c r="D756" i="1"/>
  <c r="AF756" i="1"/>
  <c r="H752" i="1"/>
  <c r="AF752" i="1"/>
  <c r="U748" i="1"/>
  <c r="AF748" i="1"/>
  <c r="Q744" i="1"/>
  <c r="AF744" i="1"/>
  <c r="AF740" i="1"/>
  <c r="H736" i="1"/>
  <c r="AF736" i="1"/>
  <c r="W732" i="1"/>
  <c r="AF732" i="1"/>
  <c r="L728" i="1"/>
  <c r="AF728" i="1"/>
  <c r="AF724" i="1"/>
  <c r="V720" i="1"/>
  <c r="AF720" i="1"/>
  <c r="E717" i="1"/>
  <c r="AF717" i="1"/>
  <c r="B714" i="1"/>
  <c r="AF714" i="1"/>
  <c r="AF710" i="1"/>
  <c r="AF706" i="1"/>
  <c r="K702" i="1"/>
  <c r="AF702" i="1"/>
  <c r="AF698" i="1"/>
  <c r="AF694" i="1"/>
  <c r="AF690" i="1"/>
  <c r="I686" i="1"/>
  <c r="AF686" i="1"/>
  <c r="AF682" i="1"/>
  <c r="T678" i="1"/>
  <c r="AF678" i="1"/>
  <c r="AF674" i="1"/>
  <c r="U670" i="1"/>
  <c r="AF670" i="1"/>
  <c r="Q666" i="1"/>
  <c r="AF666" i="1"/>
  <c r="AG662" i="1"/>
  <c r="AF662" i="1"/>
  <c r="Q658" i="1"/>
  <c r="AF658" i="1"/>
  <c r="AF654" i="1"/>
  <c r="Q650" i="1"/>
  <c r="AF650" i="1"/>
  <c r="AG646" i="1"/>
  <c r="AF646" i="1"/>
  <c r="I642" i="1"/>
  <c r="AF642" i="1"/>
  <c r="K638" i="1"/>
  <c r="AF638" i="1"/>
  <c r="Y634" i="1"/>
  <c r="AF634" i="1"/>
  <c r="S630" i="1"/>
  <c r="AF630" i="1"/>
  <c r="Z626" i="1"/>
  <c r="AF626" i="1"/>
  <c r="AF622" i="1"/>
  <c r="Q618" i="1"/>
  <c r="AF618" i="1"/>
  <c r="S614" i="1"/>
  <c r="AF614" i="1"/>
  <c r="G610" i="1"/>
  <c r="AF610" i="1"/>
  <c r="AF606" i="1"/>
  <c r="AF602" i="1"/>
  <c r="AF598" i="1"/>
  <c r="AF594" i="1"/>
  <c r="Z590" i="1"/>
  <c r="AF590" i="1"/>
  <c r="AH586" i="1"/>
  <c r="AF586" i="1"/>
  <c r="AF582" i="1"/>
  <c r="S578" i="1"/>
  <c r="AF578" i="1"/>
  <c r="O574" i="1"/>
  <c r="AF574" i="1"/>
  <c r="AB570" i="1"/>
  <c r="AF570" i="1"/>
  <c r="AC566" i="1"/>
  <c r="AF566" i="1"/>
  <c r="W562" i="1"/>
  <c r="AF562" i="1"/>
  <c r="AF558" i="1"/>
  <c r="AF554" i="1"/>
  <c r="M550" i="1"/>
  <c r="AF550" i="1"/>
  <c r="Y546" i="1"/>
  <c r="AF546" i="1"/>
  <c r="AF542" i="1"/>
  <c r="AF538" i="1"/>
  <c r="B534" i="1"/>
  <c r="AF534" i="1"/>
  <c r="W530" i="1"/>
  <c r="AF530" i="1"/>
  <c r="AF526" i="1"/>
  <c r="K522" i="1"/>
  <c r="AF522" i="1"/>
  <c r="AF518" i="1"/>
  <c r="AF514" i="1"/>
  <c r="AL510" i="1"/>
  <c r="AF510" i="1"/>
  <c r="Q506" i="1"/>
  <c r="AF506" i="1"/>
  <c r="AF502" i="1"/>
  <c r="E498" i="1"/>
  <c r="AF498" i="1"/>
  <c r="AF494" i="1"/>
  <c r="Z490" i="1"/>
  <c r="AF490" i="1"/>
  <c r="AF486" i="1"/>
  <c r="AF482" i="1"/>
  <c r="AG478" i="1"/>
  <c r="AF478" i="1"/>
  <c r="W474" i="1"/>
  <c r="AF474" i="1"/>
  <c r="AF470" i="1"/>
  <c r="AF466" i="1"/>
  <c r="B462" i="1"/>
  <c r="AF462" i="1"/>
  <c r="R458" i="1"/>
  <c r="AF458" i="1"/>
  <c r="R454" i="1"/>
  <c r="AF454" i="1"/>
  <c r="AF450" i="1"/>
  <c r="Y446" i="1"/>
  <c r="AF446" i="1"/>
  <c r="AF442" i="1"/>
  <c r="S438" i="1"/>
  <c r="AF438" i="1"/>
  <c r="N434" i="1"/>
  <c r="AF434" i="1"/>
  <c r="AC430" i="1"/>
  <c r="AF430" i="1"/>
  <c r="AF426" i="1"/>
  <c r="AG423" i="1"/>
  <c r="AF423" i="1"/>
  <c r="AE419" i="1"/>
  <c r="AF419" i="1"/>
  <c r="AF416" i="1"/>
  <c r="Q412" i="1"/>
  <c r="AF412" i="1"/>
  <c r="AF408" i="1"/>
  <c r="T404" i="1"/>
  <c r="AF404" i="1"/>
  <c r="C400" i="1"/>
  <c r="AF400" i="1"/>
  <c r="N396" i="1"/>
  <c r="AF396" i="1"/>
  <c r="AG393" i="1"/>
  <c r="AF393" i="1"/>
  <c r="AF389" i="1"/>
  <c r="H386" i="1"/>
  <c r="AF386" i="1"/>
  <c r="R382" i="1"/>
  <c r="AF382" i="1"/>
  <c r="AF378" i="1"/>
  <c r="AF374" i="1"/>
  <c r="N370" i="1"/>
  <c r="AF370" i="1"/>
  <c r="I366" i="1"/>
  <c r="AF366" i="1"/>
  <c r="AF362" i="1"/>
  <c r="P358" i="1"/>
  <c r="AF358" i="1"/>
  <c r="AF354" i="1"/>
  <c r="P350" i="1"/>
  <c r="AF350" i="1"/>
  <c r="AF346" i="1"/>
  <c r="M342" i="1"/>
  <c r="AF342" i="1"/>
  <c r="X338" i="1"/>
  <c r="AF338" i="1"/>
  <c r="AE334" i="1"/>
  <c r="AF334" i="1"/>
  <c r="AF330" i="1"/>
  <c r="Y326" i="1"/>
  <c r="AF326" i="1"/>
  <c r="F322" i="1"/>
  <c r="AF322" i="1"/>
  <c r="AE318" i="1"/>
  <c r="AF318" i="1"/>
  <c r="L314" i="1"/>
  <c r="AF314" i="1"/>
  <c r="AF310" i="1"/>
  <c r="I306" i="1"/>
  <c r="AF306" i="1"/>
  <c r="X302" i="1"/>
  <c r="AF302" i="1"/>
  <c r="I298" i="1"/>
  <c r="AF298" i="1"/>
  <c r="AA294" i="1"/>
  <c r="AF294" i="1"/>
  <c r="I290" i="1"/>
  <c r="AF290" i="1"/>
  <c r="AF286" i="1"/>
  <c r="I282" i="1"/>
  <c r="AF282" i="1"/>
  <c r="AF278" i="1"/>
  <c r="J275" i="1"/>
  <c r="AF275" i="1"/>
  <c r="H271" i="1"/>
  <c r="AF271" i="1"/>
  <c r="AF267" i="1"/>
  <c r="AF263" i="1"/>
  <c r="AF259" i="1"/>
  <c r="AF255" i="1"/>
  <c r="AC251" i="1"/>
  <c r="AF251" i="1"/>
  <c r="H247" i="1"/>
  <c r="AF247" i="1"/>
  <c r="T243" i="1"/>
  <c r="AF243" i="1"/>
  <c r="AF239" i="1"/>
  <c r="V235" i="1"/>
  <c r="AF235" i="1"/>
  <c r="N231" i="1"/>
  <c r="AF231" i="1"/>
  <c r="E228" i="1"/>
  <c r="AF228" i="1"/>
  <c r="AF225" i="1"/>
  <c r="I221" i="1"/>
  <c r="AF221" i="1"/>
  <c r="AD217" i="1"/>
  <c r="AF217" i="1"/>
  <c r="AF213" i="1"/>
  <c r="AF209" i="1"/>
  <c r="W205" i="1"/>
  <c r="AF205" i="1"/>
  <c r="AF201" i="1"/>
  <c r="O197" i="1"/>
  <c r="AF197" i="1"/>
  <c r="N193" i="1"/>
  <c r="AF193" i="1"/>
  <c r="AF189" i="1"/>
  <c r="J185" i="1"/>
  <c r="AF185" i="1"/>
  <c r="B181" i="1"/>
  <c r="AF181" i="1"/>
  <c r="V177" i="1"/>
  <c r="AF177" i="1"/>
  <c r="AF173" i="1"/>
  <c r="AF169" i="1"/>
  <c r="AF166" i="1"/>
  <c r="AF163" i="1"/>
  <c r="AF159" i="1"/>
  <c r="AF155" i="1"/>
  <c r="AF151" i="1"/>
  <c r="AF147" i="1"/>
  <c r="N143" i="1"/>
  <c r="AF143" i="1"/>
  <c r="F139" i="1"/>
  <c r="AF139" i="1"/>
  <c r="G135" i="1"/>
  <c r="AF135" i="1"/>
  <c r="N131" i="1"/>
  <c r="AF131" i="1"/>
  <c r="AF127" i="1"/>
  <c r="AF123" i="1"/>
  <c r="AF119" i="1"/>
  <c r="AC115" i="1"/>
  <c r="AF115" i="1"/>
  <c r="AC111" i="1"/>
  <c r="AF111" i="1"/>
  <c r="AF107" i="1"/>
  <c r="AC103" i="1"/>
  <c r="AF103" i="1"/>
  <c r="AC95" i="1"/>
  <c r="AC87" i="1"/>
  <c r="AC79" i="1"/>
  <c r="AC36" i="1"/>
  <c r="B873" i="1"/>
  <c r="AF873" i="1"/>
  <c r="E869" i="1"/>
  <c r="AF869" i="1"/>
  <c r="B865" i="1"/>
  <c r="AF865" i="1"/>
  <c r="E861" i="1"/>
  <c r="AF861" i="1"/>
  <c r="B857" i="1"/>
  <c r="AF857" i="1"/>
  <c r="E853" i="1"/>
  <c r="AF853" i="1"/>
  <c r="B849" i="1"/>
  <c r="AF849" i="1"/>
  <c r="E845" i="1"/>
  <c r="AF845" i="1"/>
  <c r="AF841" i="1"/>
  <c r="AF837" i="1"/>
  <c r="U833" i="1"/>
  <c r="AF833" i="1"/>
  <c r="X829" i="1"/>
  <c r="AF829" i="1"/>
  <c r="F825" i="1"/>
  <c r="AF825" i="1"/>
  <c r="P821" i="1"/>
  <c r="AF821" i="1"/>
  <c r="H817" i="1"/>
  <c r="AF817" i="1"/>
  <c r="C813" i="1"/>
  <c r="AF813" i="1"/>
  <c r="F810" i="1"/>
  <c r="AF810" i="1"/>
  <c r="H806" i="1"/>
  <c r="AF806" i="1"/>
  <c r="B802" i="1"/>
  <c r="AF802" i="1"/>
  <c r="S798" i="1"/>
  <c r="AF798" i="1"/>
  <c r="K794" i="1"/>
  <c r="AF794" i="1"/>
  <c r="F790" i="1"/>
  <c r="AF790" i="1"/>
  <c r="B786" i="1"/>
  <c r="AF786" i="1"/>
  <c r="AF779" i="1"/>
  <c r="S775" i="1"/>
  <c r="AF775" i="1"/>
  <c r="Q771" i="1"/>
  <c r="AF771" i="1"/>
  <c r="S767" i="1"/>
  <c r="AF767" i="1"/>
  <c r="Q763" i="1"/>
  <c r="AF763" i="1"/>
  <c r="J759" i="1"/>
  <c r="AF759" i="1"/>
  <c r="AG755" i="1"/>
  <c r="AF755" i="1"/>
  <c r="AF751" i="1"/>
  <c r="I747" i="1"/>
  <c r="AF747" i="1"/>
  <c r="D743" i="1"/>
  <c r="AF743" i="1"/>
  <c r="I739" i="1"/>
  <c r="AF739" i="1"/>
  <c r="Q735" i="1"/>
  <c r="AF735" i="1"/>
  <c r="I731" i="1"/>
  <c r="AF731" i="1"/>
  <c r="D727" i="1"/>
  <c r="AF727" i="1"/>
  <c r="Q723" i="1"/>
  <c r="AF723" i="1"/>
  <c r="K719" i="1"/>
  <c r="AF719" i="1"/>
  <c r="U713" i="1"/>
  <c r="AF713" i="1"/>
  <c r="E709" i="1"/>
  <c r="AF709" i="1"/>
  <c r="Q705" i="1"/>
  <c r="AF705" i="1"/>
  <c r="AF701" i="1"/>
  <c r="AA697" i="1"/>
  <c r="AF697" i="1"/>
  <c r="AF693" i="1"/>
  <c r="Q689" i="1"/>
  <c r="AF689" i="1"/>
  <c r="AF685" i="1"/>
  <c r="H681" i="1"/>
  <c r="AF681" i="1"/>
  <c r="W677" i="1"/>
  <c r="AF677" i="1"/>
  <c r="AF673" i="1"/>
  <c r="W669" i="1"/>
  <c r="AF669" i="1"/>
  <c r="AF665" i="1"/>
  <c r="AA661" i="1"/>
  <c r="AF661" i="1"/>
  <c r="K657" i="1"/>
  <c r="AF657" i="1"/>
  <c r="O653" i="1"/>
  <c r="AF653" i="1"/>
  <c r="AF649" i="1"/>
  <c r="F645" i="1"/>
  <c r="AF645" i="1"/>
  <c r="AG641" i="1"/>
  <c r="AF641" i="1"/>
  <c r="AL637" i="1"/>
  <c r="AF637" i="1"/>
  <c r="F633" i="1"/>
  <c r="AF633" i="1"/>
  <c r="AF629" i="1"/>
  <c r="AF625" i="1"/>
  <c r="Q621" i="1"/>
  <c r="AF621" i="1"/>
  <c r="AF617" i="1"/>
  <c r="AF613" i="1"/>
  <c r="W609" i="1"/>
  <c r="AF609" i="1"/>
  <c r="AF605" i="1"/>
  <c r="AF601" i="1"/>
  <c r="AF597" i="1"/>
  <c r="AF593" i="1"/>
  <c r="AH589" i="1"/>
  <c r="AF589" i="1"/>
  <c r="AF585" i="1"/>
  <c r="AF581" i="1"/>
  <c r="O577" i="1"/>
  <c r="AF577" i="1"/>
  <c r="AF573" i="1"/>
  <c r="AF569" i="1"/>
  <c r="AF565" i="1"/>
  <c r="V561" i="1"/>
  <c r="AF561" i="1"/>
  <c r="P557" i="1"/>
  <c r="AF557" i="1"/>
  <c r="AF553" i="1"/>
  <c r="AF549" i="1"/>
  <c r="AA545" i="1"/>
  <c r="AF545" i="1"/>
  <c r="AG541" i="1"/>
  <c r="AF541" i="1"/>
  <c r="AF537" i="1"/>
  <c r="AF533" i="1"/>
  <c r="AF529" i="1"/>
  <c r="N525" i="1"/>
  <c r="AF525" i="1"/>
  <c r="S521" i="1"/>
  <c r="AF521" i="1"/>
  <c r="AF517" i="1"/>
  <c r="AF513" i="1"/>
  <c r="AF509" i="1"/>
  <c r="AB505" i="1"/>
  <c r="AF505" i="1"/>
  <c r="Z501" i="1"/>
  <c r="AF501" i="1"/>
  <c r="AF497" i="1"/>
  <c r="AF493" i="1"/>
  <c r="AF489" i="1"/>
  <c r="AF485" i="1"/>
  <c r="I481" i="1"/>
  <c r="AF481" i="1"/>
  <c r="AF477" i="1"/>
  <c r="AF473" i="1"/>
  <c r="AF469" i="1"/>
  <c r="H465" i="1"/>
  <c r="AF465" i="1"/>
  <c r="J461" i="1"/>
  <c r="AF461" i="1"/>
  <c r="Y457" i="1"/>
  <c r="AF457" i="1"/>
  <c r="AH453" i="1"/>
  <c r="AF453" i="1"/>
  <c r="AC449" i="1"/>
  <c r="AF449" i="1"/>
  <c r="AF445" i="1"/>
  <c r="AF441" i="1"/>
  <c r="AF437" i="1"/>
  <c r="T433" i="1"/>
  <c r="AF433" i="1"/>
  <c r="Q429" i="1"/>
  <c r="AF429" i="1"/>
  <c r="AF425" i="1"/>
  <c r="V422" i="1"/>
  <c r="AF422" i="1"/>
  <c r="N418" i="1"/>
  <c r="AF418" i="1"/>
  <c r="Y415" i="1"/>
  <c r="AF415" i="1"/>
  <c r="AF411" i="1"/>
  <c r="AH407" i="1"/>
  <c r="AF407" i="1"/>
  <c r="AF403" i="1"/>
  <c r="AF399" i="1"/>
  <c r="AA392" i="1"/>
  <c r="AF392" i="1"/>
  <c r="W388" i="1"/>
  <c r="AF388" i="1"/>
  <c r="AF385" i="1"/>
  <c r="Y381" i="1"/>
  <c r="AF381" i="1"/>
  <c r="AD377" i="1"/>
  <c r="AF377" i="1"/>
  <c r="I373" i="1"/>
  <c r="AF373" i="1"/>
  <c r="AF369" i="1"/>
  <c r="I365" i="1"/>
  <c r="AF365" i="1"/>
  <c r="AF361" i="1"/>
  <c r="AF357" i="1"/>
  <c r="M353" i="1"/>
  <c r="AF353" i="1"/>
  <c r="AF349" i="1"/>
  <c r="H345" i="1"/>
  <c r="AF345" i="1"/>
  <c r="Q341" i="1"/>
  <c r="AF341" i="1"/>
  <c r="T337" i="1"/>
  <c r="AF337" i="1"/>
  <c r="AF333" i="1"/>
  <c r="E329" i="1"/>
  <c r="AF329" i="1"/>
  <c r="I325" i="1"/>
  <c r="AF325" i="1"/>
  <c r="AF321" i="1"/>
  <c r="I317" i="1"/>
  <c r="AF317" i="1"/>
  <c r="AF313" i="1"/>
  <c r="G309" i="1"/>
  <c r="AF309" i="1"/>
  <c r="AF305" i="1"/>
  <c r="AF301" i="1"/>
  <c r="AF297" i="1"/>
  <c r="L293" i="1"/>
  <c r="AF293" i="1"/>
  <c r="AF289" i="1"/>
  <c r="L285" i="1"/>
  <c r="AF285" i="1"/>
  <c r="AF281" i="1"/>
  <c r="I274" i="1"/>
  <c r="AF274" i="1"/>
  <c r="AF270" i="1"/>
  <c r="AF266" i="1"/>
  <c r="AF262" i="1"/>
  <c r="AG258" i="1"/>
  <c r="AF258" i="1"/>
  <c r="Z254" i="1"/>
  <c r="AF254" i="1"/>
  <c r="Q250" i="1"/>
  <c r="AF250" i="1"/>
  <c r="AF246" i="1"/>
  <c r="AG242" i="1"/>
  <c r="AF242" i="1"/>
  <c r="U238" i="1"/>
  <c r="AF238" i="1"/>
  <c r="Y234" i="1"/>
  <c r="AF234" i="1"/>
  <c r="Q230" i="1"/>
  <c r="AF230" i="1"/>
  <c r="X228" i="1"/>
  <c r="Q228" i="1"/>
  <c r="H228" i="1"/>
  <c r="AF227" i="1"/>
  <c r="AF224" i="1"/>
  <c r="AH220" i="1"/>
  <c r="AF220" i="1"/>
  <c r="Q216" i="1"/>
  <c r="AF216" i="1"/>
  <c r="AF212" i="1"/>
  <c r="AF208" i="1"/>
  <c r="AL204" i="1"/>
  <c r="AF204" i="1"/>
  <c r="AF200" i="1"/>
  <c r="Q196" i="1"/>
  <c r="AF196" i="1"/>
  <c r="AF192" i="1"/>
  <c r="AF188" i="1"/>
  <c r="Y184" i="1"/>
  <c r="AF184" i="1"/>
  <c r="AF180" i="1"/>
  <c r="AF176" i="1"/>
  <c r="AA172" i="1"/>
  <c r="AF172" i="1"/>
  <c r="AF168" i="1"/>
  <c r="AF165" i="1"/>
  <c r="AF162" i="1"/>
  <c r="O158" i="1"/>
  <c r="AF158" i="1"/>
  <c r="R154" i="1"/>
  <c r="AF154" i="1"/>
  <c r="AF150" i="1"/>
  <c r="AF146" i="1"/>
  <c r="H142" i="1"/>
  <c r="AF142" i="1"/>
  <c r="AF138" i="1"/>
  <c r="V134" i="1"/>
  <c r="AF134" i="1"/>
  <c r="AF130" i="1"/>
  <c r="AF126" i="1"/>
  <c r="AF122" i="1"/>
  <c r="AC118" i="1"/>
  <c r="AF118" i="1"/>
  <c r="AF114" i="1"/>
  <c r="AC110" i="1"/>
  <c r="AF110" i="1"/>
  <c r="AF106" i="1"/>
  <c r="AC102" i="1"/>
  <c r="AC86" i="1"/>
  <c r="AC75" i="1"/>
  <c r="AC67" i="1"/>
  <c r="AC42" i="1"/>
  <c r="F872" i="1"/>
  <c r="AF872" i="1"/>
  <c r="K868" i="1"/>
  <c r="AF868" i="1"/>
  <c r="F864" i="1"/>
  <c r="AF864" i="1"/>
  <c r="D860" i="1"/>
  <c r="AF860" i="1"/>
  <c r="B856" i="1"/>
  <c r="AF856" i="1"/>
  <c r="C852" i="1"/>
  <c r="AF852" i="1"/>
  <c r="F848" i="1"/>
  <c r="AF848" i="1"/>
  <c r="C844" i="1"/>
  <c r="AF844" i="1"/>
  <c r="K840" i="1"/>
  <c r="AF840" i="1"/>
  <c r="C836" i="1"/>
  <c r="AF836" i="1"/>
  <c r="J832" i="1"/>
  <c r="AF832" i="1"/>
  <c r="AF828" i="1"/>
  <c r="J824" i="1"/>
  <c r="AF824" i="1"/>
  <c r="AF820" i="1"/>
  <c r="H816" i="1"/>
  <c r="AF816" i="1"/>
  <c r="AF812" i="1"/>
  <c r="D809" i="1"/>
  <c r="AF809" i="1"/>
  <c r="C805" i="1"/>
  <c r="AF805" i="1"/>
  <c r="C801" i="1"/>
  <c r="AF801" i="1"/>
  <c r="C797" i="1"/>
  <c r="AF797" i="1"/>
  <c r="B793" i="1"/>
  <c r="AF793" i="1"/>
  <c r="AG789" i="1"/>
  <c r="AF789" i="1"/>
  <c r="D785" i="1"/>
  <c r="AF785" i="1"/>
  <c r="F782" i="1"/>
  <c r="AF782" i="1"/>
  <c r="B778" i="1"/>
  <c r="AF778" i="1"/>
  <c r="Q774" i="1"/>
  <c r="AF774" i="1"/>
  <c r="B770" i="1"/>
  <c r="AF770" i="1"/>
  <c r="F766" i="1"/>
  <c r="AF766" i="1"/>
  <c r="H762" i="1"/>
  <c r="AF762" i="1"/>
  <c r="B758" i="1"/>
  <c r="AF758" i="1"/>
  <c r="S754" i="1"/>
  <c r="AF754" i="1"/>
  <c r="U750" i="1"/>
  <c r="AF750" i="1"/>
  <c r="B746" i="1"/>
  <c r="AF746" i="1"/>
  <c r="AG742" i="1"/>
  <c r="AF742" i="1"/>
  <c r="B738" i="1"/>
  <c r="AF738" i="1"/>
  <c r="Q734" i="1"/>
  <c r="AF734" i="1"/>
  <c r="Z730" i="1"/>
  <c r="AF730" i="1"/>
  <c r="F726" i="1"/>
  <c r="AF726" i="1"/>
  <c r="B722" i="1"/>
  <c r="AF722" i="1"/>
  <c r="K716" i="1"/>
  <c r="AF716" i="1"/>
  <c r="AF712" i="1"/>
  <c r="F708" i="1"/>
  <c r="AF708" i="1"/>
  <c r="AD704" i="1"/>
  <c r="AF704" i="1"/>
  <c r="W700" i="1"/>
  <c r="AF700" i="1"/>
  <c r="L696" i="1"/>
  <c r="AF696" i="1"/>
  <c r="AF692" i="1"/>
  <c r="N688" i="1"/>
  <c r="AF688" i="1"/>
  <c r="AF684" i="1"/>
  <c r="S680" i="1"/>
  <c r="AF680" i="1"/>
  <c r="N676" i="1"/>
  <c r="AF676" i="1"/>
  <c r="S672" i="1"/>
  <c r="AF672" i="1"/>
  <c r="N668" i="1"/>
  <c r="AF668" i="1"/>
  <c r="AA664" i="1"/>
  <c r="AF664" i="1"/>
  <c r="AA660" i="1"/>
  <c r="AF660" i="1"/>
  <c r="L656" i="1"/>
  <c r="AF656" i="1"/>
  <c r="AF652" i="1"/>
  <c r="N648" i="1"/>
  <c r="AF648" i="1"/>
  <c r="AF644" i="1"/>
  <c r="AF640" i="1"/>
  <c r="M636" i="1"/>
  <c r="AF636" i="1"/>
  <c r="C632" i="1"/>
  <c r="AF632" i="1"/>
  <c r="AC628" i="1"/>
  <c r="AF628" i="1"/>
  <c r="AG624" i="1"/>
  <c r="AF624" i="1"/>
  <c r="Q620" i="1"/>
  <c r="AF620" i="1"/>
  <c r="AD616" i="1"/>
  <c r="AF616" i="1"/>
  <c r="AG612" i="1"/>
  <c r="AF612" i="1"/>
  <c r="I608" i="1"/>
  <c r="AF608" i="1"/>
  <c r="AG604" i="1"/>
  <c r="AF604" i="1"/>
  <c r="AF600" i="1"/>
  <c r="AF596" i="1"/>
  <c r="L592" i="1"/>
  <c r="AF592" i="1"/>
  <c r="AF588" i="1"/>
  <c r="AF584" i="1"/>
  <c r="AF580" i="1"/>
  <c r="AF576" i="1"/>
  <c r="L572" i="1"/>
  <c r="AF572" i="1"/>
  <c r="V568" i="1"/>
  <c r="AF568" i="1"/>
  <c r="Z564" i="1"/>
  <c r="AF564" i="1"/>
  <c r="AF560" i="1"/>
  <c r="R556" i="1"/>
  <c r="AF556" i="1"/>
  <c r="AF552" i="1"/>
  <c r="F548" i="1"/>
  <c r="AF548" i="1"/>
  <c r="AF544" i="1"/>
  <c r="Z540" i="1"/>
  <c r="AF540" i="1"/>
  <c r="AF536" i="1"/>
  <c r="R532" i="1"/>
  <c r="AF532" i="1"/>
  <c r="AF528" i="1"/>
  <c r="AF524" i="1"/>
  <c r="AF520" i="1"/>
  <c r="AF516" i="1"/>
  <c r="AH512" i="1"/>
  <c r="AF512" i="1"/>
  <c r="AF508" i="1"/>
  <c r="AA504" i="1"/>
  <c r="AF504" i="1"/>
  <c r="AF500" i="1"/>
  <c r="S496" i="1"/>
  <c r="AF496" i="1"/>
  <c r="AF492" i="1"/>
  <c r="AF488" i="1"/>
  <c r="AF484" i="1"/>
  <c r="AF480" i="1"/>
  <c r="AF476" i="1"/>
  <c r="AF472" i="1"/>
  <c r="Q468" i="1"/>
  <c r="AF468" i="1"/>
  <c r="Z464" i="1"/>
  <c r="AF464" i="1"/>
  <c r="Q460" i="1"/>
  <c r="AF460" i="1"/>
  <c r="AG456" i="1"/>
  <c r="AF456" i="1"/>
  <c r="AF452" i="1"/>
  <c r="J448" i="1"/>
  <c r="AF448" i="1"/>
  <c r="AF444" i="1"/>
  <c r="AF440" i="1"/>
  <c r="AF436" i="1"/>
  <c r="X432" i="1"/>
  <c r="AF432" i="1"/>
  <c r="AF428" i="1"/>
  <c r="Z421" i="1"/>
  <c r="AF421" i="1"/>
  <c r="I417" i="1"/>
  <c r="AF417" i="1"/>
  <c r="AF414" i="1"/>
  <c r="AE410" i="1"/>
  <c r="AF410" i="1"/>
  <c r="AF406" i="1"/>
  <c r="N402" i="1"/>
  <c r="AF402" i="1"/>
  <c r="I398" i="1"/>
  <c r="AF398" i="1"/>
  <c r="AG395" i="1"/>
  <c r="AF395" i="1"/>
  <c r="AF391" i="1"/>
  <c r="AF387" i="1"/>
  <c r="AF384" i="1"/>
  <c r="AA380" i="1"/>
  <c r="AF380" i="1"/>
  <c r="F376" i="1"/>
  <c r="AF376" i="1"/>
  <c r="W372" i="1"/>
  <c r="AF372" i="1"/>
  <c r="H368" i="1"/>
  <c r="AF368" i="1"/>
  <c r="G364" i="1"/>
  <c r="AF364" i="1"/>
  <c r="N360" i="1"/>
  <c r="AF360" i="1"/>
  <c r="I356" i="1"/>
  <c r="AF356" i="1"/>
  <c r="AF352" i="1"/>
  <c r="AF348" i="1"/>
  <c r="AF344" i="1"/>
  <c r="B340" i="1"/>
  <c r="AF340" i="1"/>
  <c r="Y336" i="1"/>
  <c r="AF336" i="1"/>
  <c r="X332" i="1"/>
  <c r="AF332" i="1"/>
  <c r="AH328" i="1"/>
  <c r="AF328" i="1"/>
  <c r="AF324" i="1"/>
  <c r="AF320" i="1"/>
  <c r="AH316" i="1"/>
  <c r="AF316" i="1"/>
  <c r="G312" i="1"/>
  <c r="AF312" i="1"/>
  <c r="AL308" i="1"/>
  <c r="AF308" i="1"/>
  <c r="M304" i="1"/>
  <c r="AF304" i="1"/>
  <c r="AD300" i="1"/>
  <c r="AF300" i="1"/>
  <c r="AG296" i="1"/>
  <c r="AF296" i="1"/>
  <c r="AF292" i="1"/>
  <c r="AF288" i="1"/>
  <c r="AF284" i="1"/>
  <c r="AF280" i="1"/>
  <c r="L277" i="1"/>
  <c r="AF277" i="1"/>
  <c r="J273" i="1"/>
  <c r="AF273" i="1"/>
  <c r="AF269" i="1"/>
  <c r="L265" i="1"/>
  <c r="AF265" i="1"/>
  <c r="AF261" i="1"/>
  <c r="L257" i="1"/>
  <c r="AF257" i="1"/>
  <c r="I253" i="1"/>
  <c r="AF253" i="1"/>
  <c r="N249" i="1"/>
  <c r="AF249" i="1"/>
  <c r="I245" i="1"/>
  <c r="AF245" i="1"/>
  <c r="AE241" i="1"/>
  <c r="AF241" i="1"/>
  <c r="AF237" i="1"/>
  <c r="AF233" i="1"/>
  <c r="I229" i="1"/>
  <c r="AF229" i="1"/>
  <c r="AF223" i="1"/>
  <c r="AF219" i="1"/>
  <c r="F215" i="1"/>
  <c r="AF215" i="1"/>
  <c r="AE211" i="1"/>
  <c r="AF211" i="1"/>
  <c r="AF207" i="1"/>
  <c r="N203" i="1"/>
  <c r="AF203" i="1"/>
  <c r="AF199" i="1"/>
  <c r="AF195" i="1"/>
  <c r="AF191" i="1"/>
  <c r="AC187" i="1"/>
  <c r="AF187" i="1"/>
  <c r="AF183" i="1"/>
  <c r="AF179" i="1"/>
  <c r="W175" i="1"/>
  <c r="AF175" i="1"/>
  <c r="AF171" i="1"/>
  <c r="AF167" i="1"/>
  <c r="AF164" i="1"/>
  <c r="C161" i="1"/>
  <c r="AF161" i="1"/>
  <c r="AF157" i="1"/>
  <c r="AF153" i="1"/>
  <c r="AF149" i="1"/>
  <c r="AA145" i="1"/>
  <c r="AF145" i="1"/>
  <c r="G141" i="1"/>
  <c r="AF141" i="1"/>
  <c r="AF137" i="1"/>
  <c r="AF133" i="1"/>
  <c r="AF129" i="1"/>
  <c r="AC125" i="1"/>
  <c r="AF125" i="1"/>
  <c r="AC121" i="1"/>
  <c r="AF121" i="1"/>
  <c r="AF117" i="1"/>
  <c r="AF113" i="1"/>
  <c r="AF109" i="1"/>
  <c r="AF105" i="1"/>
  <c r="AC97" i="1"/>
  <c r="AC93" i="1"/>
  <c r="AC89" i="1"/>
  <c r="AC85" i="1"/>
  <c r="AC70" i="1"/>
  <c r="AC66" i="1"/>
  <c r="AC51" i="1"/>
  <c r="E824" i="1"/>
  <c r="I744" i="1"/>
  <c r="U688" i="1"/>
  <c r="W645" i="1"/>
  <c r="AG642" i="1"/>
  <c r="AB550" i="1"/>
  <c r="L499" i="1"/>
  <c r="P386" i="1"/>
  <c r="G368" i="1"/>
  <c r="AB277" i="1"/>
  <c r="W275" i="1"/>
  <c r="AA753" i="1"/>
  <c r="AD583" i="1"/>
  <c r="AE546" i="1"/>
  <c r="V532" i="1"/>
  <c r="B501" i="1"/>
  <c r="I491" i="1"/>
  <c r="J453" i="1"/>
  <c r="L400" i="1"/>
  <c r="R345" i="1"/>
  <c r="I277" i="1"/>
  <c r="Q809" i="1"/>
  <c r="V802" i="1"/>
  <c r="U753" i="1"/>
  <c r="AL716" i="1"/>
  <c r="Q592" i="1"/>
  <c r="J583" i="1"/>
  <c r="W534" i="1"/>
  <c r="K393" i="1"/>
  <c r="E377" i="1"/>
  <c r="X329" i="1"/>
  <c r="AC854" i="1"/>
  <c r="AG854" i="1"/>
  <c r="AE839" i="1"/>
  <c r="AD865" i="1"/>
  <c r="AA863" i="1"/>
  <c r="S854" i="1"/>
  <c r="AG845" i="1"/>
  <c r="Z839" i="1"/>
  <c r="T815" i="1"/>
  <c r="AA813" i="1"/>
  <c r="J704" i="1"/>
  <c r="AG535" i="1"/>
  <c r="F534" i="1"/>
  <c r="AE458" i="1"/>
  <c r="AG368" i="1"/>
  <c r="W277" i="1"/>
  <c r="T865" i="1"/>
  <c r="I854" i="1"/>
  <c r="I851" i="1"/>
  <c r="J839" i="1"/>
  <c r="X824" i="1"/>
  <c r="AG777" i="1"/>
  <c r="AG744" i="1"/>
  <c r="AC738" i="1"/>
  <c r="P719" i="1"/>
  <c r="G696" i="1"/>
  <c r="T592" i="1"/>
  <c r="U574" i="1"/>
  <c r="AH548" i="1"/>
  <c r="I535" i="1"/>
  <c r="Q478" i="1"/>
  <c r="Q475" i="1"/>
  <c r="U458" i="1"/>
  <c r="X393" i="1"/>
  <c r="N368" i="1"/>
  <c r="AG275" i="1"/>
  <c r="AC273" i="1"/>
  <c r="AA814" i="1"/>
  <c r="AL556" i="1"/>
  <c r="M345" i="1"/>
  <c r="S814" i="1"/>
  <c r="P638" i="1"/>
  <c r="V583" i="1"/>
  <c r="AE574" i="1"/>
  <c r="AC556" i="1"/>
  <c r="AH491" i="1"/>
  <c r="AE400" i="1"/>
  <c r="Y345" i="1"/>
  <c r="J345" i="1"/>
  <c r="AE331" i="1"/>
  <c r="P329" i="1"/>
  <c r="AD638" i="1"/>
  <c r="Z345" i="1"/>
  <c r="R329" i="1"/>
  <c r="T839" i="1"/>
  <c r="AH814" i="1"/>
  <c r="M814" i="1"/>
  <c r="AH758" i="1"/>
  <c r="B861" i="1"/>
  <c r="Q839" i="1"/>
  <c r="N825" i="1"/>
  <c r="AB814" i="1"/>
  <c r="J814" i="1"/>
  <c r="Z788" i="1"/>
  <c r="AA778" i="1"/>
  <c r="Z758" i="1"/>
  <c r="AG708" i="1"/>
  <c r="O660" i="1"/>
  <c r="S653" i="1"/>
  <c r="AD592" i="1"/>
  <c r="O583" i="1"/>
  <c r="AA574" i="1"/>
  <c r="V556" i="1"/>
  <c r="Y534" i="1"/>
  <c r="W491" i="1"/>
  <c r="T400" i="1"/>
  <c r="Y386" i="1"/>
  <c r="AG377" i="1"/>
  <c r="Z368" i="1"/>
  <c r="K367" i="1"/>
  <c r="AH345" i="1"/>
  <c r="T345" i="1"/>
  <c r="C345" i="1"/>
  <c r="AD329" i="1"/>
  <c r="K329" i="1"/>
  <c r="C211" i="1"/>
  <c r="U782" i="1"/>
  <c r="Y778" i="1"/>
  <c r="AA716" i="1"/>
  <c r="AE657" i="1"/>
  <c r="S400" i="1"/>
  <c r="Q865" i="1"/>
  <c r="AL696" i="1"/>
  <c r="AL663" i="1"/>
  <c r="V491" i="1"/>
  <c r="Q424" i="1"/>
  <c r="AB400" i="1"/>
  <c r="I400" i="1"/>
  <c r="I865" i="1"/>
  <c r="U854" i="1"/>
  <c r="Y845" i="1"/>
  <c r="AG819" i="1"/>
  <c r="U814" i="1"/>
  <c r="C814" i="1"/>
  <c r="R813" i="1"/>
  <c r="O782" i="1"/>
  <c r="O778" i="1"/>
  <c r="AG769" i="1"/>
  <c r="W766" i="1"/>
  <c r="S758" i="1"/>
  <c r="AG727" i="1"/>
  <c r="AG718" i="1"/>
  <c r="AG717" i="1"/>
  <c r="Y716" i="1"/>
  <c r="U696" i="1"/>
  <c r="J688" i="1"/>
  <c r="Y668" i="1"/>
  <c r="AG663" i="1"/>
  <c r="AG661" i="1"/>
  <c r="W657" i="1"/>
  <c r="B628" i="1"/>
  <c r="AG592" i="1"/>
  <c r="C574" i="1"/>
  <c r="I541" i="1"/>
  <c r="Y535" i="1"/>
  <c r="AL534" i="1"/>
  <c r="P534" i="1"/>
  <c r="Q531" i="1"/>
  <c r="AG491" i="1"/>
  <c r="Q491" i="1"/>
  <c r="Q462" i="1"/>
  <c r="N430" i="1"/>
  <c r="AG424" i="1"/>
  <c r="M424" i="1"/>
  <c r="AL422" i="1"/>
  <c r="Z410" i="1"/>
  <c r="AC402" i="1"/>
  <c r="AL400" i="1"/>
  <c r="Y400" i="1"/>
  <c r="Q400" i="1"/>
  <c r="G400" i="1"/>
  <c r="V398" i="1"/>
  <c r="AA396" i="1"/>
  <c r="AD386" i="1"/>
  <c r="AB370" i="1"/>
  <c r="Y356" i="1"/>
  <c r="AD345" i="1"/>
  <c r="X345" i="1"/>
  <c r="P345" i="1"/>
  <c r="I345" i="1"/>
  <c r="AB340" i="1"/>
  <c r="T309" i="1"/>
  <c r="Y265" i="1"/>
  <c r="G251" i="1"/>
  <c r="AG184" i="1"/>
  <c r="V175" i="1"/>
  <c r="AG875" i="1"/>
  <c r="AD849" i="1"/>
  <c r="O826" i="1"/>
  <c r="I819" i="1"/>
  <c r="Z816" i="1"/>
  <c r="AH788" i="1"/>
  <c r="AG782" i="1"/>
  <c r="D782" i="1"/>
  <c r="N778" i="1"/>
  <c r="M748" i="1"/>
  <c r="Y718" i="1"/>
  <c r="O716" i="1"/>
  <c r="AG707" i="1"/>
  <c r="S696" i="1"/>
  <c r="L681" i="1"/>
  <c r="L678" i="1"/>
  <c r="V663" i="1"/>
  <c r="G661" i="1"/>
  <c r="O657" i="1"/>
  <c r="I641" i="1"/>
  <c r="N534" i="1"/>
  <c r="AD532" i="1"/>
  <c r="Z521" i="1"/>
  <c r="X499" i="1"/>
  <c r="AA491" i="1"/>
  <c r="K491" i="1"/>
  <c r="AA424" i="1"/>
  <c r="L415" i="1"/>
  <c r="AB412" i="1"/>
  <c r="F410" i="1"/>
  <c r="R402" i="1"/>
  <c r="AG400" i="1"/>
  <c r="X400" i="1"/>
  <c r="M400" i="1"/>
  <c r="U367" i="1"/>
  <c r="Q356" i="1"/>
  <c r="AC345" i="1"/>
  <c r="U345" i="1"/>
  <c r="N345" i="1"/>
  <c r="D345" i="1"/>
  <c r="AE271" i="1"/>
  <c r="R177" i="1"/>
  <c r="H175" i="1"/>
  <c r="C626" i="1"/>
  <c r="O626" i="1"/>
  <c r="F553" i="1"/>
  <c r="S553" i="1"/>
  <c r="AH553" i="1"/>
  <c r="I396" i="1"/>
  <c r="S396" i="1"/>
  <c r="AC396" i="1"/>
  <c r="AB378" i="1"/>
  <c r="Y330" i="1"/>
  <c r="AG330" i="1"/>
  <c r="W626" i="1"/>
  <c r="E608" i="1"/>
  <c r="T608" i="1"/>
  <c r="E597" i="1"/>
  <c r="S597" i="1"/>
  <c r="G550" i="1"/>
  <c r="I550" i="1"/>
  <c r="V550" i="1"/>
  <c r="AG550" i="1"/>
  <c r="B461" i="1"/>
  <c r="AG461" i="1"/>
  <c r="M396" i="1"/>
  <c r="L758" i="1"/>
  <c r="AD656" i="1"/>
  <c r="G602" i="1"/>
  <c r="AB602" i="1"/>
  <c r="K594" i="1"/>
  <c r="AG594" i="1"/>
  <c r="V553" i="1"/>
  <c r="Z472" i="1"/>
  <c r="L472" i="1"/>
  <c r="F456" i="1"/>
  <c r="AB456" i="1"/>
  <c r="J283" i="1"/>
  <c r="AH283" i="1"/>
  <c r="F233" i="1"/>
  <c r="N233" i="1"/>
  <c r="AH233" i="1"/>
  <c r="Q233" i="1"/>
  <c r="AL233" i="1"/>
  <c r="G217" i="1"/>
  <c r="M217" i="1"/>
  <c r="X217" i="1"/>
  <c r="AL217" i="1"/>
  <c r="O217" i="1"/>
  <c r="Z217" i="1"/>
  <c r="E138" i="1"/>
  <c r="I138" i="1"/>
  <c r="R138" i="1"/>
  <c r="AB849" i="1"/>
  <c r="X848" i="1"/>
  <c r="AA777" i="1"/>
  <c r="AE758" i="1"/>
  <c r="Y758" i="1"/>
  <c r="R758" i="1"/>
  <c r="I758" i="1"/>
  <c r="X738" i="1"/>
  <c r="AG737" i="1"/>
  <c r="V708" i="1"/>
  <c r="AB656" i="1"/>
  <c r="B649" i="1"/>
  <c r="U649" i="1"/>
  <c r="R553" i="1"/>
  <c r="X550" i="1"/>
  <c r="V441" i="1"/>
  <c r="L441" i="1"/>
  <c r="AL396" i="1"/>
  <c r="W396" i="1"/>
  <c r="N300" i="1"/>
  <c r="X300" i="1"/>
  <c r="C294" i="1"/>
  <c r="AC294" i="1"/>
  <c r="AG283" i="1"/>
  <c r="E215" i="1"/>
  <c r="I215" i="1"/>
  <c r="AG215" i="1"/>
  <c r="Q215" i="1"/>
  <c r="N170" i="1"/>
  <c r="Z170" i="1"/>
  <c r="X856" i="1"/>
  <c r="T849" i="1"/>
  <c r="S848" i="1"/>
  <c r="U846" i="1"/>
  <c r="C839" i="1"/>
  <c r="I813" i="1"/>
  <c r="R788" i="1"/>
  <c r="E785" i="1"/>
  <c r="S777" i="1"/>
  <c r="AC758" i="1"/>
  <c r="W758" i="1"/>
  <c r="O758" i="1"/>
  <c r="G758" i="1"/>
  <c r="AB744" i="1"/>
  <c r="Q738" i="1"/>
  <c r="W737" i="1"/>
  <c r="W718" i="1"/>
  <c r="Q708" i="1"/>
  <c r="Y681" i="1"/>
  <c r="AB680" i="1"/>
  <c r="U656" i="1"/>
  <c r="E652" i="1"/>
  <c r="Q652" i="1"/>
  <c r="AD640" i="1"/>
  <c r="R640" i="1"/>
  <c r="L626" i="1"/>
  <c r="Q600" i="1"/>
  <c r="V600" i="1"/>
  <c r="J564" i="1"/>
  <c r="AG564" i="1"/>
  <c r="AE553" i="1"/>
  <c r="K553" i="1"/>
  <c r="S550" i="1"/>
  <c r="AB472" i="1"/>
  <c r="Z461" i="1"/>
  <c r="Q456" i="1"/>
  <c r="AH396" i="1"/>
  <c r="V396" i="1"/>
  <c r="G396" i="1"/>
  <c r="F370" i="1"/>
  <c r="Q370" i="1"/>
  <c r="W342" i="1"/>
  <c r="I331" i="1"/>
  <c r="W331" i="1"/>
  <c r="AD322" i="1"/>
  <c r="L302" i="1"/>
  <c r="P302" i="1"/>
  <c r="U289" i="1"/>
  <c r="AL289" i="1"/>
  <c r="X283" i="1"/>
  <c r="D265" i="1"/>
  <c r="I265" i="1"/>
  <c r="AG265" i="1"/>
  <c r="AC233" i="1"/>
  <c r="S217" i="1"/>
  <c r="Y215" i="1"/>
  <c r="I136" i="1"/>
  <c r="B251" i="1"/>
  <c r="J251" i="1"/>
  <c r="V251" i="1"/>
  <c r="T217" i="1"/>
  <c r="O211" i="1"/>
  <c r="R211" i="1"/>
  <c r="L849" i="1"/>
  <c r="E848" i="1"/>
  <c r="K823" i="1"/>
  <c r="AE815" i="1"/>
  <c r="AL800" i="1"/>
  <c r="I777" i="1"/>
  <c r="J767" i="1"/>
  <c r="U761" i="1"/>
  <c r="AB758" i="1"/>
  <c r="T758" i="1"/>
  <c r="M758" i="1"/>
  <c r="C758" i="1"/>
  <c r="AL738" i="1"/>
  <c r="N738" i="1"/>
  <c r="Q716" i="1"/>
  <c r="AH708" i="1"/>
  <c r="M708" i="1"/>
  <c r="W688" i="1"/>
  <c r="U681" i="1"/>
  <c r="Z680" i="1"/>
  <c r="C656" i="1"/>
  <c r="AE653" i="1"/>
  <c r="Q641" i="1"/>
  <c r="I638" i="1"/>
  <c r="Z638" i="1"/>
  <c r="X628" i="1"/>
  <c r="AE626" i="1"/>
  <c r="J626" i="1"/>
  <c r="AD608" i="1"/>
  <c r="O602" i="1"/>
  <c r="D588" i="1"/>
  <c r="R588" i="1"/>
  <c r="N556" i="1"/>
  <c r="AG556" i="1"/>
  <c r="AA553" i="1"/>
  <c r="I553" i="1"/>
  <c r="AE550" i="1"/>
  <c r="O550" i="1"/>
  <c r="C472" i="1"/>
  <c r="AG465" i="1"/>
  <c r="Y462" i="1"/>
  <c r="R461" i="1"/>
  <c r="J458" i="1"/>
  <c r="AH458" i="1"/>
  <c r="H456" i="1"/>
  <c r="D424" i="1"/>
  <c r="U424" i="1"/>
  <c r="H400" i="1"/>
  <c r="O400" i="1"/>
  <c r="W400" i="1"/>
  <c r="AC400" i="1"/>
  <c r="AD396" i="1"/>
  <c r="Q396" i="1"/>
  <c r="F396" i="1"/>
  <c r="Q378" i="1"/>
  <c r="AD370" i="1"/>
  <c r="AL330" i="1"/>
  <c r="Q292" i="1"/>
  <c r="AG292" i="1"/>
  <c r="O283" i="1"/>
  <c r="AB265" i="1"/>
  <c r="W251" i="1"/>
  <c r="T233" i="1"/>
  <c r="AE217" i="1"/>
  <c r="I217" i="1"/>
  <c r="V215" i="1"/>
  <c r="Z214" i="1"/>
  <c r="AB214" i="1"/>
  <c r="AD211" i="1"/>
  <c r="E203" i="1"/>
  <c r="T203" i="1"/>
  <c r="AE203" i="1"/>
  <c r="V139" i="1"/>
  <c r="U139" i="1"/>
  <c r="AH626" i="1"/>
  <c r="T626" i="1"/>
  <c r="AG620" i="1"/>
  <c r="AG618" i="1"/>
  <c r="AG615" i="1"/>
  <c r="AG614" i="1"/>
  <c r="B592" i="1"/>
  <c r="F592" i="1"/>
  <c r="AB592" i="1"/>
  <c r="Z589" i="1"/>
  <c r="AG578" i="1"/>
  <c r="B574" i="1"/>
  <c r="N574" i="1"/>
  <c r="AD574" i="1"/>
  <c r="Z561" i="1"/>
  <c r="X557" i="1"/>
  <c r="R548" i="1"/>
  <c r="G530" i="1"/>
  <c r="Y530" i="1"/>
  <c r="AG530" i="1"/>
  <c r="C518" i="1"/>
  <c r="H518" i="1"/>
  <c r="AC491" i="1"/>
  <c r="R491" i="1"/>
  <c r="AG446" i="1"/>
  <c r="F377" i="1"/>
  <c r="J377" i="1"/>
  <c r="Z377" i="1"/>
  <c r="AH377" i="1"/>
  <c r="R377" i="1"/>
  <c r="AC377" i="1"/>
  <c r="V377" i="1"/>
  <c r="Y377" i="1"/>
  <c r="AE307" i="1"/>
  <c r="L286" i="1"/>
  <c r="M286" i="1"/>
  <c r="AC286" i="1"/>
  <c r="I269" i="1"/>
  <c r="AL269" i="1"/>
  <c r="D224" i="1"/>
  <c r="T224" i="1"/>
  <c r="AB224" i="1"/>
  <c r="E684" i="1"/>
  <c r="N684" i="1"/>
  <c r="D612" i="1"/>
  <c r="Z612" i="1"/>
  <c r="F578" i="1"/>
  <c r="K578" i="1"/>
  <c r="Y578" i="1"/>
  <c r="K570" i="1"/>
  <c r="W570" i="1"/>
  <c r="I546" i="1"/>
  <c r="AA546" i="1"/>
  <c r="H540" i="1"/>
  <c r="N540" i="1"/>
  <c r="R494" i="1"/>
  <c r="AG494" i="1"/>
  <c r="G442" i="1"/>
  <c r="N442" i="1"/>
  <c r="U442" i="1"/>
  <c r="J220" i="1"/>
  <c r="H220" i="1"/>
  <c r="X220" i="1"/>
  <c r="L220" i="1"/>
  <c r="Z220" i="1"/>
  <c r="P220" i="1"/>
  <c r="R220" i="1"/>
  <c r="I188" i="1"/>
  <c r="Y188" i="1"/>
  <c r="AC188" i="1"/>
  <c r="AG843" i="1"/>
  <c r="AA815" i="1"/>
  <c r="J815" i="1"/>
  <c r="Q777" i="1"/>
  <c r="R766" i="1"/>
  <c r="AG761" i="1"/>
  <c r="X865" i="1"/>
  <c r="D865" i="1"/>
  <c r="Q863" i="1"/>
  <c r="Y861" i="1"/>
  <c r="AG856" i="1"/>
  <c r="O856" i="1"/>
  <c r="L845" i="1"/>
  <c r="U843" i="1"/>
  <c r="AB825" i="1"/>
  <c r="AG824" i="1"/>
  <c r="O824" i="1"/>
  <c r="AA823" i="1"/>
  <c r="Z819" i="1"/>
  <c r="AH815" i="1"/>
  <c r="Z815" i="1"/>
  <c r="Q815" i="1"/>
  <c r="F815" i="1"/>
  <c r="Z814" i="1"/>
  <c r="Q814" i="1"/>
  <c r="I814" i="1"/>
  <c r="Q804" i="1"/>
  <c r="X796" i="1"/>
  <c r="J788" i="1"/>
  <c r="AG785" i="1"/>
  <c r="AC777" i="1"/>
  <c r="W777" i="1"/>
  <c r="O777" i="1"/>
  <c r="D777" i="1"/>
  <c r="AH766" i="1"/>
  <c r="L766" i="1"/>
  <c r="AC761" i="1"/>
  <c r="M761" i="1"/>
  <c r="AG758" i="1"/>
  <c r="AA758" i="1"/>
  <c r="U758" i="1"/>
  <c r="Q758" i="1"/>
  <c r="J758" i="1"/>
  <c r="AD722" i="1"/>
  <c r="X719" i="1"/>
  <c r="F718" i="1"/>
  <c r="O718" i="1"/>
  <c r="AE718" i="1"/>
  <c r="AG716" i="1"/>
  <c r="W716" i="1"/>
  <c r="Q715" i="1"/>
  <c r="AB708" i="1"/>
  <c r="E704" i="1"/>
  <c r="W704" i="1"/>
  <c r="AD696" i="1"/>
  <c r="AG688" i="1"/>
  <c r="AA684" i="1"/>
  <c r="V664" i="1"/>
  <c r="I664" i="1"/>
  <c r="J656" i="1"/>
  <c r="S656" i="1"/>
  <c r="D626" i="1"/>
  <c r="G626" i="1"/>
  <c r="R626" i="1"/>
  <c r="AB626" i="1"/>
  <c r="Z614" i="1"/>
  <c r="Y612" i="1"/>
  <c r="AD610" i="1"/>
  <c r="C602" i="1"/>
  <c r="W602" i="1"/>
  <c r="AE578" i="1"/>
  <c r="Q578" i="1"/>
  <c r="I576" i="1"/>
  <c r="U576" i="1"/>
  <c r="P570" i="1"/>
  <c r="H564" i="1"/>
  <c r="T564" i="1"/>
  <c r="Q546" i="1"/>
  <c r="V540" i="1"/>
  <c r="F538" i="1"/>
  <c r="Q538" i="1"/>
  <c r="AA538" i="1"/>
  <c r="E521" i="1"/>
  <c r="Q521" i="1"/>
  <c r="AG521" i="1"/>
  <c r="G521" i="1"/>
  <c r="AD521" i="1"/>
  <c r="N521" i="1"/>
  <c r="AL521" i="1"/>
  <c r="E513" i="1"/>
  <c r="I513" i="1"/>
  <c r="AG513" i="1"/>
  <c r="D491" i="1"/>
  <c r="E491" i="1"/>
  <c r="J491" i="1"/>
  <c r="O491" i="1"/>
  <c r="T491" i="1"/>
  <c r="X491" i="1"/>
  <c r="AB491" i="1"/>
  <c r="F491" i="1"/>
  <c r="M491" i="1"/>
  <c r="S491" i="1"/>
  <c r="Y491" i="1"/>
  <c r="AD491" i="1"/>
  <c r="AL491" i="1"/>
  <c r="G491" i="1"/>
  <c r="N491" i="1"/>
  <c r="U491" i="1"/>
  <c r="Z491" i="1"/>
  <c r="AE491" i="1"/>
  <c r="R268" i="1"/>
  <c r="AA268" i="1"/>
  <c r="K268" i="1"/>
  <c r="AE268" i="1"/>
  <c r="L235" i="1"/>
  <c r="AB220" i="1"/>
  <c r="AC168" i="1"/>
  <c r="J168" i="1"/>
  <c r="K815" i="1"/>
  <c r="D719" i="1"/>
  <c r="G719" i="1"/>
  <c r="S719" i="1"/>
  <c r="AC719" i="1"/>
  <c r="C697" i="1"/>
  <c r="I697" i="1"/>
  <c r="I690" i="1"/>
  <c r="AB690" i="1"/>
  <c r="F615" i="1"/>
  <c r="J615" i="1"/>
  <c r="W578" i="1"/>
  <c r="I561" i="1"/>
  <c r="B561" i="1"/>
  <c r="AD540" i="1"/>
  <c r="R485" i="1"/>
  <c r="B485" i="1"/>
  <c r="R445" i="1"/>
  <c r="AG445" i="1"/>
  <c r="M152" i="1"/>
  <c r="T152" i="1"/>
  <c r="AC152" i="1"/>
  <c r="AH152" i="1"/>
  <c r="D132" i="1"/>
  <c r="Y132" i="1"/>
  <c r="S856" i="1"/>
  <c r="S824" i="1"/>
  <c r="R815" i="1"/>
  <c r="X777" i="1"/>
  <c r="H777" i="1"/>
  <c r="Q761" i="1"/>
  <c r="AA719" i="1"/>
  <c r="M719" i="1"/>
  <c r="D716" i="1"/>
  <c r="C716" i="1"/>
  <c r="M716" i="1"/>
  <c r="U716" i="1"/>
  <c r="AC716" i="1"/>
  <c r="K711" i="1"/>
  <c r="Y711" i="1"/>
  <c r="AC697" i="1"/>
  <c r="H696" i="1"/>
  <c r="C696" i="1"/>
  <c r="Q696" i="1"/>
  <c r="AB696" i="1"/>
  <c r="H688" i="1"/>
  <c r="D688" i="1"/>
  <c r="S688" i="1"/>
  <c r="AD688" i="1"/>
  <c r="AH684" i="1"/>
  <c r="F661" i="1"/>
  <c r="W661" i="1"/>
  <c r="I660" i="1"/>
  <c r="AH660" i="1"/>
  <c r="T861" i="1"/>
  <c r="AB856" i="1"/>
  <c r="H856" i="1"/>
  <c r="U849" i="1"/>
  <c r="J843" i="1"/>
  <c r="T825" i="1"/>
  <c r="AB824" i="1"/>
  <c r="V823" i="1"/>
  <c r="Y819" i="1"/>
  <c r="AG815" i="1"/>
  <c r="W815" i="1"/>
  <c r="L815" i="1"/>
  <c r="C815" i="1"/>
  <c r="AE814" i="1"/>
  <c r="W814" i="1"/>
  <c r="O814" i="1"/>
  <c r="H814" i="1"/>
  <c r="AC809" i="1"/>
  <c r="AG801" i="1"/>
  <c r="U785" i="1"/>
  <c r="V783" i="1"/>
  <c r="AL777" i="1"/>
  <c r="AB777" i="1"/>
  <c r="U777" i="1"/>
  <c r="L777" i="1"/>
  <c r="C777" i="1"/>
  <c r="AB767" i="1"/>
  <c r="AB766" i="1"/>
  <c r="G766" i="1"/>
  <c r="Y761" i="1"/>
  <c r="E761" i="1"/>
  <c r="S759" i="1"/>
  <c r="F758" i="1"/>
  <c r="E758" i="1"/>
  <c r="K758" i="1"/>
  <c r="B753" i="1"/>
  <c r="K753" i="1"/>
  <c r="U746" i="1"/>
  <c r="AH743" i="1"/>
  <c r="AG736" i="1"/>
  <c r="E734" i="1"/>
  <c r="AG734" i="1"/>
  <c r="Q722" i="1"/>
  <c r="AL719" i="1"/>
  <c r="U719" i="1"/>
  <c r="C719" i="1"/>
  <c r="AE716" i="1"/>
  <c r="S716" i="1"/>
  <c r="I716" i="1"/>
  <c r="AD711" i="1"/>
  <c r="D708" i="1"/>
  <c r="L708" i="1"/>
  <c r="X708" i="1"/>
  <c r="U697" i="1"/>
  <c r="Z696" i="1"/>
  <c r="J696" i="1"/>
  <c r="AB688" i="1"/>
  <c r="L688" i="1"/>
  <c r="V684" i="1"/>
  <c r="H680" i="1"/>
  <c r="G680" i="1"/>
  <c r="H663" i="1"/>
  <c r="AD663" i="1"/>
  <c r="Q661" i="1"/>
  <c r="V660" i="1"/>
  <c r="O615" i="1"/>
  <c r="I612" i="1"/>
  <c r="Q610" i="1"/>
  <c r="Q593" i="1"/>
  <c r="AG593" i="1"/>
  <c r="AA578" i="1"/>
  <c r="G578" i="1"/>
  <c r="H570" i="1"/>
  <c r="Q567" i="1"/>
  <c r="O561" i="1"/>
  <c r="L557" i="1"/>
  <c r="F557" i="1"/>
  <c r="O546" i="1"/>
  <c r="I540" i="1"/>
  <c r="G522" i="1"/>
  <c r="X522" i="1"/>
  <c r="AH522" i="1"/>
  <c r="E446" i="1"/>
  <c r="J446" i="1"/>
  <c r="Z446" i="1"/>
  <c r="K446" i="1"/>
  <c r="AA446" i="1"/>
  <c r="I446" i="1"/>
  <c r="AH446" i="1"/>
  <c r="S446" i="1"/>
  <c r="AB442" i="1"/>
  <c r="K427" i="1"/>
  <c r="W427" i="1"/>
  <c r="K397" i="1"/>
  <c r="T397" i="1"/>
  <c r="AG397" i="1"/>
  <c r="AL348" i="1"/>
  <c r="R348" i="1"/>
  <c r="H307" i="1"/>
  <c r="J307" i="1"/>
  <c r="W307" i="1"/>
  <c r="M307" i="1"/>
  <c r="AC307" i="1"/>
  <c r="F307" i="1"/>
  <c r="AL307" i="1"/>
  <c r="S307" i="1"/>
  <c r="AD244" i="1"/>
  <c r="P244" i="1"/>
  <c r="C220" i="1"/>
  <c r="Y179" i="1"/>
  <c r="E179" i="1"/>
  <c r="U179" i="1"/>
  <c r="F532" i="1"/>
  <c r="AA511" i="1"/>
  <c r="S483" i="1"/>
  <c r="E481" i="1"/>
  <c r="Y481" i="1"/>
  <c r="AB471" i="1"/>
  <c r="T471" i="1"/>
  <c r="B387" i="1"/>
  <c r="V387" i="1"/>
  <c r="L364" i="1"/>
  <c r="AB364" i="1"/>
  <c r="AG364" i="1"/>
  <c r="F342" i="1"/>
  <c r="H342" i="1"/>
  <c r="X342" i="1"/>
  <c r="L342" i="1"/>
  <c r="AC342" i="1"/>
  <c r="R336" i="1"/>
  <c r="AG336" i="1"/>
  <c r="Q322" i="1"/>
  <c r="AB322" i="1"/>
  <c r="D283" i="1"/>
  <c r="E283" i="1"/>
  <c r="P283" i="1"/>
  <c r="AA283" i="1"/>
  <c r="I283" i="1"/>
  <c r="R283" i="1"/>
  <c r="AC283" i="1"/>
  <c r="R260" i="1"/>
  <c r="AH260" i="1"/>
  <c r="J257" i="1"/>
  <c r="U257" i="1"/>
  <c r="AB257" i="1"/>
  <c r="F226" i="1"/>
  <c r="AA226" i="1"/>
  <c r="N226" i="1"/>
  <c r="AG226" i="1"/>
  <c r="Y150" i="1"/>
  <c r="AD150" i="1"/>
  <c r="J462" i="1"/>
  <c r="Z462" i="1"/>
  <c r="K462" i="1"/>
  <c r="AG462" i="1"/>
  <c r="AL450" i="1"/>
  <c r="N450" i="1"/>
  <c r="V450" i="1"/>
  <c r="Q443" i="1"/>
  <c r="N443" i="1"/>
  <c r="Z443" i="1"/>
  <c r="B390" i="1"/>
  <c r="I390" i="1"/>
  <c r="W390" i="1"/>
  <c r="J376" i="1"/>
  <c r="W376" i="1"/>
  <c r="Z376" i="1"/>
  <c r="AH342" i="1"/>
  <c r="E321" i="1"/>
  <c r="S321" i="1"/>
  <c r="W283" i="1"/>
  <c r="F259" i="1"/>
  <c r="Z259" i="1"/>
  <c r="AB259" i="1"/>
  <c r="AL226" i="1"/>
  <c r="D184" i="1"/>
  <c r="B184" i="1"/>
  <c r="J184" i="1"/>
  <c r="G166" i="1"/>
  <c r="Z166" i="1"/>
  <c r="I228" i="1"/>
  <c r="B228" i="1"/>
  <c r="S456" i="1"/>
  <c r="T368" i="1"/>
  <c r="AC356" i="1"/>
  <c r="AG302" i="1"/>
  <c r="Q265" i="1"/>
  <c r="O251" i="1"/>
  <c r="AG818" i="1"/>
  <c r="AE762" i="1"/>
  <c r="M743" i="1"/>
  <c r="B617" i="1"/>
  <c r="I617" i="1"/>
  <c r="Q617" i="1"/>
  <c r="AG617" i="1"/>
  <c r="L503" i="1"/>
  <c r="W503" i="1"/>
  <c r="AH503" i="1"/>
  <c r="E486" i="1"/>
  <c r="Q486" i="1"/>
  <c r="B486" i="1"/>
  <c r="K486" i="1"/>
  <c r="Z486" i="1"/>
  <c r="S451" i="1"/>
  <c r="F451" i="1"/>
  <c r="AL451" i="1"/>
  <c r="O451" i="1"/>
  <c r="AA451" i="1"/>
  <c r="H399" i="1"/>
  <c r="E399" i="1"/>
  <c r="B399" i="1"/>
  <c r="J399" i="1"/>
  <c r="O399" i="1"/>
  <c r="U399" i="1"/>
  <c r="AB399" i="1"/>
  <c r="AH399" i="1"/>
  <c r="C399" i="1"/>
  <c r="L399" i="1"/>
  <c r="T399" i="1"/>
  <c r="AC399" i="1"/>
  <c r="F399" i="1"/>
  <c r="N399" i="1"/>
  <c r="W399" i="1"/>
  <c r="AD399" i="1"/>
  <c r="G399" i="1"/>
  <c r="Q399" i="1"/>
  <c r="Y399" i="1"/>
  <c r="AG399" i="1"/>
  <c r="Q875" i="1"/>
  <c r="J870" i="1"/>
  <c r="I867" i="1"/>
  <c r="AG863" i="1"/>
  <c r="K863" i="1"/>
  <c r="AA856" i="1"/>
  <c r="W856" i="1"/>
  <c r="R856" i="1"/>
  <c r="L856" i="1"/>
  <c r="G856" i="1"/>
  <c r="AG855" i="1"/>
  <c r="M849" i="1"/>
  <c r="Y843" i="1"/>
  <c r="B843" i="1"/>
  <c r="J819" i="1"/>
  <c r="AE818" i="1"/>
  <c r="AB817" i="1"/>
  <c r="S816" i="1"/>
  <c r="S813" i="1"/>
  <c r="D813" i="1"/>
  <c r="R804" i="1"/>
  <c r="AA802" i="1"/>
  <c r="X793" i="1"/>
  <c r="AB792" i="1"/>
  <c r="Z790" i="1"/>
  <c r="U788" i="1"/>
  <c r="E788" i="1"/>
  <c r="AA786" i="1"/>
  <c r="M783" i="1"/>
  <c r="AG773" i="1"/>
  <c r="AB769" i="1"/>
  <c r="AA766" i="1"/>
  <c r="Q766" i="1"/>
  <c r="E766" i="1"/>
  <c r="Y762" i="1"/>
  <c r="AG756" i="1"/>
  <c r="AB753" i="1"/>
  <c r="Q753" i="1"/>
  <c r="E753" i="1"/>
  <c r="AG743" i="1"/>
  <c r="U743" i="1"/>
  <c r="J743" i="1"/>
  <c r="Q727" i="1"/>
  <c r="Q725" i="1"/>
  <c r="AB716" i="1"/>
  <c r="X716" i="1"/>
  <c r="T716" i="1"/>
  <c r="P716" i="1"/>
  <c r="L716" i="1"/>
  <c r="H716" i="1"/>
  <c r="B716" i="1"/>
  <c r="I715" i="1"/>
  <c r="AA714" i="1"/>
  <c r="AA713" i="1"/>
  <c r="X690" i="1"/>
  <c r="I689" i="1"/>
  <c r="Y684" i="1"/>
  <c r="G684" i="1"/>
  <c r="AG681" i="1"/>
  <c r="X681" i="1"/>
  <c r="D659" i="1"/>
  <c r="AH659" i="1"/>
  <c r="M659" i="1"/>
  <c r="AA657" i="1"/>
  <c r="AG648" i="1"/>
  <c r="H647" i="1"/>
  <c r="AD647" i="1"/>
  <c r="N647" i="1"/>
  <c r="AG647" i="1"/>
  <c r="AL647" i="1"/>
  <c r="AG629" i="1"/>
  <c r="V629" i="1"/>
  <c r="E591" i="1"/>
  <c r="B591" i="1"/>
  <c r="U591" i="1"/>
  <c r="J591" i="1"/>
  <c r="AB591" i="1"/>
  <c r="O591" i="1"/>
  <c r="AH591" i="1"/>
  <c r="P591" i="1"/>
  <c r="H572" i="1"/>
  <c r="E572" i="1"/>
  <c r="M572" i="1"/>
  <c r="T572" i="1"/>
  <c r="Z572" i="1"/>
  <c r="AG572" i="1"/>
  <c r="D572" i="1"/>
  <c r="N572" i="1"/>
  <c r="V572" i="1"/>
  <c r="AD572" i="1"/>
  <c r="F572" i="1"/>
  <c r="Q572" i="1"/>
  <c r="Y572" i="1"/>
  <c r="AH572" i="1"/>
  <c r="J572" i="1"/>
  <c r="R572" i="1"/>
  <c r="AB572" i="1"/>
  <c r="AL572" i="1"/>
  <c r="H542" i="1"/>
  <c r="S542" i="1"/>
  <c r="C525" i="1"/>
  <c r="G525" i="1"/>
  <c r="R525" i="1"/>
  <c r="AA525" i="1"/>
  <c r="AL525" i="1"/>
  <c r="B525" i="1"/>
  <c r="S525" i="1"/>
  <c r="AE525" i="1"/>
  <c r="I525" i="1"/>
  <c r="W525" i="1"/>
  <c r="M525" i="1"/>
  <c r="X525" i="1"/>
  <c r="C502" i="1"/>
  <c r="S502" i="1"/>
  <c r="B502" i="1"/>
  <c r="AG502" i="1"/>
  <c r="AH502" i="1"/>
  <c r="G405" i="1"/>
  <c r="M405" i="1"/>
  <c r="X405" i="1"/>
  <c r="AH405" i="1"/>
  <c r="H405" i="1"/>
  <c r="Z405" i="1"/>
  <c r="P405" i="1"/>
  <c r="AC405" i="1"/>
  <c r="Q405" i="1"/>
  <c r="AG405" i="1"/>
  <c r="Z399" i="1"/>
  <c r="F391" i="1"/>
  <c r="P391" i="1"/>
  <c r="AG391" i="1"/>
  <c r="X354" i="1"/>
  <c r="AG354" i="1"/>
  <c r="AG714" i="1"/>
  <c r="H648" i="1"/>
  <c r="B648" i="1"/>
  <c r="F648" i="1"/>
  <c r="K648" i="1"/>
  <c r="O648" i="1"/>
  <c r="T648" i="1"/>
  <c r="Y648" i="1"/>
  <c r="AC648" i="1"/>
  <c r="AH648" i="1"/>
  <c r="C648" i="1"/>
  <c r="G648" i="1"/>
  <c r="L648" i="1"/>
  <c r="Q648" i="1"/>
  <c r="U648" i="1"/>
  <c r="Z648" i="1"/>
  <c r="AD648" i="1"/>
  <c r="AL648" i="1"/>
  <c r="D648" i="1"/>
  <c r="I648" i="1"/>
  <c r="M648" i="1"/>
  <c r="R648" i="1"/>
  <c r="V648" i="1"/>
  <c r="AA648" i="1"/>
  <c r="AE648" i="1"/>
  <c r="D536" i="1"/>
  <c r="V536" i="1"/>
  <c r="O426" i="1"/>
  <c r="AC426" i="1"/>
  <c r="AL399" i="1"/>
  <c r="C323" i="1"/>
  <c r="M323" i="1"/>
  <c r="AG323" i="1"/>
  <c r="Q323" i="1"/>
  <c r="G323" i="1"/>
  <c r="W323" i="1"/>
  <c r="AC323" i="1"/>
  <c r="N279" i="1"/>
  <c r="Q279" i="1"/>
  <c r="AG279" i="1"/>
  <c r="Y279" i="1"/>
  <c r="AE856" i="1"/>
  <c r="Z856" i="1"/>
  <c r="U856" i="1"/>
  <c r="Q856" i="1"/>
  <c r="K856" i="1"/>
  <c r="E856" i="1"/>
  <c r="AA855" i="1"/>
  <c r="AB840" i="1"/>
  <c r="U818" i="1"/>
  <c r="M816" i="1"/>
  <c r="AG805" i="1"/>
  <c r="Q793" i="1"/>
  <c r="M790" i="1"/>
  <c r="V786" i="1"/>
  <c r="U774" i="1"/>
  <c r="AA773" i="1"/>
  <c r="Q769" i="1"/>
  <c r="Q762" i="1"/>
  <c r="Y756" i="1"/>
  <c r="AC743" i="1"/>
  <c r="R743" i="1"/>
  <c r="I743" i="1"/>
  <c r="AG735" i="1"/>
  <c r="N714" i="1"/>
  <c r="P690" i="1"/>
  <c r="B681" i="1"/>
  <c r="I681" i="1"/>
  <c r="T681" i="1"/>
  <c r="AB681" i="1"/>
  <c r="D681" i="1"/>
  <c r="P681" i="1"/>
  <c r="F657" i="1"/>
  <c r="B657" i="1"/>
  <c r="N657" i="1"/>
  <c r="V657" i="1"/>
  <c r="AD657" i="1"/>
  <c r="G657" i="1"/>
  <c r="J657" i="1"/>
  <c r="R657" i="1"/>
  <c r="Z657" i="1"/>
  <c r="AH657" i="1"/>
  <c r="AB648" i="1"/>
  <c r="J648" i="1"/>
  <c r="V644" i="1"/>
  <c r="AH644" i="1"/>
  <c r="N644" i="1"/>
  <c r="X644" i="1"/>
  <c r="Y623" i="1"/>
  <c r="M623" i="1"/>
  <c r="G598" i="1"/>
  <c r="Z598" i="1"/>
  <c r="L598" i="1"/>
  <c r="AC572" i="1"/>
  <c r="D560" i="1"/>
  <c r="Z560" i="1"/>
  <c r="I508" i="1"/>
  <c r="X508" i="1"/>
  <c r="D508" i="1"/>
  <c r="AG508" i="1"/>
  <c r="F414" i="1"/>
  <c r="V414" i="1"/>
  <c r="AG414" i="1"/>
  <c r="S399" i="1"/>
  <c r="AG793" i="1"/>
  <c r="AG786" i="1"/>
  <c r="Y743" i="1"/>
  <c r="S648" i="1"/>
  <c r="E613" i="1"/>
  <c r="R613" i="1"/>
  <c r="B613" i="1"/>
  <c r="K613" i="1"/>
  <c r="AA613" i="1"/>
  <c r="E510" i="1"/>
  <c r="F510" i="1"/>
  <c r="U510" i="1"/>
  <c r="AG510" i="1"/>
  <c r="J510" i="1"/>
  <c r="Z510" i="1"/>
  <c r="Q510" i="1"/>
  <c r="AC510" i="1"/>
  <c r="S510" i="1"/>
  <c r="AH510" i="1"/>
  <c r="B403" i="1"/>
  <c r="X403" i="1"/>
  <c r="I403" i="1"/>
  <c r="AE403" i="1"/>
  <c r="O403" i="1"/>
  <c r="Q403" i="1"/>
  <c r="AG874" i="1"/>
  <c r="D871" i="1"/>
  <c r="V863" i="1"/>
  <c r="J861" i="1"/>
  <c r="AG859" i="1"/>
  <c r="AH856" i="1"/>
  <c r="AC856" i="1"/>
  <c r="Y856" i="1"/>
  <c r="T856" i="1"/>
  <c r="P856" i="1"/>
  <c r="J856" i="1"/>
  <c r="V855" i="1"/>
  <c r="P845" i="1"/>
  <c r="AH843" i="1"/>
  <c r="M843" i="1"/>
  <c r="I842" i="1"/>
  <c r="B840" i="1"/>
  <c r="AG821" i="1"/>
  <c r="Q818" i="1"/>
  <c r="D814" i="1"/>
  <c r="AB813" i="1"/>
  <c r="N813" i="1"/>
  <c r="AD805" i="1"/>
  <c r="H793" i="1"/>
  <c r="L790" i="1"/>
  <c r="AC788" i="1"/>
  <c r="M788" i="1"/>
  <c r="O786" i="1"/>
  <c r="Q785" i="1"/>
  <c r="AD783" i="1"/>
  <c r="K782" i="1"/>
  <c r="I773" i="1"/>
  <c r="L769" i="1"/>
  <c r="AG766" i="1"/>
  <c r="U766" i="1"/>
  <c r="K766" i="1"/>
  <c r="AL762" i="1"/>
  <c r="I756" i="1"/>
  <c r="AG753" i="1"/>
  <c r="W753" i="1"/>
  <c r="L753" i="1"/>
  <c r="AC748" i="1"/>
  <c r="Y746" i="1"/>
  <c r="Z743" i="1"/>
  <c r="Q743" i="1"/>
  <c r="E743" i="1"/>
  <c r="I735" i="1"/>
  <c r="W726" i="1"/>
  <c r="AH716" i="1"/>
  <c r="AD716" i="1"/>
  <c r="Z716" i="1"/>
  <c r="V716" i="1"/>
  <c r="R716" i="1"/>
  <c r="N716" i="1"/>
  <c r="J716" i="1"/>
  <c r="E716" i="1"/>
  <c r="AL714" i="1"/>
  <c r="M714" i="1"/>
  <c r="AG705" i="1"/>
  <c r="R704" i="1"/>
  <c r="S697" i="1"/>
  <c r="AG696" i="1"/>
  <c r="W696" i="1"/>
  <c r="N696" i="1"/>
  <c r="E696" i="1"/>
  <c r="H690" i="1"/>
  <c r="AL688" i="1"/>
  <c r="Z688" i="1"/>
  <c r="Q688" i="1"/>
  <c r="F688" i="1"/>
  <c r="AG686" i="1"/>
  <c r="AE684" i="1"/>
  <c r="R684" i="1"/>
  <c r="AC681" i="1"/>
  <c r="Q681" i="1"/>
  <c r="G660" i="1"/>
  <c r="N660" i="1"/>
  <c r="Z660" i="1"/>
  <c r="B660" i="1"/>
  <c r="S660" i="1"/>
  <c r="AG660" i="1"/>
  <c r="AL657" i="1"/>
  <c r="S657" i="1"/>
  <c r="W648" i="1"/>
  <c r="E648" i="1"/>
  <c r="AG613" i="1"/>
  <c r="U572" i="1"/>
  <c r="M559" i="1"/>
  <c r="Q559" i="1"/>
  <c r="I559" i="1"/>
  <c r="Y559" i="1"/>
  <c r="AG559" i="1"/>
  <c r="AB525" i="1"/>
  <c r="Y510" i="1"/>
  <c r="AG486" i="1"/>
  <c r="Z466" i="1"/>
  <c r="N466" i="1"/>
  <c r="AB451" i="1"/>
  <c r="G435" i="1"/>
  <c r="W435" i="1"/>
  <c r="AB435" i="1"/>
  <c r="K406" i="1"/>
  <c r="AG406" i="1"/>
  <c r="V406" i="1"/>
  <c r="AD406" i="1"/>
  <c r="AD403" i="1"/>
  <c r="K399" i="1"/>
  <c r="F393" i="1"/>
  <c r="C393" i="1"/>
  <c r="J393" i="1"/>
  <c r="P393" i="1"/>
  <c r="U393" i="1"/>
  <c r="AB393" i="1"/>
  <c r="AH393" i="1"/>
  <c r="E393" i="1"/>
  <c r="L393" i="1"/>
  <c r="T393" i="1"/>
  <c r="AC393" i="1"/>
  <c r="B393" i="1"/>
  <c r="O393" i="1"/>
  <c r="Y393" i="1"/>
  <c r="G393" i="1"/>
  <c r="Q393" i="1"/>
  <c r="Z393" i="1"/>
  <c r="H393" i="1"/>
  <c r="S393" i="1"/>
  <c r="AE393" i="1"/>
  <c r="I653" i="1"/>
  <c r="D628" i="1"/>
  <c r="M628" i="1"/>
  <c r="AG628" i="1"/>
  <c r="X608" i="1"/>
  <c r="AH602" i="1"/>
  <c r="R602" i="1"/>
  <c r="AE583" i="1"/>
  <c r="T583" i="1"/>
  <c r="Z577" i="1"/>
  <c r="AH561" i="1"/>
  <c r="H556" i="1"/>
  <c r="I556" i="1"/>
  <c r="Z556" i="1"/>
  <c r="E553" i="1"/>
  <c r="B553" i="1"/>
  <c r="N553" i="1"/>
  <c r="Z553" i="1"/>
  <c r="AL553" i="1"/>
  <c r="AA550" i="1"/>
  <c r="T550" i="1"/>
  <c r="N550" i="1"/>
  <c r="H532" i="1"/>
  <c r="J532" i="1"/>
  <c r="Z532" i="1"/>
  <c r="F530" i="1"/>
  <c r="Q530" i="1"/>
  <c r="AB522" i="1"/>
  <c r="AE499" i="1"/>
  <c r="C498" i="1"/>
  <c r="AD498" i="1"/>
  <c r="AG481" i="1"/>
  <c r="J471" i="1"/>
  <c r="E462" i="1"/>
  <c r="I462" i="1"/>
  <c r="R462" i="1"/>
  <c r="AA462" i="1"/>
  <c r="AH443" i="1"/>
  <c r="F443" i="1"/>
  <c r="Z442" i="1"/>
  <c r="B424" i="1"/>
  <c r="G424" i="1"/>
  <c r="O424" i="1"/>
  <c r="X424" i="1"/>
  <c r="AE424" i="1"/>
  <c r="F415" i="1"/>
  <c r="AD415" i="1"/>
  <c r="D410" i="1"/>
  <c r="R410" i="1"/>
  <c r="AG404" i="1"/>
  <c r="Y320" i="1"/>
  <c r="AL320" i="1"/>
  <c r="L320" i="1"/>
  <c r="C304" i="1"/>
  <c r="R304" i="1"/>
  <c r="Y304" i="1"/>
  <c r="K297" i="1"/>
  <c r="F297" i="1"/>
  <c r="V297" i="1"/>
  <c r="Z297" i="1"/>
  <c r="AL297" i="1"/>
  <c r="J209" i="1"/>
  <c r="AC209" i="1"/>
  <c r="K209" i="1"/>
  <c r="AD209" i="1"/>
  <c r="B209" i="1"/>
  <c r="S209" i="1"/>
  <c r="V209" i="1"/>
  <c r="D163" i="1"/>
  <c r="C163" i="1"/>
  <c r="J163" i="1"/>
  <c r="N163" i="1"/>
  <c r="R163" i="1"/>
  <c r="V163" i="1"/>
  <c r="Z163" i="1"/>
  <c r="AD163" i="1"/>
  <c r="AH163" i="1"/>
  <c r="F163" i="1"/>
  <c r="K163" i="1"/>
  <c r="O163" i="1"/>
  <c r="S163" i="1"/>
  <c r="W163" i="1"/>
  <c r="AA163" i="1"/>
  <c r="AE163" i="1"/>
  <c r="AL163" i="1"/>
  <c r="G163" i="1"/>
  <c r="P163" i="1"/>
  <c r="X163" i="1"/>
  <c r="H163" i="1"/>
  <c r="Q163" i="1"/>
  <c r="Y163" i="1"/>
  <c r="AG163" i="1"/>
  <c r="B163" i="1"/>
  <c r="U163" i="1"/>
  <c r="L163" i="1"/>
  <c r="AB163" i="1"/>
  <c r="M163" i="1"/>
  <c r="AC163" i="1"/>
  <c r="B608" i="1"/>
  <c r="M608" i="1"/>
  <c r="AA608" i="1"/>
  <c r="D602" i="1"/>
  <c r="J602" i="1"/>
  <c r="T602" i="1"/>
  <c r="AE602" i="1"/>
  <c r="E583" i="1"/>
  <c r="I583" i="1"/>
  <c r="Q583" i="1"/>
  <c r="Z583" i="1"/>
  <c r="F576" i="1"/>
  <c r="Z576" i="1"/>
  <c r="B550" i="1"/>
  <c r="E550" i="1"/>
  <c r="L550" i="1"/>
  <c r="P550" i="1"/>
  <c r="U550" i="1"/>
  <c r="Y550" i="1"/>
  <c r="AD550" i="1"/>
  <c r="AL550" i="1"/>
  <c r="F522" i="1"/>
  <c r="R522" i="1"/>
  <c r="J504" i="1"/>
  <c r="AL504" i="1"/>
  <c r="C499" i="1"/>
  <c r="M499" i="1"/>
  <c r="H481" i="1"/>
  <c r="Q481" i="1"/>
  <c r="O463" i="1"/>
  <c r="J463" i="1"/>
  <c r="C442" i="1"/>
  <c r="I442" i="1"/>
  <c r="V442" i="1"/>
  <c r="AG442" i="1"/>
  <c r="E427" i="1"/>
  <c r="Q427" i="1"/>
  <c r="B392" i="1"/>
  <c r="S392" i="1"/>
  <c r="Q392" i="1"/>
  <c r="E359" i="1"/>
  <c r="Y359" i="1"/>
  <c r="G353" i="1"/>
  <c r="X353" i="1"/>
  <c r="L353" i="1"/>
  <c r="AB353" i="1"/>
  <c r="W353" i="1"/>
  <c r="AL353" i="1"/>
  <c r="O315" i="1"/>
  <c r="AE315" i="1"/>
  <c r="H222" i="1"/>
  <c r="AC222" i="1"/>
  <c r="AL680" i="1"/>
  <c r="Q680" i="1"/>
  <c r="Y653" i="1"/>
  <c r="AD652" i="1"/>
  <c r="AG645" i="1"/>
  <c r="B641" i="1"/>
  <c r="Y641" i="1"/>
  <c r="F635" i="1"/>
  <c r="O635" i="1"/>
  <c r="J633" i="1"/>
  <c r="Y633" i="1"/>
  <c r="R628" i="1"/>
  <c r="E621" i="1"/>
  <c r="S621" i="1"/>
  <c r="L614" i="1"/>
  <c r="F614" i="1"/>
  <c r="AL608" i="1"/>
  <c r="P608" i="1"/>
  <c r="D604" i="1"/>
  <c r="Q604" i="1"/>
  <c r="Z602" i="1"/>
  <c r="L602" i="1"/>
  <c r="B594" i="1"/>
  <c r="AA594" i="1"/>
  <c r="X583" i="1"/>
  <c r="L583" i="1"/>
  <c r="AD576" i="1"/>
  <c r="E561" i="1"/>
  <c r="N561" i="1"/>
  <c r="AA561" i="1"/>
  <c r="AC550" i="1"/>
  <c r="W550" i="1"/>
  <c r="Q550" i="1"/>
  <c r="K550" i="1"/>
  <c r="H548" i="1"/>
  <c r="V548" i="1"/>
  <c r="F546" i="1"/>
  <c r="C546" i="1"/>
  <c r="S546" i="1"/>
  <c r="D541" i="1"/>
  <c r="Q541" i="1"/>
  <c r="AH532" i="1"/>
  <c r="N532" i="1"/>
  <c r="K530" i="1"/>
  <c r="U523" i="1"/>
  <c r="AG523" i="1"/>
  <c r="T522" i="1"/>
  <c r="I506" i="1"/>
  <c r="AD506" i="1"/>
  <c r="J501" i="1"/>
  <c r="Y501" i="1"/>
  <c r="V499" i="1"/>
  <c r="Q498" i="1"/>
  <c r="D485" i="1"/>
  <c r="AG485" i="1"/>
  <c r="U481" i="1"/>
  <c r="C478" i="1"/>
  <c r="J478" i="1"/>
  <c r="F472" i="1"/>
  <c r="Q472" i="1"/>
  <c r="J470" i="1"/>
  <c r="S470" i="1"/>
  <c r="AH462" i="1"/>
  <c r="S462" i="1"/>
  <c r="C462" i="1"/>
  <c r="D461" i="1"/>
  <c r="Q461" i="1"/>
  <c r="AH461" i="1"/>
  <c r="C458" i="1"/>
  <c r="G458" i="1"/>
  <c r="W458" i="1"/>
  <c r="Y443" i="1"/>
  <c r="AE442" i="1"/>
  <c r="O442" i="1"/>
  <c r="AG427" i="1"/>
  <c r="AD424" i="1"/>
  <c r="T424" i="1"/>
  <c r="H424" i="1"/>
  <c r="L423" i="1"/>
  <c r="AB423" i="1"/>
  <c r="S415" i="1"/>
  <c r="N410" i="1"/>
  <c r="B400" i="1"/>
  <c r="D400" i="1"/>
  <c r="K400" i="1"/>
  <c r="P400" i="1"/>
  <c r="U400" i="1"/>
  <c r="AA400" i="1"/>
  <c r="D396" i="1"/>
  <c r="E396" i="1"/>
  <c r="J396" i="1"/>
  <c r="O396" i="1"/>
  <c r="U396" i="1"/>
  <c r="Z396" i="1"/>
  <c r="AE396" i="1"/>
  <c r="C396" i="1"/>
  <c r="K396" i="1"/>
  <c r="R396" i="1"/>
  <c r="Y396" i="1"/>
  <c r="AG396" i="1"/>
  <c r="N369" i="1"/>
  <c r="Y369" i="1"/>
  <c r="AE366" i="1"/>
  <c r="P366" i="1"/>
  <c r="B355" i="1"/>
  <c r="O355" i="1"/>
  <c r="U355" i="1"/>
  <c r="E355" i="1"/>
  <c r="AE355" i="1"/>
  <c r="J339" i="1"/>
  <c r="R339" i="1"/>
  <c r="W339" i="1"/>
  <c r="AH339" i="1"/>
  <c r="M299" i="1"/>
  <c r="AH299" i="1"/>
  <c r="C288" i="1"/>
  <c r="G288" i="1"/>
  <c r="AG288" i="1"/>
  <c r="M288" i="1"/>
  <c r="T288" i="1"/>
  <c r="Z288" i="1"/>
  <c r="Q264" i="1"/>
  <c r="AG264" i="1"/>
  <c r="F252" i="1"/>
  <c r="N252" i="1"/>
  <c r="U252" i="1"/>
  <c r="AB252" i="1"/>
  <c r="I252" i="1"/>
  <c r="P252" i="1"/>
  <c r="V252" i="1"/>
  <c r="AD252" i="1"/>
  <c r="J252" i="1"/>
  <c r="Y252" i="1"/>
  <c r="L252" i="1"/>
  <c r="Z252" i="1"/>
  <c r="E252" i="1"/>
  <c r="AG252" i="1"/>
  <c r="Q252" i="1"/>
  <c r="T252" i="1"/>
  <c r="G171" i="1"/>
  <c r="W171" i="1"/>
  <c r="AH171" i="1"/>
  <c r="L171" i="1"/>
  <c r="X171" i="1"/>
  <c r="C171" i="1"/>
  <c r="AG171" i="1"/>
  <c r="M171" i="1"/>
  <c r="Q171" i="1"/>
  <c r="AB171" i="1"/>
  <c r="T285" i="1"/>
  <c r="AE285" i="1"/>
  <c r="Y250" i="1"/>
  <c r="AG250" i="1"/>
  <c r="E236" i="1"/>
  <c r="I236" i="1"/>
  <c r="U236" i="1"/>
  <c r="AL236" i="1"/>
  <c r="M236" i="1"/>
  <c r="Z236" i="1"/>
  <c r="G236" i="1"/>
  <c r="AD236" i="1"/>
  <c r="O236" i="1"/>
  <c r="K234" i="1"/>
  <c r="T234" i="1"/>
  <c r="AG234" i="1"/>
  <c r="E192" i="1"/>
  <c r="R192" i="1"/>
  <c r="U192" i="1"/>
  <c r="F332" i="1"/>
  <c r="AE332" i="1"/>
  <c r="H322" i="1"/>
  <c r="I322" i="1"/>
  <c r="V322" i="1"/>
  <c r="AG322" i="1"/>
  <c r="L322" i="1"/>
  <c r="Y322" i="1"/>
  <c r="AL322" i="1"/>
  <c r="C321" i="1"/>
  <c r="L321" i="1"/>
  <c r="AC321" i="1"/>
  <c r="P321" i="1"/>
  <c r="AG321" i="1"/>
  <c r="B309" i="1"/>
  <c r="N309" i="1"/>
  <c r="AB309" i="1"/>
  <c r="O309" i="1"/>
  <c r="AG309" i="1"/>
  <c r="C286" i="1"/>
  <c r="S286" i="1"/>
  <c r="AG286" i="1"/>
  <c r="H286" i="1"/>
  <c r="W286" i="1"/>
  <c r="AL286" i="1"/>
  <c r="AA210" i="1"/>
  <c r="F210" i="1"/>
  <c r="G195" i="1"/>
  <c r="Y195" i="1"/>
  <c r="T195" i="1"/>
  <c r="T157" i="1"/>
  <c r="Q157" i="1"/>
  <c r="B136" i="1"/>
  <c r="J136" i="1"/>
  <c r="Z136" i="1"/>
  <c r="Q136" i="1"/>
  <c r="AD136" i="1"/>
  <c r="R136" i="1"/>
  <c r="Y136" i="1"/>
  <c r="H398" i="1"/>
  <c r="AD398" i="1"/>
  <c r="D395" i="1"/>
  <c r="W395" i="1"/>
  <c r="F378" i="1"/>
  <c r="P378" i="1"/>
  <c r="D358" i="1"/>
  <c r="Q358" i="1"/>
  <c r="Y358" i="1"/>
  <c r="K351" i="1"/>
  <c r="AD351" i="1"/>
  <c r="T322" i="1"/>
  <c r="AA321" i="1"/>
  <c r="Z309" i="1"/>
  <c r="X286" i="1"/>
  <c r="AG285" i="1"/>
  <c r="M266" i="1"/>
  <c r="AC236" i="1"/>
  <c r="G198" i="1"/>
  <c r="AA198" i="1"/>
  <c r="AG198" i="1"/>
  <c r="J174" i="1"/>
  <c r="AG174" i="1"/>
  <c r="K174" i="1"/>
  <c r="V174" i="1"/>
  <c r="AD174" i="1"/>
  <c r="E165" i="1"/>
  <c r="Z165" i="1"/>
  <c r="AE165" i="1"/>
  <c r="F146" i="1"/>
  <c r="AG146" i="1"/>
  <c r="P146" i="1"/>
  <c r="Q146" i="1"/>
  <c r="AB146" i="1"/>
  <c r="AL136" i="1"/>
  <c r="AG342" i="1"/>
  <c r="R342" i="1"/>
  <c r="B342" i="1"/>
  <c r="T340" i="1"/>
  <c r="W336" i="1"/>
  <c r="W329" i="1"/>
  <c r="H329" i="1"/>
  <c r="AA307" i="1"/>
  <c r="O307" i="1"/>
  <c r="D307" i="1"/>
  <c r="Q300" i="1"/>
  <c r="Q298" i="1"/>
  <c r="L294" i="1"/>
  <c r="AB283" i="1"/>
  <c r="T283" i="1"/>
  <c r="K283" i="1"/>
  <c r="B268" i="1"/>
  <c r="G268" i="1"/>
  <c r="S268" i="1"/>
  <c r="AH268" i="1"/>
  <c r="J268" i="1"/>
  <c r="W268" i="1"/>
  <c r="AE251" i="1"/>
  <c r="Q251" i="1"/>
  <c r="H226" i="1"/>
  <c r="I226" i="1"/>
  <c r="S226" i="1"/>
  <c r="AB226" i="1"/>
  <c r="K226" i="1"/>
  <c r="V226" i="1"/>
  <c r="AD226" i="1"/>
  <c r="F217" i="1"/>
  <c r="B217" i="1"/>
  <c r="J217" i="1"/>
  <c r="P217" i="1"/>
  <c r="V217" i="1"/>
  <c r="AA217" i="1"/>
  <c r="D217" i="1"/>
  <c r="K217" i="1"/>
  <c r="R217" i="1"/>
  <c r="W217" i="1"/>
  <c r="AB217" i="1"/>
  <c r="AH217" i="1"/>
  <c r="Q214" i="1"/>
  <c r="L214" i="1"/>
  <c r="AG214" i="1"/>
  <c r="R214" i="1"/>
  <c r="I199" i="1"/>
  <c r="T199" i="1"/>
  <c r="R181" i="1"/>
  <c r="AH181" i="1"/>
  <c r="P168" i="1"/>
  <c r="Y168" i="1"/>
  <c r="C145" i="1"/>
  <c r="T145" i="1"/>
  <c r="P270" i="1"/>
  <c r="W270" i="1"/>
  <c r="AE270" i="1"/>
  <c r="E251" i="1"/>
  <c r="L251" i="1"/>
  <c r="R251" i="1"/>
  <c r="Z251" i="1"/>
  <c r="AG251" i="1"/>
  <c r="F251" i="1"/>
  <c r="M251" i="1"/>
  <c r="U251" i="1"/>
  <c r="AB251" i="1"/>
  <c r="AH251" i="1"/>
  <c r="F224" i="1"/>
  <c r="L224" i="1"/>
  <c r="AG224" i="1"/>
  <c r="Q224" i="1"/>
  <c r="W213" i="1"/>
  <c r="Z213" i="1"/>
  <c r="Y189" i="1"/>
  <c r="W189" i="1"/>
  <c r="O166" i="1"/>
  <c r="H166" i="1"/>
  <c r="AG166" i="1"/>
  <c r="S166" i="1"/>
  <c r="AD135" i="1"/>
  <c r="AH135" i="1"/>
  <c r="Z228" i="1"/>
  <c r="U228" i="1"/>
  <c r="P228" i="1"/>
  <c r="J228" i="1"/>
  <c r="T220" i="1"/>
  <c r="AD215" i="1"/>
  <c r="N215" i="1"/>
  <c r="Y138" i="1"/>
  <c r="AG862" i="1"/>
  <c r="AB808" i="1"/>
  <c r="D764" i="1"/>
  <c r="S764" i="1"/>
  <c r="E749" i="1"/>
  <c r="I749" i="1"/>
  <c r="AG749" i="1"/>
  <c r="Y749" i="1"/>
  <c r="C729" i="1"/>
  <c r="E729" i="1"/>
  <c r="P729" i="1"/>
  <c r="AB729" i="1"/>
  <c r="H729" i="1"/>
  <c r="T729" i="1"/>
  <c r="AC729" i="1"/>
  <c r="L729" i="1"/>
  <c r="U729" i="1"/>
  <c r="F554" i="1"/>
  <c r="K554" i="1"/>
  <c r="W554" i="1"/>
  <c r="AG554" i="1"/>
  <c r="B507" i="1"/>
  <c r="M507" i="1"/>
  <c r="AE507" i="1"/>
  <c r="S507" i="1"/>
  <c r="AL507" i="1"/>
  <c r="W507" i="1"/>
  <c r="K218" i="1"/>
  <c r="AA218" i="1"/>
  <c r="AD218" i="1"/>
  <c r="F218" i="1"/>
  <c r="I202" i="1"/>
  <c r="AC202" i="1"/>
  <c r="Q202" i="1"/>
  <c r="T202" i="1"/>
  <c r="AB202" i="1"/>
  <c r="H202" i="1"/>
  <c r="T183" i="1"/>
  <c r="S183" i="1"/>
  <c r="AB875" i="1"/>
  <c r="L875" i="1"/>
  <c r="AC862" i="1"/>
  <c r="Q858" i="1"/>
  <c r="Q835" i="1"/>
  <c r="AA822" i="1"/>
  <c r="T808" i="1"/>
  <c r="Z798" i="1"/>
  <c r="U796" i="1"/>
  <c r="Y786" i="1"/>
  <c r="S786" i="1"/>
  <c r="N786" i="1"/>
  <c r="G786" i="1"/>
  <c r="AL783" i="1"/>
  <c r="AA783" i="1"/>
  <c r="S783" i="1"/>
  <c r="J783" i="1"/>
  <c r="Q781" i="1"/>
  <c r="AA770" i="1"/>
  <c r="K742" i="1"/>
  <c r="U742" i="1"/>
  <c r="E733" i="1"/>
  <c r="I733" i="1"/>
  <c r="AG733" i="1"/>
  <c r="K733" i="1"/>
  <c r="Y733" i="1"/>
  <c r="B730" i="1"/>
  <c r="G730" i="1"/>
  <c r="AD730" i="1"/>
  <c r="M730" i="1"/>
  <c r="V730" i="1"/>
  <c r="K724" i="1"/>
  <c r="Z724" i="1"/>
  <c r="H664" i="1"/>
  <c r="C664" i="1"/>
  <c r="J664" i="1"/>
  <c r="N664" i="1"/>
  <c r="S664" i="1"/>
  <c r="W664" i="1"/>
  <c r="AB664" i="1"/>
  <c r="AG664" i="1"/>
  <c r="E664" i="1"/>
  <c r="K664" i="1"/>
  <c r="O664" i="1"/>
  <c r="T664" i="1"/>
  <c r="Y664" i="1"/>
  <c r="AC664" i="1"/>
  <c r="AH664" i="1"/>
  <c r="F664" i="1"/>
  <c r="L664" i="1"/>
  <c r="Q664" i="1"/>
  <c r="U664" i="1"/>
  <c r="Z664" i="1"/>
  <c r="AD664" i="1"/>
  <c r="AL664" i="1"/>
  <c r="G662" i="1"/>
  <c r="M662" i="1"/>
  <c r="Q662" i="1"/>
  <c r="AC662" i="1"/>
  <c r="H619" i="1"/>
  <c r="I619" i="1"/>
  <c r="P619" i="1"/>
  <c r="AG619" i="1"/>
  <c r="Q619" i="1"/>
  <c r="G569" i="1"/>
  <c r="S569" i="1"/>
  <c r="B517" i="1"/>
  <c r="P517" i="1"/>
  <c r="AB517" i="1"/>
  <c r="H489" i="1"/>
  <c r="Q489" i="1"/>
  <c r="AG489" i="1"/>
  <c r="Q459" i="1"/>
  <c r="M459" i="1"/>
  <c r="AC459" i="1"/>
  <c r="AG459" i="1"/>
  <c r="E454" i="1"/>
  <c r="I454" i="1"/>
  <c r="S454" i="1"/>
  <c r="J454" i="1"/>
  <c r="Z454" i="1"/>
  <c r="Q454" i="1"/>
  <c r="AA454" i="1"/>
  <c r="B363" i="1"/>
  <c r="I363" i="1"/>
  <c r="U363" i="1"/>
  <c r="W363" i="1"/>
  <c r="AE363" i="1"/>
  <c r="G344" i="1"/>
  <c r="Z344" i="1"/>
  <c r="N344" i="1"/>
  <c r="T344" i="1"/>
  <c r="W858" i="1"/>
  <c r="Y781" i="1"/>
  <c r="B713" i="1"/>
  <c r="C713" i="1"/>
  <c r="L713" i="1"/>
  <c r="Q713" i="1"/>
  <c r="W713" i="1"/>
  <c r="AB713" i="1"/>
  <c r="AG713" i="1"/>
  <c r="D713" i="1"/>
  <c r="M713" i="1"/>
  <c r="S713" i="1"/>
  <c r="X713" i="1"/>
  <c r="AC713" i="1"/>
  <c r="AL713" i="1"/>
  <c r="H713" i="1"/>
  <c r="O713" i="1"/>
  <c r="T713" i="1"/>
  <c r="Y713" i="1"/>
  <c r="AE713" i="1"/>
  <c r="AG685" i="1"/>
  <c r="K685" i="1"/>
  <c r="W685" i="1"/>
  <c r="G607" i="1"/>
  <c r="M607" i="1"/>
  <c r="S607" i="1"/>
  <c r="N558" i="1"/>
  <c r="G558" i="1"/>
  <c r="T558" i="1"/>
  <c r="X558" i="1"/>
  <c r="I529" i="1"/>
  <c r="AL529" i="1"/>
  <c r="Q529" i="1"/>
  <c r="W529" i="1"/>
  <c r="H505" i="1"/>
  <c r="D505" i="1"/>
  <c r="M505" i="1"/>
  <c r="U505" i="1"/>
  <c r="AC505" i="1"/>
  <c r="F505" i="1"/>
  <c r="N505" i="1"/>
  <c r="V505" i="1"/>
  <c r="AD505" i="1"/>
  <c r="I505" i="1"/>
  <c r="Q505" i="1"/>
  <c r="Y505" i="1"/>
  <c r="AG505" i="1"/>
  <c r="F480" i="1"/>
  <c r="G480" i="1"/>
  <c r="M480" i="1"/>
  <c r="S480" i="1"/>
  <c r="S313" i="1"/>
  <c r="Y313" i="1"/>
  <c r="H313" i="1"/>
  <c r="M313" i="1"/>
  <c r="AD313" i="1"/>
  <c r="AL313" i="1"/>
  <c r="Y875" i="1"/>
  <c r="I875" i="1"/>
  <c r="Z871" i="1"/>
  <c r="Y867" i="1"/>
  <c r="F863" i="1"/>
  <c r="K862" i="1"/>
  <c r="AG858" i="1"/>
  <c r="I858" i="1"/>
  <c r="AB857" i="1"/>
  <c r="K855" i="1"/>
  <c r="AC851" i="1"/>
  <c r="Q850" i="1"/>
  <c r="E849" i="1"/>
  <c r="AC843" i="1"/>
  <c r="R843" i="1"/>
  <c r="I843" i="1"/>
  <c r="X840" i="1"/>
  <c r="AG835" i="1"/>
  <c r="M835" i="1"/>
  <c r="Q822" i="1"/>
  <c r="Q808" i="1"/>
  <c r="Q801" i="1"/>
  <c r="M798" i="1"/>
  <c r="AG796" i="1"/>
  <c r="M796" i="1"/>
  <c r="AA794" i="1"/>
  <c r="P793" i="1"/>
  <c r="AG788" i="1"/>
  <c r="Y788" i="1"/>
  <c r="Q788" i="1"/>
  <c r="I788" i="1"/>
  <c r="AE786" i="1"/>
  <c r="X786" i="1"/>
  <c r="Q786" i="1"/>
  <c r="K786" i="1"/>
  <c r="F786" i="1"/>
  <c r="AC785" i="1"/>
  <c r="M785" i="1"/>
  <c r="AD784" i="1"/>
  <c r="AH783" i="1"/>
  <c r="Z783" i="1"/>
  <c r="R783" i="1"/>
  <c r="E783" i="1"/>
  <c r="AE782" i="1"/>
  <c r="T782" i="1"/>
  <c r="J782" i="1"/>
  <c r="AG781" i="1"/>
  <c r="K781" i="1"/>
  <c r="Y773" i="1"/>
  <c r="S770" i="1"/>
  <c r="H760" i="1"/>
  <c r="T760" i="1"/>
  <c r="G759" i="1"/>
  <c r="R759" i="1"/>
  <c r="AL759" i="1"/>
  <c r="I759" i="1"/>
  <c r="AA759" i="1"/>
  <c r="AA749" i="1"/>
  <c r="H744" i="1"/>
  <c r="F744" i="1"/>
  <c r="T744" i="1"/>
  <c r="AD744" i="1"/>
  <c r="N744" i="1"/>
  <c r="Y744" i="1"/>
  <c r="AL744" i="1"/>
  <c r="X729" i="1"/>
  <c r="P713" i="1"/>
  <c r="F710" i="1"/>
  <c r="U710" i="1"/>
  <c r="W710" i="1"/>
  <c r="B695" i="1"/>
  <c r="M695" i="1"/>
  <c r="AL695" i="1"/>
  <c r="R695" i="1"/>
  <c r="AD695" i="1"/>
  <c r="H679" i="1"/>
  <c r="Q679" i="1"/>
  <c r="AG679" i="1"/>
  <c r="G678" i="1"/>
  <c r="D678" i="1"/>
  <c r="M678" i="1"/>
  <c r="U678" i="1"/>
  <c r="AC678" i="1"/>
  <c r="H678" i="1"/>
  <c r="P678" i="1"/>
  <c r="X678" i="1"/>
  <c r="I678" i="1"/>
  <c r="Q678" i="1"/>
  <c r="Y678" i="1"/>
  <c r="AG678" i="1"/>
  <c r="R664" i="1"/>
  <c r="D651" i="1"/>
  <c r="AG651" i="1"/>
  <c r="B634" i="1"/>
  <c r="I634" i="1"/>
  <c r="AC634" i="1"/>
  <c r="M634" i="1"/>
  <c r="U634" i="1"/>
  <c r="N627" i="1"/>
  <c r="W627" i="1"/>
  <c r="AE627" i="1"/>
  <c r="F624" i="1"/>
  <c r="L624" i="1"/>
  <c r="Q624" i="1"/>
  <c r="V624" i="1"/>
  <c r="B616" i="1"/>
  <c r="L616" i="1"/>
  <c r="Q616" i="1"/>
  <c r="AB616" i="1"/>
  <c r="E605" i="1"/>
  <c r="S605" i="1"/>
  <c r="Z605" i="1"/>
  <c r="O586" i="1"/>
  <c r="R586" i="1"/>
  <c r="AC586" i="1"/>
  <c r="AE586" i="1"/>
  <c r="J512" i="1"/>
  <c r="R512" i="1"/>
  <c r="Z512" i="1"/>
  <c r="T505" i="1"/>
  <c r="B483" i="1"/>
  <c r="E483" i="1"/>
  <c r="U483" i="1"/>
  <c r="AC483" i="1"/>
  <c r="I483" i="1"/>
  <c r="W483" i="1"/>
  <c r="AE483" i="1"/>
  <c r="Q483" i="1"/>
  <c r="Y483" i="1"/>
  <c r="AG483" i="1"/>
  <c r="L464" i="1"/>
  <c r="AB464" i="1"/>
  <c r="Q464" i="1"/>
  <c r="AE464" i="1"/>
  <c r="U464" i="1"/>
  <c r="D432" i="1"/>
  <c r="H432" i="1"/>
  <c r="T432" i="1"/>
  <c r="AC432" i="1"/>
  <c r="L432" i="1"/>
  <c r="U432" i="1"/>
  <c r="AD432" i="1"/>
  <c r="G432" i="1"/>
  <c r="AA432" i="1"/>
  <c r="O432" i="1"/>
  <c r="AL432" i="1"/>
  <c r="P432" i="1"/>
  <c r="X428" i="1"/>
  <c r="K428" i="1"/>
  <c r="D426" i="1"/>
  <c r="B426" i="1"/>
  <c r="J426" i="1"/>
  <c r="Q426" i="1"/>
  <c r="W426" i="1"/>
  <c r="AD426" i="1"/>
  <c r="AL426" i="1"/>
  <c r="E426" i="1"/>
  <c r="M426" i="1"/>
  <c r="R426" i="1"/>
  <c r="Y426" i="1"/>
  <c r="AE426" i="1"/>
  <c r="G426" i="1"/>
  <c r="U426" i="1"/>
  <c r="AG426" i="1"/>
  <c r="I426" i="1"/>
  <c r="V426" i="1"/>
  <c r="AH426" i="1"/>
  <c r="N426" i="1"/>
  <c r="Z426" i="1"/>
  <c r="Y835" i="1"/>
  <c r="AG822" i="1"/>
  <c r="H786" i="1"/>
  <c r="Q751" i="1"/>
  <c r="AG751" i="1"/>
  <c r="D740" i="1"/>
  <c r="S740" i="1"/>
  <c r="D552" i="1"/>
  <c r="F552" i="1"/>
  <c r="AL552" i="1"/>
  <c r="Q552" i="1"/>
  <c r="V552" i="1"/>
  <c r="E537" i="1"/>
  <c r="I537" i="1"/>
  <c r="AH537" i="1"/>
  <c r="O537" i="1"/>
  <c r="V537" i="1"/>
  <c r="AL505" i="1"/>
  <c r="T256" i="1"/>
  <c r="AE256" i="1"/>
  <c r="AG256" i="1"/>
  <c r="O256" i="1"/>
  <c r="T875" i="1"/>
  <c r="D875" i="1"/>
  <c r="V873" i="1"/>
  <c r="V871" i="1"/>
  <c r="U867" i="1"/>
  <c r="S864" i="1"/>
  <c r="I862" i="1"/>
  <c r="Y858" i="1"/>
  <c r="G858" i="1"/>
  <c r="F857" i="1"/>
  <c r="AG853" i="1"/>
  <c r="X845" i="1"/>
  <c r="Z843" i="1"/>
  <c r="Q843" i="1"/>
  <c r="AA839" i="1"/>
  <c r="AC835" i="1"/>
  <c r="I835" i="1"/>
  <c r="K822" i="1"/>
  <c r="Q819" i="1"/>
  <c r="AB815" i="1"/>
  <c r="V815" i="1"/>
  <c r="O815" i="1"/>
  <c r="G815" i="1"/>
  <c r="AL814" i="1"/>
  <c r="AD814" i="1"/>
  <c r="X814" i="1"/>
  <c r="R814" i="1"/>
  <c r="L814" i="1"/>
  <c r="E814" i="1"/>
  <c r="AL813" i="1"/>
  <c r="W813" i="1"/>
  <c r="J813" i="1"/>
  <c r="AG809" i="1"/>
  <c r="AG808" i="1"/>
  <c r="L808" i="1"/>
  <c r="AH804" i="1"/>
  <c r="X803" i="1"/>
  <c r="P801" i="1"/>
  <c r="H798" i="1"/>
  <c r="I796" i="1"/>
  <c r="S794" i="1"/>
  <c r="Y793" i="1"/>
  <c r="I793" i="1"/>
  <c r="X790" i="1"/>
  <c r="X788" i="1"/>
  <c r="P788" i="1"/>
  <c r="H788" i="1"/>
  <c r="AL786" i="1"/>
  <c r="AD786" i="1"/>
  <c r="W786" i="1"/>
  <c r="P786" i="1"/>
  <c r="I786" i="1"/>
  <c r="C786" i="1"/>
  <c r="Y785" i="1"/>
  <c r="I785" i="1"/>
  <c r="AE783" i="1"/>
  <c r="W783" i="1"/>
  <c r="N783" i="1"/>
  <c r="D783" i="1"/>
  <c r="AA782" i="1"/>
  <c r="Q782" i="1"/>
  <c r="E782" i="1"/>
  <c r="AA781" i="1"/>
  <c r="I781" i="1"/>
  <c r="AE777" i="1"/>
  <c r="Y777" i="1"/>
  <c r="T777" i="1"/>
  <c r="M777" i="1"/>
  <c r="G777" i="1"/>
  <c r="K773" i="1"/>
  <c r="O770" i="1"/>
  <c r="W769" i="1"/>
  <c r="G767" i="1"/>
  <c r="I767" i="1"/>
  <c r="AA767" i="1"/>
  <c r="R767" i="1"/>
  <c r="Z764" i="1"/>
  <c r="B762" i="1"/>
  <c r="P762" i="1"/>
  <c r="AD762" i="1"/>
  <c r="F762" i="1"/>
  <c r="V762" i="1"/>
  <c r="AB759" i="1"/>
  <c r="K749" i="1"/>
  <c r="V744" i="1"/>
  <c r="Y740" i="1"/>
  <c r="M729" i="1"/>
  <c r="I713" i="1"/>
  <c r="B705" i="1"/>
  <c r="H705" i="1"/>
  <c r="X705" i="1"/>
  <c r="I705" i="1"/>
  <c r="Y705" i="1"/>
  <c r="P705" i="1"/>
  <c r="AB678" i="1"/>
  <c r="AE664" i="1"/>
  <c r="M664" i="1"/>
  <c r="M646" i="1"/>
  <c r="Q646" i="1"/>
  <c r="AC646" i="1"/>
  <c r="Y607" i="1"/>
  <c r="M599" i="1"/>
  <c r="Y599" i="1"/>
  <c r="AC558" i="1"/>
  <c r="Z552" i="1"/>
  <c r="AA537" i="1"/>
  <c r="AD529" i="1"/>
  <c r="K526" i="1"/>
  <c r="AC526" i="1"/>
  <c r="H524" i="1"/>
  <c r="Q524" i="1"/>
  <c r="AG524" i="1"/>
  <c r="AA507" i="1"/>
  <c r="L505" i="1"/>
  <c r="H503" i="1"/>
  <c r="C503" i="1"/>
  <c r="O503" i="1"/>
  <c r="Z503" i="1"/>
  <c r="G503" i="1"/>
  <c r="R503" i="1"/>
  <c r="AB503" i="1"/>
  <c r="J503" i="1"/>
  <c r="T503" i="1"/>
  <c r="AE503" i="1"/>
  <c r="AL483" i="1"/>
  <c r="Y480" i="1"/>
  <c r="H471" i="1"/>
  <c r="B471" i="1"/>
  <c r="L471" i="1"/>
  <c r="V471" i="1"/>
  <c r="AE471" i="1"/>
  <c r="F471" i="1"/>
  <c r="O471" i="1"/>
  <c r="W471" i="1"/>
  <c r="AH471" i="1"/>
  <c r="G471" i="1"/>
  <c r="Q471" i="1"/>
  <c r="AA471" i="1"/>
  <c r="AG454" i="1"/>
  <c r="E430" i="1"/>
  <c r="C430" i="1"/>
  <c r="L430" i="1"/>
  <c r="S430" i="1"/>
  <c r="Z430" i="1"/>
  <c r="AH430" i="1"/>
  <c r="F430" i="1"/>
  <c r="M430" i="1"/>
  <c r="U430" i="1"/>
  <c r="AB430" i="1"/>
  <c r="AL430" i="1"/>
  <c r="B430" i="1"/>
  <c r="R430" i="1"/>
  <c r="AG430" i="1"/>
  <c r="I430" i="1"/>
  <c r="V430" i="1"/>
  <c r="K430" i="1"/>
  <c r="Y430" i="1"/>
  <c r="K734" i="1"/>
  <c r="M727" i="1"/>
  <c r="Q726" i="1"/>
  <c r="P722" i="1"/>
  <c r="AE719" i="1"/>
  <c r="Y719" i="1"/>
  <c r="T719" i="1"/>
  <c r="O719" i="1"/>
  <c r="I719" i="1"/>
  <c r="B719" i="1"/>
  <c r="I718" i="1"/>
  <c r="Q717" i="1"/>
  <c r="AG709" i="1"/>
  <c r="AC708" i="1"/>
  <c r="R708" i="1"/>
  <c r="H708" i="1"/>
  <c r="Y707" i="1"/>
  <c r="AH704" i="1"/>
  <c r="V704" i="1"/>
  <c r="I704" i="1"/>
  <c r="M697" i="1"/>
  <c r="AH696" i="1"/>
  <c r="AC696" i="1"/>
  <c r="Y696" i="1"/>
  <c r="T696" i="1"/>
  <c r="O696" i="1"/>
  <c r="K696" i="1"/>
  <c r="F696" i="1"/>
  <c r="B696" i="1"/>
  <c r="AG690" i="1"/>
  <c r="T690" i="1"/>
  <c r="D690" i="1"/>
  <c r="AE688" i="1"/>
  <c r="AA688" i="1"/>
  <c r="V688" i="1"/>
  <c r="R688" i="1"/>
  <c r="M688" i="1"/>
  <c r="I688" i="1"/>
  <c r="B688" i="1"/>
  <c r="AL684" i="1"/>
  <c r="AD684" i="1"/>
  <c r="W684" i="1"/>
  <c r="O684" i="1"/>
  <c r="F684" i="1"/>
  <c r="Q663" i="1"/>
  <c r="K661" i="1"/>
  <c r="AG659" i="1"/>
  <c r="J659" i="1"/>
  <c r="N652" i="1"/>
  <c r="AG650" i="1"/>
  <c r="Q649" i="1"/>
  <c r="Q647" i="1"/>
  <c r="J644" i="1"/>
  <c r="U641" i="1"/>
  <c r="E641" i="1"/>
  <c r="I635" i="1"/>
  <c r="AB631" i="1"/>
  <c r="AL626" i="1"/>
  <c r="AD626" i="1"/>
  <c r="X626" i="1"/>
  <c r="S626" i="1"/>
  <c r="N626" i="1"/>
  <c r="H626" i="1"/>
  <c r="B626" i="1"/>
  <c r="J612" i="1"/>
  <c r="AH610" i="1"/>
  <c r="L610" i="1"/>
  <c r="Y608" i="1"/>
  <c r="S608" i="1"/>
  <c r="K608" i="1"/>
  <c r="D608" i="1"/>
  <c r="AL602" i="1"/>
  <c r="AD602" i="1"/>
  <c r="X602" i="1"/>
  <c r="S602" i="1"/>
  <c r="N602" i="1"/>
  <c r="H602" i="1"/>
  <c r="B602" i="1"/>
  <c r="AB598" i="1"/>
  <c r="C598" i="1"/>
  <c r="C597" i="1"/>
  <c r="Q589" i="1"/>
  <c r="AG570" i="1"/>
  <c r="R570" i="1"/>
  <c r="D570" i="1"/>
  <c r="F560" i="1"/>
  <c r="C451" i="1"/>
  <c r="H451" i="1"/>
  <c r="P451" i="1"/>
  <c r="X451" i="1"/>
  <c r="C443" i="1"/>
  <c r="E443" i="1"/>
  <c r="M443" i="1"/>
  <c r="U443" i="1"/>
  <c r="AC443" i="1"/>
  <c r="W374" i="1"/>
  <c r="L374" i="1"/>
  <c r="Q335" i="1"/>
  <c r="Y335" i="1"/>
  <c r="F326" i="1"/>
  <c r="L326" i="1"/>
  <c r="W326" i="1"/>
  <c r="AG326" i="1"/>
  <c r="D326" i="1"/>
  <c r="T326" i="1"/>
  <c r="I326" i="1"/>
  <c r="AB326" i="1"/>
  <c r="O326" i="1"/>
  <c r="AE326" i="1"/>
  <c r="Q326" i="1"/>
  <c r="AD548" i="1"/>
  <c r="N548" i="1"/>
  <c r="AD534" i="1"/>
  <c r="U534" i="1"/>
  <c r="L534" i="1"/>
  <c r="AH525" i="1"/>
  <c r="AD525" i="1"/>
  <c r="Z525" i="1"/>
  <c r="V525" i="1"/>
  <c r="Q525" i="1"/>
  <c r="K525" i="1"/>
  <c r="F525" i="1"/>
  <c r="AE518" i="1"/>
  <c r="W508" i="1"/>
  <c r="R501" i="1"/>
  <c r="AB499" i="1"/>
  <c r="R499" i="1"/>
  <c r="H499" i="1"/>
  <c r="Y486" i="1"/>
  <c r="J486" i="1"/>
  <c r="U472" i="1"/>
  <c r="J472" i="1"/>
  <c r="AA463" i="1"/>
  <c r="Z456" i="1"/>
  <c r="O456" i="1"/>
  <c r="W451" i="1"/>
  <c r="L451" i="1"/>
  <c r="J450" i="1"/>
  <c r="AG450" i="1"/>
  <c r="AG443" i="1"/>
  <c r="V443" i="1"/>
  <c r="J443" i="1"/>
  <c r="Q437" i="1"/>
  <c r="AG437" i="1"/>
  <c r="C431" i="1"/>
  <c r="W431" i="1"/>
  <c r="AL431" i="1"/>
  <c r="H429" i="1"/>
  <c r="Z429" i="1"/>
  <c r="AH429" i="1"/>
  <c r="G416" i="1"/>
  <c r="W416" i="1"/>
  <c r="G380" i="1"/>
  <c r="K380" i="1"/>
  <c r="W380" i="1"/>
  <c r="B380" i="1"/>
  <c r="V380" i="1"/>
  <c r="AL380" i="1"/>
  <c r="F380" i="1"/>
  <c r="AB380" i="1"/>
  <c r="M380" i="1"/>
  <c r="AE380" i="1"/>
  <c r="Q380" i="1"/>
  <c r="I361" i="1"/>
  <c r="U361" i="1"/>
  <c r="Q361" i="1"/>
  <c r="E361" i="1"/>
  <c r="AG361" i="1"/>
  <c r="D348" i="1"/>
  <c r="I348" i="1"/>
  <c r="S348" i="1"/>
  <c r="AD348" i="1"/>
  <c r="M348" i="1"/>
  <c r="Y348" i="1"/>
  <c r="B348" i="1"/>
  <c r="W348" i="1"/>
  <c r="G348" i="1"/>
  <c r="AC348" i="1"/>
  <c r="N348" i="1"/>
  <c r="AH348" i="1"/>
  <c r="B328" i="1"/>
  <c r="O328" i="1"/>
  <c r="AG328" i="1"/>
  <c r="W328" i="1"/>
  <c r="I328" i="1"/>
  <c r="Q328" i="1"/>
  <c r="Z328" i="1"/>
  <c r="L311" i="1"/>
  <c r="X311" i="1"/>
  <c r="Q756" i="1"/>
  <c r="G753" i="1"/>
  <c r="AD743" i="1"/>
  <c r="V743" i="1"/>
  <c r="N743" i="1"/>
  <c r="F743" i="1"/>
  <c r="Y735" i="1"/>
  <c r="U734" i="1"/>
  <c r="AC727" i="1"/>
  <c r="AE726" i="1"/>
  <c r="AG725" i="1"/>
  <c r="AB722" i="1"/>
  <c r="AG719" i="1"/>
  <c r="AB719" i="1"/>
  <c r="W719" i="1"/>
  <c r="Q719" i="1"/>
  <c r="L719" i="1"/>
  <c r="F719" i="1"/>
  <c r="AB704" i="1"/>
  <c r="O704" i="1"/>
  <c r="AE696" i="1"/>
  <c r="AA696" i="1"/>
  <c r="V696" i="1"/>
  <c r="R696" i="1"/>
  <c r="M696" i="1"/>
  <c r="I696" i="1"/>
  <c r="D696" i="1"/>
  <c r="Y690" i="1"/>
  <c r="L690" i="1"/>
  <c r="AG689" i="1"/>
  <c r="AH688" i="1"/>
  <c r="AC688" i="1"/>
  <c r="Y688" i="1"/>
  <c r="T688" i="1"/>
  <c r="O688" i="1"/>
  <c r="K688" i="1"/>
  <c r="E688" i="1"/>
  <c r="AG684" i="1"/>
  <c r="Z684" i="1"/>
  <c r="S684" i="1"/>
  <c r="K684" i="1"/>
  <c r="M681" i="1"/>
  <c r="E681" i="1"/>
  <c r="J680" i="1"/>
  <c r="U659" i="1"/>
  <c r="Z652" i="1"/>
  <c r="AG649" i="1"/>
  <c r="AC641" i="1"/>
  <c r="M641" i="1"/>
  <c r="AC635" i="1"/>
  <c r="L628" i="1"/>
  <c r="AA626" i="1"/>
  <c r="V626" i="1"/>
  <c r="P626" i="1"/>
  <c r="K626" i="1"/>
  <c r="F626" i="1"/>
  <c r="V610" i="1"/>
  <c r="AC608" i="1"/>
  <c r="U608" i="1"/>
  <c r="N608" i="1"/>
  <c r="H608" i="1"/>
  <c r="AA602" i="1"/>
  <c r="V602" i="1"/>
  <c r="P602" i="1"/>
  <c r="K602" i="1"/>
  <c r="F602" i="1"/>
  <c r="Q598" i="1"/>
  <c r="Y597" i="1"/>
  <c r="Q594" i="1"/>
  <c r="V592" i="1"/>
  <c r="I592" i="1"/>
  <c r="AG591" i="1"/>
  <c r="T591" i="1"/>
  <c r="H591" i="1"/>
  <c r="Z588" i="1"/>
  <c r="AL583" i="1"/>
  <c r="AB583" i="1"/>
  <c r="U583" i="1"/>
  <c r="N583" i="1"/>
  <c r="AH576" i="1"/>
  <c r="P576" i="1"/>
  <c r="AL574" i="1"/>
  <c r="Y574" i="1"/>
  <c r="I574" i="1"/>
  <c r="Z570" i="1"/>
  <c r="T557" i="1"/>
  <c r="AG553" i="1"/>
  <c r="Y553" i="1"/>
  <c r="O553" i="1"/>
  <c r="G553" i="1"/>
  <c r="Z548" i="1"/>
  <c r="J548" i="1"/>
  <c r="AG546" i="1"/>
  <c r="W546" i="1"/>
  <c r="K546" i="1"/>
  <c r="W542" i="1"/>
  <c r="Y541" i="1"/>
  <c r="AH540" i="1"/>
  <c r="R540" i="1"/>
  <c r="AB534" i="1"/>
  <c r="S534" i="1"/>
  <c r="I534" i="1"/>
  <c r="AA530" i="1"/>
  <c r="O530" i="1"/>
  <c r="AG525" i="1"/>
  <c r="AC525" i="1"/>
  <c r="Y525" i="1"/>
  <c r="U525" i="1"/>
  <c r="O525" i="1"/>
  <c r="J525" i="1"/>
  <c r="E525" i="1"/>
  <c r="Z522" i="1"/>
  <c r="P522" i="1"/>
  <c r="Z518" i="1"/>
  <c r="AD510" i="1"/>
  <c r="V510" i="1"/>
  <c r="M510" i="1"/>
  <c r="P508" i="1"/>
  <c r="Y502" i="1"/>
  <c r="Q501" i="1"/>
  <c r="AL499" i="1"/>
  <c r="AA499" i="1"/>
  <c r="Q499" i="1"/>
  <c r="F499" i="1"/>
  <c r="Z498" i="1"/>
  <c r="AH486" i="1"/>
  <c r="S486" i="1"/>
  <c r="C486" i="1"/>
  <c r="Z485" i="1"/>
  <c r="AC481" i="1"/>
  <c r="M481" i="1"/>
  <c r="S478" i="1"/>
  <c r="AE472" i="1"/>
  <c r="S472" i="1"/>
  <c r="H472" i="1"/>
  <c r="W463" i="1"/>
  <c r="AC458" i="1"/>
  <c r="M458" i="1"/>
  <c r="X456" i="1"/>
  <c r="J456" i="1"/>
  <c r="AE451" i="1"/>
  <c r="T451" i="1"/>
  <c r="K451" i="1"/>
  <c r="Y450" i="1"/>
  <c r="AD443" i="1"/>
  <c r="R443" i="1"/>
  <c r="I443" i="1"/>
  <c r="J440" i="1"/>
  <c r="S440" i="1"/>
  <c r="E435" i="1"/>
  <c r="L435" i="1"/>
  <c r="Q435" i="1"/>
  <c r="AG435" i="1"/>
  <c r="G418" i="1"/>
  <c r="U418" i="1"/>
  <c r="Z418" i="1"/>
  <c r="F382" i="1"/>
  <c r="B382" i="1"/>
  <c r="M382" i="1"/>
  <c r="X382" i="1"/>
  <c r="AH382" i="1"/>
  <c r="H382" i="1"/>
  <c r="W382" i="1"/>
  <c r="G382" i="1"/>
  <c r="AB382" i="1"/>
  <c r="L382" i="1"/>
  <c r="AC382" i="1"/>
  <c r="Q382" i="1"/>
  <c r="AG382" i="1"/>
  <c r="B324" i="1"/>
  <c r="J324" i="1"/>
  <c r="Y324" i="1"/>
  <c r="S324" i="1"/>
  <c r="AE324" i="1"/>
  <c r="Q305" i="1"/>
  <c r="Y305" i="1"/>
  <c r="AG305" i="1"/>
  <c r="I305" i="1"/>
  <c r="AL434" i="1"/>
  <c r="AL424" i="1"/>
  <c r="AC424" i="1"/>
  <c r="V424" i="1"/>
  <c r="P424" i="1"/>
  <c r="K424" i="1"/>
  <c r="C424" i="1"/>
  <c r="T423" i="1"/>
  <c r="P421" i="1"/>
  <c r="Q417" i="1"/>
  <c r="AH402" i="1"/>
  <c r="Q402" i="1"/>
  <c r="AH392" i="1"/>
  <c r="D386" i="1"/>
  <c r="N386" i="1"/>
  <c r="X386" i="1"/>
  <c r="AG386" i="1"/>
  <c r="F386" i="1"/>
  <c r="V386" i="1"/>
  <c r="Y378" i="1"/>
  <c r="I378" i="1"/>
  <c r="B371" i="1"/>
  <c r="M371" i="1"/>
  <c r="Y370" i="1"/>
  <c r="I370" i="1"/>
  <c r="V369" i="1"/>
  <c r="F367" i="1"/>
  <c r="M367" i="1"/>
  <c r="C367" i="1"/>
  <c r="AG367" i="1"/>
  <c r="B354" i="1"/>
  <c r="Q354" i="1"/>
  <c r="Y354" i="1"/>
  <c r="B353" i="1"/>
  <c r="H353" i="1"/>
  <c r="S353" i="1"/>
  <c r="AC353" i="1"/>
  <c r="C353" i="1"/>
  <c r="Q353" i="1"/>
  <c r="AG353" i="1"/>
  <c r="F351" i="1"/>
  <c r="U351" i="1"/>
  <c r="Y351" i="1"/>
  <c r="K340" i="1"/>
  <c r="AB337" i="1"/>
  <c r="L337" i="1"/>
  <c r="AL337" i="1"/>
  <c r="H332" i="1"/>
  <c r="AL329" i="1"/>
  <c r="AB329" i="1"/>
  <c r="V329" i="1"/>
  <c r="N329" i="1"/>
  <c r="G329" i="1"/>
  <c r="Y306" i="1"/>
  <c r="Q299" i="1"/>
  <c r="D286" i="1"/>
  <c r="I286" i="1"/>
  <c r="O286" i="1"/>
  <c r="T286" i="1"/>
  <c r="Y286" i="1"/>
  <c r="AE286" i="1"/>
  <c r="E286" i="1"/>
  <c r="K286" i="1"/>
  <c r="P286" i="1"/>
  <c r="U286" i="1"/>
  <c r="AA286" i="1"/>
  <c r="G286" i="1"/>
  <c r="Q286" i="1"/>
  <c r="AB286" i="1"/>
  <c r="S264" i="1"/>
  <c r="O259" i="1"/>
  <c r="V247" i="1"/>
  <c r="X247" i="1"/>
  <c r="AG247" i="1"/>
  <c r="M201" i="1"/>
  <c r="B201" i="1"/>
  <c r="Z201" i="1"/>
  <c r="F201" i="1"/>
  <c r="AG201" i="1"/>
  <c r="N201" i="1"/>
  <c r="S201" i="1"/>
  <c r="F412" i="1"/>
  <c r="D412" i="1"/>
  <c r="AG412" i="1"/>
  <c r="O412" i="1"/>
  <c r="H406" i="1"/>
  <c r="I406" i="1"/>
  <c r="AA406" i="1"/>
  <c r="Q406" i="1"/>
  <c r="AD402" i="1"/>
  <c r="C392" i="1"/>
  <c r="I392" i="1"/>
  <c r="Z392" i="1"/>
  <c r="J392" i="1"/>
  <c r="AG392" i="1"/>
  <c r="H391" i="1"/>
  <c r="B391" i="1"/>
  <c r="Z391" i="1"/>
  <c r="S391" i="1"/>
  <c r="R385" i="1"/>
  <c r="AH385" i="1"/>
  <c r="AL378" i="1"/>
  <c r="T378" i="1"/>
  <c r="AL370" i="1"/>
  <c r="T370" i="1"/>
  <c r="F358" i="1"/>
  <c r="I358" i="1"/>
  <c r="W358" i="1"/>
  <c r="J358" i="1"/>
  <c r="AE358" i="1"/>
  <c r="Z352" i="1"/>
  <c r="G352" i="1"/>
  <c r="AL340" i="1"/>
  <c r="J336" i="1"/>
  <c r="AD336" i="1"/>
  <c r="F336" i="1"/>
  <c r="AE336" i="1"/>
  <c r="AH329" i="1"/>
  <c r="AA329" i="1"/>
  <c r="S329" i="1"/>
  <c r="L329" i="1"/>
  <c r="B302" i="1"/>
  <c r="H302" i="1"/>
  <c r="Q302" i="1"/>
  <c r="AB302" i="1"/>
  <c r="I302" i="1"/>
  <c r="T302" i="1"/>
  <c r="D302" i="1"/>
  <c r="Y302" i="1"/>
  <c r="E294" i="1"/>
  <c r="H294" i="1"/>
  <c r="S294" i="1"/>
  <c r="K294" i="1"/>
  <c r="W294" i="1"/>
  <c r="Q294" i="1"/>
  <c r="N281" i="1"/>
  <c r="W281" i="1"/>
  <c r="P269" i="1"/>
  <c r="AA269" i="1"/>
  <c r="AG269" i="1"/>
  <c r="D260" i="1"/>
  <c r="J260" i="1"/>
  <c r="Z260" i="1"/>
  <c r="N260" i="1"/>
  <c r="AD260" i="1"/>
  <c r="F260" i="1"/>
  <c r="D257" i="1"/>
  <c r="N257" i="1"/>
  <c r="Y257" i="1"/>
  <c r="AG257" i="1"/>
  <c r="E257" i="1"/>
  <c r="Q257" i="1"/>
  <c r="Z257" i="1"/>
  <c r="T257" i="1"/>
  <c r="Y246" i="1"/>
  <c r="Q246" i="1"/>
  <c r="Z246" i="1"/>
  <c r="G246" i="1"/>
  <c r="Q225" i="1"/>
  <c r="J225" i="1"/>
  <c r="AA225" i="1"/>
  <c r="AG225" i="1"/>
  <c r="AL225" i="1"/>
  <c r="O167" i="1"/>
  <c r="AG167" i="1"/>
  <c r="Q167" i="1"/>
  <c r="AL167" i="1"/>
  <c r="G167" i="1"/>
  <c r="Y167" i="1"/>
  <c r="AB167" i="1"/>
  <c r="D402" i="1"/>
  <c r="G402" i="1"/>
  <c r="W402" i="1"/>
  <c r="AG402" i="1"/>
  <c r="F402" i="1"/>
  <c r="X402" i="1"/>
  <c r="B378" i="1"/>
  <c r="D378" i="1"/>
  <c r="N378" i="1"/>
  <c r="V378" i="1"/>
  <c r="AD378" i="1"/>
  <c r="L378" i="1"/>
  <c r="X378" i="1"/>
  <c r="AG378" i="1"/>
  <c r="B370" i="1"/>
  <c r="H370" i="1"/>
  <c r="P370" i="1"/>
  <c r="X370" i="1"/>
  <c r="L370" i="1"/>
  <c r="V370" i="1"/>
  <c r="AG370" i="1"/>
  <c r="C369" i="1"/>
  <c r="J369" i="1"/>
  <c r="AG369" i="1"/>
  <c r="B369" i="1"/>
  <c r="AH369" i="1"/>
  <c r="D340" i="1"/>
  <c r="J340" i="1"/>
  <c r="AA340" i="1"/>
  <c r="S340" i="1"/>
  <c r="B338" i="1"/>
  <c r="H338" i="1"/>
  <c r="Q332" i="1"/>
  <c r="AH332" i="1"/>
  <c r="T332" i="1"/>
  <c r="F329" i="1"/>
  <c r="D329" i="1"/>
  <c r="I329" i="1"/>
  <c r="M329" i="1"/>
  <c r="Q329" i="1"/>
  <c r="U329" i="1"/>
  <c r="Y329" i="1"/>
  <c r="AC329" i="1"/>
  <c r="AG329" i="1"/>
  <c r="B329" i="1"/>
  <c r="J329" i="1"/>
  <c r="O329" i="1"/>
  <c r="T329" i="1"/>
  <c r="Z329" i="1"/>
  <c r="AE329" i="1"/>
  <c r="D306" i="1"/>
  <c r="O306" i="1"/>
  <c r="AL306" i="1"/>
  <c r="T306" i="1"/>
  <c r="AE306" i="1"/>
  <c r="H299" i="1"/>
  <c r="D299" i="1"/>
  <c r="W299" i="1"/>
  <c r="J299" i="1"/>
  <c r="Z299" i="1"/>
  <c r="AB299" i="1"/>
  <c r="B289" i="1"/>
  <c r="F289" i="1"/>
  <c r="W289" i="1"/>
  <c r="J289" i="1"/>
  <c r="AA289" i="1"/>
  <c r="P289" i="1"/>
  <c r="E284" i="1"/>
  <c r="AG284" i="1"/>
  <c r="Q284" i="1"/>
  <c r="I264" i="1"/>
  <c r="W264" i="1"/>
  <c r="K264" i="1"/>
  <c r="AA264" i="1"/>
  <c r="F264" i="1"/>
  <c r="AH264" i="1"/>
  <c r="C259" i="1"/>
  <c r="J259" i="1"/>
  <c r="U259" i="1"/>
  <c r="AE259" i="1"/>
  <c r="L259" i="1"/>
  <c r="V259" i="1"/>
  <c r="AG259" i="1"/>
  <c r="Q259" i="1"/>
  <c r="U243" i="1"/>
  <c r="AB243" i="1"/>
  <c r="AG162" i="1"/>
  <c r="Q162" i="1"/>
  <c r="J162" i="1"/>
  <c r="C154" i="1"/>
  <c r="B154" i="1"/>
  <c r="L154" i="1"/>
  <c r="Y154" i="1"/>
  <c r="AH154" i="1"/>
  <c r="D154" i="1"/>
  <c r="Q154" i="1"/>
  <c r="Z154" i="1"/>
  <c r="I154" i="1"/>
  <c r="AB154" i="1"/>
  <c r="J154" i="1"/>
  <c r="AG154" i="1"/>
  <c r="D143" i="1"/>
  <c r="F143" i="1"/>
  <c r="R143" i="1"/>
  <c r="Z143" i="1"/>
  <c r="AL143" i="1"/>
  <c r="J143" i="1"/>
  <c r="T143" i="1"/>
  <c r="AB143" i="1"/>
  <c r="B143" i="1"/>
  <c r="Y143" i="1"/>
  <c r="L143" i="1"/>
  <c r="AE143" i="1"/>
  <c r="C135" i="1"/>
  <c r="B135" i="1"/>
  <c r="J135" i="1"/>
  <c r="R135" i="1"/>
  <c r="Y135" i="1"/>
  <c r="AE135" i="1"/>
  <c r="D135" i="1"/>
  <c r="N135" i="1"/>
  <c r="T135" i="1"/>
  <c r="Z135" i="1"/>
  <c r="AG135" i="1"/>
  <c r="I135" i="1"/>
  <c r="W135" i="1"/>
  <c r="AL135" i="1"/>
  <c r="O135" i="1"/>
  <c r="AB135" i="1"/>
  <c r="H414" i="1"/>
  <c r="S414" i="1"/>
  <c r="H407" i="1"/>
  <c r="E407" i="1"/>
  <c r="E403" i="1"/>
  <c r="H403" i="1"/>
  <c r="W403" i="1"/>
  <c r="AL403" i="1"/>
  <c r="F397" i="1"/>
  <c r="O397" i="1"/>
  <c r="D387" i="1"/>
  <c r="AB387" i="1"/>
  <c r="C356" i="1"/>
  <c r="M356" i="1"/>
  <c r="AG356" i="1"/>
  <c r="I349" i="1"/>
  <c r="AG349" i="1"/>
  <c r="B347" i="1"/>
  <c r="O347" i="1"/>
  <c r="F345" i="1"/>
  <c r="E345" i="1"/>
  <c r="L345" i="1"/>
  <c r="Q345" i="1"/>
  <c r="V345" i="1"/>
  <c r="AB345" i="1"/>
  <c r="AG345" i="1"/>
  <c r="N343" i="1"/>
  <c r="AL343" i="1"/>
  <c r="B339" i="1"/>
  <c r="G339" i="1"/>
  <c r="Z339" i="1"/>
  <c r="D330" i="1"/>
  <c r="N330" i="1"/>
  <c r="T266" i="1"/>
  <c r="X266" i="1"/>
  <c r="B211" i="1"/>
  <c r="D211" i="1"/>
  <c r="L211" i="1"/>
  <c r="S211" i="1"/>
  <c r="Z211" i="1"/>
  <c r="AH211" i="1"/>
  <c r="G211" i="1"/>
  <c r="N211" i="1"/>
  <c r="T211" i="1"/>
  <c r="AB211" i="1"/>
  <c r="AL211" i="1"/>
  <c r="H211" i="1"/>
  <c r="W211" i="1"/>
  <c r="J211" i="1"/>
  <c r="X211" i="1"/>
  <c r="S182" i="1"/>
  <c r="X182" i="1"/>
  <c r="C168" i="1"/>
  <c r="E168" i="1"/>
  <c r="L168" i="1"/>
  <c r="T168" i="1"/>
  <c r="Z168" i="1"/>
  <c r="G168" i="1"/>
  <c r="O168" i="1"/>
  <c r="U168" i="1"/>
  <c r="AB168" i="1"/>
  <c r="AG168" i="1"/>
  <c r="D168" i="1"/>
  <c r="Q168" i="1"/>
  <c r="AE168" i="1"/>
  <c r="I168" i="1"/>
  <c r="W168" i="1"/>
  <c r="AH168" i="1"/>
  <c r="AG143" i="1"/>
  <c r="V135" i="1"/>
  <c r="K185" i="1"/>
  <c r="V185" i="1"/>
  <c r="AD185" i="1"/>
  <c r="AL185" i="1"/>
  <c r="G165" i="1"/>
  <c r="T165" i="1"/>
  <c r="AG165" i="1"/>
  <c r="L165" i="1"/>
  <c r="Y165" i="1"/>
  <c r="M165" i="1"/>
  <c r="R165" i="1"/>
  <c r="T154" i="1"/>
  <c r="W143" i="1"/>
  <c r="Q135" i="1"/>
  <c r="AE304" i="1"/>
  <c r="E304" i="1"/>
  <c r="H300" i="1"/>
  <c r="P273" i="1"/>
  <c r="AL268" i="1"/>
  <c r="Z268" i="1"/>
  <c r="O268" i="1"/>
  <c r="AL265" i="1"/>
  <c r="T265" i="1"/>
  <c r="Y240" i="1"/>
  <c r="AB233" i="1"/>
  <c r="AG231" i="1"/>
  <c r="AD231" i="1"/>
  <c r="B213" i="1"/>
  <c r="F213" i="1"/>
  <c r="AG213" i="1"/>
  <c r="M213" i="1"/>
  <c r="D181" i="1"/>
  <c r="G181" i="1"/>
  <c r="AC181" i="1"/>
  <c r="M181" i="1"/>
  <c r="AG181" i="1"/>
  <c r="G174" i="1"/>
  <c r="C174" i="1"/>
  <c r="M174" i="1"/>
  <c r="Y174" i="1"/>
  <c r="AH174" i="1"/>
  <c r="F174" i="1"/>
  <c r="Q174" i="1"/>
  <c r="AC174" i="1"/>
  <c r="AL174" i="1"/>
  <c r="B171" i="1"/>
  <c r="D171" i="1"/>
  <c r="I171" i="1"/>
  <c r="O171" i="1"/>
  <c r="T171" i="1"/>
  <c r="Y171" i="1"/>
  <c r="AE171" i="1"/>
  <c r="AL171" i="1"/>
  <c r="E171" i="1"/>
  <c r="K171" i="1"/>
  <c r="P171" i="1"/>
  <c r="U171" i="1"/>
  <c r="AA171" i="1"/>
  <c r="F150" i="1"/>
  <c r="M150" i="1"/>
  <c r="G132" i="1"/>
  <c r="Q132" i="1"/>
  <c r="W132" i="1"/>
  <c r="AG307" i="1"/>
  <c r="Y307" i="1"/>
  <c r="Q307" i="1"/>
  <c r="B233" i="1"/>
  <c r="H233" i="1"/>
  <c r="I233" i="1"/>
  <c r="X233" i="1"/>
  <c r="V227" i="1"/>
  <c r="Y227" i="1"/>
  <c r="B222" i="1"/>
  <c r="P222" i="1"/>
  <c r="W222" i="1"/>
  <c r="F216" i="1"/>
  <c r="AG216" i="1"/>
  <c r="B198" i="1"/>
  <c r="K198" i="1"/>
  <c r="W198" i="1"/>
  <c r="D192" i="1"/>
  <c r="I192" i="1"/>
  <c r="AC192" i="1"/>
  <c r="Q192" i="1"/>
  <c r="AG192" i="1"/>
  <c r="V181" i="1"/>
  <c r="M179" i="1"/>
  <c r="I179" i="1"/>
  <c r="AG179" i="1"/>
  <c r="Q179" i="1"/>
  <c r="I175" i="1"/>
  <c r="AE175" i="1"/>
  <c r="O175" i="1"/>
  <c r="S174" i="1"/>
  <c r="AC171" i="1"/>
  <c r="S171" i="1"/>
  <c r="H171" i="1"/>
  <c r="B157" i="1"/>
  <c r="Z157" i="1"/>
  <c r="I157" i="1"/>
  <c r="AH157" i="1"/>
  <c r="G146" i="1"/>
  <c r="V146" i="1"/>
  <c r="L146" i="1"/>
  <c r="Z146" i="1"/>
  <c r="I145" i="1"/>
  <c r="AG145" i="1"/>
  <c r="Q145" i="1"/>
  <c r="AL145" i="1"/>
  <c r="E139" i="1"/>
  <c r="J139" i="1"/>
  <c r="Q139" i="1"/>
  <c r="AG139" i="1"/>
  <c r="G133" i="1"/>
  <c r="S133" i="1"/>
  <c r="Y133" i="1"/>
  <c r="AB230" i="1"/>
  <c r="C226" i="1"/>
  <c r="F189" i="1"/>
  <c r="Q186" i="1"/>
  <c r="AG138" i="1"/>
  <c r="B138" i="1"/>
  <c r="E217" i="1"/>
  <c r="AE166" i="1"/>
  <c r="H847" i="1"/>
  <c r="D847" i="1"/>
  <c r="Q847" i="1"/>
  <c r="AG847" i="1"/>
  <c r="F847" i="1"/>
  <c r="V847" i="1"/>
  <c r="B841" i="1"/>
  <c r="U841" i="1"/>
  <c r="AB841" i="1"/>
  <c r="U838" i="1"/>
  <c r="AC838" i="1"/>
  <c r="C830" i="1"/>
  <c r="Q830" i="1"/>
  <c r="S830" i="1"/>
  <c r="E827" i="1"/>
  <c r="AG827" i="1"/>
  <c r="G799" i="1"/>
  <c r="L799" i="1"/>
  <c r="Q799" i="1"/>
  <c r="V799" i="1"/>
  <c r="H776" i="1"/>
  <c r="L776" i="1"/>
  <c r="V776" i="1"/>
  <c r="F774" i="1"/>
  <c r="B774" i="1"/>
  <c r="G774" i="1"/>
  <c r="L774" i="1"/>
  <c r="R774" i="1"/>
  <c r="W774" i="1"/>
  <c r="AB774" i="1"/>
  <c r="AH774" i="1"/>
  <c r="C774" i="1"/>
  <c r="I774" i="1"/>
  <c r="M774" i="1"/>
  <c r="S774" i="1"/>
  <c r="Y774" i="1"/>
  <c r="AC774" i="1"/>
  <c r="D774" i="1"/>
  <c r="J774" i="1"/>
  <c r="O774" i="1"/>
  <c r="T774" i="1"/>
  <c r="Z774" i="1"/>
  <c r="AE774" i="1"/>
  <c r="F750" i="1"/>
  <c r="B750" i="1"/>
  <c r="G750" i="1"/>
  <c r="L750" i="1"/>
  <c r="R750" i="1"/>
  <c r="W750" i="1"/>
  <c r="AB750" i="1"/>
  <c r="AH750" i="1"/>
  <c r="C750" i="1"/>
  <c r="I750" i="1"/>
  <c r="M750" i="1"/>
  <c r="S750" i="1"/>
  <c r="Y750" i="1"/>
  <c r="AC750" i="1"/>
  <c r="D750" i="1"/>
  <c r="J750" i="1"/>
  <c r="O750" i="1"/>
  <c r="T750" i="1"/>
  <c r="Z750" i="1"/>
  <c r="AE750" i="1"/>
  <c r="H694" i="1"/>
  <c r="K694" i="1"/>
  <c r="AB694" i="1"/>
  <c r="P694" i="1"/>
  <c r="S694" i="1"/>
  <c r="E692" i="1"/>
  <c r="F692" i="1"/>
  <c r="R692" i="1"/>
  <c r="AE692" i="1"/>
  <c r="G692" i="1"/>
  <c r="S692" i="1"/>
  <c r="AG692" i="1"/>
  <c r="K692" i="1"/>
  <c r="Y692" i="1"/>
  <c r="M683" i="1"/>
  <c r="Z683" i="1"/>
  <c r="AH683" i="1"/>
  <c r="B673" i="1"/>
  <c r="E673" i="1"/>
  <c r="Y673" i="1"/>
  <c r="I673" i="1"/>
  <c r="AG673" i="1"/>
  <c r="Q673" i="1"/>
  <c r="D667" i="1"/>
  <c r="B667" i="1"/>
  <c r="R667" i="1"/>
  <c r="AG667" i="1"/>
  <c r="I667" i="1"/>
  <c r="U667" i="1"/>
  <c r="AH667" i="1"/>
  <c r="J667" i="1"/>
  <c r="Y667" i="1"/>
  <c r="B665" i="1"/>
  <c r="E665" i="1"/>
  <c r="U665" i="1"/>
  <c r="I665" i="1"/>
  <c r="Y665" i="1"/>
  <c r="M665" i="1"/>
  <c r="AC665" i="1"/>
  <c r="D654" i="1"/>
  <c r="L654" i="1"/>
  <c r="Q654" i="1"/>
  <c r="AB654" i="1"/>
  <c r="B600" i="1"/>
  <c r="C600" i="1"/>
  <c r="H600" i="1"/>
  <c r="M600" i="1"/>
  <c r="S600" i="1"/>
  <c r="X600" i="1"/>
  <c r="AC600" i="1"/>
  <c r="AL600" i="1"/>
  <c r="D600" i="1"/>
  <c r="I600" i="1"/>
  <c r="N600" i="1"/>
  <c r="T600" i="1"/>
  <c r="Y600" i="1"/>
  <c r="AD600" i="1"/>
  <c r="E600" i="1"/>
  <c r="K600" i="1"/>
  <c r="P600" i="1"/>
  <c r="U600" i="1"/>
  <c r="AA600" i="1"/>
  <c r="B582" i="1"/>
  <c r="G582" i="1"/>
  <c r="N582" i="1"/>
  <c r="T582" i="1"/>
  <c r="Y582" i="1"/>
  <c r="C582" i="1"/>
  <c r="K582" i="1"/>
  <c r="P582" i="1"/>
  <c r="W582" i="1"/>
  <c r="AC582" i="1"/>
  <c r="AL582" i="1"/>
  <c r="E582" i="1"/>
  <c r="S582" i="1"/>
  <c r="AD582" i="1"/>
  <c r="I582" i="1"/>
  <c r="U582" i="1"/>
  <c r="AG582" i="1"/>
  <c r="L582" i="1"/>
  <c r="X582" i="1"/>
  <c r="P492" i="1"/>
  <c r="I492" i="1"/>
  <c r="Q492" i="1"/>
  <c r="AB488" i="1"/>
  <c r="S488" i="1"/>
  <c r="Y482" i="1"/>
  <c r="M482" i="1"/>
  <c r="AG482" i="1"/>
  <c r="B362" i="1"/>
  <c r="D362" i="1"/>
  <c r="L362" i="1"/>
  <c r="T362" i="1"/>
  <c r="AB362" i="1"/>
  <c r="AL362" i="1"/>
  <c r="F362" i="1"/>
  <c r="N362" i="1"/>
  <c r="V362" i="1"/>
  <c r="AD362" i="1"/>
  <c r="H362" i="1"/>
  <c r="P362" i="1"/>
  <c r="X362" i="1"/>
  <c r="I362" i="1"/>
  <c r="Q362" i="1"/>
  <c r="Y362" i="1"/>
  <c r="AG362" i="1"/>
  <c r="C219" i="1"/>
  <c r="B219" i="1"/>
  <c r="M219" i="1"/>
  <c r="Y219" i="1"/>
  <c r="AH219" i="1"/>
  <c r="L219" i="1"/>
  <c r="Z219" i="1"/>
  <c r="E219" i="1"/>
  <c r="U219" i="1"/>
  <c r="I219" i="1"/>
  <c r="AC219" i="1"/>
  <c r="R219" i="1"/>
  <c r="AE219" i="1"/>
  <c r="T219" i="1"/>
  <c r="AL219" i="1"/>
  <c r="H137" i="1"/>
  <c r="D137" i="1"/>
  <c r="AD137" i="1"/>
  <c r="L137" i="1"/>
  <c r="T137" i="1"/>
  <c r="V137" i="1"/>
  <c r="AE863" i="1"/>
  <c r="Z863" i="1"/>
  <c r="T863" i="1"/>
  <c r="O863" i="1"/>
  <c r="J863" i="1"/>
  <c r="D863" i="1"/>
  <c r="U859" i="1"/>
  <c r="C851" i="1"/>
  <c r="D851" i="1"/>
  <c r="M851" i="1"/>
  <c r="Y851" i="1"/>
  <c r="E851" i="1"/>
  <c r="Q851" i="1"/>
  <c r="AB851" i="1"/>
  <c r="Z847" i="1"/>
  <c r="B833" i="1"/>
  <c r="H833" i="1"/>
  <c r="Y833" i="1"/>
  <c r="M833" i="1"/>
  <c r="AB833" i="1"/>
  <c r="N833" i="1"/>
  <c r="AG833" i="1"/>
  <c r="B832" i="1"/>
  <c r="K832" i="1"/>
  <c r="T832" i="1"/>
  <c r="AC832" i="1"/>
  <c r="E832" i="1"/>
  <c r="O832" i="1"/>
  <c r="X832" i="1"/>
  <c r="AG832" i="1"/>
  <c r="G832" i="1"/>
  <c r="P832" i="1"/>
  <c r="Y832" i="1"/>
  <c r="AH832" i="1"/>
  <c r="G811" i="1"/>
  <c r="H811" i="1"/>
  <c r="O811" i="1"/>
  <c r="W811" i="1"/>
  <c r="B754" i="1"/>
  <c r="G754" i="1"/>
  <c r="V754" i="1"/>
  <c r="AG754" i="1"/>
  <c r="H754" i="1"/>
  <c r="Y754" i="1"/>
  <c r="O754" i="1"/>
  <c r="AA754" i="1"/>
  <c r="Q750" i="1"/>
  <c r="AC691" i="1"/>
  <c r="M691" i="1"/>
  <c r="U691" i="1"/>
  <c r="AL691" i="1"/>
  <c r="G670" i="1"/>
  <c r="E670" i="1"/>
  <c r="Y670" i="1"/>
  <c r="I670" i="1"/>
  <c r="AG670" i="1"/>
  <c r="Q670" i="1"/>
  <c r="B609" i="1"/>
  <c r="E609" i="1"/>
  <c r="Y609" i="1"/>
  <c r="M609" i="1"/>
  <c r="AG609" i="1"/>
  <c r="O609" i="1"/>
  <c r="AL609" i="1"/>
  <c r="E565" i="1"/>
  <c r="M565" i="1"/>
  <c r="AC565" i="1"/>
  <c r="Q565" i="1"/>
  <c r="AG565" i="1"/>
  <c r="G547" i="1"/>
  <c r="Q547" i="1"/>
  <c r="Q533" i="1"/>
  <c r="AG533" i="1"/>
  <c r="E383" i="1"/>
  <c r="Q383" i="1"/>
  <c r="AG383" i="1"/>
  <c r="AL873" i="1"/>
  <c r="O871" i="1"/>
  <c r="AH870" i="1"/>
  <c r="AG869" i="1"/>
  <c r="AG867" i="1"/>
  <c r="Q867" i="1"/>
  <c r="AG866" i="1"/>
  <c r="AL863" i="1"/>
  <c r="AD863" i="1"/>
  <c r="Y863" i="1"/>
  <c r="S863" i="1"/>
  <c r="N863" i="1"/>
  <c r="I863" i="1"/>
  <c r="C863" i="1"/>
  <c r="Q859" i="1"/>
  <c r="T857" i="1"/>
  <c r="T851" i="1"/>
  <c r="O847" i="1"/>
  <c r="E840" i="1"/>
  <c r="S840" i="1"/>
  <c r="AC840" i="1"/>
  <c r="J840" i="1"/>
  <c r="T840" i="1"/>
  <c r="AG840" i="1"/>
  <c r="H839" i="1"/>
  <c r="F839" i="1"/>
  <c r="L839" i="1"/>
  <c r="R839" i="1"/>
  <c r="W839" i="1"/>
  <c r="AB839" i="1"/>
  <c r="AH839" i="1"/>
  <c r="G839" i="1"/>
  <c r="N839" i="1"/>
  <c r="S839" i="1"/>
  <c r="Y839" i="1"/>
  <c r="AD839" i="1"/>
  <c r="AL839" i="1"/>
  <c r="AB832" i="1"/>
  <c r="E829" i="1"/>
  <c r="H829" i="1"/>
  <c r="Y829" i="1"/>
  <c r="I829" i="1"/>
  <c r="Q829" i="1"/>
  <c r="AG829" i="1"/>
  <c r="G807" i="1"/>
  <c r="L807" i="1"/>
  <c r="AG807" i="1"/>
  <c r="Q807" i="1"/>
  <c r="V807" i="1"/>
  <c r="G791" i="1"/>
  <c r="F791" i="1"/>
  <c r="L791" i="1"/>
  <c r="V791" i="1"/>
  <c r="D780" i="1"/>
  <c r="Y780" i="1"/>
  <c r="AG780" i="1"/>
  <c r="AG774" i="1"/>
  <c r="K774" i="1"/>
  <c r="AG750" i="1"/>
  <c r="K750" i="1"/>
  <c r="I745" i="1"/>
  <c r="Q745" i="1"/>
  <c r="AG745" i="1"/>
  <c r="B737" i="1"/>
  <c r="E737" i="1"/>
  <c r="P737" i="1"/>
  <c r="AA737" i="1"/>
  <c r="G737" i="1"/>
  <c r="Q737" i="1"/>
  <c r="AB737" i="1"/>
  <c r="K737" i="1"/>
  <c r="U737" i="1"/>
  <c r="AA734" i="1"/>
  <c r="H720" i="1"/>
  <c r="I720" i="1"/>
  <c r="AB720" i="1"/>
  <c r="L720" i="1"/>
  <c r="AD720" i="1"/>
  <c r="Q720" i="1"/>
  <c r="AG720" i="1"/>
  <c r="H712" i="1"/>
  <c r="L712" i="1"/>
  <c r="V712" i="1"/>
  <c r="E698" i="1"/>
  <c r="Q698" i="1"/>
  <c r="Z692" i="1"/>
  <c r="E672" i="1"/>
  <c r="W672" i="1"/>
  <c r="J672" i="1"/>
  <c r="AB672" i="1"/>
  <c r="N672" i="1"/>
  <c r="AG672" i="1"/>
  <c r="AC667" i="1"/>
  <c r="AG665" i="1"/>
  <c r="F653" i="1"/>
  <c r="B653" i="1"/>
  <c r="J653" i="1"/>
  <c r="P653" i="1"/>
  <c r="T653" i="1"/>
  <c r="Z653" i="1"/>
  <c r="D653" i="1"/>
  <c r="K653" i="1"/>
  <c r="Q653" i="1"/>
  <c r="W653" i="1"/>
  <c r="AA653" i="1"/>
  <c r="AG653" i="1"/>
  <c r="H653" i="1"/>
  <c r="L653" i="1"/>
  <c r="R653" i="1"/>
  <c r="X653" i="1"/>
  <c r="AB653" i="1"/>
  <c r="AH653" i="1"/>
  <c r="D640" i="1"/>
  <c r="B640" i="1"/>
  <c r="S640" i="1"/>
  <c r="AH640" i="1"/>
  <c r="I640" i="1"/>
  <c r="Z640" i="1"/>
  <c r="K640" i="1"/>
  <c r="AA640" i="1"/>
  <c r="AB624" i="1"/>
  <c r="F623" i="1"/>
  <c r="B623" i="1"/>
  <c r="O623" i="1"/>
  <c r="AA623" i="1"/>
  <c r="G623" i="1"/>
  <c r="S623" i="1"/>
  <c r="I623" i="1"/>
  <c r="T623" i="1"/>
  <c r="AG623" i="1"/>
  <c r="D618" i="1"/>
  <c r="C618" i="1"/>
  <c r="S618" i="1"/>
  <c r="AL618" i="1"/>
  <c r="I618" i="1"/>
  <c r="Y618" i="1"/>
  <c r="K618" i="1"/>
  <c r="AA618" i="1"/>
  <c r="G614" i="1"/>
  <c r="B614" i="1"/>
  <c r="I614" i="1"/>
  <c r="N614" i="1"/>
  <c r="T614" i="1"/>
  <c r="AA614" i="1"/>
  <c r="AH614" i="1"/>
  <c r="C614" i="1"/>
  <c r="J614" i="1"/>
  <c r="Q614" i="1"/>
  <c r="V614" i="1"/>
  <c r="AB614" i="1"/>
  <c r="AL614" i="1"/>
  <c r="D614" i="1"/>
  <c r="K614" i="1"/>
  <c r="R614" i="1"/>
  <c r="Y614" i="1"/>
  <c r="AD614" i="1"/>
  <c r="Z610" i="1"/>
  <c r="F607" i="1"/>
  <c r="B607" i="1"/>
  <c r="I607" i="1"/>
  <c r="O607" i="1"/>
  <c r="T607" i="1"/>
  <c r="AA607" i="1"/>
  <c r="AG607" i="1"/>
  <c r="D607" i="1"/>
  <c r="J607" i="1"/>
  <c r="P607" i="1"/>
  <c r="W607" i="1"/>
  <c r="AB607" i="1"/>
  <c r="AH607" i="1"/>
  <c r="E607" i="1"/>
  <c r="K607" i="1"/>
  <c r="R607" i="1"/>
  <c r="X607" i="1"/>
  <c r="AC607" i="1"/>
  <c r="AG600" i="1"/>
  <c r="L600" i="1"/>
  <c r="D596" i="1"/>
  <c r="Q596" i="1"/>
  <c r="E589" i="1"/>
  <c r="C589" i="1"/>
  <c r="R589" i="1"/>
  <c r="AA589" i="1"/>
  <c r="I589" i="1"/>
  <c r="S589" i="1"/>
  <c r="AC589" i="1"/>
  <c r="J589" i="1"/>
  <c r="Y589" i="1"/>
  <c r="AG589" i="1"/>
  <c r="AB582" i="1"/>
  <c r="H497" i="1"/>
  <c r="I497" i="1"/>
  <c r="Q497" i="1"/>
  <c r="Y497" i="1"/>
  <c r="AG497" i="1"/>
  <c r="B475" i="1"/>
  <c r="F475" i="1"/>
  <c r="J475" i="1"/>
  <c r="N475" i="1"/>
  <c r="R475" i="1"/>
  <c r="V475" i="1"/>
  <c r="Z475" i="1"/>
  <c r="AD475" i="1"/>
  <c r="AH475" i="1"/>
  <c r="C475" i="1"/>
  <c r="G475" i="1"/>
  <c r="K475" i="1"/>
  <c r="O475" i="1"/>
  <c r="S475" i="1"/>
  <c r="W475" i="1"/>
  <c r="AA475" i="1"/>
  <c r="AE475" i="1"/>
  <c r="AL475" i="1"/>
  <c r="D475" i="1"/>
  <c r="H475" i="1"/>
  <c r="L475" i="1"/>
  <c r="P475" i="1"/>
  <c r="T475" i="1"/>
  <c r="X475" i="1"/>
  <c r="AB475" i="1"/>
  <c r="E475" i="1"/>
  <c r="U475" i="1"/>
  <c r="I475" i="1"/>
  <c r="Y475" i="1"/>
  <c r="M475" i="1"/>
  <c r="AC475" i="1"/>
  <c r="AC873" i="1"/>
  <c r="AG871" i="1"/>
  <c r="K871" i="1"/>
  <c r="R870" i="1"/>
  <c r="Y869" i="1"/>
  <c r="AC867" i="1"/>
  <c r="M867" i="1"/>
  <c r="O866" i="1"/>
  <c r="Y865" i="1"/>
  <c r="L865" i="1"/>
  <c r="AB864" i="1"/>
  <c r="AH863" i="1"/>
  <c r="AB863" i="1"/>
  <c r="W863" i="1"/>
  <c r="R863" i="1"/>
  <c r="L863" i="1"/>
  <c r="G863" i="1"/>
  <c r="B863" i="1"/>
  <c r="U862" i="1"/>
  <c r="AG861" i="1"/>
  <c r="L861" i="1"/>
  <c r="E859" i="1"/>
  <c r="N857" i="1"/>
  <c r="F856" i="1"/>
  <c r="C856" i="1"/>
  <c r="D856" i="1"/>
  <c r="I856" i="1"/>
  <c r="M856" i="1"/>
  <c r="F854" i="1"/>
  <c r="C854" i="1"/>
  <c r="M854" i="1"/>
  <c r="Y854" i="1"/>
  <c r="E854" i="1"/>
  <c r="Q854" i="1"/>
  <c r="AA854" i="1"/>
  <c r="AG851" i="1"/>
  <c r="L851" i="1"/>
  <c r="K847" i="1"/>
  <c r="N841" i="1"/>
  <c r="O840" i="1"/>
  <c r="AG839" i="1"/>
  <c r="V839" i="1"/>
  <c r="K839" i="1"/>
  <c r="I838" i="1"/>
  <c r="I834" i="1"/>
  <c r="AE834" i="1"/>
  <c r="M834" i="1"/>
  <c r="AG834" i="1"/>
  <c r="U834" i="1"/>
  <c r="S832" i="1"/>
  <c r="AG830" i="1"/>
  <c r="B826" i="1"/>
  <c r="E826" i="1"/>
  <c r="Q826" i="1"/>
  <c r="AC826" i="1"/>
  <c r="G826" i="1"/>
  <c r="U826" i="1"/>
  <c r="AE826" i="1"/>
  <c r="M826" i="1"/>
  <c r="W826" i="1"/>
  <c r="AG826" i="1"/>
  <c r="F824" i="1"/>
  <c r="B824" i="1"/>
  <c r="G824" i="1"/>
  <c r="K824" i="1"/>
  <c r="P824" i="1"/>
  <c r="T824" i="1"/>
  <c r="Y824" i="1"/>
  <c r="AC824" i="1"/>
  <c r="AH824" i="1"/>
  <c r="C824" i="1"/>
  <c r="H824" i="1"/>
  <c r="L824" i="1"/>
  <c r="Q824" i="1"/>
  <c r="U824" i="1"/>
  <c r="Z824" i="1"/>
  <c r="AE824" i="1"/>
  <c r="D824" i="1"/>
  <c r="I824" i="1"/>
  <c r="M824" i="1"/>
  <c r="R824" i="1"/>
  <c r="W824" i="1"/>
  <c r="AA824" i="1"/>
  <c r="C820" i="1"/>
  <c r="AG820" i="1"/>
  <c r="F816" i="1"/>
  <c r="C816" i="1"/>
  <c r="I816" i="1"/>
  <c r="O816" i="1"/>
  <c r="U816" i="1"/>
  <c r="AA816" i="1"/>
  <c r="AG816" i="1"/>
  <c r="D816" i="1"/>
  <c r="J816" i="1"/>
  <c r="Q816" i="1"/>
  <c r="W816" i="1"/>
  <c r="AB816" i="1"/>
  <c r="E816" i="1"/>
  <c r="L816" i="1"/>
  <c r="R816" i="1"/>
  <c r="X816" i="1"/>
  <c r="AE816" i="1"/>
  <c r="AG799" i="1"/>
  <c r="AA774" i="1"/>
  <c r="E774" i="1"/>
  <c r="U772" i="1"/>
  <c r="M772" i="1"/>
  <c r="AA750" i="1"/>
  <c r="E750" i="1"/>
  <c r="F742" i="1"/>
  <c r="D742" i="1"/>
  <c r="O742" i="1"/>
  <c r="Z742" i="1"/>
  <c r="E742" i="1"/>
  <c r="Q742" i="1"/>
  <c r="AA742" i="1"/>
  <c r="J742" i="1"/>
  <c r="T742" i="1"/>
  <c r="AE742" i="1"/>
  <c r="F734" i="1"/>
  <c r="B734" i="1"/>
  <c r="G734" i="1"/>
  <c r="L734" i="1"/>
  <c r="R734" i="1"/>
  <c r="W734" i="1"/>
  <c r="AB734" i="1"/>
  <c r="AH734" i="1"/>
  <c r="C734" i="1"/>
  <c r="I734" i="1"/>
  <c r="M734" i="1"/>
  <c r="S734" i="1"/>
  <c r="Y734" i="1"/>
  <c r="AC734" i="1"/>
  <c r="D734" i="1"/>
  <c r="J734" i="1"/>
  <c r="O734" i="1"/>
  <c r="T734" i="1"/>
  <c r="Z734" i="1"/>
  <c r="AE734" i="1"/>
  <c r="G711" i="1"/>
  <c r="E711" i="1"/>
  <c r="P711" i="1"/>
  <c r="U711" i="1"/>
  <c r="Z711" i="1"/>
  <c r="F711" i="1"/>
  <c r="Q711" i="1"/>
  <c r="V711" i="1"/>
  <c r="AB711" i="1"/>
  <c r="AG711" i="1"/>
  <c r="J711" i="1"/>
  <c r="R711" i="1"/>
  <c r="X711" i="1"/>
  <c r="AC711" i="1"/>
  <c r="AH711" i="1"/>
  <c r="J701" i="1"/>
  <c r="G701" i="1"/>
  <c r="Q701" i="1"/>
  <c r="X694" i="1"/>
  <c r="N692" i="1"/>
  <c r="G677" i="1"/>
  <c r="AA677" i="1"/>
  <c r="K677" i="1"/>
  <c r="AG677" i="1"/>
  <c r="Q677" i="1"/>
  <c r="U673" i="1"/>
  <c r="M667" i="1"/>
  <c r="Q665" i="1"/>
  <c r="AG654" i="1"/>
  <c r="B639" i="1"/>
  <c r="E639" i="1"/>
  <c r="S639" i="1"/>
  <c r="X639" i="1"/>
  <c r="B624" i="1"/>
  <c r="C624" i="1"/>
  <c r="H624" i="1"/>
  <c r="M624" i="1"/>
  <c r="S624" i="1"/>
  <c r="X624" i="1"/>
  <c r="AC624" i="1"/>
  <c r="AL624" i="1"/>
  <c r="D624" i="1"/>
  <c r="I624" i="1"/>
  <c r="N624" i="1"/>
  <c r="T624" i="1"/>
  <c r="Y624" i="1"/>
  <c r="AD624" i="1"/>
  <c r="E624" i="1"/>
  <c r="K624" i="1"/>
  <c r="P624" i="1"/>
  <c r="U624" i="1"/>
  <c r="AA624" i="1"/>
  <c r="G622" i="1"/>
  <c r="L622" i="1"/>
  <c r="S622" i="1"/>
  <c r="Z622" i="1"/>
  <c r="B610" i="1"/>
  <c r="C610" i="1"/>
  <c r="H610" i="1"/>
  <c r="M610" i="1"/>
  <c r="S610" i="1"/>
  <c r="W610" i="1"/>
  <c r="AA610" i="1"/>
  <c r="AE610" i="1"/>
  <c r="AL610" i="1"/>
  <c r="D610" i="1"/>
  <c r="I610" i="1"/>
  <c r="O610" i="1"/>
  <c r="T610" i="1"/>
  <c r="X610" i="1"/>
  <c r="AB610" i="1"/>
  <c r="E610" i="1"/>
  <c r="K610" i="1"/>
  <c r="P610" i="1"/>
  <c r="U610" i="1"/>
  <c r="Y610" i="1"/>
  <c r="AC610" i="1"/>
  <c r="AG610" i="1"/>
  <c r="AB600" i="1"/>
  <c r="F600" i="1"/>
  <c r="F599" i="1"/>
  <c r="B599" i="1"/>
  <c r="O599" i="1"/>
  <c r="AA599" i="1"/>
  <c r="G599" i="1"/>
  <c r="S599" i="1"/>
  <c r="I599" i="1"/>
  <c r="T599" i="1"/>
  <c r="AG599" i="1"/>
  <c r="B593" i="1"/>
  <c r="F593" i="1"/>
  <c r="V593" i="1"/>
  <c r="I593" i="1"/>
  <c r="Y593" i="1"/>
  <c r="N593" i="1"/>
  <c r="AD593" i="1"/>
  <c r="O582" i="1"/>
  <c r="M571" i="1"/>
  <c r="L571" i="1"/>
  <c r="Y571" i="1"/>
  <c r="E571" i="1"/>
  <c r="T571" i="1"/>
  <c r="AC571" i="1"/>
  <c r="I571" i="1"/>
  <c r="AG571" i="1"/>
  <c r="Q571" i="1"/>
  <c r="U571" i="1"/>
  <c r="H447" i="1"/>
  <c r="C447" i="1"/>
  <c r="J447" i="1"/>
  <c r="Q447" i="1"/>
  <c r="Y447" i="1"/>
  <c r="AD447" i="1"/>
  <c r="AL447" i="1"/>
  <c r="D447" i="1"/>
  <c r="K447" i="1"/>
  <c r="S447" i="1"/>
  <c r="Z447" i="1"/>
  <c r="AE447" i="1"/>
  <c r="F447" i="1"/>
  <c r="T447" i="1"/>
  <c r="AG447" i="1"/>
  <c r="I447" i="1"/>
  <c r="V447" i="1"/>
  <c r="AH447" i="1"/>
  <c r="N447" i="1"/>
  <c r="AA447" i="1"/>
  <c r="O447" i="1"/>
  <c r="AB447" i="1"/>
  <c r="F855" i="1"/>
  <c r="K846" i="1"/>
  <c r="D845" i="1"/>
  <c r="V831" i="1"/>
  <c r="AG823" i="1"/>
  <c r="F823" i="1"/>
  <c r="Y822" i="1"/>
  <c r="I822" i="1"/>
  <c r="AH819" i="1"/>
  <c r="R819" i="1"/>
  <c r="AC818" i="1"/>
  <c r="M818" i="1"/>
  <c r="AL815" i="1"/>
  <c r="AD815" i="1"/>
  <c r="Y815" i="1"/>
  <c r="S815" i="1"/>
  <c r="N815" i="1"/>
  <c r="I815" i="1"/>
  <c r="B815" i="1"/>
  <c r="AG814" i="1"/>
  <c r="AC814" i="1"/>
  <c r="Y814" i="1"/>
  <c r="T814" i="1"/>
  <c r="P814" i="1"/>
  <c r="K814" i="1"/>
  <c r="G814" i="1"/>
  <c r="AD813" i="1"/>
  <c r="T813" i="1"/>
  <c r="K813" i="1"/>
  <c r="B813" i="1"/>
  <c r="M809" i="1"/>
  <c r="Y808" i="1"/>
  <c r="G808" i="1"/>
  <c r="Z806" i="1"/>
  <c r="Q805" i="1"/>
  <c r="AC804" i="1"/>
  <c r="I804" i="1"/>
  <c r="O803" i="1"/>
  <c r="O802" i="1"/>
  <c r="Y801" i="1"/>
  <c r="I801" i="1"/>
  <c r="V800" i="1"/>
  <c r="AC793" i="1"/>
  <c r="U793" i="1"/>
  <c r="M793" i="1"/>
  <c r="E793" i="1"/>
  <c r="N792" i="1"/>
  <c r="S790" i="1"/>
  <c r="H790" i="1"/>
  <c r="J775" i="1"/>
  <c r="Y770" i="1"/>
  <c r="N770" i="1"/>
  <c r="AE766" i="1"/>
  <c r="Z766" i="1"/>
  <c r="T766" i="1"/>
  <c r="O766" i="1"/>
  <c r="J766" i="1"/>
  <c r="C766" i="1"/>
  <c r="M764" i="1"/>
  <c r="I751" i="1"/>
  <c r="AB743" i="1"/>
  <c r="X743" i="1"/>
  <c r="T743" i="1"/>
  <c r="P743" i="1"/>
  <c r="L743" i="1"/>
  <c r="H743" i="1"/>
  <c r="C743" i="1"/>
  <c r="AG741" i="1"/>
  <c r="AG738" i="1"/>
  <c r="W738" i="1"/>
  <c r="H738" i="1"/>
  <c r="Y727" i="1"/>
  <c r="I727" i="1"/>
  <c r="AC726" i="1"/>
  <c r="O726" i="1"/>
  <c r="U724" i="1"/>
  <c r="AL722" i="1"/>
  <c r="X722" i="1"/>
  <c r="K722" i="1"/>
  <c r="AE710" i="1"/>
  <c r="O710" i="1"/>
  <c r="AC705" i="1"/>
  <c r="U705" i="1"/>
  <c r="M705" i="1"/>
  <c r="E705" i="1"/>
  <c r="AG697" i="1"/>
  <c r="Y697" i="1"/>
  <c r="Q697" i="1"/>
  <c r="G697" i="1"/>
  <c r="Z676" i="1"/>
  <c r="AG666" i="1"/>
  <c r="G664" i="1"/>
  <c r="B664" i="1"/>
  <c r="F663" i="1"/>
  <c r="Y662" i="1"/>
  <c r="I662" i="1"/>
  <c r="AC659" i="1"/>
  <c r="R659" i="1"/>
  <c r="I659" i="1"/>
  <c r="AL652" i="1"/>
  <c r="W652" i="1"/>
  <c r="G652" i="1"/>
  <c r="U651" i="1"/>
  <c r="Y650" i="1"/>
  <c r="AC649" i="1"/>
  <c r="M649" i="1"/>
  <c r="Q645" i="1"/>
  <c r="AH638" i="1"/>
  <c r="V638" i="1"/>
  <c r="H638" i="1"/>
  <c r="Z636" i="1"/>
  <c r="S631" i="1"/>
  <c r="P627" i="1"/>
  <c r="AG621" i="1"/>
  <c r="J621" i="1"/>
  <c r="R620" i="1"/>
  <c r="V616" i="1"/>
  <c r="I616" i="1"/>
  <c r="Q605" i="1"/>
  <c r="Y594" i="1"/>
  <c r="I594" i="1"/>
  <c r="AH588" i="1"/>
  <c r="Q588" i="1"/>
  <c r="G583" i="1"/>
  <c r="B583" i="1"/>
  <c r="H583" i="1"/>
  <c r="F577" i="1"/>
  <c r="I577" i="1"/>
  <c r="AD577" i="1"/>
  <c r="S577" i="1"/>
  <c r="N542" i="1"/>
  <c r="B515" i="1"/>
  <c r="E515" i="1"/>
  <c r="Q515" i="1"/>
  <c r="U515" i="1"/>
  <c r="H511" i="1"/>
  <c r="B511" i="1"/>
  <c r="Q511" i="1"/>
  <c r="AB511" i="1"/>
  <c r="G511" i="1"/>
  <c r="V511" i="1"/>
  <c r="AG511" i="1"/>
  <c r="J511" i="1"/>
  <c r="W511" i="1"/>
  <c r="AH511" i="1"/>
  <c r="S504" i="1"/>
  <c r="H455" i="1"/>
  <c r="G455" i="1"/>
  <c r="R455" i="1"/>
  <c r="AB455" i="1"/>
  <c r="I455" i="1"/>
  <c r="S455" i="1"/>
  <c r="AD455" i="1"/>
  <c r="B455" i="1"/>
  <c r="Y455" i="1"/>
  <c r="L455" i="1"/>
  <c r="AH455" i="1"/>
  <c r="N455" i="1"/>
  <c r="AL455" i="1"/>
  <c r="F440" i="1"/>
  <c r="B440" i="1"/>
  <c r="G440" i="1"/>
  <c r="K440" i="1"/>
  <c r="P440" i="1"/>
  <c r="T440" i="1"/>
  <c r="Y440" i="1"/>
  <c r="AC440" i="1"/>
  <c r="AH440" i="1"/>
  <c r="C440" i="1"/>
  <c r="H440" i="1"/>
  <c r="L440" i="1"/>
  <c r="Q440" i="1"/>
  <c r="U440" i="1"/>
  <c r="Z440" i="1"/>
  <c r="AE440" i="1"/>
  <c r="D440" i="1"/>
  <c r="M440" i="1"/>
  <c r="W440" i="1"/>
  <c r="E440" i="1"/>
  <c r="O440" i="1"/>
  <c r="X440" i="1"/>
  <c r="AG440" i="1"/>
  <c r="I440" i="1"/>
  <c r="R440" i="1"/>
  <c r="AA440" i="1"/>
  <c r="S822" i="1"/>
  <c r="C822" i="1"/>
  <c r="W818" i="1"/>
  <c r="I818" i="1"/>
  <c r="N805" i="1"/>
  <c r="Y804" i="1"/>
  <c r="H804" i="1"/>
  <c r="X801" i="1"/>
  <c r="H801" i="1"/>
  <c r="N800" i="1"/>
  <c r="AB793" i="1"/>
  <c r="T793" i="1"/>
  <c r="L793" i="1"/>
  <c r="D793" i="1"/>
  <c r="AE790" i="1"/>
  <c r="R790" i="1"/>
  <c r="E790" i="1"/>
  <c r="AG770" i="1"/>
  <c r="V770" i="1"/>
  <c r="H770" i="1"/>
  <c r="AC766" i="1"/>
  <c r="Y766" i="1"/>
  <c r="S766" i="1"/>
  <c r="M766" i="1"/>
  <c r="I766" i="1"/>
  <c r="B766" i="1"/>
  <c r="AG764" i="1"/>
  <c r="H764" i="1"/>
  <c r="X762" i="1"/>
  <c r="N762" i="1"/>
  <c r="AG752" i="1"/>
  <c r="L744" i="1"/>
  <c r="AL743" i="1"/>
  <c r="AE743" i="1"/>
  <c r="AA743" i="1"/>
  <c r="W743" i="1"/>
  <c r="S743" i="1"/>
  <c r="O743" i="1"/>
  <c r="K743" i="1"/>
  <c r="G743" i="1"/>
  <c r="B743" i="1"/>
  <c r="Q741" i="1"/>
  <c r="AD738" i="1"/>
  <c r="S738" i="1"/>
  <c r="G738" i="1"/>
  <c r="AH730" i="1"/>
  <c r="Q730" i="1"/>
  <c r="AG729" i="1"/>
  <c r="Y729" i="1"/>
  <c r="Q729" i="1"/>
  <c r="I729" i="1"/>
  <c r="U727" i="1"/>
  <c r="E727" i="1"/>
  <c r="Y726" i="1"/>
  <c r="I726" i="1"/>
  <c r="AH722" i="1"/>
  <c r="W722" i="1"/>
  <c r="H722" i="1"/>
  <c r="AH719" i="1"/>
  <c r="AD719" i="1"/>
  <c r="Z719" i="1"/>
  <c r="V719" i="1"/>
  <c r="R719" i="1"/>
  <c r="N719" i="1"/>
  <c r="J719" i="1"/>
  <c r="E719" i="1"/>
  <c r="Y714" i="1"/>
  <c r="G713" i="1"/>
  <c r="AC710" i="1"/>
  <c r="J710" i="1"/>
  <c r="AB705" i="1"/>
  <c r="T705" i="1"/>
  <c r="L705" i="1"/>
  <c r="D705" i="1"/>
  <c r="AB703" i="1"/>
  <c r="AE697" i="1"/>
  <c r="W697" i="1"/>
  <c r="O697" i="1"/>
  <c r="E697" i="1"/>
  <c r="U695" i="1"/>
  <c r="Q684" i="1"/>
  <c r="I684" i="1"/>
  <c r="I666" i="1"/>
  <c r="U662" i="1"/>
  <c r="E662" i="1"/>
  <c r="Z659" i="1"/>
  <c r="Q659" i="1"/>
  <c r="B659" i="1"/>
  <c r="AG652" i="1"/>
  <c r="S652" i="1"/>
  <c r="C652" i="1"/>
  <c r="J651" i="1"/>
  <c r="I650" i="1"/>
  <c r="Y649" i="1"/>
  <c r="I649" i="1"/>
  <c r="V647" i="1"/>
  <c r="K645" i="1"/>
  <c r="S638" i="1"/>
  <c r="F638" i="1"/>
  <c r="V635" i="1"/>
  <c r="AG634" i="1"/>
  <c r="Q634" i="1"/>
  <c r="AD633" i="1"/>
  <c r="K632" i="1"/>
  <c r="H627" i="1"/>
  <c r="AG626" i="1"/>
  <c r="AC626" i="1"/>
  <c r="Y626" i="1"/>
  <c r="U626" i="1"/>
  <c r="Q626" i="1"/>
  <c r="M626" i="1"/>
  <c r="I626" i="1"/>
  <c r="E626" i="1"/>
  <c r="Z621" i="1"/>
  <c r="C621" i="1"/>
  <c r="I620" i="1"/>
  <c r="Y617" i="1"/>
  <c r="AG616" i="1"/>
  <c r="T616" i="1"/>
  <c r="F616" i="1"/>
  <c r="S615" i="1"/>
  <c r="Q612" i="1"/>
  <c r="AG608" i="1"/>
  <c r="AB608" i="1"/>
  <c r="V608" i="1"/>
  <c r="Q608" i="1"/>
  <c r="L608" i="1"/>
  <c r="F608" i="1"/>
  <c r="AG605" i="1"/>
  <c r="J605" i="1"/>
  <c r="AG602" i="1"/>
  <c r="AC602" i="1"/>
  <c r="Y602" i="1"/>
  <c r="U602" i="1"/>
  <c r="Q602" i="1"/>
  <c r="M602" i="1"/>
  <c r="I602" i="1"/>
  <c r="E602" i="1"/>
  <c r="AL594" i="1"/>
  <c r="S594" i="1"/>
  <c r="C594" i="1"/>
  <c r="AG588" i="1"/>
  <c r="J588" i="1"/>
  <c r="AG583" i="1"/>
  <c r="AC583" i="1"/>
  <c r="W583" i="1"/>
  <c r="R583" i="1"/>
  <c r="M583" i="1"/>
  <c r="F583" i="1"/>
  <c r="AH577" i="1"/>
  <c r="F570" i="1"/>
  <c r="G570" i="1"/>
  <c r="L570" i="1"/>
  <c r="T570" i="1"/>
  <c r="AA570" i="1"/>
  <c r="AH570" i="1"/>
  <c r="B570" i="1"/>
  <c r="J570" i="1"/>
  <c r="Q570" i="1"/>
  <c r="X570" i="1"/>
  <c r="Q549" i="1"/>
  <c r="AG549" i="1"/>
  <c r="AB542" i="1"/>
  <c r="D520" i="1"/>
  <c r="Q520" i="1"/>
  <c r="AG520" i="1"/>
  <c r="L514" i="1"/>
  <c r="V514" i="1"/>
  <c r="AG514" i="1"/>
  <c r="F512" i="1"/>
  <c r="C512" i="1"/>
  <c r="L512" i="1"/>
  <c r="T512" i="1"/>
  <c r="AB512" i="1"/>
  <c r="E512" i="1"/>
  <c r="N512" i="1"/>
  <c r="V512" i="1"/>
  <c r="AD512" i="1"/>
  <c r="H512" i="1"/>
  <c r="P512" i="1"/>
  <c r="X512" i="1"/>
  <c r="F496" i="1"/>
  <c r="C496" i="1"/>
  <c r="U496" i="1"/>
  <c r="J496" i="1"/>
  <c r="AB496" i="1"/>
  <c r="L496" i="1"/>
  <c r="AE496" i="1"/>
  <c r="E494" i="1"/>
  <c r="I494" i="1"/>
  <c r="S494" i="1"/>
  <c r="AH494" i="1"/>
  <c r="J494" i="1"/>
  <c r="Y494" i="1"/>
  <c r="K494" i="1"/>
  <c r="AA494" i="1"/>
  <c r="I477" i="1"/>
  <c r="Q477" i="1"/>
  <c r="AG477" i="1"/>
  <c r="E474" i="1"/>
  <c r="J474" i="1"/>
  <c r="Z474" i="1"/>
  <c r="N474" i="1"/>
  <c r="AG474" i="1"/>
  <c r="U474" i="1"/>
  <c r="AL474" i="1"/>
  <c r="AB440" i="1"/>
  <c r="D437" i="1"/>
  <c r="E437" i="1"/>
  <c r="M437" i="1"/>
  <c r="U437" i="1"/>
  <c r="AC437" i="1"/>
  <c r="H437" i="1"/>
  <c r="P437" i="1"/>
  <c r="X437" i="1"/>
  <c r="B437" i="1"/>
  <c r="R437" i="1"/>
  <c r="AH437" i="1"/>
  <c r="I437" i="1"/>
  <c r="Y437" i="1"/>
  <c r="J437" i="1"/>
  <c r="Z437" i="1"/>
  <c r="H579" i="1"/>
  <c r="AC579" i="1"/>
  <c r="B542" i="1"/>
  <c r="D542" i="1"/>
  <c r="I542" i="1"/>
  <c r="O542" i="1"/>
  <c r="T542" i="1"/>
  <c r="X542" i="1"/>
  <c r="AC542" i="1"/>
  <c r="AG542" i="1"/>
  <c r="E542" i="1"/>
  <c r="K542" i="1"/>
  <c r="P542" i="1"/>
  <c r="U542" i="1"/>
  <c r="Y542" i="1"/>
  <c r="AD542" i="1"/>
  <c r="AL542" i="1"/>
  <c r="F542" i="1"/>
  <c r="M542" i="1"/>
  <c r="Q542" i="1"/>
  <c r="V542" i="1"/>
  <c r="AA542" i="1"/>
  <c r="AE542" i="1"/>
  <c r="F504" i="1"/>
  <c r="C504" i="1"/>
  <c r="L504" i="1"/>
  <c r="U504" i="1"/>
  <c r="AC504" i="1"/>
  <c r="E504" i="1"/>
  <c r="O504" i="1"/>
  <c r="W504" i="1"/>
  <c r="AE504" i="1"/>
  <c r="H504" i="1"/>
  <c r="Q504" i="1"/>
  <c r="Y504" i="1"/>
  <c r="AG504" i="1"/>
  <c r="J493" i="1"/>
  <c r="I493" i="1"/>
  <c r="Y493" i="1"/>
  <c r="AH493" i="1"/>
  <c r="I473" i="1"/>
  <c r="Q473" i="1"/>
  <c r="AC473" i="1"/>
  <c r="AG473" i="1"/>
  <c r="E467" i="1"/>
  <c r="I467" i="1"/>
  <c r="Q467" i="1"/>
  <c r="Y467" i="1"/>
  <c r="E408" i="1"/>
  <c r="U408" i="1"/>
  <c r="I408" i="1"/>
  <c r="Y408" i="1"/>
  <c r="M408" i="1"/>
  <c r="AC408" i="1"/>
  <c r="Q408" i="1"/>
  <c r="AG408" i="1"/>
  <c r="B372" i="1"/>
  <c r="C372" i="1"/>
  <c r="H372" i="1"/>
  <c r="M372" i="1"/>
  <c r="S372" i="1"/>
  <c r="X372" i="1"/>
  <c r="AC372" i="1"/>
  <c r="AL372" i="1"/>
  <c r="D372" i="1"/>
  <c r="I372" i="1"/>
  <c r="O372" i="1"/>
  <c r="T372" i="1"/>
  <c r="Y372" i="1"/>
  <c r="AE372" i="1"/>
  <c r="E372" i="1"/>
  <c r="K372" i="1"/>
  <c r="P372" i="1"/>
  <c r="U372" i="1"/>
  <c r="AA372" i="1"/>
  <c r="G372" i="1"/>
  <c r="AB372" i="1"/>
  <c r="L372" i="1"/>
  <c r="AG372" i="1"/>
  <c r="Q372" i="1"/>
  <c r="AH564" i="1"/>
  <c r="U564" i="1"/>
  <c r="B564" i="1"/>
  <c r="U559" i="1"/>
  <c r="E559" i="1"/>
  <c r="AD556" i="1"/>
  <c r="Y556" i="1"/>
  <c r="Q556" i="1"/>
  <c r="F556" i="1"/>
  <c r="AA554" i="1"/>
  <c r="G554" i="1"/>
  <c r="AL548" i="1"/>
  <c r="AC548" i="1"/>
  <c r="U548" i="1"/>
  <c r="M548" i="1"/>
  <c r="B548" i="1"/>
  <c r="AL541" i="1"/>
  <c r="S541" i="1"/>
  <c r="C541" i="1"/>
  <c r="AG540" i="1"/>
  <c r="Y540" i="1"/>
  <c r="Q540" i="1"/>
  <c r="F540" i="1"/>
  <c r="AG538" i="1"/>
  <c r="K538" i="1"/>
  <c r="AD537" i="1"/>
  <c r="Q537" i="1"/>
  <c r="B537" i="1"/>
  <c r="F536" i="1"/>
  <c r="AG534" i="1"/>
  <c r="AC534" i="1"/>
  <c r="X534" i="1"/>
  <c r="T534" i="1"/>
  <c r="O534" i="1"/>
  <c r="K534" i="1"/>
  <c r="E534" i="1"/>
  <c r="AL532" i="1"/>
  <c r="AC532" i="1"/>
  <c r="U532" i="1"/>
  <c r="M532" i="1"/>
  <c r="E532" i="1"/>
  <c r="AE522" i="1"/>
  <c r="Y522" i="1"/>
  <c r="S522" i="1"/>
  <c r="L522" i="1"/>
  <c r="D522" i="1"/>
  <c r="G517" i="1"/>
  <c r="AC507" i="1"/>
  <c r="U507" i="1"/>
  <c r="I507" i="1"/>
  <c r="E505" i="1"/>
  <c r="AL503" i="1"/>
  <c r="AD503" i="1"/>
  <c r="Y503" i="1"/>
  <c r="S503" i="1"/>
  <c r="N503" i="1"/>
  <c r="I503" i="1"/>
  <c r="B503" i="1"/>
  <c r="N498" i="1"/>
  <c r="C491" i="1"/>
  <c r="E489" i="1"/>
  <c r="J485" i="1"/>
  <c r="AL481" i="1"/>
  <c r="AB481" i="1"/>
  <c r="T481" i="1"/>
  <c r="L481" i="1"/>
  <c r="D481" i="1"/>
  <c r="AA480" i="1"/>
  <c r="O480" i="1"/>
  <c r="B480" i="1"/>
  <c r="AG472" i="1"/>
  <c r="X472" i="1"/>
  <c r="O472" i="1"/>
  <c r="E472" i="1"/>
  <c r="AG471" i="1"/>
  <c r="Z471" i="1"/>
  <c r="R471" i="1"/>
  <c r="K471" i="1"/>
  <c r="D471" i="1"/>
  <c r="I465" i="1"/>
  <c r="E464" i="1"/>
  <c r="H464" i="1"/>
  <c r="S464" i="1"/>
  <c r="J464" i="1"/>
  <c r="D453" i="1"/>
  <c r="Q453" i="1"/>
  <c r="R453" i="1"/>
  <c r="C450" i="1"/>
  <c r="E450" i="1"/>
  <c r="Q450" i="1"/>
  <c r="AB450" i="1"/>
  <c r="G450" i="1"/>
  <c r="T450" i="1"/>
  <c r="AD450" i="1"/>
  <c r="D445" i="1"/>
  <c r="B445" i="1"/>
  <c r="AH445" i="1"/>
  <c r="Q445" i="1"/>
  <c r="AA435" i="1"/>
  <c r="P435" i="1"/>
  <c r="AH431" i="1"/>
  <c r="M431" i="1"/>
  <c r="AG418" i="1"/>
  <c r="AG416" i="1"/>
  <c r="L416" i="1"/>
  <c r="H415" i="1"/>
  <c r="B415" i="1"/>
  <c r="G415" i="1"/>
  <c r="N415" i="1"/>
  <c r="T415" i="1"/>
  <c r="Z415" i="1"/>
  <c r="AG415" i="1"/>
  <c r="C415" i="1"/>
  <c r="J415" i="1"/>
  <c r="O415" i="1"/>
  <c r="U415" i="1"/>
  <c r="AB415" i="1"/>
  <c r="AH415" i="1"/>
  <c r="E415" i="1"/>
  <c r="K415" i="1"/>
  <c r="Q415" i="1"/>
  <c r="W415" i="1"/>
  <c r="AC415" i="1"/>
  <c r="AL415" i="1"/>
  <c r="F404" i="1"/>
  <c r="I404" i="1"/>
  <c r="W404" i="1"/>
  <c r="L404" i="1"/>
  <c r="Y404" i="1"/>
  <c r="O404" i="1"/>
  <c r="AE404" i="1"/>
  <c r="Q401" i="1"/>
  <c r="AG401" i="1"/>
  <c r="X397" i="1"/>
  <c r="S394" i="1"/>
  <c r="AD394" i="1"/>
  <c r="AE350" i="1"/>
  <c r="Y343" i="1"/>
  <c r="F291" i="1"/>
  <c r="J291" i="1"/>
  <c r="W291" i="1"/>
  <c r="D291" i="1"/>
  <c r="S291" i="1"/>
  <c r="I291" i="1"/>
  <c r="AA291" i="1"/>
  <c r="M291" i="1"/>
  <c r="AB291" i="1"/>
  <c r="R291" i="1"/>
  <c r="C280" i="1"/>
  <c r="M280" i="1"/>
  <c r="Z280" i="1"/>
  <c r="G280" i="1"/>
  <c r="T280" i="1"/>
  <c r="AG280" i="1"/>
  <c r="B435" i="1"/>
  <c r="C435" i="1"/>
  <c r="H435" i="1"/>
  <c r="M435" i="1"/>
  <c r="S435" i="1"/>
  <c r="X435" i="1"/>
  <c r="AC435" i="1"/>
  <c r="AL435" i="1"/>
  <c r="D435" i="1"/>
  <c r="I435" i="1"/>
  <c r="O435" i="1"/>
  <c r="T435" i="1"/>
  <c r="Y435" i="1"/>
  <c r="AE435" i="1"/>
  <c r="Y431" i="1"/>
  <c r="C423" i="1"/>
  <c r="D423" i="1"/>
  <c r="M423" i="1"/>
  <c r="W423" i="1"/>
  <c r="AC423" i="1"/>
  <c r="AH423" i="1"/>
  <c r="G423" i="1"/>
  <c r="O423" i="1"/>
  <c r="X423" i="1"/>
  <c r="AD423" i="1"/>
  <c r="H423" i="1"/>
  <c r="S423" i="1"/>
  <c r="Y423" i="1"/>
  <c r="D418" i="1"/>
  <c r="B418" i="1"/>
  <c r="I418" i="1"/>
  <c r="O418" i="1"/>
  <c r="V418" i="1"/>
  <c r="AC418" i="1"/>
  <c r="AH418" i="1"/>
  <c r="E418" i="1"/>
  <c r="J418" i="1"/>
  <c r="Q418" i="1"/>
  <c r="W418" i="1"/>
  <c r="AD418" i="1"/>
  <c r="AL418" i="1"/>
  <c r="F418" i="1"/>
  <c r="M418" i="1"/>
  <c r="R418" i="1"/>
  <c r="Y418" i="1"/>
  <c r="AE418" i="1"/>
  <c r="AB416" i="1"/>
  <c r="C397" i="1"/>
  <c r="G397" i="1"/>
  <c r="L397" i="1"/>
  <c r="P397" i="1"/>
  <c r="U397" i="1"/>
  <c r="Y397" i="1"/>
  <c r="AD397" i="1"/>
  <c r="AL397" i="1"/>
  <c r="D397" i="1"/>
  <c r="H397" i="1"/>
  <c r="M397" i="1"/>
  <c r="Q397" i="1"/>
  <c r="V397" i="1"/>
  <c r="AA397" i="1"/>
  <c r="AE397" i="1"/>
  <c r="E397" i="1"/>
  <c r="I397" i="1"/>
  <c r="N397" i="1"/>
  <c r="S397" i="1"/>
  <c r="W397" i="1"/>
  <c r="AB397" i="1"/>
  <c r="F385" i="1"/>
  <c r="B385" i="1"/>
  <c r="S385" i="1"/>
  <c r="AL385" i="1"/>
  <c r="J385" i="1"/>
  <c r="Z385" i="1"/>
  <c r="K385" i="1"/>
  <c r="AA385" i="1"/>
  <c r="AG232" i="1"/>
  <c r="I232" i="1"/>
  <c r="Q232" i="1"/>
  <c r="I578" i="1"/>
  <c r="T574" i="1"/>
  <c r="G574" i="1"/>
  <c r="Z569" i="1"/>
  <c r="AG567" i="1"/>
  <c r="AB564" i="1"/>
  <c r="N564" i="1"/>
  <c r="AG561" i="1"/>
  <c r="S561" i="1"/>
  <c r="G561" i="1"/>
  <c r="V560" i="1"/>
  <c r="AC559" i="1"/>
  <c r="AG558" i="1"/>
  <c r="AB557" i="1"/>
  <c r="AH556" i="1"/>
  <c r="AB556" i="1"/>
  <c r="U556" i="1"/>
  <c r="J556" i="1"/>
  <c r="Q554" i="1"/>
  <c r="AD553" i="1"/>
  <c r="W553" i="1"/>
  <c r="Q553" i="1"/>
  <c r="J553" i="1"/>
  <c r="C553" i="1"/>
  <c r="AG552" i="1"/>
  <c r="J552" i="1"/>
  <c r="F550" i="1"/>
  <c r="AG548" i="1"/>
  <c r="Y548" i="1"/>
  <c r="Q548" i="1"/>
  <c r="I548" i="1"/>
  <c r="G546" i="1"/>
  <c r="AA541" i="1"/>
  <c r="K541" i="1"/>
  <c r="AL540" i="1"/>
  <c r="AC540" i="1"/>
  <c r="U540" i="1"/>
  <c r="J540" i="1"/>
  <c r="W538" i="1"/>
  <c r="AL537" i="1"/>
  <c r="W537" i="1"/>
  <c r="J537" i="1"/>
  <c r="Z536" i="1"/>
  <c r="AE534" i="1"/>
  <c r="AA534" i="1"/>
  <c r="V534" i="1"/>
  <c r="Q534" i="1"/>
  <c r="M534" i="1"/>
  <c r="G534" i="1"/>
  <c r="AG532" i="1"/>
  <c r="Y532" i="1"/>
  <c r="Q532" i="1"/>
  <c r="I532" i="1"/>
  <c r="AG531" i="1"/>
  <c r="AE530" i="1"/>
  <c r="S530" i="1"/>
  <c r="I530" i="1"/>
  <c r="T525" i="1"/>
  <c r="P525" i="1"/>
  <c r="L525" i="1"/>
  <c r="H525" i="1"/>
  <c r="D525" i="1"/>
  <c r="Y524" i="1"/>
  <c r="AG522" i="1"/>
  <c r="AA522" i="1"/>
  <c r="W522" i="1"/>
  <c r="Q522" i="1"/>
  <c r="H522" i="1"/>
  <c r="W521" i="1"/>
  <c r="J521" i="1"/>
  <c r="W517" i="1"/>
  <c r="R510" i="1"/>
  <c r="I510" i="1"/>
  <c r="O508" i="1"/>
  <c r="AG507" i="1"/>
  <c r="Y507" i="1"/>
  <c r="Q507" i="1"/>
  <c r="AG503" i="1"/>
  <c r="AA503" i="1"/>
  <c r="V503" i="1"/>
  <c r="Q503" i="1"/>
  <c r="K503" i="1"/>
  <c r="F503" i="1"/>
  <c r="J502" i="1"/>
  <c r="I501" i="1"/>
  <c r="U489" i="1"/>
  <c r="AD481" i="1"/>
  <c r="V481" i="1"/>
  <c r="N481" i="1"/>
  <c r="F481" i="1"/>
  <c r="AG480" i="1"/>
  <c r="T480" i="1"/>
  <c r="I480" i="1"/>
  <c r="B463" i="1"/>
  <c r="F463" i="1"/>
  <c r="Q463" i="1"/>
  <c r="AB463" i="1"/>
  <c r="G463" i="1"/>
  <c r="T463" i="1"/>
  <c r="AH463" i="1"/>
  <c r="C459" i="1"/>
  <c r="E459" i="1"/>
  <c r="U459" i="1"/>
  <c r="I459" i="1"/>
  <c r="Y459" i="1"/>
  <c r="AG453" i="1"/>
  <c r="H449" i="1"/>
  <c r="I449" i="1"/>
  <c r="Y449" i="1"/>
  <c r="U435" i="1"/>
  <c r="K435" i="1"/>
  <c r="D431" i="1"/>
  <c r="G431" i="1"/>
  <c r="R431" i="1"/>
  <c r="AC431" i="1"/>
  <c r="I431" i="1"/>
  <c r="S431" i="1"/>
  <c r="AD431" i="1"/>
  <c r="D420" i="1"/>
  <c r="O420" i="1"/>
  <c r="AE420" i="1"/>
  <c r="B416" i="1"/>
  <c r="C416" i="1"/>
  <c r="H416" i="1"/>
  <c r="M416" i="1"/>
  <c r="S416" i="1"/>
  <c r="X416" i="1"/>
  <c r="AC416" i="1"/>
  <c r="AL416" i="1"/>
  <c r="D416" i="1"/>
  <c r="I416" i="1"/>
  <c r="O416" i="1"/>
  <c r="T416" i="1"/>
  <c r="Y416" i="1"/>
  <c r="AE416" i="1"/>
  <c r="E416" i="1"/>
  <c r="K416" i="1"/>
  <c r="P416" i="1"/>
  <c r="U416" i="1"/>
  <c r="AA416" i="1"/>
  <c r="F350" i="1"/>
  <c r="E350" i="1"/>
  <c r="T350" i="1"/>
  <c r="AG350" i="1"/>
  <c r="I350" i="1"/>
  <c r="W350" i="1"/>
  <c r="L350" i="1"/>
  <c r="Z350" i="1"/>
  <c r="F343" i="1"/>
  <c r="E343" i="1"/>
  <c r="Q343" i="1"/>
  <c r="AA343" i="1"/>
  <c r="I343" i="1"/>
  <c r="S343" i="1"/>
  <c r="AD343" i="1"/>
  <c r="K343" i="1"/>
  <c r="V343" i="1"/>
  <c r="AG343" i="1"/>
  <c r="F278" i="1"/>
  <c r="N278" i="1"/>
  <c r="V278" i="1"/>
  <c r="AD278" i="1"/>
  <c r="E278" i="1"/>
  <c r="Q278" i="1"/>
  <c r="Z278" i="1"/>
  <c r="B278" i="1"/>
  <c r="R278" i="1"/>
  <c r="AG278" i="1"/>
  <c r="I278" i="1"/>
  <c r="U278" i="1"/>
  <c r="AH278" i="1"/>
  <c r="J278" i="1"/>
  <c r="Y278" i="1"/>
  <c r="M278" i="1"/>
  <c r="AC278" i="1"/>
  <c r="C272" i="1"/>
  <c r="M272" i="1"/>
  <c r="T272" i="1"/>
  <c r="Z272" i="1"/>
  <c r="L261" i="1"/>
  <c r="Y261" i="1"/>
  <c r="E308" i="1"/>
  <c r="I308" i="1"/>
  <c r="V308" i="1"/>
  <c r="AC308" i="1"/>
  <c r="D296" i="1"/>
  <c r="M296" i="1"/>
  <c r="G296" i="1"/>
  <c r="T296" i="1"/>
  <c r="Z296" i="1"/>
  <c r="G249" i="1"/>
  <c r="O249" i="1"/>
  <c r="W249" i="1"/>
  <c r="AE249" i="1"/>
  <c r="J249" i="1"/>
  <c r="S249" i="1"/>
  <c r="AD249" i="1"/>
  <c r="B249" i="1"/>
  <c r="R249" i="1"/>
  <c r="AH249" i="1"/>
  <c r="E249" i="1"/>
  <c r="V249" i="1"/>
  <c r="AL249" i="1"/>
  <c r="K249" i="1"/>
  <c r="Z249" i="1"/>
  <c r="C239" i="1"/>
  <c r="P239" i="1"/>
  <c r="E456" i="1"/>
  <c r="C454" i="1"/>
  <c r="B451" i="1"/>
  <c r="B443" i="1"/>
  <c r="B442" i="1"/>
  <c r="Z434" i="1"/>
  <c r="F432" i="1"/>
  <c r="AD414" i="1"/>
  <c r="Q414" i="1"/>
  <c r="Q413" i="1"/>
  <c r="Y412" i="1"/>
  <c r="L412" i="1"/>
  <c r="Y410" i="1"/>
  <c r="M410" i="1"/>
  <c r="Y409" i="1"/>
  <c r="W407" i="1"/>
  <c r="S406" i="1"/>
  <c r="F406" i="1"/>
  <c r="E405" i="1"/>
  <c r="AH403" i="1"/>
  <c r="AA403" i="1"/>
  <c r="S403" i="1"/>
  <c r="N403" i="1"/>
  <c r="G403" i="1"/>
  <c r="B396" i="1"/>
  <c r="V395" i="1"/>
  <c r="AE392" i="1"/>
  <c r="V392" i="1"/>
  <c r="O392" i="1"/>
  <c r="G392" i="1"/>
  <c r="AL387" i="1"/>
  <c r="U387" i="1"/>
  <c r="R376" i="1"/>
  <c r="AE371" i="1"/>
  <c r="D370" i="1"/>
  <c r="AD369" i="1"/>
  <c r="R369" i="1"/>
  <c r="I369" i="1"/>
  <c r="W364" i="1"/>
  <c r="AC361" i="1"/>
  <c r="M361" i="1"/>
  <c r="AB358" i="1"/>
  <c r="U358" i="1"/>
  <c r="O358" i="1"/>
  <c r="G358" i="1"/>
  <c r="U356" i="1"/>
  <c r="E356" i="1"/>
  <c r="Y355" i="1"/>
  <c r="M355" i="1"/>
  <c r="I354" i="1"/>
  <c r="AA353" i="1"/>
  <c r="U353" i="1"/>
  <c r="P353" i="1"/>
  <c r="K353" i="1"/>
  <c r="E353" i="1"/>
  <c r="AG352" i="1"/>
  <c r="Y349" i="1"/>
  <c r="AG348" i="1"/>
  <c r="AA348" i="1"/>
  <c r="V348" i="1"/>
  <c r="Q348" i="1"/>
  <c r="K348" i="1"/>
  <c r="F348" i="1"/>
  <c r="AG347" i="1"/>
  <c r="X340" i="1"/>
  <c r="P340" i="1"/>
  <c r="G340" i="1"/>
  <c r="Q338" i="1"/>
  <c r="H336" i="1"/>
  <c r="G336" i="1"/>
  <c r="Q336" i="1"/>
  <c r="D336" i="1"/>
  <c r="L336" i="1"/>
  <c r="T336" i="1"/>
  <c r="E335" i="1"/>
  <c r="S335" i="1"/>
  <c r="AL335" i="1"/>
  <c r="C335" i="1"/>
  <c r="AA335" i="1"/>
  <c r="C332" i="1"/>
  <c r="B332" i="1"/>
  <c r="K332" i="1"/>
  <c r="S332" i="1"/>
  <c r="Y332" i="1"/>
  <c r="AG332" i="1"/>
  <c r="G332" i="1"/>
  <c r="O332" i="1"/>
  <c r="W332" i="1"/>
  <c r="AC332" i="1"/>
  <c r="AL332" i="1"/>
  <c r="E315" i="1"/>
  <c r="U315" i="1"/>
  <c r="AG315" i="1"/>
  <c r="I315" i="1"/>
  <c r="W315" i="1"/>
  <c r="M315" i="1"/>
  <c r="Y315" i="1"/>
  <c r="F301" i="1"/>
  <c r="L301" i="1"/>
  <c r="AG301" i="1"/>
  <c r="H295" i="1"/>
  <c r="AD295" i="1"/>
  <c r="N295" i="1"/>
  <c r="Q295" i="1"/>
  <c r="AG295" i="1"/>
  <c r="I255" i="1"/>
  <c r="AG255" i="1"/>
  <c r="B241" i="1"/>
  <c r="E241" i="1"/>
  <c r="W241" i="1"/>
  <c r="O241" i="1"/>
  <c r="AL241" i="1"/>
  <c r="J241" i="1"/>
  <c r="S241" i="1"/>
  <c r="AA241" i="1"/>
  <c r="Q223" i="1"/>
  <c r="AG223" i="1"/>
  <c r="D430" i="1"/>
  <c r="F426" i="1"/>
  <c r="F424" i="1"/>
  <c r="AA414" i="1"/>
  <c r="I414" i="1"/>
  <c r="W412" i="1"/>
  <c r="G412" i="1"/>
  <c r="AG410" i="1"/>
  <c r="U410" i="1"/>
  <c r="G410" i="1"/>
  <c r="S407" i="1"/>
  <c r="AG403" i="1"/>
  <c r="Y403" i="1"/>
  <c r="R403" i="1"/>
  <c r="K403" i="1"/>
  <c r="C403" i="1"/>
  <c r="M402" i="1"/>
  <c r="E400" i="1"/>
  <c r="L395" i="1"/>
  <c r="AB392" i="1"/>
  <c r="T392" i="1"/>
  <c r="L392" i="1"/>
  <c r="D392" i="1"/>
  <c r="AA391" i="1"/>
  <c r="N391" i="1"/>
  <c r="Z390" i="1"/>
  <c r="AH387" i="1"/>
  <c r="L387" i="1"/>
  <c r="I386" i="1"/>
  <c r="R380" i="1"/>
  <c r="H378" i="1"/>
  <c r="N377" i="1"/>
  <c r="AL376" i="1"/>
  <c r="W371" i="1"/>
  <c r="Z369" i="1"/>
  <c r="Q369" i="1"/>
  <c r="F369" i="1"/>
  <c r="Y361" i="1"/>
  <c r="AG358" i="1"/>
  <c r="Z358" i="1"/>
  <c r="T358" i="1"/>
  <c r="L358" i="1"/>
  <c r="E358" i="1"/>
  <c r="W355" i="1"/>
  <c r="I355" i="1"/>
  <c r="AE353" i="1"/>
  <c r="Y353" i="1"/>
  <c r="T353" i="1"/>
  <c r="O353" i="1"/>
  <c r="I353" i="1"/>
  <c r="D353" i="1"/>
  <c r="AE348" i="1"/>
  <c r="Z348" i="1"/>
  <c r="U348" i="1"/>
  <c r="O348" i="1"/>
  <c r="J348" i="1"/>
  <c r="E348" i="1"/>
  <c r="Y347" i="1"/>
  <c r="AE340" i="1"/>
  <c r="W340" i="1"/>
  <c r="O340" i="1"/>
  <c r="F340" i="1"/>
  <c r="AE339" i="1"/>
  <c r="O339" i="1"/>
  <c r="AG338" i="1"/>
  <c r="P338" i="1"/>
  <c r="AL336" i="1"/>
  <c r="Z336" i="1"/>
  <c r="N336" i="1"/>
  <c r="AG335" i="1"/>
  <c r="AB332" i="1"/>
  <c r="M332" i="1"/>
  <c r="E331" i="1"/>
  <c r="M331" i="1"/>
  <c r="AC331" i="1"/>
  <c r="G331" i="1"/>
  <c r="U331" i="1"/>
  <c r="AG331" i="1"/>
  <c r="F320" i="1"/>
  <c r="D320" i="1"/>
  <c r="Q320" i="1"/>
  <c r="Z320" i="1"/>
  <c r="G320" i="1"/>
  <c r="R320" i="1"/>
  <c r="AD320" i="1"/>
  <c r="J320" i="1"/>
  <c r="T320" i="1"/>
  <c r="AG320" i="1"/>
  <c r="K310" i="1"/>
  <c r="U310" i="1"/>
  <c r="AC310" i="1"/>
  <c r="F275" i="1"/>
  <c r="E275" i="1"/>
  <c r="L275" i="1"/>
  <c r="R275" i="1"/>
  <c r="X275" i="1"/>
  <c r="AE275" i="1"/>
  <c r="D275" i="1"/>
  <c r="M275" i="1"/>
  <c r="U275" i="1"/>
  <c r="AB275" i="1"/>
  <c r="C275" i="1"/>
  <c r="O275" i="1"/>
  <c r="Z275" i="1"/>
  <c r="H275" i="1"/>
  <c r="Q275" i="1"/>
  <c r="AA275" i="1"/>
  <c r="I275" i="1"/>
  <c r="S275" i="1"/>
  <c r="AA249" i="1"/>
  <c r="G326" i="1"/>
  <c r="AL324" i="1"/>
  <c r="X324" i="1"/>
  <c r="G324" i="1"/>
  <c r="W321" i="1"/>
  <c r="H321" i="1"/>
  <c r="AG319" i="1"/>
  <c r="AH309" i="1"/>
  <c r="V309" i="1"/>
  <c r="I309" i="1"/>
  <c r="AB306" i="1"/>
  <c r="Q306" i="1"/>
  <c r="F306" i="1"/>
  <c r="Z304" i="1"/>
  <c r="L304" i="1"/>
  <c r="AG300" i="1"/>
  <c r="AE299" i="1"/>
  <c r="S299" i="1"/>
  <c r="Q297" i="1"/>
  <c r="AG294" i="1"/>
  <c r="X294" i="1"/>
  <c r="P294" i="1"/>
  <c r="W293" i="1"/>
  <c r="AG293" i="1"/>
  <c r="AD289" i="1"/>
  <c r="V289" i="1"/>
  <c r="M289" i="1"/>
  <c r="AG287" i="1"/>
  <c r="F285" i="1"/>
  <c r="G285" i="1"/>
  <c r="AB285" i="1"/>
  <c r="Q285" i="1"/>
  <c r="F283" i="1"/>
  <c r="B283" i="1"/>
  <c r="H283" i="1"/>
  <c r="L283" i="1"/>
  <c r="Q283" i="1"/>
  <c r="U283" i="1"/>
  <c r="Z283" i="1"/>
  <c r="AE283" i="1"/>
  <c r="G283" i="1"/>
  <c r="M283" i="1"/>
  <c r="S283" i="1"/>
  <c r="Y283" i="1"/>
  <c r="D269" i="1"/>
  <c r="N269" i="1"/>
  <c r="AB269" i="1"/>
  <c r="W269" i="1"/>
  <c r="C266" i="1"/>
  <c r="L266" i="1"/>
  <c r="Y266" i="1"/>
  <c r="F266" i="1"/>
  <c r="AD266" i="1"/>
  <c r="C264" i="1"/>
  <c r="D264" i="1"/>
  <c r="L264" i="1"/>
  <c r="V264" i="1"/>
  <c r="AD264" i="1"/>
  <c r="B264" i="1"/>
  <c r="O264" i="1"/>
  <c r="Z264" i="1"/>
  <c r="AL264" i="1"/>
  <c r="F257" i="1"/>
  <c r="H257" i="1"/>
  <c r="M257" i="1"/>
  <c r="R257" i="1"/>
  <c r="X257" i="1"/>
  <c r="AC257" i="1"/>
  <c r="AH257" i="1"/>
  <c r="I257" i="1"/>
  <c r="P257" i="1"/>
  <c r="V257" i="1"/>
  <c r="AD257" i="1"/>
  <c r="H250" i="1"/>
  <c r="I250" i="1"/>
  <c r="AD250" i="1"/>
  <c r="N250" i="1"/>
  <c r="L243" i="1"/>
  <c r="AD243" i="1"/>
  <c r="I243" i="1"/>
  <c r="AH236" i="1"/>
  <c r="W236" i="1"/>
  <c r="N236" i="1"/>
  <c r="AD233" i="1"/>
  <c r="V233" i="1"/>
  <c r="M233" i="1"/>
  <c r="W230" i="1"/>
  <c r="C214" i="1"/>
  <c r="F214" i="1"/>
  <c r="P214" i="1"/>
  <c r="W214" i="1"/>
  <c r="AC214" i="1"/>
  <c r="K214" i="1"/>
  <c r="U214" i="1"/>
  <c r="B187" i="1"/>
  <c r="F187" i="1"/>
  <c r="T187" i="1"/>
  <c r="AD187" i="1"/>
  <c r="K187" i="1"/>
  <c r="U187" i="1"/>
  <c r="AG187" i="1"/>
  <c r="L187" i="1"/>
  <c r="O187" i="1"/>
  <c r="C187" i="1"/>
  <c r="X187" i="1"/>
  <c r="D289" i="1"/>
  <c r="C289" i="1"/>
  <c r="I289" i="1"/>
  <c r="N289" i="1"/>
  <c r="S289" i="1"/>
  <c r="X289" i="1"/>
  <c r="AC289" i="1"/>
  <c r="AG289" i="1"/>
  <c r="E289" i="1"/>
  <c r="K289" i="1"/>
  <c r="R289" i="1"/>
  <c r="Y289" i="1"/>
  <c r="AE289" i="1"/>
  <c r="C273" i="1"/>
  <c r="W273" i="1"/>
  <c r="O273" i="1"/>
  <c r="AH273" i="1"/>
  <c r="E254" i="1"/>
  <c r="R254" i="1"/>
  <c r="J254" i="1"/>
  <c r="D236" i="1"/>
  <c r="F236" i="1"/>
  <c r="K236" i="1"/>
  <c r="Q236" i="1"/>
  <c r="V236" i="1"/>
  <c r="AA236" i="1"/>
  <c r="AG236" i="1"/>
  <c r="B236" i="1"/>
  <c r="J236" i="1"/>
  <c r="R236" i="1"/>
  <c r="Y236" i="1"/>
  <c r="AE236" i="1"/>
  <c r="C233" i="1"/>
  <c r="E233" i="1"/>
  <c r="J233" i="1"/>
  <c r="P233" i="1"/>
  <c r="U233" i="1"/>
  <c r="Z233" i="1"/>
  <c r="D233" i="1"/>
  <c r="L233" i="1"/>
  <c r="R233" i="1"/>
  <c r="Y233" i="1"/>
  <c r="AG233" i="1"/>
  <c r="J227" i="1"/>
  <c r="AG227" i="1"/>
  <c r="M227" i="1"/>
  <c r="G197" i="1"/>
  <c r="W197" i="1"/>
  <c r="I197" i="1"/>
  <c r="Y197" i="1"/>
  <c r="Q197" i="1"/>
  <c r="AE197" i="1"/>
  <c r="AG197" i="1"/>
  <c r="F180" i="1"/>
  <c r="V180" i="1"/>
  <c r="L180" i="1"/>
  <c r="V178" i="1"/>
  <c r="AG178" i="1"/>
  <c r="C329" i="1"/>
  <c r="AC324" i="1"/>
  <c r="P324" i="1"/>
  <c r="AG306" i="1"/>
  <c r="W306" i="1"/>
  <c r="L306" i="1"/>
  <c r="B294" i="1"/>
  <c r="G294" i="1"/>
  <c r="M294" i="1"/>
  <c r="U294" i="1"/>
  <c r="AB294" i="1"/>
  <c r="AL294" i="1"/>
  <c r="AH289" i="1"/>
  <c r="Z289" i="1"/>
  <c r="Q289" i="1"/>
  <c r="H289" i="1"/>
  <c r="Y276" i="1"/>
  <c r="AG276" i="1"/>
  <c r="AA273" i="1"/>
  <c r="L262" i="1"/>
  <c r="W262" i="1"/>
  <c r="C258" i="1"/>
  <c r="Q258" i="1"/>
  <c r="L230" i="1"/>
  <c r="AG230" i="1"/>
  <c r="G230" i="1"/>
  <c r="AL227" i="1"/>
  <c r="H225" i="1"/>
  <c r="Y225" i="1"/>
  <c r="S225" i="1"/>
  <c r="AH214" i="1"/>
  <c r="X214" i="1"/>
  <c r="I214" i="1"/>
  <c r="AG208" i="1"/>
  <c r="Q208" i="1"/>
  <c r="U208" i="1"/>
  <c r="G205" i="1"/>
  <c r="O205" i="1"/>
  <c r="AG205" i="1"/>
  <c r="Q205" i="1"/>
  <c r="AE205" i="1"/>
  <c r="G149" i="1"/>
  <c r="Z149" i="1"/>
  <c r="B286" i="1"/>
  <c r="F286" i="1"/>
  <c r="J286" i="1"/>
  <c r="N286" i="1"/>
  <c r="R286" i="1"/>
  <c r="V286" i="1"/>
  <c r="Z286" i="1"/>
  <c r="AD286" i="1"/>
  <c r="AH286" i="1"/>
  <c r="H279" i="1"/>
  <c r="I279" i="1"/>
  <c r="AD279" i="1"/>
  <c r="F277" i="1"/>
  <c r="Q277" i="1"/>
  <c r="AG277" i="1"/>
  <c r="G270" i="1"/>
  <c r="I270" i="1"/>
  <c r="D252" i="1"/>
  <c r="H252" i="1"/>
  <c r="M252" i="1"/>
  <c r="R252" i="1"/>
  <c r="X252" i="1"/>
  <c r="AC252" i="1"/>
  <c r="AH252" i="1"/>
  <c r="C251" i="1"/>
  <c r="D251" i="1"/>
  <c r="I251" i="1"/>
  <c r="N251" i="1"/>
  <c r="T251" i="1"/>
  <c r="Y251" i="1"/>
  <c r="AD251" i="1"/>
  <c r="AL251" i="1"/>
  <c r="Q248" i="1"/>
  <c r="Y248" i="1"/>
  <c r="D235" i="1"/>
  <c r="AG235" i="1"/>
  <c r="C228" i="1"/>
  <c r="G228" i="1"/>
  <c r="K228" i="1"/>
  <c r="O228" i="1"/>
  <c r="S228" i="1"/>
  <c r="W228" i="1"/>
  <c r="AA228" i="1"/>
  <c r="AE228" i="1"/>
  <c r="AL228" i="1"/>
  <c r="D220" i="1"/>
  <c r="F220" i="1"/>
  <c r="N220" i="1"/>
  <c r="V220" i="1"/>
  <c r="AD220" i="1"/>
  <c r="H218" i="1"/>
  <c r="V218" i="1"/>
  <c r="F209" i="1"/>
  <c r="C209" i="1"/>
  <c r="N209" i="1"/>
  <c r="Y209" i="1"/>
  <c r="AG209" i="1"/>
  <c r="I209" i="1"/>
  <c r="Q209" i="1"/>
  <c r="Z209" i="1"/>
  <c r="AL209" i="1"/>
  <c r="Y204" i="1"/>
  <c r="Q204" i="1"/>
  <c r="I204" i="1"/>
  <c r="AD204" i="1"/>
  <c r="B202" i="1"/>
  <c r="D202" i="1"/>
  <c r="L202" i="1"/>
  <c r="S202" i="1"/>
  <c r="Y202" i="1"/>
  <c r="AG202" i="1"/>
  <c r="C202" i="1"/>
  <c r="M202" i="1"/>
  <c r="W202" i="1"/>
  <c r="AE202" i="1"/>
  <c r="G202" i="1"/>
  <c r="O202" i="1"/>
  <c r="X202" i="1"/>
  <c r="AL202" i="1"/>
  <c r="B193" i="1"/>
  <c r="Z193" i="1"/>
  <c r="M193" i="1"/>
  <c r="AL193" i="1"/>
  <c r="Y193" i="1"/>
  <c r="C152" i="1"/>
  <c r="G152" i="1"/>
  <c r="O152" i="1"/>
  <c r="X152" i="1"/>
  <c r="AE152" i="1"/>
  <c r="H152" i="1"/>
  <c r="R152" i="1"/>
  <c r="Y152" i="1"/>
  <c r="AG152" i="1"/>
  <c r="D152" i="1"/>
  <c r="W152" i="1"/>
  <c r="L152" i="1"/>
  <c r="AB152" i="1"/>
  <c r="AB148" i="1"/>
  <c r="AL148" i="1"/>
  <c r="F203" i="1"/>
  <c r="S203" i="1"/>
  <c r="AC203" i="1"/>
  <c r="K203" i="1"/>
  <c r="W203" i="1"/>
  <c r="M203" i="1"/>
  <c r="AA203" i="1"/>
  <c r="H196" i="1"/>
  <c r="I196" i="1"/>
  <c r="AC196" i="1"/>
  <c r="N196" i="1"/>
  <c r="AD196" i="1"/>
  <c r="Y196" i="1"/>
  <c r="AL196" i="1"/>
  <c r="C195" i="1"/>
  <c r="L195" i="1"/>
  <c r="U195" i="1"/>
  <c r="AD195" i="1"/>
  <c r="F195" i="1"/>
  <c r="O195" i="1"/>
  <c r="X195" i="1"/>
  <c r="AG195" i="1"/>
  <c r="K195" i="1"/>
  <c r="AC195" i="1"/>
  <c r="P195" i="1"/>
  <c r="AL195" i="1"/>
  <c r="G160" i="1"/>
  <c r="W160" i="1"/>
  <c r="AB160" i="1"/>
  <c r="AG160" i="1"/>
  <c r="I191" i="1"/>
  <c r="Q191" i="1"/>
  <c r="G185" i="1"/>
  <c r="C185" i="1"/>
  <c r="M185" i="1"/>
  <c r="Z185" i="1"/>
  <c r="E185" i="1"/>
  <c r="R185" i="1"/>
  <c r="AC185" i="1"/>
  <c r="C183" i="1"/>
  <c r="B183" i="1"/>
  <c r="AA183" i="1"/>
  <c r="J183" i="1"/>
  <c r="D166" i="1"/>
  <c r="C166" i="1"/>
  <c r="J166" i="1"/>
  <c r="P166" i="1"/>
  <c r="V166" i="1"/>
  <c r="AC166" i="1"/>
  <c r="AH166" i="1"/>
  <c r="F166" i="1"/>
  <c r="K166" i="1"/>
  <c r="Q166" i="1"/>
  <c r="X166" i="1"/>
  <c r="AD166" i="1"/>
  <c r="AL166" i="1"/>
  <c r="D145" i="1"/>
  <c r="E145" i="1"/>
  <c r="N145" i="1"/>
  <c r="U145" i="1"/>
  <c r="AC145" i="1"/>
  <c r="H145" i="1"/>
  <c r="O145" i="1"/>
  <c r="W145" i="1"/>
  <c r="AA211" i="1"/>
  <c r="V211" i="1"/>
  <c r="P211" i="1"/>
  <c r="K211" i="1"/>
  <c r="F211" i="1"/>
  <c r="H188" i="1"/>
  <c r="N188" i="1"/>
  <c r="AL188" i="1"/>
  <c r="V188" i="1"/>
  <c r="S185" i="1"/>
  <c r="D167" i="1"/>
  <c r="I167" i="1"/>
  <c r="V167" i="1"/>
  <c r="AD167" i="1"/>
  <c r="L167" i="1"/>
  <c r="W167" i="1"/>
  <c r="AE167" i="1"/>
  <c r="Y166" i="1"/>
  <c r="M166" i="1"/>
  <c r="AB145" i="1"/>
  <c r="K145" i="1"/>
  <c r="F144" i="1"/>
  <c r="AG144" i="1"/>
  <c r="C136" i="1"/>
  <c r="E136" i="1"/>
  <c r="M136" i="1"/>
  <c r="U136" i="1"/>
  <c r="AB136" i="1"/>
  <c r="AG136" i="1"/>
  <c r="F136" i="1"/>
  <c r="N136" i="1"/>
  <c r="V136" i="1"/>
  <c r="AC136" i="1"/>
  <c r="AH136" i="1"/>
  <c r="AA201" i="1"/>
  <c r="Z192" i="1"/>
  <c r="J192" i="1"/>
  <c r="U184" i="1"/>
  <c r="W181" i="1"/>
  <c r="L181" i="1"/>
  <c r="AC179" i="1"/>
  <c r="AE174" i="1"/>
  <c r="X174" i="1"/>
  <c r="P174" i="1"/>
  <c r="I163" i="1"/>
  <c r="E163" i="1"/>
  <c r="AA139" i="1"/>
  <c r="K139" i="1"/>
  <c r="AH138" i="1"/>
  <c r="Q138" i="1"/>
  <c r="M806" i="1"/>
  <c r="B794" i="1"/>
  <c r="F794" i="1"/>
  <c r="N794" i="1"/>
  <c r="V794" i="1"/>
  <c r="AE794" i="1"/>
  <c r="G794" i="1"/>
  <c r="O794" i="1"/>
  <c r="X794" i="1"/>
  <c r="H794" i="1"/>
  <c r="Q794" i="1"/>
  <c r="Y794" i="1"/>
  <c r="AG794" i="1"/>
  <c r="B769" i="1"/>
  <c r="C769" i="1"/>
  <c r="H769" i="1"/>
  <c r="M769" i="1"/>
  <c r="S769" i="1"/>
  <c r="X769" i="1"/>
  <c r="AC769" i="1"/>
  <c r="AL769" i="1"/>
  <c r="D769" i="1"/>
  <c r="I769" i="1"/>
  <c r="O769" i="1"/>
  <c r="T769" i="1"/>
  <c r="Y769" i="1"/>
  <c r="AE769" i="1"/>
  <c r="E769" i="1"/>
  <c r="K769" i="1"/>
  <c r="P769" i="1"/>
  <c r="U769" i="1"/>
  <c r="AA769" i="1"/>
  <c r="B761" i="1"/>
  <c r="F761" i="1"/>
  <c r="J761" i="1"/>
  <c r="N761" i="1"/>
  <c r="R761" i="1"/>
  <c r="V761" i="1"/>
  <c r="Z761" i="1"/>
  <c r="AD761" i="1"/>
  <c r="AH761" i="1"/>
  <c r="C761" i="1"/>
  <c r="G761" i="1"/>
  <c r="K761" i="1"/>
  <c r="O761" i="1"/>
  <c r="S761" i="1"/>
  <c r="W761" i="1"/>
  <c r="AA761" i="1"/>
  <c r="AE761" i="1"/>
  <c r="AL761" i="1"/>
  <c r="D761" i="1"/>
  <c r="H761" i="1"/>
  <c r="L761" i="1"/>
  <c r="P761" i="1"/>
  <c r="T761" i="1"/>
  <c r="X761" i="1"/>
  <c r="AB761" i="1"/>
  <c r="Y745" i="1"/>
  <c r="D732" i="1"/>
  <c r="G732" i="1"/>
  <c r="AA732" i="1"/>
  <c r="K732" i="1"/>
  <c r="AG732" i="1"/>
  <c r="Q732" i="1"/>
  <c r="H671" i="1"/>
  <c r="F671" i="1"/>
  <c r="AD671" i="1"/>
  <c r="N671" i="1"/>
  <c r="AG671" i="1"/>
  <c r="Q671" i="1"/>
  <c r="AL671" i="1"/>
  <c r="I869" i="1"/>
  <c r="AG873" i="1"/>
  <c r="AB873" i="1"/>
  <c r="U873" i="1"/>
  <c r="N873" i="1"/>
  <c r="H873" i="1"/>
  <c r="AG872" i="1"/>
  <c r="O872" i="1"/>
  <c r="X869" i="1"/>
  <c r="P869" i="1"/>
  <c r="H869" i="1"/>
  <c r="AB867" i="1"/>
  <c r="X867" i="1"/>
  <c r="T867" i="1"/>
  <c r="P867" i="1"/>
  <c r="L867" i="1"/>
  <c r="H867" i="1"/>
  <c r="D867" i="1"/>
  <c r="AA864" i="1"/>
  <c r="R864" i="1"/>
  <c r="I864" i="1"/>
  <c r="P853" i="1"/>
  <c r="F838" i="1"/>
  <c r="C838" i="1"/>
  <c r="M838" i="1"/>
  <c r="Y838" i="1"/>
  <c r="E838" i="1"/>
  <c r="Q838" i="1"/>
  <c r="AA838" i="1"/>
  <c r="D827" i="1"/>
  <c r="I827" i="1"/>
  <c r="Y827" i="1"/>
  <c r="M827" i="1"/>
  <c r="AC827" i="1"/>
  <c r="E821" i="1"/>
  <c r="H821" i="1"/>
  <c r="X821" i="1"/>
  <c r="I821" i="1"/>
  <c r="Y821" i="1"/>
  <c r="C819" i="1"/>
  <c r="G819" i="1"/>
  <c r="K819" i="1"/>
  <c r="O819" i="1"/>
  <c r="S819" i="1"/>
  <c r="W819" i="1"/>
  <c r="AA819" i="1"/>
  <c r="AE819" i="1"/>
  <c r="AL819" i="1"/>
  <c r="D819" i="1"/>
  <c r="H819" i="1"/>
  <c r="L819" i="1"/>
  <c r="P819" i="1"/>
  <c r="T819" i="1"/>
  <c r="X819" i="1"/>
  <c r="AB819" i="1"/>
  <c r="H768" i="1"/>
  <c r="L768" i="1"/>
  <c r="V768" i="1"/>
  <c r="AG768" i="1"/>
  <c r="H728" i="1"/>
  <c r="D728" i="1"/>
  <c r="N728" i="1"/>
  <c r="Y728" i="1"/>
  <c r="AL728" i="1"/>
  <c r="F728" i="1"/>
  <c r="Q728" i="1"/>
  <c r="AB728" i="1"/>
  <c r="I728" i="1"/>
  <c r="T728" i="1"/>
  <c r="AD728" i="1"/>
  <c r="C721" i="1"/>
  <c r="F721" i="1"/>
  <c r="V721" i="1"/>
  <c r="J721" i="1"/>
  <c r="Z721" i="1"/>
  <c r="N721" i="1"/>
  <c r="AD721" i="1"/>
  <c r="E676" i="1"/>
  <c r="C676" i="1"/>
  <c r="Q676" i="1"/>
  <c r="AD676" i="1"/>
  <c r="G676" i="1"/>
  <c r="S676" i="1"/>
  <c r="AG676" i="1"/>
  <c r="J676" i="1"/>
  <c r="W676" i="1"/>
  <c r="AL676" i="1"/>
  <c r="F669" i="1"/>
  <c r="G669" i="1"/>
  <c r="AA669" i="1"/>
  <c r="K669" i="1"/>
  <c r="AG669" i="1"/>
  <c r="Q669" i="1"/>
  <c r="E668" i="1"/>
  <c r="B668" i="1"/>
  <c r="I668" i="1"/>
  <c r="O668" i="1"/>
  <c r="V668" i="1"/>
  <c r="C668" i="1"/>
  <c r="J668" i="1"/>
  <c r="Q668" i="1"/>
  <c r="F668" i="1"/>
  <c r="R668" i="1"/>
  <c r="Z668" i="1"/>
  <c r="AG668" i="1"/>
  <c r="G668" i="1"/>
  <c r="S668" i="1"/>
  <c r="AA668" i="1"/>
  <c r="AH668" i="1"/>
  <c r="K668" i="1"/>
  <c r="W668" i="1"/>
  <c r="AD668" i="1"/>
  <c r="AL668" i="1"/>
  <c r="P873" i="1"/>
  <c r="I873" i="1"/>
  <c r="S872" i="1"/>
  <c r="E867" i="1"/>
  <c r="E837" i="1"/>
  <c r="Q837" i="1"/>
  <c r="Y837" i="1"/>
  <c r="C828" i="1"/>
  <c r="AG828" i="1"/>
  <c r="X875" i="1"/>
  <c r="P875" i="1"/>
  <c r="H875" i="1"/>
  <c r="Y873" i="1"/>
  <c r="T873" i="1"/>
  <c r="M873" i="1"/>
  <c r="F873" i="1"/>
  <c r="AB872" i="1"/>
  <c r="J872" i="1"/>
  <c r="AE871" i="1"/>
  <c r="T871" i="1"/>
  <c r="J871" i="1"/>
  <c r="AB869" i="1"/>
  <c r="T869" i="1"/>
  <c r="L869" i="1"/>
  <c r="D869" i="1"/>
  <c r="AL867" i="1"/>
  <c r="AE867" i="1"/>
  <c r="AA867" i="1"/>
  <c r="W867" i="1"/>
  <c r="S867" i="1"/>
  <c r="O867" i="1"/>
  <c r="K867" i="1"/>
  <c r="G867" i="1"/>
  <c r="C867" i="1"/>
  <c r="AE866" i="1"/>
  <c r="AL865" i="1"/>
  <c r="AC865" i="1"/>
  <c r="V865" i="1"/>
  <c r="P865" i="1"/>
  <c r="H865" i="1"/>
  <c r="AG864" i="1"/>
  <c r="X864" i="1"/>
  <c r="O864" i="1"/>
  <c r="E864" i="1"/>
  <c r="AB861" i="1"/>
  <c r="R861" i="1"/>
  <c r="I861" i="1"/>
  <c r="Y860" i="1"/>
  <c r="AC859" i="1"/>
  <c r="M859" i="1"/>
  <c r="Y857" i="1"/>
  <c r="M857" i="1"/>
  <c r="Y853" i="1"/>
  <c r="I853" i="1"/>
  <c r="AG849" i="1"/>
  <c r="Y849" i="1"/>
  <c r="Q849" i="1"/>
  <c r="H849" i="1"/>
  <c r="AG848" i="1"/>
  <c r="O848" i="1"/>
  <c r="AB845" i="1"/>
  <c r="T845" i="1"/>
  <c r="I845" i="1"/>
  <c r="AG844" i="1"/>
  <c r="C843" i="1"/>
  <c r="G843" i="1"/>
  <c r="K843" i="1"/>
  <c r="O843" i="1"/>
  <c r="S843" i="1"/>
  <c r="W843" i="1"/>
  <c r="AA843" i="1"/>
  <c r="AE843" i="1"/>
  <c r="AL843" i="1"/>
  <c r="D843" i="1"/>
  <c r="H843" i="1"/>
  <c r="L843" i="1"/>
  <c r="P843" i="1"/>
  <c r="T843" i="1"/>
  <c r="X843" i="1"/>
  <c r="AB843" i="1"/>
  <c r="B842" i="1"/>
  <c r="O842" i="1"/>
  <c r="AE842" i="1"/>
  <c r="Q842" i="1"/>
  <c r="AG842" i="1"/>
  <c r="F840" i="1"/>
  <c r="C840" i="1"/>
  <c r="H840" i="1"/>
  <c r="L840" i="1"/>
  <c r="Q840" i="1"/>
  <c r="U840" i="1"/>
  <c r="Z840" i="1"/>
  <c r="AE840" i="1"/>
  <c r="D840" i="1"/>
  <c r="I840" i="1"/>
  <c r="M840" i="1"/>
  <c r="R840" i="1"/>
  <c r="W840" i="1"/>
  <c r="AA840" i="1"/>
  <c r="S838" i="1"/>
  <c r="AG837" i="1"/>
  <c r="H831" i="1"/>
  <c r="F831" i="1"/>
  <c r="AA831" i="1"/>
  <c r="K831" i="1"/>
  <c r="AG831" i="1"/>
  <c r="U827" i="1"/>
  <c r="AD819" i="1"/>
  <c r="V819" i="1"/>
  <c r="N819" i="1"/>
  <c r="F819" i="1"/>
  <c r="B817" i="1"/>
  <c r="N817" i="1"/>
  <c r="U817" i="1"/>
  <c r="F806" i="1"/>
  <c r="C806" i="1"/>
  <c r="I806" i="1"/>
  <c r="O806" i="1"/>
  <c r="U806" i="1"/>
  <c r="AA806" i="1"/>
  <c r="AG806" i="1"/>
  <c r="D806" i="1"/>
  <c r="J806" i="1"/>
  <c r="Q806" i="1"/>
  <c r="W806" i="1"/>
  <c r="AB806" i="1"/>
  <c r="E806" i="1"/>
  <c r="L806" i="1"/>
  <c r="R806" i="1"/>
  <c r="X806" i="1"/>
  <c r="AE806" i="1"/>
  <c r="G775" i="1"/>
  <c r="D775" i="1"/>
  <c r="M775" i="1"/>
  <c r="V775" i="1"/>
  <c r="E775" i="1"/>
  <c r="N775" i="1"/>
  <c r="X775" i="1"/>
  <c r="AG775" i="1"/>
  <c r="I775" i="1"/>
  <c r="R775" i="1"/>
  <c r="AA775" i="1"/>
  <c r="D772" i="1"/>
  <c r="E772" i="1"/>
  <c r="P772" i="1"/>
  <c r="X772" i="1"/>
  <c r="AG772" i="1"/>
  <c r="H772" i="1"/>
  <c r="Q772" i="1"/>
  <c r="Z772" i="1"/>
  <c r="AH772" i="1"/>
  <c r="I772" i="1"/>
  <c r="S772" i="1"/>
  <c r="AA772" i="1"/>
  <c r="E757" i="1"/>
  <c r="I757" i="1"/>
  <c r="AA757" i="1"/>
  <c r="K757" i="1"/>
  <c r="AG757" i="1"/>
  <c r="Q757" i="1"/>
  <c r="C751" i="1"/>
  <c r="D751" i="1"/>
  <c r="L751" i="1"/>
  <c r="T751" i="1"/>
  <c r="AB751" i="1"/>
  <c r="E751" i="1"/>
  <c r="M751" i="1"/>
  <c r="U751" i="1"/>
  <c r="AC751" i="1"/>
  <c r="H751" i="1"/>
  <c r="P751" i="1"/>
  <c r="X751" i="1"/>
  <c r="D748" i="1"/>
  <c r="E748" i="1"/>
  <c r="P748" i="1"/>
  <c r="X748" i="1"/>
  <c r="AG748" i="1"/>
  <c r="H748" i="1"/>
  <c r="Q748" i="1"/>
  <c r="Z748" i="1"/>
  <c r="AH748" i="1"/>
  <c r="I748" i="1"/>
  <c r="S748" i="1"/>
  <c r="AA748" i="1"/>
  <c r="C735" i="1"/>
  <c r="D735" i="1"/>
  <c r="L735" i="1"/>
  <c r="T735" i="1"/>
  <c r="AB735" i="1"/>
  <c r="E735" i="1"/>
  <c r="M735" i="1"/>
  <c r="U735" i="1"/>
  <c r="AC735" i="1"/>
  <c r="H735" i="1"/>
  <c r="P735" i="1"/>
  <c r="X735" i="1"/>
  <c r="AG728" i="1"/>
  <c r="D724" i="1"/>
  <c r="E724" i="1"/>
  <c r="P724" i="1"/>
  <c r="V724" i="1"/>
  <c r="AB724" i="1"/>
  <c r="AG724" i="1"/>
  <c r="G724" i="1"/>
  <c r="Q724" i="1"/>
  <c r="X724" i="1"/>
  <c r="AC724" i="1"/>
  <c r="AH724" i="1"/>
  <c r="J724" i="1"/>
  <c r="T724" i="1"/>
  <c r="Y724" i="1"/>
  <c r="AD724" i="1"/>
  <c r="D689" i="1"/>
  <c r="C689" i="1"/>
  <c r="K689" i="1"/>
  <c r="S689" i="1"/>
  <c r="AA689" i="1"/>
  <c r="AL689" i="1"/>
  <c r="E689" i="1"/>
  <c r="M689" i="1"/>
  <c r="U689" i="1"/>
  <c r="AC689" i="1"/>
  <c r="G689" i="1"/>
  <c r="O689" i="1"/>
  <c r="W689" i="1"/>
  <c r="AE689" i="1"/>
  <c r="F685" i="1"/>
  <c r="C685" i="1"/>
  <c r="O685" i="1"/>
  <c r="Y685" i="1"/>
  <c r="G685" i="1"/>
  <c r="Q685" i="1"/>
  <c r="AA685" i="1"/>
  <c r="I685" i="1"/>
  <c r="S685" i="1"/>
  <c r="AE685" i="1"/>
  <c r="F677" i="1"/>
  <c r="B677" i="1"/>
  <c r="H677" i="1"/>
  <c r="L677" i="1"/>
  <c r="R677" i="1"/>
  <c r="X677" i="1"/>
  <c r="AB677" i="1"/>
  <c r="AH677" i="1"/>
  <c r="C677" i="1"/>
  <c r="I677" i="1"/>
  <c r="O677" i="1"/>
  <c r="S677" i="1"/>
  <c r="Y677" i="1"/>
  <c r="AE677" i="1"/>
  <c r="D677" i="1"/>
  <c r="J677" i="1"/>
  <c r="P677" i="1"/>
  <c r="T677" i="1"/>
  <c r="Z677" i="1"/>
  <c r="D675" i="1"/>
  <c r="J675" i="1"/>
  <c r="U675" i="1"/>
  <c r="AG675" i="1"/>
  <c r="H672" i="1"/>
  <c r="B672" i="1"/>
  <c r="F672" i="1"/>
  <c r="K672" i="1"/>
  <c r="O672" i="1"/>
  <c r="T672" i="1"/>
  <c r="Y672" i="1"/>
  <c r="AC672" i="1"/>
  <c r="AH672" i="1"/>
  <c r="C672" i="1"/>
  <c r="G672" i="1"/>
  <c r="L672" i="1"/>
  <c r="Q672" i="1"/>
  <c r="U672" i="1"/>
  <c r="Z672" i="1"/>
  <c r="AD672" i="1"/>
  <c r="AL672" i="1"/>
  <c r="D672" i="1"/>
  <c r="I672" i="1"/>
  <c r="M672" i="1"/>
  <c r="R672" i="1"/>
  <c r="V672" i="1"/>
  <c r="AA672" i="1"/>
  <c r="AE672" i="1"/>
  <c r="AE668" i="1"/>
  <c r="Q869" i="1"/>
  <c r="J864" i="1"/>
  <c r="Q853" i="1"/>
  <c r="AC875" i="1"/>
  <c r="U875" i="1"/>
  <c r="M875" i="1"/>
  <c r="E875" i="1"/>
  <c r="AD873" i="1"/>
  <c r="X873" i="1"/>
  <c r="Q873" i="1"/>
  <c r="L873" i="1"/>
  <c r="E873" i="1"/>
  <c r="X872" i="1"/>
  <c r="E872" i="1"/>
  <c r="AA871" i="1"/>
  <c r="Q871" i="1"/>
  <c r="F871" i="1"/>
  <c r="Z870" i="1"/>
  <c r="AH869" i="1"/>
  <c r="Z869" i="1"/>
  <c r="R869" i="1"/>
  <c r="J869" i="1"/>
  <c r="B869" i="1"/>
  <c r="AH867" i="1"/>
  <c r="AD867" i="1"/>
  <c r="Z867" i="1"/>
  <c r="V867" i="1"/>
  <c r="R867" i="1"/>
  <c r="N867" i="1"/>
  <c r="J867" i="1"/>
  <c r="F867" i="1"/>
  <c r="Q866" i="1"/>
  <c r="AG865" i="1"/>
  <c r="AB865" i="1"/>
  <c r="U865" i="1"/>
  <c r="N865" i="1"/>
  <c r="E865" i="1"/>
  <c r="W864" i="1"/>
  <c r="M864" i="1"/>
  <c r="D864" i="1"/>
  <c r="S862" i="1"/>
  <c r="AH861" i="1"/>
  <c r="Z861" i="1"/>
  <c r="Q861" i="1"/>
  <c r="D861" i="1"/>
  <c r="Q860" i="1"/>
  <c r="Y859" i="1"/>
  <c r="I859" i="1"/>
  <c r="AE858" i="1"/>
  <c r="O858" i="1"/>
  <c r="AG857" i="1"/>
  <c r="U857" i="1"/>
  <c r="H857" i="1"/>
  <c r="Q855" i="1"/>
  <c r="X853" i="1"/>
  <c r="H853" i="1"/>
  <c r="X851" i="1"/>
  <c r="P851" i="1"/>
  <c r="H851" i="1"/>
  <c r="AG850" i="1"/>
  <c r="X849" i="1"/>
  <c r="N849" i="1"/>
  <c r="F849" i="1"/>
  <c r="AB848" i="1"/>
  <c r="J848" i="1"/>
  <c r="AE847" i="1"/>
  <c r="T847" i="1"/>
  <c r="J847" i="1"/>
  <c r="AG846" i="1"/>
  <c r="AH845" i="1"/>
  <c r="Z845" i="1"/>
  <c r="Q845" i="1"/>
  <c r="H845" i="1"/>
  <c r="Q844" i="1"/>
  <c r="AD843" i="1"/>
  <c r="V843" i="1"/>
  <c r="N843" i="1"/>
  <c r="F843" i="1"/>
  <c r="Y842" i="1"/>
  <c r="AH840" i="1"/>
  <c r="Y840" i="1"/>
  <c r="P840" i="1"/>
  <c r="G840" i="1"/>
  <c r="AG838" i="1"/>
  <c r="K838" i="1"/>
  <c r="I837" i="1"/>
  <c r="B834" i="1"/>
  <c r="E834" i="1"/>
  <c r="O834" i="1"/>
  <c r="Y834" i="1"/>
  <c r="G834" i="1"/>
  <c r="Q834" i="1"/>
  <c r="AC834" i="1"/>
  <c r="F832" i="1"/>
  <c r="C832" i="1"/>
  <c r="H832" i="1"/>
  <c r="L832" i="1"/>
  <c r="Q832" i="1"/>
  <c r="U832" i="1"/>
  <c r="Z832" i="1"/>
  <c r="AE832" i="1"/>
  <c r="D832" i="1"/>
  <c r="I832" i="1"/>
  <c r="M832" i="1"/>
  <c r="R832" i="1"/>
  <c r="W832" i="1"/>
  <c r="AA832" i="1"/>
  <c r="E830" i="1"/>
  <c r="I830" i="1"/>
  <c r="Y830" i="1"/>
  <c r="K830" i="1"/>
  <c r="AA830" i="1"/>
  <c r="Q827" i="1"/>
  <c r="B825" i="1"/>
  <c r="H825" i="1"/>
  <c r="U825" i="1"/>
  <c r="AG825" i="1"/>
  <c r="M825" i="1"/>
  <c r="Y825" i="1"/>
  <c r="Q821" i="1"/>
  <c r="AC819" i="1"/>
  <c r="U819" i="1"/>
  <c r="M819" i="1"/>
  <c r="E819" i="1"/>
  <c r="AG817" i="1"/>
  <c r="B812" i="1"/>
  <c r="Q812" i="1"/>
  <c r="AD812" i="1"/>
  <c r="S806" i="1"/>
  <c r="D803" i="1"/>
  <c r="G803" i="1"/>
  <c r="P803" i="1"/>
  <c r="Y803" i="1"/>
  <c r="H803" i="1"/>
  <c r="Q803" i="1"/>
  <c r="AE803" i="1"/>
  <c r="I803" i="1"/>
  <c r="W803" i="1"/>
  <c r="F798" i="1"/>
  <c r="C798" i="1"/>
  <c r="I798" i="1"/>
  <c r="O798" i="1"/>
  <c r="U798" i="1"/>
  <c r="AA798" i="1"/>
  <c r="AG798" i="1"/>
  <c r="D798" i="1"/>
  <c r="J798" i="1"/>
  <c r="Q798" i="1"/>
  <c r="W798" i="1"/>
  <c r="AB798" i="1"/>
  <c r="E798" i="1"/>
  <c r="L798" i="1"/>
  <c r="R798" i="1"/>
  <c r="X798" i="1"/>
  <c r="AE798" i="1"/>
  <c r="E789" i="1"/>
  <c r="K789" i="1"/>
  <c r="Q789" i="1"/>
  <c r="AA789" i="1"/>
  <c r="H784" i="1"/>
  <c r="F784" i="1"/>
  <c r="T784" i="1"/>
  <c r="AG784" i="1"/>
  <c r="I784" i="1"/>
  <c r="V784" i="1"/>
  <c r="L784" i="1"/>
  <c r="AB784" i="1"/>
  <c r="AB775" i="1"/>
  <c r="AC772" i="1"/>
  <c r="E765" i="1"/>
  <c r="I765" i="1"/>
  <c r="AA765" i="1"/>
  <c r="K765" i="1"/>
  <c r="AG765" i="1"/>
  <c r="Q765" i="1"/>
  <c r="Y751" i="1"/>
  <c r="C745" i="1"/>
  <c r="D745" i="1"/>
  <c r="L745" i="1"/>
  <c r="T745" i="1"/>
  <c r="AB745" i="1"/>
  <c r="E745" i="1"/>
  <c r="M745" i="1"/>
  <c r="U745" i="1"/>
  <c r="AC745" i="1"/>
  <c r="H745" i="1"/>
  <c r="P745" i="1"/>
  <c r="X745" i="1"/>
  <c r="V728" i="1"/>
  <c r="AH721" i="1"/>
  <c r="G706" i="1"/>
  <c r="X706" i="1"/>
  <c r="H700" i="1"/>
  <c r="Y700" i="1"/>
  <c r="K700" i="1"/>
  <c r="AD700" i="1"/>
  <c r="O700" i="1"/>
  <c r="G693" i="1"/>
  <c r="W693" i="1"/>
  <c r="J691" i="1"/>
  <c r="B691" i="1"/>
  <c r="N691" i="1"/>
  <c r="V691" i="1"/>
  <c r="AD691" i="1"/>
  <c r="F691" i="1"/>
  <c r="Q691" i="1"/>
  <c r="Y691" i="1"/>
  <c r="AG691" i="1"/>
  <c r="I691" i="1"/>
  <c r="R691" i="1"/>
  <c r="Z691" i="1"/>
  <c r="AH691" i="1"/>
  <c r="Y689" i="1"/>
  <c r="D682" i="1"/>
  <c r="I682" i="1"/>
  <c r="P682" i="1"/>
  <c r="X682" i="1"/>
  <c r="Q674" i="1"/>
  <c r="I674" i="1"/>
  <c r="Y674" i="1"/>
  <c r="AG674" i="1"/>
  <c r="V671" i="1"/>
  <c r="F625" i="1"/>
  <c r="E625" i="1"/>
  <c r="O625" i="1"/>
  <c r="Y625" i="1"/>
  <c r="AL625" i="1"/>
  <c r="G625" i="1"/>
  <c r="Q625" i="1"/>
  <c r="AC625" i="1"/>
  <c r="I625" i="1"/>
  <c r="U625" i="1"/>
  <c r="AE625" i="1"/>
  <c r="G606" i="1"/>
  <c r="F606" i="1"/>
  <c r="AG606" i="1"/>
  <c r="L606" i="1"/>
  <c r="S606" i="1"/>
  <c r="B601" i="1"/>
  <c r="E601" i="1"/>
  <c r="O601" i="1"/>
  <c r="Y601" i="1"/>
  <c r="AL601" i="1"/>
  <c r="G601" i="1"/>
  <c r="Q601" i="1"/>
  <c r="AC601" i="1"/>
  <c r="I601" i="1"/>
  <c r="U601" i="1"/>
  <c r="AE601" i="1"/>
  <c r="C581" i="1"/>
  <c r="O581" i="1"/>
  <c r="Y581" i="1"/>
  <c r="AL581" i="1"/>
  <c r="G581" i="1"/>
  <c r="Q581" i="1"/>
  <c r="AA581" i="1"/>
  <c r="I581" i="1"/>
  <c r="S581" i="1"/>
  <c r="AE581" i="1"/>
  <c r="E580" i="1"/>
  <c r="B580" i="1"/>
  <c r="L580" i="1"/>
  <c r="U580" i="1"/>
  <c r="AC580" i="1"/>
  <c r="D580" i="1"/>
  <c r="M580" i="1"/>
  <c r="V580" i="1"/>
  <c r="AH580" i="1"/>
  <c r="F580" i="1"/>
  <c r="N580" i="1"/>
  <c r="Z580" i="1"/>
  <c r="AL580" i="1"/>
  <c r="G555" i="1"/>
  <c r="I555" i="1"/>
  <c r="Q555" i="1"/>
  <c r="Y555" i="1"/>
  <c r="E545" i="1"/>
  <c r="B545" i="1"/>
  <c r="J545" i="1"/>
  <c r="Q545" i="1"/>
  <c r="W545" i="1"/>
  <c r="AD545" i="1"/>
  <c r="AL545" i="1"/>
  <c r="F545" i="1"/>
  <c r="K545" i="1"/>
  <c r="R545" i="1"/>
  <c r="Y545" i="1"/>
  <c r="AE545" i="1"/>
  <c r="G545" i="1"/>
  <c r="N545" i="1"/>
  <c r="S545" i="1"/>
  <c r="Z545" i="1"/>
  <c r="AG545" i="1"/>
  <c r="D516" i="1"/>
  <c r="C516" i="1"/>
  <c r="AG516" i="1"/>
  <c r="N516" i="1"/>
  <c r="W516" i="1"/>
  <c r="D509" i="1"/>
  <c r="I509" i="1"/>
  <c r="Q509" i="1"/>
  <c r="X509" i="1"/>
  <c r="H495" i="1"/>
  <c r="B495" i="1"/>
  <c r="G495" i="1"/>
  <c r="L495" i="1"/>
  <c r="R495" i="1"/>
  <c r="W495" i="1"/>
  <c r="AB495" i="1"/>
  <c r="AH495" i="1"/>
  <c r="C495" i="1"/>
  <c r="I495" i="1"/>
  <c r="N495" i="1"/>
  <c r="S495" i="1"/>
  <c r="Y495" i="1"/>
  <c r="AD495" i="1"/>
  <c r="AL495" i="1"/>
  <c r="D495" i="1"/>
  <c r="J495" i="1"/>
  <c r="O495" i="1"/>
  <c r="T495" i="1"/>
  <c r="Z495" i="1"/>
  <c r="AE495" i="1"/>
  <c r="H487" i="1"/>
  <c r="B487" i="1"/>
  <c r="J487" i="1"/>
  <c r="Q487" i="1"/>
  <c r="W487" i="1"/>
  <c r="AE487" i="1"/>
  <c r="D487" i="1"/>
  <c r="K487" i="1"/>
  <c r="R487" i="1"/>
  <c r="Z487" i="1"/>
  <c r="AG487" i="1"/>
  <c r="F487" i="1"/>
  <c r="L487" i="1"/>
  <c r="T487" i="1"/>
  <c r="AA487" i="1"/>
  <c r="AH487" i="1"/>
  <c r="D469" i="1"/>
  <c r="B469" i="1"/>
  <c r="Z469" i="1"/>
  <c r="J469" i="1"/>
  <c r="AG469" i="1"/>
  <c r="Q469" i="1"/>
  <c r="AH469" i="1"/>
  <c r="G411" i="1"/>
  <c r="W411" i="1"/>
  <c r="H384" i="1"/>
  <c r="D384" i="1"/>
  <c r="K384" i="1"/>
  <c r="R384" i="1"/>
  <c r="Z384" i="1"/>
  <c r="AG384" i="1"/>
  <c r="F384" i="1"/>
  <c r="L384" i="1"/>
  <c r="T384" i="1"/>
  <c r="AA384" i="1"/>
  <c r="AH384" i="1"/>
  <c r="G384" i="1"/>
  <c r="O384" i="1"/>
  <c r="V384" i="1"/>
  <c r="AB384" i="1"/>
  <c r="J384" i="1"/>
  <c r="Q384" i="1"/>
  <c r="W384" i="1"/>
  <c r="E176" i="1"/>
  <c r="G176" i="1"/>
  <c r="Q176" i="1"/>
  <c r="AC176" i="1"/>
  <c r="H176" i="1"/>
  <c r="W176" i="1"/>
  <c r="AG176" i="1"/>
  <c r="M176" i="1"/>
  <c r="AH176" i="1"/>
  <c r="O176" i="1"/>
  <c r="D176" i="1"/>
  <c r="X176" i="1"/>
  <c r="Y176" i="1"/>
  <c r="AG841" i="1"/>
  <c r="H841" i="1"/>
  <c r="I839" i="1"/>
  <c r="B839" i="1"/>
  <c r="U835" i="1"/>
  <c r="E835" i="1"/>
  <c r="T833" i="1"/>
  <c r="F833" i="1"/>
  <c r="G818" i="1"/>
  <c r="Y809" i="1"/>
  <c r="I809" i="1"/>
  <c r="AE808" i="1"/>
  <c r="W808" i="1"/>
  <c r="N808" i="1"/>
  <c r="F808" i="1"/>
  <c r="F807" i="1"/>
  <c r="AL805" i="1"/>
  <c r="V805" i="1"/>
  <c r="F805" i="1"/>
  <c r="AG804" i="1"/>
  <c r="X804" i="1"/>
  <c r="P804" i="1"/>
  <c r="E804" i="1"/>
  <c r="AG802" i="1"/>
  <c r="H802" i="1"/>
  <c r="AC801" i="1"/>
  <c r="U801" i="1"/>
  <c r="M801" i="1"/>
  <c r="E801" i="1"/>
  <c r="AB800" i="1"/>
  <c r="I800" i="1"/>
  <c r="AB799" i="1"/>
  <c r="F799" i="1"/>
  <c r="AG797" i="1"/>
  <c r="AC796" i="1"/>
  <c r="Q796" i="1"/>
  <c r="H796" i="1"/>
  <c r="AL793" i="1"/>
  <c r="AE793" i="1"/>
  <c r="AA793" i="1"/>
  <c r="W793" i="1"/>
  <c r="S793" i="1"/>
  <c r="O793" i="1"/>
  <c r="K793" i="1"/>
  <c r="G793" i="1"/>
  <c r="C793" i="1"/>
  <c r="AB790" i="1"/>
  <c r="W790" i="1"/>
  <c r="Q790" i="1"/>
  <c r="J790" i="1"/>
  <c r="D790" i="1"/>
  <c r="B788" i="1"/>
  <c r="AC782" i="1"/>
  <c r="Y782" i="1"/>
  <c r="S782" i="1"/>
  <c r="M782" i="1"/>
  <c r="I782" i="1"/>
  <c r="C782" i="1"/>
  <c r="Q780" i="1"/>
  <c r="AG778" i="1"/>
  <c r="V778" i="1"/>
  <c r="H778" i="1"/>
  <c r="AG771" i="1"/>
  <c r="G770" i="1"/>
  <c r="AG767" i="1"/>
  <c r="X767" i="1"/>
  <c r="N767" i="1"/>
  <c r="E767" i="1"/>
  <c r="AG760" i="1"/>
  <c r="L760" i="1"/>
  <c r="X759" i="1"/>
  <c r="N759" i="1"/>
  <c r="E759" i="1"/>
  <c r="AE753" i="1"/>
  <c r="Y753" i="1"/>
  <c r="T753" i="1"/>
  <c r="O753" i="1"/>
  <c r="I753" i="1"/>
  <c r="D753" i="1"/>
  <c r="V752" i="1"/>
  <c r="O746" i="1"/>
  <c r="D744" i="1"/>
  <c r="O740" i="1"/>
  <c r="AE737" i="1"/>
  <c r="Y737" i="1"/>
  <c r="T737" i="1"/>
  <c r="O737" i="1"/>
  <c r="I737" i="1"/>
  <c r="D737" i="1"/>
  <c r="V736" i="1"/>
  <c r="D729" i="1"/>
  <c r="G726" i="1"/>
  <c r="Y723" i="1"/>
  <c r="AA722" i="1"/>
  <c r="V722" i="1"/>
  <c r="N722" i="1"/>
  <c r="F722" i="1"/>
  <c r="T720" i="1"/>
  <c r="F720" i="1"/>
  <c r="U714" i="1"/>
  <c r="H714" i="1"/>
  <c r="AB710" i="1"/>
  <c r="R710" i="1"/>
  <c r="I710" i="1"/>
  <c r="Q709" i="1"/>
  <c r="Z708" i="1"/>
  <c r="U708" i="1"/>
  <c r="P708" i="1"/>
  <c r="J708" i="1"/>
  <c r="E708" i="1"/>
  <c r="AL705" i="1"/>
  <c r="AE705" i="1"/>
  <c r="AA705" i="1"/>
  <c r="W705" i="1"/>
  <c r="S705" i="1"/>
  <c r="O705" i="1"/>
  <c r="K705" i="1"/>
  <c r="G705" i="1"/>
  <c r="C705" i="1"/>
  <c r="AG704" i="1"/>
  <c r="AA704" i="1"/>
  <c r="U704" i="1"/>
  <c r="N704" i="1"/>
  <c r="F704" i="1"/>
  <c r="S703" i="1"/>
  <c r="AH699" i="1"/>
  <c r="K697" i="1"/>
  <c r="Z695" i="1"/>
  <c r="E695" i="1"/>
  <c r="E694" i="1"/>
  <c r="AL692" i="1"/>
  <c r="AD692" i="1"/>
  <c r="W692" i="1"/>
  <c r="Q692" i="1"/>
  <c r="J692" i="1"/>
  <c r="C692" i="1"/>
  <c r="Q686" i="1"/>
  <c r="J684" i="1"/>
  <c r="B684" i="1"/>
  <c r="R683" i="1"/>
  <c r="AL681" i="1"/>
  <c r="AE681" i="1"/>
  <c r="AA681" i="1"/>
  <c r="W681" i="1"/>
  <c r="S681" i="1"/>
  <c r="O681" i="1"/>
  <c r="K681" i="1"/>
  <c r="G681" i="1"/>
  <c r="C681" i="1"/>
  <c r="AG680" i="1"/>
  <c r="W680" i="1"/>
  <c r="N680" i="1"/>
  <c r="E680" i="1"/>
  <c r="E660" i="1"/>
  <c r="C660" i="1"/>
  <c r="J660" i="1"/>
  <c r="Q660" i="1"/>
  <c r="W660" i="1"/>
  <c r="AD660" i="1"/>
  <c r="AL660" i="1"/>
  <c r="F660" i="1"/>
  <c r="K660" i="1"/>
  <c r="R660" i="1"/>
  <c r="Y660" i="1"/>
  <c r="AE660" i="1"/>
  <c r="C657" i="1"/>
  <c r="D657" i="1"/>
  <c r="H657" i="1"/>
  <c r="L657" i="1"/>
  <c r="P657" i="1"/>
  <c r="T657" i="1"/>
  <c r="X657" i="1"/>
  <c r="AB657" i="1"/>
  <c r="E657" i="1"/>
  <c r="I657" i="1"/>
  <c r="M657" i="1"/>
  <c r="Q657" i="1"/>
  <c r="U657" i="1"/>
  <c r="Y657" i="1"/>
  <c r="AC657" i="1"/>
  <c r="AG657" i="1"/>
  <c r="H656" i="1"/>
  <c r="E656" i="1"/>
  <c r="N656" i="1"/>
  <c r="W656" i="1"/>
  <c r="AG656" i="1"/>
  <c r="G656" i="1"/>
  <c r="Q656" i="1"/>
  <c r="Z656" i="1"/>
  <c r="AL656" i="1"/>
  <c r="Y654" i="1"/>
  <c r="I654" i="1"/>
  <c r="G646" i="1"/>
  <c r="E646" i="1"/>
  <c r="U646" i="1"/>
  <c r="I646" i="1"/>
  <c r="Y646" i="1"/>
  <c r="E644" i="1"/>
  <c r="C644" i="1"/>
  <c r="P644" i="1"/>
  <c r="Z644" i="1"/>
  <c r="G644" i="1"/>
  <c r="R644" i="1"/>
  <c r="AD644" i="1"/>
  <c r="E636" i="1"/>
  <c r="D636" i="1"/>
  <c r="Q636" i="1"/>
  <c r="AC636" i="1"/>
  <c r="H636" i="1"/>
  <c r="T636" i="1"/>
  <c r="AE636" i="1"/>
  <c r="J636" i="1"/>
  <c r="V636" i="1"/>
  <c r="AL636" i="1"/>
  <c r="F631" i="1"/>
  <c r="C631" i="1"/>
  <c r="L631" i="1"/>
  <c r="U631" i="1"/>
  <c r="AE631" i="1"/>
  <c r="E631" i="1"/>
  <c r="O631" i="1"/>
  <c r="X631" i="1"/>
  <c r="AG631" i="1"/>
  <c r="H631" i="1"/>
  <c r="Q631" i="1"/>
  <c r="Z631" i="1"/>
  <c r="AG625" i="1"/>
  <c r="AG601" i="1"/>
  <c r="AG581" i="1"/>
  <c r="AB580" i="1"/>
  <c r="B558" i="1"/>
  <c r="C558" i="1"/>
  <c r="I558" i="1"/>
  <c r="O558" i="1"/>
  <c r="U558" i="1"/>
  <c r="Y558" i="1"/>
  <c r="AD558" i="1"/>
  <c r="AL558" i="1"/>
  <c r="E558" i="1"/>
  <c r="K558" i="1"/>
  <c r="P558" i="1"/>
  <c r="V558" i="1"/>
  <c r="AA558" i="1"/>
  <c r="AE558" i="1"/>
  <c r="F558" i="1"/>
  <c r="L558" i="1"/>
  <c r="S558" i="1"/>
  <c r="W558" i="1"/>
  <c r="AB558" i="1"/>
  <c r="C557" i="1"/>
  <c r="B557" i="1"/>
  <c r="H557" i="1"/>
  <c r="M557" i="1"/>
  <c r="Q557" i="1"/>
  <c r="U557" i="1"/>
  <c r="Y557" i="1"/>
  <c r="AC557" i="1"/>
  <c r="AG557" i="1"/>
  <c r="D557" i="1"/>
  <c r="I557" i="1"/>
  <c r="N557" i="1"/>
  <c r="R557" i="1"/>
  <c r="V557" i="1"/>
  <c r="Z557" i="1"/>
  <c r="AD557" i="1"/>
  <c r="AH557" i="1"/>
  <c r="E557" i="1"/>
  <c r="J557" i="1"/>
  <c r="O557" i="1"/>
  <c r="S557" i="1"/>
  <c r="W557" i="1"/>
  <c r="AA557" i="1"/>
  <c r="AE557" i="1"/>
  <c r="AL557" i="1"/>
  <c r="B549" i="1"/>
  <c r="E549" i="1"/>
  <c r="U549" i="1"/>
  <c r="I549" i="1"/>
  <c r="Y549" i="1"/>
  <c r="M549" i="1"/>
  <c r="AC549" i="1"/>
  <c r="V545" i="1"/>
  <c r="D544" i="1"/>
  <c r="J544" i="1"/>
  <c r="V544" i="1"/>
  <c r="AG544" i="1"/>
  <c r="G539" i="1"/>
  <c r="I539" i="1"/>
  <c r="Q539" i="1"/>
  <c r="Y539" i="1"/>
  <c r="E529" i="1"/>
  <c r="B529" i="1"/>
  <c r="K529" i="1"/>
  <c r="R529" i="1"/>
  <c r="Y529" i="1"/>
  <c r="AE529" i="1"/>
  <c r="F529" i="1"/>
  <c r="N529" i="1"/>
  <c r="S529" i="1"/>
  <c r="Z529" i="1"/>
  <c r="AG529" i="1"/>
  <c r="G529" i="1"/>
  <c r="O529" i="1"/>
  <c r="V529" i="1"/>
  <c r="AA529" i="1"/>
  <c r="AH529" i="1"/>
  <c r="T526" i="1"/>
  <c r="G523" i="1"/>
  <c r="D523" i="1"/>
  <c r="M523" i="1"/>
  <c r="Y523" i="1"/>
  <c r="E523" i="1"/>
  <c r="Q523" i="1"/>
  <c r="AB523" i="1"/>
  <c r="I523" i="1"/>
  <c r="T523" i="1"/>
  <c r="AC523" i="1"/>
  <c r="D514" i="1"/>
  <c r="B514" i="1"/>
  <c r="M514" i="1"/>
  <c r="W514" i="1"/>
  <c r="AH514" i="1"/>
  <c r="F514" i="1"/>
  <c r="Q514" i="1"/>
  <c r="AB514" i="1"/>
  <c r="AL514" i="1"/>
  <c r="G514" i="1"/>
  <c r="R514" i="1"/>
  <c r="AC514" i="1"/>
  <c r="AL506" i="1"/>
  <c r="Q495" i="1"/>
  <c r="V487" i="1"/>
  <c r="U467" i="1"/>
  <c r="C466" i="1"/>
  <c r="E466" i="1"/>
  <c r="Q466" i="1"/>
  <c r="AD466" i="1"/>
  <c r="G466" i="1"/>
  <c r="U466" i="1"/>
  <c r="AG466" i="1"/>
  <c r="J466" i="1"/>
  <c r="W466" i="1"/>
  <c r="AL466" i="1"/>
  <c r="P829" i="1"/>
  <c r="I826" i="1"/>
  <c r="Q823" i="1"/>
  <c r="D815" i="1"/>
  <c r="U809" i="1"/>
  <c r="E809" i="1"/>
  <c r="AD808" i="1"/>
  <c r="U808" i="1"/>
  <c r="M808" i="1"/>
  <c r="E808" i="1"/>
  <c r="AH805" i="1"/>
  <c r="R805" i="1"/>
  <c r="B805" i="1"/>
  <c r="U804" i="1"/>
  <c r="M804" i="1"/>
  <c r="B804" i="1"/>
  <c r="AB801" i="1"/>
  <c r="T801" i="1"/>
  <c r="L801" i="1"/>
  <c r="D801" i="1"/>
  <c r="Y800" i="1"/>
  <c r="F800" i="1"/>
  <c r="Y796" i="1"/>
  <c r="P796" i="1"/>
  <c r="E796" i="1"/>
  <c r="AH793" i="1"/>
  <c r="AD793" i="1"/>
  <c r="Z793" i="1"/>
  <c r="V793" i="1"/>
  <c r="R793" i="1"/>
  <c r="N793" i="1"/>
  <c r="J793" i="1"/>
  <c r="F793" i="1"/>
  <c r="Q791" i="1"/>
  <c r="AG790" i="1"/>
  <c r="AA790" i="1"/>
  <c r="U790" i="1"/>
  <c r="O790" i="1"/>
  <c r="I790" i="1"/>
  <c r="C790" i="1"/>
  <c r="I783" i="1"/>
  <c r="AH782" i="1"/>
  <c r="AB782" i="1"/>
  <c r="W782" i="1"/>
  <c r="R782" i="1"/>
  <c r="L782" i="1"/>
  <c r="G782" i="1"/>
  <c r="B782" i="1"/>
  <c r="I780" i="1"/>
  <c r="S778" i="1"/>
  <c r="G778" i="1"/>
  <c r="P777" i="1"/>
  <c r="K777" i="1"/>
  <c r="E777" i="1"/>
  <c r="AG776" i="1"/>
  <c r="Q773" i="1"/>
  <c r="I771" i="1"/>
  <c r="V767" i="1"/>
  <c r="M767" i="1"/>
  <c r="D767" i="1"/>
  <c r="D766" i="1"/>
  <c r="I762" i="1"/>
  <c r="AD760" i="1"/>
  <c r="I760" i="1"/>
  <c r="AE759" i="1"/>
  <c r="V759" i="1"/>
  <c r="M759" i="1"/>
  <c r="D759" i="1"/>
  <c r="D758" i="1"/>
  <c r="N754" i="1"/>
  <c r="AL753" i="1"/>
  <c r="AC753" i="1"/>
  <c r="X753" i="1"/>
  <c r="S753" i="1"/>
  <c r="M753" i="1"/>
  <c r="H753" i="1"/>
  <c r="C753" i="1"/>
  <c r="L752" i="1"/>
  <c r="Q749" i="1"/>
  <c r="AE746" i="1"/>
  <c r="H746" i="1"/>
  <c r="AE740" i="1"/>
  <c r="I740" i="1"/>
  <c r="M738" i="1"/>
  <c r="AL737" i="1"/>
  <c r="AC737" i="1"/>
  <c r="X737" i="1"/>
  <c r="S737" i="1"/>
  <c r="M737" i="1"/>
  <c r="H737" i="1"/>
  <c r="C737" i="1"/>
  <c r="L736" i="1"/>
  <c r="Q733" i="1"/>
  <c r="AE722" i="1"/>
  <c r="Z722" i="1"/>
  <c r="S722" i="1"/>
  <c r="M722" i="1"/>
  <c r="E722" i="1"/>
  <c r="H719" i="1"/>
  <c r="AC714" i="1"/>
  <c r="S714" i="1"/>
  <c r="F714" i="1"/>
  <c r="K713" i="1"/>
  <c r="E713" i="1"/>
  <c r="AG712" i="1"/>
  <c r="AH710" i="1"/>
  <c r="Y710" i="1"/>
  <c r="Q710" i="1"/>
  <c r="G710" i="1"/>
  <c r="AD708" i="1"/>
  <c r="Y708" i="1"/>
  <c r="T708" i="1"/>
  <c r="N708" i="1"/>
  <c r="I708" i="1"/>
  <c r="C708" i="1"/>
  <c r="AH705" i="1"/>
  <c r="AD705" i="1"/>
  <c r="Z705" i="1"/>
  <c r="V705" i="1"/>
  <c r="R705" i="1"/>
  <c r="N705" i="1"/>
  <c r="J705" i="1"/>
  <c r="F705" i="1"/>
  <c r="AE704" i="1"/>
  <c r="Y704" i="1"/>
  <c r="S704" i="1"/>
  <c r="M704" i="1"/>
  <c r="C704" i="1"/>
  <c r="J703" i="1"/>
  <c r="T701" i="1"/>
  <c r="Q699" i="1"/>
  <c r="AH692" i="1"/>
  <c r="AA692" i="1"/>
  <c r="V692" i="1"/>
  <c r="O692" i="1"/>
  <c r="I692" i="1"/>
  <c r="B692" i="1"/>
  <c r="J683" i="1"/>
  <c r="AH681" i="1"/>
  <c r="AD681" i="1"/>
  <c r="Z681" i="1"/>
  <c r="V681" i="1"/>
  <c r="R681" i="1"/>
  <c r="N681" i="1"/>
  <c r="J681" i="1"/>
  <c r="F681" i="1"/>
  <c r="AD680" i="1"/>
  <c r="U680" i="1"/>
  <c r="L680" i="1"/>
  <c r="C680" i="1"/>
  <c r="AC673" i="1"/>
  <c r="M673" i="1"/>
  <c r="AC670" i="1"/>
  <c r="M670" i="1"/>
  <c r="H655" i="1"/>
  <c r="Q655" i="1"/>
  <c r="AG655" i="1"/>
  <c r="T654" i="1"/>
  <c r="Q642" i="1"/>
  <c r="Y642" i="1"/>
  <c r="J637" i="1"/>
  <c r="S637" i="1"/>
  <c r="AC637" i="1"/>
  <c r="W625" i="1"/>
  <c r="W601" i="1"/>
  <c r="C590" i="1"/>
  <c r="J590" i="1"/>
  <c r="AD590" i="1"/>
  <c r="R590" i="1"/>
  <c r="AL590" i="1"/>
  <c r="V590" i="1"/>
  <c r="W581" i="1"/>
  <c r="S580" i="1"/>
  <c r="E573" i="1"/>
  <c r="Q573" i="1"/>
  <c r="AG573" i="1"/>
  <c r="O545" i="1"/>
  <c r="B533" i="1"/>
  <c r="E533" i="1"/>
  <c r="U533" i="1"/>
  <c r="I533" i="1"/>
  <c r="Y533" i="1"/>
  <c r="M533" i="1"/>
  <c r="AC533" i="1"/>
  <c r="D528" i="1"/>
  <c r="J528" i="1"/>
  <c r="V528" i="1"/>
  <c r="AG528" i="1"/>
  <c r="C506" i="1"/>
  <c r="B506" i="1"/>
  <c r="M506" i="1"/>
  <c r="R506" i="1"/>
  <c r="Y506" i="1"/>
  <c r="AE506" i="1"/>
  <c r="F506" i="1"/>
  <c r="N506" i="1"/>
  <c r="U506" i="1"/>
  <c r="Z506" i="1"/>
  <c r="AG506" i="1"/>
  <c r="G506" i="1"/>
  <c r="O506" i="1"/>
  <c r="V506" i="1"/>
  <c r="AC506" i="1"/>
  <c r="AH506" i="1"/>
  <c r="AG495" i="1"/>
  <c r="K495" i="1"/>
  <c r="O487" i="1"/>
  <c r="I484" i="1"/>
  <c r="AG484" i="1"/>
  <c r="E470" i="1"/>
  <c r="B470" i="1"/>
  <c r="K470" i="1"/>
  <c r="Y470" i="1"/>
  <c r="AH470" i="1"/>
  <c r="C470" i="1"/>
  <c r="Q470" i="1"/>
  <c r="Z470" i="1"/>
  <c r="I470" i="1"/>
  <c r="R470" i="1"/>
  <c r="AA470" i="1"/>
  <c r="B467" i="1"/>
  <c r="F467" i="1"/>
  <c r="J467" i="1"/>
  <c r="N467" i="1"/>
  <c r="R467" i="1"/>
  <c r="V467" i="1"/>
  <c r="Z467" i="1"/>
  <c r="AD467" i="1"/>
  <c r="AH467" i="1"/>
  <c r="C467" i="1"/>
  <c r="G467" i="1"/>
  <c r="K467" i="1"/>
  <c r="O467" i="1"/>
  <c r="S467" i="1"/>
  <c r="W467" i="1"/>
  <c r="AA467" i="1"/>
  <c r="AE467" i="1"/>
  <c r="AL467" i="1"/>
  <c r="D467" i="1"/>
  <c r="H467" i="1"/>
  <c r="L467" i="1"/>
  <c r="P467" i="1"/>
  <c r="T467" i="1"/>
  <c r="X467" i="1"/>
  <c r="AB467" i="1"/>
  <c r="G654" i="1"/>
  <c r="E654" i="1"/>
  <c r="M654" i="1"/>
  <c r="U654" i="1"/>
  <c r="AC654" i="1"/>
  <c r="H654" i="1"/>
  <c r="P654" i="1"/>
  <c r="X654" i="1"/>
  <c r="D643" i="1"/>
  <c r="J643" i="1"/>
  <c r="U643" i="1"/>
  <c r="B630" i="1"/>
  <c r="D630" i="1"/>
  <c r="V630" i="1"/>
  <c r="J630" i="1"/>
  <c r="Z630" i="1"/>
  <c r="N630" i="1"/>
  <c r="AE630" i="1"/>
  <c r="M625" i="1"/>
  <c r="Z606" i="1"/>
  <c r="M601" i="1"/>
  <c r="S584" i="1"/>
  <c r="V584" i="1"/>
  <c r="AD584" i="1"/>
  <c r="K581" i="1"/>
  <c r="I580" i="1"/>
  <c r="F566" i="1"/>
  <c r="K566" i="1"/>
  <c r="AG566" i="1"/>
  <c r="O566" i="1"/>
  <c r="T566" i="1"/>
  <c r="M563" i="1"/>
  <c r="I563" i="1"/>
  <c r="AG563" i="1"/>
  <c r="AG555" i="1"/>
  <c r="AH545" i="1"/>
  <c r="I545" i="1"/>
  <c r="B526" i="1"/>
  <c r="D526" i="1"/>
  <c r="M526" i="1"/>
  <c r="V526" i="1"/>
  <c r="AE526" i="1"/>
  <c r="F526" i="1"/>
  <c r="O526" i="1"/>
  <c r="X526" i="1"/>
  <c r="AG526" i="1"/>
  <c r="H526" i="1"/>
  <c r="Q526" i="1"/>
  <c r="AA526" i="1"/>
  <c r="X516" i="1"/>
  <c r="W506" i="1"/>
  <c r="I500" i="1"/>
  <c r="AG500" i="1"/>
  <c r="AA495" i="1"/>
  <c r="F495" i="1"/>
  <c r="C490" i="1"/>
  <c r="G490" i="1"/>
  <c r="AG490" i="1"/>
  <c r="N490" i="1"/>
  <c r="U490" i="1"/>
  <c r="F488" i="1"/>
  <c r="E488" i="1"/>
  <c r="U488" i="1"/>
  <c r="AE488" i="1"/>
  <c r="J488" i="1"/>
  <c r="X488" i="1"/>
  <c r="AG488" i="1"/>
  <c r="O488" i="1"/>
  <c r="Z488" i="1"/>
  <c r="G487" i="1"/>
  <c r="F482" i="1"/>
  <c r="B482" i="1"/>
  <c r="O482" i="1"/>
  <c r="Z482" i="1"/>
  <c r="AH482" i="1"/>
  <c r="G482" i="1"/>
  <c r="R482" i="1"/>
  <c r="AC482" i="1"/>
  <c r="I482" i="1"/>
  <c r="U482" i="1"/>
  <c r="AE482" i="1"/>
  <c r="C479" i="1"/>
  <c r="F479" i="1"/>
  <c r="AA479" i="1"/>
  <c r="K479" i="1"/>
  <c r="AG479" i="1"/>
  <c r="Q479" i="1"/>
  <c r="AG470" i="1"/>
  <c r="R469" i="1"/>
  <c r="AC467" i="1"/>
  <c r="M467" i="1"/>
  <c r="H439" i="1"/>
  <c r="C439" i="1"/>
  <c r="N439" i="1"/>
  <c r="Y439" i="1"/>
  <c r="AL439" i="1"/>
  <c r="F439" i="1"/>
  <c r="Q439" i="1"/>
  <c r="AA439" i="1"/>
  <c r="I439" i="1"/>
  <c r="S439" i="1"/>
  <c r="AD439" i="1"/>
  <c r="K439" i="1"/>
  <c r="V439" i="1"/>
  <c r="AG439" i="1"/>
  <c r="B388" i="1"/>
  <c r="C388" i="1"/>
  <c r="H388" i="1"/>
  <c r="M388" i="1"/>
  <c r="S388" i="1"/>
  <c r="X388" i="1"/>
  <c r="AC388" i="1"/>
  <c r="AL388" i="1"/>
  <c r="D388" i="1"/>
  <c r="I388" i="1"/>
  <c r="O388" i="1"/>
  <c r="T388" i="1"/>
  <c r="Y388" i="1"/>
  <c r="AE388" i="1"/>
  <c r="E388" i="1"/>
  <c r="K388" i="1"/>
  <c r="P388" i="1"/>
  <c r="U388" i="1"/>
  <c r="AA388" i="1"/>
  <c r="G388" i="1"/>
  <c r="AB388" i="1"/>
  <c r="L388" i="1"/>
  <c r="AG388" i="1"/>
  <c r="Q388" i="1"/>
  <c r="AE384" i="1"/>
  <c r="H457" i="1"/>
  <c r="I457" i="1"/>
  <c r="Q457" i="1"/>
  <c r="F448" i="1"/>
  <c r="C448" i="1"/>
  <c r="L448" i="1"/>
  <c r="U448" i="1"/>
  <c r="AE448" i="1"/>
  <c r="E448" i="1"/>
  <c r="O448" i="1"/>
  <c r="X448" i="1"/>
  <c r="AG448" i="1"/>
  <c r="H448" i="1"/>
  <c r="Q448" i="1"/>
  <c r="Z448" i="1"/>
  <c r="I436" i="1"/>
  <c r="AG436" i="1"/>
  <c r="C433" i="1"/>
  <c r="F433" i="1"/>
  <c r="Y433" i="1"/>
  <c r="K433" i="1"/>
  <c r="AC433" i="1"/>
  <c r="P433" i="1"/>
  <c r="AH433" i="1"/>
  <c r="E649" i="1"/>
  <c r="Y647" i="1"/>
  <c r="F647" i="1"/>
  <c r="AA645" i="1"/>
  <c r="G645" i="1"/>
  <c r="AC640" i="1"/>
  <c r="Y640" i="1"/>
  <c r="P640" i="1"/>
  <c r="H640" i="1"/>
  <c r="AG639" i="1"/>
  <c r="O639" i="1"/>
  <c r="X638" i="1"/>
  <c r="N638" i="1"/>
  <c r="C638" i="1"/>
  <c r="E634" i="1"/>
  <c r="R633" i="1"/>
  <c r="AA632" i="1"/>
  <c r="AC623" i="1"/>
  <c r="X623" i="1"/>
  <c r="R623" i="1"/>
  <c r="K623" i="1"/>
  <c r="E623" i="1"/>
  <c r="AG622" i="1"/>
  <c r="F622" i="1"/>
  <c r="X619" i="1"/>
  <c r="AE618" i="1"/>
  <c r="W618" i="1"/>
  <c r="O618" i="1"/>
  <c r="G618" i="1"/>
  <c r="Y616" i="1"/>
  <c r="N616" i="1"/>
  <c r="D616" i="1"/>
  <c r="X615" i="1"/>
  <c r="E615" i="1"/>
  <c r="Y613" i="1"/>
  <c r="J613" i="1"/>
  <c r="AH612" i="1"/>
  <c r="R612" i="1"/>
  <c r="B612" i="1"/>
  <c r="R610" i="1"/>
  <c r="N610" i="1"/>
  <c r="J610" i="1"/>
  <c r="F610" i="1"/>
  <c r="AE609" i="1"/>
  <c r="U609" i="1"/>
  <c r="I609" i="1"/>
  <c r="C608" i="1"/>
  <c r="C605" i="1"/>
  <c r="AC599" i="1"/>
  <c r="X599" i="1"/>
  <c r="R599" i="1"/>
  <c r="K599" i="1"/>
  <c r="E599" i="1"/>
  <c r="AL598" i="1"/>
  <c r="V598" i="1"/>
  <c r="J598" i="1"/>
  <c r="AG597" i="1"/>
  <c r="Q597" i="1"/>
  <c r="AG596" i="1"/>
  <c r="I595" i="1"/>
  <c r="AE594" i="1"/>
  <c r="W594" i="1"/>
  <c r="O594" i="1"/>
  <c r="G594" i="1"/>
  <c r="Y592" i="1"/>
  <c r="N592" i="1"/>
  <c r="D592" i="1"/>
  <c r="AE591" i="1"/>
  <c r="Y591" i="1"/>
  <c r="S591" i="1"/>
  <c r="L591" i="1"/>
  <c r="G591" i="1"/>
  <c r="K589" i="1"/>
  <c r="B589" i="1"/>
  <c r="B588" i="1"/>
  <c r="O578" i="1"/>
  <c r="C578" i="1"/>
  <c r="C577" i="1"/>
  <c r="E576" i="1"/>
  <c r="AG574" i="1"/>
  <c r="AC574" i="1"/>
  <c r="X574" i="1"/>
  <c r="S574" i="1"/>
  <c r="L574" i="1"/>
  <c r="F574" i="1"/>
  <c r="I572" i="1"/>
  <c r="B572" i="1"/>
  <c r="D571" i="1"/>
  <c r="AD564" i="1"/>
  <c r="Y564" i="1"/>
  <c r="R564" i="1"/>
  <c r="I564" i="1"/>
  <c r="AE561" i="1"/>
  <c r="Y561" i="1"/>
  <c r="R561" i="1"/>
  <c r="K561" i="1"/>
  <c r="F561" i="1"/>
  <c r="AL560" i="1"/>
  <c r="Q560" i="1"/>
  <c r="M556" i="1"/>
  <c r="B556" i="1"/>
  <c r="C550" i="1"/>
  <c r="L542" i="1"/>
  <c r="G542" i="1"/>
  <c r="C542" i="1"/>
  <c r="AE541" i="1"/>
  <c r="W541" i="1"/>
  <c r="O541" i="1"/>
  <c r="G541" i="1"/>
  <c r="M540" i="1"/>
  <c r="B540" i="1"/>
  <c r="G538" i="1"/>
  <c r="AG537" i="1"/>
  <c r="Z537" i="1"/>
  <c r="S537" i="1"/>
  <c r="N537" i="1"/>
  <c r="G537" i="1"/>
  <c r="AL536" i="1"/>
  <c r="Q536" i="1"/>
  <c r="H534" i="1"/>
  <c r="C534" i="1"/>
  <c r="B532" i="1"/>
  <c r="C530" i="1"/>
  <c r="I524" i="1"/>
  <c r="J522" i="1"/>
  <c r="B522" i="1"/>
  <c r="C521" i="1"/>
  <c r="S518" i="1"/>
  <c r="AC515" i="1"/>
  <c r="M515" i="1"/>
  <c r="Y513" i="1"/>
  <c r="AE511" i="1"/>
  <c r="Z511" i="1"/>
  <c r="T511" i="1"/>
  <c r="L511" i="1"/>
  <c r="F511" i="1"/>
  <c r="C510" i="1"/>
  <c r="T508" i="1"/>
  <c r="H508" i="1"/>
  <c r="E507" i="1"/>
  <c r="AH499" i="1"/>
  <c r="AD499" i="1"/>
  <c r="Z499" i="1"/>
  <c r="U499" i="1"/>
  <c r="P499" i="1"/>
  <c r="J499" i="1"/>
  <c r="E499" i="1"/>
  <c r="AL498" i="1"/>
  <c r="W498" i="1"/>
  <c r="J498" i="1"/>
  <c r="Z496" i="1"/>
  <c r="Q496" i="1"/>
  <c r="H496" i="1"/>
  <c r="B494" i="1"/>
  <c r="AC489" i="1"/>
  <c r="M489" i="1"/>
  <c r="AC480" i="1"/>
  <c r="X480" i="1"/>
  <c r="R480" i="1"/>
  <c r="K480" i="1"/>
  <c r="E480" i="1"/>
  <c r="Z478" i="1"/>
  <c r="Y465" i="1"/>
  <c r="AG464" i="1"/>
  <c r="X464" i="1"/>
  <c r="O464" i="1"/>
  <c r="AE463" i="1"/>
  <c r="V463" i="1"/>
  <c r="L463" i="1"/>
  <c r="AB448" i="1"/>
  <c r="H441" i="1"/>
  <c r="D441" i="1"/>
  <c r="N441" i="1"/>
  <c r="Y441" i="1"/>
  <c r="AG441" i="1"/>
  <c r="F441" i="1"/>
  <c r="Q441" i="1"/>
  <c r="AB441" i="1"/>
  <c r="AL441" i="1"/>
  <c r="I441" i="1"/>
  <c r="T441" i="1"/>
  <c r="AC441" i="1"/>
  <c r="E438" i="1"/>
  <c r="C438" i="1"/>
  <c r="AA438" i="1"/>
  <c r="K438" i="1"/>
  <c r="AD438" i="1"/>
  <c r="Q438" i="1"/>
  <c r="AG438" i="1"/>
  <c r="H428" i="1"/>
  <c r="C428" i="1"/>
  <c r="P428" i="1"/>
  <c r="Y428" i="1"/>
  <c r="G428" i="1"/>
  <c r="Q428" i="1"/>
  <c r="AA428" i="1"/>
  <c r="I428" i="1"/>
  <c r="S428" i="1"/>
  <c r="AE428" i="1"/>
  <c r="E421" i="1"/>
  <c r="Q421" i="1"/>
  <c r="AC421" i="1"/>
  <c r="H421" i="1"/>
  <c r="U421" i="1"/>
  <c r="AG421" i="1"/>
  <c r="M421" i="1"/>
  <c r="X421" i="1"/>
  <c r="AH421" i="1"/>
  <c r="B408" i="1"/>
  <c r="F408" i="1"/>
  <c r="J408" i="1"/>
  <c r="N408" i="1"/>
  <c r="R408" i="1"/>
  <c r="V408" i="1"/>
  <c r="Z408" i="1"/>
  <c r="AD408" i="1"/>
  <c r="AH408" i="1"/>
  <c r="C408" i="1"/>
  <c r="G408" i="1"/>
  <c r="K408" i="1"/>
  <c r="O408" i="1"/>
  <c r="S408" i="1"/>
  <c r="W408" i="1"/>
  <c r="AA408" i="1"/>
  <c r="AE408" i="1"/>
  <c r="AL408" i="1"/>
  <c r="D408" i="1"/>
  <c r="H408" i="1"/>
  <c r="L408" i="1"/>
  <c r="P408" i="1"/>
  <c r="T408" i="1"/>
  <c r="X408" i="1"/>
  <c r="AB408" i="1"/>
  <c r="D394" i="1"/>
  <c r="H394" i="1"/>
  <c r="T394" i="1"/>
  <c r="L394" i="1"/>
  <c r="X394" i="1"/>
  <c r="M394" i="1"/>
  <c r="AA394" i="1"/>
  <c r="F374" i="1"/>
  <c r="E374" i="1"/>
  <c r="J374" i="1"/>
  <c r="P374" i="1"/>
  <c r="U374" i="1"/>
  <c r="Z374" i="1"/>
  <c r="B374" i="1"/>
  <c r="H374" i="1"/>
  <c r="M374" i="1"/>
  <c r="R374" i="1"/>
  <c r="X374" i="1"/>
  <c r="AC374" i="1"/>
  <c r="AH374" i="1"/>
  <c r="D374" i="1"/>
  <c r="O374" i="1"/>
  <c r="Y374" i="1"/>
  <c r="G374" i="1"/>
  <c r="Q374" i="1"/>
  <c r="AB374" i="1"/>
  <c r="I374" i="1"/>
  <c r="T374" i="1"/>
  <c r="AE374" i="1"/>
  <c r="F334" i="1"/>
  <c r="D334" i="1"/>
  <c r="J334" i="1"/>
  <c r="Q334" i="1"/>
  <c r="Y334" i="1"/>
  <c r="E334" i="1"/>
  <c r="L334" i="1"/>
  <c r="T334" i="1"/>
  <c r="Z334" i="1"/>
  <c r="AG334" i="1"/>
  <c r="G334" i="1"/>
  <c r="O334" i="1"/>
  <c r="U334" i="1"/>
  <c r="AB334" i="1"/>
  <c r="I334" i="1"/>
  <c r="P334" i="1"/>
  <c r="W334" i="1"/>
  <c r="D664" i="1"/>
  <c r="G653" i="1"/>
  <c r="J652" i="1"/>
  <c r="AL640" i="1"/>
  <c r="AB640" i="1"/>
  <c r="T640" i="1"/>
  <c r="L640" i="1"/>
  <c r="F640" i="1"/>
  <c r="AB639" i="1"/>
  <c r="J639" i="1"/>
  <c r="M633" i="1"/>
  <c r="T632" i="1"/>
  <c r="AH623" i="1"/>
  <c r="AB623" i="1"/>
  <c r="W623" i="1"/>
  <c r="P623" i="1"/>
  <c r="J623" i="1"/>
  <c r="D623" i="1"/>
  <c r="AC618" i="1"/>
  <c r="U618" i="1"/>
  <c r="M618" i="1"/>
  <c r="E618" i="1"/>
  <c r="AH613" i="1"/>
  <c r="S613" i="1"/>
  <c r="I613" i="1"/>
  <c r="AC609" i="1"/>
  <c r="Q609" i="1"/>
  <c r="G609" i="1"/>
  <c r="AH599" i="1"/>
  <c r="AB599" i="1"/>
  <c r="W599" i="1"/>
  <c r="P599" i="1"/>
  <c r="J599" i="1"/>
  <c r="D599" i="1"/>
  <c r="AG598" i="1"/>
  <c r="S598" i="1"/>
  <c r="F598" i="1"/>
  <c r="AA597" i="1"/>
  <c r="J597" i="1"/>
  <c r="Y596" i="1"/>
  <c r="AC594" i="1"/>
  <c r="U594" i="1"/>
  <c r="M594" i="1"/>
  <c r="E594" i="1"/>
  <c r="AC591" i="1"/>
  <c r="X591" i="1"/>
  <c r="Q591" i="1"/>
  <c r="K591" i="1"/>
  <c r="F582" i="1"/>
  <c r="AB574" i="1"/>
  <c r="W574" i="1"/>
  <c r="P574" i="1"/>
  <c r="K574" i="1"/>
  <c r="E574" i="1"/>
  <c r="U565" i="1"/>
  <c r="AL564" i="1"/>
  <c r="AC564" i="1"/>
  <c r="V564" i="1"/>
  <c r="Q564" i="1"/>
  <c r="F564" i="1"/>
  <c r="AL561" i="1"/>
  <c r="AD561" i="1"/>
  <c r="W561" i="1"/>
  <c r="Q561" i="1"/>
  <c r="J561" i="1"/>
  <c r="C561" i="1"/>
  <c r="AG560" i="1"/>
  <c r="J560" i="1"/>
  <c r="AG547" i="1"/>
  <c r="AC541" i="1"/>
  <c r="U541" i="1"/>
  <c r="M541" i="1"/>
  <c r="E541" i="1"/>
  <c r="AE537" i="1"/>
  <c r="Y537" i="1"/>
  <c r="R537" i="1"/>
  <c r="K537" i="1"/>
  <c r="F537" i="1"/>
  <c r="AG536" i="1"/>
  <c r="J536" i="1"/>
  <c r="N518" i="1"/>
  <c r="Y515" i="1"/>
  <c r="I515" i="1"/>
  <c r="S513" i="1"/>
  <c r="AL511" i="1"/>
  <c r="AD511" i="1"/>
  <c r="Y511" i="1"/>
  <c r="R511" i="1"/>
  <c r="K511" i="1"/>
  <c r="D511" i="1"/>
  <c r="AE508" i="1"/>
  <c r="Q508" i="1"/>
  <c r="G508" i="1"/>
  <c r="D503" i="1"/>
  <c r="K502" i="1"/>
  <c r="AG499" i="1"/>
  <c r="AC499" i="1"/>
  <c r="Y499" i="1"/>
  <c r="T499" i="1"/>
  <c r="N499" i="1"/>
  <c r="I499" i="1"/>
  <c r="D499" i="1"/>
  <c r="AG498" i="1"/>
  <c r="U498" i="1"/>
  <c r="G498" i="1"/>
  <c r="AG496" i="1"/>
  <c r="X496" i="1"/>
  <c r="O496" i="1"/>
  <c r="E496" i="1"/>
  <c r="P491" i="1"/>
  <c r="L491" i="1"/>
  <c r="H491" i="1"/>
  <c r="Y489" i="1"/>
  <c r="I489" i="1"/>
  <c r="AA486" i="1"/>
  <c r="R486" i="1"/>
  <c r="I486" i="1"/>
  <c r="AH485" i="1"/>
  <c r="Q485" i="1"/>
  <c r="M483" i="1"/>
  <c r="AH480" i="1"/>
  <c r="AB480" i="1"/>
  <c r="W480" i="1"/>
  <c r="P480" i="1"/>
  <c r="J480" i="1"/>
  <c r="D480" i="1"/>
  <c r="Q465" i="1"/>
  <c r="F464" i="1"/>
  <c r="C464" i="1"/>
  <c r="H463" i="1"/>
  <c r="D463" i="1"/>
  <c r="K463" i="1"/>
  <c r="R463" i="1"/>
  <c r="Z463" i="1"/>
  <c r="AG463" i="1"/>
  <c r="Y460" i="1"/>
  <c r="AG460" i="1"/>
  <c r="AG457" i="1"/>
  <c r="S448" i="1"/>
  <c r="AD441" i="1"/>
  <c r="C434" i="1"/>
  <c r="E434" i="1"/>
  <c r="Q434" i="1"/>
  <c r="AD434" i="1"/>
  <c r="G434" i="1"/>
  <c r="U434" i="1"/>
  <c r="AG434" i="1"/>
  <c r="J434" i="1"/>
  <c r="W434" i="1"/>
  <c r="AH434" i="1"/>
  <c r="I422" i="1"/>
  <c r="Y422" i="1"/>
  <c r="N422" i="1"/>
  <c r="AA422" i="1"/>
  <c r="Q422" i="1"/>
  <c r="AG422" i="1"/>
  <c r="C419" i="1"/>
  <c r="I419" i="1"/>
  <c r="P419" i="1"/>
  <c r="W419" i="1"/>
  <c r="D381" i="1"/>
  <c r="I381" i="1"/>
  <c r="AE381" i="1"/>
  <c r="O381" i="1"/>
  <c r="AG381" i="1"/>
  <c r="Q381" i="1"/>
  <c r="AG374" i="1"/>
  <c r="Q357" i="1"/>
  <c r="I357" i="1"/>
  <c r="AG357" i="1"/>
  <c r="B346" i="1"/>
  <c r="D346" i="1"/>
  <c r="T346" i="1"/>
  <c r="AL346" i="1"/>
  <c r="I346" i="1"/>
  <c r="Y346" i="1"/>
  <c r="L346" i="1"/>
  <c r="AB346" i="1"/>
  <c r="Q346" i="1"/>
  <c r="AG346" i="1"/>
  <c r="F318" i="1"/>
  <c r="B318" i="1"/>
  <c r="H318" i="1"/>
  <c r="M318" i="1"/>
  <c r="R318" i="1"/>
  <c r="X318" i="1"/>
  <c r="AC318" i="1"/>
  <c r="AH318" i="1"/>
  <c r="D318" i="1"/>
  <c r="J318" i="1"/>
  <c r="Q318" i="1"/>
  <c r="Y318" i="1"/>
  <c r="E318" i="1"/>
  <c r="L318" i="1"/>
  <c r="T318" i="1"/>
  <c r="Z318" i="1"/>
  <c r="AG318" i="1"/>
  <c r="G318" i="1"/>
  <c r="O318" i="1"/>
  <c r="U318" i="1"/>
  <c r="AB318" i="1"/>
  <c r="I318" i="1"/>
  <c r="P318" i="1"/>
  <c r="W318" i="1"/>
  <c r="D380" i="1"/>
  <c r="H380" i="1"/>
  <c r="L380" i="1"/>
  <c r="P380" i="1"/>
  <c r="T380" i="1"/>
  <c r="X380" i="1"/>
  <c r="H360" i="1"/>
  <c r="B360" i="1"/>
  <c r="O360" i="1"/>
  <c r="AB360" i="1"/>
  <c r="G360" i="1"/>
  <c r="T360" i="1"/>
  <c r="AG360" i="1"/>
  <c r="I360" i="1"/>
  <c r="V360" i="1"/>
  <c r="AH360" i="1"/>
  <c r="H352" i="1"/>
  <c r="B352" i="1"/>
  <c r="I352" i="1"/>
  <c r="O352" i="1"/>
  <c r="V352" i="1"/>
  <c r="AB352" i="1"/>
  <c r="AH352" i="1"/>
  <c r="D352" i="1"/>
  <c r="J352" i="1"/>
  <c r="Q352" i="1"/>
  <c r="W352" i="1"/>
  <c r="AD352" i="1"/>
  <c r="AL352" i="1"/>
  <c r="F352" i="1"/>
  <c r="L352" i="1"/>
  <c r="R352" i="1"/>
  <c r="Y352" i="1"/>
  <c r="AE352" i="1"/>
  <c r="Z458" i="1"/>
  <c r="O458" i="1"/>
  <c r="E458" i="1"/>
  <c r="AE456" i="1"/>
  <c r="U456" i="1"/>
  <c r="L456" i="1"/>
  <c r="C456" i="1"/>
  <c r="AG455" i="1"/>
  <c r="AA455" i="1"/>
  <c r="V455" i="1"/>
  <c r="Q455" i="1"/>
  <c r="K455" i="1"/>
  <c r="F455" i="1"/>
  <c r="AH454" i="1"/>
  <c r="Y454" i="1"/>
  <c r="K454" i="1"/>
  <c r="B454" i="1"/>
  <c r="Z453" i="1"/>
  <c r="B453" i="1"/>
  <c r="AH451" i="1"/>
  <c r="AD451" i="1"/>
  <c r="Z451" i="1"/>
  <c r="V451" i="1"/>
  <c r="R451" i="1"/>
  <c r="N451" i="1"/>
  <c r="J451" i="1"/>
  <c r="E451" i="1"/>
  <c r="U449" i="1"/>
  <c r="W447" i="1"/>
  <c r="R447" i="1"/>
  <c r="L447" i="1"/>
  <c r="G447" i="1"/>
  <c r="B447" i="1"/>
  <c r="R446" i="1"/>
  <c r="B446" i="1"/>
  <c r="Z445" i="1"/>
  <c r="J445" i="1"/>
  <c r="AB443" i="1"/>
  <c r="X443" i="1"/>
  <c r="T443" i="1"/>
  <c r="P443" i="1"/>
  <c r="L443" i="1"/>
  <c r="H443" i="1"/>
  <c r="D443" i="1"/>
  <c r="AL442" i="1"/>
  <c r="AD442" i="1"/>
  <c r="Y442" i="1"/>
  <c r="R442" i="1"/>
  <c r="M442" i="1"/>
  <c r="F442" i="1"/>
  <c r="AH435" i="1"/>
  <c r="AD435" i="1"/>
  <c r="Z435" i="1"/>
  <c r="V435" i="1"/>
  <c r="R435" i="1"/>
  <c r="N435" i="1"/>
  <c r="J435" i="1"/>
  <c r="F435" i="1"/>
  <c r="AG432" i="1"/>
  <c r="Y432" i="1"/>
  <c r="Q432" i="1"/>
  <c r="K432" i="1"/>
  <c r="C432" i="1"/>
  <c r="AG431" i="1"/>
  <c r="AA431" i="1"/>
  <c r="V431" i="1"/>
  <c r="Q431" i="1"/>
  <c r="K431" i="1"/>
  <c r="F431" i="1"/>
  <c r="I429" i="1"/>
  <c r="AA427" i="1"/>
  <c r="G427" i="1"/>
  <c r="Q423" i="1"/>
  <c r="I423" i="1"/>
  <c r="AG407" i="1"/>
  <c r="N407" i="1"/>
  <c r="S398" i="1"/>
  <c r="P390" i="1"/>
  <c r="AE385" i="1"/>
  <c r="W385" i="1"/>
  <c r="O385" i="1"/>
  <c r="G385" i="1"/>
  <c r="Z382" i="1"/>
  <c r="U382" i="1"/>
  <c r="P382" i="1"/>
  <c r="J382" i="1"/>
  <c r="E382" i="1"/>
  <c r="AH380" i="1"/>
  <c r="AD380" i="1"/>
  <c r="Z380" i="1"/>
  <c r="U380" i="1"/>
  <c r="O380" i="1"/>
  <c r="J380" i="1"/>
  <c r="E380" i="1"/>
  <c r="H376" i="1"/>
  <c r="G376" i="1"/>
  <c r="Q376" i="1"/>
  <c r="Y376" i="1"/>
  <c r="AG376" i="1"/>
  <c r="D376" i="1"/>
  <c r="L376" i="1"/>
  <c r="T376" i="1"/>
  <c r="AD376" i="1"/>
  <c r="F366" i="1"/>
  <c r="D366" i="1"/>
  <c r="J366" i="1"/>
  <c r="Q366" i="1"/>
  <c r="Y366" i="1"/>
  <c r="E366" i="1"/>
  <c r="L366" i="1"/>
  <c r="T366" i="1"/>
  <c r="Z366" i="1"/>
  <c r="AG366" i="1"/>
  <c r="G366" i="1"/>
  <c r="O366" i="1"/>
  <c r="U366" i="1"/>
  <c r="AB366" i="1"/>
  <c r="B364" i="1"/>
  <c r="C364" i="1"/>
  <c r="H364" i="1"/>
  <c r="M364" i="1"/>
  <c r="S364" i="1"/>
  <c r="X364" i="1"/>
  <c r="AC364" i="1"/>
  <c r="AL364" i="1"/>
  <c r="D364" i="1"/>
  <c r="I364" i="1"/>
  <c r="O364" i="1"/>
  <c r="T364" i="1"/>
  <c r="Y364" i="1"/>
  <c r="AE364" i="1"/>
  <c r="E364" i="1"/>
  <c r="K364" i="1"/>
  <c r="P364" i="1"/>
  <c r="U364" i="1"/>
  <c r="AA364" i="1"/>
  <c r="B361" i="1"/>
  <c r="F361" i="1"/>
  <c r="J361" i="1"/>
  <c r="N361" i="1"/>
  <c r="R361" i="1"/>
  <c r="V361" i="1"/>
  <c r="Z361" i="1"/>
  <c r="AD361" i="1"/>
  <c r="AH361" i="1"/>
  <c r="C361" i="1"/>
  <c r="G361" i="1"/>
  <c r="K361" i="1"/>
  <c r="O361" i="1"/>
  <c r="S361" i="1"/>
  <c r="W361" i="1"/>
  <c r="AA361" i="1"/>
  <c r="AE361" i="1"/>
  <c r="AL361" i="1"/>
  <c r="D361" i="1"/>
  <c r="H361" i="1"/>
  <c r="L361" i="1"/>
  <c r="P361" i="1"/>
  <c r="T361" i="1"/>
  <c r="X361" i="1"/>
  <c r="AB361" i="1"/>
  <c r="T352" i="1"/>
  <c r="AG344" i="1"/>
  <c r="B337" i="1"/>
  <c r="E337" i="1"/>
  <c r="M337" i="1"/>
  <c r="U337" i="1"/>
  <c r="AC337" i="1"/>
  <c r="H337" i="1"/>
  <c r="P337" i="1"/>
  <c r="X337" i="1"/>
  <c r="I337" i="1"/>
  <c r="Q337" i="1"/>
  <c r="Y337" i="1"/>
  <c r="AG337" i="1"/>
  <c r="F313" i="1"/>
  <c r="B313" i="1"/>
  <c r="G313" i="1"/>
  <c r="K313" i="1"/>
  <c r="P313" i="1"/>
  <c r="T313" i="1"/>
  <c r="X313" i="1"/>
  <c r="AB313" i="1"/>
  <c r="C313" i="1"/>
  <c r="I313" i="1"/>
  <c r="O313" i="1"/>
  <c r="U313" i="1"/>
  <c r="Z313" i="1"/>
  <c r="AE313" i="1"/>
  <c r="D313" i="1"/>
  <c r="J313" i="1"/>
  <c r="Q313" i="1"/>
  <c r="V313" i="1"/>
  <c r="AA313" i="1"/>
  <c r="AG313" i="1"/>
  <c r="E313" i="1"/>
  <c r="L313" i="1"/>
  <c r="R313" i="1"/>
  <c r="W313" i="1"/>
  <c r="AC313" i="1"/>
  <c r="AH313" i="1"/>
  <c r="D305" i="1"/>
  <c r="H305" i="1"/>
  <c r="L305" i="1"/>
  <c r="P305" i="1"/>
  <c r="T305" i="1"/>
  <c r="X305" i="1"/>
  <c r="AB305" i="1"/>
  <c r="B305" i="1"/>
  <c r="F305" i="1"/>
  <c r="J305" i="1"/>
  <c r="N305" i="1"/>
  <c r="R305" i="1"/>
  <c r="V305" i="1"/>
  <c r="Z305" i="1"/>
  <c r="AD305" i="1"/>
  <c r="AH305" i="1"/>
  <c r="C305" i="1"/>
  <c r="K305" i="1"/>
  <c r="S305" i="1"/>
  <c r="AA305" i="1"/>
  <c r="AL305" i="1"/>
  <c r="E305" i="1"/>
  <c r="M305" i="1"/>
  <c r="U305" i="1"/>
  <c r="AC305" i="1"/>
  <c r="G305" i="1"/>
  <c r="O305" i="1"/>
  <c r="W305" i="1"/>
  <c r="AE305" i="1"/>
  <c r="AE455" i="1"/>
  <c r="Z455" i="1"/>
  <c r="T455" i="1"/>
  <c r="O455" i="1"/>
  <c r="J455" i="1"/>
  <c r="D455" i="1"/>
  <c r="AG451" i="1"/>
  <c r="AC451" i="1"/>
  <c r="Y451" i="1"/>
  <c r="U451" i="1"/>
  <c r="Q451" i="1"/>
  <c r="M451" i="1"/>
  <c r="I451" i="1"/>
  <c r="D451" i="1"/>
  <c r="AG449" i="1"/>
  <c r="Q449" i="1"/>
  <c r="Y445" i="1"/>
  <c r="I445" i="1"/>
  <c r="AL443" i="1"/>
  <c r="AE443" i="1"/>
  <c r="AA443" i="1"/>
  <c r="W443" i="1"/>
  <c r="S443" i="1"/>
  <c r="O443" i="1"/>
  <c r="K443" i="1"/>
  <c r="G443" i="1"/>
  <c r="AH442" i="1"/>
  <c r="AC442" i="1"/>
  <c r="W442" i="1"/>
  <c r="Q442" i="1"/>
  <c r="J442" i="1"/>
  <c r="E442" i="1"/>
  <c r="AE431" i="1"/>
  <c r="Z431" i="1"/>
  <c r="U431" i="1"/>
  <c r="O431" i="1"/>
  <c r="J431" i="1"/>
  <c r="E431" i="1"/>
  <c r="AE415" i="1"/>
  <c r="AA415" i="1"/>
  <c r="V415" i="1"/>
  <c r="R415" i="1"/>
  <c r="M415" i="1"/>
  <c r="I415" i="1"/>
  <c r="D415" i="1"/>
  <c r="AL414" i="1"/>
  <c r="Y414" i="1"/>
  <c r="N414" i="1"/>
  <c r="AE412" i="1"/>
  <c r="T412" i="1"/>
  <c r="I412" i="1"/>
  <c r="AB407" i="1"/>
  <c r="J407" i="1"/>
  <c r="AB405" i="1"/>
  <c r="T405" i="1"/>
  <c r="I405" i="1"/>
  <c r="Z403" i="1"/>
  <c r="V403" i="1"/>
  <c r="P403" i="1"/>
  <c r="J403" i="1"/>
  <c r="F403" i="1"/>
  <c r="AE399" i="1"/>
  <c r="AA399" i="1"/>
  <c r="V399" i="1"/>
  <c r="R399" i="1"/>
  <c r="M399" i="1"/>
  <c r="I399" i="1"/>
  <c r="D399" i="1"/>
  <c r="AG398" i="1"/>
  <c r="K398" i="1"/>
  <c r="AB396" i="1"/>
  <c r="X396" i="1"/>
  <c r="T396" i="1"/>
  <c r="P396" i="1"/>
  <c r="L396" i="1"/>
  <c r="H396" i="1"/>
  <c r="AH395" i="1"/>
  <c r="M395" i="1"/>
  <c r="AA393" i="1"/>
  <c r="W393" i="1"/>
  <c r="R393" i="1"/>
  <c r="M393" i="1"/>
  <c r="I393" i="1"/>
  <c r="D393" i="1"/>
  <c r="AL392" i="1"/>
  <c r="AD392" i="1"/>
  <c r="W392" i="1"/>
  <c r="R392" i="1"/>
  <c r="K392" i="1"/>
  <c r="F392" i="1"/>
  <c r="AH391" i="1"/>
  <c r="V391" i="1"/>
  <c r="I391" i="1"/>
  <c r="AE390" i="1"/>
  <c r="L390" i="1"/>
  <c r="AD387" i="1"/>
  <c r="M387" i="1"/>
  <c r="AD385" i="1"/>
  <c r="V385" i="1"/>
  <c r="N385" i="1"/>
  <c r="E385" i="1"/>
  <c r="AE382" i="1"/>
  <c r="Y382" i="1"/>
  <c r="T382" i="1"/>
  <c r="O382" i="1"/>
  <c r="I382" i="1"/>
  <c r="D382" i="1"/>
  <c r="AG380" i="1"/>
  <c r="AC380" i="1"/>
  <c r="Y380" i="1"/>
  <c r="S380" i="1"/>
  <c r="N380" i="1"/>
  <c r="I380" i="1"/>
  <c r="C380" i="1"/>
  <c r="E379" i="1"/>
  <c r="AG379" i="1"/>
  <c r="AE376" i="1"/>
  <c r="N376" i="1"/>
  <c r="C375" i="1"/>
  <c r="AC375" i="1"/>
  <c r="W366" i="1"/>
  <c r="Q364" i="1"/>
  <c r="Z360" i="1"/>
  <c r="N352" i="1"/>
  <c r="H344" i="1"/>
  <c r="B344" i="1"/>
  <c r="I344" i="1"/>
  <c r="O344" i="1"/>
  <c r="V344" i="1"/>
  <c r="AB344" i="1"/>
  <c r="AH344" i="1"/>
  <c r="D344" i="1"/>
  <c r="J344" i="1"/>
  <c r="Q344" i="1"/>
  <c r="W344" i="1"/>
  <c r="AD344" i="1"/>
  <c r="AL344" i="1"/>
  <c r="F344" i="1"/>
  <c r="L344" i="1"/>
  <c r="R344" i="1"/>
  <c r="Y344" i="1"/>
  <c r="AE344" i="1"/>
  <c r="C327" i="1"/>
  <c r="S327" i="1"/>
  <c r="AG327" i="1"/>
  <c r="I311" i="1"/>
  <c r="F311" i="1"/>
  <c r="N311" i="1"/>
  <c r="V311" i="1"/>
  <c r="AC311" i="1"/>
  <c r="AH311" i="1"/>
  <c r="D311" i="1"/>
  <c r="Q311" i="1"/>
  <c r="Y311" i="1"/>
  <c r="AG311" i="1"/>
  <c r="H311" i="1"/>
  <c r="R311" i="1"/>
  <c r="AA311" i="1"/>
  <c r="K311" i="1"/>
  <c r="T311" i="1"/>
  <c r="AD311" i="1"/>
  <c r="D310" i="1"/>
  <c r="B310" i="1"/>
  <c r="H310" i="1"/>
  <c r="M310" i="1"/>
  <c r="R310" i="1"/>
  <c r="V310" i="1"/>
  <c r="Z310" i="1"/>
  <c r="AD310" i="1"/>
  <c r="AH310" i="1"/>
  <c r="E310" i="1"/>
  <c r="J310" i="1"/>
  <c r="P310" i="1"/>
  <c r="T310" i="1"/>
  <c r="X310" i="1"/>
  <c r="AB310" i="1"/>
  <c r="C310" i="1"/>
  <c r="O310" i="1"/>
  <c r="W310" i="1"/>
  <c r="AE310" i="1"/>
  <c r="G310" i="1"/>
  <c r="Q310" i="1"/>
  <c r="Y310" i="1"/>
  <c r="AG310" i="1"/>
  <c r="I310" i="1"/>
  <c r="S310" i="1"/>
  <c r="AA310" i="1"/>
  <c r="AL310" i="1"/>
  <c r="E292" i="1"/>
  <c r="H292" i="1"/>
  <c r="P292" i="1"/>
  <c r="X292" i="1"/>
  <c r="C292" i="1"/>
  <c r="K292" i="1"/>
  <c r="S292" i="1"/>
  <c r="AA292" i="1"/>
  <c r="AL292" i="1"/>
  <c r="F292" i="1"/>
  <c r="V292" i="1"/>
  <c r="I292" i="1"/>
  <c r="Y292" i="1"/>
  <c r="N292" i="1"/>
  <c r="AD292" i="1"/>
  <c r="U371" i="1"/>
  <c r="AC369" i="1"/>
  <c r="U369" i="1"/>
  <c r="M369" i="1"/>
  <c r="E369" i="1"/>
  <c r="AE368" i="1"/>
  <c r="R368" i="1"/>
  <c r="F368" i="1"/>
  <c r="AG365" i="1"/>
  <c r="AG363" i="1"/>
  <c r="M363" i="1"/>
  <c r="AA359" i="1"/>
  <c r="C359" i="1"/>
  <c r="AH356" i="1"/>
  <c r="Z356" i="1"/>
  <c r="R356" i="1"/>
  <c r="J356" i="1"/>
  <c r="B356" i="1"/>
  <c r="AC355" i="1"/>
  <c r="Q355" i="1"/>
  <c r="G355" i="1"/>
  <c r="P354" i="1"/>
  <c r="AG351" i="1"/>
  <c r="M351" i="1"/>
  <c r="Y350" i="1"/>
  <c r="Q350" i="1"/>
  <c r="J350" i="1"/>
  <c r="D350" i="1"/>
  <c r="AB348" i="1"/>
  <c r="X348" i="1"/>
  <c r="T348" i="1"/>
  <c r="P348" i="1"/>
  <c r="L348" i="1"/>
  <c r="H348" i="1"/>
  <c r="C348" i="1"/>
  <c r="AE347" i="1"/>
  <c r="I347" i="1"/>
  <c r="AB342" i="1"/>
  <c r="Q342" i="1"/>
  <c r="G342" i="1"/>
  <c r="AC339" i="1"/>
  <c r="U339" i="1"/>
  <c r="M339" i="1"/>
  <c r="E339" i="1"/>
  <c r="Y338" i="1"/>
  <c r="I338" i="1"/>
  <c r="AA332" i="1"/>
  <c r="U332" i="1"/>
  <c r="P332" i="1"/>
  <c r="J332" i="1"/>
  <c r="V330" i="1"/>
  <c r="AH326" i="1"/>
  <c r="AC326" i="1"/>
  <c r="X326" i="1"/>
  <c r="R326" i="1"/>
  <c r="M326" i="1"/>
  <c r="H326" i="1"/>
  <c r="B326" i="1"/>
  <c r="Y323" i="1"/>
  <c r="O323" i="1"/>
  <c r="E323" i="1"/>
  <c r="X321" i="1"/>
  <c r="Q321" i="1"/>
  <c r="K321" i="1"/>
  <c r="AE320" i="1"/>
  <c r="W320" i="1"/>
  <c r="N320" i="1"/>
  <c r="C315" i="1"/>
  <c r="G315" i="1"/>
  <c r="Q315" i="1"/>
  <c r="AC315" i="1"/>
  <c r="Z312" i="1"/>
  <c r="C307" i="1"/>
  <c r="E307" i="1"/>
  <c r="I307" i="1"/>
  <c r="N307" i="1"/>
  <c r="R307" i="1"/>
  <c r="V307" i="1"/>
  <c r="Z307" i="1"/>
  <c r="AD307" i="1"/>
  <c r="AH307" i="1"/>
  <c r="B307" i="1"/>
  <c r="G307" i="1"/>
  <c r="L307" i="1"/>
  <c r="P307" i="1"/>
  <c r="T307" i="1"/>
  <c r="X307" i="1"/>
  <c r="AB307" i="1"/>
  <c r="E300" i="1"/>
  <c r="I300" i="1"/>
  <c r="V300" i="1"/>
  <c r="F300" i="1"/>
  <c r="P300" i="1"/>
  <c r="Y300" i="1"/>
  <c r="F299" i="1"/>
  <c r="E299" i="1"/>
  <c r="L299" i="1"/>
  <c r="R299" i="1"/>
  <c r="X299" i="1"/>
  <c r="AD299" i="1"/>
  <c r="AL299" i="1"/>
  <c r="C299" i="1"/>
  <c r="I299" i="1"/>
  <c r="O299" i="1"/>
  <c r="U299" i="1"/>
  <c r="AA299" i="1"/>
  <c r="AE297" i="1"/>
  <c r="AC296" i="1"/>
  <c r="Q296" i="1"/>
  <c r="B263" i="1"/>
  <c r="K263" i="1"/>
  <c r="P263" i="1"/>
  <c r="Z263" i="1"/>
  <c r="AD263" i="1"/>
  <c r="B244" i="1"/>
  <c r="E244" i="1"/>
  <c r="L244" i="1"/>
  <c r="T244" i="1"/>
  <c r="Z244" i="1"/>
  <c r="AG244" i="1"/>
  <c r="F244" i="1"/>
  <c r="N244" i="1"/>
  <c r="U244" i="1"/>
  <c r="AB244" i="1"/>
  <c r="D244" i="1"/>
  <c r="Q244" i="1"/>
  <c r="I244" i="1"/>
  <c r="V244" i="1"/>
  <c r="J244" i="1"/>
  <c r="Y244" i="1"/>
  <c r="E223" i="1"/>
  <c r="F223" i="1"/>
  <c r="N223" i="1"/>
  <c r="V223" i="1"/>
  <c r="AD223" i="1"/>
  <c r="H223" i="1"/>
  <c r="P223" i="1"/>
  <c r="X223" i="1"/>
  <c r="C223" i="1"/>
  <c r="S223" i="1"/>
  <c r="AL223" i="1"/>
  <c r="I223" i="1"/>
  <c r="Y223" i="1"/>
  <c r="K223" i="1"/>
  <c r="AA223" i="1"/>
  <c r="C206" i="1"/>
  <c r="P206" i="1"/>
  <c r="W206" i="1"/>
  <c r="I206" i="1"/>
  <c r="AE206" i="1"/>
  <c r="E155" i="1"/>
  <c r="U155" i="1"/>
  <c r="I155" i="1"/>
  <c r="Y155" i="1"/>
  <c r="M155" i="1"/>
  <c r="Q155" i="1"/>
  <c r="AG155" i="1"/>
  <c r="AC155" i="1"/>
  <c r="B321" i="1"/>
  <c r="D321" i="1"/>
  <c r="I321" i="1"/>
  <c r="O321" i="1"/>
  <c r="T321" i="1"/>
  <c r="Y321" i="1"/>
  <c r="AE321" i="1"/>
  <c r="F303" i="1"/>
  <c r="Q303" i="1"/>
  <c r="C296" i="1"/>
  <c r="E296" i="1"/>
  <c r="L296" i="1"/>
  <c r="R296" i="1"/>
  <c r="Y296" i="1"/>
  <c r="AE296" i="1"/>
  <c r="B296" i="1"/>
  <c r="I296" i="1"/>
  <c r="O296" i="1"/>
  <c r="U296" i="1"/>
  <c r="AB296" i="1"/>
  <c r="AH296" i="1"/>
  <c r="H287" i="1"/>
  <c r="F287" i="1"/>
  <c r="V287" i="1"/>
  <c r="AL287" i="1"/>
  <c r="I287" i="1"/>
  <c r="Y287" i="1"/>
  <c r="N287" i="1"/>
  <c r="AD287" i="1"/>
  <c r="D281" i="1"/>
  <c r="E281" i="1"/>
  <c r="J281" i="1"/>
  <c r="Q281" i="1"/>
  <c r="F281" i="1"/>
  <c r="M281" i="1"/>
  <c r="R281" i="1"/>
  <c r="X281" i="1"/>
  <c r="C281" i="1"/>
  <c r="O281" i="1"/>
  <c r="Z281" i="1"/>
  <c r="H281" i="1"/>
  <c r="S281" i="1"/>
  <c r="AA281" i="1"/>
  <c r="AG281" i="1"/>
  <c r="I281" i="1"/>
  <c r="V281" i="1"/>
  <c r="AC281" i="1"/>
  <c r="AL281" i="1"/>
  <c r="V169" i="1"/>
  <c r="X169" i="1"/>
  <c r="F169" i="1"/>
  <c r="F159" i="1"/>
  <c r="D159" i="1"/>
  <c r="Q159" i="1"/>
  <c r="AG159" i="1"/>
  <c r="T159" i="1"/>
  <c r="Y368" i="1"/>
  <c r="L368" i="1"/>
  <c r="Q359" i="1"/>
  <c r="AD356" i="1"/>
  <c r="V356" i="1"/>
  <c r="N356" i="1"/>
  <c r="F356" i="1"/>
  <c r="AB350" i="1"/>
  <c r="U350" i="1"/>
  <c r="O350" i="1"/>
  <c r="G350" i="1"/>
  <c r="Q347" i="1"/>
  <c r="AG339" i="1"/>
  <c r="Y339" i="1"/>
  <c r="Q339" i="1"/>
  <c r="I339" i="1"/>
  <c r="Z326" i="1"/>
  <c r="U326" i="1"/>
  <c r="P326" i="1"/>
  <c r="J326" i="1"/>
  <c r="E326" i="1"/>
  <c r="AE323" i="1"/>
  <c r="U323" i="1"/>
  <c r="I323" i="1"/>
  <c r="AL321" i="1"/>
  <c r="AB321" i="1"/>
  <c r="U321" i="1"/>
  <c r="M321" i="1"/>
  <c r="G321" i="1"/>
  <c r="H320" i="1"/>
  <c r="B320" i="1"/>
  <c r="I320" i="1"/>
  <c r="O320" i="1"/>
  <c r="V320" i="1"/>
  <c r="AB320" i="1"/>
  <c r="AH320" i="1"/>
  <c r="F316" i="1"/>
  <c r="R316" i="1"/>
  <c r="D297" i="1"/>
  <c r="E297" i="1"/>
  <c r="P297" i="1"/>
  <c r="Y297" i="1"/>
  <c r="AH297" i="1"/>
  <c r="J297" i="1"/>
  <c r="U297" i="1"/>
  <c r="AD297" i="1"/>
  <c r="W296" i="1"/>
  <c r="J296" i="1"/>
  <c r="F293" i="1"/>
  <c r="I293" i="1"/>
  <c r="AE293" i="1"/>
  <c r="T293" i="1"/>
  <c r="AE281" i="1"/>
  <c r="D267" i="1"/>
  <c r="F267" i="1"/>
  <c r="AB267" i="1"/>
  <c r="L267" i="1"/>
  <c r="AG267" i="1"/>
  <c r="Q267" i="1"/>
  <c r="V267" i="1"/>
  <c r="Q237" i="1"/>
  <c r="Y237" i="1"/>
  <c r="I237" i="1"/>
  <c r="AG237" i="1"/>
  <c r="I200" i="1"/>
  <c r="U200" i="1"/>
  <c r="AG200" i="1"/>
  <c r="J200" i="1"/>
  <c r="B173" i="1"/>
  <c r="V173" i="1"/>
  <c r="L173" i="1"/>
  <c r="T173" i="1"/>
  <c r="AD173" i="1"/>
  <c r="AE173" i="1"/>
  <c r="J173" i="1"/>
  <c r="AE288" i="1"/>
  <c r="R288" i="1"/>
  <c r="E288" i="1"/>
  <c r="I284" i="1"/>
  <c r="D273" i="1"/>
  <c r="E273" i="1"/>
  <c r="K273" i="1"/>
  <c r="R273" i="1"/>
  <c r="X273" i="1"/>
  <c r="AD273" i="1"/>
  <c r="F273" i="1"/>
  <c r="N273" i="1"/>
  <c r="S273" i="1"/>
  <c r="Y273" i="1"/>
  <c r="C271" i="1"/>
  <c r="N271" i="1"/>
  <c r="U271" i="1"/>
  <c r="U270" i="1"/>
  <c r="D268" i="1"/>
  <c r="C268" i="1"/>
  <c r="H268" i="1"/>
  <c r="L268" i="1"/>
  <c r="P268" i="1"/>
  <c r="T268" i="1"/>
  <c r="X268" i="1"/>
  <c r="AB268" i="1"/>
  <c r="E268" i="1"/>
  <c r="I268" i="1"/>
  <c r="M268" i="1"/>
  <c r="Q268" i="1"/>
  <c r="U268" i="1"/>
  <c r="Y268" i="1"/>
  <c r="AC268" i="1"/>
  <c r="AG268" i="1"/>
  <c r="U254" i="1"/>
  <c r="E246" i="1"/>
  <c r="H246" i="1"/>
  <c r="R246" i="1"/>
  <c r="J246" i="1"/>
  <c r="X246" i="1"/>
  <c r="AG246" i="1"/>
  <c r="C242" i="1"/>
  <c r="K242" i="1"/>
  <c r="T242" i="1"/>
  <c r="AB241" i="1"/>
  <c r="T241" i="1"/>
  <c r="K241" i="1"/>
  <c r="AG239" i="1"/>
  <c r="J238" i="1"/>
  <c r="M238" i="1"/>
  <c r="AH238" i="1"/>
  <c r="H234" i="1"/>
  <c r="C234" i="1"/>
  <c r="Q234" i="1"/>
  <c r="AA234" i="1"/>
  <c r="I234" i="1"/>
  <c r="S234" i="1"/>
  <c r="AB234" i="1"/>
  <c r="E231" i="1"/>
  <c r="F231" i="1"/>
  <c r="V231" i="1"/>
  <c r="I231" i="1"/>
  <c r="Y231" i="1"/>
  <c r="Q222" i="1"/>
  <c r="B210" i="1"/>
  <c r="K210" i="1"/>
  <c r="AG210" i="1"/>
  <c r="Q210" i="1"/>
  <c r="C207" i="1"/>
  <c r="S207" i="1"/>
  <c r="C205" i="1"/>
  <c r="B205" i="1"/>
  <c r="J205" i="1"/>
  <c r="R205" i="1"/>
  <c r="Z205" i="1"/>
  <c r="AH205" i="1"/>
  <c r="F205" i="1"/>
  <c r="N205" i="1"/>
  <c r="V205" i="1"/>
  <c r="AD205" i="1"/>
  <c r="AL205" i="1"/>
  <c r="F151" i="1"/>
  <c r="D151" i="1"/>
  <c r="T151" i="1"/>
  <c r="I151" i="1"/>
  <c r="Y151" i="1"/>
  <c r="Q151" i="1"/>
  <c r="AB151" i="1"/>
  <c r="L151" i="1"/>
  <c r="AG151" i="1"/>
  <c r="E142" i="1"/>
  <c r="C142" i="1"/>
  <c r="M142" i="1"/>
  <c r="U142" i="1"/>
  <c r="AC142" i="1"/>
  <c r="F142" i="1"/>
  <c r="N142" i="1"/>
  <c r="X142" i="1"/>
  <c r="K142" i="1"/>
  <c r="AA142" i="1"/>
  <c r="P142" i="1"/>
  <c r="AG142" i="1"/>
  <c r="S142" i="1"/>
  <c r="Y142" i="1"/>
  <c r="F131" i="1"/>
  <c r="Q131" i="1"/>
  <c r="AA131" i="1"/>
  <c r="I131" i="1"/>
  <c r="S131" i="1"/>
  <c r="AD131" i="1"/>
  <c r="C131" i="1"/>
  <c r="Y131" i="1"/>
  <c r="K131" i="1"/>
  <c r="AG131" i="1"/>
  <c r="V131" i="1"/>
  <c r="AL131" i="1"/>
  <c r="E276" i="1"/>
  <c r="I276" i="1"/>
  <c r="Q276" i="1"/>
  <c r="B270" i="1"/>
  <c r="D270" i="1"/>
  <c r="J270" i="1"/>
  <c r="Q270" i="1"/>
  <c r="Y270" i="1"/>
  <c r="E270" i="1"/>
  <c r="L270" i="1"/>
  <c r="T270" i="1"/>
  <c r="Z270" i="1"/>
  <c r="AG270" i="1"/>
  <c r="D261" i="1"/>
  <c r="O261" i="1"/>
  <c r="AG261" i="1"/>
  <c r="S261" i="1"/>
  <c r="E255" i="1"/>
  <c r="Q255" i="1"/>
  <c r="Y255" i="1"/>
  <c r="D254" i="1"/>
  <c r="G254" i="1"/>
  <c r="O254" i="1"/>
  <c r="X254" i="1"/>
  <c r="H254" i="1"/>
  <c r="Q254" i="1"/>
  <c r="Y254" i="1"/>
  <c r="AG254" i="1"/>
  <c r="F248" i="1"/>
  <c r="I248" i="1"/>
  <c r="AB248" i="1"/>
  <c r="L248" i="1"/>
  <c r="AG248" i="1"/>
  <c r="F241" i="1"/>
  <c r="C241" i="1"/>
  <c r="H241" i="1"/>
  <c r="L241" i="1"/>
  <c r="Q241" i="1"/>
  <c r="U241" i="1"/>
  <c r="Y241" i="1"/>
  <c r="AC241" i="1"/>
  <c r="AG241" i="1"/>
  <c r="D241" i="1"/>
  <c r="I241" i="1"/>
  <c r="M241" i="1"/>
  <c r="R241" i="1"/>
  <c r="V241" i="1"/>
  <c r="Z241" i="1"/>
  <c r="AD241" i="1"/>
  <c r="AH241" i="1"/>
  <c r="E239" i="1"/>
  <c r="I239" i="1"/>
  <c r="X239" i="1"/>
  <c r="K239" i="1"/>
  <c r="Y239" i="1"/>
  <c r="F222" i="1"/>
  <c r="E222" i="1"/>
  <c r="L222" i="1"/>
  <c r="R222" i="1"/>
  <c r="Z222" i="1"/>
  <c r="AG222" i="1"/>
  <c r="G222" i="1"/>
  <c r="M222" i="1"/>
  <c r="U222" i="1"/>
  <c r="AB222" i="1"/>
  <c r="AH222" i="1"/>
  <c r="I194" i="1"/>
  <c r="Q194" i="1"/>
  <c r="Y194" i="1"/>
  <c r="AG194" i="1"/>
  <c r="H161" i="1"/>
  <c r="F161" i="1"/>
  <c r="S161" i="1"/>
  <c r="AD161" i="1"/>
  <c r="K161" i="1"/>
  <c r="V161" i="1"/>
  <c r="N161" i="1"/>
  <c r="AL161" i="1"/>
  <c r="P161" i="1"/>
  <c r="X161" i="1"/>
  <c r="AA161" i="1"/>
  <c r="P308" i="1"/>
  <c r="AG304" i="1"/>
  <c r="T304" i="1"/>
  <c r="G304" i="1"/>
  <c r="AC302" i="1"/>
  <c r="U302" i="1"/>
  <c r="M302" i="1"/>
  <c r="E302" i="1"/>
  <c r="W301" i="1"/>
  <c r="AG298" i="1"/>
  <c r="AE294" i="1"/>
  <c r="Y294" i="1"/>
  <c r="T294" i="1"/>
  <c r="O294" i="1"/>
  <c r="I294" i="1"/>
  <c r="D294" i="1"/>
  <c r="AG291" i="1"/>
  <c r="X291" i="1"/>
  <c r="O291" i="1"/>
  <c r="E291" i="1"/>
  <c r="Y288" i="1"/>
  <c r="L288" i="1"/>
  <c r="W285" i="1"/>
  <c r="I285" i="1"/>
  <c r="Y284" i="1"/>
  <c r="C278" i="1"/>
  <c r="G278" i="1"/>
  <c r="K278" i="1"/>
  <c r="O278" i="1"/>
  <c r="S278" i="1"/>
  <c r="W278" i="1"/>
  <c r="AA278" i="1"/>
  <c r="AE278" i="1"/>
  <c r="AL278" i="1"/>
  <c r="D278" i="1"/>
  <c r="H278" i="1"/>
  <c r="L278" i="1"/>
  <c r="P278" i="1"/>
  <c r="T278" i="1"/>
  <c r="X278" i="1"/>
  <c r="AB278" i="1"/>
  <c r="AG273" i="1"/>
  <c r="U273" i="1"/>
  <c r="I273" i="1"/>
  <c r="AA271" i="1"/>
  <c r="AB270" i="1"/>
  <c r="O270" i="1"/>
  <c r="AD268" i="1"/>
  <c r="V268" i="1"/>
  <c r="N268" i="1"/>
  <c r="F268" i="1"/>
  <c r="B265" i="1"/>
  <c r="E265" i="1"/>
  <c r="M265" i="1"/>
  <c r="U265" i="1"/>
  <c r="AC265" i="1"/>
  <c r="H265" i="1"/>
  <c r="P265" i="1"/>
  <c r="X265" i="1"/>
  <c r="AD261" i="1"/>
  <c r="D256" i="1"/>
  <c r="I256" i="1"/>
  <c r="W256" i="1"/>
  <c r="L256" i="1"/>
  <c r="Y256" i="1"/>
  <c r="AE254" i="1"/>
  <c r="M254" i="1"/>
  <c r="F249" i="1"/>
  <c r="C249" i="1"/>
  <c r="H249" i="1"/>
  <c r="L249" i="1"/>
  <c r="P249" i="1"/>
  <c r="T249" i="1"/>
  <c r="X249" i="1"/>
  <c r="AB249" i="1"/>
  <c r="D249" i="1"/>
  <c r="I249" i="1"/>
  <c r="M249" i="1"/>
  <c r="Q249" i="1"/>
  <c r="U249" i="1"/>
  <c r="Y249" i="1"/>
  <c r="AC249" i="1"/>
  <c r="AG249" i="1"/>
  <c r="C247" i="1"/>
  <c r="K247" i="1"/>
  <c r="Y247" i="1"/>
  <c r="P247" i="1"/>
  <c r="O246" i="1"/>
  <c r="D243" i="1"/>
  <c r="E243" i="1"/>
  <c r="N243" i="1"/>
  <c r="V243" i="1"/>
  <c r="AG243" i="1"/>
  <c r="F243" i="1"/>
  <c r="O243" i="1"/>
  <c r="Z243" i="1"/>
  <c r="AL243" i="1"/>
  <c r="X241" i="1"/>
  <c r="P241" i="1"/>
  <c r="G241" i="1"/>
  <c r="S239" i="1"/>
  <c r="X238" i="1"/>
  <c r="AL234" i="1"/>
  <c r="L234" i="1"/>
  <c r="Q231" i="1"/>
  <c r="C227" i="1"/>
  <c r="D227" i="1"/>
  <c r="Q227" i="1"/>
  <c r="AB227" i="1"/>
  <c r="G227" i="1"/>
  <c r="T227" i="1"/>
  <c r="AD227" i="1"/>
  <c r="F225" i="1"/>
  <c r="C225" i="1"/>
  <c r="L225" i="1"/>
  <c r="U225" i="1"/>
  <c r="AC225" i="1"/>
  <c r="E225" i="1"/>
  <c r="O225" i="1"/>
  <c r="W225" i="1"/>
  <c r="AE225" i="1"/>
  <c r="X222" i="1"/>
  <c r="J222" i="1"/>
  <c r="M212" i="1"/>
  <c r="W212" i="1"/>
  <c r="V210" i="1"/>
  <c r="Y205" i="1"/>
  <c r="I205" i="1"/>
  <c r="C189" i="1"/>
  <c r="G189" i="1"/>
  <c r="Q189" i="1"/>
  <c r="AD189" i="1"/>
  <c r="I189" i="1"/>
  <c r="V189" i="1"/>
  <c r="AE189" i="1"/>
  <c r="N189" i="1"/>
  <c r="AG189" i="1"/>
  <c r="O189" i="1"/>
  <c r="AL189" i="1"/>
  <c r="C144" i="1"/>
  <c r="B144" i="1"/>
  <c r="J144" i="1"/>
  <c r="R144" i="1"/>
  <c r="Z144" i="1"/>
  <c r="AH144" i="1"/>
  <c r="E144" i="1"/>
  <c r="M144" i="1"/>
  <c r="U144" i="1"/>
  <c r="AC144" i="1"/>
  <c r="I144" i="1"/>
  <c r="Y144" i="1"/>
  <c r="N144" i="1"/>
  <c r="AD144" i="1"/>
  <c r="Q144" i="1"/>
  <c r="V144" i="1"/>
  <c r="AL142" i="1"/>
  <c r="F141" i="1"/>
  <c r="B141" i="1"/>
  <c r="K141" i="1"/>
  <c r="T141" i="1"/>
  <c r="AC141" i="1"/>
  <c r="E141" i="1"/>
  <c r="O141" i="1"/>
  <c r="X141" i="1"/>
  <c r="AG141" i="1"/>
  <c r="J141" i="1"/>
  <c r="AB141" i="1"/>
  <c r="P141" i="1"/>
  <c r="AH141" i="1"/>
  <c r="S141" i="1"/>
  <c r="Y141" i="1"/>
  <c r="T277" i="1"/>
  <c r="G277" i="1"/>
  <c r="AG272" i="1"/>
  <c r="G272" i="1"/>
  <c r="V269" i="1"/>
  <c r="G269" i="1"/>
  <c r="Q266" i="1"/>
  <c r="E266" i="1"/>
  <c r="E259" i="1"/>
  <c r="C257" i="1"/>
  <c r="C252" i="1"/>
  <c r="V250" i="1"/>
  <c r="F250" i="1"/>
  <c r="B203" i="1"/>
  <c r="D203" i="1"/>
  <c r="I203" i="1"/>
  <c r="O203" i="1"/>
  <c r="V203" i="1"/>
  <c r="AB203" i="1"/>
  <c r="AG203" i="1"/>
  <c r="G201" i="1"/>
  <c r="C201" i="1"/>
  <c r="J201" i="1"/>
  <c r="Q201" i="1"/>
  <c r="V201" i="1"/>
  <c r="AC201" i="1"/>
  <c r="AL201" i="1"/>
  <c r="E201" i="1"/>
  <c r="K201" i="1"/>
  <c r="R201" i="1"/>
  <c r="Y201" i="1"/>
  <c r="AD201" i="1"/>
  <c r="F182" i="1"/>
  <c r="AG182" i="1"/>
  <c r="O182" i="1"/>
  <c r="B177" i="1"/>
  <c r="H177" i="1"/>
  <c r="AC177" i="1"/>
  <c r="K177" i="1"/>
  <c r="AG177" i="1"/>
  <c r="C175" i="1"/>
  <c r="K175" i="1"/>
  <c r="S175" i="1"/>
  <c r="X175" i="1"/>
  <c r="D175" i="1"/>
  <c r="L175" i="1"/>
  <c r="T175" i="1"/>
  <c r="Y175" i="1"/>
  <c r="AG175" i="1"/>
  <c r="F158" i="1"/>
  <c r="X158" i="1"/>
  <c r="J158" i="1"/>
  <c r="AC158" i="1"/>
  <c r="S158" i="1"/>
  <c r="AG158" i="1"/>
  <c r="D150" i="1"/>
  <c r="B150" i="1"/>
  <c r="H150" i="1"/>
  <c r="O150" i="1"/>
  <c r="U150" i="1"/>
  <c r="Z150" i="1"/>
  <c r="AG150" i="1"/>
  <c r="C150" i="1"/>
  <c r="J150" i="1"/>
  <c r="P150" i="1"/>
  <c r="V150" i="1"/>
  <c r="AC150" i="1"/>
  <c r="AH150" i="1"/>
  <c r="G150" i="1"/>
  <c r="S150" i="1"/>
  <c r="AE150" i="1"/>
  <c r="K150" i="1"/>
  <c r="X150" i="1"/>
  <c r="AL150" i="1"/>
  <c r="Q130" i="1"/>
  <c r="AG130" i="1"/>
  <c r="AD219" i="1"/>
  <c r="W219" i="1"/>
  <c r="O219" i="1"/>
  <c r="G219" i="1"/>
  <c r="AL218" i="1"/>
  <c r="Q218" i="1"/>
  <c r="AE214" i="1"/>
  <c r="Y214" i="1"/>
  <c r="T214" i="1"/>
  <c r="O214" i="1"/>
  <c r="G214" i="1"/>
  <c r="AL213" i="1"/>
  <c r="P213" i="1"/>
  <c r="AG211" i="1"/>
  <c r="AC211" i="1"/>
  <c r="Y211" i="1"/>
  <c r="U211" i="1"/>
  <c r="Q211" i="1"/>
  <c r="M211" i="1"/>
  <c r="I211" i="1"/>
  <c r="E211" i="1"/>
  <c r="AH209" i="1"/>
  <c r="AA209" i="1"/>
  <c r="U209" i="1"/>
  <c r="M209" i="1"/>
  <c r="X203" i="1"/>
  <c r="Q203" i="1"/>
  <c r="H203" i="1"/>
  <c r="AH201" i="1"/>
  <c r="U201" i="1"/>
  <c r="I201" i="1"/>
  <c r="G193" i="1"/>
  <c r="F193" i="1"/>
  <c r="S193" i="1"/>
  <c r="AC193" i="1"/>
  <c r="I193" i="1"/>
  <c r="T193" i="1"/>
  <c r="AD193" i="1"/>
  <c r="AD175" i="1"/>
  <c r="N175" i="1"/>
  <c r="Q150" i="1"/>
  <c r="C148" i="1"/>
  <c r="B148" i="1"/>
  <c r="T148" i="1"/>
  <c r="J148" i="1"/>
  <c r="AA148" i="1"/>
  <c r="K148" i="1"/>
  <c r="S148" i="1"/>
  <c r="C162" i="1"/>
  <c r="B162" i="1"/>
  <c r="R162" i="1"/>
  <c r="AH162" i="1"/>
  <c r="I162" i="1"/>
  <c r="Y162" i="1"/>
  <c r="F157" i="1"/>
  <c r="D157" i="1"/>
  <c r="M157" i="1"/>
  <c r="U157" i="1"/>
  <c r="AC157" i="1"/>
  <c r="G157" i="1"/>
  <c r="O157" i="1"/>
  <c r="W157" i="1"/>
  <c r="AG157" i="1"/>
  <c r="E146" i="1"/>
  <c r="B146" i="1"/>
  <c r="H146" i="1"/>
  <c r="M146" i="1"/>
  <c r="R146" i="1"/>
  <c r="X146" i="1"/>
  <c r="AC146" i="1"/>
  <c r="AH146" i="1"/>
  <c r="D146" i="1"/>
  <c r="I146" i="1"/>
  <c r="O146" i="1"/>
  <c r="T146" i="1"/>
  <c r="Y146" i="1"/>
  <c r="AD146" i="1"/>
  <c r="AL146" i="1"/>
  <c r="Z139" i="1"/>
  <c r="P139" i="1"/>
  <c r="AA202" i="1"/>
  <c r="U202" i="1"/>
  <c r="P202" i="1"/>
  <c r="K202" i="1"/>
  <c r="E202" i="1"/>
  <c r="Q198" i="1"/>
  <c r="AG188" i="1"/>
  <c r="Q188" i="1"/>
  <c r="AL187" i="1"/>
  <c r="Y187" i="1"/>
  <c r="P187" i="1"/>
  <c r="G187" i="1"/>
  <c r="AG185" i="1"/>
  <c r="Y185" i="1"/>
  <c r="Q185" i="1"/>
  <c r="F185" i="1"/>
  <c r="AH184" i="1"/>
  <c r="M184" i="1"/>
  <c r="AB183" i="1"/>
  <c r="K183" i="1"/>
  <c r="AD181" i="1"/>
  <c r="T181" i="1"/>
  <c r="I181" i="1"/>
  <c r="AG180" i="1"/>
  <c r="B174" i="1"/>
  <c r="H174" i="1"/>
  <c r="O174" i="1"/>
  <c r="U174" i="1"/>
  <c r="Z174" i="1"/>
  <c r="Z162" i="1"/>
  <c r="AB157" i="1"/>
  <c r="J157" i="1"/>
  <c r="AE146" i="1"/>
  <c r="U146" i="1"/>
  <c r="J146" i="1"/>
  <c r="G139" i="1"/>
  <c r="B139" i="1"/>
  <c r="H139" i="1"/>
  <c r="M139" i="1"/>
  <c r="R139" i="1"/>
  <c r="X139" i="1"/>
  <c r="AC139" i="1"/>
  <c r="AH139" i="1"/>
  <c r="C139" i="1"/>
  <c r="I139" i="1"/>
  <c r="N139" i="1"/>
  <c r="S139" i="1"/>
  <c r="Y139" i="1"/>
  <c r="AD139" i="1"/>
  <c r="AL139" i="1"/>
  <c r="AD171" i="1"/>
  <c r="Z171" i="1"/>
  <c r="V171" i="1"/>
  <c r="R171" i="1"/>
  <c r="N171" i="1"/>
  <c r="J171" i="1"/>
  <c r="F171" i="1"/>
  <c r="X168" i="1"/>
  <c r="R168" i="1"/>
  <c r="M168" i="1"/>
  <c r="H168" i="1"/>
  <c r="B168" i="1"/>
  <c r="N167" i="1"/>
  <c r="F167" i="1"/>
  <c r="B166" i="1"/>
  <c r="I156" i="1"/>
  <c r="Q152" i="1"/>
  <c r="I152" i="1"/>
  <c r="B152" i="1"/>
  <c r="T149" i="1"/>
  <c r="Z138" i="1"/>
  <c r="J138" i="1"/>
  <c r="N137" i="1"/>
  <c r="L135" i="1"/>
  <c r="F135" i="1"/>
  <c r="AH875" i="1"/>
  <c r="AD875" i="1"/>
  <c r="Z875" i="1"/>
  <c r="V875" i="1"/>
  <c r="R875" i="1"/>
  <c r="N875" i="1"/>
  <c r="J875" i="1"/>
  <c r="F875" i="1"/>
  <c r="B875" i="1"/>
  <c r="Y874" i="1"/>
  <c r="I874" i="1"/>
  <c r="AE872" i="1"/>
  <c r="Z872" i="1"/>
  <c r="U872" i="1"/>
  <c r="Q872" i="1"/>
  <c r="L872" i="1"/>
  <c r="H872" i="1"/>
  <c r="C872" i="1"/>
  <c r="AH871" i="1"/>
  <c r="AB871" i="1"/>
  <c r="W871" i="1"/>
  <c r="R871" i="1"/>
  <c r="L871" i="1"/>
  <c r="G871" i="1"/>
  <c r="B871" i="1"/>
  <c r="AC870" i="1"/>
  <c r="U870" i="1"/>
  <c r="M870" i="1"/>
  <c r="C870" i="1"/>
  <c r="W866" i="1"/>
  <c r="G866" i="1"/>
  <c r="M865" i="1"/>
  <c r="F865" i="1"/>
  <c r="AH864" i="1"/>
  <c r="AC864" i="1"/>
  <c r="Y864" i="1"/>
  <c r="T864" i="1"/>
  <c r="P864" i="1"/>
  <c r="K864" i="1"/>
  <c r="G864" i="1"/>
  <c r="B864" i="1"/>
  <c r="Y862" i="1"/>
  <c r="M862" i="1"/>
  <c r="C862" i="1"/>
  <c r="X861" i="1"/>
  <c r="P861" i="1"/>
  <c r="H861" i="1"/>
  <c r="AG860" i="1"/>
  <c r="AL859" i="1"/>
  <c r="AE859" i="1"/>
  <c r="AA859" i="1"/>
  <c r="W859" i="1"/>
  <c r="S859" i="1"/>
  <c r="O859" i="1"/>
  <c r="K859" i="1"/>
  <c r="G859" i="1"/>
  <c r="C859" i="1"/>
  <c r="AL857" i="1"/>
  <c r="AC857" i="1"/>
  <c r="V857" i="1"/>
  <c r="P857" i="1"/>
  <c r="I857" i="1"/>
  <c r="D857" i="1"/>
  <c r="AL855" i="1"/>
  <c r="AD855" i="1"/>
  <c r="Y855" i="1"/>
  <c r="S855" i="1"/>
  <c r="N855" i="1"/>
  <c r="I855" i="1"/>
  <c r="C855" i="1"/>
  <c r="AH853" i="1"/>
  <c r="Z853" i="1"/>
  <c r="R853" i="1"/>
  <c r="J853" i="1"/>
  <c r="B853" i="1"/>
  <c r="AH851" i="1"/>
  <c r="AD851" i="1"/>
  <c r="Z851" i="1"/>
  <c r="V851" i="1"/>
  <c r="R851" i="1"/>
  <c r="N851" i="1"/>
  <c r="J851" i="1"/>
  <c r="F851" i="1"/>
  <c r="B851" i="1"/>
  <c r="Y850" i="1"/>
  <c r="I850" i="1"/>
  <c r="AE848" i="1"/>
  <c r="Z848" i="1"/>
  <c r="U848" i="1"/>
  <c r="Q848" i="1"/>
  <c r="L848" i="1"/>
  <c r="H848" i="1"/>
  <c r="C848" i="1"/>
  <c r="AH847" i="1"/>
  <c r="AB847" i="1"/>
  <c r="W847" i="1"/>
  <c r="R847" i="1"/>
  <c r="L847" i="1"/>
  <c r="G847" i="1"/>
  <c r="B847" i="1"/>
  <c r="AA846" i="1"/>
  <c r="Q846" i="1"/>
  <c r="E846" i="1"/>
  <c r="AD841" i="1"/>
  <c r="X841" i="1"/>
  <c r="Q841" i="1"/>
  <c r="L841" i="1"/>
  <c r="E841" i="1"/>
  <c r="D839" i="1"/>
  <c r="AB837" i="1"/>
  <c r="T837" i="1"/>
  <c r="L837" i="1"/>
  <c r="D837" i="1"/>
  <c r="AL835" i="1"/>
  <c r="AE835" i="1"/>
  <c r="AA835" i="1"/>
  <c r="W835" i="1"/>
  <c r="S835" i="1"/>
  <c r="O835" i="1"/>
  <c r="K835" i="1"/>
  <c r="G835" i="1"/>
  <c r="C835" i="1"/>
  <c r="AL833" i="1"/>
  <c r="AC833" i="1"/>
  <c r="V833" i="1"/>
  <c r="P833" i="1"/>
  <c r="I833" i="1"/>
  <c r="D833" i="1"/>
  <c r="AL831" i="1"/>
  <c r="AD831" i="1"/>
  <c r="Y831" i="1"/>
  <c r="S831" i="1"/>
  <c r="N831" i="1"/>
  <c r="I831" i="1"/>
  <c r="C831" i="1"/>
  <c r="AH829" i="1"/>
  <c r="Z829" i="1"/>
  <c r="R829" i="1"/>
  <c r="J829" i="1"/>
  <c r="B829" i="1"/>
  <c r="AL827" i="1"/>
  <c r="AE827" i="1"/>
  <c r="AA827" i="1"/>
  <c r="W827" i="1"/>
  <c r="S827" i="1"/>
  <c r="O827" i="1"/>
  <c r="K827" i="1"/>
  <c r="G827" i="1"/>
  <c r="C827" i="1"/>
  <c r="AL825" i="1"/>
  <c r="AC825" i="1"/>
  <c r="V825" i="1"/>
  <c r="P825" i="1"/>
  <c r="I825" i="1"/>
  <c r="D825" i="1"/>
  <c r="AL823" i="1"/>
  <c r="AD823" i="1"/>
  <c r="Y823" i="1"/>
  <c r="S823" i="1"/>
  <c r="N823" i="1"/>
  <c r="I823" i="1"/>
  <c r="C823" i="1"/>
  <c r="AH821" i="1"/>
  <c r="Z821" i="1"/>
  <c r="R821" i="1"/>
  <c r="J821" i="1"/>
  <c r="B821" i="1"/>
  <c r="AD817" i="1"/>
  <c r="X817" i="1"/>
  <c r="Q817" i="1"/>
  <c r="L817" i="1"/>
  <c r="E817" i="1"/>
  <c r="AL812" i="1"/>
  <c r="V812" i="1"/>
  <c r="I812" i="1"/>
  <c r="AG811" i="1"/>
  <c r="Y811" i="1"/>
  <c r="R811" i="1"/>
  <c r="L811" i="1"/>
  <c r="D811" i="1"/>
  <c r="AL809" i="1"/>
  <c r="AE809" i="1"/>
  <c r="AA809" i="1"/>
  <c r="W809" i="1"/>
  <c r="S809" i="1"/>
  <c r="O809" i="1"/>
  <c r="K809" i="1"/>
  <c r="G809" i="1"/>
  <c r="C809" i="1"/>
  <c r="AD807" i="1"/>
  <c r="Y807" i="1"/>
  <c r="T807" i="1"/>
  <c r="N807" i="1"/>
  <c r="I807" i="1"/>
  <c r="D807" i="1"/>
  <c r="AE802" i="1"/>
  <c r="X802" i="1"/>
  <c r="Q802" i="1"/>
  <c r="K802" i="1"/>
  <c r="F802" i="1"/>
  <c r="AH801" i="1"/>
  <c r="AD801" i="1"/>
  <c r="Z801" i="1"/>
  <c r="V801" i="1"/>
  <c r="R801" i="1"/>
  <c r="N801" i="1"/>
  <c r="J801" i="1"/>
  <c r="F801" i="1"/>
  <c r="B801" i="1"/>
  <c r="AD799" i="1"/>
  <c r="Y799" i="1"/>
  <c r="T799" i="1"/>
  <c r="N799" i="1"/>
  <c r="I799" i="1"/>
  <c r="D799" i="1"/>
  <c r="Q797" i="1"/>
  <c r="AL792" i="1"/>
  <c r="V792" i="1"/>
  <c r="F792" i="1"/>
  <c r="AH791" i="1"/>
  <c r="AC791" i="1"/>
  <c r="Y791" i="1"/>
  <c r="T791" i="1"/>
  <c r="N791" i="1"/>
  <c r="I791" i="1"/>
  <c r="D791" i="1"/>
  <c r="S789" i="1"/>
  <c r="C789" i="1"/>
  <c r="Q787" i="1"/>
  <c r="AL785" i="1"/>
  <c r="AE785" i="1"/>
  <c r="AA785" i="1"/>
  <c r="W785" i="1"/>
  <c r="S785" i="1"/>
  <c r="O785" i="1"/>
  <c r="K785" i="1"/>
  <c r="G785" i="1"/>
  <c r="C785" i="1"/>
  <c r="AB783" i="1"/>
  <c r="X783" i="1"/>
  <c r="T783" i="1"/>
  <c r="P783" i="1"/>
  <c r="K783" i="1"/>
  <c r="F783" i="1"/>
  <c r="B783" i="1"/>
  <c r="AC780" i="1"/>
  <c r="U780" i="1"/>
  <c r="M780" i="1"/>
  <c r="E780" i="1"/>
  <c r="AL778" i="1"/>
  <c r="AD778" i="1"/>
  <c r="W778" i="1"/>
  <c r="P778" i="1"/>
  <c r="I778" i="1"/>
  <c r="C778" i="1"/>
  <c r="AB776" i="1"/>
  <c r="Q776" i="1"/>
  <c r="F776" i="1"/>
  <c r="AH775" i="1"/>
  <c r="AC775" i="1"/>
  <c r="Y775" i="1"/>
  <c r="T775" i="1"/>
  <c r="P775" i="1"/>
  <c r="K775" i="1"/>
  <c r="F775" i="1"/>
  <c r="B775" i="1"/>
  <c r="AL770" i="1"/>
  <c r="AD770" i="1"/>
  <c r="W770" i="1"/>
  <c r="P770" i="1"/>
  <c r="I770" i="1"/>
  <c r="C770" i="1"/>
  <c r="AB768" i="1"/>
  <c r="Q768" i="1"/>
  <c r="F768" i="1"/>
  <c r="AH767" i="1"/>
  <c r="AC767" i="1"/>
  <c r="Y767" i="1"/>
  <c r="T767" i="1"/>
  <c r="P767" i="1"/>
  <c r="K767" i="1"/>
  <c r="F767" i="1"/>
  <c r="B767" i="1"/>
  <c r="AC764" i="1"/>
  <c r="X764" i="1"/>
  <c r="Q764" i="1"/>
  <c r="J764" i="1"/>
  <c r="C764" i="1"/>
  <c r="I763" i="1"/>
  <c r="AL760" i="1"/>
  <c r="Y760" i="1"/>
  <c r="N760" i="1"/>
  <c r="D760" i="1"/>
  <c r="AG759" i="1"/>
  <c r="AC759" i="1"/>
  <c r="Y759" i="1"/>
  <c r="T759" i="1"/>
  <c r="P759" i="1"/>
  <c r="K759" i="1"/>
  <c r="F759" i="1"/>
  <c r="B759" i="1"/>
  <c r="AC756" i="1"/>
  <c r="U756" i="1"/>
  <c r="M756" i="1"/>
  <c r="E756" i="1"/>
  <c r="AL754" i="1"/>
  <c r="AD754" i="1"/>
  <c r="W754" i="1"/>
  <c r="P754" i="1"/>
  <c r="I754" i="1"/>
  <c r="C754" i="1"/>
  <c r="AB752" i="1"/>
  <c r="Q752" i="1"/>
  <c r="F752" i="1"/>
  <c r="AH751" i="1"/>
  <c r="AD751" i="1"/>
  <c r="Z751" i="1"/>
  <c r="V751" i="1"/>
  <c r="R751" i="1"/>
  <c r="N751" i="1"/>
  <c r="J751" i="1"/>
  <c r="F751" i="1"/>
  <c r="B751" i="1"/>
  <c r="AG746" i="1"/>
  <c r="AC746" i="1"/>
  <c r="W746" i="1"/>
  <c r="Q746" i="1"/>
  <c r="K746" i="1"/>
  <c r="F746" i="1"/>
  <c r="AH745" i="1"/>
  <c r="AD745" i="1"/>
  <c r="Z745" i="1"/>
  <c r="V745" i="1"/>
  <c r="R745" i="1"/>
  <c r="N745" i="1"/>
  <c r="J745" i="1"/>
  <c r="F745" i="1"/>
  <c r="B745" i="1"/>
  <c r="AH742" i="1"/>
  <c r="AB742" i="1"/>
  <c r="W742" i="1"/>
  <c r="R742" i="1"/>
  <c r="L742" i="1"/>
  <c r="G742" i="1"/>
  <c r="B742" i="1"/>
  <c r="Y741" i="1"/>
  <c r="I741" i="1"/>
  <c r="AG740" i="1"/>
  <c r="AA740" i="1"/>
  <c r="W740" i="1"/>
  <c r="Q740" i="1"/>
  <c r="K740" i="1"/>
  <c r="E740" i="1"/>
  <c r="AE738" i="1"/>
  <c r="Y738" i="1"/>
  <c r="U738" i="1"/>
  <c r="O738" i="1"/>
  <c r="I738" i="1"/>
  <c r="C738" i="1"/>
  <c r="AB736" i="1"/>
  <c r="Q736" i="1"/>
  <c r="F736" i="1"/>
  <c r="AH735" i="1"/>
  <c r="AD735" i="1"/>
  <c r="Z735" i="1"/>
  <c r="V735" i="1"/>
  <c r="R735" i="1"/>
  <c r="N735" i="1"/>
  <c r="J735" i="1"/>
  <c r="F735" i="1"/>
  <c r="B735" i="1"/>
  <c r="AE732" i="1"/>
  <c r="Y732" i="1"/>
  <c r="S732" i="1"/>
  <c r="O732" i="1"/>
  <c r="I732" i="1"/>
  <c r="C732" i="1"/>
  <c r="AB730" i="1"/>
  <c r="X730" i="1"/>
  <c r="T730" i="1"/>
  <c r="O730" i="1"/>
  <c r="I730" i="1"/>
  <c r="E730" i="1"/>
  <c r="AH729" i="1"/>
  <c r="AD729" i="1"/>
  <c r="Z729" i="1"/>
  <c r="V729" i="1"/>
  <c r="R729" i="1"/>
  <c r="N729" i="1"/>
  <c r="J729" i="1"/>
  <c r="F729" i="1"/>
  <c r="B729" i="1"/>
  <c r="AL727" i="1"/>
  <c r="AE727" i="1"/>
  <c r="AA727" i="1"/>
  <c r="W727" i="1"/>
  <c r="S727" i="1"/>
  <c r="O727" i="1"/>
  <c r="K727" i="1"/>
  <c r="G727" i="1"/>
  <c r="C727" i="1"/>
  <c r="AG726" i="1"/>
  <c r="Z726" i="1"/>
  <c r="R726" i="1"/>
  <c r="J726" i="1"/>
  <c r="B726" i="1"/>
  <c r="Y725" i="1"/>
  <c r="I725" i="1"/>
  <c r="R724" i="1"/>
  <c r="M724" i="1"/>
  <c r="H724" i="1"/>
  <c r="B724" i="1"/>
  <c r="AB721" i="1"/>
  <c r="X721" i="1"/>
  <c r="T721" i="1"/>
  <c r="P721" i="1"/>
  <c r="L721" i="1"/>
  <c r="H721" i="1"/>
  <c r="D721" i="1"/>
  <c r="AH718" i="1"/>
  <c r="Z718" i="1"/>
  <c r="R718" i="1"/>
  <c r="J718" i="1"/>
  <c r="B718" i="1"/>
  <c r="Y717" i="1"/>
  <c r="I717" i="1"/>
  <c r="V714" i="1"/>
  <c r="P714" i="1"/>
  <c r="I714" i="1"/>
  <c r="C714" i="1"/>
  <c r="AB712" i="1"/>
  <c r="Q712" i="1"/>
  <c r="F712" i="1"/>
  <c r="M711" i="1"/>
  <c r="H711" i="1"/>
  <c r="B711" i="1"/>
  <c r="B710" i="1"/>
  <c r="Y709" i="1"/>
  <c r="I709" i="1"/>
  <c r="AL706" i="1"/>
  <c r="N706" i="1"/>
  <c r="AD703" i="1"/>
  <c r="U703" i="1"/>
  <c r="L703" i="1"/>
  <c r="Y701" i="1"/>
  <c r="F700" i="1"/>
  <c r="B700" i="1"/>
  <c r="J700" i="1"/>
  <c r="Q700" i="1"/>
  <c r="X700" i="1"/>
  <c r="G700" i="1"/>
  <c r="N700" i="1"/>
  <c r="V700" i="1"/>
  <c r="AA700" i="1"/>
  <c r="AH700" i="1"/>
  <c r="V699" i="1"/>
  <c r="W698" i="1"/>
  <c r="AG693" i="1"/>
  <c r="K693" i="1"/>
  <c r="W874" i="1"/>
  <c r="G874" i="1"/>
  <c r="AH872" i="1"/>
  <c r="AC872" i="1"/>
  <c r="Y872" i="1"/>
  <c r="T872" i="1"/>
  <c r="P872" i="1"/>
  <c r="K872" i="1"/>
  <c r="G872" i="1"/>
  <c r="B872" i="1"/>
  <c r="AA870" i="1"/>
  <c r="S870" i="1"/>
  <c r="K870" i="1"/>
  <c r="B870" i="1"/>
  <c r="AH859" i="1"/>
  <c r="AD859" i="1"/>
  <c r="Z859" i="1"/>
  <c r="V859" i="1"/>
  <c r="R859" i="1"/>
  <c r="N859" i="1"/>
  <c r="J859" i="1"/>
  <c r="F859" i="1"/>
  <c r="B859" i="1"/>
  <c r="AH855" i="1"/>
  <c r="AB855" i="1"/>
  <c r="W855" i="1"/>
  <c r="R855" i="1"/>
  <c r="L855" i="1"/>
  <c r="G855" i="1"/>
  <c r="B855" i="1"/>
  <c r="W850" i="1"/>
  <c r="G850" i="1"/>
  <c r="AH848" i="1"/>
  <c r="AC848" i="1"/>
  <c r="Y848" i="1"/>
  <c r="T848" i="1"/>
  <c r="P848" i="1"/>
  <c r="K848" i="1"/>
  <c r="G848" i="1"/>
  <c r="B848" i="1"/>
  <c r="Y846" i="1"/>
  <c r="M846" i="1"/>
  <c r="C846" i="1"/>
  <c r="AL841" i="1"/>
  <c r="AC841" i="1"/>
  <c r="V841" i="1"/>
  <c r="P841" i="1"/>
  <c r="I841" i="1"/>
  <c r="D841" i="1"/>
  <c r="AH837" i="1"/>
  <c r="Z837" i="1"/>
  <c r="R837" i="1"/>
  <c r="J837" i="1"/>
  <c r="B837" i="1"/>
  <c r="AH835" i="1"/>
  <c r="AD835" i="1"/>
  <c r="Z835" i="1"/>
  <c r="V835" i="1"/>
  <c r="R835" i="1"/>
  <c r="N835" i="1"/>
  <c r="J835" i="1"/>
  <c r="F835" i="1"/>
  <c r="B835" i="1"/>
  <c r="AH831" i="1"/>
  <c r="AB831" i="1"/>
  <c r="W831" i="1"/>
  <c r="R831" i="1"/>
  <c r="L831" i="1"/>
  <c r="G831" i="1"/>
  <c r="B831" i="1"/>
  <c r="AH827" i="1"/>
  <c r="AD827" i="1"/>
  <c r="Z827" i="1"/>
  <c r="V827" i="1"/>
  <c r="R827" i="1"/>
  <c r="N827" i="1"/>
  <c r="J827" i="1"/>
  <c r="F827" i="1"/>
  <c r="B827" i="1"/>
  <c r="AH823" i="1"/>
  <c r="AB823" i="1"/>
  <c r="W823" i="1"/>
  <c r="R823" i="1"/>
  <c r="L823" i="1"/>
  <c r="G823" i="1"/>
  <c r="B823" i="1"/>
  <c r="AL817" i="1"/>
  <c r="AC817" i="1"/>
  <c r="V817" i="1"/>
  <c r="P817" i="1"/>
  <c r="I817" i="1"/>
  <c r="D817" i="1"/>
  <c r="AG812" i="1"/>
  <c r="S812" i="1"/>
  <c r="F812" i="1"/>
  <c r="AE811" i="1"/>
  <c r="X811" i="1"/>
  <c r="P811" i="1"/>
  <c r="I811" i="1"/>
  <c r="B811" i="1"/>
  <c r="AH809" i="1"/>
  <c r="AD809" i="1"/>
  <c r="Z809" i="1"/>
  <c r="V809" i="1"/>
  <c r="R809" i="1"/>
  <c r="N809" i="1"/>
  <c r="J809" i="1"/>
  <c r="F809" i="1"/>
  <c r="B809" i="1"/>
  <c r="AL807" i="1"/>
  <c r="AC807" i="1"/>
  <c r="X807" i="1"/>
  <c r="S807" i="1"/>
  <c r="M807" i="1"/>
  <c r="H807" i="1"/>
  <c r="C807" i="1"/>
  <c r="AL802" i="1"/>
  <c r="AD802" i="1"/>
  <c r="W802" i="1"/>
  <c r="P802" i="1"/>
  <c r="I802" i="1"/>
  <c r="C802" i="1"/>
  <c r="AL799" i="1"/>
  <c r="AC799" i="1"/>
  <c r="X799" i="1"/>
  <c r="S799" i="1"/>
  <c r="M799" i="1"/>
  <c r="H799" i="1"/>
  <c r="C799" i="1"/>
  <c r="AL797" i="1"/>
  <c r="K797" i="1"/>
  <c r="AD792" i="1"/>
  <c r="Q792" i="1"/>
  <c r="D792" i="1"/>
  <c r="AG791" i="1"/>
  <c r="AB791" i="1"/>
  <c r="X791" i="1"/>
  <c r="S791" i="1"/>
  <c r="M791" i="1"/>
  <c r="H791" i="1"/>
  <c r="C791" i="1"/>
  <c r="AH785" i="1"/>
  <c r="AD785" i="1"/>
  <c r="Z785" i="1"/>
  <c r="V785" i="1"/>
  <c r="R785" i="1"/>
  <c r="N785" i="1"/>
  <c r="J785" i="1"/>
  <c r="F785" i="1"/>
  <c r="B785" i="1"/>
  <c r="AH780" i="1"/>
  <c r="Z780" i="1"/>
  <c r="R780" i="1"/>
  <c r="J780" i="1"/>
  <c r="B780" i="1"/>
  <c r="AL776" i="1"/>
  <c r="Y776" i="1"/>
  <c r="N776" i="1"/>
  <c r="D776" i="1"/>
  <c r="AL768" i="1"/>
  <c r="Y768" i="1"/>
  <c r="N768" i="1"/>
  <c r="D768" i="1"/>
  <c r="AH764" i="1"/>
  <c r="AA764" i="1"/>
  <c r="U764" i="1"/>
  <c r="P764" i="1"/>
  <c r="I764" i="1"/>
  <c r="B764" i="1"/>
  <c r="AH756" i="1"/>
  <c r="Z756" i="1"/>
  <c r="R756" i="1"/>
  <c r="J756" i="1"/>
  <c r="B756" i="1"/>
  <c r="AL752" i="1"/>
  <c r="Y752" i="1"/>
  <c r="N752" i="1"/>
  <c r="D752" i="1"/>
  <c r="Q747" i="1"/>
  <c r="AA746" i="1"/>
  <c r="V746" i="1"/>
  <c r="P746" i="1"/>
  <c r="I746" i="1"/>
  <c r="C746" i="1"/>
  <c r="S741" i="1"/>
  <c r="C741" i="1"/>
  <c r="Z740" i="1"/>
  <c r="U740" i="1"/>
  <c r="P740" i="1"/>
  <c r="J740" i="1"/>
  <c r="B740" i="1"/>
  <c r="AL736" i="1"/>
  <c r="Y736" i="1"/>
  <c r="N736" i="1"/>
  <c r="D736" i="1"/>
  <c r="AH732" i="1"/>
  <c r="AC732" i="1"/>
  <c r="X732" i="1"/>
  <c r="R732" i="1"/>
  <c r="M732" i="1"/>
  <c r="H732" i="1"/>
  <c r="B732" i="1"/>
  <c r="AL730" i="1"/>
  <c r="AE730" i="1"/>
  <c r="AA730" i="1"/>
  <c r="W730" i="1"/>
  <c r="S730" i="1"/>
  <c r="N730" i="1"/>
  <c r="H730" i="1"/>
  <c r="C730" i="1"/>
  <c r="AH727" i="1"/>
  <c r="AD727" i="1"/>
  <c r="Z727" i="1"/>
  <c r="V727" i="1"/>
  <c r="R727" i="1"/>
  <c r="N727" i="1"/>
  <c r="J727" i="1"/>
  <c r="F727" i="1"/>
  <c r="B727" i="1"/>
  <c r="S725" i="1"/>
  <c r="C725" i="1"/>
  <c r="AL721" i="1"/>
  <c r="AE721" i="1"/>
  <c r="AA721" i="1"/>
  <c r="W721" i="1"/>
  <c r="S721" i="1"/>
  <c r="O721" i="1"/>
  <c r="K721" i="1"/>
  <c r="G721" i="1"/>
  <c r="B721" i="1"/>
  <c r="S717" i="1"/>
  <c r="C717" i="1"/>
  <c r="AL712" i="1"/>
  <c r="Y712" i="1"/>
  <c r="N712" i="1"/>
  <c r="D712" i="1"/>
  <c r="S709" i="1"/>
  <c r="C709" i="1"/>
  <c r="AD706" i="1"/>
  <c r="D703" i="1"/>
  <c r="I703" i="1"/>
  <c r="M703" i="1"/>
  <c r="R703" i="1"/>
  <c r="V703" i="1"/>
  <c r="AA703" i="1"/>
  <c r="B703" i="1"/>
  <c r="F703" i="1"/>
  <c r="K703" i="1"/>
  <c r="P703" i="1"/>
  <c r="T703" i="1"/>
  <c r="Y703" i="1"/>
  <c r="AC703" i="1"/>
  <c r="AH703" i="1"/>
  <c r="B702" i="1"/>
  <c r="M702" i="1"/>
  <c r="C702" i="1"/>
  <c r="W702" i="1"/>
  <c r="F699" i="1"/>
  <c r="H699" i="1"/>
  <c r="P699" i="1"/>
  <c r="Y699" i="1"/>
  <c r="AG699" i="1"/>
  <c r="B699" i="1"/>
  <c r="M699" i="1"/>
  <c r="U699" i="1"/>
  <c r="AC699" i="1"/>
  <c r="AL699" i="1"/>
  <c r="G698" i="1"/>
  <c r="H698" i="1"/>
  <c r="P698" i="1"/>
  <c r="Y698" i="1"/>
  <c r="AG698" i="1"/>
  <c r="D698" i="1"/>
  <c r="M698" i="1"/>
  <c r="U698" i="1"/>
  <c r="AC698" i="1"/>
  <c r="AA693" i="1"/>
  <c r="Q874" i="1"/>
  <c r="C706" i="1"/>
  <c r="K706" i="1"/>
  <c r="V706" i="1"/>
  <c r="E706" i="1"/>
  <c r="P706" i="1"/>
  <c r="AA706" i="1"/>
  <c r="AL703" i="1"/>
  <c r="Z703" i="1"/>
  <c r="Q703" i="1"/>
  <c r="H703" i="1"/>
  <c r="AC702" i="1"/>
  <c r="C701" i="1"/>
  <c r="K701" i="1"/>
  <c r="R701" i="1"/>
  <c r="Z701" i="1"/>
  <c r="AG701" i="1"/>
  <c r="H701" i="1"/>
  <c r="P701" i="1"/>
  <c r="W701" i="1"/>
  <c r="AB701" i="1"/>
  <c r="AD699" i="1"/>
  <c r="N699" i="1"/>
  <c r="AE698" i="1"/>
  <c r="O698" i="1"/>
  <c r="F693" i="1"/>
  <c r="B693" i="1"/>
  <c r="H693" i="1"/>
  <c r="L693" i="1"/>
  <c r="R693" i="1"/>
  <c r="X693" i="1"/>
  <c r="AB693" i="1"/>
  <c r="AH693" i="1"/>
  <c r="C693" i="1"/>
  <c r="I693" i="1"/>
  <c r="O693" i="1"/>
  <c r="S693" i="1"/>
  <c r="Y693" i="1"/>
  <c r="AE693" i="1"/>
  <c r="D693" i="1"/>
  <c r="J693" i="1"/>
  <c r="P693" i="1"/>
  <c r="T693" i="1"/>
  <c r="Z693" i="1"/>
  <c r="G686" i="1"/>
  <c r="D686" i="1"/>
  <c r="L686" i="1"/>
  <c r="T686" i="1"/>
  <c r="AB686" i="1"/>
  <c r="E686" i="1"/>
  <c r="M686" i="1"/>
  <c r="U686" i="1"/>
  <c r="AC686" i="1"/>
  <c r="H686" i="1"/>
  <c r="P686" i="1"/>
  <c r="X686" i="1"/>
  <c r="AL875" i="1"/>
  <c r="AE875" i="1"/>
  <c r="AA875" i="1"/>
  <c r="W875" i="1"/>
  <c r="S875" i="1"/>
  <c r="O875" i="1"/>
  <c r="K875" i="1"/>
  <c r="G875" i="1"/>
  <c r="AE874" i="1"/>
  <c r="O874" i="1"/>
  <c r="D873" i="1"/>
  <c r="AA872" i="1"/>
  <c r="W872" i="1"/>
  <c r="R872" i="1"/>
  <c r="M872" i="1"/>
  <c r="I872" i="1"/>
  <c r="D872" i="1"/>
  <c r="AL871" i="1"/>
  <c r="AD871" i="1"/>
  <c r="Y871" i="1"/>
  <c r="S871" i="1"/>
  <c r="N871" i="1"/>
  <c r="I871" i="1"/>
  <c r="C871" i="1"/>
  <c r="AG870" i="1"/>
  <c r="Y870" i="1"/>
  <c r="Q870" i="1"/>
  <c r="E870" i="1"/>
  <c r="Y866" i="1"/>
  <c r="I866" i="1"/>
  <c r="AE864" i="1"/>
  <c r="Z864" i="1"/>
  <c r="U864" i="1"/>
  <c r="Q864" i="1"/>
  <c r="L864" i="1"/>
  <c r="H864" i="1"/>
  <c r="C864" i="1"/>
  <c r="AA862" i="1"/>
  <c r="Q862" i="1"/>
  <c r="E862" i="1"/>
  <c r="AB859" i="1"/>
  <c r="X859" i="1"/>
  <c r="T859" i="1"/>
  <c r="P859" i="1"/>
  <c r="L859" i="1"/>
  <c r="H859" i="1"/>
  <c r="AD857" i="1"/>
  <c r="X857" i="1"/>
  <c r="Q857" i="1"/>
  <c r="L857" i="1"/>
  <c r="E857" i="1"/>
  <c r="AE855" i="1"/>
  <c r="Z855" i="1"/>
  <c r="T855" i="1"/>
  <c r="O855" i="1"/>
  <c r="J855" i="1"/>
  <c r="D855" i="1"/>
  <c r="AB853" i="1"/>
  <c r="T853" i="1"/>
  <c r="L853" i="1"/>
  <c r="D853" i="1"/>
  <c r="AL851" i="1"/>
  <c r="AE851" i="1"/>
  <c r="AA851" i="1"/>
  <c r="W851" i="1"/>
  <c r="S851" i="1"/>
  <c r="O851" i="1"/>
  <c r="K851" i="1"/>
  <c r="G851" i="1"/>
  <c r="AE850" i="1"/>
  <c r="O850" i="1"/>
  <c r="AL849" i="1"/>
  <c r="AC849" i="1"/>
  <c r="V849" i="1"/>
  <c r="P849" i="1"/>
  <c r="I849" i="1"/>
  <c r="D849" i="1"/>
  <c r="AA848" i="1"/>
  <c r="W848" i="1"/>
  <c r="R848" i="1"/>
  <c r="M848" i="1"/>
  <c r="I848" i="1"/>
  <c r="D848" i="1"/>
  <c r="AL847" i="1"/>
  <c r="AD847" i="1"/>
  <c r="Y847" i="1"/>
  <c r="S847" i="1"/>
  <c r="N847" i="1"/>
  <c r="I847" i="1"/>
  <c r="C847" i="1"/>
  <c r="AC846" i="1"/>
  <c r="S846" i="1"/>
  <c r="I846" i="1"/>
  <c r="R845" i="1"/>
  <c r="J845" i="1"/>
  <c r="B845" i="1"/>
  <c r="I844" i="1"/>
  <c r="G842" i="1"/>
  <c r="Y841" i="1"/>
  <c r="T841" i="1"/>
  <c r="M841" i="1"/>
  <c r="F841" i="1"/>
  <c r="X837" i="1"/>
  <c r="P837" i="1"/>
  <c r="H837" i="1"/>
  <c r="AB835" i="1"/>
  <c r="X835" i="1"/>
  <c r="T835" i="1"/>
  <c r="P835" i="1"/>
  <c r="L835" i="1"/>
  <c r="H835" i="1"/>
  <c r="AD833" i="1"/>
  <c r="X833" i="1"/>
  <c r="Q833" i="1"/>
  <c r="L833" i="1"/>
  <c r="E833" i="1"/>
  <c r="AE831" i="1"/>
  <c r="Z831" i="1"/>
  <c r="T831" i="1"/>
  <c r="O831" i="1"/>
  <c r="J831" i="1"/>
  <c r="D831" i="1"/>
  <c r="AB829" i="1"/>
  <c r="T829" i="1"/>
  <c r="L829" i="1"/>
  <c r="D829" i="1"/>
  <c r="AB827" i="1"/>
  <c r="X827" i="1"/>
  <c r="T827" i="1"/>
  <c r="P827" i="1"/>
  <c r="L827" i="1"/>
  <c r="H827" i="1"/>
  <c r="AD825" i="1"/>
  <c r="X825" i="1"/>
  <c r="Q825" i="1"/>
  <c r="L825" i="1"/>
  <c r="E825" i="1"/>
  <c r="AE823" i="1"/>
  <c r="Z823" i="1"/>
  <c r="T823" i="1"/>
  <c r="O823" i="1"/>
  <c r="J823" i="1"/>
  <c r="D823" i="1"/>
  <c r="AB821" i="1"/>
  <c r="T821" i="1"/>
  <c r="L821" i="1"/>
  <c r="D821" i="1"/>
  <c r="Y820" i="1"/>
  <c r="Y818" i="1"/>
  <c r="O818" i="1"/>
  <c r="E818" i="1"/>
  <c r="Y817" i="1"/>
  <c r="T817" i="1"/>
  <c r="M817" i="1"/>
  <c r="F817" i="1"/>
  <c r="AH816" i="1"/>
  <c r="AC816" i="1"/>
  <c r="Y816" i="1"/>
  <c r="T816" i="1"/>
  <c r="P816" i="1"/>
  <c r="K816" i="1"/>
  <c r="G816" i="1"/>
  <c r="B816" i="1"/>
  <c r="AA812" i="1"/>
  <c r="K812" i="1"/>
  <c r="AH811" i="1"/>
  <c r="Z811" i="1"/>
  <c r="T811" i="1"/>
  <c r="M811" i="1"/>
  <c r="E811" i="1"/>
  <c r="AB809" i="1"/>
  <c r="X809" i="1"/>
  <c r="T809" i="1"/>
  <c r="P809" i="1"/>
  <c r="L809" i="1"/>
  <c r="H809" i="1"/>
  <c r="AL808" i="1"/>
  <c r="AC808" i="1"/>
  <c r="V808" i="1"/>
  <c r="O808" i="1"/>
  <c r="I808" i="1"/>
  <c r="AA807" i="1"/>
  <c r="U807" i="1"/>
  <c r="P807" i="1"/>
  <c r="K807" i="1"/>
  <c r="E807" i="1"/>
  <c r="AH806" i="1"/>
  <c r="AC806" i="1"/>
  <c r="Y806" i="1"/>
  <c r="T806" i="1"/>
  <c r="P806" i="1"/>
  <c r="K806" i="1"/>
  <c r="G806" i="1"/>
  <c r="B806" i="1"/>
  <c r="AB803" i="1"/>
  <c r="T803" i="1"/>
  <c r="L803" i="1"/>
  <c r="Y802" i="1"/>
  <c r="S802" i="1"/>
  <c r="N802" i="1"/>
  <c r="G802" i="1"/>
  <c r="AL801" i="1"/>
  <c r="AE801" i="1"/>
  <c r="AA801" i="1"/>
  <c r="W801" i="1"/>
  <c r="S801" i="1"/>
  <c r="O801" i="1"/>
  <c r="K801" i="1"/>
  <c r="G801" i="1"/>
  <c r="AD800" i="1"/>
  <c r="Q800" i="1"/>
  <c r="D800" i="1"/>
  <c r="AA799" i="1"/>
  <c r="U799" i="1"/>
  <c r="P799" i="1"/>
  <c r="K799" i="1"/>
  <c r="E799" i="1"/>
  <c r="AH798" i="1"/>
  <c r="AC798" i="1"/>
  <c r="Y798" i="1"/>
  <c r="T798" i="1"/>
  <c r="P798" i="1"/>
  <c r="K798" i="1"/>
  <c r="G798" i="1"/>
  <c r="B798" i="1"/>
  <c r="V797" i="1"/>
  <c r="AH796" i="1"/>
  <c r="Z796" i="1"/>
  <c r="R796" i="1"/>
  <c r="J796" i="1"/>
  <c r="B796" i="1"/>
  <c r="AL794" i="1"/>
  <c r="AD794" i="1"/>
  <c r="W794" i="1"/>
  <c r="P794" i="1"/>
  <c r="I794" i="1"/>
  <c r="C794" i="1"/>
  <c r="Y792" i="1"/>
  <c r="I792" i="1"/>
  <c r="AL791" i="1"/>
  <c r="AD791" i="1"/>
  <c r="Z791" i="1"/>
  <c r="U791" i="1"/>
  <c r="P791" i="1"/>
  <c r="K791" i="1"/>
  <c r="E791" i="1"/>
  <c r="AH790" i="1"/>
  <c r="AC790" i="1"/>
  <c r="Y790" i="1"/>
  <c r="T790" i="1"/>
  <c r="P790" i="1"/>
  <c r="K790" i="1"/>
  <c r="G790" i="1"/>
  <c r="B790" i="1"/>
  <c r="Y789" i="1"/>
  <c r="I789" i="1"/>
  <c r="AB785" i="1"/>
  <c r="X785" i="1"/>
  <c r="T785" i="1"/>
  <c r="P785" i="1"/>
  <c r="L785" i="1"/>
  <c r="H785" i="1"/>
  <c r="AL784" i="1"/>
  <c r="Y784" i="1"/>
  <c r="N784" i="1"/>
  <c r="D784" i="1"/>
  <c r="AG783" i="1"/>
  <c r="AC783" i="1"/>
  <c r="Y783" i="1"/>
  <c r="U783" i="1"/>
  <c r="Q783" i="1"/>
  <c r="L783" i="1"/>
  <c r="H783" i="1"/>
  <c r="C783" i="1"/>
  <c r="S781" i="1"/>
  <c r="C781" i="1"/>
  <c r="X780" i="1"/>
  <c r="P780" i="1"/>
  <c r="H780" i="1"/>
  <c r="AE778" i="1"/>
  <c r="X778" i="1"/>
  <c r="Q778" i="1"/>
  <c r="K778" i="1"/>
  <c r="F778" i="1"/>
  <c r="AH777" i="1"/>
  <c r="AD777" i="1"/>
  <c r="Z777" i="1"/>
  <c r="V777" i="1"/>
  <c r="R777" i="1"/>
  <c r="N777" i="1"/>
  <c r="J777" i="1"/>
  <c r="F777" i="1"/>
  <c r="AD776" i="1"/>
  <c r="T776" i="1"/>
  <c r="I776" i="1"/>
  <c r="AL775" i="1"/>
  <c r="AD775" i="1"/>
  <c r="Z775" i="1"/>
  <c r="U775" i="1"/>
  <c r="Q775" i="1"/>
  <c r="L775" i="1"/>
  <c r="H775" i="1"/>
  <c r="C775" i="1"/>
  <c r="S773" i="1"/>
  <c r="C773" i="1"/>
  <c r="Y772" i="1"/>
  <c r="R772" i="1"/>
  <c r="J772" i="1"/>
  <c r="B772" i="1"/>
  <c r="AE770" i="1"/>
  <c r="X770" i="1"/>
  <c r="Q770" i="1"/>
  <c r="K770" i="1"/>
  <c r="F770" i="1"/>
  <c r="AH769" i="1"/>
  <c r="AD769" i="1"/>
  <c r="Z769" i="1"/>
  <c r="V769" i="1"/>
  <c r="R769" i="1"/>
  <c r="N769" i="1"/>
  <c r="J769" i="1"/>
  <c r="F769" i="1"/>
  <c r="AD768" i="1"/>
  <c r="T768" i="1"/>
  <c r="I768" i="1"/>
  <c r="AL767" i="1"/>
  <c r="AD767" i="1"/>
  <c r="Z767" i="1"/>
  <c r="U767" i="1"/>
  <c r="Q767" i="1"/>
  <c r="L767" i="1"/>
  <c r="H767" i="1"/>
  <c r="C767" i="1"/>
  <c r="S765" i="1"/>
  <c r="C765" i="1"/>
  <c r="Y764" i="1"/>
  <c r="R764" i="1"/>
  <c r="K764" i="1"/>
  <c r="E764" i="1"/>
  <c r="AG763" i="1"/>
  <c r="AG762" i="1"/>
  <c r="AA762" i="1"/>
  <c r="S762" i="1"/>
  <c r="K762" i="1"/>
  <c r="C762" i="1"/>
  <c r="AB760" i="1"/>
  <c r="Q760" i="1"/>
  <c r="F760" i="1"/>
  <c r="AH759" i="1"/>
  <c r="AD759" i="1"/>
  <c r="Z759" i="1"/>
  <c r="U759" i="1"/>
  <c r="Q759" i="1"/>
  <c r="L759" i="1"/>
  <c r="H759" i="1"/>
  <c r="C759" i="1"/>
  <c r="S757" i="1"/>
  <c r="C757" i="1"/>
  <c r="X756" i="1"/>
  <c r="P756" i="1"/>
  <c r="H756" i="1"/>
  <c r="AE754" i="1"/>
  <c r="X754" i="1"/>
  <c r="Q754" i="1"/>
  <c r="K754" i="1"/>
  <c r="F754" i="1"/>
  <c r="AH753" i="1"/>
  <c r="AD753" i="1"/>
  <c r="Z753" i="1"/>
  <c r="V753" i="1"/>
  <c r="R753" i="1"/>
  <c r="N753" i="1"/>
  <c r="J753" i="1"/>
  <c r="F753" i="1"/>
  <c r="AD752" i="1"/>
  <c r="T752" i="1"/>
  <c r="I752" i="1"/>
  <c r="AL751" i="1"/>
  <c r="AE751" i="1"/>
  <c r="AA751" i="1"/>
  <c r="W751" i="1"/>
  <c r="S751" i="1"/>
  <c r="O751" i="1"/>
  <c r="K751" i="1"/>
  <c r="G751" i="1"/>
  <c r="S749" i="1"/>
  <c r="C749" i="1"/>
  <c r="Y748" i="1"/>
  <c r="R748" i="1"/>
  <c r="J748" i="1"/>
  <c r="B748" i="1"/>
  <c r="AL746" i="1"/>
  <c r="AD746" i="1"/>
  <c r="X746" i="1"/>
  <c r="S746" i="1"/>
  <c r="N746" i="1"/>
  <c r="G746" i="1"/>
  <c r="AL745" i="1"/>
  <c r="AE745" i="1"/>
  <c r="AA745" i="1"/>
  <c r="W745" i="1"/>
  <c r="S745" i="1"/>
  <c r="O745" i="1"/>
  <c r="K745" i="1"/>
  <c r="G745" i="1"/>
  <c r="AC742" i="1"/>
  <c r="Y742" i="1"/>
  <c r="S742" i="1"/>
  <c r="M742" i="1"/>
  <c r="I742" i="1"/>
  <c r="C742" i="1"/>
  <c r="AA741" i="1"/>
  <c r="K741" i="1"/>
  <c r="AH740" i="1"/>
  <c r="AC740" i="1"/>
  <c r="X740" i="1"/>
  <c r="R740" i="1"/>
  <c r="M740" i="1"/>
  <c r="H740" i="1"/>
  <c r="Q739" i="1"/>
  <c r="AA738" i="1"/>
  <c r="V738" i="1"/>
  <c r="P738" i="1"/>
  <c r="K738" i="1"/>
  <c r="F738" i="1"/>
  <c r="AH737" i="1"/>
  <c r="AD737" i="1"/>
  <c r="Z737" i="1"/>
  <c r="V737" i="1"/>
  <c r="R737" i="1"/>
  <c r="N737" i="1"/>
  <c r="J737" i="1"/>
  <c r="F737" i="1"/>
  <c r="AD736" i="1"/>
  <c r="T736" i="1"/>
  <c r="I736" i="1"/>
  <c r="AL735" i="1"/>
  <c r="AE735" i="1"/>
  <c r="AA735" i="1"/>
  <c r="W735" i="1"/>
  <c r="S735" i="1"/>
  <c r="O735" i="1"/>
  <c r="K735" i="1"/>
  <c r="G735" i="1"/>
  <c r="S733" i="1"/>
  <c r="C733" i="1"/>
  <c r="Z732" i="1"/>
  <c r="U732" i="1"/>
  <c r="P732" i="1"/>
  <c r="J732" i="1"/>
  <c r="E732" i="1"/>
  <c r="Y731" i="1"/>
  <c r="AG730" i="1"/>
  <c r="AC730" i="1"/>
  <c r="Y730" i="1"/>
  <c r="U730" i="1"/>
  <c r="P730" i="1"/>
  <c r="K730" i="1"/>
  <c r="F730" i="1"/>
  <c r="AL729" i="1"/>
  <c r="AE729" i="1"/>
  <c r="AA729" i="1"/>
  <c r="W729" i="1"/>
  <c r="S729" i="1"/>
  <c r="O729" i="1"/>
  <c r="K729" i="1"/>
  <c r="G729" i="1"/>
  <c r="AB727" i="1"/>
  <c r="X727" i="1"/>
  <c r="T727" i="1"/>
  <c r="P727" i="1"/>
  <c r="L727" i="1"/>
  <c r="H727" i="1"/>
  <c r="AH726" i="1"/>
  <c r="AB726" i="1"/>
  <c r="T726" i="1"/>
  <c r="L726" i="1"/>
  <c r="D726" i="1"/>
  <c r="AA725" i="1"/>
  <c r="K725" i="1"/>
  <c r="AL724" i="1"/>
  <c r="AE724" i="1"/>
  <c r="AA724" i="1"/>
  <c r="W724" i="1"/>
  <c r="S724" i="1"/>
  <c r="O724" i="1"/>
  <c r="I724" i="1"/>
  <c r="C724" i="1"/>
  <c r="I723" i="1"/>
  <c r="AG722" i="1"/>
  <c r="AC722" i="1"/>
  <c r="Y722" i="1"/>
  <c r="U722" i="1"/>
  <c r="O722" i="1"/>
  <c r="I722" i="1"/>
  <c r="C722" i="1"/>
  <c r="AG721" i="1"/>
  <c r="AC721" i="1"/>
  <c r="Y721" i="1"/>
  <c r="U721" i="1"/>
  <c r="Q721" i="1"/>
  <c r="M721" i="1"/>
  <c r="I721" i="1"/>
  <c r="E721" i="1"/>
  <c r="AL720" i="1"/>
  <c r="Y720" i="1"/>
  <c r="N720" i="1"/>
  <c r="D720" i="1"/>
  <c r="AB718" i="1"/>
  <c r="T718" i="1"/>
  <c r="L718" i="1"/>
  <c r="D718" i="1"/>
  <c r="AA717" i="1"/>
  <c r="K717" i="1"/>
  <c r="AD714" i="1"/>
  <c r="X714" i="1"/>
  <c r="Q714" i="1"/>
  <c r="K714" i="1"/>
  <c r="E714" i="1"/>
  <c r="AH713" i="1"/>
  <c r="AD713" i="1"/>
  <c r="Z713" i="1"/>
  <c r="V713" i="1"/>
  <c r="R713" i="1"/>
  <c r="N713" i="1"/>
  <c r="J713" i="1"/>
  <c r="F713" i="1"/>
  <c r="AD712" i="1"/>
  <c r="T712" i="1"/>
  <c r="I712" i="1"/>
  <c r="AL711" i="1"/>
  <c r="AE711" i="1"/>
  <c r="AA711" i="1"/>
  <c r="W711" i="1"/>
  <c r="S711" i="1"/>
  <c r="N711" i="1"/>
  <c r="I711" i="1"/>
  <c r="C711" i="1"/>
  <c r="AG710" i="1"/>
  <c r="Z710" i="1"/>
  <c r="T710" i="1"/>
  <c r="L710" i="1"/>
  <c r="D710" i="1"/>
  <c r="AA709" i="1"/>
  <c r="K709" i="1"/>
  <c r="AL708" i="1"/>
  <c r="AE708" i="1"/>
  <c r="AA708" i="1"/>
  <c r="W708" i="1"/>
  <c r="S708" i="1"/>
  <c r="O708" i="1"/>
  <c r="K708" i="1"/>
  <c r="G708" i="1"/>
  <c r="B708" i="1"/>
  <c r="S706" i="1"/>
  <c r="AG703" i="1"/>
  <c r="X703" i="1"/>
  <c r="N703" i="1"/>
  <c r="E703" i="1"/>
  <c r="T702" i="1"/>
  <c r="AA701" i="1"/>
  <c r="O701" i="1"/>
  <c r="AG700" i="1"/>
  <c r="R700" i="1"/>
  <c r="C700" i="1"/>
  <c r="Z699" i="1"/>
  <c r="I699" i="1"/>
  <c r="AB698" i="1"/>
  <c r="I698" i="1"/>
  <c r="D697" i="1"/>
  <c r="H697" i="1"/>
  <c r="L697" i="1"/>
  <c r="P697" i="1"/>
  <c r="T697" i="1"/>
  <c r="X697" i="1"/>
  <c r="AB697" i="1"/>
  <c r="AL697" i="1"/>
  <c r="B697" i="1"/>
  <c r="F697" i="1"/>
  <c r="J697" i="1"/>
  <c r="N697" i="1"/>
  <c r="R697" i="1"/>
  <c r="V697" i="1"/>
  <c r="Z697" i="1"/>
  <c r="AD697" i="1"/>
  <c r="AH697" i="1"/>
  <c r="Q693" i="1"/>
  <c r="Y686" i="1"/>
  <c r="L704" i="1"/>
  <c r="I695" i="1"/>
  <c r="AC694" i="1"/>
  <c r="U694" i="1"/>
  <c r="M694" i="1"/>
  <c r="D694" i="1"/>
  <c r="AH689" i="1"/>
  <c r="AD689" i="1"/>
  <c r="Z689" i="1"/>
  <c r="V689" i="1"/>
  <c r="R689" i="1"/>
  <c r="N689" i="1"/>
  <c r="J689" i="1"/>
  <c r="F689" i="1"/>
  <c r="B689" i="1"/>
  <c r="AH685" i="1"/>
  <c r="AB685" i="1"/>
  <c r="X685" i="1"/>
  <c r="R685" i="1"/>
  <c r="L685" i="1"/>
  <c r="H685" i="1"/>
  <c r="B685" i="1"/>
  <c r="U683" i="1"/>
  <c r="E683" i="1"/>
  <c r="AH680" i="1"/>
  <c r="AC680" i="1"/>
  <c r="Y680" i="1"/>
  <c r="T680" i="1"/>
  <c r="O680" i="1"/>
  <c r="K680" i="1"/>
  <c r="F680" i="1"/>
  <c r="B680" i="1"/>
  <c r="AD679" i="1"/>
  <c r="N679" i="1"/>
  <c r="AH676" i="1"/>
  <c r="AA676" i="1"/>
  <c r="V676" i="1"/>
  <c r="O676" i="1"/>
  <c r="I676" i="1"/>
  <c r="B676" i="1"/>
  <c r="AC675" i="1"/>
  <c r="R675" i="1"/>
  <c r="I675" i="1"/>
  <c r="AB673" i="1"/>
  <c r="X673" i="1"/>
  <c r="T673" i="1"/>
  <c r="P673" i="1"/>
  <c r="L673" i="1"/>
  <c r="H673" i="1"/>
  <c r="D673" i="1"/>
  <c r="AB670" i="1"/>
  <c r="T670" i="1"/>
  <c r="L670" i="1"/>
  <c r="D670" i="1"/>
  <c r="Z669" i="1"/>
  <c r="T669" i="1"/>
  <c r="P669" i="1"/>
  <c r="J669" i="1"/>
  <c r="D669" i="1"/>
  <c r="AB665" i="1"/>
  <c r="X665" i="1"/>
  <c r="T665" i="1"/>
  <c r="P665" i="1"/>
  <c r="L665" i="1"/>
  <c r="H665" i="1"/>
  <c r="D665" i="1"/>
  <c r="AB662" i="1"/>
  <c r="T662" i="1"/>
  <c r="L662" i="1"/>
  <c r="D662" i="1"/>
  <c r="Z661" i="1"/>
  <c r="T661" i="1"/>
  <c r="P661" i="1"/>
  <c r="J661" i="1"/>
  <c r="D661" i="1"/>
  <c r="AH656" i="1"/>
  <c r="AC656" i="1"/>
  <c r="Y656" i="1"/>
  <c r="T656" i="1"/>
  <c r="O656" i="1"/>
  <c r="K656" i="1"/>
  <c r="F656" i="1"/>
  <c r="B656" i="1"/>
  <c r="AD655" i="1"/>
  <c r="N655" i="1"/>
  <c r="C653" i="1"/>
  <c r="AH652" i="1"/>
  <c r="AA652" i="1"/>
  <c r="V652" i="1"/>
  <c r="O652" i="1"/>
  <c r="I652" i="1"/>
  <c r="B652" i="1"/>
  <c r="AC651" i="1"/>
  <c r="R651" i="1"/>
  <c r="I651" i="1"/>
  <c r="AB649" i="1"/>
  <c r="X649" i="1"/>
  <c r="T649" i="1"/>
  <c r="P649" i="1"/>
  <c r="L649" i="1"/>
  <c r="H649" i="1"/>
  <c r="D649" i="1"/>
  <c r="AB646" i="1"/>
  <c r="T646" i="1"/>
  <c r="L646" i="1"/>
  <c r="D646" i="1"/>
  <c r="Z645" i="1"/>
  <c r="T645" i="1"/>
  <c r="P645" i="1"/>
  <c r="J645" i="1"/>
  <c r="D645" i="1"/>
  <c r="AL644" i="1"/>
  <c r="AE644" i="1"/>
  <c r="Y644" i="1"/>
  <c r="S644" i="1"/>
  <c r="O644" i="1"/>
  <c r="I644" i="1"/>
  <c r="B644" i="1"/>
  <c r="AC643" i="1"/>
  <c r="R643" i="1"/>
  <c r="I643" i="1"/>
  <c r="AB641" i="1"/>
  <c r="X641" i="1"/>
  <c r="T641" i="1"/>
  <c r="P641" i="1"/>
  <c r="L641" i="1"/>
  <c r="H641" i="1"/>
  <c r="D641" i="1"/>
  <c r="U640" i="1"/>
  <c r="Q640" i="1"/>
  <c r="J640" i="1"/>
  <c r="C640" i="1"/>
  <c r="W639" i="1"/>
  <c r="M639" i="1"/>
  <c r="D639" i="1"/>
  <c r="AG638" i="1"/>
  <c r="AB638" i="1"/>
  <c r="W638" i="1"/>
  <c r="Q638" i="1"/>
  <c r="L638" i="1"/>
  <c r="G638" i="1"/>
  <c r="B638" i="1"/>
  <c r="AH636" i="1"/>
  <c r="AB636" i="1"/>
  <c r="U636" i="1"/>
  <c r="P636" i="1"/>
  <c r="I636" i="1"/>
  <c r="B636" i="1"/>
  <c r="AB635" i="1"/>
  <c r="U635" i="1"/>
  <c r="N635" i="1"/>
  <c r="H635" i="1"/>
  <c r="AL634" i="1"/>
  <c r="AB634" i="1"/>
  <c r="X634" i="1"/>
  <c r="T634" i="1"/>
  <c r="P634" i="1"/>
  <c r="L634" i="1"/>
  <c r="H634" i="1"/>
  <c r="D634" i="1"/>
  <c r="AL633" i="1"/>
  <c r="AC633" i="1"/>
  <c r="W633" i="1"/>
  <c r="Q633" i="1"/>
  <c r="L633" i="1"/>
  <c r="E633" i="1"/>
  <c r="AG632" i="1"/>
  <c r="Y632" i="1"/>
  <c r="P632" i="1"/>
  <c r="I632" i="1"/>
  <c r="AH631" i="1"/>
  <c r="AC631" i="1"/>
  <c r="Y631" i="1"/>
  <c r="T631" i="1"/>
  <c r="P631" i="1"/>
  <c r="K631" i="1"/>
  <c r="G631" i="1"/>
  <c r="B631" i="1"/>
  <c r="AD630" i="1"/>
  <c r="T630" i="1"/>
  <c r="K630" i="1"/>
  <c r="C630" i="1"/>
  <c r="K629" i="1"/>
  <c r="AD627" i="1"/>
  <c r="V627" i="1"/>
  <c r="O627" i="1"/>
  <c r="G627" i="1"/>
  <c r="AD622" i="1"/>
  <c r="Y622" i="1"/>
  <c r="R622" i="1"/>
  <c r="K622" i="1"/>
  <c r="D622" i="1"/>
  <c r="AH621" i="1"/>
  <c r="Y621" i="1"/>
  <c r="K621" i="1"/>
  <c r="B621" i="1"/>
  <c r="Y620" i="1"/>
  <c r="B620" i="1"/>
  <c r="AH618" i="1"/>
  <c r="AD618" i="1"/>
  <c r="Z618" i="1"/>
  <c r="V618" i="1"/>
  <c r="R618" i="1"/>
  <c r="N618" i="1"/>
  <c r="J618" i="1"/>
  <c r="F618" i="1"/>
  <c r="B618" i="1"/>
  <c r="AE617" i="1"/>
  <c r="W617" i="1"/>
  <c r="O617" i="1"/>
  <c r="G617" i="1"/>
  <c r="AL616" i="1"/>
  <c r="AC616" i="1"/>
  <c r="X616" i="1"/>
  <c r="S616" i="1"/>
  <c r="M616" i="1"/>
  <c r="H616" i="1"/>
  <c r="C616" i="1"/>
  <c r="AA615" i="1"/>
  <c r="W615" i="1"/>
  <c r="R615" i="1"/>
  <c r="M615" i="1"/>
  <c r="I615" i="1"/>
  <c r="D615" i="1"/>
  <c r="AD606" i="1"/>
  <c r="Y606" i="1"/>
  <c r="R606" i="1"/>
  <c r="K606" i="1"/>
  <c r="D606" i="1"/>
  <c r="AH605" i="1"/>
  <c r="Y605" i="1"/>
  <c r="K605" i="1"/>
  <c r="B605" i="1"/>
  <c r="Z604" i="1"/>
  <c r="J604" i="1"/>
  <c r="AG603" i="1"/>
  <c r="AD598" i="1"/>
  <c r="Y598" i="1"/>
  <c r="R598" i="1"/>
  <c r="K598" i="1"/>
  <c r="D598" i="1"/>
  <c r="AH597" i="1"/>
  <c r="Z597" i="1"/>
  <c r="R597" i="1"/>
  <c r="I597" i="1"/>
  <c r="AH596" i="1"/>
  <c r="R596" i="1"/>
  <c r="B596" i="1"/>
  <c r="AB594" i="1"/>
  <c r="X594" i="1"/>
  <c r="T594" i="1"/>
  <c r="P594" i="1"/>
  <c r="L594" i="1"/>
  <c r="H594" i="1"/>
  <c r="D594" i="1"/>
  <c r="AL593" i="1"/>
  <c r="AC593" i="1"/>
  <c r="U593" i="1"/>
  <c r="M593" i="1"/>
  <c r="E593" i="1"/>
  <c r="AA592" i="1"/>
  <c r="U592" i="1"/>
  <c r="P592" i="1"/>
  <c r="K592" i="1"/>
  <c r="E592" i="1"/>
  <c r="F591" i="1"/>
  <c r="C591" i="1"/>
  <c r="AB590" i="1"/>
  <c r="S590" i="1"/>
  <c r="K590" i="1"/>
  <c r="F586" i="1"/>
  <c r="E586" i="1"/>
  <c r="N586" i="1"/>
  <c r="U586" i="1"/>
  <c r="Z586" i="1"/>
  <c r="H586" i="1"/>
  <c r="P586" i="1"/>
  <c r="W586" i="1"/>
  <c r="AD586" i="1"/>
  <c r="AL586" i="1"/>
  <c r="E584" i="1"/>
  <c r="B584" i="1"/>
  <c r="M584" i="1"/>
  <c r="AC584" i="1"/>
  <c r="AL584" i="1"/>
  <c r="J584" i="1"/>
  <c r="U584" i="1"/>
  <c r="AE584" i="1"/>
  <c r="B581" i="1"/>
  <c r="F581" i="1"/>
  <c r="J581" i="1"/>
  <c r="N581" i="1"/>
  <c r="R581" i="1"/>
  <c r="V581" i="1"/>
  <c r="Z581" i="1"/>
  <c r="AD581" i="1"/>
  <c r="AH581" i="1"/>
  <c r="D581" i="1"/>
  <c r="H581" i="1"/>
  <c r="L581" i="1"/>
  <c r="P581" i="1"/>
  <c r="T581" i="1"/>
  <c r="X581" i="1"/>
  <c r="AB581" i="1"/>
  <c r="U573" i="1"/>
  <c r="N569" i="1"/>
  <c r="F562" i="1"/>
  <c r="B562" i="1"/>
  <c r="H562" i="1"/>
  <c r="L562" i="1"/>
  <c r="R562" i="1"/>
  <c r="X562" i="1"/>
  <c r="AB562" i="1"/>
  <c r="AH562" i="1"/>
  <c r="C562" i="1"/>
  <c r="I562" i="1"/>
  <c r="O562" i="1"/>
  <c r="S562" i="1"/>
  <c r="Y562" i="1"/>
  <c r="AE562" i="1"/>
  <c r="D562" i="1"/>
  <c r="J562" i="1"/>
  <c r="P562" i="1"/>
  <c r="T562" i="1"/>
  <c r="Z562" i="1"/>
  <c r="Y679" i="1"/>
  <c r="I679" i="1"/>
  <c r="Z675" i="1"/>
  <c r="Q675" i="1"/>
  <c r="E675" i="1"/>
  <c r="AL673" i="1"/>
  <c r="AE673" i="1"/>
  <c r="AA673" i="1"/>
  <c r="W673" i="1"/>
  <c r="S673" i="1"/>
  <c r="O673" i="1"/>
  <c r="K673" i="1"/>
  <c r="G673" i="1"/>
  <c r="C673" i="1"/>
  <c r="AE669" i="1"/>
  <c r="Y669" i="1"/>
  <c r="S669" i="1"/>
  <c r="O669" i="1"/>
  <c r="I669" i="1"/>
  <c r="C669" i="1"/>
  <c r="AL665" i="1"/>
  <c r="AE665" i="1"/>
  <c r="AA665" i="1"/>
  <c r="W665" i="1"/>
  <c r="S665" i="1"/>
  <c r="O665" i="1"/>
  <c r="K665" i="1"/>
  <c r="G665" i="1"/>
  <c r="C665" i="1"/>
  <c r="AE661" i="1"/>
  <c r="Y661" i="1"/>
  <c r="S661" i="1"/>
  <c r="O661" i="1"/>
  <c r="I661" i="1"/>
  <c r="C661" i="1"/>
  <c r="AG658" i="1"/>
  <c r="Y655" i="1"/>
  <c r="I655" i="1"/>
  <c r="Z651" i="1"/>
  <c r="Q651" i="1"/>
  <c r="E651" i="1"/>
  <c r="AL649" i="1"/>
  <c r="AE649" i="1"/>
  <c r="AA649" i="1"/>
  <c r="W649" i="1"/>
  <c r="S649" i="1"/>
  <c r="O649" i="1"/>
  <c r="K649" i="1"/>
  <c r="G649" i="1"/>
  <c r="C649" i="1"/>
  <c r="AE645" i="1"/>
  <c r="Y645" i="1"/>
  <c r="S645" i="1"/>
  <c r="O645" i="1"/>
  <c r="I645" i="1"/>
  <c r="C645" i="1"/>
  <c r="Z643" i="1"/>
  <c r="Q643" i="1"/>
  <c r="E643" i="1"/>
  <c r="AL641" i="1"/>
  <c r="AE641" i="1"/>
  <c r="AA641" i="1"/>
  <c r="W641" i="1"/>
  <c r="S641" i="1"/>
  <c r="O641" i="1"/>
  <c r="K641" i="1"/>
  <c r="G641" i="1"/>
  <c r="C641" i="1"/>
  <c r="AE635" i="1"/>
  <c r="X635" i="1"/>
  <c r="T635" i="1"/>
  <c r="L635" i="1"/>
  <c r="D635" i="1"/>
  <c r="AE634" i="1"/>
  <c r="AA634" i="1"/>
  <c r="W634" i="1"/>
  <c r="S634" i="1"/>
  <c r="O634" i="1"/>
  <c r="K634" i="1"/>
  <c r="G634" i="1"/>
  <c r="C634" i="1"/>
  <c r="AH633" i="1"/>
  <c r="AB633" i="1"/>
  <c r="V633" i="1"/>
  <c r="O633" i="1"/>
  <c r="I633" i="1"/>
  <c r="D633" i="1"/>
  <c r="V632" i="1"/>
  <c r="N632" i="1"/>
  <c r="E632" i="1"/>
  <c r="AG627" i="1"/>
  <c r="AA627" i="1"/>
  <c r="S627" i="1"/>
  <c r="K627" i="1"/>
  <c r="F627" i="1"/>
  <c r="AL622" i="1"/>
  <c r="AB622" i="1"/>
  <c r="V622" i="1"/>
  <c r="Q622" i="1"/>
  <c r="J622" i="1"/>
  <c r="C622" i="1"/>
  <c r="AD617" i="1"/>
  <c r="V617" i="1"/>
  <c r="N617" i="1"/>
  <c r="F617" i="1"/>
  <c r="AE615" i="1"/>
  <c r="Z615" i="1"/>
  <c r="U615" i="1"/>
  <c r="Q615" i="1"/>
  <c r="L615" i="1"/>
  <c r="H615" i="1"/>
  <c r="C615" i="1"/>
  <c r="AL606" i="1"/>
  <c r="AB606" i="1"/>
  <c r="V606" i="1"/>
  <c r="Q606" i="1"/>
  <c r="J606" i="1"/>
  <c r="C606" i="1"/>
  <c r="Y604" i="1"/>
  <c r="I604" i="1"/>
  <c r="Q603" i="1"/>
  <c r="G590" i="1"/>
  <c r="B590" i="1"/>
  <c r="I590" i="1"/>
  <c r="N590" i="1"/>
  <c r="T590" i="1"/>
  <c r="AA590" i="1"/>
  <c r="AH590" i="1"/>
  <c r="J585" i="1"/>
  <c r="AB585" i="1"/>
  <c r="I579" i="1"/>
  <c r="C579" i="1"/>
  <c r="K579" i="1"/>
  <c r="Q579" i="1"/>
  <c r="Y579" i="1"/>
  <c r="D579" i="1"/>
  <c r="L579" i="1"/>
  <c r="S579" i="1"/>
  <c r="AA579" i="1"/>
  <c r="AG579" i="1"/>
  <c r="E579" i="1"/>
  <c r="M579" i="1"/>
  <c r="T579" i="1"/>
  <c r="AB579" i="1"/>
  <c r="B573" i="1"/>
  <c r="F573" i="1"/>
  <c r="J573" i="1"/>
  <c r="N573" i="1"/>
  <c r="R573" i="1"/>
  <c r="V573" i="1"/>
  <c r="Z573" i="1"/>
  <c r="AD573" i="1"/>
  <c r="AH573" i="1"/>
  <c r="C573" i="1"/>
  <c r="G573" i="1"/>
  <c r="K573" i="1"/>
  <c r="O573" i="1"/>
  <c r="S573" i="1"/>
  <c r="W573" i="1"/>
  <c r="AA573" i="1"/>
  <c r="AE573" i="1"/>
  <c r="AL573" i="1"/>
  <c r="D573" i="1"/>
  <c r="H573" i="1"/>
  <c r="L573" i="1"/>
  <c r="P573" i="1"/>
  <c r="T573" i="1"/>
  <c r="X573" i="1"/>
  <c r="AB573" i="1"/>
  <c r="AG569" i="1"/>
  <c r="X566" i="1"/>
  <c r="Y565" i="1"/>
  <c r="I565" i="1"/>
  <c r="Q562" i="1"/>
  <c r="AA694" i="1"/>
  <c r="Q694" i="1"/>
  <c r="I694" i="1"/>
  <c r="E691" i="1"/>
  <c r="AB689" i="1"/>
  <c r="X689" i="1"/>
  <c r="T689" i="1"/>
  <c r="P689" i="1"/>
  <c r="L689" i="1"/>
  <c r="H689" i="1"/>
  <c r="G688" i="1"/>
  <c r="C688" i="1"/>
  <c r="Z685" i="1"/>
  <c r="T685" i="1"/>
  <c r="P685" i="1"/>
  <c r="J685" i="1"/>
  <c r="D685" i="1"/>
  <c r="C684" i="1"/>
  <c r="AG683" i="1"/>
  <c r="AE680" i="1"/>
  <c r="AA680" i="1"/>
  <c r="V680" i="1"/>
  <c r="R680" i="1"/>
  <c r="M680" i="1"/>
  <c r="I680" i="1"/>
  <c r="D680" i="1"/>
  <c r="AL679" i="1"/>
  <c r="V679" i="1"/>
  <c r="F679" i="1"/>
  <c r="E678" i="1"/>
  <c r="AE676" i="1"/>
  <c r="Y676" i="1"/>
  <c r="R676" i="1"/>
  <c r="K676" i="1"/>
  <c r="F676" i="1"/>
  <c r="AH675" i="1"/>
  <c r="Y675" i="1"/>
  <c r="M675" i="1"/>
  <c r="B675" i="1"/>
  <c r="AH673" i="1"/>
  <c r="AD673" i="1"/>
  <c r="Z673" i="1"/>
  <c r="V673" i="1"/>
  <c r="R673" i="1"/>
  <c r="N673" i="1"/>
  <c r="J673" i="1"/>
  <c r="F673" i="1"/>
  <c r="Y671" i="1"/>
  <c r="I671" i="1"/>
  <c r="X670" i="1"/>
  <c r="P670" i="1"/>
  <c r="H670" i="1"/>
  <c r="AH669" i="1"/>
  <c r="AB669" i="1"/>
  <c r="X669" i="1"/>
  <c r="R669" i="1"/>
  <c r="L669" i="1"/>
  <c r="H669" i="1"/>
  <c r="B669" i="1"/>
  <c r="Z667" i="1"/>
  <c r="Q667" i="1"/>
  <c r="E667" i="1"/>
  <c r="AH665" i="1"/>
  <c r="AD665" i="1"/>
  <c r="Z665" i="1"/>
  <c r="V665" i="1"/>
  <c r="R665" i="1"/>
  <c r="N665" i="1"/>
  <c r="J665" i="1"/>
  <c r="F665" i="1"/>
  <c r="Y663" i="1"/>
  <c r="I663" i="1"/>
  <c r="X662" i="1"/>
  <c r="P662" i="1"/>
  <c r="H662" i="1"/>
  <c r="AH661" i="1"/>
  <c r="AB661" i="1"/>
  <c r="X661" i="1"/>
  <c r="R661" i="1"/>
  <c r="L661" i="1"/>
  <c r="H661" i="1"/>
  <c r="B661" i="1"/>
  <c r="E659" i="1"/>
  <c r="I658" i="1"/>
  <c r="AE656" i="1"/>
  <c r="AA656" i="1"/>
  <c r="V656" i="1"/>
  <c r="R656" i="1"/>
  <c r="M656" i="1"/>
  <c r="I656" i="1"/>
  <c r="D656" i="1"/>
  <c r="AL655" i="1"/>
  <c r="V655" i="1"/>
  <c r="F655" i="1"/>
  <c r="AE652" i="1"/>
  <c r="Y652" i="1"/>
  <c r="R652" i="1"/>
  <c r="K652" i="1"/>
  <c r="F652" i="1"/>
  <c r="AH651" i="1"/>
  <c r="Y651" i="1"/>
  <c r="M651" i="1"/>
  <c r="B651" i="1"/>
  <c r="AH649" i="1"/>
  <c r="AD649" i="1"/>
  <c r="Z649" i="1"/>
  <c r="V649" i="1"/>
  <c r="R649" i="1"/>
  <c r="N649" i="1"/>
  <c r="J649" i="1"/>
  <c r="F649" i="1"/>
  <c r="I647" i="1"/>
  <c r="X646" i="1"/>
  <c r="P646" i="1"/>
  <c r="H646" i="1"/>
  <c r="AH645" i="1"/>
  <c r="AB645" i="1"/>
  <c r="X645" i="1"/>
  <c r="R645" i="1"/>
  <c r="L645" i="1"/>
  <c r="H645" i="1"/>
  <c r="B645" i="1"/>
  <c r="AG644" i="1"/>
  <c r="AA644" i="1"/>
  <c r="W644" i="1"/>
  <c r="Q644" i="1"/>
  <c r="K644" i="1"/>
  <c r="F644" i="1"/>
  <c r="AH643" i="1"/>
  <c r="Y643" i="1"/>
  <c r="M643" i="1"/>
  <c r="B643" i="1"/>
  <c r="AH641" i="1"/>
  <c r="AD641" i="1"/>
  <c r="Z641" i="1"/>
  <c r="V641" i="1"/>
  <c r="R641" i="1"/>
  <c r="N641" i="1"/>
  <c r="J641" i="1"/>
  <c r="F641" i="1"/>
  <c r="AA639" i="1"/>
  <c r="R639" i="1"/>
  <c r="I639" i="1"/>
  <c r="AL638" i="1"/>
  <c r="AE638" i="1"/>
  <c r="Y638" i="1"/>
  <c r="T638" i="1"/>
  <c r="O638" i="1"/>
  <c r="J638" i="1"/>
  <c r="D638" i="1"/>
  <c r="AD636" i="1"/>
  <c r="Y636" i="1"/>
  <c r="R636" i="1"/>
  <c r="L636" i="1"/>
  <c r="G636" i="1"/>
  <c r="AL635" i="1"/>
  <c r="AD635" i="1"/>
  <c r="W635" i="1"/>
  <c r="S635" i="1"/>
  <c r="K635" i="1"/>
  <c r="C635" i="1"/>
  <c r="AH634" i="1"/>
  <c r="AD634" i="1"/>
  <c r="Z634" i="1"/>
  <c r="V634" i="1"/>
  <c r="R634" i="1"/>
  <c r="N634" i="1"/>
  <c r="J634" i="1"/>
  <c r="F634" i="1"/>
  <c r="AG633" i="1"/>
  <c r="Z633" i="1"/>
  <c r="T633" i="1"/>
  <c r="N633" i="1"/>
  <c r="G633" i="1"/>
  <c r="B633" i="1"/>
  <c r="AD632" i="1"/>
  <c r="U632" i="1"/>
  <c r="L632" i="1"/>
  <c r="D632" i="1"/>
  <c r="AA631" i="1"/>
  <c r="W631" i="1"/>
  <c r="R631" i="1"/>
  <c r="M631" i="1"/>
  <c r="I631" i="1"/>
  <c r="D631" i="1"/>
  <c r="AG630" i="1"/>
  <c r="Y630" i="1"/>
  <c r="O630" i="1"/>
  <c r="I630" i="1"/>
  <c r="AH628" i="1"/>
  <c r="W628" i="1"/>
  <c r="H628" i="1"/>
  <c r="X627" i="1"/>
  <c r="Q627" i="1"/>
  <c r="I627" i="1"/>
  <c r="C627" i="1"/>
  <c r="AD625" i="1"/>
  <c r="V625" i="1"/>
  <c r="N625" i="1"/>
  <c r="AE623" i="1"/>
  <c r="Z623" i="1"/>
  <c r="U623" i="1"/>
  <c r="Q623" i="1"/>
  <c r="L623" i="1"/>
  <c r="H623" i="1"/>
  <c r="C623" i="1"/>
  <c r="AH622" i="1"/>
  <c r="AA622" i="1"/>
  <c r="T622" i="1"/>
  <c r="N622" i="1"/>
  <c r="I622" i="1"/>
  <c r="B622" i="1"/>
  <c r="AA621" i="1"/>
  <c r="R621" i="1"/>
  <c r="I621" i="1"/>
  <c r="AH620" i="1"/>
  <c r="J620" i="1"/>
  <c r="AB618" i="1"/>
  <c r="X618" i="1"/>
  <c r="T618" i="1"/>
  <c r="P618" i="1"/>
  <c r="L618" i="1"/>
  <c r="H618" i="1"/>
  <c r="AL617" i="1"/>
  <c r="AC617" i="1"/>
  <c r="U617" i="1"/>
  <c r="M617" i="1"/>
  <c r="E617" i="1"/>
  <c r="AA616" i="1"/>
  <c r="U616" i="1"/>
  <c r="P616" i="1"/>
  <c r="K616" i="1"/>
  <c r="E616" i="1"/>
  <c r="AH615" i="1"/>
  <c r="AC615" i="1"/>
  <c r="Y615" i="1"/>
  <c r="T615" i="1"/>
  <c r="P615" i="1"/>
  <c r="K615" i="1"/>
  <c r="G615" i="1"/>
  <c r="B615" i="1"/>
  <c r="Z613" i="1"/>
  <c r="Q613" i="1"/>
  <c r="C613" i="1"/>
  <c r="AD609" i="1"/>
  <c r="V609" i="1"/>
  <c r="N609" i="1"/>
  <c r="F609" i="1"/>
  <c r="AE607" i="1"/>
  <c r="Z607" i="1"/>
  <c r="U607" i="1"/>
  <c r="Q607" i="1"/>
  <c r="L607" i="1"/>
  <c r="H607" i="1"/>
  <c r="C607" i="1"/>
  <c r="AH606" i="1"/>
  <c r="AA606" i="1"/>
  <c r="T606" i="1"/>
  <c r="N606" i="1"/>
  <c r="I606" i="1"/>
  <c r="B606" i="1"/>
  <c r="AA605" i="1"/>
  <c r="R605" i="1"/>
  <c r="I605" i="1"/>
  <c r="AH604" i="1"/>
  <c r="R604" i="1"/>
  <c r="B604" i="1"/>
  <c r="I603" i="1"/>
  <c r="AD601" i="1"/>
  <c r="V601" i="1"/>
  <c r="N601" i="1"/>
  <c r="F601" i="1"/>
  <c r="AE599" i="1"/>
  <c r="Z599" i="1"/>
  <c r="U599" i="1"/>
  <c r="Q599" i="1"/>
  <c r="L599" i="1"/>
  <c r="H599" i="1"/>
  <c r="C599" i="1"/>
  <c r="AH598" i="1"/>
  <c r="AA598" i="1"/>
  <c r="T598" i="1"/>
  <c r="N598" i="1"/>
  <c r="I598" i="1"/>
  <c r="B598" i="1"/>
  <c r="AC597" i="1"/>
  <c r="U597" i="1"/>
  <c r="K597" i="1"/>
  <c r="B597" i="1"/>
  <c r="Z596" i="1"/>
  <c r="J596" i="1"/>
  <c r="AG595" i="1"/>
  <c r="AH594" i="1"/>
  <c r="AD594" i="1"/>
  <c r="Z594" i="1"/>
  <c r="V594" i="1"/>
  <c r="R594" i="1"/>
  <c r="N594" i="1"/>
  <c r="J594" i="1"/>
  <c r="F594" i="1"/>
  <c r="AE593" i="1"/>
  <c r="W593" i="1"/>
  <c r="O593" i="1"/>
  <c r="G593" i="1"/>
  <c r="AL592" i="1"/>
  <c r="AC592" i="1"/>
  <c r="X592" i="1"/>
  <c r="S592" i="1"/>
  <c r="M592" i="1"/>
  <c r="H592" i="1"/>
  <c r="C592" i="1"/>
  <c r="AA591" i="1"/>
  <c r="W591" i="1"/>
  <c r="R591" i="1"/>
  <c r="M591" i="1"/>
  <c r="I591" i="1"/>
  <c r="D591" i="1"/>
  <c r="AG590" i="1"/>
  <c r="Y590" i="1"/>
  <c r="Q590" i="1"/>
  <c r="F590" i="1"/>
  <c r="Y587" i="1"/>
  <c r="I587" i="1"/>
  <c r="X586" i="1"/>
  <c r="J586" i="1"/>
  <c r="AG584" i="1"/>
  <c r="K584" i="1"/>
  <c r="AC581" i="1"/>
  <c r="U581" i="1"/>
  <c r="M581" i="1"/>
  <c r="E581" i="1"/>
  <c r="X579" i="1"/>
  <c r="AC573" i="1"/>
  <c r="M573" i="1"/>
  <c r="E569" i="1"/>
  <c r="B569" i="1"/>
  <c r="I569" i="1"/>
  <c r="O569" i="1"/>
  <c r="V569" i="1"/>
  <c r="AA569" i="1"/>
  <c r="AH569" i="1"/>
  <c r="C569" i="1"/>
  <c r="J569" i="1"/>
  <c r="Q569" i="1"/>
  <c r="W569" i="1"/>
  <c r="AD569" i="1"/>
  <c r="AL569" i="1"/>
  <c r="F569" i="1"/>
  <c r="K569" i="1"/>
  <c r="R569" i="1"/>
  <c r="Y569" i="1"/>
  <c r="AE569" i="1"/>
  <c r="B566" i="1"/>
  <c r="C566" i="1"/>
  <c r="G566" i="1"/>
  <c r="L566" i="1"/>
  <c r="P566" i="1"/>
  <c r="U566" i="1"/>
  <c r="Y566" i="1"/>
  <c r="AD566" i="1"/>
  <c r="AL566" i="1"/>
  <c r="D566" i="1"/>
  <c r="H566" i="1"/>
  <c r="M566" i="1"/>
  <c r="Q566" i="1"/>
  <c r="V566" i="1"/>
  <c r="AA566" i="1"/>
  <c r="AE566" i="1"/>
  <c r="E566" i="1"/>
  <c r="I566" i="1"/>
  <c r="N566" i="1"/>
  <c r="S566" i="1"/>
  <c r="W566" i="1"/>
  <c r="AB566" i="1"/>
  <c r="AG562" i="1"/>
  <c r="K562" i="1"/>
  <c r="I596" i="1"/>
  <c r="L590" i="1"/>
  <c r="D590" i="1"/>
  <c r="V586" i="1"/>
  <c r="G586" i="1"/>
  <c r="C584" i="1"/>
  <c r="P579" i="1"/>
  <c r="Y573" i="1"/>
  <c r="I573" i="1"/>
  <c r="B565" i="1"/>
  <c r="F565" i="1"/>
  <c r="J565" i="1"/>
  <c r="N565" i="1"/>
  <c r="R565" i="1"/>
  <c r="V565" i="1"/>
  <c r="Z565" i="1"/>
  <c r="AD565" i="1"/>
  <c r="AH565" i="1"/>
  <c r="C565" i="1"/>
  <c r="G565" i="1"/>
  <c r="K565" i="1"/>
  <c r="O565" i="1"/>
  <c r="S565" i="1"/>
  <c r="W565" i="1"/>
  <c r="AA565" i="1"/>
  <c r="AE565" i="1"/>
  <c r="D565" i="1"/>
  <c r="H565" i="1"/>
  <c r="L565" i="1"/>
  <c r="P565" i="1"/>
  <c r="T565" i="1"/>
  <c r="X565" i="1"/>
  <c r="AB565" i="1"/>
  <c r="AL565" i="1"/>
  <c r="AA562" i="1"/>
  <c r="G562" i="1"/>
  <c r="AG476" i="1"/>
  <c r="Y476" i="1"/>
  <c r="I476" i="1"/>
  <c r="AH578" i="1"/>
  <c r="AB578" i="1"/>
  <c r="X578" i="1"/>
  <c r="R578" i="1"/>
  <c r="L578" i="1"/>
  <c r="H578" i="1"/>
  <c r="B578" i="1"/>
  <c r="AG577" i="1"/>
  <c r="V577" i="1"/>
  <c r="N577" i="1"/>
  <c r="B577" i="1"/>
  <c r="AG576" i="1"/>
  <c r="V576" i="1"/>
  <c r="N576" i="1"/>
  <c r="B576" i="1"/>
  <c r="P567" i="1"/>
  <c r="E563" i="1"/>
  <c r="AH560" i="1"/>
  <c r="Y560" i="1"/>
  <c r="N560" i="1"/>
  <c r="B560" i="1"/>
  <c r="U555" i="1"/>
  <c r="E555" i="1"/>
  <c r="Z554" i="1"/>
  <c r="T554" i="1"/>
  <c r="P554" i="1"/>
  <c r="J554" i="1"/>
  <c r="D554" i="1"/>
  <c r="AH552" i="1"/>
  <c r="Y552" i="1"/>
  <c r="N552" i="1"/>
  <c r="B552" i="1"/>
  <c r="AB549" i="1"/>
  <c r="X549" i="1"/>
  <c r="T549" i="1"/>
  <c r="P549" i="1"/>
  <c r="L549" i="1"/>
  <c r="H549" i="1"/>
  <c r="D549" i="1"/>
  <c r="E548" i="1"/>
  <c r="AC547" i="1"/>
  <c r="M547" i="1"/>
  <c r="AH546" i="1"/>
  <c r="AB546" i="1"/>
  <c r="X546" i="1"/>
  <c r="R546" i="1"/>
  <c r="L546" i="1"/>
  <c r="H546" i="1"/>
  <c r="B546" i="1"/>
  <c r="AD544" i="1"/>
  <c r="R544" i="1"/>
  <c r="I544" i="1"/>
  <c r="AH541" i="1"/>
  <c r="AD541" i="1"/>
  <c r="Z541" i="1"/>
  <c r="V541" i="1"/>
  <c r="R541" i="1"/>
  <c r="N541" i="1"/>
  <c r="J541" i="1"/>
  <c r="F541" i="1"/>
  <c r="B541" i="1"/>
  <c r="U539" i="1"/>
  <c r="E539" i="1"/>
  <c r="Z538" i="1"/>
  <c r="T538" i="1"/>
  <c r="P538" i="1"/>
  <c r="J538" i="1"/>
  <c r="D538" i="1"/>
  <c r="C537" i="1"/>
  <c r="AH536" i="1"/>
  <c r="Y536" i="1"/>
  <c r="N536" i="1"/>
  <c r="B536" i="1"/>
  <c r="AB533" i="1"/>
  <c r="X533" i="1"/>
  <c r="T533" i="1"/>
  <c r="P533" i="1"/>
  <c r="L533" i="1"/>
  <c r="H533" i="1"/>
  <c r="D533" i="1"/>
  <c r="AC531" i="1"/>
  <c r="M531" i="1"/>
  <c r="AH530" i="1"/>
  <c r="AB530" i="1"/>
  <c r="X530" i="1"/>
  <c r="R530" i="1"/>
  <c r="L530" i="1"/>
  <c r="H530" i="1"/>
  <c r="B530" i="1"/>
  <c r="AD528" i="1"/>
  <c r="R528" i="1"/>
  <c r="I528" i="1"/>
  <c r="AG527" i="1"/>
  <c r="AL526" i="1"/>
  <c r="AD526" i="1"/>
  <c r="Y526" i="1"/>
  <c r="U526" i="1"/>
  <c r="P526" i="1"/>
  <c r="L526" i="1"/>
  <c r="G526" i="1"/>
  <c r="C526" i="1"/>
  <c r="AD524" i="1"/>
  <c r="V524" i="1"/>
  <c r="N524" i="1"/>
  <c r="F524" i="1"/>
  <c r="O522" i="1"/>
  <c r="I522" i="1"/>
  <c r="C522" i="1"/>
  <c r="AH521" i="1"/>
  <c r="AA521" i="1"/>
  <c r="V521" i="1"/>
  <c r="O521" i="1"/>
  <c r="I521" i="1"/>
  <c r="B521" i="1"/>
  <c r="Z520" i="1"/>
  <c r="J520" i="1"/>
  <c r="AG519" i="1"/>
  <c r="AL518" i="1"/>
  <c r="AD518" i="1"/>
  <c r="Y518" i="1"/>
  <c r="R518" i="1"/>
  <c r="K518" i="1"/>
  <c r="F518" i="1"/>
  <c r="AG517" i="1"/>
  <c r="Q517" i="1"/>
  <c r="E517" i="1"/>
  <c r="AB515" i="1"/>
  <c r="X515" i="1"/>
  <c r="T515" i="1"/>
  <c r="P515" i="1"/>
  <c r="L515" i="1"/>
  <c r="H515" i="1"/>
  <c r="D515" i="1"/>
  <c r="X513" i="1"/>
  <c r="N513" i="1"/>
  <c r="H513" i="1"/>
  <c r="AL512" i="1"/>
  <c r="AE512" i="1"/>
  <c r="AA512" i="1"/>
  <c r="W512" i="1"/>
  <c r="S512" i="1"/>
  <c r="O512" i="1"/>
  <c r="K512" i="1"/>
  <c r="G512" i="1"/>
  <c r="B512" i="1"/>
  <c r="AC509" i="1"/>
  <c r="U509" i="1"/>
  <c r="M509" i="1"/>
  <c r="H509" i="1"/>
  <c r="AB507" i="1"/>
  <c r="X507" i="1"/>
  <c r="T507" i="1"/>
  <c r="P507" i="1"/>
  <c r="L507" i="1"/>
  <c r="H507" i="1"/>
  <c r="D507" i="1"/>
  <c r="J506" i="1"/>
  <c r="E506" i="1"/>
  <c r="AB504" i="1"/>
  <c r="X504" i="1"/>
  <c r="T504" i="1"/>
  <c r="P504" i="1"/>
  <c r="K504" i="1"/>
  <c r="G504" i="1"/>
  <c r="B504" i="1"/>
  <c r="X501" i="1"/>
  <c r="H501" i="1"/>
  <c r="X500" i="1"/>
  <c r="W499" i="1"/>
  <c r="S499" i="1"/>
  <c r="O499" i="1"/>
  <c r="K499" i="1"/>
  <c r="G499" i="1"/>
  <c r="AH498" i="1"/>
  <c r="AC498" i="1"/>
  <c r="V498" i="1"/>
  <c r="O498" i="1"/>
  <c r="I498" i="1"/>
  <c r="B498" i="1"/>
  <c r="AD497" i="1"/>
  <c r="V497" i="1"/>
  <c r="N497" i="1"/>
  <c r="F497" i="1"/>
  <c r="AH496" i="1"/>
  <c r="AC496" i="1"/>
  <c r="Y496" i="1"/>
  <c r="T496" i="1"/>
  <c r="P496" i="1"/>
  <c r="K496" i="1"/>
  <c r="G496" i="1"/>
  <c r="B496" i="1"/>
  <c r="Z494" i="1"/>
  <c r="Q494" i="1"/>
  <c r="C494" i="1"/>
  <c r="AG493" i="1"/>
  <c r="B493" i="1"/>
  <c r="Y492" i="1"/>
  <c r="H492" i="1"/>
  <c r="AE490" i="1"/>
  <c r="Y490" i="1"/>
  <c r="R490" i="1"/>
  <c r="M490" i="1"/>
  <c r="F490" i="1"/>
  <c r="AL489" i="1"/>
  <c r="AB489" i="1"/>
  <c r="T489" i="1"/>
  <c r="L489" i="1"/>
  <c r="D489" i="1"/>
  <c r="AA488" i="1"/>
  <c r="W488" i="1"/>
  <c r="R488" i="1"/>
  <c r="M488" i="1"/>
  <c r="I488" i="1"/>
  <c r="D488" i="1"/>
  <c r="AL487" i="1"/>
  <c r="AD487" i="1"/>
  <c r="Y487" i="1"/>
  <c r="S487" i="1"/>
  <c r="N487" i="1"/>
  <c r="I487" i="1"/>
  <c r="C487" i="1"/>
  <c r="Y485" i="1"/>
  <c r="I485" i="1"/>
  <c r="AB483" i="1"/>
  <c r="X483" i="1"/>
  <c r="T483" i="1"/>
  <c r="P483" i="1"/>
  <c r="L483" i="1"/>
  <c r="H483" i="1"/>
  <c r="D483" i="1"/>
  <c r="AL482" i="1"/>
  <c r="AD482" i="1"/>
  <c r="V482" i="1"/>
  <c r="N482" i="1"/>
  <c r="AL479" i="1"/>
  <c r="Y479" i="1"/>
  <c r="N479" i="1"/>
  <c r="E478" i="1"/>
  <c r="B478" i="1"/>
  <c r="K478" i="1"/>
  <c r="Y478" i="1"/>
  <c r="AH478" i="1"/>
  <c r="I478" i="1"/>
  <c r="R478" i="1"/>
  <c r="AA478" i="1"/>
  <c r="G474" i="1"/>
  <c r="H473" i="1"/>
  <c r="E473" i="1"/>
  <c r="M473" i="1"/>
  <c r="U473" i="1"/>
  <c r="F473" i="1"/>
  <c r="N473" i="1"/>
  <c r="V473" i="1"/>
  <c r="AD473" i="1"/>
  <c r="D473" i="1"/>
  <c r="L473" i="1"/>
  <c r="T473" i="1"/>
  <c r="AB473" i="1"/>
  <c r="AL473" i="1"/>
  <c r="AE554" i="1"/>
  <c r="Y554" i="1"/>
  <c r="S554" i="1"/>
  <c r="O554" i="1"/>
  <c r="I554" i="1"/>
  <c r="C554" i="1"/>
  <c r="AL549" i="1"/>
  <c r="AE549" i="1"/>
  <c r="AA549" i="1"/>
  <c r="W549" i="1"/>
  <c r="S549" i="1"/>
  <c r="O549" i="1"/>
  <c r="K549" i="1"/>
  <c r="G549" i="1"/>
  <c r="C549" i="1"/>
  <c r="Y547" i="1"/>
  <c r="I547" i="1"/>
  <c r="AL544" i="1"/>
  <c r="Z544" i="1"/>
  <c r="Q544" i="1"/>
  <c r="F544" i="1"/>
  <c r="AE538" i="1"/>
  <c r="Y538" i="1"/>
  <c r="S538" i="1"/>
  <c r="O538" i="1"/>
  <c r="I538" i="1"/>
  <c r="C538" i="1"/>
  <c r="AL533" i="1"/>
  <c r="AE533" i="1"/>
  <c r="AA533" i="1"/>
  <c r="W533" i="1"/>
  <c r="S533" i="1"/>
  <c r="O533" i="1"/>
  <c r="K533" i="1"/>
  <c r="G533" i="1"/>
  <c r="C533" i="1"/>
  <c r="Y531" i="1"/>
  <c r="I531" i="1"/>
  <c r="AL528" i="1"/>
  <c r="Z528" i="1"/>
  <c r="Q528" i="1"/>
  <c r="F528" i="1"/>
  <c r="Q527" i="1"/>
  <c r="AL524" i="1"/>
  <c r="AC524" i="1"/>
  <c r="U524" i="1"/>
  <c r="M524" i="1"/>
  <c r="E524" i="1"/>
  <c r="Y520" i="1"/>
  <c r="I520" i="1"/>
  <c r="Q519" i="1"/>
  <c r="AH518" i="1"/>
  <c r="AC518" i="1"/>
  <c r="V518" i="1"/>
  <c r="Q518" i="1"/>
  <c r="J518" i="1"/>
  <c r="E518" i="1"/>
  <c r="AL515" i="1"/>
  <c r="AE515" i="1"/>
  <c r="AA515" i="1"/>
  <c r="W515" i="1"/>
  <c r="S515" i="1"/>
  <c r="O515" i="1"/>
  <c r="K515" i="1"/>
  <c r="G515" i="1"/>
  <c r="C515" i="1"/>
  <c r="AD513" i="1"/>
  <c r="V513" i="1"/>
  <c r="M513" i="1"/>
  <c r="D513" i="1"/>
  <c r="AH509" i="1"/>
  <c r="Z509" i="1"/>
  <c r="T509" i="1"/>
  <c r="L509" i="1"/>
  <c r="E509" i="1"/>
  <c r="O507" i="1"/>
  <c r="K507" i="1"/>
  <c r="G507" i="1"/>
  <c r="C507" i="1"/>
  <c r="Q500" i="1"/>
  <c r="AC497" i="1"/>
  <c r="U497" i="1"/>
  <c r="M497" i="1"/>
  <c r="E497" i="1"/>
  <c r="AL490" i="1"/>
  <c r="AD490" i="1"/>
  <c r="W490" i="1"/>
  <c r="Q490" i="1"/>
  <c r="J490" i="1"/>
  <c r="E490" i="1"/>
  <c r="Q488" i="1"/>
  <c r="L488" i="1"/>
  <c r="H488" i="1"/>
  <c r="C488" i="1"/>
  <c r="O483" i="1"/>
  <c r="K483" i="1"/>
  <c r="G483" i="1"/>
  <c r="C483" i="1"/>
  <c r="H479" i="1"/>
  <c r="D479" i="1"/>
  <c r="J479" i="1"/>
  <c r="O479" i="1"/>
  <c r="T479" i="1"/>
  <c r="Z479" i="1"/>
  <c r="AE479" i="1"/>
  <c r="B479" i="1"/>
  <c r="G479" i="1"/>
  <c r="L479" i="1"/>
  <c r="R479" i="1"/>
  <c r="W479" i="1"/>
  <c r="AB479" i="1"/>
  <c r="AH479" i="1"/>
  <c r="D477" i="1"/>
  <c r="J477" i="1"/>
  <c r="Z477" i="1"/>
  <c r="B477" i="1"/>
  <c r="R477" i="1"/>
  <c r="AH477" i="1"/>
  <c r="AD474" i="1"/>
  <c r="Q474" i="1"/>
  <c r="Y473" i="1"/>
  <c r="Y588" i="1"/>
  <c r="I588" i="1"/>
  <c r="AE582" i="1"/>
  <c r="AA582" i="1"/>
  <c r="V582" i="1"/>
  <c r="Q582" i="1"/>
  <c r="M582" i="1"/>
  <c r="H582" i="1"/>
  <c r="D582" i="1"/>
  <c r="AG580" i="1"/>
  <c r="Y580" i="1"/>
  <c r="R580" i="1"/>
  <c r="K580" i="1"/>
  <c r="C580" i="1"/>
  <c r="Z578" i="1"/>
  <c r="T578" i="1"/>
  <c r="P578" i="1"/>
  <c r="J578" i="1"/>
  <c r="D578" i="1"/>
  <c r="AL577" i="1"/>
  <c r="AA577" i="1"/>
  <c r="Q577" i="1"/>
  <c r="G577" i="1"/>
  <c r="AL576" i="1"/>
  <c r="AC576" i="1"/>
  <c r="Q576" i="1"/>
  <c r="H576" i="1"/>
  <c r="V574" i="1"/>
  <c r="Q574" i="1"/>
  <c r="M574" i="1"/>
  <c r="H574" i="1"/>
  <c r="D574" i="1"/>
  <c r="AE570" i="1"/>
  <c r="Y570" i="1"/>
  <c r="S570" i="1"/>
  <c r="O570" i="1"/>
  <c r="I570" i="1"/>
  <c r="C570" i="1"/>
  <c r="X567" i="1"/>
  <c r="M564" i="1"/>
  <c r="E564" i="1"/>
  <c r="Q563" i="1"/>
  <c r="AD560" i="1"/>
  <c r="R560" i="1"/>
  <c r="I560" i="1"/>
  <c r="Q558" i="1"/>
  <c r="M558" i="1"/>
  <c r="H558" i="1"/>
  <c r="D558" i="1"/>
  <c r="K557" i="1"/>
  <c r="G557" i="1"/>
  <c r="E556" i="1"/>
  <c r="AC555" i="1"/>
  <c r="M555" i="1"/>
  <c r="AH554" i="1"/>
  <c r="AB554" i="1"/>
  <c r="X554" i="1"/>
  <c r="R554" i="1"/>
  <c r="L554" i="1"/>
  <c r="H554" i="1"/>
  <c r="B554" i="1"/>
  <c r="AD552" i="1"/>
  <c r="R552" i="1"/>
  <c r="I552" i="1"/>
  <c r="H550" i="1"/>
  <c r="D550" i="1"/>
  <c r="AH549" i="1"/>
  <c r="AD549" i="1"/>
  <c r="Z549" i="1"/>
  <c r="V549" i="1"/>
  <c r="R549" i="1"/>
  <c r="N549" i="1"/>
  <c r="J549" i="1"/>
  <c r="F549" i="1"/>
  <c r="U547" i="1"/>
  <c r="E547" i="1"/>
  <c r="Z546" i="1"/>
  <c r="T546" i="1"/>
  <c r="P546" i="1"/>
  <c r="J546" i="1"/>
  <c r="D546" i="1"/>
  <c r="C545" i="1"/>
  <c r="AH544" i="1"/>
  <c r="Y544" i="1"/>
  <c r="N544" i="1"/>
  <c r="B544" i="1"/>
  <c r="AB541" i="1"/>
  <c r="X541" i="1"/>
  <c r="T541" i="1"/>
  <c r="P541" i="1"/>
  <c r="L541" i="1"/>
  <c r="H541" i="1"/>
  <c r="E540" i="1"/>
  <c r="AC539" i="1"/>
  <c r="M539" i="1"/>
  <c r="AH538" i="1"/>
  <c r="AB538" i="1"/>
  <c r="X538" i="1"/>
  <c r="R538" i="1"/>
  <c r="L538" i="1"/>
  <c r="H538" i="1"/>
  <c r="B538" i="1"/>
  <c r="AD536" i="1"/>
  <c r="R536" i="1"/>
  <c r="I536" i="1"/>
  <c r="D534" i="1"/>
  <c r="AH533" i="1"/>
  <c r="AD533" i="1"/>
  <c r="Z533" i="1"/>
  <c r="V533" i="1"/>
  <c r="R533" i="1"/>
  <c r="N533" i="1"/>
  <c r="J533" i="1"/>
  <c r="F533" i="1"/>
  <c r="U531" i="1"/>
  <c r="E531" i="1"/>
  <c r="Z530" i="1"/>
  <c r="T530" i="1"/>
  <c r="P530" i="1"/>
  <c r="J530" i="1"/>
  <c r="D530" i="1"/>
  <c r="J529" i="1"/>
  <c r="C529" i="1"/>
  <c r="AH528" i="1"/>
  <c r="Y528" i="1"/>
  <c r="N528" i="1"/>
  <c r="B528" i="1"/>
  <c r="I527" i="1"/>
  <c r="AB526" i="1"/>
  <c r="W526" i="1"/>
  <c r="S526" i="1"/>
  <c r="N526" i="1"/>
  <c r="I526" i="1"/>
  <c r="E526" i="1"/>
  <c r="AH524" i="1"/>
  <c r="Z524" i="1"/>
  <c r="R524" i="1"/>
  <c r="J524" i="1"/>
  <c r="B524" i="1"/>
  <c r="AE521" i="1"/>
  <c r="Y521" i="1"/>
  <c r="R521" i="1"/>
  <c r="K521" i="1"/>
  <c r="F521" i="1"/>
  <c r="AH520" i="1"/>
  <c r="R520" i="1"/>
  <c r="B520" i="1"/>
  <c r="AA518" i="1"/>
  <c r="U518" i="1"/>
  <c r="P518" i="1"/>
  <c r="I518" i="1"/>
  <c r="Z517" i="1"/>
  <c r="L517" i="1"/>
  <c r="L516" i="1"/>
  <c r="AH515" i="1"/>
  <c r="AD515" i="1"/>
  <c r="Z515" i="1"/>
  <c r="V515" i="1"/>
  <c r="R515" i="1"/>
  <c r="N515" i="1"/>
  <c r="J515" i="1"/>
  <c r="F515" i="1"/>
  <c r="AC513" i="1"/>
  <c r="T513" i="1"/>
  <c r="L513" i="1"/>
  <c r="C513" i="1"/>
  <c r="AG512" i="1"/>
  <c r="AC512" i="1"/>
  <c r="Y512" i="1"/>
  <c r="U512" i="1"/>
  <c r="Q512" i="1"/>
  <c r="M512" i="1"/>
  <c r="I512" i="1"/>
  <c r="D512" i="1"/>
  <c r="S511" i="1"/>
  <c r="N511" i="1"/>
  <c r="I511" i="1"/>
  <c r="C511" i="1"/>
  <c r="K510" i="1"/>
  <c r="AG509" i="1"/>
  <c r="Y509" i="1"/>
  <c r="R509" i="1"/>
  <c r="J509" i="1"/>
  <c r="AH507" i="1"/>
  <c r="AD507" i="1"/>
  <c r="Z507" i="1"/>
  <c r="V507" i="1"/>
  <c r="R507" i="1"/>
  <c r="N507" i="1"/>
  <c r="J507" i="1"/>
  <c r="F507" i="1"/>
  <c r="AH504" i="1"/>
  <c r="AD504" i="1"/>
  <c r="Z504" i="1"/>
  <c r="V504" i="1"/>
  <c r="R504" i="1"/>
  <c r="M504" i="1"/>
  <c r="I504" i="1"/>
  <c r="D504" i="1"/>
  <c r="H500" i="1"/>
  <c r="AE498" i="1"/>
  <c r="Y498" i="1"/>
  <c r="R498" i="1"/>
  <c r="M498" i="1"/>
  <c r="F498" i="1"/>
  <c r="AL497" i="1"/>
  <c r="AB497" i="1"/>
  <c r="T497" i="1"/>
  <c r="L497" i="1"/>
  <c r="D497" i="1"/>
  <c r="AA496" i="1"/>
  <c r="W496" i="1"/>
  <c r="R496" i="1"/>
  <c r="M496" i="1"/>
  <c r="I496" i="1"/>
  <c r="D496" i="1"/>
  <c r="R493" i="1"/>
  <c r="AG492" i="1"/>
  <c r="AH490" i="1"/>
  <c r="AC490" i="1"/>
  <c r="V490" i="1"/>
  <c r="O490" i="1"/>
  <c r="I490" i="1"/>
  <c r="B490" i="1"/>
  <c r="AD489" i="1"/>
  <c r="V489" i="1"/>
  <c r="N489" i="1"/>
  <c r="F489" i="1"/>
  <c r="AH488" i="1"/>
  <c r="AC488" i="1"/>
  <c r="Y488" i="1"/>
  <c r="T488" i="1"/>
  <c r="P488" i="1"/>
  <c r="K488" i="1"/>
  <c r="G488" i="1"/>
  <c r="B488" i="1"/>
  <c r="AH483" i="1"/>
  <c r="AD483" i="1"/>
  <c r="Z483" i="1"/>
  <c r="V483" i="1"/>
  <c r="R483" i="1"/>
  <c r="N483" i="1"/>
  <c r="J483" i="1"/>
  <c r="F483" i="1"/>
  <c r="C482" i="1"/>
  <c r="E482" i="1"/>
  <c r="J482" i="1"/>
  <c r="Q482" i="1"/>
  <c r="W482" i="1"/>
  <c r="AD479" i="1"/>
  <c r="S479" i="1"/>
  <c r="I479" i="1"/>
  <c r="Y477" i="1"/>
  <c r="Q476" i="1"/>
  <c r="C474" i="1"/>
  <c r="B474" i="1"/>
  <c r="I474" i="1"/>
  <c r="O474" i="1"/>
  <c r="V474" i="1"/>
  <c r="AC474" i="1"/>
  <c r="AH474" i="1"/>
  <c r="F474" i="1"/>
  <c r="M474" i="1"/>
  <c r="R474" i="1"/>
  <c r="Y474" i="1"/>
  <c r="AE474" i="1"/>
  <c r="AE480" i="1"/>
  <c r="Z480" i="1"/>
  <c r="U480" i="1"/>
  <c r="Q480" i="1"/>
  <c r="L480" i="1"/>
  <c r="H480" i="1"/>
  <c r="C480" i="1"/>
  <c r="AA472" i="1"/>
  <c r="W472" i="1"/>
  <c r="R472" i="1"/>
  <c r="M472" i="1"/>
  <c r="I472" i="1"/>
  <c r="D472" i="1"/>
  <c r="AL471" i="1"/>
  <c r="AD471" i="1"/>
  <c r="Y471" i="1"/>
  <c r="S471" i="1"/>
  <c r="N471" i="1"/>
  <c r="I471" i="1"/>
  <c r="C471" i="1"/>
  <c r="Y469" i="1"/>
  <c r="I469" i="1"/>
  <c r="I468" i="1"/>
  <c r="AE466" i="1"/>
  <c r="Y466" i="1"/>
  <c r="R466" i="1"/>
  <c r="M466" i="1"/>
  <c r="F466" i="1"/>
  <c r="AL465" i="1"/>
  <c r="AB465" i="1"/>
  <c r="T465" i="1"/>
  <c r="L465" i="1"/>
  <c r="D465" i="1"/>
  <c r="AA464" i="1"/>
  <c r="W464" i="1"/>
  <c r="R464" i="1"/>
  <c r="M464" i="1"/>
  <c r="I464" i="1"/>
  <c r="D464" i="1"/>
  <c r="AD463" i="1"/>
  <c r="Y463" i="1"/>
  <c r="S463" i="1"/>
  <c r="N463" i="1"/>
  <c r="I463" i="1"/>
  <c r="C463" i="1"/>
  <c r="Y461" i="1"/>
  <c r="I461" i="1"/>
  <c r="AH459" i="1"/>
  <c r="AD459" i="1"/>
  <c r="Z459" i="1"/>
  <c r="V459" i="1"/>
  <c r="R459" i="1"/>
  <c r="N459" i="1"/>
  <c r="J459" i="1"/>
  <c r="F459" i="1"/>
  <c r="B459" i="1"/>
  <c r="AG458" i="1"/>
  <c r="AB458" i="1"/>
  <c r="V458" i="1"/>
  <c r="Q458" i="1"/>
  <c r="L458" i="1"/>
  <c r="F458" i="1"/>
  <c r="AL457" i="1"/>
  <c r="AB457" i="1"/>
  <c r="T457" i="1"/>
  <c r="L457" i="1"/>
  <c r="D457" i="1"/>
  <c r="AA456" i="1"/>
  <c r="W456" i="1"/>
  <c r="R456" i="1"/>
  <c r="M456" i="1"/>
  <c r="I456" i="1"/>
  <c r="D456" i="1"/>
  <c r="C455" i="1"/>
  <c r="Y453" i="1"/>
  <c r="I453" i="1"/>
  <c r="G451" i="1"/>
  <c r="AH450" i="1"/>
  <c r="AC450" i="1"/>
  <c r="W450" i="1"/>
  <c r="R450" i="1"/>
  <c r="M450" i="1"/>
  <c r="F450" i="1"/>
  <c r="AL449" i="1"/>
  <c r="AB449" i="1"/>
  <c r="T449" i="1"/>
  <c r="L449" i="1"/>
  <c r="D449" i="1"/>
  <c r="AA448" i="1"/>
  <c r="W448" i="1"/>
  <c r="R448" i="1"/>
  <c r="M448" i="1"/>
  <c r="I448" i="1"/>
  <c r="D448" i="1"/>
  <c r="AH439" i="1"/>
  <c r="AB439" i="1"/>
  <c r="W439" i="1"/>
  <c r="R439" i="1"/>
  <c r="L439" i="1"/>
  <c r="G439" i="1"/>
  <c r="B439" i="1"/>
  <c r="Y436" i="1"/>
  <c r="AC434" i="1"/>
  <c r="V434" i="1"/>
  <c r="O434" i="1"/>
  <c r="I434" i="1"/>
  <c r="B434" i="1"/>
  <c r="AG433" i="1"/>
  <c r="AB433" i="1"/>
  <c r="X433" i="1"/>
  <c r="S433" i="1"/>
  <c r="N433" i="1"/>
  <c r="J433" i="1"/>
  <c r="E433" i="1"/>
  <c r="B431" i="1"/>
  <c r="X429" i="1"/>
  <c r="P429" i="1"/>
  <c r="E429" i="1"/>
  <c r="Z427" i="1"/>
  <c r="V427" i="1"/>
  <c r="P427" i="1"/>
  <c r="J427" i="1"/>
  <c r="F427" i="1"/>
  <c r="Y420" i="1"/>
  <c r="L420" i="1"/>
  <c r="AL419" i="1"/>
  <c r="AA419" i="1"/>
  <c r="V419" i="1"/>
  <c r="O419" i="1"/>
  <c r="G419" i="1"/>
  <c r="Z413" i="1"/>
  <c r="J413" i="1"/>
  <c r="Q411" i="1"/>
  <c r="Q436" i="1"/>
  <c r="AA433" i="1"/>
  <c r="V433" i="1"/>
  <c r="R433" i="1"/>
  <c r="M433" i="1"/>
  <c r="I433" i="1"/>
  <c r="D433" i="1"/>
  <c r="AC429" i="1"/>
  <c r="U429" i="1"/>
  <c r="M429" i="1"/>
  <c r="D429" i="1"/>
  <c r="AL427" i="1"/>
  <c r="AE427" i="1"/>
  <c r="Y427" i="1"/>
  <c r="S427" i="1"/>
  <c r="O427" i="1"/>
  <c r="I427" i="1"/>
  <c r="C427" i="1"/>
  <c r="B423" i="1"/>
  <c r="F423" i="1"/>
  <c r="J423" i="1"/>
  <c r="N423" i="1"/>
  <c r="R423" i="1"/>
  <c r="V423" i="1"/>
  <c r="Z423" i="1"/>
  <c r="G421" i="1"/>
  <c r="B421" i="1"/>
  <c r="J421" i="1"/>
  <c r="R421" i="1"/>
  <c r="Y421" i="1"/>
  <c r="W420" i="1"/>
  <c r="I420" i="1"/>
  <c r="AG419" i="1"/>
  <c r="Z419" i="1"/>
  <c r="S419" i="1"/>
  <c r="K419" i="1"/>
  <c r="F419" i="1"/>
  <c r="Y413" i="1"/>
  <c r="I413" i="1"/>
  <c r="AG411" i="1"/>
  <c r="K411" i="1"/>
  <c r="AH472" i="1"/>
  <c r="AC472" i="1"/>
  <c r="Y472" i="1"/>
  <c r="T472" i="1"/>
  <c r="P472" i="1"/>
  <c r="K472" i="1"/>
  <c r="G472" i="1"/>
  <c r="B472" i="1"/>
  <c r="AH466" i="1"/>
  <c r="AC466" i="1"/>
  <c r="V466" i="1"/>
  <c r="O466" i="1"/>
  <c r="I466" i="1"/>
  <c r="B466" i="1"/>
  <c r="AD465" i="1"/>
  <c r="V465" i="1"/>
  <c r="N465" i="1"/>
  <c r="F465" i="1"/>
  <c r="AH464" i="1"/>
  <c r="AC464" i="1"/>
  <c r="Y464" i="1"/>
  <c r="T464" i="1"/>
  <c r="P464" i="1"/>
  <c r="K464" i="1"/>
  <c r="G464" i="1"/>
  <c r="B464" i="1"/>
  <c r="AB459" i="1"/>
  <c r="X459" i="1"/>
  <c r="T459" i="1"/>
  <c r="P459" i="1"/>
  <c r="L459" i="1"/>
  <c r="H459" i="1"/>
  <c r="D459" i="1"/>
  <c r="AL458" i="1"/>
  <c r="AD458" i="1"/>
  <c r="Y458" i="1"/>
  <c r="T458" i="1"/>
  <c r="N458" i="1"/>
  <c r="I458" i="1"/>
  <c r="B458" i="1"/>
  <c r="AD457" i="1"/>
  <c r="V457" i="1"/>
  <c r="N457" i="1"/>
  <c r="F457" i="1"/>
  <c r="AH456" i="1"/>
  <c r="AC456" i="1"/>
  <c r="Y456" i="1"/>
  <c r="T456" i="1"/>
  <c r="P456" i="1"/>
  <c r="K456" i="1"/>
  <c r="G456" i="1"/>
  <c r="B456" i="1"/>
  <c r="AE450" i="1"/>
  <c r="Z450" i="1"/>
  <c r="U450" i="1"/>
  <c r="O450" i="1"/>
  <c r="I450" i="1"/>
  <c r="B450" i="1"/>
  <c r="AD449" i="1"/>
  <c r="V449" i="1"/>
  <c r="N449" i="1"/>
  <c r="F449" i="1"/>
  <c r="AH448" i="1"/>
  <c r="AC448" i="1"/>
  <c r="Y448" i="1"/>
  <c r="T448" i="1"/>
  <c r="P448" i="1"/>
  <c r="K448" i="1"/>
  <c r="G448" i="1"/>
  <c r="B448" i="1"/>
  <c r="Q446" i="1"/>
  <c r="C446" i="1"/>
  <c r="U441" i="1"/>
  <c r="M441" i="1"/>
  <c r="E441" i="1"/>
  <c r="AE439" i="1"/>
  <c r="Z439" i="1"/>
  <c r="T439" i="1"/>
  <c r="O439" i="1"/>
  <c r="J439" i="1"/>
  <c r="D439" i="1"/>
  <c r="AL438" i="1"/>
  <c r="Y438" i="1"/>
  <c r="I438" i="1"/>
  <c r="AE434" i="1"/>
  <c r="Y434" i="1"/>
  <c r="R434" i="1"/>
  <c r="M434" i="1"/>
  <c r="F434" i="1"/>
  <c r="AL433" i="1"/>
  <c r="AD433" i="1"/>
  <c r="Z433" i="1"/>
  <c r="U433" i="1"/>
  <c r="Q433" i="1"/>
  <c r="L433" i="1"/>
  <c r="H433" i="1"/>
  <c r="B433" i="1"/>
  <c r="AB431" i="1"/>
  <c r="X431" i="1"/>
  <c r="T431" i="1"/>
  <c r="P431" i="1"/>
  <c r="L431" i="1"/>
  <c r="H431" i="1"/>
  <c r="AB429" i="1"/>
  <c r="R429" i="1"/>
  <c r="J429" i="1"/>
  <c r="B429" i="1"/>
  <c r="AB428" i="1"/>
  <c r="W428" i="1"/>
  <c r="O428" i="1"/>
  <c r="D428" i="1"/>
  <c r="AH427" i="1"/>
  <c r="AD427" i="1"/>
  <c r="X427" i="1"/>
  <c r="R427" i="1"/>
  <c r="N427" i="1"/>
  <c r="H427" i="1"/>
  <c r="B427" i="1"/>
  <c r="AB424" i="1"/>
  <c r="W424" i="1"/>
  <c r="S424" i="1"/>
  <c r="N424" i="1"/>
  <c r="I424" i="1"/>
  <c r="E424" i="1"/>
  <c r="AL423" i="1"/>
  <c r="AE423" i="1"/>
  <c r="AA423" i="1"/>
  <c r="U423" i="1"/>
  <c r="P423" i="1"/>
  <c r="K423" i="1"/>
  <c r="E423" i="1"/>
  <c r="H422" i="1"/>
  <c r="F422" i="1"/>
  <c r="S422" i="1"/>
  <c r="AD422" i="1"/>
  <c r="AB421" i="1"/>
  <c r="T421" i="1"/>
  <c r="I421" i="1"/>
  <c r="AG420" i="1"/>
  <c r="T420" i="1"/>
  <c r="Y419" i="1"/>
  <c r="Q419" i="1"/>
  <c r="J419" i="1"/>
  <c r="AG413" i="1"/>
  <c r="R413" i="1"/>
  <c r="AA411" i="1"/>
  <c r="AG468" i="1"/>
  <c r="AC465" i="1"/>
  <c r="U465" i="1"/>
  <c r="M465" i="1"/>
  <c r="E465" i="1"/>
  <c r="AL459" i="1"/>
  <c r="AE459" i="1"/>
  <c r="AA459" i="1"/>
  <c r="W459" i="1"/>
  <c r="S459" i="1"/>
  <c r="O459" i="1"/>
  <c r="K459" i="1"/>
  <c r="G459" i="1"/>
  <c r="AC457" i="1"/>
  <c r="U457" i="1"/>
  <c r="M457" i="1"/>
  <c r="E457" i="1"/>
  <c r="M449" i="1"/>
  <c r="E449" i="1"/>
  <c r="F420" i="1"/>
  <c r="G420" i="1"/>
  <c r="Q420" i="1"/>
  <c r="AB420" i="1"/>
  <c r="E419" i="1"/>
  <c r="B419" i="1"/>
  <c r="H419" i="1"/>
  <c r="N419" i="1"/>
  <c r="R419" i="1"/>
  <c r="X419" i="1"/>
  <c r="AD419" i="1"/>
  <c r="AH419" i="1"/>
  <c r="G413" i="1"/>
  <c r="E413" i="1"/>
  <c r="M413" i="1"/>
  <c r="U413" i="1"/>
  <c r="AB413" i="1"/>
  <c r="AH413" i="1"/>
  <c r="H413" i="1"/>
  <c r="P413" i="1"/>
  <c r="X413" i="1"/>
  <c r="AC413" i="1"/>
  <c r="E411" i="1"/>
  <c r="B411" i="1"/>
  <c r="H411" i="1"/>
  <c r="N411" i="1"/>
  <c r="R411" i="1"/>
  <c r="X411" i="1"/>
  <c r="AD411" i="1"/>
  <c r="AH411" i="1"/>
  <c r="C411" i="1"/>
  <c r="I411" i="1"/>
  <c r="O411" i="1"/>
  <c r="S411" i="1"/>
  <c r="Y411" i="1"/>
  <c r="AE411" i="1"/>
  <c r="AL411" i="1"/>
  <c r="F411" i="1"/>
  <c r="J411" i="1"/>
  <c r="P411" i="1"/>
  <c r="V411" i="1"/>
  <c r="Z411" i="1"/>
  <c r="F394" i="1"/>
  <c r="AD383" i="1"/>
  <c r="N383" i="1"/>
  <c r="AE379" i="1"/>
  <c r="O379" i="1"/>
  <c r="U377" i="1"/>
  <c r="Q377" i="1"/>
  <c r="M377" i="1"/>
  <c r="I377" i="1"/>
  <c r="D377" i="1"/>
  <c r="U375" i="1"/>
  <c r="I371" i="1"/>
  <c r="Y365" i="1"/>
  <c r="H354" i="1"/>
  <c r="D337" i="1"/>
  <c r="L330" i="1"/>
  <c r="G328" i="1"/>
  <c r="Q327" i="1"/>
  <c r="AA319" i="1"/>
  <c r="AD316" i="1"/>
  <c r="N316" i="1"/>
  <c r="H314" i="1"/>
  <c r="F314" i="1"/>
  <c r="Q314" i="1"/>
  <c r="AB314" i="1"/>
  <c r="I314" i="1"/>
  <c r="T314" i="1"/>
  <c r="AD314" i="1"/>
  <c r="D314" i="1"/>
  <c r="N314" i="1"/>
  <c r="Y314" i="1"/>
  <c r="AL314" i="1"/>
  <c r="T312" i="1"/>
  <c r="AH416" i="1"/>
  <c r="AD416" i="1"/>
  <c r="Z416" i="1"/>
  <c r="V416" i="1"/>
  <c r="R416" i="1"/>
  <c r="N416" i="1"/>
  <c r="J416" i="1"/>
  <c r="F416" i="1"/>
  <c r="AL410" i="1"/>
  <c r="AD410" i="1"/>
  <c r="W410" i="1"/>
  <c r="Q410" i="1"/>
  <c r="J410" i="1"/>
  <c r="E410" i="1"/>
  <c r="I409" i="1"/>
  <c r="AE407" i="1"/>
  <c r="AA407" i="1"/>
  <c r="V407" i="1"/>
  <c r="R407" i="1"/>
  <c r="M407" i="1"/>
  <c r="I407" i="1"/>
  <c r="D407" i="1"/>
  <c r="AL406" i="1"/>
  <c r="Y406" i="1"/>
  <c r="N406" i="1"/>
  <c r="C406" i="1"/>
  <c r="Y405" i="1"/>
  <c r="R405" i="1"/>
  <c r="J405" i="1"/>
  <c r="B405" i="1"/>
  <c r="AB404" i="1"/>
  <c r="Q404" i="1"/>
  <c r="D404" i="1"/>
  <c r="Z402" i="1"/>
  <c r="V402" i="1"/>
  <c r="P402" i="1"/>
  <c r="J402" i="1"/>
  <c r="E402" i="1"/>
  <c r="Y401" i="1"/>
  <c r="AH400" i="1"/>
  <c r="AD400" i="1"/>
  <c r="Z400" i="1"/>
  <c r="V400" i="1"/>
  <c r="R400" i="1"/>
  <c r="N400" i="1"/>
  <c r="J400" i="1"/>
  <c r="F400" i="1"/>
  <c r="AA398" i="1"/>
  <c r="Q398" i="1"/>
  <c r="F398" i="1"/>
  <c r="AE395" i="1"/>
  <c r="U395" i="1"/>
  <c r="J395" i="1"/>
  <c r="AL394" i="1"/>
  <c r="AC394" i="1"/>
  <c r="V394" i="1"/>
  <c r="Q394" i="1"/>
  <c r="K394" i="1"/>
  <c r="E394" i="1"/>
  <c r="AD391" i="1"/>
  <c r="Y391" i="1"/>
  <c r="R391" i="1"/>
  <c r="M391" i="1"/>
  <c r="E391" i="1"/>
  <c r="AG390" i="1"/>
  <c r="T390" i="1"/>
  <c r="E390" i="1"/>
  <c r="AH388" i="1"/>
  <c r="AD388" i="1"/>
  <c r="Z388" i="1"/>
  <c r="V388" i="1"/>
  <c r="R388" i="1"/>
  <c r="N388" i="1"/>
  <c r="J388" i="1"/>
  <c r="F388" i="1"/>
  <c r="AG387" i="1"/>
  <c r="Y387" i="1"/>
  <c r="T387" i="1"/>
  <c r="J387" i="1"/>
  <c r="AL386" i="1"/>
  <c r="AB386" i="1"/>
  <c r="T386" i="1"/>
  <c r="L386" i="1"/>
  <c r="AG385" i="1"/>
  <c r="AC385" i="1"/>
  <c r="Y385" i="1"/>
  <c r="U385" i="1"/>
  <c r="Q385" i="1"/>
  <c r="M385" i="1"/>
  <c r="I385" i="1"/>
  <c r="D385" i="1"/>
  <c r="AL384" i="1"/>
  <c r="AD384" i="1"/>
  <c r="Y384" i="1"/>
  <c r="S384" i="1"/>
  <c r="N384" i="1"/>
  <c r="I384" i="1"/>
  <c r="B384" i="1"/>
  <c r="Y383" i="1"/>
  <c r="I383" i="1"/>
  <c r="S381" i="1"/>
  <c r="C381" i="1"/>
  <c r="Y379" i="1"/>
  <c r="I379" i="1"/>
  <c r="AB377" i="1"/>
  <c r="X377" i="1"/>
  <c r="T377" i="1"/>
  <c r="P377" i="1"/>
  <c r="L377" i="1"/>
  <c r="H377" i="1"/>
  <c r="C377" i="1"/>
  <c r="AH376" i="1"/>
  <c r="AB376" i="1"/>
  <c r="V376" i="1"/>
  <c r="O376" i="1"/>
  <c r="I376" i="1"/>
  <c r="B376" i="1"/>
  <c r="Q375" i="1"/>
  <c r="AH372" i="1"/>
  <c r="AD372" i="1"/>
  <c r="Z372" i="1"/>
  <c r="V372" i="1"/>
  <c r="R372" i="1"/>
  <c r="N372" i="1"/>
  <c r="J372" i="1"/>
  <c r="F372" i="1"/>
  <c r="AC371" i="1"/>
  <c r="Q371" i="1"/>
  <c r="G371" i="1"/>
  <c r="AB369" i="1"/>
  <c r="X369" i="1"/>
  <c r="T369" i="1"/>
  <c r="P369" i="1"/>
  <c r="L369" i="1"/>
  <c r="H369" i="1"/>
  <c r="D369" i="1"/>
  <c r="AL368" i="1"/>
  <c r="AD368" i="1"/>
  <c r="W368" i="1"/>
  <c r="Q368" i="1"/>
  <c r="J368" i="1"/>
  <c r="D368" i="1"/>
  <c r="AC367" i="1"/>
  <c r="S367" i="1"/>
  <c r="I367" i="1"/>
  <c r="AH366" i="1"/>
  <c r="AC366" i="1"/>
  <c r="X366" i="1"/>
  <c r="R366" i="1"/>
  <c r="M366" i="1"/>
  <c r="H366" i="1"/>
  <c r="B366" i="1"/>
  <c r="Q365" i="1"/>
  <c r="AH364" i="1"/>
  <c r="AD364" i="1"/>
  <c r="Z364" i="1"/>
  <c r="V364" i="1"/>
  <c r="R364" i="1"/>
  <c r="N364" i="1"/>
  <c r="J364" i="1"/>
  <c r="F364" i="1"/>
  <c r="AC363" i="1"/>
  <c r="Q363" i="1"/>
  <c r="G363" i="1"/>
  <c r="AE360" i="1"/>
  <c r="Y360" i="1"/>
  <c r="R360" i="1"/>
  <c r="L360" i="1"/>
  <c r="F360" i="1"/>
  <c r="AG359" i="1"/>
  <c r="U359" i="1"/>
  <c r="K359" i="1"/>
  <c r="AH358" i="1"/>
  <c r="AC358" i="1"/>
  <c r="X358" i="1"/>
  <c r="R358" i="1"/>
  <c r="M358" i="1"/>
  <c r="H358" i="1"/>
  <c r="B358" i="1"/>
  <c r="AB356" i="1"/>
  <c r="X356" i="1"/>
  <c r="T356" i="1"/>
  <c r="P356" i="1"/>
  <c r="L356" i="1"/>
  <c r="H356" i="1"/>
  <c r="D356" i="1"/>
  <c r="AD354" i="1"/>
  <c r="V354" i="1"/>
  <c r="N354" i="1"/>
  <c r="F354" i="1"/>
  <c r="AH353" i="1"/>
  <c r="AD353" i="1"/>
  <c r="Z353" i="1"/>
  <c r="V353" i="1"/>
  <c r="R353" i="1"/>
  <c r="N353" i="1"/>
  <c r="J353" i="1"/>
  <c r="F353" i="1"/>
  <c r="AC351" i="1"/>
  <c r="S351" i="1"/>
  <c r="I351" i="1"/>
  <c r="AH350" i="1"/>
  <c r="AC350" i="1"/>
  <c r="X350" i="1"/>
  <c r="R350" i="1"/>
  <c r="M350" i="1"/>
  <c r="H350" i="1"/>
  <c r="B350" i="1"/>
  <c r="Q349" i="1"/>
  <c r="W347" i="1"/>
  <c r="G347" i="1"/>
  <c r="X346" i="1"/>
  <c r="P346" i="1"/>
  <c r="H346" i="1"/>
  <c r="AL345" i="1"/>
  <c r="AE345" i="1"/>
  <c r="AA345" i="1"/>
  <c r="W345" i="1"/>
  <c r="S345" i="1"/>
  <c r="O345" i="1"/>
  <c r="K345" i="1"/>
  <c r="G345" i="1"/>
  <c r="B345" i="1"/>
  <c r="AC343" i="1"/>
  <c r="U343" i="1"/>
  <c r="M343" i="1"/>
  <c r="C343" i="1"/>
  <c r="Z342" i="1"/>
  <c r="U342" i="1"/>
  <c r="P342" i="1"/>
  <c r="J342" i="1"/>
  <c r="E342" i="1"/>
  <c r="AG341" i="1"/>
  <c r="AH340" i="1"/>
  <c r="AD340" i="1"/>
  <c r="Z340" i="1"/>
  <c r="V340" i="1"/>
  <c r="R340" i="1"/>
  <c r="N340" i="1"/>
  <c r="I340" i="1"/>
  <c r="E340" i="1"/>
  <c r="AD338" i="1"/>
  <c r="V338" i="1"/>
  <c r="N338" i="1"/>
  <c r="F338" i="1"/>
  <c r="AE337" i="1"/>
  <c r="AA337" i="1"/>
  <c r="W337" i="1"/>
  <c r="S337" i="1"/>
  <c r="O337" i="1"/>
  <c r="K337" i="1"/>
  <c r="G337" i="1"/>
  <c r="C337" i="1"/>
  <c r="AH336" i="1"/>
  <c r="AB336" i="1"/>
  <c r="V336" i="1"/>
  <c r="O336" i="1"/>
  <c r="I336" i="1"/>
  <c r="B336" i="1"/>
  <c r="AD335" i="1"/>
  <c r="V335" i="1"/>
  <c r="K335" i="1"/>
  <c r="AH334" i="1"/>
  <c r="AC334" i="1"/>
  <c r="X334" i="1"/>
  <c r="R334" i="1"/>
  <c r="M334" i="1"/>
  <c r="H334" i="1"/>
  <c r="B334" i="1"/>
  <c r="D332" i="1"/>
  <c r="E332" i="1"/>
  <c r="I332" i="1"/>
  <c r="N332" i="1"/>
  <c r="R332" i="1"/>
  <c r="V332" i="1"/>
  <c r="Z332" i="1"/>
  <c r="AD332" i="1"/>
  <c r="Y331" i="1"/>
  <c r="O331" i="1"/>
  <c r="AD330" i="1"/>
  <c r="T330" i="1"/>
  <c r="I330" i="1"/>
  <c r="AD328" i="1"/>
  <c r="V328" i="1"/>
  <c r="N328" i="1"/>
  <c r="D328" i="1"/>
  <c r="AD327" i="1"/>
  <c r="K327" i="1"/>
  <c r="AG324" i="1"/>
  <c r="AB324" i="1"/>
  <c r="W324" i="1"/>
  <c r="O324" i="1"/>
  <c r="F324" i="1"/>
  <c r="Q319" i="1"/>
  <c r="Z316" i="1"/>
  <c r="J316" i="1"/>
  <c r="AG314" i="1"/>
  <c r="N312" i="1"/>
  <c r="AH410" i="1"/>
  <c r="AC410" i="1"/>
  <c r="V410" i="1"/>
  <c r="O410" i="1"/>
  <c r="I410" i="1"/>
  <c r="B410" i="1"/>
  <c r="AL407" i="1"/>
  <c r="AD407" i="1"/>
  <c r="Z407" i="1"/>
  <c r="U407" i="1"/>
  <c r="Q407" i="1"/>
  <c r="L407" i="1"/>
  <c r="G407" i="1"/>
  <c r="C407" i="1"/>
  <c r="AL402" i="1"/>
  <c r="AE402" i="1"/>
  <c r="Y402" i="1"/>
  <c r="U402" i="1"/>
  <c r="O402" i="1"/>
  <c r="I402" i="1"/>
  <c r="B402" i="1"/>
  <c r="I401" i="1"/>
  <c r="AL398" i="1"/>
  <c r="Y398" i="1"/>
  <c r="N398" i="1"/>
  <c r="C398" i="1"/>
  <c r="AL395" i="1"/>
  <c r="AB395" i="1"/>
  <c r="Q395" i="1"/>
  <c r="F395" i="1"/>
  <c r="AG394" i="1"/>
  <c r="AB394" i="1"/>
  <c r="U394" i="1"/>
  <c r="P394" i="1"/>
  <c r="I394" i="1"/>
  <c r="C394" i="1"/>
  <c r="AL391" i="1"/>
  <c r="AC391" i="1"/>
  <c r="X391" i="1"/>
  <c r="Q391" i="1"/>
  <c r="K391" i="1"/>
  <c r="C391" i="1"/>
  <c r="AE387" i="1"/>
  <c r="W387" i="1"/>
  <c r="Q387" i="1"/>
  <c r="F387" i="1"/>
  <c r="AB385" i="1"/>
  <c r="X385" i="1"/>
  <c r="T385" i="1"/>
  <c r="P385" i="1"/>
  <c r="L385" i="1"/>
  <c r="H385" i="1"/>
  <c r="C385" i="1"/>
  <c r="S383" i="1"/>
  <c r="C383" i="1"/>
  <c r="AH379" i="1"/>
  <c r="R379" i="1"/>
  <c r="B379" i="1"/>
  <c r="AL377" i="1"/>
  <c r="AE377" i="1"/>
  <c r="AA377" i="1"/>
  <c r="W377" i="1"/>
  <c r="S377" i="1"/>
  <c r="O377" i="1"/>
  <c r="K377" i="1"/>
  <c r="G377" i="1"/>
  <c r="B377" i="1"/>
  <c r="I375" i="1"/>
  <c r="Q373" i="1"/>
  <c r="Y371" i="1"/>
  <c r="O371" i="1"/>
  <c r="E371" i="1"/>
  <c r="AL369" i="1"/>
  <c r="AE369" i="1"/>
  <c r="AA369" i="1"/>
  <c r="W369" i="1"/>
  <c r="S369" i="1"/>
  <c r="O369" i="1"/>
  <c r="K369" i="1"/>
  <c r="G369" i="1"/>
  <c r="AH368" i="1"/>
  <c r="AB368" i="1"/>
  <c r="V368" i="1"/>
  <c r="O368" i="1"/>
  <c r="I368" i="1"/>
  <c r="B368" i="1"/>
  <c r="AA367" i="1"/>
  <c r="Q367" i="1"/>
  <c r="E367" i="1"/>
  <c r="Y363" i="1"/>
  <c r="O363" i="1"/>
  <c r="E363" i="1"/>
  <c r="AL360" i="1"/>
  <c r="AD360" i="1"/>
  <c r="W360" i="1"/>
  <c r="Q360" i="1"/>
  <c r="J360" i="1"/>
  <c r="D360" i="1"/>
  <c r="AC359" i="1"/>
  <c r="S359" i="1"/>
  <c r="I359" i="1"/>
  <c r="AL356" i="1"/>
  <c r="AE356" i="1"/>
  <c r="AA356" i="1"/>
  <c r="W356" i="1"/>
  <c r="S356" i="1"/>
  <c r="O356" i="1"/>
  <c r="K356" i="1"/>
  <c r="G356" i="1"/>
  <c r="AL354" i="1"/>
  <c r="AB354" i="1"/>
  <c r="T354" i="1"/>
  <c r="L354" i="1"/>
  <c r="D354" i="1"/>
  <c r="AL351" i="1"/>
  <c r="AA351" i="1"/>
  <c r="Q351" i="1"/>
  <c r="E351" i="1"/>
  <c r="AD346" i="1"/>
  <c r="V346" i="1"/>
  <c r="N346" i="1"/>
  <c r="F346" i="1"/>
  <c r="AE342" i="1"/>
  <c r="Y342" i="1"/>
  <c r="T342" i="1"/>
  <c r="O342" i="1"/>
  <c r="I342" i="1"/>
  <c r="D342" i="1"/>
  <c r="I341" i="1"/>
  <c r="AG340" i="1"/>
  <c r="AC340" i="1"/>
  <c r="Y340" i="1"/>
  <c r="U340" i="1"/>
  <c r="Q340" i="1"/>
  <c r="M340" i="1"/>
  <c r="H340" i="1"/>
  <c r="C340" i="1"/>
  <c r="AL338" i="1"/>
  <c r="AB338" i="1"/>
  <c r="T338" i="1"/>
  <c r="L338" i="1"/>
  <c r="D338" i="1"/>
  <c r="AH337" i="1"/>
  <c r="AD337" i="1"/>
  <c r="Z337" i="1"/>
  <c r="V337" i="1"/>
  <c r="R337" i="1"/>
  <c r="N337" i="1"/>
  <c r="J337" i="1"/>
  <c r="F337" i="1"/>
  <c r="AC335" i="1"/>
  <c r="U335" i="1"/>
  <c r="I335" i="1"/>
  <c r="C331" i="1"/>
  <c r="B331" i="1"/>
  <c r="J331" i="1"/>
  <c r="R331" i="1"/>
  <c r="Z331" i="1"/>
  <c r="AH331" i="1"/>
  <c r="AB330" i="1"/>
  <c r="Q330" i="1"/>
  <c r="AL328" i="1"/>
  <c r="AB328" i="1"/>
  <c r="T328" i="1"/>
  <c r="J328" i="1"/>
  <c r="AA327" i="1"/>
  <c r="Y325" i="1"/>
  <c r="AA324" i="1"/>
  <c r="T324" i="1"/>
  <c r="K324" i="1"/>
  <c r="V316" i="1"/>
  <c r="V314" i="1"/>
  <c r="AG312" i="1"/>
  <c r="AC407" i="1"/>
  <c r="Y407" i="1"/>
  <c r="T407" i="1"/>
  <c r="O407" i="1"/>
  <c r="K407" i="1"/>
  <c r="F407" i="1"/>
  <c r="B407" i="1"/>
  <c r="C351" i="1"/>
  <c r="H330" i="1"/>
  <c r="F330" i="1"/>
  <c r="P330" i="1"/>
  <c r="X330" i="1"/>
  <c r="H328" i="1"/>
  <c r="F328" i="1"/>
  <c r="L328" i="1"/>
  <c r="R328" i="1"/>
  <c r="Y328" i="1"/>
  <c r="AE328" i="1"/>
  <c r="E327" i="1"/>
  <c r="I327" i="1"/>
  <c r="Y327" i="1"/>
  <c r="AL327" i="1"/>
  <c r="D324" i="1"/>
  <c r="C324" i="1"/>
  <c r="H324" i="1"/>
  <c r="M324" i="1"/>
  <c r="Q324" i="1"/>
  <c r="U324" i="1"/>
  <c r="E324" i="1"/>
  <c r="I324" i="1"/>
  <c r="N324" i="1"/>
  <c r="R324" i="1"/>
  <c r="V324" i="1"/>
  <c r="Z324" i="1"/>
  <c r="AD324" i="1"/>
  <c r="AH324" i="1"/>
  <c r="E319" i="1"/>
  <c r="C319" i="1"/>
  <c r="S319" i="1"/>
  <c r="AL319" i="1"/>
  <c r="I319" i="1"/>
  <c r="Y319" i="1"/>
  <c r="D316" i="1"/>
  <c r="C316" i="1"/>
  <c r="H316" i="1"/>
  <c r="L316" i="1"/>
  <c r="P316" i="1"/>
  <c r="T316" i="1"/>
  <c r="X316" i="1"/>
  <c r="AB316" i="1"/>
  <c r="E316" i="1"/>
  <c r="I316" i="1"/>
  <c r="M316" i="1"/>
  <c r="Q316" i="1"/>
  <c r="U316" i="1"/>
  <c r="Y316" i="1"/>
  <c r="AC316" i="1"/>
  <c r="AG316" i="1"/>
  <c r="B316" i="1"/>
  <c r="G316" i="1"/>
  <c r="K316" i="1"/>
  <c r="O316" i="1"/>
  <c r="S316" i="1"/>
  <c r="W316" i="1"/>
  <c r="AA316" i="1"/>
  <c r="AE316" i="1"/>
  <c r="AL316" i="1"/>
  <c r="H312" i="1"/>
  <c r="D312" i="1"/>
  <c r="J312" i="1"/>
  <c r="Q312" i="1"/>
  <c r="W312" i="1"/>
  <c r="AD312" i="1"/>
  <c r="AL312" i="1"/>
  <c r="F312" i="1"/>
  <c r="L312" i="1"/>
  <c r="R312" i="1"/>
  <c r="Y312" i="1"/>
  <c r="AE312" i="1"/>
  <c r="B312" i="1"/>
  <c r="I312" i="1"/>
  <c r="O312" i="1"/>
  <c r="V312" i="1"/>
  <c r="AB312" i="1"/>
  <c r="AH312" i="1"/>
  <c r="AD308" i="1"/>
  <c r="X308" i="1"/>
  <c r="Q308" i="1"/>
  <c r="K308" i="1"/>
  <c r="C308" i="1"/>
  <c r="V303" i="1"/>
  <c r="C303" i="1"/>
  <c r="Y301" i="1"/>
  <c r="O301" i="1"/>
  <c r="D301" i="1"/>
  <c r="AL284" i="1"/>
  <c r="AA284" i="1"/>
  <c r="S284" i="1"/>
  <c r="K284" i="1"/>
  <c r="C284" i="1"/>
  <c r="AH280" i="1"/>
  <c r="AB280" i="1"/>
  <c r="U280" i="1"/>
  <c r="O280" i="1"/>
  <c r="I280" i="1"/>
  <c r="B280" i="1"/>
  <c r="AL276" i="1"/>
  <c r="AA276" i="1"/>
  <c r="S276" i="1"/>
  <c r="K276" i="1"/>
  <c r="C276" i="1"/>
  <c r="Q274" i="1"/>
  <c r="AH272" i="1"/>
  <c r="AB272" i="1"/>
  <c r="U272" i="1"/>
  <c r="O272" i="1"/>
  <c r="I272" i="1"/>
  <c r="B272" i="1"/>
  <c r="AB271" i="1"/>
  <c r="V271" i="1"/>
  <c r="Q271" i="1"/>
  <c r="J271" i="1"/>
  <c r="B271" i="1"/>
  <c r="AH267" i="1"/>
  <c r="AC267" i="1"/>
  <c r="W267" i="1"/>
  <c r="R267" i="1"/>
  <c r="M267" i="1"/>
  <c r="G267" i="1"/>
  <c r="B267" i="1"/>
  <c r="AL260" i="1"/>
  <c r="AE260" i="1"/>
  <c r="AA260" i="1"/>
  <c r="W260" i="1"/>
  <c r="S260" i="1"/>
  <c r="O260" i="1"/>
  <c r="K260" i="1"/>
  <c r="G260" i="1"/>
  <c r="B260" i="1"/>
  <c r="T258" i="1"/>
  <c r="D258" i="1"/>
  <c r="AL255" i="1"/>
  <c r="AA255" i="1"/>
  <c r="S255" i="1"/>
  <c r="K255" i="1"/>
  <c r="C255" i="1"/>
  <c r="Q253" i="1"/>
  <c r="Y245" i="1"/>
  <c r="AL242" i="1"/>
  <c r="Y242" i="1"/>
  <c r="L242" i="1"/>
  <c r="AB240" i="1"/>
  <c r="D238" i="1"/>
  <c r="G238" i="1"/>
  <c r="L238" i="1"/>
  <c r="Q238" i="1"/>
  <c r="W238" i="1"/>
  <c r="AB238" i="1"/>
  <c r="AG238" i="1"/>
  <c r="B238" i="1"/>
  <c r="I238" i="1"/>
  <c r="O238" i="1"/>
  <c r="T238" i="1"/>
  <c r="Y238" i="1"/>
  <c r="AE238" i="1"/>
  <c r="AL235" i="1"/>
  <c r="Y235" i="1"/>
  <c r="N235" i="1"/>
  <c r="H242" i="1"/>
  <c r="F242" i="1"/>
  <c r="N242" i="1"/>
  <c r="V242" i="1"/>
  <c r="AD242" i="1"/>
  <c r="F240" i="1"/>
  <c r="D240" i="1"/>
  <c r="T240" i="1"/>
  <c r="C235" i="1"/>
  <c r="B235" i="1"/>
  <c r="G235" i="1"/>
  <c r="M235" i="1"/>
  <c r="R235" i="1"/>
  <c r="W235" i="1"/>
  <c r="AC235" i="1"/>
  <c r="AH235" i="1"/>
  <c r="E235" i="1"/>
  <c r="J235" i="1"/>
  <c r="O235" i="1"/>
  <c r="U235" i="1"/>
  <c r="Z235" i="1"/>
  <c r="AE235" i="1"/>
  <c r="AH323" i="1"/>
  <c r="Z323" i="1"/>
  <c r="R323" i="1"/>
  <c r="J323" i="1"/>
  <c r="B323" i="1"/>
  <c r="X322" i="1"/>
  <c r="N322" i="1"/>
  <c r="D322" i="1"/>
  <c r="AH321" i="1"/>
  <c r="AD321" i="1"/>
  <c r="Z321" i="1"/>
  <c r="V321" i="1"/>
  <c r="R321" i="1"/>
  <c r="N321" i="1"/>
  <c r="J321" i="1"/>
  <c r="F321" i="1"/>
  <c r="AH315" i="1"/>
  <c r="Z315" i="1"/>
  <c r="R315" i="1"/>
  <c r="J315" i="1"/>
  <c r="B315" i="1"/>
  <c r="AL311" i="1"/>
  <c r="AE311" i="1"/>
  <c r="Z311" i="1"/>
  <c r="U311" i="1"/>
  <c r="P311" i="1"/>
  <c r="J311" i="1"/>
  <c r="C311" i="1"/>
  <c r="AE309" i="1"/>
  <c r="Y309" i="1"/>
  <c r="R309" i="1"/>
  <c r="L309" i="1"/>
  <c r="D309" i="1"/>
  <c r="AG308" i="1"/>
  <c r="AA308" i="1"/>
  <c r="U308" i="1"/>
  <c r="N308" i="1"/>
  <c r="H308" i="1"/>
  <c r="AD306" i="1"/>
  <c r="V306" i="1"/>
  <c r="N306" i="1"/>
  <c r="AC304" i="1"/>
  <c r="W304" i="1"/>
  <c r="Q304" i="1"/>
  <c r="J304" i="1"/>
  <c r="D304" i="1"/>
  <c r="AD303" i="1"/>
  <c r="N303" i="1"/>
  <c r="AL302" i="1"/>
  <c r="AE302" i="1"/>
  <c r="AA302" i="1"/>
  <c r="W302" i="1"/>
  <c r="S302" i="1"/>
  <c r="O302" i="1"/>
  <c r="K302" i="1"/>
  <c r="G302" i="1"/>
  <c r="C302" i="1"/>
  <c r="AE301" i="1"/>
  <c r="T301" i="1"/>
  <c r="I301" i="1"/>
  <c r="AL300" i="1"/>
  <c r="AA300" i="1"/>
  <c r="S300" i="1"/>
  <c r="K300" i="1"/>
  <c r="C300" i="1"/>
  <c r="AG299" i="1"/>
  <c r="AC299" i="1"/>
  <c r="Y299" i="1"/>
  <c r="T299" i="1"/>
  <c r="P299" i="1"/>
  <c r="K299" i="1"/>
  <c r="G299" i="1"/>
  <c r="B299" i="1"/>
  <c r="AG297" i="1"/>
  <c r="AC297" i="1"/>
  <c r="X297" i="1"/>
  <c r="S297" i="1"/>
  <c r="N297" i="1"/>
  <c r="I297" i="1"/>
  <c r="C297" i="1"/>
  <c r="Y295" i="1"/>
  <c r="I295" i="1"/>
  <c r="AH294" i="1"/>
  <c r="AD294" i="1"/>
  <c r="Z294" i="1"/>
  <c r="V294" i="1"/>
  <c r="R294" i="1"/>
  <c r="N294" i="1"/>
  <c r="J294" i="1"/>
  <c r="F294" i="1"/>
  <c r="AB293" i="1"/>
  <c r="Q293" i="1"/>
  <c r="G293" i="1"/>
  <c r="AE291" i="1"/>
  <c r="Z291" i="1"/>
  <c r="U291" i="1"/>
  <c r="Q291" i="1"/>
  <c r="L291" i="1"/>
  <c r="H291" i="1"/>
  <c r="C291" i="1"/>
  <c r="AC288" i="1"/>
  <c r="W288" i="1"/>
  <c r="Q288" i="1"/>
  <c r="J288" i="1"/>
  <c r="D288" i="1"/>
  <c r="Y285" i="1"/>
  <c r="O285" i="1"/>
  <c r="D285" i="1"/>
  <c r="X284" i="1"/>
  <c r="P284" i="1"/>
  <c r="H284" i="1"/>
  <c r="AH281" i="1"/>
  <c r="AD281" i="1"/>
  <c r="Y281" i="1"/>
  <c r="U281" i="1"/>
  <c r="P281" i="1"/>
  <c r="K281" i="1"/>
  <c r="G281" i="1"/>
  <c r="B281" i="1"/>
  <c r="AE280" i="1"/>
  <c r="Y280" i="1"/>
  <c r="R280" i="1"/>
  <c r="L280" i="1"/>
  <c r="E280" i="1"/>
  <c r="AL279" i="1"/>
  <c r="V279" i="1"/>
  <c r="F279" i="1"/>
  <c r="Y277" i="1"/>
  <c r="O277" i="1"/>
  <c r="D277" i="1"/>
  <c r="X276" i="1"/>
  <c r="P276" i="1"/>
  <c r="H276" i="1"/>
  <c r="AH275" i="1"/>
  <c r="AC275" i="1"/>
  <c r="Y275" i="1"/>
  <c r="T275" i="1"/>
  <c r="P275" i="1"/>
  <c r="K275" i="1"/>
  <c r="G275" i="1"/>
  <c r="B275" i="1"/>
  <c r="AL273" i="1"/>
  <c r="AE273" i="1"/>
  <c r="Z273" i="1"/>
  <c r="V273" i="1"/>
  <c r="Q273" i="1"/>
  <c r="M273" i="1"/>
  <c r="H273" i="1"/>
  <c r="B273" i="1"/>
  <c r="AE272" i="1"/>
  <c r="Y272" i="1"/>
  <c r="R272" i="1"/>
  <c r="L272" i="1"/>
  <c r="E272" i="1"/>
  <c r="AL271" i="1"/>
  <c r="AD271" i="1"/>
  <c r="Y271" i="1"/>
  <c r="S271" i="1"/>
  <c r="M271" i="1"/>
  <c r="F271" i="1"/>
  <c r="AH270" i="1"/>
  <c r="AC270" i="1"/>
  <c r="X270" i="1"/>
  <c r="R270" i="1"/>
  <c r="M270" i="1"/>
  <c r="H270" i="1"/>
  <c r="Y269" i="1"/>
  <c r="T269" i="1"/>
  <c r="L269" i="1"/>
  <c r="F269" i="1"/>
  <c r="AE267" i="1"/>
  <c r="Z267" i="1"/>
  <c r="U267" i="1"/>
  <c r="O267" i="1"/>
  <c r="J267" i="1"/>
  <c r="E267" i="1"/>
  <c r="AL266" i="1"/>
  <c r="AB266" i="1"/>
  <c r="V266" i="1"/>
  <c r="P266" i="1"/>
  <c r="K266" i="1"/>
  <c r="D266" i="1"/>
  <c r="AE265" i="1"/>
  <c r="AA265" i="1"/>
  <c r="W265" i="1"/>
  <c r="S265" i="1"/>
  <c r="O265" i="1"/>
  <c r="K265" i="1"/>
  <c r="G265" i="1"/>
  <c r="C265" i="1"/>
  <c r="V263" i="1"/>
  <c r="I263" i="1"/>
  <c r="W261" i="1"/>
  <c r="G261" i="1"/>
  <c r="AG260" i="1"/>
  <c r="AC260" i="1"/>
  <c r="Y260" i="1"/>
  <c r="U260" i="1"/>
  <c r="Q260" i="1"/>
  <c r="M260" i="1"/>
  <c r="I260" i="1"/>
  <c r="E260" i="1"/>
  <c r="AL259" i="1"/>
  <c r="AD259" i="1"/>
  <c r="Y259" i="1"/>
  <c r="T259" i="1"/>
  <c r="N259" i="1"/>
  <c r="I259" i="1"/>
  <c r="D259" i="1"/>
  <c r="AD258" i="1"/>
  <c r="N258" i="1"/>
  <c r="AL257" i="1"/>
  <c r="AE257" i="1"/>
  <c r="AA257" i="1"/>
  <c r="W257" i="1"/>
  <c r="S257" i="1"/>
  <c r="O257" i="1"/>
  <c r="K257" i="1"/>
  <c r="G257" i="1"/>
  <c r="B257" i="1"/>
  <c r="AB256" i="1"/>
  <c r="Q256" i="1"/>
  <c r="X255" i="1"/>
  <c r="P255" i="1"/>
  <c r="H255" i="1"/>
  <c r="AH254" i="1"/>
  <c r="AC254" i="1"/>
  <c r="W254" i="1"/>
  <c r="P254" i="1"/>
  <c r="I254" i="1"/>
  <c r="B254" i="1"/>
  <c r="AL252" i="1"/>
  <c r="AE252" i="1"/>
  <c r="AA252" i="1"/>
  <c r="W252" i="1"/>
  <c r="S252" i="1"/>
  <c r="O252" i="1"/>
  <c r="K252" i="1"/>
  <c r="G252" i="1"/>
  <c r="B252" i="1"/>
  <c r="AB250" i="1"/>
  <c r="T250" i="1"/>
  <c r="L250" i="1"/>
  <c r="D250" i="1"/>
  <c r="T248" i="1"/>
  <c r="D248" i="1"/>
  <c r="AD247" i="1"/>
  <c r="Q247" i="1"/>
  <c r="AE246" i="1"/>
  <c r="U246" i="1"/>
  <c r="M246" i="1"/>
  <c r="AH244" i="1"/>
  <c r="AC244" i="1"/>
  <c r="X244" i="1"/>
  <c r="R244" i="1"/>
  <c r="M244" i="1"/>
  <c r="H244" i="1"/>
  <c r="AE243" i="1"/>
  <c r="Y243" i="1"/>
  <c r="Q243" i="1"/>
  <c r="J243" i="1"/>
  <c r="AB242" i="1"/>
  <c r="S242" i="1"/>
  <c r="I242" i="1"/>
  <c r="Q240" i="1"/>
  <c r="AC238" i="1"/>
  <c r="R238" i="1"/>
  <c r="H238" i="1"/>
  <c r="AD235" i="1"/>
  <c r="T235" i="1"/>
  <c r="I235" i="1"/>
  <c r="F232" i="1"/>
  <c r="L232" i="1"/>
  <c r="AB232" i="1"/>
  <c r="D232" i="1"/>
  <c r="T232" i="1"/>
  <c r="F230" i="1"/>
  <c r="E230" i="1"/>
  <c r="J230" i="1"/>
  <c r="P230" i="1"/>
  <c r="U230" i="1"/>
  <c r="Z230" i="1"/>
  <c r="B230" i="1"/>
  <c r="H230" i="1"/>
  <c r="M230" i="1"/>
  <c r="R230" i="1"/>
  <c r="X230" i="1"/>
  <c r="AC230" i="1"/>
  <c r="AH230" i="1"/>
  <c r="D230" i="1"/>
  <c r="I230" i="1"/>
  <c r="O230" i="1"/>
  <c r="T230" i="1"/>
  <c r="Y230" i="1"/>
  <c r="AE230" i="1"/>
  <c r="AL309" i="1"/>
  <c r="AD309" i="1"/>
  <c r="W309" i="1"/>
  <c r="Q309" i="1"/>
  <c r="J309" i="1"/>
  <c r="Y308" i="1"/>
  <c r="S308" i="1"/>
  <c r="M308" i="1"/>
  <c r="AH304" i="1"/>
  <c r="AB304" i="1"/>
  <c r="U304" i="1"/>
  <c r="O304" i="1"/>
  <c r="I304" i="1"/>
  <c r="B304" i="1"/>
  <c r="Y303" i="1"/>
  <c r="I303" i="1"/>
  <c r="AH302" i="1"/>
  <c r="AD302" i="1"/>
  <c r="Z302" i="1"/>
  <c r="V302" i="1"/>
  <c r="R302" i="1"/>
  <c r="N302" i="1"/>
  <c r="J302" i="1"/>
  <c r="F302" i="1"/>
  <c r="AB301" i="1"/>
  <c r="Q301" i="1"/>
  <c r="G301" i="1"/>
  <c r="AA297" i="1"/>
  <c r="W297" i="1"/>
  <c r="R297" i="1"/>
  <c r="M297" i="1"/>
  <c r="H297" i="1"/>
  <c r="B297" i="1"/>
  <c r="AL295" i="1"/>
  <c r="V295" i="1"/>
  <c r="F295" i="1"/>
  <c r="Y293" i="1"/>
  <c r="O293" i="1"/>
  <c r="D293" i="1"/>
  <c r="AH291" i="1"/>
  <c r="AC291" i="1"/>
  <c r="Y291" i="1"/>
  <c r="T291" i="1"/>
  <c r="P291" i="1"/>
  <c r="K291" i="1"/>
  <c r="G291" i="1"/>
  <c r="B291" i="1"/>
  <c r="AH288" i="1"/>
  <c r="AB288" i="1"/>
  <c r="U288" i="1"/>
  <c r="O288" i="1"/>
  <c r="I288" i="1"/>
  <c r="B288" i="1"/>
  <c r="AD284" i="1"/>
  <c r="V284" i="1"/>
  <c r="N284" i="1"/>
  <c r="F284" i="1"/>
  <c r="Q282" i="1"/>
  <c r="AC280" i="1"/>
  <c r="W280" i="1"/>
  <c r="Q280" i="1"/>
  <c r="J280" i="1"/>
  <c r="D280" i="1"/>
  <c r="AD276" i="1"/>
  <c r="V276" i="1"/>
  <c r="N276" i="1"/>
  <c r="F276" i="1"/>
  <c r="AC272" i="1"/>
  <c r="W272" i="1"/>
  <c r="Q272" i="1"/>
  <c r="J272" i="1"/>
  <c r="D272" i="1"/>
  <c r="AG271" i="1"/>
  <c r="AC271" i="1"/>
  <c r="X271" i="1"/>
  <c r="R271" i="1"/>
  <c r="K271" i="1"/>
  <c r="AE269" i="1"/>
  <c r="X269" i="1"/>
  <c r="Q269" i="1"/>
  <c r="K269" i="1"/>
  <c r="C269" i="1"/>
  <c r="AL267" i="1"/>
  <c r="AD267" i="1"/>
  <c r="Y267" i="1"/>
  <c r="T267" i="1"/>
  <c r="N267" i="1"/>
  <c r="I267" i="1"/>
  <c r="AG266" i="1"/>
  <c r="AA266" i="1"/>
  <c r="U266" i="1"/>
  <c r="N266" i="1"/>
  <c r="I266" i="1"/>
  <c r="AH265" i="1"/>
  <c r="AD265" i="1"/>
  <c r="Z265" i="1"/>
  <c r="V265" i="1"/>
  <c r="R265" i="1"/>
  <c r="N265" i="1"/>
  <c r="J265" i="1"/>
  <c r="F265" i="1"/>
  <c r="AG263" i="1"/>
  <c r="S263" i="1"/>
  <c r="E263" i="1"/>
  <c r="AB260" i="1"/>
  <c r="X260" i="1"/>
  <c r="T260" i="1"/>
  <c r="P260" i="1"/>
  <c r="L260" i="1"/>
  <c r="H260" i="1"/>
  <c r="C260" i="1"/>
  <c r="AH259" i="1"/>
  <c r="AC259" i="1"/>
  <c r="W259" i="1"/>
  <c r="R259" i="1"/>
  <c r="M259" i="1"/>
  <c r="G259" i="1"/>
  <c r="B259" i="1"/>
  <c r="AA258" i="1"/>
  <c r="K258" i="1"/>
  <c r="AD255" i="1"/>
  <c r="V255" i="1"/>
  <c r="N255" i="1"/>
  <c r="F255" i="1"/>
  <c r="AL250" i="1"/>
  <c r="AA250" i="1"/>
  <c r="S250" i="1"/>
  <c r="K250" i="1"/>
  <c r="C250" i="1"/>
  <c r="E247" i="1"/>
  <c r="I247" i="1"/>
  <c r="S247" i="1"/>
  <c r="AA247" i="1"/>
  <c r="AL247" i="1"/>
  <c r="D246" i="1"/>
  <c r="B246" i="1"/>
  <c r="I246" i="1"/>
  <c r="P246" i="1"/>
  <c r="W246" i="1"/>
  <c r="AC246" i="1"/>
  <c r="AH246" i="1"/>
  <c r="C244" i="1"/>
  <c r="G244" i="1"/>
  <c r="K244" i="1"/>
  <c r="O244" i="1"/>
  <c r="S244" i="1"/>
  <c r="W244" i="1"/>
  <c r="AA244" i="1"/>
  <c r="AE244" i="1"/>
  <c r="AL244" i="1"/>
  <c r="C243" i="1"/>
  <c r="B243" i="1"/>
  <c r="G243" i="1"/>
  <c r="M243" i="1"/>
  <c r="R243" i="1"/>
  <c r="W243" i="1"/>
  <c r="AC243" i="1"/>
  <c r="AH243" i="1"/>
  <c r="AA242" i="1"/>
  <c r="Q242" i="1"/>
  <c r="D242" i="1"/>
  <c r="AG240" i="1"/>
  <c r="L240" i="1"/>
  <c r="Z238" i="1"/>
  <c r="P238" i="1"/>
  <c r="E238" i="1"/>
  <c r="AB235" i="1"/>
  <c r="Q235" i="1"/>
  <c r="F235" i="1"/>
  <c r="Y232" i="1"/>
  <c r="Y216" i="1"/>
  <c r="I216" i="1"/>
  <c r="AL210" i="1"/>
  <c r="AD210" i="1"/>
  <c r="Y210" i="1"/>
  <c r="S210" i="1"/>
  <c r="N210" i="1"/>
  <c r="I210" i="1"/>
  <c r="C210" i="1"/>
  <c r="AG207" i="1"/>
  <c r="L207" i="1"/>
  <c r="AG206" i="1"/>
  <c r="Z206" i="1"/>
  <c r="S206" i="1"/>
  <c r="K206" i="1"/>
  <c r="F206" i="1"/>
  <c r="B194" i="1"/>
  <c r="F194" i="1"/>
  <c r="J194" i="1"/>
  <c r="N194" i="1"/>
  <c r="R194" i="1"/>
  <c r="V194" i="1"/>
  <c r="Z194" i="1"/>
  <c r="AD194" i="1"/>
  <c r="AH194" i="1"/>
  <c r="C194" i="1"/>
  <c r="G194" i="1"/>
  <c r="K194" i="1"/>
  <c r="O194" i="1"/>
  <c r="S194" i="1"/>
  <c r="W194" i="1"/>
  <c r="AA194" i="1"/>
  <c r="AE194" i="1"/>
  <c r="AL194" i="1"/>
  <c r="D190" i="1"/>
  <c r="B190" i="1"/>
  <c r="H190" i="1"/>
  <c r="N190" i="1"/>
  <c r="R190" i="1"/>
  <c r="X190" i="1"/>
  <c r="AD190" i="1"/>
  <c r="AH190" i="1"/>
  <c r="C190" i="1"/>
  <c r="I190" i="1"/>
  <c r="O190" i="1"/>
  <c r="S190" i="1"/>
  <c r="Y190" i="1"/>
  <c r="AE190" i="1"/>
  <c r="AL190" i="1"/>
  <c r="F190" i="1"/>
  <c r="J190" i="1"/>
  <c r="P190" i="1"/>
  <c r="V190" i="1"/>
  <c r="Z190" i="1"/>
  <c r="B186" i="1"/>
  <c r="F186" i="1"/>
  <c r="J186" i="1"/>
  <c r="N186" i="1"/>
  <c r="R186" i="1"/>
  <c r="V186" i="1"/>
  <c r="Z186" i="1"/>
  <c r="AD186" i="1"/>
  <c r="AH186" i="1"/>
  <c r="C186" i="1"/>
  <c r="G186" i="1"/>
  <c r="K186" i="1"/>
  <c r="O186" i="1"/>
  <c r="S186" i="1"/>
  <c r="W186" i="1"/>
  <c r="AA186" i="1"/>
  <c r="AE186" i="1"/>
  <c r="AL186" i="1"/>
  <c r="D186" i="1"/>
  <c r="H186" i="1"/>
  <c r="L186" i="1"/>
  <c r="P186" i="1"/>
  <c r="T186" i="1"/>
  <c r="X186" i="1"/>
  <c r="AB186" i="1"/>
  <c r="X231" i="1"/>
  <c r="P231" i="1"/>
  <c r="H231" i="1"/>
  <c r="AH227" i="1"/>
  <c r="AC227" i="1"/>
  <c r="W227" i="1"/>
  <c r="R227" i="1"/>
  <c r="L227" i="1"/>
  <c r="E227" i="1"/>
  <c r="AH225" i="1"/>
  <c r="AD225" i="1"/>
  <c r="Z225" i="1"/>
  <c r="V225" i="1"/>
  <c r="R225" i="1"/>
  <c r="M225" i="1"/>
  <c r="I225" i="1"/>
  <c r="D225" i="1"/>
  <c r="AG220" i="1"/>
  <c r="AC220" i="1"/>
  <c r="Y220" i="1"/>
  <c r="U220" i="1"/>
  <c r="Q220" i="1"/>
  <c r="M220" i="1"/>
  <c r="I220" i="1"/>
  <c r="E220" i="1"/>
  <c r="AB218" i="1"/>
  <c r="S218" i="1"/>
  <c r="I218" i="1"/>
  <c r="T216" i="1"/>
  <c r="D216" i="1"/>
  <c r="X215" i="1"/>
  <c r="P215" i="1"/>
  <c r="H215" i="1"/>
  <c r="AH210" i="1"/>
  <c r="AC210" i="1"/>
  <c r="W210" i="1"/>
  <c r="R210" i="1"/>
  <c r="M210" i="1"/>
  <c r="G210" i="1"/>
  <c r="AB207" i="1"/>
  <c r="Y206" i="1"/>
  <c r="Q206" i="1"/>
  <c r="J206" i="1"/>
  <c r="AC200" i="1"/>
  <c r="AH198" i="1"/>
  <c r="X198" i="1"/>
  <c r="N198" i="1"/>
  <c r="X194" i="1"/>
  <c r="P194" i="1"/>
  <c r="H194" i="1"/>
  <c r="Q190" i="1"/>
  <c r="AC186" i="1"/>
  <c r="M186" i="1"/>
  <c r="D182" i="1"/>
  <c r="B182" i="1"/>
  <c r="G182" i="1"/>
  <c r="K182" i="1"/>
  <c r="P182" i="1"/>
  <c r="U182" i="1"/>
  <c r="Y182" i="1"/>
  <c r="AD182" i="1"/>
  <c r="AH182" i="1"/>
  <c r="C182" i="1"/>
  <c r="H182" i="1"/>
  <c r="M182" i="1"/>
  <c r="Q182" i="1"/>
  <c r="V182" i="1"/>
  <c r="Z182" i="1"/>
  <c r="AE182" i="1"/>
  <c r="AL182" i="1"/>
  <c r="E182" i="1"/>
  <c r="I182" i="1"/>
  <c r="N182" i="1"/>
  <c r="R182" i="1"/>
  <c r="W182" i="1"/>
  <c r="AA182" i="1"/>
  <c r="AB180" i="1"/>
  <c r="Y164" i="1"/>
  <c r="I164" i="1"/>
  <c r="Q164" i="1"/>
  <c r="AG164" i="1"/>
  <c r="H153" i="1"/>
  <c r="I153" i="1"/>
  <c r="S153" i="1"/>
  <c r="AD153" i="1"/>
  <c r="C153" i="1"/>
  <c r="N153" i="1"/>
  <c r="Y153" i="1"/>
  <c r="AL153" i="1"/>
  <c r="F153" i="1"/>
  <c r="Q153" i="1"/>
  <c r="AA153" i="1"/>
  <c r="K153" i="1"/>
  <c r="V153" i="1"/>
  <c r="AG153" i="1"/>
  <c r="D210" i="1"/>
  <c r="H210" i="1"/>
  <c r="L210" i="1"/>
  <c r="P210" i="1"/>
  <c r="T210" i="1"/>
  <c r="X210" i="1"/>
  <c r="AB210" i="1"/>
  <c r="D207" i="1"/>
  <c r="H207" i="1"/>
  <c r="X207" i="1"/>
  <c r="D206" i="1"/>
  <c r="B206" i="1"/>
  <c r="H206" i="1"/>
  <c r="N206" i="1"/>
  <c r="R206" i="1"/>
  <c r="X206" i="1"/>
  <c r="AD206" i="1"/>
  <c r="AH206" i="1"/>
  <c r="D200" i="1"/>
  <c r="B200" i="1"/>
  <c r="M200" i="1"/>
  <c r="Y200" i="1"/>
  <c r="AH200" i="1"/>
  <c r="E200" i="1"/>
  <c r="Q200" i="1"/>
  <c r="Z200" i="1"/>
  <c r="D198" i="1"/>
  <c r="C198" i="1"/>
  <c r="I198" i="1"/>
  <c r="O198" i="1"/>
  <c r="S198" i="1"/>
  <c r="Y198" i="1"/>
  <c r="AE198" i="1"/>
  <c r="AL198" i="1"/>
  <c r="F198" i="1"/>
  <c r="J198" i="1"/>
  <c r="P198" i="1"/>
  <c r="V198" i="1"/>
  <c r="Z198" i="1"/>
  <c r="AC194" i="1"/>
  <c r="U194" i="1"/>
  <c r="M194" i="1"/>
  <c r="E194" i="1"/>
  <c r="AG190" i="1"/>
  <c r="K190" i="1"/>
  <c r="Y186" i="1"/>
  <c r="I186" i="1"/>
  <c r="C180" i="1"/>
  <c r="H180" i="1"/>
  <c r="M180" i="1"/>
  <c r="S180" i="1"/>
  <c r="X180" i="1"/>
  <c r="AC180" i="1"/>
  <c r="AL180" i="1"/>
  <c r="D180" i="1"/>
  <c r="I180" i="1"/>
  <c r="N180" i="1"/>
  <c r="T180" i="1"/>
  <c r="Y180" i="1"/>
  <c r="AD180" i="1"/>
  <c r="E180" i="1"/>
  <c r="K180" i="1"/>
  <c r="P180" i="1"/>
  <c r="U180" i="1"/>
  <c r="AA180" i="1"/>
  <c r="D172" i="1"/>
  <c r="C172" i="1"/>
  <c r="T172" i="1"/>
  <c r="AL172" i="1"/>
  <c r="H172" i="1"/>
  <c r="AB172" i="1"/>
  <c r="N172" i="1"/>
  <c r="P172" i="1"/>
  <c r="AA239" i="1"/>
  <c r="Q239" i="1"/>
  <c r="H239" i="1"/>
  <c r="AB236" i="1"/>
  <c r="X236" i="1"/>
  <c r="T236" i="1"/>
  <c r="P236" i="1"/>
  <c r="L236" i="1"/>
  <c r="H236" i="1"/>
  <c r="C236" i="1"/>
  <c r="AD234" i="1"/>
  <c r="V234" i="1"/>
  <c r="N234" i="1"/>
  <c r="F234" i="1"/>
  <c r="AE233" i="1"/>
  <c r="AA233" i="1"/>
  <c r="W233" i="1"/>
  <c r="S233" i="1"/>
  <c r="O233" i="1"/>
  <c r="K233" i="1"/>
  <c r="G233" i="1"/>
  <c r="AL231" i="1"/>
  <c r="AA231" i="1"/>
  <c r="S231" i="1"/>
  <c r="K231" i="1"/>
  <c r="C231" i="1"/>
  <c r="Y229" i="1"/>
  <c r="AE227" i="1"/>
  <c r="Z227" i="1"/>
  <c r="U227" i="1"/>
  <c r="O227" i="1"/>
  <c r="I227" i="1"/>
  <c r="B227" i="1"/>
  <c r="AB225" i="1"/>
  <c r="X225" i="1"/>
  <c r="T225" i="1"/>
  <c r="P225" i="1"/>
  <c r="K225" i="1"/>
  <c r="G225" i="1"/>
  <c r="B225" i="1"/>
  <c r="Y224" i="1"/>
  <c r="I224" i="1"/>
  <c r="AE222" i="1"/>
  <c r="Y222" i="1"/>
  <c r="T222" i="1"/>
  <c r="O222" i="1"/>
  <c r="I222" i="1"/>
  <c r="D222" i="1"/>
  <c r="AL220" i="1"/>
  <c r="AE220" i="1"/>
  <c r="AA220" i="1"/>
  <c r="W220" i="1"/>
  <c r="S220" i="1"/>
  <c r="O220" i="1"/>
  <c r="K220" i="1"/>
  <c r="G220" i="1"/>
  <c r="B220" i="1"/>
  <c r="AG219" i="1"/>
  <c r="AB219" i="1"/>
  <c r="V219" i="1"/>
  <c r="Q219" i="1"/>
  <c r="J219" i="1"/>
  <c r="D219" i="1"/>
  <c r="AG218" i="1"/>
  <c r="Y218" i="1"/>
  <c r="N218" i="1"/>
  <c r="C218" i="1"/>
  <c r="AG217" i="1"/>
  <c r="AC217" i="1"/>
  <c r="Y217" i="1"/>
  <c r="U217" i="1"/>
  <c r="Q217" i="1"/>
  <c r="L217" i="1"/>
  <c r="H217" i="1"/>
  <c r="C217" i="1"/>
  <c r="AB216" i="1"/>
  <c r="L216" i="1"/>
  <c r="AL215" i="1"/>
  <c r="AA215" i="1"/>
  <c r="S215" i="1"/>
  <c r="K215" i="1"/>
  <c r="C215" i="1"/>
  <c r="AE210" i="1"/>
  <c r="Z210" i="1"/>
  <c r="U210" i="1"/>
  <c r="O210" i="1"/>
  <c r="J210" i="1"/>
  <c r="E210" i="1"/>
  <c r="B208" i="1"/>
  <c r="E208" i="1"/>
  <c r="Q207" i="1"/>
  <c r="AL206" i="1"/>
  <c r="AA206" i="1"/>
  <c r="V206" i="1"/>
  <c r="O206" i="1"/>
  <c r="G206" i="1"/>
  <c r="E204" i="1"/>
  <c r="V204" i="1"/>
  <c r="R200" i="1"/>
  <c r="AD198" i="1"/>
  <c r="R198" i="1"/>
  <c r="H198" i="1"/>
  <c r="C197" i="1"/>
  <c r="B197" i="1"/>
  <c r="J197" i="1"/>
  <c r="R197" i="1"/>
  <c r="Z197" i="1"/>
  <c r="AH197" i="1"/>
  <c r="F197" i="1"/>
  <c r="N197" i="1"/>
  <c r="V197" i="1"/>
  <c r="AD197" i="1"/>
  <c r="AL197" i="1"/>
  <c r="B195" i="1"/>
  <c r="D195" i="1"/>
  <c r="H195" i="1"/>
  <c r="M195" i="1"/>
  <c r="Q195" i="1"/>
  <c r="V195" i="1"/>
  <c r="AA195" i="1"/>
  <c r="AE195" i="1"/>
  <c r="E195" i="1"/>
  <c r="I195" i="1"/>
  <c r="N195" i="1"/>
  <c r="S195" i="1"/>
  <c r="W195" i="1"/>
  <c r="AB195" i="1"/>
  <c r="AB194" i="1"/>
  <c r="T194" i="1"/>
  <c r="L194" i="1"/>
  <c r="D194" i="1"/>
  <c r="AA190" i="1"/>
  <c r="G190" i="1"/>
  <c r="U186" i="1"/>
  <c r="E186" i="1"/>
  <c r="AC182" i="1"/>
  <c r="J182" i="1"/>
  <c r="Q180" i="1"/>
  <c r="B179" i="1"/>
  <c r="F179" i="1"/>
  <c r="J179" i="1"/>
  <c r="N179" i="1"/>
  <c r="R179" i="1"/>
  <c r="V179" i="1"/>
  <c r="Z179" i="1"/>
  <c r="AD179" i="1"/>
  <c r="AH179" i="1"/>
  <c r="C179" i="1"/>
  <c r="G179" i="1"/>
  <c r="K179" i="1"/>
  <c r="O179" i="1"/>
  <c r="S179" i="1"/>
  <c r="W179" i="1"/>
  <c r="AA179" i="1"/>
  <c r="AE179" i="1"/>
  <c r="D179" i="1"/>
  <c r="H179" i="1"/>
  <c r="L179" i="1"/>
  <c r="P179" i="1"/>
  <c r="T179" i="1"/>
  <c r="X179" i="1"/>
  <c r="AB179" i="1"/>
  <c r="AL179" i="1"/>
  <c r="G173" i="1"/>
  <c r="M173" i="1"/>
  <c r="U173" i="1"/>
  <c r="AC173" i="1"/>
  <c r="AH173" i="1"/>
  <c r="C169" i="1"/>
  <c r="H169" i="1"/>
  <c r="P169" i="1"/>
  <c r="Y169" i="1"/>
  <c r="AG169" i="1"/>
  <c r="I169" i="1"/>
  <c r="Q169" i="1"/>
  <c r="AA169" i="1"/>
  <c r="AL169" i="1"/>
  <c r="C160" i="1"/>
  <c r="E160" i="1"/>
  <c r="J160" i="1"/>
  <c r="P160" i="1"/>
  <c r="U160" i="1"/>
  <c r="Z160" i="1"/>
  <c r="B160" i="1"/>
  <c r="H160" i="1"/>
  <c r="M160" i="1"/>
  <c r="R160" i="1"/>
  <c r="X160" i="1"/>
  <c r="AC160" i="1"/>
  <c r="AH160" i="1"/>
  <c r="D160" i="1"/>
  <c r="I160" i="1"/>
  <c r="O160" i="1"/>
  <c r="T160" i="1"/>
  <c r="Y160" i="1"/>
  <c r="AE160" i="1"/>
  <c r="M149" i="1"/>
  <c r="S147" i="1"/>
  <c r="J147" i="1"/>
  <c r="AL147" i="1"/>
  <c r="AA140" i="1"/>
  <c r="L133" i="1"/>
  <c r="D130" i="1"/>
  <c r="G130" i="1"/>
  <c r="O130" i="1"/>
  <c r="W130" i="1"/>
  <c r="AE130" i="1"/>
  <c r="B130" i="1"/>
  <c r="J130" i="1"/>
  <c r="R130" i="1"/>
  <c r="Z130" i="1"/>
  <c r="AH130" i="1"/>
  <c r="M130" i="1"/>
  <c r="AC130" i="1"/>
  <c r="E130" i="1"/>
  <c r="U130" i="1"/>
  <c r="I130" i="1"/>
  <c r="Y130" i="1"/>
  <c r="AL203" i="1"/>
  <c r="AD203" i="1"/>
  <c r="Y203" i="1"/>
  <c r="U203" i="1"/>
  <c r="P203" i="1"/>
  <c r="L203" i="1"/>
  <c r="G203" i="1"/>
  <c r="C203" i="1"/>
  <c r="AH202" i="1"/>
  <c r="AD202" i="1"/>
  <c r="Z202" i="1"/>
  <c r="V202" i="1"/>
  <c r="R202" i="1"/>
  <c r="N202" i="1"/>
  <c r="J202" i="1"/>
  <c r="F202" i="1"/>
  <c r="AG196" i="1"/>
  <c r="V196" i="1"/>
  <c r="F196" i="1"/>
  <c r="AH193" i="1"/>
  <c r="AB193" i="1"/>
  <c r="V193" i="1"/>
  <c r="R193" i="1"/>
  <c r="K193" i="1"/>
  <c r="E193" i="1"/>
  <c r="AH192" i="1"/>
  <c r="Y192" i="1"/>
  <c r="M192" i="1"/>
  <c r="B192" i="1"/>
  <c r="AH189" i="1"/>
  <c r="Z189" i="1"/>
  <c r="R189" i="1"/>
  <c r="J189" i="1"/>
  <c r="B189" i="1"/>
  <c r="AD188" i="1"/>
  <c r="U188" i="1"/>
  <c r="F188" i="1"/>
  <c r="AB187" i="1"/>
  <c r="W187" i="1"/>
  <c r="S187" i="1"/>
  <c r="N187" i="1"/>
  <c r="I187" i="1"/>
  <c r="E187" i="1"/>
  <c r="AH185" i="1"/>
  <c r="AA185" i="1"/>
  <c r="U185" i="1"/>
  <c r="N185" i="1"/>
  <c r="I185" i="1"/>
  <c r="B185" i="1"/>
  <c r="AC184" i="1"/>
  <c r="R184" i="1"/>
  <c r="I184" i="1"/>
  <c r="AG183" i="1"/>
  <c r="Y183" i="1"/>
  <c r="Q183" i="1"/>
  <c r="H183" i="1"/>
  <c r="K178" i="1"/>
  <c r="AB176" i="1"/>
  <c r="R176" i="1"/>
  <c r="L176" i="1"/>
  <c r="B176" i="1"/>
  <c r="D174" i="1"/>
  <c r="E174" i="1"/>
  <c r="I174" i="1"/>
  <c r="N174" i="1"/>
  <c r="R174" i="1"/>
  <c r="W174" i="1"/>
  <c r="AA174" i="1"/>
  <c r="Y173" i="1"/>
  <c r="R173" i="1"/>
  <c r="I173" i="1"/>
  <c r="N169" i="1"/>
  <c r="F165" i="1"/>
  <c r="B165" i="1"/>
  <c r="I165" i="1"/>
  <c r="O165" i="1"/>
  <c r="U165" i="1"/>
  <c r="AB165" i="1"/>
  <c r="AH165" i="1"/>
  <c r="D165" i="1"/>
  <c r="J165" i="1"/>
  <c r="Q165" i="1"/>
  <c r="W165" i="1"/>
  <c r="AC165" i="1"/>
  <c r="Q160" i="1"/>
  <c r="D158" i="1"/>
  <c r="E158" i="1"/>
  <c r="I158" i="1"/>
  <c r="N158" i="1"/>
  <c r="R158" i="1"/>
  <c r="W158" i="1"/>
  <c r="AA158" i="1"/>
  <c r="B158" i="1"/>
  <c r="G158" i="1"/>
  <c r="K158" i="1"/>
  <c r="P158" i="1"/>
  <c r="U158" i="1"/>
  <c r="Y158" i="1"/>
  <c r="AD158" i="1"/>
  <c r="AH158" i="1"/>
  <c r="C158" i="1"/>
  <c r="H158" i="1"/>
  <c r="M158" i="1"/>
  <c r="Q158" i="1"/>
  <c r="V158" i="1"/>
  <c r="Z158" i="1"/>
  <c r="AE158" i="1"/>
  <c r="AL158" i="1"/>
  <c r="D155" i="1"/>
  <c r="H155" i="1"/>
  <c r="L155" i="1"/>
  <c r="P155" i="1"/>
  <c r="T155" i="1"/>
  <c r="X155" i="1"/>
  <c r="AB155" i="1"/>
  <c r="B155" i="1"/>
  <c r="F155" i="1"/>
  <c r="J155" i="1"/>
  <c r="N155" i="1"/>
  <c r="R155" i="1"/>
  <c r="V155" i="1"/>
  <c r="Z155" i="1"/>
  <c r="AD155" i="1"/>
  <c r="AH155" i="1"/>
  <c r="C155" i="1"/>
  <c r="G155" i="1"/>
  <c r="K155" i="1"/>
  <c r="O155" i="1"/>
  <c r="S155" i="1"/>
  <c r="W155" i="1"/>
  <c r="AA155" i="1"/>
  <c r="AE155" i="1"/>
  <c r="AL155" i="1"/>
  <c r="AG149" i="1"/>
  <c r="AE133" i="1"/>
  <c r="AG193" i="1"/>
  <c r="AA193" i="1"/>
  <c r="U193" i="1"/>
  <c r="Q193" i="1"/>
  <c r="J193" i="1"/>
  <c r="C193" i="1"/>
  <c r="AE187" i="1"/>
  <c r="AA187" i="1"/>
  <c r="V187" i="1"/>
  <c r="Q187" i="1"/>
  <c r="M187" i="1"/>
  <c r="H187" i="1"/>
  <c r="D187" i="1"/>
  <c r="Z184" i="1"/>
  <c r="Q184" i="1"/>
  <c r="E184" i="1"/>
  <c r="X183" i="1"/>
  <c r="P183" i="1"/>
  <c r="G183" i="1"/>
  <c r="AG173" i="1"/>
  <c r="W173" i="1"/>
  <c r="N173" i="1"/>
  <c r="D173" i="1"/>
  <c r="AD169" i="1"/>
  <c r="K169" i="1"/>
  <c r="F149" i="1"/>
  <c r="E149" i="1"/>
  <c r="L149" i="1"/>
  <c r="R149" i="1"/>
  <c r="Y149" i="1"/>
  <c r="AE149" i="1"/>
  <c r="B149" i="1"/>
  <c r="I149" i="1"/>
  <c r="O149" i="1"/>
  <c r="U149" i="1"/>
  <c r="AB149" i="1"/>
  <c r="AH149" i="1"/>
  <c r="D149" i="1"/>
  <c r="J149" i="1"/>
  <c r="Q149" i="1"/>
  <c r="W149" i="1"/>
  <c r="AC149" i="1"/>
  <c r="D140" i="1"/>
  <c r="K140" i="1"/>
  <c r="W140" i="1"/>
  <c r="C140" i="1"/>
  <c r="O140" i="1"/>
  <c r="AB140" i="1"/>
  <c r="F140" i="1"/>
  <c r="S140" i="1"/>
  <c r="AE140" i="1"/>
  <c r="F133" i="1"/>
  <c r="D133" i="1"/>
  <c r="I133" i="1"/>
  <c r="M133" i="1"/>
  <c r="R133" i="1"/>
  <c r="W133" i="1"/>
  <c r="AA133" i="1"/>
  <c r="E133" i="1"/>
  <c r="K133" i="1"/>
  <c r="Q133" i="1"/>
  <c r="X133" i="1"/>
  <c r="AC133" i="1"/>
  <c r="B133" i="1"/>
  <c r="H133" i="1"/>
  <c r="O133" i="1"/>
  <c r="T133" i="1"/>
  <c r="Z133" i="1"/>
  <c r="AG133" i="1"/>
  <c r="C133" i="1"/>
  <c r="J133" i="1"/>
  <c r="P133" i="1"/>
  <c r="U133" i="1"/>
  <c r="AB133" i="1"/>
  <c r="AH133" i="1"/>
  <c r="AE162" i="1"/>
  <c r="W162" i="1"/>
  <c r="O162" i="1"/>
  <c r="G162" i="1"/>
  <c r="AB159" i="1"/>
  <c r="L159" i="1"/>
  <c r="AG148" i="1"/>
  <c r="Y148" i="1"/>
  <c r="Q148" i="1"/>
  <c r="H148" i="1"/>
  <c r="AB144" i="1"/>
  <c r="X144" i="1"/>
  <c r="T144" i="1"/>
  <c r="P144" i="1"/>
  <c r="L144" i="1"/>
  <c r="H144" i="1"/>
  <c r="D144" i="1"/>
  <c r="AA141" i="1"/>
  <c r="W141" i="1"/>
  <c r="R141" i="1"/>
  <c r="M141" i="1"/>
  <c r="I141" i="1"/>
  <c r="D141" i="1"/>
  <c r="AE138" i="1"/>
  <c r="W138" i="1"/>
  <c r="O138" i="1"/>
  <c r="G138" i="1"/>
  <c r="AL137" i="1"/>
  <c r="AB137" i="1"/>
  <c r="Q137" i="1"/>
  <c r="I137" i="1"/>
  <c r="X136" i="1"/>
  <c r="T136" i="1"/>
  <c r="P136" i="1"/>
  <c r="L136" i="1"/>
  <c r="H136" i="1"/>
  <c r="D136" i="1"/>
  <c r="AC104" i="1"/>
  <c r="AC96" i="1"/>
  <c r="AA166" i="1"/>
  <c r="W166" i="1"/>
  <c r="R166" i="1"/>
  <c r="N166" i="1"/>
  <c r="I166" i="1"/>
  <c r="E166" i="1"/>
  <c r="AB162" i="1"/>
  <c r="T162" i="1"/>
  <c r="L162" i="1"/>
  <c r="D162" i="1"/>
  <c r="AG161" i="1"/>
  <c r="Y161" i="1"/>
  <c r="Q161" i="1"/>
  <c r="I161" i="1"/>
  <c r="Y159" i="1"/>
  <c r="I159" i="1"/>
  <c r="AE157" i="1"/>
  <c r="Y157" i="1"/>
  <c r="R157" i="1"/>
  <c r="L157" i="1"/>
  <c r="E157" i="1"/>
  <c r="AG156" i="1"/>
  <c r="AE154" i="1"/>
  <c r="W154" i="1"/>
  <c r="O154" i="1"/>
  <c r="G154" i="1"/>
  <c r="Z152" i="1"/>
  <c r="U152" i="1"/>
  <c r="P152" i="1"/>
  <c r="J152" i="1"/>
  <c r="E152" i="1"/>
  <c r="AA150" i="1"/>
  <c r="W150" i="1"/>
  <c r="R150" i="1"/>
  <c r="N150" i="1"/>
  <c r="I150" i="1"/>
  <c r="E150" i="1"/>
  <c r="AD148" i="1"/>
  <c r="V148" i="1"/>
  <c r="N148" i="1"/>
  <c r="D148" i="1"/>
  <c r="AD145" i="1"/>
  <c r="X145" i="1"/>
  <c r="S145" i="1"/>
  <c r="L145" i="1"/>
  <c r="F145" i="1"/>
  <c r="AL144" i="1"/>
  <c r="AE144" i="1"/>
  <c r="AA144" i="1"/>
  <c r="W144" i="1"/>
  <c r="S144" i="1"/>
  <c r="O144" i="1"/>
  <c r="K144" i="1"/>
  <c r="G144" i="1"/>
  <c r="O143" i="1"/>
  <c r="G143" i="1"/>
  <c r="AE141" i="1"/>
  <c r="Z141" i="1"/>
  <c r="U141" i="1"/>
  <c r="Q141" i="1"/>
  <c r="L141" i="1"/>
  <c r="H141" i="1"/>
  <c r="C141" i="1"/>
  <c r="AC138" i="1"/>
  <c r="U138" i="1"/>
  <c r="M138" i="1"/>
  <c r="AG137" i="1"/>
  <c r="Y137" i="1"/>
  <c r="P137" i="1"/>
  <c r="F137" i="1"/>
  <c r="AE136" i="1"/>
  <c r="AA136" i="1"/>
  <c r="W136" i="1"/>
  <c r="S136" i="1"/>
  <c r="O136" i="1"/>
  <c r="K136" i="1"/>
  <c r="G136" i="1"/>
  <c r="G131" i="1"/>
  <c r="B131" i="1"/>
  <c r="H131" i="1"/>
  <c r="M131" i="1"/>
  <c r="R131" i="1"/>
  <c r="X131" i="1"/>
  <c r="AC131" i="1"/>
  <c r="AH131" i="1"/>
  <c r="E131" i="1"/>
  <c r="J131" i="1"/>
  <c r="P131" i="1"/>
  <c r="U131" i="1"/>
  <c r="Z131" i="1"/>
  <c r="AC113" i="1"/>
  <c r="AC99" i="1"/>
  <c r="AC105" i="1"/>
  <c r="AC92" i="1"/>
  <c r="AC69" i="1"/>
  <c r="AC33" i="1"/>
  <c r="AE132" i="1"/>
  <c r="I132" i="1"/>
  <c r="AC123" i="1"/>
  <c r="AC119" i="1"/>
  <c r="AC94" i="1"/>
  <c r="AC84" i="1"/>
  <c r="AC76" i="1"/>
  <c r="AC68" i="1"/>
  <c r="AC64" i="1"/>
  <c r="AC56" i="1"/>
  <c r="AC46" i="1"/>
  <c r="AC59" i="1"/>
  <c r="AC58" i="1"/>
  <c r="AC48" i="1"/>
  <c r="AC27" i="1"/>
  <c r="AC31" i="1"/>
  <c r="AC25" i="1"/>
  <c r="AC20" i="1"/>
  <c r="AC13" i="1"/>
  <c r="AC14" i="1"/>
  <c r="AC11" i="1"/>
  <c r="AC10" i="1"/>
  <c r="AC21" i="1"/>
  <c r="Q852" i="1"/>
  <c r="Q836" i="1"/>
  <c r="I820" i="1"/>
  <c r="L810" i="1"/>
  <c r="C795" i="1"/>
  <c r="K795" i="1"/>
  <c r="S795" i="1"/>
  <c r="AA795" i="1"/>
  <c r="E795" i="1"/>
  <c r="M795" i="1"/>
  <c r="U795" i="1"/>
  <c r="AC795" i="1"/>
  <c r="F795" i="1"/>
  <c r="N795" i="1"/>
  <c r="V795" i="1"/>
  <c r="AD795" i="1"/>
  <c r="AL795" i="1"/>
  <c r="H795" i="1"/>
  <c r="P795" i="1"/>
  <c r="X795" i="1"/>
  <c r="B795" i="1"/>
  <c r="J795" i="1"/>
  <c r="R795" i="1"/>
  <c r="Z795" i="1"/>
  <c r="AH795" i="1"/>
  <c r="C779" i="1"/>
  <c r="K779" i="1"/>
  <c r="S779" i="1"/>
  <c r="AA779" i="1"/>
  <c r="D779" i="1"/>
  <c r="L779" i="1"/>
  <c r="T779" i="1"/>
  <c r="AB779" i="1"/>
  <c r="E779" i="1"/>
  <c r="M779" i="1"/>
  <c r="U779" i="1"/>
  <c r="AC779" i="1"/>
  <c r="F779" i="1"/>
  <c r="N779" i="1"/>
  <c r="V779" i="1"/>
  <c r="AD779" i="1"/>
  <c r="AL779" i="1"/>
  <c r="G779" i="1"/>
  <c r="O779" i="1"/>
  <c r="W779" i="1"/>
  <c r="AE779" i="1"/>
  <c r="H779" i="1"/>
  <c r="P779" i="1"/>
  <c r="X779" i="1"/>
  <c r="B779" i="1"/>
  <c r="J779" i="1"/>
  <c r="R779" i="1"/>
  <c r="Z779" i="1"/>
  <c r="AH779" i="1"/>
  <c r="S868" i="1"/>
  <c r="C868" i="1"/>
  <c r="AA860" i="1"/>
  <c r="S860" i="1"/>
  <c r="K860" i="1"/>
  <c r="C860" i="1"/>
  <c r="X874" i="1"/>
  <c r="P874" i="1"/>
  <c r="H874" i="1"/>
  <c r="AE873" i="1"/>
  <c r="W873" i="1"/>
  <c r="O873" i="1"/>
  <c r="G873" i="1"/>
  <c r="AL872" i="1"/>
  <c r="AD872" i="1"/>
  <c r="V872" i="1"/>
  <c r="N872" i="1"/>
  <c r="AC871" i="1"/>
  <c r="U871" i="1"/>
  <c r="M871" i="1"/>
  <c r="E871" i="1"/>
  <c r="AB870" i="1"/>
  <c r="T870" i="1"/>
  <c r="L870" i="1"/>
  <c r="D870" i="1"/>
  <c r="AA869" i="1"/>
  <c r="S869" i="1"/>
  <c r="K869" i="1"/>
  <c r="C869" i="1"/>
  <c r="AH868" i="1"/>
  <c r="Z868" i="1"/>
  <c r="R868" i="1"/>
  <c r="J868" i="1"/>
  <c r="B868" i="1"/>
  <c r="X866" i="1"/>
  <c r="P866" i="1"/>
  <c r="H866" i="1"/>
  <c r="AE865" i="1"/>
  <c r="W865" i="1"/>
  <c r="O865" i="1"/>
  <c r="G865" i="1"/>
  <c r="AL864" i="1"/>
  <c r="AD864" i="1"/>
  <c r="V864" i="1"/>
  <c r="N864" i="1"/>
  <c r="AC863" i="1"/>
  <c r="U863" i="1"/>
  <c r="M863" i="1"/>
  <c r="E863" i="1"/>
  <c r="AB862" i="1"/>
  <c r="T862" i="1"/>
  <c r="L862" i="1"/>
  <c r="D862" i="1"/>
  <c r="AA861" i="1"/>
  <c r="S861" i="1"/>
  <c r="K861" i="1"/>
  <c r="C861" i="1"/>
  <c r="AH860" i="1"/>
  <c r="Z860" i="1"/>
  <c r="R860" i="1"/>
  <c r="J860" i="1"/>
  <c r="B860" i="1"/>
  <c r="X858" i="1"/>
  <c r="P858" i="1"/>
  <c r="H858" i="1"/>
  <c r="AE857" i="1"/>
  <c r="W857" i="1"/>
  <c r="O857" i="1"/>
  <c r="G857" i="1"/>
  <c r="AL856" i="1"/>
  <c r="AD856" i="1"/>
  <c r="V856" i="1"/>
  <c r="N856" i="1"/>
  <c r="AC855" i="1"/>
  <c r="U855" i="1"/>
  <c r="M855" i="1"/>
  <c r="E855" i="1"/>
  <c r="AB854" i="1"/>
  <c r="T854" i="1"/>
  <c r="L854" i="1"/>
  <c r="D854" i="1"/>
  <c r="AA853" i="1"/>
  <c r="S853" i="1"/>
  <c r="K853" i="1"/>
  <c r="C853" i="1"/>
  <c r="AH852" i="1"/>
  <c r="Z852" i="1"/>
  <c r="R852" i="1"/>
  <c r="J852" i="1"/>
  <c r="B852" i="1"/>
  <c r="X850" i="1"/>
  <c r="P850" i="1"/>
  <c r="H850" i="1"/>
  <c r="AE849" i="1"/>
  <c r="W849" i="1"/>
  <c r="O849" i="1"/>
  <c r="G849" i="1"/>
  <c r="AL848" i="1"/>
  <c r="AD848" i="1"/>
  <c r="V848" i="1"/>
  <c r="N848" i="1"/>
  <c r="AC847" i="1"/>
  <c r="U847" i="1"/>
  <c r="M847" i="1"/>
  <c r="E847" i="1"/>
  <c r="AB846" i="1"/>
  <c r="T846" i="1"/>
  <c r="L846" i="1"/>
  <c r="D846" i="1"/>
  <c r="AA845" i="1"/>
  <c r="S845" i="1"/>
  <c r="K845" i="1"/>
  <c r="C845" i="1"/>
  <c r="AH844" i="1"/>
  <c r="Z844" i="1"/>
  <c r="R844" i="1"/>
  <c r="J844" i="1"/>
  <c r="B844" i="1"/>
  <c r="X842" i="1"/>
  <c r="P842" i="1"/>
  <c r="H842" i="1"/>
  <c r="AE841" i="1"/>
  <c r="W841" i="1"/>
  <c r="O841" i="1"/>
  <c r="G841" i="1"/>
  <c r="AL840" i="1"/>
  <c r="AD840" i="1"/>
  <c r="V840" i="1"/>
  <c r="N840" i="1"/>
  <c r="AC839" i="1"/>
  <c r="U839" i="1"/>
  <c r="M839" i="1"/>
  <c r="E839" i="1"/>
  <c r="AB838" i="1"/>
  <c r="T838" i="1"/>
  <c r="L838" i="1"/>
  <c r="D838" i="1"/>
  <c r="AA837" i="1"/>
  <c r="S837" i="1"/>
  <c r="K837" i="1"/>
  <c r="C837" i="1"/>
  <c r="AH836" i="1"/>
  <c r="Z836" i="1"/>
  <c r="R836" i="1"/>
  <c r="J836" i="1"/>
  <c r="B836" i="1"/>
  <c r="X834" i="1"/>
  <c r="P834" i="1"/>
  <c r="H834" i="1"/>
  <c r="AE833" i="1"/>
  <c r="W833" i="1"/>
  <c r="O833" i="1"/>
  <c r="G833" i="1"/>
  <c r="AL832" i="1"/>
  <c r="AD832" i="1"/>
  <c r="V832" i="1"/>
  <c r="N832" i="1"/>
  <c r="AC831" i="1"/>
  <c r="U831" i="1"/>
  <c r="M831" i="1"/>
  <c r="E831" i="1"/>
  <c r="AB830" i="1"/>
  <c r="T830" i="1"/>
  <c r="L830" i="1"/>
  <c r="D830" i="1"/>
  <c r="AA829" i="1"/>
  <c r="S829" i="1"/>
  <c r="K829" i="1"/>
  <c r="C829" i="1"/>
  <c r="AH828" i="1"/>
  <c r="Z828" i="1"/>
  <c r="R828" i="1"/>
  <c r="J828" i="1"/>
  <c r="B828" i="1"/>
  <c r="X826" i="1"/>
  <c r="P826" i="1"/>
  <c r="H826" i="1"/>
  <c r="AE825" i="1"/>
  <c r="W825" i="1"/>
  <c r="O825" i="1"/>
  <c r="G825" i="1"/>
  <c r="AL824" i="1"/>
  <c r="AD824" i="1"/>
  <c r="V824" i="1"/>
  <c r="N824" i="1"/>
  <c r="AC823" i="1"/>
  <c r="U823" i="1"/>
  <c r="M823" i="1"/>
  <c r="E823" i="1"/>
  <c r="AB822" i="1"/>
  <c r="T822" i="1"/>
  <c r="L822" i="1"/>
  <c r="D822" i="1"/>
  <c r="AA821" i="1"/>
  <c r="S821" i="1"/>
  <c r="K821" i="1"/>
  <c r="C821" i="1"/>
  <c r="AH820" i="1"/>
  <c r="Z820" i="1"/>
  <c r="R820" i="1"/>
  <c r="J820" i="1"/>
  <c r="B820" i="1"/>
  <c r="X818" i="1"/>
  <c r="P818" i="1"/>
  <c r="H818" i="1"/>
  <c r="AE817" i="1"/>
  <c r="W817" i="1"/>
  <c r="O817" i="1"/>
  <c r="G817" i="1"/>
  <c r="AL816" i="1"/>
  <c r="AD816" i="1"/>
  <c r="V816" i="1"/>
  <c r="N816" i="1"/>
  <c r="AC815" i="1"/>
  <c r="U815" i="1"/>
  <c r="M815" i="1"/>
  <c r="E815" i="1"/>
  <c r="F814" i="1"/>
  <c r="N814" i="1"/>
  <c r="V814" i="1"/>
  <c r="AE813" i="1"/>
  <c r="V813" i="1"/>
  <c r="L813" i="1"/>
  <c r="U812" i="1"/>
  <c r="J812" i="1"/>
  <c r="AB811" i="1"/>
  <c r="Q811" i="1"/>
  <c r="X810" i="1"/>
  <c r="N810" i="1"/>
  <c r="C810" i="1"/>
  <c r="H808" i="1"/>
  <c r="P808" i="1"/>
  <c r="X808" i="1"/>
  <c r="B808" i="1"/>
  <c r="J808" i="1"/>
  <c r="R808" i="1"/>
  <c r="Z808" i="1"/>
  <c r="AH808" i="1"/>
  <c r="C808" i="1"/>
  <c r="K808" i="1"/>
  <c r="S808" i="1"/>
  <c r="AA808" i="1"/>
  <c r="S805" i="1"/>
  <c r="Z804" i="1"/>
  <c r="C803" i="1"/>
  <c r="K803" i="1"/>
  <c r="S803" i="1"/>
  <c r="AA803" i="1"/>
  <c r="E803" i="1"/>
  <c r="M803" i="1"/>
  <c r="U803" i="1"/>
  <c r="AC803" i="1"/>
  <c r="F803" i="1"/>
  <c r="N803" i="1"/>
  <c r="V803" i="1"/>
  <c r="AD803" i="1"/>
  <c r="AL803" i="1"/>
  <c r="B803" i="1"/>
  <c r="J803" i="1"/>
  <c r="R803" i="1"/>
  <c r="Z803" i="1"/>
  <c r="AH803" i="1"/>
  <c r="AG800" i="1"/>
  <c r="S797" i="1"/>
  <c r="Y795" i="1"/>
  <c r="D795" i="1"/>
  <c r="AG792" i="1"/>
  <c r="Y787" i="1"/>
  <c r="I779" i="1"/>
  <c r="I755" i="1"/>
  <c r="Y747" i="1"/>
  <c r="Y739" i="1"/>
  <c r="AG723" i="1"/>
  <c r="C715" i="1"/>
  <c r="K715" i="1"/>
  <c r="S715" i="1"/>
  <c r="AA715" i="1"/>
  <c r="D715" i="1"/>
  <c r="L715" i="1"/>
  <c r="T715" i="1"/>
  <c r="AB715" i="1"/>
  <c r="E715" i="1"/>
  <c r="M715" i="1"/>
  <c r="U715" i="1"/>
  <c r="AC715" i="1"/>
  <c r="F715" i="1"/>
  <c r="N715" i="1"/>
  <c r="V715" i="1"/>
  <c r="AD715" i="1"/>
  <c r="AL715" i="1"/>
  <c r="G715" i="1"/>
  <c r="O715" i="1"/>
  <c r="W715" i="1"/>
  <c r="AE715" i="1"/>
  <c r="H715" i="1"/>
  <c r="P715" i="1"/>
  <c r="X715" i="1"/>
  <c r="B715" i="1"/>
  <c r="J715" i="1"/>
  <c r="R715" i="1"/>
  <c r="Z715" i="1"/>
  <c r="AH715" i="1"/>
  <c r="I852" i="1"/>
  <c r="V874" i="1"/>
  <c r="X868" i="1"/>
  <c r="P868" i="1"/>
  <c r="H868" i="1"/>
  <c r="AL866" i="1"/>
  <c r="AD866" i="1"/>
  <c r="V866" i="1"/>
  <c r="N866" i="1"/>
  <c r="F866" i="1"/>
  <c r="AH862" i="1"/>
  <c r="Z862" i="1"/>
  <c r="R862" i="1"/>
  <c r="J862" i="1"/>
  <c r="B862" i="1"/>
  <c r="X860" i="1"/>
  <c r="P860" i="1"/>
  <c r="H860" i="1"/>
  <c r="AL858" i="1"/>
  <c r="AD858" i="1"/>
  <c r="V858" i="1"/>
  <c r="N858" i="1"/>
  <c r="F858" i="1"/>
  <c r="AH854" i="1"/>
  <c r="Z854" i="1"/>
  <c r="R854" i="1"/>
  <c r="J854" i="1"/>
  <c r="B854" i="1"/>
  <c r="X852" i="1"/>
  <c r="P852" i="1"/>
  <c r="H852" i="1"/>
  <c r="AL850" i="1"/>
  <c r="AD850" i="1"/>
  <c r="V850" i="1"/>
  <c r="N850" i="1"/>
  <c r="F850" i="1"/>
  <c r="AH846" i="1"/>
  <c r="Z846" i="1"/>
  <c r="R846" i="1"/>
  <c r="J846" i="1"/>
  <c r="B846" i="1"/>
  <c r="X844" i="1"/>
  <c r="P844" i="1"/>
  <c r="H844" i="1"/>
  <c r="AL842" i="1"/>
  <c r="AD842" i="1"/>
  <c r="V842" i="1"/>
  <c r="N842" i="1"/>
  <c r="F842" i="1"/>
  <c r="AH838" i="1"/>
  <c r="Z838" i="1"/>
  <c r="R838" i="1"/>
  <c r="J838" i="1"/>
  <c r="B838" i="1"/>
  <c r="X836" i="1"/>
  <c r="P836" i="1"/>
  <c r="H836" i="1"/>
  <c r="AL834" i="1"/>
  <c r="AD834" i="1"/>
  <c r="V834" i="1"/>
  <c r="N834" i="1"/>
  <c r="F834" i="1"/>
  <c r="AH830" i="1"/>
  <c r="Z830" i="1"/>
  <c r="R830" i="1"/>
  <c r="J830" i="1"/>
  <c r="B830" i="1"/>
  <c r="X828" i="1"/>
  <c r="P828" i="1"/>
  <c r="H828" i="1"/>
  <c r="AL826" i="1"/>
  <c r="AD826" i="1"/>
  <c r="V826" i="1"/>
  <c r="N826" i="1"/>
  <c r="F826" i="1"/>
  <c r="AH822" i="1"/>
  <c r="Z822" i="1"/>
  <c r="R822" i="1"/>
  <c r="J822" i="1"/>
  <c r="B822" i="1"/>
  <c r="X820" i="1"/>
  <c r="P820" i="1"/>
  <c r="H820" i="1"/>
  <c r="AL818" i="1"/>
  <c r="AD818" i="1"/>
  <c r="V818" i="1"/>
  <c r="N818" i="1"/>
  <c r="F818" i="1"/>
  <c r="E813" i="1"/>
  <c r="M813" i="1"/>
  <c r="U813" i="1"/>
  <c r="AC813" i="1"/>
  <c r="AC812" i="1"/>
  <c r="R812" i="1"/>
  <c r="H812" i="1"/>
  <c r="V810" i="1"/>
  <c r="K810" i="1"/>
  <c r="E805" i="1"/>
  <c r="M805" i="1"/>
  <c r="U805" i="1"/>
  <c r="AC805" i="1"/>
  <c r="G805" i="1"/>
  <c r="O805" i="1"/>
  <c r="W805" i="1"/>
  <c r="AE805" i="1"/>
  <c r="H805" i="1"/>
  <c r="P805" i="1"/>
  <c r="X805" i="1"/>
  <c r="D805" i="1"/>
  <c r="L805" i="1"/>
  <c r="T805" i="1"/>
  <c r="AB805" i="1"/>
  <c r="N797" i="1"/>
  <c r="T795" i="1"/>
  <c r="AG731" i="1"/>
  <c r="AD874" i="1"/>
  <c r="F874" i="1"/>
  <c r="E874" i="1"/>
  <c r="O868" i="1"/>
  <c r="AC866" i="1"/>
  <c r="M866" i="1"/>
  <c r="AE860" i="1"/>
  <c r="W860" i="1"/>
  <c r="O860" i="1"/>
  <c r="G860" i="1"/>
  <c r="AC858" i="1"/>
  <c r="U858" i="1"/>
  <c r="M858" i="1"/>
  <c r="E858" i="1"/>
  <c r="AE852" i="1"/>
  <c r="W852" i="1"/>
  <c r="O852" i="1"/>
  <c r="G852" i="1"/>
  <c r="AC850" i="1"/>
  <c r="U850" i="1"/>
  <c r="M850" i="1"/>
  <c r="E850" i="1"/>
  <c r="AE844" i="1"/>
  <c r="W844" i="1"/>
  <c r="O844" i="1"/>
  <c r="G844" i="1"/>
  <c r="AC842" i="1"/>
  <c r="U842" i="1"/>
  <c r="M842" i="1"/>
  <c r="E842" i="1"/>
  <c r="AE836" i="1"/>
  <c r="W836" i="1"/>
  <c r="O836" i="1"/>
  <c r="G836" i="1"/>
  <c r="AE828" i="1"/>
  <c r="W828" i="1"/>
  <c r="O828" i="1"/>
  <c r="G828" i="1"/>
  <c r="AE820" i="1"/>
  <c r="W820" i="1"/>
  <c r="O820" i="1"/>
  <c r="G820" i="1"/>
  <c r="AE810" i="1"/>
  <c r="T810" i="1"/>
  <c r="I810" i="1"/>
  <c r="Q795" i="1"/>
  <c r="C787" i="1"/>
  <c r="K787" i="1"/>
  <c r="S787" i="1"/>
  <c r="AA787" i="1"/>
  <c r="D787" i="1"/>
  <c r="L787" i="1"/>
  <c r="T787" i="1"/>
  <c r="AB787" i="1"/>
  <c r="E787" i="1"/>
  <c r="M787" i="1"/>
  <c r="U787" i="1"/>
  <c r="AC787" i="1"/>
  <c r="F787" i="1"/>
  <c r="N787" i="1"/>
  <c r="V787" i="1"/>
  <c r="AD787" i="1"/>
  <c r="AL787" i="1"/>
  <c r="G787" i="1"/>
  <c r="O787" i="1"/>
  <c r="W787" i="1"/>
  <c r="AE787" i="1"/>
  <c r="H787" i="1"/>
  <c r="P787" i="1"/>
  <c r="X787" i="1"/>
  <c r="B787" i="1"/>
  <c r="J787" i="1"/>
  <c r="R787" i="1"/>
  <c r="Z787" i="1"/>
  <c r="AH787" i="1"/>
  <c r="C747" i="1"/>
  <c r="K747" i="1"/>
  <c r="S747" i="1"/>
  <c r="AA747" i="1"/>
  <c r="D747" i="1"/>
  <c r="L747" i="1"/>
  <c r="T747" i="1"/>
  <c r="AB747" i="1"/>
  <c r="E747" i="1"/>
  <c r="M747" i="1"/>
  <c r="U747" i="1"/>
  <c r="AC747" i="1"/>
  <c r="F747" i="1"/>
  <c r="N747" i="1"/>
  <c r="V747" i="1"/>
  <c r="AD747" i="1"/>
  <c r="AL747" i="1"/>
  <c r="G747" i="1"/>
  <c r="O747" i="1"/>
  <c r="W747" i="1"/>
  <c r="AE747" i="1"/>
  <c r="H747" i="1"/>
  <c r="P747" i="1"/>
  <c r="X747" i="1"/>
  <c r="B747" i="1"/>
  <c r="J747" i="1"/>
  <c r="R747" i="1"/>
  <c r="Z747" i="1"/>
  <c r="AH747" i="1"/>
  <c r="C739" i="1"/>
  <c r="K739" i="1"/>
  <c r="S739" i="1"/>
  <c r="AA739" i="1"/>
  <c r="D739" i="1"/>
  <c r="L739" i="1"/>
  <c r="T739" i="1"/>
  <c r="AB739" i="1"/>
  <c r="E739" i="1"/>
  <c r="M739" i="1"/>
  <c r="U739" i="1"/>
  <c r="AC739" i="1"/>
  <c r="F739" i="1"/>
  <c r="N739" i="1"/>
  <c r="V739" i="1"/>
  <c r="AD739" i="1"/>
  <c r="AL739" i="1"/>
  <c r="G739" i="1"/>
  <c r="O739" i="1"/>
  <c r="W739" i="1"/>
  <c r="AE739" i="1"/>
  <c r="H739" i="1"/>
  <c r="P739" i="1"/>
  <c r="X739" i="1"/>
  <c r="B739" i="1"/>
  <c r="J739" i="1"/>
  <c r="R739" i="1"/>
  <c r="Z739" i="1"/>
  <c r="AH739" i="1"/>
  <c r="AG868" i="1"/>
  <c r="I868" i="1"/>
  <c r="I860" i="1"/>
  <c r="AG852" i="1"/>
  <c r="Y828" i="1"/>
  <c r="U874" i="1"/>
  <c r="I870" i="1"/>
  <c r="W868" i="1"/>
  <c r="G868" i="1"/>
  <c r="AB874" i="1"/>
  <c r="L874" i="1"/>
  <c r="AA873" i="1"/>
  <c r="S873" i="1"/>
  <c r="K873" i="1"/>
  <c r="C873" i="1"/>
  <c r="X870" i="1"/>
  <c r="P870" i="1"/>
  <c r="H870" i="1"/>
  <c r="AE869" i="1"/>
  <c r="W869" i="1"/>
  <c r="O869" i="1"/>
  <c r="G869" i="1"/>
  <c r="AL868" i="1"/>
  <c r="AD868" i="1"/>
  <c r="V868" i="1"/>
  <c r="N868" i="1"/>
  <c r="F868" i="1"/>
  <c r="AB866" i="1"/>
  <c r="T866" i="1"/>
  <c r="L866" i="1"/>
  <c r="D866" i="1"/>
  <c r="AA865" i="1"/>
  <c r="S865" i="1"/>
  <c r="K865" i="1"/>
  <c r="C865" i="1"/>
  <c r="X862" i="1"/>
  <c r="P862" i="1"/>
  <c r="H862" i="1"/>
  <c r="AE861" i="1"/>
  <c r="W861" i="1"/>
  <c r="O861" i="1"/>
  <c r="G861" i="1"/>
  <c r="AL860" i="1"/>
  <c r="AD860" i="1"/>
  <c r="V860" i="1"/>
  <c r="N860" i="1"/>
  <c r="F860" i="1"/>
  <c r="AB858" i="1"/>
  <c r="T858" i="1"/>
  <c r="L858" i="1"/>
  <c r="D858" i="1"/>
  <c r="AA857" i="1"/>
  <c r="S857" i="1"/>
  <c r="K857" i="1"/>
  <c r="C857" i="1"/>
  <c r="X854" i="1"/>
  <c r="P854" i="1"/>
  <c r="H854" i="1"/>
  <c r="AE853" i="1"/>
  <c r="W853" i="1"/>
  <c r="O853" i="1"/>
  <c r="G853" i="1"/>
  <c r="AL852" i="1"/>
  <c r="AD852" i="1"/>
  <c r="V852" i="1"/>
  <c r="N852" i="1"/>
  <c r="F852" i="1"/>
  <c r="AB850" i="1"/>
  <c r="T850" i="1"/>
  <c r="L850" i="1"/>
  <c r="D850" i="1"/>
  <c r="AA849" i="1"/>
  <c r="S849" i="1"/>
  <c r="K849" i="1"/>
  <c r="C849" i="1"/>
  <c r="X846" i="1"/>
  <c r="P846" i="1"/>
  <c r="H846" i="1"/>
  <c r="AE845" i="1"/>
  <c r="W845" i="1"/>
  <c r="O845" i="1"/>
  <c r="G845" i="1"/>
  <c r="AL844" i="1"/>
  <c r="AD844" i="1"/>
  <c r="V844" i="1"/>
  <c r="N844" i="1"/>
  <c r="F844" i="1"/>
  <c r="AB842" i="1"/>
  <c r="T842" i="1"/>
  <c r="L842" i="1"/>
  <c r="D842" i="1"/>
  <c r="AA841" i="1"/>
  <c r="S841" i="1"/>
  <c r="K841" i="1"/>
  <c r="C841" i="1"/>
  <c r="X838" i="1"/>
  <c r="P838" i="1"/>
  <c r="H838" i="1"/>
  <c r="AE837" i="1"/>
  <c r="W837" i="1"/>
  <c r="O837" i="1"/>
  <c r="G837" i="1"/>
  <c r="AL836" i="1"/>
  <c r="AD836" i="1"/>
  <c r="V836" i="1"/>
  <c r="N836" i="1"/>
  <c r="F836" i="1"/>
  <c r="AB834" i="1"/>
  <c r="T834" i="1"/>
  <c r="L834" i="1"/>
  <c r="D834" i="1"/>
  <c r="AA833" i="1"/>
  <c r="S833" i="1"/>
  <c r="K833" i="1"/>
  <c r="C833" i="1"/>
  <c r="X830" i="1"/>
  <c r="P830" i="1"/>
  <c r="H830" i="1"/>
  <c r="AE829" i="1"/>
  <c r="W829" i="1"/>
  <c r="O829" i="1"/>
  <c r="G829" i="1"/>
  <c r="AL828" i="1"/>
  <c r="AD828" i="1"/>
  <c r="V828" i="1"/>
  <c r="N828" i="1"/>
  <c r="F828" i="1"/>
  <c r="AB826" i="1"/>
  <c r="T826" i="1"/>
  <c r="L826" i="1"/>
  <c r="D826" i="1"/>
  <c r="AA825" i="1"/>
  <c r="S825" i="1"/>
  <c r="K825" i="1"/>
  <c r="C825" i="1"/>
  <c r="X822" i="1"/>
  <c r="P822" i="1"/>
  <c r="H822" i="1"/>
  <c r="AE821" i="1"/>
  <c r="W821" i="1"/>
  <c r="O821" i="1"/>
  <c r="G821" i="1"/>
  <c r="AL820" i="1"/>
  <c r="AD820" i="1"/>
  <c r="V820" i="1"/>
  <c r="N820" i="1"/>
  <c r="F820" i="1"/>
  <c r="AB818" i="1"/>
  <c r="T818" i="1"/>
  <c r="L818" i="1"/>
  <c r="D818" i="1"/>
  <c r="AA817" i="1"/>
  <c r="S817" i="1"/>
  <c r="K817" i="1"/>
  <c r="C817" i="1"/>
  <c r="Z813" i="1"/>
  <c r="Q813" i="1"/>
  <c r="H813" i="1"/>
  <c r="Z812" i="1"/>
  <c r="P812" i="1"/>
  <c r="E812" i="1"/>
  <c r="C811" i="1"/>
  <c r="K811" i="1"/>
  <c r="S811" i="1"/>
  <c r="AA811" i="1"/>
  <c r="F811" i="1"/>
  <c r="N811" i="1"/>
  <c r="V811" i="1"/>
  <c r="AD811" i="1"/>
  <c r="AL811" i="1"/>
  <c r="AD810" i="1"/>
  <c r="S810" i="1"/>
  <c r="H810" i="1"/>
  <c r="AA805" i="1"/>
  <c r="K805" i="1"/>
  <c r="H800" i="1"/>
  <c r="P800" i="1"/>
  <c r="X800" i="1"/>
  <c r="B800" i="1"/>
  <c r="J800" i="1"/>
  <c r="R800" i="1"/>
  <c r="Z800" i="1"/>
  <c r="AH800" i="1"/>
  <c r="C800" i="1"/>
  <c r="K800" i="1"/>
  <c r="S800" i="1"/>
  <c r="AA800" i="1"/>
  <c r="E800" i="1"/>
  <c r="M800" i="1"/>
  <c r="U800" i="1"/>
  <c r="AC800" i="1"/>
  <c r="G800" i="1"/>
  <c r="O800" i="1"/>
  <c r="W800" i="1"/>
  <c r="AE800" i="1"/>
  <c r="AD797" i="1"/>
  <c r="I797" i="1"/>
  <c r="O795" i="1"/>
  <c r="H792" i="1"/>
  <c r="P792" i="1"/>
  <c r="X792" i="1"/>
  <c r="B792" i="1"/>
  <c r="J792" i="1"/>
  <c r="R792" i="1"/>
  <c r="Z792" i="1"/>
  <c r="AH792" i="1"/>
  <c r="C792" i="1"/>
  <c r="K792" i="1"/>
  <c r="S792" i="1"/>
  <c r="AA792" i="1"/>
  <c r="E792" i="1"/>
  <c r="M792" i="1"/>
  <c r="U792" i="1"/>
  <c r="AC792" i="1"/>
  <c r="G792" i="1"/>
  <c r="O792" i="1"/>
  <c r="W792" i="1"/>
  <c r="AE792" i="1"/>
  <c r="Y771" i="1"/>
  <c r="Y763" i="1"/>
  <c r="Q731" i="1"/>
  <c r="C723" i="1"/>
  <c r="K723" i="1"/>
  <c r="S723" i="1"/>
  <c r="AA723" i="1"/>
  <c r="D723" i="1"/>
  <c r="L723" i="1"/>
  <c r="T723" i="1"/>
  <c r="AB723" i="1"/>
  <c r="E723" i="1"/>
  <c r="M723" i="1"/>
  <c r="U723" i="1"/>
  <c r="AC723" i="1"/>
  <c r="F723" i="1"/>
  <c r="N723" i="1"/>
  <c r="V723" i="1"/>
  <c r="AD723" i="1"/>
  <c r="AL723" i="1"/>
  <c r="G723" i="1"/>
  <c r="O723" i="1"/>
  <c r="W723" i="1"/>
  <c r="AE723" i="1"/>
  <c r="H723" i="1"/>
  <c r="P723" i="1"/>
  <c r="X723" i="1"/>
  <c r="B723" i="1"/>
  <c r="J723" i="1"/>
  <c r="R723" i="1"/>
  <c r="Z723" i="1"/>
  <c r="AH723" i="1"/>
  <c r="Q707" i="1"/>
  <c r="H687" i="1"/>
  <c r="P687" i="1"/>
  <c r="X687" i="1"/>
  <c r="B687" i="1"/>
  <c r="J687" i="1"/>
  <c r="R687" i="1"/>
  <c r="Z687" i="1"/>
  <c r="AH687" i="1"/>
  <c r="C687" i="1"/>
  <c r="K687" i="1"/>
  <c r="S687" i="1"/>
  <c r="AA687" i="1"/>
  <c r="D687" i="1"/>
  <c r="L687" i="1"/>
  <c r="T687" i="1"/>
  <c r="AB687" i="1"/>
  <c r="G687" i="1"/>
  <c r="O687" i="1"/>
  <c r="W687" i="1"/>
  <c r="AE687" i="1"/>
  <c r="F687" i="1"/>
  <c r="AC687" i="1"/>
  <c r="I687" i="1"/>
  <c r="AD687" i="1"/>
  <c r="M687" i="1"/>
  <c r="AG687" i="1"/>
  <c r="N687" i="1"/>
  <c r="Q687" i="1"/>
  <c r="AL687" i="1"/>
  <c r="U687" i="1"/>
  <c r="E687" i="1"/>
  <c r="Y687" i="1"/>
  <c r="Q868" i="1"/>
  <c r="Y852" i="1"/>
  <c r="I836" i="1"/>
  <c r="W810" i="1"/>
  <c r="N874" i="1"/>
  <c r="AC874" i="1"/>
  <c r="AE868" i="1"/>
  <c r="U866" i="1"/>
  <c r="E866" i="1"/>
  <c r="T874" i="1"/>
  <c r="D874" i="1"/>
  <c r="AA874" i="1"/>
  <c r="S874" i="1"/>
  <c r="K874" i="1"/>
  <c r="C874" i="1"/>
  <c r="AH873" i="1"/>
  <c r="Z873" i="1"/>
  <c r="R873" i="1"/>
  <c r="J873" i="1"/>
  <c r="X871" i="1"/>
  <c r="P871" i="1"/>
  <c r="AE870" i="1"/>
  <c r="W870" i="1"/>
  <c r="O870" i="1"/>
  <c r="G870" i="1"/>
  <c r="AL869" i="1"/>
  <c r="AD869" i="1"/>
  <c r="V869" i="1"/>
  <c r="N869" i="1"/>
  <c r="F869" i="1"/>
  <c r="AC868" i="1"/>
  <c r="U868" i="1"/>
  <c r="M868" i="1"/>
  <c r="E868" i="1"/>
  <c r="AA866" i="1"/>
  <c r="S866" i="1"/>
  <c r="K866" i="1"/>
  <c r="C866" i="1"/>
  <c r="AH865" i="1"/>
  <c r="Z865" i="1"/>
  <c r="R865" i="1"/>
  <c r="J865" i="1"/>
  <c r="X863" i="1"/>
  <c r="P863" i="1"/>
  <c r="AE862" i="1"/>
  <c r="W862" i="1"/>
  <c r="O862" i="1"/>
  <c r="G862" i="1"/>
  <c r="AL861" i="1"/>
  <c r="AD861" i="1"/>
  <c r="V861" i="1"/>
  <c r="N861" i="1"/>
  <c r="F861" i="1"/>
  <c r="AC860" i="1"/>
  <c r="U860" i="1"/>
  <c r="M860" i="1"/>
  <c r="E860" i="1"/>
  <c r="AA858" i="1"/>
  <c r="S858" i="1"/>
  <c r="K858" i="1"/>
  <c r="C858" i="1"/>
  <c r="AH857" i="1"/>
  <c r="Z857" i="1"/>
  <c r="R857" i="1"/>
  <c r="J857" i="1"/>
  <c r="X855" i="1"/>
  <c r="P855" i="1"/>
  <c r="AE854" i="1"/>
  <c r="W854" i="1"/>
  <c r="O854" i="1"/>
  <c r="G854" i="1"/>
  <c r="AL853" i="1"/>
  <c r="AD853" i="1"/>
  <c r="V853" i="1"/>
  <c r="N853" i="1"/>
  <c r="F853" i="1"/>
  <c r="AC852" i="1"/>
  <c r="U852" i="1"/>
  <c r="M852" i="1"/>
  <c r="E852" i="1"/>
  <c r="AA850" i="1"/>
  <c r="S850" i="1"/>
  <c r="K850" i="1"/>
  <c r="C850" i="1"/>
  <c r="AH849" i="1"/>
  <c r="Z849" i="1"/>
  <c r="R849" i="1"/>
  <c r="J849" i="1"/>
  <c r="X847" i="1"/>
  <c r="P847" i="1"/>
  <c r="AE846" i="1"/>
  <c r="W846" i="1"/>
  <c r="O846" i="1"/>
  <c r="G846" i="1"/>
  <c r="AL845" i="1"/>
  <c r="AD845" i="1"/>
  <c r="V845" i="1"/>
  <c r="N845" i="1"/>
  <c r="F845" i="1"/>
  <c r="AC844" i="1"/>
  <c r="U844" i="1"/>
  <c r="M844" i="1"/>
  <c r="E844" i="1"/>
  <c r="AA842" i="1"/>
  <c r="S842" i="1"/>
  <c r="K842" i="1"/>
  <c r="C842" i="1"/>
  <c r="AH841" i="1"/>
  <c r="Z841" i="1"/>
  <c r="R841" i="1"/>
  <c r="J841" i="1"/>
  <c r="X839" i="1"/>
  <c r="P839" i="1"/>
  <c r="AE838" i="1"/>
  <c r="W838" i="1"/>
  <c r="O838" i="1"/>
  <c r="G838" i="1"/>
  <c r="AL837" i="1"/>
  <c r="AD837" i="1"/>
  <c r="V837" i="1"/>
  <c r="N837" i="1"/>
  <c r="F837" i="1"/>
  <c r="AC836" i="1"/>
  <c r="U836" i="1"/>
  <c r="M836" i="1"/>
  <c r="E836" i="1"/>
  <c r="AA834" i="1"/>
  <c r="S834" i="1"/>
  <c r="K834" i="1"/>
  <c r="C834" i="1"/>
  <c r="AH833" i="1"/>
  <c r="Z833" i="1"/>
  <c r="R833" i="1"/>
  <c r="J833" i="1"/>
  <c r="X831" i="1"/>
  <c r="P831" i="1"/>
  <c r="AE830" i="1"/>
  <c r="W830" i="1"/>
  <c r="O830" i="1"/>
  <c r="G830" i="1"/>
  <c r="AL829" i="1"/>
  <c r="AD829" i="1"/>
  <c r="V829" i="1"/>
  <c r="N829" i="1"/>
  <c r="F829" i="1"/>
  <c r="AC828" i="1"/>
  <c r="U828" i="1"/>
  <c r="M828" i="1"/>
  <c r="E828" i="1"/>
  <c r="AA826" i="1"/>
  <c r="S826" i="1"/>
  <c r="K826" i="1"/>
  <c r="C826" i="1"/>
  <c r="AH825" i="1"/>
  <c r="Z825" i="1"/>
  <c r="R825" i="1"/>
  <c r="J825" i="1"/>
  <c r="X823" i="1"/>
  <c r="P823" i="1"/>
  <c r="AE822" i="1"/>
  <c r="W822" i="1"/>
  <c r="O822" i="1"/>
  <c r="G822" i="1"/>
  <c r="AL821" i="1"/>
  <c r="AD821" i="1"/>
  <c r="V821" i="1"/>
  <c r="N821" i="1"/>
  <c r="F821" i="1"/>
  <c r="AC820" i="1"/>
  <c r="U820" i="1"/>
  <c r="M820" i="1"/>
  <c r="E820" i="1"/>
  <c r="AA818" i="1"/>
  <c r="S818" i="1"/>
  <c r="K818" i="1"/>
  <c r="C818" i="1"/>
  <c r="AH817" i="1"/>
  <c r="Z817" i="1"/>
  <c r="R817" i="1"/>
  <c r="J817" i="1"/>
  <c r="X815" i="1"/>
  <c r="P815" i="1"/>
  <c r="AH813" i="1"/>
  <c r="Y813" i="1"/>
  <c r="P813" i="1"/>
  <c r="G813" i="1"/>
  <c r="Y812" i="1"/>
  <c r="N812" i="1"/>
  <c r="C812" i="1"/>
  <c r="U811" i="1"/>
  <c r="J811" i="1"/>
  <c r="AB810" i="1"/>
  <c r="Q810" i="1"/>
  <c r="G810" i="1"/>
  <c r="Z805" i="1"/>
  <c r="J805" i="1"/>
  <c r="D804" i="1"/>
  <c r="L804" i="1"/>
  <c r="T804" i="1"/>
  <c r="AB804" i="1"/>
  <c r="F804" i="1"/>
  <c r="N804" i="1"/>
  <c r="V804" i="1"/>
  <c r="AD804" i="1"/>
  <c r="AL804" i="1"/>
  <c r="G804" i="1"/>
  <c r="O804" i="1"/>
  <c r="W804" i="1"/>
  <c r="AE804" i="1"/>
  <c r="C804" i="1"/>
  <c r="K804" i="1"/>
  <c r="S804" i="1"/>
  <c r="AA804" i="1"/>
  <c r="T800" i="1"/>
  <c r="AA797" i="1"/>
  <c r="F797" i="1"/>
  <c r="AG795" i="1"/>
  <c r="L795" i="1"/>
  <c r="T792" i="1"/>
  <c r="AG779" i="1"/>
  <c r="Y715" i="1"/>
  <c r="AG836" i="1"/>
  <c r="Q828" i="1"/>
  <c r="Q820" i="1"/>
  <c r="AG810" i="1"/>
  <c r="C755" i="1"/>
  <c r="K755" i="1"/>
  <c r="S755" i="1"/>
  <c r="AA755" i="1"/>
  <c r="D755" i="1"/>
  <c r="L755" i="1"/>
  <c r="T755" i="1"/>
  <c r="AB755" i="1"/>
  <c r="E755" i="1"/>
  <c r="M755" i="1"/>
  <c r="U755" i="1"/>
  <c r="AC755" i="1"/>
  <c r="F755" i="1"/>
  <c r="N755" i="1"/>
  <c r="V755" i="1"/>
  <c r="AD755" i="1"/>
  <c r="AL755" i="1"/>
  <c r="G755" i="1"/>
  <c r="O755" i="1"/>
  <c r="W755" i="1"/>
  <c r="AE755" i="1"/>
  <c r="H755" i="1"/>
  <c r="P755" i="1"/>
  <c r="X755" i="1"/>
  <c r="B755" i="1"/>
  <c r="J755" i="1"/>
  <c r="R755" i="1"/>
  <c r="Z755" i="1"/>
  <c r="AH755" i="1"/>
  <c r="AL874" i="1"/>
  <c r="M874" i="1"/>
  <c r="AH874" i="1"/>
  <c r="Z874" i="1"/>
  <c r="R874" i="1"/>
  <c r="J874" i="1"/>
  <c r="AL870" i="1"/>
  <c r="AD870" i="1"/>
  <c r="V870" i="1"/>
  <c r="N870" i="1"/>
  <c r="AC869" i="1"/>
  <c r="U869" i="1"/>
  <c r="M869" i="1"/>
  <c r="AB868" i="1"/>
  <c r="T868" i="1"/>
  <c r="L868" i="1"/>
  <c r="D868" i="1"/>
  <c r="AH866" i="1"/>
  <c r="Z866" i="1"/>
  <c r="R866" i="1"/>
  <c r="J866" i="1"/>
  <c r="AL862" i="1"/>
  <c r="AD862" i="1"/>
  <c r="V862" i="1"/>
  <c r="N862" i="1"/>
  <c r="AC861" i="1"/>
  <c r="U861" i="1"/>
  <c r="M861" i="1"/>
  <c r="AB860" i="1"/>
  <c r="T860" i="1"/>
  <c r="L860" i="1"/>
  <c r="AH858" i="1"/>
  <c r="Z858" i="1"/>
  <c r="R858" i="1"/>
  <c r="J858" i="1"/>
  <c r="AL854" i="1"/>
  <c r="AD854" i="1"/>
  <c r="V854" i="1"/>
  <c r="N854" i="1"/>
  <c r="AC853" i="1"/>
  <c r="U853" i="1"/>
  <c r="M853" i="1"/>
  <c r="AB852" i="1"/>
  <c r="T852" i="1"/>
  <c r="L852" i="1"/>
  <c r="D852" i="1"/>
  <c r="AH850" i="1"/>
  <c r="Z850" i="1"/>
  <c r="R850" i="1"/>
  <c r="J850" i="1"/>
  <c r="AL846" i="1"/>
  <c r="AD846" i="1"/>
  <c r="V846" i="1"/>
  <c r="N846" i="1"/>
  <c r="AC845" i="1"/>
  <c r="U845" i="1"/>
  <c r="M845" i="1"/>
  <c r="AB844" i="1"/>
  <c r="T844" i="1"/>
  <c r="L844" i="1"/>
  <c r="D844" i="1"/>
  <c r="AH842" i="1"/>
  <c r="Z842" i="1"/>
  <c r="R842" i="1"/>
  <c r="J842" i="1"/>
  <c r="AL838" i="1"/>
  <c r="AD838" i="1"/>
  <c r="V838" i="1"/>
  <c r="N838" i="1"/>
  <c r="AC837" i="1"/>
  <c r="U837" i="1"/>
  <c r="M837" i="1"/>
  <c r="AB836" i="1"/>
  <c r="T836" i="1"/>
  <c r="L836" i="1"/>
  <c r="D836" i="1"/>
  <c r="AH834" i="1"/>
  <c r="Z834" i="1"/>
  <c r="R834" i="1"/>
  <c r="J834" i="1"/>
  <c r="AL830" i="1"/>
  <c r="AD830" i="1"/>
  <c r="V830" i="1"/>
  <c r="N830" i="1"/>
  <c r="F830" i="1"/>
  <c r="AC829" i="1"/>
  <c r="U829" i="1"/>
  <c r="M829" i="1"/>
  <c r="AB828" i="1"/>
  <c r="T828" i="1"/>
  <c r="L828" i="1"/>
  <c r="D828" i="1"/>
  <c r="AH826" i="1"/>
  <c r="Z826" i="1"/>
  <c r="R826" i="1"/>
  <c r="J826" i="1"/>
  <c r="AL822" i="1"/>
  <c r="AD822" i="1"/>
  <c r="V822" i="1"/>
  <c r="N822" i="1"/>
  <c r="F822" i="1"/>
  <c r="AC821" i="1"/>
  <c r="U821" i="1"/>
  <c r="M821" i="1"/>
  <c r="AB820" i="1"/>
  <c r="T820" i="1"/>
  <c r="L820" i="1"/>
  <c r="D820" i="1"/>
  <c r="AH818" i="1"/>
  <c r="Z818" i="1"/>
  <c r="R818" i="1"/>
  <c r="J818" i="1"/>
  <c r="AG813" i="1"/>
  <c r="X813" i="1"/>
  <c r="O813" i="1"/>
  <c r="F813" i="1"/>
  <c r="AH812" i="1"/>
  <c r="X812" i="1"/>
  <c r="M812" i="1"/>
  <c r="AL810" i="1"/>
  <c r="AA810" i="1"/>
  <c r="P810" i="1"/>
  <c r="Y805" i="1"/>
  <c r="I805" i="1"/>
  <c r="Y797" i="1"/>
  <c r="AE795" i="1"/>
  <c r="I795" i="1"/>
  <c r="Y779" i="1"/>
  <c r="Y755" i="1"/>
  <c r="C731" i="1"/>
  <c r="K731" i="1"/>
  <c r="S731" i="1"/>
  <c r="AA731" i="1"/>
  <c r="D731" i="1"/>
  <c r="L731" i="1"/>
  <c r="T731" i="1"/>
  <c r="AB731" i="1"/>
  <c r="E731" i="1"/>
  <c r="M731" i="1"/>
  <c r="U731" i="1"/>
  <c r="AC731" i="1"/>
  <c r="F731" i="1"/>
  <c r="N731" i="1"/>
  <c r="V731" i="1"/>
  <c r="AD731" i="1"/>
  <c r="AL731" i="1"/>
  <c r="G731" i="1"/>
  <c r="O731" i="1"/>
  <c r="W731" i="1"/>
  <c r="AE731" i="1"/>
  <c r="H731" i="1"/>
  <c r="P731" i="1"/>
  <c r="X731" i="1"/>
  <c r="B731" i="1"/>
  <c r="J731" i="1"/>
  <c r="R731" i="1"/>
  <c r="Z731" i="1"/>
  <c r="AH731" i="1"/>
  <c r="C707" i="1"/>
  <c r="K707" i="1"/>
  <c r="S707" i="1"/>
  <c r="AA707" i="1"/>
  <c r="D707" i="1"/>
  <c r="L707" i="1"/>
  <c r="T707" i="1"/>
  <c r="AB707" i="1"/>
  <c r="E707" i="1"/>
  <c r="M707" i="1"/>
  <c r="U707" i="1"/>
  <c r="AC707" i="1"/>
  <c r="F707" i="1"/>
  <c r="N707" i="1"/>
  <c r="V707" i="1"/>
  <c r="AD707" i="1"/>
  <c r="AL707" i="1"/>
  <c r="G707" i="1"/>
  <c r="O707" i="1"/>
  <c r="W707" i="1"/>
  <c r="AE707" i="1"/>
  <c r="H707" i="1"/>
  <c r="P707" i="1"/>
  <c r="X707" i="1"/>
  <c r="B707" i="1"/>
  <c r="J707" i="1"/>
  <c r="R707" i="1"/>
  <c r="Z707" i="1"/>
  <c r="AH707" i="1"/>
  <c r="Y868" i="1"/>
  <c r="Y844" i="1"/>
  <c r="Y836" i="1"/>
  <c r="I828" i="1"/>
  <c r="B810" i="1"/>
  <c r="J810" i="1"/>
  <c r="R810" i="1"/>
  <c r="Z810" i="1"/>
  <c r="AH810" i="1"/>
  <c r="E810" i="1"/>
  <c r="M810" i="1"/>
  <c r="U810" i="1"/>
  <c r="AC810" i="1"/>
  <c r="AA868" i="1"/>
  <c r="AA852" i="1"/>
  <c r="S852" i="1"/>
  <c r="K852" i="1"/>
  <c r="AA844" i="1"/>
  <c r="S844" i="1"/>
  <c r="K844" i="1"/>
  <c r="AA836" i="1"/>
  <c r="S836" i="1"/>
  <c r="K836" i="1"/>
  <c r="AC830" i="1"/>
  <c r="U830" i="1"/>
  <c r="M830" i="1"/>
  <c r="AA828" i="1"/>
  <c r="S828" i="1"/>
  <c r="K828" i="1"/>
  <c r="AC822" i="1"/>
  <c r="U822" i="1"/>
  <c r="M822" i="1"/>
  <c r="AA820" i="1"/>
  <c r="S820" i="1"/>
  <c r="K820" i="1"/>
  <c r="D812" i="1"/>
  <c r="L812" i="1"/>
  <c r="T812" i="1"/>
  <c r="AB812" i="1"/>
  <c r="G812" i="1"/>
  <c r="O812" i="1"/>
  <c r="W812" i="1"/>
  <c r="AE812" i="1"/>
  <c r="Y810" i="1"/>
  <c r="O810" i="1"/>
  <c r="D810" i="1"/>
  <c r="E797" i="1"/>
  <c r="M797" i="1"/>
  <c r="U797" i="1"/>
  <c r="AC797" i="1"/>
  <c r="G797" i="1"/>
  <c r="O797" i="1"/>
  <c r="W797" i="1"/>
  <c r="AE797" i="1"/>
  <c r="H797" i="1"/>
  <c r="P797" i="1"/>
  <c r="X797" i="1"/>
  <c r="B797" i="1"/>
  <c r="J797" i="1"/>
  <c r="R797" i="1"/>
  <c r="Z797" i="1"/>
  <c r="AH797" i="1"/>
  <c r="D797" i="1"/>
  <c r="L797" i="1"/>
  <c r="T797" i="1"/>
  <c r="AB797" i="1"/>
  <c r="AB795" i="1"/>
  <c r="G795" i="1"/>
  <c r="AG787" i="1"/>
  <c r="Q779" i="1"/>
  <c r="C771" i="1"/>
  <c r="K771" i="1"/>
  <c r="S771" i="1"/>
  <c r="AA771" i="1"/>
  <c r="D771" i="1"/>
  <c r="L771" i="1"/>
  <c r="T771" i="1"/>
  <c r="AB771" i="1"/>
  <c r="E771" i="1"/>
  <c r="M771" i="1"/>
  <c r="U771" i="1"/>
  <c r="AC771" i="1"/>
  <c r="F771" i="1"/>
  <c r="N771" i="1"/>
  <c r="V771" i="1"/>
  <c r="AD771" i="1"/>
  <c r="AL771" i="1"/>
  <c r="G771" i="1"/>
  <c r="O771" i="1"/>
  <c r="W771" i="1"/>
  <c r="AE771" i="1"/>
  <c r="H771" i="1"/>
  <c r="P771" i="1"/>
  <c r="X771" i="1"/>
  <c r="B771" i="1"/>
  <c r="J771" i="1"/>
  <c r="R771" i="1"/>
  <c r="Z771" i="1"/>
  <c r="AH771" i="1"/>
  <c r="C763" i="1"/>
  <c r="K763" i="1"/>
  <c r="S763" i="1"/>
  <c r="AA763" i="1"/>
  <c r="D763" i="1"/>
  <c r="L763" i="1"/>
  <c r="T763" i="1"/>
  <c r="AB763" i="1"/>
  <c r="E763" i="1"/>
  <c r="M763" i="1"/>
  <c r="U763" i="1"/>
  <c r="AC763" i="1"/>
  <c r="F763" i="1"/>
  <c r="N763" i="1"/>
  <c r="V763" i="1"/>
  <c r="AD763" i="1"/>
  <c r="AL763" i="1"/>
  <c r="G763" i="1"/>
  <c r="O763" i="1"/>
  <c r="W763" i="1"/>
  <c r="AE763" i="1"/>
  <c r="H763" i="1"/>
  <c r="P763" i="1"/>
  <c r="X763" i="1"/>
  <c r="B763" i="1"/>
  <c r="J763" i="1"/>
  <c r="R763" i="1"/>
  <c r="Z763" i="1"/>
  <c r="AH763" i="1"/>
  <c r="Q755" i="1"/>
  <c r="AG747" i="1"/>
  <c r="AG739" i="1"/>
  <c r="AA796" i="1"/>
  <c r="S796" i="1"/>
  <c r="K796" i="1"/>
  <c r="C796" i="1"/>
  <c r="AB789" i="1"/>
  <c r="T789" i="1"/>
  <c r="L789" i="1"/>
  <c r="D789" i="1"/>
  <c r="AA788" i="1"/>
  <c r="S788" i="1"/>
  <c r="K788" i="1"/>
  <c r="C788" i="1"/>
  <c r="AE784" i="1"/>
  <c r="W784" i="1"/>
  <c r="O784" i="1"/>
  <c r="G784" i="1"/>
  <c r="AB781" i="1"/>
  <c r="T781" i="1"/>
  <c r="L781" i="1"/>
  <c r="D781" i="1"/>
  <c r="AA780" i="1"/>
  <c r="S780" i="1"/>
  <c r="K780" i="1"/>
  <c r="C780" i="1"/>
  <c r="AE776" i="1"/>
  <c r="W776" i="1"/>
  <c r="O776" i="1"/>
  <c r="G776" i="1"/>
  <c r="AB773" i="1"/>
  <c r="T773" i="1"/>
  <c r="L773" i="1"/>
  <c r="D773" i="1"/>
  <c r="K772" i="1"/>
  <c r="C772" i="1"/>
  <c r="AE768" i="1"/>
  <c r="W768" i="1"/>
  <c r="O768" i="1"/>
  <c r="G768" i="1"/>
  <c r="AB765" i="1"/>
  <c r="T765" i="1"/>
  <c r="L765" i="1"/>
  <c r="D765" i="1"/>
  <c r="AE760" i="1"/>
  <c r="W760" i="1"/>
  <c r="O760" i="1"/>
  <c r="G760" i="1"/>
  <c r="AB757" i="1"/>
  <c r="T757" i="1"/>
  <c r="L757" i="1"/>
  <c r="D757" i="1"/>
  <c r="AA756" i="1"/>
  <c r="S756" i="1"/>
  <c r="K756" i="1"/>
  <c r="C756" i="1"/>
  <c r="AE752" i="1"/>
  <c r="W752" i="1"/>
  <c r="O752" i="1"/>
  <c r="G752" i="1"/>
  <c r="AB749" i="1"/>
  <c r="T749" i="1"/>
  <c r="L749" i="1"/>
  <c r="D749" i="1"/>
  <c r="K748" i="1"/>
  <c r="C748" i="1"/>
  <c r="AE744" i="1"/>
  <c r="W744" i="1"/>
  <c r="O744" i="1"/>
  <c r="G744" i="1"/>
  <c r="AB741" i="1"/>
  <c r="T741" i="1"/>
  <c r="L741" i="1"/>
  <c r="D741" i="1"/>
  <c r="C740" i="1"/>
  <c r="AE736" i="1"/>
  <c r="W736" i="1"/>
  <c r="O736" i="1"/>
  <c r="G736" i="1"/>
  <c r="AB733" i="1"/>
  <c r="T733" i="1"/>
  <c r="L733" i="1"/>
  <c r="D733" i="1"/>
  <c r="AE728" i="1"/>
  <c r="W728" i="1"/>
  <c r="O728" i="1"/>
  <c r="G728" i="1"/>
  <c r="U726" i="1"/>
  <c r="M726" i="1"/>
  <c r="E726" i="1"/>
  <c r="AB725" i="1"/>
  <c r="T725" i="1"/>
  <c r="L725" i="1"/>
  <c r="D725" i="1"/>
  <c r="AE720" i="1"/>
  <c r="W720" i="1"/>
  <c r="O720" i="1"/>
  <c r="G720" i="1"/>
  <c r="AC718" i="1"/>
  <c r="U718" i="1"/>
  <c r="M718" i="1"/>
  <c r="E718" i="1"/>
  <c r="AB717" i="1"/>
  <c r="T717" i="1"/>
  <c r="L717" i="1"/>
  <c r="D717" i="1"/>
  <c r="AE712" i="1"/>
  <c r="W712" i="1"/>
  <c r="O712" i="1"/>
  <c r="G712" i="1"/>
  <c r="M710" i="1"/>
  <c r="E710" i="1"/>
  <c r="AB709" i="1"/>
  <c r="T709" i="1"/>
  <c r="L709" i="1"/>
  <c r="D709" i="1"/>
  <c r="AG706" i="1"/>
  <c r="Y706" i="1"/>
  <c r="Q706" i="1"/>
  <c r="H706" i="1"/>
  <c r="H704" i="1"/>
  <c r="P704" i="1"/>
  <c r="X704" i="1"/>
  <c r="AG702" i="1"/>
  <c r="X702" i="1"/>
  <c r="O702" i="1"/>
  <c r="D702" i="1"/>
  <c r="F701" i="1"/>
  <c r="N701" i="1"/>
  <c r="V701" i="1"/>
  <c r="AD701" i="1"/>
  <c r="AL701" i="1"/>
  <c r="E701" i="1"/>
  <c r="M701" i="1"/>
  <c r="U701" i="1"/>
  <c r="AC701" i="1"/>
  <c r="V695" i="1"/>
  <c r="J695" i="1"/>
  <c r="D683" i="1"/>
  <c r="L683" i="1"/>
  <c r="T683" i="1"/>
  <c r="AB683" i="1"/>
  <c r="F683" i="1"/>
  <c r="N683" i="1"/>
  <c r="V683" i="1"/>
  <c r="AD683" i="1"/>
  <c r="AL683" i="1"/>
  <c r="G683" i="1"/>
  <c r="O683" i="1"/>
  <c r="W683" i="1"/>
  <c r="AE683" i="1"/>
  <c r="H683" i="1"/>
  <c r="P683" i="1"/>
  <c r="X683" i="1"/>
  <c r="C683" i="1"/>
  <c r="K683" i="1"/>
  <c r="S683" i="1"/>
  <c r="AA683" i="1"/>
  <c r="Q682" i="1"/>
  <c r="D637" i="1"/>
  <c r="L637" i="1"/>
  <c r="T637" i="1"/>
  <c r="AB637" i="1"/>
  <c r="C637" i="1"/>
  <c r="M637" i="1"/>
  <c r="V637" i="1"/>
  <c r="AE637" i="1"/>
  <c r="E637" i="1"/>
  <c r="N637" i="1"/>
  <c r="W637" i="1"/>
  <c r="F637" i="1"/>
  <c r="O637" i="1"/>
  <c r="X637" i="1"/>
  <c r="AG637" i="1"/>
  <c r="G637" i="1"/>
  <c r="P637" i="1"/>
  <c r="Y637" i="1"/>
  <c r="AH637" i="1"/>
  <c r="H637" i="1"/>
  <c r="Q637" i="1"/>
  <c r="Z637" i="1"/>
  <c r="I637" i="1"/>
  <c r="R637" i="1"/>
  <c r="AA637" i="1"/>
  <c r="B637" i="1"/>
  <c r="K637" i="1"/>
  <c r="U637" i="1"/>
  <c r="AD637" i="1"/>
  <c r="AH789" i="1"/>
  <c r="Z789" i="1"/>
  <c r="R789" i="1"/>
  <c r="J789" i="1"/>
  <c r="B789" i="1"/>
  <c r="AC784" i="1"/>
  <c r="U784" i="1"/>
  <c r="M784" i="1"/>
  <c r="E784" i="1"/>
  <c r="AH781" i="1"/>
  <c r="Z781" i="1"/>
  <c r="R781" i="1"/>
  <c r="J781" i="1"/>
  <c r="B781" i="1"/>
  <c r="AC776" i="1"/>
  <c r="U776" i="1"/>
  <c r="M776" i="1"/>
  <c r="E776" i="1"/>
  <c r="AH773" i="1"/>
  <c r="Z773" i="1"/>
  <c r="R773" i="1"/>
  <c r="J773" i="1"/>
  <c r="B773" i="1"/>
  <c r="AC768" i="1"/>
  <c r="U768" i="1"/>
  <c r="M768" i="1"/>
  <c r="E768" i="1"/>
  <c r="AH765" i="1"/>
  <c r="Z765" i="1"/>
  <c r="R765" i="1"/>
  <c r="J765" i="1"/>
  <c r="B765" i="1"/>
  <c r="W762" i="1"/>
  <c r="O762" i="1"/>
  <c r="G762" i="1"/>
  <c r="AC760" i="1"/>
  <c r="U760" i="1"/>
  <c r="M760" i="1"/>
  <c r="E760" i="1"/>
  <c r="AH757" i="1"/>
  <c r="Z757" i="1"/>
  <c r="R757" i="1"/>
  <c r="J757" i="1"/>
  <c r="B757" i="1"/>
  <c r="AC752" i="1"/>
  <c r="U752" i="1"/>
  <c r="M752" i="1"/>
  <c r="E752" i="1"/>
  <c r="AH749" i="1"/>
  <c r="Z749" i="1"/>
  <c r="R749" i="1"/>
  <c r="J749" i="1"/>
  <c r="B749" i="1"/>
  <c r="AC744" i="1"/>
  <c r="U744" i="1"/>
  <c r="M744" i="1"/>
  <c r="E744" i="1"/>
  <c r="AH741" i="1"/>
  <c r="Z741" i="1"/>
  <c r="R741" i="1"/>
  <c r="J741" i="1"/>
  <c r="B741" i="1"/>
  <c r="AC736" i="1"/>
  <c r="U736" i="1"/>
  <c r="M736" i="1"/>
  <c r="E736" i="1"/>
  <c r="AH733" i="1"/>
  <c r="Z733" i="1"/>
  <c r="R733" i="1"/>
  <c r="J733" i="1"/>
  <c r="B733" i="1"/>
  <c r="AC728" i="1"/>
  <c r="U728" i="1"/>
  <c r="M728" i="1"/>
  <c r="E728" i="1"/>
  <c r="AA726" i="1"/>
  <c r="S726" i="1"/>
  <c r="K726" i="1"/>
  <c r="C726" i="1"/>
  <c r="AH725" i="1"/>
  <c r="Z725" i="1"/>
  <c r="R725" i="1"/>
  <c r="J725" i="1"/>
  <c r="B725" i="1"/>
  <c r="G722" i="1"/>
  <c r="AC720" i="1"/>
  <c r="U720" i="1"/>
  <c r="M720" i="1"/>
  <c r="E720" i="1"/>
  <c r="AA718" i="1"/>
  <c r="S718" i="1"/>
  <c r="K718" i="1"/>
  <c r="C718" i="1"/>
  <c r="AH717" i="1"/>
  <c r="Z717" i="1"/>
  <c r="R717" i="1"/>
  <c r="J717" i="1"/>
  <c r="B717" i="1"/>
  <c r="AE714" i="1"/>
  <c r="W714" i="1"/>
  <c r="O714" i="1"/>
  <c r="G714" i="1"/>
  <c r="AC712" i="1"/>
  <c r="U712" i="1"/>
  <c r="M712" i="1"/>
  <c r="E712" i="1"/>
  <c r="L711" i="1"/>
  <c r="D711" i="1"/>
  <c r="AA710" i="1"/>
  <c r="S710" i="1"/>
  <c r="K710" i="1"/>
  <c r="C710" i="1"/>
  <c r="AH709" i="1"/>
  <c r="Z709" i="1"/>
  <c r="R709" i="1"/>
  <c r="J709" i="1"/>
  <c r="B709" i="1"/>
  <c r="AE706" i="1"/>
  <c r="W706" i="1"/>
  <c r="O706" i="1"/>
  <c r="F706" i="1"/>
  <c r="Z704" i="1"/>
  <c r="Q704" i="1"/>
  <c r="G704" i="1"/>
  <c r="G703" i="1"/>
  <c r="O703" i="1"/>
  <c r="W703" i="1"/>
  <c r="AE703" i="1"/>
  <c r="AE702" i="1"/>
  <c r="U702" i="1"/>
  <c r="L702" i="1"/>
  <c r="AE701" i="1"/>
  <c r="S701" i="1"/>
  <c r="I701" i="1"/>
  <c r="AL700" i="1"/>
  <c r="Z700" i="1"/>
  <c r="P700" i="1"/>
  <c r="R699" i="1"/>
  <c r="T698" i="1"/>
  <c r="AG695" i="1"/>
  <c r="T695" i="1"/>
  <c r="F695" i="1"/>
  <c r="AG694" i="1"/>
  <c r="T694" i="1"/>
  <c r="Q683" i="1"/>
  <c r="AG682" i="1"/>
  <c r="L682" i="1"/>
  <c r="C666" i="1"/>
  <c r="K666" i="1"/>
  <c r="S666" i="1"/>
  <c r="AA666" i="1"/>
  <c r="D666" i="1"/>
  <c r="L666" i="1"/>
  <c r="T666" i="1"/>
  <c r="AB666" i="1"/>
  <c r="E666" i="1"/>
  <c r="M666" i="1"/>
  <c r="U666" i="1"/>
  <c r="AC666" i="1"/>
  <c r="F666" i="1"/>
  <c r="N666" i="1"/>
  <c r="V666" i="1"/>
  <c r="AD666" i="1"/>
  <c r="AL666" i="1"/>
  <c r="G666" i="1"/>
  <c r="O666" i="1"/>
  <c r="W666" i="1"/>
  <c r="AE666" i="1"/>
  <c r="H666" i="1"/>
  <c r="P666" i="1"/>
  <c r="X666" i="1"/>
  <c r="B666" i="1"/>
  <c r="J666" i="1"/>
  <c r="R666" i="1"/>
  <c r="Z666" i="1"/>
  <c r="AH666" i="1"/>
  <c r="G702" i="1"/>
  <c r="F702" i="1"/>
  <c r="N702" i="1"/>
  <c r="V702" i="1"/>
  <c r="AD702" i="1"/>
  <c r="AL702" i="1"/>
  <c r="AH807" i="1"/>
  <c r="Z807" i="1"/>
  <c r="R807" i="1"/>
  <c r="J807" i="1"/>
  <c r="B807" i="1"/>
  <c r="AC802" i="1"/>
  <c r="U802" i="1"/>
  <c r="M802" i="1"/>
  <c r="E802" i="1"/>
  <c r="AH799" i="1"/>
  <c r="Z799" i="1"/>
  <c r="R799" i="1"/>
  <c r="J799" i="1"/>
  <c r="B799" i="1"/>
  <c r="AE796" i="1"/>
  <c r="W796" i="1"/>
  <c r="O796" i="1"/>
  <c r="G796" i="1"/>
  <c r="AC794" i="1"/>
  <c r="U794" i="1"/>
  <c r="M794" i="1"/>
  <c r="E794" i="1"/>
  <c r="R791" i="1"/>
  <c r="J791" i="1"/>
  <c r="B791" i="1"/>
  <c r="X789" i="1"/>
  <c r="P789" i="1"/>
  <c r="H789" i="1"/>
  <c r="AE788" i="1"/>
  <c r="W788" i="1"/>
  <c r="O788" i="1"/>
  <c r="G788" i="1"/>
  <c r="AC786" i="1"/>
  <c r="U786" i="1"/>
  <c r="M786" i="1"/>
  <c r="E786" i="1"/>
  <c r="AA784" i="1"/>
  <c r="S784" i="1"/>
  <c r="K784" i="1"/>
  <c r="C784" i="1"/>
  <c r="X781" i="1"/>
  <c r="P781" i="1"/>
  <c r="H781" i="1"/>
  <c r="AE780" i="1"/>
  <c r="W780" i="1"/>
  <c r="O780" i="1"/>
  <c r="G780" i="1"/>
  <c r="AC778" i="1"/>
  <c r="U778" i="1"/>
  <c r="M778" i="1"/>
  <c r="E778" i="1"/>
  <c r="AA776" i="1"/>
  <c r="S776" i="1"/>
  <c r="K776" i="1"/>
  <c r="C776" i="1"/>
  <c r="X773" i="1"/>
  <c r="P773" i="1"/>
  <c r="H773" i="1"/>
  <c r="AE772" i="1"/>
  <c r="W772" i="1"/>
  <c r="O772" i="1"/>
  <c r="G772" i="1"/>
  <c r="AC770" i="1"/>
  <c r="U770" i="1"/>
  <c r="M770" i="1"/>
  <c r="E770" i="1"/>
  <c r="AA768" i="1"/>
  <c r="S768" i="1"/>
  <c r="K768" i="1"/>
  <c r="C768" i="1"/>
  <c r="X765" i="1"/>
  <c r="P765" i="1"/>
  <c r="H765" i="1"/>
  <c r="AE764" i="1"/>
  <c r="W764" i="1"/>
  <c r="O764" i="1"/>
  <c r="G764" i="1"/>
  <c r="AC762" i="1"/>
  <c r="U762" i="1"/>
  <c r="M762" i="1"/>
  <c r="E762" i="1"/>
  <c r="AA760" i="1"/>
  <c r="S760" i="1"/>
  <c r="K760" i="1"/>
  <c r="C760" i="1"/>
  <c r="X757" i="1"/>
  <c r="P757" i="1"/>
  <c r="H757" i="1"/>
  <c r="AE756" i="1"/>
  <c r="W756" i="1"/>
  <c r="O756" i="1"/>
  <c r="G756" i="1"/>
  <c r="AC754" i="1"/>
  <c r="U754" i="1"/>
  <c r="M754" i="1"/>
  <c r="E754" i="1"/>
  <c r="AA752" i="1"/>
  <c r="S752" i="1"/>
  <c r="K752" i="1"/>
  <c r="C752" i="1"/>
  <c r="X749" i="1"/>
  <c r="P749" i="1"/>
  <c r="H749" i="1"/>
  <c r="AE748" i="1"/>
  <c r="W748" i="1"/>
  <c r="O748" i="1"/>
  <c r="G748" i="1"/>
  <c r="M746" i="1"/>
  <c r="E746" i="1"/>
  <c r="AA744" i="1"/>
  <c r="S744" i="1"/>
  <c r="K744" i="1"/>
  <c r="C744" i="1"/>
  <c r="X741" i="1"/>
  <c r="P741" i="1"/>
  <c r="H741" i="1"/>
  <c r="G740" i="1"/>
  <c r="E738" i="1"/>
  <c r="AA736" i="1"/>
  <c r="S736" i="1"/>
  <c r="K736" i="1"/>
  <c r="C736" i="1"/>
  <c r="X733" i="1"/>
  <c r="P733" i="1"/>
  <c r="H733" i="1"/>
  <c r="AA728" i="1"/>
  <c r="S728" i="1"/>
  <c r="K728" i="1"/>
  <c r="C728" i="1"/>
  <c r="X725" i="1"/>
  <c r="P725" i="1"/>
  <c r="H725" i="1"/>
  <c r="AA720" i="1"/>
  <c r="S720" i="1"/>
  <c r="K720" i="1"/>
  <c r="C720" i="1"/>
  <c r="X717" i="1"/>
  <c r="P717" i="1"/>
  <c r="H717" i="1"/>
  <c r="AA712" i="1"/>
  <c r="S712" i="1"/>
  <c r="K712" i="1"/>
  <c r="C712" i="1"/>
  <c r="X709" i="1"/>
  <c r="P709" i="1"/>
  <c r="H709" i="1"/>
  <c r="AC706" i="1"/>
  <c r="U706" i="1"/>
  <c r="M706" i="1"/>
  <c r="D706" i="1"/>
  <c r="AB702" i="1"/>
  <c r="S702" i="1"/>
  <c r="J702" i="1"/>
  <c r="AC695" i="1"/>
  <c r="Q695" i="1"/>
  <c r="D695" i="1"/>
  <c r="AB682" i="1"/>
  <c r="H682" i="1"/>
  <c r="Y658" i="1"/>
  <c r="C650" i="1"/>
  <c r="K650" i="1"/>
  <c r="S650" i="1"/>
  <c r="AA650" i="1"/>
  <c r="D650" i="1"/>
  <c r="L650" i="1"/>
  <c r="T650" i="1"/>
  <c r="AB650" i="1"/>
  <c r="E650" i="1"/>
  <c r="M650" i="1"/>
  <c r="U650" i="1"/>
  <c r="AC650" i="1"/>
  <c r="F650" i="1"/>
  <c r="N650" i="1"/>
  <c r="V650" i="1"/>
  <c r="AD650" i="1"/>
  <c r="AL650" i="1"/>
  <c r="G650" i="1"/>
  <c r="O650" i="1"/>
  <c r="W650" i="1"/>
  <c r="AE650" i="1"/>
  <c r="H650" i="1"/>
  <c r="P650" i="1"/>
  <c r="X650" i="1"/>
  <c r="B650" i="1"/>
  <c r="J650" i="1"/>
  <c r="R650" i="1"/>
  <c r="Z650" i="1"/>
  <c r="AH650" i="1"/>
  <c r="C642" i="1"/>
  <c r="K642" i="1"/>
  <c r="S642" i="1"/>
  <c r="AA642" i="1"/>
  <c r="D642" i="1"/>
  <c r="L642" i="1"/>
  <c r="T642" i="1"/>
  <c r="AB642" i="1"/>
  <c r="E642" i="1"/>
  <c r="M642" i="1"/>
  <c r="U642" i="1"/>
  <c r="AC642" i="1"/>
  <c r="F642" i="1"/>
  <c r="N642" i="1"/>
  <c r="V642" i="1"/>
  <c r="AD642" i="1"/>
  <c r="AL642" i="1"/>
  <c r="G642" i="1"/>
  <c r="O642" i="1"/>
  <c r="W642" i="1"/>
  <c r="AE642" i="1"/>
  <c r="H642" i="1"/>
  <c r="P642" i="1"/>
  <c r="X642" i="1"/>
  <c r="B642" i="1"/>
  <c r="J642" i="1"/>
  <c r="R642" i="1"/>
  <c r="Z642" i="1"/>
  <c r="AH642" i="1"/>
  <c r="AB802" i="1"/>
  <c r="T802" i="1"/>
  <c r="L802" i="1"/>
  <c r="D802" i="1"/>
  <c r="AL796" i="1"/>
  <c r="AD796" i="1"/>
  <c r="V796" i="1"/>
  <c r="N796" i="1"/>
  <c r="F796" i="1"/>
  <c r="AB794" i="1"/>
  <c r="T794" i="1"/>
  <c r="L794" i="1"/>
  <c r="D794" i="1"/>
  <c r="AE789" i="1"/>
  <c r="W789" i="1"/>
  <c r="O789" i="1"/>
  <c r="G789" i="1"/>
  <c r="AL788" i="1"/>
  <c r="AD788" i="1"/>
  <c r="V788" i="1"/>
  <c r="N788" i="1"/>
  <c r="F788" i="1"/>
  <c r="AB786" i="1"/>
  <c r="T786" i="1"/>
  <c r="L786" i="1"/>
  <c r="D786" i="1"/>
  <c r="AH784" i="1"/>
  <c r="Z784" i="1"/>
  <c r="R784" i="1"/>
  <c r="J784" i="1"/>
  <c r="B784" i="1"/>
  <c r="X782" i="1"/>
  <c r="P782" i="1"/>
  <c r="H782" i="1"/>
  <c r="AE781" i="1"/>
  <c r="W781" i="1"/>
  <c r="O781" i="1"/>
  <c r="G781" i="1"/>
  <c r="AL780" i="1"/>
  <c r="AD780" i="1"/>
  <c r="V780" i="1"/>
  <c r="N780" i="1"/>
  <c r="F780" i="1"/>
  <c r="AB778" i="1"/>
  <c r="T778" i="1"/>
  <c r="L778" i="1"/>
  <c r="D778" i="1"/>
  <c r="AH776" i="1"/>
  <c r="Z776" i="1"/>
  <c r="R776" i="1"/>
  <c r="J776" i="1"/>
  <c r="B776" i="1"/>
  <c r="X774" i="1"/>
  <c r="P774" i="1"/>
  <c r="H774" i="1"/>
  <c r="AE773" i="1"/>
  <c r="W773" i="1"/>
  <c r="O773" i="1"/>
  <c r="G773" i="1"/>
  <c r="AL772" i="1"/>
  <c r="AD772" i="1"/>
  <c r="V772" i="1"/>
  <c r="N772" i="1"/>
  <c r="F772" i="1"/>
  <c r="AB770" i="1"/>
  <c r="T770" i="1"/>
  <c r="L770" i="1"/>
  <c r="D770" i="1"/>
  <c r="AH768" i="1"/>
  <c r="Z768" i="1"/>
  <c r="R768" i="1"/>
  <c r="J768" i="1"/>
  <c r="B768" i="1"/>
  <c r="X766" i="1"/>
  <c r="P766" i="1"/>
  <c r="H766" i="1"/>
  <c r="AE765" i="1"/>
  <c r="W765" i="1"/>
  <c r="O765" i="1"/>
  <c r="G765" i="1"/>
  <c r="AL764" i="1"/>
  <c r="AD764" i="1"/>
  <c r="V764" i="1"/>
  <c r="N764" i="1"/>
  <c r="F764" i="1"/>
  <c r="AB762" i="1"/>
  <c r="T762" i="1"/>
  <c r="L762" i="1"/>
  <c r="D762" i="1"/>
  <c r="AH760" i="1"/>
  <c r="Z760" i="1"/>
  <c r="R760" i="1"/>
  <c r="J760" i="1"/>
  <c r="B760" i="1"/>
  <c r="X758" i="1"/>
  <c r="P758" i="1"/>
  <c r="H758" i="1"/>
  <c r="AE757" i="1"/>
  <c r="W757" i="1"/>
  <c r="O757" i="1"/>
  <c r="G757" i="1"/>
  <c r="AL756" i="1"/>
  <c r="AD756" i="1"/>
  <c r="V756" i="1"/>
  <c r="N756" i="1"/>
  <c r="F756" i="1"/>
  <c r="AB754" i="1"/>
  <c r="T754" i="1"/>
  <c r="L754" i="1"/>
  <c r="D754" i="1"/>
  <c r="AH752" i="1"/>
  <c r="Z752" i="1"/>
  <c r="R752" i="1"/>
  <c r="J752" i="1"/>
  <c r="B752" i="1"/>
  <c r="X750" i="1"/>
  <c r="P750" i="1"/>
  <c r="H750" i="1"/>
  <c r="AE749" i="1"/>
  <c r="W749" i="1"/>
  <c r="O749" i="1"/>
  <c r="G749" i="1"/>
  <c r="AL748" i="1"/>
  <c r="AD748" i="1"/>
  <c r="V748" i="1"/>
  <c r="N748" i="1"/>
  <c r="F748" i="1"/>
  <c r="AB746" i="1"/>
  <c r="T746" i="1"/>
  <c r="L746" i="1"/>
  <c r="D746" i="1"/>
  <c r="AH744" i="1"/>
  <c r="Z744" i="1"/>
  <c r="R744" i="1"/>
  <c r="J744" i="1"/>
  <c r="B744" i="1"/>
  <c r="X742" i="1"/>
  <c r="P742" i="1"/>
  <c r="H742" i="1"/>
  <c r="AE741" i="1"/>
  <c r="W741" i="1"/>
  <c r="O741" i="1"/>
  <c r="G741" i="1"/>
  <c r="AL740" i="1"/>
  <c r="AD740" i="1"/>
  <c r="V740" i="1"/>
  <c r="N740" i="1"/>
  <c r="F740" i="1"/>
  <c r="AB738" i="1"/>
  <c r="T738" i="1"/>
  <c r="L738" i="1"/>
  <c r="D738" i="1"/>
  <c r="AH736" i="1"/>
  <c r="Z736" i="1"/>
  <c r="R736" i="1"/>
  <c r="J736" i="1"/>
  <c r="B736" i="1"/>
  <c r="X734" i="1"/>
  <c r="P734" i="1"/>
  <c r="H734" i="1"/>
  <c r="AE733" i="1"/>
  <c r="W733" i="1"/>
  <c r="O733" i="1"/>
  <c r="G733" i="1"/>
  <c r="AL732" i="1"/>
  <c r="AD732" i="1"/>
  <c r="V732" i="1"/>
  <c r="N732" i="1"/>
  <c r="F732" i="1"/>
  <c r="L730" i="1"/>
  <c r="D730" i="1"/>
  <c r="AH728" i="1"/>
  <c r="Z728" i="1"/>
  <c r="R728" i="1"/>
  <c r="J728" i="1"/>
  <c r="B728" i="1"/>
  <c r="X726" i="1"/>
  <c r="P726" i="1"/>
  <c r="H726" i="1"/>
  <c r="AE725" i="1"/>
  <c r="W725" i="1"/>
  <c r="O725" i="1"/>
  <c r="G725" i="1"/>
  <c r="N724" i="1"/>
  <c r="F724" i="1"/>
  <c r="T722" i="1"/>
  <c r="L722" i="1"/>
  <c r="D722" i="1"/>
  <c r="AH720" i="1"/>
  <c r="Z720" i="1"/>
  <c r="R720" i="1"/>
  <c r="J720" i="1"/>
  <c r="B720" i="1"/>
  <c r="X718" i="1"/>
  <c r="P718" i="1"/>
  <c r="H718" i="1"/>
  <c r="AE717" i="1"/>
  <c r="W717" i="1"/>
  <c r="O717" i="1"/>
  <c r="G717" i="1"/>
  <c r="F716" i="1"/>
  <c r="AB714" i="1"/>
  <c r="T714" i="1"/>
  <c r="L714" i="1"/>
  <c r="D714" i="1"/>
  <c r="AH712" i="1"/>
  <c r="Z712" i="1"/>
  <c r="R712" i="1"/>
  <c r="J712" i="1"/>
  <c r="B712" i="1"/>
  <c r="X710" i="1"/>
  <c r="P710" i="1"/>
  <c r="H710" i="1"/>
  <c r="AE709" i="1"/>
  <c r="W709" i="1"/>
  <c r="O709" i="1"/>
  <c r="G709" i="1"/>
  <c r="AB706" i="1"/>
  <c r="T706" i="1"/>
  <c r="L706" i="1"/>
  <c r="D704" i="1"/>
  <c r="AA702" i="1"/>
  <c r="R702" i="1"/>
  <c r="I702" i="1"/>
  <c r="D701" i="1"/>
  <c r="E700" i="1"/>
  <c r="M700" i="1"/>
  <c r="U700" i="1"/>
  <c r="AC700" i="1"/>
  <c r="D700" i="1"/>
  <c r="L700" i="1"/>
  <c r="T700" i="1"/>
  <c r="AB700" i="1"/>
  <c r="D699" i="1"/>
  <c r="L699" i="1"/>
  <c r="T699" i="1"/>
  <c r="AB699" i="1"/>
  <c r="G699" i="1"/>
  <c r="O699" i="1"/>
  <c r="W699" i="1"/>
  <c r="AE699" i="1"/>
  <c r="C699" i="1"/>
  <c r="K699" i="1"/>
  <c r="S699" i="1"/>
  <c r="AA699" i="1"/>
  <c r="C698" i="1"/>
  <c r="K698" i="1"/>
  <c r="S698" i="1"/>
  <c r="AA698" i="1"/>
  <c r="F698" i="1"/>
  <c r="N698" i="1"/>
  <c r="V698" i="1"/>
  <c r="AD698" i="1"/>
  <c r="AL698" i="1"/>
  <c r="B698" i="1"/>
  <c r="J698" i="1"/>
  <c r="R698" i="1"/>
  <c r="Z698" i="1"/>
  <c r="AH698" i="1"/>
  <c r="AB695" i="1"/>
  <c r="N695" i="1"/>
  <c r="G694" i="1"/>
  <c r="O694" i="1"/>
  <c r="W694" i="1"/>
  <c r="AE694" i="1"/>
  <c r="B694" i="1"/>
  <c r="J694" i="1"/>
  <c r="R694" i="1"/>
  <c r="Z694" i="1"/>
  <c r="AH694" i="1"/>
  <c r="C694" i="1"/>
  <c r="F694" i="1"/>
  <c r="N694" i="1"/>
  <c r="V694" i="1"/>
  <c r="AD694" i="1"/>
  <c r="AL694" i="1"/>
  <c r="C690" i="1"/>
  <c r="K690" i="1"/>
  <c r="S690" i="1"/>
  <c r="AA690" i="1"/>
  <c r="E690" i="1"/>
  <c r="M690" i="1"/>
  <c r="U690" i="1"/>
  <c r="AC690" i="1"/>
  <c r="F690" i="1"/>
  <c r="N690" i="1"/>
  <c r="V690" i="1"/>
  <c r="AD690" i="1"/>
  <c r="AL690" i="1"/>
  <c r="G690" i="1"/>
  <c r="O690" i="1"/>
  <c r="W690" i="1"/>
  <c r="AE690" i="1"/>
  <c r="B690" i="1"/>
  <c r="J690" i="1"/>
  <c r="R690" i="1"/>
  <c r="Z690" i="1"/>
  <c r="AH690" i="1"/>
  <c r="AC683" i="1"/>
  <c r="I683" i="1"/>
  <c r="Y682" i="1"/>
  <c r="C674" i="1"/>
  <c r="K674" i="1"/>
  <c r="S674" i="1"/>
  <c r="AA674" i="1"/>
  <c r="D674" i="1"/>
  <c r="L674" i="1"/>
  <c r="T674" i="1"/>
  <c r="AB674" i="1"/>
  <c r="E674" i="1"/>
  <c r="M674" i="1"/>
  <c r="U674" i="1"/>
  <c r="AC674" i="1"/>
  <c r="F674" i="1"/>
  <c r="N674" i="1"/>
  <c r="V674" i="1"/>
  <c r="AD674" i="1"/>
  <c r="AL674" i="1"/>
  <c r="G674" i="1"/>
  <c r="O674" i="1"/>
  <c r="W674" i="1"/>
  <c r="AE674" i="1"/>
  <c r="H674" i="1"/>
  <c r="P674" i="1"/>
  <c r="X674" i="1"/>
  <c r="B674" i="1"/>
  <c r="J674" i="1"/>
  <c r="R674" i="1"/>
  <c r="Z674" i="1"/>
  <c r="AH674" i="1"/>
  <c r="G629" i="1"/>
  <c r="O629" i="1"/>
  <c r="W629" i="1"/>
  <c r="AE629" i="1"/>
  <c r="D629" i="1"/>
  <c r="L629" i="1"/>
  <c r="T629" i="1"/>
  <c r="AB629" i="1"/>
  <c r="C629" i="1"/>
  <c r="N629" i="1"/>
  <c r="Y629" i="1"/>
  <c r="E629" i="1"/>
  <c r="P629" i="1"/>
  <c r="Z629" i="1"/>
  <c r="F629" i="1"/>
  <c r="Q629" i="1"/>
  <c r="AA629" i="1"/>
  <c r="AL629" i="1"/>
  <c r="H629" i="1"/>
  <c r="R629" i="1"/>
  <c r="AC629" i="1"/>
  <c r="I629" i="1"/>
  <c r="S629" i="1"/>
  <c r="AD629" i="1"/>
  <c r="J629" i="1"/>
  <c r="U629" i="1"/>
  <c r="B629" i="1"/>
  <c r="M629" i="1"/>
  <c r="X629" i="1"/>
  <c r="AH629" i="1"/>
  <c r="AL789" i="1"/>
  <c r="AD789" i="1"/>
  <c r="V789" i="1"/>
  <c r="N789" i="1"/>
  <c r="F789" i="1"/>
  <c r="AL781" i="1"/>
  <c r="AD781" i="1"/>
  <c r="V781" i="1"/>
  <c r="N781" i="1"/>
  <c r="F781" i="1"/>
  <c r="AL773" i="1"/>
  <c r="AD773" i="1"/>
  <c r="V773" i="1"/>
  <c r="N773" i="1"/>
  <c r="F773" i="1"/>
  <c r="AL765" i="1"/>
  <c r="AD765" i="1"/>
  <c r="V765" i="1"/>
  <c r="N765" i="1"/>
  <c r="F765" i="1"/>
  <c r="AL757" i="1"/>
  <c r="AD757" i="1"/>
  <c r="V757" i="1"/>
  <c r="N757" i="1"/>
  <c r="F757" i="1"/>
  <c r="AL749" i="1"/>
  <c r="AD749" i="1"/>
  <c r="V749" i="1"/>
  <c r="N749" i="1"/>
  <c r="F749" i="1"/>
  <c r="AL741" i="1"/>
  <c r="AD741" i="1"/>
  <c r="V741" i="1"/>
  <c r="N741" i="1"/>
  <c r="F741" i="1"/>
  <c r="AL733" i="1"/>
  <c r="AD733" i="1"/>
  <c r="V733" i="1"/>
  <c r="N733" i="1"/>
  <c r="F733" i="1"/>
  <c r="AL725" i="1"/>
  <c r="AD725" i="1"/>
  <c r="V725" i="1"/>
  <c r="N725" i="1"/>
  <c r="F725" i="1"/>
  <c r="AL717" i="1"/>
  <c r="AD717" i="1"/>
  <c r="V717" i="1"/>
  <c r="N717" i="1"/>
  <c r="F717" i="1"/>
  <c r="AL709" i="1"/>
  <c r="AD709" i="1"/>
  <c r="V709" i="1"/>
  <c r="N709" i="1"/>
  <c r="F709" i="1"/>
  <c r="B706" i="1"/>
  <c r="J706" i="1"/>
  <c r="Z702" i="1"/>
  <c r="Q702" i="1"/>
  <c r="H702" i="1"/>
  <c r="H695" i="1"/>
  <c r="P695" i="1"/>
  <c r="X695" i="1"/>
  <c r="C695" i="1"/>
  <c r="K695" i="1"/>
  <c r="S695" i="1"/>
  <c r="AA695" i="1"/>
  <c r="G695" i="1"/>
  <c r="O695" i="1"/>
  <c r="W695" i="1"/>
  <c r="AE695" i="1"/>
  <c r="C682" i="1"/>
  <c r="K682" i="1"/>
  <c r="S682" i="1"/>
  <c r="AA682" i="1"/>
  <c r="E682" i="1"/>
  <c r="M682" i="1"/>
  <c r="U682" i="1"/>
  <c r="AC682" i="1"/>
  <c r="F682" i="1"/>
  <c r="N682" i="1"/>
  <c r="V682" i="1"/>
  <c r="AD682" i="1"/>
  <c r="AL682" i="1"/>
  <c r="G682" i="1"/>
  <c r="O682" i="1"/>
  <c r="W682" i="1"/>
  <c r="AE682" i="1"/>
  <c r="B682" i="1"/>
  <c r="J682" i="1"/>
  <c r="R682" i="1"/>
  <c r="Z682" i="1"/>
  <c r="AH682" i="1"/>
  <c r="C611" i="1"/>
  <c r="K611" i="1"/>
  <c r="S611" i="1"/>
  <c r="AA611" i="1"/>
  <c r="D611" i="1"/>
  <c r="L611" i="1"/>
  <c r="T611" i="1"/>
  <c r="AB611" i="1"/>
  <c r="E611" i="1"/>
  <c r="M611" i="1"/>
  <c r="U611" i="1"/>
  <c r="AC611" i="1"/>
  <c r="F611" i="1"/>
  <c r="N611" i="1"/>
  <c r="V611" i="1"/>
  <c r="AD611" i="1"/>
  <c r="AL611" i="1"/>
  <c r="G611" i="1"/>
  <c r="O611" i="1"/>
  <c r="W611" i="1"/>
  <c r="AE611" i="1"/>
  <c r="H611" i="1"/>
  <c r="P611" i="1"/>
  <c r="X611" i="1"/>
  <c r="B611" i="1"/>
  <c r="J611" i="1"/>
  <c r="R611" i="1"/>
  <c r="Z611" i="1"/>
  <c r="AH611" i="1"/>
  <c r="Q611" i="1"/>
  <c r="Y611" i="1"/>
  <c r="AG611" i="1"/>
  <c r="I611" i="1"/>
  <c r="AE807" i="1"/>
  <c r="W807" i="1"/>
  <c r="O807" i="1"/>
  <c r="AL806" i="1"/>
  <c r="AD806" i="1"/>
  <c r="V806" i="1"/>
  <c r="N806" i="1"/>
  <c r="AH802" i="1"/>
  <c r="Z802" i="1"/>
  <c r="R802" i="1"/>
  <c r="J802" i="1"/>
  <c r="AE799" i="1"/>
  <c r="W799" i="1"/>
  <c r="O799" i="1"/>
  <c r="AL798" i="1"/>
  <c r="AD798" i="1"/>
  <c r="V798" i="1"/>
  <c r="N798" i="1"/>
  <c r="AB796" i="1"/>
  <c r="T796" i="1"/>
  <c r="L796" i="1"/>
  <c r="AH794" i="1"/>
  <c r="Z794" i="1"/>
  <c r="R794" i="1"/>
  <c r="J794" i="1"/>
  <c r="AE791" i="1"/>
  <c r="W791" i="1"/>
  <c r="O791" i="1"/>
  <c r="AL790" i="1"/>
  <c r="AD790" i="1"/>
  <c r="V790" i="1"/>
  <c r="N790" i="1"/>
  <c r="AC789" i="1"/>
  <c r="U789" i="1"/>
  <c r="M789" i="1"/>
  <c r="AB788" i="1"/>
  <c r="T788" i="1"/>
  <c r="L788" i="1"/>
  <c r="AH786" i="1"/>
  <c r="Z786" i="1"/>
  <c r="R786" i="1"/>
  <c r="J786" i="1"/>
  <c r="X784" i="1"/>
  <c r="P784" i="1"/>
  <c r="O783" i="1"/>
  <c r="AL782" i="1"/>
  <c r="AD782" i="1"/>
  <c r="V782" i="1"/>
  <c r="N782" i="1"/>
  <c r="AC781" i="1"/>
  <c r="U781" i="1"/>
  <c r="M781" i="1"/>
  <c r="AB780" i="1"/>
  <c r="T780" i="1"/>
  <c r="L780" i="1"/>
  <c r="AH778" i="1"/>
  <c r="Z778" i="1"/>
  <c r="R778" i="1"/>
  <c r="J778" i="1"/>
  <c r="X776" i="1"/>
  <c r="P776" i="1"/>
  <c r="AE775" i="1"/>
  <c r="W775" i="1"/>
  <c r="O775" i="1"/>
  <c r="AL774" i="1"/>
  <c r="AD774" i="1"/>
  <c r="V774" i="1"/>
  <c r="N774" i="1"/>
  <c r="AC773" i="1"/>
  <c r="U773" i="1"/>
  <c r="M773" i="1"/>
  <c r="AB772" i="1"/>
  <c r="T772" i="1"/>
  <c r="L772" i="1"/>
  <c r="AH770" i="1"/>
  <c r="Z770" i="1"/>
  <c r="R770" i="1"/>
  <c r="J770" i="1"/>
  <c r="X768" i="1"/>
  <c r="P768" i="1"/>
  <c r="AE767" i="1"/>
  <c r="W767" i="1"/>
  <c r="O767" i="1"/>
  <c r="AL766" i="1"/>
  <c r="AD766" i="1"/>
  <c r="V766" i="1"/>
  <c r="N766" i="1"/>
  <c r="AC765" i="1"/>
  <c r="U765" i="1"/>
  <c r="M765" i="1"/>
  <c r="AB764" i="1"/>
  <c r="T764" i="1"/>
  <c r="L764" i="1"/>
  <c r="AH762" i="1"/>
  <c r="Z762" i="1"/>
  <c r="R762" i="1"/>
  <c r="J762" i="1"/>
  <c r="X760" i="1"/>
  <c r="P760" i="1"/>
  <c r="W759" i="1"/>
  <c r="O759" i="1"/>
  <c r="AL758" i="1"/>
  <c r="AD758" i="1"/>
  <c r="V758" i="1"/>
  <c r="N758" i="1"/>
  <c r="AC757" i="1"/>
  <c r="U757" i="1"/>
  <c r="M757" i="1"/>
  <c r="AB756" i="1"/>
  <c r="T756" i="1"/>
  <c r="L756" i="1"/>
  <c r="AH754" i="1"/>
  <c r="Z754" i="1"/>
  <c r="R754" i="1"/>
  <c r="J754" i="1"/>
  <c r="X752" i="1"/>
  <c r="P752" i="1"/>
  <c r="AL750" i="1"/>
  <c r="AD750" i="1"/>
  <c r="V750" i="1"/>
  <c r="N750" i="1"/>
  <c r="AC749" i="1"/>
  <c r="U749" i="1"/>
  <c r="M749" i="1"/>
  <c r="AB748" i="1"/>
  <c r="T748" i="1"/>
  <c r="L748" i="1"/>
  <c r="AH746" i="1"/>
  <c r="Z746" i="1"/>
  <c r="R746" i="1"/>
  <c r="J746" i="1"/>
  <c r="X744" i="1"/>
  <c r="P744" i="1"/>
  <c r="AL742" i="1"/>
  <c r="AD742" i="1"/>
  <c r="V742" i="1"/>
  <c r="N742" i="1"/>
  <c r="AC741" i="1"/>
  <c r="U741" i="1"/>
  <c r="M741" i="1"/>
  <c r="AB740" i="1"/>
  <c r="T740" i="1"/>
  <c r="L740" i="1"/>
  <c r="AH738" i="1"/>
  <c r="Z738" i="1"/>
  <c r="R738" i="1"/>
  <c r="J738" i="1"/>
  <c r="X736" i="1"/>
  <c r="P736" i="1"/>
  <c r="AL734" i="1"/>
  <c r="AD734" i="1"/>
  <c r="V734" i="1"/>
  <c r="N734" i="1"/>
  <c r="AC733" i="1"/>
  <c r="U733" i="1"/>
  <c r="M733" i="1"/>
  <c r="AB732" i="1"/>
  <c r="T732" i="1"/>
  <c r="L732" i="1"/>
  <c r="R730" i="1"/>
  <c r="J730" i="1"/>
  <c r="X728" i="1"/>
  <c r="P728" i="1"/>
  <c r="AL726" i="1"/>
  <c r="AD726" i="1"/>
  <c r="V726" i="1"/>
  <c r="N726" i="1"/>
  <c r="AC725" i="1"/>
  <c r="U725" i="1"/>
  <c r="M725" i="1"/>
  <c r="L724" i="1"/>
  <c r="R722" i="1"/>
  <c r="J722" i="1"/>
  <c r="X720" i="1"/>
  <c r="P720" i="1"/>
  <c r="AL718" i="1"/>
  <c r="AD718" i="1"/>
  <c r="V718" i="1"/>
  <c r="N718" i="1"/>
  <c r="AC717" i="1"/>
  <c r="U717" i="1"/>
  <c r="M717" i="1"/>
  <c r="AH714" i="1"/>
  <c r="Z714" i="1"/>
  <c r="R714" i="1"/>
  <c r="J714" i="1"/>
  <c r="X712" i="1"/>
  <c r="P712" i="1"/>
  <c r="O711" i="1"/>
  <c r="AL710" i="1"/>
  <c r="AD710" i="1"/>
  <c r="V710" i="1"/>
  <c r="N710" i="1"/>
  <c r="AC709" i="1"/>
  <c r="U709" i="1"/>
  <c r="M709" i="1"/>
  <c r="AH706" i="1"/>
  <c r="Z706" i="1"/>
  <c r="R706" i="1"/>
  <c r="I706" i="1"/>
  <c r="AL704" i="1"/>
  <c r="AC704" i="1"/>
  <c r="T704" i="1"/>
  <c r="K704" i="1"/>
  <c r="B704" i="1"/>
  <c r="AH702" i="1"/>
  <c r="Y702" i="1"/>
  <c r="P702" i="1"/>
  <c r="E702" i="1"/>
  <c r="AH701" i="1"/>
  <c r="X701" i="1"/>
  <c r="L701" i="1"/>
  <c r="B701" i="1"/>
  <c r="AE700" i="1"/>
  <c r="S700" i="1"/>
  <c r="I700" i="1"/>
  <c r="X699" i="1"/>
  <c r="J699" i="1"/>
  <c r="X698" i="1"/>
  <c r="L698" i="1"/>
  <c r="Y695" i="1"/>
  <c r="L695" i="1"/>
  <c r="Y694" i="1"/>
  <c r="L694" i="1"/>
  <c r="D691" i="1"/>
  <c r="L691" i="1"/>
  <c r="T691" i="1"/>
  <c r="AB691" i="1"/>
  <c r="G691" i="1"/>
  <c r="O691" i="1"/>
  <c r="W691" i="1"/>
  <c r="AE691" i="1"/>
  <c r="H691" i="1"/>
  <c r="P691" i="1"/>
  <c r="X691" i="1"/>
  <c r="C691" i="1"/>
  <c r="K691" i="1"/>
  <c r="S691" i="1"/>
  <c r="AA691" i="1"/>
  <c r="Q690" i="1"/>
  <c r="Y683" i="1"/>
  <c r="B683" i="1"/>
  <c r="AJ683" i="1" s="1"/>
  <c r="T682" i="1"/>
  <c r="Y666" i="1"/>
  <c r="C658" i="1"/>
  <c r="K658" i="1"/>
  <c r="S658" i="1"/>
  <c r="AA658" i="1"/>
  <c r="D658" i="1"/>
  <c r="L658" i="1"/>
  <c r="T658" i="1"/>
  <c r="AB658" i="1"/>
  <c r="E658" i="1"/>
  <c r="M658" i="1"/>
  <c r="U658" i="1"/>
  <c r="AC658" i="1"/>
  <c r="F658" i="1"/>
  <c r="N658" i="1"/>
  <c r="V658" i="1"/>
  <c r="AD658" i="1"/>
  <c r="AL658" i="1"/>
  <c r="G658" i="1"/>
  <c r="O658" i="1"/>
  <c r="W658" i="1"/>
  <c r="AE658" i="1"/>
  <c r="H658" i="1"/>
  <c r="P658" i="1"/>
  <c r="X658" i="1"/>
  <c r="B658" i="1"/>
  <c r="J658" i="1"/>
  <c r="R658" i="1"/>
  <c r="Z658" i="1"/>
  <c r="AH658" i="1"/>
  <c r="X696" i="1"/>
  <c r="P696" i="1"/>
  <c r="AC693" i="1"/>
  <c r="U693" i="1"/>
  <c r="M693" i="1"/>
  <c r="E693" i="1"/>
  <c r="AB692" i="1"/>
  <c r="T692" i="1"/>
  <c r="L692" i="1"/>
  <c r="D692" i="1"/>
  <c r="X688" i="1"/>
  <c r="P688" i="1"/>
  <c r="AL686" i="1"/>
  <c r="AD686" i="1"/>
  <c r="V686" i="1"/>
  <c r="N686" i="1"/>
  <c r="F686" i="1"/>
  <c r="AC685" i="1"/>
  <c r="U685" i="1"/>
  <c r="M685" i="1"/>
  <c r="E685" i="1"/>
  <c r="AB684" i="1"/>
  <c r="T684" i="1"/>
  <c r="L684" i="1"/>
  <c r="D684" i="1"/>
  <c r="X680" i="1"/>
  <c r="P680" i="1"/>
  <c r="AE679" i="1"/>
  <c r="W679" i="1"/>
  <c r="O679" i="1"/>
  <c r="G679" i="1"/>
  <c r="AL678" i="1"/>
  <c r="AD678" i="1"/>
  <c r="V678" i="1"/>
  <c r="N678" i="1"/>
  <c r="F678" i="1"/>
  <c r="AC677" i="1"/>
  <c r="U677" i="1"/>
  <c r="M677" i="1"/>
  <c r="E677" i="1"/>
  <c r="AB676" i="1"/>
  <c r="T676" i="1"/>
  <c r="L676" i="1"/>
  <c r="D676" i="1"/>
  <c r="AA675" i="1"/>
  <c r="S675" i="1"/>
  <c r="K675" i="1"/>
  <c r="C675" i="1"/>
  <c r="X672" i="1"/>
  <c r="P672" i="1"/>
  <c r="AE671" i="1"/>
  <c r="W671" i="1"/>
  <c r="O671" i="1"/>
  <c r="G671" i="1"/>
  <c r="AL670" i="1"/>
  <c r="AD670" i="1"/>
  <c r="V670" i="1"/>
  <c r="N670" i="1"/>
  <c r="F670" i="1"/>
  <c r="AC669" i="1"/>
  <c r="U669" i="1"/>
  <c r="M669" i="1"/>
  <c r="E669" i="1"/>
  <c r="AB668" i="1"/>
  <c r="T668" i="1"/>
  <c r="L668" i="1"/>
  <c r="D668" i="1"/>
  <c r="AA667" i="1"/>
  <c r="S667" i="1"/>
  <c r="K667" i="1"/>
  <c r="C667" i="1"/>
  <c r="X664" i="1"/>
  <c r="P664" i="1"/>
  <c r="AE663" i="1"/>
  <c r="W663" i="1"/>
  <c r="O663" i="1"/>
  <c r="G663" i="1"/>
  <c r="AL662" i="1"/>
  <c r="AD662" i="1"/>
  <c r="V662" i="1"/>
  <c r="N662" i="1"/>
  <c r="F662" i="1"/>
  <c r="AC661" i="1"/>
  <c r="U661" i="1"/>
  <c r="M661" i="1"/>
  <c r="E661" i="1"/>
  <c r="AB660" i="1"/>
  <c r="T660" i="1"/>
  <c r="L660" i="1"/>
  <c r="D660" i="1"/>
  <c r="AA659" i="1"/>
  <c r="S659" i="1"/>
  <c r="K659" i="1"/>
  <c r="C659" i="1"/>
  <c r="X656" i="1"/>
  <c r="P656" i="1"/>
  <c r="AE655" i="1"/>
  <c r="W655" i="1"/>
  <c r="O655" i="1"/>
  <c r="G655" i="1"/>
  <c r="AL654" i="1"/>
  <c r="AD654" i="1"/>
  <c r="V654" i="1"/>
  <c r="N654" i="1"/>
  <c r="F654" i="1"/>
  <c r="AC653" i="1"/>
  <c r="U653" i="1"/>
  <c r="M653" i="1"/>
  <c r="E653" i="1"/>
  <c r="AB652" i="1"/>
  <c r="T652" i="1"/>
  <c r="L652" i="1"/>
  <c r="D652" i="1"/>
  <c r="AA651" i="1"/>
  <c r="S651" i="1"/>
  <c r="K651" i="1"/>
  <c r="C651" i="1"/>
  <c r="X648" i="1"/>
  <c r="P648" i="1"/>
  <c r="AE647" i="1"/>
  <c r="W647" i="1"/>
  <c r="O647" i="1"/>
  <c r="G647" i="1"/>
  <c r="AL646" i="1"/>
  <c r="AD646" i="1"/>
  <c r="V646" i="1"/>
  <c r="N646" i="1"/>
  <c r="F646" i="1"/>
  <c r="AC645" i="1"/>
  <c r="U645" i="1"/>
  <c r="M645" i="1"/>
  <c r="E645" i="1"/>
  <c r="AB644" i="1"/>
  <c r="T644" i="1"/>
  <c r="L644" i="1"/>
  <c r="D644" i="1"/>
  <c r="AA643" i="1"/>
  <c r="S643" i="1"/>
  <c r="K643" i="1"/>
  <c r="C643" i="1"/>
  <c r="V640" i="1"/>
  <c r="M640" i="1"/>
  <c r="AH639" i="1"/>
  <c r="Y639" i="1"/>
  <c r="P639" i="1"/>
  <c r="G639" i="1"/>
  <c r="AA638" i="1"/>
  <c r="R638" i="1"/>
  <c r="W636" i="1"/>
  <c r="N636" i="1"/>
  <c r="Y635" i="1"/>
  <c r="P635" i="1"/>
  <c r="AE633" i="1"/>
  <c r="U633" i="1"/>
  <c r="AL632" i="1"/>
  <c r="AB632" i="1"/>
  <c r="Q632" i="1"/>
  <c r="F632" i="1"/>
  <c r="AL630" i="1"/>
  <c r="AA630" i="1"/>
  <c r="Q630" i="1"/>
  <c r="F630" i="1"/>
  <c r="AE628" i="1"/>
  <c r="T628" i="1"/>
  <c r="I628" i="1"/>
  <c r="AL627" i="1"/>
  <c r="Y627" i="1"/>
  <c r="B625" i="1"/>
  <c r="J625" i="1"/>
  <c r="R625" i="1"/>
  <c r="Z625" i="1"/>
  <c r="AH625" i="1"/>
  <c r="C625" i="1"/>
  <c r="K625" i="1"/>
  <c r="S625" i="1"/>
  <c r="AA625" i="1"/>
  <c r="D625" i="1"/>
  <c r="L625" i="1"/>
  <c r="T625" i="1"/>
  <c r="AB625" i="1"/>
  <c r="H625" i="1"/>
  <c r="P625" i="1"/>
  <c r="X625" i="1"/>
  <c r="Z620" i="1"/>
  <c r="C619" i="1"/>
  <c r="K619" i="1"/>
  <c r="S619" i="1"/>
  <c r="AA619" i="1"/>
  <c r="D619" i="1"/>
  <c r="L619" i="1"/>
  <c r="T619" i="1"/>
  <c r="AB619" i="1"/>
  <c r="E619" i="1"/>
  <c r="M619" i="1"/>
  <c r="U619" i="1"/>
  <c r="AC619" i="1"/>
  <c r="F619" i="1"/>
  <c r="N619" i="1"/>
  <c r="V619" i="1"/>
  <c r="AD619" i="1"/>
  <c r="AL619" i="1"/>
  <c r="G619" i="1"/>
  <c r="O619" i="1"/>
  <c r="W619" i="1"/>
  <c r="AE619" i="1"/>
  <c r="B619" i="1"/>
  <c r="J619" i="1"/>
  <c r="R619" i="1"/>
  <c r="Z619" i="1"/>
  <c r="AH619" i="1"/>
  <c r="AL585" i="1"/>
  <c r="C551" i="1"/>
  <c r="K551" i="1"/>
  <c r="S551" i="1"/>
  <c r="AA551" i="1"/>
  <c r="D551" i="1"/>
  <c r="L551" i="1"/>
  <c r="T551" i="1"/>
  <c r="AB551" i="1"/>
  <c r="E551" i="1"/>
  <c r="M551" i="1"/>
  <c r="U551" i="1"/>
  <c r="AC551" i="1"/>
  <c r="F551" i="1"/>
  <c r="N551" i="1"/>
  <c r="V551" i="1"/>
  <c r="AD551" i="1"/>
  <c r="AL551" i="1"/>
  <c r="G551" i="1"/>
  <c r="O551" i="1"/>
  <c r="W551" i="1"/>
  <c r="AE551" i="1"/>
  <c r="H551" i="1"/>
  <c r="P551" i="1"/>
  <c r="X551" i="1"/>
  <c r="B551" i="1"/>
  <c r="J551" i="1"/>
  <c r="R551" i="1"/>
  <c r="Z551" i="1"/>
  <c r="AH551" i="1"/>
  <c r="Q551" i="1"/>
  <c r="Y551" i="1"/>
  <c r="AG551" i="1"/>
  <c r="I551" i="1"/>
  <c r="AC679" i="1"/>
  <c r="U679" i="1"/>
  <c r="M679" i="1"/>
  <c r="E679" i="1"/>
  <c r="AC671" i="1"/>
  <c r="U671" i="1"/>
  <c r="M671" i="1"/>
  <c r="E671" i="1"/>
  <c r="AC663" i="1"/>
  <c r="U663" i="1"/>
  <c r="M663" i="1"/>
  <c r="E663" i="1"/>
  <c r="AC655" i="1"/>
  <c r="U655" i="1"/>
  <c r="M655" i="1"/>
  <c r="E655" i="1"/>
  <c r="AC647" i="1"/>
  <c r="U647" i="1"/>
  <c r="M647" i="1"/>
  <c r="E647" i="1"/>
  <c r="AB628" i="1"/>
  <c r="Q628" i="1"/>
  <c r="G628" i="1"/>
  <c r="Y595" i="1"/>
  <c r="S585" i="1"/>
  <c r="AA686" i="1"/>
  <c r="S686" i="1"/>
  <c r="K686" i="1"/>
  <c r="C686" i="1"/>
  <c r="AB679" i="1"/>
  <c r="T679" i="1"/>
  <c r="L679" i="1"/>
  <c r="D679" i="1"/>
  <c r="AA678" i="1"/>
  <c r="S678" i="1"/>
  <c r="K678" i="1"/>
  <c r="C678" i="1"/>
  <c r="X675" i="1"/>
  <c r="P675" i="1"/>
  <c r="H675" i="1"/>
  <c r="AB671" i="1"/>
  <c r="T671" i="1"/>
  <c r="L671" i="1"/>
  <c r="D671" i="1"/>
  <c r="AA670" i="1"/>
  <c r="S670" i="1"/>
  <c r="K670" i="1"/>
  <c r="C670" i="1"/>
  <c r="X667" i="1"/>
  <c r="P667" i="1"/>
  <c r="H667" i="1"/>
  <c r="AB663" i="1"/>
  <c r="T663" i="1"/>
  <c r="L663" i="1"/>
  <c r="D663" i="1"/>
  <c r="AA662" i="1"/>
  <c r="S662" i="1"/>
  <c r="K662" i="1"/>
  <c r="C662" i="1"/>
  <c r="X659" i="1"/>
  <c r="P659" i="1"/>
  <c r="H659" i="1"/>
  <c r="AB655" i="1"/>
  <c r="T655" i="1"/>
  <c r="L655" i="1"/>
  <c r="D655" i="1"/>
  <c r="AA654" i="1"/>
  <c r="S654" i="1"/>
  <c r="K654" i="1"/>
  <c r="C654" i="1"/>
  <c r="X651" i="1"/>
  <c r="P651" i="1"/>
  <c r="H651" i="1"/>
  <c r="AB647" i="1"/>
  <c r="T647" i="1"/>
  <c r="L647" i="1"/>
  <c r="D647" i="1"/>
  <c r="AA646" i="1"/>
  <c r="S646" i="1"/>
  <c r="K646" i="1"/>
  <c r="C646" i="1"/>
  <c r="X643" i="1"/>
  <c r="P643" i="1"/>
  <c r="H643" i="1"/>
  <c r="G640" i="1"/>
  <c r="O640" i="1"/>
  <c r="W640" i="1"/>
  <c r="AE640" i="1"/>
  <c r="AE639" i="1"/>
  <c r="U639" i="1"/>
  <c r="L639" i="1"/>
  <c r="C639" i="1"/>
  <c r="C636" i="1"/>
  <c r="K636" i="1"/>
  <c r="S636" i="1"/>
  <c r="AA636" i="1"/>
  <c r="E635" i="1"/>
  <c r="M635" i="1"/>
  <c r="B635" i="1"/>
  <c r="J635" i="1"/>
  <c r="R635" i="1"/>
  <c r="Z635" i="1"/>
  <c r="AH635" i="1"/>
  <c r="X632" i="1"/>
  <c r="M632" i="1"/>
  <c r="AH630" i="1"/>
  <c r="W630" i="1"/>
  <c r="L630" i="1"/>
  <c r="Z628" i="1"/>
  <c r="P628" i="1"/>
  <c r="E628" i="1"/>
  <c r="C587" i="1"/>
  <c r="K587" i="1"/>
  <c r="S587" i="1"/>
  <c r="AA587" i="1"/>
  <c r="D587" i="1"/>
  <c r="L587" i="1"/>
  <c r="T587" i="1"/>
  <c r="AB587" i="1"/>
  <c r="E587" i="1"/>
  <c r="M587" i="1"/>
  <c r="U587" i="1"/>
  <c r="AC587" i="1"/>
  <c r="F587" i="1"/>
  <c r="N587" i="1"/>
  <c r="V587" i="1"/>
  <c r="AD587" i="1"/>
  <c r="AL587" i="1"/>
  <c r="G587" i="1"/>
  <c r="O587" i="1"/>
  <c r="W587" i="1"/>
  <c r="AE587" i="1"/>
  <c r="H587" i="1"/>
  <c r="P587" i="1"/>
  <c r="X587" i="1"/>
  <c r="B587" i="1"/>
  <c r="J587" i="1"/>
  <c r="R587" i="1"/>
  <c r="Z587" i="1"/>
  <c r="AH587" i="1"/>
  <c r="AE575" i="1"/>
  <c r="X692" i="1"/>
  <c r="P692" i="1"/>
  <c r="H692" i="1"/>
  <c r="AH686" i="1"/>
  <c r="Z686" i="1"/>
  <c r="R686" i="1"/>
  <c r="J686" i="1"/>
  <c r="B686" i="1"/>
  <c r="X684" i="1"/>
  <c r="P684" i="1"/>
  <c r="H684" i="1"/>
  <c r="AA679" i="1"/>
  <c r="S679" i="1"/>
  <c r="K679" i="1"/>
  <c r="C679" i="1"/>
  <c r="AH678" i="1"/>
  <c r="Z678" i="1"/>
  <c r="R678" i="1"/>
  <c r="J678" i="1"/>
  <c r="B678" i="1"/>
  <c r="X676" i="1"/>
  <c r="P676" i="1"/>
  <c r="H676" i="1"/>
  <c r="AE675" i="1"/>
  <c r="W675" i="1"/>
  <c r="O675" i="1"/>
  <c r="G675" i="1"/>
  <c r="AA671" i="1"/>
  <c r="S671" i="1"/>
  <c r="K671" i="1"/>
  <c r="C671" i="1"/>
  <c r="AH670" i="1"/>
  <c r="Z670" i="1"/>
  <c r="R670" i="1"/>
  <c r="J670" i="1"/>
  <c r="B670" i="1"/>
  <c r="X668" i="1"/>
  <c r="P668" i="1"/>
  <c r="H668" i="1"/>
  <c r="AE667" i="1"/>
  <c r="W667" i="1"/>
  <c r="O667" i="1"/>
  <c r="G667" i="1"/>
  <c r="AA663" i="1"/>
  <c r="S663" i="1"/>
  <c r="K663" i="1"/>
  <c r="C663" i="1"/>
  <c r="AH662" i="1"/>
  <c r="Z662" i="1"/>
  <c r="R662" i="1"/>
  <c r="J662" i="1"/>
  <c r="B662" i="1"/>
  <c r="X660" i="1"/>
  <c r="P660" i="1"/>
  <c r="H660" i="1"/>
  <c r="AE659" i="1"/>
  <c r="W659" i="1"/>
  <c r="O659" i="1"/>
  <c r="G659" i="1"/>
  <c r="AA655" i="1"/>
  <c r="S655" i="1"/>
  <c r="K655" i="1"/>
  <c r="C655" i="1"/>
  <c r="AH654" i="1"/>
  <c r="Z654" i="1"/>
  <c r="R654" i="1"/>
  <c r="J654" i="1"/>
  <c r="B654" i="1"/>
  <c r="X652" i="1"/>
  <c r="P652" i="1"/>
  <c r="H652" i="1"/>
  <c r="AE651" i="1"/>
  <c r="W651" i="1"/>
  <c r="O651" i="1"/>
  <c r="G651" i="1"/>
  <c r="AA647" i="1"/>
  <c r="S647" i="1"/>
  <c r="K647" i="1"/>
  <c r="C647" i="1"/>
  <c r="AH646" i="1"/>
  <c r="Z646" i="1"/>
  <c r="R646" i="1"/>
  <c r="J646" i="1"/>
  <c r="B646" i="1"/>
  <c r="H644" i="1"/>
  <c r="AE643" i="1"/>
  <c r="W643" i="1"/>
  <c r="O643" i="1"/>
  <c r="G643" i="1"/>
  <c r="AC639" i="1"/>
  <c r="T639" i="1"/>
  <c r="K639" i="1"/>
  <c r="B632" i="1"/>
  <c r="J632" i="1"/>
  <c r="R632" i="1"/>
  <c r="Z632" i="1"/>
  <c r="AH632" i="1"/>
  <c r="G632" i="1"/>
  <c r="O632" i="1"/>
  <c r="W632" i="1"/>
  <c r="AE632" i="1"/>
  <c r="H630" i="1"/>
  <c r="P630" i="1"/>
  <c r="X630" i="1"/>
  <c r="E630" i="1"/>
  <c r="M630" i="1"/>
  <c r="U630" i="1"/>
  <c r="AC630" i="1"/>
  <c r="Y628" i="1"/>
  <c r="O628" i="1"/>
  <c r="E585" i="1"/>
  <c r="M585" i="1"/>
  <c r="U585" i="1"/>
  <c r="AC585" i="1"/>
  <c r="C585" i="1"/>
  <c r="L585" i="1"/>
  <c r="V585" i="1"/>
  <c r="AE585" i="1"/>
  <c r="D585" i="1"/>
  <c r="N585" i="1"/>
  <c r="W585" i="1"/>
  <c r="F585" i="1"/>
  <c r="O585" i="1"/>
  <c r="X585" i="1"/>
  <c r="AG585" i="1"/>
  <c r="G585" i="1"/>
  <c r="P585" i="1"/>
  <c r="Y585" i="1"/>
  <c r="AH585" i="1"/>
  <c r="H585" i="1"/>
  <c r="Q585" i="1"/>
  <c r="Z585" i="1"/>
  <c r="I585" i="1"/>
  <c r="R585" i="1"/>
  <c r="AA585" i="1"/>
  <c r="B585" i="1"/>
  <c r="K585" i="1"/>
  <c r="T585" i="1"/>
  <c r="AD585" i="1"/>
  <c r="D568" i="1"/>
  <c r="L568" i="1"/>
  <c r="T568" i="1"/>
  <c r="AB568" i="1"/>
  <c r="E568" i="1"/>
  <c r="M568" i="1"/>
  <c r="U568" i="1"/>
  <c r="AC568" i="1"/>
  <c r="G568" i="1"/>
  <c r="O568" i="1"/>
  <c r="W568" i="1"/>
  <c r="AE568" i="1"/>
  <c r="H568" i="1"/>
  <c r="P568" i="1"/>
  <c r="X568" i="1"/>
  <c r="C568" i="1"/>
  <c r="K568" i="1"/>
  <c r="S568" i="1"/>
  <c r="AA568" i="1"/>
  <c r="F568" i="1"/>
  <c r="Z568" i="1"/>
  <c r="I568" i="1"/>
  <c r="AD568" i="1"/>
  <c r="J568" i="1"/>
  <c r="AG568" i="1"/>
  <c r="N568" i="1"/>
  <c r="AH568" i="1"/>
  <c r="Q568" i="1"/>
  <c r="AL568" i="1"/>
  <c r="R568" i="1"/>
  <c r="B568" i="1"/>
  <c r="Y568" i="1"/>
  <c r="AH679" i="1"/>
  <c r="Z679" i="1"/>
  <c r="R679" i="1"/>
  <c r="J679" i="1"/>
  <c r="B679" i="1"/>
  <c r="AK679" i="1" s="1"/>
  <c r="AL675" i="1"/>
  <c r="AD675" i="1"/>
  <c r="V675" i="1"/>
  <c r="N675" i="1"/>
  <c r="F675" i="1"/>
  <c r="AH671" i="1"/>
  <c r="Z671" i="1"/>
  <c r="R671" i="1"/>
  <c r="J671" i="1"/>
  <c r="B671" i="1"/>
  <c r="AL667" i="1"/>
  <c r="AD667" i="1"/>
  <c r="V667" i="1"/>
  <c r="N667" i="1"/>
  <c r="F667" i="1"/>
  <c r="AH663" i="1"/>
  <c r="Z663" i="1"/>
  <c r="R663" i="1"/>
  <c r="J663" i="1"/>
  <c r="B663" i="1"/>
  <c r="AL659" i="1"/>
  <c r="AD659" i="1"/>
  <c r="V659" i="1"/>
  <c r="N659" i="1"/>
  <c r="F659" i="1"/>
  <c r="AH655" i="1"/>
  <c r="Z655" i="1"/>
  <c r="R655" i="1"/>
  <c r="J655" i="1"/>
  <c r="B655" i="1"/>
  <c r="AL651" i="1"/>
  <c r="AD651" i="1"/>
  <c r="V651" i="1"/>
  <c r="N651" i="1"/>
  <c r="F651" i="1"/>
  <c r="AH647" i="1"/>
  <c r="Z647" i="1"/>
  <c r="R647" i="1"/>
  <c r="J647" i="1"/>
  <c r="B647" i="1"/>
  <c r="AL643" i="1"/>
  <c r="AD643" i="1"/>
  <c r="V643" i="1"/>
  <c r="N643" i="1"/>
  <c r="F643" i="1"/>
  <c r="F639" i="1"/>
  <c r="N639" i="1"/>
  <c r="V639" i="1"/>
  <c r="AD639" i="1"/>
  <c r="AL639" i="1"/>
  <c r="C595" i="1"/>
  <c r="K595" i="1"/>
  <c r="S595" i="1"/>
  <c r="AA595" i="1"/>
  <c r="D595" i="1"/>
  <c r="L595" i="1"/>
  <c r="T595" i="1"/>
  <c r="AB595" i="1"/>
  <c r="E595" i="1"/>
  <c r="M595" i="1"/>
  <c r="U595" i="1"/>
  <c r="AC595" i="1"/>
  <c r="F595" i="1"/>
  <c r="N595" i="1"/>
  <c r="V595" i="1"/>
  <c r="AD595" i="1"/>
  <c r="AL595" i="1"/>
  <c r="G595" i="1"/>
  <c r="O595" i="1"/>
  <c r="W595" i="1"/>
  <c r="AE595" i="1"/>
  <c r="H595" i="1"/>
  <c r="P595" i="1"/>
  <c r="X595" i="1"/>
  <c r="B595" i="1"/>
  <c r="J595" i="1"/>
  <c r="R595" i="1"/>
  <c r="Z595" i="1"/>
  <c r="AH595" i="1"/>
  <c r="C575" i="1"/>
  <c r="K575" i="1"/>
  <c r="S575" i="1"/>
  <c r="AA575" i="1"/>
  <c r="D575" i="1"/>
  <c r="L575" i="1"/>
  <c r="F575" i="1"/>
  <c r="N575" i="1"/>
  <c r="V575" i="1"/>
  <c r="AD575" i="1"/>
  <c r="AL575" i="1"/>
  <c r="B575" i="1"/>
  <c r="J575" i="1"/>
  <c r="R575" i="1"/>
  <c r="Z575" i="1"/>
  <c r="AH575" i="1"/>
  <c r="G575" i="1"/>
  <c r="U575" i="1"/>
  <c r="AG575" i="1"/>
  <c r="H575" i="1"/>
  <c r="W575" i="1"/>
  <c r="I575" i="1"/>
  <c r="X575" i="1"/>
  <c r="M575" i="1"/>
  <c r="Y575" i="1"/>
  <c r="O575" i="1"/>
  <c r="AB575" i="1"/>
  <c r="P575" i="1"/>
  <c r="AC575" i="1"/>
  <c r="E575" i="1"/>
  <c r="T575" i="1"/>
  <c r="F628" i="1"/>
  <c r="N628" i="1"/>
  <c r="V628" i="1"/>
  <c r="AD628" i="1"/>
  <c r="AL628" i="1"/>
  <c r="C628" i="1"/>
  <c r="K628" i="1"/>
  <c r="S628" i="1"/>
  <c r="AA628" i="1"/>
  <c r="C603" i="1"/>
  <c r="K603" i="1"/>
  <c r="S603" i="1"/>
  <c r="AA603" i="1"/>
  <c r="D603" i="1"/>
  <c r="L603" i="1"/>
  <c r="T603" i="1"/>
  <c r="AB603" i="1"/>
  <c r="E603" i="1"/>
  <c r="M603" i="1"/>
  <c r="U603" i="1"/>
  <c r="AC603" i="1"/>
  <c r="F603" i="1"/>
  <c r="N603" i="1"/>
  <c r="V603" i="1"/>
  <c r="AD603" i="1"/>
  <c r="AL603" i="1"/>
  <c r="G603" i="1"/>
  <c r="O603" i="1"/>
  <c r="W603" i="1"/>
  <c r="AE603" i="1"/>
  <c r="H603" i="1"/>
  <c r="P603" i="1"/>
  <c r="X603" i="1"/>
  <c r="B603" i="1"/>
  <c r="AJ603" i="1" s="1"/>
  <c r="J603" i="1"/>
  <c r="R603" i="1"/>
  <c r="Z603" i="1"/>
  <c r="AH603" i="1"/>
  <c r="AL693" i="1"/>
  <c r="AD693" i="1"/>
  <c r="V693" i="1"/>
  <c r="N693" i="1"/>
  <c r="AC692" i="1"/>
  <c r="U692" i="1"/>
  <c r="M692" i="1"/>
  <c r="AE686" i="1"/>
  <c r="W686" i="1"/>
  <c r="O686" i="1"/>
  <c r="AL685" i="1"/>
  <c r="AD685" i="1"/>
  <c r="V685" i="1"/>
  <c r="N685" i="1"/>
  <c r="AC684" i="1"/>
  <c r="U684" i="1"/>
  <c r="M684" i="1"/>
  <c r="X679" i="1"/>
  <c r="P679" i="1"/>
  <c r="AE678" i="1"/>
  <c r="W678" i="1"/>
  <c r="O678" i="1"/>
  <c r="AL677" i="1"/>
  <c r="AD677" i="1"/>
  <c r="V677" i="1"/>
  <c r="N677" i="1"/>
  <c r="AC676" i="1"/>
  <c r="U676" i="1"/>
  <c r="M676" i="1"/>
  <c r="AB675" i="1"/>
  <c r="T675" i="1"/>
  <c r="L675" i="1"/>
  <c r="X671" i="1"/>
  <c r="P671" i="1"/>
  <c r="AE670" i="1"/>
  <c r="W670" i="1"/>
  <c r="O670" i="1"/>
  <c r="AL669" i="1"/>
  <c r="AD669" i="1"/>
  <c r="V669" i="1"/>
  <c r="N669" i="1"/>
  <c r="AC668" i="1"/>
  <c r="U668" i="1"/>
  <c r="M668" i="1"/>
  <c r="AB667" i="1"/>
  <c r="T667" i="1"/>
  <c r="L667" i="1"/>
  <c r="X663" i="1"/>
  <c r="P663" i="1"/>
  <c r="AE662" i="1"/>
  <c r="W662" i="1"/>
  <c r="O662" i="1"/>
  <c r="AL661" i="1"/>
  <c r="AD661" i="1"/>
  <c r="V661" i="1"/>
  <c r="N661" i="1"/>
  <c r="AC660" i="1"/>
  <c r="U660" i="1"/>
  <c r="M660" i="1"/>
  <c r="AB659" i="1"/>
  <c r="T659" i="1"/>
  <c r="L659" i="1"/>
  <c r="X655" i="1"/>
  <c r="P655" i="1"/>
  <c r="AE654" i="1"/>
  <c r="W654" i="1"/>
  <c r="O654" i="1"/>
  <c r="AL653" i="1"/>
  <c r="AD653" i="1"/>
  <c r="V653" i="1"/>
  <c r="N653" i="1"/>
  <c r="AC652" i="1"/>
  <c r="U652" i="1"/>
  <c r="M652" i="1"/>
  <c r="AB651" i="1"/>
  <c r="T651" i="1"/>
  <c r="L651" i="1"/>
  <c r="X647" i="1"/>
  <c r="P647" i="1"/>
  <c r="AE646" i="1"/>
  <c r="W646" i="1"/>
  <c r="O646" i="1"/>
  <c r="AL645" i="1"/>
  <c r="AD645" i="1"/>
  <c r="V645" i="1"/>
  <c r="N645" i="1"/>
  <c r="AC644" i="1"/>
  <c r="U644" i="1"/>
  <c r="M644" i="1"/>
  <c r="AB643" i="1"/>
  <c r="T643" i="1"/>
  <c r="L643" i="1"/>
  <c r="AG640" i="1"/>
  <c r="X640" i="1"/>
  <c r="N640" i="1"/>
  <c r="E640" i="1"/>
  <c r="Z639" i="1"/>
  <c r="Q639" i="1"/>
  <c r="H639" i="1"/>
  <c r="E638" i="1"/>
  <c r="M638" i="1"/>
  <c r="U638" i="1"/>
  <c r="AC638" i="1"/>
  <c r="AG636" i="1"/>
  <c r="X636" i="1"/>
  <c r="O636" i="1"/>
  <c r="F636" i="1"/>
  <c r="AA635" i="1"/>
  <c r="Q635" i="1"/>
  <c r="G635" i="1"/>
  <c r="C633" i="1"/>
  <c r="K633" i="1"/>
  <c r="S633" i="1"/>
  <c r="AA633" i="1"/>
  <c r="H633" i="1"/>
  <c r="P633" i="1"/>
  <c r="X633" i="1"/>
  <c r="AC632" i="1"/>
  <c r="S632" i="1"/>
  <c r="H632" i="1"/>
  <c r="AB630" i="1"/>
  <c r="R630" i="1"/>
  <c r="G630" i="1"/>
  <c r="U628" i="1"/>
  <c r="J628" i="1"/>
  <c r="D627" i="1"/>
  <c r="L627" i="1"/>
  <c r="T627" i="1"/>
  <c r="AB627" i="1"/>
  <c r="E627" i="1"/>
  <c r="M627" i="1"/>
  <c r="U627" i="1"/>
  <c r="AC627" i="1"/>
  <c r="B627" i="1"/>
  <c r="J627" i="1"/>
  <c r="R627" i="1"/>
  <c r="Z627" i="1"/>
  <c r="AH627" i="1"/>
  <c r="D620" i="1"/>
  <c r="L620" i="1"/>
  <c r="T620" i="1"/>
  <c r="AB620" i="1"/>
  <c r="E620" i="1"/>
  <c r="M620" i="1"/>
  <c r="U620" i="1"/>
  <c r="AC620" i="1"/>
  <c r="F620" i="1"/>
  <c r="N620" i="1"/>
  <c r="V620" i="1"/>
  <c r="AD620" i="1"/>
  <c r="AL620" i="1"/>
  <c r="G620" i="1"/>
  <c r="O620" i="1"/>
  <c r="W620" i="1"/>
  <c r="AE620" i="1"/>
  <c r="H620" i="1"/>
  <c r="P620" i="1"/>
  <c r="X620" i="1"/>
  <c r="C620" i="1"/>
  <c r="K620" i="1"/>
  <c r="S620" i="1"/>
  <c r="AA620" i="1"/>
  <c r="AG587" i="1"/>
  <c r="AL631" i="1"/>
  <c r="AD631" i="1"/>
  <c r="V631" i="1"/>
  <c r="N631" i="1"/>
  <c r="AE624" i="1"/>
  <c r="W624" i="1"/>
  <c r="O624" i="1"/>
  <c r="G624" i="1"/>
  <c r="AL623" i="1"/>
  <c r="AD623" i="1"/>
  <c r="V623" i="1"/>
  <c r="N623" i="1"/>
  <c r="AC622" i="1"/>
  <c r="U622" i="1"/>
  <c r="M622" i="1"/>
  <c r="E622" i="1"/>
  <c r="AB621" i="1"/>
  <c r="T621" i="1"/>
  <c r="L621" i="1"/>
  <c r="D621" i="1"/>
  <c r="X617" i="1"/>
  <c r="P617" i="1"/>
  <c r="H617" i="1"/>
  <c r="AE616" i="1"/>
  <c r="W616" i="1"/>
  <c r="O616" i="1"/>
  <c r="G616" i="1"/>
  <c r="AL615" i="1"/>
  <c r="AD615" i="1"/>
  <c r="V615" i="1"/>
  <c r="N615" i="1"/>
  <c r="AC614" i="1"/>
  <c r="U614" i="1"/>
  <c r="M614" i="1"/>
  <c r="E614" i="1"/>
  <c r="AB613" i="1"/>
  <c r="T613" i="1"/>
  <c r="L613" i="1"/>
  <c r="D613" i="1"/>
  <c r="AA612" i="1"/>
  <c r="S612" i="1"/>
  <c r="K612" i="1"/>
  <c r="C612" i="1"/>
  <c r="X609" i="1"/>
  <c r="P609" i="1"/>
  <c r="H609" i="1"/>
  <c r="AE608" i="1"/>
  <c r="W608" i="1"/>
  <c r="O608" i="1"/>
  <c r="G608" i="1"/>
  <c r="AL607" i="1"/>
  <c r="AD607" i="1"/>
  <c r="V607" i="1"/>
  <c r="N607" i="1"/>
  <c r="AC606" i="1"/>
  <c r="U606" i="1"/>
  <c r="M606" i="1"/>
  <c r="E606" i="1"/>
  <c r="AB605" i="1"/>
  <c r="T605" i="1"/>
  <c r="L605" i="1"/>
  <c r="D605" i="1"/>
  <c r="AA604" i="1"/>
  <c r="S604" i="1"/>
  <c r="K604" i="1"/>
  <c r="C604" i="1"/>
  <c r="X601" i="1"/>
  <c r="P601" i="1"/>
  <c r="H601" i="1"/>
  <c r="AE600" i="1"/>
  <c r="W600" i="1"/>
  <c r="O600" i="1"/>
  <c r="G600" i="1"/>
  <c r="AL599" i="1"/>
  <c r="AD599" i="1"/>
  <c r="V599" i="1"/>
  <c r="N599" i="1"/>
  <c r="AC598" i="1"/>
  <c r="U598" i="1"/>
  <c r="M598" i="1"/>
  <c r="E598" i="1"/>
  <c r="AB597" i="1"/>
  <c r="T597" i="1"/>
  <c r="L597" i="1"/>
  <c r="D597" i="1"/>
  <c r="AA596" i="1"/>
  <c r="S596" i="1"/>
  <c r="K596" i="1"/>
  <c r="C596" i="1"/>
  <c r="X593" i="1"/>
  <c r="P593" i="1"/>
  <c r="H593" i="1"/>
  <c r="AE592" i="1"/>
  <c r="W592" i="1"/>
  <c r="O592" i="1"/>
  <c r="G592" i="1"/>
  <c r="AL591" i="1"/>
  <c r="AD591" i="1"/>
  <c r="V591" i="1"/>
  <c r="N591" i="1"/>
  <c r="AC590" i="1"/>
  <c r="U590" i="1"/>
  <c r="M590" i="1"/>
  <c r="E590" i="1"/>
  <c r="AB589" i="1"/>
  <c r="T589" i="1"/>
  <c r="L589" i="1"/>
  <c r="D589" i="1"/>
  <c r="AA588" i="1"/>
  <c r="S588" i="1"/>
  <c r="K588" i="1"/>
  <c r="C588" i="1"/>
  <c r="AG586" i="1"/>
  <c r="Y586" i="1"/>
  <c r="Q586" i="1"/>
  <c r="I586" i="1"/>
  <c r="W584" i="1"/>
  <c r="N584" i="1"/>
  <c r="AH583" i="1"/>
  <c r="Y583" i="1"/>
  <c r="P583" i="1"/>
  <c r="AA580" i="1"/>
  <c r="Q580" i="1"/>
  <c r="AH579" i="1"/>
  <c r="U579" i="1"/>
  <c r="AE577" i="1"/>
  <c r="R577" i="1"/>
  <c r="R576" i="1"/>
  <c r="U567" i="1"/>
  <c r="C559" i="1"/>
  <c r="K559" i="1"/>
  <c r="S559" i="1"/>
  <c r="AA559" i="1"/>
  <c r="D559" i="1"/>
  <c r="L559" i="1"/>
  <c r="T559" i="1"/>
  <c r="AB559" i="1"/>
  <c r="F559" i="1"/>
  <c r="N559" i="1"/>
  <c r="V559" i="1"/>
  <c r="AD559" i="1"/>
  <c r="AL559" i="1"/>
  <c r="G559" i="1"/>
  <c r="O559" i="1"/>
  <c r="W559" i="1"/>
  <c r="AE559" i="1"/>
  <c r="H559" i="1"/>
  <c r="P559" i="1"/>
  <c r="X559" i="1"/>
  <c r="B559" i="1"/>
  <c r="J559" i="1"/>
  <c r="R559" i="1"/>
  <c r="Z559" i="1"/>
  <c r="AH559" i="1"/>
  <c r="C519" i="1"/>
  <c r="K519" i="1"/>
  <c r="S519" i="1"/>
  <c r="AA519" i="1"/>
  <c r="D519" i="1"/>
  <c r="L519" i="1"/>
  <c r="T519" i="1"/>
  <c r="AB519" i="1"/>
  <c r="E519" i="1"/>
  <c r="M519" i="1"/>
  <c r="U519" i="1"/>
  <c r="AC519" i="1"/>
  <c r="F519" i="1"/>
  <c r="N519" i="1"/>
  <c r="V519" i="1"/>
  <c r="AD519" i="1"/>
  <c r="AL519" i="1"/>
  <c r="G519" i="1"/>
  <c r="O519" i="1"/>
  <c r="W519" i="1"/>
  <c r="AE519" i="1"/>
  <c r="H519" i="1"/>
  <c r="P519" i="1"/>
  <c r="X519" i="1"/>
  <c r="B519" i="1"/>
  <c r="J519" i="1"/>
  <c r="R519" i="1"/>
  <c r="Z519" i="1"/>
  <c r="AH519" i="1"/>
  <c r="X612" i="1"/>
  <c r="P612" i="1"/>
  <c r="H612" i="1"/>
  <c r="X604" i="1"/>
  <c r="P604" i="1"/>
  <c r="H604" i="1"/>
  <c r="X596" i="1"/>
  <c r="P596" i="1"/>
  <c r="H596" i="1"/>
  <c r="X588" i="1"/>
  <c r="P588" i="1"/>
  <c r="H588" i="1"/>
  <c r="D584" i="1"/>
  <c r="L584" i="1"/>
  <c r="T584" i="1"/>
  <c r="AB584" i="1"/>
  <c r="E577" i="1"/>
  <c r="M577" i="1"/>
  <c r="U577" i="1"/>
  <c r="AC577" i="1"/>
  <c r="H577" i="1"/>
  <c r="P577" i="1"/>
  <c r="X577" i="1"/>
  <c r="D577" i="1"/>
  <c r="L577" i="1"/>
  <c r="T577" i="1"/>
  <c r="AB577" i="1"/>
  <c r="D576" i="1"/>
  <c r="L576" i="1"/>
  <c r="T576" i="1"/>
  <c r="AB576" i="1"/>
  <c r="G576" i="1"/>
  <c r="O576" i="1"/>
  <c r="W576" i="1"/>
  <c r="AE576" i="1"/>
  <c r="C576" i="1"/>
  <c r="K576" i="1"/>
  <c r="S576" i="1"/>
  <c r="AA576" i="1"/>
  <c r="M567" i="1"/>
  <c r="G563" i="1"/>
  <c r="O563" i="1"/>
  <c r="W563" i="1"/>
  <c r="AE563" i="1"/>
  <c r="H563" i="1"/>
  <c r="P563" i="1"/>
  <c r="X563" i="1"/>
  <c r="B563" i="1"/>
  <c r="J563" i="1"/>
  <c r="R563" i="1"/>
  <c r="Z563" i="1"/>
  <c r="AH563" i="1"/>
  <c r="C563" i="1"/>
  <c r="K563" i="1"/>
  <c r="S563" i="1"/>
  <c r="AA563" i="1"/>
  <c r="D563" i="1"/>
  <c r="L563" i="1"/>
  <c r="T563" i="1"/>
  <c r="AB563" i="1"/>
  <c r="F563" i="1"/>
  <c r="N563" i="1"/>
  <c r="V563" i="1"/>
  <c r="AD563" i="1"/>
  <c r="AL563" i="1"/>
  <c r="AG543" i="1"/>
  <c r="C527" i="1"/>
  <c r="K527" i="1"/>
  <c r="S527" i="1"/>
  <c r="AA527" i="1"/>
  <c r="D527" i="1"/>
  <c r="L527" i="1"/>
  <c r="T527" i="1"/>
  <c r="AB527" i="1"/>
  <c r="E527" i="1"/>
  <c r="M527" i="1"/>
  <c r="U527" i="1"/>
  <c r="AC527" i="1"/>
  <c r="F527" i="1"/>
  <c r="N527" i="1"/>
  <c r="V527" i="1"/>
  <c r="AD527" i="1"/>
  <c r="AL527" i="1"/>
  <c r="G527" i="1"/>
  <c r="O527" i="1"/>
  <c r="W527" i="1"/>
  <c r="AE527" i="1"/>
  <c r="H527" i="1"/>
  <c r="P527" i="1"/>
  <c r="X527" i="1"/>
  <c r="B527" i="1"/>
  <c r="J527" i="1"/>
  <c r="R527" i="1"/>
  <c r="Z527" i="1"/>
  <c r="AH527" i="1"/>
  <c r="X621" i="1"/>
  <c r="P621" i="1"/>
  <c r="H621" i="1"/>
  <c r="AB617" i="1"/>
  <c r="T617" i="1"/>
  <c r="L617" i="1"/>
  <c r="D617" i="1"/>
  <c r="X613" i="1"/>
  <c r="P613" i="1"/>
  <c r="H613" i="1"/>
  <c r="AE612" i="1"/>
  <c r="W612" i="1"/>
  <c r="O612" i="1"/>
  <c r="G612" i="1"/>
  <c r="AB609" i="1"/>
  <c r="T609" i="1"/>
  <c r="L609" i="1"/>
  <c r="D609" i="1"/>
  <c r="X605" i="1"/>
  <c r="P605" i="1"/>
  <c r="H605" i="1"/>
  <c r="AE604" i="1"/>
  <c r="W604" i="1"/>
  <c r="O604" i="1"/>
  <c r="G604" i="1"/>
  <c r="AB601" i="1"/>
  <c r="T601" i="1"/>
  <c r="L601" i="1"/>
  <c r="D601" i="1"/>
  <c r="X597" i="1"/>
  <c r="P597" i="1"/>
  <c r="H597" i="1"/>
  <c r="AE596" i="1"/>
  <c r="W596" i="1"/>
  <c r="O596" i="1"/>
  <c r="G596" i="1"/>
  <c r="AB593" i="1"/>
  <c r="T593" i="1"/>
  <c r="L593" i="1"/>
  <c r="D593" i="1"/>
  <c r="X589" i="1"/>
  <c r="P589" i="1"/>
  <c r="H589" i="1"/>
  <c r="AE588" i="1"/>
  <c r="W588" i="1"/>
  <c r="O588" i="1"/>
  <c r="G588" i="1"/>
  <c r="M586" i="1"/>
  <c r="D586" i="1"/>
  <c r="AA584" i="1"/>
  <c r="R584" i="1"/>
  <c r="I584" i="1"/>
  <c r="H580" i="1"/>
  <c r="P580" i="1"/>
  <c r="X580" i="1"/>
  <c r="G580" i="1"/>
  <c r="O580" i="1"/>
  <c r="W580" i="1"/>
  <c r="AE580" i="1"/>
  <c r="Y577" i="1"/>
  <c r="K577" i="1"/>
  <c r="Y576" i="1"/>
  <c r="M576" i="1"/>
  <c r="I567" i="1"/>
  <c r="AC563" i="1"/>
  <c r="Y543" i="1"/>
  <c r="C452" i="1"/>
  <c r="K452" i="1"/>
  <c r="S452" i="1"/>
  <c r="AA452" i="1"/>
  <c r="D452" i="1"/>
  <c r="L452" i="1"/>
  <c r="T452" i="1"/>
  <c r="AB452" i="1"/>
  <c r="E452" i="1"/>
  <c r="M452" i="1"/>
  <c r="U452" i="1"/>
  <c r="AC452" i="1"/>
  <c r="F452" i="1"/>
  <c r="N452" i="1"/>
  <c r="V452" i="1"/>
  <c r="AD452" i="1"/>
  <c r="AL452" i="1"/>
  <c r="G452" i="1"/>
  <c r="O452" i="1"/>
  <c r="W452" i="1"/>
  <c r="AE452" i="1"/>
  <c r="H452" i="1"/>
  <c r="P452" i="1"/>
  <c r="X452" i="1"/>
  <c r="B452" i="1"/>
  <c r="J452" i="1"/>
  <c r="R452" i="1"/>
  <c r="Z452" i="1"/>
  <c r="AH452" i="1"/>
  <c r="Q452" i="1"/>
  <c r="Y452" i="1"/>
  <c r="AG452" i="1"/>
  <c r="I452" i="1"/>
  <c r="AH624" i="1"/>
  <c r="Z624" i="1"/>
  <c r="R624" i="1"/>
  <c r="J624" i="1"/>
  <c r="X622" i="1"/>
  <c r="P622" i="1"/>
  <c r="H622" i="1"/>
  <c r="AE621" i="1"/>
  <c r="W621" i="1"/>
  <c r="O621" i="1"/>
  <c r="G621" i="1"/>
  <c r="AA617" i="1"/>
  <c r="S617" i="1"/>
  <c r="K617" i="1"/>
  <c r="C617" i="1"/>
  <c r="AH616" i="1"/>
  <c r="Z616" i="1"/>
  <c r="R616" i="1"/>
  <c r="J616" i="1"/>
  <c r="X614" i="1"/>
  <c r="P614" i="1"/>
  <c r="H614" i="1"/>
  <c r="AE613" i="1"/>
  <c r="W613" i="1"/>
  <c r="O613" i="1"/>
  <c r="G613" i="1"/>
  <c r="AL612" i="1"/>
  <c r="AD612" i="1"/>
  <c r="V612" i="1"/>
  <c r="N612" i="1"/>
  <c r="F612" i="1"/>
  <c r="AA609" i="1"/>
  <c r="S609" i="1"/>
  <c r="K609" i="1"/>
  <c r="C609" i="1"/>
  <c r="AH608" i="1"/>
  <c r="Z608" i="1"/>
  <c r="R608" i="1"/>
  <c r="J608" i="1"/>
  <c r="X606" i="1"/>
  <c r="P606" i="1"/>
  <c r="H606" i="1"/>
  <c r="AE605" i="1"/>
  <c r="W605" i="1"/>
  <c r="O605" i="1"/>
  <c r="G605" i="1"/>
  <c r="AL604" i="1"/>
  <c r="AD604" i="1"/>
  <c r="V604" i="1"/>
  <c r="N604" i="1"/>
  <c r="F604" i="1"/>
  <c r="AA601" i="1"/>
  <c r="S601" i="1"/>
  <c r="K601" i="1"/>
  <c r="C601" i="1"/>
  <c r="AH600" i="1"/>
  <c r="Z600" i="1"/>
  <c r="R600" i="1"/>
  <c r="J600" i="1"/>
  <c r="X598" i="1"/>
  <c r="P598" i="1"/>
  <c r="H598" i="1"/>
  <c r="AE597" i="1"/>
  <c r="W597" i="1"/>
  <c r="O597" i="1"/>
  <c r="G597" i="1"/>
  <c r="AL596" i="1"/>
  <c r="AD596" i="1"/>
  <c r="V596" i="1"/>
  <c r="N596" i="1"/>
  <c r="F596" i="1"/>
  <c r="AA593" i="1"/>
  <c r="S593" i="1"/>
  <c r="K593" i="1"/>
  <c r="C593" i="1"/>
  <c r="AH592" i="1"/>
  <c r="Z592" i="1"/>
  <c r="R592" i="1"/>
  <c r="J592" i="1"/>
  <c r="X590" i="1"/>
  <c r="P590" i="1"/>
  <c r="H590" i="1"/>
  <c r="AE589" i="1"/>
  <c r="W589" i="1"/>
  <c r="O589" i="1"/>
  <c r="G589" i="1"/>
  <c r="AL588" i="1"/>
  <c r="AD588" i="1"/>
  <c r="V588" i="1"/>
  <c r="N588" i="1"/>
  <c r="F588" i="1"/>
  <c r="AB586" i="1"/>
  <c r="T586" i="1"/>
  <c r="L586" i="1"/>
  <c r="C586" i="1"/>
  <c r="Z584" i="1"/>
  <c r="Q584" i="1"/>
  <c r="H584" i="1"/>
  <c r="C583" i="1"/>
  <c r="K583" i="1"/>
  <c r="S583" i="1"/>
  <c r="AA583" i="1"/>
  <c r="AD580" i="1"/>
  <c r="T580" i="1"/>
  <c r="J580" i="1"/>
  <c r="G579" i="1"/>
  <c r="O579" i="1"/>
  <c r="W579" i="1"/>
  <c r="AE579" i="1"/>
  <c r="B579" i="1"/>
  <c r="J579" i="1"/>
  <c r="R579" i="1"/>
  <c r="Z579" i="1"/>
  <c r="F579" i="1"/>
  <c r="N579" i="1"/>
  <c r="V579" i="1"/>
  <c r="AD579" i="1"/>
  <c r="AL579" i="1"/>
  <c r="W577" i="1"/>
  <c r="J577" i="1"/>
  <c r="X576" i="1"/>
  <c r="J576" i="1"/>
  <c r="G571" i="1"/>
  <c r="O571" i="1"/>
  <c r="W571" i="1"/>
  <c r="AE571" i="1"/>
  <c r="H571" i="1"/>
  <c r="P571" i="1"/>
  <c r="X571" i="1"/>
  <c r="B571" i="1"/>
  <c r="J571" i="1"/>
  <c r="R571" i="1"/>
  <c r="Z571" i="1"/>
  <c r="AH571" i="1"/>
  <c r="C571" i="1"/>
  <c r="K571" i="1"/>
  <c r="S571" i="1"/>
  <c r="AA571" i="1"/>
  <c r="F571" i="1"/>
  <c r="N571" i="1"/>
  <c r="V571" i="1"/>
  <c r="AD571" i="1"/>
  <c r="AL571" i="1"/>
  <c r="AC567" i="1"/>
  <c r="H567" i="1"/>
  <c r="Y563" i="1"/>
  <c r="Q543" i="1"/>
  <c r="C535" i="1"/>
  <c r="K535" i="1"/>
  <c r="S535" i="1"/>
  <c r="AA535" i="1"/>
  <c r="D535" i="1"/>
  <c r="L535" i="1"/>
  <c r="T535" i="1"/>
  <c r="AB535" i="1"/>
  <c r="E535" i="1"/>
  <c r="M535" i="1"/>
  <c r="U535" i="1"/>
  <c r="AC535" i="1"/>
  <c r="F535" i="1"/>
  <c r="N535" i="1"/>
  <c r="V535" i="1"/>
  <c r="AD535" i="1"/>
  <c r="AL535" i="1"/>
  <c r="G535" i="1"/>
  <c r="O535" i="1"/>
  <c r="W535" i="1"/>
  <c r="AE535" i="1"/>
  <c r="H535" i="1"/>
  <c r="P535" i="1"/>
  <c r="X535" i="1"/>
  <c r="B535" i="1"/>
  <c r="AK535" i="1" s="1"/>
  <c r="J535" i="1"/>
  <c r="R535" i="1"/>
  <c r="Z535" i="1"/>
  <c r="AH535" i="1"/>
  <c r="Y519" i="1"/>
  <c r="AE622" i="1"/>
  <c r="W622" i="1"/>
  <c r="O622" i="1"/>
  <c r="AL621" i="1"/>
  <c r="AD621" i="1"/>
  <c r="V621" i="1"/>
  <c r="N621" i="1"/>
  <c r="F621" i="1"/>
  <c r="AH617" i="1"/>
  <c r="Z617" i="1"/>
  <c r="R617" i="1"/>
  <c r="J617" i="1"/>
  <c r="AE614" i="1"/>
  <c r="W614" i="1"/>
  <c r="O614" i="1"/>
  <c r="AL613" i="1"/>
  <c r="AD613" i="1"/>
  <c r="V613" i="1"/>
  <c r="N613" i="1"/>
  <c r="F613" i="1"/>
  <c r="AC612" i="1"/>
  <c r="U612" i="1"/>
  <c r="M612" i="1"/>
  <c r="E612" i="1"/>
  <c r="AH609" i="1"/>
  <c r="Z609" i="1"/>
  <c r="R609" i="1"/>
  <c r="J609" i="1"/>
  <c r="AE606" i="1"/>
  <c r="W606" i="1"/>
  <c r="O606" i="1"/>
  <c r="AL605" i="1"/>
  <c r="AD605" i="1"/>
  <c r="V605" i="1"/>
  <c r="N605" i="1"/>
  <c r="F605" i="1"/>
  <c r="AC604" i="1"/>
  <c r="U604" i="1"/>
  <c r="M604" i="1"/>
  <c r="E604" i="1"/>
  <c r="AH601" i="1"/>
  <c r="Z601" i="1"/>
  <c r="R601" i="1"/>
  <c r="J601" i="1"/>
  <c r="AE598" i="1"/>
  <c r="W598" i="1"/>
  <c r="O598" i="1"/>
  <c r="AL597" i="1"/>
  <c r="AD597" i="1"/>
  <c r="V597" i="1"/>
  <c r="N597" i="1"/>
  <c r="F597" i="1"/>
  <c r="AC596" i="1"/>
  <c r="U596" i="1"/>
  <c r="M596" i="1"/>
  <c r="E596" i="1"/>
  <c r="AH593" i="1"/>
  <c r="Z593" i="1"/>
  <c r="R593" i="1"/>
  <c r="J593" i="1"/>
  <c r="AE590" i="1"/>
  <c r="W590" i="1"/>
  <c r="O590" i="1"/>
  <c r="AL589" i="1"/>
  <c r="AD589" i="1"/>
  <c r="V589" i="1"/>
  <c r="N589" i="1"/>
  <c r="F589" i="1"/>
  <c r="AC588" i="1"/>
  <c r="U588" i="1"/>
  <c r="M588" i="1"/>
  <c r="E588" i="1"/>
  <c r="AA586" i="1"/>
  <c r="S586" i="1"/>
  <c r="K586" i="1"/>
  <c r="B586" i="1"/>
  <c r="AH584" i="1"/>
  <c r="Y584" i="1"/>
  <c r="P584" i="1"/>
  <c r="G584" i="1"/>
  <c r="Y567" i="1"/>
  <c r="U563" i="1"/>
  <c r="C444" i="1"/>
  <c r="K444" i="1"/>
  <c r="S444" i="1"/>
  <c r="AA444" i="1"/>
  <c r="D444" i="1"/>
  <c r="L444" i="1"/>
  <c r="T444" i="1"/>
  <c r="AB444" i="1"/>
  <c r="E444" i="1"/>
  <c r="M444" i="1"/>
  <c r="U444" i="1"/>
  <c r="AC444" i="1"/>
  <c r="F444" i="1"/>
  <c r="N444" i="1"/>
  <c r="V444" i="1"/>
  <c r="AD444" i="1"/>
  <c r="AL444" i="1"/>
  <c r="G444" i="1"/>
  <c r="O444" i="1"/>
  <c r="W444" i="1"/>
  <c r="AE444" i="1"/>
  <c r="H444" i="1"/>
  <c r="P444" i="1"/>
  <c r="X444" i="1"/>
  <c r="B444" i="1"/>
  <c r="J444" i="1"/>
  <c r="R444" i="1"/>
  <c r="Z444" i="1"/>
  <c r="AH444" i="1"/>
  <c r="Q444" i="1"/>
  <c r="Y444" i="1"/>
  <c r="AG444" i="1"/>
  <c r="I444" i="1"/>
  <c r="AC621" i="1"/>
  <c r="U621" i="1"/>
  <c r="M621" i="1"/>
  <c r="AC613" i="1"/>
  <c r="U613" i="1"/>
  <c r="M613" i="1"/>
  <c r="AB612" i="1"/>
  <c r="T612" i="1"/>
  <c r="L612" i="1"/>
  <c r="AC605" i="1"/>
  <c r="U605" i="1"/>
  <c r="M605" i="1"/>
  <c r="AB604" i="1"/>
  <c r="T604" i="1"/>
  <c r="L604" i="1"/>
  <c r="M597" i="1"/>
  <c r="AB596" i="1"/>
  <c r="T596" i="1"/>
  <c r="L596" i="1"/>
  <c r="U589" i="1"/>
  <c r="M589" i="1"/>
  <c r="AB588" i="1"/>
  <c r="T588" i="1"/>
  <c r="L588" i="1"/>
  <c r="X584" i="1"/>
  <c r="O584" i="1"/>
  <c r="F584" i="1"/>
  <c r="C567" i="1"/>
  <c r="K567" i="1"/>
  <c r="S567" i="1"/>
  <c r="AA567" i="1"/>
  <c r="D567" i="1"/>
  <c r="L567" i="1"/>
  <c r="T567" i="1"/>
  <c r="AB567" i="1"/>
  <c r="F567" i="1"/>
  <c r="N567" i="1"/>
  <c r="V567" i="1"/>
  <c r="AD567" i="1"/>
  <c r="AL567" i="1"/>
  <c r="G567" i="1"/>
  <c r="O567" i="1"/>
  <c r="W567" i="1"/>
  <c r="AE567" i="1"/>
  <c r="B567" i="1"/>
  <c r="J567" i="1"/>
  <c r="R567" i="1"/>
  <c r="Z567" i="1"/>
  <c r="AH567" i="1"/>
  <c r="C543" i="1"/>
  <c r="K543" i="1"/>
  <c r="S543" i="1"/>
  <c r="AA543" i="1"/>
  <c r="D543" i="1"/>
  <c r="L543" i="1"/>
  <c r="T543" i="1"/>
  <c r="AB543" i="1"/>
  <c r="E543" i="1"/>
  <c r="M543" i="1"/>
  <c r="U543" i="1"/>
  <c r="AC543" i="1"/>
  <c r="F543" i="1"/>
  <c r="N543" i="1"/>
  <c r="V543" i="1"/>
  <c r="AD543" i="1"/>
  <c r="AL543" i="1"/>
  <c r="G543" i="1"/>
  <c r="O543" i="1"/>
  <c r="W543" i="1"/>
  <c r="AE543" i="1"/>
  <c r="H543" i="1"/>
  <c r="P543" i="1"/>
  <c r="X543" i="1"/>
  <c r="B543" i="1"/>
  <c r="J543" i="1"/>
  <c r="R543" i="1"/>
  <c r="Z543" i="1"/>
  <c r="AH543" i="1"/>
  <c r="C425" i="1"/>
  <c r="K425" i="1"/>
  <c r="S425" i="1"/>
  <c r="AA425" i="1"/>
  <c r="E425" i="1"/>
  <c r="M425" i="1"/>
  <c r="U425" i="1"/>
  <c r="AC425" i="1"/>
  <c r="G425" i="1"/>
  <c r="O425" i="1"/>
  <c r="W425" i="1"/>
  <c r="AE425" i="1"/>
  <c r="H425" i="1"/>
  <c r="P425" i="1"/>
  <c r="X425" i="1"/>
  <c r="B425" i="1"/>
  <c r="J425" i="1"/>
  <c r="R425" i="1"/>
  <c r="Z425" i="1"/>
  <c r="AH425" i="1"/>
  <c r="F425" i="1"/>
  <c r="AB425" i="1"/>
  <c r="I425" i="1"/>
  <c r="AD425" i="1"/>
  <c r="L425" i="1"/>
  <c r="AG425" i="1"/>
  <c r="N425" i="1"/>
  <c r="Q425" i="1"/>
  <c r="AL425" i="1"/>
  <c r="T425" i="1"/>
  <c r="D425" i="1"/>
  <c r="Y425" i="1"/>
  <c r="V425" i="1"/>
  <c r="AC578" i="1"/>
  <c r="U578" i="1"/>
  <c r="M578" i="1"/>
  <c r="E578" i="1"/>
  <c r="AE572" i="1"/>
  <c r="W572" i="1"/>
  <c r="O572" i="1"/>
  <c r="G572" i="1"/>
  <c r="AC570" i="1"/>
  <c r="U570" i="1"/>
  <c r="M570" i="1"/>
  <c r="E570" i="1"/>
  <c r="AB569" i="1"/>
  <c r="T569" i="1"/>
  <c r="L569" i="1"/>
  <c r="D569" i="1"/>
  <c r="AE564" i="1"/>
  <c r="W564" i="1"/>
  <c r="O564" i="1"/>
  <c r="G564" i="1"/>
  <c r="AC562" i="1"/>
  <c r="U562" i="1"/>
  <c r="M562" i="1"/>
  <c r="E562" i="1"/>
  <c r="AB561" i="1"/>
  <c r="T561" i="1"/>
  <c r="L561" i="1"/>
  <c r="D561" i="1"/>
  <c r="AA560" i="1"/>
  <c r="S560" i="1"/>
  <c r="K560" i="1"/>
  <c r="C560" i="1"/>
  <c r="AE556" i="1"/>
  <c r="W556" i="1"/>
  <c r="O556" i="1"/>
  <c r="G556" i="1"/>
  <c r="AL555" i="1"/>
  <c r="AD555" i="1"/>
  <c r="V555" i="1"/>
  <c r="N555" i="1"/>
  <c r="F555" i="1"/>
  <c r="AC554" i="1"/>
  <c r="U554" i="1"/>
  <c r="M554" i="1"/>
  <c r="E554" i="1"/>
  <c r="AB553" i="1"/>
  <c r="T553" i="1"/>
  <c r="L553" i="1"/>
  <c r="D553" i="1"/>
  <c r="AA552" i="1"/>
  <c r="S552" i="1"/>
  <c r="K552" i="1"/>
  <c r="C552" i="1"/>
  <c r="AE548" i="1"/>
  <c r="W548" i="1"/>
  <c r="O548" i="1"/>
  <c r="G548" i="1"/>
  <c r="AL547" i="1"/>
  <c r="AD547" i="1"/>
  <c r="V547" i="1"/>
  <c r="N547" i="1"/>
  <c r="F547" i="1"/>
  <c r="AC546" i="1"/>
  <c r="U546" i="1"/>
  <c r="M546" i="1"/>
  <c r="E546" i="1"/>
  <c r="AB545" i="1"/>
  <c r="T545" i="1"/>
  <c r="L545" i="1"/>
  <c r="D545" i="1"/>
  <c r="AA544" i="1"/>
  <c r="S544" i="1"/>
  <c r="K544" i="1"/>
  <c r="C544" i="1"/>
  <c r="AE540" i="1"/>
  <c r="W540" i="1"/>
  <c r="O540" i="1"/>
  <c r="G540" i="1"/>
  <c r="AL539" i="1"/>
  <c r="AD539" i="1"/>
  <c r="V539" i="1"/>
  <c r="N539" i="1"/>
  <c r="F539" i="1"/>
  <c r="AC538" i="1"/>
  <c r="U538" i="1"/>
  <c r="M538" i="1"/>
  <c r="E538" i="1"/>
  <c r="AB537" i="1"/>
  <c r="T537" i="1"/>
  <c r="L537" i="1"/>
  <c r="D537" i="1"/>
  <c r="AA536" i="1"/>
  <c r="S536" i="1"/>
  <c r="K536" i="1"/>
  <c r="C536" i="1"/>
  <c r="AE532" i="1"/>
  <c r="W532" i="1"/>
  <c r="O532" i="1"/>
  <c r="G532" i="1"/>
  <c r="AL531" i="1"/>
  <c r="AD531" i="1"/>
  <c r="V531" i="1"/>
  <c r="N531" i="1"/>
  <c r="F531" i="1"/>
  <c r="AC530" i="1"/>
  <c r="U530" i="1"/>
  <c r="M530" i="1"/>
  <c r="E530" i="1"/>
  <c r="AB529" i="1"/>
  <c r="T529" i="1"/>
  <c r="L529" i="1"/>
  <c r="D529" i="1"/>
  <c r="AA528" i="1"/>
  <c r="S528" i="1"/>
  <c r="K528" i="1"/>
  <c r="C528" i="1"/>
  <c r="AE524" i="1"/>
  <c r="W524" i="1"/>
  <c r="O524" i="1"/>
  <c r="G524" i="1"/>
  <c r="AL523" i="1"/>
  <c r="AD523" i="1"/>
  <c r="V523" i="1"/>
  <c r="N523" i="1"/>
  <c r="F523" i="1"/>
  <c r="AC522" i="1"/>
  <c r="U522" i="1"/>
  <c r="M522" i="1"/>
  <c r="E522" i="1"/>
  <c r="AB521" i="1"/>
  <c r="T521" i="1"/>
  <c r="L521" i="1"/>
  <c r="D521" i="1"/>
  <c r="AA520" i="1"/>
  <c r="S520" i="1"/>
  <c r="K520" i="1"/>
  <c r="C520" i="1"/>
  <c r="G518" i="1"/>
  <c r="O518" i="1"/>
  <c r="W518" i="1"/>
  <c r="D518" i="1"/>
  <c r="L518" i="1"/>
  <c r="T518" i="1"/>
  <c r="AB518" i="1"/>
  <c r="AC517" i="1"/>
  <c r="R517" i="1"/>
  <c r="H517" i="1"/>
  <c r="Y516" i="1"/>
  <c r="O516" i="1"/>
  <c r="AD514" i="1"/>
  <c r="T514" i="1"/>
  <c r="I514" i="1"/>
  <c r="AA513" i="1"/>
  <c r="P513" i="1"/>
  <c r="G510" i="1"/>
  <c r="O510" i="1"/>
  <c r="W510" i="1"/>
  <c r="AE510" i="1"/>
  <c r="H510" i="1"/>
  <c r="P510" i="1"/>
  <c r="X510" i="1"/>
  <c r="D510" i="1"/>
  <c r="L510" i="1"/>
  <c r="T510" i="1"/>
  <c r="AB510" i="1"/>
  <c r="F509" i="1"/>
  <c r="N509" i="1"/>
  <c r="V509" i="1"/>
  <c r="AD509" i="1"/>
  <c r="AL509" i="1"/>
  <c r="G509" i="1"/>
  <c r="O509" i="1"/>
  <c r="W509" i="1"/>
  <c r="AE509" i="1"/>
  <c r="C509" i="1"/>
  <c r="K509" i="1"/>
  <c r="S509" i="1"/>
  <c r="AA509" i="1"/>
  <c r="Y508" i="1"/>
  <c r="Q502" i="1"/>
  <c r="AG501" i="1"/>
  <c r="Y500" i="1"/>
  <c r="C460" i="1"/>
  <c r="K460" i="1"/>
  <c r="S460" i="1"/>
  <c r="AA460" i="1"/>
  <c r="D460" i="1"/>
  <c r="L460" i="1"/>
  <c r="T460" i="1"/>
  <c r="AB460" i="1"/>
  <c r="E460" i="1"/>
  <c r="M460" i="1"/>
  <c r="U460" i="1"/>
  <c r="AC460" i="1"/>
  <c r="F460" i="1"/>
  <c r="N460" i="1"/>
  <c r="V460" i="1"/>
  <c r="AD460" i="1"/>
  <c r="AL460" i="1"/>
  <c r="G460" i="1"/>
  <c r="O460" i="1"/>
  <c r="W460" i="1"/>
  <c r="AE460" i="1"/>
  <c r="H460" i="1"/>
  <c r="P460" i="1"/>
  <c r="X460" i="1"/>
  <c r="B460" i="1"/>
  <c r="J460" i="1"/>
  <c r="R460" i="1"/>
  <c r="Z460" i="1"/>
  <c r="AH460" i="1"/>
  <c r="AB555" i="1"/>
  <c r="T555" i="1"/>
  <c r="L555" i="1"/>
  <c r="D555" i="1"/>
  <c r="AB547" i="1"/>
  <c r="T547" i="1"/>
  <c r="L547" i="1"/>
  <c r="D547" i="1"/>
  <c r="AB539" i="1"/>
  <c r="T539" i="1"/>
  <c r="L539" i="1"/>
  <c r="D539" i="1"/>
  <c r="AB531" i="1"/>
  <c r="T531" i="1"/>
  <c r="L531" i="1"/>
  <c r="D531" i="1"/>
  <c r="E516" i="1"/>
  <c r="M516" i="1"/>
  <c r="U516" i="1"/>
  <c r="AC516" i="1"/>
  <c r="B516" i="1"/>
  <c r="J516" i="1"/>
  <c r="R516" i="1"/>
  <c r="Z516" i="1"/>
  <c r="AH516" i="1"/>
  <c r="C468" i="1"/>
  <c r="K468" i="1"/>
  <c r="S468" i="1"/>
  <c r="AA468" i="1"/>
  <c r="D468" i="1"/>
  <c r="L468" i="1"/>
  <c r="T468" i="1"/>
  <c r="AB468" i="1"/>
  <c r="E468" i="1"/>
  <c r="M468" i="1"/>
  <c r="U468" i="1"/>
  <c r="AC468" i="1"/>
  <c r="F468" i="1"/>
  <c r="N468" i="1"/>
  <c r="V468" i="1"/>
  <c r="AD468" i="1"/>
  <c r="AL468" i="1"/>
  <c r="G468" i="1"/>
  <c r="O468" i="1"/>
  <c r="W468" i="1"/>
  <c r="AE468" i="1"/>
  <c r="H468" i="1"/>
  <c r="P468" i="1"/>
  <c r="X468" i="1"/>
  <c r="B468" i="1"/>
  <c r="J468" i="1"/>
  <c r="R468" i="1"/>
  <c r="Z468" i="1"/>
  <c r="AH468" i="1"/>
  <c r="E389" i="1"/>
  <c r="M389" i="1"/>
  <c r="U389" i="1"/>
  <c r="AC389" i="1"/>
  <c r="B389" i="1"/>
  <c r="J389" i="1"/>
  <c r="R389" i="1"/>
  <c r="Z389" i="1"/>
  <c r="AH389" i="1"/>
  <c r="D389" i="1"/>
  <c r="O389" i="1"/>
  <c r="Y389" i="1"/>
  <c r="F389" i="1"/>
  <c r="P389" i="1"/>
  <c r="AA389" i="1"/>
  <c r="AL389" i="1"/>
  <c r="G389" i="1"/>
  <c r="Q389" i="1"/>
  <c r="AB389" i="1"/>
  <c r="H389" i="1"/>
  <c r="S389" i="1"/>
  <c r="AD389" i="1"/>
  <c r="I389" i="1"/>
  <c r="T389" i="1"/>
  <c r="AE389" i="1"/>
  <c r="K389" i="1"/>
  <c r="V389" i="1"/>
  <c r="C389" i="1"/>
  <c r="N389" i="1"/>
  <c r="X389" i="1"/>
  <c r="W389" i="1"/>
  <c r="AG389" i="1"/>
  <c r="L389" i="1"/>
  <c r="L564" i="1"/>
  <c r="D564" i="1"/>
  <c r="X560" i="1"/>
  <c r="P560" i="1"/>
  <c r="H560" i="1"/>
  <c r="T556" i="1"/>
  <c r="L556" i="1"/>
  <c r="D556" i="1"/>
  <c r="AA555" i="1"/>
  <c r="S555" i="1"/>
  <c r="K555" i="1"/>
  <c r="C555" i="1"/>
  <c r="X552" i="1"/>
  <c r="P552" i="1"/>
  <c r="H552" i="1"/>
  <c r="AB548" i="1"/>
  <c r="T548" i="1"/>
  <c r="L548" i="1"/>
  <c r="D548" i="1"/>
  <c r="AA547" i="1"/>
  <c r="S547" i="1"/>
  <c r="K547" i="1"/>
  <c r="C547" i="1"/>
  <c r="X544" i="1"/>
  <c r="P544" i="1"/>
  <c r="H544" i="1"/>
  <c r="AB540" i="1"/>
  <c r="T540" i="1"/>
  <c r="L540" i="1"/>
  <c r="D540" i="1"/>
  <c r="AA539" i="1"/>
  <c r="S539" i="1"/>
  <c r="K539" i="1"/>
  <c r="C539" i="1"/>
  <c r="X536" i="1"/>
  <c r="P536" i="1"/>
  <c r="H536" i="1"/>
  <c r="AB532" i="1"/>
  <c r="T532" i="1"/>
  <c r="L532" i="1"/>
  <c r="D532" i="1"/>
  <c r="AA531" i="1"/>
  <c r="S531" i="1"/>
  <c r="K531" i="1"/>
  <c r="C531" i="1"/>
  <c r="X528" i="1"/>
  <c r="P528" i="1"/>
  <c r="H528" i="1"/>
  <c r="AB524" i="1"/>
  <c r="T524" i="1"/>
  <c r="L524" i="1"/>
  <c r="D524" i="1"/>
  <c r="AA523" i="1"/>
  <c r="S523" i="1"/>
  <c r="K523" i="1"/>
  <c r="C523" i="1"/>
  <c r="X520" i="1"/>
  <c r="P520" i="1"/>
  <c r="H520" i="1"/>
  <c r="Y517" i="1"/>
  <c r="O517" i="1"/>
  <c r="D517" i="1"/>
  <c r="V516" i="1"/>
  <c r="K516" i="1"/>
  <c r="Z514" i="1"/>
  <c r="O514" i="1"/>
  <c r="E514" i="1"/>
  <c r="B513" i="1"/>
  <c r="J513" i="1"/>
  <c r="R513" i="1"/>
  <c r="Z513" i="1"/>
  <c r="AH513" i="1"/>
  <c r="G513" i="1"/>
  <c r="O513" i="1"/>
  <c r="W513" i="1"/>
  <c r="AE513" i="1"/>
  <c r="AA502" i="1"/>
  <c r="I502" i="1"/>
  <c r="P500" i="1"/>
  <c r="D493" i="1"/>
  <c r="L493" i="1"/>
  <c r="T493" i="1"/>
  <c r="AB493" i="1"/>
  <c r="E493" i="1"/>
  <c r="M493" i="1"/>
  <c r="U493" i="1"/>
  <c r="AC493" i="1"/>
  <c r="F493" i="1"/>
  <c r="N493" i="1"/>
  <c r="V493" i="1"/>
  <c r="AD493" i="1"/>
  <c r="AL493" i="1"/>
  <c r="G493" i="1"/>
  <c r="O493" i="1"/>
  <c r="W493" i="1"/>
  <c r="AE493" i="1"/>
  <c r="H493" i="1"/>
  <c r="P493" i="1"/>
  <c r="X493" i="1"/>
  <c r="C493" i="1"/>
  <c r="K493" i="1"/>
  <c r="S493" i="1"/>
  <c r="AA493" i="1"/>
  <c r="Y484" i="1"/>
  <c r="AA572" i="1"/>
  <c r="S572" i="1"/>
  <c r="K572" i="1"/>
  <c r="C572" i="1"/>
  <c r="X569" i="1"/>
  <c r="P569" i="1"/>
  <c r="H569" i="1"/>
  <c r="AA564" i="1"/>
  <c r="S564" i="1"/>
  <c r="K564" i="1"/>
  <c r="C564" i="1"/>
  <c r="X561" i="1"/>
  <c r="P561" i="1"/>
  <c r="H561" i="1"/>
  <c r="AE560" i="1"/>
  <c r="W560" i="1"/>
  <c r="O560" i="1"/>
  <c r="G560" i="1"/>
  <c r="AA556" i="1"/>
  <c r="S556" i="1"/>
  <c r="K556" i="1"/>
  <c r="C556" i="1"/>
  <c r="AH555" i="1"/>
  <c r="Z555" i="1"/>
  <c r="R555" i="1"/>
  <c r="J555" i="1"/>
  <c r="B555" i="1"/>
  <c r="X553" i="1"/>
  <c r="P553" i="1"/>
  <c r="H553" i="1"/>
  <c r="AE552" i="1"/>
  <c r="W552" i="1"/>
  <c r="O552" i="1"/>
  <c r="G552" i="1"/>
  <c r="AA548" i="1"/>
  <c r="S548" i="1"/>
  <c r="K548" i="1"/>
  <c r="C548" i="1"/>
  <c r="AH547" i="1"/>
  <c r="Z547" i="1"/>
  <c r="R547" i="1"/>
  <c r="J547" i="1"/>
  <c r="B547" i="1"/>
  <c r="X545" i="1"/>
  <c r="P545" i="1"/>
  <c r="H545" i="1"/>
  <c r="AE544" i="1"/>
  <c r="W544" i="1"/>
  <c r="O544" i="1"/>
  <c r="G544" i="1"/>
  <c r="AA540" i="1"/>
  <c r="S540" i="1"/>
  <c r="K540" i="1"/>
  <c r="C540" i="1"/>
  <c r="AH539" i="1"/>
  <c r="Z539" i="1"/>
  <c r="R539" i="1"/>
  <c r="J539" i="1"/>
  <c r="B539" i="1"/>
  <c r="X537" i="1"/>
  <c r="P537" i="1"/>
  <c r="H537" i="1"/>
  <c r="AE536" i="1"/>
  <c r="W536" i="1"/>
  <c r="O536" i="1"/>
  <c r="G536" i="1"/>
  <c r="AA532" i="1"/>
  <c r="S532" i="1"/>
  <c r="K532" i="1"/>
  <c r="C532" i="1"/>
  <c r="AH531" i="1"/>
  <c r="Z531" i="1"/>
  <c r="R531" i="1"/>
  <c r="J531" i="1"/>
  <c r="B531" i="1"/>
  <c r="X529" i="1"/>
  <c r="P529" i="1"/>
  <c r="H529" i="1"/>
  <c r="AE528" i="1"/>
  <c r="W528" i="1"/>
  <c r="O528" i="1"/>
  <c r="G528" i="1"/>
  <c r="AA524" i="1"/>
  <c r="S524" i="1"/>
  <c r="K524" i="1"/>
  <c r="C524" i="1"/>
  <c r="AH523" i="1"/>
  <c r="Z523" i="1"/>
  <c r="R523" i="1"/>
  <c r="J523" i="1"/>
  <c r="B523" i="1"/>
  <c r="X521" i="1"/>
  <c r="P521" i="1"/>
  <c r="H521" i="1"/>
  <c r="AE520" i="1"/>
  <c r="W520" i="1"/>
  <c r="O520" i="1"/>
  <c r="G520" i="1"/>
  <c r="AH517" i="1"/>
  <c r="X517" i="1"/>
  <c r="M517" i="1"/>
  <c r="AE516" i="1"/>
  <c r="T516" i="1"/>
  <c r="I516" i="1"/>
  <c r="Y514" i="1"/>
  <c r="N514" i="1"/>
  <c r="U513" i="1"/>
  <c r="K513" i="1"/>
  <c r="C508" i="1"/>
  <c r="K508" i="1"/>
  <c r="S508" i="1"/>
  <c r="AA508" i="1"/>
  <c r="E508" i="1"/>
  <c r="M508" i="1"/>
  <c r="U508" i="1"/>
  <c r="AC508" i="1"/>
  <c r="F508" i="1"/>
  <c r="N508" i="1"/>
  <c r="V508" i="1"/>
  <c r="AD508" i="1"/>
  <c r="AL508" i="1"/>
  <c r="B508" i="1"/>
  <c r="J508" i="1"/>
  <c r="R508" i="1"/>
  <c r="Z508" i="1"/>
  <c r="AH508" i="1"/>
  <c r="Z502" i="1"/>
  <c r="D501" i="1"/>
  <c r="L501" i="1"/>
  <c r="T501" i="1"/>
  <c r="AB501" i="1"/>
  <c r="E501" i="1"/>
  <c r="M501" i="1"/>
  <c r="U501" i="1"/>
  <c r="AC501" i="1"/>
  <c r="F501" i="1"/>
  <c r="N501" i="1"/>
  <c r="V501" i="1"/>
  <c r="AD501" i="1"/>
  <c r="AL501" i="1"/>
  <c r="G501" i="1"/>
  <c r="O501" i="1"/>
  <c r="W501" i="1"/>
  <c r="AE501" i="1"/>
  <c r="C501" i="1"/>
  <c r="K501" i="1"/>
  <c r="S501" i="1"/>
  <c r="AA501" i="1"/>
  <c r="Z493" i="1"/>
  <c r="C492" i="1"/>
  <c r="K492" i="1"/>
  <c r="S492" i="1"/>
  <c r="AA492" i="1"/>
  <c r="D492" i="1"/>
  <c r="L492" i="1"/>
  <c r="T492" i="1"/>
  <c r="AB492" i="1"/>
  <c r="E492" i="1"/>
  <c r="M492" i="1"/>
  <c r="U492" i="1"/>
  <c r="AC492" i="1"/>
  <c r="F492" i="1"/>
  <c r="N492" i="1"/>
  <c r="V492" i="1"/>
  <c r="AD492" i="1"/>
  <c r="AL492" i="1"/>
  <c r="G492" i="1"/>
  <c r="O492" i="1"/>
  <c r="W492" i="1"/>
  <c r="AE492" i="1"/>
  <c r="B492" i="1"/>
  <c r="J492" i="1"/>
  <c r="R492" i="1"/>
  <c r="Z492" i="1"/>
  <c r="AH492" i="1"/>
  <c r="Q484" i="1"/>
  <c r="C476" i="1"/>
  <c r="K476" i="1"/>
  <c r="S476" i="1"/>
  <c r="AA476" i="1"/>
  <c r="D476" i="1"/>
  <c r="L476" i="1"/>
  <c r="T476" i="1"/>
  <c r="AB476" i="1"/>
  <c r="E476" i="1"/>
  <c r="M476" i="1"/>
  <c r="U476" i="1"/>
  <c r="AC476" i="1"/>
  <c r="F476" i="1"/>
  <c r="N476" i="1"/>
  <c r="V476" i="1"/>
  <c r="AD476" i="1"/>
  <c r="AL476" i="1"/>
  <c r="G476" i="1"/>
  <c r="O476" i="1"/>
  <c r="W476" i="1"/>
  <c r="AE476" i="1"/>
  <c r="H476" i="1"/>
  <c r="P476" i="1"/>
  <c r="X476" i="1"/>
  <c r="B476" i="1"/>
  <c r="J476" i="1"/>
  <c r="R476" i="1"/>
  <c r="Z476" i="1"/>
  <c r="AH476" i="1"/>
  <c r="AL520" i="1"/>
  <c r="AD520" i="1"/>
  <c r="V520" i="1"/>
  <c r="N520" i="1"/>
  <c r="F520" i="1"/>
  <c r="F517" i="1"/>
  <c r="N517" i="1"/>
  <c r="V517" i="1"/>
  <c r="AD517" i="1"/>
  <c r="AL517" i="1"/>
  <c r="C517" i="1"/>
  <c r="K517" i="1"/>
  <c r="S517" i="1"/>
  <c r="AA517" i="1"/>
  <c r="AD516" i="1"/>
  <c r="S516" i="1"/>
  <c r="H516" i="1"/>
  <c r="C436" i="1"/>
  <c r="K436" i="1"/>
  <c r="S436" i="1"/>
  <c r="AA436" i="1"/>
  <c r="D436" i="1"/>
  <c r="L436" i="1"/>
  <c r="T436" i="1"/>
  <c r="AB436" i="1"/>
  <c r="E436" i="1"/>
  <c r="M436" i="1"/>
  <c r="U436" i="1"/>
  <c r="AC436" i="1"/>
  <c r="F436" i="1"/>
  <c r="N436" i="1"/>
  <c r="V436" i="1"/>
  <c r="AD436" i="1"/>
  <c r="AL436" i="1"/>
  <c r="G436" i="1"/>
  <c r="O436" i="1"/>
  <c r="W436" i="1"/>
  <c r="AE436" i="1"/>
  <c r="H436" i="1"/>
  <c r="P436" i="1"/>
  <c r="X436" i="1"/>
  <c r="B436" i="1"/>
  <c r="J436" i="1"/>
  <c r="R436" i="1"/>
  <c r="Z436" i="1"/>
  <c r="AH436" i="1"/>
  <c r="AC560" i="1"/>
  <c r="U560" i="1"/>
  <c r="M560" i="1"/>
  <c r="E560" i="1"/>
  <c r="X555" i="1"/>
  <c r="P555" i="1"/>
  <c r="H555" i="1"/>
  <c r="AC552" i="1"/>
  <c r="U552" i="1"/>
  <c r="M552" i="1"/>
  <c r="E552" i="1"/>
  <c r="X547" i="1"/>
  <c r="P547" i="1"/>
  <c r="H547" i="1"/>
  <c r="AC544" i="1"/>
  <c r="U544" i="1"/>
  <c r="M544" i="1"/>
  <c r="E544" i="1"/>
  <c r="X539" i="1"/>
  <c r="P539" i="1"/>
  <c r="H539" i="1"/>
  <c r="AC536" i="1"/>
  <c r="U536" i="1"/>
  <c r="M536" i="1"/>
  <c r="E536" i="1"/>
  <c r="X531" i="1"/>
  <c r="P531" i="1"/>
  <c r="H531" i="1"/>
  <c r="AC528" i="1"/>
  <c r="U528" i="1"/>
  <c r="M528" i="1"/>
  <c r="E528" i="1"/>
  <c r="X523" i="1"/>
  <c r="P523" i="1"/>
  <c r="H523" i="1"/>
  <c r="AC520" i="1"/>
  <c r="U520" i="1"/>
  <c r="M520" i="1"/>
  <c r="E520" i="1"/>
  <c r="U517" i="1"/>
  <c r="J517" i="1"/>
  <c r="AB516" i="1"/>
  <c r="Q516" i="1"/>
  <c r="G516" i="1"/>
  <c r="C514" i="1"/>
  <c r="K514" i="1"/>
  <c r="S514" i="1"/>
  <c r="AA514" i="1"/>
  <c r="H514" i="1"/>
  <c r="P514" i="1"/>
  <c r="X514" i="1"/>
  <c r="E502" i="1"/>
  <c r="M502" i="1"/>
  <c r="U502" i="1"/>
  <c r="AC502" i="1"/>
  <c r="F502" i="1"/>
  <c r="N502" i="1"/>
  <c r="V502" i="1"/>
  <c r="AD502" i="1"/>
  <c r="AL502" i="1"/>
  <c r="G502" i="1"/>
  <c r="O502" i="1"/>
  <c r="W502" i="1"/>
  <c r="AE502" i="1"/>
  <c r="H502" i="1"/>
  <c r="P502" i="1"/>
  <c r="X502" i="1"/>
  <c r="D502" i="1"/>
  <c r="L502" i="1"/>
  <c r="T502" i="1"/>
  <c r="AB502" i="1"/>
  <c r="C500" i="1"/>
  <c r="K500" i="1"/>
  <c r="S500" i="1"/>
  <c r="AA500" i="1"/>
  <c r="D500" i="1"/>
  <c r="L500" i="1"/>
  <c r="T500" i="1"/>
  <c r="AB500" i="1"/>
  <c r="E500" i="1"/>
  <c r="M500" i="1"/>
  <c r="U500" i="1"/>
  <c r="AC500" i="1"/>
  <c r="F500" i="1"/>
  <c r="N500" i="1"/>
  <c r="V500" i="1"/>
  <c r="AD500" i="1"/>
  <c r="AL500" i="1"/>
  <c r="G500" i="1"/>
  <c r="O500" i="1"/>
  <c r="W500" i="1"/>
  <c r="AE500" i="1"/>
  <c r="B500" i="1"/>
  <c r="J500" i="1"/>
  <c r="R500" i="1"/>
  <c r="Z500" i="1"/>
  <c r="AH500" i="1"/>
  <c r="C484" i="1"/>
  <c r="K484" i="1"/>
  <c r="S484" i="1"/>
  <c r="AA484" i="1"/>
  <c r="D484" i="1"/>
  <c r="L484" i="1"/>
  <c r="T484" i="1"/>
  <c r="AB484" i="1"/>
  <c r="E484" i="1"/>
  <c r="M484" i="1"/>
  <c r="U484" i="1"/>
  <c r="AC484" i="1"/>
  <c r="F484" i="1"/>
  <c r="N484" i="1"/>
  <c r="V484" i="1"/>
  <c r="AD484" i="1"/>
  <c r="AL484" i="1"/>
  <c r="G484" i="1"/>
  <c r="O484" i="1"/>
  <c r="W484" i="1"/>
  <c r="AE484" i="1"/>
  <c r="H484" i="1"/>
  <c r="P484" i="1"/>
  <c r="X484" i="1"/>
  <c r="B484" i="1"/>
  <c r="J484" i="1"/>
  <c r="R484" i="1"/>
  <c r="Z484" i="1"/>
  <c r="AH484" i="1"/>
  <c r="AH582" i="1"/>
  <c r="Z582" i="1"/>
  <c r="R582" i="1"/>
  <c r="J582" i="1"/>
  <c r="AL578" i="1"/>
  <c r="AD578" i="1"/>
  <c r="V578" i="1"/>
  <c r="N578" i="1"/>
  <c r="AH574" i="1"/>
  <c r="Z574" i="1"/>
  <c r="R574" i="1"/>
  <c r="J574" i="1"/>
  <c r="X572" i="1"/>
  <c r="P572" i="1"/>
  <c r="AL570" i="1"/>
  <c r="AD570" i="1"/>
  <c r="V570" i="1"/>
  <c r="N570" i="1"/>
  <c r="AC569" i="1"/>
  <c r="U569" i="1"/>
  <c r="M569" i="1"/>
  <c r="AH566" i="1"/>
  <c r="Z566" i="1"/>
  <c r="R566" i="1"/>
  <c r="J566" i="1"/>
  <c r="X564" i="1"/>
  <c r="P564" i="1"/>
  <c r="AL562" i="1"/>
  <c r="AD562" i="1"/>
  <c r="V562" i="1"/>
  <c r="N562" i="1"/>
  <c r="AC561" i="1"/>
  <c r="U561" i="1"/>
  <c r="M561" i="1"/>
  <c r="AB560" i="1"/>
  <c r="T560" i="1"/>
  <c r="L560" i="1"/>
  <c r="AH558" i="1"/>
  <c r="Z558" i="1"/>
  <c r="R558" i="1"/>
  <c r="J558" i="1"/>
  <c r="X556" i="1"/>
  <c r="P556" i="1"/>
  <c r="AE555" i="1"/>
  <c r="W555" i="1"/>
  <c r="O555" i="1"/>
  <c r="AL554" i="1"/>
  <c r="AD554" i="1"/>
  <c r="V554" i="1"/>
  <c r="N554" i="1"/>
  <c r="AC553" i="1"/>
  <c r="U553" i="1"/>
  <c r="M553" i="1"/>
  <c r="AB552" i="1"/>
  <c r="T552" i="1"/>
  <c r="L552" i="1"/>
  <c r="AH550" i="1"/>
  <c r="Z550" i="1"/>
  <c r="R550" i="1"/>
  <c r="J550" i="1"/>
  <c r="X548" i="1"/>
  <c r="P548" i="1"/>
  <c r="AE547" i="1"/>
  <c r="W547" i="1"/>
  <c r="O547" i="1"/>
  <c r="AL546" i="1"/>
  <c r="AD546" i="1"/>
  <c r="V546" i="1"/>
  <c r="N546" i="1"/>
  <c r="AC545" i="1"/>
  <c r="U545" i="1"/>
  <c r="M545" i="1"/>
  <c r="AB544" i="1"/>
  <c r="T544" i="1"/>
  <c r="L544" i="1"/>
  <c r="AH542" i="1"/>
  <c r="Z542" i="1"/>
  <c r="R542" i="1"/>
  <c r="J542" i="1"/>
  <c r="X540" i="1"/>
  <c r="P540" i="1"/>
  <c r="AE539" i="1"/>
  <c r="W539" i="1"/>
  <c r="O539" i="1"/>
  <c r="AL538" i="1"/>
  <c r="AD538" i="1"/>
  <c r="V538" i="1"/>
  <c r="N538" i="1"/>
  <c r="AC537" i="1"/>
  <c r="U537" i="1"/>
  <c r="M537" i="1"/>
  <c r="AB536" i="1"/>
  <c r="T536" i="1"/>
  <c r="L536" i="1"/>
  <c r="AH534" i="1"/>
  <c r="Z534" i="1"/>
  <c r="R534" i="1"/>
  <c r="J534" i="1"/>
  <c r="X532" i="1"/>
  <c r="P532" i="1"/>
  <c r="AE531" i="1"/>
  <c r="W531" i="1"/>
  <c r="O531" i="1"/>
  <c r="AL530" i="1"/>
  <c r="AD530" i="1"/>
  <c r="V530" i="1"/>
  <c r="N530" i="1"/>
  <c r="AC529" i="1"/>
  <c r="U529" i="1"/>
  <c r="M529" i="1"/>
  <c r="AB528" i="1"/>
  <c r="T528" i="1"/>
  <c r="L528" i="1"/>
  <c r="AH526" i="1"/>
  <c r="Z526" i="1"/>
  <c r="R526" i="1"/>
  <c r="J526" i="1"/>
  <c r="X524" i="1"/>
  <c r="P524" i="1"/>
  <c r="AE523" i="1"/>
  <c r="W523" i="1"/>
  <c r="O523" i="1"/>
  <c r="AL522" i="1"/>
  <c r="AD522" i="1"/>
  <c r="V522" i="1"/>
  <c r="N522" i="1"/>
  <c r="AC521" i="1"/>
  <c r="U521" i="1"/>
  <c r="M521" i="1"/>
  <c r="AB520" i="1"/>
  <c r="T520" i="1"/>
  <c r="L520" i="1"/>
  <c r="AG518" i="1"/>
  <c r="X518" i="1"/>
  <c r="M518" i="1"/>
  <c r="B518" i="1"/>
  <c r="AE517" i="1"/>
  <c r="T517" i="1"/>
  <c r="I517" i="1"/>
  <c r="AL516" i="1"/>
  <c r="AA516" i="1"/>
  <c r="P516" i="1"/>
  <c r="F516" i="1"/>
  <c r="AE514" i="1"/>
  <c r="U514" i="1"/>
  <c r="J514" i="1"/>
  <c r="AL513" i="1"/>
  <c r="AB513" i="1"/>
  <c r="Q513" i="1"/>
  <c r="F513" i="1"/>
  <c r="AA510" i="1"/>
  <c r="N510" i="1"/>
  <c r="B510" i="1"/>
  <c r="AB509" i="1"/>
  <c r="P509" i="1"/>
  <c r="B509" i="1"/>
  <c r="AB508" i="1"/>
  <c r="L508" i="1"/>
  <c r="R502" i="1"/>
  <c r="AH501" i="1"/>
  <c r="P501" i="1"/>
  <c r="Q493" i="1"/>
  <c r="X492" i="1"/>
  <c r="Y468" i="1"/>
  <c r="I460" i="1"/>
  <c r="AC511" i="1"/>
  <c r="U511" i="1"/>
  <c r="M511" i="1"/>
  <c r="E511" i="1"/>
  <c r="X506" i="1"/>
  <c r="P506" i="1"/>
  <c r="H506" i="1"/>
  <c r="AE505" i="1"/>
  <c r="W505" i="1"/>
  <c r="O505" i="1"/>
  <c r="G505" i="1"/>
  <c r="N504" i="1"/>
  <c r="AC503" i="1"/>
  <c r="U503" i="1"/>
  <c r="M503" i="1"/>
  <c r="E503" i="1"/>
  <c r="X498" i="1"/>
  <c r="P498" i="1"/>
  <c r="H498" i="1"/>
  <c r="AE497" i="1"/>
  <c r="W497" i="1"/>
  <c r="O497" i="1"/>
  <c r="G497" i="1"/>
  <c r="AL496" i="1"/>
  <c r="AD496" i="1"/>
  <c r="V496" i="1"/>
  <c r="N496" i="1"/>
  <c r="AC495" i="1"/>
  <c r="U495" i="1"/>
  <c r="M495" i="1"/>
  <c r="E495" i="1"/>
  <c r="AB494" i="1"/>
  <c r="T494" i="1"/>
  <c r="L494" i="1"/>
  <c r="D494" i="1"/>
  <c r="X490" i="1"/>
  <c r="P490" i="1"/>
  <c r="H490" i="1"/>
  <c r="AE489" i="1"/>
  <c r="W489" i="1"/>
  <c r="O489" i="1"/>
  <c r="G489" i="1"/>
  <c r="AL488" i="1"/>
  <c r="AD488" i="1"/>
  <c r="V488" i="1"/>
  <c r="N488" i="1"/>
  <c r="AC487" i="1"/>
  <c r="U487" i="1"/>
  <c r="M487" i="1"/>
  <c r="E487" i="1"/>
  <c r="AB486" i="1"/>
  <c r="T486" i="1"/>
  <c r="L486" i="1"/>
  <c r="D486" i="1"/>
  <c r="AA485" i="1"/>
  <c r="S485" i="1"/>
  <c r="K485" i="1"/>
  <c r="C485" i="1"/>
  <c r="X482" i="1"/>
  <c r="P482" i="1"/>
  <c r="H482" i="1"/>
  <c r="AE481" i="1"/>
  <c r="W481" i="1"/>
  <c r="O481" i="1"/>
  <c r="G481" i="1"/>
  <c r="AL480" i="1"/>
  <c r="AD480" i="1"/>
  <c r="V480" i="1"/>
  <c r="N480" i="1"/>
  <c r="AC479" i="1"/>
  <c r="U479" i="1"/>
  <c r="M479" i="1"/>
  <c r="E479" i="1"/>
  <c r="AB478" i="1"/>
  <c r="T478" i="1"/>
  <c r="L478" i="1"/>
  <c r="D478" i="1"/>
  <c r="AA477" i="1"/>
  <c r="S477" i="1"/>
  <c r="K477" i="1"/>
  <c r="C477" i="1"/>
  <c r="X474" i="1"/>
  <c r="P474" i="1"/>
  <c r="H474" i="1"/>
  <c r="AE473" i="1"/>
  <c r="W473" i="1"/>
  <c r="O473" i="1"/>
  <c r="G473" i="1"/>
  <c r="AL472" i="1"/>
  <c r="AD472" i="1"/>
  <c r="V472" i="1"/>
  <c r="N472" i="1"/>
  <c r="AC471" i="1"/>
  <c r="U471" i="1"/>
  <c r="M471" i="1"/>
  <c r="E471" i="1"/>
  <c r="AB470" i="1"/>
  <c r="T470" i="1"/>
  <c r="L470" i="1"/>
  <c r="D470" i="1"/>
  <c r="AA469" i="1"/>
  <c r="S469" i="1"/>
  <c r="K469" i="1"/>
  <c r="C469" i="1"/>
  <c r="X466" i="1"/>
  <c r="P466" i="1"/>
  <c r="H466" i="1"/>
  <c r="AE465" i="1"/>
  <c r="W465" i="1"/>
  <c r="O465" i="1"/>
  <c r="G465" i="1"/>
  <c r="AL464" i="1"/>
  <c r="AD464" i="1"/>
  <c r="V464" i="1"/>
  <c r="N464" i="1"/>
  <c r="AC463" i="1"/>
  <c r="U463" i="1"/>
  <c r="M463" i="1"/>
  <c r="E463" i="1"/>
  <c r="AB462" i="1"/>
  <c r="T462" i="1"/>
  <c r="L462" i="1"/>
  <c r="D462" i="1"/>
  <c r="AA461" i="1"/>
  <c r="S461" i="1"/>
  <c r="K461" i="1"/>
  <c r="C461" i="1"/>
  <c r="X458" i="1"/>
  <c r="P458" i="1"/>
  <c r="H458" i="1"/>
  <c r="AE457" i="1"/>
  <c r="W457" i="1"/>
  <c r="O457" i="1"/>
  <c r="G457" i="1"/>
  <c r="AL456" i="1"/>
  <c r="AD456" i="1"/>
  <c r="V456" i="1"/>
  <c r="N456" i="1"/>
  <c r="AC455" i="1"/>
  <c r="U455" i="1"/>
  <c r="M455" i="1"/>
  <c r="E455" i="1"/>
  <c r="AB454" i="1"/>
  <c r="T454" i="1"/>
  <c r="L454" i="1"/>
  <c r="D454" i="1"/>
  <c r="AA453" i="1"/>
  <c r="S453" i="1"/>
  <c r="K453" i="1"/>
  <c r="C453" i="1"/>
  <c r="X450" i="1"/>
  <c r="P450" i="1"/>
  <c r="H450" i="1"/>
  <c r="AE449" i="1"/>
  <c r="W449" i="1"/>
  <c r="O449" i="1"/>
  <c r="G449" i="1"/>
  <c r="AL448" i="1"/>
  <c r="AD448" i="1"/>
  <c r="V448" i="1"/>
  <c r="N448" i="1"/>
  <c r="AC447" i="1"/>
  <c r="U447" i="1"/>
  <c r="M447" i="1"/>
  <c r="E447" i="1"/>
  <c r="AB446" i="1"/>
  <c r="T446" i="1"/>
  <c r="L446" i="1"/>
  <c r="D446" i="1"/>
  <c r="AA445" i="1"/>
  <c r="S445" i="1"/>
  <c r="K445" i="1"/>
  <c r="C445" i="1"/>
  <c r="X442" i="1"/>
  <c r="P442" i="1"/>
  <c r="H442" i="1"/>
  <c r="AE441" i="1"/>
  <c r="W441" i="1"/>
  <c r="O441" i="1"/>
  <c r="G441" i="1"/>
  <c r="AL440" i="1"/>
  <c r="AD440" i="1"/>
  <c r="V440" i="1"/>
  <c r="N440" i="1"/>
  <c r="AC439" i="1"/>
  <c r="U439" i="1"/>
  <c r="M439" i="1"/>
  <c r="E439" i="1"/>
  <c r="AB438" i="1"/>
  <c r="T438" i="1"/>
  <c r="L438" i="1"/>
  <c r="D438" i="1"/>
  <c r="AA437" i="1"/>
  <c r="S437" i="1"/>
  <c r="K437" i="1"/>
  <c r="C437" i="1"/>
  <c r="X434" i="1"/>
  <c r="P434" i="1"/>
  <c r="H434" i="1"/>
  <c r="AE433" i="1"/>
  <c r="W433" i="1"/>
  <c r="O433" i="1"/>
  <c r="G433" i="1"/>
  <c r="AB432" i="1"/>
  <c r="S432" i="1"/>
  <c r="I432" i="1"/>
  <c r="AA430" i="1"/>
  <c r="Q430" i="1"/>
  <c r="AG429" i="1"/>
  <c r="T429" i="1"/>
  <c r="AG428" i="1"/>
  <c r="T428" i="1"/>
  <c r="Y417" i="1"/>
  <c r="AG409" i="1"/>
  <c r="AH438" i="1"/>
  <c r="Z438" i="1"/>
  <c r="R438" i="1"/>
  <c r="J438" i="1"/>
  <c r="B438" i="1"/>
  <c r="C401" i="1"/>
  <c r="K401" i="1"/>
  <c r="S401" i="1"/>
  <c r="AA401" i="1"/>
  <c r="D401" i="1"/>
  <c r="L401" i="1"/>
  <c r="T401" i="1"/>
  <c r="AB401" i="1"/>
  <c r="E401" i="1"/>
  <c r="M401" i="1"/>
  <c r="U401" i="1"/>
  <c r="AC401" i="1"/>
  <c r="F401" i="1"/>
  <c r="N401" i="1"/>
  <c r="V401" i="1"/>
  <c r="AD401" i="1"/>
  <c r="AL401" i="1"/>
  <c r="G401" i="1"/>
  <c r="O401" i="1"/>
  <c r="W401" i="1"/>
  <c r="AE401" i="1"/>
  <c r="H401" i="1"/>
  <c r="P401" i="1"/>
  <c r="X401" i="1"/>
  <c r="B401" i="1"/>
  <c r="J401" i="1"/>
  <c r="R401" i="1"/>
  <c r="Z401" i="1"/>
  <c r="AH401" i="1"/>
  <c r="X485" i="1"/>
  <c r="P485" i="1"/>
  <c r="H485" i="1"/>
  <c r="X477" i="1"/>
  <c r="P477" i="1"/>
  <c r="H477" i="1"/>
  <c r="X469" i="1"/>
  <c r="P469" i="1"/>
  <c r="H469" i="1"/>
  <c r="X461" i="1"/>
  <c r="P461" i="1"/>
  <c r="H461" i="1"/>
  <c r="X453" i="1"/>
  <c r="P453" i="1"/>
  <c r="H453" i="1"/>
  <c r="X445" i="1"/>
  <c r="P445" i="1"/>
  <c r="H445" i="1"/>
  <c r="C417" i="1"/>
  <c r="K417" i="1"/>
  <c r="S417" i="1"/>
  <c r="AA417" i="1"/>
  <c r="D417" i="1"/>
  <c r="L417" i="1"/>
  <c r="T417" i="1"/>
  <c r="AB417" i="1"/>
  <c r="E417" i="1"/>
  <c r="M417" i="1"/>
  <c r="U417" i="1"/>
  <c r="AC417" i="1"/>
  <c r="F417" i="1"/>
  <c r="N417" i="1"/>
  <c r="V417" i="1"/>
  <c r="AD417" i="1"/>
  <c r="AL417" i="1"/>
  <c r="G417" i="1"/>
  <c r="O417" i="1"/>
  <c r="W417" i="1"/>
  <c r="AE417" i="1"/>
  <c r="H417" i="1"/>
  <c r="P417" i="1"/>
  <c r="X417" i="1"/>
  <c r="B417" i="1"/>
  <c r="J417" i="1"/>
  <c r="R417" i="1"/>
  <c r="Z417" i="1"/>
  <c r="AH417" i="1"/>
  <c r="AB506" i="1"/>
  <c r="T506" i="1"/>
  <c r="L506" i="1"/>
  <c r="D506" i="1"/>
  <c r="AA505" i="1"/>
  <c r="S505" i="1"/>
  <c r="K505" i="1"/>
  <c r="C505" i="1"/>
  <c r="AB498" i="1"/>
  <c r="T498" i="1"/>
  <c r="L498" i="1"/>
  <c r="D498" i="1"/>
  <c r="AA497" i="1"/>
  <c r="S497" i="1"/>
  <c r="K497" i="1"/>
  <c r="C497" i="1"/>
  <c r="X494" i="1"/>
  <c r="P494" i="1"/>
  <c r="H494" i="1"/>
  <c r="AB490" i="1"/>
  <c r="T490" i="1"/>
  <c r="L490" i="1"/>
  <c r="D490" i="1"/>
  <c r="AA489" i="1"/>
  <c r="S489" i="1"/>
  <c r="K489" i="1"/>
  <c r="C489" i="1"/>
  <c r="X486" i="1"/>
  <c r="P486" i="1"/>
  <c r="H486" i="1"/>
  <c r="AE485" i="1"/>
  <c r="W485" i="1"/>
  <c r="O485" i="1"/>
  <c r="G485" i="1"/>
  <c r="AB482" i="1"/>
  <c r="T482" i="1"/>
  <c r="L482" i="1"/>
  <c r="D482" i="1"/>
  <c r="AA481" i="1"/>
  <c r="S481" i="1"/>
  <c r="K481" i="1"/>
  <c r="C481" i="1"/>
  <c r="X478" i="1"/>
  <c r="P478" i="1"/>
  <c r="H478" i="1"/>
  <c r="AE477" i="1"/>
  <c r="W477" i="1"/>
  <c r="O477" i="1"/>
  <c r="G477" i="1"/>
  <c r="AB474" i="1"/>
  <c r="T474" i="1"/>
  <c r="L474" i="1"/>
  <c r="D474" i="1"/>
  <c r="AA473" i="1"/>
  <c r="S473" i="1"/>
  <c r="K473" i="1"/>
  <c r="C473" i="1"/>
  <c r="X470" i="1"/>
  <c r="P470" i="1"/>
  <c r="H470" i="1"/>
  <c r="AE469" i="1"/>
  <c r="W469" i="1"/>
  <c r="O469" i="1"/>
  <c r="G469" i="1"/>
  <c r="AB466" i="1"/>
  <c r="T466" i="1"/>
  <c r="L466" i="1"/>
  <c r="D466" i="1"/>
  <c r="AA465" i="1"/>
  <c r="S465" i="1"/>
  <c r="K465" i="1"/>
  <c r="C465" i="1"/>
  <c r="X462" i="1"/>
  <c r="P462" i="1"/>
  <c r="H462" i="1"/>
  <c r="AE461" i="1"/>
  <c r="W461" i="1"/>
  <c r="O461" i="1"/>
  <c r="G461" i="1"/>
  <c r="D458" i="1"/>
  <c r="AA457" i="1"/>
  <c r="S457" i="1"/>
  <c r="K457" i="1"/>
  <c r="C457" i="1"/>
  <c r="X454" i="1"/>
  <c r="P454" i="1"/>
  <c r="H454" i="1"/>
  <c r="AE453" i="1"/>
  <c r="W453" i="1"/>
  <c r="O453" i="1"/>
  <c r="G453" i="1"/>
  <c r="L450" i="1"/>
  <c r="D450" i="1"/>
  <c r="AA449" i="1"/>
  <c r="S449" i="1"/>
  <c r="K449" i="1"/>
  <c r="C449" i="1"/>
  <c r="X446" i="1"/>
  <c r="P446" i="1"/>
  <c r="H446" i="1"/>
  <c r="AE445" i="1"/>
  <c r="W445" i="1"/>
  <c r="O445" i="1"/>
  <c r="G445" i="1"/>
  <c r="T442" i="1"/>
  <c r="L442" i="1"/>
  <c r="D442" i="1"/>
  <c r="AA441" i="1"/>
  <c r="S441" i="1"/>
  <c r="K441" i="1"/>
  <c r="C441" i="1"/>
  <c r="X438" i="1"/>
  <c r="P438" i="1"/>
  <c r="H438" i="1"/>
  <c r="AE437" i="1"/>
  <c r="W437" i="1"/>
  <c r="O437" i="1"/>
  <c r="G437" i="1"/>
  <c r="AB434" i="1"/>
  <c r="T434" i="1"/>
  <c r="L434" i="1"/>
  <c r="D434" i="1"/>
  <c r="W432" i="1"/>
  <c r="N432" i="1"/>
  <c r="E432" i="1"/>
  <c r="H430" i="1"/>
  <c r="P430" i="1"/>
  <c r="X430" i="1"/>
  <c r="G430" i="1"/>
  <c r="O430" i="1"/>
  <c r="W430" i="1"/>
  <c r="AE430" i="1"/>
  <c r="G429" i="1"/>
  <c r="O429" i="1"/>
  <c r="W429" i="1"/>
  <c r="AE429" i="1"/>
  <c r="C429" i="1"/>
  <c r="K429" i="1"/>
  <c r="S429" i="1"/>
  <c r="AA429" i="1"/>
  <c r="F429" i="1"/>
  <c r="N429" i="1"/>
  <c r="V429" i="1"/>
  <c r="AD429" i="1"/>
  <c r="AL429" i="1"/>
  <c r="F428" i="1"/>
  <c r="N428" i="1"/>
  <c r="V428" i="1"/>
  <c r="AD428" i="1"/>
  <c r="AL428" i="1"/>
  <c r="B428" i="1"/>
  <c r="J428" i="1"/>
  <c r="R428" i="1"/>
  <c r="Z428" i="1"/>
  <c r="AH428" i="1"/>
  <c r="E428" i="1"/>
  <c r="M428" i="1"/>
  <c r="U428" i="1"/>
  <c r="AC428" i="1"/>
  <c r="C409" i="1"/>
  <c r="K409" i="1"/>
  <c r="S409" i="1"/>
  <c r="AA409" i="1"/>
  <c r="D409" i="1"/>
  <c r="L409" i="1"/>
  <c r="T409" i="1"/>
  <c r="AB409" i="1"/>
  <c r="E409" i="1"/>
  <c r="M409" i="1"/>
  <c r="U409" i="1"/>
  <c r="AC409" i="1"/>
  <c r="F409" i="1"/>
  <c r="N409" i="1"/>
  <c r="V409" i="1"/>
  <c r="AD409" i="1"/>
  <c r="AL409" i="1"/>
  <c r="G409" i="1"/>
  <c r="O409" i="1"/>
  <c r="W409" i="1"/>
  <c r="AE409" i="1"/>
  <c r="H409" i="1"/>
  <c r="P409" i="1"/>
  <c r="X409" i="1"/>
  <c r="B409" i="1"/>
  <c r="J409" i="1"/>
  <c r="R409" i="1"/>
  <c r="Z409" i="1"/>
  <c r="AH409" i="1"/>
  <c r="X511" i="1"/>
  <c r="P511" i="1"/>
  <c r="AA506" i="1"/>
  <c r="S506" i="1"/>
  <c r="K506" i="1"/>
  <c r="AH505" i="1"/>
  <c r="Z505" i="1"/>
  <c r="R505" i="1"/>
  <c r="J505" i="1"/>
  <c r="B505" i="1"/>
  <c r="X503" i="1"/>
  <c r="P503" i="1"/>
  <c r="AA498" i="1"/>
  <c r="S498" i="1"/>
  <c r="K498" i="1"/>
  <c r="AH497" i="1"/>
  <c r="Z497" i="1"/>
  <c r="R497" i="1"/>
  <c r="J497" i="1"/>
  <c r="B497" i="1"/>
  <c r="X495" i="1"/>
  <c r="P495" i="1"/>
  <c r="AE494" i="1"/>
  <c r="W494" i="1"/>
  <c r="O494" i="1"/>
  <c r="G494" i="1"/>
  <c r="AA490" i="1"/>
  <c r="S490" i="1"/>
  <c r="K490" i="1"/>
  <c r="AH489" i="1"/>
  <c r="Z489" i="1"/>
  <c r="R489" i="1"/>
  <c r="J489" i="1"/>
  <c r="B489" i="1"/>
  <c r="X487" i="1"/>
  <c r="P487" i="1"/>
  <c r="AE486" i="1"/>
  <c r="W486" i="1"/>
  <c r="O486" i="1"/>
  <c r="G486" i="1"/>
  <c r="AL485" i="1"/>
  <c r="AD485" i="1"/>
  <c r="V485" i="1"/>
  <c r="N485" i="1"/>
  <c r="F485" i="1"/>
  <c r="AA482" i="1"/>
  <c r="S482" i="1"/>
  <c r="K482" i="1"/>
  <c r="AH481" i="1"/>
  <c r="Z481" i="1"/>
  <c r="R481" i="1"/>
  <c r="J481" i="1"/>
  <c r="B481" i="1"/>
  <c r="X479" i="1"/>
  <c r="P479" i="1"/>
  <c r="AE478" i="1"/>
  <c r="W478" i="1"/>
  <c r="O478" i="1"/>
  <c r="G478" i="1"/>
  <c r="AL477" i="1"/>
  <c r="AD477" i="1"/>
  <c r="V477" i="1"/>
  <c r="N477" i="1"/>
  <c r="F477" i="1"/>
  <c r="AA474" i="1"/>
  <c r="S474" i="1"/>
  <c r="K474" i="1"/>
  <c r="AH473" i="1"/>
  <c r="Z473" i="1"/>
  <c r="R473" i="1"/>
  <c r="J473" i="1"/>
  <c r="B473" i="1"/>
  <c r="X471" i="1"/>
  <c r="P471" i="1"/>
  <c r="AE470" i="1"/>
  <c r="W470" i="1"/>
  <c r="O470" i="1"/>
  <c r="G470" i="1"/>
  <c r="AL469" i="1"/>
  <c r="AD469" i="1"/>
  <c r="V469" i="1"/>
  <c r="N469" i="1"/>
  <c r="F469" i="1"/>
  <c r="AA466" i="1"/>
  <c r="S466" i="1"/>
  <c r="K466" i="1"/>
  <c r="AH465" i="1"/>
  <c r="Z465" i="1"/>
  <c r="R465" i="1"/>
  <c r="J465" i="1"/>
  <c r="B465" i="1"/>
  <c r="X463" i="1"/>
  <c r="P463" i="1"/>
  <c r="AE462" i="1"/>
  <c r="W462" i="1"/>
  <c r="O462" i="1"/>
  <c r="G462" i="1"/>
  <c r="AL461" i="1"/>
  <c r="AD461" i="1"/>
  <c r="V461" i="1"/>
  <c r="N461" i="1"/>
  <c r="F461" i="1"/>
  <c r="AA458" i="1"/>
  <c r="S458" i="1"/>
  <c r="K458" i="1"/>
  <c r="AH457" i="1"/>
  <c r="Z457" i="1"/>
  <c r="R457" i="1"/>
  <c r="J457" i="1"/>
  <c r="B457" i="1"/>
  <c r="X455" i="1"/>
  <c r="P455" i="1"/>
  <c r="AE454" i="1"/>
  <c r="W454" i="1"/>
  <c r="O454" i="1"/>
  <c r="G454" i="1"/>
  <c r="AL453" i="1"/>
  <c r="AD453" i="1"/>
  <c r="V453" i="1"/>
  <c r="N453" i="1"/>
  <c r="F453" i="1"/>
  <c r="AA450" i="1"/>
  <c r="S450" i="1"/>
  <c r="K450" i="1"/>
  <c r="AH449" i="1"/>
  <c r="Z449" i="1"/>
  <c r="R449" i="1"/>
  <c r="J449" i="1"/>
  <c r="B449" i="1"/>
  <c r="X447" i="1"/>
  <c r="P447" i="1"/>
  <c r="AE446" i="1"/>
  <c r="W446" i="1"/>
  <c r="O446" i="1"/>
  <c r="G446" i="1"/>
  <c r="AL445" i="1"/>
  <c r="AD445" i="1"/>
  <c r="V445" i="1"/>
  <c r="N445" i="1"/>
  <c r="F445" i="1"/>
  <c r="AA442" i="1"/>
  <c r="S442" i="1"/>
  <c r="K442" i="1"/>
  <c r="AH441" i="1"/>
  <c r="Z441" i="1"/>
  <c r="R441" i="1"/>
  <c r="J441" i="1"/>
  <c r="B441" i="1"/>
  <c r="X439" i="1"/>
  <c r="P439" i="1"/>
  <c r="AE438" i="1"/>
  <c r="W438" i="1"/>
  <c r="O438" i="1"/>
  <c r="G438" i="1"/>
  <c r="AL437" i="1"/>
  <c r="AD437" i="1"/>
  <c r="V437" i="1"/>
  <c r="N437" i="1"/>
  <c r="F437" i="1"/>
  <c r="AA434" i="1"/>
  <c r="S434" i="1"/>
  <c r="K434" i="1"/>
  <c r="AE432" i="1"/>
  <c r="V432" i="1"/>
  <c r="M432" i="1"/>
  <c r="AD430" i="1"/>
  <c r="T430" i="1"/>
  <c r="J430" i="1"/>
  <c r="Y429" i="1"/>
  <c r="L429" i="1"/>
  <c r="L428" i="1"/>
  <c r="AL494" i="1"/>
  <c r="AD494" i="1"/>
  <c r="V494" i="1"/>
  <c r="N494" i="1"/>
  <c r="F494" i="1"/>
  <c r="AL486" i="1"/>
  <c r="AD486" i="1"/>
  <c r="V486" i="1"/>
  <c r="N486" i="1"/>
  <c r="F486" i="1"/>
  <c r="AC485" i="1"/>
  <c r="U485" i="1"/>
  <c r="M485" i="1"/>
  <c r="E485" i="1"/>
  <c r="AL478" i="1"/>
  <c r="AD478" i="1"/>
  <c r="V478" i="1"/>
  <c r="N478" i="1"/>
  <c r="F478" i="1"/>
  <c r="AC477" i="1"/>
  <c r="U477" i="1"/>
  <c r="M477" i="1"/>
  <c r="E477" i="1"/>
  <c r="AL470" i="1"/>
  <c r="AD470" i="1"/>
  <c r="V470" i="1"/>
  <c r="N470" i="1"/>
  <c r="F470" i="1"/>
  <c r="AC469" i="1"/>
  <c r="U469" i="1"/>
  <c r="M469" i="1"/>
  <c r="E469" i="1"/>
  <c r="AL462" i="1"/>
  <c r="AD462" i="1"/>
  <c r="V462" i="1"/>
  <c r="N462" i="1"/>
  <c r="F462" i="1"/>
  <c r="AC461" i="1"/>
  <c r="U461" i="1"/>
  <c r="M461" i="1"/>
  <c r="E461" i="1"/>
  <c r="AL454" i="1"/>
  <c r="AD454" i="1"/>
  <c r="V454" i="1"/>
  <c r="N454" i="1"/>
  <c r="F454" i="1"/>
  <c r="AC453" i="1"/>
  <c r="U453" i="1"/>
  <c r="M453" i="1"/>
  <c r="E453" i="1"/>
  <c r="AL446" i="1"/>
  <c r="AD446" i="1"/>
  <c r="V446" i="1"/>
  <c r="N446" i="1"/>
  <c r="F446" i="1"/>
  <c r="AC445" i="1"/>
  <c r="U445" i="1"/>
  <c r="M445" i="1"/>
  <c r="E445" i="1"/>
  <c r="V438" i="1"/>
  <c r="N438" i="1"/>
  <c r="F438" i="1"/>
  <c r="X505" i="1"/>
  <c r="P505" i="1"/>
  <c r="X497" i="1"/>
  <c r="P497" i="1"/>
  <c r="AC494" i="1"/>
  <c r="U494" i="1"/>
  <c r="M494" i="1"/>
  <c r="X489" i="1"/>
  <c r="P489" i="1"/>
  <c r="AC486" i="1"/>
  <c r="U486" i="1"/>
  <c r="M486" i="1"/>
  <c r="AB485" i="1"/>
  <c r="T485" i="1"/>
  <c r="L485" i="1"/>
  <c r="X481" i="1"/>
  <c r="P481" i="1"/>
  <c r="AC478" i="1"/>
  <c r="U478" i="1"/>
  <c r="M478" i="1"/>
  <c r="AB477" i="1"/>
  <c r="T477" i="1"/>
  <c r="L477" i="1"/>
  <c r="X473" i="1"/>
  <c r="P473" i="1"/>
  <c r="AC470" i="1"/>
  <c r="U470" i="1"/>
  <c r="M470" i="1"/>
  <c r="AB469" i="1"/>
  <c r="T469" i="1"/>
  <c r="L469" i="1"/>
  <c r="X465" i="1"/>
  <c r="P465" i="1"/>
  <c r="AC462" i="1"/>
  <c r="U462" i="1"/>
  <c r="M462" i="1"/>
  <c r="AB461" i="1"/>
  <c r="T461" i="1"/>
  <c r="L461" i="1"/>
  <c r="X457" i="1"/>
  <c r="P457" i="1"/>
  <c r="AC454" i="1"/>
  <c r="U454" i="1"/>
  <c r="M454" i="1"/>
  <c r="AB453" i="1"/>
  <c r="T453" i="1"/>
  <c r="L453" i="1"/>
  <c r="X449" i="1"/>
  <c r="P449" i="1"/>
  <c r="AC446" i="1"/>
  <c r="U446" i="1"/>
  <c r="M446" i="1"/>
  <c r="AB445" i="1"/>
  <c r="T445" i="1"/>
  <c r="L445" i="1"/>
  <c r="X441" i="1"/>
  <c r="P441" i="1"/>
  <c r="AC438" i="1"/>
  <c r="U438" i="1"/>
  <c r="M438" i="1"/>
  <c r="AB437" i="1"/>
  <c r="T437" i="1"/>
  <c r="L437" i="1"/>
  <c r="B432" i="1"/>
  <c r="J432" i="1"/>
  <c r="R432" i="1"/>
  <c r="Z432" i="1"/>
  <c r="AH432" i="1"/>
  <c r="AG417" i="1"/>
  <c r="C333" i="1"/>
  <c r="K333" i="1"/>
  <c r="S333" i="1"/>
  <c r="AA333" i="1"/>
  <c r="D333" i="1"/>
  <c r="L333" i="1"/>
  <c r="T333" i="1"/>
  <c r="AB333" i="1"/>
  <c r="E333" i="1"/>
  <c r="M333" i="1"/>
  <c r="U333" i="1"/>
  <c r="AC333" i="1"/>
  <c r="F333" i="1"/>
  <c r="N333" i="1"/>
  <c r="V333" i="1"/>
  <c r="AD333" i="1"/>
  <c r="AL333" i="1"/>
  <c r="G333" i="1"/>
  <c r="O333" i="1"/>
  <c r="W333" i="1"/>
  <c r="AE333" i="1"/>
  <c r="H333" i="1"/>
  <c r="P333" i="1"/>
  <c r="X333" i="1"/>
  <c r="B333" i="1"/>
  <c r="J333" i="1"/>
  <c r="R333" i="1"/>
  <c r="Z333" i="1"/>
  <c r="AH333" i="1"/>
  <c r="Q333" i="1"/>
  <c r="Y333" i="1"/>
  <c r="AG333" i="1"/>
  <c r="I333" i="1"/>
  <c r="AB427" i="1"/>
  <c r="T427" i="1"/>
  <c r="L427" i="1"/>
  <c r="D427" i="1"/>
  <c r="AA426" i="1"/>
  <c r="S426" i="1"/>
  <c r="K426" i="1"/>
  <c r="C426" i="1"/>
  <c r="AE422" i="1"/>
  <c r="W422" i="1"/>
  <c r="O422" i="1"/>
  <c r="G422" i="1"/>
  <c r="AL421" i="1"/>
  <c r="AD421" i="1"/>
  <c r="V421" i="1"/>
  <c r="N421" i="1"/>
  <c r="F421" i="1"/>
  <c r="AC420" i="1"/>
  <c r="U420" i="1"/>
  <c r="M420" i="1"/>
  <c r="E420" i="1"/>
  <c r="AB419" i="1"/>
  <c r="T419" i="1"/>
  <c r="L419" i="1"/>
  <c r="D419" i="1"/>
  <c r="AA418" i="1"/>
  <c r="S418" i="1"/>
  <c r="K418" i="1"/>
  <c r="C418" i="1"/>
  <c r="X415" i="1"/>
  <c r="P415" i="1"/>
  <c r="AE414" i="1"/>
  <c r="W414" i="1"/>
  <c r="O414" i="1"/>
  <c r="G414" i="1"/>
  <c r="AL413" i="1"/>
  <c r="AD413" i="1"/>
  <c r="V413" i="1"/>
  <c r="N413" i="1"/>
  <c r="F413" i="1"/>
  <c r="AC412" i="1"/>
  <c r="U412" i="1"/>
  <c r="M412" i="1"/>
  <c r="E412" i="1"/>
  <c r="AB411" i="1"/>
  <c r="T411" i="1"/>
  <c r="L411" i="1"/>
  <c r="D411" i="1"/>
  <c r="AA410" i="1"/>
  <c r="S410" i="1"/>
  <c r="K410" i="1"/>
  <c r="C410" i="1"/>
  <c r="X407" i="1"/>
  <c r="P407" i="1"/>
  <c r="AE406" i="1"/>
  <c r="W406" i="1"/>
  <c r="O406" i="1"/>
  <c r="G406" i="1"/>
  <c r="AL405" i="1"/>
  <c r="AD405" i="1"/>
  <c r="V405" i="1"/>
  <c r="N405" i="1"/>
  <c r="F405" i="1"/>
  <c r="AC404" i="1"/>
  <c r="U404" i="1"/>
  <c r="M404" i="1"/>
  <c r="E404" i="1"/>
  <c r="AB403" i="1"/>
  <c r="T403" i="1"/>
  <c r="L403" i="1"/>
  <c r="D403" i="1"/>
  <c r="AA402" i="1"/>
  <c r="S402" i="1"/>
  <c r="K402" i="1"/>
  <c r="C402" i="1"/>
  <c r="X399" i="1"/>
  <c r="P399" i="1"/>
  <c r="AE398" i="1"/>
  <c r="W398" i="1"/>
  <c r="O398" i="1"/>
  <c r="G398" i="1"/>
  <c r="B397" i="1"/>
  <c r="J397" i="1"/>
  <c r="R397" i="1"/>
  <c r="Z397" i="1"/>
  <c r="AH397" i="1"/>
  <c r="AC395" i="1"/>
  <c r="R395" i="1"/>
  <c r="G395" i="1"/>
  <c r="Y394" i="1"/>
  <c r="N394" i="1"/>
  <c r="Y392" i="1"/>
  <c r="N392" i="1"/>
  <c r="U391" i="1"/>
  <c r="J391" i="1"/>
  <c r="AB390" i="1"/>
  <c r="Q390" i="1"/>
  <c r="G390" i="1"/>
  <c r="AC387" i="1"/>
  <c r="R387" i="1"/>
  <c r="G387" i="1"/>
  <c r="B386" i="1"/>
  <c r="J386" i="1"/>
  <c r="R386" i="1"/>
  <c r="Z386" i="1"/>
  <c r="AH386" i="1"/>
  <c r="C386" i="1"/>
  <c r="K386" i="1"/>
  <c r="S386" i="1"/>
  <c r="AA386" i="1"/>
  <c r="E386" i="1"/>
  <c r="M386" i="1"/>
  <c r="U386" i="1"/>
  <c r="AC386" i="1"/>
  <c r="G386" i="1"/>
  <c r="O386" i="1"/>
  <c r="W386" i="1"/>
  <c r="AE386" i="1"/>
  <c r="AA383" i="1"/>
  <c r="K383" i="1"/>
  <c r="AA381" i="1"/>
  <c r="K381" i="1"/>
  <c r="Z379" i="1"/>
  <c r="J379" i="1"/>
  <c r="AG375" i="1"/>
  <c r="K375" i="1"/>
  <c r="Y373" i="1"/>
  <c r="C349" i="1"/>
  <c r="K349" i="1"/>
  <c r="S349" i="1"/>
  <c r="AA349" i="1"/>
  <c r="D349" i="1"/>
  <c r="L349" i="1"/>
  <c r="T349" i="1"/>
  <c r="AB349" i="1"/>
  <c r="E349" i="1"/>
  <c r="M349" i="1"/>
  <c r="U349" i="1"/>
  <c r="AC349" i="1"/>
  <c r="F349" i="1"/>
  <c r="N349" i="1"/>
  <c r="V349" i="1"/>
  <c r="AD349" i="1"/>
  <c r="AL349" i="1"/>
  <c r="G349" i="1"/>
  <c r="O349" i="1"/>
  <c r="W349" i="1"/>
  <c r="AE349" i="1"/>
  <c r="H349" i="1"/>
  <c r="P349" i="1"/>
  <c r="X349" i="1"/>
  <c r="B349" i="1"/>
  <c r="J349" i="1"/>
  <c r="R349" i="1"/>
  <c r="Z349" i="1"/>
  <c r="AH349" i="1"/>
  <c r="AG325" i="1"/>
  <c r="AC422" i="1"/>
  <c r="U422" i="1"/>
  <c r="M422" i="1"/>
  <c r="E422" i="1"/>
  <c r="L421" i="1"/>
  <c r="D421" i="1"/>
  <c r="AA420" i="1"/>
  <c r="S420" i="1"/>
  <c r="K420" i="1"/>
  <c r="C420" i="1"/>
  <c r="AC414" i="1"/>
  <c r="U414" i="1"/>
  <c r="M414" i="1"/>
  <c r="E414" i="1"/>
  <c r="T413" i="1"/>
  <c r="L413" i="1"/>
  <c r="D413" i="1"/>
  <c r="AA412" i="1"/>
  <c r="S412" i="1"/>
  <c r="K412" i="1"/>
  <c r="C412" i="1"/>
  <c r="AC406" i="1"/>
  <c r="U406" i="1"/>
  <c r="M406" i="1"/>
  <c r="E406" i="1"/>
  <c r="L405" i="1"/>
  <c r="D405" i="1"/>
  <c r="AA404" i="1"/>
  <c r="S404" i="1"/>
  <c r="K404" i="1"/>
  <c r="C404" i="1"/>
  <c r="AC398" i="1"/>
  <c r="U398" i="1"/>
  <c r="M398" i="1"/>
  <c r="E398" i="1"/>
  <c r="Z395" i="1"/>
  <c r="O395" i="1"/>
  <c r="E395" i="1"/>
  <c r="B394" i="1"/>
  <c r="J394" i="1"/>
  <c r="R394" i="1"/>
  <c r="Z394" i="1"/>
  <c r="AH394" i="1"/>
  <c r="G394" i="1"/>
  <c r="O394" i="1"/>
  <c r="W394" i="1"/>
  <c r="AE394" i="1"/>
  <c r="H392" i="1"/>
  <c r="P392" i="1"/>
  <c r="X392" i="1"/>
  <c r="E392" i="1"/>
  <c r="M392" i="1"/>
  <c r="U392" i="1"/>
  <c r="AC392" i="1"/>
  <c r="Y390" i="1"/>
  <c r="O390" i="1"/>
  <c r="D390" i="1"/>
  <c r="Z387" i="1"/>
  <c r="O387" i="1"/>
  <c r="E387" i="1"/>
  <c r="AL383" i="1"/>
  <c r="V383" i="1"/>
  <c r="F383" i="1"/>
  <c r="W381" i="1"/>
  <c r="G381" i="1"/>
  <c r="W379" i="1"/>
  <c r="G379" i="1"/>
  <c r="AA375" i="1"/>
  <c r="E375" i="1"/>
  <c r="C357" i="1"/>
  <c r="K357" i="1"/>
  <c r="S357" i="1"/>
  <c r="AA357" i="1"/>
  <c r="D357" i="1"/>
  <c r="L357" i="1"/>
  <c r="T357" i="1"/>
  <c r="AB357" i="1"/>
  <c r="E357" i="1"/>
  <c r="M357" i="1"/>
  <c r="U357" i="1"/>
  <c r="AC357" i="1"/>
  <c r="F357" i="1"/>
  <c r="N357" i="1"/>
  <c r="V357" i="1"/>
  <c r="AD357" i="1"/>
  <c r="AL357" i="1"/>
  <c r="G357" i="1"/>
  <c r="O357" i="1"/>
  <c r="W357" i="1"/>
  <c r="AE357" i="1"/>
  <c r="H357" i="1"/>
  <c r="P357" i="1"/>
  <c r="X357" i="1"/>
  <c r="B357" i="1"/>
  <c r="J357" i="1"/>
  <c r="R357" i="1"/>
  <c r="Z357" i="1"/>
  <c r="AH357" i="1"/>
  <c r="C341" i="1"/>
  <c r="K341" i="1"/>
  <c r="S341" i="1"/>
  <c r="AA341" i="1"/>
  <c r="D341" i="1"/>
  <c r="L341" i="1"/>
  <c r="T341" i="1"/>
  <c r="AB341" i="1"/>
  <c r="E341" i="1"/>
  <c r="M341" i="1"/>
  <c r="U341" i="1"/>
  <c r="AC341" i="1"/>
  <c r="F341" i="1"/>
  <c r="N341" i="1"/>
  <c r="V341" i="1"/>
  <c r="AD341" i="1"/>
  <c r="AL341" i="1"/>
  <c r="G341" i="1"/>
  <c r="O341" i="1"/>
  <c r="W341" i="1"/>
  <c r="AE341" i="1"/>
  <c r="H341" i="1"/>
  <c r="P341" i="1"/>
  <c r="X341" i="1"/>
  <c r="B341" i="1"/>
  <c r="J341" i="1"/>
  <c r="R341" i="1"/>
  <c r="Z341" i="1"/>
  <c r="AH341" i="1"/>
  <c r="Q325" i="1"/>
  <c r="AG317" i="1"/>
  <c r="X426" i="1"/>
  <c r="P426" i="1"/>
  <c r="H426" i="1"/>
  <c r="AB422" i="1"/>
  <c r="T422" i="1"/>
  <c r="L422" i="1"/>
  <c r="D422" i="1"/>
  <c r="AA421" i="1"/>
  <c r="S421" i="1"/>
  <c r="K421" i="1"/>
  <c r="C421" i="1"/>
  <c r="AH420" i="1"/>
  <c r="Z420" i="1"/>
  <c r="R420" i="1"/>
  <c r="J420" i="1"/>
  <c r="B420" i="1"/>
  <c r="X418" i="1"/>
  <c r="P418" i="1"/>
  <c r="H418" i="1"/>
  <c r="AB414" i="1"/>
  <c r="T414" i="1"/>
  <c r="L414" i="1"/>
  <c r="D414" i="1"/>
  <c r="AA413" i="1"/>
  <c r="S413" i="1"/>
  <c r="K413" i="1"/>
  <c r="C413" i="1"/>
  <c r="AH412" i="1"/>
  <c r="Z412" i="1"/>
  <c r="R412" i="1"/>
  <c r="J412" i="1"/>
  <c r="B412" i="1"/>
  <c r="X410" i="1"/>
  <c r="P410" i="1"/>
  <c r="H410" i="1"/>
  <c r="AB406" i="1"/>
  <c r="T406" i="1"/>
  <c r="L406" i="1"/>
  <c r="D406" i="1"/>
  <c r="AA405" i="1"/>
  <c r="S405" i="1"/>
  <c r="K405" i="1"/>
  <c r="C405" i="1"/>
  <c r="AH404" i="1"/>
  <c r="Z404" i="1"/>
  <c r="R404" i="1"/>
  <c r="J404" i="1"/>
  <c r="B404" i="1"/>
  <c r="H402" i="1"/>
  <c r="AB398" i="1"/>
  <c r="T398" i="1"/>
  <c r="L398" i="1"/>
  <c r="D398" i="1"/>
  <c r="Y395" i="1"/>
  <c r="N395" i="1"/>
  <c r="AH390" i="1"/>
  <c r="X390" i="1"/>
  <c r="M390" i="1"/>
  <c r="N387" i="1"/>
  <c r="U383" i="1"/>
  <c r="T381" i="1"/>
  <c r="U379" i="1"/>
  <c r="Y375" i="1"/>
  <c r="C373" i="1"/>
  <c r="K373" i="1"/>
  <c r="S373" i="1"/>
  <c r="AA373" i="1"/>
  <c r="D373" i="1"/>
  <c r="L373" i="1"/>
  <c r="T373" i="1"/>
  <c r="AB373" i="1"/>
  <c r="E373" i="1"/>
  <c r="M373" i="1"/>
  <c r="U373" i="1"/>
  <c r="AC373" i="1"/>
  <c r="F373" i="1"/>
  <c r="N373" i="1"/>
  <c r="V373" i="1"/>
  <c r="AD373" i="1"/>
  <c r="AL373" i="1"/>
  <c r="G373" i="1"/>
  <c r="O373" i="1"/>
  <c r="W373" i="1"/>
  <c r="AE373" i="1"/>
  <c r="H373" i="1"/>
  <c r="P373" i="1"/>
  <c r="X373" i="1"/>
  <c r="B373" i="1"/>
  <c r="J373" i="1"/>
  <c r="R373" i="1"/>
  <c r="Z373" i="1"/>
  <c r="AH373" i="1"/>
  <c r="Y317" i="1"/>
  <c r="K422" i="1"/>
  <c r="C422" i="1"/>
  <c r="K414" i="1"/>
  <c r="C414" i="1"/>
  <c r="F390" i="1"/>
  <c r="N390" i="1"/>
  <c r="V390" i="1"/>
  <c r="AD390" i="1"/>
  <c r="AL390" i="1"/>
  <c r="C390" i="1"/>
  <c r="K390" i="1"/>
  <c r="S390" i="1"/>
  <c r="AA390" i="1"/>
  <c r="F375" i="1"/>
  <c r="N375" i="1"/>
  <c r="V375" i="1"/>
  <c r="AD375" i="1"/>
  <c r="AL375" i="1"/>
  <c r="G375" i="1"/>
  <c r="O375" i="1"/>
  <c r="W375" i="1"/>
  <c r="AE375" i="1"/>
  <c r="H375" i="1"/>
  <c r="P375" i="1"/>
  <c r="X375" i="1"/>
  <c r="B375" i="1"/>
  <c r="J375" i="1"/>
  <c r="R375" i="1"/>
  <c r="Z375" i="1"/>
  <c r="AH375" i="1"/>
  <c r="D375" i="1"/>
  <c r="L375" i="1"/>
  <c r="T375" i="1"/>
  <c r="AB375" i="1"/>
  <c r="C325" i="1"/>
  <c r="K325" i="1"/>
  <c r="S325" i="1"/>
  <c r="AA325" i="1"/>
  <c r="D325" i="1"/>
  <c r="L325" i="1"/>
  <c r="T325" i="1"/>
  <c r="AB325" i="1"/>
  <c r="E325" i="1"/>
  <c r="M325" i="1"/>
  <c r="U325" i="1"/>
  <c r="AC325" i="1"/>
  <c r="F325" i="1"/>
  <c r="N325" i="1"/>
  <c r="V325" i="1"/>
  <c r="AD325" i="1"/>
  <c r="AL325" i="1"/>
  <c r="G325" i="1"/>
  <c r="O325" i="1"/>
  <c r="W325" i="1"/>
  <c r="AE325" i="1"/>
  <c r="H325" i="1"/>
  <c r="P325" i="1"/>
  <c r="X325" i="1"/>
  <c r="B325" i="1"/>
  <c r="J325" i="1"/>
  <c r="R325" i="1"/>
  <c r="Z325" i="1"/>
  <c r="AH325" i="1"/>
  <c r="Q317" i="1"/>
  <c r="AH422" i="1"/>
  <c r="Z422" i="1"/>
  <c r="R422" i="1"/>
  <c r="J422" i="1"/>
  <c r="B422" i="1"/>
  <c r="X420" i="1"/>
  <c r="P420" i="1"/>
  <c r="H420" i="1"/>
  <c r="AH414" i="1"/>
  <c r="Z414" i="1"/>
  <c r="R414" i="1"/>
  <c r="J414" i="1"/>
  <c r="B414" i="1"/>
  <c r="X412" i="1"/>
  <c r="P412" i="1"/>
  <c r="H412" i="1"/>
  <c r="AH406" i="1"/>
  <c r="Z406" i="1"/>
  <c r="R406" i="1"/>
  <c r="J406" i="1"/>
  <c r="B406" i="1"/>
  <c r="X404" i="1"/>
  <c r="P404" i="1"/>
  <c r="H404" i="1"/>
  <c r="AH398" i="1"/>
  <c r="Z398" i="1"/>
  <c r="R398" i="1"/>
  <c r="J398" i="1"/>
  <c r="B398" i="1"/>
  <c r="C395" i="1"/>
  <c r="K395" i="1"/>
  <c r="S395" i="1"/>
  <c r="AA395" i="1"/>
  <c r="H395" i="1"/>
  <c r="P395" i="1"/>
  <c r="X395" i="1"/>
  <c r="U390" i="1"/>
  <c r="J390" i="1"/>
  <c r="C387" i="1"/>
  <c r="K387" i="1"/>
  <c r="S387" i="1"/>
  <c r="AA387" i="1"/>
  <c r="H387" i="1"/>
  <c r="P387" i="1"/>
  <c r="X387" i="1"/>
  <c r="G383" i="1"/>
  <c r="O383" i="1"/>
  <c r="W383" i="1"/>
  <c r="AE383" i="1"/>
  <c r="H383" i="1"/>
  <c r="P383" i="1"/>
  <c r="X383" i="1"/>
  <c r="B383" i="1"/>
  <c r="J383" i="1"/>
  <c r="R383" i="1"/>
  <c r="Z383" i="1"/>
  <c r="AH383" i="1"/>
  <c r="D383" i="1"/>
  <c r="L383" i="1"/>
  <c r="T383" i="1"/>
  <c r="AB383" i="1"/>
  <c r="E381" i="1"/>
  <c r="M381" i="1"/>
  <c r="U381" i="1"/>
  <c r="AC381" i="1"/>
  <c r="F381" i="1"/>
  <c r="N381" i="1"/>
  <c r="V381" i="1"/>
  <c r="AD381" i="1"/>
  <c r="AL381" i="1"/>
  <c r="H381" i="1"/>
  <c r="P381" i="1"/>
  <c r="X381" i="1"/>
  <c r="B381" i="1"/>
  <c r="J381" i="1"/>
  <c r="R381" i="1"/>
  <c r="Z381" i="1"/>
  <c r="AH381" i="1"/>
  <c r="C379" i="1"/>
  <c r="K379" i="1"/>
  <c r="S379" i="1"/>
  <c r="AA379" i="1"/>
  <c r="D379" i="1"/>
  <c r="L379" i="1"/>
  <c r="T379" i="1"/>
  <c r="AB379" i="1"/>
  <c r="F379" i="1"/>
  <c r="N379" i="1"/>
  <c r="V379" i="1"/>
  <c r="AD379" i="1"/>
  <c r="AL379" i="1"/>
  <c r="H379" i="1"/>
  <c r="P379" i="1"/>
  <c r="X379" i="1"/>
  <c r="S375" i="1"/>
  <c r="G404" i="1"/>
  <c r="C317" i="1"/>
  <c r="K317" i="1"/>
  <c r="S317" i="1"/>
  <c r="AA317" i="1"/>
  <c r="D317" i="1"/>
  <c r="L317" i="1"/>
  <c r="T317" i="1"/>
  <c r="AB317" i="1"/>
  <c r="E317" i="1"/>
  <c r="M317" i="1"/>
  <c r="U317" i="1"/>
  <c r="AC317" i="1"/>
  <c r="F317" i="1"/>
  <c r="N317" i="1"/>
  <c r="V317" i="1"/>
  <c r="AD317" i="1"/>
  <c r="AL317" i="1"/>
  <c r="G317" i="1"/>
  <c r="O317" i="1"/>
  <c r="W317" i="1"/>
  <c r="AE317" i="1"/>
  <c r="H317" i="1"/>
  <c r="P317" i="1"/>
  <c r="X317" i="1"/>
  <c r="B317" i="1"/>
  <c r="J317" i="1"/>
  <c r="R317" i="1"/>
  <c r="Z317" i="1"/>
  <c r="AH317" i="1"/>
  <c r="AC427" i="1"/>
  <c r="U427" i="1"/>
  <c r="M427" i="1"/>
  <c r="AB426" i="1"/>
  <c r="T426" i="1"/>
  <c r="L426" i="1"/>
  <c r="AH424" i="1"/>
  <c r="Z424" i="1"/>
  <c r="R424" i="1"/>
  <c r="J424" i="1"/>
  <c r="X422" i="1"/>
  <c r="P422" i="1"/>
  <c r="AE421" i="1"/>
  <c r="W421" i="1"/>
  <c r="O421" i="1"/>
  <c r="AL420" i="1"/>
  <c r="AD420" i="1"/>
  <c r="V420" i="1"/>
  <c r="N420" i="1"/>
  <c r="AC419" i="1"/>
  <c r="U419" i="1"/>
  <c r="M419" i="1"/>
  <c r="AB418" i="1"/>
  <c r="T418" i="1"/>
  <c r="L418" i="1"/>
  <c r="X414" i="1"/>
  <c r="P414" i="1"/>
  <c r="AE413" i="1"/>
  <c r="W413" i="1"/>
  <c r="O413" i="1"/>
  <c r="AL412" i="1"/>
  <c r="AD412" i="1"/>
  <c r="V412" i="1"/>
  <c r="N412" i="1"/>
  <c r="AC411" i="1"/>
  <c r="U411" i="1"/>
  <c r="M411" i="1"/>
  <c r="AB410" i="1"/>
  <c r="T410" i="1"/>
  <c r="L410" i="1"/>
  <c r="X406" i="1"/>
  <c r="P406" i="1"/>
  <c r="AE405" i="1"/>
  <c r="W405" i="1"/>
  <c r="O405" i="1"/>
  <c r="AL404" i="1"/>
  <c r="AD404" i="1"/>
  <c r="V404" i="1"/>
  <c r="N404" i="1"/>
  <c r="AC403" i="1"/>
  <c r="U403" i="1"/>
  <c r="M403" i="1"/>
  <c r="AB402" i="1"/>
  <c r="T402" i="1"/>
  <c r="L402" i="1"/>
  <c r="X398" i="1"/>
  <c r="P398" i="1"/>
  <c r="AD395" i="1"/>
  <c r="T395" i="1"/>
  <c r="I395" i="1"/>
  <c r="G391" i="1"/>
  <c r="O391" i="1"/>
  <c r="W391" i="1"/>
  <c r="AE391" i="1"/>
  <c r="D391" i="1"/>
  <c r="L391" i="1"/>
  <c r="T391" i="1"/>
  <c r="AB391" i="1"/>
  <c r="AC390" i="1"/>
  <c r="R390" i="1"/>
  <c r="H390" i="1"/>
  <c r="I387" i="1"/>
  <c r="AC383" i="1"/>
  <c r="M383" i="1"/>
  <c r="AB381" i="1"/>
  <c r="L381" i="1"/>
  <c r="AC379" i="1"/>
  <c r="M379" i="1"/>
  <c r="M375" i="1"/>
  <c r="AG373" i="1"/>
  <c r="C365" i="1"/>
  <c r="K365" i="1"/>
  <c r="S365" i="1"/>
  <c r="AA365" i="1"/>
  <c r="D365" i="1"/>
  <c r="L365" i="1"/>
  <c r="T365" i="1"/>
  <c r="AB365" i="1"/>
  <c r="E365" i="1"/>
  <c r="M365" i="1"/>
  <c r="U365" i="1"/>
  <c r="AC365" i="1"/>
  <c r="F365" i="1"/>
  <c r="N365" i="1"/>
  <c r="V365" i="1"/>
  <c r="AD365" i="1"/>
  <c r="AL365" i="1"/>
  <c r="G365" i="1"/>
  <c r="O365" i="1"/>
  <c r="W365" i="1"/>
  <c r="AE365" i="1"/>
  <c r="H365" i="1"/>
  <c r="P365" i="1"/>
  <c r="X365" i="1"/>
  <c r="B365" i="1"/>
  <c r="J365" i="1"/>
  <c r="R365" i="1"/>
  <c r="Z365" i="1"/>
  <c r="AH365" i="1"/>
  <c r="Y357" i="1"/>
  <c r="Y341" i="1"/>
  <c r="AL393" i="1"/>
  <c r="AD393" i="1"/>
  <c r="V393" i="1"/>
  <c r="N393" i="1"/>
  <c r="AC384" i="1"/>
  <c r="U384" i="1"/>
  <c r="M384" i="1"/>
  <c r="E384" i="1"/>
  <c r="AA382" i="1"/>
  <c r="S382" i="1"/>
  <c r="K382" i="1"/>
  <c r="C382" i="1"/>
  <c r="AE378" i="1"/>
  <c r="W378" i="1"/>
  <c r="O378" i="1"/>
  <c r="G378" i="1"/>
  <c r="AC376" i="1"/>
  <c r="U376" i="1"/>
  <c r="M376" i="1"/>
  <c r="E376" i="1"/>
  <c r="AA374" i="1"/>
  <c r="S374" i="1"/>
  <c r="K374" i="1"/>
  <c r="C374" i="1"/>
  <c r="X371" i="1"/>
  <c r="P371" i="1"/>
  <c r="H371" i="1"/>
  <c r="AE370" i="1"/>
  <c r="W370" i="1"/>
  <c r="O370" i="1"/>
  <c r="G370" i="1"/>
  <c r="AC368" i="1"/>
  <c r="U368" i="1"/>
  <c r="M368" i="1"/>
  <c r="E368" i="1"/>
  <c r="AB367" i="1"/>
  <c r="T367" i="1"/>
  <c r="L367" i="1"/>
  <c r="D367" i="1"/>
  <c r="AA366" i="1"/>
  <c r="S366" i="1"/>
  <c r="K366" i="1"/>
  <c r="C366" i="1"/>
  <c r="X363" i="1"/>
  <c r="P363" i="1"/>
  <c r="H363" i="1"/>
  <c r="AE362" i="1"/>
  <c r="W362" i="1"/>
  <c r="O362" i="1"/>
  <c r="G362" i="1"/>
  <c r="AC360" i="1"/>
  <c r="U360" i="1"/>
  <c r="M360" i="1"/>
  <c r="E360" i="1"/>
  <c r="AB359" i="1"/>
  <c r="T359" i="1"/>
  <c r="L359" i="1"/>
  <c r="D359" i="1"/>
  <c r="AA358" i="1"/>
  <c r="S358" i="1"/>
  <c r="K358" i="1"/>
  <c r="C358" i="1"/>
  <c r="X355" i="1"/>
  <c r="P355" i="1"/>
  <c r="H355" i="1"/>
  <c r="AE354" i="1"/>
  <c r="W354" i="1"/>
  <c r="O354" i="1"/>
  <c r="G354" i="1"/>
  <c r="AC352" i="1"/>
  <c r="U352" i="1"/>
  <c r="M352" i="1"/>
  <c r="E352" i="1"/>
  <c r="AB351" i="1"/>
  <c r="T351" i="1"/>
  <c r="L351" i="1"/>
  <c r="D351" i="1"/>
  <c r="AA350" i="1"/>
  <c r="S350" i="1"/>
  <c r="K350" i="1"/>
  <c r="C350" i="1"/>
  <c r="X347" i="1"/>
  <c r="P347" i="1"/>
  <c r="H347" i="1"/>
  <c r="AE346" i="1"/>
  <c r="W346" i="1"/>
  <c r="O346" i="1"/>
  <c r="G346" i="1"/>
  <c r="AC344" i="1"/>
  <c r="U344" i="1"/>
  <c r="M344" i="1"/>
  <c r="E344" i="1"/>
  <c r="AB343" i="1"/>
  <c r="T343" i="1"/>
  <c r="L343" i="1"/>
  <c r="D343" i="1"/>
  <c r="AA342" i="1"/>
  <c r="S342" i="1"/>
  <c r="K342" i="1"/>
  <c r="C342" i="1"/>
  <c r="X339" i="1"/>
  <c r="P339" i="1"/>
  <c r="H339" i="1"/>
  <c r="AE338" i="1"/>
  <c r="W338" i="1"/>
  <c r="O338" i="1"/>
  <c r="G338" i="1"/>
  <c r="AC336" i="1"/>
  <c r="U336" i="1"/>
  <c r="M336" i="1"/>
  <c r="E336" i="1"/>
  <c r="AB335" i="1"/>
  <c r="T335" i="1"/>
  <c r="L335" i="1"/>
  <c r="D335" i="1"/>
  <c r="AA334" i="1"/>
  <c r="S334" i="1"/>
  <c r="K334" i="1"/>
  <c r="C334" i="1"/>
  <c r="X331" i="1"/>
  <c r="P331" i="1"/>
  <c r="H331" i="1"/>
  <c r="AE330" i="1"/>
  <c r="W330" i="1"/>
  <c r="O330" i="1"/>
  <c r="G330" i="1"/>
  <c r="AC328" i="1"/>
  <c r="U328" i="1"/>
  <c r="M328" i="1"/>
  <c r="E328" i="1"/>
  <c r="AB327" i="1"/>
  <c r="T327" i="1"/>
  <c r="L327" i="1"/>
  <c r="D327" i="1"/>
  <c r="AA326" i="1"/>
  <c r="S326" i="1"/>
  <c r="K326" i="1"/>
  <c r="C326" i="1"/>
  <c r="X323" i="1"/>
  <c r="P323" i="1"/>
  <c r="H323" i="1"/>
  <c r="AE322" i="1"/>
  <c r="W322" i="1"/>
  <c r="O322" i="1"/>
  <c r="G322" i="1"/>
  <c r="AC320" i="1"/>
  <c r="U320" i="1"/>
  <c r="M320" i="1"/>
  <c r="E320" i="1"/>
  <c r="AB319" i="1"/>
  <c r="T319" i="1"/>
  <c r="L319" i="1"/>
  <c r="D319" i="1"/>
  <c r="AA318" i="1"/>
  <c r="S318" i="1"/>
  <c r="K318" i="1"/>
  <c r="C318" i="1"/>
  <c r="X315" i="1"/>
  <c r="P315" i="1"/>
  <c r="H315" i="1"/>
  <c r="AE314" i="1"/>
  <c r="W314" i="1"/>
  <c r="O314" i="1"/>
  <c r="G314" i="1"/>
  <c r="N313" i="1"/>
  <c r="AC312" i="1"/>
  <c r="U312" i="1"/>
  <c r="M312" i="1"/>
  <c r="E312" i="1"/>
  <c r="AB311" i="1"/>
  <c r="S311" i="1"/>
  <c r="H309" i="1"/>
  <c r="P309" i="1"/>
  <c r="X309" i="1"/>
  <c r="C309" i="1"/>
  <c r="K309" i="1"/>
  <c r="S309" i="1"/>
  <c r="AA309" i="1"/>
  <c r="E309" i="1"/>
  <c r="M309" i="1"/>
  <c r="U309" i="1"/>
  <c r="AC309" i="1"/>
  <c r="G308" i="1"/>
  <c r="O308" i="1"/>
  <c r="W308" i="1"/>
  <c r="AE308" i="1"/>
  <c r="B308" i="1"/>
  <c r="J308" i="1"/>
  <c r="R308" i="1"/>
  <c r="Z308" i="1"/>
  <c r="AH308" i="1"/>
  <c r="D308" i="1"/>
  <c r="L308" i="1"/>
  <c r="T308" i="1"/>
  <c r="AB308" i="1"/>
  <c r="C306" i="1"/>
  <c r="K306" i="1"/>
  <c r="S306" i="1"/>
  <c r="AA306" i="1"/>
  <c r="E306" i="1"/>
  <c r="M306" i="1"/>
  <c r="U306" i="1"/>
  <c r="AC306" i="1"/>
  <c r="H306" i="1"/>
  <c r="P306" i="1"/>
  <c r="X306" i="1"/>
  <c r="B306" i="1"/>
  <c r="J306" i="1"/>
  <c r="R306" i="1"/>
  <c r="Z306" i="1"/>
  <c r="AH306" i="1"/>
  <c r="AG303" i="1"/>
  <c r="K303" i="1"/>
  <c r="C298" i="1"/>
  <c r="K298" i="1"/>
  <c r="S298" i="1"/>
  <c r="AA298" i="1"/>
  <c r="D298" i="1"/>
  <c r="L298" i="1"/>
  <c r="T298" i="1"/>
  <c r="AB298" i="1"/>
  <c r="E298" i="1"/>
  <c r="M298" i="1"/>
  <c r="U298" i="1"/>
  <c r="AC298" i="1"/>
  <c r="F298" i="1"/>
  <c r="N298" i="1"/>
  <c r="V298" i="1"/>
  <c r="AD298" i="1"/>
  <c r="AL298" i="1"/>
  <c r="G298" i="1"/>
  <c r="O298" i="1"/>
  <c r="W298" i="1"/>
  <c r="AE298" i="1"/>
  <c r="H298" i="1"/>
  <c r="P298" i="1"/>
  <c r="X298" i="1"/>
  <c r="B298" i="1"/>
  <c r="J298" i="1"/>
  <c r="R298" i="1"/>
  <c r="Z298" i="1"/>
  <c r="AH298" i="1"/>
  <c r="Y282" i="1"/>
  <c r="Y274" i="1"/>
  <c r="AG262" i="1"/>
  <c r="C384" i="1"/>
  <c r="AC378" i="1"/>
  <c r="U378" i="1"/>
  <c r="M378" i="1"/>
  <c r="E378" i="1"/>
  <c r="AA376" i="1"/>
  <c r="S376" i="1"/>
  <c r="K376" i="1"/>
  <c r="C376" i="1"/>
  <c r="AL371" i="1"/>
  <c r="AD371" i="1"/>
  <c r="V371" i="1"/>
  <c r="N371" i="1"/>
  <c r="F371" i="1"/>
  <c r="AC370" i="1"/>
  <c r="U370" i="1"/>
  <c r="M370" i="1"/>
  <c r="E370" i="1"/>
  <c r="AA368" i="1"/>
  <c r="S368" i="1"/>
  <c r="K368" i="1"/>
  <c r="C368" i="1"/>
  <c r="AH367" i="1"/>
  <c r="Z367" i="1"/>
  <c r="R367" i="1"/>
  <c r="J367" i="1"/>
  <c r="B367" i="1"/>
  <c r="AL363" i="1"/>
  <c r="AD363" i="1"/>
  <c r="V363" i="1"/>
  <c r="N363" i="1"/>
  <c r="F363" i="1"/>
  <c r="AC362" i="1"/>
  <c r="U362" i="1"/>
  <c r="M362" i="1"/>
  <c r="E362" i="1"/>
  <c r="AA360" i="1"/>
  <c r="S360" i="1"/>
  <c r="K360" i="1"/>
  <c r="C360" i="1"/>
  <c r="AH359" i="1"/>
  <c r="Z359" i="1"/>
  <c r="R359" i="1"/>
  <c r="J359" i="1"/>
  <c r="B359" i="1"/>
  <c r="AL355" i="1"/>
  <c r="AD355" i="1"/>
  <c r="V355" i="1"/>
  <c r="N355" i="1"/>
  <c r="F355" i="1"/>
  <c r="AC354" i="1"/>
  <c r="U354" i="1"/>
  <c r="M354" i="1"/>
  <c r="E354" i="1"/>
  <c r="AA352" i="1"/>
  <c r="S352" i="1"/>
  <c r="K352" i="1"/>
  <c r="C352" i="1"/>
  <c r="AH351" i="1"/>
  <c r="Z351" i="1"/>
  <c r="R351" i="1"/>
  <c r="J351" i="1"/>
  <c r="B351" i="1"/>
  <c r="AL347" i="1"/>
  <c r="AD347" i="1"/>
  <c r="V347" i="1"/>
  <c r="N347" i="1"/>
  <c r="F347" i="1"/>
  <c r="AC346" i="1"/>
  <c r="U346" i="1"/>
  <c r="M346" i="1"/>
  <c r="E346" i="1"/>
  <c r="AA344" i="1"/>
  <c r="S344" i="1"/>
  <c r="K344" i="1"/>
  <c r="C344" i="1"/>
  <c r="AH343" i="1"/>
  <c r="Z343" i="1"/>
  <c r="R343" i="1"/>
  <c r="J343" i="1"/>
  <c r="B343" i="1"/>
  <c r="AL339" i="1"/>
  <c r="AD339" i="1"/>
  <c r="V339" i="1"/>
  <c r="N339" i="1"/>
  <c r="F339" i="1"/>
  <c r="AC338" i="1"/>
  <c r="U338" i="1"/>
  <c r="M338" i="1"/>
  <c r="E338" i="1"/>
  <c r="AA336" i="1"/>
  <c r="S336" i="1"/>
  <c r="K336" i="1"/>
  <c r="C336" i="1"/>
  <c r="AH335" i="1"/>
  <c r="Z335" i="1"/>
  <c r="R335" i="1"/>
  <c r="J335" i="1"/>
  <c r="B335" i="1"/>
  <c r="AL331" i="1"/>
  <c r="AD331" i="1"/>
  <c r="V331" i="1"/>
  <c r="N331" i="1"/>
  <c r="F331" i="1"/>
  <c r="AC330" i="1"/>
  <c r="U330" i="1"/>
  <c r="M330" i="1"/>
  <c r="E330" i="1"/>
  <c r="AA328" i="1"/>
  <c r="S328" i="1"/>
  <c r="K328" i="1"/>
  <c r="C328" i="1"/>
  <c r="AH327" i="1"/>
  <c r="Z327" i="1"/>
  <c r="R327" i="1"/>
  <c r="J327" i="1"/>
  <c r="B327" i="1"/>
  <c r="AL323" i="1"/>
  <c r="AD323" i="1"/>
  <c r="V323" i="1"/>
  <c r="N323" i="1"/>
  <c r="F323" i="1"/>
  <c r="AC322" i="1"/>
  <c r="U322" i="1"/>
  <c r="M322" i="1"/>
  <c r="E322" i="1"/>
  <c r="AA320" i="1"/>
  <c r="S320" i="1"/>
  <c r="K320" i="1"/>
  <c r="C320" i="1"/>
  <c r="AH319" i="1"/>
  <c r="Z319" i="1"/>
  <c r="R319" i="1"/>
  <c r="J319" i="1"/>
  <c r="B319" i="1"/>
  <c r="AL315" i="1"/>
  <c r="AD315" i="1"/>
  <c r="V315" i="1"/>
  <c r="N315" i="1"/>
  <c r="F315" i="1"/>
  <c r="AC314" i="1"/>
  <c r="U314" i="1"/>
  <c r="M314" i="1"/>
  <c r="E314" i="1"/>
  <c r="AA312" i="1"/>
  <c r="S312" i="1"/>
  <c r="K312" i="1"/>
  <c r="C312" i="1"/>
  <c r="AA303" i="1"/>
  <c r="AG290" i="1"/>
  <c r="AC347" i="1"/>
  <c r="U347" i="1"/>
  <c r="M347" i="1"/>
  <c r="E347" i="1"/>
  <c r="Y290" i="1"/>
  <c r="C282" i="1"/>
  <c r="K282" i="1"/>
  <c r="S282" i="1"/>
  <c r="AA282" i="1"/>
  <c r="D282" i="1"/>
  <c r="L282" i="1"/>
  <c r="T282" i="1"/>
  <c r="AB282" i="1"/>
  <c r="E282" i="1"/>
  <c r="M282" i="1"/>
  <c r="U282" i="1"/>
  <c r="AC282" i="1"/>
  <c r="F282" i="1"/>
  <c r="N282" i="1"/>
  <c r="V282" i="1"/>
  <c r="AD282" i="1"/>
  <c r="AL282" i="1"/>
  <c r="G282" i="1"/>
  <c r="O282" i="1"/>
  <c r="W282" i="1"/>
  <c r="AE282" i="1"/>
  <c r="H282" i="1"/>
  <c r="P282" i="1"/>
  <c r="X282" i="1"/>
  <c r="B282" i="1"/>
  <c r="J282" i="1"/>
  <c r="R282" i="1"/>
  <c r="Z282" i="1"/>
  <c r="AH282" i="1"/>
  <c r="C274" i="1"/>
  <c r="K274" i="1"/>
  <c r="S274" i="1"/>
  <c r="AA274" i="1"/>
  <c r="D274" i="1"/>
  <c r="L274" i="1"/>
  <c r="T274" i="1"/>
  <c r="AB274" i="1"/>
  <c r="E274" i="1"/>
  <c r="M274" i="1"/>
  <c r="U274" i="1"/>
  <c r="AC274" i="1"/>
  <c r="F274" i="1"/>
  <c r="N274" i="1"/>
  <c r="V274" i="1"/>
  <c r="AD274" i="1"/>
  <c r="AL274" i="1"/>
  <c r="G274" i="1"/>
  <c r="O274" i="1"/>
  <c r="W274" i="1"/>
  <c r="AE274" i="1"/>
  <c r="H274" i="1"/>
  <c r="P274" i="1"/>
  <c r="X274" i="1"/>
  <c r="B274" i="1"/>
  <c r="J274" i="1"/>
  <c r="R274" i="1"/>
  <c r="Z274" i="1"/>
  <c r="AH274" i="1"/>
  <c r="F262" i="1"/>
  <c r="N262" i="1"/>
  <c r="V262" i="1"/>
  <c r="AD262" i="1"/>
  <c r="AL262" i="1"/>
  <c r="C262" i="1"/>
  <c r="K262" i="1"/>
  <c r="S262" i="1"/>
  <c r="AA262" i="1"/>
  <c r="D262" i="1"/>
  <c r="O262" i="1"/>
  <c r="Y262" i="1"/>
  <c r="E262" i="1"/>
  <c r="P262" i="1"/>
  <c r="Z262" i="1"/>
  <c r="G262" i="1"/>
  <c r="Q262" i="1"/>
  <c r="AB262" i="1"/>
  <c r="H262" i="1"/>
  <c r="R262" i="1"/>
  <c r="AC262" i="1"/>
  <c r="I262" i="1"/>
  <c r="T262" i="1"/>
  <c r="AE262" i="1"/>
  <c r="J262" i="1"/>
  <c r="U262" i="1"/>
  <c r="B262" i="1"/>
  <c r="M262" i="1"/>
  <c r="X262" i="1"/>
  <c r="AH262" i="1"/>
  <c r="AA378" i="1"/>
  <c r="S378" i="1"/>
  <c r="K378" i="1"/>
  <c r="C378" i="1"/>
  <c r="AB371" i="1"/>
  <c r="T371" i="1"/>
  <c r="L371" i="1"/>
  <c r="D371" i="1"/>
  <c r="AA370" i="1"/>
  <c r="S370" i="1"/>
  <c r="K370" i="1"/>
  <c r="C370" i="1"/>
  <c r="X367" i="1"/>
  <c r="P367" i="1"/>
  <c r="H367" i="1"/>
  <c r="AB363" i="1"/>
  <c r="T363" i="1"/>
  <c r="L363" i="1"/>
  <c r="D363" i="1"/>
  <c r="AA362" i="1"/>
  <c r="S362" i="1"/>
  <c r="K362" i="1"/>
  <c r="C362" i="1"/>
  <c r="X359" i="1"/>
  <c r="P359" i="1"/>
  <c r="H359" i="1"/>
  <c r="AB355" i="1"/>
  <c r="T355" i="1"/>
  <c r="L355" i="1"/>
  <c r="D355" i="1"/>
  <c r="AA354" i="1"/>
  <c r="S354" i="1"/>
  <c r="K354" i="1"/>
  <c r="C354" i="1"/>
  <c r="X351" i="1"/>
  <c r="P351" i="1"/>
  <c r="H351" i="1"/>
  <c r="AB347" i="1"/>
  <c r="T347" i="1"/>
  <c r="L347" i="1"/>
  <c r="D347" i="1"/>
  <c r="AA346" i="1"/>
  <c r="S346" i="1"/>
  <c r="K346" i="1"/>
  <c r="C346" i="1"/>
  <c r="X343" i="1"/>
  <c r="P343" i="1"/>
  <c r="H343" i="1"/>
  <c r="AB339" i="1"/>
  <c r="T339" i="1"/>
  <c r="L339" i="1"/>
  <c r="D339" i="1"/>
  <c r="AA338" i="1"/>
  <c r="S338" i="1"/>
  <c r="K338" i="1"/>
  <c r="C338" i="1"/>
  <c r="X335" i="1"/>
  <c r="P335" i="1"/>
  <c r="H335" i="1"/>
  <c r="AB331" i="1"/>
  <c r="T331" i="1"/>
  <c r="L331" i="1"/>
  <c r="D331" i="1"/>
  <c r="AA330" i="1"/>
  <c r="S330" i="1"/>
  <c r="K330" i="1"/>
  <c r="C330" i="1"/>
  <c r="X327" i="1"/>
  <c r="P327" i="1"/>
  <c r="H327" i="1"/>
  <c r="AB323" i="1"/>
  <c r="T323" i="1"/>
  <c r="L323" i="1"/>
  <c r="D323" i="1"/>
  <c r="AA322" i="1"/>
  <c r="S322" i="1"/>
  <c r="K322" i="1"/>
  <c r="C322" i="1"/>
  <c r="X319" i="1"/>
  <c r="P319" i="1"/>
  <c r="H319" i="1"/>
  <c r="AB315" i="1"/>
  <c r="T315" i="1"/>
  <c r="L315" i="1"/>
  <c r="D315" i="1"/>
  <c r="AA314" i="1"/>
  <c r="S314" i="1"/>
  <c r="K314" i="1"/>
  <c r="C314" i="1"/>
  <c r="H303" i="1"/>
  <c r="P303" i="1"/>
  <c r="X303" i="1"/>
  <c r="B303" i="1"/>
  <c r="J303" i="1"/>
  <c r="R303" i="1"/>
  <c r="Z303" i="1"/>
  <c r="AH303" i="1"/>
  <c r="D303" i="1"/>
  <c r="L303" i="1"/>
  <c r="T303" i="1"/>
  <c r="AB303" i="1"/>
  <c r="E303" i="1"/>
  <c r="M303" i="1"/>
  <c r="U303" i="1"/>
  <c r="AC303" i="1"/>
  <c r="G303" i="1"/>
  <c r="O303" i="1"/>
  <c r="W303" i="1"/>
  <c r="AE303" i="1"/>
  <c r="Q290" i="1"/>
  <c r="X384" i="1"/>
  <c r="P384" i="1"/>
  <c r="AL382" i="1"/>
  <c r="AD382" i="1"/>
  <c r="V382" i="1"/>
  <c r="N382" i="1"/>
  <c r="AH378" i="1"/>
  <c r="Z378" i="1"/>
  <c r="R378" i="1"/>
  <c r="J378" i="1"/>
  <c r="X376" i="1"/>
  <c r="P376" i="1"/>
  <c r="AL374" i="1"/>
  <c r="AD374" i="1"/>
  <c r="V374" i="1"/>
  <c r="N374" i="1"/>
  <c r="AA371" i="1"/>
  <c r="S371" i="1"/>
  <c r="K371" i="1"/>
  <c r="C371" i="1"/>
  <c r="AH370" i="1"/>
  <c r="Z370" i="1"/>
  <c r="R370" i="1"/>
  <c r="J370" i="1"/>
  <c r="X368" i="1"/>
  <c r="P368" i="1"/>
  <c r="AE367" i="1"/>
  <c r="W367" i="1"/>
  <c r="O367" i="1"/>
  <c r="G367" i="1"/>
  <c r="AL366" i="1"/>
  <c r="AD366" i="1"/>
  <c r="V366" i="1"/>
  <c r="N366" i="1"/>
  <c r="AA363" i="1"/>
  <c r="S363" i="1"/>
  <c r="K363" i="1"/>
  <c r="C363" i="1"/>
  <c r="AH362" i="1"/>
  <c r="Z362" i="1"/>
  <c r="R362" i="1"/>
  <c r="J362" i="1"/>
  <c r="X360" i="1"/>
  <c r="P360" i="1"/>
  <c r="AE359" i="1"/>
  <c r="W359" i="1"/>
  <c r="O359" i="1"/>
  <c r="G359" i="1"/>
  <c r="AL358" i="1"/>
  <c r="AD358" i="1"/>
  <c r="V358" i="1"/>
  <c r="N358" i="1"/>
  <c r="AA355" i="1"/>
  <c r="S355" i="1"/>
  <c r="K355" i="1"/>
  <c r="C355" i="1"/>
  <c r="AH354" i="1"/>
  <c r="Z354" i="1"/>
  <c r="R354" i="1"/>
  <c r="J354" i="1"/>
  <c r="X352" i="1"/>
  <c r="P352" i="1"/>
  <c r="AE351" i="1"/>
  <c r="W351" i="1"/>
  <c r="O351" i="1"/>
  <c r="G351" i="1"/>
  <c r="AL350" i="1"/>
  <c r="AD350" i="1"/>
  <c r="V350" i="1"/>
  <c r="N350" i="1"/>
  <c r="AA347" i="1"/>
  <c r="S347" i="1"/>
  <c r="K347" i="1"/>
  <c r="C347" i="1"/>
  <c r="AH346" i="1"/>
  <c r="Z346" i="1"/>
  <c r="R346" i="1"/>
  <c r="J346" i="1"/>
  <c r="X344" i="1"/>
  <c r="P344" i="1"/>
  <c r="AE343" i="1"/>
  <c r="W343" i="1"/>
  <c r="O343" i="1"/>
  <c r="G343" i="1"/>
  <c r="AL342" i="1"/>
  <c r="AD342" i="1"/>
  <c r="V342" i="1"/>
  <c r="N342" i="1"/>
  <c r="L340" i="1"/>
  <c r="AA339" i="1"/>
  <c r="S339" i="1"/>
  <c r="K339" i="1"/>
  <c r="C339" i="1"/>
  <c r="AH338" i="1"/>
  <c r="Z338" i="1"/>
  <c r="R338" i="1"/>
  <c r="J338" i="1"/>
  <c r="X336" i="1"/>
  <c r="P336" i="1"/>
  <c r="AE335" i="1"/>
  <c r="W335" i="1"/>
  <c r="O335" i="1"/>
  <c r="G335" i="1"/>
  <c r="AL334" i="1"/>
  <c r="AD334" i="1"/>
  <c r="V334" i="1"/>
  <c r="N334" i="1"/>
  <c r="L332" i="1"/>
  <c r="AA331" i="1"/>
  <c r="S331" i="1"/>
  <c r="K331" i="1"/>
  <c r="AH330" i="1"/>
  <c r="Z330" i="1"/>
  <c r="R330" i="1"/>
  <c r="J330" i="1"/>
  <c r="B330" i="1"/>
  <c r="X328" i="1"/>
  <c r="P328" i="1"/>
  <c r="AE327" i="1"/>
  <c r="W327" i="1"/>
  <c r="O327" i="1"/>
  <c r="G327" i="1"/>
  <c r="AL326" i="1"/>
  <c r="AD326" i="1"/>
  <c r="V326" i="1"/>
  <c r="N326" i="1"/>
  <c r="L324" i="1"/>
  <c r="AA323" i="1"/>
  <c r="S323" i="1"/>
  <c r="K323" i="1"/>
  <c r="AH322" i="1"/>
  <c r="Z322" i="1"/>
  <c r="R322" i="1"/>
  <c r="J322" i="1"/>
  <c r="B322" i="1"/>
  <c r="X320" i="1"/>
  <c r="P320" i="1"/>
  <c r="AE319" i="1"/>
  <c r="W319" i="1"/>
  <c r="O319" i="1"/>
  <c r="G319" i="1"/>
  <c r="AL318" i="1"/>
  <c r="AD318" i="1"/>
  <c r="V318" i="1"/>
  <c r="N318" i="1"/>
  <c r="AA315" i="1"/>
  <c r="S315" i="1"/>
  <c r="K315" i="1"/>
  <c r="AH314" i="1"/>
  <c r="Z314" i="1"/>
  <c r="R314" i="1"/>
  <c r="J314" i="1"/>
  <c r="B314" i="1"/>
  <c r="X312" i="1"/>
  <c r="P312" i="1"/>
  <c r="B311" i="1"/>
  <c r="E311" i="1"/>
  <c r="M311" i="1"/>
  <c r="G311" i="1"/>
  <c r="O311" i="1"/>
  <c r="W311" i="1"/>
  <c r="F309" i="1"/>
  <c r="F308" i="1"/>
  <c r="G306" i="1"/>
  <c r="S303" i="1"/>
  <c r="Y298" i="1"/>
  <c r="AH371" i="1"/>
  <c r="Z371" i="1"/>
  <c r="R371" i="1"/>
  <c r="J371" i="1"/>
  <c r="AL367" i="1"/>
  <c r="AD367" i="1"/>
  <c r="V367" i="1"/>
  <c r="N367" i="1"/>
  <c r="AH363" i="1"/>
  <c r="Z363" i="1"/>
  <c r="R363" i="1"/>
  <c r="J363" i="1"/>
  <c r="AL359" i="1"/>
  <c r="AD359" i="1"/>
  <c r="V359" i="1"/>
  <c r="N359" i="1"/>
  <c r="F359" i="1"/>
  <c r="AH355" i="1"/>
  <c r="Z355" i="1"/>
  <c r="R355" i="1"/>
  <c r="J355" i="1"/>
  <c r="V351" i="1"/>
  <c r="N351" i="1"/>
  <c r="AH347" i="1"/>
  <c r="Z347" i="1"/>
  <c r="R347" i="1"/>
  <c r="J347" i="1"/>
  <c r="N335" i="1"/>
  <c r="F335" i="1"/>
  <c r="V327" i="1"/>
  <c r="N327" i="1"/>
  <c r="F327" i="1"/>
  <c r="AD319" i="1"/>
  <c r="V319" i="1"/>
  <c r="N319" i="1"/>
  <c r="F319" i="1"/>
  <c r="C290" i="1"/>
  <c r="K290" i="1"/>
  <c r="S290" i="1"/>
  <c r="AA290" i="1"/>
  <c r="D290" i="1"/>
  <c r="L290" i="1"/>
  <c r="T290" i="1"/>
  <c r="AB290" i="1"/>
  <c r="E290" i="1"/>
  <c r="M290" i="1"/>
  <c r="U290" i="1"/>
  <c r="AC290" i="1"/>
  <c r="F290" i="1"/>
  <c r="N290" i="1"/>
  <c r="V290" i="1"/>
  <c r="AD290" i="1"/>
  <c r="AL290" i="1"/>
  <c r="G290" i="1"/>
  <c r="O290" i="1"/>
  <c r="W290" i="1"/>
  <c r="AE290" i="1"/>
  <c r="H290" i="1"/>
  <c r="P290" i="1"/>
  <c r="X290" i="1"/>
  <c r="B290" i="1"/>
  <c r="J290" i="1"/>
  <c r="R290" i="1"/>
  <c r="Z290" i="1"/>
  <c r="AH290" i="1"/>
  <c r="M335" i="1"/>
  <c r="AC327" i="1"/>
  <c r="U327" i="1"/>
  <c r="M327" i="1"/>
  <c r="P322" i="1"/>
  <c r="AC319" i="1"/>
  <c r="U319" i="1"/>
  <c r="M319" i="1"/>
  <c r="X314" i="1"/>
  <c r="P314" i="1"/>
  <c r="AG282" i="1"/>
  <c r="AG274" i="1"/>
  <c r="N310" i="1"/>
  <c r="F310" i="1"/>
  <c r="K307" i="1"/>
  <c r="X304" i="1"/>
  <c r="P304" i="1"/>
  <c r="H304" i="1"/>
  <c r="AC301" i="1"/>
  <c r="U301" i="1"/>
  <c r="M301" i="1"/>
  <c r="E301" i="1"/>
  <c r="AB300" i="1"/>
  <c r="T300" i="1"/>
  <c r="L300" i="1"/>
  <c r="D300" i="1"/>
  <c r="X296" i="1"/>
  <c r="P296" i="1"/>
  <c r="H296" i="1"/>
  <c r="AE295" i="1"/>
  <c r="W295" i="1"/>
  <c r="O295" i="1"/>
  <c r="G295" i="1"/>
  <c r="AC293" i="1"/>
  <c r="U293" i="1"/>
  <c r="M293" i="1"/>
  <c r="E293" i="1"/>
  <c r="AB292" i="1"/>
  <c r="T292" i="1"/>
  <c r="L292" i="1"/>
  <c r="D292" i="1"/>
  <c r="X288" i="1"/>
  <c r="P288" i="1"/>
  <c r="H288" i="1"/>
  <c r="AE287" i="1"/>
  <c r="W287" i="1"/>
  <c r="O287" i="1"/>
  <c r="G287" i="1"/>
  <c r="AC285" i="1"/>
  <c r="U285" i="1"/>
  <c r="M285" i="1"/>
  <c r="E285" i="1"/>
  <c r="AB284" i="1"/>
  <c r="T284" i="1"/>
  <c r="L284" i="1"/>
  <c r="D284" i="1"/>
  <c r="C283" i="1"/>
  <c r="X280" i="1"/>
  <c r="P280" i="1"/>
  <c r="H280" i="1"/>
  <c r="AE279" i="1"/>
  <c r="W279" i="1"/>
  <c r="O279" i="1"/>
  <c r="G279" i="1"/>
  <c r="AC277" i="1"/>
  <c r="U277" i="1"/>
  <c r="M277" i="1"/>
  <c r="E277" i="1"/>
  <c r="AB276" i="1"/>
  <c r="T276" i="1"/>
  <c r="L276" i="1"/>
  <c r="D276" i="1"/>
  <c r="X272" i="1"/>
  <c r="P272" i="1"/>
  <c r="H272" i="1"/>
  <c r="G271" i="1"/>
  <c r="O271" i="1"/>
  <c r="W271" i="1"/>
  <c r="D271" i="1"/>
  <c r="L271" i="1"/>
  <c r="T271" i="1"/>
  <c r="O269" i="1"/>
  <c r="AE264" i="1"/>
  <c r="T264" i="1"/>
  <c r="J264" i="1"/>
  <c r="AL263" i="1"/>
  <c r="AA263" i="1"/>
  <c r="Q263" i="1"/>
  <c r="F263" i="1"/>
  <c r="AE261" i="1"/>
  <c r="T261" i="1"/>
  <c r="H261" i="1"/>
  <c r="AL258" i="1"/>
  <c r="V258" i="1"/>
  <c r="F258" i="1"/>
  <c r="Y253" i="1"/>
  <c r="AG245" i="1"/>
  <c r="AG229" i="1"/>
  <c r="AG212" i="1"/>
  <c r="L310" i="1"/>
  <c r="AL304" i="1"/>
  <c r="AD304" i="1"/>
  <c r="V304" i="1"/>
  <c r="N304" i="1"/>
  <c r="F304" i="1"/>
  <c r="AA301" i="1"/>
  <c r="S301" i="1"/>
  <c r="K301" i="1"/>
  <c r="C301" i="1"/>
  <c r="AH300" i="1"/>
  <c r="Z300" i="1"/>
  <c r="R300" i="1"/>
  <c r="J300" i="1"/>
  <c r="B300" i="1"/>
  <c r="O297" i="1"/>
  <c r="G297" i="1"/>
  <c r="AL296" i="1"/>
  <c r="AD296" i="1"/>
  <c r="V296" i="1"/>
  <c r="N296" i="1"/>
  <c r="F296" i="1"/>
  <c r="AC295" i="1"/>
  <c r="U295" i="1"/>
  <c r="M295" i="1"/>
  <c r="E295" i="1"/>
  <c r="AA293" i="1"/>
  <c r="S293" i="1"/>
  <c r="K293" i="1"/>
  <c r="C293" i="1"/>
  <c r="AH292" i="1"/>
  <c r="Z292" i="1"/>
  <c r="R292" i="1"/>
  <c r="J292" i="1"/>
  <c r="B292" i="1"/>
  <c r="O289" i="1"/>
  <c r="G289" i="1"/>
  <c r="AL288" i="1"/>
  <c r="AD288" i="1"/>
  <c r="V288" i="1"/>
  <c r="N288" i="1"/>
  <c r="F288" i="1"/>
  <c r="AC287" i="1"/>
  <c r="U287" i="1"/>
  <c r="M287" i="1"/>
  <c r="E287" i="1"/>
  <c r="AA285" i="1"/>
  <c r="S285" i="1"/>
  <c r="K285" i="1"/>
  <c r="C285" i="1"/>
  <c r="AH284" i="1"/>
  <c r="Z284" i="1"/>
  <c r="R284" i="1"/>
  <c r="J284" i="1"/>
  <c r="B284" i="1"/>
  <c r="AL280" i="1"/>
  <c r="AD280" i="1"/>
  <c r="V280" i="1"/>
  <c r="N280" i="1"/>
  <c r="F280" i="1"/>
  <c r="AC279" i="1"/>
  <c r="U279" i="1"/>
  <c r="M279" i="1"/>
  <c r="E279" i="1"/>
  <c r="AA277" i="1"/>
  <c r="S277" i="1"/>
  <c r="K277" i="1"/>
  <c r="C277" i="1"/>
  <c r="AH276" i="1"/>
  <c r="Z276" i="1"/>
  <c r="R276" i="1"/>
  <c r="J276" i="1"/>
  <c r="B276" i="1"/>
  <c r="G273" i="1"/>
  <c r="AL272" i="1"/>
  <c r="AD272" i="1"/>
  <c r="V272" i="1"/>
  <c r="N272" i="1"/>
  <c r="F272" i="1"/>
  <c r="I271" i="1"/>
  <c r="E269" i="1"/>
  <c r="M269" i="1"/>
  <c r="U269" i="1"/>
  <c r="AC269" i="1"/>
  <c r="B269" i="1"/>
  <c r="J269" i="1"/>
  <c r="R269" i="1"/>
  <c r="Z269" i="1"/>
  <c r="AH269" i="1"/>
  <c r="B266" i="1"/>
  <c r="J266" i="1"/>
  <c r="R266" i="1"/>
  <c r="Z266" i="1"/>
  <c r="AH266" i="1"/>
  <c r="G266" i="1"/>
  <c r="O266" i="1"/>
  <c r="W266" i="1"/>
  <c r="AE266" i="1"/>
  <c r="AB264" i="1"/>
  <c r="R264" i="1"/>
  <c r="G264" i="1"/>
  <c r="Y263" i="1"/>
  <c r="N263" i="1"/>
  <c r="C263" i="1"/>
  <c r="AB261" i="1"/>
  <c r="Q261" i="1"/>
  <c r="F261" i="1"/>
  <c r="S258" i="1"/>
  <c r="Q245" i="1"/>
  <c r="Q229" i="1"/>
  <c r="AG221" i="1"/>
  <c r="AH301" i="1"/>
  <c r="Z301" i="1"/>
  <c r="R301" i="1"/>
  <c r="J301" i="1"/>
  <c r="B301" i="1"/>
  <c r="AB295" i="1"/>
  <c r="T295" i="1"/>
  <c r="L295" i="1"/>
  <c r="D295" i="1"/>
  <c r="AH293" i="1"/>
  <c r="Z293" i="1"/>
  <c r="R293" i="1"/>
  <c r="J293" i="1"/>
  <c r="B293" i="1"/>
  <c r="AB287" i="1"/>
  <c r="T287" i="1"/>
  <c r="L287" i="1"/>
  <c r="D287" i="1"/>
  <c r="AH285" i="1"/>
  <c r="Z285" i="1"/>
  <c r="R285" i="1"/>
  <c r="J285" i="1"/>
  <c r="B285" i="1"/>
  <c r="AB279" i="1"/>
  <c r="T279" i="1"/>
  <c r="L279" i="1"/>
  <c r="D279" i="1"/>
  <c r="AH277" i="1"/>
  <c r="Z277" i="1"/>
  <c r="R277" i="1"/>
  <c r="J277" i="1"/>
  <c r="B277" i="1"/>
  <c r="AH263" i="1"/>
  <c r="X263" i="1"/>
  <c r="M263" i="1"/>
  <c r="AL261" i="1"/>
  <c r="AA261" i="1"/>
  <c r="P261" i="1"/>
  <c r="H258" i="1"/>
  <c r="P258" i="1"/>
  <c r="X258" i="1"/>
  <c r="B258" i="1"/>
  <c r="J258" i="1"/>
  <c r="R258" i="1"/>
  <c r="Z258" i="1"/>
  <c r="AH258" i="1"/>
  <c r="E258" i="1"/>
  <c r="M258" i="1"/>
  <c r="U258" i="1"/>
  <c r="AC258" i="1"/>
  <c r="G258" i="1"/>
  <c r="O258" i="1"/>
  <c r="W258" i="1"/>
  <c r="AE258" i="1"/>
  <c r="C253" i="1"/>
  <c r="K253" i="1"/>
  <c r="S253" i="1"/>
  <c r="AA253" i="1"/>
  <c r="D253" i="1"/>
  <c r="L253" i="1"/>
  <c r="T253" i="1"/>
  <c r="AB253" i="1"/>
  <c r="E253" i="1"/>
  <c r="M253" i="1"/>
  <c r="U253" i="1"/>
  <c r="AC253" i="1"/>
  <c r="F253" i="1"/>
  <c r="N253" i="1"/>
  <c r="V253" i="1"/>
  <c r="AD253" i="1"/>
  <c r="AL253" i="1"/>
  <c r="G253" i="1"/>
  <c r="O253" i="1"/>
  <c r="W253" i="1"/>
  <c r="AE253" i="1"/>
  <c r="H253" i="1"/>
  <c r="P253" i="1"/>
  <c r="X253" i="1"/>
  <c r="B253" i="1"/>
  <c r="J253" i="1"/>
  <c r="R253" i="1"/>
  <c r="Z253" i="1"/>
  <c r="AH253" i="1"/>
  <c r="Y221" i="1"/>
  <c r="B212" i="1"/>
  <c r="J212" i="1"/>
  <c r="R212" i="1"/>
  <c r="Z212" i="1"/>
  <c r="AH212" i="1"/>
  <c r="C212" i="1"/>
  <c r="K212" i="1"/>
  <c r="S212" i="1"/>
  <c r="AA212" i="1"/>
  <c r="E212" i="1"/>
  <c r="O212" i="1"/>
  <c r="Y212" i="1"/>
  <c r="F212" i="1"/>
  <c r="P212" i="1"/>
  <c r="AB212" i="1"/>
  <c r="AL212" i="1"/>
  <c r="G212" i="1"/>
  <c r="Q212" i="1"/>
  <c r="AC212" i="1"/>
  <c r="H212" i="1"/>
  <c r="T212" i="1"/>
  <c r="AD212" i="1"/>
  <c r="I212" i="1"/>
  <c r="U212" i="1"/>
  <c r="AE212" i="1"/>
  <c r="L212" i="1"/>
  <c r="V212" i="1"/>
  <c r="D212" i="1"/>
  <c r="N212" i="1"/>
  <c r="X212" i="1"/>
  <c r="AA295" i="1"/>
  <c r="S295" i="1"/>
  <c r="K295" i="1"/>
  <c r="C295" i="1"/>
  <c r="AA287" i="1"/>
  <c r="S287" i="1"/>
  <c r="K287" i="1"/>
  <c r="C287" i="1"/>
  <c r="AA279" i="1"/>
  <c r="S279" i="1"/>
  <c r="K279" i="1"/>
  <c r="C279" i="1"/>
  <c r="G263" i="1"/>
  <c r="O263" i="1"/>
  <c r="W263" i="1"/>
  <c r="AE263" i="1"/>
  <c r="D263" i="1"/>
  <c r="L263" i="1"/>
  <c r="T263" i="1"/>
  <c r="AB263" i="1"/>
  <c r="C261" i="1"/>
  <c r="K261" i="1"/>
  <c r="E261" i="1"/>
  <c r="M261" i="1"/>
  <c r="U261" i="1"/>
  <c r="AC261" i="1"/>
  <c r="B261" i="1"/>
  <c r="J261" i="1"/>
  <c r="R261" i="1"/>
  <c r="Z261" i="1"/>
  <c r="AH261" i="1"/>
  <c r="C245" i="1"/>
  <c r="K245" i="1"/>
  <c r="S245" i="1"/>
  <c r="AA245" i="1"/>
  <c r="D245" i="1"/>
  <c r="L245" i="1"/>
  <c r="T245" i="1"/>
  <c r="AB245" i="1"/>
  <c r="E245" i="1"/>
  <c r="M245" i="1"/>
  <c r="U245" i="1"/>
  <c r="AC245" i="1"/>
  <c r="F245" i="1"/>
  <c r="N245" i="1"/>
  <c r="V245" i="1"/>
  <c r="AD245" i="1"/>
  <c r="AL245" i="1"/>
  <c r="G245" i="1"/>
  <c r="O245" i="1"/>
  <c r="W245" i="1"/>
  <c r="AE245" i="1"/>
  <c r="H245" i="1"/>
  <c r="P245" i="1"/>
  <c r="X245" i="1"/>
  <c r="B245" i="1"/>
  <c r="J245" i="1"/>
  <c r="R245" i="1"/>
  <c r="Z245" i="1"/>
  <c r="AH245" i="1"/>
  <c r="C229" i="1"/>
  <c r="K229" i="1"/>
  <c r="S229" i="1"/>
  <c r="AA229" i="1"/>
  <c r="D229" i="1"/>
  <c r="L229" i="1"/>
  <c r="T229" i="1"/>
  <c r="AB229" i="1"/>
  <c r="E229" i="1"/>
  <c r="M229" i="1"/>
  <c r="U229" i="1"/>
  <c r="AC229" i="1"/>
  <c r="F229" i="1"/>
  <c r="N229" i="1"/>
  <c r="V229" i="1"/>
  <c r="AD229" i="1"/>
  <c r="AL229" i="1"/>
  <c r="G229" i="1"/>
  <c r="O229" i="1"/>
  <c r="W229" i="1"/>
  <c r="AE229" i="1"/>
  <c r="H229" i="1"/>
  <c r="P229" i="1"/>
  <c r="X229" i="1"/>
  <c r="B229" i="1"/>
  <c r="J229" i="1"/>
  <c r="R229" i="1"/>
  <c r="Z229" i="1"/>
  <c r="AH229" i="1"/>
  <c r="Q221" i="1"/>
  <c r="AA304" i="1"/>
  <c r="S304" i="1"/>
  <c r="K304" i="1"/>
  <c r="X301" i="1"/>
  <c r="P301" i="1"/>
  <c r="H301" i="1"/>
  <c r="AE300" i="1"/>
  <c r="W300" i="1"/>
  <c r="O300" i="1"/>
  <c r="G300" i="1"/>
  <c r="V299" i="1"/>
  <c r="N299" i="1"/>
  <c r="AB297" i="1"/>
  <c r="T297" i="1"/>
  <c r="L297" i="1"/>
  <c r="AA296" i="1"/>
  <c r="S296" i="1"/>
  <c r="K296" i="1"/>
  <c r="AH295" i="1"/>
  <c r="Z295" i="1"/>
  <c r="R295" i="1"/>
  <c r="J295" i="1"/>
  <c r="B295" i="1"/>
  <c r="X293" i="1"/>
  <c r="P293" i="1"/>
  <c r="H293" i="1"/>
  <c r="AE292" i="1"/>
  <c r="W292" i="1"/>
  <c r="O292" i="1"/>
  <c r="G292" i="1"/>
  <c r="AL291" i="1"/>
  <c r="AD291" i="1"/>
  <c r="V291" i="1"/>
  <c r="N291" i="1"/>
  <c r="AB289" i="1"/>
  <c r="T289" i="1"/>
  <c r="L289" i="1"/>
  <c r="AA288" i="1"/>
  <c r="S288" i="1"/>
  <c r="K288" i="1"/>
  <c r="AH287" i="1"/>
  <c r="Z287" i="1"/>
  <c r="R287" i="1"/>
  <c r="J287" i="1"/>
  <c r="B287" i="1"/>
  <c r="X285" i="1"/>
  <c r="P285" i="1"/>
  <c r="H285" i="1"/>
  <c r="AE284" i="1"/>
  <c r="W284" i="1"/>
  <c r="O284" i="1"/>
  <c r="G284" i="1"/>
  <c r="AL283" i="1"/>
  <c r="AD283" i="1"/>
  <c r="V283" i="1"/>
  <c r="N283" i="1"/>
  <c r="AB281" i="1"/>
  <c r="T281" i="1"/>
  <c r="L281" i="1"/>
  <c r="AA280" i="1"/>
  <c r="S280" i="1"/>
  <c r="K280" i="1"/>
  <c r="AH279" i="1"/>
  <c r="Z279" i="1"/>
  <c r="R279" i="1"/>
  <c r="J279" i="1"/>
  <c r="B279" i="1"/>
  <c r="X277" i="1"/>
  <c r="P277" i="1"/>
  <c r="H277" i="1"/>
  <c r="AE276" i="1"/>
  <c r="W276" i="1"/>
  <c r="O276" i="1"/>
  <c r="G276" i="1"/>
  <c r="AL275" i="1"/>
  <c r="AD275" i="1"/>
  <c r="V275" i="1"/>
  <c r="N275" i="1"/>
  <c r="AB273" i="1"/>
  <c r="T273" i="1"/>
  <c r="L273" i="1"/>
  <c r="AA272" i="1"/>
  <c r="S272" i="1"/>
  <c r="K272" i="1"/>
  <c r="AH271" i="1"/>
  <c r="Z271" i="1"/>
  <c r="P271" i="1"/>
  <c r="E271" i="1"/>
  <c r="F270" i="1"/>
  <c r="N270" i="1"/>
  <c r="V270" i="1"/>
  <c r="AD270" i="1"/>
  <c r="AL270" i="1"/>
  <c r="C270" i="1"/>
  <c r="K270" i="1"/>
  <c r="S270" i="1"/>
  <c r="AA270" i="1"/>
  <c r="AD269" i="1"/>
  <c r="S269" i="1"/>
  <c r="H269" i="1"/>
  <c r="C267" i="1"/>
  <c r="K267" i="1"/>
  <c r="S267" i="1"/>
  <c r="AA267" i="1"/>
  <c r="H267" i="1"/>
  <c r="P267" i="1"/>
  <c r="X267" i="1"/>
  <c r="AC266" i="1"/>
  <c r="S266" i="1"/>
  <c r="H266" i="1"/>
  <c r="Y264" i="1"/>
  <c r="N264" i="1"/>
  <c r="U263" i="1"/>
  <c r="J263" i="1"/>
  <c r="X261" i="1"/>
  <c r="N261" i="1"/>
  <c r="AB258" i="1"/>
  <c r="L258" i="1"/>
  <c r="F256" i="1"/>
  <c r="N256" i="1"/>
  <c r="V256" i="1"/>
  <c r="AD256" i="1"/>
  <c r="AL256" i="1"/>
  <c r="G256" i="1"/>
  <c r="H256" i="1"/>
  <c r="P256" i="1"/>
  <c r="X256" i="1"/>
  <c r="B256" i="1"/>
  <c r="J256" i="1"/>
  <c r="R256" i="1"/>
  <c r="Z256" i="1"/>
  <c r="AH256" i="1"/>
  <c r="C256" i="1"/>
  <c r="K256" i="1"/>
  <c r="S256" i="1"/>
  <c r="AA256" i="1"/>
  <c r="E256" i="1"/>
  <c r="M256" i="1"/>
  <c r="U256" i="1"/>
  <c r="AC256" i="1"/>
  <c r="C237" i="1"/>
  <c r="K237" i="1"/>
  <c r="S237" i="1"/>
  <c r="AA237" i="1"/>
  <c r="D237" i="1"/>
  <c r="L237" i="1"/>
  <c r="T237" i="1"/>
  <c r="AB237" i="1"/>
  <c r="E237" i="1"/>
  <c r="M237" i="1"/>
  <c r="U237" i="1"/>
  <c r="AC237" i="1"/>
  <c r="F237" i="1"/>
  <c r="N237" i="1"/>
  <c r="V237" i="1"/>
  <c r="AD237" i="1"/>
  <c r="AL237" i="1"/>
  <c r="G237" i="1"/>
  <c r="O237" i="1"/>
  <c r="W237" i="1"/>
  <c r="AE237" i="1"/>
  <c r="H237" i="1"/>
  <c r="P237" i="1"/>
  <c r="X237" i="1"/>
  <c r="B237" i="1"/>
  <c r="J237" i="1"/>
  <c r="R237" i="1"/>
  <c r="Z237" i="1"/>
  <c r="AH237" i="1"/>
  <c r="C221" i="1"/>
  <c r="K221" i="1"/>
  <c r="S221" i="1"/>
  <c r="AA221" i="1"/>
  <c r="D221" i="1"/>
  <c r="L221" i="1"/>
  <c r="T221" i="1"/>
  <c r="AB221" i="1"/>
  <c r="E221" i="1"/>
  <c r="M221" i="1"/>
  <c r="U221" i="1"/>
  <c r="AC221" i="1"/>
  <c r="F221" i="1"/>
  <c r="N221" i="1"/>
  <c r="V221" i="1"/>
  <c r="AD221" i="1"/>
  <c r="AL221" i="1"/>
  <c r="G221" i="1"/>
  <c r="O221" i="1"/>
  <c r="W221" i="1"/>
  <c r="AE221" i="1"/>
  <c r="H221" i="1"/>
  <c r="P221" i="1"/>
  <c r="X221" i="1"/>
  <c r="B221" i="1"/>
  <c r="J221" i="1"/>
  <c r="R221" i="1"/>
  <c r="Z221" i="1"/>
  <c r="AH221" i="1"/>
  <c r="AL301" i="1"/>
  <c r="AD301" i="1"/>
  <c r="V301" i="1"/>
  <c r="N301" i="1"/>
  <c r="AC300" i="1"/>
  <c r="U300" i="1"/>
  <c r="M300" i="1"/>
  <c r="X295" i="1"/>
  <c r="P295" i="1"/>
  <c r="AL293" i="1"/>
  <c r="AD293" i="1"/>
  <c r="V293" i="1"/>
  <c r="N293" i="1"/>
  <c r="AC292" i="1"/>
  <c r="U292" i="1"/>
  <c r="M292" i="1"/>
  <c r="X287" i="1"/>
  <c r="P287" i="1"/>
  <c r="AL285" i="1"/>
  <c r="AD285" i="1"/>
  <c r="V285" i="1"/>
  <c r="N285" i="1"/>
  <c r="AC284" i="1"/>
  <c r="U284" i="1"/>
  <c r="M284" i="1"/>
  <c r="X279" i="1"/>
  <c r="P279" i="1"/>
  <c r="AL277" i="1"/>
  <c r="AD277" i="1"/>
  <c r="V277" i="1"/>
  <c r="N277" i="1"/>
  <c r="AC276" i="1"/>
  <c r="U276" i="1"/>
  <c r="M276" i="1"/>
  <c r="H264" i="1"/>
  <c r="P264" i="1"/>
  <c r="X264" i="1"/>
  <c r="E264" i="1"/>
  <c r="M264" i="1"/>
  <c r="U264" i="1"/>
  <c r="AC264" i="1"/>
  <c r="AC263" i="1"/>
  <c r="R263" i="1"/>
  <c r="H263" i="1"/>
  <c r="V261" i="1"/>
  <c r="I261" i="1"/>
  <c r="Y258" i="1"/>
  <c r="I258" i="1"/>
  <c r="AG253" i="1"/>
  <c r="X259" i="1"/>
  <c r="P259" i="1"/>
  <c r="H259" i="1"/>
  <c r="AB255" i="1"/>
  <c r="T255" i="1"/>
  <c r="L255" i="1"/>
  <c r="D255" i="1"/>
  <c r="AA254" i="1"/>
  <c r="S254" i="1"/>
  <c r="K254" i="1"/>
  <c r="C254" i="1"/>
  <c r="X251" i="1"/>
  <c r="P251" i="1"/>
  <c r="H251" i="1"/>
  <c r="AE250" i="1"/>
  <c r="W250" i="1"/>
  <c r="O250" i="1"/>
  <c r="G250" i="1"/>
  <c r="AC248" i="1"/>
  <c r="U248" i="1"/>
  <c r="M248" i="1"/>
  <c r="E248" i="1"/>
  <c r="AB247" i="1"/>
  <c r="T247" i="1"/>
  <c r="L247" i="1"/>
  <c r="D247" i="1"/>
  <c r="AA246" i="1"/>
  <c r="S246" i="1"/>
  <c r="K246" i="1"/>
  <c r="C246" i="1"/>
  <c r="X243" i="1"/>
  <c r="P243" i="1"/>
  <c r="H243" i="1"/>
  <c r="AE242" i="1"/>
  <c r="W242" i="1"/>
  <c r="O242" i="1"/>
  <c r="G242" i="1"/>
  <c r="N241" i="1"/>
  <c r="AC240" i="1"/>
  <c r="U240" i="1"/>
  <c r="M240" i="1"/>
  <c r="E240" i="1"/>
  <c r="AB239" i="1"/>
  <c r="T239" i="1"/>
  <c r="L239" i="1"/>
  <c r="D239" i="1"/>
  <c r="AA238" i="1"/>
  <c r="S238" i="1"/>
  <c r="K238" i="1"/>
  <c r="C238" i="1"/>
  <c r="X235" i="1"/>
  <c r="P235" i="1"/>
  <c r="H235" i="1"/>
  <c r="AE234" i="1"/>
  <c r="W234" i="1"/>
  <c r="O234" i="1"/>
  <c r="G234" i="1"/>
  <c r="AC232" i="1"/>
  <c r="U232" i="1"/>
  <c r="M232" i="1"/>
  <c r="E232" i="1"/>
  <c r="AB231" i="1"/>
  <c r="T231" i="1"/>
  <c r="L231" i="1"/>
  <c r="D231" i="1"/>
  <c r="AA230" i="1"/>
  <c r="S230" i="1"/>
  <c r="K230" i="1"/>
  <c r="C230" i="1"/>
  <c r="X227" i="1"/>
  <c r="P227" i="1"/>
  <c r="H227" i="1"/>
  <c r="AE226" i="1"/>
  <c r="W226" i="1"/>
  <c r="O226" i="1"/>
  <c r="G226" i="1"/>
  <c r="N225" i="1"/>
  <c r="AC224" i="1"/>
  <c r="U224" i="1"/>
  <c r="M224" i="1"/>
  <c r="E224" i="1"/>
  <c r="AB223" i="1"/>
  <c r="T223" i="1"/>
  <c r="L223" i="1"/>
  <c r="D223" i="1"/>
  <c r="AA222" i="1"/>
  <c r="S222" i="1"/>
  <c r="K222" i="1"/>
  <c r="C222" i="1"/>
  <c r="X219" i="1"/>
  <c r="P219" i="1"/>
  <c r="H219" i="1"/>
  <c r="AE218" i="1"/>
  <c r="W218" i="1"/>
  <c r="O218" i="1"/>
  <c r="G218" i="1"/>
  <c r="N217" i="1"/>
  <c r="AC216" i="1"/>
  <c r="U216" i="1"/>
  <c r="M216" i="1"/>
  <c r="E216" i="1"/>
  <c r="AB215" i="1"/>
  <c r="T215" i="1"/>
  <c r="L215" i="1"/>
  <c r="D215" i="1"/>
  <c r="AA214" i="1"/>
  <c r="S214" i="1"/>
  <c r="J214" i="1"/>
  <c r="AC213" i="1"/>
  <c r="Q213" i="1"/>
  <c r="G213" i="1"/>
  <c r="G209" i="1"/>
  <c r="O209" i="1"/>
  <c r="W209" i="1"/>
  <c r="AE209" i="1"/>
  <c r="H209" i="1"/>
  <c r="P209" i="1"/>
  <c r="X209" i="1"/>
  <c r="D209" i="1"/>
  <c r="L209" i="1"/>
  <c r="T209" i="1"/>
  <c r="AB209" i="1"/>
  <c r="Y208" i="1"/>
  <c r="I208" i="1"/>
  <c r="P207" i="1"/>
  <c r="U204" i="1"/>
  <c r="Y199" i="1"/>
  <c r="AH255" i="1"/>
  <c r="Z255" i="1"/>
  <c r="R255" i="1"/>
  <c r="J255" i="1"/>
  <c r="B255" i="1"/>
  <c r="AC250" i="1"/>
  <c r="U250" i="1"/>
  <c r="M250" i="1"/>
  <c r="E250" i="1"/>
  <c r="AA248" i="1"/>
  <c r="S248" i="1"/>
  <c r="K248" i="1"/>
  <c r="C248" i="1"/>
  <c r="AH247" i="1"/>
  <c r="Z247" i="1"/>
  <c r="R247" i="1"/>
  <c r="J247" i="1"/>
  <c r="B247" i="1"/>
  <c r="AC242" i="1"/>
  <c r="U242" i="1"/>
  <c r="M242" i="1"/>
  <c r="E242" i="1"/>
  <c r="AA240" i="1"/>
  <c r="S240" i="1"/>
  <c r="K240" i="1"/>
  <c r="C240" i="1"/>
  <c r="AH239" i="1"/>
  <c r="Z239" i="1"/>
  <c r="R239" i="1"/>
  <c r="J239" i="1"/>
  <c r="B239" i="1"/>
  <c r="AC234" i="1"/>
  <c r="U234" i="1"/>
  <c r="M234" i="1"/>
  <c r="E234" i="1"/>
  <c r="AA232" i="1"/>
  <c r="S232" i="1"/>
  <c r="K232" i="1"/>
  <c r="C232" i="1"/>
  <c r="AH231" i="1"/>
  <c r="Z231" i="1"/>
  <c r="R231" i="1"/>
  <c r="J231" i="1"/>
  <c r="B231" i="1"/>
  <c r="N227" i="1"/>
  <c r="F227" i="1"/>
  <c r="AC226" i="1"/>
  <c r="U226" i="1"/>
  <c r="M226" i="1"/>
  <c r="E226" i="1"/>
  <c r="AA224" i="1"/>
  <c r="S224" i="1"/>
  <c r="K224" i="1"/>
  <c r="C224" i="1"/>
  <c r="AH223" i="1"/>
  <c r="Z223" i="1"/>
  <c r="R223" i="1"/>
  <c r="J223" i="1"/>
  <c r="B223" i="1"/>
  <c r="N219" i="1"/>
  <c r="F219" i="1"/>
  <c r="AC218" i="1"/>
  <c r="U218" i="1"/>
  <c r="M218" i="1"/>
  <c r="E218" i="1"/>
  <c r="AA216" i="1"/>
  <c r="S216" i="1"/>
  <c r="K216" i="1"/>
  <c r="C216" i="1"/>
  <c r="AH215" i="1"/>
  <c r="Z215" i="1"/>
  <c r="R215" i="1"/>
  <c r="J215" i="1"/>
  <c r="B215" i="1"/>
  <c r="H214" i="1"/>
  <c r="Y213" i="1"/>
  <c r="O213" i="1"/>
  <c r="E213" i="1"/>
  <c r="T208" i="1"/>
  <c r="D208" i="1"/>
  <c r="AA207" i="1"/>
  <c r="K207" i="1"/>
  <c r="N204" i="1"/>
  <c r="Q199" i="1"/>
  <c r="AG191" i="1"/>
  <c r="E178" i="1"/>
  <c r="M178" i="1"/>
  <c r="U178" i="1"/>
  <c r="AC178" i="1"/>
  <c r="H178" i="1"/>
  <c r="P178" i="1"/>
  <c r="X178" i="1"/>
  <c r="C178" i="1"/>
  <c r="N178" i="1"/>
  <c r="Y178" i="1"/>
  <c r="D178" i="1"/>
  <c r="O178" i="1"/>
  <c r="Z178" i="1"/>
  <c r="F178" i="1"/>
  <c r="Q178" i="1"/>
  <c r="AA178" i="1"/>
  <c r="AL178" i="1"/>
  <c r="G178" i="1"/>
  <c r="R178" i="1"/>
  <c r="AB178" i="1"/>
  <c r="I178" i="1"/>
  <c r="S178" i="1"/>
  <c r="AD178" i="1"/>
  <c r="J178" i="1"/>
  <c r="T178" i="1"/>
  <c r="AE178" i="1"/>
  <c r="B178" i="1"/>
  <c r="L178" i="1"/>
  <c r="W178" i="1"/>
  <c r="AH178" i="1"/>
  <c r="AH248" i="1"/>
  <c r="Z248" i="1"/>
  <c r="R248" i="1"/>
  <c r="J248" i="1"/>
  <c r="B248" i="1"/>
  <c r="AH240" i="1"/>
  <c r="Z240" i="1"/>
  <c r="R240" i="1"/>
  <c r="J240" i="1"/>
  <c r="B240" i="1"/>
  <c r="D234" i="1"/>
  <c r="AH232" i="1"/>
  <c r="Z232" i="1"/>
  <c r="R232" i="1"/>
  <c r="J232" i="1"/>
  <c r="B232" i="1"/>
  <c r="T226" i="1"/>
  <c r="L226" i="1"/>
  <c r="D226" i="1"/>
  <c r="AH224" i="1"/>
  <c r="Z224" i="1"/>
  <c r="R224" i="1"/>
  <c r="J224" i="1"/>
  <c r="B224" i="1"/>
  <c r="T218" i="1"/>
  <c r="L218" i="1"/>
  <c r="D218" i="1"/>
  <c r="AH216" i="1"/>
  <c r="Z216" i="1"/>
  <c r="R216" i="1"/>
  <c r="J216" i="1"/>
  <c r="B216" i="1"/>
  <c r="AH213" i="1"/>
  <c r="X213" i="1"/>
  <c r="N213" i="1"/>
  <c r="AH208" i="1"/>
  <c r="R208" i="1"/>
  <c r="Y207" i="1"/>
  <c r="I207" i="1"/>
  <c r="AG204" i="1"/>
  <c r="M204" i="1"/>
  <c r="Y191" i="1"/>
  <c r="C170" i="1"/>
  <c r="K170" i="1"/>
  <c r="S170" i="1"/>
  <c r="AA170" i="1"/>
  <c r="E170" i="1"/>
  <c r="M170" i="1"/>
  <c r="U170" i="1"/>
  <c r="AC170" i="1"/>
  <c r="H170" i="1"/>
  <c r="P170" i="1"/>
  <c r="X170" i="1"/>
  <c r="D170" i="1"/>
  <c r="Q170" i="1"/>
  <c r="AD170" i="1"/>
  <c r="F170" i="1"/>
  <c r="R170" i="1"/>
  <c r="AE170" i="1"/>
  <c r="G170" i="1"/>
  <c r="T170" i="1"/>
  <c r="AG170" i="1"/>
  <c r="I170" i="1"/>
  <c r="V170" i="1"/>
  <c r="AH170" i="1"/>
  <c r="J170" i="1"/>
  <c r="W170" i="1"/>
  <c r="L170" i="1"/>
  <c r="Y170" i="1"/>
  <c r="AL170" i="1"/>
  <c r="B170" i="1"/>
  <c r="O170" i="1"/>
  <c r="AB170" i="1"/>
  <c r="C213" i="1"/>
  <c r="K213" i="1"/>
  <c r="S213" i="1"/>
  <c r="AA213" i="1"/>
  <c r="D213" i="1"/>
  <c r="L213" i="1"/>
  <c r="T213" i="1"/>
  <c r="AB213" i="1"/>
  <c r="F208" i="1"/>
  <c r="N208" i="1"/>
  <c r="V208" i="1"/>
  <c r="AD208" i="1"/>
  <c r="AL208" i="1"/>
  <c r="G208" i="1"/>
  <c r="O208" i="1"/>
  <c r="W208" i="1"/>
  <c r="AE208" i="1"/>
  <c r="H208" i="1"/>
  <c r="P208" i="1"/>
  <c r="X208" i="1"/>
  <c r="C208" i="1"/>
  <c r="K208" i="1"/>
  <c r="S208" i="1"/>
  <c r="AA208" i="1"/>
  <c r="C199" i="1"/>
  <c r="K199" i="1"/>
  <c r="S199" i="1"/>
  <c r="AA199" i="1"/>
  <c r="D199" i="1"/>
  <c r="L199" i="1"/>
  <c r="E199" i="1"/>
  <c r="M199" i="1"/>
  <c r="U199" i="1"/>
  <c r="AC199" i="1"/>
  <c r="F199" i="1"/>
  <c r="N199" i="1"/>
  <c r="V199" i="1"/>
  <c r="AD199" i="1"/>
  <c r="AL199" i="1"/>
  <c r="G199" i="1"/>
  <c r="O199" i="1"/>
  <c r="W199" i="1"/>
  <c r="AE199" i="1"/>
  <c r="H199" i="1"/>
  <c r="P199" i="1"/>
  <c r="X199" i="1"/>
  <c r="B199" i="1"/>
  <c r="J199" i="1"/>
  <c r="R199" i="1"/>
  <c r="Z199" i="1"/>
  <c r="AH199" i="1"/>
  <c r="AA259" i="1"/>
  <c r="S259" i="1"/>
  <c r="K259" i="1"/>
  <c r="AE255" i="1"/>
  <c r="W255" i="1"/>
  <c r="O255" i="1"/>
  <c r="G255" i="1"/>
  <c r="AL254" i="1"/>
  <c r="AD254" i="1"/>
  <c r="V254" i="1"/>
  <c r="N254" i="1"/>
  <c r="F254" i="1"/>
  <c r="AA251" i="1"/>
  <c r="S251" i="1"/>
  <c r="K251" i="1"/>
  <c r="AH250" i="1"/>
  <c r="Z250" i="1"/>
  <c r="R250" i="1"/>
  <c r="J250" i="1"/>
  <c r="B250" i="1"/>
  <c r="X248" i="1"/>
  <c r="P248" i="1"/>
  <c r="H248" i="1"/>
  <c r="AE247" i="1"/>
  <c r="W247" i="1"/>
  <c r="O247" i="1"/>
  <c r="G247" i="1"/>
  <c r="AL246" i="1"/>
  <c r="AD246" i="1"/>
  <c r="V246" i="1"/>
  <c r="N246" i="1"/>
  <c r="F246" i="1"/>
  <c r="AA243" i="1"/>
  <c r="S243" i="1"/>
  <c r="K243" i="1"/>
  <c r="AH242" i="1"/>
  <c r="Z242" i="1"/>
  <c r="R242" i="1"/>
  <c r="J242" i="1"/>
  <c r="B242" i="1"/>
  <c r="X240" i="1"/>
  <c r="P240" i="1"/>
  <c r="H240" i="1"/>
  <c r="AE239" i="1"/>
  <c r="W239" i="1"/>
  <c r="O239" i="1"/>
  <c r="G239" i="1"/>
  <c r="AL238" i="1"/>
  <c r="AD238" i="1"/>
  <c r="V238" i="1"/>
  <c r="N238" i="1"/>
  <c r="F238" i="1"/>
  <c r="AA235" i="1"/>
  <c r="S235" i="1"/>
  <c r="K235" i="1"/>
  <c r="AH234" i="1"/>
  <c r="Z234" i="1"/>
  <c r="R234" i="1"/>
  <c r="J234" i="1"/>
  <c r="B234" i="1"/>
  <c r="X232" i="1"/>
  <c r="P232" i="1"/>
  <c r="H232" i="1"/>
  <c r="AE231" i="1"/>
  <c r="W231" i="1"/>
  <c r="O231" i="1"/>
  <c r="G231" i="1"/>
  <c r="AL230" i="1"/>
  <c r="AD230" i="1"/>
  <c r="V230" i="1"/>
  <c r="N230" i="1"/>
  <c r="AA227" i="1"/>
  <c r="S227" i="1"/>
  <c r="K227" i="1"/>
  <c r="AH226" i="1"/>
  <c r="Z226" i="1"/>
  <c r="R226" i="1"/>
  <c r="J226" i="1"/>
  <c r="B226" i="1"/>
  <c r="X224" i="1"/>
  <c r="P224" i="1"/>
  <c r="H224" i="1"/>
  <c r="AE223" i="1"/>
  <c r="W223" i="1"/>
  <c r="O223" i="1"/>
  <c r="G223" i="1"/>
  <c r="AL222" i="1"/>
  <c r="AD222" i="1"/>
  <c r="V222" i="1"/>
  <c r="N222" i="1"/>
  <c r="AA219" i="1"/>
  <c r="S219" i="1"/>
  <c r="K219" i="1"/>
  <c r="AH218" i="1"/>
  <c r="Z218" i="1"/>
  <c r="R218" i="1"/>
  <c r="J218" i="1"/>
  <c r="B218" i="1"/>
  <c r="X216" i="1"/>
  <c r="P216" i="1"/>
  <c r="H216" i="1"/>
  <c r="AE215" i="1"/>
  <c r="W215" i="1"/>
  <c r="O215" i="1"/>
  <c r="G215" i="1"/>
  <c r="AL214" i="1"/>
  <c r="AD214" i="1"/>
  <c r="V214" i="1"/>
  <c r="N214" i="1"/>
  <c r="V213" i="1"/>
  <c r="J213" i="1"/>
  <c r="R209" i="1"/>
  <c r="E209" i="1"/>
  <c r="AC208" i="1"/>
  <c r="M208" i="1"/>
  <c r="T207" i="1"/>
  <c r="AC204" i="1"/>
  <c r="F204" i="1"/>
  <c r="AE248" i="1"/>
  <c r="W248" i="1"/>
  <c r="O248" i="1"/>
  <c r="G248" i="1"/>
  <c r="N247" i="1"/>
  <c r="F247" i="1"/>
  <c r="AE240" i="1"/>
  <c r="W240" i="1"/>
  <c r="O240" i="1"/>
  <c r="G240" i="1"/>
  <c r="AL239" i="1"/>
  <c r="AD239" i="1"/>
  <c r="V239" i="1"/>
  <c r="N239" i="1"/>
  <c r="F239" i="1"/>
  <c r="AE232" i="1"/>
  <c r="W232" i="1"/>
  <c r="O232" i="1"/>
  <c r="G232" i="1"/>
  <c r="AE224" i="1"/>
  <c r="W224" i="1"/>
  <c r="O224" i="1"/>
  <c r="G224" i="1"/>
  <c r="AE216" i="1"/>
  <c r="W216" i="1"/>
  <c r="O216" i="1"/>
  <c r="G216" i="1"/>
  <c r="AE213" i="1"/>
  <c r="U213" i="1"/>
  <c r="I213" i="1"/>
  <c r="AB208" i="1"/>
  <c r="L208" i="1"/>
  <c r="AG199" i="1"/>
  <c r="C191" i="1"/>
  <c r="K191" i="1"/>
  <c r="S191" i="1"/>
  <c r="AA191" i="1"/>
  <c r="D191" i="1"/>
  <c r="L191" i="1"/>
  <c r="T191" i="1"/>
  <c r="AB191" i="1"/>
  <c r="E191" i="1"/>
  <c r="M191" i="1"/>
  <c r="U191" i="1"/>
  <c r="AC191" i="1"/>
  <c r="F191" i="1"/>
  <c r="N191" i="1"/>
  <c r="V191" i="1"/>
  <c r="AD191" i="1"/>
  <c r="AL191" i="1"/>
  <c r="G191" i="1"/>
  <c r="O191" i="1"/>
  <c r="W191" i="1"/>
  <c r="AE191" i="1"/>
  <c r="H191" i="1"/>
  <c r="P191" i="1"/>
  <c r="X191" i="1"/>
  <c r="B191" i="1"/>
  <c r="J191" i="1"/>
  <c r="R191" i="1"/>
  <c r="Z191" i="1"/>
  <c r="AH191" i="1"/>
  <c r="AC255" i="1"/>
  <c r="U255" i="1"/>
  <c r="M255" i="1"/>
  <c r="AB254" i="1"/>
  <c r="T254" i="1"/>
  <c r="L254" i="1"/>
  <c r="X250" i="1"/>
  <c r="P250" i="1"/>
  <c r="AL248" i="1"/>
  <c r="AD248" i="1"/>
  <c r="V248" i="1"/>
  <c r="N248" i="1"/>
  <c r="AC247" i="1"/>
  <c r="U247" i="1"/>
  <c r="M247" i="1"/>
  <c r="AB246" i="1"/>
  <c r="T246" i="1"/>
  <c r="L246" i="1"/>
  <c r="X242" i="1"/>
  <c r="P242" i="1"/>
  <c r="AL240" i="1"/>
  <c r="AD240" i="1"/>
  <c r="V240" i="1"/>
  <c r="N240" i="1"/>
  <c r="AC239" i="1"/>
  <c r="U239" i="1"/>
  <c r="M239" i="1"/>
  <c r="X234" i="1"/>
  <c r="P234" i="1"/>
  <c r="AL232" i="1"/>
  <c r="AD232" i="1"/>
  <c r="V232" i="1"/>
  <c r="N232" i="1"/>
  <c r="AC231" i="1"/>
  <c r="U231" i="1"/>
  <c r="M231" i="1"/>
  <c r="X226" i="1"/>
  <c r="P226" i="1"/>
  <c r="AL224" i="1"/>
  <c r="AD224" i="1"/>
  <c r="V224" i="1"/>
  <c r="N224" i="1"/>
  <c r="AC223" i="1"/>
  <c r="U223" i="1"/>
  <c r="M223" i="1"/>
  <c r="X218" i="1"/>
  <c r="P218" i="1"/>
  <c r="AL216" i="1"/>
  <c r="AD216" i="1"/>
  <c r="V216" i="1"/>
  <c r="N216" i="1"/>
  <c r="AC215" i="1"/>
  <c r="U215" i="1"/>
  <c r="M215" i="1"/>
  <c r="D214" i="1"/>
  <c r="E214" i="1"/>
  <c r="M214" i="1"/>
  <c r="AD213" i="1"/>
  <c r="R213" i="1"/>
  <c r="H213" i="1"/>
  <c r="Z208" i="1"/>
  <c r="J208" i="1"/>
  <c r="E207" i="1"/>
  <c r="M207" i="1"/>
  <c r="U207" i="1"/>
  <c r="AC207" i="1"/>
  <c r="F207" i="1"/>
  <c r="N207" i="1"/>
  <c r="V207" i="1"/>
  <c r="AD207" i="1"/>
  <c r="AL207" i="1"/>
  <c r="G207" i="1"/>
  <c r="O207" i="1"/>
  <c r="W207" i="1"/>
  <c r="AE207" i="1"/>
  <c r="B207" i="1"/>
  <c r="J207" i="1"/>
  <c r="R207" i="1"/>
  <c r="Z207" i="1"/>
  <c r="AH207" i="1"/>
  <c r="H204" i="1"/>
  <c r="P204" i="1"/>
  <c r="X204" i="1"/>
  <c r="B204" i="1"/>
  <c r="J204" i="1"/>
  <c r="R204" i="1"/>
  <c r="Z204" i="1"/>
  <c r="AH204" i="1"/>
  <c r="C204" i="1"/>
  <c r="K204" i="1"/>
  <c r="S204" i="1"/>
  <c r="AA204" i="1"/>
  <c r="D204" i="1"/>
  <c r="L204" i="1"/>
  <c r="T204" i="1"/>
  <c r="AB204" i="1"/>
  <c r="G204" i="1"/>
  <c r="O204" i="1"/>
  <c r="W204" i="1"/>
  <c r="AE204" i="1"/>
  <c r="AB199" i="1"/>
  <c r="X205" i="1"/>
  <c r="P205" i="1"/>
  <c r="H205" i="1"/>
  <c r="AB201" i="1"/>
  <c r="T201" i="1"/>
  <c r="L201" i="1"/>
  <c r="D201" i="1"/>
  <c r="AA200" i="1"/>
  <c r="S200" i="1"/>
  <c r="K200" i="1"/>
  <c r="C200" i="1"/>
  <c r="X197" i="1"/>
  <c r="P197" i="1"/>
  <c r="H197" i="1"/>
  <c r="AE196" i="1"/>
  <c r="W196" i="1"/>
  <c r="O196" i="1"/>
  <c r="G196" i="1"/>
  <c r="L193" i="1"/>
  <c r="D193" i="1"/>
  <c r="AA192" i="1"/>
  <c r="S192" i="1"/>
  <c r="K192" i="1"/>
  <c r="C192" i="1"/>
  <c r="X189" i="1"/>
  <c r="P189" i="1"/>
  <c r="H189" i="1"/>
  <c r="AE188" i="1"/>
  <c r="W188" i="1"/>
  <c r="O188" i="1"/>
  <c r="G188" i="1"/>
  <c r="AB185" i="1"/>
  <c r="T185" i="1"/>
  <c r="L185" i="1"/>
  <c r="D185" i="1"/>
  <c r="AA184" i="1"/>
  <c r="S184" i="1"/>
  <c r="K184" i="1"/>
  <c r="C184" i="1"/>
  <c r="AH183" i="1"/>
  <c r="Z183" i="1"/>
  <c r="R183" i="1"/>
  <c r="I183" i="1"/>
  <c r="AE181" i="1"/>
  <c r="U181" i="1"/>
  <c r="J181" i="1"/>
  <c r="AD177" i="1"/>
  <c r="S177" i="1"/>
  <c r="I177" i="1"/>
  <c r="Z176" i="1"/>
  <c r="P176" i="1"/>
  <c r="B175" i="1"/>
  <c r="J175" i="1"/>
  <c r="R175" i="1"/>
  <c r="Z175" i="1"/>
  <c r="AH175" i="1"/>
  <c r="E175" i="1"/>
  <c r="M175" i="1"/>
  <c r="U175" i="1"/>
  <c r="AC175" i="1"/>
  <c r="H173" i="1"/>
  <c r="P173" i="1"/>
  <c r="X173" i="1"/>
  <c r="C173" i="1"/>
  <c r="K173" i="1"/>
  <c r="S173" i="1"/>
  <c r="AA173" i="1"/>
  <c r="AC172" i="1"/>
  <c r="Q172" i="1"/>
  <c r="U196" i="1"/>
  <c r="M196" i="1"/>
  <c r="E196" i="1"/>
  <c r="M188" i="1"/>
  <c r="E188" i="1"/>
  <c r="AL177" i="1"/>
  <c r="AA177" i="1"/>
  <c r="Q177" i="1"/>
  <c r="F177" i="1"/>
  <c r="E172" i="1"/>
  <c r="M172" i="1"/>
  <c r="U172" i="1"/>
  <c r="G172" i="1"/>
  <c r="O172" i="1"/>
  <c r="W172" i="1"/>
  <c r="AE172" i="1"/>
  <c r="B172" i="1"/>
  <c r="J172" i="1"/>
  <c r="R172" i="1"/>
  <c r="Z172" i="1"/>
  <c r="AH172" i="1"/>
  <c r="C156" i="1"/>
  <c r="K156" i="1"/>
  <c r="S156" i="1"/>
  <c r="AA156" i="1"/>
  <c r="D156" i="1"/>
  <c r="L156" i="1"/>
  <c r="T156" i="1"/>
  <c r="AB156" i="1"/>
  <c r="E156" i="1"/>
  <c r="M156" i="1"/>
  <c r="U156" i="1"/>
  <c r="AC156" i="1"/>
  <c r="F156" i="1"/>
  <c r="N156" i="1"/>
  <c r="V156" i="1"/>
  <c r="AD156" i="1"/>
  <c r="AL156" i="1"/>
  <c r="G156" i="1"/>
  <c r="O156" i="1"/>
  <c r="W156" i="1"/>
  <c r="AE156" i="1"/>
  <c r="H156" i="1"/>
  <c r="P156" i="1"/>
  <c r="X156" i="1"/>
  <c r="B156" i="1"/>
  <c r="J156" i="1"/>
  <c r="R156" i="1"/>
  <c r="Z156" i="1"/>
  <c r="AH156" i="1"/>
  <c r="AC205" i="1"/>
  <c r="U205" i="1"/>
  <c r="M205" i="1"/>
  <c r="E205" i="1"/>
  <c r="X200" i="1"/>
  <c r="P200" i="1"/>
  <c r="H200" i="1"/>
  <c r="AC197" i="1"/>
  <c r="U197" i="1"/>
  <c r="M197" i="1"/>
  <c r="E197" i="1"/>
  <c r="AB196" i="1"/>
  <c r="T196" i="1"/>
  <c r="L196" i="1"/>
  <c r="D196" i="1"/>
  <c r="X192" i="1"/>
  <c r="P192" i="1"/>
  <c r="H192" i="1"/>
  <c r="AC189" i="1"/>
  <c r="U189" i="1"/>
  <c r="M189" i="1"/>
  <c r="E189" i="1"/>
  <c r="AB188" i="1"/>
  <c r="T188" i="1"/>
  <c r="L188" i="1"/>
  <c r="D188" i="1"/>
  <c r="X184" i="1"/>
  <c r="P184" i="1"/>
  <c r="H184" i="1"/>
  <c r="AE183" i="1"/>
  <c r="W183" i="1"/>
  <c r="O183" i="1"/>
  <c r="F183" i="1"/>
  <c r="AL181" i="1"/>
  <c r="AB181" i="1"/>
  <c r="Q181" i="1"/>
  <c r="F181" i="1"/>
  <c r="Z177" i="1"/>
  <c r="P177" i="1"/>
  <c r="E177" i="1"/>
  <c r="C176" i="1"/>
  <c r="K176" i="1"/>
  <c r="S176" i="1"/>
  <c r="AA176" i="1"/>
  <c r="F176" i="1"/>
  <c r="N176" i="1"/>
  <c r="V176" i="1"/>
  <c r="AD176" i="1"/>
  <c r="AL176" i="1"/>
  <c r="Y172" i="1"/>
  <c r="L172" i="1"/>
  <c r="C164" i="1"/>
  <c r="K164" i="1"/>
  <c r="S164" i="1"/>
  <c r="AA164" i="1"/>
  <c r="D164" i="1"/>
  <c r="L164" i="1"/>
  <c r="T164" i="1"/>
  <c r="AB164" i="1"/>
  <c r="E164" i="1"/>
  <c r="M164" i="1"/>
  <c r="U164" i="1"/>
  <c r="AC164" i="1"/>
  <c r="F164" i="1"/>
  <c r="N164" i="1"/>
  <c r="V164" i="1"/>
  <c r="AD164" i="1"/>
  <c r="AL164" i="1"/>
  <c r="G164" i="1"/>
  <c r="O164" i="1"/>
  <c r="W164" i="1"/>
  <c r="AE164" i="1"/>
  <c r="H164" i="1"/>
  <c r="P164" i="1"/>
  <c r="X164" i="1"/>
  <c r="B164" i="1"/>
  <c r="J164" i="1"/>
  <c r="R164" i="1"/>
  <c r="Z164" i="1"/>
  <c r="AH164" i="1"/>
  <c r="AC206" i="1"/>
  <c r="U206" i="1"/>
  <c r="M206" i="1"/>
  <c r="E206" i="1"/>
  <c r="AB205" i="1"/>
  <c r="T205" i="1"/>
  <c r="L205" i="1"/>
  <c r="D205" i="1"/>
  <c r="AH203" i="1"/>
  <c r="Z203" i="1"/>
  <c r="R203" i="1"/>
  <c r="J203" i="1"/>
  <c r="X201" i="1"/>
  <c r="P201" i="1"/>
  <c r="H201" i="1"/>
  <c r="AE200" i="1"/>
  <c r="W200" i="1"/>
  <c r="O200" i="1"/>
  <c r="G200" i="1"/>
  <c r="AC198" i="1"/>
  <c r="U198" i="1"/>
  <c r="M198" i="1"/>
  <c r="E198" i="1"/>
  <c r="AB197" i="1"/>
  <c r="T197" i="1"/>
  <c r="L197" i="1"/>
  <c r="D197" i="1"/>
  <c r="AA196" i="1"/>
  <c r="S196" i="1"/>
  <c r="K196" i="1"/>
  <c r="C196" i="1"/>
  <c r="AH195" i="1"/>
  <c r="Z195" i="1"/>
  <c r="R195" i="1"/>
  <c r="J195" i="1"/>
  <c r="X193" i="1"/>
  <c r="P193" i="1"/>
  <c r="H193" i="1"/>
  <c r="AE192" i="1"/>
  <c r="W192" i="1"/>
  <c r="O192" i="1"/>
  <c r="G192" i="1"/>
  <c r="AC190" i="1"/>
  <c r="U190" i="1"/>
  <c r="M190" i="1"/>
  <c r="E190" i="1"/>
  <c r="AB189" i="1"/>
  <c r="T189" i="1"/>
  <c r="L189" i="1"/>
  <c r="D189" i="1"/>
  <c r="AA188" i="1"/>
  <c r="S188" i="1"/>
  <c r="K188" i="1"/>
  <c r="C188" i="1"/>
  <c r="AH187" i="1"/>
  <c r="Z187" i="1"/>
  <c r="R187" i="1"/>
  <c r="J187" i="1"/>
  <c r="X185" i="1"/>
  <c r="P185" i="1"/>
  <c r="H185" i="1"/>
  <c r="AE184" i="1"/>
  <c r="W184" i="1"/>
  <c r="O184" i="1"/>
  <c r="G184" i="1"/>
  <c r="AL183" i="1"/>
  <c r="AD183" i="1"/>
  <c r="V183" i="1"/>
  <c r="N183" i="1"/>
  <c r="D183" i="1"/>
  <c r="Z181" i="1"/>
  <c r="O181" i="1"/>
  <c r="E181" i="1"/>
  <c r="G180" i="1"/>
  <c r="O180" i="1"/>
  <c r="W180" i="1"/>
  <c r="AE180" i="1"/>
  <c r="B180" i="1"/>
  <c r="J180" i="1"/>
  <c r="R180" i="1"/>
  <c r="Z180" i="1"/>
  <c r="AH180" i="1"/>
  <c r="Y177" i="1"/>
  <c r="N177" i="1"/>
  <c r="C177" i="1"/>
  <c r="U176" i="1"/>
  <c r="J176" i="1"/>
  <c r="AB175" i="1"/>
  <c r="Q175" i="1"/>
  <c r="G175" i="1"/>
  <c r="AL173" i="1"/>
  <c r="AB173" i="1"/>
  <c r="Q173" i="1"/>
  <c r="F173" i="1"/>
  <c r="X172" i="1"/>
  <c r="K172" i="1"/>
  <c r="S169" i="1"/>
  <c r="T167" i="1"/>
  <c r="AC147" i="1"/>
  <c r="AB206" i="1"/>
  <c r="T206" i="1"/>
  <c r="L206" i="1"/>
  <c r="AA205" i="1"/>
  <c r="S205" i="1"/>
  <c r="K205" i="1"/>
  <c r="AE201" i="1"/>
  <c r="W201" i="1"/>
  <c r="O201" i="1"/>
  <c r="AL200" i="1"/>
  <c r="AD200" i="1"/>
  <c r="V200" i="1"/>
  <c r="N200" i="1"/>
  <c r="F200" i="1"/>
  <c r="AB198" i="1"/>
  <c r="T198" i="1"/>
  <c r="L198" i="1"/>
  <c r="AA197" i="1"/>
  <c r="S197" i="1"/>
  <c r="K197" i="1"/>
  <c r="AH196" i="1"/>
  <c r="Z196" i="1"/>
  <c r="R196" i="1"/>
  <c r="J196" i="1"/>
  <c r="B196" i="1"/>
  <c r="AE193" i="1"/>
  <c r="W193" i="1"/>
  <c r="O193" i="1"/>
  <c r="AL192" i="1"/>
  <c r="AD192" i="1"/>
  <c r="V192" i="1"/>
  <c r="N192" i="1"/>
  <c r="F192" i="1"/>
  <c r="AB190" i="1"/>
  <c r="T190" i="1"/>
  <c r="L190" i="1"/>
  <c r="AA189" i="1"/>
  <c r="S189" i="1"/>
  <c r="K189" i="1"/>
  <c r="AH188" i="1"/>
  <c r="Z188" i="1"/>
  <c r="R188" i="1"/>
  <c r="J188" i="1"/>
  <c r="B188" i="1"/>
  <c r="AE185" i="1"/>
  <c r="W185" i="1"/>
  <c r="O185" i="1"/>
  <c r="AL184" i="1"/>
  <c r="AD184" i="1"/>
  <c r="V184" i="1"/>
  <c r="N184" i="1"/>
  <c r="F184" i="1"/>
  <c r="AC183" i="1"/>
  <c r="U183" i="1"/>
  <c r="L183" i="1"/>
  <c r="Y181" i="1"/>
  <c r="N181" i="1"/>
  <c r="AH177" i="1"/>
  <c r="X177" i="1"/>
  <c r="M177" i="1"/>
  <c r="AE176" i="1"/>
  <c r="T176" i="1"/>
  <c r="I176" i="1"/>
  <c r="AL175" i="1"/>
  <c r="AA175" i="1"/>
  <c r="P175" i="1"/>
  <c r="F175" i="1"/>
  <c r="Z173" i="1"/>
  <c r="O173" i="1"/>
  <c r="E173" i="1"/>
  <c r="AG172" i="1"/>
  <c r="V172" i="1"/>
  <c r="I172" i="1"/>
  <c r="B169" i="1"/>
  <c r="J169" i="1"/>
  <c r="R169" i="1"/>
  <c r="Z169" i="1"/>
  <c r="AH169" i="1"/>
  <c r="D169" i="1"/>
  <c r="L169" i="1"/>
  <c r="T169" i="1"/>
  <c r="AB169" i="1"/>
  <c r="E169" i="1"/>
  <c r="M169" i="1"/>
  <c r="U169" i="1"/>
  <c r="AC169" i="1"/>
  <c r="G169" i="1"/>
  <c r="O169" i="1"/>
  <c r="W169" i="1"/>
  <c r="AE169" i="1"/>
  <c r="H167" i="1"/>
  <c r="P167" i="1"/>
  <c r="X167" i="1"/>
  <c r="B167" i="1"/>
  <c r="J167" i="1"/>
  <c r="R167" i="1"/>
  <c r="Z167" i="1"/>
  <c r="AH167" i="1"/>
  <c r="C167" i="1"/>
  <c r="K167" i="1"/>
  <c r="S167" i="1"/>
  <c r="AA167" i="1"/>
  <c r="E167" i="1"/>
  <c r="M167" i="1"/>
  <c r="U167" i="1"/>
  <c r="AC167" i="1"/>
  <c r="D177" i="1"/>
  <c r="L177" i="1"/>
  <c r="T177" i="1"/>
  <c r="AB177" i="1"/>
  <c r="G177" i="1"/>
  <c r="O177" i="1"/>
  <c r="W177" i="1"/>
  <c r="AE177" i="1"/>
  <c r="H134" i="1"/>
  <c r="P134" i="1"/>
  <c r="X134" i="1"/>
  <c r="B134" i="1"/>
  <c r="J134" i="1"/>
  <c r="R134" i="1"/>
  <c r="Z134" i="1"/>
  <c r="AH134" i="1"/>
  <c r="D134" i="1"/>
  <c r="L134" i="1"/>
  <c r="T134" i="1"/>
  <c r="AB134" i="1"/>
  <c r="E134" i="1"/>
  <c r="M134" i="1"/>
  <c r="U134" i="1"/>
  <c r="AC134" i="1"/>
  <c r="G134" i="1"/>
  <c r="O134" i="1"/>
  <c r="W134" i="1"/>
  <c r="AE134" i="1"/>
  <c r="F134" i="1"/>
  <c r="AA134" i="1"/>
  <c r="I134" i="1"/>
  <c r="AD134" i="1"/>
  <c r="K134" i="1"/>
  <c r="AG134" i="1"/>
  <c r="N134" i="1"/>
  <c r="Q134" i="1"/>
  <c r="AL134" i="1"/>
  <c r="S134" i="1"/>
  <c r="C134" i="1"/>
  <c r="Y134" i="1"/>
  <c r="AB200" i="1"/>
  <c r="T200" i="1"/>
  <c r="L200" i="1"/>
  <c r="X196" i="1"/>
  <c r="P196" i="1"/>
  <c r="AB192" i="1"/>
  <c r="T192" i="1"/>
  <c r="L192" i="1"/>
  <c r="X188" i="1"/>
  <c r="P188" i="1"/>
  <c r="AB184" i="1"/>
  <c r="T184" i="1"/>
  <c r="L184" i="1"/>
  <c r="E183" i="1"/>
  <c r="M183" i="1"/>
  <c r="H181" i="1"/>
  <c r="P181" i="1"/>
  <c r="X181" i="1"/>
  <c r="C181" i="1"/>
  <c r="K181" i="1"/>
  <c r="S181" i="1"/>
  <c r="AA181" i="1"/>
  <c r="U177" i="1"/>
  <c r="J177" i="1"/>
  <c r="AD172" i="1"/>
  <c r="S172" i="1"/>
  <c r="F172" i="1"/>
  <c r="Y156" i="1"/>
  <c r="D147" i="1"/>
  <c r="L147" i="1"/>
  <c r="T147" i="1"/>
  <c r="AB147" i="1"/>
  <c r="C147" i="1"/>
  <c r="M147" i="1"/>
  <c r="V147" i="1"/>
  <c r="AE147" i="1"/>
  <c r="E147" i="1"/>
  <c r="N147" i="1"/>
  <c r="W147" i="1"/>
  <c r="F147" i="1"/>
  <c r="O147" i="1"/>
  <c r="X147" i="1"/>
  <c r="AG147" i="1"/>
  <c r="G147" i="1"/>
  <c r="P147" i="1"/>
  <c r="Y147" i="1"/>
  <c r="AH147" i="1"/>
  <c r="H147" i="1"/>
  <c r="Q147" i="1"/>
  <c r="Z147" i="1"/>
  <c r="I147" i="1"/>
  <c r="R147" i="1"/>
  <c r="AA147" i="1"/>
  <c r="B147" i="1"/>
  <c r="K147" i="1"/>
  <c r="U147" i="1"/>
  <c r="AD147" i="1"/>
  <c r="AB182" i="1"/>
  <c r="T182" i="1"/>
  <c r="L182" i="1"/>
  <c r="AB174" i="1"/>
  <c r="T174" i="1"/>
  <c r="L174" i="1"/>
  <c r="AL168" i="1"/>
  <c r="AD168" i="1"/>
  <c r="V168" i="1"/>
  <c r="N168" i="1"/>
  <c r="F168" i="1"/>
  <c r="AB166" i="1"/>
  <c r="T166" i="1"/>
  <c r="L166" i="1"/>
  <c r="AA165" i="1"/>
  <c r="S165" i="1"/>
  <c r="K165" i="1"/>
  <c r="C165" i="1"/>
  <c r="X162" i="1"/>
  <c r="P162" i="1"/>
  <c r="H162" i="1"/>
  <c r="AE161" i="1"/>
  <c r="W161" i="1"/>
  <c r="O161" i="1"/>
  <c r="G161" i="1"/>
  <c r="AL160" i="1"/>
  <c r="AD160" i="1"/>
  <c r="V160" i="1"/>
  <c r="N160" i="1"/>
  <c r="F160" i="1"/>
  <c r="AC159" i="1"/>
  <c r="U159" i="1"/>
  <c r="M159" i="1"/>
  <c r="E159" i="1"/>
  <c r="AB158" i="1"/>
  <c r="T158" i="1"/>
  <c r="L158" i="1"/>
  <c r="AA157" i="1"/>
  <c r="S157" i="1"/>
  <c r="K157" i="1"/>
  <c r="C157" i="1"/>
  <c r="X154" i="1"/>
  <c r="P154" i="1"/>
  <c r="H154" i="1"/>
  <c r="AE153" i="1"/>
  <c r="W153" i="1"/>
  <c r="O153" i="1"/>
  <c r="G153" i="1"/>
  <c r="AL152" i="1"/>
  <c r="AD152" i="1"/>
  <c r="V152" i="1"/>
  <c r="N152" i="1"/>
  <c r="F152" i="1"/>
  <c r="AC151" i="1"/>
  <c r="U151" i="1"/>
  <c r="M151" i="1"/>
  <c r="E151" i="1"/>
  <c r="AB150" i="1"/>
  <c r="T150" i="1"/>
  <c r="L150" i="1"/>
  <c r="AA149" i="1"/>
  <c r="S149" i="1"/>
  <c r="K149" i="1"/>
  <c r="C149" i="1"/>
  <c r="AH148" i="1"/>
  <c r="Z148" i="1"/>
  <c r="R148" i="1"/>
  <c r="I148" i="1"/>
  <c r="W146" i="1"/>
  <c r="N146" i="1"/>
  <c r="Y145" i="1"/>
  <c r="P145" i="1"/>
  <c r="G145" i="1"/>
  <c r="AH143" i="1"/>
  <c r="V143" i="1"/>
  <c r="I143" i="1"/>
  <c r="V142" i="1"/>
  <c r="I142" i="1"/>
  <c r="AL140" i="1"/>
  <c r="Y140" i="1"/>
  <c r="L140" i="1"/>
  <c r="D138" i="1"/>
  <c r="L138" i="1"/>
  <c r="T138" i="1"/>
  <c r="AB138" i="1"/>
  <c r="F138" i="1"/>
  <c r="N138" i="1"/>
  <c r="V138" i="1"/>
  <c r="AD138" i="1"/>
  <c r="AL138" i="1"/>
  <c r="H138" i="1"/>
  <c r="P138" i="1"/>
  <c r="X138" i="1"/>
  <c r="C138" i="1"/>
  <c r="K138" i="1"/>
  <c r="S138" i="1"/>
  <c r="AA138" i="1"/>
  <c r="X137" i="1"/>
  <c r="T132" i="1"/>
  <c r="AC129" i="1"/>
  <c r="AL162" i="1"/>
  <c r="AD162" i="1"/>
  <c r="V162" i="1"/>
  <c r="N162" i="1"/>
  <c r="F162" i="1"/>
  <c r="AC161" i="1"/>
  <c r="U161" i="1"/>
  <c r="M161" i="1"/>
  <c r="E161" i="1"/>
  <c r="AA159" i="1"/>
  <c r="S159" i="1"/>
  <c r="K159" i="1"/>
  <c r="C159" i="1"/>
  <c r="AL154" i="1"/>
  <c r="AD154" i="1"/>
  <c r="V154" i="1"/>
  <c r="N154" i="1"/>
  <c r="F154" i="1"/>
  <c r="AC153" i="1"/>
  <c r="U153" i="1"/>
  <c r="M153" i="1"/>
  <c r="E153" i="1"/>
  <c r="AA151" i="1"/>
  <c r="S151" i="1"/>
  <c r="K151" i="1"/>
  <c r="C151" i="1"/>
  <c r="X148" i="1"/>
  <c r="P148" i="1"/>
  <c r="G148" i="1"/>
  <c r="V140" i="1"/>
  <c r="I140" i="1"/>
  <c r="O132" i="1"/>
  <c r="AC98" i="1"/>
  <c r="AA168" i="1"/>
  <c r="S168" i="1"/>
  <c r="K168" i="1"/>
  <c r="X165" i="1"/>
  <c r="P165" i="1"/>
  <c r="H165" i="1"/>
  <c r="AC162" i="1"/>
  <c r="U162" i="1"/>
  <c r="M162" i="1"/>
  <c r="E162" i="1"/>
  <c r="AB161" i="1"/>
  <c r="T161" i="1"/>
  <c r="L161" i="1"/>
  <c r="D161" i="1"/>
  <c r="AA160" i="1"/>
  <c r="S160" i="1"/>
  <c r="K160" i="1"/>
  <c r="AH159" i="1"/>
  <c r="Z159" i="1"/>
  <c r="R159" i="1"/>
  <c r="J159" i="1"/>
  <c r="B159" i="1"/>
  <c r="X157" i="1"/>
  <c r="P157" i="1"/>
  <c r="H157" i="1"/>
  <c r="AC154" i="1"/>
  <c r="U154" i="1"/>
  <c r="M154" i="1"/>
  <c r="E154" i="1"/>
  <c r="AB153" i="1"/>
  <c r="T153" i="1"/>
  <c r="L153" i="1"/>
  <c r="D153" i="1"/>
  <c r="AA152" i="1"/>
  <c r="S152" i="1"/>
  <c r="K152" i="1"/>
  <c r="AH151" i="1"/>
  <c r="Z151" i="1"/>
  <c r="R151" i="1"/>
  <c r="J151" i="1"/>
  <c r="B151" i="1"/>
  <c r="X149" i="1"/>
  <c r="P149" i="1"/>
  <c r="H149" i="1"/>
  <c r="AE148" i="1"/>
  <c r="W148" i="1"/>
  <c r="O148" i="1"/>
  <c r="F148" i="1"/>
  <c r="C146" i="1"/>
  <c r="K146" i="1"/>
  <c r="S146" i="1"/>
  <c r="AA146" i="1"/>
  <c r="AE145" i="1"/>
  <c r="V145" i="1"/>
  <c r="M145" i="1"/>
  <c r="AD143" i="1"/>
  <c r="Q143" i="1"/>
  <c r="AD142" i="1"/>
  <c r="Q142" i="1"/>
  <c r="AG140" i="1"/>
  <c r="T140" i="1"/>
  <c r="G140" i="1"/>
  <c r="C137" i="1"/>
  <c r="K137" i="1"/>
  <c r="S137" i="1"/>
  <c r="AA137" i="1"/>
  <c r="E137" i="1"/>
  <c r="M137" i="1"/>
  <c r="U137" i="1"/>
  <c r="AC137" i="1"/>
  <c r="G137" i="1"/>
  <c r="O137" i="1"/>
  <c r="W137" i="1"/>
  <c r="AE137" i="1"/>
  <c r="B137" i="1"/>
  <c r="J137" i="1"/>
  <c r="R137" i="1"/>
  <c r="Z137" i="1"/>
  <c r="AH137" i="1"/>
  <c r="AG132" i="1"/>
  <c r="L132" i="1"/>
  <c r="AD128" i="1"/>
  <c r="AE128" i="1"/>
  <c r="AC122" i="1"/>
  <c r="AC106" i="1"/>
  <c r="AL165" i="1"/>
  <c r="AD165" i="1"/>
  <c r="V165" i="1"/>
  <c r="N165" i="1"/>
  <c r="AA162" i="1"/>
  <c r="S162" i="1"/>
  <c r="K162" i="1"/>
  <c r="AH161" i="1"/>
  <c r="Z161" i="1"/>
  <c r="R161" i="1"/>
  <c r="J161" i="1"/>
  <c r="B161" i="1"/>
  <c r="X159" i="1"/>
  <c r="P159" i="1"/>
  <c r="H159" i="1"/>
  <c r="AL157" i="1"/>
  <c r="AD157" i="1"/>
  <c r="V157" i="1"/>
  <c r="N157" i="1"/>
  <c r="AA154" i="1"/>
  <c r="S154" i="1"/>
  <c r="K154" i="1"/>
  <c r="AH153" i="1"/>
  <c r="Z153" i="1"/>
  <c r="R153" i="1"/>
  <c r="J153" i="1"/>
  <c r="B153" i="1"/>
  <c r="X151" i="1"/>
  <c r="P151" i="1"/>
  <c r="H151" i="1"/>
  <c r="AL149" i="1"/>
  <c r="AD149" i="1"/>
  <c r="V149" i="1"/>
  <c r="N149" i="1"/>
  <c r="AC148" i="1"/>
  <c r="U148" i="1"/>
  <c r="L148" i="1"/>
  <c r="B145" i="1"/>
  <c r="J145" i="1"/>
  <c r="R145" i="1"/>
  <c r="Z145" i="1"/>
  <c r="AH145" i="1"/>
  <c r="C143" i="1"/>
  <c r="K143" i="1"/>
  <c r="S143" i="1"/>
  <c r="AA143" i="1"/>
  <c r="E143" i="1"/>
  <c r="M143" i="1"/>
  <c r="U143" i="1"/>
  <c r="AC143" i="1"/>
  <c r="H143" i="1"/>
  <c r="P143" i="1"/>
  <c r="X143" i="1"/>
  <c r="B142" i="1"/>
  <c r="J142" i="1"/>
  <c r="R142" i="1"/>
  <c r="Z142" i="1"/>
  <c r="AH142" i="1"/>
  <c r="D142" i="1"/>
  <c r="L142" i="1"/>
  <c r="T142" i="1"/>
  <c r="AB142" i="1"/>
  <c r="G142" i="1"/>
  <c r="O142" i="1"/>
  <c r="W142" i="1"/>
  <c r="AE142" i="1"/>
  <c r="AD140" i="1"/>
  <c r="Q140" i="1"/>
  <c r="AB132" i="1"/>
  <c r="AE159" i="1"/>
  <c r="W159" i="1"/>
  <c r="O159" i="1"/>
  <c r="G159" i="1"/>
  <c r="AE151" i="1"/>
  <c r="W151" i="1"/>
  <c r="O151" i="1"/>
  <c r="G151" i="1"/>
  <c r="AL159" i="1"/>
  <c r="AD159" i="1"/>
  <c r="V159" i="1"/>
  <c r="N159" i="1"/>
  <c r="X153" i="1"/>
  <c r="P153" i="1"/>
  <c r="AL151" i="1"/>
  <c r="AD151" i="1"/>
  <c r="V151" i="1"/>
  <c r="N151" i="1"/>
  <c r="E148" i="1"/>
  <c r="M148" i="1"/>
  <c r="H140" i="1"/>
  <c r="P140" i="1"/>
  <c r="X140" i="1"/>
  <c r="B140" i="1"/>
  <c r="J140" i="1"/>
  <c r="R140" i="1"/>
  <c r="Z140" i="1"/>
  <c r="AH140" i="1"/>
  <c r="E140" i="1"/>
  <c r="M140" i="1"/>
  <c r="U140" i="1"/>
  <c r="AC140" i="1"/>
  <c r="F132" i="1"/>
  <c r="N132" i="1"/>
  <c r="V132" i="1"/>
  <c r="AD132" i="1"/>
  <c r="AL132" i="1"/>
  <c r="H132" i="1"/>
  <c r="P132" i="1"/>
  <c r="X132" i="1"/>
  <c r="B132" i="1"/>
  <c r="J132" i="1"/>
  <c r="R132" i="1"/>
  <c r="Z132" i="1"/>
  <c r="AH132" i="1"/>
  <c r="C132" i="1"/>
  <c r="K132" i="1"/>
  <c r="S132" i="1"/>
  <c r="AA132" i="1"/>
  <c r="E132" i="1"/>
  <c r="M132" i="1"/>
  <c r="U132" i="1"/>
  <c r="AC132" i="1"/>
  <c r="AC117" i="1"/>
  <c r="AL141" i="1"/>
  <c r="AD141" i="1"/>
  <c r="V141" i="1"/>
  <c r="N141" i="1"/>
  <c r="AB139" i="1"/>
  <c r="T139" i="1"/>
  <c r="L139" i="1"/>
  <c r="D139" i="1"/>
  <c r="X135" i="1"/>
  <c r="P135" i="1"/>
  <c r="H135" i="1"/>
  <c r="AL133" i="1"/>
  <c r="AD133" i="1"/>
  <c r="V133" i="1"/>
  <c r="N133" i="1"/>
  <c r="AB131" i="1"/>
  <c r="T131" i="1"/>
  <c r="L131" i="1"/>
  <c r="D131" i="1"/>
  <c r="AA130" i="1"/>
  <c r="S130" i="1"/>
  <c r="K130" i="1"/>
  <c r="C130" i="1"/>
  <c r="AC124" i="1"/>
  <c r="AC114" i="1"/>
  <c r="AC107" i="1"/>
  <c r="AC126" i="1"/>
  <c r="AD126" i="1" s="1"/>
  <c r="AC135" i="1"/>
  <c r="U135" i="1"/>
  <c r="M135" i="1"/>
  <c r="E135" i="1"/>
  <c r="X130" i="1"/>
  <c r="P130" i="1"/>
  <c r="H130" i="1"/>
  <c r="AC127" i="1"/>
  <c r="AC108" i="1"/>
  <c r="AE139" i="1"/>
  <c r="W139" i="1"/>
  <c r="O139" i="1"/>
  <c r="AA135" i="1"/>
  <c r="S135" i="1"/>
  <c r="K135" i="1"/>
  <c r="AE131" i="1"/>
  <c r="W131" i="1"/>
  <c r="O131" i="1"/>
  <c r="AL130" i="1"/>
  <c r="AD130" i="1"/>
  <c r="V130" i="1"/>
  <c r="N130" i="1"/>
  <c r="F130" i="1"/>
  <c r="AB130" i="1"/>
  <c r="T130" i="1"/>
  <c r="L130" i="1"/>
  <c r="AC109" i="1"/>
  <c r="AC101" i="1"/>
  <c r="AC91" i="1"/>
  <c r="AC82" i="1"/>
  <c r="AC90" i="1"/>
  <c r="AC74" i="1"/>
  <c r="AC88" i="1"/>
  <c r="AC100" i="1"/>
  <c r="AC83" i="1"/>
  <c r="AC54" i="1"/>
  <c r="AC71" i="1"/>
  <c r="AC65" i="1"/>
  <c r="AC80" i="1"/>
  <c r="AC72" i="1"/>
  <c r="AC60" i="1"/>
  <c r="AC55" i="1"/>
  <c r="AC81" i="1"/>
  <c r="AC73" i="1"/>
  <c r="AC63" i="1"/>
  <c r="AC35" i="1"/>
  <c r="AC62" i="1"/>
  <c r="AC57" i="1"/>
  <c r="AC47" i="1"/>
  <c r="AC52" i="1"/>
  <c r="AC38" i="1"/>
  <c r="AC15" i="1"/>
  <c r="AC41" i="1"/>
  <c r="AC37" i="1"/>
  <c r="AC49" i="1"/>
  <c r="AE49" i="1" s="1"/>
  <c r="AC45" i="1"/>
  <c r="AC44" i="1"/>
  <c r="AC34" i="1"/>
  <c r="AC39" i="1"/>
  <c r="AC26" i="1"/>
  <c r="AD26" i="1" s="1"/>
  <c r="AC7" i="1"/>
  <c r="AC23" i="1"/>
  <c r="AC22" i="1"/>
  <c r="AC24" i="1"/>
  <c r="AC16" i="1"/>
  <c r="AC28" i="1"/>
  <c r="AC6" i="1"/>
  <c r="AC8" i="1"/>
  <c r="AC17" i="1"/>
  <c r="J105" i="4"/>
  <c r="J106" i="4"/>
  <c r="J108" i="4"/>
  <c r="J109" i="4"/>
  <c r="J110" i="4"/>
  <c r="J111" i="4"/>
  <c r="J113" i="4"/>
  <c r="J114" i="4"/>
  <c r="J115" i="4"/>
  <c r="J117" i="4"/>
  <c r="J118" i="4"/>
  <c r="J124" i="4"/>
  <c r="J127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AJ715" i="1" l="1"/>
  <c r="AK312" i="1"/>
  <c r="AK439" i="1"/>
  <c r="AK798" i="1"/>
  <c r="AJ742" i="1"/>
  <c r="AJ364" i="1"/>
  <c r="AK360" i="1"/>
  <c r="AK264" i="1"/>
  <c r="AK503" i="1"/>
  <c r="AI659" i="1"/>
  <c r="AK583" i="1"/>
  <c r="AK599" i="1"/>
  <c r="AK734" i="1"/>
  <c r="AK754" i="1"/>
  <c r="AJ774" i="1"/>
  <c r="AJ222" i="1"/>
  <c r="AK328" i="1"/>
  <c r="AI762" i="1"/>
  <c r="AI483" i="1"/>
  <c r="AJ523" i="1"/>
  <c r="AI547" i="1"/>
  <c r="AK647" i="1"/>
  <c r="AK170" i="1"/>
  <c r="AI256" i="1"/>
  <c r="AM256" i="1" s="1"/>
  <c r="AJ284" i="1"/>
  <c r="AJ300" i="1"/>
  <c r="AJ412" i="1"/>
  <c r="AI595" i="1"/>
  <c r="AJ587" i="1"/>
  <c r="AK551" i="1"/>
  <c r="AK830" i="1"/>
  <c r="AJ190" i="1"/>
  <c r="AJ316" i="1"/>
  <c r="AJ427" i="1"/>
  <c r="AJ459" i="1"/>
  <c r="AK615" i="1"/>
  <c r="AK711" i="1"/>
  <c r="AI447" i="1"/>
  <c r="AI467" i="1"/>
  <c r="AJ332" i="1"/>
  <c r="AJ396" i="1"/>
  <c r="AI515" i="1"/>
  <c r="AK826" i="1"/>
  <c r="AJ667" i="1"/>
  <c r="AK154" i="1"/>
  <c r="AJ380" i="1"/>
  <c r="AJ738" i="1"/>
  <c r="AJ770" i="1"/>
  <c r="AI818" i="1"/>
  <c r="AK232" i="1"/>
  <c r="AI854" i="1"/>
  <c r="AJ142" i="1"/>
  <c r="AK218" i="1"/>
  <c r="AI240" i="1"/>
  <c r="AJ571" i="1"/>
  <c r="AI563" i="1"/>
  <c r="AK519" i="1"/>
  <c r="AI627" i="1"/>
  <c r="AJ635" i="1"/>
  <c r="AK186" i="1"/>
  <c r="AJ252" i="1"/>
  <c r="AI272" i="1"/>
  <c r="AK280" i="1"/>
  <c r="AK376" i="1"/>
  <c r="AI431" i="1"/>
  <c r="AI479" i="1"/>
  <c r="AK344" i="1"/>
  <c r="AK408" i="1"/>
  <c r="AJ236" i="1"/>
  <c r="AJ443" i="1"/>
  <c r="AJ348" i="1"/>
  <c r="AK471" i="1"/>
  <c r="AK695" i="1"/>
  <c r="AJ268" i="1"/>
  <c r="AI400" i="1"/>
  <c r="AK424" i="1"/>
  <c r="AJ491" i="1"/>
  <c r="AI499" i="1"/>
  <c r="AI531" i="1"/>
  <c r="AJ539" i="1"/>
  <c r="AJ555" i="1"/>
  <c r="AK663" i="1"/>
  <c r="AI134" i="1"/>
  <c r="AK248" i="1"/>
  <c r="AK567" i="1"/>
  <c r="AJ619" i="1"/>
  <c r="AI846" i="1"/>
  <c r="AJ158" i="1"/>
  <c r="AJ206" i="1"/>
  <c r="AI182" i="1"/>
  <c r="AJ651" i="1"/>
  <c r="AK631" i="1"/>
  <c r="AI806" i="1"/>
  <c r="AJ699" i="1"/>
  <c r="AI166" i="1"/>
  <c r="AJ174" i="1"/>
  <c r="AI150" i="1"/>
  <c r="AK296" i="1"/>
  <c r="AK487" i="1"/>
  <c r="AI691" i="1"/>
  <c r="AK202" i="1"/>
  <c r="AI451" i="1"/>
  <c r="AI416" i="1"/>
  <c r="AI463" i="1"/>
  <c r="AI435" i="1"/>
  <c r="AK455" i="1"/>
  <c r="AJ475" i="1"/>
  <c r="AK138" i="1"/>
  <c r="AI198" i="1"/>
  <c r="AJ507" i="1"/>
  <c r="AK392" i="1"/>
  <c r="AI214" i="1"/>
  <c r="AM214" i="1" s="1"/>
  <c r="AJ132" i="1"/>
  <c r="AI132" i="1"/>
  <c r="AK132" i="1"/>
  <c r="AK145" i="1"/>
  <c r="AJ145" i="1"/>
  <c r="AI145" i="1"/>
  <c r="AI137" i="1"/>
  <c r="AJ137" i="1"/>
  <c r="AK137" i="1"/>
  <c r="AJ180" i="1"/>
  <c r="AI180" i="1"/>
  <c r="AK180" i="1"/>
  <c r="AK255" i="1"/>
  <c r="AI255" i="1"/>
  <c r="AJ255" i="1"/>
  <c r="AJ279" i="1"/>
  <c r="AI279" i="1"/>
  <c r="AK279" i="1"/>
  <c r="AJ295" i="1"/>
  <c r="AI295" i="1"/>
  <c r="AM295" i="1" s="1"/>
  <c r="AK295" i="1"/>
  <c r="AJ229" i="1"/>
  <c r="AK229" i="1"/>
  <c r="AI229" i="1"/>
  <c r="AM229" i="1" s="1"/>
  <c r="AK253" i="1"/>
  <c r="AJ253" i="1"/>
  <c r="AI253" i="1"/>
  <c r="AI285" i="1"/>
  <c r="AM285" i="1" s="1"/>
  <c r="AJ285" i="1"/>
  <c r="AK285" i="1"/>
  <c r="AI266" i="1"/>
  <c r="AK266" i="1"/>
  <c r="AJ266" i="1"/>
  <c r="AJ311" i="1"/>
  <c r="AI311" i="1"/>
  <c r="AK311" i="1"/>
  <c r="AI330" i="1"/>
  <c r="AK330" i="1"/>
  <c r="AJ330" i="1"/>
  <c r="AK274" i="1"/>
  <c r="AJ274" i="1"/>
  <c r="AI274" i="1"/>
  <c r="AJ327" i="1"/>
  <c r="AI327" i="1"/>
  <c r="AM327" i="1" s="1"/>
  <c r="AK327" i="1"/>
  <c r="AJ343" i="1"/>
  <c r="AI343" i="1"/>
  <c r="AK343" i="1"/>
  <c r="AJ359" i="1"/>
  <c r="AI359" i="1"/>
  <c r="AK359" i="1"/>
  <c r="AI298" i="1"/>
  <c r="AM298" i="1" s="1"/>
  <c r="AJ298" i="1"/>
  <c r="AK298" i="1"/>
  <c r="AK365" i="1"/>
  <c r="AJ365" i="1"/>
  <c r="AI365" i="1"/>
  <c r="AK381" i="1"/>
  <c r="AI381" i="1"/>
  <c r="AJ381" i="1"/>
  <c r="AJ375" i="1"/>
  <c r="AI375" i="1"/>
  <c r="AK375" i="1"/>
  <c r="AK441" i="1"/>
  <c r="AI441" i="1"/>
  <c r="AJ441" i="1"/>
  <c r="AK473" i="1"/>
  <c r="AI473" i="1"/>
  <c r="AJ473" i="1"/>
  <c r="AJ497" i="1"/>
  <c r="AI497" i="1"/>
  <c r="AK497" i="1"/>
  <c r="AI409" i="1"/>
  <c r="AJ409" i="1"/>
  <c r="AK409" i="1"/>
  <c r="AK417" i="1"/>
  <c r="AJ417" i="1"/>
  <c r="AI417" i="1"/>
  <c r="AK438" i="1"/>
  <c r="AI438" i="1"/>
  <c r="AJ438" i="1"/>
  <c r="AK509" i="1"/>
  <c r="AI509" i="1"/>
  <c r="AJ509" i="1"/>
  <c r="AK518" i="1"/>
  <c r="AJ518" i="1"/>
  <c r="AI518" i="1"/>
  <c r="AI484" i="1"/>
  <c r="AK484" i="1"/>
  <c r="AJ484" i="1"/>
  <c r="AJ476" i="1"/>
  <c r="AI476" i="1"/>
  <c r="AK476" i="1"/>
  <c r="AJ460" i="1"/>
  <c r="AK460" i="1"/>
  <c r="AI460" i="1"/>
  <c r="AK425" i="1"/>
  <c r="AJ425" i="1"/>
  <c r="AI425" i="1"/>
  <c r="AI568" i="1"/>
  <c r="AK568" i="1"/>
  <c r="AJ568" i="1"/>
  <c r="AJ674" i="1"/>
  <c r="AI674" i="1"/>
  <c r="AK674" i="1"/>
  <c r="AJ690" i="1"/>
  <c r="AI690" i="1"/>
  <c r="AK690" i="1"/>
  <c r="AJ694" i="1"/>
  <c r="AI694" i="1"/>
  <c r="AK694" i="1"/>
  <c r="AI712" i="1"/>
  <c r="AK712" i="1"/>
  <c r="AJ712" i="1"/>
  <c r="AI760" i="1"/>
  <c r="AK760" i="1"/>
  <c r="AJ760" i="1"/>
  <c r="AJ709" i="1"/>
  <c r="AI709" i="1"/>
  <c r="AK709" i="1"/>
  <c r="AJ749" i="1"/>
  <c r="AK749" i="1"/>
  <c r="AI749" i="1"/>
  <c r="AI789" i="1"/>
  <c r="AJ789" i="1"/>
  <c r="AK789" i="1"/>
  <c r="AK637" i="1"/>
  <c r="AI637" i="1"/>
  <c r="AJ637" i="1"/>
  <c r="AK797" i="1"/>
  <c r="AI797" i="1"/>
  <c r="AJ797" i="1"/>
  <c r="AI723" i="1"/>
  <c r="AK723" i="1"/>
  <c r="AJ723" i="1"/>
  <c r="AI792" i="1"/>
  <c r="AK792" i="1"/>
  <c r="AJ792" i="1"/>
  <c r="AK787" i="1"/>
  <c r="AJ787" i="1"/>
  <c r="AI787" i="1"/>
  <c r="AJ838" i="1"/>
  <c r="AI838" i="1"/>
  <c r="AK838" i="1"/>
  <c r="AK779" i="1"/>
  <c r="AJ779" i="1"/>
  <c r="AI779" i="1"/>
  <c r="AK165" i="1"/>
  <c r="AJ165" i="1"/>
  <c r="AI165" i="1"/>
  <c r="AI189" i="1"/>
  <c r="AK189" i="1"/>
  <c r="AJ189" i="1"/>
  <c r="AK160" i="1"/>
  <c r="AJ160" i="1"/>
  <c r="AI160" i="1"/>
  <c r="AM160" i="1" s="1"/>
  <c r="AK197" i="1"/>
  <c r="AJ197" i="1"/>
  <c r="AI197" i="1"/>
  <c r="AK225" i="1"/>
  <c r="AI225" i="1"/>
  <c r="AJ225" i="1"/>
  <c r="AJ297" i="1"/>
  <c r="AK297" i="1"/>
  <c r="AI297" i="1"/>
  <c r="AK257" i="1"/>
  <c r="AJ257" i="1"/>
  <c r="AI257" i="1"/>
  <c r="AM257" i="1" s="1"/>
  <c r="AJ235" i="1"/>
  <c r="AI235" i="1"/>
  <c r="AK235" i="1"/>
  <c r="AI267" i="1"/>
  <c r="AM267" i="1" s="1"/>
  <c r="AJ267" i="1"/>
  <c r="AK267" i="1"/>
  <c r="AK331" i="1"/>
  <c r="AI331" i="1"/>
  <c r="AM331" i="1" s="1"/>
  <c r="AJ331" i="1"/>
  <c r="AI377" i="1"/>
  <c r="AK377" i="1"/>
  <c r="AJ377" i="1"/>
  <c r="AK334" i="1"/>
  <c r="AJ334" i="1"/>
  <c r="AI334" i="1"/>
  <c r="AI411" i="1"/>
  <c r="AK411" i="1"/>
  <c r="AJ411" i="1"/>
  <c r="AJ433" i="1"/>
  <c r="AI433" i="1"/>
  <c r="AK433" i="1"/>
  <c r="AK434" i="1"/>
  <c r="AJ434" i="1"/>
  <c r="AI434" i="1"/>
  <c r="AI554" i="1"/>
  <c r="AJ554" i="1"/>
  <c r="AK554" i="1"/>
  <c r="AI504" i="1"/>
  <c r="AK504" i="1"/>
  <c r="AJ504" i="1"/>
  <c r="AJ512" i="1"/>
  <c r="AI512" i="1"/>
  <c r="AK512" i="1"/>
  <c r="AK530" i="1"/>
  <c r="AJ530" i="1"/>
  <c r="AI530" i="1"/>
  <c r="AI536" i="1"/>
  <c r="AK536" i="1"/>
  <c r="AJ536" i="1"/>
  <c r="AK541" i="1"/>
  <c r="AJ541" i="1"/>
  <c r="AI541" i="1"/>
  <c r="AJ546" i="1"/>
  <c r="AI546" i="1"/>
  <c r="AK546" i="1"/>
  <c r="AJ560" i="1"/>
  <c r="AI560" i="1"/>
  <c r="AK560" i="1"/>
  <c r="AK569" i="1"/>
  <c r="AI569" i="1"/>
  <c r="AJ569" i="1"/>
  <c r="AI622" i="1"/>
  <c r="AJ622" i="1"/>
  <c r="AK622" i="1"/>
  <c r="AI618" i="1"/>
  <c r="AK618" i="1"/>
  <c r="AJ618" i="1"/>
  <c r="AK656" i="1"/>
  <c r="AI656" i="1"/>
  <c r="AJ656" i="1"/>
  <c r="AJ689" i="1"/>
  <c r="AI689" i="1"/>
  <c r="AK689" i="1"/>
  <c r="AK748" i="1"/>
  <c r="AJ748" i="1"/>
  <c r="AI748" i="1"/>
  <c r="AK796" i="1"/>
  <c r="AJ796" i="1"/>
  <c r="AI796" i="1"/>
  <c r="AK816" i="1"/>
  <c r="AI816" i="1"/>
  <c r="AJ816" i="1"/>
  <c r="AJ693" i="1"/>
  <c r="AK693" i="1"/>
  <c r="AI693" i="1"/>
  <c r="AJ811" i="1"/>
  <c r="AI811" i="1"/>
  <c r="AK811" i="1"/>
  <c r="AK848" i="1"/>
  <c r="AI848" i="1"/>
  <c r="AJ848" i="1"/>
  <c r="AK700" i="1"/>
  <c r="AJ700" i="1"/>
  <c r="AI700" i="1"/>
  <c r="AJ735" i="1"/>
  <c r="AI735" i="1"/>
  <c r="AK735" i="1"/>
  <c r="AK751" i="1"/>
  <c r="AJ751" i="1"/>
  <c r="AI751" i="1"/>
  <c r="AJ767" i="1"/>
  <c r="AK767" i="1"/>
  <c r="AI767" i="1"/>
  <c r="AJ821" i="1"/>
  <c r="AK821" i="1"/>
  <c r="AI821" i="1"/>
  <c r="AJ853" i="1"/>
  <c r="AK853" i="1"/>
  <c r="AI853" i="1"/>
  <c r="AI168" i="1"/>
  <c r="AM168" i="1" s="1"/>
  <c r="AJ168" i="1"/>
  <c r="AK168" i="1"/>
  <c r="AI203" i="1"/>
  <c r="AK203" i="1"/>
  <c r="AJ203" i="1"/>
  <c r="AK144" i="1"/>
  <c r="AJ144" i="1"/>
  <c r="AI144" i="1"/>
  <c r="AM144" i="1" s="1"/>
  <c r="AI173" i="1"/>
  <c r="AJ173" i="1"/>
  <c r="AK173" i="1"/>
  <c r="AK321" i="1"/>
  <c r="AJ321" i="1"/>
  <c r="AI321" i="1"/>
  <c r="AK337" i="1"/>
  <c r="AI337" i="1"/>
  <c r="AM337" i="1" s="1"/>
  <c r="AJ337" i="1"/>
  <c r="AK318" i="1"/>
  <c r="AJ318" i="1"/>
  <c r="AI318" i="1"/>
  <c r="AM318" i="1" s="1"/>
  <c r="AK556" i="1"/>
  <c r="AJ556" i="1"/>
  <c r="AI556" i="1"/>
  <c r="AJ782" i="1"/>
  <c r="AI782" i="1"/>
  <c r="AI804" i="1"/>
  <c r="AJ804" i="1"/>
  <c r="AK804" i="1"/>
  <c r="AJ514" i="1"/>
  <c r="AI514" i="1"/>
  <c r="AK514" i="1"/>
  <c r="AJ549" i="1"/>
  <c r="AI549" i="1"/>
  <c r="AK549" i="1"/>
  <c r="AK557" i="1"/>
  <c r="AI557" i="1"/>
  <c r="AJ557" i="1"/>
  <c r="AJ558" i="1"/>
  <c r="AK558" i="1"/>
  <c r="AI558" i="1"/>
  <c r="AK684" i="1"/>
  <c r="AJ684" i="1"/>
  <c r="AI684" i="1"/>
  <c r="AJ545" i="1"/>
  <c r="AI545" i="1"/>
  <c r="AK545" i="1"/>
  <c r="AK812" i="1"/>
  <c r="AJ812" i="1"/>
  <c r="AI812" i="1"/>
  <c r="AK825" i="1"/>
  <c r="AI825" i="1"/>
  <c r="AJ825" i="1"/>
  <c r="AJ677" i="1"/>
  <c r="AI677" i="1"/>
  <c r="AK677" i="1"/>
  <c r="AK668" i="1"/>
  <c r="AJ668" i="1"/>
  <c r="AI668" i="1"/>
  <c r="AK769" i="1"/>
  <c r="AJ769" i="1"/>
  <c r="AI769" i="1"/>
  <c r="AJ794" i="1"/>
  <c r="AK794" i="1"/>
  <c r="AK241" i="1"/>
  <c r="AJ241" i="1"/>
  <c r="AI241" i="1"/>
  <c r="AK385" i="1"/>
  <c r="AJ385" i="1"/>
  <c r="AI385" i="1"/>
  <c r="AJ418" i="1"/>
  <c r="AK418" i="1"/>
  <c r="AI418" i="1"/>
  <c r="AK445" i="1"/>
  <c r="AI445" i="1"/>
  <c r="AJ445" i="1"/>
  <c r="AK537" i="1"/>
  <c r="AI537" i="1"/>
  <c r="AJ537" i="1"/>
  <c r="AI548" i="1"/>
  <c r="AK548" i="1"/>
  <c r="AJ548" i="1"/>
  <c r="AI766" i="1"/>
  <c r="AK815" i="1"/>
  <c r="AJ815" i="1"/>
  <c r="AI815" i="1"/>
  <c r="AI824" i="1"/>
  <c r="AK824" i="1"/>
  <c r="AJ824" i="1"/>
  <c r="AJ219" i="1"/>
  <c r="AI219" i="1"/>
  <c r="AK219" i="1"/>
  <c r="AI600" i="1"/>
  <c r="AK600" i="1"/>
  <c r="AJ600" i="1"/>
  <c r="AI841" i="1"/>
  <c r="AK841" i="1"/>
  <c r="AJ841" i="1"/>
  <c r="AI233" i="1"/>
  <c r="AK233" i="1"/>
  <c r="AJ233" i="1"/>
  <c r="AK339" i="1"/>
  <c r="AJ339" i="1"/>
  <c r="AI339" i="1"/>
  <c r="AK143" i="1"/>
  <c r="AI143" i="1"/>
  <c r="AJ143" i="1"/>
  <c r="AJ289" i="1"/>
  <c r="AI289" i="1"/>
  <c r="AM289" i="1" s="1"/>
  <c r="AK289" i="1"/>
  <c r="AI201" i="1"/>
  <c r="AJ201" i="1"/>
  <c r="AK201" i="1"/>
  <c r="AK382" i="1"/>
  <c r="AJ382" i="1"/>
  <c r="AI382" i="1"/>
  <c r="AK688" i="1"/>
  <c r="AI688" i="1"/>
  <c r="AJ688" i="1"/>
  <c r="AI426" i="1"/>
  <c r="AK426" i="1"/>
  <c r="AJ426" i="1"/>
  <c r="AK363" i="1"/>
  <c r="AI363" i="1"/>
  <c r="AJ363" i="1"/>
  <c r="AJ217" i="1"/>
  <c r="AI217" i="1"/>
  <c r="AK217" i="1"/>
  <c r="AK309" i="1"/>
  <c r="AJ309" i="1"/>
  <c r="AI309" i="1"/>
  <c r="AK594" i="1"/>
  <c r="AJ594" i="1"/>
  <c r="AI594" i="1"/>
  <c r="AJ163" i="1"/>
  <c r="AK163" i="1"/>
  <c r="AI163" i="1"/>
  <c r="AM163" i="1" s="1"/>
  <c r="AK525" i="1"/>
  <c r="AJ525" i="1"/>
  <c r="AI525" i="1"/>
  <c r="AJ843" i="1"/>
  <c r="AI843" i="1"/>
  <c r="AK843" i="1"/>
  <c r="AK228" i="1"/>
  <c r="AJ228" i="1"/>
  <c r="AI228" i="1"/>
  <c r="AI390" i="1"/>
  <c r="AK390" i="1"/>
  <c r="AJ390" i="1"/>
  <c r="AK574" i="1"/>
  <c r="AI574" i="1"/>
  <c r="AJ574" i="1"/>
  <c r="AK461" i="1"/>
  <c r="AJ461" i="1"/>
  <c r="AI461" i="1"/>
  <c r="AI856" i="1"/>
  <c r="AK856" i="1"/>
  <c r="AJ856" i="1"/>
  <c r="AI786" i="1"/>
  <c r="AI802" i="1"/>
  <c r="AK181" i="1"/>
  <c r="AJ181" i="1"/>
  <c r="AI181" i="1"/>
  <c r="AJ130" i="1"/>
  <c r="AI138" i="1"/>
  <c r="AM138" i="1" s="1"/>
  <c r="AK142" i="1"/>
  <c r="AJ146" i="1"/>
  <c r="AI154" i="1"/>
  <c r="AK158" i="1"/>
  <c r="AJ162" i="1"/>
  <c r="AI170" i="1"/>
  <c r="AK174" i="1"/>
  <c r="AJ178" i="1"/>
  <c r="AI186" i="1"/>
  <c r="AK190" i="1"/>
  <c r="AJ194" i="1"/>
  <c r="AI202" i="1"/>
  <c r="AM202" i="1" s="1"/>
  <c r="AK206" i="1"/>
  <c r="AJ210" i="1"/>
  <c r="AI218" i="1"/>
  <c r="AK222" i="1"/>
  <c r="AJ226" i="1"/>
  <c r="AK236" i="1"/>
  <c r="AJ240" i="1"/>
  <c r="AI244" i="1"/>
  <c r="AM244" i="1" s="1"/>
  <c r="AK252" i="1"/>
  <c r="AJ256" i="1"/>
  <c r="AI260" i="1"/>
  <c r="AK268" i="1"/>
  <c r="AJ272" i="1"/>
  <c r="AI276" i="1"/>
  <c r="AK284" i="1"/>
  <c r="AJ288" i="1"/>
  <c r="AI292" i="1"/>
  <c r="AK300" i="1"/>
  <c r="AJ304" i="1"/>
  <c r="AI308" i="1"/>
  <c r="AK316" i="1"/>
  <c r="AJ320" i="1"/>
  <c r="AI324" i="1"/>
  <c r="AK332" i="1"/>
  <c r="AJ336" i="1"/>
  <c r="AI340" i="1"/>
  <c r="AK348" i="1"/>
  <c r="AJ352" i="1"/>
  <c r="AI356" i="1"/>
  <c r="AK364" i="1"/>
  <c r="AJ368" i="1"/>
  <c r="AI372" i="1"/>
  <c r="AK380" i="1"/>
  <c r="AJ384" i="1"/>
  <c r="AI388" i="1"/>
  <c r="AI392" i="1"/>
  <c r="AK396" i="1"/>
  <c r="AJ400" i="1"/>
  <c r="AI404" i="1"/>
  <c r="AI408" i="1"/>
  <c r="AK412" i="1"/>
  <c r="AJ416" i="1"/>
  <c r="AI420" i="1"/>
  <c r="AI424" i="1"/>
  <c r="AI427" i="1"/>
  <c r="AK427" i="1"/>
  <c r="AJ431" i="1"/>
  <c r="AK443" i="1"/>
  <c r="AJ447" i="1"/>
  <c r="AI459" i="1"/>
  <c r="AK459" i="1"/>
  <c r="AJ463" i="1"/>
  <c r="AK475" i="1"/>
  <c r="AJ479" i="1"/>
  <c r="AI487" i="1"/>
  <c r="AI491" i="1"/>
  <c r="AK491" i="1"/>
  <c r="AJ495" i="1"/>
  <c r="AI503" i="1"/>
  <c r="AK507" i="1"/>
  <c r="AJ511" i="1"/>
  <c r="AI519" i="1"/>
  <c r="AI523" i="1"/>
  <c r="AK523" i="1"/>
  <c r="AJ527" i="1"/>
  <c r="AI535" i="1"/>
  <c r="AK539" i="1"/>
  <c r="AJ543" i="1"/>
  <c r="AI551" i="1"/>
  <c r="AI555" i="1"/>
  <c r="AK555" i="1"/>
  <c r="AJ559" i="1"/>
  <c r="AI567" i="1"/>
  <c r="AK571" i="1"/>
  <c r="AJ575" i="1"/>
  <c r="AI583" i="1"/>
  <c r="AI587" i="1"/>
  <c r="AK587" i="1"/>
  <c r="AJ591" i="1"/>
  <c r="AI599" i="1"/>
  <c r="AK603" i="1"/>
  <c r="AJ607" i="1"/>
  <c r="AI615" i="1"/>
  <c r="AI619" i="1"/>
  <c r="AK619" i="1"/>
  <c r="AJ623" i="1"/>
  <c r="AI631" i="1"/>
  <c r="AK635" i="1"/>
  <c r="AJ639" i="1"/>
  <c r="AI647" i="1"/>
  <c r="AI651" i="1"/>
  <c r="AK651" i="1"/>
  <c r="AJ655" i="1"/>
  <c r="AI663" i="1"/>
  <c r="AK667" i="1"/>
  <c r="AJ671" i="1"/>
  <c r="AI679" i="1"/>
  <c r="AI683" i="1"/>
  <c r="AK683" i="1"/>
  <c r="AJ687" i="1"/>
  <c r="AI695" i="1"/>
  <c r="AK699" i="1"/>
  <c r="AJ703" i="1"/>
  <c r="AI711" i="1"/>
  <c r="AI715" i="1"/>
  <c r="AK715" i="1"/>
  <c r="AI722" i="1"/>
  <c r="AI742" i="1"/>
  <c r="AJ754" i="1"/>
  <c r="AK766" i="1"/>
  <c r="AI774" i="1"/>
  <c r="AJ786" i="1"/>
  <c r="AK140" i="1"/>
  <c r="AJ140" i="1"/>
  <c r="AI140" i="1"/>
  <c r="AK159" i="1"/>
  <c r="AJ159" i="1"/>
  <c r="AI159" i="1"/>
  <c r="AI167" i="1"/>
  <c r="AK167" i="1"/>
  <c r="AJ167" i="1"/>
  <c r="AI169" i="1"/>
  <c r="AK169" i="1"/>
  <c r="AJ169" i="1"/>
  <c r="AK175" i="1"/>
  <c r="AJ175" i="1"/>
  <c r="AI175" i="1"/>
  <c r="AJ231" i="1"/>
  <c r="AI231" i="1"/>
  <c r="AK231" i="1"/>
  <c r="AI221" i="1"/>
  <c r="AK221" i="1"/>
  <c r="AJ221" i="1"/>
  <c r="AJ245" i="1"/>
  <c r="AK245" i="1"/>
  <c r="AI245" i="1"/>
  <c r="AM245" i="1" s="1"/>
  <c r="AJ258" i="1"/>
  <c r="AK258" i="1"/>
  <c r="AI258" i="1"/>
  <c r="AK293" i="1"/>
  <c r="AJ293" i="1"/>
  <c r="AI293" i="1"/>
  <c r="AI269" i="1"/>
  <c r="AK269" i="1"/>
  <c r="AJ269" i="1"/>
  <c r="AJ290" i="1"/>
  <c r="AK290" i="1"/>
  <c r="AI290" i="1"/>
  <c r="AM290" i="1" s="1"/>
  <c r="AJ322" i="1"/>
  <c r="AK322" i="1"/>
  <c r="AI322" i="1"/>
  <c r="AK303" i="1"/>
  <c r="AJ303" i="1"/>
  <c r="AI303" i="1"/>
  <c r="AJ262" i="1"/>
  <c r="AI262" i="1"/>
  <c r="AM262" i="1" s="1"/>
  <c r="AK262" i="1"/>
  <c r="AI282" i="1"/>
  <c r="AK282" i="1"/>
  <c r="AJ282" i="1"/>
  <c r="AI317" i="1"/>
  <c r="AK317" i="1"/>
  <c r="AJ317" i="1"/>
  <c r="AK383" i="1"/>
  <c r="AJ383" i="1"/>
  <c r="AI383" i="1"/>
  <c r="AK398" i="1"/>
  <c r="AJ398" i="1"/>
  <c r="AI398" i="1"/>
  <c r="AI406" i="1"/>
  <c r="AK406" i="1"/>
  <c r="AJ406" i="1"/>
  <c r="AK414" i="1"/>
  <c r="AJ414" i="1"/>
  <c r="AI414" i="1"/>
  <c r="AI422" i="1"/>
  <c r="AJ422" i="1"/>
  <c r="AK422" i="1"/>
  <c r="AI341" i="1"/>
  <c r="AJ341" i="1"/>
  <c r="AK341" i="1"/>
  <c r="AI394" i="1"/>
  <c r="AK394" i="1"/>
  <c r="AJ394" i="1"/>
  <c r="AI349" i="1"/>
  <c r="AJ349" i="1"/>
  <c r="AK349" i="1"/>
  <c r="AI333" i="1"/>
  <c r="AM333" i="1" s="1"/>
  <c r="AK333" i="1"/>
  <c r="AJ333" i="1"/>
  <c r="AJ465" i="1"/>
  <c r="AI465" i="1"/>
  <c r="AK465" i="1"/>
  <c r="AI428" i="1"/>
  <c r="AK428" i="1"/>
  <c r="AJ428" i="1"/>
  <c r="AI500" i="1"/>
  <c r="AK500" i="1"/>
  <c r="AJ500" i="1"/>
  <c r="AJ513" i="1"/>
  <c r="AI513" i="1"/>
  <c r="AK513" i="1"/>
  <c r="AI389" i="1"/>
  <c r="AJ389" i="1"/>
  <c r="AK389" i="1"/>
  <c r="AI586" i="1"/>
  <c r="AK586" i="1"/>
  <c r="AJ586" i="1"/>
  <c r="AI632" i="1"/>
  <c r="AK632" i="1"/>
  <c r="AJ632" i="1"/>
  <c r="AI682" i="1"/>
  <c r="AJ682" i="1"/>
  <c r="AK682" i="1"/>
  <c r="AJ629" i="1"/>
  <c r="AK629" i="1"/>
  <c r="AI629" i="1"/>
  <c r="AK720" i="1"/>
  <c r="AJ720" i="1"/>
  <c r="AI720" i="1"/>
  <c r="AK736" i="1"/>
  <c r="AJ736" i="1"/>
  <c r="AI736" i="1"/>
  <c r="AK768" i="1"/>
  <c r="AJ768" i="1"/>
  <c r="AI768" i="1"/>
  <c r="AK799" i="1"/>
  <c r="AI799" i="1"/>
  <c r="AJ799" i="1"/>
  <c r="AI666" i="1"/>
  <c r="AK666" i="1"/>
  <c r="AJ666" i="1"/>
  <c r="AJ725" i="1"/>
  <c r="AK725" i="1"/>
  <c r="AI725" i="1"/>
  <c r="AJ757" i="1"/>
  <c r="AK757" i="1"/>
  <c r="AI757" i="1"/>
  <c r="AK765" i="1"/>
  <c r="AJ765" i="1"/>
  <c r="AI765" i="1"/>
  <c r="AI810" i="1"/>
  <c r="AK810" i="1"/>
  <c r="AJ755" i="1"/>
  <c r="AI755" i="1"/>
  <c r="AK755" i="1"/>
  <c r="AJ846" i="1"/>
  <c r="AK846" i="1"/>
  <c r="AJ795" i="1"/>
  <c r="AK795" i="1"/>
  <c r="AI795" i="1"/>
  <c r="AK176" i="1"/>
  <c r="AJ176" i="1"/>
  <c r="AI176" i="1"/>
  <c r="AJ185" i="1"/>
  <c r="AI185" i="1"/>
  <c r="AM185" i="1" s="1"/>
  <c r="AK185" i="1"/>
  <c r="AK192" i="1"/>
  <c r="AJ192" i="1"/>
  <c r="AI192" i="1"/>
  <c r="AM192" i="1" s="1"/>
  <c r="AJ179" i="1"/>
  <c r="AK179" i="1"/>
  <c r="AI179" i="1"/>
  <c r="AI200" i="1"/>
  <c r="AM200" i="1" s="1"/>
  <c r="AJ200" i="1"/>
  <c r="AK200" i="1"/>
  <c r="AK243" i="1"/>
  <c r="AJ243" i="1"/>
  <c r="AI243" i="1"/>
  <c r="AJ246" i="1"/>
  <c r="AI246" i="1"/>
  <c r="AK246" i="1"/>
  <c r="AJ230" i="1"/>
  <c r="AI230" i="1"/>
  <c r="AK230" i="1"/>
  <c r="AK254" i="1"/>
  <c r="AJ254" i="1"/>
  <c r="AI254" i="1"/>
  <c r="AJ281" i="1"/>
  <c r="AI281" i="1"/>
  <c r="AM281" i="1" s="1"/>
  <c r="AK281" i="1"/>
  <c r="AK379" i="1"/>
  <c r="AI379" i="1"/>
  <c r="AJ379" i="1"/>
  <c r="AI410" i="1"/>
  <c r="AK410" i="1"/>
  <c r="AJ410" i="1"/>
  <c r="AK350" i="1"/>
  <c r="AJ350" i="1"/>
  <c r="AI350" i="1"/>
  <c r="AK366" i="1"/>
  <c r="AJ366" i="1"/>
  <c r="AI366" i="1"/>
  <c r="AK456" i="1"/>
  <c r="AI456" i="1"/>
  <c r="AJ456" i="1"/>
  <c r="AJ458" i="1"/>
  <c r="AI458" i="1"/>
  <c r="AK458" i="1"/>
  <c r="AK472" i="1"/>
  <c r="AI472" i="1"/>
  <c r="AJ472" i="1"/>
  <c r="AJ474" i="1"/>
  <c r="AI474" i="1"/>
  <c r="AK474" i="1"/>
  <c r="AI488" i="1"/>
  <c r="AK488" i="1"/>
  <c r="AJ488" i="1"/>
  <c r="AJ490" i="1"/>
  <c r="AI490" i="1"/>
  <c r="AK490" i="1"/>
  <c r="AK493" i="1"/>
  <c r="AJ493" i="1"/>
  <c r="AI493" i="1"/>
  <c r="AI552" i="1"/>
  <c r="AK552" i="1"/>
  <c r="AJ552" i="1"/>
  <c r="AK604" i="1"/>
  <c r="AJ604" i="1"/>
  <c r="AI604" i="1"/>
  <c r="AK633" i="1"/>
  <c r="AI633" i="1"/>
  <c r="AJ633" i="1"/>
  <c r="AK669" i="1"/>
  <c r="AI669" i="1"/>
  <c r="AJ669" i="1"/>
  <c r="AK573" i="1"/>
  <c r="AI573" i="1"/>
  <c r="AJ573" i="1"/>
  <c r="AI584" i="1"/>
  <c r="AK584" i="1"/>
  <c r="AJ584" i="1"/>
  <c r="AK620" i="1"/>
  <c r="AJ620" i="1"/>
  <c r="AI620" i="1"/>
  <c r="AI638" i="1"/>
  <c r="AJ638" i="1"/>
  <c r="AK638" i="1"/>
  <c r="AI644" i="1"/>
  <c r="AJ644" i="1"/>
  <c r="AK644" i="1"/>
  <c r="AK685" i="1"/>
  <c r="AI685" i="1"/>
  <c r="AJ685" i="1"/>
  <c r="AK697" i="1"/>
  <c r="AI697" i="1"/>
  <c r="AJ697" i="1"/>
  <c r="AI708" i="1"/>
  <c r="AJ708" i="1"/>
  <c r="AK708" i="1"/>
  <c r="AK790" i="1"/>
  <c r="AK806" i="1"/>
  <c r="AI727" i="1"/>
  <c r="AK727" i="1"/>
  <c r="AJ727" i="1"/>
  <c r="AI740" i="1"/>
  <c r="AK740" i="1"/>
  <c r="AJ740" i="1"/>
  <c r="AK780" i="1"/>
  <c r="AJ780" i="1"/>
  <c r="AI780" i="1"/>
  <c r="AI827" i="1"/>
  <c r="AK827" i="1"/>
  <c r="AJ827" i="1"/>
  <c r="AI835" i="1"/>
  <c r="AK835" i="1"/>
  <c r="AJ835" i="1"/>
  <c r="AJ859" i="1"/>
  <c r="AK859" i="1"/>
  <c r="AI859" i="1"/>
  <c r="AK726" i="1"/>
  <c r="AJ745" i="1"/>
  <c r="AK745" i="1"/>
  <c r="AI745" i="1"/>
  <c r="AK775" i="1"/>
  <c r="AJ775" i="1"/>
  <c r="AI775" i="1"/>
  <c r="AI152" i="1"/>
  <c r="AK152" i="1"/>
  <c r="AJ152" i="1"/>
  <c r="AI139" i="1"/>
  <c r="AK139" i="1"/>
  <c r="AJ139" i="1"/>
  <c r="AJ265" i="1"/>
  <c r="AK265" i="1"/>
  <c r="AI265" i="1"/>
  <c r="AJ263" i="1"/>
  <c r="AI263" i="1"/>
  <c r="AM263" i="1" s="1"/>
  <c r="AK263" i="1"/>
  <c r="AK307" i="1"/>
  <c r="AJ307" i="1"/>
  <c r="AI307" i="1"/>
  <c r="AM307" i="1" s="1"/>
  <c r="AI326" i="1"/>
  <c r="AJ326" i="1"/>
  <c r="AK326" i="1"/>
  <c r="AI446" i="1"/>
  <c r="AK446" i="1"/>
  <c r="AJ446" i="1"/>
  <c r="AJ453" i="1"/>
  <c r="AI453" i="1"/>
  <c r="AK453" i="1"/>
  <c r="AI526" i="1"/>
  <c r="AK526" i="1"/>
  <c r="AJ526" i="1"/>
  <c r="AK470" i="1"/>
  <c r="AJ470" i="1"/>
  <c r="AI470" i="1"/>
  <c r="AJ469" i="1"/>
  <c r="AK469" i="1"/>
  <c r="AI469" i="1"/>
  <c r="AI580" i="1"/>
  <c r="AK580" i="1"/>
  <c r="AJ580" i="1"/>
  <c r="AK672" i="1"/>
  <c r="AI672" i="1"/>
  <c r="AJ672" i="1"/>
  <c r="AJ842" i="1"/>
  <c r="AI842" i="1"/>
  <c r="AK842" i="1"/>
  <c r="AI761" i="1"/>
  <c r="AK761" i="1"/>
  <c r="AJ761" i="1"/>
  <c r="AI249" i="1"/>
  <c r="AK249" i="1"/>
  <c r="AJ249" i="1"/>
  <c r="AI278" i="1"/>
  <c r="AK278" i="1"/>
  <c r="AJ278" i="1"/>
  <c r="AK415" i="1"/>
  <c r="AJ415" i="1"/>
  <c r="AI415" i="1"/>
  <c r="AI564" i="1"/>
  <c r="AK564" i="1"/>
  <c r="AJ564" i="1"/>
  <c r="AK542" i="1"/>
  <c r="AJ542" i="1"/>
  <c r="AI542" i="1"/>
  <c r="AK570" i="1"/>
  <c r="AJ570" i="1"/>
  <c r="AI570" i="1"/>
  <c r="AI743" i="1"/>
  <c r="AK743" i="1"/>
  <c r="AJ743" i="1"/>
  <c r="AJ813" i="1"/>
  <c r="AK813" i="1"/>
  <c r="AI813" i="1"/>
  <c r="AI863" i="1"/>
  <c r="AK863" i="1"/>
  <c r="AJ863" i="1"/>
  <c r="AK614" i="1"/>
  <c r="AJ614" i="1"/>
  <c r="AI614" i="1"/>
  <c r="AK653" i="1"/>
  <c r="AI653" i="1"/>
  <c r="AJ653" i="1"/>
  <c r="AK737" i="1"/>
  <c r="AJ737" i="1"/>
  <c r="AI737" i="1"/>
  <c r="AK833" i="1"/>
  <c r="AI833" i="1"/>
  <c r="AJ833" i="1"/>
  <c r="AK582" i="1"/>
  <c r="AJ582" i="1"/>
  <c r="AI582" i="1"/>
  <c r="AI157" i="1"/>
  <c r="AK157" i="1"/>
  <c r="AJ157" i="1"/>
  <c r="AK171" i="1"/>
  <c r="AJ171" i="1"/>
  <c r="AI171" i="1"/>
  <c r="AJ211" i="1"/>
  <c r="AI211" i="1"/>
  <c r="AM211" i="1" s="1"/>
  <c r="AK211" i="1"/>
  <c r="AI329" i="1"/>
  <c r="AK329" i="1"/>
  <c r="AJ329" i="1"/>
  <c r="AK369" i="1"/>
  <c r="AJ369" i="1"/>
  <c r="AI369" i="1"/>
  <c r="AJ354" i="1"/>
  <c r="AK354" i="1"/>
  <c r="AI354" i="1"/>
  <c r="AK602" i="1"/>
  <c r="AJ602" i="1"/>
  <c r="AI602" i="1"/>
  <c r="AJ719" i="1"/>
  <c r="AI719" i="1"/>
  <c r="AK719" i="1"/>
  <c r="AI430" i="1"/>
  <c r="AK430" i="1"/>
  <c r="AJ430" i="1"/>
  <c r="AI616" i="1"/>
  <c r="AK616" i="1"/>
  <c r="AJ616" i="1"/>
  <c r="AK634" i="1"/>
  <c r="AJ634" i="1"/>
  <c r="AI634" i="1"/>
  <c r="AK713" i="1"/>
  <c r="AJ713" i="1"/>
  <c r="AI713" i="1"/>
  <c r="AJ517" i="1"/>
  <c r="AI517" i="1"/>
  <c r="AK517" i="1"/>
  <c r="AJ730" i="1"/>
  <c r="AK730" i="1"/>
  <c r="AJ641" i="1"/>
  <c r="AI641" i="1"/>
  <c r="AK641" i="1"/>
  <c r="AJ550" i="1"/>
  <c r="AI550" i="1"/>
  <c r="AK550" i="1"/>
  <c r="AK553" i="1"/>
  <c r="AJ553" i="1"/>
  <c r="AI553" i="1"/>
  <c r="AI393" i="1"/>
  <c r="AK393" i="1"/>
  <c r="AJ393" i="1"/>
  <c r="AI660" i="1"/>
  <c r="AJ660" i="1"/>
  <c r="AK660" i="1"/>
  <c r="AK403" i="1"/>
  <c r="AJ403" i="1"/>
  <c r="AI403" i="1"/>
  <c r="AK486" i="1"/>
  <c r="AJ486" i="1"/>
  <c r="AI486" i="1"/>
  <c r="AI184" i="1"/>
  <c r="AK184" i="1"/>
  <c r="AJ184" i="1"/>
  <c r="AJ592" i="1"/>
  <c r="AI592" i="1"/>
  <c r="AK592" i="1"/>
  <c r="AK861" i="1"/>
  <c r="AI861" i="1"/>
  <c r="AJ861" i="1"/>
  <c r="AK758" i="1"/>
  <c r="AI814" i="1"/>
  <c r="AJ814" i="1"/>
  <c r="AK850" i="1"/>
  <c r="AI850" i="1"/>
  <c r="AJ858" i="1"/>
  <c r="AK858" i="1"/>
  <c r="AI858" i="1"/>
  <c r="AK866" i="1"/>
  <c r="AJ866" i="1"/>
  <c r="AI866" i="1"/>
  <c r="AJ874" i="1"/>
  <c r="AK874" i="1"/>
  <c r="AI874" i="1"/>
  <c r="AK867" i="1"/>
  <c r="AJ867" i="1"/>
  <c r="AI867" i="1"/>
  <c r="AK130" i="1"/>
  <c r="AJ134" i="1"/>
  <c r="AI142" i="1"/>
  <c r="AK146" i="1"/>
  <c r="AJ150" i="1"/>
  <c r="AI158" i="1"/>
  <c r="AK162" i="1"/>
  <c r="AJ166" i="1"/>
  <c r="AI174" i="1"/>
  <c r="AK178" i="1"/>
  <c r="AJ182" i="1"/>
  <c r="AI190" i="1"/>
  <c r="AM190" i="1" s="1"/>
  <c r="AK194" i="1"/>
  <c r="AJ198" i="1"/>
  <c r="AI206" i="1"/>
  <c r="AK210" i="1"/>
  <c r="AJ214" i="1"/>
  <c r="AI222" i="1"/>
  <c r="AM222" i="1" s="1"/>
  <c r="AK226" i="1"/>
  <c r="AI232" i="1"/>
  <c r="AM232" i="1" s="1"/>
  <c r="AK240" i="1"/>
  <c r="AJ244" i="1"/>
  <c r="AI248" i="1"/>
  <c r="AK256" i="1"/>
  <c r="AJ260" i="1"/>
  <c r="AI264" i="1"/>
  <c r="AM264" i="1" s="1"/>
  <c r="AK272" i="1"/>
  <c r="AJ276" i="1"/>
  <c r="AI280" i="1"/>
  <c r="AK288" i="1"/>
  <c r="AJ292" i="1"/>
  <c r="AK304" i="1"/>
  <c r="AJ308" i="1"/>
  <c r="AK320" i="1"/>
  <c r="AJ324" i="1"/>
  <c r="AK336" i="1"/>
  <c r="AJ340" i="1"/>
  <c r="AK352" i="1"/>
  <c r="AJ356" i="1"/>
  <c r="AK368" i="1"/>
  <c r="AJ372" i="1"/>
  <c r="AK384" i="1"/>
  <c r="AJ388" i="1"/>
  <c r="AK400" i="1"/>
  <c r="AJ404" i="1"/>
  <c r="AK416" i="1"/>
  <c r="AJ420" i="1"/>
  <c r="AK431" i="1"/>
  <c r="AJ435" i="1"/>
  <c r="AI439" i="1"/>
  <c r="AI443" i="1"/>
  <c r="AK447" i="1"/>
  <c r="AJ451" i="1"/>
  <c r="AI455" i="1"/>
  <c r="AK463" i="1"/>
  <c r="AJ467" i="1"/>
  <c r="AI471" i="1"/>
  <c r="AI475" i="1"/>
  <c r="AK479" i="1"/>
  <c r="AJ483" i="1"/>
  <c r="AK495" i="1"/>
  <c r="AJ499" i="1"/>
  <c r="AI507" i="1"/>
  <c r="AK511" i="1"/>
  <c r="AJ515" i="1"/>
  <c r="AK527" i="1"/>
  <c r="AJ531" i="1"/>
  <c r="AI539" i="1"/>
  <c r="AK543" i="1"/>
  <c r="AJ547" i="1"/>
  <c r="AK559" i="1"/>
  <c r="AJ563" i="1"/>
  <c r="AI571" i="1"/>
  <c r="AM571" i="1" s="1"/>
  <c r="AK575" i="1"/>
  <c r="AJ579" i="1"/>
  <c r="AK591" i="1"/>
  <c r="AJ595" i="1"/>
  <c r="AI603" i="1"/>
  <c r="AK607" i="1"/>
  <c r="AJ611" i="1"/>
  <c r="AK623" i="1"/>
  <c r="AJ627" i="1"/>
  <c r="AI635" i="1"/>
  <c r="AM635" i="1" s="1"/>
  <c r="AK639" i="1"/>
  <c r="AJ643" i="1"/>
  <c r="AK655" i="1"/>
  <c r="AJ659" i="1"/>
  <c r="AI667" i="1"/>
  <c r="AK671" i="1"/>
  <c r="AJ675" i="1"/>
  <c r="AK687" i="1"/>
  <c r="AJ691" i="1"/>
  <c r="AI699" i="1"/>
  <c r="AM699" i="1" s="1"/>
  <c r="AK703" i="1"/>
  <c r="AJ707" i="1"/>
  <c r="AJ722" i="1"/>
  <c r="AI726" i="1"/>
  <c r="AI730" i="1"/>
  <c r="AM730" i="1" s="1"/>
  <c r="AK786" i="1"/>
  <c r="AI794" i="1"/>
  <c r="AJ806" i="1"/>
  <c r="AK161" i="1"/>
  <c r="AI161" i="1"/>
  <c r="AJ161" i="1"/>
  <c r="AI151" i="1"/>
  <c r="AJ151" i="1"/>
  <c r="AK151" i="1"/>
  <c r="AJ196" i="1"/>
  <c r="AI196" i="1"/>
  <c r="AK196" i="1"/>
  <c r="AJ164" i="1"/>
  <c r="AI164" i="1"/>
  <c r="AM164" i="1" s="1"/>
  <c r="AK164" i="1"/>
  <c r="AK156" i="1"/>
  <c r="AI156" i="1"/>
  <c r="AJ156" i="1"/>
  <c r="AK204" i="1"/>
  <c r="AJ204" i="1"/>
  <c r="AI204" i="1"/>
  <c r="AK207" i="1"/>
  <c r="AI207" i="1"/>
  <c r="AJ207" i="1"/>
  <c r="AK191" i="1"/>
  <c r="AJ191" i="1"/>
  <c r="AI191" i="1"/>
  <c r="AI234" i="1"/>
  <c r="AK234" i="1"/>
  <c r="AJ234" i="1"/>
  <c r="AJ242" i="1"/>
  <c r="AK242" i="1"/>
  <c r="AI242" i="1"/>
  <c r="AM242" i="1" s="1"/>
  <c r="AI250" i="1"/>
  <c r="AK250" i="1"/>
  <c r="AJ250" i="1"/>
  <c r="AI199" i="1"/>
  <c r="AK199" i="1"/>
  <c r="AJ199" i="1"/>
  <c r="AI216" i="1"/>
  <c r="AM216" i="1" s="1"/>
  <c r="AK216" i="1"/>
  <c r="AJ216" i="1"/>
  <c r="AK224" i="1"/>
  <c r="AJ224" i="1"/>
  <c r="AI224" i="1"/>
  <c r="AM224" i="1" s="1"/>
  <c r="AK223" i="1"/>
  <c r="AJ223" i="1"/>
  <c r="AI223" i="1"/>
  <c r="AM223" i="1" s="1"/>
  <c r="AK239" i="1"/>
  <c r="AJ239" i="1"/>
  <c r="AI239" i="1"/>
  <c r="AK237" i="1"/>
  <c r="AJ237" i="1"/>
  <c r="AI237" i="1"/>
  <c r="AM237" i="1" s="1"/>
  <c r="AK287" i="1"/>
  <c r="AJ287" i="1"/>
  <c r="AI287" i="1"/>
  <c r="AK261" i="1"/>
  <c r="AJ261" i="1"/>
  <c r="AI261" i="1"/>
  <c r="AM261" i="1" s="1"/>
  <c r="AJ212" i="1"/>
  <c r="AI212" i="1"/>
  <c r="AM212" i="1" s="1"/>
  <c r="AK212" i="1"/>
  <c r="AI301" i="1"/>
  <c r="AM301" i="1" s="1"/>
  <c r="AK301" i="1"/>
  <c r="AJ301" i="1"/>
  <c r="AJ319" i="1"/>
  <c r="AK319" i="1"/>
  <c r="AI319" i="1"/>
  <c r="AK335" i="1"/>
  <c r="AJ335" i="1"/>
  <c r="AI335" i="1"/>
  <c r="AM335" i="1" s="1"/>
  <c r="AK351" i="1"/>
  <c r="AJ351" i="1"/>
  <c r="AI351" i="1"/>
  <c r="AK367" i="1"/>
  <c r="AJ367" i="1"/>
  <c r="AI367" i="1"/>
  <c r="AM367" i="1" s="1"/>
  <c r="AI357" i="1"/>
  <c r="AK357" i="1"/>
  <c r="AJ357" i="1"/>
  <c r="AK457" i="1"/>
  <c r="AJ457" i="1"/>
  <c r="AI457" i="1"/>
  <c r="AK489" i="1"/>
  <c r="AJ489" i="1"/>
  <c r="AI489" i="1"/>
  <c r="AK505" i="1"/>
  <c r="AI505" i="1"/>
  <c r="AJ505" i="1"/>
  <c r="AK436" i="1"/>
  <c r="AJ436" i="1"/>
  <c r="AI436" i="1"/>
  <c r="AK492" i="1"/>
  <c r="AJ492" i="1"/>
  <c r="AI492" i="1"/>
  <c r="AI468" i="1"/>
  <c r="AM468" i="1" s="1"/>
  <c r="AK468" i="1"/>
  <c r="AJ468" i="1"/>
  <c r="AJ444" i="1"/>
  <c r="AK444" i="1"/>
  <c r="AI444" i="1"/>
  <c r="AK452" i="1"/>
  <c r="AJ452" i="1"/>
  <c r="AI452" i="1"/>
  <c r="AK585" i="1"/>
  <c r="AJ585" i="1"/>
  <c r="AI585" i="1"/>
  <c r="AI646" i="1"/>
  <c r="AK646" i="1"/>
  <c r="AJ646" i="1"/>
  <c r="AJ654" i="1"/>
  <c r="AK654" i="1"/>
  <c r="AI654" i="1"/>
  <c r="AM654" i="1" s="1"/>
  <c r="AK662" i="1"/>
  <c r="AI662" i="1"/>
  <c r="AJ662" i="1"/>
  <c r="AI670" i="1"/>
  <c r="AK670" i="1"/>
  <c r="AJ670" i="1"/>
  <c r="AK678" i="1"/>
  <c r="AJ678" i="1"/>
  <c r="AI678" i="1"/>
  <c r="AK686" i="1"/>
  <c r="AI686" i="1"/>
  <c r="AJ686" i="1"/>
  <c r="AJ706" i="1"/>
  <c r="AK706" i="1"/>
  <c r="AI706" i="1"/>
  <c r="AI728" i="1"/>
  <c r="AK728" i="1"/>
  <c r="AJ728" i="1"/>
  <c r="AI744" i="1"/>
  <c r="AK744" i="1"/>
  <c r="AJ744" i="1"/>
  <c r="AI776" i="1"/>
  <c r="AM776" i="1" s="1"/>
  <c r="AK776" i="1"/>
  <c r="AJ776" i="1"/>
  <c r="AK642" i="1"/>
  <c r="AJ642" i="1"/>
  <c r="AI642" i="1"/>
  <c r="AI791" i="1"/>
  <c r="AK791" i="1"/>
  <c r="AJ791" i="1"/>
  <c r="AI807" i="1"/>
  <c r="AK807" i="1"/>
  <c r="AJ807" i="1"/>
  <c r="AK733" i="1"/>
  <c r="AI733" i="1"/>
  <c r="AJ733" i="1"/>
  <c r="AI773" i="1"/>
  <c r="AJ773" i="1"/>
  <c r="AK773" i="1"/>
  <c r="AK763" i="1"/>
  <c r="AJ763" i="1"/>
  <c r="AI763" i="1"/>
  <c r="AK739" i="1"/>
  <c r="AI739" i="1"/>
  <c r="AJ739" i="1"/>
  <c r="AJ822" i="1"/>
  <c r="AI822" i="1"/>
  <c r="AJ854" i="1"/>
  <c r="AK854" i="1"/>
  <c r="AI803" i="1"/>
  <c r="AK803" i="1"/>
  <c r="AJ803" i="1"/>
  <c r="AI808" i="1"/>
  <c r="AM808" i="1" s="1"/>
  <c r="AK808" i="1"/>
  <c r="AJ808" i="1"/>
  <c r="AI820" i="1"/>
  <c r="AM820" i="1" s="1"/>
  <c r="AK820" i="1"/>
  <c r="AJ820" i="1"/>
  <c r="AK828" i="1"/>
  <c r="AJ828" i="1"/>
  <c r="AI828" i="1"/>
  <c r="AI836" i="1"/>
  <c r="AJ836" i="1"/>
  <c r="AK836" i="1"/>
  <c r="AK844" i="1"/>
  <c r="AJ844" i="1"/>
  <c r="AI844" i="1"/>
  <c r="AI852" i="1"/>
  <c r="AM852" i="1" s="1"/>
  <c r="AK852" i="1"/>
  <c r="AJ852" i="1"/>
  <c r="AK860" i="1"/>
  <c r="AJ860" i="1"/>
  <c r="AI860" i="1"/>
  <c r="AI868" i="1"/>
  <c r="AJ868" i="1"/>
  <c r="AK868" i="1"/>
  <c r="AJ131" i="1"/>
  <c r="AI131" i="1"/>
  <c r="AM131" i="1" s="1"/>
  <c r="AK131" i="1"/>
  <c r="AI155" i="1"/>
  <c r="AM155" i="1" s="1"/>
  <c r="AJ155" i="1"/>
  <c r="AK155" i="1"/>
  <c r="AJ195" i="1"/>
  <c r="AI195" i="1"/>
  <c r="AM195" i="1" s="1"/>
  <c r="AK195" i="1"/>
  <c r="AK291" i="1"/>
  <c r="AJ291" i="1"/>
  <c r="AI291" i="1"/>
  <c r="AM291" i="1" s="1"/>
  <c r="AK238" i="1"/>
  <c r="AJ238" i="1"/>
  <c r="AI238" i="1"/>
  <c r="AJ402" i="1"/>
  <c r="AK402" i="1"/>
  <c r="AI402" i="1"/>
  <c r="AI345" i="1"/>
  <c r="AJ345" i="1"/>
  <c r="AK345" i="1"/>
  <c r="AI358" i="1"/>
  <c r="AM358" i="1" s="1"/>
  <c r="AJ358" i="1"/>
  <c r="AK358" i="1"/>
  <c r="AK419" i="1"/>
  <c r="AJ419" i="1"/>
  <c r="AI419" i="1"/>
  <c r="AK429" i="1"/>
  <c r="AJ429" i="1"/>
  <c r="AI429" i="1"/>
  <c r="AI520" i="1"/>
  <c r="AK520" i="1"/>
  <c r="AJ520" i="1"/>
  <c r="AK524" i="1"/>
  <c r="AJ524" i="1"/>
  <c r="AI524" i="1"/>
  <c r="AJ528" i="1"/>
  <c r="AI528" i="1"/>
  <c r="AK528" i="1"/>
  <c r="AK477" i="1"/>
  <c r="AJ477" i="1"/>
  <c r="AI477" i="1"/>
  <c r="AI478" i="1"/>
  <c r="AK478" i="1"/>
  <c r="AJ478" i="1"/>
  <c r="AJ496" i="1"/>
  <c r="AI496" i="1"/>
  <c r="AM496" i="1" s="1"/>
  <c r="AK496" i="1"/>
  <c r="AK498" i="1"/>
  <c r="AJ498" i="1"/>
  <c r="AI498" i="1"/>
  <c r="AJ576" i="1"/>
  <c r="AI576" i="1"/>
  <c r="AK576" i="1"/>
  <c r="AJ577" i="1"/>
  <c r="AI577" i="1"/>
  <c r="AK577" i="1"/>
  <c r="AJ578" i="1"/>
  <c r="AK578" i="1"/>
  <c r="AI578" i="1"/>
  <c r="AM578" i="1" s="1"/>
  <c r="AJ565" i="1"/>
  <c r="AK565" i="1"/>
  <c r="AI565" i="1"/>
  <c r="AJ645" i="1"/>
  <c r="AI645" i="1"/>
  <c r="AK645" i="1"/>
  <c r="AJ661" i="1"/>
  <c r="AK661" i="1"/>
  <c r="AI661" i="1"/>
  <c r="AM661" i="1" s="1"/>
  <c r="AJ581" i="1"/>
  <c r="AI581" i="1"/>
  <c r="AM581" i="1" s="1"/>
  <c r="AK581" i="1"/>
  <c r="AK605" i="1"/>
  <c r="AI605" i="1"/>
  <c r="AJ605" i="1"/>
  <c r="AI772" i="1"/>
  <c r="AM772" i="1" s="1"/>
  <c r="AK772" i="1"/>
  <c r="AJ772" i="1"/>
  <c r="AJ702" i="1"/>
  <c r="AK702" i="1"/>
  <c r="AI702" i="1"/>
  <c r="AJ721" i="1"/>
  <c r="AK721" i="1"/>
  <c r="AI721" i="1"/>
  <c r="AK732" i="1"/>
  <c r="AJ732" i="1"/>
  <c r="AI732" i="1"/>
  <c r="AI756" i="1"/>
  <c r="AJ756" i="1"/>
  <c r="AK756" i="1"/>
  <c r="AJ785" i="1"/>
  <c r="AI785" i="1"/>
  <c r="AM785" i="1" s="1"/>
  <c r="AK785" i="1"/>
  <c r="AJ823" i="1"/>
  <c r="AI823" i="1"/>
  <c r="AK823" i="1"/>
  <c r="AJ831" i="1"/>
  <c r="AI831" i="1"/>
  <c r="AK831" i="1"/>
  <c r="AK837" i="1"/>
  <c r="AI837" i="1"/>
  <c r="AM837" i="1" s="1"/>
  <c r="AJ837" i="1"/>
  <c r="AK855" i="1"/>
  <c r="AJ855" i="1"/>
  <c r="AI855" i="1"/>
  <c r="AJ870" i="1"/>
  <c r="AK870" i="1"/>
  <c r="AI870" i="1"/>
  <c r="AI872" i="1"/>
  <c r="AK872" i="1"/>
  <c r="AJ872" i="1"/>
  <c r="AI710" i="1"/>
  <c r="AK710" i="1"/>
  <c r="AJ710" i="1"/>
  <c r="AK742" i="1"/>
  <c r="AI759" i="1"/>
  <c r="AJ759" i="1"/>
  <c r="AK759" i="1"/>
  <c r="AI783" i="1"/>
  <c r="AM783" i="1" s="1"/>
  <c r="AK783" i="1"/>
  <c r="AJ783" i="1"/>
  <c r="AK801" i="1"/>
  <c r="AJ801" i="1"/>
  <c r="AI801" i="1"/>
  <c r="AM801" i="1" s="1"/>
  <c r="AJ864" i="1"/>
  <c r="AI864" i="1"/>
  <c r="AK864" i="1"/>
  <c r="AK871" i="1"/>
  <c r="AJ871" i="1"/>
  <c r="AI871" i="1"/>
  <c r="AJ875" i="1"/>
  <c r="AK875" i="1"/>
  <c r="AI875" i="1"/>
  <c r="AK177" i="1"/>
  <c r="AJ177" i="1"/>
  <c r="AI177" i="1"/>
  <c r="AM177" i="1" s="1"/>
  <c r="AK270" i="1"/>
  <c r="AJ270" i="1"/>
  <c r="AI270" i="1"/>
  <c r="AM270" i="1" s="1"/>
  <c r="AI205" i="1"/>
  <c r="AM205" i="1" s="1"/>
  <c r="AJ205" i="1"/>
  <c r="AK205" i="1"/>
  <c r="AI374" i="1"/>
  <c r="AM374" i="1" s="1"/>
  <c r="AJ374" i="1"/>
  <c r="AK374" i="1"/>
  <c r="AK540" i="1"/>
  <c r="AJ540" i="1"/>
  <c r="AI540" i="1"/>
  <c r="AK572" i="1"/>
  <c r="AJ572" i="1"/>
  <c r="AI572" i="1"/>
  <c r="AM572" i="1" s="1"/>
  <c r="AK588" i="1"/>
  <c r="AJ588" i="1"/>
  <c r="AI588" i="1"/>
  <c r="AI612" i="1"/>
  <c r="AJ612" i="1"/>
  <c r="AK612" i="1"/>
  <c r="AK506" i="1"/>
  <c r="AJ506" i="1"/>
  <c r="AI506" i="1"/>
  <c r="AM506" i="1" s="1"/>
  <c r="AJ533" i="1"/>
  <c r="AK533" i="1"/>
  <c r="AI533" i="1"/>
  <c r="AI817" i="1"/>
  <c r="AJ817" i="1"/>
  <c r="AK817" i="1"/>
  <c r="AK286" i="1"/>
  <c r="AJ286" i="1"/>
  <c r="AI286" i="1"/>
  <c r="AM286" i="1" s="1"/>
  <c r="AI187" i="1"/>
  <c r="AM187" i="1" s="1"/>
  <c r="AK187" i="1"/>
  <c r="AJ187" i="1"/>
  <c r="AJ480" i="1"/>
  <c r="AI480" i="1"/>
  <c r="AK480" i="1"/>
  <c r="AJ437" i="1"/>
  <c r="AK437" i="1"/>
  <c r="AI437" i="1"/>
  <c r="AK440" i="1"/>
  <c r="AJ440" i="1"/>
  <c r="AI440" i="1"/>
  <c r="AI664" i="1"/>
  <c r="AK664" i="1"/>
  <c r="AJ664" i="1"/>
  <c r="AJ593" i="1"/>
  <c r="AI593" i="1"/>
  <c r="AK593" i="1"/>
  <c r="AK624" i="1"/>
  <c r="AI624" i="1"/>
  <c r="AM624" i="1" s="1"/>
  <c r="AJ624" i="1"/>
  <c r="AJ734" i="1"/>
  <c r="AI734" i="1"/>
  <c r="AM734" i="1" s="1"/>
  <c r="AI754" i="1"/>
  <c r="AM754" i="1" s="1"/>
  <c r="AJ832" i="1"/>
  <c r="AI832" i="1"/>
  <c r="AM832" i="1" s="1"/>
  <c r="AK832" i="1"/>
  <c r="AI362" i="1"/>
  <c r="AM362" i="1" s="1"/>
  <c r="AK362" i="1"/>
  <c r="AJ362" i="1"/>
  <c r="AJ673" i="1"/>
  <c r="AI673" i="1"/>
  <c r="AK673" i="1"/>
  <c r="AJ750" i="1"/>
  <c r="AI750" i="1"/>
  <c r="AK774" i="1"/>
  <c r="AK302" i="1"/>
  <c r="AJ302" i="1"/>
  <c r="AI302" i="1"/>
  <c r="AM302" i="1" s="1"/>
  <c r="AK353" i="1"/>
  <c r="AJ353" i="1"/>
  <c r="AI353" i="1"/>
  <c r="AK371" i="1"/>
  <c r="AJ371" i="1"/>
  <c r="AI371" i="1"/>
  <c r="AI696" i="1"/>
  <c r="AK696" i="1"/>
  <c r="AJ696" i="1"/>
  <c r="AJ762" i="1"/>
  <c r="AK762" i="1"/>
  <c r="AI342" i="1"/>
  <c r="AM342" i="1" s="1"/>
  <c r="AK342" i="1"/>
  <c r="AJ342" i="1"/>
  <c r="AI136" i="1"/>
  <c r="AJ136" i="1"/>
  <c r="AK136" i="1"/>
  <c r="AK355" i="1"/>
  <c r="AJ355" i="1"/>
  <c r="AI355" i="1"/>
  <c r="AM355" i="1" s="1"/>
  <c r="AK608" i="1"/>
  <c r="AI608" i="1"/>
  <c r="AJ608" i="1"/>
  <c r="AJ613" i="1"/>
  <c r="AI613" i="1"/>
  <c r="AK613" i="1"/>
  <c r="AK681" i="1"/>
  <c r="AJ681" i="1"/>
  <c r="AI681" i="1"/>
  <c r="AI648" i="1"/>
  <c r="AM648" i="1" s="1"/>
  <c r="AK648" i="1"/>
  <c r="AJ648" i="1"/>
  <c r="AK617" i="1"/>
  <c r="AJ617" i="1"/>
  <c r="AI617" i="1"/>
  <c r="AK387" i="1"/>
  <c r="AJ387" i="1"/>
  <c r="AI387" i="1"/>
  <c r="AJ753" i="1"/>
  <c r="AI753" i="1"/>
  <c r="AM753" i="1" s="1"/>
  <c r="AK753" i="1"/>
  <c r="AJ561" i="1"/>
  <c r="AI561" i="1"/>
  <c r="AK561" i="1"/>
  <c r="AJ849" i="1"/>
  <c r="AK849" i="1"/>
  <c r="AI849" i="1"/>
  <c r="AM849" i="1" s="1"/>
  <c r="AK857" i="1"/>
  <c r="AI857" i="1"/>
  <c r="AM857" i="1" s="1"/>
  <c r="AJ857" i="1"/>
  <c r="AK865" i="1"/>
  <c r="AI865" i="1"/>
  <c r="AJ865" i="1"/>
  <c r="AI873" i="1"/>
  <c r="AM873" i="1" s="1"/>
  <c r="AK873" i="1"/>
  <c r="AJ873" i="1"/>
  <c r="AI534" i="1"/>
  <c r="AK534" i="1"/>
  <c r="AJ534" i="1"/>
  <c r="AK714" i="1"/>
  <c r="AJ714" i="1"/>
  <c r="AI714" i="1"/>
  <c r="AK777" i="1"/>
  <c r="AJ777" i="1"/>
  <c r="AI777" i="1"/>
  <c r="AJ819" i="1"/>
  <c r="AI819" i="1"/>
  <c r="AK819" i="1"/>
  <c r="AK395" i="1"/>
  <c r="AI395" i="1"/>
  <c r="AM395" i="1" s="1"/>
  <c r="AJ395" i="1"/>
  <c r="AI130" i="1"/>
  <c r="AM130" i="1" s="1"/>
  <c r="AK134" i="1"/>
  <c r="AJ138" i="1"/>
  <c r="AI146" i="1"/>
  <c r="AK150" i="1"/>
  <c r="AJ154" i="1"/>
  <c r="AI162" i="1"/>
  <c r="AM162" i="1" s="1"/>
  <c r="AK166" i="1"/>
  <c r="AJ170" i="1"/>
  <c r="AI178" i="1"/>
  <c r="AM178" i="1" s="1"/>
  <c r="AK182" i="1"/>
  <c r="AJ186" i="1"/>
  <c r="AI194" i="1"/>
  <c r="AM194" i="1" s="1"/>
  <c r="AK198" i="1"/>
  <c r="AJ202" i="1"/>
  <c r="AI210" i="1"/>
  <c r="AK214" i="1"/>
  <c r="AJ218" i="1"/>
  <c r="AI226" i="1"/>
  <c r="AM226" i="1" s="1"/>
  <c r="AJ232" i="1"/>
  <c r="AI236" i="1"/>
  <c r="AM236" i="1" s="1"/>
  <c r="AK244" i="1"/>
  <c r="AJ248" i="1"/>
  <c r="AI252" i="1"/>
  <c r="AK260" i="1"/>
  <c r="AJ264" i="1"/>
  <c r="AI268" i="1"/>
  <c r="AM268" i="1" s="1"/>
  <c r="AK276" i="1"/>
  <c r="AJ280" i="1"/>
  <c r="AI284" i="1"/>
  <c r="AM284" i="1" s="1"/>
  <c r="AI288" i="1"/>
  <c r="AM288" i="1" s="1"/>
  <c r="AK292" i="1"/>
  <c r="AJ296" i="1"/>
  <c r="AI300" i="1"/>
  <c r="AI304" i="1"/>
  <c r="AM304" i="1" s="1"/>
  <c r="AK308" i="1"/>
  <c r="AJ312" i="1"/>
  <c r="AI316" i="1"/>
  <c r="AI320" i="1"/>
  <c r="AM320" i="1" s="1"/>
  <c r="AK324" i="1"/>
  <c r="AJ328" i="1"/>
  <c r="AI332" i="1"/>
  <c r="AM332" i="1" s="1"/>
  <c r="AI336" i="1"/>
  <c r="AM336" i="1" s="1"/>
  <c r="AK340" i="1"/>
  <c r="AJ344" i="1"/>
  <c r="AI348" i="1"/>
  <c r="AI352" i="1"/>
  <c r="AM352" i="1" s="1"/>
  <c r="AK356" i="1"/>
  <c r="AJ360" i="1"/>
  <c r="AI364" i="1"/>
  <c r="AM364" i="1" s="1"/>
  <c r="AI368" i="1"/>
  <c r="AK372" i="1"/>
  <c r="AJ376" i="1"/>
  <c r="AI380" i="1"/>
  <c r="AI384" i="1"/>
  <c r="AK388" i="1"/>
  <c r="AJ392" i="1"/>
  <c r="AI396" i="1"/>
  <c r="AM396" i="1" s="1"/>
  <c r="AK404" i="1"/>
  <c r="AJ408" i="1"/>
  <c r="AI412" i="1"/>
  <c r="AK420" i="1"/>
  <c r="AJ424" i="1"/>
  <c r="AK435" i="1"/>
  <c r="AJ439" i="1"/>
  <c r="AK451" i="1"/>
  <c r="AJ455" i="1"/>
  <c r="AK467" i="1"/>
  <c r="AJ471" i="1"/>
  <c r="AK483" i="1"/>
  <c r="AJ487" i="1"/>
  <c r="AI495" i="1"/>
  <c r="AK499" i="1"/>
  <c r="AJ503" i="1"/>
  <c r="AI511" i="1"/>
  <c r="AM511" i="1" s="1"/>
  <c r="AK515" i="1"/>
  <c r="AJ519" i="1"/>
  <c r="AI527" i="1"/>
  <c r="AM527" i="1" s="1"/>
  <c r="AK531" i="1"/>
  <c r="AJ535" i="1"/>
  <c r="AI543" i="1"/>
  <c r="AK547" i="1"/>
  <c r="AJ551" i="1"/>
  <c r="AI559" i="1"/>
  <c r="AK563" i="1"/>
  <c r="AJ567" i="1"/>
  <c r="AI575" i="1"/>
  <c r="AM575" i="1" s="1"/>
  <c r="AI579" i="1"/>
  <c r="AK579" i="1"/>
  <c r="AJ583" i="1"/>
  <c r="AI591" i="1"/>
  <c r="AK595" i="1"/>
  <c r="AJ599" i="1"/>
  <c r="AI607" i="1"/>
  <c r="AM607" i="1" s="1"/>
  <c r="AI611" i="1"/>
  <c r="AK611" i="1"/>
  <c r="AJ615" i="1"/>
  <c r="AI623" i="1"/>
  <c r="AM623" i="1" s="1"/>
  <c r="AK627" i="1"/>
  <c r="AJ631" i="1"/>
  <c r="AI639" i="1"/>
  <c r="AM639" i="1" s="1"/>
  <c r="AI643" i="1"/>
  <c r="AK643" i="1"/>
  <c r="AJ647" i="1"/>
  <c r="AI655" i="1"/>
  <c r="AK659" i="1"/>
  <c r="AJ663" i="1"/>
  <c r="AI671" i="1"/>
  <c r="AI675" i="1"/>
  <c r="AK675" i="1"/>
  <c r="AJ679" i="1"/>
  <c r="AI687" i="1"/>
  <c r="AK691" i="1"/>
  <c r="AJ695" i="1"/>
  <c r="AI703" i="1"/>
  <c r="AM703" i="1" s="1"/>
  <c r="AI707" i="1"/>
  <c r="AK707" i="1"/>
  <c r="AJ711" i="1"/>
  <c r="AK722" i="1"/>
  <c r="AJ726" i="1"/>
  <c r="AK750" i="1"/>
  <c r="AI758" i="1"/>
  <c r="AM758" i="1" s="1"/>
  <c r="AJ766" i="1"/>
  <c r="AK782" i="1"/>
  <c r="AI790" i="1"/>
  <c r="AJ798" i="1"/>
  <c r="AJ802" i="1"/>
  <c r="AK814" i="1"/>
  <c r="AK822" i="1"/>
  <c r="AJ850" i="1"/>
  <c r="AJ153" i="1"/>
  <c r="AI153" i="1"/>
  <c r="AK153" i="1"/>
  <c r="AJ147" i="1"/>
  <c r="AI147" i="1"/>
  <c r="AM147" i="1" s="1"/>
  <c r="AK147" i="1"/>
  <c r="AK188" i="1"/>
  <c r="AI188" i="1"/>
  <c r="AJ188" i="1"/>
  <c r="AK172" i="1"/>
  <c r="AJ172" i="1"/>
  <c r="AI172" i="1"/>
  <c r="AI215" i="1"/>
  <c r="AM215" i="1" s="1"/>
  <c r="AJ215" i="1"/>
  <c r="AK215" i="1"/>
  <c r="AJ247" i="1"/>
  <c r="AI247" i="1"/>
  <c r="AM247" i="1" s="1"/>
  <c r="AK247" i="1"/>
  <c r="AK277" i="1"/>
  <c r="AI277" i="1"/>
  <c r="AM277" i="1" s="1"/>
  <c r="AJ277" i="1"/>
  <c r="AI314" i="1"/>
  <c r="AK314" i="1"/>
  <c r="AJ314" i="1"/>
  <c r="AJ306" i="1"/>
  <c r="AK306" i="1"/>
  <c r="AI306" i="1"/>
  <c r="AM306" i="1" s="1"/>
  <c r="AI325" i="1"/>
  <c r="AM325" i="1" s="1"/>
  <c r="AK325" i="1"/>
  <c r="AJ325" i="1"/>
  <c r="AI373" i="1"/>
  <c r="AK373" i="1"/>
  <c r="AJ373" i="1"/>
  <c r="AJ386" i="1"/>
  <c r="AK386" i="1"/>
  <c r="AI386" i="1"/>
  <c r="AM386" i="1" s="1"/>
  <c r="AI397" i="1"/>
  <c r="AK397" i="1"/>
  <c r="AJ397" i="1"/>
  <c r="AK432" i="1"/>
  <c r="AJ432" i="1"/>
  <c r="AI432" i="1"/>
  <c r="AJ449" i="1"/>
  <c r="AI449" i="1"/>
  <c r="AM449" i="1" s="1"/>
  <c r="AK449" i="1"/>
  <c r="AJ481" i="1"/>
  <c r="AI481" i="1"/>
  <c r="AK481" i="1"/>
  <c r="AK401" i="1"/>
  <c r="AI401" i="1"/>
  <c r="AJ401" i="1"/>
  <c r="AK510" i="1"/>
  <c r="AJ510" i="1"/>
  <c r="AI510" i="1"/>
  <c r="AK508" i="1"/>
  <c r="AJ508" i="1"/>
  <c r="AI508" i="1"/>
  <c r="AI516" i="1"/>
  <c r="AM516" i="1" s="1"/>
  <c r="AK516" i="1"/>
  <c r="AJ516" i="1"/>
  <c r="AJ625" i="1"/>
  <c r="AI625" i="1"/>
  <c r="AK625" i="1"/>
  <c r="AJ658" i="1"/>
  <c r="AI658" i="1"/>
  <c r="AK658" i="1"/>
  <c r="AK701" i="1"/>
  <c r="AI701" i="1"/>
  <c r="AJ701" i="1"/>
  <c r="AK704" i="1"/>
  <c r="AI704" i="1"/>
  <c r="AJ704" i="1"/>
  <c r="AK698" i="1"/>
  <c r="AJ698" i="1"/>
  <c r="AI698" i="1"/>
  <c r="AM698" i="1" s="1"/>
  <c r="AK752" i="1"/>
  <c r="AJ752" i="1"/>
  <c r="AI752" i="1"/>
  <c r="AK784" i="1"/>
  <c r="AJ784" i="1"/>
  <c r="AI784" i="1"/>
  <c r="AK650" i="1"/>
  <c r="AJ650" i="1"/>
  <c r="AI650" i="1"/>
  <c r="AM650" i="1" s="1"/>
  <c r="AK717" i="1"/>
  <c r="AI717" i="1"/>
  <c r="AJ717" i="1"/>
  <c r="AK741" i="1"/>
  <c r="AI741" i="1"/>
  <c r="AJ741" i="1"/>
  <c r="AJ781" i="1"/>
  <c r="AI781" i="1"/>
  <c r="AM781" i="1" s="1"/>
  <c r="AK781" i="1"/>
  <c r="AJ771" i="1"/>
  <c r="AI771" i="1"/>
  <c r="AM771" i="1" s="1"/>
  <c r="AK771" i="1"/>
  <c r="AK731" i="1"/>
  <c r="AJ731" i="1"/>
  <c r="AI731" i="1"/>
  <c r="AK800" i="1"/>
  <c r="AI800" i="1"/>
  <c r="AJ800" i="1"/>
  <c r="AK747" i="1"/>
  <c r="AI747" i="1"/>
  <c r="AM747" i="1" s="1"/>
  <c r="AJ747" i="1"/>
  <c r="AI830" i="1"/>
  <c r="AJ830" i="1"/>
  <c r="AK862" i="1"/>
  <c r="AJ862" i="1"/>
  <c r="AI862" i="1"/>
  <c r="AK133" i="1"/>
  <c r="AJ133" i="1"/>
  <c r="AI133" i="1"/>
  <c r="AM133" i="1" s="1"/>
  <c r="AK149" i="1"/>
  <c r="AJ149" i="1"/>
  <c r="AI149" i="1"/>
  <c r="AM149" i="1" s="1"/>
  <c r="AK208" i="1"/>
  <c r="AJ208" i="1"/>
  <c r="AI208" i="1"/>
  <c r="AM208" i="1" s="1"/>
  <c r="AK220" i="1"/>
  <c r="AI220" i="1"/>
  <c r="AM220" i="1" s="1"/>
  <c r="AJ220" i="1"/>
  <c r="AJ227" i="1"/>
  <c r="AK227" i="1"/>
  <c r="AI227" i="1"/>
  <c r="AM227" i="1" s="1"/>
  <c r="AK259" i="1"/>
  <c r="AJ259" i="1"/>
  <c r="AI259" i="1"/>
  <c r="AM259" i="1" s="1"/>
  <c r="AI273" i="1"/>
  <c r="AM273" i="1" s="1"/>
  <c r="AK273" i="1"/>
  <c r="AJ273" i="1"/>
  <c r="AK275" i="1"/>
  <c r="AJ275" i="1"/>
  <c r="AI275" i="1"/>
  <c r="AK299" i="1"/>
  <c r="AI299" i="1"/>
  <c r="AM299" i="1" s="1"/>
  <c r="AJ299" i="1"/>
  <c r="AK315" i="1"/>
  <c r="AI315" i="1"/>
  <c r="AM315" i="1" s="1"/>
  <c r="AJ315" i="1"/>
  <c r="AK323" i="1"/>
  <c r="AJ323" i="1"/>
  <c r="AI323" i="1"/>
  <c r="AK271" i="1"/>
  <c r="AJ271" i="1"/>
  <c r="AI271" i="1"/>
  <c r="AJ407" i="1"/>
  <c r="AI407" i="1"/>
  <c r="AM407" i="1" s="1"/>
  <c r="AK407" i="1"/>
  <c r="AI405" i="1"/>
  <c r="AJ405" i="1"/>
  <c r="AK405" i="1"/>
  <c r="AI448" i="1"/>
  <c r="AK448" i="1"/>
  <c r="AJ448" i="1"/>
  <c r="AI450" i="1"/>
  <c r="AK450" i="1"/>
  <c r="AJ450" i="1"/>
  <c r="AI464" i="1"/>
  <c r="AM464" i="1" s="1"/>
  <c r="AK464" i="1"/>
  <c r="AJ464" i="1"/>
  <c r="AI466" i="1"/>
  <c r="AK466" i="1"/>
  <c r="AJ466" i="1"/>
  <c r="AI421" i="1"/>
  <c r="AK421" i="1"/>
  <c r="AJ421" i="1"/>
  <c r="AJ423" i="1"/>
  <c r="AI423" i="1"/>
  <c r="AK423" i="1"/>
  <c r="AK538" i="1"/>
  <c r="AI538" i="1"/>
  <c r="AM538" i="1" s="1"/>
  <c r="AJ538" i="1"/>
  <c r="AJ544" i="1"/>
  <c r="AI544" i="1"/>
  <c r="AM544" i="1" s="1"/>
  <c r="AK544" i="1"/>
  <c r="AK521" i="1"/>
  <c r="AJ521" i="1"/>
  <c r="AI521" i="1"/>
  <c r="AJ566" i="1"/>
  <c r="AK566" i="1"/>
  <c r="AI566" i="1"/>
  <c r="AJ597" i="1"/>
  <c r="AK597" i="1"/>
  <c r="AI597" i="1"/>
  <c r="AI598" i="1"/>
  <c r="AK598" i="1"/>
  <c r="AJ598" i="1"/>
  <c r="AK606" i="1"/>
  <c r="AI606" i="1"/>
  <c r="AJ606" i="1"/>
  <c r="AI590" i="1"/>
  <c r="AJ590" i="1"/>
  <c r="AK590" i="1"/>
  <c r="AJ562" i="1"/>
  <c r="AI562" i="1"/>
  <c r="AM562" i="1" s="1"/>
  <c r="AK562" i="1"/>
  <c r="AI596" i="1"/>
  <c r="AK596" i="1"/>
  <c r="AJ596" i="1"/>
  <c r="AK621" i="1"/>
  <c r="AI621" i="1"/>
  <c r="AM621" i="1" s="1"/>
  <c r="AJ621" i="1"/>
  <c r="AK636" i="1"/>
  <c r="AJ636" i="1"/>
  <c r="AI636" i="1"/>
  <c r="AK652" i="1"/>
  <c r="AJ652" i="1"/>
  <c r="AI652" i="1"/>
  <c r="AI676" i="1"/>
  <c r="AJ676" i="1"/>
  <c r="AK676" i="1"/>
  <c r="AI680" i="1"/>
  <c r="AK680" i="1"/>
  <c r="AJ680" i="1"/>
  <c r="AI845" i="1"/>
  <c r="AM845" i="1" s="1"/>
  <c r="AJ845" i="1"/>
  <c r="AK845" i="1"/>
  <c r="AK764" i="1"/>
  <c r="AJ764" i="1"/>
  <c r="AI764" i="1"/>
  <c r="AK809" i="1"/>
  <c r="AI809" i="1"/>
  <c r="AJ809" i="1"/>
  <c r="AK718" i="1"/>
  <c r="AI718" i="1"/>
  <c r="AJ718" i="1"/>
  <c r="AI724" i="1"/>
  <c r="AM724" i="1" s="1"/>
  <c r="AJ724" i="1"/>
  <c r="AK724" i="1"/>
  <c r="AK729" i="1"/>
  <c r="AJ729" i="1"/>
  <c r="AI729" i="1"/>
  <c r="AM729" i="1" s="1"/>
  <c r="AK829" i="1"/>
  <c r="AI829" i="1"/>
  <c r="AM829" i="1" s="1"/>
  <c r="AJ829" i="1"/>
  <c r="AI847" i="1"/>
  <c r="AJ847" i="1"/>
  <c r="AK847" i="1"/>
  <c r="AI851" i="1"/>
  <c r="AJ851" i="1"/>
  <c r="AK851" i="1"/>
  <c r="AJ148" i="1"/>
  <c r="AI148" i="1"/>
  <c r="AM148" i="1" s="1"/>
  <c r="AK148" i="1"/>
  <c r="AI141" i="1"/>
  <c r="AJ141" i="1"/>
  <c r="AK141" i="1"/>
  <c r="AI310" i="1"/>
  <c r="AM310" i="1" s="1"/>
  <c r="AJ310" i="1"/>
  <c r="AK310" i="1"/>
  <c r="AK305" i="1"/>
  <c r="AJ305" i="1"/>
  <c r="AI305" i="1"/>
  <c r="AM305" i="1" s="1"/>
  <c r="AJ313" i="1"/>
  <c r="AK313" i="1"/>
  <c r="AI313" i="1"/>
  <c r="AM313" i="1" s="1"/>
  <c r="AI361" i="1"/>
  <c r="AK361" i="1"/>
  <c r="AJ361" i="1"/>
  <c r="AK454" i="1"/>
  <c r="AJ454" i="1"/>
  <c r="AI454" i="1"/>
  <c r="AI346" i="1"/>
  <c r="AK346" i="1"/>
  <c r="AJ346" i="1"/>
  <c r="AI494" i="1"/>
  <c r="AM494" i="1" s="1"/>
  <c r="AK494" i="1"/>
  <c r="AJ494" i="1"/>
  <c r="AI522" i="1"/>
  <c r="AK522" i="1"/>
  <c r="AJ522" i="1"/>
  <c r="AI532" i="1"/>
  <c r="AK532" i="1"/>
  <c r="AJ532" i="1"/>
  <c r="AK589" i="1"/>
  <c r="AI589" i="1"/>
  <c r="AJ589" i="1"/>
  <c r="AI482" i="1"/>
  <c r="AM482" i="1" s="1"/>
  <c r="AK482" i="1"/>
  <c r="AJ482" i="1"/>
  <c r="AI630" i="1"/>
  <c r="AK630" i="1"/>
  <c r="AJ630" i="1"/>
  <c r="AI692" i="1"/>
  <c r="AJ692" i="1"/>
  <c r="AK692" i="1"/>
  <c r="AJ805" i="1"/>
  <c r="AK805" i="1"/>
  <c r="AI805" i="1"/>
  <c r="AJ529" i="1"/>
  <c r="AI529" i="1"/>
  <c r="AM529" i="1" s="1"/>
  <c r="AK529" i="1"/>
  <c r="AI788" i="1"/>
  <c r="AJ788" i="1"/>
  <c r="AK788" i="1"/>
  <c r="AK839" i="1"/>
  <c r="AI839" i="1"/>
  <c r="AJ839" i="1"/>
  <c r="AK601" i="1"/>
  <c r="AI601" i="1"/>
  <c r="AJ601" i="1"/>
  <c r="AK834" i="1"/>
  <c r="AJ834" i="1"/>
  <c r="AI834" i="1"/>
  <c r="AK869" i="1"/>
  <c r="AI869" i="1"/>
  <c r="AJ869" i="1"/>
  <c r="AI183" i="1"/>
  <c r="AM183" i="1" s="1"/>
  <c r="AK183" i="1"/>
  <c r="AJ183" i="1"/>
  <c r="AK193" i="1"/>
  <c r="AI193" i="1"/>
  <c r="AM193" i="1" s="1"/>
  <c r="AJ193" i="1"/>
  <c r="AJ294" i="1"/>
  <c r="AI294" i="1"/>
  <c r="AM294" i="1" s="1"/>
  <c r="AK294" i="1"/>
  <c r="AI283" i="1"/>
  <c r="AM283" i="1" s="1"/>
  <c r="AK283" i="1"/>
  <c r="AJ283" i="1"/>
  <c r="AK442" i="1"/>
  <c r="AJ442" i="1"/>
  <c r="AI442" i="1"/>
  <c r="AM442" i="1" s="1"/>
  <c r="AJ610" i="1"/>
  <c r="AK610" i="1"/>
  <c r="AI610" i="1"/>
  <c r="AJ826" i="1"/>
  <c r="AI826" i="1"/>
  <c r="AK640" i="1"/>
  <c r="AI640" i="1"/>
  <c r="AM640" i="1" s="1"/>
  <c r="AJ640" i="1"/>
  <c r="AJ609" i="1"/>
  <c r="AI609" i="1"/>
  <c r="AM609" i="1" s="1"/>
  <c r="AK609" i="1"/>
  <c r="AK665" i="1"/>
  <c r="AI665" i="1"/>
  <c r="AJ665" i="1"/>
  <c r="AK213" i="1"/>
  <c r="AJ213" i="1"/>
  <c r="AI213" i="1"/>
  <c r="AM213" i="1" s="1"/>
  <c r="AK347" i="1"/>
  <c r="AI347" i="1"/>
  <c r="AJ347" i="1"/>
  <c r="AI135" i="1"/>
  <c r="AK135" i="1"/>
  <c r="AJ135" i="1"/>
  <c r="AJ338" i="1"/>
  <c r="AK338" i="1"/>
  <c r="AI338" i="1"/>
  <c r="AM338" i="1" s="1"/>
  <c r="AJ370" i="1"/>
  <c r="AK370" i="1"/>
  <c r="AI370" i="1"/>
  <c r="AM370" i="1" s="1"/>
  <c r="AI378" i="1"/>
  <c r="AK378" i="1"/>
  <c r="AJ378" i="1"/>
  <c r="AJ391" i="1"/>
  <c r="AI391" i="1"/>
  <c r="AK391" i="1"/>
  <c r="AK626" i="1"/>
  <c r="AJ626" i="1"/>
  <c r="AI626" i="1"/>
  <c r="AM626" i="1" s="1"/>
  <c r="AJ705" i="1"/>
  <c r="AI705" i="1"/>
  <c r="AM705" i="1" s="1"/>
  <c r="AK705" i="1"/>
  <c r="AK209" i="1"/>
  <c r="AJ209" i="1"/>
  <c r="AI209" i="1"/>
  <c r="AM209" i="1" s="1"/>
  <c r="AI840" i="1"/>
  <c r="AM840" i="1" s="1"/>
  <c r="AK840" i="1"/>
  <c r="AJ840" i="1"/>
  <c r="AJ657" i="1"/>
  <c r="AI657" i="1"/>
  <c r="AM657" i="1" s="1"/>
  <c r="AK657" i="1"/>
  <c r="AJ502" i="1"/>
  <c r="AK502" i="1"/>
  <c r="AI502" i="1"/>
  <c r="AM502" i="1" s="1"/>
  <c r="AK716" i="1"/>
  <c r="AJ716" i="1"/>
  <c r="AI716" i="1"/>
  <c r="AK399" i="1"/>
  <c r="AJ399" i="1"/>
  <c r="AI399" i="1"/>
  <c r="AJ485" i="1"/>
  <c r="AI485" i="1"/>
  <c r="AM485" i="1" s="1"/>
  <c r="AK485" i="1"/>
  <c r="AK251" i="1"/>
  <c r="AJ251" i="1"/>
  <c r="AI251" i="1"/>
  <c r="AM251" i="1" s="1"/>
  <c r="AK649" i="1"/>
  <c r="AJ649" i="1"/>
  <c r="AI649" i="1"/>
  <c r="AM649" i="1" s="1"/>
  <c r="AI628" i="1"/>
  <c r="AJ628" i="1"/>
  <c r="AK628" i="1"/>
  <c r="AJ501" i="1"/>
  <c r="AK501" i="1"/>
  <c r="AI501" i="1"/>
  <c r="AI738" i="1"/>
  <c r="AJ746" i="1"/>
  <c r="AK746" i="1"/>
  <c r="AI770" i="1"/>
  <c r="AJ778" i="1"/>
  <c r="AK778" i="1"/>
  <c r="AI793" i="1"/>
  <c r="AM793" i="1" s="1"/>
  <c r="AK793" i="1"/>
  <c r="AJ793" i="1"/>
  <c r="AI462" i="1"/>
  <c r="AM462" i="1" s="1"/>
  <c r="AK462" i="1"/>
  <c r="AJ462" i="1"/>
  <c r="AK818" i="1"/>
  <c r="AJ818" i="1"/>
  <c r="AI413" i="1"/>
  <c r="AM413" i="1" s="1"/>
  <c r="AJ413" i="1"/>
  <c r="AK413" i="1"/>
  <c r="AI296" i="1"/>
  <c r="AM296" i="1" s="1"/>
  <c r="AI312" i="1"/>
  <c r="AM312" i="1" s="1"/>
  <c r="AI328" i="1"/>
  <c r="AM328" i="1" s="1"/>
  <c r="AI344" i="1"/>
  <c r="AI360" i="1"/>
  <c r="AM360" i="1" s="1"/>
  <c r="AI376" i="1"/>
  <c r="AM376" i="1" s="1"/>
  <c r="AK738" i="1"/>
  <c r="AI746" i="1"/>
  <c r="AJ758" i="1"/>
  <c r="AK770" i="1"/>
  <c r="AI778" i="1"/>
  <c r="AJ790" i="1"/>
  <c r="AI798" i="1"/>
  <c r="AM798" i="1" s="1"/>
  <c r="AK802" i="1"/>
  <c r="AJ810" i="1"/>
  <c r="AM238" i="1"/>
  <c r="AM584" i="1"/>
  <c r="AM668" i="1"/>
  <c r="AM766" i="1"/>
  <c r="AM816" i="1"/>
  <c r="AM809" i="1"/>
  <c r="AM134" i="1"/>
  <c r="AM460" i="1"/>
  <c r="AM726" i="1"/>
  <c r="AM580" i="1"/>
  <c r="AM672" i="1"/>
  <c r="AM249" i="1"/>
  <c r="AM564" i="1"/>
  <c r="AM392" i="1"/>
  <c r="AM660" i="1"/>
  <c r="AM592" i="1"/>
  <c r="AM349" i="1"/>
  <c r="AM188" i="1"/>
  <c r="AM398" i="1"/>
  <c r="AM406" i="1"/>
  <c r="AM414" i="1"/>
  <c r="AM500" i="1"/>
  <c r="AM230" i="1"/>
  <c r="AM652" i="1"/>
  <c r="AM680" i="1"/>
  <c r="AM722" i="1"/>
  <c r="AM742" i="1"/>
  <c r="AM774" i="1"/>
  <c r="AM762" i="1"/>
  <c r="AM532" i="1"/>
  <c r="AM380" i="1"/>
  <c r="AM752" i="1"/>
  <c r="AM784" i="1"/>
  <c r="AM717" i="1"/>
  <c r="AM741" i="1"/>
  <c r="AM687" i="1"/>
  <c r="AM739" i="1"/>
  <c r="AM822" i="1"/>
  <c r="AM854" i="1"/>
  <c r="AM366" i="1"/>
  <c r="AM458" i="1"/>
  <c r="AM490" i="1"/>
  <c r="AM521" i="1"/>
  <c r="AM566" i="1"/>
  <c r="AM597" i="1"/>
  <c r="AM606" i="1"/>
  <c r="AM590" i="1"/>
  <c r="AM831" i="1"/>
  <c r="AM855" i="1"/>
  <c r="AM870" i="1"/>
  <c r="AM710" i="1"/>
  <c r="AM759" i="1"/>
  <c r="AM871" i="1"/>
  <c r="AM875" i="1"/>
  <c r="AM533" i="1"/>
  <c r="AM495" i="1"/>
  <c r="AM503" i="1"/>
  <c r="AM437" i="1"/>
  <c r="AM659" i="1"/>
  <c r="AM583" i="1"/>
  <c r="AM593" i="1"/>
  <c r="AM673" i="1"/>
  <c r="AM353" i="1"/>
  <c r="AM371" i="1"/>
  <c r="AM483" i="1"/>
  <c r="AM136" i="1"/>
  <c r="AM681" i="1"/>
  <c r="AM617" i="1"/>
  <c r="AM137" i="1"/>
  <c r="AM161" i="1"/>
  <c r="AM203" i="1"/>
  <c r="AM324" i="1"/>
  <c r="AM484" i="1"/>
  <c r="AM508" i="1"/>
  <c r="AM528" i="1"/>
  <c r="AM556" i="1"/>
  <c r="AM560" i="1"/>
  <c r="AM588" i="1"/>
  <c r="AM696" i="1"/>
  <c r="AM708" i="1"/>
  <c r="AM712" i="1"/>
  <c r="AM844" i="1"/>
  <c r="AM848" i="1"/>
  <c r="AM181" i="1"/>
  <c r="AM819" i="1"/>
  <c r="AM563" i="1"/>
  <c r="AM627" i="1"/>
  <c r="AM671" i="1"/>
  <c r="AM701" i="1"/>
  <c r="AM156" i="1"/>
  <c r="AM287" i="1"/>
  <c r="AM311" i="1"/>
  <c r="AM343" i="1"/>
  <c r="AM359" i="1"/>
  <c r="AM489" i="1"/>
  <c r="AM438" i="1"/>
  <c r="AM518" i="1"/>
  <c r="AM611" i="1"/>
  <c r="AM674" i="1"/>
  <c r="AM690" i="1"/>
  <c r="AM694" i="1"/>
  <c r="AM749" i="1"/>
  <c r="AM637" i="1"/>
  <c r="AM830" i="1"/>
  <c r="AM862" i="1"/>
  <c r="AM323" i="1"/>
  <c r="AM439" i="1"/>
  <c r="AM479" i="1"/>
  <c r="AM530" i="1"/>
  <c r="AM541" i="1"/>
  <c r="AM569" i="1"/>
  <c r="AM622" i="1"/>
  <c r="AM643" i="1"/>
  <c r="AM618" i="1"/>
  <c r="AM689" i="1"/>
  <c r="AM764" i="1"/>
  <c r="AM711" i="1"/>
  <c r="AM718" i="1"/>
  <c r="AM847" i="1"/>
  <c r="AM851" i="1"/>
  <c r="AM447" i="1"/>
  <c r="AM346" i="1"/>
  <c r="AM522" i="1"/>
  <c r="AM589" i="1"/>
  <c r="AM630" i="1"/>
  <c r="AM467" i="1"/>
  <c r="AM839" i="1"/>
  <c r="AM834" i="1"/>
  <c r="AM869" i="1"/>
  <c r="AM515" i="1"/>
  <c r="AM610" i="1"/>
  <c r="AM665" i="1"/>
  <c r="AM667" i="1"/>
  <c r="AM347" i="1"/>
  <c r="AM135" i="1"/>
  <c r="AM399" i="1"/>
  <c r="AM501" i="1"/>
  <c r="AM157" i="1"/>
  <c r="AM179" i="1"/>
  <c r="AM233" i="1"/>
  <c r="AM280" i="1"/>
  <c r="AM308" i="1"/>
  <c r="AM150" i="1"/>
  <c r="AM802" i="1"/>
  <c r="AM169" i="1"/>
  <c r="AM465" i="1"/>
  <c r="AM510" i="1"/>
  <c r="AM551" i="1"/>
  <c r="AM625" i="1"/>
  <c r="AM658" i="1"/>
  <c r="AM132" i="1"/>
  <c r="AM322" i="1"/>
  <c r="AM303" i="1"/>
  <c r="AM397" i="1"/>
  <c r="AM513" i="1"/>
  <c r="AM389" i="1"/>
  <c r="AM543" i="1"/>
  <c r="AM579" i="1"/>
  <c r="AM647" i="1"/>
  <c r="AM663" i="1"/>
  <c r="AM679" i="1"/>
  <c r="AM646" i="1"/>
  <c r="AM662" i="1"/>
  <c r="AM678" i="1"/>
  <c r="AM686" i="1"/>
  <c r="AM619" i="1"/>
  <c r="AM629" i="1"/>
  <c r="AM736" i="1"/>
  <c r="AM799" i="1"/>
  <c r="AM725" i="1"/>
  <c r="AM757" i="1"/>
  <c r="AM765" i="1"/>
  <c r="AM755" i="1"/>
  <c r="AM723" i="1"/>
  <c r="AM792" i="1"/>
  <c r="AM838" i="1"/>
  <c r="AM189" i="1"/>
  <c r="AM197" i="1"/>
  <c r="AM225" i="1"/>
  <c r="AM252" i="1"/>
  <c r="AM260" i="1"/>
  <c r="AM271" i="1"/>
  <c r="AM405" i="1"/>
  <c r="AM450" i="1"/>
  <c r="AM423" i="1"/>
  <c r="AM493" i="1"/>
  <c r="AM633" i="1"/>
  <c r="AM669" i="1"/>
  <c r="AM573" i="1"/>
  <c r="AM631" i="1"/>
  <c r="AM638" i="1"/>
  <c r="AM697" i="1"/>
  <c r="AM806" i="1"/>
  <c r="AM727" i="1"/>
  <c r="AM811" i="1"/>
  <c r="AM735" i="1"/>
  <c r="AM751" i="1"/>
  <c r="AM767" i="1"/>
  <c r="AM821" i="1"/>
  <c r="AM853" i="1"/>
  <c r="AM534" i="1"/>
  <c r="AM549" i="1"/>
  <c r="AM558" i="1"/>
  <c r="AM545" i="1"/>
  <c r="AM677" i="1"/>
  <c r="AM443" i="1"/>
  <c r="AM418" i="1"/>
  <c r="AM445" i="1"/>
  <c r="AM491" i="1"/>
  <c r="AM537" i="1"/>
  <c r="AM815" i="1"/>
  <c r="AM339" i="1"/>
  <c r="AM201" i="1"/>
  <c r="AM471" i="1"/>
  <c r="AM309" i="1"/>
  <c r="AM400" i="1"/>
  <c r="AM594" i="1"/>
  <c r="AM424" i="1"/>
  <c r="AM525" i="1"/>
  <c r="AM591" i="1"/>
  <c r="AM843" i="1"/>
  <c r="AM390" i="1"/>
  <c r="AM777" i="1"/>
  <c r="AM574" i="1"/>
  <c r="AM153" i="1"/>
  <c r="AM171" i="1"/>
  <c r="AM265" i="1"/>
  <c r="AM269" i="1"/>
  <c r="AM292" i="1"/>
  <c r="AM391" i="1"/>
  <c r="AM142" i="1"/>
  <c r="AM146" i="1"/>
  <c r="AM345" i="1"/>
  <c r="AM248" i="1"/>
  <c r="AM221" i="1"/>
  <c r="AM276" i="1"/>
  <c r="AM314" i="1"/>
  <c r="AM159" i="1"/>
  <c r="AM180" i="1"/>
  <c r="AM279" i="1"/>
  <c r="AM357" i="1"/>
  <c r="AM441" i="1"/>
  <c r="AM473" i="1"/>
  <c r="AM497" i="1"/>
  <c r="AM523" i="1"/>
  <c r="AM539" i="1"/>
  <c r="AM547" i="1"/>
  <c r="AM555" i="1"/>
  <c r="AM586" i="1"/>
  <c r="AM595" i="1"/>
  <c r="AM683" i="1"/>
  <c r="AM728" i="1"/>
  <c r="AM744" i="1"/>
  <c r="AM642" i="1"/>
  <c r="AM791" i="1"/>
  <c r="AM733" i="1"/>
  <c r="AM763" i="1"/>
  <c r="AM846" i="1"/>
  <c r="AM206" i="1"/>
  <c r="AM243" i="1"/>
  <c r="AM254" i="1"/>
  <c r="AM334" i="1"/>
  <c r="AM431" i="1"/>
  <c r="AM434" i="1"/>
  <c r="AM554" i="1"/>
  <c r="AM477" i="1"/>
  <c r="AM478" i="1"/>
  <c r="AM498" i="1"/>
  <c r="AM577" i="1"/>
  <c r="AM565" i="1"/>
  <c r="AM605" i="1"/>
  <c r="AM732" i="1"/>
  <c r="AM780" i="1"/>
  <c r="AM827" i="1"/>
  <c r="AM835" i="1"/>
  <c r="AM745" i="1"/>
  <c r="AM775" i="1"/>
  <c r="AM152" i="1"/>
  <c r="AM166" i="1"/>
  <c r="AM174" i="1"/>
  <c r="AM326" i="1"/>
  <c r="AM446" i="1"/>
  <c r="AM526" i="1"/>
  <c r="AM470" i="1"/>
  <c r="AM487" i="1"/>
  <c r="AM691" i="1"/>
  <c r="AM842" i="1"/>
  <c r="AM761" i="1"/>
  <c r="AM228" i="1"/>
  <c r="AM451" i="1"/>
  <c r="AM278" i="1"/>
  <c r="AM416" i="1"/>
  <c r="AM435" i="1"/>
  <c r="AM542" i="1"/>
  <c r="AM570" i="1"/>
  <c r="AM743" i="1"/>
  <c r="AM455" i="1"/>
  <c r="AM813" i="1"/>
  <c r="AM475" i="1"/>
  <c r="AM614" i="1"/>
  <c r="AM737" i="1"/>
  <c r="AM582" i="1"/>
  <c r="AM198" i="1"/>
  <c r="AM369" i="1"/>
  <c r="AM354" i="1"/>
  <c r="AM602" i="1"/>
  <c r="AM719" i="1"/>
  <c r="AM430" i="1"/>
  <c r="AM634" i="1"/>
  <c r="AM713" i="1"/>
  <c r="AM517" i="1"/>
  <c r="AM641" i="1"/>
  <c r="AM499" i="1"/>
  <c r="AM550" i="1"/>
  <c r="AM393" i="1"/>
  <c r="AM486" i="1"/>
  <c r="AM266" i="1"/>
  <c r="AM274" i="1"/>
  <c r="AM341" i="1"/>
  <c r="AM858" i="1"/>
  <c r="AM866" i="1"/>
  <c r="AM874" i="1"/>
  <c r="AM867" i="1"/>
  <c r="AM361" i="1"/>
  <c r="AM329" i="1"/>
  <c r="AM769" i="1"/>
  <c r="AM408" i="1"/>
  <c r="AM512" i="1"/>
  <c r="AM377" i="1"/>
  <c r="AM348" i="1"/>
  <c r="AM186" i="1"/>
  <c r="AM154" i="1"/>
  <c r="AD49" i="1"/>
  <c r="AM210" i="1"/>
  <c r="AM524" i="1"/>
  <c r="AM388" i="1"/>
  <c r="AM372" i="1"/>
  <c r="AM557" i="1"/>
  <c r="AM812" i="1"/>
  <c r="AM824" i="1"/>
  <c r="AM321" i="1"/>
  <c r="AM293" i="1"/>
  <c r="AM385" i="1"/>
  <c r="AM535" i="1"/>
  <c r="AM746" i="1"/>
  <c r="AM778" i="1"/>
  <c r="AM796" i="1"/>
  <c r="AM826" i="1"/>
  <c r="AM344" i="1"/>
  <c r="AM350" i="1"/>
  <c r="AM429" i="1"/>
  <c r="AM409" i="1"/>
  <c r="AM463" i="1"/>
  <c r="AM466" i="1"/>
  <c r="J28" i="4"/>
  <c r="AD129" i="1"/>
  <c r="AE129" i="1"/>
  <c r="AM519" i="1"/>
  <c r="AM823" i="1"/>
  <c r="AM860" i="1"/>
  <c r="AM316" i="1"/>
  <c r="AM356" i="1"/>
  <c r="AM507" i="1"/>
  <c r="AM636" i="1"/>
  <c r="AM721" i="1"/>
  <c r="AM165" i="1"/>
  <c r="AM246" i="1"/>
  <c r="AM421" i="1"/>
  <c r="AM433" i="1"/>
  <c r="AM456" i="1"/>
  <c r="AM504" i="1"/>
  <c r="AM436" i="1"/>
  <c r="AM601" i="1"/>
  <c r="AM596" i="1"/>
  <c r="AM599" i="1"/>
  <c r="AM655" i="1"/>
  <c r="AM568" i="1"/>
  <c r="AM656" i="1"/>
  <c r="AM682" i="1"/>
  <c r="AM750" i="1"/>
  <c r="AM716" i="1"/>
  <c r="AM868" i="1"/>
  <c r="AM863" i="1"/>
  <c r="AM548" i="1"/>
  <c r="AM552" i="1"/>
  <c r="AM645" i="1"/>
  <c r="AM675" i="1"/>
  <c r="AM676" i="1"/>
  <c r="AM704" i="1"/>
  <c r="AM738" i="1"/>
  <c r="AM836" i="1"/>
  <c r="AM779" i="1"/>
  <c r="AM170" i="1"/>
  <c r="AM415" i="1"/>
  <c r="AM632" i="1"/>
  <c r="AM664" i="1"/>
  <c r="AM688" i="1"/>
  <c r="AM786" i="1"/>
  <c r="AM797" i="1"/>
  <c r="AM850" i="1"/>
  <c r="AM804" i="1"/>
  <c r="AM861" i="1"/>
  <c r="AM459" i="1"/>
  <c r="AM859" i="1"/>
  <c r="AM140" i="1"/>
  <c r="AM368" i="1"/>
  <c r="AM199" i="1"/>
  <c r="AM258" i="1"/>
  <c r="AM600" i="1"/>
  <c r="AM604" i="1"/>
  <c r="AM608" i="1"/>
  <c r="AM616" i="1"/>
  <c r="AM196" i="1"/>
  <c r="AM382" i="1"/>
  <c r="AM387" i="1"/>
  <c r="AM422" i="1"/>
  <c r="AM476" i="1"/>
  <c r="AM620" i="1"/>
  <c r="AM603" i="1"/>
  <c r="AM692" i="1"/>
  <c r="AM173" i="1"/>
  <c r="AM379" i="1"/>
  <c r="AM420" i="1"/>
  <c r="AM426" i="1"/>
  <c r="AM488" i="1"/>
  <c r="AM492" i="1"/>
  <c r="AM651" i="1"/>
  <c r="AM172" i="1"/>
  <c r="AM219" i="1"/>
  <c r="AM410" i="1"/>
  <c r="AM417" i="1"/>
  <c r="AM546" i="1"/>
  <c r="AM613" i="1"/>
  <c r="AM587" i="1"/>
  <c r="AM143" i="1"/>
  <c r="AM176" i="1"/>
  <c r="AM401" i="1"/>
  <c r="AM514" i="1"/>
  <c r="AM520" i="1"/>
  <c r="AM567" i="1"/>
  <c r="AM628" i="1"/>
  <c r="AM585" i="1"/>
  <c r="AM235" i="1"/>
  <c r="AM282" i="1"/>
  <c r="AM204" i="1"/>
  <c r="AM182" i="1"/>
  <c r="AM240" i="1"/>
  <c r="AM340" i="1"/>
  <c r="AM378" i="1"/>
  <c r="AM402" i="1"/>
  <c r="AM453" i="1"/>
  <c r="AM461" i="1"/>
  <c r="AM540" i="1"/>
  <c r="AM536" i="1"/>
  <c r="AM425" i="1"/>
  <c r="AM720" i="1"/>
  <c r="AM175" i="1"/>
  <c r="AM207" i="1"/>
  <c r="AM250" i="1"/>
  <c r="AM253" i="1"/>
  <c r="AM300" i="1"/>
  <c r="AM365" i="1"/>
  <c r="AM317" i="1"/>
  <c r="AM381" i="1"/>
  <c r="AM383" i="1"/>
  <c r="AM419" i="1"/>
  <c r="AM427" i="1"/>
  <c r="AM469" i="1"/>
  <c r="AM612" i="1"/>
  <c r="AM706" i="1"/>
  <c r="AM788" i="1"/>
  <c r="AM714" i="1"/>
  <c r="AM800" i="1"/>
  <c r="AM644" i="1"/>
  <c r="AM795" i="1"/>
  <c r="AM864" i="1"/>
  <c r="AM805" i="1"/>
  <c r="AE26" i="1"/>
  <c r="AM218" i="1"/>
  <c r="AM404" i="1"/>
  <c r="AM403" i="1"/>
  <c r="AM481" i="1"/>
  <c r="AM440" i="1"/>
  <c r="AM576" i="1"/>
  <c r="AM598" i="1"/>
  <c r="AM693" i="1"/>
  <c r="AM695" i="1"/>
  <c r="AM794" i="1"/>
  <c r="AM807" i="1"/>
  <c r="AM789" i="1"/>
  <c r="AM707" i="1"/>
  <c r="AM740" i="1"/>
  <c r="AM770" i="1"/>
  <c r="AM715" i="1"/>
  <c r="AM803" i="1"/>
  <c r="AM787" i="1"/>
  <c r="AM139" i="1"/>
  <c r="AM141" i="1"/>
  <c r="AM184" i="1"/>
  <c r="AM297" i="1"/>
  <c r="AM384" i="1"/>
  <c r="AM454" i="1"/>
  <c r="AM448" i="1"/>
  <c r="AM615" i="1"/>
  <c r="AM684" i="1"/>
  <c r="AM653" i="1"/>
  <c r="AM666" i="1"/>
  <c r="AM685" i="1"/>
  <c r="AM810" i="1"/>
  <c r="AM872" i="1"/>
  <c r="AM856" i="1"/>
  <c r="AE126" i="1"/>
  <c r="AM151" i="1"/>
  <c r="AM191" i="1"/>
  <c r="AM234" i="1"/>
  <c r="AM319" i="1"/>
  <c r="AM351" i="1"/>
  <c r="AM373" i="1"/>
  <c r="AM394" i="1"/>
  <c r="AM472" i="1"/>
  <c r="AM553" i="1"/>
  <c r="AM561" i="1"/>
  <c r="AM444" i="1"/>
  <c r="AM452" i="1"/>
  <c r="AM670" i="1"/>
  <c r="AM700" i="1"/>
  <c r="AM760" i="1"/>
  <c r="AM817" i="1"/>
  <c r="AM825" i="1"/>
  <c r="AM833" i="1"/>
  <c r="AM841" i="1"/>
  <c r="AM865" i="1"/>
  <c r="AM790" i="1"/>
  <c r="AM167" i="1"/>
  <c r="AM241" i="1"/>
  <c r="AM275" i="1"/>
  <c r="AM411" i="1"/>
  <c r="AM474" i="1"/>
  <c r="AM428" i="1"/>
  <c r="AM828" i="1"/>
  <c r="AM748" i="1"/>
  <c r="AM818" i="1"/>
  <c r="AM756" i="1"/>
  <c r="AM272" i="1"/>
  <c r="AM457" i="1"/>
  <c r="AM702" i="1"/>
  <c r="AM709" i="1"/>
  <c r="AM773" i="1"/>
  <c r="AM814" i="1"/>
  <c r="AM731" i="1"/>
  <c r="AM145" i="1"/>
  <c r="AM158" i="1"/>
  <c r="AM231" i="1"/>
  <c r="AM239" i="1"/>
  <c r="AM255" i="1"/>
  <c r="AM217" i="1"/>
  <c r="AM363" i="1"/>
  <c r="AM330" i="1"/>
  <c r="AM375" i="1"/>
  <c r="AM412" i="1"/>
  <c r="AM432" i="1"/>
  <c r="AM505" i="1"/>
  <c r="AM480" i="1"/>
  <c r="AM531" i="1"/>
  <c r="AM509" i="1"/>
  <c r="AM559" i="1"/>
  <c r="AM768" i="1"/>
  <c r="AM782" i="1"/>
  <c r="E8" i="4"/>
  <c r="J8" i="4" s="1"/>
  <c r="N8" i="4"/>
  <c r="W8" i="4"/>
  <c r="AF8" i="4"/>
  <c r="AO8" i="4"/>
  <c r="AX8" i="4"/>
  <c r="BG8" i="4"/>
  <c r="BP8" i="4"/>
  <c r="BY8" i="4"/>
  <c r="CG8" i="4"/>
  <c r="CH8" i="4"/>
  <c r="CL8" i="4"/>
  <c r="CP8" i="4"/>
  <c r="E9" i="4"/>
  <c r="N9" i="4"/>
  <c r="W9" i="4"/>
  <c r="AF9" i="4"/>
  <c r="AO9" i="4"/>
  <c r="AX9" i="4"/>
  <c r="BG9" i="4"/>
  <c r="BP9" i="4"/>
  <c r="BY9" i="4"/>
  <c r="CG9" i="4"/>
  <c r="CH9" i="4"/>
  <c r="CL9" i="4"/>
  <c r="CP9" i="4"/>
  <c r="E10" i="4"/>
  <c r="J10" i="4" s="1"/>
  <c r="N10" i="4"/>
  <c r="W10" i="4"/>
  <c r="AF10" i="4"/>
  <c r="AO10" i="4"/>
  <c r="AX10" i="4"/>
  <c r="BG10" i="4"/>
  <c r="BP10" i="4"/>
  <c r="BY10" i="4"/>
  <c r="CG10" i="4"/>
  <c r="CH10" i="4"/>
  <c r="CL10" i="4"/>
  <c r="CP10" i="4"/>
  <c r="E11" i="4"/>
  <c r="J11" i="4" s="1"/>
  <c r="N11" i="4"/>
  <c r="W11" i="4"/>
  <c r="AF11" i="4"/>
  <c r="AO11" i="4"/>
  <c r="AX11" i="4"/>
  <c r="BG11" i="4"/>
  <c r="BP11" i="4"/>
  <c r="BY11" i="4"/>
  <c r="CG11" i="4"/>
  <c r="CH11" i="4"/>
  <c r="CL11" i="4"/>
  <c r="CP11" i="4"/>
  <c r="E12" i="4"/>
  <c r="N12" i="4"/>
  <c r="W12" i="4"/>
  <c r="AF12" i="4"/>
  <c r="AO12" i="4"/>
  <c r="AX12" i="4"/>
  <c r="BG12" i="4"/>
  <c r="BP12" i="4"/>
  <c r="BY12" i="4"/>
  <c r="CG12" i="4"/>
  <c r="CH12" i="4"/>
  <c r="CL12" i="4"/>
  <c r="CP12" i="4"/>
  <c r="E13" i="4"/>
  <c r="J13" i="4" s="1"/>
  <c r="N13" i="4"/>
  <c r="W13" i="4"/>
  <c r="AF13" i="4"/>
  <c r="AO13" i="4"/>
  <c r="AX13" i="4"/>
  <c r="BG13" i="4"/>
  <c r="BP13" i="4"/>
  <c r="BY13" i="4"/>
  <c r="CG13" i="4"/>
  <c r="CH13" i="4"/>
  <c r="CL13" i="4"/>
  <c r="CP13" i="4"/>
  <c r="E14" i="4"/>
  <c r="J14" i="4" s="1"/>
  <c r="N14" i="4"/>
  <c r="W14" i="4"/>
  <c r="AF14" i="4"/>
  <c r="AO14" i="4"/>
  <c r="AX14" i="4"/>
  <c r="BG14" i="4"/>
  <c r="BP14" i="4"/>
  <c r="BY14" i="4"/>
  <c r="CG14" i="4"/>
  <c r="CH14" i="4"/>
  <c r="CL14" i="4"/>
  <c r="CP14" i="4"/>
  <c r="E15" i="4"/>
  <c r="N15" i="4"/>
  <c r="W15" i="4"/>
  <c r="AF15" i="4"/>
  <c r="AO15" i="4"/>
  <c r="AX15" i="4"/>
  <c r="BG15" i="4"/>
  <c r="BP15" i="4"/>
  <c r="BY15" i="4"/>
  <c r="CG15" i="4"/>
  <c r="CH15" i="4"/>
  <c r="CL15" i="4"/>
  <c r="CP15" i="4"/>
  <c r="E16" i="4"/>
  <c r="N16" i="4"/>
  <c r="W16" i="4"/>
  <c r="AF16" i="4"/>
  <c r="AO16" i="4"/>
  <c r="AX16" i="4"/>
  <c r="BG16" i="4"/>
  <c r="BP16" i="4"/>
  <c r="BY16" i="4"/>
  <c r="CG16" i="4"/>
  <c r="CH16" i="4"/>
  <c r="CL16" i="4"/>
  <c r="CP16" i="4"/>
  <c r="E17" i="4"/>
  <c r="J17" i="4" s="1"/>
  <c r="N17" i="4"/>
  <c r="W17" i="4"/>
  <c r="AF17" i="4"/>
  <c r="AO17" i="4"/>
  <c r="AX17" i="4"/>
  <c r="BG17" i="4"/>
  <c r="BP17" i="4"/>
  <c r="BY17" i="4"/>
  <c r="CG17" i="4"/>
  <c r="CH17" i="4"/>
  <c r="CL17" i="4"/>
  <c r="CP17" i="4"/>
  <c r="E18" i="4"/>
  <c r="J18" i="4" s="1"/>
  <c r="N18" i="4"/>
  <c r="W18" i="4"/>
  <c r="AF18" i="4"/>
  <c r="AO18" i="4"/>
  <c r="AX18" i="4"/>
  <c r="BG18" i="4"/>
  <c r="BP18" i="4"/>
  <c r="BY18" i="4"/>
  <c r="CG18" i="4"/>
  <c r="CH18" i="4"/>
  <c r="CL18" i="4"/>
  <c r="CP18" i="4"/>
  <c r="E19" i="4"/>
  <c r="J19" i="4" s="1"/>
  <c r="N19" i="4"/>
  <c r="W19" i="4"/>
  <c r="AF19" i="4"/>
  <c r="AO19" i="4"/>
  <c r="AX19" i="4"/>
  <c r="BG19" i="4"/>
  <c r="BP19" i="4"/>
  <c r="BY19" i="4"/>
  <c r="CG19" i="4"/>
  <c r="CH19" i="4"/>
  <c r="CL19" i="4"/>
  <c r="AF17" i="1" s="1"/>
  <c r="CP19" i="4"/>
  <c r="E20" i="4"/>
  <c r="J20" i="4" s="1"/>
  <c r="N20" i="4"/>
  <c r="W20" i="4"/>
  <c r="AF20" i="4"/>
  <c r="AO20" i="4"/>
  <c r="AX20" i="4"/>
  <c r="BG20" i="4"/>
  <c r="BP20" i="4"/>
  <c r="BY20" i="4"/>
  <c r="CG20" i="4"/>
  <c r="CH20" i="4"/>
  <c r="CL20" i="4"/>
  <c r="CP20" i="4"/>
  <c r="E21" i="4"/>
  <c r="J21" i="4" s="1"/>
  <c r="N21" i="4"/>
  <c r="W21" i="4"/>
  <c r="AF21" i="4"/>
  <c r="AO21" i="4"/>
  <c r="AX21" i="4"/>
  <c r="BG21" i="4"/>
  <c r="BP21" i="4"/>
  <c r="BY21" i="4"/>
  <c r="CG21" i="4"/>
  <c r="CH21" i="4"/>
  <c r="CL21" i="4"/>
  <c r="CP21" i="4"/>
  <c r="E22" i="4"/>
  <c r="J22" i="4" s="1"/>
  <c r="N22" i="4"/>
  <c r="W22" i="4"/>
  <c r="AF22" i="4"/>
  <c r="AO22" i="4"/>
  <c r="AX22" i="4"/>
  <c r="BG22" i="4"/>
  <c r="BP22" i="4"/>
  <c r="BY22" i="4"/>
  <c r="CG22" i="4"/>
  <c r="CH22" i="4"/>
  <c r="CL22" i="4"/>
  <c r="CP22" i="4"/>
  <c r="E23" i="4"/>
  <c r="J23" i="4" s="1"/>
  <c r="N23" i="4"/>
  <c r="W23" i="4"/>
  <c r="AF23" i="4"/>
  <c r="AO23" i="4"/>
  <c r="AX23" i="4"/>
  <c r="BG23" i="4"/>
  <c r="BP23" i="4"/>
  <c r="BY23" i="4"/>
  <c r="CG23" i="4"/>
  <c r="CH23" i="4"/>
  <c r="CL23" i="4"/>
  <c r="AF21" i="1" s="1"/>
  <c r="CP23" i="4"/>
  <c r="E24" i="4"/>
  <c r="N24" i="4"/>
  <c r="W24" i="4"/>
  <c r="AF24" i="4"/>
  <c r="AO24" i="4"/>
  <c r="AX24" i="4"/>
  <c r="BG24" i="4"/>
  <c r="BP24" i="4"/>
  <c r="BY24" i="4"/>
  <c r="CG24" i="4"/>
  <c r="CH24" i="4"/>
  <c r="CL24" i="4"/>
  <c r="CP24" i="4"/>
  <c r="E25" i="4"/>
  <c r="J25" i="4" s="1"/>
  <c r="N25" i="4"/>
  <c r="W25" i="4"/>
  <c r="AF25" i="4"/>
  <c r="AO25" i="4"/>
  <c r="AX25" i="4"/>
  <c r="BG25" i="4"/>
  <c r="BP25" i="4"/>
  <c r="BY25" i="4"/>
  <c r="CG25" i="4"/>
  <c r="CH25" i="4"/>
  <c r="CL25" i="4"/>
  <c r="CP25" i="4"/>
  <c r="E26" i="4"/>
  <c r="J26" i="4" s="1"/>
  <c r="N26" i="4"/>
  <c r="W26" i="4"/>
  <c r="AF26" i="4"/>
  <c r="AO26" i="4"/>
  <c r="AX26" i="4"/>
  <c r="BG26" i="4"/>
  <c r="BP26" i="4"/>
  <c r="BY26" i="4"/>
  <c r="CG26" i="4"/>
  <c r="CH26" i="4"/>
  <c r="CL26" i="4"/>
  <c r="CP26" i="4"/>
  <c r="E27" i="4"/>
  <c r="J27" i="4" s="1"/>
  <c r="N27" i="4"/>
  <c r="W27" i="4"/>
  <c r="AF27" i="4"/>
  <c r="AO27" i="4"/>
  <c r="AX27" i="4"/>
  <c r="BG27" i="4"/>
  <c r="BP27" i="4"/>
  <c r="BY27" i="4"/>
  <c r="CG27" i="4"/>
  <c r="CH27" i="4"/>
  <c r="CL27" i="4"/>
  <c r="AF25" i="1" s="1"/>
  <c r="CP27" i="4"/>
  <c r="E28" i="4"/>
  <c r="B26" i="1" s="1"/>
  <c r="N28" i="4"/>
  <c r="W28" i="4"/>
  <c r="AF28" i="4"/>
  <c r="AO28" i="4"/>
  <c r="AX28" i="4"/>
  <c r="BG28" i="4"/>
  <c r="BP28" i="4"/>
  <c r="BY28" i="4"/>
  <c r="CG28" i="4"/>
  <c r="CH28" i="4"/>
  <c r="CL28" i="4"/>
  <c r="CP28" i="4"/>
  <c r="E29" i="4"/>
  <c r="J29" i="4" s="1"/>
  <c r="N29" i="4"/>
  <c r="W29" i="4"/>
  <c r="AF29" i="4"/>
  <c r="AO29" i="4"/>
  <c r="AX29" i="4"/>
  <c r="BG29" i="4"/>
  <c r="BP29" i="4"/>
  <c r="BY29" i="4"/>
  <c r="CG29" i="4"/>
  <c r="CH29" i="4"/>
  <c r="CL29" i="4"/>
  <c r="CP29" i="4"/>
  <c r="E30" i="4"/>
  <c r="J30" i="4" s="1"/>
  <c r="N30" i="4"/>
  <c r="W30" i="4"/>
  <c r="AF30" i="4"/>
  <c r="AO30" i="4"/>
  <c r="AX30" i="4"/>
  <c r="BG30" i="4"/>
  <c r="BP30" i="4"/>
  <c r="BY30" i="4"/>
  <c r="CG30" i="4"/>
  <c r="CH30" i="4"/>
  <c r="CL30" i="4"/>
  <c r="CP30" i="4"/>
  <c r="E31" i="4"/>
  <c r="J31" i="4" s="1"/>
  <c r="N31" i="4"/>
  <c r="W31" i="4"/>
  <c r="AF31" i="4"/>
  <c r="AO31" i="4"/>
  <c r="AX31" i="4"/>
  <c r="BG31" i="4"/>
  <c r="BP31" i="4"/>
  <c r="BY31" i="4"/>
  <c r="CG31" i="4"/>
  <c r="CH31" i="4"/>
  <c r="CL31" i="4"/>
  <c r="AF29" i="1" s="1"/>
  <c r="CP31" i="4"/>
  <c r="E32" i="4"/>
  <c r="J32" i="4" s="1"/>
  <c r="N32" i="4"/>
  <c r="W32" i="4"/>
  <c r="AF32" i="4"/>
  <c r="AO32" i="4"/>
  <c r="AX32" i="4"/>
  <c r="BG32" i="4"/>
  <c r="BP32" i="4"/>
  <c r="BY32" i="4"/>
  <c r="CG32" i="4"/>
  <c r="CH32" i="4"/>
  <c r="CL32" i="4"/>
  <c r="CP32" i="4"/>
  <c r="E33" i="4"/>
  <c r="J33" i="4" s="1"/>
  <c r="N33" i="4"/>
  <c r="W33" i="4"/>
  <c r="AF33" i="4"/>
  <c r="AO33" i="4"/>
  <c r="AX33" i="4"/>
  <c r="BG33" i="4"/>
  <c r="BP33" i="4"/>
  <c r="BY33" i="4"/>
  <c r="CG33" i="4"/>
  <c r="CH33" i="4"/>
  <c r="CL33" i="4"/>
  <c r="CP33" i="4"/>
  <c r="E34" i="4"/>
  <c r="J34" i="4" s="1"/>
  <c r="N34" i="4"/>
  <c r="W34" i="4"/>
  <c r="AF34" i="4"/>
  <c r="AO34" i="4"/>
  <c r="AX34" i="4"/>
  <c r="BG34" i="4"/>
  <c r="BP34" i="4"/>
  <c r="BY34" i="4"/>
  <c r="CG34" i="4"/>
  <c r="CH34" i="4"/>
  <c r="CL34" i="4"/>
  <c r="CP34" i="4"/>
  <c r="E35" i="4"/>
  <c r="J35" i="4" s="1"/>
  <c r="N35" i="4"/>
  <c r="W35" i="4"/>
  <c r="AF35" i="4"/>
  <c r="AO35" i="4"/>
  <c r="AX35" i="4"/>
  <c r="BG35" i="4"/>
  <c r="BP35" i="4"/>
  <c r="BY35" i="4"/>
  <c r="CG35" i="4"/>
  <c r="CH35" i="4"/>
  <c r="CL35" i="4"/>
  <c r="AF33" i="1" s="1"/>
  <c r="CP35" i="4"/>
  <c r="E36" i="4"/>
  <c r="J36" i="4" s="1"/>
  <c r="N36" i="4"/>
  <c r="W36" i="4"/>
  <c r="AF36" i="4"/>
  <c r="AO36" i="4"/>
  <c r="AX36" i="4"/>
  <c r="BG36" i="4"/>
  <c r="BP36" i="4"/>
  <c r="BY36" i="4"/>
  <c r="CG36" i="4"/>
  <c r="CH36" i="4"/>
  <c r="CL36" i="4"/>
  <c r="CP36" i="4"/>
  <c r="E37" i="4"/>
  <c r="J37" i="4" s="1"/>
  <c r="N37" i="4"/>
  <c r="W37" i="4"/>
  <c r="AF37" i="4"/>
  <c r="AO37" i="4"/>
  <c r="AX37" i="4"/>
  <c r="BG37" i="4"/>
  <c r="BP37" i="4"/>
  <c r="BY37" i="4"/>
  <c r="CG37" i="4"/>
  <c r="CH37" i="4"/>
  <c r="CL37" i="4"/>
  <c r="CP37" i="4"/>
  <c r="E38" i="4"/>
  <c r="J38" i="4" s="1"/>
  <c r="N38" i="4"/>
  <c r="W38" i="4"/>
  <c r="AF38" i="4"/>
  <c r="AO38" i="4"/>
  <c r="AX38" i="4"/>
  <c r="BG38" i="4"/>
  <c r="BP38" i="4"/>
  <c r="BY38" i="4"/>
  <c r="CG38" i="4"/>
  <c r="CH38" i="4"/>
  <c r="CL38" i="4"/>
  <c r="CP38" i="4"/>
  <c r="E39" i="4"/>
  <c r="N39" i="4"/>
  <c r="W39" i="4"/>
  <c r="AF39" i="4"/>
  <c r="AO39" i="4"/>
  <c r="AX39" i="4"/>
  <c r="BG39" i="4"/>
  <c r="BP39" i="4"/>
  <c r="BY39" i="4"/>
  <c r="CG39" i="4"/>
  <c r="CH39" i="4"/>
  <c r="CL39" i="4"/>
  <c r="AF37" i="1" s="1"/>
  <c r="CP39" i="4"/>
  <c r="E40" i="4"/>
  <c r="J40" i="4" s="1"/>
  <c r="N40" i="4"/>
  <c r="W40" i="4"/>
  <c r="AF40" i="4"/>
  <c r="AO40" i="4"/>
  <c r="AX40" i="4"/>
  <c r="BG40" i="4"/>
  <c r="BP40" i="4"/>
  <c r="BY40" i="4"/>
  <c r="CG40" i="4"/>
  <c r="CH40" i="4"/>
  <c r="CL40" i="4"/>
  <c r="CP40" i="4"/>
  <c r="E41" i="4"/>
  <c r="J41" i="4" s="1"/>
  <c r="N41" i="4"/>
  <c r="W41" i="4"/>
  <c r="AF41" i="4"/>
  <c r="AO41" i="4"/>
  <c r="AX41" i="4"/>
  <c r="BG41" i="4"/>
  <c r="BP41" i="4"/>
  <c r="BY41" i="4"/>
  <c r="CG41" i="4"/>
  <c r="CH41" i="4"/>
  <c r="CL41" i="4"/>
  <c r="CP41" i="4"/>
  <c r="E42" i="4"/>
  <c r="J42" i="4" s="1"/>
  <c r="N42" i="4"/>
  <c r="W42" i="4"/>
  <c r="AF42" i="4"/>
  <c r="AO42" i="4"/>
  <c r="AX42" i="4"/>
  <c r="BG42" i="4"/>
  <c r="BP42" i="4"/>
  <c r="BY42" i="4"/>
  <c r="CG42" i="4"/>
  <c r="CH42" i="4"/>
  <c r="CL42" i="4"/>
  <c r="CP42" i="4"/>
  <c r="E43" i="4"/>
  <c r="J43" i="4" s="1"/>
  <c r="N43" i="4"/>
  <c r="W43" i="4"/>
  <c r="AF43" i="4"/>
  <c r="AO43" i="4"/>
  <c r="AX43" i="4"/>
  <c r="BG43" i="4"/>
  <c r="BP43" i="4"/>
  <c r="BY43" i="4"/>
  <c r="CG43" i="4"/>
  <c r="CH43" i="4"/>
  <c r="CL43" i="4"/>
  <c r="AF41" i="1" s="1"/>
  <c r="CP43" i="4"/>
  <c r="E44" i="4"/>
  <c r="N44" i="4"/>
  <c r="W44" i="4"/>
  <c r="AF44" i="4"/>
  <c r="AO44" i="4"/>
  <c r="AX44" i="4"/>
  <c r="BG44" i="4"/>
  <c r="BP44" i="4"/>
  <c r="BY44" i="4"/>
  <c r="CG44" i="4"/>
  <c r="CH44" i="4"/>
  <c r="CL44" i="4"/>
  <c r="CP44" i="4"/>
  <c r="E45" i="4"/>
  <c r="J45" i="4" s="1"/>
  <c r="N45" i="4"/>
  <c r="W45" i="4"/>
  <c r="AF45" i="4"/>
  <c r="AO45" i="4"/>
  <c r="AX45" i="4"/>
  <c r="BG45" i="4"/>
  <c r="BP45" i="4"/>
  <c r="BY45" i="4"/>
  <c r="CG45" i="4"/>
  <c r="CH45" i="4"/>
  <c r="CL45" i="4"/>
  <c r="CP45" i="4"/>
  <c r="E46" i="4"/>
  <c r="J46" i="4" s="1"/>
  <c r="N46" i="4"/>
  <c r="W46" i="4"/>
  <c r="AF46" i="4"/>
  <c r="AO46" i="4"/>
  <c r="AX46" i="4"/>
  <c r="BG46" i="4"/>
  <c r="BP46" i="4"/>
  <c r="BY46" i="4"/>
  <c r="CG46" i="4"/>
  <c r="CH46" i="4"/>
  <c r="CL46" i="4"/>
  <c r="CP46" i="4"/>
  <c r="E47" i="4"/>
  <c r="J47" i="4" s="1"/>
  <c r="N47" i="4"/>
  <c r="W47" i="4"/>
  <c r="AF47" i="4"/>
  <c r="AO47" i="4"/>
  <c r="AX47" i="4"/>
  <c r="BG47" i="4"/>
  <c r="BP47" i="4"/>
  <c r="BY47" i="4"/>
  <c r="CG47" i="4"/>
  <c r="CH47" i="4"/>
  <c r="CL47" i="4"/>
  <c r="AF45" i="1" s="1"/>
  <c r="CP47" i="4"/>
  <c r="E48" i="4"/>
  <c r="J48" i="4" s="1"/>
  <c r="N48" i="4"/>
  <c r="W48" i="4"/>
  <c r="AF48" i="4"/>
  <c r="AO48" i="4"/>
  <c r="AX48" i="4"/>
  <c r="BG48" i="4"/>
  <c r="BP48" i="4"/>
  <c r="BY48" i="4"/>
  <c r="CG48" i="4"/>
  <c r="CH48" i="4"/>
  <c r="CL48" i="4"/>
  <c r="CP48" i="4"/>
  <c r="E49" i="4"/>
  <c r="J49" i="4" s="1"/>
  <c r="N49" i="4"/>
  <c r="W49" i="4"/>
  <c r="AF49" i="4"/>
  <c r="AO49" i="4"/>
  <c r="AX49" i="4"/>
  <c r="BG49" i="4"/>
  <c r="BP49" i="4"/>
  <c r="BY49" i="4"/>
  <c r="CG49" i="4"/>
  <c r="CH49" i="4"/>
  <c r="CL49" i="4"/>
  <c r="CP49" i="4"/>
  <c r="E50" i="4"/>
  <c r="J50" i="4" s="1"/>
  <c r="N50" i="4"/>
  <c r="W50" i="4"/>
  <c r="AF50" i="4"/>
  <c r="AO50" i="4"/>
  <c r="AX50" i="4"/>
  <c r="BG50" i="4"/>
  <c r="BP50" i="4"/>
  <c r="BY50" i="4"/>
  <c r="CG50" i="4"/>
  <c r="CH50" i="4"/>
  <c r="CL50" i="4"/>
  <c r="CP50" i="4"/>
  <c r="E51" i="4"/>
  <c r="J51" i="4" s="1"/>
  <c r="N51" i="4"/>
  <c r="W51" i="4"/>
  <c r="AF51" i="4"/>
  <c r="AO51" i="4"/>
  <c r="AX51" i="4"/>
  <c r="BG51" i="4"/>
  <c r="BP51" i="4"/>
  <c r="BY51" i="4"/>
  <c r="CG51" i="4"/>
  <c r="CH51" i="4"/>
  <c r="CL51" i="4"/>
  <c r="AF49" i="1" s="1"/>
  <c r="CP51" i="4"/>
  <c r="E52" i="4"/>
  <c r="J52" i="4" s="1"/>
  <c r="N52" i="4"/>
  <c r="W52" i="4"/>
  <c r="AF52" i="4"/>
  <c r="AO52" i="4"/>
  <c r="AX52" i="4"/>
  <c r="BG52" i="4"/>
  <c r="BP52" i="4"/>
  <c r="BY52" i="4"/>
  <c r="CG52" i="4"/>
  <c r="CH52" i="4"/>
  <c r="CL52" i="4"/>
  <c r="CP52" i="4"/>
  <c r="E53" i="4"/>
  <c r="J53" i="4" s="1"/>
  <c r="N53" i="4"/>
  <c r="W53" i="4"/>
  <c r="AF53" i="4"/>
  <c r="AO53" i="4"/>
  <c r="AX53" i="4"/>
  <c r="BG53" i="4"/>
  <c r="BP53" i="4"/>
  <c r="BY53" i="4"/>
  <c r="CG53" i="4"/>
  <c r="CH53" i="4"/>
  <c r="CL53" i="4"/>
  <c r="CP53" i="4"/>
  <c r="E54" i="4"/>
  <c r="J54" i="4" s="1"/>
  <c r="N54" i="4"/>
  <c r="W54" i="4"/>
  <c r="AF54" i="4"/>
  <c r="AO54" i="4"/>
  <c r="AX54" i="4"/>
  <c r="BG54" i="4"/>
  <c r="BP54" i="4"/>
  <c r="BY54" i="4"/>
  <c r="CG54" i="4"/>
  <c r="CH54" i="4"/>
  <c r="CL54" i="4"/>
  <c r="CP54" i="4"/>
  <c r="E55" i="4"/>
  <c r="J55" i="4" s="1"/>
  <c r="N55" i="4"/>
  <c r="W55" i="4"/>
  <c r="AF55" i="4"/>
  <c r="AO55" i="4"/>
  <c r="AX55" i="4"/>
  <c r="BG55" i="4"/>
  <c r="BP55" i="4"/>
  <c r="BY55" i="4"/>
  <c r="CG55" i="4"/>
  <c r="CH55" i="4"/>
  <c r="CL55" i="4"/>
  <c r="AF53" i="1" s="1"/>
  <c r="CP55" i="4"/>
  <c r="E56" i="4"/>
  <c r="N56" i="4"/>
  <c r="W56" i="4"/>
  <c r="AF56" i="4"/>
  <c r="AO56" i="4"/>
  <c r="AX56" i="4"/>
  <c r="BG56" i="4"/>
  <c r="BP56" i="4"/>
  <c r="BY56" i="4"/>
  <c r="CG56" i="4"/>
  <c r="CH56" i="4"/>
  <c r="CL56" i="4"/>
  <c r="CP56" i="4"/>
  <c r="E57" i="4"/>
  <c r="J57" i="4" s="1"/>
  <c r="N57" i="4"/>
  <c r="W57" i="4"/>
  <c r="AF57" i="4"/>
  <c r="AO57" i="4"/>
  <c r="AX57" i="4"/>
  <c r="BG57" i="4"/>
  <c r="BP57" i="4"/>
  <c r="BY57" i="4"/>
  <c r="CG57" i="4"/>
  <c r="CH57" i="4"/>
  <c r="CL57" i="4"/>
  <c r="CP57" i="4"/>
  <c r="E58" i="4"/>
  <c r="J58" i="4" s="1"/>
  <c r="N58" i="4"/>
  <c r="W58" i="4"/>
  <c r="AF58" i="4"/>
  <c r="AO58" i="4"/>
  <c r="AX58" i="4"/>
  <c r="BG58" i="4"/>
  <c r="BP58" i="4"/>
  <c r="BY58" i="4"/>
  <c r="CG58" i="4"/>
  <c r="CH58" i="4"/>
  <c r="CL58" i="4"/>
  <c r="CP58" i="4"/>
  <c r="E59" i="4"/>
  <c r="J59" i="4" s="1"/>
  <c r="N59" i="4"/>
  <c r="W59" i="4"/>
  <c r="AF59" i="4"/>
  <c r="AO59" i="4"/>
  <c r="AX59" i="4"/>
  <c r="BG59" i="4"/>
  <c r="BP59" i="4"/>
  <c r="BY59" i="4"/>
  <c r="CG59" i="4"/>
  <c r="CH59" i="4"/>
  <c r="CL59" i="4"/>
  <c r="AF57" i="1" s="1"/>
  <c r="CP59" i="4"/>
  <c r="E60" i="4"/>
  <c r="J60" i="4" s="1"/>
  <c r="N60" i="4"/>
  <c r="W60" i="4"/>
  <c r="AF60" i="4"/>
  <c r="AO60" i="4"/>
  <c r="AX60" i="4"/>
  <c r="BG60" i="4"/>
  <c r="BP60" i="4"/>
  <c r="BY60" i="4"/>
  <c r="CG60" i="4"/>
  <c r="CH60" i="4"/>
  <c r="CL60" i="4"/>
  <c r="CP60" i="4"/>
  <c r="E61" i="4"/>
  <c r="J61" i="4" s="1"/>
  <c r="N61" i="4"/>
  <c r="W61" i="4"/>
  <c r="AF61" i="4"/>
  <c r="AO61" i="4"/>
  <c r="AX61" i="4"/>
  <c r="BG61" i="4"/>
  <c r="BP61" i="4"/>
  <c r="BY61" i="4"/>
  <c r="CG61" i="4"/>
  <c r="CH61" i="4"/>
  <c r="CL61" i="4"/>
  <c r="CP61" i="4"/>
  <c r="E62" i="4"/>
  <c r="J62" i="4" s="1"/>
  <c r="N62" i="4"/>
  <c r="W62" i="4"/>
  <c r="AF62" i="4"/>
  <c r="AO62" i="4"/>
  <c r="AX62" i="4"/>
  <c r="BG62" i="4"/>
  <c r="BP62" i="4"/>
  <c r="BY62" i="4"/>
  <c r="CG62" i="4"/>
  <c r="CH62" i="4"/>
  <c r="CL62" i="4"/>
  <c r="CP62" i="4"/>
  <c r="E63" i="4"/>
  <c r="J63" i="4" s="1"/>
  <c r="N63" i="4"/>
  <c r="W63" i="4"/>
  <c r="AF63" i="4"/>
  <c r="AO63" i="4"/>
  <c r="AX63" i="4"/>
  <c r="BG63" i="4"/>
  <c r="BP63" i="4"/>
  <c r="BY63" i="4"/>
  <c r="CG63" i="4"/>
  <c r="CH63" i="4"/>
  <c r="CL63" i="4"/>
  <c r="AF61" i="1" s="1"/>
  <c r="CP63" i="4"/>
  <c r="E64" i="4"/>
  <c r="J64" i="4" s="1"/>
  <c r="N64" i="4"/>
  <c r="W64" i="4"/>
  <c r="AF64" i="4"/>
  <c r="AO64" i="4"/>
  <c r="AX64" i="4"/>
  <c r="BG64" i="4"/>
  <c r="BP64" i="4"/>
  <c r="BY64" i="4"/>
  <c r="CG64" i="4"/>
  <c r="CH64" i="4"/>
  <c r="CL64" i="4"/>
  <c r="CP64" i="4"/>
  <c r="E65" i="4"/>
  <c r="J65" i="4" s="1"/>
  <c r="N65" i="4"/>
  <c r="W65" i="4"/>
  <c r="AF65" i="4"/>
  <c r="AO65" i="4"/>
  <c r="AX65" i="4"/>
  <c r="BG65" i="4"/>
  <c r="BP65" i="4"/>
  <c r="BY65" i="4"/>
  <c r="CG65" i="4"/>
  <c r="CH65" i="4"/>
  <c r="CL65" i="4"/>
  <c r="CP65" i="4"/>
  <c r="E66" i="4"/>
  <c r="J66" i="4" s="1"/>
  <c r="N66" i="4"/>
  <c r="W66" i="4"/>
  <c r="AF66" i="4"/>
  <c r="AO66" i="4"/>
  <c r="AX66" i="4"/>
  <c r="BG66" i="4"/>
  <c r="BP66" i="4"/>
  <c r="BY66" i="4"/>
  <c r="CG66" i="4"/>
  <c r="CH66" i="4"/>
  <c r="CL66" i="4"/>
  <c r="CP66" i="4"/>
  <c r="E67" i="4"/>
  <c r="J67" i="4" s="1"/>
  <c r="N67" i="4"/>
  <c r="W67" i="4"/>
  <c r="AF67" i="4"/>
  <c r="AO67" i="4"/>
  <c r="AX67" i="4"/>
  <c r="BG67" i="4"/>
  <c r="BP67" i="4"/>
  <c r="BY67" i="4"/>
  <c r="CG67" i="4"/>
  <c r="CH67" i="4"/>
  <c r="CL67" i="4"/>
  <c r="AF65" i="1" s="1"/>
  <c r="CP67" i="4"/>
  <c r="E68" i="4"/>
  <c r="J68" i="4" s="1"/>
  <c r="N68" i="4"/>
  <c r="W68" i="4"/>
  <c r="AF68" i="4"/>
  <c r="AO68" i="4"/>
  <c r="AX68" i="4"/>
  <c r="BG68" i="4"/>
  <c r="BP68" i="4"/>
  <c r="BY68" i="4"/>
  <c r="CG68" i="4"/>
  <c r="CH68" i="4"/>
  <c r="CL68" i="4"/>
  <c r="CP68" i="4"/>
  <c r="E69" i="4"/>
  <c r="J69" i="4" s="1"/>
  <c r="N69" i="4"/>
  <c r="W69" i="4"/>
  <c r="AF69" i="4"/>
  <c r="AO69" i="4"/>
  <c r="AX69" i="4"/>
  <c r="BG69" i="4"/>
  <c r="BP69" i="4"/>
  <c r="BY69" i="4"/>
  <c r="CG69" i="4"/>
  <c r="CH69" i="4"/>
  <c r="CL69" i="4"/>
  <c r="CP69" i="4"/>
  <c r="E70" i="4"/>
  <c r="J70" i="4" s="1"/>
  <c r="N70" i="4"/>
  <c r="W70" i="4"/>
  <c r="AF70" i="4"/>
  <c r="AO70" i="4"/>
  <c r="AX70" i="4"/>
  <c r="BG70" i="4"/>
  <c r="BP70" i="4"/>
  <c r="BY70" i="4"/>
  <c r="CG70" i="4"/>
  <c r="CH70" i="4"/>
  <c r="CL70" i="4"/>
  <c r="CP70" i="4"/>
  <c r="E71" i="4"/>
  <c r="J71" i="4" s="1"/>
  <c r="N71" i="4"/>
  <c r="W71" i="4"/>
  <c r="AF71" i="4"/>
  <c r="AO71" i="4"/>
  <c r="AX71" i="4"/>
  <c r="BG71" i="4"/>
  <c r="BP71" i="4"/>
  <c r="BY71" i="4"/>
  <c r="CG71" i="4"/>
  <c r="CH71" i="4"/>
  <c r="CL71" i="4"/>
  <c r="AF69" i="1" s="1"/>
  <c r="CP71" i="4"/>
  <c r="E72" i="4"/>
  <c r="J72" i="4" s="1"/>
  <c r="N72" i="4"/>
  <c r="W72" i="4"/>
  <c r="AF72" i="4"/>
  <c r="AO72" i="4"/>
  <c r="AX72" i="4"/>
  <c r="BG72" i="4"/>
  <c r="BP72" i="4"/>
  <c r="BY72" i="4"/>
  <c r="CG72" i="4"/>
  <c r="CH72" i="4"/>
  <c r="CL72" i="4"/>
  <c r="CP72" i="4"/>
  <c r="E73" i="4"/>
  <c r="J73" i="4" s="1"/>
  <c r="N73" i="4"/>
  <c r="W73" i="4"/>
  <c r="AF73" i="4"/>
  <c r="AO73" i="4"/>
  <c r="AX73" i="4"/>
  <c r="BG73" i="4"/>
  <c r="BP73" i="4"/>
  <c r="BY73" i="4"/>
  <c r="CG73" i="4"/>
  <c r="CH73" i="4"/>
  <c r="CL73" i="4"/>
  <c r="CP73" i="4"/>
  <c r="E74" i="4"/>
  <c r="J74" i="4" s="1"/>
  <c r="N74" i="4"/>
  <c r="W74" i="4"/>
  <c r="AF74" i="4"/>
  <c r="AO74" i="4"/>
  <c r="AX74" i="4"/>
  <c r="BG74" i="4"/>
  <c r="BP74" i="4"/>
  <c r="BY74" i="4"/>
  <c r="CG74" i="4"/>
  <c r="CH74" i="4"/>
  <c r="CL74" i="4"/>
  <c r="CP74" i="4"/>
  <c r="E75" i="4"/>
  <c r="J75" i="4" s="1"/>
  <c r="N75" i="4"/>
  <c r="W75" i="4"/>
  <c r="AF75" i="4"/>
  <c r="AO75" i="4"/>
  <c r="AX75" i="4"/>
  <c r="BG75" i="4"/>
  <c r="BP75" i="4"/>
  <c r="BY75" i="4"/>
  <c r="CG75" i="4"/>
  <c r="CH75" i="4"/>
  <c r="CL75" i="4"/>
  <c r="AF73" i="1" s="1"/>
  <c r="CP75" i="4"/>
  <c r="E76" i="4"/>
  <c r="J76" i="4" s="1"/>
  <c r="N76" i="4"/>
  <c r="W76" i="4"/>
  <c r="AF76" i="4"/>
  <c r="AO76" i="4"/>
  <c r="AX76" i="4"/>
  <c r="BG76" i="4"/>
  <c r="BP76" i="4"/>
  <c r="BY76" i="4"/>
  <c r="CG76" i="4"/>
  <c r="CH76" i="4"/>
  <c r="CL76" i="4"/>
  <c r="CP76" i="4"/>
  <c r="E77" i="4"/>
  <c r="J77" i="4" s="1"/>
  <c r="N77" i="4"/>
  <c r="W77" i="4"/>
  <c r="AF77" i="4"/>
  <c r="AO77" i="4"/>
  <c r="AX77" i="4"/>
  <c r="BG77" i="4"/>
  <c r="BP77" i="4"/>
  <c r="BY77" i="4"/>
  <c r="CG77" i="4"/>
  <c r="CH77" i="4"/>
  <c r="CL77" i="4"/>
  <c r="CP77" i="4"/>
  <c r="E78" i="4"/>
  <c r="J78" i="4" s="1"/>
  <c r="N78" i="4"/>
  <c r="W78" i="4"/>
  <c r="AF78" i="4"/>
  <c r="AO78" i="4"/>
  <c r="AX78" i="4"/>
  <c r="BG78" i="4"/>
  <c r="BP78" i="4"/>
  <c r="BY78" i="4"/>
  <c r="CG78" i="4"/>
  <c r="CH78" i="4"/>
  <c r="CL78" i="4"/>
  <c r="CP78" i="4"/>
  <c r="E79" i="4"/>
  <c r="J79" i="4" s="1"/>
  <c r="N79" i="4"/>
  <c r="W79" i="4"/>
  <c r="AF79" i="4"/>
  <c r="AO79" i="4"/>
  <c r="AX79" i="4"/>
  <c r="BG79" i="4"/>
  <c r="BP79" i="4"/>
  <c r="BY79" i="4"/>
  <c r="CG79" i="4"/>
  <c r="CH79" i="4"/>
  <c r="CL79" i="4"/>
  <c r="AF77" i="1" s="1"/>
  <c r="CP79" i="4"/>
  <c r="E80" i="4"/>
  <c r="J80" i="4" s="1"/>
  <c r="N80" i="4"/>
  <c r="W80" i="4"/>
  <c r="AF80" i="4"/>
  <c r="AO80" i="4"/>
  <c r="AX80" i="4"/>
  <c r="BG80" i="4"/>
  <c r="BP80" i="4"/>
  <c r="BY80" i="4"/>
  <c r="CG80" i="4"/>
  <c r="CH80" i="4"/>
  <c r="CL80" i="4"/>
  <c r="CP80" i="4"/>
  <c r="E81" i="4"/>
  <c r="J81" i="4" s="1"/>
  <c r="N81" i="4"/>
  <c r="W81" i="4"/>
  <c r="AF81" i="4"/>
  <c r="AO81" i="4"/>
  <c r="AX81" i="4"/>
  <c r="BG81" i="4"/>
  <c r="BP81" i="4"/>
  <c r="BY81" i="4"/>
  <c r="CG81" i="4"/>
  <c r="CH81" i="4"/>
  <c r="CL81" i="4"/>
  <c r="CP81" i="4"/>
  <c r="E82" i="4"/>
  <c r="J82" i="4" s="1"/>
  <c r="N82" i="4"/>
  <c r="W82" i="4"/>
  <c r="AF82" i="4"/>
  <c r="AO82" i="4"/>
  <c r="AX82" i="4"/>
  <c r="BG82" i="4"/>
  <c r="BP82" i="4"/>
  <c r="BY82" i="4"/>
  <c r="CG82" i="4"/>
  <c r="CH82" i="4"/>
  <c r="CL82" i="4"/>
  <c r="CP82" i="4"/>
  <c r="E83" i="4"/>
  <c r="J83" i="4" s="1"/>
  <c r="N83" i="4"/>
  <c r="W83" i="4"/>
  <c r="AF83" i="4"/>
  <c r="AO83" i="4"/>
  <c r="AX83" i="4"/>
  <c r="BG83" i="4"/>
  <c r="BP83" i="4"/>
  <c r="BY83" i="4"/>
  <c r="CG83" i="4"/>
  <c r="CH83" i="4"/>
  <c r="CL83" i="4"/>
  <c r="AF81" i="1" s="1"/>
  <c r="CP83" i="4"/>
  <c r="E84" i="4"/>
  <c r="J84" i="4" s="1"/>
  <c r="N84" i="4"/>
  <c r="W84" i="4"/>
  <c r="AF84" i="4"/>
  <c r="AO84" i="4"/>
  <c r="AX84" i="4"/>
  <c r="BG84" i="4"/>
  <c r="BP84" i="4"/>
  <c r="BY84" i="4"/>
  <c r="CG84" i="4"/>
  <c r="CH84" i="4"/>
  <c r="CL84" i="4"/>
  <c r="CP84" i="4"/>
  <c r="E85" i="4"/>
  <c r="J85" i="4" s="1"/>
  <c r="N85" i="4"/>
  <c r="W85" i="4"/>
  <c r="AF85" i="4"/>
  <c r="AO85" i="4"/>
  <c r="AX85" i="4"/>
  <c r="BG85" i="4"/>
  <c r="BP85" i="4"/>
  <c r="BY85" i="4"/>
  <c r="CG85" i="4"/>
  <c r="CH85" i="4"/>
  <c r="CL85" i="4"/>
  <c r="CP85" i="4"/>
  <c r="E86" i="4"/>
  <c r="J86" i="4" s="1"/>
  <c r="N86" i="4"/>
  <c r="W86" i="4"/>
  <c r="AF86" i="4"/>
  <c r="AO86" i="4"/>
  <c r="AX86" i="4"/>
  <c r="BG86" i="4"/>
  <c r="BP86" i="4"/>
  <c r="BY86" i="4"/>
  <c r="CG86" i="4"/>
  <c r="CH86" i="4"/>
  <c r="CL86" i="4"/>
  <c r="CP86" i="4"/>
  <c r="E87" i="4"/>
  <c r="N87" i="4"/>
  <c r="W87" i="4"/>
  <c r="AF87" i="4"/>
  <c r="AO87" i="4"/>
  <c r="AX87" i="4"/>
  <c r="BG87" i="4"/>
  <c r="BP87" i="4"/>
  <c r="BY87" i="4"/>
  <c r="CG87" i="4"/>
  <c r="CH87" i="4"/>
  <c r="CL87" i="4"/>
  <c r="AF85" i="1" s="1"/>
  <c r="CP87" i="4"/>
  <c r="E88" i="4"/>
  <c r="J88" i="4" s="1"/>
  <c r="N88" i="4"/>
  <c r="W88" i="4"/>
  <c r="AF88" i="4"/>
  <c r="AO88" i="4"/>
  <c r="AX88" i="4"/>
  <c r="BG88" i="4"/>
  <c r="BP88" i="4"/>
  <c r="BY88" i="4"/>
  <c r="CG88" i="4"/>
  <c r="CH88" i="4"/>
  <c r="CL88" i="4"/>
  <c r="CP88" i="4"/>
  <c r="E89" i="4"/>
  <c r="J89" i="4" s="1"/>
  <c r="N89" i="4"/>
  <c r="W89" i="4"/>
  <c r="AF89" i="4"/>
  <c r="AO89" i="4"/>
  <c r="AX89" i="4"/>
  <c r="BG89" i="4"/>
  <c r="BP89" i="4"/>
  <c r="BY89" i="4"/>
  <c r="CG89" i="4"/>
  <c r="CH89" i="4"/>
  <c r="CL89" i="4"/>
  <c r="CP89" i="4"/>
  <c r="E90" i="4"/>
  <c r="J90" i="4" s="1"/>
  <c r="N90" i="4"/>
  <c r="W90" i="4"/>
  <c r="AF90" i="4"/>
  <c r="AO90" i="4"/>
  <c r="AX90" i="4"/>
  <c r="BG90" i="4"/>
  <c r="BP90" i="4"/>
  <c r="BY90" i="4"/>
  <c r="CG90" i="4"/>
  <c r="CH90" i="4"/>
  <c r="CL90" i="4"/>
  <c r="CP90" i="4"/>
  <c r="E91" i="4"/>
  <c r="J91" i="4" s="1"/>
  <c r="N91" i="4"/>
  <c r="W91" i="4"/>
  <c r="AF91" i="4"/>
  <c r="AO91" i="4"/>
  <c r="AX91" i="4"/>
  <c r="BG91" i="4"/>
  <c r="BP91" i="4"/>
  <c r="BY91" i="4"/>
  <c r="CG91" i="4"/>
  <c r="CH91" i="4"/>
  <c r="CL91" i="4"/>
  <c r="AF89" i="1" s="1"/>
  <c r="CP91" i="4"/>
  <c r="E92" i="4"/>
  <c r="J92" i="4" s="1"/>
  <c r="N92" i="4"/>
  <c r="W92" i="4"/>
  <c r="AF92" i="4"/>
  <c r="AO92" i="4"/>
  <c r="AX92" i="4"/>
  <c r="BG92" i="4"/>
  <c r="BP92" i="4"/>
  <c r="BY92" i="4"/>
  <c r="CG92" i="4"/>
  <c r="CH92" i="4"/>
  <c r="CL92" i="4"/>
  <c r="CP92" i="4"/>
  <c r="E93" i="4"/>
  <c r="J93" i="4" s="1"/>
  <c r="N93" i="4"/>
  <c r="W93" i="4"/>
  <c r="AF93" i="4"/>
  <c r="AO93" i="4"/>
  <c r="AX93" i="4"/>
  <c r="BG93" i="4"/>
  <c r="BP93" i="4"/>
  <c r="BY93" i="4"/>
  <c r="CG93" i="4"/>
  <c r="CH93" i="4"/>
  <c r="CL93" i="4"/>
  <c r="CP93" i="4"/>
  <c r="E94" i="4"/>
  <c r="J94" i="4" s="1"/>
  <c r="N94" i="4"/>
  <c r="W94" i="4"/>
  <c r="AF94" i="4"/>
  <c r="AO94" i="4"/>
  <c r="AX94" i="4"/>
  <c r="BG94" i="4"/>
  <c r="BP94" i="4"/>
  <c r="BY94" i="4"/>
  <c r="CG94" i="4"/>
  <c r="CH94" i="4"/>
  <c r="CL94" i="4"/>
  <c r="CP94" i="4"/>
  <c r="E95" i="4"/>
  <c r="N95" i="4"/>
  <c r="W95" i="4"/>
  <c r="AF95" i="4"/>
  <c r="AO95" i="4"/>
  <c r="AX95" i="4"/>
  <c r="BG95" i="4"/>
  <c r="BP95" i="4"/>
  <c r="BY95" i="4"/>
  <c r="CG95" i="4"/>
  <c r="CH95" i="4"/>
  <c r="CL95" i="4"/>
  <c r="AF93" i="1" s="1"/>
  <c r="CP95" i="4"/>
  <c r="E96" i="4"/>
  <c r="J96" i="4" s="1"/>
  <c r="N96" i="4"/>
  <c r="W96" i="4"/>
  <c r="AF96" i="4"/>
  <c r="AO96" i="4"/>
  <c r="AX96" i="4"/>
  <c r="BG96" i="4"/>
  <c r="BP96" i="4"/>
  <c r="BY96" i="4"/>
  <c r="CG96" i="4"/>
  <c r="CH96" i="4"/>
  <c r="CL96" i="4"/>
  <c r="CP96" i="4"/>
  <c r="E97" i="4"/>
  <c r="J97" i="4" s="1"/>
  <c r="N97" i="4"/>
  <c r="W97" i="4"/>
  <c r="AF97" i="4"/>
  <c r="AO97" i="4"/>
  <c r="AX97" i="4"/>
  <c r="BG97" i="4"/>
  <c r="BP97" i="4"/>
  <c r="BY97" i="4"/>
  <c r="CG97" i="4"/>
  <c r="CH97" i="4"/>
  <c r="CL97" i="4"/>
  <c r="CP97" i="4"/>
  <c r="E98" i="4"/>
  <c r="J98" i="4" s="1"/>
  <c r="N98" i="4"/>
  <c r="W98" i="4"/>
  <c r="AF98" i="4"/>
  <c r="AO98" i="4"/>
  <c r="AX98" i="4"/>
  <c r="BG98" i="4"/>
  <c r="BP98" i="4"/>
  <c r="BY98" i="4"/>
  <c r="CG98" i="4"/>
  <c r="CH98" i="4"/>
  <c r="CL98" i="4"/>
  <c r="AF96" i="1" s="1"/>
  <c r="CP98" i="4"/>
  <c r="E99" i="4"/>
  <c r="J99" i="4" s="1"/>
  <c r="N99" i="4"/>
  <c r="W99" i="4"/>
  <c r="AF99" i="4"/>
  <c r="AO99" i="4"/>
  <c r="AX99" i="4"/>
  <c r="BG99" i="4"/>
  <c r="BP99" i="4"/>
  <c r="BY99" i="4"/>
  <c r="CG99" i="4"/>
  <c r="CH99" i="4"/>
  <c r="CL99" i="4"/>
  <c r="AF97" i="1" s="1"/>
  <c r="CP99" i="4"/>
  <c r="E100" i="4"/>
  <c r="J100" i="4" s="1"/>
  <c r="N100" i="4"/>
  <c r="W100" i="4"/>
  <c r="AF100" i="4"/>
  <c r="AO100" i="4"/>
  <c r="AX100" i="4"/>
  <c r="BG100" i="4"/>
  <c r="BP100" i="4"/>
  <c r="BY100" i="4"/>
  <c r="CG100" i="4"/>
  <c r="CH100" i="4"/>
  <c r="CL100" i="4"/>
  <c r="CP100" i="4"/>
  <c r="E101" i="4"/>
  <c r="J101" i="4" s="1"/>
  <c r="N101" i="4"/>
  <c r="W101" i="4"/>
  <c r="AF101" i="4"/>
  <c r="AO101" i="4"/>
  <c r="AX101" i="4"/>
  <c r="BG101" i="4"/>
  <c r="BP101" i="4"/>
  <c r="BY101" i="4"/>
  <c r="CG101" i="4"/>
  <c r="CH101" i="4"/>
  <c r="CL101" i="4"/>
  <c r="CP101" i="4"/>
  <c r="E102" i="4"/>
  <c r="J102" i="4" s="1"/>
  <c r="N102" i="4"/>
  <c r="W102" i="4"/>
  <c r="AF102" i="4"/>
  <c r="AO102" i="4"/>
  <c r="AX102" i="4"/>
  <c r="BG102" i="4"/>
  <c r="BP102" i="4"/>
  <c r="BY102" i="4"/>
  <c r="CG102" i="4"/>
  <c r="CH102" i="4"/>
  <c r="CL102" i="4"/>
  <c r="AF100" i="1" s="1"/>
  <c r="CP102" i="4"/>
  <c r="E103" i="4"/>
  <c r="J103" i="4" s="1"/>
  <c r="N103" i="4"/>
  <c r="W103" i="4"/>
  <c r="AF103" i="4"/>
  <c r="AO103" i="4"/>
  <c r="AX103" i="4"/>
  <c r="BG103" i="4"/>
  <c r="BP103" i="4"/>
  <c r="BY103" i="4"/>
  <c r="CG103" i="4"/>
  <c r="CH103" i="4"/>
  <c r="CL103" i="4"/>
  <c r="AF101" i="1" s="1"/>
  <c r="CP103" i="4"/>
  <c r="E104" i="4"/>
  <c r="J104" i="4" s="1"/>
  <c r="N104" i="4"/>
  <c r="W104" i="4"/>
  <c r="AF104" i="4"/>
  <c r="AO104" i="4"/>
  <c r="AX104" i="4"/>
  <c r="BG104" i="4"/>
  <c r="BP104" i="4"/>
  <c r="BY104" i="4"/>
  <c r="CG104" i="4"/>
  <c r="CH104" i="4"/>
  <c r="CL104" i="4"/>
  <c r="CP104" i="4"/>
  <c r="E105" i="4"/>
  <c r="B103" i="1" s="1"/>
  <c r="N105" i="4"/>
  <c r="S105" i="4"/>
  <c r="W105" i="4"/>
  <c r="AB105" i="4"/>
  <c r="AF105" i="4"/>
  <c r="AO105" i="4"/>
  <c r="AT105" i="4"/>
  <c r="AX105" i="4"/>
  <c r="BC105" i="4"/>
  <c r="BG105" i="4"/>
  <c r="BP105" i="4"/>
  <c r="BU105" i="4"/>
  <c r="BY105" i="4"/>
  <c r="CD105" i="4"/>
  <c r="CG105" i="4"/>
  <c r="CH105" i="4"/>
  <c r="CL105" i="4"/>
  <c r="CP105" i="4"/>
  <c r="E106" i="4"/>
  <c r="B104" i="1" s="1"/>
  <c r="N106" i="4"/>
  <c r="S106" i="4"/>
  <c r="W106" i="4"/>
  <c r="AB106" i="4"/>
  <c r="AF106" i="4"/>
  <c r="AO106" i="4"/>
  <c r="AT106" i="4"/>
  <c r="AX106" i="4"/>
  <c r="BG106" i="4"/>
  <c r="BL106" i="4"/>
  <c r="BP106" i="4"/>
  <c r="BY106" i="4"/>
  <c r="CD106" i="4"/>
  <c r="CG106" i="4"/>
  <c r="CH106" i="4"/>
  <c r="CL106" i="4"/>
  <c r="CP106" i="4"/>
  <c r="E107" i="4"/>
  <c r="N107" i="4"/>
  <c r="W107" i="4"/>
  <c r="AB107" i="4"/>
  <c r="AF107" i="4"/>
  <c r="AK107" i="4"/>
  <c r="AO107" i="4"/>
  <c r="AX107" i="4"/>
  <c r="BC107" i="4"/>
  <c r="BG107" i="4"/>
  <c r="BP107" i="4"/>
  <c r="BY107" i="4"/>
  <c r="CG107" i="4"/>
  <c r="CH107" i="4"/>
  <c r="CL107" i="4"/>
  <c r="CP107" i="4"/>
  <c r="E108" i="4"/>
  <c r="B106" i="1" s="1"/>
  <c r="N108" i="4"/>
  <c r="S108" i="4"/>
  <c r="W108" i="4"/>
  <c r="AB108" i="4"/>
  <c r="AF108" i="4"/>
  <c r="AK108" i="4"/>
  <c r="AO108" i="4"/>
  <c r="AT108" i="4"/>
  <c r="AX108" i="4"/>
  <c r="BG108" i="4"/>
  <c r="BL108" i="4"/>
  <c r="BP108" i="4"/>
  <c r="BY108" i="4"/>
  <c r="CD108" i="4"/>
  <c r="CG108" i="4"/>
  <c r="CH108" i="4"/>
  <c r="CL108" i="4"/>
  <c r="CP108" i="4"/>
  <c r="E109" i="4"/>
  <c r="B107" i="1" s="1"/>
  <c r="N109" i="4"/>
  <c r="W109" i="4"/>
  <c r="AF109" i="4"/>
  <c r="AK109" i="4"/>
  <c r="AO109" i="4"/>
  <c r="AX109" i="4"/>
  <c r="BG109" i="4"/>
  <c r="BP109" i="4"/>
  <c r="BY109" i="4"/>
  <c r="CD109" i="4"/>
  <c r="CG109" i="4"/>
  <c r="CH109" i="4"/>
  <c r="CL109" i="4"/>
  <c r="CP109" i="4"/>
  <c r="E110" i="4"/>
  <c r="B108" i="1" s="1"/>
  <c r="N110" i="4"/>
  <c r="S110" i="4"/>
  <c r="W110" i="4"/>
  <c r="AF110" i="4"/>
  <c r="AO110" i="4"/>
  <c r="AX110" i="4"/>
  <c r="BG110" i="4"/>
  <c r="BL110" i="4"/>
  <c r="BP110" i="4"/>
  <c r="BY110" i="4"/>
  <c r="CG110" i="4"/>
  <c r="CH110" i="4"/>
  <c r="CL110" i="4"/>
  <c r="CP110" i="4"/>
  <c r="E111" i="4"/>
  <c r="B109" i="1" s="1"/>
  <c r="N111" i="4"/>
  <c r="S111" i="4"/>
  <c r="W111" i="4"/>
  <c r="AB111" i="4"/>
  <c r="AF111" i="4"/>
  <c r="AK111" i="4"/>
  <c r="AO111" i="4"/>
  <c r="AT111" i="4"/>
  <c r="AX111" i="4"/>
  <c r="BC111" i="4"/>
  <c r="BG111" i="4"/>
  <c r="BL111" i="4"/>
  <c r="BP111" i="4"/>
  <c r="BU111" i="4"/>
  <c r="BY111" i="4"/>
  <c r="CG111" i="4"/>
  <c r="CH111" i="4"/>
  <c r="CL111" i="4"/>
  <c r="CP111" i="4"/>
  <c r="E112" i="4"/>
  <c r="N112" i="4"/>
  <c r="S112" i="4"/>
  <c r="W112" i="4"/>
  <c r="AB112" i="4"/>
  <c r="AF112" i="4"/>
  <c r="AK112" i="4"/>
  <c r="AO112" i="4"/>
  <c r="AT112" i="4"/>
  <c r="AX112" i="4"/>
  <c r="BC112" i="4"/>
  <c r="BG112" i="4"/>
  <c r="BL112" i="4"/>
  <c r="BP112" i="4"/>
  <c r="BU112" i="4"/>
  <c r="BY112" i="4"/>
  <c r="CD112" i="4"/>
  <c r="CG112" i="4"/>
  <c r="CH112" i="4"/>
  <c r="CL112" i="4"/>
  <c r="CP112" i="4"/>
  <c r="E113" i="4"/>
  <c r="B111" i="1" s="1"/>
  <c r="N113" i="4"/>
  <c r="S113" i="4"/>
  <c r="W113" i="4"/>
  <c r="AB113" i="4"/>
  <c r="AF113" i="4"/>
  <c r="AK113" i="4"/>
  <c r="AO113" i="4"/>
  <c r="AX113" i="4"/>
  <c r="BC113" i="4"/>
  <c r="BG113" i="4"/>
  <c r="BL113" i="4"/>
  <c r="BP113" i="4"/>
  <c r="BY113" i="4"/>
  <c r="CD113" i="4"/>
  <c r="CG113" i="4"/>
  <c r="CH113" i="4"/>
  <c r="CL113" i="4"/>
  <c r="CP113" i="4"/>
  <c r="E114" i="4"/>
  <c r="B112" i="1" s="1"/>
  <c r="N114" i="4"/>
  <c r="S114" i="4"/>
  <c r="W114" i="4"/>
  <c r="AF114" i="4"/>
  <c r="AK114" i="4"/>
  <c r="AO114" i="4"/>
  <c r="AT114" i="4"/>
  <c r="AX114" i="4"/>
  <c r="BG114" i="4"/>
  <c r="BP114" i="4"/>
  <c r="BU114" i="4"/>
  <c r="BY114" i="4"/>
  <c r="CG114" i="4"/>
  <c r="CH114" i="4"/>
  <c r="CL114" i="4"/>
  <c r="CP114" i="4"/>
  <c r="E115" i="4"/>
  <c r="B113" i="1" s="1"/>
  <c r="N115" i="4"/>
  <c r="S115" i="4"/>
  <c r="W115" i="4"/>
  <c r="AB115" i="4"/>
  <c r="AF115" i="4"/>
  <c r="AO115" i="4"/>
  <c r="AT115" i="4"/>
  <c r="AX115" i="4"/>
  <c r="BC115" i="4"/>
  <c r="BG115" i="4"/>
  <c r="BP115" i="4"/>
  <c r="BU115" i="4"/>
  <c r="BY115" i="4"/>
  <c r="CD115" i="4"/>
  <c r="CG115" i="4"/>
  <c r="CH115" i="4"/>
  <c r="CL115" i="4"/>
  <c r="CP115" i="4"/>
  <c r="E116" i="4"/>
  <c r="N116" i="4"/>
  <c r="W116" i="4"/>
  <c r="AB116" i="4"/>
  <c r="AF116" i="4"/>
  <c r="AO116" i="4"/>
  <c r="AX116" i="4"/>
  <c r="BG116" i="4"/>
  <c r="BP116" i="4"/>
  <c r="BU116" i="4"/>
  <c r="BY116" i="4"/>
  <c r="CG116" i="4"/>
  <c r="CH116" i="4"/>
  <c r="CL116" i="4"/>
  <c r="CP116" i="4"/>
  <c r="E117" i="4"/>
  <c r="B115" i="1" s="1"/>
  <c r="N117" i="4"/>
  <c r="S117" i="4"/>
  <c r="W117" i="4"/>
  <c r="AB117" i="4"/>
  <c r="AF117" i="4"/>
  <c r="AK117" i="4"/>
  <c r="AO117" i="4"/>
  <c r="AT117" i="4"/>
  <c r="AX117" i="4"/>
  <c r="BG117" i="4"/>
  <c r="BL117" i="4"/>
  <c r="BP117" i="4"/>
  <c r="BY117" i="4"/>
  <c r="CD117" i="4"/>
  <c r="CG117" i="4"/>
  <c r="CH117" i="4"/>
  <c r="CL117" i="4"/>
  <c r="CP117" i="4"/>
  <c r="E118" i="4"/>
  <c r="B116" i="1" s="1"/>
  <c r="N118" i="4"/>
  <c r="W118" i="4"/>
  <c r="AB118" i="4"/>
  <c r="AF118" i="4"/>
  <c r="AK118" i="4"/>
  <c r="AO118" i="4"/>
  <c r="AT118" i="4"/>
  <c r="AX118" i="4"/>
  <c r="BC118" i="4"/>
  <c r="BG118" i="4"/>
  <c r="BL118" i="4"/>
  <c r="BP118" i="4"/>
  <c r="BU118" i="4"/>
  <c r="BY118" i="4"/>
  <c r="CD118" i="4"/>
  <c r="CG118" i="4"/>
  <c r="CH118" i="4"/>
  <c r="CL118" i="4"/>
  <c r="CP118" i="4"/>
  <c r="E119" i="4"/>
  <c r="N119" i="4"/>
  <c r="S119" i="4"/>
  <c r="W119" i="4"/>
  <c r="AB119" i="4"/>
  <c r="AF119" i="4"/>
  <c r="AK119" i="4"/>
  <c r="AO119" i="4"/>
  <c r="AT119" i="4"/>
  <c r="AX119" i="4"/>
  <c r="BG119" i="4"/>
  <c r="BL119" i="4"/>
  <c r="BP119" i="4"/>
  <c r="BU119" i="4"/>
  <c r="BY119" i="4"/>
  <c r="CD119" i="4"/>
  <c r="CG119" i="4"/>
  <c r="CH119" i="4"/>
  <c r="CL119" i="4"/>
  <c r="CP119" i="4"/>
  <c r="E120" i="4"/>
  <c r="N120" i="4"/>
  <c r="S120" i="4"/>
  <c r="W120" i="4"/>
  <c r="AF120" i="4"/>
  <c r="AK120" i="4"/>
  <c r="AO120" i="4"/>
  <c r="AT120" i="4"/>
  <c r="AX120" i="4"/>
  <c r="BC120" i="4"/>
  <c r="BG120" i="4"/>
  <c r="BL120" i="4"/>
  <c r="BP120" i="4"/>
  <c r="BU120" i="4"/>
  <c r="BY120" i="4"/>
  <c r="CD120" i="4"/>
  <c r="CG120" i="4"/>
  <c r="CH120" i="4"/>
  <c r="CL120" i="4"/>
  <c r="CP120" i="4"/>
  <c r="E121" i="4"/>
  <c r="N121" i="4"/>
  <c r="W121" i="4"/>
  <c r="AB121" i="4"/>
  <c r="AF121" i="4"/>
  <c r="AO121" i="4"/>
  <c r="AX121" i="4"/>
  <c r="BG121" i="4"/>
  <c r="BL121" i="4"/>
  <c r="BP121" i="4"/>
  <c r="BY121" i="4"/>
  <c r="CG121" i="4"/>
  <c r="CH121" i="4"/>
  <c r="CL121" i="4"/>
  <c r="CP121" i="4"/>
  <c r="E122" i="4"/>
  <c r="N122" i="4"/>
  <c r="S122" i="4"/>
  <c r="W122" i="4"/>
  <c r="AB122" i="4"/>
  <c r="AF122" i="4"/>
  <c r="AO122" i="4"/>
  <c r="AT122" i="4"/>
  <c r="AX122" i="4"/>
  <c r="BC122" i="4"/>
  <c r="BG122" i="4"/>
  <c r="BL122" i="4"/>
  <c r="BP122" i="4"/>
  <c r="BY122" i="4"/>
  <c r="CD122" i="4"/>
  <c r="CG122" i="4"/>
  <c r="CH122" i="4"/>
  <c r="CL122" i="4"/>
  <c r="CP122" i="4"/>
  <c r="E123" i="4"/>
  <c r="N123" i="4"/>
  <c r="S123" i="4"/>
  <c r="W123" i="4"/>
  <c r="AB123" i="4"/>
  <c r="AF123" i="4"/>
  <c r="AO123" i="4"/>
  <c r="AT123" i="4"/>
  <c r="AX123" i="4"/>
  <c r="BC123" i="4"/>
  <c r="BG123" i="4"/>
  <c r="BL123" i="4"/>
  <c r="BP123" i="4"/>
  <c r="BU123" i="4"/>
  <c r="BY123" i="4"/>
  <c r="CD123" i="4"/>
  <c r="CG123" i="4"/>
  <c r="CH123" i="4"/>
  <c r="CL123" i="4"/>
  <c r="CP123" i="4"/>
  <c r="E124" i="4"/>
  <c r="B122" i="1" s="1"/>
  <c r="N124" i="4"/>
  <c r="W124" i="4"/>
  <c r="AB124" i="4"/>
  <c r="AF124" i="4"/>
  <c r="AO124" i="4"/>
  <c r="AT124" i="4"/>
  <c r="AX124" i="4"/>
  <c r="BG124" i="4"/>
  <c r="BP124" i="4"/>
  <c r="BY124" i="4"/>
  <c r="CG124" i="4"/>
  <c r="CH124" i="4"/>
  <c r="CL124" i="4"/>
  <c r="CP124" i="4"/>
  <c r="E125" i="4"/>
  <c r="N125" i="4"/>
  <c r="S125" i="4"/>
  <c r="W125" i="4"/>
  <c r="AB125" i="4"/>
  <c r="AF125" i="4"/>
  <c r="AK125" i="4"/>
  <c r="AO125" i="4"/>
  <c r="AT125" i="4"/>
  <c r="AX125" i="4"/>
  <c r="BC125" i="4"/>
  <c r="BG125" i="4"/>
  <c r="BL125" i="4"/>
  <c r="BP125" i="4"/>
  <c r="BY125" i="4"/>
  <c r="CD125" i="4"/>
  <c r="CG125" i="4"/>
  <c r="CH125" i="4"/>
  <c r="CL125" i="4"/>
  <c r="CP125" i="4"/>
  <c r="E126" i="4"/>
  <c r="N126" i="4"/>
  <c r="W126" i="4"/>
  <c r="AF126" i="4"/>
  <c r="AK126" i="4"/>
  <c r="AO126" i="4"/>
  <c r="AT126" i="4"/>
  <c r="AX126" i="4"/>
  <c r="BG126" i="4"/>
  <c r="BP126" i="4"/>
  <c r="BU126" i="4"/>
  <c r="BY126" i="4"/>
  <c r="CD126" i="4"/>
  <c r="CG126" i="4"/>
  <c r="CH126" i="4"/>
  <c r="CL126" i="4"/>
  <c r="CP126" i="4"/>
  <c r="E127" i="4"/>
  <c r="B125" i="1" s="1"/>
  <c r="N127" i="4"/>
  <c r="S127" i="4"/>
  <c r="W127" i="4"/>
  <c r="AB127" i="4"/>
  <c r="AF127" i="4"/>
  <c r="AK127" i="4"/>
  <c r="AO127" i="4"/>
  <c r="AX127" i="4"/>
  <c r="BC127" i="4"/>
  <c r="BG127" i="4"/>
  <c r="BL127" i="4"/>
  <c r="BP127" i="4"/>
  <c r="BU127" i="4"/>
  <c r="BY127" i="4"/>
  <c r="CD127" i="4"/>
  <c r="CG127" i="4"/>
  <c r="CH127" i="4"/>
  <c r="CL127" i="4"/>
  <c r="CP127" i="4"/>
  <c r="E128" i="4"/>
  <c r="N128" i="4"/>
  <c r="W128" i="4"/>
  <c r="AF128" i="4"/>
  <c r="AO128" i="4"/>
  <c r="AX128" i="4"/>
  <c r="BG128" i="4"/>
  <c r="BP128" i="4"/>
  <c r="BY128" i="4"/>
  <c r="CG128" i="4"/>
  <c r="CH128" i="4"/>
  <c r="CL128" i="4"/>
  <c r="CP128" i="4"/>
  <c r="E129" i="4"/>
  <c r="N129" i="4"/>
  <c r="W129" i="4"/>
  <c r="AB129" i="4"/>
  <c r="AF129" i="4"/>
  <c r="AK129" i="4"/>
  <c r="AO129" i="4"/>
  <c r="AT129" i="4"/>
  <c r="AX129" i="4"/>
  <c r="BG129" i="4"/>
  <c r="BL129" i="4"/>
  <c r="BP129" i="4"/>
  <c r="BU129" i="4"/>
  <c r="BY129" i="4"/>
  <c r="CD129" i="4"/>
  <c r="CG129" i="4"/>
  <c r="CH129" i="4"/>
  <c r="CL129" i="4"/>
  <c r="CP129" i="4"/>
  <c r="E130" i="4"/>
  <c r="J130" i="4" s="1"/>
  <c r="N130" i="4"/>
  <c r="W130" i="4"/>
  <c r="AF130" i="4"/>
  <c r="AO130" i="4"/>
  <c r="AX130" i="4"/>
  <c r="BG130" i="4"/>
  <c r="BP130" i="4"/>
  <c r="BY130" i="4"/>
  <c r="CG130" i="4"/>
  <c r="CH130" i="4"/>
  <c r="CL130" i="4"/>
  <c r="CP130" i="4"/>
  <c r="E131" i="4"/>
  <c r="N131" i="4"/>
  <c r="W131" i="4"/>
  <c r="AF131" i="4"/>
  <c r="AO131" i="4"/>
  <c r="AX131" i="4"/>
  <c r="BG131" i="4"/>
  <c r="BP131" i="4"/>
  <c r="BY131" i="4"/>
  <c r="CG131" i="4"/>
  <c r="CH131" i="4"/>
  <c r="CL131" i="4"/>
  <c r="CP131" i="4"/>
  <c r="E132" i="4"/>
  <c r="N132" i="4"/>
  <c r="S132" i="4"/>
  <c r="W132" i="4"/>
  <c r="AB132" i="4"/>
  <c r="AF132" i="4"/>
  <c r="AK132" i="4"/>
  <c r="AO132" i="4"/>
  <c r="AT132" i="4"/>
  <c r="AX132" i="4"/>
  <c r="BC132" i="4"/>
  <c r="BG132" i="4"/>
  <c r="BL132" i="4"/>
  <c r="BP132" i="4"/>
  <c r="BU132" i="4"/>
  <c r="BY132" i="4"/>
  <c r="CD132" i="4"/>
  <c r="CG132" i="4"/>
  <c r="CH132" i="4"/>
  <c r="CL132" i="4"/>
  <c r="CP132" i="4"/>
  <c r="E133" i="4"/>
  <c r="N133" i="4"/>
  <c r="S133" i="4"/>
  <c r="W133" i="4"/>
  <c r="AB133" i="4"/>
  <c r="AF133" i="4"/>
  <c r="AK133" i="4"/>
  <c r="AO133" i="4"/>
  <c r="AT133" i="4"/>
  <c r="AX133" i="4"/>
  <c r="BC133" i="4"/>
  <c r="BG133" i="4"/>
  <c r="BL133" i="4"/>
  <c r="BP133" i="4"/>
  <c r="BU133" i="4"/>
  <c r="BY133" i="4"/>
  <c r="CD133" i="4"/>
  <c r="CG133" i="4"/>
  <c r="CH133" i="4"/>
  <c r="CL133" i="4"/>
  <c r="CP133" i="4"/>
  <c r="E134" i="4"/>
  <c r="N134" i="4"/>
  <c r="S134" i="4"/>
  <c r="W134" i="4"/>
  <c r="AB134" i="4"/>
  <c r="AF134" i="4"/>
  <c r="AK134" i="4"/>
  <c r="AO134" i="4"/>
  <c r="AT134" i="4"/>
  <c r="AX134" i="4"/>
  <c r="BC134" i="4"/>
  <c r="BG134" i="4"/>
  <c r="BL134" i="4"/>
  <c r="BP134" i="4"/>
  <c r="BU134" i="4"/>
  <c r="BY134" i="4"/>
  <c r="CD134" i="4"/>
  <c r="CG134" i="4"/>
  <c r="CH134" i="4"/>
  <c r="CL134" i="4"/>
  <c r="CP134" i="4"/>
  <c r="E135" i="4"/>
  <c r="N135" i="4"/>
  <c r="S135" i="4"/>
  <c r="W135" i="4"/>
  <c r="AB135" i="4"/>
  <c r="AF135" i="4"/>
  <c r="AK135" i="4"/>
  <c r="AO135" i="4"/>
  <c r="AT135" i="4"/>
  <c r="AX135" i="4"/>
  <c r="BC135" i="4"/>
  <c r="BG135" i="4"/>
  <c r="BL135" i="4"/>
  <c r="BP135" i="4"/>
  <c r="BU135" i="4"/>
  <c r="BY135" i="4"/>
  <c r="CD135" i="4"/>
  <c r="CG135" i="4"/>
  <c r="CH135" i="4"/>
  <c r="CL135" i="4"/>
  <c r="CP135" i="4"/>
  <c r="E136" i="4"/>
  <c r="N136" i="4"/>
  <c r="S136" i="4"/>
  <c r="W136" i="4"/>
  <c r="AB136" i="4"/>
  <c r="AF136" i="4"/>
  <c r="AK136" i="4"/>
  <c r="AO136" i="4"/>
  <c r="AT136" i="4"/>
  <c r="AX136" i="4"/>
  <c r="BC136" i="4"/>
  <c r="BG136" i="4"/>
  <c r="BL136" i="4"/>
  <c r="BP136" i="4"/>
  <c r="BU136" i="4"/>
  <c r="BY136" i="4"/>
  <c r="CD136" i="4"/>
  <c r="CG136" i="4"/>
  <c r="CH136" i="4"/>
  <c r="CL136" i="4"/>
  <c r="CP136" i="4"/>
  <c r="E137" i="4"/>
  <c r="N137" i="4"/>
  <c r="S137" i="4"/>
  <c r="W137" i="4"/>
  <c r="AB137" i="4"/>
  <c r="AF137" i="4"/>
  <c r="AK137" i="4"/>
  <c r="AO137" i="4"/>
  <c r="AT137" i="4"/>
  <c r="AX137" i="4"/>
  <c r="BC137" i="4"/>
  <c r="BG137" i="4"/>
  <c r="BL137" i="4"/>
  <c r="BP137" i="4"/>
  <c r="BU137" i="4"/>
  <c r="BY137" i="4"/>
  <c r="CD137" i="4"/>
  <c r="CG137" i="4"/>
  <c r="CH137" i="4"/>
  <c r="CL137" i="4"/>
  <c r="CP137" i="4"/>
  <c r="E138" i="4"/>
  <c r="N138" i="4"/>
  <c r="S138" i="4"/>
  <c r="W138" i="4"/>
  <c r="AB138" i="4"/>
  <c r="AF138" i="4"/>
  <c r="AK138" i="4"/>
  <c r="AO138" i="4"/>
  <c r="AT138" i="4"/>
  <c r="AX138" i="4"/>
  <c r="BC138" i="4"/>
  <c r="BG138" i="4"/>
  <c r="BL138" i="4"/>
  <c r="BP138" i="4"/>
  <c r="BU138" i="4"/>
  <c r="BY138" i="4"/>
  <c r="CD138" i="4"/>
  <c r="CG138" i="4"/>
  <c r="CH138" i="4"/>
  <c r="CL138" i="4"/>
  <c r="CP138" i="4"/>
  <c r="E139" i="4"/>
  <c r="N139" i="4"/>
  <c r="S139" i="4"/>
  <c r="W139" i="4"/>
  <c r="AB139" i="4"/>
  <c r="AF139" i="4"/>
  <c r="AK139" i="4"/>
  <c r="AO139" i="4"/>
  <c r="AT139" i="4"/>
  <c r="AX139" i="4"/>
  <c r="BC139" i="4"/>
  <c r="BG139" i="4"/>
  <c r="BL139" i="4"/>
  <c r="BP139" i="4"/>
  <c r="BU139" i="4"/>
  <c r="BY139" i="4"/>
  <c r="CD139" i="4"/>
  <c r="CG139" i="4"/>
  <c r="CH139" i="4"/>
  <c r="CL139" i="4"/>
  <c r="CP139" i="4"/>
  <c r="E140" i="4"/>
  <c r="N140" i="4"/>
  <c r="S140" i="4"/>
  <c r="W140" i="4"/>
  <c r="AB140" i="4"/>
  <c r="AF140" i="4"/>
  <c r="AK140" i="4"/>
  <c r="AO140" i="4"/>
  <c r="AT140" i="4"/>
  <c r="AX140" i="4"/>
  <c r="BC140" i="4"/>
  <c r="BG140" i="4"/>
  <c r="BL140" i="4"/>
  <c r="BP140" i="4"/>
  <c r="BU140" i="4"/>
  <c r="BY140" i="4"/>
  <c r="CD140" i="4"/>
  <c r="CG140" i="4"/>
  <c r="CH140" i="4"/>
  <c r="CL140" i="4"/>
  <c r="CP140" i="4"/>
  <c r="E141" i="4"/>
  <c r="N141" i="4"/>
  <c r="S141" i="4"/>
  <c r="W141" i="4"/>
  <c r="AB141" i="4"/>
  <c r="AF141" i="4"/>
  <c r="AK141" i="4"/>
  <c r="AO141" i="4"/>
  <c r="AT141" i="4"/>
  <c r="AX141" i="4"/>
  <c r="BC141" i="4"/>
  <c r="BG141" i="4"/>
  <c r="BL141" i="4"/>
  <c r="BP141" i="4"/>
  <c r="BU141" i="4"/>
  <c r="BY141" i="4"/>
  <c r="CD141" i="4"/>
  <c r="CG141" i="4"/>
  <c r="CH141" i="4"/>
  <c r="CL141" i="4"/>
  <c r="CP141" i="4"/>
  <c r="E142" i="4"/>
  <c r="N142" i="4"/>
  <c r="S142" i="4"/>
  <c r="W142" i="4"/>
  <c r="AB142" i="4"/>
  <c r="AF142" i="4"/>
  <c r="AK142" i="4"/>
  <c r="AO142" i="4"/>
  <c r="AT142" i="4"/>
  <c r="AX142" i="4"/>
  <c r="BC142" i="4"/>
  <c r="BG142" i="4"/>
  <c r="BL142" i="4"/>
  <c r="BP142" i="4"/>
  <c r="BU142" i="4"/>
  <c r="BY142" i="4"/>
  <c r="CD142" i="4"/>
  <c r="CG142" i="4"/>
  <c r="CH142" i="4"/>
  <c r="CL142" i="4"/>
  <c r="CP142" i="4"/>
  <c r="E143" i="4"/>
  <c r="N143" i="4"/>
  <c r="S143" i="4"/>
  <c r="W143" i="4"/>
  <c r="AB143" i="4"/>
  <c r="AF143" i="4"/>
  <c r="AK143" i="4"/>
  <c r="AO143" i="4"/>
  <c r="AT143" i="4"/>
  <c r="AX143" i="4"/>
  <c r="BC143" i="4"/>
  <c r="BG143" i="4"/>
  <c r="BL143" i="4"/>
  <c r="BP143" i="4"/>
  <c r="BU143" i="4"/>
  <c r="BY143" i="4"/>
  <c r="CD143" i="4"/>
  <c r="CG143" i="4"/>
  <c r="CH143" i="4"/>
  <c r="CL143" i="4"/>
  <c r="CP143" i="4"/>
  <c r="E144" i="4"/>
  <c r="N144" i="4"/>
  <c r="S144" i="4"/>
  <c r="W144" i="4"/>
  <c r="AB144" i="4"/>
  <c r="AF144" i="4"/>
  <c r="AK144" i="4"/>
  <c r="AO144" i="4"/>
  <c r="AT144" i="4"/>
  <c r="AX144" i="4"/>
  <c r="BC144" i="4"/>
  <c r="BG144" i="4"/>
  <c r="BL144" i="4"/>
  <c r="BP144" i="4"/>
  <c r="BU144" i="4"/>
  <c r="BY144" i="4"/>
  <c r="CD144" i="4"/>
  <c r="CG144" i="4"/>
  <c r="CH144" i="4"/>
  <c r="CL144" i="4"/>
  <c r="CP144" i="4"/>
  <c r="E145" i="4"/>
  <c r="N145" i="4"/>
  <c r="S145" i="4"/>
  <c r="W145" i="4"/>
  <c r="AB145" i="4"/>
  <c r="AF145" i="4"/>
  <c r="AK145" i="4"/>
  <c r="AO145" i="4"/>
  <c r="AT145" i="4"/>
  <c r="AX145" i="4"/>
  <c r="BC145" i="4"/>
  <c r="BG145" i="4"/>
  <c r="BL145" i="4"/>
  <c r="BP145" i="4"/>
  <c r="BU145" i="4"/>
  <c r="BY145" i="4"/>
  <c r="CD145" i="4"/>
  <c r="CG145" i="4"/>
  <c r="CH145" i="4"/>
  <c r="CL145" i="4"/>
  <c r="CP145" i="4"/>
  <c r="E146" i="4"/>
  <c r="N146" i="4"/>
  <c r="S146" i="4"/>
  <c r="W146" i="4"/>
  <c r="AB146" i="4"/>
  <c r="AF146" i="4"/>
  <c r="AK146" i="4"/>
  <c r="AO146" i="4"/>
  <c r="AT146" i="4"/>
  <c r="AX146" i="4"/>
  <c r="BC146" i="4"/>
  <c r="BG146" i="4"/>
  <c r="BL146" i="4"/>
  <c r="BP146" i="4"/>
  <c r="BU146" i="4"/>
  <c r="BY146" i="4"/>
  <c r="CD146" i="4"/>
  <c r="CG146" i="4"/>
  <c r="CH146" i="4"/>
  <c r="CL146" i="4"/>
  <c r="CP146" i="4"/>
  <c r="E147" i="4"/>
  <c r="N147" i="4"/>
  <c r="S147" i="4"/>
  <c r="W147" i="4"/>
  <c r="AB147" i="4"/>
  <c r="AF147" i="4"/>
  <c r="AK147" i="4"/>
  <c r="AO147" i="4"/>
  <c r="AT147" i="4"/>
  <c r="AX147" i="4"/>
  <c r="BC147" i="4"/>
  <c r="BG147" i="4"/>
  <c r="BL147" i="4"/>
  <c r="BP147" i="4"/>
  <c r="BU147" i="4"/>
  <c r="BY147" i="4"/>
  <c r="CD147" i="4"/>
  <c r="CG147" i="4"/>
  <c r="CH147" i="4"/>
  <c r="CL147" i="4"/>
  <c r="CP147" i="4"/>
  <c r="E148" i="4"/>
  <c r="N148" i="4"/>
  <c r="S148" i="4"/>
  <c r="W148" i="4"/>
  <c r="AB148" i="4"/>
  <c r="AF148" i="4"/>
  <c r="AK148" i="4"/>
  <c r="AO148" i="4"/>
  <c r="AT148" i="4"/>
  <c r="AX148" i="4"/>
  <c r="BC148" i="4"/>
  <c r="BG148" i="4"/>
  <c r="BL148" i="4"/>
  <c r="BP148" i="4"/>
  <c r="BU148" i="4"/>
  <c r="BY148" i="4"/>
  <c r="CD148" i="4"/>
  <c r="CG148" i="4"/>
  <c r="CH148" i="4"/>
  <c r="CL148" i="4"/>
  <c r="CP148" i="4"/>
  <c r="E149" i="4"/>
  <c r="N149" i="4"/>
  <c r="S149" i="4"/>
  <c r="W149" i="4"/>
  <c r="AB149" i="4"/>
  <c r="AF149" i="4"/>
  <c r="AK149" i="4"/>
  <c r="AO149" i="4"/>
  <c r="AT149" i="4"/>
  <c r="AX149" i="4"/>
  <c r="BC149" i="4"/>
  <c r="BG149" i="4"/>
  <c r="BL149" i="4"/>
  <c r="BP149" i="4"/>
  <c r="BU149" i="4"/>
  <c r="BY149" i="4"/>
  <c r="CD149" i="4"/>
  <c r="CG149" i="4"/>
  <c r="CH149" i="4"/>
  <c r="CL149" i="4"/>
  <c r="CP149" i="4"/>
  <c r="E150" i="4"/>
  <c r="N150" i="4"/>
  <c r="S150" i="4"/>
  <c r="W150" i="4"/>
  <c r="AB150" i="4"/>
  <c r="AF150" i="4"/>
  <c r="AK150" i="4"/>
  <c r="AO150" i="4"/>
  <c r="AT150" i="4"/>
  <c r="AX150" i="4"/>
  <c r="BC150" i="4"/>
  <c r="BG150" i="4"/>
  <c r="BL150" i="4"/>
  <c r="BP150" i="4"/>
  <c r="BU150" i="4"/>
  <c r="BY150" i="4"/>
  <c r="CD150" i="4"/>
  <c r="CG150" i="4"/>
  <c r="CH150" i="4"/>
  <c r="CL150" i="4"/>
  <c r="CP150" i="4"/>
  <c r="E151" i="4"/>
  <c r="N151" i="4"/>
  <c r="S151" i="4"/>
  <c r="W151" i="4"/>
  <c r="AB151" i="4"/>
  <c r="AF151" i="4"/>
  <c r="AK151" i="4"/>
  <c r="AO151" i="4"/>
  <c r="AT151" i="4"/>
  <c r="AX151" i="4"/>
  <c r="BC151" i="4"/>
  <c r="BG151" i="4"/>
  <c r="BL151" i="4"/>
  <c r="BP151" i="4"/>
  <c r="BU151" i="4"/>
  <c r="BY151" i="4"/>
  <c r="CD151" i="4"/>
  <c r="CG151" i="4"/>
  <c r="CH151" i="4"/>
  <c r="CL151" i="4"/>
  <c r="CP151" i="4"/>
  <c r="E152" i="4"/>
  <c r="N152" i="4"/>
  <c r="S152" i="4"/>
  <c r="W152" i="4"/>
  <c r="AB152" i="4"/>
  <c r="AF152" i="4"/>
  <c r="AK152" i="4"/>
  <c r="AO152" i="4"/>
  <c r="AT152" i="4"/>
  <c r="AX152" i="4"/>
  <c r="BC152" i="4"/>
  <c r="BG152" i="4"/>
  <c r="BL152" i="4"/>
  <c r="BP152" i="4"/>
  <c r="BU152" i="4"/>
  <c r="BY152" i="4"/>
  <c r="CD152" i="4"/>
  <c r="CG152" i="4"/>
  <c r="CH152" i="4"/>
  <c r="CL152" i="4"/>
  <c r="CP152" i="4"/>
  <c r="E153" i="4"/>
  <c r="N153" i="4"/>
  <c r="S153" i="4"/>
  <c r="W153" i="4"/>
  <c r="AB153" i="4"/>
  <c r="AF153" i="4"/>
  <c r="AK153" i="4"/>
  <c r="AO153" i="4"/>
  <c r="AT153" i="4"/>
  <c r="AX153" i="4"/>
  <c r="BC153" i="4"/>
  <c r="BG153" i="4"/>
  <c r="BL153" i="4"/>
  <c r="BP153" i="4"/>
  <c r="BU153" i="4"/>
  <c r="BY153" i="4"/>
  <c r="CD153" i="4"/>
  <c r="CG153" i="4"/>
  <c r="CH153" i="4"/>
  <c r="CL153" i="4"/>
  <c r="CP153" i="4"/>
  <c r="E154" i="4"/>
  <c r="N154" i="4"/>
  <c r="S154" i="4"/>
  <c r="W154" i="4"/>
  <c r="AB154" i="4"/>
  <c r="AF154" i="4"/>
  <c r="AK154" i="4"/>
  <c r="AO154" i="4"/>
  <c r="AT154" i="4"/>
  <c r="AX154" i="4"/>
  <c r="BC154" i="4"/>
  <c r="BG154" i="4"/>
  <c r="BL154" i="4"/>
  <c r="BP154" i="4"/>
  <c r="BU154" i="4"/>
  <c r="BY154" i="4"/>
  <c r="CD154" i="4"/>
  <c r="CG154" i="4"/>
  <c r="CH154" i="4"/>
  <c r="CL154" i="4"/>
  <c r="CP154" i="4"/>
  <c r="E155" i="4"/>
  <c r="N155" i="4"/>
  <c r="S155" i="4"/>
  <c r="W155" i="4"/>
  <c r="AB155" i="4"/>
  <c r="AF155" i="4"/>
  <c r="AK155" i="4"/>
  <c r="AO155" i="4"/>
  <c r="AT155" i="4"/>
  <c r="AX155" i="4"/>
  <c r="BC155" i="4"/>
  <c r="BG155" i="4"/>
  <c r="BL155" i="4"/>
  <c r="BP155" i="4"/>
  <c r="BU155" i="4"/>
  <c r="BY155" i="4"/>
  <c r="CD155" i="4"/>
  <c r="CG155" i="4"/>
  <c r="CH155" i="4"/>
  <c r="CL155" i="4"/>
  <c r="CP155" i="4"/>
  <c r="E156" i="4"/>
  <c r="N156" i="4"/>
  <c r="S156" i="4"/>
  <c r="W156" i="4"/>
  <c r="AB156" i="4"/>
  <c r="AF156" i="4"/>
  <c r="AK156" i="4"/>
  <c r="AO156" i="4"/>
  <c r="AT156" i="4"/>
  <c r="AX156" i="4"/>
  <c r="BC156" i="4"/>
  <c r="BG156" i="4"/>
  <c r="BL156" i="4"/>
  <c r="BP156" i="4"/>
  <c r="BU156" i="4"/>
  <c r="BY156" i="4"/>
  <c r="CD156" i="4"/>
  <c r="CG156" i="4"/>
  <c r="CH156" i="4"/>
  <c r="CL156" i="4"/>
  <c r="CP156" i="4"/>
  <c r="E157" i="4"/>
  <c r="N157" i="4"/>
  <c r="S157" i="4"/>
  <c r="W157" i="4"/>
  <c r="AB157" i="4"/>
  <c r="AF157" i="4"/>
  <c r="AK157" i="4"/>
  <c r="AO157" i="4"/>
  <c r="AT157" i="4"/>
  <c r="AX157" i="4"/>
  <c r="BC157" i="4"/>
  <c r="BG157" i="4"/>
  <c r="BL157" i="4"/>
  <c r="BP157" i="4"/>
  <c r="BU157" i="4"/>
  <c r="BY157" i="4"/>
  <c r="CD157" i="4"/>
  <c r="CG157" i="4"/>
  <c r="CH157" i="4"/>
  <c r="CL157" i="4"/>
  <c r="CP157" i="4"/>
  <c r="E158" i="4"/>
  <c r="N158" i="4"/>
  <c r="S158" i="4"/>
  <c r="W158" i="4"/>
  <c r="AB158" i="4"/>
  <c r="AF158" i="4"/>
  <c r="AK158" i="4"/>
  <c r="AO158" i="4"/>
  <c r="AT158" i="4"/>
  <c r="AX158" i="4"/>
  <c r="BC158" i="4"/>
  <c r="BG158" i="4"/>
  <c r="BL158" i="4"/>
  <c r="BP158" i="4"/>
  <c r="BU158" i="4"/>
  <c r="BY158" i="4"/>
  <c r="CD158" i="4"/>
  <c r="CG158" i="4"/>
  <c r="CH158" i="4"/>
  <c r="CL158" i="4"/>
  <c r="CP158" i="4"/>
  <c r="E159" i="4"/>
  <c r="N159" i="4"/>
  <c r="S159" i="4"/>
  <c r="W159" i="4"/>
  <c r="AB159" i="4"/>
  <c r="AF159" i="4"/>
  <c r="AK159" i="4"/>
  <c r="AO159" i="4"/>
  <c r="AT159" i="4"/>
  <c r="AX159" i="4"/>
  <c r="BC159" i="4"/>
  <c r="BG159" i="4"/>
  <c r="BL159" i="4"/>
  <c r="BP159" i="4"/>
  <c r="BU159" i="4"/>
  <c r="BY159" i="4"/>
  <c r="CD159" i="4"/>
  <c r="CG159" i="4"/>
  <c r="CH159" i="4"/>
  <c r="CL159" i="4"/>
  <c r="CP159" i="4"/>
  <c r="E160" i="4"/>
  <c r="N160" i="4"/>
  <c r="S160" i="4"/>
  <c r="W160" i="4"/>
  <c r="AB160" i="4"/>
  <c r="AF160" i="4"/>
  <c r="AK160" i="4"/>
  <c r="AO160" i="4"/>
  <c r="AT160" i="4"/>
  <c r="AX160" i="4"/>
  <c r="BC160" i="4"/>
  <c r="BG160" i="4"/>
  <c r="BL160" i="4"/>
  <c r="BP160" i="4"/>
  <c r="BU160" i="4"/>
  <c r="BY160" i="4"/>
  <c r="CD160" i="4"/>
  <c r="CG160" i="4"/>
  <c r="CH160" i="4"/>
  <c r="CL160" i="4"/>
  <c r="CP160" i="4"/>
  <c r="E161" i="4"/>
  <c r="N161" i="4"/>
  <c r="S161" i="4"/>
  <c r="W161" i="4"/>
  <c r="AB161" i="4"/>
  <c r="AF161" i="4"/>
  <c r="AK161" i="4"/>
  <c r="AO161" i="4"/>
  <c r="AT161" i="4"/>
  <c r="AX161" i="4"/>
  <c r="BC161" i="4"/>
  <c r="BG161" i="4"/>
  <c r="BL161" i="4"/>
  <c r="BP161" i="4"/>
  <c r="BU161" i="4"/>
  <c r="BY161" i="4"/>
  <c r="CD161" i="4"/>
  <c r="CG161" i="4"/>
  <c r="CH161" i="4"/>
  <c r="CL161" i="4"/>
  <c r="CP161" i="4"/>
  <c r="E162" i="4"/>
  <c r="N162" i="4"/>
  <c r="S162" i="4"/>
  <c r="W162" i="4"/>
  <c r="AB162" i="4"/>
  <c r="AF162" i="4"/>
  <c r="AK162" i="4"/>
  <c r="AO162" i="4"/>
  <c r="AT162" i="4"/>
  <c r="AX162" i="4"/>
  <c r="BC162" i="4"/>
  <c r="BG162" i="4"/>
  <c r="BL162" i="4"/>
  <c r="BP162" i="4"/>
  <c r="BU162" i="4"/>
  <c r="BY162" i="4"/>
  <c r="CD162" i="4"/>
  <c r="CG162" i="4"/>
  <c r="CH162" i="4"/>
  <c r="CL162" i="4"/>
  <c r="CP162" i="4"/>
  <c r="E163" i="4"/>
  <c r="N163" i="4"/>
  <c r="S163" i="4"/>
  <c r="W163" i="4"/>
  <c r="AB163" i="4"/>
  <c r="AF163" i="4"/>
  <c r="AK163" i="4"/>
  <c r="AO163" i="4"/>
  <c r="AT163" i="4"/>
  <c r="AX163" i="4"/>
  <c r="BC163" i="4"/>
  <c r="BG163" i="4"/>
  <c r="BL163" i="4"/>
  <c r="BP163" i="4"/>
  <c r="BU163" i="4"/>
  <c r="BY163" i="4"/>
  <c r="CD163" i="4"/>
  <c r="CG163" i="4"/>
  <c r="CH163" i="4"/>
  <c r="CL163" i="4"/>
  <c r="CP163" i="4"/>
  <c r="E164" i="4"/>
  <c r="N164" i="4"/>
  <c r="S164" i="4"/>
  <c r="W164" i="4"/>
  <c r="AB164" i="4"/>
  <c r="AF164" i="4"/>
  <c r="AK164" i="4"/>
  <c r="AO164" i="4"/>
  <c r="AT164" i="4"/>
  <c r="AX164" i="4"/>
  <c r="BC164" i="4"/>
  <c r="BG164" i="4"/>
  <c r="BL164" i="4"/>
  <c r="BP164" i="4"/>
  <c r="BU164" i="4"/>
  <c r="BY164" i="4"/>
  <c r="CD164" i="4"/>
  <c r="CG164" i="4"/>
  <c r="CH164" i="4"/>
  <c r="CL164" i="4"/>
  <c r="CP164" i="4"/>
  <c r="E165" i="4"/>
  <c r="N165" i="4"/>
  <c r="S165" i="4"/>
  <c r="W165" i="4"/>
  <c r="AB165" i="4"/>
  <c r="AF165" i="4"/>
  <c r="AK165" i="4"/>
  <c r="AO165" i="4"/>
  <c r="AT165" i="4"/>
  <c r="AX165" i="4"/>
  <c r="BC165" i="4"/>
  <c r="BG165" i="4"/>
  <c r="BL165" i="4"/>
  <c r="BP165" i="4"/>
  <c r="BU165" i="4"/>
  <c r="BY165" i="4"/>
  <c r="CD165" i="4"/>
  <c r="CG165" i="4"/>
  <c r="CH165" i="4"/>
  <c r="CL165" i="4"/>
  <c r="CP165" i="4"/>
  <c r="E166" i="4"/>
  <c r="N166" i="4"/>
  <c r="S166" i="4"/>
  <c r="W166" i="4"/>
  <c r="AB166" i="4"/>
  <c r="AF166" i="4"/>
  <c r="AK166" i="4"/>
  <c r="AO166" i="4"/>
  <c r="AT166" i="4"/>
  <c r="AX166" i="4"/>
  <c r="BC166" i="4"/>
  <c r="BG166" i="4"/>
  <c r="BL166" i="4"/>
  <c r="BP166" i="4"/>
  <c r="BU166" i="4"/>
  <c r="BY166" i="4"/>
  <c r="CD166" i="4"/>
  <c r="CG166" i="4"/>
  <c r="CH166" i="4"/>
  <c r="CL166" i="4"/>
  <c r="CP166" i="4"/>
  <c r="E167" i="4"/>
  <c r="N167" i="4"/>
  <c r="S167" i="4"/>
  <c r="W167" i="4"/>
  <c r="AB167" i="4"/>
  <c r="AF167" i="4"/>
  <c r="AK167" i="4"/>
  <c r="AO167" i="4"/>
  <c r="AT167" i="4"/>
  <c r="AX167" i="4"/>
  <c r="BC167" i="4"/>
  <c r="BG167" i="4"/>
  <c r="BL167" i="4"/>
  <c r="BP167" i="4"/>
  <c r="BU167" i="4"/>
  <c r="BY167" i="4"/>
  <c r="CD167" i="4"/>
  <c r="CG167" i="4"/>
  <c r="CH167" i="4"/>
  <c r="CL167" i="4"/>
  <c r="CP167" i="4"/>
  <c r="E168" i="4"/>
  <c r="N168" i="4"/>
  <c r="S168" i="4"/>
  <c r="W168" i="4"/>
  <c r="AB168" i="4"/>
  <c r="AF168" i="4"/>
  <c r="AK168" i="4"/>
  <c r="AO168" i="4"/>
  <c r="AT168" i="4"/>
  <c r="AX168" i="4"/>
  <c r="BC168" i="4"/>
  <c r="BG168" i="4"/>
  <c r="BL168" i="4"/>
  <c r="BP168" i="4"/>
  <c r="BU168" i="4"/>
  <c r="BY168" i="4"/>
  <c r="CD168" i="4"/>
  <c r="CG168" i="4"/>
  <c r="CH168" i="4"/>
  <c r="CL168" i="4"/>
  <c r="CP168" i="4"/>
  <c r="E169" i="4"/>
  <c r="N169" i="4"/>
  <c r="S169" i="4"/>
  <c r="W169" i="4"/>
  <c r="AB169" i="4"/>
  <c r="AF169" i="4"/>
  <c r="AK169" i="4"/>
  <c r="AO169" i="4"/>
  <c r="AT169" i="4"/>
  <c r="AX169" i="4"/>
  <c r="BC169" i="4"/>
  <c r="BG169" i="4"/>
  <c r="BL169" i="4"/>
  <c r="BP169" i="4"/>
  <c r="BU169" i="4"/>
  <c r="BY169" i="4"/>
  <c r="CD169" i="4"/>
  <c r="CG169" i="4"/>
  <c r="CH169" i="4"/>
  <c r="CL169" i="4"/>
  <c r="CP169" i="4"/>
  <c r="E170" i="4"/>
  <c r="N170" i="4"/>
  <c r="S170" i="4"/>
  <c r="W170" i="4"/>
  <c r="AB170" i="4"/>
  <c r="AF170" i="4"/>
  <c r="AK170" i="4"/>
  <c r="AO170" i="4"/>
  <c r="AT170" i="4"/>
  <c r="AX170" i="4"/>
  <c r="BC170" i="4"/>
  <c r="BG170" i="4"/>
  <c r="BL170" i="4"/>
  <c r="BP170" i="4"/>
  <c r="BU170" i="4"/>
  <c r="BY170" i="4"/>
  <c r="CD170" i="4"/>
  <c r="CG170" i="4"/>
  <c r="CH170" i="4"/>
  <c r="CL170" i="4"/>
  <c r="CP170" i="4"/>
  <c r="E171" i="4"/>
  <c r="N171" i="4"/>
  <c r="S171" i="4"/>
  <c r="W171" i="4"/>
  <c r="AB171" i="4"/>
  <c r="AF171" i="4"/>
  <c r="AK171" i="4"/>
  <c r="AO171" i="4"/>
  <c r="AT171" i="4"/>
  <c r="AX171" i="4"/>
  <c r="BC171" i="4"/>
  <c r="BG171" i="4"/>
  <c r="BL171" i="4"/>
  <c r="BP171" i="4"/>
  <c r="BU171" i="4"/>
  <c r="BY171" i="4"/>
  <c r="CD171" i="4"/>
  <c r="CG171" i="4"/>
  <c r="CH171" i="4"/>
  <c r="CL171" i="4"/>
  <c r="CP171" i="4"/>
  <c r="E172" i="4"/>
  <c r="N172" i="4"/>
  <c r="S172" i="4"/>
  <c r="W172" i="4"/>
  <c r="AB172" i="4"/>
  <c r="AF172" i="4"/>
  <c r="AK172" i="4"/>
  <c r="AO172" i="4"/>
  <c r="AT172" i="4"/>
  <c r="AX172" i="4"/>
  <c r="BC172" i="4"/>
  <c r="BG172" i="4"/>
  <c r="BL172" i="4"/>
  <c r="BP172" i="4"/>
  <c r="BU172" i="4"/>
  <c r="BY172" i="4"/>
  <c r="CD172" i="4"/>
  <c r="CG172" i="4"/>
  <c r="CH172" i="4"/>
  <c r="CL172" i="4"/>
  <c r="CP172" i="4"/>
  <c r="E173" i="4"/>
  <c r="N173" i="4"/>
  <c r="S173" i="4"/>
  <c r="W173" i="4"/>
  <c r="AB173" i="4"/>
  <c r="AF173" i="4"/>
  <c r="AK173" i="4"/>
  <c r="AO173" i="4"/>
  <c r="AT173" i="4"/>
  <c r="AX173" i="4"/>
  <c r="BC173" i="4"/>
  <c r="BG173" i="4"/>
  <c r="BL173" i="4"/>
  <c r="BP173" i="4"/>
  <c r="BU173" i="4"/>
  <c r="BY173" i="4"/>
  <c r="CD173" i="4"/>
  <c r="CG173" i="4"/>
  <c r="CH173" i="4"/>
  <c r="CL173" i="4"/>
  <c r="CP173" i="4"/>
  <c r="E174" i="4"/>
  <c r="N174" i="4"/>
  <c r="S174" i="4"/>
  <c r="W174" i="4"/>
  <c r="AB174" i="4"/>
  <c r="AF174" i="4"/>
  <c r="AK174" i="4"/>
  <c r="AO174" i="4"/>
  <c r="AT174" i="4"/>
  <c r="AX174" i="4"/>
  <c r="BC174" i="4"/>
  <c r="BG174" i="4"/>
  <c r="BL174" i="4"/>
  <c r="BP174" i="4"/>
  <c r="BU174" i="4"/>
  <c r="BY174" i="4"/>
  <c r="CD174" i="4"/>
  <c r="CG174" i="4"/>
  <c r="CH174" i="4"/>
  <c r="CL174" i="4"/>
  <c r="CP174" i="4"/>
  <c r="E175" i="4"/>
  <c r="N175" i="4"/>
  <c r="S175" i="4"/>
  <c r="W175" i="4"/>
  <c r="AB175" i="4"/>
  <c r="AF175" i="4"/>
  <c r="AK175" i="4"/>
  <c r="AO175" i="4"/>
  <c r="AT175" i="4"/>
  <c r="AX175" i="4"/>
  <c r="BC175" i="4"/>
  <c r="BG175" i="4"/>
  <c r="BL175" i="4"/>
  <c r="BP175" i="4"/>
  <c r="BU175" i="4"/>
  <c r="BY175" i="4"/>
  <c r="CD175" i="4"/>
  <c r="CG175" i="4"/>
  <c r="CH175" i="4"/>
  <c r="CL175" i="4"/>
  <c r="CP175" i="4"/>
  <c r="E176" i="4"/>
  <c r="N176" i="4"/>
  <c r="S176" i="4"/>
  <c r="W176" i="4"/>
  <c r="AB176" i="4"/>
  <c r="AF176" i="4"/>
  <c r="AK176" i="4"/>
  <c r="AO176" i="4"/>
  <c r="AT176" i="4"/>
  <c r="AX176" i="4"/>
  <c r="BC176" i="4"/>
  <c r="BG176" i="4"/>
  <c r="BL176" i="4"/>
  <c r="BP176" i="4"/>
  <c r="BU176" i="4"/>
  <c r="BY176" i="4"/>
  <c r="CD176" i="4"/>
  <c r="CG176" i="4"/>
  <c r="CH176" i="4"/>
  <c r="CL176" i="4"/>
  <c r="CP176" i="4"/>
  <c r="E177" i="4"/>
  <c r="N177" i="4"/>
  <c r="S177" i="4"/>
  <c r="W177" i="4"/>
  <c r="AB177" i="4"/>
  <c r="AF177" i="4"/>
  <c r="AK177" i="4"/>
  <c r="AO177" i="4"/>
  <c r="AT177" i="4"/>
  <c r="AX177" i="4"/>
  <c r="BC177" i="4"/>
  <c r="BG177" i="4"/>
  <c r="BL177" i="4"/>
  <c r="BP177" i="4"/>
  <c r="BU177" i="4"/>
  <c r="BY177" i="4"/>
  <c r="CD177" i="4"/>
  <c r="CG177" i="4"/>
  <c r="CH177" i="4"/>
  <c r="CL177" i="4"/>
  <c r="CP177" i="4"/>
  <c r="E178" i="4"/>
  <c r="N178" i="4"/>
  <c r="S178" i="4"/>
  <c r="W178" i="4"/>
  <c r="AB178" i="4"/>
  <c r="AF178" i="4"/>
  <c r="AK178" i="4"/>
  <c r="AO178" i="4"/>
  <c r="AT178" i="4"/>
  <c r="AX178" i="4"/>
  <c r="BC178" i="4"/>
  <c r="BG178" i="4"/>
  <c r="BL178" i="4"/>
  <c r="BP178" i="4"/>
  <c r="BU178" i="4"/>
  <c r="BY178" i="4"/>
  <c r="CD178" i="4"/>
  <c r="CG178" i="4"/>
  <c r="CH178" i="4"/>
  <c r="CL178" i="4"/>
  <c r="CP178" i="4"/>
  <c r="E179" i="4"/>
  <c r="N179" i="4"/>
  <c r="S179" i="4"/>
  <c r="W179" i="4"/>
  <c r="AB179" i="4"/>
  <c r="AF179" i="4"/>
  <c r="AK179" i="4"/>
  <c r="AO179" i="4"/>
  <c r="AT179" i="4"/>
  <c r="AX179" i="4"/>
  <c r="BC179" i="4"/>
  <c r="BG179" i="4"/>
  <c r="BL179" i="4"/>
  <c r="BP179" i="4"/>
  <c r="BU179" i="4"/>
  <c r="BY179" i="4"/>
  <c r="CD179" i="4"/>
  <c r="CG179" i="4"/>
  <c r="CH179" i="4"/>
  <c r="CL179" i="4"/>
  <c r="CP179" i="4"/>
  <c r="E180" i="4"/>
  <c r="N180" i="4"/>
  <c r="S180" i="4"/>
  <c r="W180" i="4"/>
  <c r="AB180" i="4"/>
  <c r="AF180" i="4"/>
  <c r="AK180" i="4"/>
  <c r="AO180" i="4"/>
  <c r="AT180" i="4"/>
  <c r="AX180" i="4"/>
  <c r="BC180" i="4"/>
  <c r="BG180" i="4"/>
  <c r="BL180" i="4"/>
  <c r="BP180" i="4"/>
  <c r="BU180" i="4"/>
  <c r="BY180" i="4"/>
  <c r="CD180" i="4"/>
  <c r="CG180" i="4"/>
  <c r="CH180" i="4"/>
  <c r="CL180" i="4"/>
  <c r="CP180" i="4"/>
  <c r="E181" i="4"/>
  <c r="N181" i="4"/>
  <c r="S181" i="4"/>
  <c r="W181" i="4"/>
  <c r="AB181" i="4"/>
  <c r="AF181" i="4"/>
  <c r="AK181" i="4"/>
  <c r="AO181" i="4"/>
  <c r="AT181" i="4"/>
  <c r="AX181" i="4"/>
  <c r="BC181" i="4"/>
  <c r="BG181" i="4"/>
  <c r="BL181" i="4"/>
  <c r="BP181" i="4"/>
  <c r="BU181" i="4"/>
  <c r="BY181" i="4"/>
  <c r="CD181" i="4"/>
  <c r="CG181" i="4"/>
  <c r="CH181" i="4"/>
  <c r="CL181" i="4"/>
  <c r="CP181" i="4"/>
  <c r="E182" i="4"/>
  <c r="N182" i="4"/>
  <c r="S182" i="4"/>
  <c r="W182" i="4"/>
  <c r="AB182" i="4"/>
  <c r="AF182" i="4"/>
  <c r="AK182" i="4"/>
  <c r="AO182" i="4"/>
  <c r="AT182" i="4"/>
  <c r="AX182" i="4"/>
  <c r="BC182" i="4"/>
  <c r="BG182" i="4"/>
  <c r="BL182" i="4"/>
  <c r="BP182" i="4"/>
  <c r="BU182" i="4"/>
  <c r="BY182" i="4"/>
  <c r="CD182" i="4"/>
  <c r="CG182" i="4"/>
  <c r="CH182" i="4"/>
  <c r="CL182" i="4"/>
  <c r="CP182" i="4"/>
  <c r="E183" i="4"/>
  <c r="N183" i="4"/>
  <c r="S183" i="4"/>
  <c r="W183" i="4"/>
  <c r="AB183" i="4"/>
  <c r="AF183" i="4"/>
  <c r="AK183" i="4"/>
  <c r="AO183" i="4"/>
  <c r="AT183" i="4"/>
  <c r="AX183" i="4"/>
  <c r="BC183" i="4"/>
  <c r="BG183" i="4"/>
  <c r="BL183" i="4"/>
  <c r="BP183" i="4"/>
  <c r="BU183" i="4"/>
  <c r="BY183" i="4"/>
  <c r="CD183" i="4"/>
  <c r="CG183" i="4"/>
  <c r="CH183" i="4"/>
  <c r="CL183" i="4"/>
  <c r="CP183" i="4"/>
  <c r="E184" i="4"/>
  <c r="N184" i="4"/>
  <c r="S184" i="4"/>
  <c r="W184" i="4"/>
  <c r="AB184" i="4"/>
  <c r="AF184" i="4"/>
  <c r="AK184" i="4"/>
  <c r="AO184" i="4"/>
  <c r="AT184" i="4"/>
  <c r="AX184" i="4"/>
  <c r="BC184" i="4"/>
  <c r="BG184" i="4"/>
  <c r="BL184" i="4"/>
  <c r="BP184" i="4"/>
  <c r="BU184" i="4"/>
  <c r="BY184" i="4"/>
  <c r="CD184" i="4"/>
  <c r="CG184" i="4"/>
  <c r="CH184" i="4"/>
  <c r="CL184" i="4"/>
  <c r="CP184" i="4"/>
  <c r="E185" i="4"/>
  <c r="N185" i="4"/>
  <c r="S185" i="4"/>
  <c r="W185" i="4"/>
  <c r="AB185" i="4"/>
  <c r="AF185" i="4"/>
  <c r="AK185" i="4"/>
  <c r="AO185" i="4"/>
  <c r="AT185" i="4"/>
  <c r="AX185" i="4"/>
  <c r="BC185" i="4"/>
  <c r="BG185" i="4"/>
  <c r="BL185" i="4"/>
  <c r="BP185" i="4"/>
  <c r="BU185" i="4"/>
  <c r="BY185" i="4"/>
  <c r="CD185" i="4"/>
  <c r="CG185" i="4"/>
  <c r="CH185" i="4"/>
  <c r="CL185" i="4"/>
  <c r="CP185" i="4"/>
  <c r="E186" i="4"/>
  <c r="N186" i="4"/>
  <c r="S186" i="4"/>
  <c r="W186" i="4"/>
  <c r="AB186" i="4"/>
  <c r="AF186" i="4"/>
  <c r="AK186" i="4"/>
  <c r="AO186" i="4"/>
  <c r="AT186" i="4"/>
  <c r="AX186" i="4"/>
  <c r="BC186" i="4"/>
  <c r="BG186" i="4"/>
  <c r="BL186" i="4"/>
  <c r="BP186" i="4"/>
  <c r="BU186" i="4"/>
  <c r="BY186" i="4"/>
  <c r="CD186" i="4"/>
  <c r="CG186" i="4"/>
  <c r="CH186" i="4"/>
  <c r="CL186" i="4"/>
  <c r="CP186" i="4"/>
  <c r="E187" i="4"/>
  <c r="N187" i="4"/>
  <c r="S187" i="4"/>
  <c r="W187" i="4"/>
  <c r="AB187" i="4"/>
  <c r="AF187" i="4"/>
  <c r="AK187" i="4"/>
  <c r="AO187" i="4"/>
  <c r="AT187" i="4"/>
  <c r="AX187" i="4"/>
  <c r="BC187" i="4"/>
  <c r="BG187" i="4"/>
  <c r="BL187" i="4"/>
  <c r="BP187" i="4"/>
  <c r="BU187" i="4"/>
  <c r="BY187" i="4"/>
  <c r="CD187" i="4"/>
  <c r="CG187" i="4"/>
  <c r="CH187" i="4"/>
  <c r="CL187" i="4"/>
  <c r="CP187" i="4"/>
  <c r="E188" i="4"/>
  <c r="N188" i="4"/>
  <c r="S188" i="4"/>
  <c r="W188" i="4"/>
  <c r="AB188" i="4"/>
  <c r="AF188" i="4"/>
  <c r="AK188" i="4"/>
  <c r="AO188" i="4"/>
  <c r="AT188" i="4"/>
  <c r="AX188" i="4"/>
  <c r="BC188" i="4"/>
  <c r="BG188" i="4"/>
  <c r="BL188" i="4"/>
  <c r="BP188" i="4"/>
  <c r="BU188" i="4"/>
  <c r="BY188" i="4"/>
  <c r="CD188" i="4"/>
  <c r="CG188" i="4"/>
  <c r="CH188" i="4"/>
  <c r="CL188" i="4"/>
  <c r="CP188" i="4"/>
  <c r="E189" i="4"/>
  <c r="N189" i="4"/>
  <c r="S189" i="4"/>
  <c r="W189" i="4"/>
  <c r="AB189" i="4"/>
  <c r="AF189" i="4"/>
  <c r="AK189" i="4"/>
  <c r="AO189" i="4"/>
  <c r="AT189" i="4"/>
  <c r="AX189" i="4"/>
  <c r="BC189" i="4"/>
  <c r="BG189" i="4"/>
  <c r="BL189" i="4"/>
  <c r="BP189" i="4"/>
  <c r="BU189" i="4"/>
  <c r="BY189" i="4"/>
  <c r="CD189" i="4"/>
  <c r="CG189" i="4"/>
  <c r="CH189" i="4"/>
  <c r="CL189" i="4"/>
  <c r="CP189" i="4"/>
  <c r="E190" i="4"/>
  <c r="N190" i="4"/>
  <c r="S190" i="4"/>
  <c r="W190" i="4"/>
  <c r="AB190" i="4"/>
  <c r="AF190" i="4"/>
  <c r="AK190" i="4"/>
  <c r="AO190" i="4"/>
  <c r="AT190" i="4"/>
  <c r="AX190" i="4"/>
  <c r="BC190" i="4"/>
  <c r="BG190" i="4"/>
  <c r="BL190" i="4"/>
  <c r="BP190" i="4"/>
  <c r="BU190" i="4"/>
  <c r="BY190" i="4"/>
  <c r="CD190" i="4"/>
  <c r="CG190" i="4"/>
  <c r="CH190" i="4"/>
  <c r="CL190" i="4"/>
  <c r="CP190" i="4"/>
  <c r="E191" i="4"/>
  <c r="N191" i="4"/>
  <c r="S191" i="4"/>
  <c r="W191" i="4"/>
  <c r="AB191" i="4"/>
  <c r="AF191" i="4"/>
  <c r="AK191" i="4"/>
  <c r="AO191" i="4"/>
  <c r="AT191" i="4"/>
  <c r="AX191" i="4"/>
  <c r="BC191" i="4"/>
  <c r="BG191" i="4"/>
  <c r="BL191" i="4"/>
  <c r="BP191" i="4"/>
  <c r="BU191" i="4"/>
  <c r="BY191" i="4"/>
  <c r="CD191" i="4"/>
  <c r="CG191" i="4"/>
  <c r="CH191" i="4"/>
  <c r="CL191" i="4"/>
  <c r="CP191" i="4"/>
  <c r="E192" i="4"/>
  <c r="N192" i="4"/>
  <c r="S192" i="4"/>
  <c r="W192" i="4"/>
  <c r="AB192" i="4"/>
  <c r="AF192" i="4"/>
  <c r="AK192" i="4"/>
  <c r="AO192" i="4"/>
  <c r="AT192" i="4"/>
  <c r="AX192" i="4"/>
  <c r="BC192" i="4"/>
  <c r="BG192" i="4"/>
  <c r="BL192" i="4"/>
  <c r="BP192" i="4"/>
  <c r="BU192" i="4"/>
  <c r="BY192" i="4"/>
  <c r="CD192" i="4"/>
  <c r="CG192" i="4"/>
  <c r="CH192" i="4"/>
  <c r="CL192" i="4"/>
  <c r="CP192" i="4"/>
  <c r="E193" i="4"/>
  <c r="N193" i="4"/>
  <c r="S193" i="4"/>
  <c r="W193" i="4"/>
  <c r="AB193" i="4"/>
  <c r="AF193" i="4"/>
  <c r="AK193" i="4"/>
  <c r="AO193" i="4"/>
  <c r="AT193" i="4"/>
  <c r="AX193" i="4"/>
  <c r="BC193" i="4"/>
  <c r="BG193" i="4"/>
  <c r="BL193" i="4"/>
  <c r="BP193" i="4"/>
  <c r="BU193" i="4"/>
  <c r="BY193" i="4"/>
  <c r="CD193" i="4"/>
  <c r="CG193" i="4"/>
  <c r="CH193" i="4"/>
  <c r="CL193" i="4"/>
  <c r="CP193" i="4"/>
  <c r="E194" i="4"/>
  <c r="N194" i="4"/>
  <c r="S194" i="4"/>
  <c r="W194" i="4"/>
  <c r="AB194" i="4"/>
  <c r="AF194" i="4"/>
  <c r="AK194" i="4"/>
  <c r="AO194" i="4"/>
  <c r="AT194" i="4"/>
  <c r="AX194" i="4"/>
  <c r="BC194" i="4"/>
  <c r="BG194" i="4"/>
  <c r="BL194" i="4"/>
  <c r="BP194" i="4"/>
  <c r="BU194" i="4"/>
  <c r="BY194" i="4"/>
  <c r="CD194" i="4"/>
  <c r="CG194" i="4"/>
  <c r="CH194" i="4"/>
  <c r="CL194" i="4"/>
  <c r="CP194" i="4"/>
  <c r="E195" i="4"/>
  <c r="N195" i="4"/>
  <c r="S195" i="4"/>
  <c r="W195" i="4"/>
  <c r="AB195" i="4"/>
  <c r="AF195" i="4"/>
  <c r="AK195" i="4"/>
  <c r="AO195" i="4"/>
  <c r="AT195" i="4"/>
  <c r="AX195" i="4"/>
  <c r="BC195" i="4"/>
  <c r="BG195" i="4"/>
  <c r="BL195" i="4"/>
  <c r="BP195" i="4"/>
  <c r="BU195" i="4"/>
  <c r="BY195" i="4"/>
  <c r="CD195" i="4"/>
  <c r="CG195" i="4"/>
  <c r="CH195" i="4"/>
  <c r="CL195" i="4"/>
  <c r="CP195" i="4"/>
  <c r="E196" i="4"/>
  <c r="N196" i="4"/>
  <c r="S196" i="4"/>
  <c r="W196" i="4"/>
  <c r="AB196" i="4"/>
  <c r="AF196" i="4"/>
  <c r="AK196" i="4"/>
  <c r="AO196" i="4"/>
  <c r="AT196" i="4"/>
  <c r="AX196" i="4"/>
  <c r="BC196" i="4"/>
  <c r="BG196" i="4"/>
  <c r="BL196" i="4"/>
  <c r="BP196" i="4"/>
  <c r="BU196" i="4"/>
  <c r="BY196" i="4"/>
  <c r="CD196" i="4"/>
  <c r="CG196" i="4"/>
  <c r="CH196" i="4"/>
  <c r="CL196" i="4"/>
  <c r="CP196" i="4"/>
  <c r="E197" i="4"/>
  <c r="N197" i="4"/>
  <c r="S197" i="4"/>
  <c r="W197" i="4"/>
  <c r="AB197" i="4"/>
  <c r="AF197" i="4"/>
  <c r="AK197" i="4"/>
  <c r="AO197" i="4"/>
  <c r="AT197" i="4"/>
  <c r="AX197" i="4"/>
  <c r="BC197" i="4"/>
  <c r="BG197" i="4"/>
  <c r="BL197" i="4"/>
  <c r="BP197" i="4"/>
  <c r="BU197" i="4"/>
  <c r="BY197" i="4"/>
  <c r="CD197" i="4"/>
  <c r="CG197" i="4"/>
  <c r="CH197" i="4"/>
  <c r="CL197" i="4"/>
  <c r="CP197" i="4"/>
  <c r="E198" i="4"/>
  <c r="N198" i="4"/>
  <c r="S198" i="4"/>
  <c r="W198" i="4"/>
  <c r="AB198" i="4"/>
  <c r="AF198" i="4"/>
  <c r="AK198" i="4"/>
  <c r="AO198" i="4"/>
  <c r="AT198" i="4"/>
  <c r="AX198" i="4"/>
  <c r="BC198" i="4"/>
  <c r="BG198" i="4"/>
  <c r="BL198" i="4"/>
  <c r="BP198" i="4"/>
  <c r="BU198" i="4"/>
  <c r="BY198" i="4"/>
  <c r="CD198" i="4"/>
  <c r="CG198" i="4"/>
  <c r="CH198" i="4"/>
  <c r="CL198" i="4"/>
  <c r="CP198" i="4"/>
  <c r="E199" i="4"/>
  <c r="N199" i="4"/>
  <c r="S199" i="4"/>
  <c r="W199" i="4"/>
  <c r="AB199" i="4"/>
  <c r="AF199" i="4"/>
  <c r="AK199" i="4"/>
  <c r="AO199" i="4"/>
  <c r="AT199" i="4"/>
  <c r="AX199" i="4"/>
  <c r="BC199" i="4"/>
  <c r="BG199" i="4"/>
  <c r="BL199" i="4"/>
  <c r="BP199" i="4"/>
  <c r="BU199" i="4"/>
  <c r="BY199" i="4"/>
  <c r="CD199" i="4"/>
  <c r="CG199" i="4"/>
  <c r="CH199" i="4"/>
  <c r="CL199" i="4"/>
  <c r="CP199" i="4"/>
  <c r="E200" i="4"/>
  <c r="N200" i="4"/>
  <c r="S200" i="4"/>
  <c r="W200" i="4"/>
  <c r="AB200" i="4"/>
  <c r="AF200" i="4"/>
  <c r="AK200" i="4"/>
  <c r="AO200" i="4"/>
  <c r="AT200" i="4"/>
  <c r="AX200" i="4"/>
  <c r="BC200" i="4"/>
  <c r="BG200" i="4"/>
  <c r="BL200" i="4"/>
  <c r="BP200" i="4"/>
  <c r="BU200" i="4"/>
  <c r="BY200" i="4"/>
  <c r="CD200" i="4"/>
  <c r="CG200" i="4"/>
  <c r="CH200" i="4"/>
  <c r="CL200" i="4"/>
  <c r="CP200" i="4"/>
  <c r="E201" i="4"/>
  <c r="N201" i="4"/>
  <c r="S201" i="4"/>
  <c r="W201" i="4"/>
  <c r="AB201" i="4"/>
  <c r="AF201" i="4"/>
  <c r="AK201" i="4"/>
  <c r="AO201" i="4"/>
  <c r="AT201" i="4"/>
  <c r="AX201" i="4"/>
  <c r="BC201" i="4"/>
  <c r="BG201" i="4"/>
  <c r="BL201" i="4"/>
  <c r="BP201" i="4"/>
  <c r="BU201" i="4"/>
  <c r="BY201" i="4"/>
  <c r="CD201" i="4"/>
  <c r="CG201" i="4"/>
  <c r="CH201" i="4"/>
  <c r="CL201" i="4"/>
  <c r="CP201" i="4"/>
  <c r="E202" i="4"/>
  <c r="N202" i="4"/>
  <c r="S202" i="4"/>
  <c r="W202" i="4"/>
  <c r="AB202" i="4"/>
  <c r="AF202" i="4"/>
  <c r="AK202" i="4"/>
  <c r="AO202" i="4"/>
  <c r="AT202" i="4"/>
  <c r="AX202" i="4"/>
  <c r="BC202" i="4"/>
  <c r="BG202" i="4"/>
  <c r="BL202" i="4"/>
  <c r="BP202" i="4"/>
  <c r="BU202" i="4"/>
  <c r="BY202" i="4"/>
  <c r="CD202" i="4"/>
  <c r="CG202" i="4"/>
  <c r="CH202" i="4"/>
  <c r="CL202" i="4"/>
  <c r="CP202" i="4"/>
  <c r="E203" i="4"/>
  <c r="N203" i="4"/>
  <c r="S203" i="4"/>
  <c r="W203" i="4"/>
  <c r="AB203" i="4"/>
  <c r="AF203" i="4"/>
  <c r="AK203" i="4"/>
  <c r="AO203" i="4"/>
  <c r="AT203" i="4"/>
  <c r="AX203" i="4"/>
  <c r="BC203" i="4"/>
  <c r="BG203" i="4"/>
  <c r="BL203" i="4"/>
  <c r="BP203" i="4"/>
  <c r="BU203" i="4"/>
  <c r="BY203" i="4"/>
  <c r="CD203" i="4"/>
  <c r="CG203" i="4"/>
  <c r="CH203" i="4"/>
  <c r="CL203" i="4"/>
  <c r="CP203" i="4"/>
  <c r="E204" i="4"/>
  <c r="N204" i="4"/>
  <c r="S204" i="4"/>
  <c r="W204" i="4"/>
  <c r="AB204" i="4"/>
  <c r="AF204" i="4"/>
  <c r="AK204" i="4"/>
  <c r="AO204" i="4"/>
  <c r="AT204" i="4"/>
  <c r="AX204" i="4"/>
  <c r="BC204" i="4"/>
  <c r="BG204" i="4"/>
  <c r="BL204" i="4"/>
  <c r="BP204" i="4"/>
  <c r="BU204" i="4"/>
  <c r="BY204" i="4"/>
  <c r="CD204" i="4"/>
  <c r="CG204" i="4"/>
  <c r="CH204" i="4"/>
  <c r="CL204" i="4"/>
  <c r="CP204" i="4"/>
  <c r="E205" i="4"/>
  <c r="N205" i="4"/>
  <c r="S205" i="4"/>
  <c r="W205" i="4"/>
  <c r="AB205" i="4"/>
  <c r="AF205" i="4"/>
  <c r="AK205" i="4"/>
  <c r="AO205" i="4"/>
  <c r="AT205" i="4"/>
  <c r="AX205" i="4"/>
  <c r="BC205" i="4"/>
  <c r="BG205" i="4"/>
  <c r="BL205" i="4"/>
  <c r="BP205" i="4"/>
  <c r="BU205" i="4"/>
  <c r="BY205" i="4"/>
  <c r="CD205" i="4"/>
  <c r="CG205" i="4"/>
  <c r="CH205" i="4"/>
  <c r="CL205" i="4"/>
  <c r="CP205" i="4"/>
  <c r="E206" i="4"/>
  <c r="N206" i="4"/>
  <c r="S206" i="4"/>
  <c r="W206" i="4"/>
  <c r="AB206" i="4"/>
  <c r="AF206" i="4"/>
  <c r="AK206" i="4"/>
  <c r="AO206" i="4"/>
  <c r="AT206" i="4"/>
  <c r="AX206" i="4"/>
  <c r="BC206" i="4"/>
  <c r="BG206" i="4"/>
  <c r="BL206" i="4"/>
  <c r="BP206" i="4"/>
  <c r="BU206" i="4"/>
  <c r="BY206" i="4"/>
  <c r="CD206" i="4"/>
  <c r="CG206" i="4"/>
  <c r="CH206" i="4"/>
  <c r="CL206" i="4"/>
  <c r="CP206" i="4"/>
  <c r="E207" i="4"/>
  <c r="N207" i="4"/>
  <c r="S207" i="4"/>
  <c r="W207" i="4"/>
  <c r="AB207" i="4"/>
  <c r="AF207" i="4"/>
  <c r="AK207" i="4"/>
  <c r="AO207" i="4"/>
  <c r="AT207" i="4"/>
  <c r="AX207" i="4"/>
  <c r="BC207" i="4"/>
  <c r="BG207" i="4"/>
  <c r="BL207" i="4"/>
  <c r="BP207" i="4"/>
  <c r="BU207" i="4"/>
  <c r="BY207" i="4"/>
  <c r="CD207" i="4"/>
  <c r="CG207" i="4"/>
  <c r="CH207" i="4"/>
  <c r="CL207" i="4"/>
  <c r="CP207" i="4"/>
  <c r="E208" i="4"/>
  <c r="N208" i="4"/>
  <c r="S208" i="4"/>
  <c r="W208" i="4"/>
  <c r="AB208" i="4"/>
  <c r="AF208" i="4"/>
  <c r="AK208" i="4"/>
  <c r="AO208" i="4"/>
  <c r="AT208" i="4"/>
  <c r="AX208" i="4"/>
  <c r="BC208" i="4"/>
  <c r="BG208" i="4"/>
  <c r="BL208" i="4"/>
  <c r="BP208" i="4"/>
  <c r="BU208" i="4"/>
  <c r="BY208" i="4"/>
  <c r="CD208" i="4"/>
  <c r="CG208" i="4"/>
  <c r="CH208" i="4"/>
  <c r="CL208" i="4"/>
  <c r="CP208" i="4"/>
  <c r="E209" i="4"/>
  <c r="N209" i="4"/>
  <c r="S209" i="4"/>
  <c r="W209" i="4"/>
  <c r="AB209" i="4"/>
  <c r="AF209" i="4"/>
  <c r="AK209" i="4"/>
  <c r="AO209" i="4"/>
  <c r="AT209" i="4"/>
  <c r="AX209" i="4"/>
  <c r="BC209" i="4"/>
  <c r="BG209" i="4"/>
  <c r="BL209" i="4"/>
  <c r="BP209" i="4"/>
  <c r="BU209" i="4"/>
  <c r="BY209" i="4"/>
  <c r="CD209" i="4"/>
  <c r="CG209" i="4"/>
  <c r="CH209" i="4"/>
  <c r="CL209" i="4"/>
  <c r="CP209" i="4"/>
  <c r="E210" i="4"/>
  <c r="N210" i="4"/>
  <c r="S210" i="4"/>
  <c r="W210" i="4"/>
  <c r="AB210" i="4"/>
  <c r="AF210" i="4"/>
  <c r="AK210" i="4"/>
  <c r="AO210" i="4"/>
  <c r="AT210" i="4"/>
  <c r="AX210" i="4"/>
  <c r="BC210" i="4"/>
  <c r="BG210" i="4"/>
  <c r="BL210" i="4"/>
  <c r="BP210" i="4"/>
  <c r="BU210" i="4"/>
  <c r="BY210" i="4"/>
  <c r="CD210" i="4"/>
  <c r="CG210" i="4"/>
  <c r="CH210" i="4"/>
  <c r="CL210" i="4"/>
  <c r="CP210" i="4"/>
  <c r="E211" i="4"/>
  <c r="N211" i="4"/>
  <c r="S211" i="4"/>
  <c r="W211" i="4"/>
  <c r="AB211" i="4"/>
  <c r="AF211" i="4"/>
  <c r="AK211" i="4"/>
  <c r="AO211" i="4"/>
  <c r="AT211" i="4"/>
  <c r="AX211" i="4"/>
  <c r="BC211" i="4"/>
  <c r="BG211" i="4"/>
  <c r="BL211" i="4"/>
  <c r="BP211" i="4"/>
  <c r="BU211" i="4"/>
  <c r="BY211" i="4"/>
  <c r="CD211" i="4"/>
  <c r="CG211" i="4"/>
  <c r="CH211" i="4"/>
  <c r="CL211" i="4"/>
  <c r="CP211" i="4"/>
  <c r="E212" i="4"/>
  <c r="N212" i="4"/>
  <c r="S212" i="4"/>
  <c r="W212" i="4"/>
  <c r="AB212" i="4"/>
  <c r="AF212" i="4"/>
  <c r="AK212" i="4"/>
  <c r="AO212" i="4"/>
  <c r="AT212" i="4"/>
  <c r="AX212" i="4"/>
  <c r="BC212" i="4"/>
  <c r="BG212" i="4"/>
  <c r="BL212" i="4"/>
  <c r="BP212" i="4"/>
  <c r="BU212" i="4"/>
  <c r="BY212" i="4"/>
  <c r="CD212" i="4"/>
  <c r="CG212" i="4"/>
  <c r="CH212" i="4"/>
  <c r="CL212" i="4"/>
  <c r="CP212" i="4"/>
  <c r="E213" i="4"/>
  <c r="N213" i="4"/>
  <c r="S213" i="4"/>
  <c r="W213" i="4"/>
  <c r="AB213" i="4"/>
  <c r="AF213" i="4"/>
  <c r="AK213" i="4"/>
  <c r="AO213" i="4"/>
  <c r="AT213" i="4"/>
  <c r="AX213" i="4"/>
  <c r="BC213" i="4"/>
  <c r="BG213" i="4"/>
  <c r="BL213" i="4"/>
  <c r="BP213" i="4"/>
  <c r="BU213" i="4"/>
  <c r="BY213" i="4"/>
  <c r="CD213" i="4"/>
  <c r="CG213" i="4"/>
  <c r="CH213" i="4"/>
  <c r="CL213" i="4"/>
  <c r="CP213" i="4"/>
  <c r="E214" i="4"/>
  <c r="N214" i="4"/>
  <c r="S214" i="4"/>
  <c r="W214" i="4"/>
  <c r="AB214" i="4"/>
  <c r="AF214" i="4"/>
  <c r="AK214" i="4"/>
  <c r="AO214" i="4"/>
  <c r="AT214" i="4"/>
  <c r="AX214" i="4"/>
  <c r="BC214" i="4"/>
  <c r="BG214" i="4"/>
  <c r="BL214" i="4"/>
  <c r="BP214" i="4"/>
  <c r="BU214" i="4"/>
  <c r="BY214" i="4"/>
  <c r="CD214" i="4"/>
  <c r="CG214" i="4"/>
  <c r="CH214" i="4"/>
  <c r="CL214" i="4"/>
  <c r="CP214" i="4"/>
  <c r="E215" i="4"/>
  <c r="N215" i="4"/>
  <c r="S215" i="4"/>
  <c r="W215" i="4"/>
  <c r="AB215" i="4"/>
  <c r="AF215" i="4"/>
  <c r="AK215" i="4"/>
  <c r="AO215" i="4"/>
  <c r="AT215" i="4"/>
  <c r="AX215" i="4"/>
  <c r="BC215" i="4"/>
  <c r="BG215" i="4"/>
  <c r="BL215" i="4"/>
  <c r="BP215" i="4"/>
  <c r="BU215" i="4"/>
  <c r="BY215" i="4"/>
  <c r="CD215" i="4"/>
  <c r="CG215" i="4"/>
  <c r="CH215" i="4"/>
  <c r="CL215" i="4"/>
  <c r="CP215" i="4"/>
  <c r="E216" i="4"/>
  <c r="N216" i="4"/>
  <c r="S216" i="4"/>
  <c r="W216" i="4"/>
  <c r="AB216" i="4"/>
  <c r="AF216" i="4"/>
  <c r="AK216" i="4"/>
  <c r="AO216" i="4"/>
  <c r="AT216" i="4"/>
  <c r="AX216" i="4"/>
  <c r="BC216" i="4"/>
  <c r="BG216" i="4"/>
  <c r="BL216" i="4"/>
  <c r="BP216" i="4"/>
  <c r="BU216" i="4"/>
  <c r="BY216" i="4"/>
  <c r="CD216" i="4"/>
  <c r="CG216" i="4"/>
  <c r="CH216" i="4"/>
  <c r="CL216" i="4"/>
  <c r="CP216" i="4"/>
  <c r="E217" i="4"/>
  <c r="N217" i="4"/>
  <c r="S217" i="4"/>
  <c r="W217" i="4"/>
  <c r="AB217" i="4"/>
  <c r="AF217" i="4"/>
  <c r="AK217" i="4"/>
  <c r="AO217" i="4"/>
  <c r="AT217" i="4"/>
  <c r="AX217" i="4"/>
  <c r="BC217" i="4"/>
  <c r="BG217" i="4"/>
  <c r="BL217" i="4"/>
  <c r="BP217" i="4"/>
  <c r="BU217" i="4"/>
  <c r="BY217" i="4"/>
  <c r="CD217" i="4"/>
  <c r="CG217" i="4"/>
  <c r="CH217" i="4"/>
  <c r="CL217" i="4"/>
  <c r="CP217" i="4"/>
  <c r="E218" i="4"/>
  <c r="N218" i="4"/>
  <c r="S218" i="4"/>
  <c r="W218" i="4"/>
  <c r="AB218" i="4"/>
  <c r="AF218" i="4"/>
  <c r="AK218" i="4"/>
  <c r="AO218" i="4"/>
  <c r="AT218" i="4"/>
  <c r="AX218" i="4"/>
  <c r="BC218" i="4"/>
  <c r="BG218" i="4"/>
  <c r="BL218" i="4"/>
  <c r="BP218" i="4"/>
  <c r="BU218" i="4"/>
  <c r="BY218" i="4"/>
  <c r="CD218" i="4"/>
  <c r="CG218" i="4"/>
  <c r="CH218" i="4"/>
  <c r="CL218" i="4"/>
  <c r="CP218" i="4"/>
  <c r="E219" i="4"/>
  <c r="N219" i="4"/>
  <c r="S219" i="4"/>
  <c r="W219" i="4"/>
  <c r="AB219" i="4"/>
  <c r="AF219" i="4"/>
  <c r="AK219" i="4"/>
  <c r="AO219" i="4"/>
  <c r="AT219" i="4"/>
  <c r="AX219" i="4"/>
  <c r="BC219" i="4"/>
  <c r="BG219" i="4"/>
  <c r="BL219" i="4"/>
  <c r="BP219" i="4"/>
  <c r="BU219" i="4"/>
  <c r="BY219" i="4"/>
  <c r="CD219" i="4"/>
  <c r="CG219" i="4"/>
  <c r="CH219" i="4"/>
  <c r="CL219" i="4"/>
  <c r="CP219" i="4"/>
  <c r="E220" i="4"/>
  <c r="N220" i="4"/>
  <c r="S220" i="4"/>
  <c r="W220" i="4"/>
  <c r="AB220" i="4"/>
  <c r="AF220" i="4"/>
  <c r="AK220" i="4"/>
  <c r="AO220" i="4"/>
  <c r="AT220" i="4"/>
  <c r="AX220" i="4"/>
  <c r="BC220" i="4"/>
  <c r="BG220" i="4"/>
  <c r="BL220" i="4"/>
  <c r="BP220" i="4"/>
  <c r="BU220" i="4"/>
  <c r="BY220" i="4"/>
  <c r="CD220" i="4"/>
  <c r="CG220" i="4"/>
  <c r="CH220" i="4"/>
  <c r="CL220" i="4"/>
  <c r="CP220" i="4"/>
  <c r="E221" i="4"/>
  <c r="N221" i="4"/>
  <c r="S221" i="4"/>
  <c r="W221" i="4"/>
  <c r="AB221" i="4"/>
  <c r="AF221" i="4"/>
  <c r="AK221" i="4"/>
  <c r="AO221" i="4"/>
  <c r="AT221" i="4"/>
  <c r="AX221" i="4"/>
  <c r="BC221" i="4"/>
  <c r="BG221" i="4"/>
  <c r="BL221" i="4"/>
  <c r="BP221" i="4"/>
  <c r="BU221" i="4"/>
  <c r="BY221" i="4"/>
  <c r="CD221" i="4"/>
  <c r="CG221" i="4"/>
  <c r="CH221" i="4"/>
  <c r="CL221" i="4"/>
  <c r="CP221" i="4"/>
  <c r="E222" i="4"/>
  <c r="N222" i="4"/>
  <c r="S222" i="4"/>
  <c r="W222" i="4"/>
  <c r="AB222" i="4"/>
  <c r="AF222" i="4"/>
  <c r="AK222" i="4"/>
  <c r="AO222" i="4"/>
  <c r="AT222" i="4"/>
  <c r="AX222" i="4"/>
  <c r="BC222" i="4"/>
  <c r="BG222" i="4"/>
  <c r="BL222" i="4"/>
  <c r="BP222" i="4"/>
  <c r="BU222" i="4"/>
  <c r="BY222" i="4"/>
  <c r="CD222" i="4"/>
  <c r="CG222" i="4"/>
  <c r="CH222" i="4"/>
  <c r="CL222" i="4"/>
  <c r="CP222" i="4"/>
  <c r="E223" i="4"/>
  <c r="N223" i="4"/>
  <c r="S223" i="4"/>
  <c r="W223" i="4"/>
  <c r="AB223" i="4"/>
  <c r="AF223" i="4"/>
  <c r="AK223" i="4"/>
  <c r="AO223" i="4"/>
  <c r="AT223" i="4"/>
  <c r="AX223" i="4"/>
  <c r="BC223" i="4"/>
  <c r="BG223" i="4"/>
  <c r="BL223" i="4"/>
  <c r="BP223" i="4"/>
  <c r="BU223" i="4"/>
  <c r="BY223" i="4"/>
  <c r="CD223" i="4"/>
  <c r="CG223" i="4"/>
  <c r="CH223" i="4"/>
  <c r="CL223" i="4"/>
  <c r="CP223" i="4"/>
  <c r="E224" i="4"/>
  <c r="N224" i="4"/>
  <c r="S224" i="4"/>
  <c r="W224" i="4"/>
  <c r="AB224" i="4"/>
  <c r="AF224" i="4"/>
  <c r="AK224" i="4"/>
  <c r="AO224" i="4"/>
  <c r="AT224" i="4"/>
  <c r="AX224" i="4"/>
  <c r="BC224" i="4"/>
  <c r="BG224" i="4"/>
  <c r="BL224" i="4"/>
  <c r="BP224" i="4"/>
  <c r="BU224" i="4"/>
  <c r="BY224" i="4"/>
  <c r="CD224" i="4"/>
  <c r="CG224" i="4"/>
  <c r="CH224" i="4"/>
  <c r="CL224" i="4"/>
  <c r="CP224" i="4"/>
  <c r="E225" i="4"/>
  <c r="N225" i="4"/>
  <c r="S225" i="4"/>
  <c r="W225" i="4"/>
  <c r="AB225" i="4"/>
  <c r="AF225" i="4"/>
  <c r="AK225" i="4"/>
  <c r="AO225" i="4"/>
  <c r="AT225" i="4"/>
  <c r="AX225" i="4"/>
  <c r="BC225" i="4"/>
  <c r="BG225" i="4"/>
  <c r="BL225" i="4"/>
  <c r="BP225" i="4"/>
  <c r="BU225" i="4"/>
  <c r="BY225" i="4"/>
  <c r="CD225" i="4"/>
  <c r="CG225" i="4"/>
  <c r="CH225" i="4"/>
  <c r="CL225" i="4"/>
  <c r="CP225" i="4"/>
  <c r="E226" i="4"/>
  <c r="N226" i="4"/>
  <c r="S226" i="4"/>
  <c r="W226" i="4"/>
  <c r="AB226" i="4"/>
  <c r="AF226" i="4"/>
  <c r="AK226" i="4"/>
  <c r="AO226" i="4"/>
  <c r="AT226" i="4"/>
  <c r="AX226" i="4"/>
  <c r="BC226" i="4"/>
  <c r="BG226" i="4"/>
  <c r="BL226" i="4"/>
  <c r="BP226" i="4"/>
  <c r="BU226" i="4"/>
  <c r="BY226" i="4"/>
  <c r="CD226" i="4"/>
  <c r="CG226" i="4"/>
  <c r="CH226" i="4"/>
  <c r="CL226" i="4"/>
  <c r="CP226" i="4"/>
  <c r="E227" i="4"/>
  <c r="N227" i="4"/>
  <c r="S227" i="4"/>
  <c r="W227" i="4"/>
  <c r="AB227" i="4"/>
  <c r="AF227" i="4"/>
  <c r="AK227" i="4"/>
  <c r="AO227" i="4"/>
  <c r="AT227" i="4"/>
  <c r="AX227" i="4"/>
  <c r="BC227" i="4"/>
  <c r="BG227" i="4"/>
  <c r="BL227" i="4"/>
  <c r="BP227" i="4"/>
  <c r="BU227" i="4"/>
  <c r="BY227" i="4"/>
  <c r="CD227" i="4"/>
  <c r="CG227" i="4"/>
  <c r="CH227" i="4"/>
  <c r="CL227" i="4"/>
  <c r="CP227" i="4"/>
  <c r="E228" i="4"/>
  <c r="N228" i="4"/>
  <c r="S228" i="4"/>
  <c r="W228" i="4"/>
  <c r="AB228" i="4"/>
  <c r="AF228" i="4"/>
  <c r="AK228" i="4"/>
  <c r="AO228" i="4"/>
  <c r="AT228" i="4"/>
  <c r="AX228" i="4"/>
  <c r="BC228" i="4"/>
  <c r="BG228" i="4"/>
  <c r="BL228" i="4"/>
  <c r="BP228" i="4"/>
  <c r="BU228" i="4"/>
  <c r="BY228" i="4"/>
  <c r="CD228" i="4"/>
  <c r="CG228" i="4"/>
  <c r="CH228" i="4"/>
  <c r="CL228" i="4"/>
  <c r="CP228" i="4"/>
  <c r="E229" i="4"/>
  <c r="N229" i="4"/>
  <c r="S229" i="4"/>
  <c r="W229" i="4"/>
  <c r="AB229" i="4"/>
  <c r="AF229" i="4"/>
  <c r="AK229" i="4"/>
  <c r="AO229" i="4"/>
  <c r="AT229" i="4"/>
  <c r="AX229" i="4"/>
  <c r="BC229" i="4"/>
  <c r="BG229" i="4"/>
  <c r="BL229" i="4"/>
  <c r="BP229" i="4"/>
  <c r="BU229" i="4"/>
  <c r="BY229" i="4"/>
  <c r="CD229" i="4"/>
  <c r="CG229" i="4"/>
  <c r="CH229" i="4"/>
  <c r="CL229" i="4"/>
  <c r="CP229" i="4"/>
  <c r="E230" i="4"/>
  <c r="N230" i="4"/>
  <c r="S230" i="4"/>
  <c r="W230" i="4"/>
  <c r="AB230" i="4"/>
  <c r="AF230" i="4"/>
  <c r="AK230" i="4"/>
  <c r="AO230" i="4"/>
  <c r="AT230" i="4"/>
  <c r="AX230" i="4"/>
  <c r="BC230" i="4"/>
  <c r="BG230" i="4"/>
  <c r="BL230" i="4"/>
  <c r="BP230" i="4"/>
  <c r="BU230" i="4"/>
  <c r="BY230" i="4"/>
  <c r="CD230" i="4"/>
  <c r="CG230" i="4"/>
  <c r="CH230" i="4"/>
  <c r="CL230" i="4"/>
  <c r="CP230" i="4"/>
  <c r="E231" i="4"/>
  <c r="N231" i="4"/>
  <c r="S231" i="4"/>
  <c r="W231" i="4"/>
  <c r="AB231" i="4"/>
  <c r="AF231" i="4"/>
  <c r="AK231" i="4"/>
  <c r="AO231" i="4"/>
  <c r="AT231" i="4"/>
  <c r="AX231" i="4"/>
  <c r="BC231" i="4"/>
  <c r="BG231" i="4"/>
  <c r="BL231" i="4"/>
  <c r="BP231" i="4"/>
  <c r="BU231" i="4"/>
  <c r="BY231" i="4"/>
  <c r="CD231" i="4"/>
  <c r="CG231" i="4"/>
  <c r="CH231" i="4"/>
  <c r="CL231" i="4"/>
  <c r="CP231" i="4"/>
  <c r="E232" i="4"/>
  <c r="N232" i="4"/>
  <c r="S232" i="4"/>
  <c r="W232" i="4"/>
  <c r="AB232" i="4"/>
  <c r="AF232" i="4"/>
  <c r="AK232" i="4"/>
  <c r="AO232" i="4"/>
  <c r="AT232" i="4"/>
  <c r="AX232" i="4"/>
  <c r="BC232" i="4"/>
  <c r="BG232" i="4"/>
  <c r="BL232" i="4"/>
  <c r="BP232" i="4"/>
  <c r="BU232" i="4"/>
  <c r="BY232" i="4"/>
  <c r="CD232" i="4"/>
  <c r="CG232" i="4"/>
  <c r="CH232" i="4"/>
  <c r="CL232" i="4"/>
  <c r="CP232" i="4"/>
  <c r="E233" i="4"/>
  <c r="N233" i="4"/>
  <c r="S233" i="4"/>
  <c r="W233" i="4"/>
  <c r="AB233" i="4"/>
  <c r="AF233" i="4"/>
  <c r="AK233" i="4"/>
  <c r="AO233" i="4"/>
  <c r="AT233" i="4"/>
  <c r="AX233" i="4"/>
  <c r="BC233" i="4"/>
  <c r="BG233" i="4"/>
  <c r="BL233" i="4"/>
  <c r="BP233" i="4"/>
  <c r="BU233" i="4"/>
  <c r="BY233" i="4"/>
  <c r="CD233" i="4"/>
  <c r="CG233" i="4"/>
  <c r="CH233" i="4"/>
  <c r="CL233" i="4"/>
  <c r="CP233" i="4"/>
  <c r="E234" i="4"/>
  <c r="N234" i="4"/>
  <c r="S234" i="4"/>
  <c r="W234" i="4"/>
  <c r="AB234" i="4"/>
  <c r="AF234" i="4"/>
  <c r="AK234" i="4"/>
  <c r="AO234" i="4"/>
  <c r="AT234" i="4"/>
  <c r="AX234" i="4"/>
  <c r="BC234" i="4"/>
  <c r="BG234" i="4"/>
  <c r="BL234" i="4"/>
  <c r="BP234" i="4"/>
  <c r="BU234" i="4"/>
  <c r="BY234" i="4"/>
  <c r="CD234" i="4"/>
  <c r="CG234" i="4"/>
  <c r="CH234" i="4"/>
  <c r="CL234" i="4"/>
  <c r="CP234" i="4"/>
  <c r="E235" i="4"/>
  <c r="N235" i="4"/>
  <c r="S235" i="4"/>
  <c r="W235" i="4"/>
  <c r="AB235" i="4"/>
  <c r="AF235" i="4"/>
  <c r="AK235" i="4"/>
  <c r="AO235" i="4"/>
  <c r="AT235" i="4"/>
  <c r="AX235" i="4"/>
  <c r="BC235" i="4"/>
  <c r="BG235" i="4"/>
  <c r="BL235" i="4"/>
  <c r="BP235" i="4"/>
  <c r="BU235" i="4"/>
  <c r="BY235" i="4"/>
  <c r="CD235" i="4"/>
  <c r="CG235" i="4"/>
  <c r="CH235" i="4"/>
  <c r="CL235" i="4"/>
  <c r="CP235" i="4"/>
  <c r="E236" i="4"/>
  <c r="N236" i="4"/>
  <c r="S236" i="4"/>
  <c r="W236" i="4"/>
  <c r="AB236" i="4"/>
  <c r="AF236" i="4"/>
  <c r="AK236" i="4"/>
  <c r="AO236" i="4"/>
  <c r="AT236" i="4"/>
  <c r="AX236" i="4"/>
  <c r="BC236" i="4"/>
  <c r="BG236" i="4"/>
  <c r="BL236" i="4"/>
  <c r="BP236" i="4"/>
  <c r="BU236" i="4"/>
  <c r="BY236" i="4"/>
  <c r="CD236" i="4"/>
  <c r="CG236" i="4"/>
  <c r="CH236" i="4"/>
  <c r="CL236" i="4"/>
  <c r="CP236" i="4"/>
  <c r="E237" i="4"/>
  <c r="N237" i="4"/>
  <c r="S237" i="4"/>
  <c r="W237" i="4"/>
  <c r="AB237" i="4"/>
  <c r="AF237" i="4"/>
  <c r="AK237" i="4"/>
  <c r="AO237" i="4"/>
  <c r="AT237" i="4"/>
  <c r="AX237" i="4"/>
  <c r="BC237" i="4"/>
  <c r="BG237" i="4"/>
  <c r="BL237" i="4"/>
  <c r="BP237" i="4"/>
  <c r="BU237" i="4"/>
  <c r="BY237" i="4"/>
  <c r="CD237" i="4"/>
  <c r="CG237" i="4"/>
  <c r="CH237" i="4"/>
  <c r="CL237" i="4"/>
  <c r="CP237" i="4"/>
  <c r="E238" i="4"/>
  <c r="N238" i="4"/>
  <c r="S238" i="4"/>
  <c r="W238" i="4"/>
  <c r="AB238" i="4"/>
  <c r="AF238" i="4"/>
  <c r="AK238" i="4"/>
  <c r="AO238" i="4"/>
  <c r="AT238" i="4"/>
  <c r="AX238" i="4"/>
  <c r="BC238" i="4"/>
  <c r="BG238" i="4"/>
  <c r="BL238" i="4"/>
  <c r="BP238" i="4"/>
  <c r="BU238" i="4"/>
  <c r="BY238" i="4"/>
  <c r="CD238" i="4"/>
  <c r="CG238" i="4"/>
  <c r="CH238" i="4"/>
  <c r="CL238" i="4"/>
  <c r="CP238" i="4"/>
  <c r="E239" i="4"/>
  <c r="N239" i="4"/>
  <c r="S239" i="4"/>
  <c r="W239" i="4"/>
  <c r="AB239" i="4"/>
  <c r="AF239" i="4"/>
  <c r="AK239" i="4"/>
  <c r="AO239" i="4"/>
  <c r="AT239" i="4"/>
  <c r="AX239" i="4"/>
  <c r="BC239" i="4"/>
  <c r="BG239" i="4"/>
  <c r="BL239" i="4"/>
  <c r="BP239" i="4"/>
  <c r="BU239" i="4"/>
  <c r="BY239" i="4"/>
  <c r="CD239" i="4"/>
  <c r="CG239" i="4"/>
  <c r="CH239" i="4"/>
  <c r="CL239" i="4"/>
  <c r="CP239" i="4"/>
  <c r="E240" i="4"/>
  <c r="N240" i="4"/>
  <c r="S240" i="4"/>
  <c r="W240" i="4"/>
  <c r="AB240" i="4"/>
  <c r="AF240" i="4"/>
  <c r="AK240" i="4"/>
  <c r="AO240" i="4"/>
  <c r="AT240" i="4"/>
  <c r="AX240" i="4"/>
  <c r="BC240" i="4"/>
  <c r="BG240" i="4"/>
  <c r="BL240" i="4"/>
  <c r="BP240" i="4"/>
  <c r="BU240" i="4"/>
  <c r="BY240" i="4"/>
  <c r="CD240" i="4"/>
  <c r="CG240" i="4"/>
  <c r="CH240" i="4"/>
  <c r="CL240" i="4"/>
  <c r="CP240" i="4"/>
  <c r="E241" i="4"/>
  <c r="N241" i="4"/>
  <c r="S241" i="4"/>
  <c r="W241" i="4"/>
  <c r="AB241" i="4"/>
  <c r="AF241" i="4"/>
  <c r="AK241" i="4"/>
  <c r="AO241" i="4"/>
  <c r="AT241" i="4"/>
  <c r="AX241" i="4"/>
  <c r="BC241" i="4"/>
  <c r="BG241" i="4"/>
  <c r="BL241" i="4"/>
  <c r="BP241" i="4"/>
  <c r="BU241" i="4"/>
  <c r="BY241" i="4"/>
  <c r="CD241" i="4"/>
  <c r="CG241" i="4"/>
  <c r="CH241" i="4"/>
  <c r="CL241" i="4"/>
  <c r="CP241" i="4"/>
  <c r="E242" i="4"/>
  <c r="N242" i="4"/>
  <c r="S242" i="4"/>
  <c r="W242" i="4"/>
  <c r="AB242" i="4"/>
  <c r="AF242" i="4"/>
  <c r="AK242" i="4"/>
  <c r="AO242" i="4"/>
  <c r="AT242" i="4"/>
  <c r="AX242" i="4"/>
  <c r="BC242" i="4"/>
  <c r="BG242" i="4"/>
  <c r="BL242" i="4"/>
  <c r="BP242" i="4"/>
  <c r="BU242" i="4"/>
  <c r="BY242" i="4"/>
  <c r="CD242" i="4"/>
  <c r="CG242" i="4"/>
  <c r="CH242" i="4"/>
  <c r="CL242" i="4"/>
  <c r="CP242" i="4"/>
  <c r="E243" i="4"/>
  <c r="N243" i="4"/>
  <c r="S243" i="4"/>
  <c r="W243" i="4"/>
  <c r="AB243" i="4"/>
  <c r="AF243" i="4"/>
  <c r="AK243" i="4"/>
  <c r="AO243" i="4"/>
  <c r="AT243" i="4"/>
  <c r="AX243" i="4"/>
  <c r="BC243" i="4"/>
  <c r="BG243" i="4"/>
  <c r="BL243" i="4"/>
  <c r="BP243" i="4"/>
  <c r="BU243" i="4"/>
  <c r="BY243" i="4"/>
  <c r="CD243" i="4"/>
  <c r="CG243" i="4"/>
  <c r="CH243" i="4"/>
  <c r="CL243" i="4"/>
  <c r="CP243" i="4"/>
  <c r="E244" i="4"/>
  <c r="N244" i="4"/>
  <c r="S244" i="4"/>
  <c r="W244" i="4"/>
  <c r="AB244" i="4"/>
  <c r="AF244" i="4"/>
  <c r="AK244" i="4"/>
  <c r="AO244" i="4"/>
  <c r="AT244" i="4"/>
  <c r="AX244" i="4"/>
  <c r="BC244" i="4"/>
  <c r="BG244" i="4"/>
  <c r="BL244" i="4"/>
  <c r="BP244" i="4"/>
  <c r="BU244" i="4"/>
  <c r="BY244" i="4"/>
  <c r="CD244" i="4"/>
  <c r="CG244" i="4"/>
  <c r="CH244" i="4"/>
  <c r="CL244" i="4"/>
  <c r="CP244" i="4"/>
  <c r="E245" i="4"/>
  <c r="N245" i="4"/>
  <c r="S245" i="4"/>
  <c r="W245" i="4"/>
  <c r="AB245" i="4"/>
  <c r="AF245" i="4"/>
  <c r="AK245" i="4"/>
  <c r="AO245" i="4"/>
  <c r="AT245" i="4"/>
  <c r="AX245" i="4"/>
  <c r="BC245" i="4"/>
  <c r="BG245" i="4"/>
  <c r="BL245" i="4"/>
  <c r="BP245" i="4"/>
  <c r="BU245" i="4"/>
  <c r="BY245" i="4"/>
  <c r="CD245" i="4"/>
  <c r="CG245" i="4"/>
  <c r="CH245" i="4"/>
  <c r="CL245" i="4"/>
  <c r="CP245" i="4"/>
  <c r="E246" i="4"/>
  <c r="N246" i="4"/>
  <c r="S246" i="4"/>
  <c r="W246" i="4"/>
  <c r="AB246" i="4"/>
  <c r="AF246" i="4"/>
  <c r="AK246" i="4"/>
  <c r="AO246" i="4"/>
  <c r="AT246" i="4"/>
  <c r="AX246" i="4"/>
  <c r="BC246" i="4"/>
  <c r="BG246" i="4"/>
  <c r="BL246" i="4"/>
  <c r="BP246" i="4"/>
  <c r="BU246" i="4"/>
  <c r="BY246" i="4"/>
  <c r="CD246" i="4"/>
  <c r="CG246" i="4"/>
  <c r="CH246" i="4"/>
  <c r="CL246" i="4"/>
  <c r="CP246" i="4"/>
  <c r="E247" i="4"/>
  <c r="N247" i="4"/>
  <c r="S247" i="4"/>
  <c r="W247" i="4"/>
  <c r="AB247" i="4"/>
  <c r="AF247" i="4"/>
  <c r="AK247" i="4"/>
  <c r="AO247" i="4"/>
  <c r="AT247" i="4"/>
  <c r="AX247" i="4"/>
  <c r="BC247" i="4"/>
  <c r="BG247" i="4"/>
  <c r="BL247" i="4"/>
  <c r="BP247" i="4"/>
  <c r="BU247" i="4"/>
  <c r="BY247" i="4"/>
  <c r="CD247" i="4"/>
  <c r="CG247" i="4"/>
  <c r="CH247" i="4"/>
  <c r="CL247" i="4"/>
  <c r="CP247" i="4"/>
  <c r="E248" i="4"/>
  <c r="N248" i="4"/>
  <c r="S248" i="4"/>
  <c r="W248" i="4"/>
  <c r="AB248" i="4"/>
  <c r="AF248" i="4"/>
  <c r="AK248" i="4"/>
  <c r="AO248" i="4"/>
  <c r="AT248" i="4"/>
  <c r="AX248" i="4"/>
  <c r="BC248" i="4"/>
  <c r="BG248" i="4"/>
  <c r="BL248" i="4"/>
  <c r="BP248" i="4"/>
  <c r="BU248" i="4"/>
  <c r="BY248" i="4"/>
  <c r="CD248" i="4"/>
  <c r="CG248" i="4"/>
  <c r="CH248" i="4"/>
  <c r="CL248" i="4"/>
  <c r="CP248" i="4"/>
  <c r="E249" i="4"/>
  <c r="N249" i="4"/>
  <c r="S249" i="4"/>
  <c r="W249" i="4"/>
  <c r="AB249" i="4"/>
  <c r="AF249" i="4"/>
  <c r="AK249" i="4"/>
  <c r="AO249" i="4"/>
  <c r="AT249" i="4"/>
  <c r="AX249" i="4"/>
  <c r="BC249" i="4"/>
  <c r="BG249" i="4"/>
  <c r="BL249" i="4"/>
  <c r="BP249" i="4"/>
  <c r="BU249" i="4"/>
  <c r="BY249" i="4"/>
  <c r="CD249" i="4"/>
  <c r="CG249" i="4"/>
  <c r="CH249" i="4"/>
  <c r="CL249" i="4"/>
  <c r="CP249" i="4"/>
  <c r="E250" i="4"/>
  <c r="N250" i="4"/>
  <c r="S250" i="4"/>
  <c r="W250" i="4"/>
  <c r="AB250" i="4"/>
  <c r="AF250" i="4"/>
  <c r="AK250" i="4"/>
  <c r="AO250" i="4"/>
  <c r="AT250" i="4"/>
  <c r="AX250" i="4"/>
  <c r="BC250" i="4"/>
  <c r="BG250" i="4"/>
  <c r="BL250" i="4"/>
  <c r="BP250" i="4"/>
  <c r="BU250" i="4"/>
  <c r="BY250" i="4"/>
  <c r="CD250" i="4"/>
  <c r="CG250" i="4"/>
  <c r="CH250" i="4"/>
  <c r="CL250" i="4"/>
  <c r="CP250" i="4"/>
  <c r="E251" i="4"/>
  <c r="N251" i="4"/>
  <c r="S251" i="4"/>
  <c r="W251" i="4"/>
  <c r="AB251" i="4"/>
  <c r="AF251" i="4"/>
  <c r="AK251" i="4"/>
  <c r="AO251" i="4"/>
  <c r="AT251" i="4"/>
  <c r="AX251" i="4"/>
  <c r="BC251" i="4"/>
  <c r="BG251" i="4"/>
  <c r="BL251" i="4"/>
  <c r="BP251" i="4"/>
  <c r="BU251" i="4"/>
  <c r="BY251" i="4"/>
  <c r="CD251" i="4"/>
  <c r="CG251" i="4"/>
  <c r="CH251" i="4"/>
  <c r="CL251" i="4"/>
  <c r="CP251" i="4"/>
  <c r="E252" i="4"/>
  <c r="N252" i="4"/>
  <c r="S252" i="4"/>
  <c r="W252" i="4"/>
  <c r="AB252" i="4"/>
  <c r="AF252" i="4"/>
  <c r="AK252" i="4"/>
  <c r="AO252" i="4"/>
  <c r="AT252" i="4"/>
  <c r="AX252" i="4"/>
  <c r="BC252" i="4"/>
  <c r="BG252" i="4"/>
  <c r="BL252" i="4"/>
  <c r="BP252" i="4"/>
  <c r="BU252" i="4"/>
  <c r="BY252" i="4"/>
  <c r="CD252" i="4"/>
  <c r="CG252" i="4"/>
  <c r="CH252" i="4"/>
  <c r="CL252" i="4"/>
  <c r="CP252" i="4"/>
  <c r="E253" i="4"/>
  <c r="N253" i="4"/>
  <c r="S253" i="4"/>
  <c r="W253" i="4"/>
  <c r="AB253" i="4"/>
  <c r="AF253" i="4"/>
  <c r="AK253" i="4"/>
  <c r="AO253" i="4"/>
  <c r="AT253" i="4"/>
  <c r="AX253" i="4"/>
  <c r="BC253" i="4"/>
  <c r="BG253" i="4"/>
  <c r="BL253" i="4"/>
  <c r="BP253" i="4"/>
  <c r="BU253" i="4"/>
  <c r="BY253" i="4"/>
  <c r="CD253" i="4"/>
  <c r="CG253" i="4"/>
  <c r="CH253" i="4"/>
  <c r="CL253" i="4"/>
  <c r="CP253" i="4"/>
  <c r="E254" i="4"/>
  <c r="N254" i="4"/>
  <c r="S254" i="4"/>
  <c r="W254" i="4"/>
  <c r="AB254" i="4"/>
  <c r="AF254" i="4"/>
  <c r="AK254" i="4"/>
  <c r="AO254" i="4"/>
  <c r="AT254" i="4"/>
  <c r="AX254" i="4"/>
  <c r="BC254" i="4"/>
  <c r="BG254" i="4"/>
  <c r="BL254" i="4"/>
  <c r="BP254" i="4"/>
  <c r="BU254" i="4"/>
  <c r="BY254" i="4"/>
  <c r="CD254" i="4"/>
  <c r="CG254" i="4"/>
  <c r="CH254" i="4"/>
  <c r="CL254" i="4"/>
  <c r="CP254" i="4"/>
  <c r="E255" i="4"/>
  <c r="N255" i="4"/>
  <c r="S255" i="4"/>
  <c r="W255" i="4"/>
  <c r="AB255" i="4"/>
  <c r="AF255" i="4"/>
  <c r="AK255" i="4"/>
  <c r="AO255" i="4"/>
  <c r="AT255" i="4"/>
  <c r="AX255" i="4"/>
  <c r="BC255" i="4"/>
  <c r="BG255" i="4"/>
  <c r="BL255" i="4"/>
  <c r="BP255" i="4"/>
  <c r="BU255" i="4"/>
  <c r="BY255" i="4"/>
  <c r="CD255" i="4"/>
  <c r="CG255" i="4"/>
  <c r="CH255" i="4"/>
  <c r="CL255" i="4"/>
  <c r="CP255" i="4"/>
  <c r="E256" i="4"/>
  <c r="N256" i="4"/>
  <c r="S256" i="4"/>
  <c r="W256" i="4"/>
  <c r="AB256" i="4"/>
  <c r="AF256" i="4"/>
  <c r="AK256" i="4"/>
  <c r="AO256" i="4"/>
  <c r="AT256" i="4"/>
  <c r="AX256" i="4"/>
  <c r="BC256" i="4"/>
  <c r="BG256" i="4"/>
  <c r="BL256" i="4"/>
  <c r="BP256" i="4"/>
  <c r="BU256" i="4"/>
  <c r="BY256" i="4"/>
  <c r="CD256" i="4"/>
  <c r="CG256" i="4"/>
  <c r="CH256" i="4"/>
  <c r="CL256" i="4"/>
  <c r="CP256" i="4"/>
  <c r="E257" i="4"/>
  <c r="N257" i="4"/>
  <c r="S257" i="4"/>
  <c r="W257" i="4"/>
  <c r="AB257" i="4"/>
  <c r="AF257" i="4"/>
  <c r="AK257" i="4"/>
  <c r="AO257" i="4"/>
  <c r="AT257" i="4"/>
  <c r="AX257" i="4"/>
  <c r="BC257" i="4"/>
  <c r="BG257" i="4"/>
  <c r="BL257" i="4"/>
  <c r="BP257" i="4"/>
  <c r="BU257" i="4"/>
  <c r="BY257" i="4"/>
  <c r="CD257" i="4"/>
  <c r="CG257" i="4"/>
  <c r="CH257" i="4"/>
  <c r="CL257" i="4"/>
  <c r="CP257" i="4"/>
  <c r="E258" i="4"/>
  <c r="N258" i="4"/>
  <c r="S258" i="4"/>
  <c r="W258" i="4"/>
  <c r="AB258" i="4"/>
  <c r="AF258" i="4"/>
  <c r="AK258" i="4"/>
  <c r="AO258" i="4"/>
  <c r="AT258" i="4"/>
  <c r="AX258" i="4"/>
  <c r="BC258" i="4"/>
  <c r="BG258" i="4"/>
  <c r="BL258" i="4"/>
  <c r="BP258" i="4"/>
  <c r="BU258" i="4"/>
  <c r="BY258" i="4"/>
  <c r="CD258" i="4"/>
  <c r="CG258" i="4"/>
  <c r="CH258" i="4"/>
  <c r="CL258" i="4"/>
  <c r="CP258" i="4"/>
  <c r="E259" i="4"/>
  <c r="N259" i="4"/>
  <c r="S259" i="4"/>
  <c r="W259" i="4"/>
  <c r="AB259" i="4"/>
  <c r="AF259" i="4"/>
  <c r="AK259" i="4"/>
  <c r="AO259" i="4"/>
  <c r="AT259" i="4"/>
  <c r="AX259" i="4"/>
  <c r="BC259" i="4"/>
  <c r="BG259" i="4"/>
  <c r="BL259" i="4"/>
  <c r="BP259" i="4"/>
  <c r="BU259" i="4"/>
  <c r="BY259" i="4"/>
  <c r="CD259" i="4"/>
  <c r="CG259" i="4"/>
  <c r="CH259" i="4"/>
  <c r="CL259" i="4"/>
  <c r="CP259" i="4"/>
  <c r="E260" i="4"/>
  <c r="N260" i="4"/>
  <c r="S260" i="4"/>
  <c r="W260" i="4"/>
  <c r="AB260" i="4"/>
  <c r="AF260" i="4"/>
  <c r="AK260" i="4"/>
  <c r="AO260" i="4"/>
  <c r="AT260" i="4"/>
  <c r="AX260" i="4"/>
  <c r="BC260" i="4"/>
  <c r="BG260" i="4"/>
  <c r="BL260" i="4"/>
  <c r="BP260" i="4"/>
  <c r="BU260" i="4"/>
  <c r="BY260" i="4"/>
  <c r="CD260" i="4"/>
  <c r="CG260" i="4"/>
  <c r="CH260" i="4"/>
  <c r="CL260" i="4"/>
  <c r="CP260" i="4"/>
  <c r="E261" i="4"/>
  <c r="N261" i="4"/>
  <c r="S261" i="4"/>
  <c r="W261" i="4"/>
  <c r="AB261" i="4"/>
  <c r="AF261" i="4"/>
  <c r="AK261" i="4"/>
  <c r="AO261" i="4"/>
  <c r="AT261" i="4"/>
  <c r="AX261" i="4"/>
  <c r="BC261" i="4"/>
  <c r="BG261" i="4"/>
  <c r="BL261" i="4"/>
  <c r="BP261" i="4"/>
  <c r="BU261" i="4"/>
  <c r="BY261" i="4"/>
  <c r="CD261" i="4"/>
  <c r="CG261" i="4"/>
  <c r="CH261" i="4"/>
  <c r="CL261" i="4"/>
  <c r="CP261" i="4"/>
  <c r="E262" i="4"/>
  <c r="N262" i="4"/>
  <c r="S262" i="4"/>
  <c r="W262" i="4"/>
  <c r="AB262" i="4"/>
  <c r="AF262" i="4"/>
  <c r="AK262" i="4"/>
  <c r="AO262" i="4"/>
  <c r="AT262" i="4"/>
  <c r="AX262" i="4"/>
  <c r="BC262" i="4"/>
  <c r="BG262" i="4"/>
  <c r="BL262" i="4"/>
  <c r="BP262" i="4"/>
  <c r="BU262" i="4"/>
  <c r="BY262" i="4"/>
  <c r="CD262" i="4"/>
  <c r="CG262" i="4"/>
  <c r="CH262" i="4"/>
  <c r="CL262" i="4"/>
  <c r="CP262" i="4"/>
  <c r="E263" i="4"/>
  <c r="N263" i="4"/>
  <c r="S263" i="4"/>
  <c r="W263" i="4"/>
  <c r="AB263" i="4"/>
  <c r="AF263" i="4"/>
  <c r="AK263" i="4"/>
  <c r="AO263" i="4"/>
  <c r="AT263" i="4"/>
  <c r="AX263" i="4"/>
  <c r="BC263" i="4"/>
  <c r="BG263" i="4"/>
  <c r="BL263" i="4"/>
  <c r="BP263" i="4"/>
  <c r="BU263" i="4"/>
  <c r="BY263" i="4"/>
  <c r="CD263" i="4"/>
  <c r="CG263" i="4"/>
  <c r="CH263" i="4"/>
  <c r="CL263" i="4"/>
  <c r="CP263" i="4"/>
  <c r="E264" i="4"/>
  <c r="N264" i="4"/>
  <c r="S264" i="4"/>
  <c r="W264" i="4"/>
  <c r="AB264" i="4"/>
  <c r="AF264" i="4"/>
  <c r="AK264" i="4"/>
  <c r="AO264" i="4"/>
  <c r="AT264" i="4"/>
  <c r="AX264" i="4"/>
  <c r="BC264" i="4"/>
  <c r="BG264" i="4"/>
  <c r="BL264" i="4"/>
  <c r="BP264" i="4"/>
  <c r="BU264" i="4"/>
  <c r="BY264" i="4"/>
  <c r="CD264" i="4"/>
  <c r="CG264" i="4"/>
  <c r="CH264" i="4"/>
  <c r="CL264" i="4"/>
  <c r="CP264" i="4"/>
  <c r="E265" i="4"/>
  <c r="N265" i="4"/>
  <c r="S265" i="4"/>
  <c r="W265" i="4"/>
  <c r="AB265" i="4"/>
  <c r="AF265" i="4"/>
  <c r="AK265" i="4"/>
  <c r="AO265" i="4"/>
  <c r="AT265" i="4"/>
  <c r="AX265" i="4"/>
  <c r="BC265" i="4"/>
  <c r="BG265" i="4"/>
  <c r="BL265" i="4"/>
  <c r="BP265" i="4"/>
  <c r="BU265" i="4"/>
  <c r="BY265" i="4"/>
  <c r="CD265" i="4"/>
  <c r="CG265" i="4"/>
  <c r="CH265" i="4"/>
  <c r="CL265" i="4"/>
  <c r="CP265" i="4"/>
  <c r="E266" i="4"/>
  <c r="N266" i="4"/>
  <c r="S266" i="4"/>
  <c r="W266" i="4"/>
  <c r="AB266" i="4"/>
  <c r="AF266" i="4"/>
  <c r="AK266" i="4"/>
  <c r="AO266" i="4"/>
  <c r="AT266" i="4"/>
  <c r="AX266" i="4"/>
  <c r="BC266" i="4"/>
  <c r="BG266" i="4"/>
  <c r="BL266" i="4"/>
  <c r="BP266" i="4"/>
  <c r="BU266" i="4"/>
  <c r="BY266" i="4"/>
  <c r="CD266" i="4"/>
  <c r="CG266" i="4"/>
  <c r="CH266" i="4"/>
  <c r="CL266" i="4"/>
  <c r="CP266" i="4"/>
  <c r="E267" i="4"/>
  <c r="N267" i="4"/>
  <c r="S267" i="4"/>
  <c r="W267" i="4"/>
  <c r="AB267" i="4"/>
  <c r="AF267" i="4"/>
  <c r="AK267" i="4"/>
  <c r="AO267" i="4"/>
  <c r="AT267" i="4"/>
  <c r="AX267" i="4"/>
  <c r="BC267" i="4"/>
  <c r="BG267" i="4"/>
  <c r="BL267" i="4"/>
  <c r="BP267" i="4"/>
  <c r="BU267" i="4"/>
  <c r="BY267" i="4"/>
  <c r="CD267" i="4"/>
  <c r="CG267" i="4"/>
  <c r="CH267" i="4"/>
  <c r="CL267" i="4"/>
  <c r="CP267" i="4"/>
  <c r="E268" i="4"/>
  <c r="N268" i="4"/>
  <c r="S268" i="4"/>
  <c r="W268" i="4"/>
  <c r="AB268" i="4"/>
  <c r="AF268" i="4"/>
  <c r="AK268" i="4"/>
  <c r="AO268" i="4"/>
  <c r="AT268" i="4"/>
  <c r="AX268" i="4"/>
  <c r="BC268" i="4"/>
  <c r="BG268" i="4"/>
  <c r="BL268" i="4"/>
  <c r="BP268" i="4"/>
  <c r="BU268" i="4"/>
  <c r="BY268" i="4"/>
  <c r="CD268" i="4"/>
  <c r="CG268" i="4"/>
  <c r="CH268" i="4"/>
  <c r="CL268" i="4"/>
  <c r="CP268" i="4"/>
  <c r="E269" i="4"/>
  <c r="N269" i="4"/>
  <c r="S269" i="4"/>
  <c r="W269" i="4"/>
  <c r="AB269" i="4"/>
  <c r="AF269" i="4"/>
  <c r="AK269" i="4"/>
  <c r="AO269" i="4"/>
  <c r="AT269" i="4"/>
  <c r="AX269" i="4"/>
  <c r="BC269" i="4"/>
  <c r="BG269" i="4"/>
  <c r="BL269" i="4"/>
  <c r="BP269" i="4"/>
  <c r="BU269" i="4"/>
  <c r="BY269" i="4"/>
  <c r="CD269" i="4"/>
  <c r="CG269" i="4"/>
  <c r="CH269" i="4"/>
  <c r="CL269" i="4"/>
  <c r="CP269" i="4"/>
  <c r="E270" i="4"/>
  <c r="N270" i="4"/>
  <c r="S270" i="4"/>
  <c r="W270" i="4"/>
  <c r="AB270" i="4"/>
  <c r="AF270" i="4"/>
  <c r="AK270" i="4"/>
  <c r="AO270" i="4"/>
  <c r="AT270" i="4"/>
  <c r="AX270" i="4"/>
  <c r="BC270" i="4"/>
  <c r="BG270" i="4"/>
  <c r="BL270" i="4"/>
  <c r="BP270" i="4"/>
  <c r="BU270" i="4"/>
  <c r="BY270" i="4"/>
  <c r="CD270" i="4"/>
  <c r="CG270" i="4"/>
  <c r="CH270" i="4"/>
  <c r="CL270" i="4"/>
  <c r="CP270" i="4"/>
  <c r="E271" i="4"/>
  <c r="N271" i="4"/>
  <c r="S271" i="4"/>
  <c r="W271" i="4"/>
  <c r="AB271" i="4"/>
  <c r="AF271" i="4"/>
  <c r="AK271" i="4"/>
  <c r="AO271" i="4"/>
  <c r="AT271" i="4"/>
  <c r="AX271" i="4"/>
  <c r="BC271" i="4"/>
  <c r="BG271" i="4"/>
  <c r="BL271" i="4"/>
  <c r="BP271" i="4"/>
  <c r="BU271" i="4"/>
  <c r="BY271" i="4"/>
  <c r="CD271" i="4"/>
  <c r="CG271" i="4"/>
  <c r="CH271" i="4"/>
  <c r="CL271" i="4"/>
  <c r="CP271" i="4"/>
  <c r="E272" i="4"/>
  <c r="N272" i="4"/>
  <c r="S272" i="4"/>
  <c r="W272" i="4"/>
  <c r="AB272" i="4"/>
  <c r="AF272" i="4"/>
  <c r="AK272" i="4"/>
  <c r="AO272" i="4"/>
  <c r="AT272" i="4"/>
  <c r="AX272" i="4"/>
  <c r="BC272" i="4"/>
  <c r="BG272" i="4"/>
  <c r="BL272" i="4"/>
  <c r="BP272" i="4"/>
  <c r="BU272" i="4"/>
  <c r="BY272" i="4"/>
  <c r="CD272" i="4"/>
  <c r="CG272" i="4"/>
  <c r="CH272" i="4"/>
  <c r="CL272" i="4"/>
  <c r="CP272" i="4"/>
  <c r="E273" i="4"/>
  <c r="N273" i="4"/>
  <c r="S273" i="4"/>
  <c r="W273" i="4"/>
  <c r="AB273" i="4"/>
  <c r="AF273" i="4"/>
  <c r="AK273" i="4"/>
  <c r="AO273" i="4"/>
  <c r="AT273" i="4"/>
  <c r="AX273" i="4"/>
  <c r="BC273" i="4"/>
  <c r="BG273" i="4"/>
  <c r="BL273" i="4"/>
  <c r="BP273" i="4"/>
  <c r="BU273" i="4"/>
  <c r="BY273" i="4"/>
  <c r="CD273" i="4"/>
  <c r="CG273" i="4"/>
  <c r="CH273" i="4"/>
  <c r="CL273" i="4"/>
  <c r="CP273" i="4"/>
  <c r="E274" i="4"/>
  <c r="N274" i="4"/>
  <c r="S274" i="4"/>
  <c r="W274" i="4"/>
  <c r="AB274" i="4"/>
  <c r="AF274" i="4"/>
  <c r="AK274" i="4"/>
  <c r="AO274" i="4"/>
  <c r="AT274" i="4"/>
  <c r="AX274" i="4"/>
  <c r="BC274" i="4"/>
  <c r="BG274" i="4"/>
  <c r="BL274" i="4"/>
  <c r="BP274" i="4"/>
  <c r="BU274" i="4"/>
  <c r="BY274" i="4"/>
  <c r="CD274" i="4"/>
  <c r="CG274" i="4"/>
  <c r="CH274" i="4"/>
  <c r="CL274" i="4"/>
  <c r="CP274" i="4"/>
  <c r="E275" i="4"/>
  <c r="N275" i="4"/>
  <c r="S275" i="4"/>
  <c r="W275" i="4"/>
  <c r="AB275" i="4"/>
  <c r="AF275" i="4"/>
  <c r="AK275" i="4"/>
  <c r="AO275" i="4"/>
  <c r="AT275" i="4"/>
  <c r="AX275" i="4"/>
  <c r="BC275" i="4"/>
  <c r="BG275" i="4"/>
  <c r="BL275" i="4"/>
  <c r="BP275" i="4"/>
  <c r="BU275" i="4"/>
  <c r="BY275" i="4"/>
  <c r="CD275" i="4"/>
  <c r="CG275" i="4"/>
  <c r="CH275" i="4"/>
  <c r="CL275" i="4"/>
  <c r="CP275" i="4"/>
  <c r="E276" i="4"/>
  <c r="N276" i="4"/>
  <c r="S276" i="4"/>
  <c r="W276" i="4"/>
  <c r="AB276" i="4"/>
  <c r="AF276" i="4"/>
  <c r="AK276" i="4"/>
  <c r="AO276" i="4"/>
  <c r="AT276" i="4"/>
  <c r="AX276" i="4"/>
  <c r="BC276" i="4"/>
  <c r="BG276" i="4"/>
  <c r="BL276" i="4"/>
  <c r="BP276" i="4"/>
  <c r="BU276" i="4"/>
  <c r="BY276" i="4"/>
  <c r="CD276" i="4"/>
  <c r="CG276" i="4"/>
  <c r="CH276" i="4"/>
  <c r="CL276" i="4"/>
  <c r="CP276" i="4"/>
  <c r="E277" i="4"/>
  <c r="N277" i="4"/>
  <c r="S277" i="4"/>
  <c r="W277" i="4"/>
  <c r="AB277" i="4"/>
  <c r="AF277" i="4"/>
  <c r="AK277" i="4"/>
  <c r="AO277" i="4"/>
  <c r="AT277" i="4"/>
  <c r="AX277" i="4"/>
  <c r="BC277" i="4"/>
  <c r="BG277" i="4"/>
  <c r="BL277" i="4"/>
  <c r="BP277" i="4"/>
  <c r="BU277" i="4"/>
  <c r="BY277" i="4"/>
  <c r="CD277" i="4"/>
  <c r="CG277" i="4"/>
  <c r="CH277" i="4"/>
  <c r="CL277" i="4"/>
  <c r="CP277" i="4"/>
  <c r="E278" i="4"/>
  <c r="N278" i="4"/>
  <c r="S278" i="4"/>
  <c r="W278" i="4"/>
  <c r="AB278" i="4"/>
  <c r="AF278" i="4"/>
  <c r="AK278" i="4"/>
  <c r="AO278" i="4"/>
  <c r="AT278" i="4"/>
  <c r="AX278" i="4"/>
  <c r="BC278" i="4"/>
  <c r="BG278" i="4"/>
  <c r="BL278" i="4"/>
  <c r="BP278" i="4"/>
  <c r="BU278" i="4"/>
  <c r="BY278" i="4"/>
  <c r="CD278" i="4"/>
  <c r="CG278" i="4"/>
  <c r="CH278" i="4"/>
  <c r="CL278" i="4"/>
  <c r="CP278" i="4"/>
  <c r="E279" i="4"/>
  <c r="N279" i="4"/>
  <c r="S279" i="4"/>
  <c r="W279" i="4"/>
  <c r="AB279" i="4"/>
  <c r="AF279" i="4"/>
  <c r="AK279" i="4"/>
  <c r="AO279" i="4"/>
  <c r="AT279" i="4"/>
  <c r="AX279" i="4"/>
  <c r="BC279" i="4"/>
  <c r="BG279" i="4"/>
  <c r="BL279" i="4"/>
  <c r="BP279" i="4"/>
  <c r="BU279" i="4"/>
  <c r="BY279" i="4"/>
  <c r="CD279" i="4"/>
  <c r="CG279" i="4"/>
  <c r="CH279" i="4"/>
  <c r="CL279" i="4"/>
  <c r="CP279" i="4"/>
  <c r="E280" i="4"/>
  <c r="N280" i="4"/>
  <c r="S280" i="4"/>
  <c r="W280" i="4"/>
  <c r="AB280" i="4"/>
  <c r="AF280" i="4"/>
  <c r="AK280" i="4"/>
  <c r="AO280" i="4"/>
  <c r="AT280" i="4"/>
  <c r="AX280" i="4"/>
  <c r="BC280" i="4"/>
  <c r="BG280" i="4"/>
  <c r="BL280" i="4"/>
  <c r="BP280" i="4"/>
  <c r="BU280" i="4"/>
  <c r="BY280" i="4"/>
  <c r="CD280" i="4"/>
  <c r="CG280" i="4"/>
  <c r="CH280" i="4"/>
  <c r="CL280" i="4"/>
  <c r="CP280" i="4"/>
  <c r="E281" i="4"/>
  <c r="N281" i="4"/>
  <c r="S281" i="4"/>
  <c r="W281" i="4"/>
  <c r="AB281" i="4"/>
  <c r="AF281" i="4"/>
  <c r="AK281" i="4"/>
  <c r="AO281" i="4"/>
  <c r="AT281" i="4"/>
  <c r="AX281" i="4"/>
  <c r="BC281" i="4"/>
  <c r="BG281" i="4"/>
  <c r="BL281" i="4"/>
  <c r="BP281" i="4"/>
  <c r="BU281" i="4"/>
  <c r="BY281" i="4"/>
  <c r="CD281" i="4"/>
  <c r="CG281" i="4"/>
  <c r="CH281" i="4"/>
  <c r="CL281" i="4"/>
  <c r="CP281" i="4"/>
  <c r="E282" i="4"/>
  <c r="N282" i="4"/>
  <c r="S282" i="4"/>
  <c r="W282" i="4"/>
  <c r="AB282" i="4"/>
  <c r="AF282" i="4"/>
  <c r="AK282" i="4"/>
  <c r="AO282" i="4"/>
  <c r="AT282" i="4"/>
  <c r="AX282" i="4"/>
  <c r="BC282" i="4"/>
  <c r="BG282" i="4"/>
  <c r="BL282" i="4"/>
  <c r="BP282" i="4"/>
  <c r="BU282" i="4"/>
  <c r="BY282" i="4"/>
  <c r="CD282" i="4"/>
  <c r="CG282" i="4"/>
  <c r="CH282" i="4"/>
  <c r="CL282" i="4"/>
  <c r="CP282" i="4"/>
  <c r="E283" i="4"/>
  <c r="N283" i="4"/>
  <c r="S283" i="4"/>
  <c r="W283" i="4"/>
  <c r="AB283" i="4"/>
  <c r="AF283" i="4"/>
  <c r="AK283" i="4"/>
  <c r="AO283" i="4"/>
  <c r="AT283" i="4"/>
  <c r="AX283" i="4"/>
  <c r="BC283" i="4"/>
  <c r="BG283" i="4"/>
  <c r="BL283" i="4"/>
  <c r="BP283" i="4"/>
  <c r="BU283" i="4"/>
  <c r="BY283" i="4"/>
  <c r="CD283" i="4"/>
  <c r="CG283" i="4"/>
  <c r="CH283" i="4"/>
  <c r="CL283" i="4"/>
  <c r="CP283" i="4"/>
  <c r="E284" i="4"/>
  <c r="N284" i="4"/>
  <c r="S284" i="4"/>
  <c r="W284" i="4"/>
  <c r="AB284" i="4"/>
  <c r="AF284" i="4"/>
  <c r="AK284" i="4"/>
  <c r="AO284" i="4"/>
  <c r="AT284" i="4"/>
  <c r="AX284" i="4"/>
  <c r="BC284" i="4"/>
  <c r="BG284" i="4"/>
  <c r="BL284" i="4"/>
  <c r="BP284" i="4"/>
  <c r="BU284" i="4"/>
  <c r="BY284" i="4"/>
  <c r="CD284" i="4"/>
  <c r="CG284" i="4"/>
  <c r="CH284" i="4"/>
  <c r="CL284" i="4"/>
  <c r="CP284" i="4"/>
  <c r="E285" i="4"/>
  <c r="N285" i="4"/>
  <c r="S285" i="4"/>
  <c r="W285" i="4"/>
  <c r="AB285" i="4"/>
  <c r="AF285" i="4"/>
  <c r="AK285" i="4"/>
  <c r="AO285" i="4"/>
  <c r="AT285" i="4"/>
  <c r="AX285" i="4"/>
  <c r="BC285" i="4"/>
  <c r="BG285" i="4"/>
  <c r="BL285" i="4"/>
  <c r="BP285" i="4"/>
  <c r="BU285" i="4"/>
  <c r="BY285" i="4"/>
  <c r="CD285" i="4"/>
  <c r="CG285" i="4"/>
  <c r="CH285" i="4"/>
  <c r="CL285" i="4"/>
  <c r="CP285" i="4"/>
  <c r="E286" i="4"/>
  <c r="N286" i="4"/>
  <c r="S286" i="4"/>
  <c r="W286" i="4"/>
  <c r="AB286" i="4"/>
  <c r="AF286" i="4"/>
  <c r="AK286" i="4"/>
  <c r="AO286" i="4"/>
  <c r="AT286" i="4"/>
  <c r="AX286" i="4"/>
  <c r="BC286" i="4"/>
  <c r="BG286" i="4"/>
  <c r="BL286" i="4"/>
  <c r="BP286" i="4"/>
  <c r="BU286" i="4"/>
  <c r="BY286" i="4"/>
  <c r="CD286" i="4"/>
  <c r="CG286" i="4"/>
  <c r="CH286" i="4"/>
  <c r="CL286" i="4"/>
  <c r="CP286" i="4"/>
  <c r="E287" i="4"/>
  <c r="N287" i="4"/>
  <c r="S287" i="4"/>
  <c r="W287" i="4"/>
  <c r="AB287" i="4"/>
  <c r="AF287" i="4"/>
  <c r="AK287" i="4"/>
  <c r="AO287" i="4"/>
  <c r="AT287" i="4"/>
  <c r="AX287" i="4"/>
  <c r="BC287" i="4"/>
  <c r="BG287" i="4"/>
  <c r="BL287" i="4"/>
  <c r="BP287" i="4"/>
  <c r="BU287" i="4"/>
  <c r="BY287" i="4"/>
  <c r="CD287" i="4"/>
  <c r="CG287" i="4"/>
  <c r="CH287" i="4"/>
  <c r="CL287" i="4"/>
  <c r="CP287" i="4"/>
  <c r="E288" i="4"/>
  <c r="N288" i="4"/>
  <c r="S288" i="4"/>
  <c r="W288" i="4"/>
  <c r="AB288" i="4"/>
  <c r="AF288" i="4"/>
  <c r="AK288" i="4"/>
  <c r="AO288" i="4"/>
  <c r="AT288" i="4"/>
  <c r="AX288" i="4"/>
  <c r="BC288" i="4"/>
  <c r="BG288" i="4"/>
  <c r="BL288" i="4"/>
  <c r="BP288" i="4"/>
  <c r="BU288" i="4"/>
  <c r="BY288" i="4"/>
  <c r="CD288" i="4"/>
  <c r="CG288" i="4"/>
  <c r="CH288" i="4"/>
  <c r="CL288" i="4"/>
  <c r="CP288" i="4"/>
  <c r="E289" i="4"/>
  <c r="N289" i="4"/>
  <c r="S289" i="4"/>
  <c r="W289" i="4"/>
  <c r="AB289" i="4"/>
  <c r="AF289" i="4"/>
  <c r="AK289" i="4"/>
  <c r="AO289" i="4"/>
  <c r="AT289" i="4"/>
  <c r="AX289" i="4"/>
  <c r="BC289" i="4"/>
  <c r="BG289" i="4"/>
  <c r="BL289" i="4"/>
  <c r="BP289" i="4"/>
  <c r="BU289" i="4"/>
  <c r="BY289" i="4"/>
  <c r="CD289" i="4"/>
  <c r="CG289" i="4"/>
  <c r="CH289" i="4"/>
  <c r="CL289" i="4"/>
  <c r="CP289" i="4"/>
  <c r="E290" i="4"/>
  <c r="N290" i="4"/>
  <c r="S290" i="4"/>
  <c r="W290" i="4"/>
  <c r="AB290" i="4"/>
  <c r="AF290" i="4"/>
  <c r="AK290" i="4"/>
  <c r="AO290" i="4"/>
  <c r="AT290" i="4"/>
  <c r="AX290" i="4"/>
  <c r="BC290" i="4"/>
  <c r="BG290" i="4"/>
  <c r="BL290" i="4"/>
  <c r="BP290" i="4"/>
  <c r="BU290" i="4"/>
  <c r="BY290" i="4"/>
  <c r="CD290" i="4"/>
  <c r="CG290" i="4"/>
  <c r="CH290" i="4"/>
  <c r="CL290" i="4"/>
  <c r="CP290" i="4"/>
  <c r="E291" i="4"/>
  <c r="N291" i="4"/>
  <c r="S291" i="4"/>
  <c r="W291" i="4"/>
  <c r="AB291" i="4"/>
  <c r="AF291" i="4"/>
  <c r="AK291" i="4"/>
  <c r="AO291" i="4"/>
  <c r="AT291" i="4"/>
  <c r="AX291" i="4"/>
  <c r="BC291" i="4"/>
  <c r="BG291" i="4"/>
  <c r="BL291" i="4"/>
  <c r="BP291" i="4"/>
  <c r="BU291" i="4"/>
  <c r="BY291" i="4"/>
  <c r="CD291" i="4"/>
  <c r="CG291" i="4"/>
  <c r="CH291" i="4"/>
  <c r="CL291" i="4"/>
  <c r="CP291" i="4"/>
  <c r="E292" i="4"/>
  <c r="N292" i="4"/>
  <c r="S292" i="4"/>
  <c r="W292" i="4"/>
  <c r="AB292" i="4"/>
  <c r="AF292" i="4"/>
  <c r="AK292" i="4"/>
  <c r="AO292" i="4"/>
  <c r="AT292" i="4"/>
  <c r="AX292" i="4"/>
  <c r="BC292" i="4"/>
  <c r="BG292" i="4"/>
  <c r="BL292" i="4"/>
  <c r="BP292" i="4"/>
  <c r="BU292" i="4"/>
  <c r="BY292" i="4"/>
  <c r="CD292" i="4"/>
  <c r="CG292" i="4"/>
  <c r="CH292" i="4"/>
  <c r="CL292" i="4"/>
  <c r="CP292" i="4"/>
  <c r="E293" i="4"/>
  <c r="N293" i="4"/>
  <c r="S293" i="4"/>
  <c r="W293" i="4"/>
  <c r="AB293" i="4"/>
  <c r="AF293" i="4"/>
  <c r="AK293" i="4"/>
  <c r="AO293" i="4"/>
  <c r="AT293" i="4"/>
  <c r="AX293" i="4"/>
  <c r="BC293" i="4"/>
  <c r="BG293" i="4"/>
  <c r="BL293" i="4"/>
  <c r="BP293" i="4"/>
  <c r="BU293" i="4"/>
  <c r="BY293" i="4"/>
  <c r="CD293" i="4"/>
  <c r="CG293" i="4"/>
  <c r="CH293" i="4"/>
  <c r="CL293" i="4"/>
  <c r="CP293" i="4"/>
  <c r="E294" i="4"/>
  <c r="N294" i="4"/>
  <c r="S294" i="4"/>
  <c r="W294" i="4"/>
  <c r="AB294" i="4"/>
  <c r="AF294" i="4"/>
  <c r="AK294" i="4"/>
  <c r="AO294" i="4"/>
  <c r="AT294" i="4"/>
  <c r="AX294" i="4"/>
  <c r="BC294" i="4"/>
  <c r="BG294" i="4"/>
  <c r="BL294" i="4"/>
  <c r="BP294" i="4"/>
  <c r="BU294" i="4"/>
  <c r="BY294" i="4"/>
  <c r="CD294" i="4"/>
  <c r="CG294" i="4"/>
  <c r="CH294" i="4"/>
  <c r="CL294" i="4"/>
  <c r="CP294" i="4"/>
  <c r="E295" i="4"/>
  <c r="N295" i="4"/>
  <c r="S295" i="4"/>
  <c r="W295" i="4"/>
  <c r="AB295" i="4"/>
  <c r="AF295" i="4"/>
  <c r="AK295" i="4"/>
  <c r="AO295" i="4"/>
  <c r="AT295" i="4"/>
  <c r="AX295" i="4"/>
  <c r="BC295" i="4"/>
  <c r="BG295" i="4"/>
  <c r="BL295" i="4"/>
  <c r="BP295" i="4"/>
  <c r="BU295" i="4"/>
  <c r="BY295" i="4"/>
  <c r="CD295" i="4"/>
  <c r="CG295" i="4"/>
  <c r="CH295" i="4"/>
  <c r="CL295" i="4"/>
  <c r="CP295" i="4"/>
  <c r="E296" i="4"/>
  <c r="N296" i="4"/>
  <c r="S296" i="4"/>
  <c r="W296" i="4"/>
  <c r="AB296" i="4"/>
  <c r="AF296" i="4"/>
  <c r="AK296" i="4"/>
  <c r="AO296" i="4"/>
  <c r="AT296" i="4"/>
  <c r="AX296" i="4"/>
  <c r="BC296" i="4"/>
  <c r="BG296" i="4"/>
  <c r="BL296" i="4"/>
  <c r="BP296" i="4"/>
  <c r="BU296" i="4"/>
  <c r="BY296" i="4"/>
  <c r="CD296" i="4"/>
  <c r="CG296" i="4"/>
  <c r="CH296" i="4"/>
  <c r="CL296" i="4"/>
  <c r="CP296" i="4"/>
  <c r="E297" i="4"/>
  <c r="N297" i="4"/>
  <c r="S297" i="4"/>
  <c r="W297" i="4"/>
  <c r="AB297" i="4"/>
  <c r="AF297" i="4"/>
  <c r="AK297" i="4"/>
  <c r="AO297" i="4"/>
  <c r="AT297" i="4"/>
  <c r="AX297" i="4"/>
  <c r="BC297" i="4"/>
  <c r="BG297" i="4"/>
  <c r="BL297" i="4"/>
  <c r="BP297" i="4"/>
  <c r="BU297" i="4"/>
  <c r="BY297" i="4"/>
  <c r="CD297" i="4"/>
  <c r="CG297" i="4"/>
  <c r="CH297" i="4"/>
  <c r="CL297" i="4"/>
  <c r="CP297" i="4"/>
  <c r="E298" i="4"/>
  <c r="N298" i="4"/>
  <c r="S298" i="4"/>
  <c r="W298" i="4"/>
  <c r="AB298" i="4"/>
  <c r="AF298" i="4"/>
  <c r="AK298" i="4"/>
  <c r="AO298" i="4"/>
  <c r="AT298" i="4"/>
  <c r="AX298" i="4"/>
  <c r="BC298" i="4"/>
  <c r="BG298" i="4"/>
  <c r="BL298" i="4"/>
  <c r="BP298" i="4"/>
  <c r="BU298" i="4"/>
  <c r="BY298" i="4"/>
  <c r="CD298" i="4"/>
  <c r="CG298" i="4"/>
  <c r="CH298" i="4"/>
  <c r="CL298" i="4"/>
  <c r="CP298" i="4"/>
  <c r="E299" i="4"/>
  <c r="N299" i="4"/>
  <c r="S299" i="4"/>
  <c r="W299" i="4"/>
  <c r="AB299" i="4"/>
  <c r="AF299" i="4"/>
  <c r="AK299" i="4"/>
  <c r="AO299" i="4"/>
  <c r="AT299" i="4"/>
  <c r="AX299" i="4"/>
  <c r="BC299" i="4"/>
  <c r="BG299" i="4"/>
  <c r="BL299" i="4"/>
  <c r="BP299" i="4"/>
  <c r="BU299" i="4"/>
  <c r="BY299" i="4"/>
  <c r="CD299" i="4"/>
  <c r="CG299" i="4"/>
  <c r="CH299" i="4"/>
  <c r="CL299" i="4"/>
  <c r="CP299" i="4"/>
  <c r="E300" i="4"/>
  <c r="N300" i="4"/>
  <c r="S300" i="4"/>
  <c r="W300" i="4"/>
  <c r="AB300" i="4"/>
  <c r="AF300" i="4"/>
  <c r="AK300" i="4"/>
  <c r="AO300" i="4"/>
  <c r="AT300" i="4"/>
  <c r="AX300" i="4"/>
  <c r="BC300" i="4"/>
  <c r="BG300" i="4"/>
  <c r="BL300" i="4"/>
  <c r="BP300" i="4"/>
  <c r="BU300" i="4"/>
  <c r="BY300" i="4"/>
  <c r="CD300" i="4"/>
  <c r="CG300" i="4"/>
  <c r="CH300" i="4"/>
  <c r="CL300" i="4"/>
  <c r="CP300" i="4"/>
  <c r="E301" i="4"/>
  <c r="N301" i="4"/>
  <c r="S301" i="4"/>
  <c r="W301" i="4"/>
  <c r="AB301" i="4"/>
  <c r="AF301" i="4"/>
  <c r="AK301" i="4"/>
  <c r="AO301" i="4"/>
  <c r="AT301" i="4"/>
  <c r="AX301" i="4"/>
  <c r="BC301" i="4"/>
  <c r="BG301" i="4"/>
  <c r="BL301" i="4"/>
  <c r="BP301" i="4"/>
  <c r="BU301" i="4"/>
  <c r="BY301" i="4"/>
  <c r="CD301" i="4"/>
  <c r="CG301" i="4"/>
  <c r="CH301" i="4"/>
  <c r="CL301" i="4"/>
  <c r="CP301" i="4"/>
  <c r="E302" i="4"/>
  <c r="N302" i="4"/>
  <c r="S302" i="4"/>
  <c r="W302" i="4"/>
  <c r="AB302" i="4"/>
  <c r="AF302" i="4"/>
  <c r="AK302" i="4"/>
  <c r="AO302" i="4"/>
  <c r="AT302" i="4"/>
  <c r="AX302" i="4"/>
  <c r="BC302" i="4"/>
  <c r="BG302" i="4"/>
  <c r="BL302" i="4"/>
  <c r="BP302" i="4"/>
  <c r="BU302" i="4"/>
  <c r="BY302" i="4"/>
  <c r="CD302" i="4"/>
  <c r="CG302" i="4"/>
  <c r="CH302" i="4"/>
  <c r="CL302" i="4"/>
  <c r="CP302" i="4"/>
  <c r="E303" i="4"/>
  <c r="N303" i="4"/>
  <c r="S303" i="4"/>
  <c r="W303" i="4"/>
  <c r="AB303" i="4"/>
  <c r="AF303" i="4"/>
  <c r="AK303" i="4"/>
  <c r="AO303" i="4"/>
  <c r="AT303" i="4"/>
  <c r="AX303" i="4"/>
  <c r="BC303" i="4"/>
  <c r="BG303" i="4"/>
  <c r="BL303" i="4"/>
  <c r="BP303" i="4"/>
  <c r="BU303" i="4"/>
  <c r="BY303" i="4"/>
  <c r="CD303" i="4"/>
  <c r="CG303" i="4"/>
  <c r="CH303" i="4"/>
  <c r="CL303" i="4"/>
  <c r="CP303" i="4"/>
  <c r="E304" i="4"/>
  <c r="N304" i="4"/>
  <c r="S304" i="4"/>
  <c r="W304" i="4"/>
  <c r="AB304" i="4"/>
  <c r="AF304" i="4"/>
  <c r="AK304" i="4"/>
  <c r="AO304" i="4"/>
  <c r="AT304" i="4"/>
  <c r="AX304" i="4"/>
  <c r="BC304" i="4"/>
  <c r="BG304" i="4"/>
  <c r="BL304" i="4"/>
  <c r="BP304" i="4"/>
  <c r="BU304" i="4"/>
  <c r="BY304" i="4"/>
  <c r="CD304" i="4"/>
  <c r="CG304" i="4"/>
  <c r="CH304" i="4"/>
  <c r="CL304" i="4"/>
  <c r="CP304" i="4"/>
  <c r="E305" i="4"/>
  <c r="N305" i="4"/>
  <c r="S305" i="4"/>
  <c r="W305" i="4"/>
  <c r="AB305" i="4"/>
  <c r="AF305" i="4"/>
  <c r="AK305" i="4"/>
  <c r="AO305" i="4"/>
  <c r="AT305" i="4"/>
  <c r="AX305" i="4"/>
  <c r="BC305" i="4"/>
  <c r="BG305" i="4"/>
  <c r="BL305" i="4"/>
  <c r="BP305" i="4"/>
  <c r="BU305" i="4"/>
  <c r="BY305" i="4"/>
  <c r="CD305" i="4"/>
  <c r="CG305" i="4"/>
  <c r="CH305" i="4"/>
  <c r="CL305" i="4"/>
  <c r="CP305" i="4"/>
  <c r="E306" i="4"/>
  <c r="N306" i="4"/>
  <c r="S306" i="4"/>
  <c r="W306" i="4"/>
  <c r="AB306" i="4"/>
  <c r="AF306" i="4"/>
  <c r="AK306" i="4"/>
  <c r="AO306" i="4"/>
  <c r="AT306" i="4"/>
  <c r="AX306" i="4"/>
  <c r="BC306" i="4"/>
  <c r="BG306" i="4"/>
  <c r="BL306" i="4"/>
  <c r="BP306" i="4"/>
  <c r="BU306" i="4"/>
  <c r="BY306" i="4"/>
  <c r="CD306" i="4"/>
  <c r="CG306" i="4"/>
  <c r="CH306" i="4"/>
  <c r="CL306" i="4"/>
  <c r="CP306" i="4"/>
  <c r="E307" i="4"/>
  <c r="N307" i="4"/>
  <c r="S307" i="4"/>
  <c r="W307" i="4"/>
  <c r="AB307" i="4"/>
  <c r="AF307" i="4"/>
  <c r="AK307" i="4"/>
  <c r="AO307" i="4"/>
  <c r="AT307" i="4"/>
  <c r="AX307" i="4"/>
  <c r="BC307" i="4"/>
  <c r="BG307" i="4"/>
  <c r="BL307" i="4"/>
  <c r="BP307" i="4"/>
  <c r="BU307" i="4"/>
  <c r="BY307" i="4"/>
  <c r="CD307" i="4"/>
  <c r="CG307" i="4"/>
  <c r="CH307" i="4"/>
  <c r="CL307" i="4"/>
  <c r="CP307" i="4"/>
  <c r="E308" i="4"/>
  <c r="N308" i="4"/>
  <c r="S308" i="4"/>
  <c r="W308" i="4"/>
  <c r="AB308" i="4"/>
  <c r="AF308" i="4"/>
  <c r="AK308" i="4"/>
  <c r="AO308" i="4"/>
  <c r="AT308" i="4"/>
  <c r="AX308" i="4"/>
  <c r="BC308" i="4"/>
  <c r="BG308" i="4"/>
  <c r="BL308" i="4"/>
  <c r="BP308" i="4"/>
  <c r="BU308" i="4"/>
  <c r="BY308" i="4"/>
  <c r="CD308" i="4"/>
  <c r="CG308" i="4"/>
  <c r="CH308" i="4"/>
  <c r="CL308" i="4"/>
  <c r="CP308" i="4"/>
  <c r="E309" i="4"/>
  <c r="N309" i="4"/>
  <c r="S309" i="4"/>
  <c r="W309" i="4"/>
  <c r="AB309" i="4"/>
  <c r="AF309" i="4"/>
  <c r="AK309" i="4"/>
  <c r="AO309" i="4"/>
  <c r="AT309" i="4"/>
  <c r="AX309" i="4"/>
  <c r="BC309" i="4"/>
  <c r="BG309" i="4"/>
  <c r="BL309" i="4"/>
  <c r="BP309" i="4"/>
  <c r="BU309" i="4"/>
  <c r="BY309" i="4"/>
  <c r="CD309" i="4"/>
  <c r="CG309" i="4"/>
  <c r="CH309" i="4"/>
  <c r="CL309" i="4"/>
  <c r="CP309" i="4"/>
  <c r="E310" i="4"/>
  <c r="N310" i="4"/>
  <c r="S310" i="4"/>
  <c r="W310" i="4"/>
  <c r="AB310" i="4"/>
  <c r="AF310" i="4"/>
  <c r="AK310" i="4"/>
  <c r="AO310" i="4"/>
  <c r="AT310" i="4"/>
  <c r="AX310" i="4"/>
  <c r="BC310" i="4"/>
  <c r="BG310" i="4"/>
  <c r="BL310" i="4"/>
  <c r="BP310" i="4"/>
  <c r="BU310" i="4"/>
  <c r="BY310" i="4"/>
  <c r="CD310" i="4"/>
  <c r="CG310" i="4"/>
  <c r="CH310" i="4"/>
  <c r="CL310" i="4"/>
  <c r="CP310" i="4"/>
  <c r="E311" i="4"/>
  <c r="N311" i="4"/>
  <c r="S311" i="4"/>
  <c r="W311" i="4"/>
  <c r="AB311" i="4"/>
  <c r="AF311" i="4"/>
  <c r="AK311" i="4"/>
  <c r="AO311" i="4"/>
  <c r="AT311" i="4"/>
  <c r="AX311" i="4"/>
  <c r="BC311" i="4"/>
  <c r="BG311" i="4"/>
  <c r="BL311" i="4"/>
  <c r="BP311" i="4"/>
  <c r="BU311" i="4"/>
  <c r="BY311" i="4"/>
  <c r="CD311" i="4"/>
  <c r="CG311" i="4"/>
  <c r="CH311" i="4"/>
  <c r="CL311" i="4"/>
  <c r="CP311" i="4"/>
  <c r="E312" i="4"/>
  <c r="N312" i="4"/>
  <c r="S312" i="4"/>
  <c r="W312" i="4"/>
  <c r="AB312" i="4"/>
  <c r="AF312" i="4"/>
  <c r="AK312" i="4"/>
  <c r="AO312" i="4"/>
  <c r="AT312" i="4"/>
  <c r="AX312" i="4"/>
  <c r="BC312" i="4"/>
  <c r="BG312" i="4"/>
  <c r="BL312" i="4"/>
  <c r="BP312" i="4"/>
  <c r="BU312" i="4"/>
  <c r="BY312" i="4"/>
  <c r="CD312" i="4"/>
  <c r="CG312" i="4"/>
  <c r="CH312" i="4"/>
  <c r="CL312" i="4"/>
  <c r="CP312" i="4"/>
  <c r="E313" i="4"/>
  <c r="N313" i="4"/>
  <c r="S313" i="4"/>
  <c r="W313" i="4"/>
  <c r="AB313" i="4"/>
  <c r="AF313" i="4"/>
  <c r="AK313" i="4"/>
  <c r="AO313" i="4"/>
  <c r="AT313" i="4"/>
  <c r="AX313" i="4"/>
  <c r="BC313" i="4"/>
  <c r="BG313" i="4"/>
  <c r="BL313" i="4"/>
  <c r="BP313" i="4"/>
  <c r="BU313" i="4"/>
  <c r="BY313" i="4"/>
  <c r="CD313" i="4"/>
  <c r="CG313" i="4"/>
  <c r="CH313" i="4"/>
  <c r="CL313" i="4"/>
  <c r="CP313" i="4"/>
  <c r="E314" i="4"/>
  <c r="N314" i="4"/>
  <c r="S314" i="4"/>
  <c r="W314" i="4"/>
  <c r="AB314" i="4"/>
  <c r="AF314" i="4"/>
  <c r="AK314" i="4"/>
  <c r="AO314" i="4"/>
  <c r="AT314" i="4"/>
  <c r="AX314" i="4"/>
  <c r="BC314" i="4"/>
  <c r="BG314" i="4"/>
  <c r="BL314" i="4"/>
  <c r="BP314" i="4"/>
  <c r="BU314" i="4"/>
  <c r="BY314" i="4"/>
  <c r="CD314" i="4"/>
  <c r="CG314" i="4"/>
  <c r="CH314" i="4"/>
  <c r="CL314" i="4"/>
  <c r="CP314" i="4"/>
  <c r="E315" i="4"/>
  <c r="N315" i="4"/>
  <c r="S315" i="4"/>
  <c r="W315" i="4"/>
  <c r="AB315" i="4"/>
  <c r="AF315" i="4"/>
  <c r="AK315" i="4"/>
  <c r="AO315" i="4"/>
  <c r="AT315" i="4"/>
  <c r="AX315" i="4"/>
  <c r="BC315" i="4"/>
  <c r="BG315" i="4"/>
  <c r="BL315" i="4"/>
  <c r="BP315" i="4"/>
  <c r="BU315" i="4"/>
  <c r="BY315" i="4"/>
  <c r="CD315" i="4"/>
  <c r="CG315" i="4"/>
  <c r="CH315" i="4"/>
  <c r="CL315" i="4"/>
  <c r="CP315" i="4"/>
  <c r="E316" i="4"/>
  <c r="N316" i="4"/>
  <c r="S316" i="4"/>
  <c r="W316" i="4"/>
  <c r="AB316" i="4"/>
  <c r="AF316" i="4"/>
  <c r="AK316" i="4"/>
  <c r="AO316" i="4"/>
  <c r="AT316" i="4"/>
  <c r="AX316" i="4"/>
  <c r="BC316" i="4"/>
  <c r="BG316" i="4"/>
  <c r="BL316" i="4"/>
  <c r="BP316" i="4"/>
  <c r="BU316" i="4"/>
  <c r="BY316" i="4"/>
  <c r="CD316" i="4"/>
  <c r="CG316" i="4"/>
  <c r="CH316" i="4"/>
  <c r="CL316" i="4"/>
  <c r="CP316" i="4"/>
  <c r="E317" i="4"/>
  <c r="N317" i="4"/>
  <c r="S317" i="4"/>
  <c r="W317" i="4"/>
  <c r="AB317" i="4"/>
  <c r="AF317" i="4"/>
  <c r="AK317" i="4"/>
  <c r="AO317" i="4"/>
  <c r="AT317" i="4"/>
  <c r="AX317" i="4"/>
  <c r="BC317" i="4"/>
  <c r="BG317" i="4"/>
  <c r="BL317" i="4"/>
  <c r="BP317" i="4"/>
  <c r="BU317" i="4"/>
  <c r="BY317" i="4"/>
  <c r="CD317" i="4"/>
  <c r="CG317" i="4"/>
  <c r="CH317" i="4"/>
  <c r="CL317" i="4"/>
  <c r="CP317" i="4"/>
  <c r="E318" i="4"/>
  <c r="N318" i="4"/>
  <c r="S318" i="4"/>
  <c r="W318" i="4"/>
  <c r="AB318" i="4"/>
  <c r="AF318" i="4"/>
  <c r="AK318" i="4"/>
  <c r="AO318" i="4"/>
  <c r="AT318" i="4"/>
  <c r="AX318" i="4"/>
  <c r="BC318" i="4"/>
  <c r="BG318" i="4"/>
  <c r="BL318" i="4"/>
  <c r="BP318" i="4"/>
  <c r="BU318" i="4"/>
  <c r="BY318" i="4"/>
  <c r="CD318" i="4"/>
  <c r="CG318" i="4"/>
  <c r="CH318" i="4"/>
  <c r="CL318" i="4"/>
  <c r="CP318" i="4"/>
  <c r="E319" i="4"/>
  <c r="N319" i="4"/>
  <c r="S319" i="4"/>
  <c r="W319" i="4"/>
  <c r="AB319" i="4"/>
  <c r="AF319" i="4"/>
  <c r="AK319" i="4"/>
  <c r="AO319" i="4"/>
  <c r="AT319" i="4"/>
  <c r="AX319" i="4"/>
  <c r="BC319" i="4"/>
  <c r="BG319" i="4"/>
  <c r="BL319" i="4"/>
  <c r="BP319" i="4"/>
  <c r="BU319" i="4"/>
  <c r="BY319" i="4"/>
  <c r="CD319" i="4"/>
  <c r="CG319" i="4"/>
  <c r="CH319" i="4"/>
  <c r="CL319" i="4"/>
  <c r="CP319" i="4"/>
  <c r="E320" i="4"/>
  <c r="N320" i="4"/>
  <c r="S320" i="4"/>
  <c r="W320" i="4"/>
  <c r="AB320" i="4"/>
  <c r="AF320" i="4"/>
  <c r="AK320" i="4"/>
  <c r="AO320" i="4"/>
  <c r="AT320" i="4"/>
  <c r="AX320" i="4"/>
  <c r="BC320" i="4"/>
  <c r="BG320" i="4"/>
  <c r="BL320" i="4"/>
  <c r="BP320" i="4"/>
  <c r="BU320" i="4"/>
  <c r="BY320" i="4"/>
  <c r="CD320" i="4"/>
  <c r="CG320" i="4"/>
  <c r="CH320" i="4"/>
  <c r="CL320" i="4"/>
  <c r="CP320" i="4"/>
  <c r="E321" i="4"/>
  <c r="N321" i="4"/>
  <c r="S321" i="4"/>
  <c r="W321" i="4"/>
  <c r="AB321" i="4"/>
  <c r="AF321" i="4"/>
  <c r="AK321" i="4"/>
  <c r="AO321" i="4"/>
  <c r="AT321" i="4"/>
  <c r="AX321" i="4"/>
  <c r="BC321" i="4"/>
  <c r="BG321" i="4"/>
  <c r="BL321" i="4"/>
  <c r="BP321" i="4"/>
  <c r="BU321" i="4"/>
  <c r="BY321" i="4"/>
  <c r="CD321" i="4"/>
  <c r="CG321" i="4"/>
  <c r="CH321" i="4"/>
  <c r="CL321" i="4"/>
  <c r="CP321" i="4"/>
  <c r="E322" i="4"/>
  <c r="N322" i="4"/>
  <c r="S322" i="4"/>
  <c r="W322" i="4"/>
  <c r="AB322" i="4"/>
  <c r="AF322" i="4"/>
  <c r="AK322" i="4"/>
  <c r="AO322" i="4"/>
  <c r="AT322" i="4"/>
  <c r="AX322" i="4"/>
  <c r="BC322" i="4"/>
  <c r="BG322" i="4"/>
  <c r="BL322" i="4"/>
  <c r="BP322" i="4"/>
  <c r="BU322" i="4"/>
  <c r="BY322" i="4"/>
  <c r="CD322" i="4"/>
  <c r="CG322" i="4"/>
  <c r="CH322" i="4"/>
  <c r="CL322" i="4"/>
  <c r="CP322" i="4"/>
  <c r="E323" i="4"/>
  <c r="N323" i="4"/>
  <c r="S323" i="4"/>
  <c r="W323" i="4"/>
  <c r="AB323" i="4"/>
  <c r="AF323" i="4"/>
  <c r="AK323" i="4"/>
  <c r="AO323" i="4"/>
  <c r="AT323" i="4"/>
  <c r="AX323" i="4"/>
  <c r="BC323" i="4"/>
  <c r="BG323" i="4"/>
  <c r="BL323" i="4"/>
  <c r="BP323" i="4"/>
  <c r="BU323" i="4"/>
  <c r="BY323" i="4"/>
  <c r="CD323" i="4"/>
  <c r="CG323" i="4"/>
  <c r="CH323" i="4"/>
  <c r="CL323" i="4"/>
  <c r="CP323" i="4"/>
  <c r="E324" i="4"/>
  <c r="N324" i="4"/>
  <c r="S324" i="4"/>
  <c r="W324" i="4"/>
  <c r="AB324" i="4"/>
  <c r="AF324" i="4"/>
  <c r="AK324" i="4"/>
  <c r="AO324" i="4"/>
  <c r="AT324" i="4"/>
  <c r="AX324" i="4"/>
  <c r="BC324" i="4"/>
  <c r="BG324" i="4"/>
  <c r="BL324" i="4"/>
  <c r="BP324" i="4"/>
  <c r="BU324" i="4"/>
  <c r="BY324" i="4"/>
  <c r="CD324" i="4"/>
  <c r="CG324" i="4"/>
  <c r="CH324" i="4"/>
  <c r="CL324" i="4"/>
  <c r="CP324" i="4"/>
  <c r="E325" i="4"/>
  <c r="N325" i="4"/>
  <c r="S325" i="4"/>
  <c r="W325" i="4"/>
  <c r="AB325" i="4"/>
  <c r="AF325" i="4"/>
  <c r="AK325" i="4"/>
  <c r="AO325" i="4"/>
  <c r="AT325" i="4"/>
  <c r="AX325" i="4"/>
  <c r="BC325" i="4"/>
  <c r="BG325" i="4"/>
  <c r="BL325" i="4"/>
  <c r="BP325" i="4"/>
  <c r="BU325" i="4"/>
  <c r="BY325" i="4"/>
  <c r="CD325" i="4"/>
  <c r="CG325" i="4"/>
  <c r="CH325" i="4"/>
  <c r="CL325" i="4"/>
  <c r="CP325" i="4"/>
  <c r="E326" i="4"/>
  <c r="N326" i="4"/>
  <c r="S326" i="4"/>
  <c r="W326" i="4"/>
  <c r="AB326" i="4"/>
  <c r="AF326" i="4"/>
  <c r="AK326" i="4"/>
  <c r="AO326" i="4"/>
  <c r="AT326" i="4"/>
  <c r="AX326" i="4"/>
  <c r="BC326" i="4"/>
  <c r="BG326" i="4"/>
  <c r="BL326" i="4"/>
  <c r="BP326" i="4"/>
  <c r="BU326" i="4"/>
  <c r="BY326" i="4"/>
  <c r="CD326" i="4"/>
  <c r="CG326" i="4"/>
  <c r="CH326" i="4"/>
  <c r="CL326" i="4"/>
  <c r="CP326" i="4"/>
  <c r="E327" i="4"/>
  <c r="N327" i="4"/>
  <c r="S327" i="4"/>
  <c r="W327" i="4"/>
  <c r="AB327" i="4"/>
  <c r="AF327" i="4"/>
  <c r="AK327" i="4"/>
  <c r="AO327" i="4"/>
  <c r="AT327" i="4"/>
  <c r="AX327" i="4"/>
  <c r="BC327" i="4"/>
  <c r="BG327" i="4"/>
  <c r="BL327" i="4"/>
  <c r="BP327" i="4"/>
  <c r="BU327" i="4"/>
  <c r="BY327" i="4"/>
  <c r="CD327" i="4"/>
  <c r="CG327" i="4"/>
  <c r="CH327" i="4"/>
  <c r="CL327" i="4"/>
  <c r="CP327" i="4"/>
  <c r="E328" i="4"/>
  <c r="N328" i="4"/>
  <c r="S328" i="4"/>
  <c r="W328" i="4"/>
  <c r="AB328" i="4"/>
  <c r="AF328" i="4"/>
  <c r="AK328" i="4"/>
  <c r="AO328" i="4"/>
  <c r="AT328" i="4"/>
  <c r="AX328" i="4"/>
  <c r="BC328" i="4"/>
  <c r="BG328" i="4"/>
  <c r="BL328" i="4"/>
  <c r="BP328" i="4"/>
  <c r="BU328" i="4"/>
  <c r="BY328" i="4"/>
  <c r="CD328" i="4"/>
  <c r="CG328" i="4"/>
  <c r="CH328" i="4"/>
  <c r="CL328" i="4"/>
  <c r="CP328" i="4"/>
  <c r="E329" i="4"/>
  <c r="N329" i="4"/>
  <c r="S329" i="4"/>
  <c r="W329" i="4"/>
  <c r="AB329" i="4"/>
  <c r="AF329" i="4"/>
  <c r="AK329" i="4"/>
  <c r="AO329" i="4"/>
  <c r="AT329" i="4"/>
  <c r="AX329" i="4"/>
  <c r="BC329" i="4"/>
  <c r="BG329" i="4"/>
  <c r="BL329" i="4"/>
  <c r="BP329" i="4"/>
  <c r="BU329" i="4"/>
  <c r="BY329" i="4"/>
  <c r="CD329" i="4"/>
  <c r="CG329" i="4"/>
  <c r="CH329" i="4"/>
  <c r="CL329" i="4"/>
  <c r="CP329" i="4"/>
  <c r="E330" i="4"/>
  <c r="N330" i="4"/>
  <c r="S330" i="4"/>
  <c r="W330" i="4"/>
  <c r="AB330" i="4"/>
  <c r="AF330" i="4"/>
  <c r="AK330" i="4"/>
  <c r="AO330" i="4"/>
  <c r="AT330" i="4"/>
  <c r="AX330" i="4"/>
  <c r="BC330" i="4"/>
  <c r="BG330" i="4"/>
  <c r="BL330" i="4"/>
  <c r="BP330" i="4"/>
  <c r="BU330" i="4"/>
  <c r="BY330" i="4"/>
  <c r="CD330" i="4"/>
  <c r="CG330" i="4"/>
  <c r="CH330" i="4"/>
  <c r="CL330" i="4"/>
  <c r="CP330" i="4"/>
  <c r="E331" i="4"/>
  <c r="N331" i="4"/>
  <c r="S331" i="4"/>
  <c r="W331" i="4"/>
  <c r="AB331" i="4"/>
  <c r="AF331" i="4"/>
  <c r="AK331" i="4"/>
  <c r="AO331" i="4"/>
  <c r="AT331" i="4"/>
  <c r="AX331" i="4"/>
  <c r="BC331" i="4"/>
  <c r="BG331" i="4"/>
  <c r="BL331" i="4"/>
  <c r="BP331" i="4"/>
  <c r="BU331" i="4"/>
  <c r="BY331" i="4"/>
  <c r="CD331" i="4"/>
  <c r="CG331" i="4"/>
  <c r="CH331" i="4"/>
  <c r="CL331" i="4"/>
  <c r="CP331" i="4"/>
  <c r="E332" i="4"/>
  <c r="N332" i="4"/>
  <c r="S332" i="4"/>
  <c r="W332" i="4"/>
  <c r="AB332" i="4"/>
  <c r="AF332" i="4"/>
  <c r="AK332" i="4"/>
  <c r="AO332" i="4"/>
  <c r="AT332" i="4"/>
  <c r="AX332" i="4"/>
  <c r="BC332" i="4"/>
  <c r="BG332" i="4"/>
  <c r="BL332" i="4"/>
  <c r="BP332" i="4"/>
  <c r="BU332" i="4"/>
  <c r="BY332" i="4"/>
  <c r="CD332" i="4"/>
  <c r="CG332" i="4"/>
  <c r="CH332" i="4"/>
  <c r="CL332" i="4"/>
  <c r="CP332" i="4"/>
  <c r="E333" i="4"/>
  <c r="N333" i="4"/>
  <c r="S333" i="4"/>
  <c r="W333" i="4"/>
  <c r="AB333" i="4"/>
  <c r="AF333" i="4"/>
  <c r="AK333" i="4"/>
  <c r="AO333" i="4"/>
  <c r="AT333" i="4"/>
  <c r="AX333" i="4"/>
  <c r="BC333" i="4"/>
  <c r="BG333" i="4"/>
  <c r="BL333" i="4"/>
  <c r="BP333" i="4"/>
  <c r="BU333" i="4"/>
  <c r="BY333" i="4"/>
  <c r="CD333" i="4"/>
  <c r="CG333" i="4"/>
  <c r="CH333" i="4"/>
  <c r="CL333" i="4"/>
  <c r="CP333" i="4"/>
  <c r="E334" i="4"/>
  <c r="N334" i="4"/>
  <c r="S334" i="4"/>
  <c r="W334" i="4"/>
  <c r="AB334" i="4"/>
  <c r="AF334" i="4"/>
  <c r="AK334" i="4"/>
  <c r="AO334" i="4"/>
  <c r="AT334" i="4"/>
  <c r="AX334" i="4"/>
  <c r="BC334" i="4"/>
  <c r="BG334" i="4"/>
  <c r="BL334" i="4"/>
  <c r="BP334" i="4"/>
  <c r="BU334" i="4"/>
  <c r="BY334" i="4"/>
  <c r="CD334" i="4"/>
  <c r="CG334" i="4"/>
  <c r="CH334" i="4"/>
  <c r="CL334" i="4"/>
  <c r="CP334" i="4"/>
  <c r="E335" i="4"/>
  <c r="N335" i="4"/>
  <c r="S335" i="4"/>
  <c r="W335" i="4"/>
  <c r="AB335" i="4"/>
  <c r="AF335" i="4"/>
  <c r="AK335" i="4"/>
  <c r="AO335" i="4"/>
  <c r="AT335" i="4"/>
  <c r="AX335" i="4"/>
  <c r="BC335" i="4"/>
  <c r="BG335" i="4"/>
  <c r="BL335" i="4"/>
  <c r="BP335" i="4"/>
  <c r="BU335" i="4"/>
  <c r="BY335" i="4"/>
  <c r="CD335" i="4"/>
  <c r="CG335" i="4"/>
  <c r="CH335" i="4"/>
  <c r="CL335" i="4"/>
  <c r="CP335" i="4"/>
  <c r="E336" i="4"/>
  <c r="N336" i="4"/>
  <c r="S336" i="4"/>
  <c r="W336" i="4"/>
  <c r="AB336" i="4"/>
  <c r="AF336" i="4"/>
  <c r="AK336" i="4"/>
  <c r="AO336" i="4"/>
  <c r="AT336" i="4"/>
  <c r="AX336" i="4"/>
  <c r="BC336" i="4"/>
  <c r="BG336" i="4"/>
  <c r="BL336" i="4"/>
  <c r="BP336" i="4"/>
  <c r="BU336" i="4"/>
  <c r="BY336" i="4"/>
  <c r="CD336" i="4"/>
  <c r="CG336" i="4"/>
  <c r="CH336" i="4"/>
  <c r="CL336" i="4"/>
  <c r="CP336" i="4"/>
  <c r="E337" i="4"/>
  <c r="N337" i="4"/>
  <c r="S337" i="4"/>
  <c r="W337" i="4"/>
  <c r="AB337" i="4"/>
  <c r="AF337" i="4"/>
  <c r="AK337" i="4"/>
  <c r="AO337" i="4"/>
  <c r="AT337" i="4"/>
  <c r="AX337" i="4"/>
  <c r="BC337" i="4"/>
  <c r="BG337" i="4"/>
  <c r="BL337" i="4"/>
  <c r="BP337" i="4"/>
  <c r="BU337" i="4"/>
  <c r="BY337" i="4"/>
  <c r="CD337" i="4"/>
  <c r="CG337" i="4"/>
  <c r="CH337" i="4"/>
  <c r="CL337" i="4"/>
  <c r="CP337" i="4"/>
  <c r="E338" i="4"/>
  <c r="N338" i="4"/>
  <c r="S338" i="4"/>
  <c r="W338" i="4"/>
  <c r="AB338" i="4"/>
  <c r="AF338" i="4"/>
  <c r="AK338" i="4"/>
  <c r="AO338" i="4"/>
  <c r="AT338" i="4"/>
  <c r="AX338" i="4"/>
  <c r="BC338" i="4"/>
  <c r="BG338" i="4"/>
  <c r="BL338" i="4"/>
  <c r="BP338" i="4"/>
  <c r="BU338" i="4"/>
  <c r="BY338" i="4"/>
  <c r="CD338" i="4"/>
  <c r="CG338" i="4"/>
  <c r="CH338" i="4"/>
  <c r="CL338" i="4"/>
  <c r="CP338" i="4"/>
  <c r="E339" i="4"/>
  <c r="N339" i="4"/>
  <c r="S339" i="4"/>
  <c r="W339" i="4"/>
  <c r="AB339" i="4"/>
  <c r="AF339" i="4"/>
  <c r="AK339" i="4"/>
  <c r="AO339" i="4"/>
  <c r="AT339" i="4"/>
  <c r="AX339" i="4"/>
  <c r="BC339" i="4"/>
  <c r="BG339" i="4"/>
  <c r="BL339" i="4"/>
  <c r="BP339" i="4"/>
  <c r="BU339" i="4"/>
  <c r="BY339" i="4"/>
  <c r="CD339" i="4"/>
  <c r="CG339" i="4"/>
  <c r="CH339" i="4"/>
  <c r="CL339" i="4"/>
  <c r="CP339" i="4"/>
  <c r="E340" i="4"/>
  <c r="N340" i="4"/>
  <c r="S340" i="4"/>
  <c r="W340" i="4"/>
  <c r="AB340" i="4"/>
  <c r="AF340" i="4"/>
  <c r="AK340" i="4"/>
  <c r="AO340" i="4"/>
  <c r="AT340" i="4"/>
  <c r="AX340" i="4"/>
  <c r="BC340" i="4"/>
  <c r="BG340" i="4"/>
  <c r="BL340" i="4"/>
  <c r="BP340" i="4"/>
  <c r="BU340" i="4"/>
  <c r="BY340" i="4"/>
  <c r="CD340" i="4"/>
  <c r="CG340" i="4"/>
  <c r="CH340" i="4"/>
  <c r="CL340" i="4"/>
  <c r="CP340" i="4"/>
  <c r="E341" i="4"/>
  <c r="N341" i="4"/>
  <c r="S341" i="4"/>
  <c r="W341" i="4"/>
  <c r="AB341" i="4"/>
  <c r="AF341" i="4"/>
  <c r="AK341" i="4"/>
  <c r="AO341" i="4"/>
  <c r="AT341" i="4"/>
  <c r="AX341" i="4"/>
  <c r="BC341" i="4"/>
  <c r="BG341" i="4"/>
  <c r="BL341" i="4"/>
  <c r="BP341" i="4"/>
  <c r="BU341" i="4"/>
  <c r="BY341" i="4"/>
  <c r="CD341" i="4"/>
  <c r="CG341" i="4"/>
  <c r="CH341" i="4"/>
  <c r="CL341" i="4"/>
  <c r="CP341" i="4"/>
  <c r="E342" i="4"/>
  <c r="N342" i="4"/>
  <c r="S342" i="4"/>
  <c r="W342" i="4"/>
  <c r="AB342" i="4"/>
  <c r="AF342" i="4"/>
  <c r="AK342" i="4"/>
  <c r="AO342" i="4"/>
  <c r="AT342" i="4"/>
  <c r="AX342" i="4"/>
  <c r="BC342" i="4"/>
  <c r="BG342" i="4"/>
  <c r="BL342" i="4"/>
  <c r="BP342" i="4"/>
  <c r="BU342" i="4"/>
  <c r="BY342" i="4"/>
  <c r="CD342" i="4"/>
  <c r="CG342" i="4"/>
  <c r="CH342" i="4"/>
  <c r="CL342" i="4"/>
  <c r="CP342" i="4"/>
  <c r="E343" i="4"/>
  <c r="N343" i="4"/>
  <c r="S343" i="4"/>
  <c r="W343" i="4"/>
  <c r="AB343" i="4"/>
  <c r="AF343" i="4"/>
  <c r="AK343" i="4"/>
  <c r="AO343" i="4"/>
  <c r="AT343" i="4"/>
  <c r="AX343" i="4"/>
  <c r="BC343" i="4"/>
  <c r="BG343" i="4"/>
  <c r="BL343" i="4"/>
  <c r="BP343" i="4"/>
  <c r="BU343" i="4"/>
  <c r="BY343" i="4"/>
  <c r="CD343" i="4"/>
  <c r="CG343" i="4"/>
  <c r="CH343" i="4"/>
  <c r="CL343" i="4"/>
  <c r="CP343" i="4"/>
  <c r="E344" i="4"/>
  <c r="N344" i="4"/>
  <c r="S344" i="4"/>
  <c r="W344" i="4"/>
  <c r="AB344" i="4"/>
  <c r="AF344" i="4"/>
  <c r="AK344" i="4"/>
  <c r="AO344" i="4"/>
  <c r="AT344" i="4"/>
  <c r="AX344" i="4"/>
  <c r="BC344" i="4"/>
  <c r="BG344" i="4"/>
  <c r="BL344" i="4"/>
  <c r="BP344" i="4"/>
  <c r="BU344" i="4"/>
  <c r="BY344" i="4"/>
  <c r="CD344" i="4"/>
  <c r="CG344" i="4"/>
  <c r="CH344" i="4"/>
  <c r="CL344" i="4"/>
  <c r="CP344" i="4"/>
  <c r="E345" i="4"/>
  <c r="N345" i="4"/>
  <c r="S345" i="4"/>
  <c r="W345" i="4"/>
  <c r="AB345" i="4"/>
  <c r="AF345" i="4"/>
  <c r="AK345" i="4"/>
  <c r="AO345" i="4"/>
  <c r="AT345" i="4"/>
  <c r="AX345" i="4"/>
  <c r="BC345" i="4"/>
  <c r="BG345" i="4"/>
  <c r="BL345" i="4"/>
  <c r="BP345" i="4"/>
  <c r="BU345" i="4"/>
  <c r="BY345" i="4"/>
  <c r="CD345" i="4"/>
  <c r="CG345" i="4"/>
  <c r="CH345" i="4"/>
  <c r="CL345" i="4"/>
  <c r="CP345" i="4"/>
  <c r="E346" i="4"/>
  <c r="N346" i="4"/>
  <c r="S346" i="4"/>
  <c r="W346" i="4"/>
  <c r="AB346" i="4"/>
  <c r="AF346" i="4"/>
  <c r="AK346" i="4"/>
  <c r="AO346" i="4"/>
  <c r="AT346" i="4"/>
  <c r="AX346" i="4"/>
  <c r="BC346" i="4"/>
  <c r="BG346" i="4"/>
  <c r="BL346" i="4"/>
  <c r="BP346" i="4"/>
  <c r="BU346" i="4"/>
  <c r="BY346" i="4"/>
  <c r="CD346" i="4"/>
  <c r="CG346" i="4"/>
  <c r="CH346" i="4"/>
  <c r="CL346" i="4"/>
  <c r="CP346" i="4"/>
  <c r="E347" i="4"/>
  <c r="N347" i="4"/>
  <c r="S347" i="4"/>
  <c r="W347" i="4"/>
  <c r="AB347" i="4"/>
  <c r="AF347" i="4"/>
  <c r="AK347" i="4"/>
  <c r="AO347" i="4"/>
  <c r="AT347" i="4"/>
  <c r="AX347" i="4"/>
  <c r="BC347" i="4"/>
  <c r="BG347" i="4"/>
  <c r="BL347" i="4"/>
  <c r="BP347" i="4"/>
  <c r="BU347" i="4"/>
  <c r="BY347" i="4"/>
  <c r="CD347" i="4"/>
  <c r="CG347" i="4"/>
  <c r="CH347" i="4"/>
  <c r="CL347" i="4"/>
  <c r="CP347" i="4"/>
  <c r="E348" i="4"/>
  <c r="N348" i="4"/>
  <c r="S348" i="4"/>
  <c r="W348" i="4"/>
  <c r="AB348" i="4"/>
  <c r="AF348" i="4"/>
  <c r="AK348" i="4"/>
  <c r="AO348" i="4"/>
  <c r="AT348" i="4"/>
  <c r="AX348" i="4"/>
  <c r="BC348" i="4"/>
  <c r="BG348" i="4"/>
  <c r="BL348" i="4"/>
  <c r="BP348" i="4"/>
  <c r="BU348" i="4"/>
  <c r="BY348" i="4"/>
  <c r="CD348" i="4"/>
  <c r="CG348" i="4"/>
  <c r="CH348" i="4"/>
  <c r="CL348" i="4"/>
  <c r="CP348" i="4"/>
  <c r="E349" i="4"/>
  <c r="N349" i="4"/>
  <c r="S349" i="4"/>
  <c r="W349" i="4"/>
  <c r="AB349" i="4"/>
  <c r="AF349" i="4"/>
  <c r="AK349" i="4"/>
  <c r="AO349" i="4"/>
  <c r="AT349" i="4"/>
  <c r="AX349" i="4"/>
  <c r="BC349" i="4"/>
  <c r="BG349" i="4"/>
  <c r="BL349" i="4"/>
  <c r="BP349" i="4"/>
  <c r="BU349" i="4"/>
  <c r="BY349" i="4"/>
  <c r="CD349" i="4"/>
  <c r="CG349" i="4"/>
  <c r="CH349" i="4"/>
  <c r="CL349" i="4"/>
  <c r="CP349" i="4"/>
  <c r="E350" i="4"/>
  <c r="N350" i="4"/>
  <c r="S350" i="4"/>
  <c r="W350" i="4"/>
  <c r="AB350" i="4"/>
  <c r="AF350" i="4"/>
  <c r="AK350" i="4"/>
  <c r="AO350" i="4"/>
  <c r="AT350" i="4"/>
  <c r="AX350" i="4"/>
  <c r="BC350" i="4"/>
  <c r="BG350" i="4"/>
  <c r="BL350" i="4"/>
  <c r="BP350" i="4"/>
  <c r="BU350" i="4"/>
  <c r="BY350" i="4"/>
  <c r="CD350" i="4"/>
  <c r="CG350" i="4"/>
  <c r="CH350" i="4"/>
  <c r="CL350" i="4"/>
  <c r="CP350" i="4"/>
  <c r="E351" i="4"/>
  <c r="N351" i="4"/>
  <c r="S351" i="4"/>
  <c r="W351" i="4"/>
  <c r="AB351" i="4"/>
  <c r="AF351" i="4"/>
  <c r="AK351" i="4"/>
  <c r="AO351" i="4"/>
  <c r="AT351" i="4"/>
  <c r="AX351" i="4"/>
  <c r="BC351" i="4"/>
  <c r="BG351" i="4"/>
  <c r="BL351" i="4"/>
  <c r="BP351" i="4"/>
  <c r="BU351" i="4"/>
  <c r="BY351" i="4"/>
  <c r="CD351" i="4"/>
  <c r="CG351" i="4"/>
  <c r="CH351" i="4"/>
  <c r="CL351" i="4"/>
  <c r="CP351" i="4"/>
  <c r="E352" i="4"/>
  <c r="N352" i="4"/>
  <c r="S352" i="4"/>
  <c r="W352" i="4"/>
  <c r="AB352" i="4"/>
  <c r="AF352" i="4"/>
  <c r="AK352" i="4"/>
  <c r="AO352" i="4"/>
  <c r="AT352" i="4"/>
  <c r="AX352" i="4"/>
  <c r="BC352" i="4"/>
  <c r="BG352" i="4"/>
  <c r="BL352" i="4"/>
  <c r="BP352" i="4"/>
  <c r="BU352" i="4"/>
  <c r="BY352" i="4"/>
  <c r="CD352" i="4"/>
  <c r="CG352" i="4"/>
  <c r="CH352" i="4"/>
  <c r="CL352" i="4"/>
  <c r="CP352" i="4"/>
  <c r="E353" i="4"/>
  <c r="N353" i="4"/>
  <c r="S353" i="4"/>
  <c r="W353" i="4"/>
  <c r="AB353" i="4"/>
  <c r="AF353" i="4"/>
  <c r="AK353" i="4"/>
  <c r="AO353" i="4"/>
  <c r="AT353" i="4"/>
  <c r="AX353" i="4"/>
  <c r="BC353" i="4"/>
  <c r="BG353" i="4"/>
  <c r="BL353" i="4"/>
  <c r="BP353" i="4"/>
  <c r="BU353" i="4"/>
  <c r="BY353" i="4"/>
  <c r="CD353" i="4"/>
  <c r="CG353" i="4"/>
  <c r="CH353" i="4"/>
  <c r="CL353" i="4"/>
  <c r="CP353" i="4"/>
  <c r="E354" i="4"/>
  <c r="N354" i="4"/>
  <c r="S354" i="4"/>
  <c r="W354" i="4"/>
  <c r="AB354" i="4"/>
  <c r="AF354" i="4"/>
  <c r="AK354" i="4"/>
  <c r="AO354" i="4"/>
  <c r="AT354" i="4"/>
  <c r="AX354" i="4"/>
  <c r="BC354" i="4"/>
  <c r="BG354" i="4"/>
  <c r="BL354" i="4"/>
  <c r="BP354" i="4"/>
  <c r="BU354" i="4"/>
  <c r="BY354" i="4"/>
  <c r="CD354" i="4"/>
  <c r="CG354" i="4"/>
  <c r="CH354" i="4"/>
  <c r="CL354" i="4"/>
  <c r="CP354" i="4"/>
  <c r="E355" i="4"/>
  <c r="N355" i="4"/>
  <c r="S355" i="4"/>
  <c r="W355" i="4"/>
  <c r="AB355" i="4"/>
  <c r="AF355" i="4"/>
  <c r="AK355" i="4"/>
  <c r="AO355" i="4"/>
  <c r="AT355" i="4"/>
  <c r="AX355" i="4"/>
  <c r="BC355" i="4"/>
  <c r="BG355" i="4"/>
  <c r="BL355" i="4"/>
  <c r="BP355" i="4"/>
  <c r="BU355" i="4"/>
  <c r="BY355" i="4"/>
  <c r="CD355" i="4"/>
  <c r="CG355" i="4"/>
  <c r="CH355" i="4"/>
  <c r="CL355" i="4"/>
  <c r="CP355" i="4"/>
  <c r="E356" i="4"/>
  <c r="N356" i="4"/>
  <c r="S356" i="4"/>
  <c r="W356" i="4"/>
  <c r="AB356" i="4"/>
  <c r="AF356" i="4"/>
  <c r="AK356" i="4"/>
  <c r="AO356" i="4"/>
  <c r="AT356" i="4"/>
  <c r="AX356" i="4"/>
  <c r="BC356" i="4"/>
  <c r="BG356" i="4"/>
  <c r="BL356" i="4"/>
  <c r="BP356" i="4"/>
  <c r="BU356" i="4"/>
  <c r="BY356" i="4"/>
  <c r="CD356" i="4"/>
  <c r="CG356" i="4"/>
  <c r="CH356" i="4"/>
  <c r="CL356" i="4"/>
  <c r="CP356" i="4"/>
  <c r="E357" i="4"/>
  <c r="N357" i="4"/>
  <c r="S357" i="4"/>
  <c r="W357" i="4"/>
  <c r="AB357" i="4"/>
  <c r="AF357" i="4"/>
  <c r="AK357" i="4"/>
  <c r="AO357" i="4"/>
  <c r="AT357" i="4"/>
  <c r="AX357" i="4"/>
  <c r="BC357" i="4"/>
  <c r="BG357" i="4"/>
  <c r="BL357" i="4"/>
  <c r="BP357" i="4"/>
  <c r="BU357" i="4"/>
  <c r="BY357" i="4"/>
  <c r="CD357" i="4"/>
  <c r="CG357" i="4"/>
  <c r="CH357" i="4"/>
  <c r="CL357" i="4"/>
  <c r="CP357" i="4"/>
  <c r="E358" i="4"/>
  <c r="N358" i="4"/>
  <c r="S358" i="4"/>
  <c r="W358" i="4"/>
  <c r="AB358" i="4"/>
  <c r="AF358" i="4"/>
  <c r="AK358" i="4"/>
  <c r="AO358" i="4"/>
  <c r="AT358" i="4"/>
  <c r="AX358" i="4"/>
  <c r="BC358" i="4"/>
  <c r="BG358" i="4"/>
  <c r="BL358" i="4"/>
  <c r="BP358" i="4"/>
  <c r="BU358" i="4"/>
  <c r="BY358" i="4"/>
  <c r="CD358" i="4"/>
  <c r="CG358" i="4"/>
  <c r="CH358" i="4"/>
  <c r="CL358" i="4"/>
  <c r="CP358" i="4"/>
  <c r="E359" i="4"/>
  <c r="N359" i="4"/>
  <c r="S359" i="4"/>
  <c r="W359" i="4"/>
  <c r="AB359" i="4"/>
  <c r="AF359" i="4"/>
  <c r="AK359" i="4"/>
  <c r="AO359" i="4"/>
  <c r="AT359" i="4"/>
  <c r="AX359" i="4"/>
  <c r="BC359" i="4"/>
  <c r="BG359" i="4"/>
  <c r="BL359" i="4"/>
  <c r="BP359" i="4"/>
  <c r="BU359" i="4"/>
  <c r="BY359" i="4"/>
  <c r="CD359" i="4"/>
  <c r="CG359" i="4"/>
  <c r="CH359" i="4"/>
  <c r="CL359" i="4"/>
  <c r="CP359" i="4"/>
  <c r="E360" i="4"/>
  <c r="N360" i="4"/>
  <c r="S360" i="4"/>
  <c r="W360" i="4"/>
  <c r="AB360" i="4"/>
  <c r="AF360" i="4"/>
  <c r="AK360" i="4"/>
  <c r="AO360" i="4"/>
  <c r="AT360" i="4"/>
  <c r="AX360" i="4"/>
  <c r="BC360" i="4"/>
  <c r="BG360" i="4"/>
  <c r="BL360" i="4"/>
  <c r="BP360" i="4"/>
  <c r="BU360" i="4"/>
  <c r="BY360" i="4"/>
  <c r="CD360" i="4"/>
  <c r="CG360" i="4"/>
  <c r="CH360" i="4"/>
  <c r="CL360" i="4"/>
  <c r="CP360" i="4"/>
  <c r="E361" i="4"/>
  <c r="N361" i="4"/>
  <c r="S361" i="4"/>
  <c r="W361" i="4"/>
  <c r="AB361" i="4"/>
  <c r="AF361" i="4"/>
  <c r="AK361" i="4"/>
  <c r="AO361" i="4"/>
  <c r="AT361" i="4"/>
  <c r="AX361" i="4"/>
  <c r="BC361" i="4"/>
  <c r="BG361" i="4"/>
  <c r="BL361" i="4"/>
  <c r="BP361" i="4"/>
  <c r="BU361" i="4"/>
  <c r="BY361" i="4"/>
  <c r="CD361" i="4"/>
  <c r="CG361" i="4"/>
  <c r="CH361" i="4"/>
  <c r="CL361" i="4"/>
  <c r="CP361" i="4"/>
  <c r="E362" i="4"/>
  <c r="N362" i="4"/>
  <c r="S362" i="4"/>
  <c r="W362" i="4"/>
  <c r="AB362" i="4"/>
  <c r="AF362" i="4"/>
  <c r="AK362" i="4"/>
  <c r="AO362" i="4"/>
  <c r="AT362" i="4"/>
  <c r="AX362" i="4"/>
  <c r="BC362" i="4"/>
  <c r="BG362" i="4"/>
  <c r="BL362" i="4"/>
  <c r="BP362" i="4"/>
  <c r="BU362" i="4"/>
  <c r="BY362" i="4"/>
  <c r="CD362" i="4"/>
  <c r="CG362" i="4"/>
  <c r="CH362" i="4"/>
  <c r="CL362" i="4"/>
  <c r="CP362" i="4"/>
  <c r="E363" i="4"/>
  <c r="N363" i="4"/>
  <c r="S363" i="4"/>
  <c r="W363" i="4"/>
  <c r="AB363" i="4"/>
  <c r="AF363" i="4"/>
  <c r="AK363" i="4"/>
  <c r="AO363" i="4"/>
  <c r="AT363" i="4"/>
  <c r="AX363" i="4"/>
  <c r="BC363" i="4"/>
  <c r="BG363" i="4"/>
  <c r="BL363" i="4"/>
  <c r="BP363" i="4"/>
  <c r="BU363" i="4"/>
  <c r="BY363" i="4"/>
  <c r="CD363" i="4"/>
  <c r="CG363" i="4"/>
  <c r="CH363" i="4"/>
  <c r="CL363" i="4"/>
  <c r="CP363" i="4"/>
  <c r="E364" i="4"/>
  <c r="N364" i="4"/>
  <c r="S364" i="4"/>
  <c r="W364" i="4"/>
  <c r="AB364" i="4"/>
  <c r="AF364" i="4"/>
  <c r="AK364" i="4"/>
  <c r="AO364" i="4"/>
  <c r="AT364" i="4"/>
  <c r="AX364" i="4"/>
  <c r="BC364" i="4"/>
  <c r="BG364" i="4"/>
  <c r="BL364" i="4"/>
  <c r="BP364" i="4"/>
  <c r="BU364" i="4"/>
  <c r="BY364" i="4"/>
  <c r="CD364" i="4"/>
  <c r="CG364" i="4"/>
  <c r="CH364" i="4"/>
  <c r="CL364" i="4"/>
  <c r="CP364" i="4"/>
  <c r="E365" i="4"/>
  <c r="N365" i="4"/>
  <c r="S365" i="4"/>
  <c r="W365" i="4"/>
  <c r="AB365" i="4"/>
  <c r="AF365" i="4"/>
  <c r="AK365" i="4"/>
  <c r="AO365" i="4"/>
  <c r="AT365" i="4"/>
  <c r="AX365" i="4"/>
  <c r="BC365" i="4"/>
  <c r="BG365" i="4"/>
  <c r="BL365" i="4"/>
  <c r="BP365" i="4"/>
  <c r="BU365" i="4"/>
  <c r="BY365" i="4"/>
  <c r="CD365" i="4"/>
  <c r="CG365" i="4"/>
  <c r="CH365" i="4"/>
  <c r="CL365" i="4"/>
  <c r="CP365" i="4"/>
  <c r="CG7" i="4"/>
  <c r="AF92" i="1" l="1"/>
  <c r="AF88" i="1"/>
  <c r="AF84" i="1"/>
  <c r="AF80" i="1"/>
  <c r="AF76" i="1"/>
  <c r="AF72" i="1"/>
  <c r="AF68" i="1"/>
  <c r="AF64" i="1"/>
  <c r="AF60" i="1"/>
  <c r="AF56" i="1"/>
  <c r="AF52" i="1"/>
  <c r="AF48" i="1"/>
  <c r="AF44" i="1"/>
  <c r="AF40" i="1"/>
  <c r="AF36" i="1"/>
  <c r="AF32" i="1"/>
  <c r="AF28" i="1"/>
  <c r="AF24" i="1"/>
  <c r="AF20" i="1"/>
  <c r="AF16" i="1"/>
  <c r="AF12" i="1"/>
  <c r="AF8" i="1"/>
  <c r="AF99" i="1"/>
  <c r="AF95" i="1"/>
  <c r="AF91" i="1"/>
  <c r="AF87" i="1"/>
  <c r="AF83" i="1"/>
  <c r="AF79" i="1"/>
  <c r="AF75" i="1"/>
  <c r="AF71" i="1"/>
  <c r="AF67" i="1"/>
  <c r="AF63" i="1"/>
  <c r="AF59" i="1"/>
  <c r="AF55" i="1"/>
  <c r="AF51" i="1"/>
  <c r="AF47" i="1"/>
  <c r="AF43" i="1"/>
  <c r="AF39" i="1"/>
  <c r="AF35" i="1"/>
  <c r="AF31" i="1"/>
  <c r="AF27" i="1"/>
  <c r="AF23" i="1"/>
  <c r="AF19" i="1"/>
  <c r="AF15" i="1"/>
  <c r="AF11" i="1"/>
  <c r="AF7" i="1"/>
  <c r="AF102" i="1"/>
  <c r="AF98" i="1"/>
  <c r="AF94" i="1"/>
  <c r="AF90" i="1"/>
  <c r="AF86" i="1"/>
  <c r="AF82" i="1"/>
  <c r="AF78" i="1"/>
  <c r="AF74" i="1"/>
  <c r="AF70" i="1"/>
  <c r="AF66" i="1"/>
  <c r="AF62" i="1"/>
  <c r="AF58" i="1"/>
  <c r="AF54" i="1"/>
  <c r="AF50" i="1"/>
  <c r="AF46" i="1"/>
  <c r="AF42" i="1"/>
  <c r="AF38" i="1"/>
  <c r="AF34" i="1"/>
  <c r="AF30" i="1"/>
  <c r="AF26" i="1"/>
  <c r="AF22" i="1"/>
  <c r="AF18" i="1"/>
  <c r="AF14" i="1"/>
  <c r="AF10" i="1"/>
  <c r="AF6" i="1"/>
  <c r="AF13" i="1"/>
  <c r="AF9" i="1"/>
  <c r="C111" i="1"/>
  <c r="D103" i="1"/>
  <c r="N124" i="1"/>
  <c r="P124" i="1" s="1"/>
  <c r="Z120" i="1"/>
  <c r="AB120" i="1" s="1"/>
  <c r="T120" i="1"/>
  <c r="V120" i="1" s="1"/>
  <c r="N120" i="1"/>
  <c r="O120" i="1" s="1"/>
  <c r="E118" i="1"/>
  <c r="G118" i="1" s="1"/>
  <c r="T116" i="1"/>
  <c r="V116" i="1" s="1"/>
  <c r="N112" i="1"/>
  <c r="P112" i="1" s="1"/>
  <c r="K110" i="1"/>
  <c r="L110" i="1" s="1"/>
  <c r="E110" i="1"/>
  <c r="F110" i="1" s="1"/>
  <c r="K106" i="1"/>
  <c r="L106" i="1" s="1"/>
  <c r="T104" i="1"/>
  <c r="U104" i="1" s="1"/>
  <c r="N104" i="1"/>
  <c r="O104" i="1" s="1"/>
  <c r="E120" i="1"/>
  <c r="F120" i="1" s="1"/>
  <c r="H114" i="1"/>
  <c r="I114" i="1" s="1"/>
  <c r="W112" i="1"/>
  <c r="X112" i="1" s="1"/>
  <c r="K112" i="1"/>
  <c r="M112" i="1" s="1"/>
  <c r="Z110" i="1"/>
  <c r="AA110" i="1" s="1"/>
  <c r="T110" i="1"/>
  <c r="V110" i="1" s="1"/>
  <c r="E108" i="1"/>
  <c r="G108" i="1" s="1"/>
  <c r="Z106" i="1"/>
  <c r="AB106" i="1" s="1"/>
  <c r="T106" i="1"/>
  <c r="V106" i="1" s="1"/>
  <c r="H106" i="1"/>
  <c r="J106" i="1" s="1"/>
  <c r="E104" i="1"/>
  <c r="G104" i="1" s="1"/>
  <c r="D26" i="1"/>
  <c r="C26" i="1"/>
  <c r="BU131" i="4"/>
  <c r="W129" i="1"/>
  <c r="BC131" i="4"/>
  <c r="Q129" i="1"/>
  <c r="AK131" i="4"/>
  <c r="K129" i="1"/>
  <c r="S131" i="4"/>
  <c r="E129" i="1"/>
  <c r="J9" i="4"/>
  <c r="B7" i="1" s="1"/>
  <c r="B17" i="1"/>
  <c r="B33" i="1"/>
  <c r="B53" i="1"/>
  <c r="B73" i="1"/>
  <c r="B97" i="1"/>
  <c r="B50" i="1"/>
  <c r="B70" i="1"/>
  <c r="B23" i="1"/>
  <c r="B71" i="1"/>
  <c r="B99" i="1"/>
  <c r="B16" i="1"/>
  <c r="B68" i="1"/>
  <c r="B78" i="1"/>
  <c r="B27" i="1"/>
  <c r="B67" i="1"/>
  <c r="B32" i="1"/>
  <c r="B80" i="1"/>
  <c r="B36" i="1"/>
  <c r="B100" i="1"/>
  <c r="B48" i="1"/>
  <c r="B82" i="1"/>
  <c r="BU130" i="4"/>
  <c r="W128" i="1"/>
  <c r="Q128" i="1"/>
  <c r="AK130" i="4"/>
  <c r="K128" i="1"/>
  <c r="E128" i="1"/>
  <c r="Z127" i="1"/>
  <c r="AB127" i="1" s="1"/>
  <c r="T127" i="1"/>
  <c r="U127" i="1" s="1"/>
  <c r="AG126" i="1"/>
  <c r="CD128" i="4"/>
  <c r="Z126" i="1"/>
  <c r="BL128" i="4"/>
  <c r="T126" i="1"/>
  <c r="AT128" i="4"/>
  <c r="N126" i="1"/>
  <c r="AB128" i="4"/>
  <c r="H126" i="1"/>
  <c r="E125" i="1"/>
  <c r="F125" i="1" s="1"/>
  <c r="Z123" i="1"/>
  <c r="AB123" i="1" s="1"/>
  <c r="T123" i="1"/>
  <c r="U123" i="1" s="1"/>
  <c r="N123" i="1"/>
  <c r="P123" i="1" s="1"/>
  <c r="H123" i="1"/>
  <c r="J123" i="1" s="1"/>
  <c r="Q121" i="1"/>
  <c r="R121" i="1" s="1"/>
  <c r="W117" i="1"/>
  <c r="X117" i="1" s="1"/>
  <c r="E117" i="1"/>
  <c r="G117" i="1" s="1"/>
  <c r="T115" i="1"/>
  <c r="U115" i="1" s="1"/>
  <c r="Z111" i="1"/>
  <c r="AB111" i="1" s="1"/>
  <c r="H111" i="1"/>
  <c r="J111" i="1" s="1"/>
  <c r="Q109" i="1"/>
  <c r="R109" i="1" s="1"/>
  <c r="E109" i="1"/>
  <c r="F109" i="1" s="1"/>
  <c r="Z107" i="1"/>
  <c r="AA107" i="1" s="1"/>
  <c r="H103" i="1"/>
  <c r="I103" i="1" s="1"/>
  <c r="CD80" i="4"/>
  <c r="Z78" i="1" s="1"/>
  <c r="J56" i="4"/>
  <c r="B54" i="1" s="1"/>
  <c r="J44" i="4"/>
  <c r="B42" i="1" s="1"/>
  <c r="BL28" i="4"/>
  <c r="T26" i="1" s="1"/>
  <c r="AT28" i="4"/>
  <c r="N26" i="1" s="1"/>
  <c r="J24" i="4"/>
  <c r="B22" i="1" s="1"/>
  <c r="BC18" i="4"/>
  <c r="Q16" i="1" s="1"/>
  <c r="J16" i="4"/>
  <c r="B14" i="1" s="1"/>
  <c r="AT12" i="4"/>
  <c r="N10" i="1" s="1"/>
  <c r="B21" i="1"/>
  <c r="B41" i="1"/>
  <c r="B57" i="1"/>
  <c r="B77" i="1"/>
  <c r="B101" i="1"/>
  <c r="B6" i="1"/>
  <c r="B30" i="1"/>
  <c r="B86" i="1"/>
  <c r="B31" i="1"/>
  <c r="B75" i="1"/>
  <c r="B28" i="1"/>
  <c r="B84" i="1"/>
  <c r="B90" i="1"/>
  <c r="B39" i="1"/>
  <c r="B79" i="1"/>
  <c r="B44" i="1"/>
  <c r="B92" i="1"/>
  <c r="B60" i="1"/>
  <c r="B72" i="1"/>
  <c r="B9" i="1"/>
  <c r="B98" i="1"/>
  <c r="CD131" i="4"/>
  <c r="Z129" i="1"/>
  <c r="BL131" i="4"/>
  <c r="T129" i="1"/>
  <c r="AT131" i="4"/>
  <c r="N129" i="1"/>
  <c r="AB131" i="4"/>
  <c r="H129" i="1"/>
  <c r="J95" i="4"/>
  <c r="B93" i="1" s="1"/>
  <c r="J87" i="4"/>
  <c r="B85" i="1" s="1"/>
  <c r="CD51" i="4"/>
  <c r="Z49" i="1" s="1"/>
  <c r="BL51" i="4"/>
  <c r="T49" i="1" s="1"/>
  <c r="AT39" i="4"/>
  <c r="N37" i="1" s="1"/>
  <c r="J39" i="4"/>
  <c r="B37" i="1" s="1"/>
  <c r="J15" i="4"/>
  <c r="B13" i="1" s="1"/>
  <c r="J12" i="4"/>
  <c r="B10" i="1" s="1"/>
  <c r="B25" i="1"/>
  <c r="B45" i="1"/>
  <c r="B61" i="1"/>
  <c r="B81" i="1"/>
  <c r="B18" i="1"/>
  <c r="B34" i="1"/>
  <c r="B58" i="1"/>
  <c r="B94" i="1"/>
  <c r="B43" i="1"/>
  <c r="B83" i="1"/>
  <c r="B40" i="1"/>
  <c r="B47" i="1"/>
  <c r="B87" i="1"/>
  <c r="B56" i="1"/>
  <c r="B128" i="1"/>
  <c r="B11" i="1"/>
  <c r="B8" i="1"/>
  <c r="B76" i="1"/>
  <c r="B96" i="1"/>
  <c r="B65" i="1"/>
  <c r="B38" i="1"/>
  <c r="B63" i="1"/>
  <c r="AH128" i="1"/>
  <c r="CD130" i="4"/>
  <c r="Z128" i="1"/>
  <c r="BL130" i="4"/>
  <c r="T128" i="1"/>
  <c r="AT130" i="4"/>
  <c r="N128" i="1"/>
  <c r="AB130" i="4"/>
  <c r="H128" i="1"/>
  <c r="K127" i="1"/>
  <c r="M127" i="1" s="1"/>
  <c r="BU128" i="4"/>
  <c r="W126" i="1"/>
  <c r="Q126" i="1"/>
  <c r="AK128" i="4"/>
  <c r="K126" i="1"/>
  <c r="S128" i="4"/>
  <c r="E126" i="1"/>
  <c r="Z121" i="1"/>
  <c r="AA121" i="1" s="1"/>
  <c r="T121" i="1"/>
  <c r="U121" i="1" s="1"/>
  <c r="N121" i="1"/>
  <c r="P121" i="1" s="1"/>
  <c r="H121" i="1"/>
  <c r="I121" i="1" s="1"/>
  <c r="Z117" i="1"/>
  <c r="AB117" i="1" s="1"/>
  <c r="N117" i="1"/>
  <c r="P117" i="1" s="1"/>
  <c r="H117" i="1"/>
  <c r="J117" i="1" s="1"/>
  <c r="K115" i="1"/>
  <c r="L115" i="1" s="1"/>
  <c r="E115" i="1"/>
  <c r="G115" i="1" s="1"/>
  <c r="Z113" i="1"/>
  <c r="AA113" i="1" s="1"/>
  <c r="N113" i="1"/>
  <c r="O113" i="1" s="1"/>
  <c r="H113" i="1"/>
  <c r="J113" i="1" s="1"/>
  <c r="Q111" i="1"/>
  <c r="R111" i="1" s="1"/>
  <c r="T109" i="1"/>
  <c r="V109" i="1" s="1"/>
  <c r="N109" i="1"/>
  <c r="O109" i="1" s="1"/>
  <c r="H109" i="1"/>
  <c r="I109" i="1" s="1"/>
  <c r="H105" i="1"/>
  <c r="J105" i="1" s="1"/>
  <c r="W103" i="1"/>
  <c r="Y103" i="1" s="1"/>
  <c r="BU96" i="4"/>
  <c r="W94" i="1" s="1"/>
  <c r="BU28" i="4"/>
  <c r="W26" i="1" s="1"/>
  <c r="BC28" i="4"/>
  <c r="Q26" i="1" s="1"/>
  <c r="S28" i="4"/>
  <c r="E26" i="1" s="1"/>
  <c r="B29" i="1"/>
  <c r="B49" i="1"/>
  <c r="B69" i="1"/>
  <c r="B89" i="1"/>
  <c r="B46" i="1"/>
  <c r="B66" i="1"/>
  <c r="B102" i="1"/>
  <c r="B15" i="1"/>
  <c r="B51" i="1"/>
  <c r="B91" i="1"/>
  <c r="B52" i="1"/>
  <c r="B62" i="1"/>
  <c r="B19" i="1"/>
  <c r="B55" i="1"/>
  <c r="B20" i="1"/>
  <c r="B64" i="1"/>
  <c r="B24" i="1"/>
  <c r="B88" i="1"/>
  <c r="B12" i="1"/>
  <c r="B59" i="1"/>
  <c r="B35" i="1"/>
  <c r="B74" i="1"/>
  <c r="B95" i="1"/>
  <c r="AG129" i="1"/>
  <c r="AH129" i="1"/>
  <c r="W127" i="1"/>
  <c r="N127" i="1"/>
  <c r="H127" i="1"/>
  <c r="Z125" i="1"/>
  <c r="W125" i="1"/>
  <c r="T125" i="1"/>
  <c r="U125" i="1" s="1"/>
  <c r="Q125" i="1"/>
  <c r="K125" i="1"/>
  <c r="H125" i="1"/>
  <c r="G125" i="1"/>
  <c r="C125" i="1"/>
  <c r="D125" i="1"/>
  <c r="Z124" i="1"/>
  <c r="W124" i="1"/>
  <c r="K124" i="1"/>
  <c r="Q123" i="1"/>
  <c r="K123" i="1"/>
  <c r="I123" i="1"/>
  <c r="E123" i="1"/>
  <c r="Z104" i="1"/>
  <c r="H104" i="1"/>
  <c r="C104" i="1"/>
  <c r="D104" i="1"/>
  <c r="Z103" i="1"/>
  <c r="Q103" i="1"/>
  <c r="N103" i="1"/>
  <c r="E103" i="1"/>
  <c r="C103" i="1"/>
  <c r="N122" i="1"/>
  <c r="H122" i="1"/>
  <c r="C122" i="1"/>
  <c r="D122" i="1"/>
  <c r="W121" i="1"/>
  <c r="E121" i="1"/>
  <c r="AA120" i="1"/>
  <c r="Q120" i="1"/>
  <c r="P120" i="1"/>
  <c r="H120" i="1"/>
  <c r="G120" i="1"/>
  <c r="T119" i="1"/>
  <c r="H119" i="1"/>
  <c r="Z118" i="1"/>
  <c r="W118" i="1"/>
  <c r="T118" i="1"/>
  <c r="Q118" i="1"/>
  <c r="N118" i="1"/>
  <c r="K118" i="1"/>
  <c r="T117" i="1"/>
  <c r="K117" i="1"/>
  <c r="Z116" i="1"/>
  <c r="W116" i="1"/>
  <c r="Q116" i="1"/>
  <c r="N116" i="1"/>
  <c r="K116" i="1"/>
  <c r="H116" i="1"/>
  <c r="D116" i="1"/>
  <c r="C116" i="1"/>
  <c r="Z115" i="1"/>
  <c r="N115" i="1"/>
  <c r="H115" i="1"/>
  <c r="D115" i="1"/>
  <c r="C115" i="1"/>
  <c r="W114" i="1"/>
  <c r="J114" i="1"/>
  <c r="W113" i="1"/>
  <c r="Q113" i="1"/>
  <c r="E113" i="1"/>
  <c r="C113" i="1"/>
  <c r="D113" i="1"/>
  <c r="L112" i="1"/>
  <c r="E112" i="1"/>
  <c r="C112" i="1"/>
  <c r="D112" i="1"/>
  <c r="T111" i="1"/>
  <c r="K111" i="1"/>
  <c r="E111" i="1"/>
  <c r="D111" i="1"/>
  <c r="W110" i="1"/>
  <c r="Q110" i="1"/>
  <c r="N110" i="1"/>
  <c r="H110" i="1"/>
  <c r="G110" i="1"/>
  <c r="W109" i="1"/>
  <c r="K109" i="1"/>
  <c r="G109" i="1"/>
  <c r="C109" i="1"/>
  <c r="D109" i="1"/>
  <c r="T108" i="1"/>
  <c r="C108" i="1"/>
  <c r="D108" i="1"/>
  <c r="K107" i="1"/>
  <c r="C107" i="1"/>
  <c r="D107" i="1"/>
  <c r="N106" i="1"/>
  <c r="E106" i="1"/>
  <c r="D106" i="1"/>
  <c r="C106" i="1"/>
  <c r="Q105" i="1"/>
  <c r="K105" i="1"/>
  <c r="BC104" i="4"/>
  <c r="Q102" i="1" s="1"/>
  <c r="BC103" i="4"/>
  <c r="Q101" i="1" s="1"/>
  <c r="BC101" i="4"/>
  <c r="Q99" i="1" s="1"/>
  <c r="BC100" i="4"/>
  <c r="Q98" i="1" s="1"/>
  <c r="BC96" i="4"/>
  <c r="Q94" i="1" s="1"/>
  <c r="BC94" i="4"/>
  <c r="Q92" i="1" s="1"/>
  <c r="BC93" i="4"/>
  <c r="Q91" i="1" s="1"/>
  <c r="BC87" i="4"/>
  <c r="Q85" i="1" s="1"/>
  <c r="BC77" i="4"/>
  <c r="Q75" i="1" s="1"/>
  <c r="BC53" i="4"/>
  <c r="Q51" i="1" s="1"/>
  <c r="BC42" i="4"/>
  <c r="Q40" i="1" s="1"/>
  <c r="BC12" i="4"/>
  <c r="Q10" i="1" s="1"/>
  <c r="CD88" i="4"/>
  <c r="Z86" i="1" s="1"/>
  <c r="CD86" i="4"/>
  <c r="Z84" i="1" s="1"/>
  <c r="CD64" i="4"/>
  <c r="Z62" i="1" s="1"/>
  <c r="CD72" i="4"/>
  <c r="Z70" i="1" s="1"/>
  <c r="CD20" i="4"/>
  <c r="Z18" i="1" s="1"/>
  <c r="CD12" i="4"/>
  <c r="Z10" i="1" s="1"/>
  <c r="BU22" i="4"/>
  <c r="W20" i="1" s="1"/>
  <c r="BU90" i="4"/>
  <c r="W88" i="1" s="1"/>
  <c r="BU74" i="4"/>
  <c r="W72" i="1" s="1"/>
  <c r="BU66" i="4"/>
  <c r="W64" i="1" s="1"/>
  <c r="BU58" i="4"/>
  <c r="W56" i="1" s="1"/>
  <c r="BU26" i="4"/>
  <c r="W24" i="1" s="1"/>
  <c r="BU10" i="4"/>
  <c r="W8" i="1" s="1"/>
  <c r="BL92" i="4"/>
  <c r="T90" i="1" s="1"/>
  <c r="BL84" i="4"/>
  <c r="T82" i="1" s="1"/>
  <c r="BL76" i="4"/>
  <c r="T74" i="1" s="1"/>
  <c r="BL68" i="4"/>
  <c r="T66" i="1" s="1"/>
  <c r="BL60" i="4"/>
  <c r="T58" i="1" s="1"/>
  <c r="BC70" i="4"/>
  <c r="Q68" i="1" s="1"/>
  <c r="BC62" i="4"/>
  <c r="Q60" i="1" s="1"/>
  <c r="BC10" i="4"/>
  <c r="Q8" i="1" s="1"/>
  <c r="AT104" i="4"/>
  <c r="N102" i="1" s="1"/>
  <c r="AT88" i="4"/>
  <c r="N86" i="1" s="1"/>
  <c r="AT80" i="4"/>
  <c r="N78" i="1" s="1"/>
  <c r="AT72" i="4"/>
  <c r="N70" i="1" s="1"/>
  <c r="AT67" i="4"/>
  <c r="N65" i="1" s="1"/>
  <c r="AT64" i="4"/>
  <c r="N62" i="1" s="1"/>
  <c r="AT24" i="4"/>
  <c r="N22" i="1" s="1"/>
  <c r="AT13" i="4"/>
  <c r="N11" i="1" s="1"/>
  <c r="AT8" i="4"/>
  <c r="N6" i="1" s="1"/>
  <c r="AK66" i="4"/>
  <c r="K64" i="1" s="1"/>
  <c r="AK26" i="4"/>
  <c r="K24" i="1" s="1"/>
  <c r="AB84" i="4"/>
  <c r="H82" i="1" s="1"/>
  <c r="AB76" i="4"/>
  <c r="H74" i="1" s="1"/>
  <c r="AB68" i="4"/>
  <c r="H66" i="1" s="1"/>
  <c r="S70" i="4"/>
  <c r="E68" i="1" s="1"/>
  <c r="S62" i="4"/>
  <c r="E60" i="1" s="1"/>
  <c r="S26" i="4"/>
  <c r="E24" i="1" s="1"/>
  <c r="S24" i="4"/>
  <c r="E22" i="1" s="1"/>
  <c r="AK89" i="4"/>
  <c r="K87" i="1" s="1"/>
  <c r="AT87" i="4"/>
  <c r="N85" i="1" s="1"/>
  <c r="CD79" i="4"/>
  <c r="Z77" i="1" s="1"/>
  <c r="CD39" i="4"/>
  <c r="Z37" i="1" s="1"/>
  <c r="BL35" i="4"/>
  <c r="T33" i="1" s="1"/>
  <c r="BU33" i="4"/>
  <c r="W31" i="1" s="1"/>
  <c r="CD31" i="4"/>
  <c r="Z29" i="1" s="1"/>
  <c r="BU29" i="4"/>
  <c r="W27" i="1" s="1"/>
  <c r="CD21" i="4"/>
  <c r="Z19" i="1" s="1"/>
  <c r="BL94" i="4"/>
  <c r="T92" i="1" s="1"/>
  <c r="AT61" i="4"/>
  <c r="N59" i="1" s="1"/>
  <c r="S59" i="4"/>
  <c r="E57" i="1" s="1"/>
  <c r="BL57" i="4"/>
  <c r="T55" i="1" s="1"/>
  <c r="BU55" i="4"/>
  <c r="W53" i="1" s="1"/>
  <c r="CD53" i="4"/>
  <c r="Z51" i="1" s="1"/>
  <c r="BU104" i="4"/>
  <c r="W102" i="1" s="1"/>
  <c r="AK104" i="4"/>
  <c r="K102" i="1" s="1"/>
  <c r="CD102" i="4"/>
  <c r="Z100" i="1" s="1"/>
  <c r="BL98" i="4"/>
  <c r="T96" i="1" s="1"/>
  <c r="BU56" i="4"/>
  <c r="W54" i="1" s="1"/>
  <c r="BL50" i="4"/>
  <c r="T48" i="1" s="1"/>
  <c r="AB50" i="4"/>
  <c r="H48" i="1" s="1"/>
  <c r="AK48" i="4"/>
  <c r="K46" i="1" s="1"/>
  <c r="CD46" i="4"/>
  <c r="Z44" i="1" s="1"/>
  <c r="AT46" i="4"/>
  <c r="N44" i="1" s="1"/>
  <c r="BC44" i="4"/>
  <c r="Q42" i="1" s="1"/>
  <c r="BL42" i="4"/>
  <c r="T40" i="1" s="1"/>
  <c r="BU40" i="4"/>
  <c r="W38" i="1" s="1"/>
  <c r="AK40" i="4"/>
  <c r="K38" i="1" s="1"/>
  <c r="CD38" i="4"/>
  <c r="Z36" i="1" s="1"/>
  <c r="AT38" i="4"/>
  <c r="N36" i="1" s="1"/>
  <c r="BC36" i="4"/>
  <c r="Q34" i="1" s="1"/>
  <c r="BU32" i="4"/>
  <c r="W30" i="1" s="1"/>
  <c r="AK32" i="4"/>
  <c r="K30" i="1" s="1"/>
  <c r="CD30" i="4"/>
  <c r="Z28" i="1" s="1"/>
  <c r="AT30" i="4"/>
  <c r="N28" i="1" s="1"/>
  <c r="CD27" i="4"/>
  <c r="Z25" i="1" s="1"/>
  <c r="AT27" i="4"/>
  <c r="N25" i="1" s="1"/>
  <c r="BL23" i="4"/>
  <c r="T21" i="1" s="1"/>
  <c r="BL15" i="4"/>
  <c r="T13" i="1" s="1"/>
  <c r="AB15" i="4"/>
  <c r="H13" i="1" s="1"/>
  <c r="BU13" i="4"/>
  <c r="W11" i="1" s="1"/>
  <c r="CD11" i="4"/>
  <c r="Z9" i="1" s="1"/>
  <c r="BC9" i="4"/>
  <c r="Q7" i="1" s="1"/>
  <c r="BL65" i="4"/>
  <c r="T63" i="1" s="1"/>
  <c r="BU63" i="4"/>
  <c r="W61" i="1" s="1"/>
  <c r="AB57" i="4"/>
  <c r="H55" i="1" s="1"/>
  <c r="AT53" i="4"/>
  <c r="N51" i="1" s="1"/>
  <c r="BL49" i="4"/>
  <c r="T47" i="1" s="1"/>
  <c r="AB49" i="4"/>
  <c r="H47" i="1" s="1"/>
  <c r="CD45" i="4"/>
  <c r="Z43" i="1" s="1"/>
  <c r="AT45" i="4"/>
  <c r="N43" i="1" s="1"/>
  <c r="AB60" i="4"/>
  <c r="H58" i="1" s="1"/>
  <c r="S22" i="4"/>
  <c r="E20" i="1" s="1"/>
  <c r="BU18" i="4"/>
  <c r="W16" i="1" s="1"/>
  <c r="BU54" i="4"/>
  <c r="W52" i="1" s="1"/>
  <c r="CD52" i="4"/>
  <c r="Z50" i="1" s="1"/>
  <c r="AK30" i="4"/>
  <c r="K28" i="1" s="1"/>
  <c r="CD25" i="4"/>
  <c r="Z23" i="1" s="1"/>
  <c r="AT25" i="4"/>
  <c r="N23" i="1" s="1"/>
  <c r="CD17" i="4"/>
  <c r="Z15" i="1" s="1"/>
  <c r="AT17" i="4"/>
  <c r="N15" i="1" s="1"/>
  <c r="BU16" i="4"/>
  <c r="W14" i="1" s="1"/>
  <c r="BC15" i="4"/>
  <c r="Q13" i="1" s="1"/>
  <c r="BL13" i="4"/>
  <c r="T11" i="1" s="1"/>
  <c r="BU117" i="4"/>
  <c r="W115" i="1" s="1"/>
  <c r="BL83" i="4"/>
  <c r="T81" i="1" s="1"/>
  <c r="AT79" i="4"/>
  <c r="N77" i="1" s="1"/>
  <c r="BL75" i="4"/>
  <c r="T73" i="1" s="1"/>
  <c r="BU73" i="4"/>
  <c r="W71" i="1" s="1"/>
  <c r="AK73" i="4"/>
  <c r="K71" i="1" s="1"/>
  <c r="CD71" i="4"/>
  <c r="Z69" i="1" s="1"/>
  <c r="AT71" i="4"/>
  <c r="N69" i="1" s="1"/>
  <c r="AK105" i="4"/>
  <c r="K103" i="1" s="1"/>
  <c r="BL102" i="4"/>
  <c r="T100" i="1" s="1"/>
  <c r="AB102" i="4"/>
  <c r="H100" i="1" s="1"/>
  <c r="BU100" i="4"/>
  <c r="W98" i="1" s="1"/>
  <c r="AK100" i="4"/>
  <c r="K98" i="1" s="1"/>
  <c r="CD98" i="4"/>
  <c r="Z96" i="1" s="1"/>
  <c r="AT98" i="4"/>
  <c r="N96" i="1" s="1"/>
  <c r="S56" i="4"/>
  <c r="E54" i="1" s="1"/>
  <c r="BL54" i="4"/>
  <c r="T52" i="1" s="1"/>
  <c r="BU52" i="4"/>
  <c r="W50" i="1" s="1"/>
  <c r="CD50" i="4"/>
  <c r="Z48" i="1" s="1"/>
  <c r="AT50" i="4"/>
  <c r="N48" i="1" s="1"/>
  <c r="BL46" i="4"/>
  <c r="T44" i="1" s="1"/>
  <c r="AB46" i="4"/>
  <c r="H44" i="1" s="1"/>
  <c r="CD42" i="4"/>
  <c r="Z40" i="1" s="1"/>
  <c r="AT42" i="4"/>
  <c r="N40" i="1" s="1"/>
  <c r="BC40" i="4"/>
  <c r="Q38" i="1" s="1"/>
  <c r="S40" i="4"/>
  <c r="E38" i="1" s="1"/>
  <c r="BL38" i="4"/>
  <c r="T36" i="1" s="1"/>
  <c r="BU36" i="4"/>
  <c r="W34" i="1" s="1"/>
  <c r="BL30" i="4"/>
  <c r="T28" i="1" s="1"/>
  <c r="BL27" i="4"/>
  <c r="T25" i="1" s="1"/>
  <c r="AB27" i="4"/>
  <c r="H25" i="1" s="1"/>
  <c r="BU25" i="4"/>
  <c r="W23" i="1" s="1"/>
  <c r="AT23" i="4"/>
  <c r="N21" i="1" s="1"/>
  <c r="AK58" i="4"/>
  <c r="K56" i="1" s="1"/>
  <c r="CD56" i="4"/>
  <c r="Z54" i="1" s="1"/>
  <c r="AT56" i="4"/>
  <c r="N54" i="1" s="1"/>
  <c r="BC54" i="4"/>
  <c r="Q52" i="1" s="1"/>
  <c r="BL52" i="4"/>
  <c r="T50" i="1" s="1"/>
  <c r="AT21" i="4"/>
  <c r="N19" i="1" s="1"/>
  <c r="BC19" i="4"/>
  <c r="Q17" i="1" s="1"/>
  <c r="BL17" i="4"/>
  <c r="T15" i="1" s="1"/>
  <c r="BL9" i="4"/>
  <c r="T7" i="1" s="1"/>
  <c r="AB9" i="4"/>
  <c r="H7" i="1" s="1"/>
  <c r="BL103" i="4"/>
  <c r="T101" i="1" s="1"/>
  <c r="AB103" i="4"/>
  <c r="H101" i="1" s="1"/>
  <c r="BU101" i="4"/>
  <c r="W99" i="1" s="1"/>
  <c r="CD99" i="4"/>
  <c r="Z97" i="1" s="1"/>
  <c r="BL95" i="4"/>
  <c r="T93" i="1" s="1"/>
  <c r="BU93" i="4"/>
  <c r="W91" i="1" s="1"/>
  <c r="CD91" i="4"/>
  <c r="Z89" i="1" s="1"/>
  <c r="BC89" i="4"/>
  <c r="Q87" i="1" s="1"/>
  <c r="BL87" i="4"/>
  <c r="T85" i="1" s="1"/>
  <c r="BU85" i="4"/>
  <c r="W83" i="1" s="1"/>
  <c r="AK54" i="4"/>
  <c r="K52" i="1" s="1"/>
  <c r="AT52" i="4"/>
  <c r="N50" i="1" s="1"/>
  <c r="BL67" i="4"/>
  <c r="T65" i="1" s="1"/>
  <c r="AB67" i="4"/>
  <c r="H65" i="1" s="1"/>
  <c r="BU65" i="4"/>
  <c r="W63" i="1" s="1"/>
  <c r="AK65" i="4"/>
  <c r="K63" i="1" s="1"/>
  <c r="CD63" i="4"/>
  <c r="Z61" i="1" s="1"/>
  <c r="AT63" i="4"/>
  <c r="N61" i="1" s="1"/>
  <c r="S61" i="4"/>
  <c r="E59" i="1" s="1"/>
  <c r="BL59" i="4"/>
  <c r="T57" i="1" s="1"/>
  <c r="BU57" i="4"/>
  <c r="W55" i="1" s="1"/>
  <c r="AK57" i="4"/>
  <c r="K55" i="1" s="1"/>
  <c r="BU49" i="4"/>
  <c r="W47" i="1" s="1"/>
  <c r="CD47" i="4"/>
  <c r="Z45" i="1" s="1"/>
  <c r="BC45" i="4"/>
  <c r="Q43" i="1" s="1"/>
  <c r="S45" i="4"/>
  <c r="E43" i="1" s="1"/>
  <c r="BL43" i="4"/>
  <c r="T41" i="1" s="1"/>
  <c r="AB43" i="4"/>
  <c r="H41" i="1" s="1"/>
  <c r="AT31" i="4"/>
  <c r="N29" i="1" s="1"/>
  <c r="AB13" i="4"/>
  <c r="H11" i="1" s="1"/>
  <c r="BL105" i="4"/>
  <c r="T103" i="1" s="1"/>
  <c r="BL11" i="4"/>
  <c r="T9" i="1" s="1"/>
  <c r="BU9" i="4"/>
  <c r="W7" i="1" s="1"/>
  <c r="CD104" i="4"/>
  <c r="Z102" i="1" s="1"/>
  <c r="S102" i="4"/>
  <c r="E100" i="1" s="1"/>
  <c r="BL100" i="4"/>
  <c r="T98" i="1" s="1"/>
  <c r="BU98" i="4"/>
  <c r="W96" i="1" s="1"/>
  <c r="CD96" i="4"/>
  <c r="Z94" i="1" s="1"/>
  <c r="AT96" i="4"/>
  <c r="N94" i="1" s="1"/>
  <c r="CD93" i="4"/>
  <c r="Z91" i="1" s="1"/>
  <c r="AT93" i="4"/>
  <c r="N91" i="1" s="1"/>
  <c r="BL89" i="4"/>
  <c r="T87" i="1" s="1"/>
  <c r="BU87" i="4"/>
  <c r="W85" i="1" s="1"/>
  <c r="CD85" i="4"/>
  <c r="Z83" i="1" s="1"/>
  <c r="AT85" i="4"/>
  <c r="N83" i="1" s="1"/>
  <c r="S83" i="4"/>
  <c r="E81" i="1" s="1"/>
  <c r="BL81" i="4"/>
  <c r="T79" i="1" s="1"/>
  <c r="AB81" i="4"/>
  <c r="H79" i="1" s="1"/>
  <c r="BU79" i="4"/>
  <c r="W77" i="1" s="1"/>
  <c r="CD77" i="4"/>
  <c r="Z75" i="1" s="1"/>
  <c r="BC75" i="4"/>
  <c r="Q73" i="1" s="1"/>
  <c r="S75" i="4"/>
  <c r="E73" i="1" s="1"/>
  <c r="BL73" i="4"/>
  <c r="T71" i="1" s="1"/>
  <c r="AB73" i="4"/>
  <c r="H71" i="1" s="1"/>
  <c r="AT69" i="4"/>
  <c r="N67" i="1" s="1"/>
  <c r="S67" i="4"/>
  <c r="E65" i="1" s="1"/>
  <c r="AB65" i="4"/>
  <c r="H63" i="1" s="1"/>
  <c r="AK63" i="4"/>
  <c r="K61" i="1" s="1"/>
  <c r="BL41" i="4"/>
  <c r="T39" i="1" s="1"/>
  <c r="AB41" i="4"/>
  <c r="H39" i="1" s="1"/>
  <c r="CD37" i="4"/>
  <c r="Z35" i="1" s="1"/>
  <c r="AT37" i="4"/>
  <c r="N35" i="1" s="1"/>
  <c r="BL33" i="4"/>
  <c r="T31" i="1" s="1"/>
  <c r="BU31" i="4"/>
  <c r="W29" i="1" s="1"/>
  <c r="S16" i="4"/>
  <c r="E14" i="1" s="1"/>
  <c r="BL14" i="4"/>
  <c r="T12" i="1" s="1"/>
  <c r="S19" i="4"/>
  <c r="E17" i="1" s="1"/>
  <c r="BU69" i="4"/>
  <c r="W67" i="1" s="1"/>
  <c r="CD67" i="4"/>
  <c r="Z65" i="1" s="1"/>
  <c r="BL63" i="4"/>
  <c r="T61" i="1" s="1"/>
  <c r="BU61" i="4"/>
  <c r="W59" i="1" s="1"/>
  <c r="CD59" i="4"/>
  <c r="Z57" i="1" s="1"/>
  <c r="AT59" i="4"/>
  <c r="N57" i="1" s="1"/>
  <c r="BC57" i="4"/>
  <c r="Q55" i="1" s="1"/>
  <c r="AT16" i="4"/>
  <c r="N14" i="1" s="1"/>
  <c r="S14" i="4"/>
  <c r="E12" i="1" s="1"/>
  <c r="AB120" i="4"/>
  <c r="H118" i="1" s="1"/>
  <c r="BL104" i="4"/>
  <c r="T102" i="1" s="1"/>
  <c r="BU102" i="4"/>
  <c r="W100" i="1" s="1"/>
  <c r="AK102" i="4"/>
  <c r="K100" i="1" s="1"/>
  <c r="CD100" i="4"/>
  <c r="Z98" i="1" s="1"/>
  <c r="AT100" i="4"/>
  <c r="N98" i="1" s="1"/>
  <c r="BL96" i="4"/>
  <c r="T94" i="1" s="1"/>
  <c r="AB96" i="4"/>
  <c r="H94" i="1" s="1"/>
  <c r="BU94" i="4"/>
  <c r="W92" i="1" s="1"/>
  <c r="BL93" i="4"/>
  <c r="T91" i="1" s="1"/>
  <c r="AB93" i="4"/>
  <c r="H91" i="1" s="1"/>
  <c r="BU91" i="4"/>
  <c r="W89" i="1" s="1"/>
  <c r="BL85" i="4"/>
  <c r="T83" i="1" s="1"/>
  <c r="BU83" i="4"/>
  <c r="W81" i="1" s="1"/>
  <c r="AK83" i="4"/>
  <c r="K81" i="1" s="1"/>
  <c r="CD81" i="4"/>
  <c r="Z79" i="1" s="1"/>
  <c r="AT81" i="4"/>
  <c r="N79" i="1" s="1"/>
  <c r="BC79" i="4"/>
  <c r="Q77" i="1" s="1"/>
  <c r="BL77" i="4"/>
  <c r="T75" i="1" s="1"/>
  <c r="AB77" i="4"/>
  <c r="H75" i="1" s="1"/>
  <c r="BU75" i="4"/>
  <c r="W73" i="1" s="1"/>
  <c r="AK75" i="4"/>
  <c r="K73" i="1" s="1"/>
  <c r="BL69" i="4"/>
  <c r="T67" i="1" s="1"/>
  <c r="AB69" i="4"/>
  <c r="H67" i="1" s="1"/>
  <c r="BL53" i="4"/>
  <c r="T51" i="1" s="1"/>
  <c r="AB53" i="4"/>
  <c r="H51" i="1" s="1"/>
  <c r="CD49" i="4"/>
  <c r="Z47" i="1" s="1"/>
  <c r="AT49" i="4"/>
  <c r="N47" i="1" s="1"/>
  <c r="BL45" i="4"/>
  <c r="T43" i="1" s="1"/>
  <c r="CD41" i="4"/>
  <c r="Z39" i="1" s="1"/>
  <c r="AT41" i="4"/>
  <c r="N39" i="1" s="1"/>
  <c r="BC39" i="4"/>
  <c r="Q37" i="1" s="1"/>
  <c r="BL37" i="4"/>
  <c r="T35" i="1" s="1"/>
  <c r="AK35" i="4"/>
  <c r="K33" i="1" s="1"/>
  <c r="CD33" i="4"/>
  <c r="Z31" i="1" s="1"/>
  <c r="AT33" i="4"/>
  <c r="N31" i="1" s="1"/>
  <c r="BC31" i="4"/>
  <c r="Q29" i="1" s="1"/>
  <c r="S31" i="4"/>
  <c r="E29" i="1" s="1"/>
  <c r="AT22" i="4"/>
  <c r="N20" i="1" s="1"/>
  <c r="BC20" i="4"/>
  <c r="Q18" i="1" s="1"/>
  <c r="BL18" i="4"/>
  <c r="T16" i="1" s="1"/>
  <c r="BU8" i="4"/>
  <c r="W6" i="1" s="1"/>
  <c r="J121" i="4"/>
  <c r="B119" i="1" s="1"/>
  <c r="J131" i="4"/>
  <c r="B129" i="1" s="1"/>
  <c r="J126" i="4"/>
  <c r="B124" i="1" s="1"/>
  <c r="S118" i="4"/>
  <c r="E116" i="1" s="1"/>
  <c r="CD15" i="4"/>
  <c r="Z13" i="1" s="1"/>
  <c r="AT15" i="4"/>
  <c r="N13" i="1" s="1"/>
  <c r="BC13" i="4"/>
  <c r="Q11" i="1" s="1"/>
  <c r="J122" i="4"/>
  <c r="B120" i="1" s="1"/>
  <c r="J120" i="4"/>
  <c r="B118" i="1" s="1"/>
  <c r="J112" i="4"/>
  <c r="B110" i="1" s="1"/>
  <c r="J123" i="4"/>
  <c r="B121" i="1" s="1"/>
  <c r="J119" i="4"/>
  <c r="B117" i="1" s="1"/>
  <c r="AK106" i="4"/>
  <c r="K104" i="1" s="1"/>
  <c r="S129" i="4"/>
  <c r="E127" i="1" s="1"/>
  <c r="J128" i="4"/>
  <c r="B126" i="1" s="1"/>
  <c r="AK123" i="4"/>
  <c r="K121" i="1" s="1"/>
  <c r="AK115" i="4"/>
  <c r="K113" i="1" s="1"/>
  <c r="J107" i="4"/>
  <c r="B105" i="1" s="1"/>
  <c r="J116" i="4"/>
  <c r="B114" i="1" s="1"/>
  <c r="J129" i="4"/>
  <c r="B127" i="1" s="1"/>
  <c r="J125" i="4"/>
  <c r="B123" i="1" s="1"/>
  <c r="BL115" i="4"/>
  <c r="T113" i="1" s="1"/>
  <c r="CD111" i="4"/>
  <c r="Z109" i="1" s="1"/>
  <c r="AT103" i="4"/>
  <c r="N101" i="1" s="1"/>
  <c r="BL99" i="4"/>
  <c r="T97" i="1" s="1"/>
  <c r="AK97" i="4"/>
  <c r="K95" i="1" s="1"/>
  <c r="AT95" i="4"/>
  <c r="N93" i="1" s="1"/>
  <c r="CD92" i="4"/>
  <c r="Z90" i="1" s="1"/>
  <c r="AT92" i="4"/>
  <c r="N90" i="1" s="1"/>
  <c r="BL88" i="4"/>
  <c r="T86" i="1" s="1"/>
  <c r="AB88" i="4"/>
  <c r="H86" i="1" s="1"/>
  <c r="BU86" i="4"/>
  <c r="W84" i="1" s="1"/>
  <c r="CD84" i="4"/>
  <c r="Z82" i="1" s="1"/>
  <c r="AT84" i="4"/>
  <c r="N82" i="1" s="1"/>
  <c r="BL80" i="4"/>
  <c r="T78" i="1" s="1"/>
  <c r="BU78" i="4"/>
  <c r="W76" i="1" s="1"/>
  <c r="AK78" i="4"/>
  <c r="K76" i="1" s="1"/>
  <c r="CD76" i="4"/>
  <c r="Z74" i="1" s="1"/>
  <c r="AT76" i="4"/>
  <c r="N74" i="1" s="1"/>
  <c r="BC74" i="4"/>
  <c r="Q72" i="1" s="1"/>
  <c r="BL72" i="4"/>
  <c r="T70" i="1" s="1"/>
  <c r="AB72" i="4"/>
  <c r="H70" i="1" s="1"/>
  <c r="BU70" i="4"/>
  <c r="W68" i="1" s="1"/>
  <c r="CD68" i="4"/>
  <c r="Z66" i="1" s="1"/>
  <c r="AT68" i="4"/>
  <c r="N66" i="1" s="1"/>
  <c r="BC66" i="4"/>
  <c r="Q64" i="1" s="1"/>
  <c r="BL64" i="4"/>
  <c r="T62" i="1" s="1"/>
  <c r="BU62" i="4"/>
  <c r="W60" i="1" s="1"/>
  <c r="AK62" i="4"/>
  <c r="K60" i="1" s="1"/>
  <c r="CD60" i="4"/>
  <c r="Z58" i="1" s="1"/>
  <c r="AT60" i="4"/>
  <c r="N58" i="1" s="1"/>
  <c r="BC58" i="4"/>
  <c r="Q56" i="1" s="1"/>
  <c r="BU103" i="4"/>
  <c r="W101" i="1" s="1"/>
  <c r="CD101" i="4"/>
  <c r="Z99" i="1" s="1"/>
  <c r="AT101" i="4"/>
  <c r="N99" i="1" s="1"/>
  <c r="BL97" i="4"/>
  <c r="T95" i="1" s="1"/>
  <c r="BU95" i="4"/>
  <c r="W93" i="1" s="1"/>
  <c r="AK95" i="4"/>
  <c r="K93" i="1" s="1"/>
  <c r="BU92" i="4"/>
  <c r="W90" i="1" s="1"/>
  <c r="AK92" i="4"/>
  <c r="K90" i="1" s="1"/>
  <c r="CD90" i="4"/>
  <c r="Z88" i="1" s="1"/>
  <c r="AT90" i="4"/>
  <c r="N88" i="1" s="1"/>
  <c r="BC88" i="4"/>
  <c r="Q86" i="1" s="1"/>
  <c r="BL86" i="4"/>
  <c r="T84" i="1" s="1"/>
  <c r="BU84" i="4"/>
  <c r="W82" i="1" s="1"/>
  <c r="CD82" i="4"/>
  <c r="Z80" i="1" s="1"/>
  <c r="AT82" i="4"/>
  <c r="N80" i="1" s="1"/>
  <c r="BC80" i="4"/>
  <c r="Q78" i="1" s="1"/>
  <c r="S80" i="4"/>
  <c r="E78" i="1" s="1"/>
  <c r="BL78" i="4"/>
  <c r="T76" i="1" s="1"/>
  <c r="BU76" i="4"/>
  <c r="W74" i="1" s="1"/>
  <c r="AK76" i="4"/>
  <c r="K74" i="1" s="1"/>
  <c r="CD74" i="4"/>
  <c r="Z72" i="1" s="1"/>
  <c r="AT74" i="4"/>
  <c r="N72" i="1" s="1"/>
  <c r="BC72" i="4"/>
  <c r="Q70" i="1" s="1"/>
  <c r="S72" i="4"/>
  <c r="E70" i="1" s="1"/>
  <c r="BL70" i="4"/>
  <c r="T68" i="1" s="1"/>
  <c r="BU68" i="4"/>
  <c r="W66" i="1" s="1"/>
  <c r="CD66" i="4"/>
  <c r="Z64" i="1" s="1"/>
  <c r="AT66" i="4"/>
  <c r="N64" i="1" s="1"/>
  <c r="BL62" i="4"/>
  <c r="T60" i="1" s="1"/>
  <c r="AB62" i="4"/>
  <c r="H60" i="1" s="1"/>
  <c r="CD58" i="4"/>
  <c r="Z56" i="1" s="1"/>
  <c r="AT58" i="4"/>
  <c r="N56" i="1" s="1"/>
  <c r="AT55" i="4"/>
  <c r="N53" i="1" s="1"/>
  <c r="AB51" i="4"/>
  <c r="H49" i="1" s="1"/>
  <c r="BC50" i="4"/>
  <c r="Q48" i="1" s="1"/>
  <c r="S50" i="4"/>
  <c r="E48" i="1" s="1"/>
  <c r="BL48" i="4"/>
  <c r="T46" i="1" s="1"/>
  <c r="BU46" i="4"/>
  <c r="W44" i="1" s="1"/>
  <c r="AB45" i="4"/>
  <c r="H43" i="1" s="1"/>
  <c r="CD44" i="4"/>
  <c r="Z42" i="1" s="1"/>
  <c r="AT44" i="4"/>
  <c r="N42" i="1" s="1"/>
  <c r="BL40" i="4"/>
  <c r="T38" i="1" s="1"/>
  <c r="AB40" i="4"/>
  <c r="H38" i="1" s="1"/>
  <c r="BU38" i="4"/>
  <c r="W36" i="1" s="1"/>
  <c r="AT36" i="4"/>
  <c r="N34" i="1" s="1"/>
  <c r="BL32" i="4"/>
  <c r="T30" i="1" s="1"/>
  <c r="AB32" i="4"/>
  <c r="H30" i="1" s="1"/>
  <c r="BU30" i="4"/>
  <c r="W28" i="1" s="1"/>
  <c r="BL29" i="4"/>
  <c r="T27" i="1" s="1"/>
  <c r="AB29" i="4"/>
  <c r="H27" i="1" s="1"/>
  <c r="BL26" i="4"/>
  <c r="T24" i="1" s="1"/>
  <c r="CD22" i="4"/>
  <c r="Z20" i="1" s="1"/>
  <c r="BU21" i="4"/>
  <c r="W19" i="1" s="1"/>
  <c r="AK21" i="4"/>
  <c r="K19" i="1" s="1"/>
  <c r="CD19" i="4"/>
  <c r="Z17" i="1" s="1"/>
  <c r="AT19" i="4"/>
  <c r="N17" i="1" s="1"/>
  <c r="BU15" i="4"/>
  <c r="W13" i="1" s="1"/>
  <c r="CD13" i="4"/>
  <c r="Z11" i="1" s="1"/>
  <c r="BC32" i="4"/>
  <c r="Q30" i="1" s="1"/>
  <c r="BL21" i="4"/>
  <c r="T19" i="1" s="1"/>
  <c r="AK10" i="4"/>
  <c r="K8" i="1" s="1"/>
  <c r="AT102" i="4"/>
  <c r="N100" i="1" s="1"/>
  <c r="AB98" i="4"/>
  <c r="H96" i="1" s="1"/>
  <c r="AK96" i="4"/>
  <c r="K94" i="1" s="1"/>
  <c r="CD94" i="4"/>
  <c r="Z92" i="1" s="1"/>
  <c r="AK85" i="4"/>
  <c r="K83" i="1" s="1"/>
  <c r="CD83" i="4"/>
  <c r="Z81" i="1" s="1"/>
  <c r="BL79" i="4"/>
  <c r="T77" i="1" s="1"/>
  <c r="BU77" i="4"/>
  <c r="W75" i="1" s="1"/>
  <c r="BC65" i="4"/>
  <c r="Q63" i="1" s="1"/>
  <c r="AK16" i="4"/>
  <c r="K14" i="1" s="1"/>
  <c r="BL101" i="4"/>
  <c r="T99" i="1" s="1"/>
  <c r="BU99" i="4"/>
  <c r="W97" i="1" s="1"/>
  <c r="AK99" i="4"/>
  <c r="K97" i="1" s="1"/>
  <c r="CD97" i="4"/>
  <c r="Z95" i="1" s="1"/>
  <c r="AT94" i="4"/>
  <c r="N92" i="1" s="1"/>
  <c r="BC92" i="4"/>
  <c r="Q90" i="1" s="1"/>
  <c r="S92" i="4"/>
  <c r="E90" i="1" s="1"/>
  <c r="BL90" i="4"/>
  <c r="T88" i="1" s="1"/>
  <c r="BU88" i="4"/>
  <c r="W86" i="1" s="1"/>
  <c r="AT86" i="4"/>
  <c r="N84" i="1" s="1"/>
  <c r="BL82" i="4"/>
  <c r="T80" i="1" s="1"/>
  <c r="BU80" i="4"/>
  <c r="W78" i="1" s="1"/>
  <c r="CD78" i="4"/>
  <c r="Z76" i="1" s="1"/>
  <c r="AT78" i="4"/>
  <c r="N76" i="1" s="1"/>
  <c r="BC76" i="4"/>
  <c r="Q74" i="1" s="1"/>
  <c r="S76" i="4"/>
  <c r="E74" i="1" s="1"/>
  <c r="BL74" i="4"/>
  <c r="T72" i="1" s="1"/>
  <c r="AB74" i="4"/>
  <c r="H72" i="1" s="1"/>
  <c r="BU72" i="4"/>
  <c r="W70" i="1" s="1"/>
  <c r="CD70" i="4"/>
  <c r="Z68" i="1" s="1"/>
  <c r="AT70" i="4"/>
  <c r="N68" i="1" s="1"/>
  <c r="BC68" i="4"/>
  <c r="Q66" i="1" s="1"/>
  <c r="BL66" i="4"/>
  <c r="T64" i="1" s="1"/>
  <c r="BU64" i="4"/>
  <c r="W62" i="1" s="1"/>
  <c r="CD62" i="4"/>
  <c r="Z60" i="1" s="1"/>
  <c r="AT62" i="4"/>
  <c r="N60" i="1" s="1"/>
  <c r="BL58" i="4"/>
  <c r="T56" i="1" s="1"/>
  <c r="AB58" i="4"/>
  <c r="H56" i="1" s="1"/>
  <c r="BL55" i="4"/>
  <c r="T53" i="1" s="1"/>
  <c r="BU53" i="4"/>
  <c r="W51" i="1" s="1"/>
  <c r="AK53" i="4"/>
  <c r="K51" i="1" s="1"/>
  <c r="AT51" i="4"/>
  <c r="N49" i="1" s="1"/>
  <c r="BU50" i="4"/>
  <c r="W48" i="1" s="1"/>
  <c r="BC46" i="4"/>
  <c r="Q44" i="1" s="1"/>
  <c r="BU42" i="4"/>
  <c r="W40" i="1" s="1"/>
  <c r="AK42" i="4"/>
  <c r="K40" i="1" s="1"/>
  <c r="CD40" i="4"/>
  <c r="Z38" i="1" s="1"/>
  <c r="AT40" i="4"/>
  <c r="N38" i="1" s="1"/>
  <c r="BC38" i="4"/>
  <c r="Q36" i="1" s="1"/>
  <c r="BU34" i="4"/>
  <c r="W32" i="1" s="1"/>
  <c r="CD32" i="4"/>
  <c r="Z30" i="1" s="1"/>
  <c r="AT32" i="4"/>
  <c r="N30" i="1" s="1"/>
  <c r="CD29" i="4"/>
  <c r="Z27" i="1" s="1"/>
  <c r="AT29" i="4"/>
  <c r="N27" i="1" s="1"/>
  <c r="CD26" i="4"/>
  <c r="Z24" i="1" s="1"/>
  <c r="BC24" i="4"/>
  <c r="Q22" i="1" s="1"/>
  <c r="BC21" i="4"/>
  <c r="Q19" i="1" s="1"/>
  <c r="S21" i="4"/>
  <c r="E19" i="1" s="1"/>
  <c r="BL19" i="4"/>
  <c r="T17" i="1" s="1"/>
  <c r="BU67" i="4"/>
  <c r="W65" i="1" s="1"/>
  <c r="AK67" i="4"/>
  <c r="K65" i="1" s="1"/>
  <c r="CD65" i="4"/>
  <c r="Z63" i="1" s="1"/>
  <c r="AT65" i="4"/>
  <c r="N63" i="1" s="1"/>
  <c r="BL61" i="4"/>
  <c r="T59" i="1" s="1"/>
  <c r="BU59" i="4"/>
  <c r="W57" i="1" s="1"/>
  <c r="AK59" i="4"/>
  <c r="K57" i="1" s="1"/>
  <c r="CD57" i="4"/>
  <c r="Z55" i="1" s="1"/>
  <c r="AT57" i="4"/>
  <c r="N55" i="1" s="1"/>
  <c r="CD54" i="4"/>
  <c r="Z52" i="1" s="1"/>
  <c r="AT54" i="4"/>
  <c r="N52" i="1" s="1"/>
  <c r="BL47" i="4"/>
  <c r="T45" i="1" s="1"/>
  <c r="BU45" i="4"/>
  <c r="W43" i="1" s="1"/>
  <c r="AK45" i="4"/>
  <c r="K43" i="1" s="1"/>
  <c r="CD43" i="4"/>
  <c r="Z41" i="1" s="1"/>
  <c r="AT43" i="4"/>
  <c r="N41" i="1" s="1"/>
  <c r="BL39" i="4"/>
  <c r="T37" i="1" s="1"/>
  <c r="AB39" i="4"/>
  <c r="H37" i="1" s="1"/>
  <c r="BU37" i="4"/>
  <c r="W35" i="1" s="1"/>
  <c r="CD35" i="4"/>
  <c r="Z33" i="1" s="1"/>
  <c r="AT35" i="4"/>
  <c r="N33" i="1" s="1"/>
  <c r="BC33" i="4"/>
  <c r="Q31" i="1" s="1"/>
  <c r="S33" i="4"/>
  <c r="E31" i="1" s="1"/>
  <c r="BL31" i="4"/>
  <c r="T29" i="1" s="1"/>
  <c r="AB31" i="4"/>
  <c r="H29" i="1" s="1"/>
  <c r="BC30" i="4"/>
  <c r="Q28" i="1" s="1"/>
  <c r="BC27" i="4"/>
  <c r="Q25" i="1" s="1"/>
  <c r="BL25" i="4"/>
  <c r="T23" i="1" s="1"/>
  <c r="AB25" i="4"/>
  <c r="H23" i="1" s="1"/>
  <c r="BU23" i="4"/>
  <c r="W21" i="1" s="1"/>
  <c r="CD18" i="4"/>
  <c r="Z16" i="1" s="1"/>
  <c r="AT18" i="4"/>
  <c r="N16" i="1" s="1"/>
  <c r="BU17" i="4"/>
  <c r="W15" i="1" s="1"/>
  <c r="BL16" i="4"/>
  <c r="T14" i="1" s="1"/>
  <c r="AK14" i="4"/>
  <c r="K12" i="1" s="1"/>
  <c r="CD9" i="4"/>
  <c r="Z7" i="1" s="1"/>
  <c r="AT9" i="4"/>
  <c r="N7" i="1" s="1"/>
  <c r="BL34" i="4"/>
  <c r="T32" i="1" s="1"/>
  <c r="AT11" i="4"/>
  <c r="N9" i="1" s="1"/>
  <c r="AT127" i="4"/>
  <c r="N125" i="1" s="1"/>
  <c r="AT113" i="4"/>
  <c r="N111" i="1" s="1"/>
  <c r="AB95" i="4"/>
  <c r="H93" i="1" s="1"/>
  <c r="S93" i="4"/>
  <c r="E91" i="1" s="1"/>
  <c r="AK91" i="4"/>
  <c r="K89" i="1" s="1"/>
  <c r="AK88" i="4"/>
  <c r="K86" i="1" s="1"/>
  <c r="AB83" i="4"/>
  <c r="H81" i="1" s="1"/>
  <c r="AB28" i="4"/>
  <c r="H26" i="1" s="1"/>
  <c r="S27" i="4"/>
  <c r="E25" i="1" s="1"/>
  <c r="AB10" i="4"/>
  <c r="H8" i="1" s="1"/>
  <c r="S9" i="4"/>
  <c r="E7" i="1" s="1"/>
  <c r="AK103" i="4"/>
  <c r="K101" i="1" s="1"/>
  <c r="S101" i="4"/>
  <c r="E99" i="1" s="1"/>
  <c r="S94" i="4"/>
  <c r="E92" i="1" s="1"/>
  <c r="AB87" i="4"/>
  <c r="H85" i="1" s="1"/>
  <c r="S86" i="4"/>
  <c r="E84" i="1" s="1"/>
  <c r="AK84" i="4"/>
  <c r="K82" i="1" s="1"/>
  <c r="AB80" i="4"/>
  <c r="H78" i="1" s="1"/>
  <c r="S79" i="4"/>
  <c r="E77" i="1" s="1"/>
  <c r="AK77" i="4"/>
  <c r="K75" i="1" s="1"/>
  <c r="AK74" i="4"/>
  <c r="K72" i="1" s="1"/>
  <c r="AB70" i="4"/>
  <c r="H68" i="1" s="1"/>
  <c r="AK68" i="4"/>
  <c r="K66" i="1" s="1"/>
  <c r="S64" i="4"/>
  <c r="E62" i="1" s="1"/>
  <c r="AB61" i="4"/>
  <c r="H59" i="1" s="1"/>
  <c r="AB52" i="4"/>
  <c r="H50" i="1" s="1"/>
  <c r="AK49" i="4"/>
  <c r="K47" i="1" s="1"/>
  <c r="AK46" i="4"/>
  <c r="K44" i="1" s="1"/>
  <c r="AK38" i="4"/>
  <c r="K36" i="1" s="1"/>
  <c r="AB37" i="4"/>
  <c r="H35" i="1" s="1"/>
  <c r="AK34" i="4"/>
  <c r="K32" i="1" s="1"/>
  <c r="AB33" i="4"/>
  <c r="H31" i="1" s="1"/>
  <c r="AK29" i="4"/>
  <c r="K27" i="1" s="1"/>
  <c r="AK25" i="4"/>
  <c r="K23" i="1" s="1"/>
  <c r="S23" i="4"/>
  <c r="E21" i="1" s="1"/>
  <c r="AK20" i="4"/>
  <c r="K18" i="1" s="1"/>
  <c r="AB19" i="4"/>
  <c r="H17" i="1" s="1"/>
  <c r="S18" i="4"/>
  <c r="E16" i="1" s="1"/>
  <c r="AK15" i="4"/>
  <c r="K13" i="1" s="1"/>
  <c r="S13" i="4"/>
  <c r="E11" i="1" s="1"/>
  <c r="AK11" i="4"/>
  <c r="K9" i="1" s="1"/>
  <c r="AK17" i="4"/>
  <c r="K15" i="1" s="1"/>
  <c r="AB11" i="4"/>
  <c r="H9" i="1" s="1"/>
  <c r="S99" i="4"/>
  <c r="E97" i="1" s="1"/>
  <c r="S96" i="4"/>
  <c r="E94" i="1" s="1"/>
  <c r="AK93" i="4"/>
  <c r="K91" i="1" s="1"/>
  <c r="AB92" i="4"/>
  <c r="H90" i="1" s="1"/>
  <c r="S91" i="4"/>
  <c r="E89" i="1" s="1"/>
  <c r="AB89" i="4"/>
  <c r="H87" i="1" s="1"/>
  <c r="AK72" i="4"/>
  <c r="K70" i="1" s="1"/>
  <c r="AK69" i="4"/>
  <c r="K67" i="1" s="1"/>
  <c r="S65" i="4"/>
  <c r="E63" i="1" s="1"/>
  <c r="AK60" i="4"/>
  <c r="K58" i="1" s="1"/>
  <c r="AB59" i="4"/>
  <c r="H57" i="1" s="1"/>
  <c r="S58" i="4"/>
  <c r="E56" i="1" s="1"/>
  <c r="AK56" i="4"/>
  <c r="K54" i="1" s="1"/>
  <c r="S53" i="4"/>
  <c r="E51" i="1" s="1"/>
  <c r="AK50" i="4"/>
  <c r="K48" i="1" s="1"/>
  <c r="AB35" i="4"/>
  <c r="H33" i="1" s="1"/>
  <c r="AK31" i="4"/>
  <c r="K29" i="1" s="1"/>
  <c r="AK22" i="4"/>
  <c r="K20" i="1" s="1"/>
  <c r="AB21" i="4"/>
  <c r="H19" i="1" s="1"/>
  <c r="AB16" i="4"/>
  <c r="H14" i="1" s="1"/>
  <c r="AK13" i="4"/>
  <c r="K11" i="1" s="1"/>
  <c r="AK12" i="4"/>
  <c r="K10" i="1" s="1"/>
  <c r="AK9" i="4"/>
  <c r="K7" i="1" s="1"/>
  <c r="BL124" i="4"/>
  <c r="T122" i="1" s="1"/>
  <c r="AB104" i="4"/>
  <c r="H102" i="1" s="1"/>
  <c r="AK101" i="4"/>
  <c r="K99" i="1" s="1"/>
  <c r="AB100" i="4"/>
  <c r="H98" i="1" s="1"/>
  <c r="AB97" i="4"/>
  <c r="H95" i="1" s="1"/>
  <c r="AK94" i="4"/>
  <c r="K92" i="1" s="1"/>
  <c r="AK90" i="4"/>
  <c r="K88" i="1" s="1"/>
  <c r="AB85" i="4"/>
  <c r="H83" i="1" s="1"/>
  <c r="AB82" i="4"/>
  <c r="H80" i="1" s="1"/>
  <c r="S81" i="4"/>
  <c r="E79" i="1" s="1"/>
  <c r="AK79" i="4"/>
  <c r="K77" i="1" s="1"/>
  <c r="AB78" i="4"/>
  <c r="H76" i="1" s="1"/>
  <c r="S77" i="4"/>
  <c r="E75" i="1" s="1"/>
  <c r="AB75" i="4"/>
  <c r="H73" i="1" s="1"/>
  <c r="S74" i="4"/>
  <c r="E72" i="1" s="1"/>
  <c r="S68" i="4"/>
  <c r="E66" i="1" s="1"/>
  <c r="AB66" i="4"/>
  <c r="H64" i="1" s="1"/>
  <c r="AK64" i="4"/>
  <c r="K62" i="1" s="1"/>
  <c r="AB55" i="4"/>
  <c r="H53" i="1" s="1"/>
  <c r="AB54" i="4"/>
  <c r="H52" i="1" s="1"/>
  <c r="AB47" i="4"/>
  <c r="H45" i="1" s="1"/>
  <c r="S46" i="4"/>
  <c r="E44" i="1" s="1"/>
  <c r="BU44" i="4"/>
  <c r="W42" i="1" s="1"/>
  <c r="AB42" i="4"/>
  <c r="H40" i="1" s="1"/>
  <c r="S38" i="4"/>
  <c r="E36" i="1" s="1"/>
  <c r="S34" i="4"/>
  <c r="E32" i="1" s="1"/>
  <c r="AB30" i="4"/>
  <c r="H28" i="1" s="1"/>
  <c r="S29" i="4"/>
  <c r="E27" i="1" s="1"/>
  <c r="AB26" i="4"/>
  <c r="H24" i="1" s="1"/>
  <c r="BL22" i="4"/>
  <c r="T20" i="1" s="1"/>
  <c r="AK18" i="4"/>
  <c r="K16" i="1" s="1"/>
  <c r="AB17" i="4"/>
  <c r="H15" i="1" s="1"/>
  <c r="S15" i="4"/>
  <c r="E13" i="1" s="1"/>
  <c r="S11" i="4"/>
  <c r="E9" i="1" s="1"/>
  <c r="S8" i="4"/>
  <c r="E6" i="1" s="1"/>
  <c r="BC129" i="4"/>
  <c r="Q127" i="1" s="1"/>
  <c r="AK110" i="4"/>
  <c r="K108" i="1" s="1"/>
  <c r="S104" i="4"/>
  <c r="E102" i="1" s="1"/>
  <c r="AB101" i="4"/>
  <c r="H99" i="1" s="1"/>
  <c r="AB94" i="4"/>
  <c r="H92" i="1" s="1"/>
  <c r="AB90" i="4"/>
  <c r="H88" i="1" s="1"/>
  <c r="AK87" i="4"/>
  <c r="K85" i="1" s="1"/>
  <c r="AB86" i="4"/>
  <c r="H84" i="1" s="1"/>
  <c r="S85" i="4"/>
  <c r="E83" i="1" s="1"/>
  <c r="AK80" i="4"/>
  <c r="K78" i="1" s="1"/>
  <c r="AB79" i="4"/>
  <c r="H77" i="1" s="1"/>
  <c r="AK70" i="4"/>
  <c r="K68" i="1" s="1"/>
  <c r="S66" i="4"/>
  <c r="E64" i="1" s="1"/>
  <c r="AB64" i="4"/>
  <c r="H62" i="1" s="1"/>
  <c r="AK61" i="4"/>
  <c r="K59" i="1" s="1"/>
  <c r="S54" i="4"/>
  <c r="E52" i="1" s="1"/>
  <c r="AK52" i="4"/>
  <c r="K50" i="1" s="1"/>
  <c r="S42" i="4"/>
  <c r="E40" i="1" s="1"/>
  <c r="AK37" i="4"/>
  <c r="K35" i="1" s="1"/>
  <c r="AK33" i="4"/>
  <c r="K31" i="1" s="1"/>
  <c r="S30" i="4"/>
  <c r="E28" i="1" s="1"/>
  <c r="AB23" i="4"/>
  <c r="H21" i="1" s="1"/>
  <c r="AB18" i="4"/>
  <c r="H16" i="1" s="1"/>
  <c r="AB38" i="4"/>
  <c r="H36" i="1" s="1"/>
  <c r="AK55" i="4"/>
  <c r="K53" i="1" s="1"/>
  <c r="S36" i="4"/>
  <c r="E34" i="1" s="1"/>
  <c r="S32" i="4"/>
  <c r="E30" i="1" s="1"/>
  <c r="AT47" i="4"/>
  <c r="N45" i="1" s="1"/>
  <c r="BC8" i="4"/>
  <c r="Q6" i="1" s="1"/>
  <c r="BC52" i="4"/>
  <c r="Q50" i="1" s="1"/>
  <c r="S49" i="4"/>
  <c r="E47" i="1" s="1"/>
  <c r="AK24" i="4"/>
  <c r="K22" i="1" s="1"/>
  <c r="BU48" i="4"/>
  <c r="W46" i="1" s="1"/>
  <c r="BU41" i="4"/>
  <c r="W39" i="1" s="1"/>
  <c r="BC43" i="4"/>
  <c r="Q41" i="1" s="1"/>
  <c r="CD8" i="4"/>
  <c r="Z6" i="1" s="1"/>
  <c r="AB126" i="4"/>
  <c r="H124" i="1" s="1"/>
  <c r="S130" i="4"/>
  <c r="BC114" i="4"/>
  <c r="Q112" i="1" s="1"/>
  <c r="AB110" i="4"/>
  <c r="H108" i="1" s="1"/>
  <c r="BC108" i="4"/>
  <c r="Q106" i="1" s="1"/>
  <c r="AB99" i="4"/>
  <c r="H97" i="1" s="1"/>
  <c r="AK98" i="4"/>
  <c r="K96" i="1" s="1"/>
  <c r="AT97" i="4"/>
  <c r="N95" i="1" s="1"/>
  <c r="AT91" i="4"/>
  <c r="N89" i="1" s="1"/>
  <c r="BU89" i="4"/>
  <c r="W87" i="1" s="1"/>
  <c r="CD87" i="4"/>
  <c r="Z85" i="1" s="1"/>
  <c r="BC86" i="4"/>
  <c r="Q84" i="1" s="1"/>
  <c r="CD75" i="4"/>
  <c r="Z73" i="1" s="1"/>
  <c r="BC71" i="4"/>
  <c r="Q69" i="1" s="1"/>
  <c r="BC60" i="4"/>
  <c r="Q58" i="1" s="1"/>
  <c r="S57" i="4"/>
  <c r="E55" i="1" s="1"/>
  <c r="BC55" i="4"/>
  <c r="Q53" i="1" s="1"/>
  <c r="BC51" i="4"/>
  <c r="Q49" i="1" s="1"/>
  <c r="BU39" i="4"/>
  <c r="W37" i="1" s="1"/>
  <c r="BU35" i="4"/>
  <c r="W33" i="1" s="1"/>
  <c r="AK28" i="4"/>
  <c r="K26" i="1" s="1"/>
  <c r="AK27" i="4"/>
  <c r="K25" i="1" s="1"/>
  <c r="BL24" i="4"/>
  <c r="T22" i="1" s="1"/>
  <c r="AK23" i="4"/>
  <c r="K21" i="1" s="1"/>
  <c r="BU19" i="4"/>
  <c r="W17" i="1" s="1"/>
  <c r="CD16" i="4"/>
  <c r="Z14" i="1" s="1"/>
  <c r="AT14" i="4"/>
  <c r="N12" i="1" s="1"/>
  <c r="CD10" i="4"/>
  <c r="Z8" i="1" s="1"/>
  <c r="AK116" i="4"/>
  <c r="K114" i="1" s="1"/>
  <c r="AT109" i="4"/>
  <c r="N107" i="1" s="1"/>
  <c r="BL107" i="4"/>
  <c r="T105" i="1" s="1"/>
  <c r="S100" i="4"/>
  <c r="E98" i="1" s="1"/>
  <c r="S90" i="4"/>
  <c r="E88" i="1" s="1"/>
  <c r="BC128" i="4"/>
  <c r="S124" i="4"/>
  <c r="E122" i="1" s="1"/>
  <c r="BU122" i="4"/>
  <c r="W120" i="1" s="1"/>
  <c r="CD121" i="4"/>
  <c r="Z119" i="1" s="1"/>
  <c r="BC121" i="4"/>
  <c r="Q119" i="1" s="1"/>
  <c r="BC117" i="4"/>
  <c r="Q115" i="1" s="1"/>
  <c r="BL116" i="4"/>
  <c r="T114" i="1" s="1"/>
  <c r="AT116" i="4"/>
  <c r="N114" i="1" s="1"/>
  <c r="S116" i="4"/>
  <c r="E114" i="1" s="1"/>
  <c r="CD114" i="4"/>
  <c r="Z112" i="1" s="1"/>
  <c r="BL114" i="4"/>
  <c r="T112" i="1" s="1"/>
  <c r="BU113" i="4"/>
  <c r="W111" i="1" s="1"/>
  <c r="CD110" i="4"/>
  <c r="Z108" i="1" s="1"/>
  <c r="BC110" i="4"/>
  <c r="Q108" i="1" s="1"/>
  <c r="BU109" i="4"/>
  <c r="W107" i="1" s="1"/>
  <c r="BC109" i="4"/>
  <c r="Q107" i="1" s="1"/>
  <c r="AB109" i="4"/>
  <c r="H107" i="1" s="1"/>
  <c r="BU107" i="4"/>
  <c r="W105" i="1" s="1"/>
  <c r="AT107" i="4"/>
  <c r="N105" i="1" s="1"/>
  <c r="S107" i="4"/>
  <c r="E105" i="1" s="1"/>
  <c r="BC106" i="4"/>
  <c r="Q104" i="1" s="1"/>
  <c r="S103" i="4"/>
  <c r="E101" i="1" s="1"/>
  <c r="BC102" i="4"/>
  <c r="Q100" i="1" s="1"/>
  <c r="BC99" i="4"/>
  <c r="Q97" i="1" s="1"/>
  <c r="S98" i="4"/>
  <c r="E96" i="1" s="1"/>
  <c r="BU97" i="4"/>
  <c r="W95" i="1" s="1"/>
  <c r="BC97" i="4"/>
  <c r="Q95" i="1" s="1"/>
  <c r="AB91" i="4"/>
  <c r="H89" i="1" s="1"/>
  <c r="BC90" i="4"/>
  <c r="Q88" i="1" s="1"/>
  <c r="CD89" i="4"/>
  <c r="Z87" i="1" s="1"/>
  <c r="AK86" i="4"/>
  <c r="K84" i="1" s="1"/>
  <c r="S84" i="4"/>
  <c r="E82" i="1" s="1"/>
  <c r="AT83" i="4"/>
  <c r="N81" i="1" s="1"/>
  <c r="BU82" i="4"/>
  <c r="W80" i="1" s="1"/>
  <c r="S82" i="4"/>
  <c r="E80" i="1" s="1"/>
  <c r="BU81" i="4"/>
  <c r="W79" i="1" s="1"/>
  <c r="BC81" i="4"/>
  <c r="Q79" i="1" s="1"/>
  <c r="BC78" i="4"/>
  <c r="Q76" i="1" s="1"/>
  <c r="S73" i="4"/>
  <c r="E71" i="1" s="1"/>
  <c r="AK71" i="4"/>
  <c r="K69" i="1" s="1"/>
  <c r="S71" i="4"/>
  <c r="E69" i="1" s="1"/>
  <c r="BC69" i="4"/>
  <c r="Q67" i="1" s="1"/>
  <c r="BC67" i="4"/>
  <c r="Q65" i="1" s="1"/>
  <c r="CD61" i="4"/>
  <c r="Z59" i="1" s="1"/>
  <c r="BC61" i="4"/>
  <c r="Q59" i="1" s="1"/>
  <c r="S60" i="4"/>
  <c r="E58" i="1" s="1"/>
  <c r="BL56" i="4"/>
  <c r="T54" i="1" s="1"/>
  <c r="AK51" i="4"/>
  <c r="K49" i="1" s="1"/>
  <c r="BU47" i="4"/>
  <c r="W45" i="1" s="1"/>
  <c r="S47" i="4"/>
  <c r="E45" i="1" s="1"/>
  <c r="AB44" i="4"/>
  <c r="H42" i="1" s="1"/>
  <c r="S41" i="4"/>
  <c r="E39" i="1" s="1"/>
  <c r="S37" i="4"/>
  <c r="E35" i="1" s="1"/>
  <c r="BC35" i="4"/>
  <c r="Q33" i="1" s="1"/>
  <c r="BU27" i="4"/>
  <c r="W25" i="1" s="1"/>
  <c r="AT26" i="4"/>
  <c r="N24" i="1" s="1"/>
  <c r="AB20" i="4"/>
  <c r="H18" i="1" s="1"/>
  <c r="BU14" i="4"/>
  <c r="W12" i="1" s="1"/>
  <c r="S10" i="4"/>
  <c r="E8" i="1" s="1"/>
  <c r="AK8" i="4"/>
  <c r="K6" i="1" s="1"/>
  <c r="S126" i="4"/>
  <c r="E124" i="1" s="1"/>
  <c r="AK124" i="4"/>
  <c r="K122" i="1" s="1"/>
  <c r="BU121" i="4"/>
  <c r="W119" i="1" s="1"/>
  <c r="BC130" i="4"/>
  <c r="BC126" i="4"/>
  <c r="Q124" i="1" s="1"/>
  <c r="BU124" i="4"/>
  <c r="W122" i="1" s="1"/>
  <c r="AK121" i="4"/>
  <c r="K119" i="1" s="1"/>
  <c r="S95" i="4"/>
  <c r="E93" i="1" s="1"/>
  <c r="BC91" i="4"/>
  <c r="Q89" i="1" s="1"/>
  <c r="BC82" i="4"/>
  <c r="Q80" i="1" s="1"/>
  <c r="AT75" i="4"/>
  <c r="N73" i="1" s="1"/>
  <c r="AT73" i="4"/>
  <c r="N71" i="1" s="1"/>
  <c r="BL71" i="4"/>
  <c r="T69" i="1" s="1"/>
  <c r="CD69" i="4"/>
  <c r="Z67" i="1" s="1"/>
  <c r="S69" i="4"/>
  <c r="E67" i="1" s="1"/>
  <c r="BC64" i="4"/>
  <c r="Q62" i="1" s="1"/>
  <c r="S63" i="4"/>
  <c r="E61" i="1" s="1"/>
  <c r="S55" i="4"/>
  <c r="E53" i="1" s="1"/>
  <c r="S51" i="4"/>
  <c r="E49" i="1" s="1"/>
  <c r="AT48" i="4"/>
  <c r="N46" i="1" s="1"/>
  <c r="S48" i="4"/>
  <c r="E46" i="1" s="1"/>
  <c r="BC47" i="4"/>
  <c r="Q45" i="1" s="1"/>
  <c r="AK43" i="4"/>
  <c r="K41" i="1" s="1"/>
  <c r="BC41" i="4"/>
  <c r="Q39" i="1" s="1"/>
  <c r="AK39" i="4"/>
  <c r="K37" i="1" s="1"/>
  <c r="CD36" i="4"/>
  <c r="Z34" i="1" s="1"/>
  <c r="AB36" i="4"/>
  <c r="H34" i="1" s="1"/>
  <c r="S35" i="4"/>
  <c r="E33" i="1" s="1"/>
  <c r="AT34" i="4"/>
  <c r="N32" i="1" s="1"/>
  <c r="S25" i="4"/>
  <c r="E23" i="1" s="1"/>
  <c r="BU24" i="4"/>
  <c r="W22" i="1" s="1"/>
  <c r="BL20" i="4"/>
  <c r="T18" i="1" s="1"/>
  <c r="BL12" i="4"/>
  <c r="T10" i="1" s="1"/>
  <c r="BC11" i="4"/>
  <c r="Q9" i="1" s="1"/>
  <c r="BU106" i="4"/>
  <c r="W104" i="1" s="1"/>
  <c r="BL126" i="4"/>
  <c r="T124" i="1" s="1"/>
  <c r="BU125" i="4"/>
  <c r="W123" i="1" s="1"/>
  <c r="CD124" i="4"/>
  <c r="Z122" i="1" s="1"/>
  <c r="BC124" i="4"/>
  <c r="Q122" i="1" s="1"/>
  <c r="AK122" i="4"/>
  <c r="K120" i="1" s="1"/>
  <c r="AT121" i="4"/>
  <c r="N119" i="1" s="1"/>
  <c r="S121" i="4"/>
  <c r="E119" i="1" s="1"/>
  <c r="BC119" i="4"/>
  <c r="Q117" i="1" s="1"/>
  <c r="CD116" i="4"/>
  <c r="Z114" i="1" s="1"/>
  <c r="BC116" i="4"/>
  <c r="Q114" i="1" s="1"/>
  <c r="AB114" i="4"/>
  <c r="H112" i="1" s="1"/>
  <c r="BU110" i="4"/>
  <c r="W108" i="1" s="1"/>
  <c r="AT110" i="4"/>
  <c r="N108" i="1" s="1"/>
  <c r="BL109" i="4"/>
  <c r="T107" i="1" s="1"/>
  <c r="S109" i="4"/>
  <c r="E107" i="1" s="1"/>
  <c r="BU108" i="4"/>
  <c r="W106" i="1" s="1"/>
  <c r="CD107" i="4"/>
  <c r="Z105" i="1" s="1"/>
  <c r="CD103" i="4"/>
  <c r="Z101" i="1" s="1"/>
  <c r="AT99" i="4"/>
  <c r="N97" i="1" s="1"/>
  <c r="BC98" i="4"/>
  <c r="Q96" i="1" s="1"/>
  <c r="S97" i="4"/>
  <c r="E95" i="1" s="1"/>
  <c r="CD95" i="4"/>
  <c r="Z93" i="1" s="1"/>
  <c r="BC95" i="4"/>
  <c r="Q93" i="1" s="1"/>
  <c r="BL91" i="4"/>
  <c r="T89" i="1" s="1"/>
  <c r="AT89" i="4"/>
  <c r="N87" i="1" s="1"/>
  <c r="S89" i="4"/>
  <c r="E87" i="1" s="1"/>
  <c r="S88" i="4"/>
  <c r="E86" i="1" s="1"/>
  <c r="S87" i="4"/>
  <c r="E85" i="1" s="1"/>
  <c r="BC85" i="4"/>
  <c r="Q83" i="1" s="1"/>
  <c r="BC84" i="4"/>
  <c r="Q82" i="1" s="1"/>
  <c r="BC83" i="4"/>
  <c r="Q81" i="1" s="1"/>
  <c r="AK82" i="4"/>
  <c r="K80" i="1" s="1"/>
  <c r="AK81" i="4"/>
  <c r="K79" i="1" s="1"/>
  <c r="S78" i="4"/>
  <c r="E76" i="1" s="1"/>
  <c r="AT77" i="4"/>
  <c r="N75" i="1" s="1"/>
  <c r="CD73" i="4"/>
  <c r="Z71" i="1" s="1"/>
  <c r="BC73" i="4"/>
  <c r="Q71" i="1" s="1"/>
  <c r="BU71" i="4"/>
  <c r="W69" i="1" s="1"/>
  <c r="AB71" i="4"/>
  <c r="H69" i="1" s="1"/>
  <c r="BC63" i="4"/>
  <c r="Q61" i="1" s="1"/>
  <c r="AB63" i="4"/>
  <c r="H61" i="1" s="1"/>
  <c r="BU60" i="4"/>
  <c r="W58" i="1" s="1"/>
  <c r="BC59" i="4"/>
  <c r="Q57" i="1" s="1"/>
  <c r="BC56" i="4"/>
  <c r="Q54" i="1" s="1"/>
  <c r="AB56" i="4"/>
  <c r="H54" i="1" s="1"/>
  <c r="CD55" i="4"/>
  <c r="Z53" i="1" s="1"/>
  <c r="S52" i="4"/>
  <c r="E50" i="1" s="1"/>
  <c r="BU51" i="4"/>
  <c r="W49" i="1" s="1"/>
  <c r="BC49" i="4"/>
  <c r="Q47" i="1" s="1"/>
  <c r="CD48" i="4"/>
  <c r="Z46" i="1" s="1"/>
  <c r="BC48" i="4"/>
  <c r="Q46" i="1" s="1"/>
  <c r="AB48" i="4"/>
  <c r="H46" i="1" s="1"/>
  <c r="AK47" i="4"/>
  <c r="K45" i="1" s="1"/>
  <c r="BL44" i="4"/>
  <c r="T42" i="1" s="1"/>
  <c r="AK44" i="4"/>
  <c r="K42" i="1" s="1"/>
  <c r="S44" i="4"/>
  <c r="E42" i="1" s="1"/>
  <c r="BU43" i="4"/>
  <c r="W41" i="1" s="1"/>
  <c r="S43" i="4"/>
  <c r="E41" i="1" s="1"/>
  <c r="AK41" i="4"/>
  <c r="K39" i="1" s="1"/>
  <c r="S39" i="4"/>
  <c r="E37" i="1" s="1"/>
  <c r="BC37" i="4"/>
  <c r="Q35" i="1" s="1"/>
  <c r="BL36" i="4"/>
  <c r="T34" i="1" s="1"/>
  <c r="AK36" i="4"/>
  <c r="K34" i="1" s="1"/>
  <c r="CD34" i="4"/>
  <c r="Z32" i="1" s="1"/>
  <c r="BC34" i="4"/>
  <c r="Q32" i="1" s="1"/>
  <c r="AB34" i="4"/>
  <c r="H32" i="1" s="1"/>
  <c r="BC29" i="4"/>
  <c r="Q27" i="1" s="1"/>
  <c r="CD28" i="4"/>
  <c r="Z26" i="1" s="1"/>
  <c r="BC26" i="4"/>
  <c r="Q24" i="1" s="1"/>
  <c r="BC25" i="4"/>
  <c r="Q23" i="1" s="1"/>
  <c r="CD24" i="4"/>
  <c r="Z22" i="1" s="1"/>
  <c r="AB24" i="4"/>
  <c r="H22" i="1" s="1"/>
  <c r="CD23" i="4"/>
  <c r="Z21" i="1" s="1"/>
  <c r="BC23" i="4"/>
  <c r="Q21" i="1" s="1"/>
  <c r="BC22" i="4"/>
  <c r="Q20" i="1" s="1"/>
  <c r="AB22" i="4"/>
  <c r="H20" i="1" s="1"/>
  <c r="BU20" i="4"/>
  <c r="W18" i="1" s="1"/>
  <c r="AT20" i="4"/>
  <c r="N18" i="1" s="1"/>
  <c r="S20" i="4"/>
  <c r="E18" i="1" s="1"/>
  <c r="AK19" i="4"/>
  <c r="K17" i="1" s="1"/>
  <c r="S17" i="4"/>
  <c r="E15" i="1" s="1"/>
  <c r="BC16" i="4"/>
  <c r="Q14" i="1" s="1"/>
  <c r="CD14" i="4"/>
  <c r="Z12" i="1" s="1"/>
  <c r="BC14" i="4"/>
  <c r="Q12" i="1" s="1"/>
  <c r="AB14" i="4"/>
  <c r="H12" i="1" s="1"/>
  <c r="BU12" i="4"/>
  <c r="W10" i="1" s="1"/>
  <c r="S12" i="4"/>
  <c r="E10" i="1" s="1"/>
  <c r="BL10" i="4"/>
  <c r="T8" i="1" s="1"/>
  <c r="BU11" i="4"/>
  <c r="W9" i="1" s="1"/>
  <c r="AB8" i="4"/>
  <c r="H6" i="1" s="1"/>
  <c r="BC17" i="4"/>
  <c r="Q15" i="1" s="1"/>
  <c r="AB12" i="4"/>
  <c r="H10" i="1" s="1"/>
  <c r="AT10" i="4"/>
  <c r="N8" i="1" s="1"/>
  <c r="BL8" i="4"/>
  <c r="T6" i="1" s="1"/>
  <c r="F108" i="1" l="1"/>
  <c r="O112" i="1"/>
  <c r="P113" i="1"/>
  <c r="Y117" i="1"/>
  <c r="M106" i="1"/>
  <c r="U120" i="1"/>
  <c r="V104" i="1"/>
  <c r="AB110" i="1"/>
  <c r="O124" i="1"/>
  <c r="I105" i="1"/>
  <c r="U106" i="1"/>
  <c r="S111" i="1"/>
  <c r="M115" i="1"/>
  <c r="F118" i="1"/>
  <c r="AA106" i="1"/>
  <c r="J121" i="1"/>
  <c r="M110" i="1"/>
  <c r="L127" i="1"/>
  <c r="AB107" i="1"/>
  <c r="U110" i="1"/>
  <c r="AA111" i="1"/>
  <c r="U116" i="1"/>
  <c r="AB113" i="1"/>
  <c r="I106" i="1"/>
  <c r="V127" i="1"/>
  <c r="S121" i="1"/>
  <c r="I111" i="1"/>
  <c r="AA127" i="1"/>
  <c r="F117" i="1"/>
  <c r="AA123" i="1"/>
  <c r="AB121" i="1"/>
  <c r="P109" i="1"/>
  <c r="Y112" i="1"/>
  <c r="I113" i="1"/>
  <c r="AA117" i="1"/>
  <c r="V123" i="1"/>
  <c r="F104" i="1"/>
  <c r="S109" i="1"/>
  <c r="P104" i="1"/>
  <c r="U109" i="1"/>
  <c r="J103" i="1"/>
  <c r="I117" i="1"/>
  <c r="O123" i="1"/>
  <c r="AH126" i="1"/>
  <c r="J109" i="1"/>
  <c r="AG128" i="1"/>
  <c r="F115" i="1"/>
  <c r="V115" i="1"/>
  <c r="O121" i="1"/>
  <c r="X103" i="1"/>
  <c r="O117" i="1"/>
  <c r="AB26" i="1"/>
  <c r="AA26" i="1"/>
  <c r="Y49" i="1"/>
  <c r="X49" i="1"/>
  <c r="X26" i="1"/>
  <c r="Y26" i="1"/>
  <c r="Y94" i="1"/>
  <c r="X94" i="1"/>
  <c r="O37" i="1"/>
  <c r="P37" i="1"/>
  <c r="V26" i="1"/>
  <c r="U26" i="1"/>
  <c r="G49" i="1"/>
  <c r="F49" i="1"/>
  <c r="R49" i="1"/>
  <c r="S49" i="1"/>
  <c r="V49" i="1"/>
  <c r="U49" i="1"/>
  <c r="L26" i="1"/>
  <c r="M26" i="1"/>
  <c r="G26" i="1"/>
  <c r="F26" i="1"/>
  <c r="Y126" i="1"/>
  <c r="X126" i="1"/>
  <c r="AB49" i="1"/>
  <c r="AA49" i="1"/>
  <c r="O129" i="1"/>
  <c r="P129" i="1"/>
  <c r="AA129" i="1"/>
  <c r="AB129" i="1"/>
  <c r="G128" i="1"/>
  <c r="F128" i="1"/>
  <c r="Y128" i="1"/>
  <c r="X128" i="1"/>
  <c r="L129" i="1"/>
  <c r="M129" i="1"/>
  <c r="Y129" i="1"/>
  <c r="X129" i="1"/>
  <c r="V121" i="1"/>
  <c r="M126" i="1"/>
  <c r="L126" i="1"/>
  <c r="O128" i="1"/>
  <c r="P128" i="1"/>
  <c r="AB128" i="1"/>
  <c r="AA128" i="1"/>
  <c r="I126" i="1"/>
  <c r="J126" i="1"/>
  <c r="V126" i="1"/>
  <c r="U126" i="1"/>
  <c r="L128" i="1"/>
  <c r="M128" i="1"/>
  <c r="I129" i="1"/>
  <c r="J129" i="1"/>
  <c r="U129" i="1"/>
  <c r="V129" i="1"/>
  <c r="F129" i="1"/>
  <c r="G129" i="1"/>
  <c r="R129" i="1"/>
  <c r="S129" i="1"/>
  <c r="R26" i="1"/>
  <c r="S26" i="1"/>
  <c r="F126" i="1"/>
  <c r="G126" i="1"/>
  <c r="S126" i="1"/>
  <c r="R126" i="1"/>
  <c r="J128" i="1"/>
  <c r="I128" i="1"/>
  <c r="U128" i="1"/>
  <c r="V128" i="1"/>
  <c r="P26" i="1"/>
  <c r="O26" i="1"/>
  <c r="O126" i="1"/>
  <c r="P126" i="1"/>
  <c r="AA126" i="1"/>
  <c r="AB126" i="1"/>
  <c r="S128" i="1"/>
  <c r="R128" i="1"/>
  <c r="Y127" i="1"/>
  <c r="X127" i="1"/>
  <c r="R127" i="1"/>
  <c r="S127" i="1"/>
  <c r="O127" i="1"/>
  <c r="P127" i="1"/>
  <c r="I127" i="1"/>
  <c r="J127" i="1"/>
  <c r="AA125" i="1"/>
  <c r="AB125" i="1"/>
  <c r="Y125" i="1"/>
  <c r="X125" i="1"/>
  <c r="V125" i="1"/>
  <c r="R125" i="1"/>
  <c r="S125" i="1"/>
  <c r="L125" i="1"/>
  <c r="M125" i="1"/>
  <c r="I125" i="1"/>
  <c r="J125" i="1"/>
  <c r="AB124" i="1"/>
  <c r="AA124" i="1"/>
  <c r="Y124" i="1"/>
  <c r="X124" i="1"/>
  <c r="U124" i="1"/>
  <c r="V124" i="1"/>
  <c r="S124" i="1"/>
  <c r="R124" i="1"/>
  <c r="L124" i="1"/>
  <c r="M124" i="1"/>
  <c r="I124" i="1"/>
  <c r="J124" i="1"/>
  <c r="Y123" i="1"/>
  <c r="X123" i="1"/>
  <c r="R123" i="1"/>
  <c r="S123" i="1"/>
  <c r="L123" i="1"/>
  <c r="M123" i="1"/>
  <c r="G123" i="1"/>
  <c r="F123" i="1"/>
  <c r="AB104" i="1"/>
  <c r="AA104" i="1"/>
  <c r="Y104" i="1"/>
  <c r="X104" i="1"/>
  <c r="R104" i="1"/>
  <c r="S104" i="1"/>
  <c r="I104" i="1"/>
  <c r="J104" i="1"/>
  <c r="AB103" i="1"/>
  <c r="AA103" i="1"/>
  <c r="S103" i="1"/>
  <c r="R103" i="1"/>
  <c r="P103" i="1"/>
  <c r="O103" i="1"/>
  <c r="F103" i="1"/>
  <c r="G103" i="1"/>
  <c r="AB122" i="1"/>
  <c r="AA122" i="1"/>
  <c r="X122" i="1"/>
  <c r="Y122" i="1"/>
  <c r="V122" i="1"/>
  <c r="U122" i="1"/>
  <c r="S122" i="1"/>
  <c r="R122" i="1"/>
  <c r="O122" i="1"/>
  <c r="P122" i="1"/>
  <c r="J122" i="1"/>
  <c r="I122" i="1"/>
  <c r="G122" i="1"/>
  <c r="F122" i="1"/>
  <c r="Y121" i="1"/>
  <c r="X121" i="1"/>
  <c r="G121" i="1"/>
  <c r="F121" i="1"/>
  <c r="Y120" i="1"/>
  <c r="X120" i="1"/>
  <c r="S120" i="1"/>
  <c r="R120" i="1"/>
  <c r="M120" i="1"/>
  <c r="L120" i="1"/>
  <c r="J120" i="1"/>
  <c r="I120" i="1"/>
  <c r="AB119" i="1"/>
  <c r="AA119" i="1"/>
  <c r="Y119" i="1"/>
  <c r="X119" i="1"/>
  <c r="V119" i="1"/>
  <c r="U119" i="1"/>
  <c r="S119" i="1"/>
  <c r="R119" i="1"/>
  <c r="O119" i="1"/>
  <c r="P119" i="1"/>
  <c r="L119" i="1"/>
  <c r="M119" i="1"/>
  <c r="J119" i="1"/>
  <c r="I119" i="1"/>
  <c r="AA118" i="1"/>
  <c r="AB118" i="1"/>
  <c r="X118" i="1"/>
  <c r="Y118" i="1"/>
  <c r="U118" i="1"/>
  <c r="V118" i="1"/>
  <c r="R118" i="1"/>
  <c r="S118" i="1"/>
  <c r="O118" i="1"/>
  <c r="P118" i="1"/>
  <c r="L118" i="1"/>
  <c r="M118" i="1"/>
  <c r="V117" i="1"/>
  <c r="U117" i="1"/>
  <c r="S117" i="1"/>
  <c r="R117" i="1"/>
  <c r="L117" i="1"/>
  <c r="M117" i="1"/>
  <c r="AA116" i="1"/>
  <c r="AB116" i="1"/>
  <c r="Y116" i="1"/>
  <c r="X116" i="1"/>
  <c r="R116" i="1"/>
  <c r="S116" i="1"/>
  <c r="P116" i="1"/>
  <c r="O116" i="1"/>
  <c r="L116" i="1"/>
  <c r="M116" i="1"/>
  <c r="I116" i="1"/>
  <c r="J116" i="1"/>
  <c r="AB115" i="1"/>
  <c r="AA115" i="1"/>
  <c r="R115" i="1"/>
  <c r="S115" i="1"/>
  <c r="O115" i="1"/>
  <c r="P115" i="1"/>
  <c r="J115" i="1"/>
  <c r="I115" i="1"/>
  <c r="AB114" i="1"/>
  <c r="AA114" i="1"/>
  <c r="X114" i="1"/>
  <c r="Y114" i="1"/>
  <c r="V114" i="1"/>
  <c r="U114" i="1"/>
  <c r="S114" i="1"/>
  <c r="R114" i="1"/>
  <c r="P114" i="1"/>
  <c r="O114" i="1"/>
  <c r="L114" i="1"/>
  <c r="M114" i="1"/>
  <c r="F114" i="1"/>
  <c r="G114" i="1"/>
  <c r="Y113" i="1"/>
  <c r="X113" i="1"/>
  <c r="R113" i="1"/>
  <c r="S113" i="1"/>
  <c r="F113" i="1"/>
  <c r="G113" i="1"/>
  <c r="V112" i="1"/>
  <c r="U112" i="1"/>
  <c r="R112" i="1"/>
  <c r="S112" i="1"/>
  <c r="I112" i="1"/>
  <c r="J112" i="1"/>
  <c r="F112" i="1"/>
  <c r="G112" i="1"/>
  <c r="Y111" i="1"/>
  <c r="X111" i="1"/>
  <c r="U111" i="1"/>
  <c r="V111" i="1"/>
  <c r="L111" i="1"/>
  <c r="M111" i="1"/>
  <c r="F111" i="1"/>
  <c r="G111" i="1"/>
  <c r="Y110" i="1"/>
  <c r="X110" i="1"/>
  <c r="R110" i="1"/>
  <c r="S110" i="1"/>
  <c r="O110" i="1"/>
  <c r="P110" i="1"/>
  <c r="I110" i="1"/>
  <c r="J110" i="1"/>
  <c r="Y109" i="1"/>
  <c r="X109" i="1"/>
  <c r="L109" i="1"/>
  <c r="M109" i="1"/>
  <c r="AA108" i="1"/>
  <c r="AB108" i="1"/>
  <c r="Y108" i="1"/>
  <c r="X108" i="1"/>
  <c r="V108" i="1"/>
  <c r="U108" i="1"/>
  <c r="R108" i="1"/>
  <c r="S108" i="1"/>
  <c r="I108" i="1"/>
  <c r="J108" i="1"/>
  <c r="Y107" i="1"/>
  <c r="X107" i="1"/>
  <c r="U107" i="1"/>
  <c r="V107" i="1"/>
  <c r="S107" i="1"/>
  <c r="R107" i="1"/>
  <c r="P107" i="1"/>
  <c r="O107" i="1"/>
  <c r="L107" i="1"/>
  <c r="M107" i="1"/>
  <c r="J107" i="1"/>
  <c r="I107" i="1"/>
  <c r="S106" i="1"/>
  <c r="R106" i="1"/>
  <c r="O106" i="1"/>
  <c r="P106" i="1"/>
  <c r="F106" i="1"/>
  <c r="G106" i="1"/>
  <c r="AB105" i="1"/>
  <c r="AA105" i="1"/>
  <c r="Y105" i="1"/>
  <c r="X105" i="1"/>
  <c r="U105" i="1"/>
  <c r="V105" i="1"/>
  <c r="R105" i="1"/>
  <c r="S105" i="1"/>
  <c r="O105" i="1"/>
  <c r="P105" i="1"/>
  <c r="L105" i="1"/>
  <c r="M105" i="1"/>
  <c r="F105" i="1"/>
  <c r="G105" i="1"/>
  <c r="CB6" i="4"/>
  <c r="BS6" i="4"/>
  <c r="BJ6" i="4"/>
  <c r="BA6" i="4"/>
  <c r="AR6" i="4"/>
  <c r="Z6" i="4"/>
  <c r="Q6" i="4"/>
  <c r="BY7" i="4"/>
  <c r="BP7" i="4"/>
  <c r="BG7" i="4"/>
  <c r="AX7" i="4"/>
  <c r="AO7" i="4"/>
  <c r="AF7" i="4"/>
  <c r="W7" i="4"/>
  <c r="N7" i="4"/>
  <c r="E7" i="4"/>
  <c r="H6" i="4" l="1"/>
  <c r="I6" i="4"/>
  <c r="CD7" i="4"/>
  <c r="CD6" i="4" s="1"/>
  <c r="BU7" i="4"/>
  <c r="BU6" i="4" s="1"/>
  <c r="BL7" i="4"/>
  <c r="BL6" i="4" s="1"/>
  <c r="AT7" i="4"/>
  <c r="AT6" i="4" s="1"/>
  <c r="BC7" i="4"/>
  <c r="BC6" i="4" s="1"/>
  <c r="AK7" i="4"/>
  <c r="AK6" i="4" s="1"/>
  <c r="AB7" i="4"/>
  <c r="AB6" i="4" s="1"/>
  <c r="J7" i="4"/>
  <c r="J6" i="4" s="1"/>
  <c r="S7" i="4"/>
  <c r="S6" i="4" s="1"/>
  <c r="CP7" i="4" l="1"/>
  <c r="CL7" i="4"/>
  <c r="AF3" i="1" l="1"/>
  <c r="AH2" i="1"/>
  <c r="AF2" i="1"/>
  <c r="AF1" i="1"/>
  <c r="AH72" i="1" l="1"/>
  <c r="AG56" i="1"/>
  <c r="AG8" i="1"/>
  <c r="AH38" i="1"/>
  <c r="AG119" i="1"/>
  <c r="AH96" i="1"/>
  <c r="AH84" i="1"/>
  <c r="AH52" i="1"/>
  <c r="AH44" i="1"/>
  <c r="AG72" i="1"/>
  <c r="AH28" i="1"/>
  <c r="AH98" i="1"/>
  <c r="AH86" i="1"/>
  <c r="AG82" i="1"/>
  <c r="AG74" i="1"/>
  <c r="AH66" i="1"/>
  <c r="AG46" i="1"/>
  <c r="AG38" i="1"/>
  <c r="AH34" i="1"/>
  <c r="AG26" i="1"/>
  <c r="AG18" i="1"/>
  <c r="AH6" i="1"/>
  <c r="AH56" i="1"/>
  <c r="AG25" i="1"/>
  <c r="AG17" i="1"/>
  <c r="AG9" i="1"/>
  <c r="AG125" i="1"/>
  <c r="AG124" i="1"/>
  <c r="AG121" i="1"/>
  <c r="AH118" i="1"/>
  <c r="AH114" i="1"/>
  <c r="AG113" i="1"/>
  <c r="AH109" i="1"/>
  <c r="AH107" i="1"/>
  <c r="AG100" i="1"/>
  <c r="AG68" i="1"/>
  <c r="AG36" i="1"/>
  <c r="AH10" i="1"/>
  <c r="AG92" i="1"/>
  <c r="AG76" i="1"/>
  <c r="AG48" i="1"/>
  <c r="AH40" i="1"/>
  <c r="AH8" i="1"/>
  <c r="AH80" i="1"/>
  <c r="AG98" i="1"/>
  <c r="AG86" i="1"/>
  <c r="AH82" i="1"/>
  <c r="AG70" i="1"/>
  <c r="AH46" i="1"/>
  <c r="AG34" i="1"/>
  <c r="AH26" i="1"/>
  <c r="AH18" i="1"/>
  <c r="AH60" i="1"/>
  <c r="AH25" i="1"/>
  <c r="AH17" i="1"/>
  <c r="AH9" i="1"/>
  <c r="AH125" i="1"/>
  <c r="AH103" i="1"/>
  <c r="AH121" i="1"/>
  <c r="AH119" i="1"/>
  <c r="AG118" i="1"/>
  <c r="AG115" i="1"/>
  <c r="AH113" i="1"/>
  <c r="AG112" i="1"/>
  <c r="AG88" i="1"/>
  <c r="AG64" i="1"/>
  <c r="AH32" i="1"/>
  <c r="AG103" i="1"/>
  <c r="AH92" i="1"/>
  <c r="AH76" i="1"/>
  <c r="AH48" i="1"/>
  <c r="AG40" i="1"/>
  <c r="AH64" i="1"/>
  <c r="AH36" i="1"/>
  <c r="AG109" i="1"/>
  <c r="AH102" i="1"/>
  <c r="AG94" i="1"/>
  <c r="AG90" i="1"/>
  <c r="AG78" i="1"/>
  <c r="AH70" i="1"/>
  <c r="AG58" i="1"/>
  <c r="AH42" i="1"/>
  <c r="AG30" i="1"/>
  <c r="AH22" i="1"/>
  <c r="AG14" i="1"/>
  <c r="AG10" i="1"/>
  <c r="AH100" i="1"/>
  <c r="AG21" i="1"/>
  <c r="AG13" i="1"/>
  <c r="AH127" i="1"/>
  <c r="AH123" i="1"/>
  <c r="AH122" i="1"/>
  <c r="AG117" i="1"/>
  <c r="AH115" i="1"/>
  <c r="AG111" i="1"/>
  <c r="AG110" i="1"/>
  <c r="AG106" i="1"/>
  <c r="AH105" i="1"/>
  <c r="AG105" i="1"/>
  <c r="AG80" i="1"/>
  <c r="AG60" i="1"/>
  <c r="AG28" i="1"/>
  <c r="AH74" i="1"/>
  <c r="AG96" i="1"/>
  <c r="AG84" i="1"/>
  <c r="AG52" i="1"/>
  <c r="AG44" i="1"/>
  <c r="AG32" i="1"/>
  <c r="AH88" i="1"/>
  <c r="AG102" i="1"/>
  <c r="AH94" i="1"/>
  <c r="AH90" i="1"/>
  <c r="AH78" i="1"/>
  <c r="AG66" i="1"/>
  <c r="AH58" i="1"/>
  <c r="AG42" i="1"/>
  <c r="AH30" i="1"/>
  <c r="AG22" i="1"/>
  <c r="AH14" i="1"/>
  <c r="AG6" i="1"/>
  <c r="AH68" i="1"/>
  <c r="AH21" i="1"/>
  <c r="AH13" i="1"/>
  <c r="AG123" i="1"/>
  <c r="AG104" i="1"/>
  <c r="AG122" i="1"/>
  <c r="AH117" i="1"/>
  <c r="AG114" i="1"/>
  <c r="AH111" i="1"/>
  <c r="AH110" i="1"/>
  <c r="AG107" i="1"/>
  <c r="AH106" i="1"/>
  <c r="AH49" i="1"/>
  <c r="AH81" i="1"/>
  <c r="AG120" i="1"/>
  <c r="AH15" i="1"/>
  <c r="AH51" i="1"/>
  <c r="AH75" i="1"/>
  <c r="AH24" i="1"/>
  <c r="AH53" i="1"/>
  <c r="AH85" i="1"/>
  <c r="AH11" i="1"/>
  <c r="AH31" i="1"/>
  <c r="AG91" i="1"/>
  <c r="AH57" i="1"/>
  <c r="AH89" i="1"/>
  <c r="AH124" i="1"/>
  <c r="AG62" i="1"/>
  <c r="AH35" i="1"/>
  <c r="AH67" i="1"/>
  <c r="AH95" i="1"/>
  <c r="AG16" i="1"/>
  <c r="AG61" i="1"/>
  <c r="AG93" i="1"/>
  <c r="AG54" i="1"/>
  <c r="AG47" i="1"/>
  <c r="AG71" i="1"/>
  <c r="AG99" i="1"/>
  <c r="AG33" i="1"/>
  <c r="AG65" i="1"/>
  <c r="AH104" i="1"/>
  <c r="AG15" i="1"/>
  <c r="AG59" i="1"/>
  <c r="AG87" i="1"/>
  <c r="AG24" i="1"/>
  <c r="AH108" i="1"/>
  <c r="AH37" i="1"/>
  <c r="AH69" i="1"/>
  <c r="AH97" i="1"/>
  <c r="AH23" i="1"/>
  <c r="AH63" i="1"/>
  <c r="AG12" i="1"/>
  <c r="AG41" i="1"/>
  <c r="AH73" i="1"/>
  <c r="AH101" i="1"/>
  <c r="AH50" i="1"/>
  <c r="AG19" i="1"/>
  <c r="AG43" i="1"/>
  <c r="AH79" i="1"/>
  <c r="AH61" i="1"/>
  <c r="AH93" i="1"/>
  <c r="AH54" i="1"/>
  <c r="AH47" i="1"/>
  <c r="AH71" i="1"/>
  <c r="AH99" i="1"/>
  <c r="AH33" i="1"/>
  <c r="AH65" i="1"/>
  <c r="AG108" i="1"/>
  <c r="AG27" i="1"/>
  <c r="AH59" i="1"/>
  <c r="AH87" i="1"/>
  <c r="AH116" i="1"/>
  <c r="AG37" i="1"/>
  <c r="AG69" i="1"/>
  <c r="AG97" i="1"/>
  <c r="AG23" i="1"/>
  <c r="AG63" i="1"/>
  <c r="AH12" i="1"/>
  <c r="AH41" i="1"/>
  <c r="AG73" i="1"/>
  <c r="AG101" i="1"/>
  <c r="AG50" i="1"/>
  <c r="AH19" i="1"/>
  <c r="AH43" i="1"/>
  <c r="AG79" i="1"/>
  <c r="AG29" i="1"/>
  <c r="AG45" i="1"/>
  <c r="AG77" i="1"/>
  <c r="AH7" i="1"/>
  <c r="AG39" i="1"/>
  <c r="AH55" i="1"/>
  <c r="AG83" i="1"/>
  <c r="AG20" i="1"/>
  <c r="AG49" i="1"/>
  <c r="AG81" i="1"/>
  <c r="AG116" i="1"/>
  <c r="AH27" i="1"/>
  <c r="AG51" i="1"/>
  <c r="AG75" i="1"/>
  <c r="AH120" i="1"/>
  <c r="AG53" i="1"/>
  <c r="AG85" i="1"/>
  <c r="AG11" i="1"/>
  <c r="AG31" i="1"/>
  <c r="AH91" i="1"/>
  <c r="AG127" i="1"/>
  <c r="AG57" i="1"/>
  <c r="AG89" i="1"/>
  <c r="AH112" i="1"/>
  <c r="AH62" i="1"/>
  <c r="AG35" i="1"/>
  <c r="AG67" i="1"/>
  <c r="AG95" i="1"/>
  <c r="AH16" i="1"/>
  <c r="AH29" i="1"/>
  <c r="AH45" i="1"/>
  <c r="AH77" i="1"/>
  <c r="AG7" i="1"/>
  <c r="AH39" i="1"/>
  <c r="AG55" i="1"/>
  <c r="AH83" i="1"/>
  <c r="AH20" i="1"/>
  <c r="AE2" i="1"/>
  <c r="AC3" i="1"/>
  <c r="AC2" i="1"/>
  <c r="AC1" i="1"/>
  <c r="CF6" i="4"/>
  <c r="CH7" i="4"/>
  <c r="CH3" i="4"/>
  <c r="AE3" i="1" s="1"/>
  <c r="Z3" i="1"/>
  <c r="AB2" i="1"/>
  <c r="Z2" i="1"/>
  <c r="Z1" i="1"/>
  <c r="W3" i="1"/>
  <c r="Y2" i="1"/>
  <c r="W2" i="1"/>
  <c r="W1" i="1"/>
  <c r="T3" i="1"/>
  <c r="V2" i="1"/>
  <c r="T2" i="1"/>
  <c r="T1" i="1"/>
  <c r="Q3" i="1"/>
  <c r="S2" i="1"/>
  <c r="Q2" i="1"/>
  <c r="Q1" i="1"/>
  <c r="N3" i="1"/>
  <c r="P2" i="1"/>
  <c r="N2" i="1"/>
  <c r="N1" i="1"/>
  <c r="K3" i="1"/>
  <c r="M2" i="1"/>
  <c r="K2" i="1"/>
  <c r="K1" i="1"/>
  <c r="J2" i="1"/>
  <c r="H3" i="1"/>
  <c r="H2" i="1"/>
  <c r="H1" i="1"/>
  <c r="E3" i="1"/>
  <c r="G2" i="1"/>
  <c r="E2" i="1"/>
  <c r="E1" i="1"/>
  <c r="B3" i="1"/>
  <c r="B2" i="1"/>
  <c r="B1" i="1"/>
  <c r="D2" i="1"/>
  <c r="O85" i="1" l="1"/>
  <c r="P70" i="1"/>
  <c r="O95" i="1"/>
  <c r="P63" i="1"/>
  <c r="O68" i="1"/>
  <c r="O21" i="1"/>
  <c r="P9" i="1"/>
  <c r="O49" i="1"/>
  <c r="P80" i="1"/>
  <c r="O58" i="1"/>
  <c r="O93" i="1"/>
  <c r="P57" i="1"/>
  <c r="O91" i="1"/>
  <c r="P54" i="1"/>
  <c r="P48" i="1"/>
  <c r="O22" i="1"/>
  <c r="O98" i="1"/>
  <c r="O32" i="1"/>
  <c r="O100" i="1"/>
  <c r="O88" i="1"/>
  <c r="O50" i="1"/>
  <c r="P19" i="1"/>
  <c r="O96" i="1"/>
  <c r="P51" i="1"/>
  <c r="O86" i="1"/>
  <c r="O16" i="1"/>
  <c r="O8" i="1"/>
  <c r="O24" i="1"/>
  <c r="P89" i="1"/>
  <c r="O55" i="1"/>
  <c r="P30" i="1"/>
  <c r="O60" i="1"/>
  <c r="P84" i="1"/>
  <c r="O42" i="1"/>
  <c r="O53" i="1"/>
  <c r="O66" i="1"/>
  <c r="P90" i="1"/>
  <c r="P20" i="1"/>
  <c r="O39" i="1"/>
  <c r="O14" i="1"/>
  <c r="P59" i="1"/>
  <c r="P65" i="1"/>
  <c r="P28" i="1"/>
  <c r="O40" i="1"/>
  <c r="P111" i="1"/>
  <c r="P85" i="1"/>
  <c r="O70" i="1"/>
  <c r="P95" i="1"/>
  <c r="O63" i="1"/>
  <c r="P68" i="1"/>
  <c r="P21" i="1"/>
  <c r="O9" i="1"/>
  <c r="P49" i="1"/>
  <c r="O80" i="1"/>
  <c r="P58" i="1"/>
  <c r="P93" i="1"/>
  <c r="P79" i="1"/>
  <c r="O83" i="1"/>
  <c r="O29" i="1"/>
  <c r="P69" i="1"/>
  <c r="P78" i="1"/>
  <c r="P98" i="1"/>
  <c r="P32" i="1"/>
  <c r="P100" i="1"/>
  <c r="P88" i="1"/>
  <c r="P31" i="1"/>
  <c r="P47" i="1"/>
  <c r="O77" i="1"/>
  <c r="P23" i="1"/>
  <c r="O43" i="1"/>
  <c r="P62" i="1"/>
  <c r="P16" i="1"/>
  <c r="P8" i="1"/>
  <c r="P24" i="1"/>
  <c r="O89" i="1"/>
  <c r="P55" i="1"/>
  <c r="O30" i="1"/>
  <c r="P60" i="1"/>
  <c r="O84" i="1"/>
  <c r="P42" i="1"/>
  <c r="P53" i="1"/>
  <c r="P66" i="1"/>
  <c r="O90" i="1"/>
  <c r="O20" i="1"/>
  <c r="P39" i="1"/>
  <c r="P14" i="1"/>
  <c r="O59" i="1"/>
  <c r="O65" i="1"/>
  <c r="P44" i="1"/>
  <c r="P40" i="1"/>
  <c r="O111" i="1"/>
  <c r="O15" i="1"/>
  <c r="P25" i="1"/>
  <c r="P11" i="1"/>
  <c r="P73" i="1"/>
  <c r="O45" i="1"/>
  <c r="O125" i="1"/>
  <c r="P41" i="1"/>
  <c r="O17" i="1"/>
  <c r="O56" i="1"/>
  <c r="O61" i="1"/>
  <c r="O75" i="1"/>
  <c r="O97" i="1"/>
  <c r="P12" i="1"/>
  <c r="O52" i="1"/>
  <c r="P27" i="1"/>
  <c r="P99" i="1"/>
  <c r="P74" i="1"/>
  <c r="O79" i="1"/>
  <c r="P83" i="1"/>
  <c r="P29" i="1"/>
  <c r="O69" i="1"/>
  <c r="O78" i="1"/>
  <c r="O10" i="1"/>
  <c r="O101" i="1"/>
  <c r="P18" i="1"/>
  <c r="O81" i="1"/>
  <c r="O72" i="1"/>
  <c r="P82" i="1"/>
  <c r="P13" i="1"/>
  <c r="O31" i="1"/>
  <c r="O47" i="1"/>
  <c r="P77" i="1"/>
  <c r="O23" i="1"/>
  <c r="P43" i="1"/>
  <c r="O62" i="1"/>
  <c r="P92" i="1"/>
  <c r="P64" i="1"/>
  <c r="P35" i="1"/>
  <c r="O87" i="1"/>
  <c r="O108" i="1"/>
  <c r="P46" i="1"/>
  <c r="P71" i="1"/>
  <c r="P7" i="1"/>
  <c r="P33" i="1"/>
  <c r="O38" i="1"/>
  <c r="P76" i="1"/>
  <c r="O34" i="1"/>
  <c r="P67" i="1"/>
  <c r="O94" i="1"/>
  <c r="P36" i="1"/>
  <c r="P6" i="1"/>
  <c r="O102" i="1"/>
  <c r="O44" i="1"/>
  <c r="P15" i="1"/>
  <c r="O25" i="1"/>
  <c r="O11" i="1"/>
  <c r="O73" i="1"/>
  <c r="P45" i="1"/>
  <c r="P125" i="1"/>
  <c r="O41" i="1"/>
  <c r="P17" i="1"/>
  <c r="P56" i="1"/>
  <c r="P61" i="1"/>
  <c r="P75" i="1"/>
  <c r="P97" i="1"/>
  <c r="O12" i="1"/>
  <c r="P52" i="1"/>
  <c r="O27" i="1"/>
  <c r="O99" i="1"/>
  <c r="O74" i="1"/>
  <c r="O57" i="1"/>
  <c r="P91" i="1"/>
  <c r="O54" i="1"/>
  <c r="O48" i="1"/>
  <c r="P22" i="1"/>
  <c r="P10" i="1"/>
  <c r="P101" i="1"/>
  <c r="O18" i="1"/>
  <c r="P81" i="1"/>
  <c r="P72" i="1"/>
  <c r="O82" i="1"/>
  <c r="O13" i="1"/>
  <c r="P50" i="1"/>
  <c r="O19" i="1"/>
  <c r="P96" i="1"/>
  <c r="O51" i="1"/>
  <c r="P86" i="1"/>
  <c r="O92" i="1"/>
  <c r="O64" i="1"/>
  <c r="O35" i="1"/>
  <c r="P87" i="1"/>
  <c r="P108" i="1"/>
  <c r="O46" i="1"/>
  <c r="O71" i="1"/>
  <c r="O7" i="1"/>
  <c r="O33" i="1"/>
  <c r="P38" i="1"/>
  <c r="O76" i="1"/>
  <c r="P34" i="1"/>
  <c r="O67" i="1"/>
  <c r="P94" i="1"/>
  <c r="O36" i="1"/>
  <c r="O6" i="1"/>
  <c r="P102" i="1"/>
  <c r="O28" i="1"/>
  <c r="Y71" i="1"/>
  <c r="Y11" i="1"/>
  <c r="Y72" i="1"/>
  <c r="Y36" i="1"/>
  <c r="Y91" i="1"/>
  <c r="X12" i="1"/>
  <c r="Y80" i="1"/>
  <c r="X95" i="1"/>
  <c r="X32" i="1"/>
  <c r="Y78" i="1"/>
  <c r="Y90" i="1"/>
  <c r="X68" i="1"/>
  <c r="X73" i="1"/>
  <c r="X77" i="1"/>
  <c r="Y7" i="1"/>
  <c r="X98" i="1"/>
  <c r="Y24" i="1"/>
  <c r="Y28" i="1"/>
  <c r="Y84" i="1"/>
  <c r="X58" i="1"/>
  <c r="Y87" i="1"/>
  <c r="Y39" i="1"/>
  <c r="Y21" i="1"/>
  <c r="Y57" i="1"/>
  <c r="X44" i="1"/>
  <c r="Y66" i="1"/>
  <c r="X67" i="1"/>
  <c r="X52" i="1"/>
  <c r="X102" i="1"/>
  <c r="X27" i="1"/>
  <c r="Y20" i="1"/>
  <c r="Y25" i="1"/>
  <c r="Y33" i="1"/>
  <c r="Y42" i="1"/>
  <c r="Y60" i="1"/>
  <c r="Y18" i="1"/>
  <c r="Y17" i="1"/>
  <c r="X15" i="1"/>
  <c r="Y65" i="1"/>
  <c r="X97" i="1"/>
  <c r="X13" i="1"/>
  <c r="Y101" i="1"/>
  <c r="Y85" i="1"/>
  <c r="Y47" i="1"/>
  <c r="X63" i="1"/>
  <c r="Y50" i="1"/>
  <c r="X64" i="1"/>
  <c r="X34" i="1"/>
  <c r="Y30" i="1"/>
  <c r="X71" i="1"/>
  <c r="X11" i="1"/>
  <c r="X72" i="1"/>
  <c r="X36" i="1"/>
  <c r="X91" i="1"/>
  <c r="Y12" i="1"/>
  <c r="X80" i="1"/>
  <c r="Y95" i="1"/>
  <c r="Y32" i="1"/>
  <c r="X78" i="1"/>
  <c r="X90" i="1"/>
  <c r="Y68" i="1"/>
  <c r="Y92" i="1"/>
  <c r="X96" i="1"/>
  <c r="Y55" i="1"/>
  <c r="Y23" i="1"/>
  <c r="X88" i="1"/>
  <c r="X28" i="1"/>
  <c r="X84" i="1"/>
  <c r="Y58" i="1"/>
  <c r="X87" i="1"/>
  <c r="X39" i="1"/>
  <c r="X21" i="1"/>
  <c r="X57" i="1"/>
  <c r="Y44" i="1"/>
  <c r="X66" i="1"/>
  <c r="Y89" i="1"/>
  <c r="Y29" i="1"/>
  <c r="X38" i="1"/>
  <c r="X54" i="1"/>
  <c r="Y56" i="1"/>
  <c r="X25" i="1"/>
  <c r="X33" i="1"/>
  <c r="X42" i="1"/>
  <c r="X60" i="1"/>
  <c r="X18" i="1"/>
  <c r="X17" i="1"/>
  <c r="Y15" i="1"/>
  <c r="X65" i="1"/>
  <c r="Y97" i="1"/>
  <c r="Y13" i="1"/>
  <c r="X101" i="1"/>
  <c r="X85" i="1"/>
  <c r="X47" i="1"/>
  <c r="Y63" i="1"/>
  <c r="X50" i="1"/>
  <c r="Y64" i="1"/>
  <c r="X30" i="1"/>
  <c r="Y61" i="1"/>
  <c r="Y53" i="1"/>
  <c r="X31" i="1"/>
  <c r="Y8" i="1"/>
  <c r="X22" i="1"/>
  <c r="X86" i="1"/>
  <c r="Y81" i="1"/>
  <c r="Y83" i="1"/>
  <c r="Y37" i="1"/>
  <c r="Y35" i="1"/>
  <c r="X74" i="1"/>
  <c r="X92" i="1"/>
  <c r="Y96" i="1"/>
  <c r="X55" i="1"/>
  <c r="X23" i="1"/>
  <c r="Y88" i="1"/>
  <c r="Y48" i="1"/>
  <c r="Y6" i="1"/>
  <c r="Y10" i="1"/>
  <c r="X69" i="1"/>
  <c r="X45" i="1"/>
  <c r="Y40" i="1"/>
  <c r="Y70" i="1"/>
  <c r="X89" i="1"/>
  <c r="X29" i="1"/>
  <c r="Y38" i="1"/>
  <c r="Y54" i="1"/>
  <c r="X56" i="1"/>
  <c r="X106" i="1"/>
  <c r="X76" i="1"/>
  <c r="X9" i="1"/>
  <c r="Y41" i="1"/>
  <c r="Y79" i="1"/>
  <c r="X46" i="1"/>
  <c r="Y43" i="1"/>
  <c r="X51" i="1"/>
  <c r="Y75" i="1"/>
  <c r="Y19" i="1"/>
  <c r="X82" i="1"/>
  <c r="Y93" i="1"/>
  <c r="Y100" i="1"/>
  <c r="Y59" i="1"/>
  <c r="Y99" i="1"/>
  <c r="Y14" i="1"/>
  <c r="Y16" i="1"/>
  <c r="Y62" i="1"/>
  <c r="X115" i="1"/>
  <c r="X61" i="1"/>
  <c r="X53" i="1"/>
  <c r="Y31" i="1"/>
  <c r="X8" i="1"/>
  <c r="Y22" i="1"/>
  <c r="Y86" i="1"/>
  <c r="X81" i="1"/>
  <c r="X83" i="1"/>
  <c r="X37" i="1"/>
  <c r="X35" i="1"/>
  <c r="Y74" i="1"/>
  <c r="Y73" i="1"/>
  <c r="Y77" i="1"/>
  <c r="X7" i="1"/>
  <c r="Y98" i="1"/>
  <c r="X24" i="1"/>
  <c r="X48" i="1"/>
  <c r="X6" i="1"/>
  <c r="X10" i="1"/>
  <c r="Y69" i="1"/>
  <c r="Y45" i="1"/>
  <c r="X40" i="1"/>
  <c r="X70" i="1"/>
  <c r="Y67" i="1"/>
  <c r="Y52" i="1"/>
  <c r="Y102" i="1"/>
  <c r="Y27" i="1"/>
  <c r="X20" i="1"/>
  <c r="Y106" i="1"/>
  <c r="Y76" i="1"/>
  <c r="Y9" i="1"/>
  <c r="X41" i="1"/>
  <c r="X79" i="1"/>
  <c r="Y46" i="1"/>
  <c r="X43" i="1"/>
  <c r="Y51" i="1"/>
  <c r="X75" i="1"/>
  <c r="X19" i="1"/>
  <c r="Y82" i="1"/>
  <c r="X93" i="1"/>
  <c r="X100" i="1"/>
  <c r="X59" i="1"/>
  <c r="X99" i="1"/>
  <c r="X14" i="1"/>
  <c r="X16" i="1"/>
  <c r="Y34" i="1"/>
  <c r="X62" i="1"/>
  <c r="Y115" i="1"/>
  <c r="I47" i="1"/>
  <c r="I82" i="1"/>
  <c r="J42" i="1"/>
  <c r="J53" i="1"/>
  <c r="J17" i="1"/>
  <c r="I71" i="1"/>
  <c r="I11" i="1"/>
  <c r="I65" i="1"/>
  <c r="I69" i="1"/>
  <c r="I16" i="1"/>
  <c r="I102" i="1"/>
  <c r="I31" i="1"/>
  <c r="J26" i="1"/>
  <c r="I96" i="1"/>
  <c r="I38" i="1"/>
  <c r="J63" i="1"/>
  <c r="J58" i="1"/>
  <c r="I20" i="1"/>
  <c r="I99" i="1"/>
  <c r="I6" i="1"/>
  <c r="I32" i="1"/>
  <c r="I21" i="1"/>
  <c r="I62" i="1"/>
  <c r="J88" i="1"/>
  <c r="I64" i="1"/>
  <c r="I80" i="1"/>
  <c r="I14" i="1"/>
  <c r="I90" i="1"/>
  <c r="I85" i="1"/>
  <c r="I81" i="1"/>
  <c r="J67" i="1"/>
  <c r="I94" i="1"/>
  <c r="I39" i="1"/>
  <c r="J41" i="1"/>
  <c r="J25" i="1"/>
  <c r="I10" i="1"/>
  <c r="I22" i="1"/>
  <c r="J46" i="1"/>
  <c r="J34" i="1"/>
  <c r="J12" i="1"/>
  <c r="J54" i="1"/>
  <c r="I92" i="1"/>
  <c r="I52" i="1"/>
  <c r="I76" i="1"/>
  <c r="J98" i="1"/>
  <c r="I19" i="1"/>
  <c r="J57" i="1"/>
  <c r="I35" i="1"/>
  <c r="I68" i="1"/>
  <c r="I29" i="1"/>
  <c r="I72" i="1"/>
  <c r="I74" i="1"/>
  <c r="J47" i="1"/>
  <c r="J82" i="1"/>
  <c r="I42" i="1"/>
  <c r="I53" i="1"/>
  <c r="I17" i="1"/>
  <c r="J71" i="1"/>
  <c r="J11" i="1"/>
  <c r="J65" i="1"/>
  <c r="J69" i="1"/>
  <c r="J16" i="1"/>
  <c r="J102" i="1"/>
  <c r="J31" i="1"/>
  <c r="I26" i="1"/>
  <c r="J96" i="1"/>
  <c r="J38" i="1"/>
  <c r="I118" i="1"/>
  <c r="I13" i="1"/>
  <c r="J20" i="1"/>
  <c r="J99" i="1"/>
  <c r="J6" i="1"/>
  <c r="J32" i="1"/>
  <c r="J21" i="1"/>
  <c r="J62" i="1"/>
  <c r="I88" i="1"/>
  <c r="J64" i="1"/>
  <c r="J80" i="1"/>
  <c r="J14" i="1"/>
  <c r="J90" i="1"/>
  <c r="J85" i="1"/>
  <c r="J81" i="1"/>
  <c r="I75" i="1"/>
  <c r="I79" i="1"/>
  <c r="I7" i="1"/>
  <c r="I100" i="1"/>
  <c r="I66" i="1"/>
  <c r="J10" i="1"/>
  <c r="J22" i="1"/>
  <c r="I46" i="1"/>
  <c r="I34" i="1"/>
  <c r="I12" i="1"/>
  <c r="I54" i="1"/>
  <c r="J92" i="1"/>
  <c r="J52" i="1"/>
  <c r="J76" i="1"/>
  <c r="I98" i="1"/>
  <c r="J19" i="1"/>
  <c r="I57" i="1"/>
  <c r="J35" i="1"/>
  <c r="J68" i="1"/>
  <c r="J29" i="1"/>
  <c r="J72" i="1"/>
  <c r="J74" i="1"/>
  <c r="I48" i="1"/>
  <c r="I87" i="1"/>
  <c r="I59" i="1"/>
  <c r="J101" i="1"/>
  <c r="I77" i="1"/>
  <c r="J73" i="1"/>
  <c r="J56" i="1"/>
  <c r="J30" i="1"/>
  <c r="I43" i="1"/>
  <c r="J86" i="1"/>
  <c r="J118" i="1"/>
  <c r="J13" i="1"/>
  <c r="I84" i="1"/>
  <c r="I28" i="1"/>
  <c r="I18" i="1"/>
  <c r="J97" i="1"/>
  <c r="I24" i="1"/>
  <c r="J45" i="1"/>
  <c r="J95" i="1"/>
  <c r="J33" i="1"/>
  <c r="I9" i="1"/>
  <c r="I93" i="1"/>
  <c r="J37" i="1"/>
  <c r="I27" i="1"/>
  <c r="I49" i="1"/>
  <c r="I70" i="1"/>
  <c r="J75" i="1"/>
  <c r="J79" i="1"/>
  <c r="J7" i="1"/>
  <c r="J100" i="1"/>
  <c r="J66" i="1"/>
  <c r="I36" i="1"/>
  <c r="J51" i="1"/>
  <c r="I61" i="1"/>
  <c r="I89" i="1"/>
  <c r="I15" i="1"/>
  <c r="I40" i="1"/>
  <c r="J83" i="1"/>
  <c r="I50" i="1"/>
  <c r="J78" i="1"/>
  <c r="I8" i="1"/>
  <c r="I23" i="1"/>
  <c r="I91" i="1"/>
  <c r="I44" i="1"/>
  <c r="J55" i="1"/>
  <c r="J60" i="1"/>
  <c r="J48" i="1"/>
  <c r="J87" i="1"/>
  <c r="J59" i="1"/>
  <c r="I101" i="1"/>
  <c r="J77" i="1"/>
  <c r="I73" i="1"/>
  <c r="I56" i="1"/>
  <c r="I30" i="1"/>
  <c r="J43" i="1"/>
  <c r="I86" i="1"/>
  <c r="I63" i="1"/>
  <c r="I58" i="1"/>
  <c r="J84" i="1"/>
  <c r="J28" i="1"/>
  <c r="J18" i="1"/>
  <c r="I97" i="1"/>
  <c r="J24" i="1"/>
  <c r="I45" i="1"/>
  <c r="I95" i="1"/>
  <c r="I33" i="1"/>
  <c r="J9" i="1"/>
  <c r="J93" i="1"/>
  <c r="I37" i="1"/>
  <c r="J27" i="1"/>
  <c r="J49" i="1"/>
  <c r="J70" i="1"/>
  <c r="I67" i="1"/>
  <c r="J94" i="1"/>
  <c r="J39" i="1"/>
  <c r="I41" i="1"/>
  <c r="I25" i="1"/>
  <c r="J36" i="1"/>
  <c r="I51" i="1"/>
  <c r="J61" i="1"/>
  <c r="J89" i="1"/>
  <c r="J15" i="1"/>
  <c r="J40" i="1"/>
  <c r="I83" i="1"/>
  <c r="J50" i="1"/>
  <c r="I78" i="1"/>
  <c r="J8" i="1"/>
  <c r="J23" i="1"/>
  <c r="J91" i="1"/>
  <c r="J44" i="1"/>
  <c r="I55" i="1"/>
  <c r="I60" i="1"/>
  <c r="G52" i="1"/>
  <c r="G99" i="1"/>
  <c r="G10" i="1"/>
  <c r="G18" i="1"/>
  <c r="G50" i="1"/>
  <c r="G107" i="1"/>
  <c r="F53" i="1"/>
  <c r="G45" i="1"/>
  <c r="F47" i="1"/>
  <c r="F9" i="1"/>
  <c r="F32" i="1"/>
  <c r="F79" i="1"/>
  <c r="G89" i="1"/>
  <c r="F11" i="1"/>
  <c r="G62" i="1"/>
  <c r="F84" i="1"/>
  <c r="F31" i="1"/>
  <c r="F19" i="1"/>
  <c r="F14" i="1"/>
  <c r="F68" i="1"/>
  <c r="F42" i="1"/>
  <c r="F72" i="1"/>
  <c r="G25" i="1"/>
  <c r="G70" i="1"/>
  <c r="G41" i="1"/>
  <c r="F76" i="1"/>
  <c r="F87" i="1"/>
  <c r="F46" i="1"/>
  <c r="F124" i="1"/>
  <c r="G35" i="1"/>
  <c r="F13" i="1"/>
  <c r="F36" i="1"/>
  <c r="G56" i="1"/>
  <c r="F90" i="1"/>
  <c r="F12" i="1"/>
  <c r="F73" i="1"/>
  <c r="F22" i="1"/>
  <c r="G85" i="1"/>
  <c r="G94" i="1"/>
  <c r="F48" i="1"/>
  <c r="F29" i="1"/>
  <c r="G95" i="1"/>
  <c r="F93" i="1"/>
  <c r="G82" i="1"/>
  <c r="F28" i="1"/>
  <c r="F64" i="1"/>
  <c r="F27" i="1"/>
  <c r="G16" i="1"/>
  <c r="F92" i="1"/>
  <c r="F78" i="1"/>
  <c r="G17" i="1"/>
  <c r="F100" i="1"/>
  <c r="F38" i="1"/>
  <c r="F52" i="1"/>
  <c r="F99" i="1"/>
  <c r="F10" i="1"/>
  <c r="F18" i="1"/>
  <c r="F50" i="1"/>
  <c r="F107" i="1"/>
  <c r="G53" i="1"/>
  <c r="F45" i="1"/>
  <c r="G47" i="1"/>
  <c r="G9" i="1"/>
  <c r="G32" i="1"/>
  <c r="G79" i="1"/>
  <c r="F89" i="1"/>
  <c r="G11" i="1"/>
  <c r="F62" i="1"/>
  <c r="G84" i="1"/>
  <c r="G31" i="1"/>
  <c r="G19" i="1"/>
  <c r="G54" i="1"/>
  <c r="G42" i="1"/>
  <c r="G72" i="1"/>
  <c r="F25" i="1"/>
  <c r="F70" i="1"/>
  <c r="F41" i="1"/>
  <c r="G76" i="1"/>
  <c r="G87" i="1"/>
  <c r="G46" i="1"/>
  <c r="G124" i="1"/>
  <c r="F35" i="1"/>
  <c r="G13" i="1"/>
  <c r="G36" i="1"/>
  <c r="F56" i="1"/>
  <c r="G90" i="1"/>
  <c r="F65" i="1"/>
  <c r="G57" i="1"/>
  <c r="F85" i="1"/>
  <c r="F94" i="1"/>
  <c r="G48" i="1"/>
  <c r="G29" i="1"/>
  <c r="F95" i="1"/>
  <c r="G93" i="1"/>
  <c r="F82" i="1"/>
  <c r="G28" i="1"/>
  <c r="G64" i="1"/>
  <c r="G27" i="1"/>
  <c r="F16" i="1"/>
  <c r="G92" i="1"/>
  <c r="G78" i="1"/>
  <c r="F17" i="1"/>
  <c r="G100" i="1"/>
  <c r="G38" i="1"/>
  <c r="G20" i="1"/>
  <c r="F60" i="1"/>
  <c r="F71" i="1"/>
  <c r="F116" i="1"/>
  <c r="F86" i="1"/>
  <c r="G119" i="1"/>
  <c r="G23" i="1"/>
  <c r="F58" i="1"/>
  <c r="F101" i="1"/>
  <c r="G30" i="1"/>
  <c r="G102" i="1"/>
  <c r="G44" i="1"/>
  <c r="G63" i="1"/>
  <c r="F97" i="1"/>
  <c r="G91" i="1"/>
  <c r="G74" i="1"/>
  <c r="F54" i="1"/>
  <c r="F8" i="1"/>
  <c r="F80" i="1"/>
  <c r="G81" i="1"/>
  <c r="F43" i="1"/>
  <c r="F61" i="1"/>
  <c r="F69" i="1"/>
  <c r="F96" i="1"/>
  <c r="G34" i="1"/>
  <c r="F40" i="1"/>
  <c r="F75" i="1"/>
  <c r="G21" i="1"/>
  <c r="F77" i="1"/>
  <c r="F7" i="1"/>
  <c r="F127" i="1"/>
  <c r="G65" i="1"/>
  <c r="F57" i="1"/>
  <c r="F37" i="1"/>
  <c r="F67" i="1"/>
  <c r="F98" i="1"/>
  <c r="G55" i="1"/>
  <c r="F6" i="1"/>
  <c r="F51" i="1"/>
  <c r="F15" i="1"/>
  <c r="G33" i="1"/>
  <c r="F39" i="1"/>
  <c r="G88" i="1"/>
  <c r="F83" i="1"/>
  <c r="G66" i="1"/>
  <c r="F59" i="1"/>
  <c r="F24" i="1"/>
  <c r="F20" i="1"/>
  <c r="G60" i="1"/>
  <c r="G71" i="1"/>
  <c r="G116" i="1"/>
  <c r="G86" i="1"/>
  <c r="F119" i="1"/>
  <c r="F23" i="1"/>
  <c r="G58" i="1"/>
  <c r="G101" i="1"/>
  <c r="F30" i="1"/>
  <c r="F102" i="1"/>
  <c r="F44" i="1"/>
  <c r="F63" i="1"/>
  <c r="G97" i="1"/>
  <c r="F91" i="1"/>
  <c r="F74" i="1"/>
  <c r="G14" i="1"/>
  <c r="G68" i="1"/>
  <c r="G8" i="1"/>
  <c r="G80" i="1"/>
  <c r="F81" i="1"/>
  <c r="G43" i="1"/>
  <c r="G61" i="1"/>
  <c r="G69" i="1"/>
  <c r="G96" i="1"/>
  <c r="F34" i="1"/>
  <c r="G40" i="1"/>
  <c r="G75" i="1"/>
  <c r="F21" i="1"/>
  <c r="G77" i="1"/>
  <c r="G7" i="1"/>
  <c r="G127" i="1"/>
  <c r="G12" i="1"/>
  <c r="G73" i="1"/>
  <c r="G22" i="1"/>
  <c r="G37" i="1"/>
  <c r="G67" i="1"/>
  <c r="G98" i="1"/>
  <c r="F55" i="1"/>
  <c r="G6" i="1"/>
  <c r="G51" i="1"/>
  <c r="G15" i="1"/>
  <c r="F33" i="1"/>
  <c r="G39" i="1"/>
  <c r="F88" i="1"/>
  <c r="G83" i="1"/>
  <c r="F66" i="1"/>
  <c r="G59" i="1"/>
  <c r="G24" i="1"/>
  <c r="L98" i="1"/>
  <c r="M28" i="1"/>
  <c r="L30" i="1"/>
  <c r="L41" i="1"/>
  <c r="L20" i="1"/>
  <c r="L121" i="1"/>
  <c r="M34" i="1"/>
  <c r="M42" i="1"/>
  <c r="L96" i="1"/>
  <c r="M59" i="1"/>
  <c r="M85" i="1"/>
  <c r="M62" i="1"/>
  <c r="M29" i="1"/>
  <c r="L57" i="1"/>
  <c r="M80" i="1"/>
  <c r="L31" i="1"/>
  <c r="M58" i="1"/>
  <c r="M36" i="1"/>
  <c r="M33" i="1"/>
  <c r="L61" i="1"/>
  <c r="M13" i="1"/>
  <c r="M32" i="1"/>
  <c r="L66" i="1"/>
  <c r="M43" i="1"/>
  <c r="M51" i="1"/>
  <c r="L19" i="1"/>
  <c r="L64" i="1"/>
  <c r="L84" i="1"/>
  <c r="L68" i="1"/>
  <c r="M99" i="1"/>
  <c r="L72" i="1"/>
  <c r="M94" i="1"/>
  <c r="L74" i="1"/>
  <c r="L55" i="1"/>
  <c r="M45" i="1"/>
  <c r="L49" i="1"/>
  <c r="L69" i="1"/>
  <c r="L91" i="1"/>
  <c r="M86" i="1"/>
  <c r="M76" i="1"/>
  <c r="M104" i="1"/>
  <c r="M81" i="1"/>
  <c r="M56" i="1"/>
  <c r="L102" i="1"/>
  <c r="M54" i="1"/>
  <c r="M98" i="1"/>
  <c r="L28" i="1"/>
  <c r="M30" i="1"/>
  <c r="M41" i="1"/>
  <c r="M20" i="1"/>
  <c r="M121" i="1"/>
  <c r="L34" i="1"/>
  <c r="L42" i="1"/>
  <c r="M96" i="1"/>
  <c r="L59" i="1"/>
  <c r="L85" i="1"/>
  <c r="L62" i="1"/>
  <c r="L29" i="1"/>
  <c r="M57" i="1"/>
  <c r="M87" i="1"/>
  <c r="M24" i="1"/>
  <c r="L80" i="1"/>
  <c r="M31" i="1"/>
  <c r="L58" i="1"/>
  <c r="L36" i="1"/>
  <c r="L33" i="1"/>
  <c r="M61" i="1"/>
  <c r="L13" i="1"/>
  <c r="L32" i="1"/>
  <c r="M66" i="1"/>
  <c r="L43" i="1"/>
  <c r="L51" i="1"/>
  <c r="M19" i="1"/>
  <c r="M100" i="1"/>
  <c r="M63" i="1"/>
  <c r="M84" i="1"/>
  <c r="M68" i="1"/>
  <c r="L99" i="1"/>
  <c r="M72" i="1"/>
  <c r="L94" i="1"/>
  <c r="M74" i="1"/>
  <c r="M55" i="1"/>
  <c r="L45" i="1"/>
  <c r="M49" i="1"/>
  <c r="M69" i="1"/>
  <c r="M91" i="1"/>
  <c r="L86" i="1"/>
  <c r="L76" i="1"/>
  <c r="L104" i="1"/>
  <c r="L81" i="1"/>
  <c r="L56" i="1"/>
  <c r="L54" i="1"/>
  <c r="M103" i="1"/>
  <c r="M21" i="1"/>
  <c r="L16" i="1"/>
  <c r="M88" i="1"/>
  <c r="L39" i="1"/>
  <c r="M122" i="1"/>
  <c r="M35" i="1"/>
  <c r="L92" i="1"/>
  <c r="M11" i="1"/>
  <c r="M18" i="1"/>
  <c r="L44" i="1"/>
  <c r="M75" i="1"/>
  <c r="L101" i="1"/>
  <c r="L12" i="1"/>
  <c r="M40" i="1"/>
  <c r="L87" i="1"/>
  <c r="L24" i="1"/>
  <c r="M22" i="1"/>
  <c r="M10" i="1"/>
  <c r="L9" i="1"/>
  <c r="M82" i="1"/>
  <c r="L73" i="1"/>
  <c r="L37" i="1"/>
  <c r="M25" i="1"/>
  <c r="M78" i="1"/>
  <c r="M108" i="1"/>
  <c r="L67" i="1"/>
  <c r="L47" i="1"/>
  <c r="L65" i="1"/>
  <c r="M97" i="1"/>
  <c r="L83" i="1"/>
  <c r="M93" i="1"/>
  <c r="M95" i="1"/>
  <c r="L100" i="1"/>
  <c r="L63" i="1"/>
  <c r="L17" i="1"/>
  <c r="M77" i="1"/>
  <c r="L27" i="1"/>
  <c r="M89" i="1"/>
  <c r="L90" i="1"/>
  <c r="M79" i="1"/>
  <c r="M6" i="1"/>
  <c r="M53" i="1"/>
  <c r="L50" i="1"/>
  <c r="M7" i="1"/>
  <c r="M48" i="1"/>
  <c r="L70" i="1"/>
  <c r="L15" i="1"/>
  <c r="M23" i="1"/>
  <c r="L8" i="1"/>
  <c r="M60" i="1"/>
  <c r="L113" i="1"/>
  <c r="L52" i="1"/>
  <c r="M71" i="1"/>
  <c r="M46" i="1"/>
  <c r="M14" i="1"/>
  <c r="L38" i="1"/>
  <c r="L103" i="1"/>
  <c r="L21" i="1"/>
  <c r="M16" i="1"/>
  <c r="L88" i="1"/>
  <c r="M39" i="1"/>
  <c r="L122" i="1"/>
  <c r="L35" i="1"/>
  <c r="M92" i="1"/>
  <c r="L11" i="1"/>
  <c r="L18" i="1"/>
  <c r="M44" i="1"/>
  <c r="L75" i="1"/>
  <c r="M101" i="1"/>
  <c r="M12" i="1"/>
  <c r="L40" i="1"/>
  <c r="L22" i="1"/>
  <c r="L10" i="1"/>
  <c r="M9" i="1"/>
  <c r="L82" i="1"/>
  <c r="M73" i="1"/>
  <c r="M37" i="1"/>
  <c r="L25" i="1"/>
  <c r="L78" i="1"/>
  <c r="L108" i="1"/>
  <c r="M67" i="1"/>
  <c r="M47" i="1"/>
  <c r="M65" i="1"/>
  <c r="L97" i="1"/>
  <c r="M83" i="1"/>
  <c r="L93" i="1"/>
  <c r="L95" i="1"/>
  <c r="M64" i="1"/>
  <c r="M17" i="1"/>
  <c r="L77" i="1"/>
  <c r="M27" i="1"/>
  <c r="L89" i="1"/>
  <c r="M90" i="1"/>
  <c r="L79" i="1"/>
  <c r="L6" i="1"/>
  <c r="L53" i="1"/>
  <c r="M50" i="1"/>
  <c r="L7" i="1"/>
  <c r="L48" i="1"/>
  <c r="M70" i="1"/>
  <c r="M15" i="1"/>
  <c r="L23" i="1"/>
  <c r="M8" i="1"/>
  <c r="L60" i="1"/>
  <c r="M113" i="1"/>
  <c r="M52" i="1"/>
  <c r="L71" i="1"/>
  <c r="L46" i="1"/>
  <c r="M102" i="1"/>
  <c r="L14" i="1"/>
  <c r="M38" i="1"/>
  <c r="R42" i="1"/>
  <c r="S94" i="1"/>
  <c r="S95" i="1"/>
  <c r="R78" i="1"/>
  <c r="R72" i="1"/>
  <c r="S38" i="1"/>
  <c r="R81" i="1"/>
  <c r="S93" i="1"/>
  <c r="R9" i="1"/>
  <c r="R80" i="1"/>
  <c r="S67" i="1"/>
  <c r="S58" i="1"/>
  <c r="S48" i="1"/>
  <c r="R70" i="1"/>
  <c r="R11" i="1"/>
  <c r="S29" i="1"/>
  <c r="S43" i="1"/>
  <c r="R60" i="1"/>
  <c r="R85" i="1"/>
  <c r="R100" i="1"/>
  <c r="S84" i="1"/>
  <c r="S14" i="1"/>
  <c r="S21" i="1"/>
  <c r="S59" i="1"/>
  <c r="S79" i="1"/>
  <c r="R88" i="1"/>
  <c r="R31" i="1"/>
  <c r="S19" i="1"/>
  <c r="R36" i="1"/>
  <c r="R74" i="1"/>
  <c r="S63" i="1"/>
  <c r="R64" i="1"/>
  <c r="R18" i="1"/>
  <c r="R37" i="1"/>
  <c r="S13" i="1"/>
  <c r="S40" i="1"/>
  <c r="S99" i="1"/>
  <c r="S77" i="1"/>
  <c r="R55" i="1"/>
  <c r="R24" i="1"/>
  <c r="R35" i="1"/>
  <c r="R71" i="1"/>
  <c r="R83" i="1"/>
  <c r="S39" i="1"/>
  <c r="R62" i="1"/>
  <c r="S97" i="1"/>
  <c r="R53" i="1"/>
  <c r="S6" i="1"/>
  <c r="S44" i="1"/>
  <c r="R73" i="1"/>
  <c r="S92" i="1"/>
  <c r="S16" i="1"/>
  <c r="S42" i="1"/>
  <c r="R94" i="1"/>
  <c r="R95" i="1"/>
  <c r="S78" i="1"/>
  <c r="S72" i="1"/>
  <c r="R38" i="1"/>
  <c r="S81" i="1"/>
  <c r="R93" i="1"/>
  <c r="S9" i="1"/>
  <c r="S80" i="1"/>
  <c r="R67" i="1"/>
  <c r="R58" i="1"/>
  <c r="R48" i="1"/>
  <c r="S70" i="1"/>
  <c r="R17" i="1"/>
  <c r="S10" i="1"/>
  <c r="S100" i="1"/>
  <c r="R84" i="1"/>
  <c r="R14" i="1"/>
  <c r="R21" i="1"/>
  <c r="R59" i="1"/>
  <c r="R79" i="1"/>
  <c r="S88" i="1"/>
  <c r="S31" i="1"/>
  <c r="R19" i="1"/>
  <c r="S36" i="1"/>
  <c r="S74" i="1"/>
  <c r="R63" i="1"/>
  <c r="S64" i="1"/>
  <c r="R87" i="1"/>
  <c r="R7" i="1"/>
  <c r="R68" i="1"/>
  <c r="R91" i="1"/>
  <c r="R77" i="1"/>
  <c r="S55" i="1"/>
  <c r="S24" i="1"/>
  <c r="S35" i="1"/>
  <c r="S71" i="1"/>
  <c r="S83" i="1"/>
  <c r="R39" i="1"/>
  <c r="S62" i="1"/>
  <c r="R97" i="1"/>
  <c r="S53" i="1"/>
  <c r="R6" i="1"/>
  <c r="R44" i="1"/>
  <c r="S73" i="1"/>
  <c r="R92" i="1"/>
  <c r="R98" i="1"/>
  <c r="R16" i="1"/>
  <c r="R8" i="1"/>
  <c r="R75" i="1"/>
  <c r="R102" i="1"/>
  <c r="R56" i="1"/>
  <c r="R15" i="1"/>
  <c r="S20" i="1"/>
  <c r="R27" i="1"/>
  <c r="S46" i="1"/>
  <c r="R57" i="1"/>
  <c r="R45" i="1"/>
  <c r="R33" i="1"/>
  <c r="S76" i="1"/>
  <c r="R41" i="1"/>
  <c r="R25" i="1"/>
  <c r="S30" i="1"/>
  <c r="R86" i="1"/>
  <c r="S17" i="1"/>
  <c r="R10" i="1"/>
  <c r="R12" i="1"/>
  <c r="R54" i="1"/>
  <c r="S96" i="1"/>
  <c r="R23" i="1"/>
  <c r="S82" i="1"/>
  <c r="R89" i="1"/>
  <c r="R69" i="1"/>
  <c r="R28" i="1"/>
  <c r="S87" i="1"/>
  <c r="S7" i="1"/>
  <c r="S68" i="1"/>
  <c r="S91" i="1"/>
  <c r="R61" i="1"/>
  <c r="R65" i="1"/>
  <c r="S52" i="1"/>
  <c r="R32" i="1"/>
  <c r="R47" i="1"/>
  <c r="S22" i="1"/>
  <c r="S66" i="1"/>
  <c r="S90" i="1"/>
  <c r="S51" i="1"/>
  <c r="R101" i="1"/>
  <c r="S98" i="1"/>
  <c r="S34" i="1"/>
  <c r="R50" i="1"/>
  <c r="S8" i="1"/>
  <c r="S75" i="1"/>
  <c r="S102" i="1"/>
  <c r="S56" i="1"/>
  <c r="S15" i="1"/>
  <c r="R20" i="1"/>
  <c r="S27" i="1"/>
  <c r="R46" i="1"/>
  <c r="S57" i="1"/>
  <c r="S45" i="1"/>
  <c r="S33" i="1"/>
  <c r="R76" i="1"/>
  <c r="S41" i="1"/>
  <c r="S25" i="1"/>
  <c r="R30" i="1"/>
  <c r="S86" i="1"/>
  <c r="S11" i="1"/>
  <c r="R29" i="1"/>
  <c r="R43" i="1"/>
  <c r="S60" i="1"/>
  <c r="S85" i="1"/>
  <c r="S12" i="1"/>
  <c r="S54" i="1"/>
  <c r="R96" i="1"/>
  <c r="S23" i="1"/>
  <c r="R82" i="1"/>
  <c r="S89" i="1"/>
  <c r="S69" i="1"/>
  <c r="S28" i="1"/>
  <c r="S18" i="1"/>
  <c r="S37" i="1"/>
  <c r="R13" i="1"/>
  <c r="R40" i="1"/>
  <c r="R99" i="1"/>
  <c r="S61" i="1"/>
  <c r="S65" i="1"/>
  <c r="R52" i="1"/>
  <c r="S32" i="1"/>
  <c r="S47" i="1"/>
  <c r="R22" i="1"/>
  <c r="R66" i="1"/>
  <c r="R90" i="1"/>
  <c r="R51" i="1"/>
  <c r="S101" i="1"/>
  <c r="R34" i="1"/>
  <c r="S50" i="1"/>
  <c r="U92" i="1"/>
  <c r="V66" i="1"/>
  <c r="U8" i="1"/>
  <c r="U89" i="1"/>
  <c r="U23" i="1"/>
  <c r="V77" i="1"/>
  <c r="U102" i="1"/>
  <c r="V52" i="1"/>
  <c r="U22" i="1"/>
  <c r="V78" i="1"/>
  <c r="V43" i="1"/>
  <c r="V83" i="1"/>
  <c r="V85" i="1"/>
  <c r="U101" i="1"/>
  <c r="V73" i="1"/>
  <c r="V63" i="1"/>
  <c r="V55" i="1"/>
  <c r="V33" i="1"/>
  <c r="U54" i="1"/>
  <c r="U99" i="1"/>
  <c r="U95" i="1"/>
  <c r="U15" i="1"/>
  <c r="U69" i="1"/>
  <c r="U32" i="1"/>
  <c r="V64" i="1"/>
  <c r="V30" i="1"/>
  <c r="V76" i="1"/>
  <c r="V86" i="1"/>
  <c r="V98" i="1"/>
  <c r="U57" i="1"/>
  <c r="V13" i="1"/>
  <c r="U82" i="1"/>
  <c r="V72" i="1"/>
  <c r="V18" i="1"/>
  <c r="U37" i="1"/>
  <c r="U27" i="1"/>
  <c r="V68" i="1"/>
  <c r="V67" i="1"/>
  <c r="V94" i="1"/>
  <c r="V39" i="1"/>
  <c r="U7" i="1"/>
  <c r="V100" i="1"/>
  <c r="V81" i="1"/>
  <c r="U40" i="1"/>
  <c r="V96" i="1"/>
  <c r="V58" i="1"/>
  <c r="U24" i="1"/>
  <c r="V36" i="1"/>
  <c r="V92" i="1"/>
  <c r="U66" i="1"/>
  <c r="V8" i="1"/>
  <c r="V89" i="1"/>
  <c r="V23" i="1"/>
  <c r="U77" i="1"/>
  <c r="V102" i="1"/>
  <c r="U52" i="1"/>
  <c r="V22" i="1"/>
  <c r="U78" i="1"/>
  <c r="U35" i="1"/>
  <c r="V51" i="1"/>
  <c r="V71" i="1"/>
  <c r="V65" i="1"/>
  <c r="U93" i="1"/>
  <c r="V11" i="1"/>
  <c r="V47" i="1"/>
  <c r="V48" i="1"/>
  <c r="U74" i="1"/>
  <c r="V54" i="1"/>
  <c r="V99" i="1"/>
  <c r="V95" i="1"/>
  <c r="V15" i="1"/>
  <c r="V69" i="1"/>
  <c r="V32" i="1"/>
  <c r="U64" i="1"/>
  <c r="U30" i="1"/>
  <c r="U76" i="1"/>
  <c r="U86" i="1"/>
  <c r="V9" i="1"/>
  <c r="U72" i="1"/>
  <c r="U18" i="1"/>
  <c r="V37" i="1"/>
  <c r="V27" i="1"/>
  <c r="U68" i="1"/>
  <c r="U67" i="1"/>
  <c r="U94" i="1"/>
  <c r="U39" i="1"/>
  <c r="V7" i="1"/>
  <c r="U100" i="1"/>
  <c r="U81" i="1"/>
  <c r="V40" i="1"/>
  <c r="U96" i="1"/>
  <c r="U58" i="1"/>
  <c r="V16" i="1"/>
  <c r="U36" i="1"/>
  <c r="U103" i="1"/>
  <c r="V12" i="1"/>
  <c r="U87" i="1"/>
  <c r="V28" i="1"/>
  <c r="V44" i="1"/>
  <c r="V20" i="1"/>
  <c r="V88" i="1"/>
  <c r="V62" i="1"/>
  <c r="V35" i="1"/>
  <c r="U51" i="1"/>
  <c r="U71" i="1"/>
  <c r="U65" i="1"/>
  <c r="V93" i="1"/>
  <c r="U11" i="1"/>
  <c r="U47" i="1"/>
  <c r="U48" i="1"/>
  <c r="V74" i="1"/>
  <c r="V45" i="1"/>
  <c r="U19" i="1"/>
  <c r="V84" i="1"/>
  <c r="V61" i="1"/>
  <c r="V6" i="1"/>
  <c r="V34" i="1"/>
  <c r="V42" i="1"/>
  <c r="U10" i="1"/>
  <c r="U14" i="1"/>
  <c r="U56" i="1"/>
  <c r="V80" i="1"/>
  <c r="V38" i="1"/>
  <c r="U9" i="1"/>
  <c r="V29" i="1"/>
  <c r="V17" i="1"/>
  <c r="U53" i="1"/>
  <c r="V91" i="1"/>
  <c r="V59" i="1"/>
  <c r="U46" i="1"/>
  <c r="V60" i="1"/>
  <c r="V70" i="1"/>
  <c r="U97" i="1"/>
  <c r="U75" i="1"/>
  <c r="U31" i="1"/>
  <c r="V79" i="1"/>
  <c r="U41" i="1"/>
  <c r="U50" i="1"/>
  <c r="U25" i="1"/>
  <c r="V21" i="1"/>
  <c r="V90" i="1"/>
  <c r="U16" i="1"/>
  <c r="V103" i="1"/>
  <c r="U113" i="1"/>
  <c r="U12" i="1"/>
  <c r="V87" i="1"/>
  <c r="U28" i="1"/>
  <c r="U44" i="1"/>
  <c r="U20" i="1"/>
  <c r="U88" i="1"/>
  <c r="U62" i="1"/>
  <c r="U43" i="1"/>
  <c r="U83" i="1"/>
  <c r="U85" i="1"/>
  <c r="V101" i="1"/>
  <c r="U73" i="1"/>
  <c r="U63" i="1"/>
  <c r="U55" i="1"/>
  <c r="U33" i="1"/>
  <c r="U45" i="1"/>
  <c r="V19" i="1"/>
  <c r="U84" i="1"/>
  <c r="U61" i="1"/>
  <c r="U6" i="1"/>
  <c r="U34" i="1"/>
  <c r="U42" i="1"/>
  <c r="V10" i="1"/>
  <c r="V14" i="1"/>
  <c r="V56" i="1"/>
  <c r="U80" i="1"/>
  <c r="U38" i="1"/>
  <c r="U98" i="1"/>
  <c r="V57" i="1"/>
  <c r="U13" i="1"/>
  <c r="V82" i="1"/>
  <c r="U29" i="1"/>
  <c r="U17" i="1"/>
  <c r="V53" i="1"/>
  <c r="U91" i="1"/>
  <c r="U59" i="1"/>
  <c r="V46" i="1"/>
  <c r="U60" i="1"/>
  <c r="U70" i="1"/>
  <c r="V97" i="1"/>
  <c r="V75" i="1"/>
  <c r="V31" i="1"/>
  <c r="U79" i="1"/>
  <c r="V41" i="1"/>
  <c r="V50" i="1"/>
  <c r="V25" i="1"/>
  <c r="U21" i="1"/>
  <c r="U90" i="1"/>
  <c r="V24" i="1"/>
  <c r="V113" i="1"/>
  <c r="AA100" i="1"/>
  <c r="AA86" i="1"/>
  <c r="AB39" i="1"/>
  <c r="AB22" i="1"/>
  <c r="AB34" i="1"/>
  <c r="AB112" i="1"/>
  <c r="AA16" i="1"/>
  <c r="AA41" i="1"/>
  <c r="AB68" i="1"/>
  <c r="AB95" i="1"/>
  <c r="AB17" i="1"/>
  <c r="AA98" i="1"/>
  <c r="AB61" i="1"/>
  <c r="AA15" i="1"/>
  <c r="AA25" i="1"/>
  <c r="AB70" i="1"/>
  <c r="AB33" i="1"/>
  <c r="AA24" i="1"/>
  <c r="AB60" i="1"/>
  <c r="AA102" i="1"/>
  <c r="AA46" i="1"/>
  <c r="AA101" i="1"/>
  <c r="AB14" i="1"/>
  <c r="AA99" i="1"/>
  <c r="AB74" i="1"/>
  <c r="AB79" i="1"/>
  <c r="AB83" i="1"/>
  <c r="AA97" i="1"/>
  <c r="AA69" i="1"/>
  <c r="AA44" i="1"/>
  <c r="AB6" i="1"/>
  <c r="AA55" i="1"/>
  <c r="AB38" i="1"/>
  <c r="AA75" i="1"/>
  <c r="AB92" i="1"/>
  <c r="AA88" i="1"/>
  <c r="AA13" i="1"/>
  <c r="AA89" i="1"/>
  <c r="AA23" i="1"/>
  <c r="AA43" i="1"/>
  <c r="AB9" i="1"/>
  <c r="AB28" i="1"/>
  <c r="AA77" i="1"/>
  <c r="AB84" i="1"/>
  <c r="AA48" i="1"/>
  <c r="AA64" i="1"/>
  <c r="AB100" i="1"/>
  <c r="AB86" i="1"/>
  <c r="AA39" i="1"/>
  <c r="AA22" i="1"/>
  <c r="AA34" i="1"/>
  <c r="AA112" i="1"/>
  <c r="AB16" i="1"/>
  <c r="AB41" i="1"/>
  <c r="AA68" i="1"/>
  <c r="AA95" i="1"/>
  <c r="AA17" i="1"/>
  <c r="AA65" i="1"/>
  <c r="AA35" i="1"/>
  <c r="AB50" i="1"/>
  <c r="AB19" i="1"/>
  <c r="AA33" i="1"/>
  <c r="AB24" i="1"/>
  <c r="AA60" i="1"/>
  <c r="AB102" i="1"/>
  <c r="AB46" i="1"/>
  <c r="AB101" i="1"/>
  <c r="AA14" i="1"/>
  <c r="AB99" i="1"/>
  <c r="AA74" i="1"/>
  <c r="AA57" i="1"/>
  <c r="AB91" i="1"/>
  <c r="AA45" i="1"/>
  <c r="AA54" i="1"/>
  <c r="AB40" i="1"/>
  <c r="AB37" i="1"/>
  <c r="AB62" i="1"/>
  <c r="AA6" i="1"/>
  <c r="AB55" i="1"/>
  <c r="AA38" i="1"/>
  <c r="AB75" i="1"/>
  <c r="AA92" i="1"/>
  <c r="AB88" i="1"/>
  <c r="AB13" i="1"/>
  <c r="AB89" i="1"/>
  <c r="AB23" i="1"/>
  <c r="AB43" i="1"/>
  <c r="AA9" i="1"/>
  <c r="AA28" i="1"/>
  <c r="AB77" i="1"/>
  <c r="AA84" i="1"/>
  <c r="AB48" i="1"/>
  <c r="AB64" i="1"/>
  <c r="AA36" i="1"/>
  <c r="AA18" i="1"/>
  <c r="AB71" i="1"/>
  <c r="AB30" i="1"/>
  <c r="AB90" i="1"/>
  <c r="AB12" i="1"/>
  <c r="AB67" i="1"/>
  <c r="AB87" i="1"/>
  <c r="AA85" i="1"/>
  <c r="AB63" i="1"/>
  <c r="AB81" i="1"/>
  <c r="AA56" i="1"/>
  <c r="AA109" i="1"/>
  <c r="AB65" i="1"/>
  <c r="AB35" i="1"/>
  <c r="AA50" i="1"/>
  <c r="AA19" i="1"/>
  <c r="AB32" i="1"/>
  <c r="AA8" i="1"/>
  <c r="AA7" i="1"/>
  <c r="AB76" i="1"/>
  <c r="AB42" i="1"/>
  <c r="AB66" i="1"/>
  <c r="AA53" i="1"/>
  <c r="AA93" i="1"/>
  <c r="AA52" i="1"/>
  <c r="AA27" i="1"/>
  <c r="AA11" i="1"/>
  <c r="AB80" i="1"/>
  <c r="AB58" i="1"/>
  <c r="AB57" i="1"/>
  <c r="AA91" i="1"/>
  <c r="AB45" i="1"/>
  <c r="AB54" i="1"/>
  <c r="AA40" i="1"/>
  <c r="AA37" i="1"/>
  <c r="AA62" i="1"/>
  <c r="AA78" i="1"/>
  <c r="AB20" i="1"/>
  <c r="AA94" i="1"/>
  <c r="AA21" i="1"/>
  <c r="AB59" i="1"/>
  <c r="AA73" i="1"/>
  <c r="AA72" i="1"/>
  <c r="AB82" i="1"/>
  <c r="AB31" i="1"/>
  <c r="AA47" i="1"/>
  <c r="AA96" i="1"/>
  <c r="AB51" i="1"/>
  <c r="AA29" i="1"/>
  <c r="AA10" i="1"/>
  <c r="AB36" i="1"/>
  <c r="AB18" i="1"/>
  <c r="AA71" i="1"/>
  <c r="AA30" i="1"/>
  <c r="AA90" i="1"/>
  <c r="AA12" i="1"/>
  <c r="AA67" i="1"/>
  <c r="AA87" i="1"/>
  <c r="AB85" i="1"/>
  <c r="AA63" i="1"/>
  <c r="AA81" i="1"/>
  <c r="AB56" i="1"/>
  <c r="AB109" i="1"/>
  <c r="AB98" i="1"/>
  <c r="AA61" i="1"/>
  <c r="AB15" i="1"/>
  <c r="AB25" i="1"/>
  <c r="AA70" i="1"/>
  <c r="AA32" i="1"/>
  <c r="AB8" i="1"/>
  <c r="AB7" i="1"/>
  <c r="AA76" i="1"/>
  <c r="AA42" i="1"/>
  <c r="AA66" i="1"/>
  <c r="AB53" i="1"/>
  <c r="AB93" i="1"/>
  <c r="AB52" i="1"/>
  <c r="AB27" i="1"/>
  <c r="AB11" i="1"/>
  <c r="AA80" i="1"/>
  <c r="AA58" i="1"/>
  <c r="AA79" i="1"/>
  <c r="AA83" i="1"/>
  <c r="AB97" i="1"/>
  <c r="AB69" i="1"/>
  <c r="AB44" i="1"/>
  <c r="AB78" i="1"/>
  <c r="AA20" i="1"/>
  <c r="AB94" i="1"/>
  <c r="AB21" i="1"/>
  <c r="AA59" i="1"/>
  <c r="AB73" i="1"/>
  <c r="AB72" i="1"/>
  <c r="AA82" i="1"/>
  <c r="AA31" i="1"/>
  <c r="AB47" i="1"/>
  <c r="AB96" i="1"/>
  <c r="AA51" i="1"/>
  <c r="AB29" i="1"/>
  <c r="AB10" i="1"/>
  <c r="AD29" i="1"/>
  <c r="AE61" i="1"/>
  <c r="AD53" i="1"/>
  <c r="AD77" i="1"/>
  <c r="AE77" i="1"/>
  <c r="AE93" i="1"/>
  <c r="AE40" i="1"/>
  <c r="AE89" i="1"/>
  <c r="AD97" i="1"/>
  <c r="AD111" i="1"/>
  <c r="AD87" i="1"/>
  <c r="AD61" i="1"/>
  <c r="AD42" i="1"/>
  <c r="AE118" i="1"/>
  <c r="AE85" i="1"/>
  <c r="AE53" i="1"/>
  <c r="AE32" i="1"/>
  <c r="AD12" i="1"/>
  <c r="AE121" i="1"/>
  <c r="AD125" i="1"/>
  <c r="AD119" i="1"/>
  <c r="AD102" i="1"/>
  <c r="AE86" i="1"/>
  <c r="AE70" i="1"/>
  <c r="AD89" i="1"/>
  <c r="AE92" i="1"/>
  <c r="AD75" i="1"/>
  <c r="AE64" i="1"/>
  <c r="AE34" i="1"/>
  <c r="AE27" i="1"/>
  <c r="AE36" i="1"/>
  <c r="AE11" i="1"/>
  <c r="AE125" i="1"/>
  <c r="AD104" i="1"/>
  <c r="AE112" i="1"/>
  <c r="AE50" i="1"/>
  <c r="AE110" i="1"/>
  <c r="AD85" i="1"/>
  <c r="AD51" i="1"/>
  <c r="AD50" i="1"/>
  <c r="AD36" i="1"/>
  <c r="AD40" i="1"/>
  <c r="AD120" i="1"/>
  <c r="AD121" i="1"/>
  <c r="AE120" i="1"/>
  <c r="AD86" i="1"/>
  <c r="AE97" i="1"/>
  <c r="AD32" i="1"/>
  <c r="AE12" i="1"/>
  <c r="AE48" i="1"/>
  <c r="AD43" i="1"/>
  <c r="AD67" i="1"/>
  <c r="AE29" i="1"/>
  <c r="AD19" i="1"/>
  <c r="AD112" i="1"/>
  <c r="AD113" i="1"/>
  <c r="AD116" i="1"/>
  <c r="AE103" i="1"/>
  <c r="AE115" i="1"/>
  <c r="AE116" i="1"/>
  <c r="AE111" i="1"/>
  <c r="AD110" i="1"/>
  <c r="AD82" i="1"/>
  <c r="AD79" i="1"/>
  <c r="AD90" i="1"/>
  <c r="AE87" i="1"/>
  <c r="AD78" i="1"/>
  <c r="AE66" i="1"/>
  <c r="AE67" i="1"/>
  <c r="AE59" i="1"/>
  <c r="AE51" i="1"/>
  <c r="AD37" i="1"/>
  <c r="AE56" i="1"/>
  <c r="AE46" i="1"/>
  <c r="AD56" i="1"/>
  <c r="AD30" i="1"/>
  <c r="AE18" i="1"/>
  <c r="AD14" i="1"/>
  <c r="AD96" i="1"/>
  <c r="AE102" i="1"/>
  <c r="AE94" i="1"/>
  <c r="AD66" i="1"/>
  <c r="AE33" i="1"/>
  <c r="AE43" i="1"/>
  <c r="AD9" i="1"/>
  <c r="AD115" i="1"/>
  <c r="AD118" i="1"/>
  <c r="AD99" i="1"/>
  <c r="AE78" i="1"/>
  <c r="AE76" i="1"/>
  <c r="AE42" i="1"/>
  <c r="AD27" i="1"/>
  <c r="AD22" i="1"/>
  <c r="AE10" i="1"/>
  <c r="AD10" i="1"/>
  <c r="AD91" i="1"/>
  <c r="AD64" i="1"/>
  <c r="AE9" i="1"/>
  <c r="AE113" i="1"/>
  <c r="AE90" i="1"/>
  <c r="AE79" i="1"/>
  <c r="AE95" i="1"/>
  <c r="AD70" i="1"/>
  <c r="AE91" i="1"/>
  <c r="AE35" i="1"/>
  <c r="AE63" i="1"/>
  <c r="AE31" i="1"/>
  <c r="AD33" i="1"/>
  <c r="AE105" i="1"/>
  <c r="AE119" i="1"/>
  <c r="AD103" i="1"/>
  <c r="AD95" i="1"/>
  <c r="AD73" i="1"/>
  <c r="AE75" i="1"/>
  <c r="AE84" i="1"/>
  <c r="AE62" i="1"/>
  <c r="AE30" i="1"/>
  <c r="AD18" i="1"/>
  <c r="AE19" i="1"/>
  <c r="AD93" i="1"/>
  <c r="AE99" i="1"/>
  <c r="AD62" i="1"/>
  <c r="AD71" i="1"/>
  <c r="AD76" i="1"/>
  <c r="AD25" i="1"/>
  <c r="AD83" i="1"/>
  <c r="AD117" i="1"/>
  <c r="AD65" i="1"/>
  <c r="AE17" i="1"/>
  <c r="AE98" i="1"/>
  <c r="AE13" i="1"/>
  <c r="AE124" i="1"/>
  <c r="AE21" i="1"/>
  <c r="AD20" i="1"/>
  <c r="AD11" i="1"/>
  <c r="AE6" i="1"/>
  <c r="AD55" i="1"/>
  <c r="AD58" i="1"/>
  <c r="AE107" i="1"/>
  <c r="AD108" i="1"/>
  <c r="AD16" i="1"/>
  <c r="AD114" i="1"/>
  <c r="AE81" i="1"/>
  <c r="AE60" i="1"/>
  <c r="AE47" i="1"/>
  <c r="AE83" i="1"/>
  <c r="AD109" i="1"/>
  <c r="AE55" i="1"/>
  <c r="AE39" i="1"/>
  <c r="AD17" i="1"/>
  <c r="AE24" i="1"/>
  <c r="AD80" i="1"/>
  <c r="AE25" i="1"/>
  <c r="AD123" i="1"/>
  <c r="AD31" i="1"/>
  <c r="AE38" i="1"/>
  <c r="AE74" i="1"/>
  <c r="AE54" i="1"/>
  <c r="AD35" i="1"/>
  <c r="AD94" i="1"/>
  <c r="AE22" i="1"/>
  <c r="AE122" i="1"/>
  <c r="AD21" i="1"/>
  <c r="AD59" i="1"/>
  <c r="AD46" i="1"/>
  <c r="AE8" i="1"/>
  <c r="AD28" i="1"/>
  <c r="AD100" i="1"/>
  <c r="AE58" i="1"/>
  <c r="AE108" i="1"/>
  <c r="AE114" i="1"/>
  <c r="AE7" i="1"/>
  <c r="AD44" i="1"/>
  <c r="AD81" i="1"/>
  <c r="AD41" i="1"/>
  <c r="AE109" i="1"/>
  <c r="AE45" i="1"/>
  <c r="AD52" i="1"/>
  <c r="AE100" i="1"/>
  <c r="AD101" i="1"/>
  <c r="AD122" i="1"/>
  <c r="AD23" i="1"/>
  <c r="AE117" i="1"/>
  <c r="AD15" i="1"/>
  <c r="AD69" i="1"/>
  <c r="AD45" i="1"/>
  <c r="AD68" i="1"/>
  <c r="AD38" i="1"/>
  <c r="AD63" i="1"/>
  <c r="AD74" i="1"/>
  <c r="AD54" i="1"/>
  <c r="AE82" i="1"/>
  <c r="AD34" i="1"/>
  <c r="AE14" i="1"/>
  <c r="AE96" i="1"/>
  <c r="AD84" i="1"/>
  <c r="AD8" i="1"/>
  <c r="AE37" i="1"/>
  <c r="AD92" i="1"/>
  <c r="AD7" i="1"/>
  <c r="AE44" i="1"/>
  <c r="AD106" i="1"/>
  <c r="AE52" i="1"/>
  <c r="AE101" i="1"/>
  <c r="AD72" i="1"/>
  <c r="AD127" i="1"/>
  <c r="AD57" i="1"/>
  <c r="AE28" i="1"/>
  <c r="AE23" i="1"/>
  <c r="AD88" i="1"/>
  <c r="AD13" i="1"/>
  <c r="AE65" i="1"/>
  <c r="AE15" i="1"/>
  <c r="AE69" i="1"/>
  <c r="AE68" i="1"/>
  <c r="AE71" i="1"/>
  <c r="AE123" i="1"/>
  <c r="AD107" i="1"/>
  <c r="AD98" i="1"/>
  <c r="AE73" i="1"/>
  <c r="AE20" i="1"/>
  <c r="AD105" i="1"/>
  <c r="AD6" i="1"/>
  <c r="AE41" i="1"/>
  <c r="AD48" i="1"/>
  <c r="AE104" i="1"/>
  <c r="AD124" i="1"/>
  <c r="AE16" i="1"/>
  <c r="AE106" i="1"/>
  <c r="AD60" i="1"/>
  <c r="AD47" i="1"/>
  <c r="AD39" i="1"/>
  <c r="AE72" i="1"/>
  <c r="AE127" i="1"/>
  <c r="AE57" i="1"/>
  <c r="AD24" i="1"/>
  <c r="AE80" i="1"/>
  <c r="AE88" i="1"/>
  <c r="D114" i="1"/>
  <c r="D117" i="1"/>
  <c r="D105" i="1"/>
  <c r="C110" i="1"/>
  <c r="D129" i="1"/>
  <c r="D127" i="1"/>
  <c r="C123" i="1"/>
  <c r="C54" i="1"/>
  <c r="C74" i="1"/>
  <c r="D91" i="1"/>
  <c r="C49" i="1"/>
  <c r="D63" i="1"/>
  <c r="D56" i="1"/>
  <c r="D34" i="1"/>
  <c r="D37" i="1"/>
  <c r="C85" i="1"/>
  <c r="C79" i="1"/>
  <c r="D30" i="1"/>
  <c r="D57" i="1"/>
  <c r="C42" i="1"/>
  <c r="D100" i="1"/>
  <c r="C16" i="1"/>
  <c r="C24" i="1"/>
  <c r="D46" i="1"/>
  <c r="D8" i="1"/>
  <c r="D43" i="1"/>
  <c r="C25" i="1"/>
  <c r="D75" i="1"/>
  <c r="C6" i="1"/>
  <c r="D36" i="1"/>
  <c r="D99" i="1"/>
  <c r="C59" i="1"/>
  <c r="C64" i="1"/>
  <c r="D15" i="1"/>
  <c r="D89" i="1"/>
  <c r="D11" i="1"/>
  <c r="D92" i="1"/>
  <c r="D31" i="1"/>
  <c r="C21" i="1"/>
  <c r="C80" i="1"/>
  <c r="C97" i="1"/>
  <c r="C95" i="1"/>
  <c r="D102" i="1"/>
  <c r="C69" i="1"/>
  <c r="D128" i="1"/>
  <c r="D44" i="1"/>
  <c r="C86" i="1"/>
  <c r="C77" i="1"/>
  <c r="D48" i="1"/>
  <c r="D32" i="1"/>
  <c r="C23" i="1"/>
  <c r="C7" i="1"/>
  <c r="C114" i="1"/>
  <c r="D121" i="1"/>
  <c r="C124" i="1"/>
  <c r="C10" i="1"/>
  <c r="C117" i="1"/>
  <c r="C105" i="1"/>
  <c r="D110" i="1"/>
  <c r="C129" i="1"/>
  <c r="D13" i="1"/>
  <c r="C127" i="1"/>
  <c r="D123" i="1"/>
  <c r="C14" i="1"/>
  <c r="D54" i="1"/>
  <c r="D74" i="1"/>
  <c r="C55" i="1"/>
  <c r="C91" i="1"/>
  <c r="C76" i="1"/>
  <c r="D83" i="1"/>
  <c r="C45" i="1"/>
  <c r="D79" i="1"/>
  <c r="C30" i="1"/>
  <c r="C57" i="1"/>
  <c r="D42" i="1"/>
  <c r="D67" i="1"/>
  <c r="D16" i="1"/>
  <c r="D35" i="1"/>
  <c r="D24" i="1"/>
  <c r="C51" i="1"/>
  <c r="C38" i="1"/>
  <c r="D87" i="1"/>
  <c r="C18" i="1"/>
  <c r="D25" i="1"/>
  <c r="C39" i="1"/>
  <c r="C75" i="1"/>
  <c r="C41" i="1"/>
  <c r="C99" i="1"/>
  <c r="D33" i="1"/>
  <c r="D64" i="1"/>
  <c r="C15" i="1"/>
  <c r="D65" i="1"/>
  <c r="C47" i="1"/>
  <c r="D94" i="1"/>
  <c r="C98" i="1"/>
  <c r="D90" i="1"/>
  <c r="C101" i="1"/>
  <c r="C82" i="1"/>
  <c r="D80" i="1"/>
  <c r="D97" i="1"/>
  <c r="D17" i="1"/>
  <c r="C12" i="1"/>
  <c r="C20" i="1"/>
  <c r="D52" i="1"/>
  <c r="C128" i="1"/>
  <c r="D61" i="1"/>
  <c r="C44" i="1"/>
  <c r="D86" i="1"/>
  <c r="D77" i="1"/>
  <c r="C48" i="1"/>
  <c r="D23" i="1"/>
  <c r="D7" i="1"/>
  <c r="C126" i="1"/>
  <c r="C121" i="1"/>
  <c r="D124" i="1"/>
  <c r="D10" i="1"/>
  <c r="C13" i="1"/>
  <c r="C93" i="1"/>
  <c r="D120" i="1"/>
  <c r="C118" i="1"/>
  <c r="C119" i="1"/>
  <c r="D14" i="1"/>
  <c r="C88" i="1"/>
  <c r="D55" i="1"/>
  <c r="C66" i="1"/>
  <c r="D49" i="1"/>
  <c r="D76" i="1"/>
  <c r="C83" i="1"/>
  <c r="D45" i="1"/>
  <c r="C72" i="1"/>
  <c r="C28" i="1"/>
  <c r="C70" i="1"/>
  <c r="C53" i="1"/>
  <c r="D19" i="1"/>
  <c r="D51" i="1"/>
  <c r="D29" i="1"/>
  <c r="D38" i="1"/>
  <c r="C87" i="1"/>
  <c r="D60" i="1"/>
  <c r="D39" i="1"/>
  <c r="D41" i="1"/>
  <c r="D27" i="1"/>
  <c r="D50" i="1"/>
  <c r="C33" i="1"/>
  <c r="C62" i="1"/>
  <c r="C65" i="1"/>
  <c r="D47" i="1"/>
  <c r="D81" i="1"/>
  <c r="D98" i="1"/>
  <c r="C90" i="1"/>
  <c r="D101" i="1"/>
  <c r="C78" i="1"/>
  <c r="D71" i="1"/>
  <c r="C17" i="1"/>
  <c r="D95" i="1"/>
  <c r="D12" i="1"/>
  <c r="D20" i="1"/>
  <c r="C52" i="1"/>
  <c r="D96" i="1"/>
  <c r="D40" i="1"/>
  <c r="C58" i="1"/>
  <c r="C61" i="1"/>
  <c r="D9" i="1"/>
  <c r="C84" i="1"/>
  <c r="C22" i="1"/>
  <c r="C68" i="1"/>
  <c r="C73" i="1"/>
  <c r="D126" i="1"/>
  <c r="D93" i="1"/>
  <c r="C120" i="1"/>
  <c r="D118" i="1"/>
  <c r="D119" i="1"/>
  <c r="D88" i="1"/>
  <c r="D66" i="1"/>
  <c r="C63" i="1"/>
  <c r="C56" i="1"/>
  <c r="C34" i="1"/>
  <c r="C37" i="1"/>
  <c r="D85" i="1"/>
  <c r="D72" i="1"/>
  <c r="D28" i="1"/>
  <c r="C100" i="1"/>
  <c r="C67" i="1"/>
  <c r="D70" i="1"/>
  <c r="D53" i="1"/>
  <c r="C35" i="1"/>
  <c r="C19" i="1"/>
  <c r="C46" i="1"/>
  <c r="C29" i="1"/>
  <c r="C8" i="1"/>
  <c r="C43" i="1"/>
  <c r="D18" i="1"/>
  <c r="C60" i="1"/>
  <c r="D6" i="1"/>
  <c r="C36" i="1"/>
  <c r="C27" i="1"/>
  <c r="C50" i="1"/>
  <c r="D59" i="1"/>
  <c r="D62" i="1"/>
  <c r="C89" i="1"/>
  <c r="C11" i="1"/>
  <c r="C94" i="1"/>
  <c r="C81" i="1"/>
  <c r="C92" i="1"/>
  <c r="C31" i="1"/>
  <c r="D21" i="1"/>
  <c r="D82" i="1"/>
  <c r="D78" i="1"/>
  <c r="C71" i="1"/>
  <c r="C102" i="1"/>
  <c r="D69" i="1"/>
  <c r="C96" i="1"/>
  <c r="C40" i="1"/>
  <c r="D58" i="1"/>
  <c r="C9" i="1"/>
  <c r="D84" i="1"/>
  <c r="D22" i="1"/>
  <c r="C32" i="1"/>
  <c r="D68" i="1"/>
  <c r="D73" i="1"/>
  <c r="A5" i="1"/>
  <c r="CA6" i="4"/>
  <c r="BZ6" i="4"/>
  <c r="BX6" i="4"/>
  <c r="BW6" i="4"/>
  <c r="CC2" i="4"/>
  <c r="AB3" i="1" s="1"/>
  <c r="BR6" i="4"/>
  <c r="BQ6" i="4"/>
  <c r="BO6" i="4"/>
  <c r="BN6" i="4"/>
  <c r="BT2" i="4"/>
  <c r="Y3" i="1" s="1"/>
  <c r="BI6" i="4"/>
  <c r="BH6" i="4"/>
  <c r="BF6" i="4"/>
  <c r="BE6" i="4"/>
  <c r="BK2" i="4"/>
  <c r="V3" i="1" s="1"/>
  <c r="AZ6" i="4"/>
  <c r="AY6" i="4"/>
  <c r="AW6" i="4"/>
  <c r="AV6" i="4"/>
  <c r="BB2" i="4"/>
  <c r="S3" i="1" s="1"/>
  <c r="AQ6" i="4"/>
  <c r="AP6" i="4"/>
  <c r="AN6" i="4"/>
  <c r="AM6" i="4"/>
  <c r="AS2" i="4"/>
  <c r="P3" i="1" s="1"/>
  <c r="AI6" i="4"/>
  <c r="AH6" i="4"/>
  <c r="AG6" i="4"/>
  <c r="AE6" i="4"/>
  <c r="AD6" i="4"/>
  <c r="AJ2" i="4"/>
  <c r="M3" i="1" s="1"/>
  <c r="Y6" i="4"/>
  <c r="X6" i="4"/>
  <c r="V6" i="4"/>
  <c r="U6" i="4"/>
  <c r="AA2" i="4"/>
  <c r="J3" i="1" s="1"/>
  <c r="P6" i="4"/>
  <c r="O6" i="4"/>
  <c r="M6" i="4"/>
  <c r="L6" i="4"/>
  <c r="R2" i="4"/>
  <c r="G3" i="1" s="1"/>
  <c r="C6" i="4"/>
  <c r="D6" i="4"/>
  <c r="CO2" i="4"/>
  <c r="AH3" i="1" s="1"/>
  <c r="I2" i="4"/>
  <c r="D3" i="1" s="1"/>
  <c r="AJ112" i="1" l="1"/>
  <c r="AJ113" i="1"/>
  <c r="S32" i="7"/>
  <c r="S33" i="7"/>
  <c r="S34" i="7"/>
  <c r="P32" i="7"/>
  <c r="T32" i="7"/>
  <c r="P33" i="7"/>
  <c r="T33" i="7"/>
  <c r="P34" i="7"/>
  <c r="T34" i="7"/>
  <c r="Q32" i="7"/>
  <c r="Q33" i="7"/>
  <c r="Q34" i="7"/>
  <c r="R32" i="7"/>
  <c r="R33" i="7"/>
  <c r="R34" i="7"/>
  <c r="AJ27" i="1"/>
  <c r="AJ78" i="1"/>
  <c r="AJ83" i="1"/>
  <c r="AJ129" i="1"/>
  <c r="AJ77" i="1"/>
  <c r="AJ42" i="1"/>
  <c r="AJ54" i="1"/>
  <c r="AJ116" i="1"/>
  <c r="AJ103" i="1"/>
  <c r="AJ89" i="1"/>
  <c r="AJ46" i="1"/>
  <c r="AJ84" i="1"/>
  <c r="AJ33" i="1"/>
  <c r="AJ118" i="1"/>
  <c r="AJ51" i="1"/>
  <c r="AJ14" i="1"/>
  <c r="AJ7" i="1"/>
  <c r="AJ80" i="1"/>
  <c r="AJ85" i="1"/>
  <c r="AJ110" i="1"/>
  <c r="AJ19" i="1"/>
  <c r="AJ73" i="1"/>
  <c r="AJ28" i="1"/>
  <c r="AJ44" i="1"/>
  <c r="AJ15" i="1"/>
  <c r="AJ23" i="1"/>
  <c r="AJ25" i="1"/>
  <c r="AJ49" i="1"/>
  <c r="AJ107" i="1"/>
  <c r="AJ111" i="1"/>
  <c r="AJ96" i="1"/>
  <c r="AJ92" i="1"/>
  <c r="AJ56" i="1"/>
  <c r="AJ70" i="1"/>
  <c r="AJ99" i="1"/>
  <c r="AJ91" i="1"/>
  <c r="AJ10" i="1"/>
  <c r="AJ69" i="1"/>
  <c r="AJ59" i="1"/>
  <c r="AJ81" i="1"/>
  <c r="AJ43" i="1"/>
  <c r="AJ63" i="1"/>
  <c r="AJ20" i="1"/>
  <c r="AJ98" i="1"/>
  <c r="AJ18" i="1"/>
  <c r="AJ45" i="1"/>
  <c r="AJ86" i="1"/>
  <c r="AJ21" i="1"/>
  <c r="AJ24" i="1"/>
  <c r="AJ32" i="1"/>
  <c r="AJ102" i="1"/>
  <c r="AJ94" i="1"/>
  <c r="AJ8" i="1"/>
  <c r="AJ35" i="1"/>
  <c r="AJ100" i="1"/>
  <c r="AJ37" i="1"/>
  <c r="AJ120" i="1"/>
  <c r="AJ68" i="1"/>
  <c r="AJ61" i="1"/>
  <c r="AJ52" i="1"/>
  <c r="AJ17" i="1"/>
  <c r="AJ90" i="1"/>
  <c r="AJ65" i="1"/>
  <c r="AJ87" i="1"/>
  <c r="AJ72" i="1"/>
  <c r="AJ93" i="1"/>
  <c r="AJ121" i="1"/>
  <c r="AJ48" i="1"/>
  <c r="AJ12" i="1"/>
  <c r="AJ82" i="1"/>
  <c r="AJ75" i="1"/>
  <c r="AJ57" i="1"/>
  <c r="AJ127" i="1"/>
  <c r="AJ105" i="1"/>
  <c r="AJ95" i="1"/>
  <c r="AJ16" i="1"/>
  <c r="AJ109" i="1"/>
  <c r="AJ106" i="1"/>
  <c r="AJ9" i="1"/>
  <c r="AJ36" i="1"/>
  <c r="AJ67" i="1"/>
  <c r="AJ88" i="1"/>
  <c r="AJ41" i="1"/>
  <c r="AJ55" i="1"/>
  <c r="AJ124" i="1"/>
  <c r="AJ123" i="1"/>
  <c r="AJ122" i="1"/>
  <c r="AJ40" i="1"/>
  <c r="AJ71" i="1"/>
  <c r="AJ31" i="1"/>
  <c r="AJ11" i="1"/>
  <c r="AJ50" i="1"/>
  <c r="AJ60" i="1"/>
  <c r="AJ29" i="1"/>
  <c r="AJ34" i="1"/>
  <c r="AJ22" i="1"/>
  <c r="AJ58" i="1"/>
  <c r="AJ62" i="1"/>
  <c r="AJ53" i="1"/>
  <c r="AJ66" i="1"/>
  <c r="AJ119" i="1"/>
  <c r="AJ13" i="1"/>
  <c r="AJ126" i="1"/>
  <c r="AJ128" i="1"/>
  <c r="AJ101" i="1"/>
  <c r="AJ47" i="1"/>
  <c r="AJ39" i="1"/>
  <c r="AJ38" i="1"/>
  <c r="AJ30" i="1"/>
  <c r="AJ76" i="1"/>
  <c r="AJ117" i="1"/>
  <c r="AJ114" i="1"/>
  <c r="AJ97" i="1"/>
  <c r="AJ64" i="1"/>
  <c r="AJ6" i="1"/>
  <c r="AJ79" i="1"/>
  <c r="AJ74" i="1"/>
  <c r="AJ108" i="1"/>
  <c r="AJ104" i="1"/>
  <c r="AJ125" i="1"/>
  <c r="AJ115" i="1"/>
  <c r="AJ26" i="1"/>
  <c r="AF5" i="1"/>
  <c r="AG5" i="1" s="1"/>
  <c r="Z5" i="1"/>
  <c r="AB5" i="1" s="1"/>
  <c r="N5" i="1"/>
  <c r="O5" i="1" s="1"/>
  <c r="B5" i="1"/>
  <c r="H5" i="1"/>
  <c r="J5" i="1" s="1"/>
  <c r="Q5" i="1"/>
  <c r="S5" i="1" s="1"/>
  <c r="E5" i="1"/>
  <c r="F5" i="1" s="1"/>
  <c r="T5" i="1"/>
  <c r="V5" i="1" s="1"/>
  <c r="W5" i="1"/>
  <c r="Y5" i="1" s="1"/>
  <c r="K5" i="1"/>
  <c r="L5" i="1" s="1"/>
  <c r="AC5" i="1"/>
  <c r="AE5" i="1" s="1"/>
  <c r="AS6" i="4"/>
  <c r="BY6" i="4"/>
  <c r="BK6" i="4"/>
  <c r="CC6" i="4"/>
  <c r="W6" i="4"/>
  <c r="AO6" i="4"/>
  <c r="BG6" i="4"/>
  <c r="N6" i="4"/>
  <c r="R6" i="4"/>
  <c r="E6" i="4"/>
  <c r="AA6" i="4"/>
  <c r="AF6" i="4"/>
  <c r="AX6" i="4"/>
  <c r="BP6" i="4"/>
  <c r="AJ6" i="4"/>
  <c r="BB6" i="4"/>
  <c r="BT6" i="4"/>
  <c r="C5" i="1" l="1"/>
  <c r="AH5" i="1"/>
  <c r="AD5" i="1"/>
  <c r="AA5" i="1"/>
  <c r="X5" i="1"/>
  <c r="U5" i="1"/>
  <c r="R5" i="1"/>
  <c r="G5" i="1"/>
  <c r="P5" i="1"/>
  <c r="I5" i="1"/>
  <c r="M5" i="1"/>
  <c r="D5" i="1"/>
  <c r="AJ5" i="1" l="1"/>
  <c r="AJ4" i="1"/>
  <c r="AI5" i="1" s="1"/>
  <c r="AK5" i="1" l="1"/>
  <c r="AI104" i="1"/>
  <c r="AI27" i="1"/>
  <c r="AI78" i="1"/>
  <c r="AI85" i="1"/>
  <c r="AI73" i="1"/>
  <c r="AI25" i="1"/>
  <c r="AI10" i="1"/>
  <c r="AI59" i="1"/>
  <c r="AI43" i="1"/>
  <c r="AI20" i="1"/>
  <c r="AI45" i="1"/>
  <c r="AI86" i="1"/>
  <c r="AI21" i="1"/>
  <c r="AI102" i="1"/>
  <c r="AI35" i="1"/>
  <c r="AI100" i="1"/>
  <c r="AI52" i="1"/>
  <c r="AI65" i="1"/>
  <c r="AI93" i="1"/>
  <c r="AI121" i="1"/>
  <c r="AI75" i="1"/>
  <c r="AI106" i="1"/>
  <c r="AM106" i="1" s="1"/>
  <c r="AI40" i="1"/>
  <c r="AI71" i="1"/>
  <c r="AI29" i="1"/>
  <c r="AI126" i="1"/>
  <c r="AM126" i="1" s="1"/>
  <c r="AI30" i="1"/>
  <c r="AI76" i="1"/>
  <c r="AI64" i="1"/>
  <c r="AI98" i="1"/>
  <c r="AI32" i="1"/>
  <c r="AI94" i="1"/>
  <c r="AI120" i="1"/>
  <c r="AI90" i="1"/>
  <c r="AI12" i="1"/>
  <c r="AI57" i="1"/>
  <c r="AI16" i="1"/>
  <c r="AI103" i="1"/>
  <c r="AI9" i="1"/>
  <c r="AI36" i="1"/>
  <c r="AI41" i="1"/>
  <c r="AI55" i="1"/>
  <c r="AI123" i="1"/>
  <c r="AM123" i="1" s="1"/>
  <c r="AI31" i="1"/>
  <c r="AI50" i="1"/>
  <c r="AI34" i="1"/>
  <c r="AI53" i="1"/>
  <c r="AI39" i="1"/>
  <c r="AI129" i="1"/>
  <c r="AI42" i="1"/>
  <c r="AI46" i="1"/>
  <c r="AI33" i="1"/>
  <c r="AI118" i="1"/>
  <c r="AI51" i="1"/>
  <c r="AI7" i="1"/>
  <c r="AI113" i="1"/>
  <c r="AI44" i="1"/>
  <c r="AI111" i="1"/>
  <c r="AI96" i="1"/>
  <c r="AI99" i="1"/>
  <c r="AI69" i="1"/>
  <c r="AI37" i="1"/>
  <c r="AI68" i="1"/>
  <c r="AI82" i="1"/>
  <c r="AI124" i="1"/>
  <c r="AI66" i="1"/>
  <c r="AI80" i="1"/>
  <c r="AI110" i="1"/>
  <c r="AI23" i="1"/>
  <c r="AI49" i="1"/>
  <c r="AI56" i="1"/>
  <c r="AI18" i="1"/>
  <c r="AI24" i="1"/>
  <c r="AI8" i="1"/>
  <c r="AI61" i="1"/>
  <c r="AI87" i="1"/>
  <c r="AI72" i="1"/>
  <c r="AI48" i="1"/>
  <c r="AI127" i="1"/>
  <c r="AM127" i="1" s="1"/>
  <c r="AI95" i="1"/>
  <c r="AI67" i="1"/>
  <c r="AI58" i="1"/>
  <c r="AI13" i="1"/>
  <c r="AI128" i="1"/>
  <c r="AI101" i="1"/>
  <c r="AI38" i="1"/>
  <c r="AI114" i="1"/>
  <c r="AI97" i="1"/>
  <c r="AI6" i="1"/>
  <c r="AI79" i="1"/>
  <c r="AI26" i="1"/>
  <c r="AM26" i="1" s="1"/>
  <c r="AI112" i="1"/>
  <c r="AI63" i="1"/>
  <c r="AI109" i="1"/>
  <c r="AI88" i="1"/>
  <c r="AI122" i="1"/>
  <c r="AI62" i="1"/>
  <c r="AI119" i="1"/>
  <c r="AM119" i="1" s="1"/>
  <c r="AI47" i="1"/>
  <c r="AI117" i="1"/>
  <c r="AI74" i="1"/>
  <c r="AI83" i="1"/>
  <c r="AI77" i="1"/>
  <c r="AI54" i="1"/>
  <c r="AI116" i="1"/>
  <c r="AI115" i="1"/>
  <c r="AI89" i="1"/>
  <c r="AI84" i="1"/>
  <c r="AI14" i="1"/>
  <c r="AI19" i="1"/>
  <c r="AI28" i="1"/>
  <c r="AI15" i="1"/>
  <c r="AI107" i="1"/>
  <c r="AI92" i="1"/>
  <c r="AI70" i="1"/>
  <c r="AI91" i="1"/>
  <c r="AI81" i="1"/>
  <c r="AI17" i="1"/>
  <c r="AI105" i="1"/>
  <c r="AM105" i="1" s="1"/>
  <c r="AI11" i="1"/>
  <c r="AI60" i="1"/>
  <c r="AI22" i="1"/>
  <c r="AI108" i="1"/>
  <c r="AM108" i="1" s="1"/>
  <c r="AI125" i="1"/>
  <c r="AM103" i="1"/>
  <c r="AM129" i="1"/>
  <c r="AM122" i="1"/>
  <c r="AM120" i="1"/>
  <c r="AM104" i="1"/>
  <c r="AM121" i="1"/>
  <c r="AM128" i="1"/>
  <c r="AM107" i="1"/>
  <c r="AM57" i="1"/>
  <c r="AM113" i="1"/>
  <c r="AM112" i="1"/>
  <c r="AL5" i="1"/>
  <c r="AK22" i="1" l="1"/>
  <c r="AL22" i="1" s="1"/>
  <c r="AK19" i="1"/>
  <c r="AL19" i="1" s="1"/>
  <c r="AK115" i="1"/>
  <c r="AL115" i="1" s="1"/>
  <c r="AK83" i="1"/>
  <c r="AL83" i="1" s="1"/>
  <c r="AK119" i="1"/>
  <c r="AL119" i="1" s="1"/>
  <c r="S21" i="7"/>
  <c r="R21" i="7"/>
  <c r="P21" i="7"/>
  <c r="Q21" i="7"/>
  <c r="T21" i="7"/>
  <c r="AK109" i="1"/>
  <c r="AL109" i="1" s="1"/>
  <c r="AK79" i="1"/>
  <c r="AL79" i="1" s="1"/>
  <c r="AK38" i="1"/>
  <c r="AL38" i="1" s="1"/>
  <c r="AK58" i="1"/>
  <c r="AL58" i="1" s="1"/>
  <c r="AK48" i="1"/>
  <c r="AL48" i="1" s="1"/>
  <c r="AK8" i="1"/>
  <c r="AL8" i="1" s="1"/>
  <c r="AK49" i="1"/>
  <c r="AL49" i="1" s="1"/>
  <c r="AK66" i="1"/>
  <c r="AL66" i="1" s="1"/>
  <c r="AK37" i="1"/>
  <c r="AL37" i="1" s="1"/>
  <c r="AK111" i="1"/>
  <c r="AL111" i="1" s="1"/>
  <c r="AK51" i="1"/>
  <c r="AL51" i="1" s="1"/>
  <c r="AK42" i="1"/>
  <c r="AL42" i="1" s="1"/>
  <c r="AK34" i="1"/>
  <c r="AL34" i="1" s="1"/>
  <c r="AK55" i="1"/>
  <c r="AL55" i="1" s="1"/>
  <c r="AK103" i="1"/>
  <c r="AL103" i="1" s="1"/>
  <c r="Q5" i="7"/>
  <c r="R5" i="7"/>
  <c r="S5" i="7"/>
  <c r="P5" i="7"/>
  <c r="T5" i="7"/>
  <c r="AK90" i="1"/>
  <c r="AL90" i="1" s="1"/>
  <c r="AK98" i="1"/>
  <c r="AL98" i="1" s="1"/>
  <c r="AK126" i="1"/>
  <c r="AL126" i="1" s="1"/>
  <c r="S28" i="7"/>
  <c r="P28" i="7"/>
  <c r="Q28" i="7"/>
  <c r="T28" i="7"/>
  <c r="R28" i="7"/>
  <c r="AK106" i="1"/>
  <c r="AL106" i="1" s="1"/>
  <c r="R8" i="7"/>
  <c r="P8" i="7"/>
  <c r="T8" i="7"/>
  <c r="Q8" i="7"/>
  <c r="AK65" i="1"/>
  <c r="AL65" i="1" s="1"/>
  <c r="AK102" i="1"/>
  <c r="AL102" i="1" s="1"/>
  <c r="AK20" i="1"/>
  <c r="AL20" i="1" s="1"/>
  <c r="AK25" i="1"/>
  <c r="AL25" i="1" s="1"/>
  <c r="AK27" i="1"/>
  <c r="AL27" i="1" s="1"/>
  <c r="AK92" i="1"/>
  <c r="AL92" i="1" s="1"/>
  <c r="AK60" i="1"/>
  <c r="AL60" i="1" s="1"/>
  <c r="AK81" i="1"/>
  <c r="AL81" i="1" s="1"/>
  <c r="AK14" i="1"/>
  <c r="AL14" i="1" s="1"/>
  <c r="AK74" i="1"/>
  <c r="AL74" i="1" s="1"/>
  <c r="AK6" i="1"/>
  <c r="AL6" i="1" s="1"/>
  <c r="AK72" i="1"/>
  <c r="AL72" i="1" s="1"/>
  <c r="AK23" i="1"/>
  <c r="AL23" i="1" s="1"/>
  <c r="AK44" i="1"/>
  <c r="AL44" i="1" s="1"/>
  <c r="AK129" i="1"/>
  <c r="AL129" i="1" s="1"/>
  <c r="T31" i="7"/>
  <c r="S31" i="7"/>
  <c r="R31" i="7"/>
  <c r="P31" i="7"/>
  <c r="Q31" i="7"/>
  <c r="AK41" i="1"/>
  <c r="AL41" i="1" s="1"/>
  <c r="AK16" i="1"/>
  <c r="AL16" i="1" s="1"/>
  <c r="AK120" i="1"/>
  <c r="AL120" i="1" s="1"/>
  <c r="Q22" i="7"/>
  <c r="AK64" i="1"/>
  <c r="AL64" i="1" s="1"/>
  <c r="AK29" i="1"/>
  <c r="AL29" i="1" s="1"/>
  <c r="AK75" i="1"/>
  <c r="AL75" i="1" s="1"/>
  <c r="AK52" i="1"/>
  <c r="AL52" i="1" s="1"/>
  <c r="AK21" i="1"/>
  <c r="AL21" i="1" s="1"/>
  <c r="AK43" i="1"/>
  <c r="AL43" i="1" s="1"/>
  <c r="AK73" i="1"/>
  <c r="AL73" i="1" s="1"/>
  <c r="AK104" i="1"/>
  <c r="AL104" i="1" s="1"/>
  <c r="S6" i="7"/>
  <c r="AK17" i="1"/>
  <c r="AL17" i="1" s="1"/>
  <c r="AK107" i="1"/>
  <c r="AL107" i="1" s="1"/>
  <c r="R9" i="7"/>
  <c r="S9" i="7"/>
  <c r="P9" i="7"/>
  <c r="AK116" i="1"/>
  <c r="AL116" i="1" s="1"/>
  <c r="AK62" i="1"/>
  <c r="AL62" i="1" s="1"/>
  <c r="AK63" i="1"/>
  <c r="AL63" i="1" s="1"/>
  <c r="AK101" i="1"/>
  <c r="AL101" i="1" s="1"/>
  <c r="AK67" i="1"/>
  <c r="AL67" i="1" s="1"/>
  <c r="AK24" i="1"/>
  <c r="AL24" i="1" s="1"/>
  <c r="AK124" i="1"/>
  <c r="AL124" i="1" s="1"/>
  <c r="P26" i="7"/>
  <c r="T26" i="7"/>
  <c r="AK69" i="1"/>
  <c r="AL69" i="1" s="1"/>
  <c r="AK118" i="1"/>
  <c r="AL118" i="1" s="1"/>
  <c r="AK50" i="1"/>
  <c r="AL50" i="1" s="1"/>
  <c r="AM124" i="1"/>
  <c r="Q26" i="7" s="1"/>
  <c r="AK125" i="1"/>
  <c r="AL125" i="1" s="1"/>
  <c r="AK91" i="1"/>
  <c r="AL91" i="1" s="1"/>
  <c r="AK15" i="1"/>
  <c r="AL15" i="1" s="1"/>
  <c r="AK54" i="1"/>
  <c r="AL54" i="1" s="1"/>
  <c r="AK117" i="1"/>
  <c r="AL117" i="1" s="1"/>
  <c r="AK122" i="1"/>
  <c r="AL122" i="1" s="1"/>
  <c r="T24" i="7"/>
  <c r="AK112" i="1"/>
  <c r="AL112" i="1" s="1"/>
  <c r="Q14" i="7"/>
  <c r="S14" i="7"/>
  <c r="AK97" i="1"/>
  <c r="AL97" i="1" s="1"/>
  <c r="AK128" i="1"/>
  <c r="AL128" i="1" s="1"/>
  <c r="Q30" i="7"/>
  <c r="P30" i="7"/>
  <c r="AK95" i="1"/>
  <c r="AL95" i="1" s="1"/>
  <c r="AK87" i="1"/>
  <c r="AL87" i="1" s="1"/>
  <c r="AK18" i="1"/>
  <c r="AL18" i="1" s="1"/>
  <c r="AK110" i="1"/>
  <c r="AL110" i="1" s="1"/>
  <c r="AK82" i="1"/>
  <c r="AL82" i="1" s="1"/>
  <c r="AK99" i="1"/>
  <c r="AL99" i="1" s="1"/>
  <c r="AK113" i="1"/>
  <c r="AL113" i="1" s="1"/>
  <c r="Q15" i="7"/>
  <c r="AK33" i="1"/>
  <c r="AL33" i="1" s="1"/>
  <c r="AK39" i="1"/>
  <c r="AL39" i="1" s="1"/>
  <c r="AK31" i="1"/>
  <c r="AL31" i="1" s="1"/>
  <c r="AK36" i="1"/>
  <c r="AL36" i="1" s="1"/>
  <c r="AK57" i="1"/>
  <c r="AL57" i="1" s="1"/>
  <c r="J23" i="7"/>
  <c r="H23" i="7"/>
  <c r="I23" i="7"/>
  <c r="AK94" i="1"/>
  <c r="AL94" i="1" s="1"/>
  <c r="AK76" i="1"/>
  <c r="AL76" i="1" s="1"/>
  <c r="AK71" i="1"/>
  <c r="AL71" i="1" s="1"/>
  <c r="AK121" i="1"/>
  <c r="AL121" i="1" s="1"/>
  <c r="T23" i="7"/>
  <c r="S23" i="7"/>
  <c r="Q23" i="7"/>
  <c r="AK100" i="1"/>
  <c r="AL100" i="1" s="1"/>
  <c r="AK86" i="1"/>
  <c r="AL86" i="1" s="1"/>
  <c r="AK59" i="1"/>
  <c r="AL59" i="1" s="1"/>
  <c r="AK85" i="1"/>
  <c r="AL85" i="1" s="1"/>
  <c r="AK11" i="1"/>
  <c r="AL11" i="1" s="1"/>
  <c r="AK84" i="1"/>
  <c r="AL84" i="1" s="1"/>
  <c r="AM118" i="1"/>
  <c r="R20" i="7" s="1"/>
  <c r="AM37" i="1"/>
  <c r="J3" i="7" s="1"/>
  <c r="AM109" i="1"/>
  <c r="S11" i="7" s="1"/>
  <c r="AM115" i="1"/>
  <c r="S17" i="7" s="1"/>
  <c r="AK108" i="1"/>
  <c r="AL108" i="1" s="1"/>
  <c r="Q10" i="7"/>
  <c r="R10" i="7"/>
  <c r="S10" i="7"/>
  <c r="AK105" i="1"/>
  <c r="AL105" i="1" s="1"/>
  <c r="Q7" i="7"/>
  <c r="AK70" i="1"/>
  <c r="AL70" i="1" s="1"/>
  <c r="AK28" i="1"/>
  <c r="AL28" i="1" s="1"/>
  <c r="AK89" i="1"/>
  <c r="AL89" i="1" s="1"/>
  <c r="AK77" i="1"/>
  <c r="AL77" i="1" s="1"/>
  <c r="AK47" i="1"/>
  <c r="AL47" i="1" s="1"/>
  <c r="I13" i="7"/>
  <c r="AK88" i="1"/>
  <c r="AL88" i="1" s="1"/>
  <c r="L22" i="7"/>
  <c r="AK26" i="1"/>
  <c r="AL26" i="1" s="1"/>
  <c r="C24" i="7"/>
  <c r="A24" i="7"/>
  <c r="D24" i="7"/>
  <c r="E24" i="7"/>
  <c r="B24" i="7"/>
  <c r="AK114" i="1"/>
  <c r="AL114" i="1" s="1"/>
  <c r="AK13" i="1"/>
  <c r="AL13" i="1" s="1"/>
  <c r="D11" i="7"/>
  <c r="AK127" i="1"/>
  <c r="AL127" i="1" s="1"/>
  <c r="P29" i="7"/>
  <c r="AK61" i="1"/>
  <c r="AL61" i="1" s="1"/>
  <c r="AK56" i="1"/>
  <c r="AL56" i="1" s="1"/>
  <c r="AK80" i="1"/>
  <c r="AL80" i="1" s="1"/>
  <c r="AK68" i="1"/>
  <c r="AL68" i="1" s="1"/>
  <c r="J34" i="7"/>
  <c r="AK96" i="1"/>
  <c r="AL96" i="1" s="1"/>
  <c r="AK7" i="1"/>
  <c r="AL7" i="1" s="1"/>
  <c r="AK46" i="1"/>
  <c r="AL46" i="1" s="1"/>
  <c r="AK53" i="1"/>
  <c r="AL53" i="1" s="1"/>
  <c r="J19" i="7"/>
  <c r="AK123" i="1"/>
  <c r="AL123" i="1" s="1"/>
  <c r="S25" i="7"/>
  <c r="R25" i="7"/>
  <c r="P25" i="7"/>
  <c r="Q25" i="7"/>
  <c r="T25" i="7"/>
  <c r="AK9" i="1"/>
  <c r="AL9" i="1" s="1"/>
  <c r="AK12" i="1"/>
  <c r="AL12" i="1" s="1"/>
  <c r="AK32" i="1"/>
  <c r="AL32" i="1" s="1"/>
  <c r="D30" i="7"/>
  <c r="AK30" i="1"/>
  <c r="AL30" i="1" s="1"/>
  <c r="AK40" i="1"/>
  <c r="AL40" i="1" s="1"/>
  <c r="I6" i="7"/>
  <c r="AK93" i="1"/>
  <c r="AL93" i="1" s="1"/>
  <c r="AK35" i="1"/>
  <c r="AL35" i="1" s="1"/>
  <c r="AK45" i="1"/>
  <c r="AL45" i="1" s="1"/>
  <c r="F11" i="7"/>
  <c r="G11" i="7"/>
  <c r="AK10" i="1"/>
  <c r="AL10" i="1" s="1"/>
  <c r="D8" i="7"/>
  <c r="AK78" i="1"/>
  <c r="AL78" i="1" s="1"/>
  <c r="O12" i="7"/>
  <c r="L12" i="7"/>
  <c r="M12" i="7"/>
  <c r="N12" i="7"/>
  <c r="AM33" i="1"/>
  <c r="A31" i="7" s="1"/>
  <c r="AM15" i="1"/>
  <c r="C13" i="7" s="1"/>
  <c r="AM78" i="1"/>
  <c r="K12" i="7" s="1"/>
  <c r="AM117" i="1"/>
  <c r="Q19" i="7" s="1"/>
  <c r="AM116" i="1"/>
  <c r="T18" i="7" s="1"/>
  <c r="AM114" i="1"/>
  <c r="T16" i="7" s="1"/>
  <c r="AM110" i="1"/>
  <c r="T12" i="7" s="1"/>
  <c r="AM125" i="1"/>
  <c r="Q27" i="7" s="1"/>
  <c r="AM91" i="1"/>
  <c r="K25" i="7" s="1"/>
  <c r="AM61" i="1"/>
  <c r="I27" i="7" s="1"/>
  <c r="AM49" i="1"/>
  <c r="I15" i="7" s="1"/>
  <c r="AM111" i="1"/>
  <c r="S13" i="7" s="1"/>
  <c r="AM27" i="1"/>
  <c r="D25" i="7" s="1"/>
  <c r="AM96" i="1"/>
  <c r="L30" i="7" s="1"/>
  <c r="AM28" i="1"/>
  <c r="B26" i="7" s="1"/>
  <c r="AM59" i="1"/>
  <c r="J25" i="7" s="1"/>
  <c r="AM79" i="1"/>
  <c r="O13" i="7" s="1"/>
  <c r="AM29" i="1"/>
  <c r="A27" i="7" s="1"/>
  <c r="AM82" i="1"/>
  <c r="K16" i="7" s="1"/>
  <c r="AM90" i="1"/>
  <c r="O24" i="7" s="1"/>
  <c r="AM7" i="1"/>
  <c r="C5" i="7" s="1"/>
  <c r="AM93" i="1"/>
  <c r="L27" i="7" s="1"/>
  <c r="AM47" i="1"/>
  <c r="G13" i="7" s="1"/>
  <c r="AM10" i="1"/>
  <c r="AM92" i="1"/>
  <c r="L26" i="7" s="1"/>
  <c r="AM76" i="1"/>
  <c r="O10" i="7" s="1"/>
  <c r="AM88" i="1"/>
  <c r="AM48" i="1"/>
  <c r="G14" i="7" s="1"/>
  <c r="AM99" i="1"/>
  <c r="K33" i="7" s="1"/>
  <c r="AM30" i="1"/>
  <c r="E28" i="7" s="1"/>
  <c r="AM74" i="1"/>
  <c r="K8" i="7" s="1"/>
  <c r="AM34" i="1"/>
  <c r="C32" i="7" s="1"/>
  <c r="AM94" i="1"/>
  <c r="L28" i="7" s="1"/>
  <c r="AM9" i="1"/>
  <c r="E7" i="7" s="1"/>
  <c r="AM13" i="1"/>
  <c r="E11" i="7" s="1"/>
  <c r="AM50" i="1"/>
  <c r="G16" i="7" s="1"/>
  <c r="AM75" i="1"/>
  <c r="N9" i="7" s="1"/>
  <c r="AM22" i="1"/>
  <c r="C20" i="7" s="1"/>
  <c r="AM101" i="1"/>
  <c r="P3" i="7" s="1"/>
  <c r="AM43" i="1"/>
  <c r="G9" i="7" s="1"/>
  <c r="AM14" i="1"/>
  <c r="B12" i="7" s="1"/>
  <c r="AM70" i="1"/>
  <c r="K4" i="7" s="1"/>
  <c r="AM95" i="1"/>
  <c r="K29" i="7" s="1"/>
  <c r="AM40" i="1"/>
  <c r="AM77" i="1"/>
  <c r="O11" i="7" s="1"/>
  <c r="AM17" i="1"/>
  <c r="C15" i="7" s="1"/>
  <c r="AM20" i="1"/>
  <c r="E18" i="7" s="1"/>
  <c r="AM53" i="1"/>
  <c r="AM24" i="1"/>
  <c r="C22" i="7" s="1"/>
  <c r="AM54" i="1"/>
  <c r="J20" i="7" s="1"/>
  <c r="AM52" i="1"/>
  <c r="I18" i="7" s="1"/>
  <c r="AM41" i="1"/>
  <c r="J7" i="7" s="1"/>
  <c r="AM64" i="1"/>
  <c r="I30" i="7" s="1"/>
  <c r="AM67" i="1"/>
  <c r="G33" i="7" s="1"/>
  <c r="AM31" i="1"/>
  <c r="A29" i="7" s="1"/>
  <c r="AM56" i="1"/>
  <c r="F22" i="7" s="1"/>
  <c r="AM72" i="1"/>
  <c r="O6" i="7" s="1"/>
  <c r="AM11" i="1"/>
  <c r="C9" i="7" s="1"/>
  <c r="AM102" i="1"/>
  <c r="R4" i="7" s="1"/>
  <c r="AM84" i="1"/>
  <c r="O18" i="7" s="1"/>
  <c r="AM58" i="1"/>
  <c r="I24" i="7" s="1"/>
  <c r="AM85" i="1"/>
  <c r="O19" i="7" s="1"/>
  <c r="AM86" i="1"/>
  <c r="K20" i="7" s="1"/>
  <c r="AM73" i="1"/>
  <c r="K7" i="7" s="1"/>
  <c r="AM62" i="1"/>
  <c r="I28" i="7" s="1"/>
  <c r="AM5" i="1"/>
  <c r="B3" i="7" s="1"/>
  <c r="AM65" i="1"/>
  <c r="H31" i="7" s="1"/>
  <c r="AM25" i="1"/>
  <c r="D23" i="7" s="1"/>
  <c r="AM16" i="1"/>
  <c r="A14" i="7" s="1"/>
  <c r="AM51" i="1"/>
  <c r="H17" i="7" s="1"/>
  <c r="AM68" i="1"/>
  <c r="AM8" i="1"/>
  <c r="E6" i="7" s="1"/>
  <c r="AM23" i="1"/>
  <c r="C21" i="7" s="1"/>
  <c r="AM6" i="1"/>
  <c r="B4" i="7" s="1"/>
  <c r="AM63" i="1"/>
  <c r="G29" i="7" s="1"/>
  <c r="AM83" i="1"/>
  <c r="L17" i="7" s="1"/>
  <c r="AM60" i="1"/>
  <c r="I26" i="7" s="1"/>
  <c r="AM35" i="1"/>
  <c r="A33" i="7" s="1"/>
  <c r="AM44" i="1"/>
  <c r="I10" i="7" s="1"/>
  <c r="AM97" i="1"/>
  <c r="N31" i="7" s="1"/>
  <c r="AM89" i="1"/>
  <c r="L23" i="7" s="1"/>
  <c r="AM12" i="1"/>
  <c r="B10" i="7" s="1"/>
  <c r="AM71" i="1"/>
  <c r="L5" i="7" s="1"/>
  <c r="AM32" i="1"/>
  <c r="AM36" i="1"/>
  <c r="D34" i="7" s="1"/>
  <c r="AM18" i="1"/>
  <c r="D16" i="7" s="1"/>
  <c r="AM21" i="1"/>
  <c r="D19" i="7" s="1"/>
  <c r="AM98" i="1"/>
  <c r="K32" i="7" s="1"/>
  <c r="AM42" i="1"/>
  <c r="G8" i="7" s="1"/>
  <c r="AM100" i="1"/>
  <c r="L34" i="7" s="1"/>
  <c r="AM19" i="1"/>
  <c r="D17" i="7" s="1"/>
  <c r="AM69" i="1"/>
  <c r="M3" i="7" s="1"/>
  <c r="AM81" i="1"/>
  <c r="O15" i="7" s="1"/>
  <c r="AM87" i="1"/>
  <c r="K21" i="7" s="1"/>
  <c r="AM39" i="1"/>
  <c r="G5" i="7" s="1"/>
  <c r="AM66" i="1"/>
  <c r="I32" i="7" s="1"/>
  <c r="AM80" i="1"/>
  <c r="O14" i="7" s="1"/>
  <c r="AM46" i="1"/>
  <c r="J12" i="7" s="1"/>
  <c r="AM38" i="1"/>
  <c r="I4" i="7" s="1"/>
  <c r="AM45" i="1"/>
  <c r="J11" i="7" s="1"/>
  <c r="AM55" i="1"/>
  <c r="F21" i="7" s="1"/>
  <c r="A8" i="7" l="1"/>
  <c r="E8" i="7"/>
  <c r="E33" i="7"/>
  <c r="C33" i="7"/>
  <c r="O27" i="7"/>
  <c r="F6" i="7"/>
  <c r="G6" i="7"/>
  <c r="D28" i="7"/>
  <c r="E30" i="7"/>
  <c r="A30" i="7"/>
  <c r="E10" i="7"/>
  <c r="B7" i="7"/>
  <c r="C7" i="7"/>
  <c r="H19" i="7"/>
  <c r="I19" i="7"/>
  <c r="G12" i="7"/>
  <c r="D5" i="7"/>
  <c r="A5" i="7"/>
  <c r="N30" i="7"/>
  <c r="F34" i="7"/>
  <c r="H34" i="7"/>
  <c r="N14" i="7"/>
  <c r="J22" i="7"/>
  <c r="H22" i="7"/>
  <c r="H27" i="7"/>
  <c r="Q29" i="7"/>
  <c r="S29" i="7"/>
  <c r="A11" i="7"/>
  <c r="Q16" i="7"/>
  <c r="R16" i="7"/>
  <c r="M22" i="7"/>
  <c r="K22" i="7"/>
  <c r="F13" i="7"/>
  <c r="L11" i="7"/>
  <c r="M11" i="7"/>
  <c r="N23" i="7"/>
  <c r="E26" i="7"/>
  <c r="D26" i="7"/>
  <c r="M4" i="7"/>
  <c r="R7" i="7"/>
  <c r="S7" i="7"/>
  <c r="L18" i="7"/>
  <c r="M18" i="7"/>
  <c r="B9" i="7"/>
  <c r="C3" i="7"/>
  <c r="N19" i="7"/>
  <c r="I25" i="7"/>
  <c r="H25" i="7"/>
  <c r="M20" i="7"/>
  <c r="M34" i="7"/>
  <c r="K34" i="7"/>
  <c r="M5" i="7"/>
  <c r="K5" i="7"/>
  <c r="N10" i="7"/>
  <c r="M28" i="7"/>
  <c r="K28" i="7"/>
  <c r="E34" i="7"/>
  <c r="C34" i="7"/>
  <c r="B29" i="7"/>
  <c r="J5" i="7"/>
  <c r="H5" i="7"/>
  <c r="C31" i="7"/>
  <c r="R15" i="7"/>
  <c r="S15" i="7"/>
  <c r="M33" i="7"/>
  <c r="N16" i="7"/>
  <c r="O16" i="7"/>
  <c r="P12" i="7"/>
  <c r="A16" i="7"/>
  <c r="E16" i="7"/>
  <c r="M21" i="7"/>
  <c r="N29" i="7"/>
  <c r="O29" i="7"/>
  <c r="R30" i="7"/>
  <c r="M31" i="7"/>
  <c r="K31" i="7"/>
  <c r="R14" i="7"/>
  <c r="R24" i="7"/>
  <c r="S24" i="7"/>
  <c r="T19" i="7"/>
  <c r="H20" i="7"/>
  <c r="I20" i="7"/>
  <c r="B13" i="7"/>
  <c r="N25" i="7"/>
  <c r="O25" i="7"/>
  <c r="P27" i="7"/>
  <c r="F16" i="7"/>
  <c r="T20" i="7"/>
  <c r="K3" i="7"/>
  <c r="D22" i="7"/>
  <c r="H33" i="7"/>
  <c r="Q3" i="7"/>
  <c r="H29" i="7"/>
  <c r="F28" i="7"/>
  <c r="S18" i="7"/>
  <c r="E15" i="7"/>
  <c r="R6" i="7"/>
  <c r="L7" i="7"/>
  <c r="M7" i="7"/>
  <c r="F9" i="7"/>
  <c r="B19" i="7"/>
  <c r="C19" i="7"/>
  <c r="H18" i="7"/>
  <c r="M9" i="7"/>
  <c r="K9" i="7"/>
  <c r="C27" i="7"/>
  <c r="J30" i="7"/>
  <c r="H30" i="7"/>
  <c r="S22" i="7"/>
  <c r="C14" i="7"/>
  <c r="D14" i="7"/>
  <c r="G7" i="7"/>
  <c r="H10" i="7"/>
  <c r="E21" i="7"/>
  <c r="D21" i="7"/>
  <c r="N6" i="7"/>
  <c r="A4" i="7"/>
  <c r="E4" i="7"/>
  <c r="M8" i="7"/>
  <c r="A12" i="7"/>
  <c r="E12" i="7"/>
  <c r="N15" i="7"/>
  <c r="J26" i="7"/>
  <c r="H26" i="7"/>
  <c r="N26" i="7"/>
  <c r="D3" i="7"/>
  <c r="B25" i="7"/>
  <c r="B23" i="7"/>
  <c r="A18" i="7"/>
  <c r="T4" i="7"/>
  <c r="J31" i="7"/>
  <c r="L32" i="7"/>
  <c r="K24" i="7"/>
  <c r="G21" i="7"/>
  <c r="E32" i="7"/>
  <c r="F8" i="7"/>
  <c r="G17" i="7"/>
  <c r="R13" i="7"/>
  <c r="H3" i="7"/>
  <c r="F32" i="7"/>
  <c r="J15" i="7"/>
  <c r="A6" i="7"/>
  <c r="I14" i="7"/>
  <c r="F24" i="7"/>
  <c r="J4" i="7"/>
  <c r="N13" i="7"/>
  <c r="Q11" i="7"/>
  <c r="R17" i="7"/>
  <c r="C17" i="7"/>
  <c r="B20" i="7"/>
  <c r="K27" i="7"/>
  <c r="A10" i="7"/>
  <c r="F12" i="7"/>
  <c r="O30" i="7"/>
  <c r="K14" i="7"/>
  <c r="J27" i="7"/>
  <c r="O23" i="7"/>
  <c r="L4" i="7"/>
  <c r="E9" i="7"/>
  <c r="E3" i="7"/>
  <c r="K19" i="7"/>
  <c r="L20" i="7"/>
  <c r="K10" i="7"/>
  <c r="C29" i="7"/>
  <c r="E31" i="7"/>
  <c r="L33" i="7"/>
  <c r="S12" i="7"/>
  <c r="L21" i="7"/>
  <c r="P19" i="7"/>
  <c r="E13" i="7"/>
  <c r="S27" i="7"/>
  <c r="H16" i="7"/>
  <c r="I16" i="7"/>
  <c r="P20" i="7"/>
  <c r="L3" i="7"/>
  <c r="N3" i="7"/>
  <c r="R26" i="7"/>
  <c r="E22" i="7"/>
  <c r="A22" i="7"/>
  <c r="J33" i="7"/>
  <c r="S3" i="7"/>
  <c r="R3" i="7"/>
  <c r="J29" i="7"/>
  <c r="H28" i="7"/>
  <c r="G28" i="7"/>
  <c r="R18" i="7"/>
  <c r="T9" i="7"/>
  <c r="Q9" i="7"/>
  <c r="A15" i="7"/>
  <c r="A3" i="7"/>
  <c r="Q6" i="7"/>
  <c r="O7" i="7"/>
  <c r="I9" i="7"/>
  <c r="E19" i="7"/>
  <c r="J18" i="7"/>
  <c r="L9" i="7"/>
  <c r="E27" i="7"/>
  <c r="F30" i="7"/>
  <c r="T22" i="7"/>
  <c r="B14" i="7"/>
  <c r="F7" i="7"/>
  <c r="J10" i="7"/>
  <c r="A21" i="7"/>
  <c r="K6" i="7"/>
  <c r="D4" i="7"/>
  <c r="L8" i="7"/>
  <c r="D12" i="7"/>
  <c r="K15" i="7"/>
  <c r="F26" i="7"/>
  <c r="O26" i="7"/>
  <c r="E25" i="7"/>
  <c r="C25" i="7"/>
  <c r="C23" i="7"/>
  <c r="C18" i="7"/>
  <c r="D18" i="7"/>
  <c r="P4" i="7"/>
  <c r="F31" i="7"/>
  <c r="G31" i="7"/>
  <c r="N32" i="7"/>
  <c r="N24" i="7"/>
  <c r="L24" i="7"/>
  <c r="J21" i="7"/>
  <c r="H21" i="7"/>
  <c r="D32" i="7"/>
  <c r="H8" i="7"/>
  <c r="I8" i="7"/>
  <c r="F17" i="7"/>
  <c r="T13" i="7"/>
  <c r="Q13" i="7"/>
  <c r="G3" i="7"/>
  <c r="H32" i="7"/>
  <c r="G32" i="7"/>
  <c r="G15" i="7"/>
  <c r="C6" i="7"/>
  <c r="D6" i="7"/>
  <c r="H14" i="7"/>
  <c r="H24" i="7"/>
  <c r="G24" i="7"/>
  <c r="G4" i="7"/>
  <c r="M13" i="7"/>
  <c r="K13" i="7"/>
  <c r="T11" i="7"/>
  <c r="O17" i="7"/>
  <c r="T17" i="7"/>
  <c r="Q17" i="7"/>
  <c r="B17" i="7"/>
  <c r="A20" i="7"/>
  <c r="E20" i="7"/>
  <c r="A28" i="7"/>
  <c r="H11" i="7"/>
  <c r="D33" i="7"/>
  <c r="H6" i="7"/>
  <c r="C28" i="7"/>
  <c r="C10" i="7"/>
  <c r="A7" i="7"/>
  <c r="G19" i="7"/>
  <c r="H12" i="7"/>
  <c r="I12" i="7"/>
  <c r="B5" i="7"/>
  <c r="M30" i="7"/>
  <c r="K30" i="7"/>
  <c r="G34" i="7"/>
  <c r="L14" i="7"/>
  <c r="M14" i="7"/>
  <c r="G22" i="7"/>
  <c r="F27" i="7"/>
  <c r="G27" i="7"/>
  <c r="T29" i="7"/>
  <c r="B11" i="7"/>
  <c r="C11" i="7"/>
  <c r="P16" i="7"/>
  <c r="N22" i="7"/>
  <c r="J13" i="7"/>
  <c r="H13" i="7"/>
  <c r="N11" i="7"/>
  <c r="M23" i="7"/>
  <c r="K23" i="7"/>
  <c r="A26" i="7"/>
  <c r="N4" i="7"/>
  <c r="O4" i="7"/>
  <c r="T7" i="7"/>
  <c r="P10" i="7"/>
  <c r="T10" i="7"/>
  <c r="N18" i="7"/>
  <c r="D9" i="7"/>
  <c r="A9" i="7"/>
  <c r="L19" i="7"/>
  <c r="M19" i="7"/>
  <c r="F25" i="7"/>
  <c r="N20" i="7"/>
  <c r="O20" i="7"/>
  <c r="N34" i="7"/>
  <c r="R23" i="7"/>
  <c r="P23" i="7"/>
  <c r="O5" i="7"/>
  <c r="L10" i="7"/>
  <c r="M10" i="7"/>
  <c r="N28" i="7"/>
  <c r="F23" i="7"/>
  <c r="G23" i="7"/>
  <c r="A34" i="7"/>
  <c r="E29" i="7"/>
  <c r="D29" i="7"/>
  <c r="F5" i="7"/>
  <c r="B31" i="7"/>
  <c r="D31" i="7"/>
  <c r="T15" i="7"/>
  <c r="N33" i="7"/>
  <c r="O33" i="7"/>
  <c r="M16" i="7"/>
  <c r="Q12" i="7"/>
  <c r="R12" i="7"/>
  <c r="C16" i="7"/>
  <c r="N21" i="7"/>
  <c r="O21" i="7"/>
  <c r="M29" i="7"/>
  <c r="T30" i="7"/>
  <c r="S30" i="7"/>
  <c r="L31" i="7"/>
  <c r="P14" i="7"/>
  <c r="T14" i="7"/>
  <c r="Q24" i="7"/>
  <c r="R19" i="7"/>
  <c r="S19" i="7"/>
  <c r="G20" i="7"/>
  <c r="D13" i="7"/>
  <c r="A13" i="7"/>
  <c r="M25" i="7"/>
  <c r="R27" i="7"/>
  <c r="T27" i="7"/>
  <c r="J16" i="7"/>
  <c r="S20" i="7"/>
  <c r="O3" i="7"/>
  <c r="S26" i="7"/>
  <c r="B22" i="7"/>
  <c r="F33" i="7"/>
  <c r="T3" i="7"/>
  <c r="F29" i="7"/>
  <c r="J28" i="7"/>
  <c r="Q18" i="7"/>
  <c r="D15" i="7"/>
  <c r="P6" i="7"/>
  <c r="T6" i="7"/>
  <c r="N7" i="7"/>
  <c r="J9" i="7"/>
  <c r="H9" i="7"/>
  <c r="A19" i="7"/>
  <c r="F18" i="7"/>
  <c r="G18" i="7"/>
  <c r="O9" i="7"/>
  <c r="B27" i="7"/>
  <c r="D27" i="7"/>
  <c r="G30" i="7"/>
  <c r="R22" i="7"/>
  <c r="P22" i="7"/>
  <c r="E14" i="7"/>
  <c r="H7" i="7"/>
  <c r="I7" i="7"/>
  <c r="F10" i="7"/>
  <c r="G10" i="7"/>
  <c r="B21" i="7"/>
  <c r="L6" i="7"/>
  <c r="M6" i="7"/>
  <c r="C4" i="7"/>
  <c r="N8" i="7"/>
  <c r="O8" i="7"/>
  <c r="C12" i="7"/>
  <c r="L15" i="7"/>
  <c r="M15" i="7"/>
  <c r="G26" i="7"/>
  <c r="M26" i="7"/>
  <c r="K26" i="7"/>
  <c r="A25" i="7"/>
  <c r="E23" i="7"/>
  <c r="B18" i="7"/>
  <c r="S4" i="7"/>
  <c r="I31" i="7"/>
  <c r="S8" i="7"/>
  <c r="O32" i="7"/>
  <c r="M24" i="7"/>
  <c r="I21" i="7"/>
  <c r="A32" i="7"/>
  <c r="J8" i="7"/>
  <c r="I17" i="7"/>
  <c r="P13" i="7"/>
  <c r="I3" i="7"/>
  <c r="J32" i="7"/>
  <c r="F15" i="7"/>
  <c r="B6" i="7"/>
  <c r="J14" i="7"/>
  <c r="J24" i="7"/>
  <c r="F4" i="7"/>
  <c r="L13" i="7"/>
  <c r="P11" i="7"/>
  <c r="N17" i="7"/>
  <c r="P17" i="7"/>
  <c r="E17" i="7"/>
  <c r="D20" i="7"/>
  <c r="C8" i="7"/>
  <c r="I11" i="7"/>
  <c r="N27" i="7"/>
  <c r="M27" i="7"/>
  <c r="B28" i="7"/>
  <c r="B30" i="7"/>
  <c r="D10" i="7"/>
  <c r="B8" i="7"/>
  <c r="B33" i="7"/>
  <c r="J6" i="7"/>
  <c r="C30" i="7"/>
  <c r="D7" i="7"/>
  <c r="F19" i="7"/>
  <c r="E5" i="7"/>
  <c r="I34" i="7"/>
  <c r="I22" i="7"/>
  <c r="R29" i="7"/>
  <c r="S16" i="7"/>
  <c r="O22" i="7"/>
  <c r="K11" i="7"/>
  <c r="C26" i="7"/>
  <c r="P7" i="7"/>
  <c r="K18" i="7"/>
  <c r="G25" i="7"/>
  <c r="O34" i="7"/>
  <c r="N5" i="7"/>
  <c r="O28" i="7"/>
  <c r="B34" i="7"/>
  <c r="I5" i="7"/>
  <c r="P15" i="7"/>
  <c r="L16" i="7"/>
  <c r="B16" i="7"/>
  <c r="L29" i="7"/>
  <c r="O31" i="7"/>
  <c r="P24" i="7"/>
  <c r="F20" i="7"/>
  <c r="L25" i="7"/>
  <c r="Q20" i="7"/>
  <c r="I33" i="7"/>
  <c r="I29" i="7"/>
  <c r="P18" i="7"/>
  <c r="B15" i="7"/>
  <c r="A23" i="7"/>
  <c r="Q4" i="7"/>
  <c r="M32" i="7"/>
  <c r="B32" i="7"/>
  <c r="J17" i="7"/>
  <c r="F3" i="7"/>
  <c r="H15" i="7"/>
  <c r="F14" i="7"/>
  <c r="H4" i="7"/>
  <c r="R11" i="7"/>
  <c r="M17" i="7"/>
  <c r="K17" i="7"/>
  <c r="A1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Prof. Md. Monirul Islam</author>
  </authors>
  <commentList>
    <comment ref="CQ1" authorId="0" shapeId="0" xr:uid="{B767DE90-A905-40C5-8280-D203BC0A4E45}">
      <text>
        <r>
          <rPr>
            <b/>
            <sz val="9"/>
            <color indexed="81"/>
            <rFont val="Tahoma"/>
            <family val="2"/>
          </rPr>
          <t xml:space="preserve">Prof. Md. Monirul Islam: 
</t>
        </r>
        <r>
          <rPr>
            <sz val="9"/>
            <color indexed="81"/>
            <rFont val="Tahoma"/>
            <family val="2"/>
          </rPr>
          <t>These columns are only for examinees to be improved.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3E82DF59-80EA-4F59-B27F-6AE77C8AE300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This column is only for courses to be improved.</t>
        </r>
      </text>
    </comment>
    <comment ref="A6" authorId="0" shapeId="0" xr:uid="{47A3ED47-8D09-41B8-BCC7-2E0EA787296D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Regular = R
Improvement =IM</t>
        </r>
      </text>
    </comment>
    <comment ref="B6" authorId="0" shapeId="0" xr:uid="{C88728BC-7EFF-4CCF-918E-A0AE87EE6203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Roll without space or hyphen</t>
        </r>
      </text>
    </comment>
    <comment ref="C6" authorId="0" shapeId="0" xr:uid="{714045C4-8EE3-44B4-BC39-8862E4E28033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Don't edit cells having small dots.</t>
        </r>
      </text>
    </comment>
  </commentList>
</comments>
</file>

<file path=xl/sharedStrings.xml><?xml version="1.0" encoding="utf-8"?>
<sst xmlns="http://schemas.openxmlformats.org/spreadsheetml/2006/main" count="248" uniqueCount="76">
  <si>
    <t>1E</t>
  </si>
  <si>
    <t>2E</t>
  </si>
  <si>
    <t>3E</t>
  </si>
  <si>
    <t>GP</t>
  </si>
  <si>
    <t>LG</t>
  </si>
  <si>
    <t>GPA</t>
  </si>
  <si>
    <t>TCP</t>
  </si>
  <si>
    <t>MI</t>
  </si>
  <si>
    <t>AV</t>
  </si>
  <si>
    <t>MO</t>
  </si>
  <si>
    <t>RESULTS</t>
  </si>
  <si>
    <t>REMARKS</t>
  </si>
  <si>
    <t>THEORY</t>
  </si>
  <si>
    <t>INCOURSE</t>
  </si>
  <si>
    <t>CHEM 311F</t>
  </si>
  <si>
    <t>CREDIT</t>
  </si>
  <si>
    <t>MARKS</t>
  </si>
  <si>
    <t>DCK</t>
  </si>
  <si>
    <r>
      <t xml:space="preserve">ROLL NO. </t>
    </r>
    <r>
      <rPr>
        <sz val="11"/>
        <color theme="1"/>
        <rFont val="Calibri"/>
        <family val="2"/>
      </rPr>
      <t>↓</t>
    </r>
  </si>
  <si>
    <t>CHEM 312F</t>
  </si>
  <si>
    <t>CHEM 313F</t>
  </si>
  <si>
    <t>CHEM 321F</t>
  </si>
  <si>
    <t>CHEM 322F</t>
  </si>
  <si>
    <t>CHEM 323F</t>
  </si>
  <si>
    <t>CHEM 331F</t>
  </si>
  <si>
    <t>CHEM 332F</t>
  </si>
  <si>
    <t>CHEM 333F</t>
  </si>
  <si>
    <t>CHEM 301LF</t>
  </si>
  <si>
    <t>PHY</t>
  </si>
  <si>
    <t>ORG</t>
  </si>
  <si>
    <t>INORG</t>
  </si>
  <si>
    <t>TOTAL</t>
  </si>
  <si>
    <t>LAB ASSESSMENT</t>
  </si>
  <si>
    <t>PRACTICAL EXAM</t>
  </si>
  <si>
    <t>TYPE</t>
  </si>
  <si>
    <r>
      <t>EXAMINER</t>
    </r>
    <r>
      <rPr>
        <b/>
        <sz val="11"/>
        <color theme="1"/>
        <rFont val="Calibri"/>
        <family val="2"/>
      </rPr>
      <t>→</t>
    </r>
  </si>
  <si>
    <t>CHEM 301VF</t>
  </si>
  <si>
    <t>ROLL NO.</t>
  </si>
  <si>
    <t>NRI</t>
  </si>
  <si>
    <t>SMZ</t>
  </si>
  <si>
    <t>NZI</t>
  </si>
  <si>
    <t>TKB</t>
  </si>
  <si>
    <t>MHH</t>
  </si>
  <si>
    <t>AR</t>
  </si>
  <si>
    <t>MAM</t>
  </si>
  <si>
    <t>HA</t>
  </si>
  <si>
    <t>DAA</t>
  </si>
  <si>
    <t>BHH</t>
  </si>
  <si>
    <t>AA</t>
  </si>
  <si>
    <t>NI2</t>
  </si>
  <si>
    <t>MH</t>
  </si>
  <si>
    <t>AF</t>
  </si>
  <si>
    <t>TOT</t>
  </si>
  <si>
    <t>B.Ss. (Hon's) Part-III Exam. 2022</t>
  </si>
  <si>
    <t>B.Sc.(Hon's) Part-III Examination 2022</t>
  </si>
  <si>
    <t>RZ</t>
  </si>
  <si>
    <t>SH</t>
  </si>
  <si>
    <t>MSI</t>
  </si>
  <si>
    <t>LAB</t>
  </si>
  <si>
    <t>RHA</t>
  </si>
  <si>
    <t>FH</t>
  </si>
  <si>
    <t>HNR</t>
  </si>
  <si>
    <t>KZ</t>
  </si>
  <si>
    <t>MR</t>
  </si>
  <si>
    <t>HR</t>
  </si>
  <si>
    <t>EX
GP</t>
  </si>
  <si>
    <t>EX
GPA</t>
  </si>
  <si>
    <t>EX
TCP</t>
  </si>
  <si>
    <t>EX EXAM
(PART-III)
 RESULT</t>
  </si>
  <si>
    <t>In 20 marks</t>
  </si>
  <si>
    <t>In 15 marks</t>
  </si>
  <si>
    <t>Consolidated in-course and continuous lab evaluation marks in B.Sc.(Honours) Part-III Examination 2022</t>
  </si>
  <si>
    <t>RANK</t>
  </si>
  <si>
    <t>Results of  B.Sc.(Honours) Part-III Examination 2022</t>
  </si>
  <si>
    <t>Lab 69 marks</t>
  </si>
  <si>
    <t>Exam 156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</si>
</sst>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Times"/>
      <family val="1"/>
    </font>
    <font>
      <sz val="10"/>
      <color theme="1"/>
      <name val="Times New Roman"/>
      <family val="1"/>
    </font>
    <font>
      <sz val="10"/>
      <name val="Times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Times"/>
    </font>
    <font>
      <sz val="10"/>
      <color theme="1"/>
      <name val="Times"/>
    </font>
    <font>
      <sz val="11"/>
      <name val="Calibri"/>
      <family val="2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0.5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0" fillId="0" borderId="15" xfId="0" applyBorder="1"/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3" xfId="0" applyBorder="1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" xfId="0" applyFont="1" applyBorder="1"/>
    <xf numFmtId="0" fontId="14" fillId="0" borderId="0" xfId="0" applyFont="1"/>
    <xf numFmtId="0" fontId="14" fillId="0" borderId="5" xfId="0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9" fillId="0" borderId="3" xfId="0" applyFont="1" applyBorder="1"/>
    <xf numFmtId="0" fontId="0" fillId="0" borderId="3" xfId="0" applyBorder="1"/>
    <xf numFmtId="0" fontId="9" fillId="0" borderId="9" xfId="0" applyFont="1" applyBorder="1"/>
    <xf numFmtId="0" fontId="14" fillId="0" borderId="9" xfId="0" applyFont="1" applyBorder="1"/>
    <xf numFmtId="0" fontId="0" fillId="0" borderId="9" xfId="0" applyBorder="1"/>
    <xf numFmtId="0" fontId="9" fillId="0" borderId="7" xfId="0" applyFont="1" applyBorder="1"/>
    <xf numFmtId="0" fontId="9" fillId="0" borderId="30" xfId="0" applyFont="1" applyBorder="1"/>
    <xf numFmtId="0" fontId="9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5" fontId="17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5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31" xfId="0" applyBorder="1" applyAlignment="1">
      <alignment horizontal="center" vertical="center" textRotation="90"/>
    </xf>
    <xf numFmtId="2" fontId="0" fillId="0" borderId="10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textRotation="90"/>
    </xf>
    <xf numFmtId="0" fontId="0" fillId="0" borderId="29" xfId="0" applyBorder="1" applyAlignment="1">
      <alignment horizontal="center" vertical="center" textRotation="9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 textRotation="90"/>
    </xf>
    <xf numFmtId="165" fontId="2" fillId="0" borderId="2" xfId="0" applyNumberFormat="1" applyFont="1" applyBorder="1" applyAlignment="1">
      <alignment horizontal="center" vertical="center" textRotation="90"/>
    </xf>
    <xf numFmtId="165" fontId="2" fillId="0" borderId="7" xfId="0" applyNumberFormat="1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</cellXfs>
  <cellStyles count="1">
    <cellStyle name="Normal" xfId="0" builtinId="0"/>
  </cellStyles>
  <dxfs count="5">
    <dxf>
      <fill>
        <patternFill patternType="solid">
          <fgColor theme="0"/>
          <bgColor theme="0" tint="-4.9989318521683403E-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gray0625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366"/>
  <sheetViews>
    <sheetView tabSelected="1"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P27" sqref="P27"/>
    </sheetView>
  </sheetViews>
  <sheetFormatPr defaultRowHeight="15" x14ac:dyDescent="0.25"/>
  <cols>
    <col min="1" max="1" width="5.140625" style="18" bestFit="1" customWidth="1"/>
    <col min="2" max="2" width="11.5703125" style="30" bestFit="1" customWidth="1"/>
    <col min="3" max="3" width="6.42578125" style="16" bestFit="1" customWidth="1"/>
    <col min="4" max="4" width="5" style="17" bestFit="1" customWidth="1"/>
    <col min="5" max="5" width="6" style="17" bestFit="1" customWidth="1"/>
    <col min="6" max="6" width="4" style="17" bestFit="1" customWidth="1"/>
    <col min="7" max="7" width="4.5703125" style="17" bestFit="1" customWidth="1"/>
    <col min="8" max="8" width="3" style="17" bestFit="1" customWidth="1"/>
    <col min="9" max="9" width="5" style="17" bestFit="1" customWidth="1"/>
    <col min="10" max="10" width="4.42578125" style="17" bestFit="1" customWidth="1"/>
    <col min="11" max="11" width="4.5703125" style="50" bestFit="1" customWidth="1"/>
    <col min="12" max="12" width="5" style="29" bestFit="1" customWidth="1"/>
    <col min="13" max="13" width="4.7109375" style="17" bestFit="1" customWidth="1"/>
    <col min="14" max="14" width="6" style="17" bestFit="1" customWidth="1"/>
    <col min="15" max="15" width="4.140625" style="17" bestFit="1" customWidth="1"/>
    <col min="16" max="17" width="4.7109375" style="17" bestFit="1" customWidth="1"/>
    <col min="18" max="18" width="5" style="17" bestFit="1" customWidth="1"/>
    <col min="19" max="19" width="4.42578125" style="18" bestFit="1" customWidth="1"/>
    <col min="20" max="20" width="4.5703125" style="50" bestFit="1" customWidth="1"/>
    <col min="21" max="21" width="6" style="16" bestFit="1" customWidth="1"/>
    <col min="22" max="23" width="5" style="17" bestFit="1" customWidth="1"/>
    <col min="24" max="24" width="4" style="17" bestFit="1" customWidth="1"/>
    <col min="25" max="25" width="4.28515625" style="17" bestFit="1" customWidth="1"/>
    <col min="26" max="26" width="3" style="17" bestFit="1" customWidth="1"/>
    <col min="27" max="27" width="5" style="17" bestFit="1" customWidth="1"/>
    <col min="28" max="28" width="4.42578125" style="18" bestFit="1" customWidth="1"/>
    <col min="29" max="29" width="4.5703125" style="50" bestFit="1" customWidth="1"/>
    <col min="30" max="30" width="5.28515625" style="16" bestFit="1" customWidth="1"/>
    <col min="31" max="32" width="5" style="17" bestFit="1" customWidth="1"/>
    <col min="33" max="33" width="5.28515625" style="17" bestFit="1" customWidth="1"/>
    <col min="34" max="34" width="3.42578125" style="17" bestFit="1" customWidth="1"/>
    <col min="35" max="35" width="3" style="17" bestFit="1" customWidth="1"/>
    <col min="36" max="36" width="5" style="17" bestFit="1" customWidth="1"/>
    <col min="37" max="37" width="4.42578125" style="18" bestFit="1" customWidth="1"/>
    <col min="38" max="38" width="4.5703125" style="50" bestFit="1" customWidth="1"/>
    <col min="39" max="39" width="5" style="16" bestFit="1" customWidth="1"/>
    <col min="40" max="40" width="5.7109375" style="17" bestFit="1" customWidth="1"/>
    <col min="41" max="41" width="6" style="17" bestFit="1" customWidth="1"/>
    <col min="42" max="42" width="3.85546875" style="17" bestFit="1" customWidth="1"/>
    <col min="43" max="43" width="5.7109375" style="17" bestFit="1" customWidth="1"/>
    <col min="44" max="44" width="4.85546875" style="17" bestFit="1" customWidth="1"/>
    <col min="45" max="45" width="5" style="17" bestFit="1" customWidth="1"/>
    <col min="46" max="46" width="4.42578125" style="18" bestFit="1" customWidth="1"/>
    <col min="47" max="47" width="4.5703125" style="50" bestFit="1" customWidth="1"/>
    <col min="48" max="48" width="6" style="16" bestFit="1" customWidth="1"/>
    <col min="49" max="49" width="4.85546875" style="17" bestFit="1" customWidth="1"/>
    <col min="50" max="50" width="5" style="17" bestFit="1" customWidth="1"/>
    <col min="51" max="51" width="3.5703125" style="17" bestFit="1" customWidth="1"/>
    <col min="52" max="52" width="4.85546875" style="17" bestFit="1" customWidth="1"/>
    <col min="53" max="53" width="3" style="17" bestFit="1" customWidth="1"/>
    <col min="54" max="54" width="5" style="17" bestFit="1" customWidth="1"/>
    <col min="55" max="55" width="4.42578125" style="18" bestFit="1" customWidth="1"/>
    <col min="56" max="56" width="4.5703125" style="50" bestFit="1" customWidth="1"/>
    <col min="57" max="57" width="4.7109375" style="16" bestFit="1" customWidth="1"/>
    <col min="58" max="58" width="5" style="17" bestFit="1" customWidth="1"/>
    <col min="59" max="59" width="6" style="17" bestFit="1" customWidth="1"/>
    <col min="60" max="60" width="4.7109375" style="17" customWidth="1"/>
    <col min="61" max="61" width="5" style="17" bestFit="1" customWidth="1"/>
    <col min="62" max="62" width="3.28515625" style="17" bestFit="1" customWidth="1"/>
    <col min="63" max="63" width="6" style="17" bestFit="1" customWidth="1"/>
    <col min="64" max="64" width="4.42578125" style="18" bestFit="1" customWidth="1"/>
    <col min="65" max="65" width="4.5703125" style="50" bestFit="1" customWidth="1"/>
    <col min="66" max="66" width="5" style="16" customWidth="1"/>
    <col min="67" max="67" width="4" style="17" bestFit="1" customWidth="1"/>
    <col min="68" max="68" width="6" style="17" bestFit="1" customWidth="1"/>
    <col min="69" max="70" width="4" style="17" bestFit="1" customWidth="1"/>
    <col min="71" max="71" width="3" style="17" bestFit="1" customWidth="1"/>
    <col min="72" max="72" width="5" style="17" bestFit="1" customWidth="1"/>
    <col min="73" max="73" width="4.42578125" style="18" bestFit="1" customWidth="1"/>
    <col min="74" max="74" width="4.5703125" style="50" bestFit="1" customWidth="1"/>
    <col min="75" max="75" width="5" style="16" bestFit="1" customWidth="1"/>
    <col min="76" max="76" width="3.28515625" style="17" bestFit="1" customWidth="1"/>
    <col min="77" max="77" width="5" style="17" bestFit="1" customWidth="1"/>
    <col min="78" max="78" width="4" style="17" bestFit="1" customWidth="1"/>
    <col min="79" max="79" width="3.28515625" style="17" bestFit="1" customWidth="1"/>
    <col min="80" max="80" width="4" style="17" bestFit="1" customWidth="1"/>
    <col min="81" max="81" width="5" style="17" bestFit="1" customWidth="1"/>
    <col min="82" max="82" width="4.42578125" style="18" bestFit="1" customWidth="1"/>
    <col min="83" max="83" width="4.5703125" style="50" bestFit="1" customWidth="1"/>
    <col min="84" max="84" width="4.42578125" style="16" bestFit="1" customWidth="1"/>
    <col min="85" max="85" width="3.7109375" style="17" bestFit="1" customWidth="1"/>
    <col min="86" max="86" width="5" style="19" bestFit="1" customWidth="1"/>
    <col min="87" max="87" width="6" style="16" bestFit="1" customWidth="1"/>
    <col min="88" max="88" width="5" style="17" bestFit="1" customWidth="1"/>
    <col min="89" max="89" width="3.7109375" style="17" bestFit="1" customWidth="1"/>
    <col min="90" max="90" width="4" style="28" bestFit="1" customWidth="1"/>
    <col min="91" max="92" width="5" style="28" bestFit="1" customWidth="1"/>
    <col min="93" max="93" width="3.7109375" style="28" bestFit="1" customWidth="1"/>
    <col min="94" max="94" width="4" style="63" bestFit="1" customWidth="1"/>
    <col min="95" max="95" width="6" style="66" bestFit="1" customWidth="1"/>
    <col min="96" max="96" width="4.28515625" style="19" bestFit="1" customWidth="1"/>
    <col min="97" max="97" width="5.28515625" customWidth="1"/>
    <col min="99" max="99" width="6" bestFit="1" customWidth="1"/>
    <col min="101" max="101" width="6" bestFit="1" customWidth="1"/>
  </cols>
  <sheetData>
    <row r="1" spans="1:112" s="15" customFormat="1" ht="15" customHeight="1" x14ac:dyDescent="0.25">
      <c r="A1" s="99" t="s">
        <v>54</v>
      </c>
      <c r="B1" s="100"/>
      <c r="C1" s="116" t="s">
        <v>14</v>
      </c>
      <c r="D1" s="117"/>
      <c r="E1" s="117"/>
      <c r="F1" s="117"/>
      <c r="G1" s="117"/>
      <c r="H1" s="117"/>
      <c r="I1" s="117"/>
      <c r="J1" s="117"/>
      <c r="K1" s="118"/>
      <c r="L1" s="112" t="s">
        <v>19</v>
      </c>
      <c r="M1" s="113"/>
      <c r="N1" s="113"/>
      <c r="O1" s="113"/>
      <c r="P1" s="113"/>
      <c r="Q1" s="113"/>
      <c r="R1" s="113"/>
      <c r="S1" s="113"/>
      <c r="T1" s="114"/>
      <c r="U1" s="112" t="s">
        <v>20</v>
      </c>
      <c r="V1" s="113"/>
      <c r="W1" s="113"/>
      <c r="X1" s="113"/>
      <c r="Y1" s="113"/>
      <c r="Z1" s="113"/>
      <c r="AA1" s="113"/>
      <c r="AB1" s="113"/>
      <c r="AC1" s="114"/>
      <c r="AD1" s="112" t="s">
        <v>21</v>
      </c>
      <c r="AE1" s="113"/>
      <c r="AF1" s="113"/>
      <c r="AG1" s="113"/>
      <c r="AH1" s="113"/>
      <c r="AI1" s="113"/>
      <c r="AJ1" s="113"/>
      <c r="AK1" s="113"/>
      <c r="AL1" s="114"/>
      <c r="AM1" s="112" t="s">
        <v>22</v>
      </c>
      <c r="AN1" s="113"/>
      <c r="AO1" s="113"/>
      <c r="AP1" s="113"/>
      <c r="AQ1" s="113"/>
      <c r="AR1" s="113"/>
      <c r="AS1" s="113"/>
      <c r="AT1" s="113"/>
      <c r="AU1" s="114"/>
      <c r="AV1" s="112" t="s">
        <v>23</v>
      </c>
      <c r="AW1" s="113"/>
      <c r="AX1" s="113"/>
      <c r="AY1" s="113"/>
      <c r="AZ1" s="113"/>
      <c r="BA1" s="113"/>
      <c r="BB1" s="113"/>
      <c r="BC1" s="113"/>
      <c r="BD1" s="114"/>
      <c r="BE1" s="112" t="s">
        <v>24</v>
      </c>
      <c r="BF1" s="113"/>
      <c r="BG1" s="113"/>
      <c r="BH1" s="113"/>
      <c r="BI1" s="113"/>
      <c r="BJ1" s="113"/>
      <c r="BK1" s="113"/>
      <c r="BL1" s="113"/>
      <c r="BM1" s="114"/>
      <c r="BN1" s="112" t="s">
        <v>25</v>
      </c>
      <c r="BO1" s="113"/>
      <c r="BP1" s="113"/>
      <c r="BQ1" s="113"/>
      <c r="BR1" s="113"/>
      <c r="BS1" s="113"/>
      <c r="BT1" s="113"/>
      <c r="BU1" s="113"/>
      <c r="BV1" s="114"/>
      <c r="BW1" s="112" t="s">
        <v>26</v>
      </c>
      <c r="BX1" s="113"/>
      <c r="BY1" s="113"/>
      <c r="BZ1" s="113"/>
      <c r="CA1" s="113"/>
      <c r="CB1" s="113"/>
      <c r="CC1" s="113"/>
      <c r="CD1" s="113"/>
      <c r="CE1" s="114"/>
      <c r="CF1" s="116" t="s">
        <v>36</v>
      </c>
      <c r="CG1" s="117"/>
      <c r="CH1" s="118"/>
      <c r="CI1" s="116" t="s">
        <v>27</v>
      </c>
      <c r="CJ1" s="117"/>
      <c r="CK1" s="117"/>
      <c r="CL1" s="117"/>
      <c r="CM1" s="117"/>
      <c r="CN1" s="117"/>
      <c r="CO1" s="117"/>
      <c r="CP1" s="118"/>
      <c r="CQ1" s="88" t="s">
        <v>68</v>
      </c>
      <c r="CR1" s="89"/>
      <c r="CS1" s="55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</row>
    <row r="2" spans="1:112" x14ac:dyDescent="0.25">
      <c r="A2" s="101"/>
      <c r="B2" s="102"/>
      <c r="C2" s="81" t="s">
        <v>16</v>
      </c>
      <c r="D2" s="80"/>
      <c r="E2" s="17">
        <v>100</v>
      </c>
      <c r="F2" s="80" t="s">
        <v>15</v>
      </c>
      <c r="G2" s="80"/>
      <c r="H2" s="80"/>
      <c r="I2" s="80">
        <f>E2/25</f>
        <v>4</v>
      </c>
      <c r="J2" s="80"/>
      <c r="K2" s="82"/>
      <c r="L2" s="81" t="s">
        <v>16</v>
      </c>
      <c r="M2" s="80"/>
      <c r="N2" s="17">
        <v>75</v>
      </c>
      <c r="O2" s="80" t="s">
        <v>15</v>
      </c>
      <c r="P2" s="80"/>
      <c r="Q2" s="80"/>
      <c r="R2" s="109">
        <f>N2/25</f>
        <v>3</v>
      </c>
      <c r="S2" s="110"/>
      <c r="T2" s="111"/>
      <c r="U2" s="81" t="s">
        <v>16</v>
      </c>
      <c r="V2" s="80"/>
      <c r="W2" s="17">
        <v>75</v>
      </c>
      <c r="X2" s="80" t="s">
        <v>15</v>
      </c>
      <c r="Y2" s="80"/>
      <c r="Z2" s="80"/>
      <c r="AA2" s="109">
        <f>W2/25</f>
        <v>3</v>
      </c>
      <c r="AB2" s="110"/>
      <c r="AC2" s="111"/>
      <c r="AD2" s="81" t="s">
        <v>16</v>
      </c>
      <c r="AE2" s="80"/>
      <c r="AF2" s="17">
        <v>100</v>
      </c>
      <c r="AG2" s="80" t="s">
        <v>15</v>
      </c>
      <c r="AH2" s="80"/>
      <c r="AI2" s="80"/>
      <c r="AJ2" s="109">
        <f>AF2/25</f>
        <v>4</v>
      </c>
      <c r="AK2" s="110"/>
      <c r="AL2" s="111"/>
      <c r="AM2" s="81" t="s">
        <v>16</v>
      </c>
      <c r="AN2" s="80"/>
      <c r="AO2" s="17">
        <v>75</v>
      </c>
      <c r="AP2" s="80" t="s">
        <v>15</v>
      </c>
      <c r="AQ2" s="80"/>
      <c r="AR2" s="80"/>
      <c r="AS2" s="109">
        <f>AO2/25</f>
        <v>3</v>
      </c>
      <c r="AT2" s="110"/>
      <c r="AU2" s="111"/>
      <c r="AV2" s="81" t="s">
        <v>16</v>
      </c>
      <c r="AW2" s="80"/>
      <c r="AX2" s="17">
        <v>75</v>
      </c>
      <c r="AY2" s="80" t="s">
        <v>15</v>
      </c>
      <c r="AZ2" s="80"/>
      <c r="BA2" s="80"/>
      <c r="BB2" s="109">
        <f>AX2/25</f>
        <v>3</v>
      </c>
      <c r="BC2" s="110"/>
      <c r="BD2" s="111"/>
      <c r="BE2" s="81" t="s">
        <v>16</v>
      </c>
      <c r="BF2" s="80"/>
      <c r="BG2" s="17">
        <v>100</v>
      </c>
      <c r="BH2" s="80" t="s">
        <v>15</v>
      </c>
      <c r="BI2" s="80"/>
      <c r="BJ2" s="80"/>
      <c r="BK2" s="109">
        <f>BG2/25</f>
        <v>4</v>
      </c>
      <c r="BL2" s="110"/>
      <c r="BM2" s="111"/>
      <c r="BN2" s="81" t="s">
        <v>16</v>
      </c>
      <c r="BO2" s="80"/>
      <c r="BP2" s="17">
        <v>75</v>
      </c>
      <c r="BQ2" s="80" t="s">
        <v>15</v>
      </c>
      <c r="BR2" s="80"/>
      <c r="BS2" s="80"/>
      <c r="BT2" s="109">
        <f>BP2/25</f>
        <v>3</v>
      </c>
      <c r="BU2" s="110"/>
      <c r="BV2" s="111"/>
      <c r="BW2" s="81" t="s">
        <v>16</v>
      </c>
      <c r="BX2" s="80"/>
      <c r="BY2" s="17">
        <v>75</v>
      </c>
      <c r="BZ2" s="80" t="s">
        <v>15</v>
      </c>
      <c r="CA2" s="80"/>
      <c r="CB2" s="80"/>
      <c r="CC2" s="109">
        <f>BY2/25</f>
        <v>3</v>
      </c>
      <c r="CD2" s="110"/>
      <c r="CE2" s="111"/>
      <c r="CF2" s="81" t="s">
        <v>16</v>
      </c>
      <c r="CG2" s="80"/>
      <c r="CH2" s="19">
        <v>75</v>
      </c>
      <c r="CI2" s="81" t="s">
        <v>16</v>
      </c>
      <c r="CJ2" s="80"/>
      <c r="CK2" s="80"/>
      <c r="CL2" s="17">
        <v>225</v>
      </c>
      <c r="CM2" s="109" t="s">
        <v>15</v>
      </c>
      <c r="CN2" s="115"/>
      <c r="CO2" s="109">
        <f>CL2/25</f>
        <v>9</v>
      </c>
      <c r="CP2" s="111"/>
      <c r="CQ2" s="90"/>
      <c r="CR2" s="91"/>
      <c r="CS2" s="56"/>
    </row>
    <row r="3" spans="1:112" ht="15" customHeight="1" x14ac:dyDescent="0.25">
      <c r="A3" s="101"/>
      <c r="B3" s="102"/>
      <c r="C3" s="81" t="s">
        <v>13</v>
      </c>
      <c r="D3" s="80"/>
      <c r="E3" s="80"/>
      <c r="F3" s="80" t="s">
        <v>12</v>
      </c>
      <c r="G3" s="80"/>
      <c r="H3" s="80"/>
      <c r="I3" s="80"/>
      <c r="J3" s="106" t="s">
        <v>52</v>
      </c>
      <c r="K3" s="87" t="s">
        <v>65</v>
      </c>
      <c r="L3" s="81" t="s">
        <v>13</v>
      </c>
      <c r="M3" s="80"/>
      <c r="N3" s="80"/>
      <c r="O3" s="80" t="s">
        <v>12</v>
      </c>
      <c r="P3" s="80"/>
      <c r="Q3" s="80"/>
      <c r="R3" s="80"/>
      <c r="S3" s="104" t="s">
        <v>52</v>
      </c>
      <c r="T3" s="87" t="s">
        <v>65</v>
      </c>
      <c r="U3" s="81" t="s">
        <v>13</v>
      </c>
      <c r="V3" s="80"/>
      <c r="W3" s="80"/>
      <c r="X3" s="80" t="s">
        <v>12</v>
      </c>
      <c r="Y3" s="80"/>
      <c r="Z3" s="80"/>
      <c r="AA3" s="80"/>
      <c r="AB3" s="104" t="s">
        <v>52</v>
      </c>
      <c r="AC3" s="87" t="s">
        <v>65</v>
      </c>
      <c r="AD3" s="81" t="s">
        <v>13</v>
      </c>
      <c r="AE3" s="80"/>
      <c r="AF3" s="80"/>
      <c r="AG3" s="80" t="s">
        <v>12</v>
      </c>
      <c r="AH3" s="80"/>
      <c r="AI3" s="80"/>
      <c r="AJ3" s="80"/>
      <c r="AK3" s="104" t="s">
        <v>52</v>
      </c>
      <c r="AL3" s="87" t="s">
        <v>65</v>
      </c>
      <c r="AM3" s="81" t="s">
        <v>13</v>
      </c>
      <c r="AN3" s="80"/>
      <c r="AO3" s="80"/>
      <c r="AP3" s="80" t="s">
        <v>12</v>
      </c>
      <c r="AQ3" s="80"/>
      <c r="AR3" s="80"/>
      <c r="AS3" s="80"/>
      <c r="AT3" s="104" t="s">
        <v>52</v>
      </c>
      <c r="AU3" s="87" t="s">
        <v>65</v>
      </c>
      <c r="AV3" s="81" t="s">
        <v>13</v>
      </c>
      <c r="AW3" s="80"/>
      <c r="AX3" s="80"/>
      <c r="AY3" s="80" t="s">
        <v>12</v>
      </c>
      <c r="AZ3" s="80"/>
      <c r="BA3" s="80"/>
      <c r="BB3" s="80"/>
      <c r="BC3" s="104" t="s">
        <v>52</v>
      </c>
      <c r="BD3" s="87" t="s">
        <v>65</v>
      </c>
      <c r="BE3" s="81" t="s">
        <v>13</v>
      </c>
      <c r="BF3" s="80"/>
      <c r="BG3" s="80"/>
      <c r="BH3" s="80" t="s">
        <v>12</v>
      </c>
      <c r="BI3" s="80"/>
      <c r="BJ3" s="80"/>
      <c r="BK3" s="80"/>
      <c r="BL3" s="104" t="s">
        <v>52</v>
      </c>
      <c r="BM3" s="87" t="s">
        <v>65</v>
      </c>
      <c r="BN3" s="81" t="s">
        <v>13</v>
      </c>
      <c r="BO3" s="80"/>
      <c r="BP3" s="80"/>
      <c r="BQ3" s="80" t="s">
        <v>12</v>
      </c>
      <c r="BR3" s="80"/>
      <c r="BS3" s="80"/>
      <c r="BT3" s="80"/>
      <c r="BU3" s="104" t="s">
        <v>52</v>
      </c>
      <c r="BV3" s="87" t="s">
        <v>65</v>
      </c>
      <c r="BW3" s="81" t="s">
        <v>13</v>
      </c>
      <c r="BX3" s="80"/>
      <c r="BY3" s="80"/>
      <c r="BZ3" s="80" t="s">
        <v>12</v>
      </c>
      <c r="CA3" s="80"/>
      <c r="CB3" s="80"/>
      <c r="CC3" s="80"/>
      <c r="CD3" s="104" t="s">
        <v>52</v>
      </c>
      <c r="CE3" s="87" t="s">
        <v>65</v>
      </c>
      <c r="CF3" s="81" t="s">
        <v>15</v>
      </c>
      <c r="CG3" s="80"/>
      <c r="CH3" s="19">
        <f>CH2/25</f>
        <v>3</v>
      </c>
      <c r="CI3" s="81" t="s">
        <v>32</v>
      </c>
      <c r="CJ3" s="80"/>
      <c r="CK3" s="80"/>
      <c r="CL3" s="80"/>
      <c r="CM3" s="80" t="s">
        <v>33</v>
      </c>
      <c r="CN3" s="80"/>
      <c r="CO3" s="80"/>
      <c r="CP3" s="82"/>
      <c r="CQ3" s="90"/>
      <c r="CR3" s="91"/>
      <c r="CS3" s="56"/>
    </row>
    <row r="4" spans="1:112" x14ac:dyDescent="0.25">
      <c r="A4" s="101"/>
      <c r="B4" s="102"/>
      <c r="C4" s="16" t="s">
        <v>0</v>
      </c>
      <c r="D4" s="17" t="s">
        <v>1</v>
      </c>
      <c r="E4" s="103" t="s">
        <v>8</v>
      </c>
      <c r="F4" s="17" t="s">
        <v>0</v>
      </c>
      <c r="G4" s="17" t="s">
        <v>1</v>
      </c>
      <c r="H4" s="17" t="s">
        <v>2</v>
      </c>
      <c r="I4" s="103" t="s">
        <v>8</v>
      </c>
      <c r="J4" s="103"/>
      <c r="K4" s="87"/>
      <c r="L4" s="29" t="s">
        <v>0</v>
      </c>
      <c r="M4" s="17" t="s">
        <v>1</v>
      </c>
      <c r="N4" s="103" t="s">
        <v>8</v>
      </c>
      <c r="O4" s="17" t="s">
        <v>0</v>
      </c>
      <c r="P4" s="17" t="s">
        <v>1</v>
      </c>
      <c r="Q4" s="17" t="s">
        <v>2</v>
      </c>
      <c r="R4" s="103" t="s">
        <v>8</v>
      </c>
      <c r="S4" s="105"/>
      <c r="T4" s="87"/>
      <c r="U4" s="16" t="s">
        <v>0</v>
      </c>
      <c r="V4" s="17" t="s">
        <v>1</v>
      </c>
      <c r="W4" s="103" t="s">
        <v>8</v>
      </c>
      <c r="X4" s="17" t="s">
        <v>0</v>
      </c>
      <c r="Y4" s="17" t="s">
        <v>1</v>
      </c>
      <c r="Z4" s="17" t="s">
        <v>2</v>
      </c>
      <c r="AA4" s="103" t="s">
        <v>8</v>
      </c>
      <c r="AB4" s="105"/>
      <c r="AC4" s="87"/>
      <c r="AD4" s="16" t="s">
        <v>0</v>
      </c>
      <c r="AE4" s="17" t="s">
        <v>1</v>
      </c>
      <c r="AF4" s="103" t="s">
        <v>8</v>
      </c>
      <c r="AG4" s="17" t="s">
        <v>0</v>
      </c>
      <c r="AH4" s="17" t="s">
        <v>1</v>
      </c>
      <c r="AI4" s="17" t="s">
        <v>2</v>
      </c>
      <c r="AJ4" s="103" t="s">
        <v>8</v>
      </c>
      <c r="AK4" s="105"/>
      <c r="AL4" s="87"/>
      <c r="AM4" s="16" t="s">
        <v>0</v>
      </c>
      <c r="AN4" s="17" t="s">
        <v>1</v>
      </c>
      <c r="AO4" s="103" t="s">
        <v>8</v>
      </c>
      <c r="AP4" s="17" t="s">
        <v>0</v>
      </c>
      <c r="AQ4" s="17" t="s">
        <v>1</v>
      </c>
      <c r="AR4" s="17" t="s">
        <v>2</v>
      </c>
      <c r="AS4" s="103" t="s">
        <v>8</v>
      </c>
      <c r="AT4" s="105"/>
      <c r="AU4" s="87"/>
      <c r="AV4" s="16" t="s">
        <v>0</v>
      </c>
      <c r="AW4" s="17" t="s">
        <v>1</v>
      </c>
      <c r="AX4" s="103" t="s">
        <v>8</v>
      </c>
      <c r="AY4" s="17" t="s">
        <v>0</v>
      </c>
      <c r="AZ4" s="17" t="s">
        <v>1</v>
      </c>
      <c r="BA4" s="17" t="s">
        <v>2</v>
      </c>
      <c r="BB4" s="103" t="s">
        <v>8</v>
      </c>
      <c r="BC4" s="105"/>
      <c r="BD4" s="87"/>
      <c r="BE4" s="16" t="s">
        <v>0</v>
      </c>
      <c r="BF4" s="17" t="s">
        <v>1</v>
      </c>
      <c r="BG4" s="103" t="s">
        <v>8</v>
      </c>
      <c r="BH4" s="17" t="s">
        <v>0</v>
      </c>
      <c r="BI4" s="17" t="s">
        <v>1</v>
      </c>
      <c r="BJ4" s="17" t="s">
        <v>2</v>
      </c>
      <c r="BK4" s="103" t="s">
        <v>8</v>
      </c>
      <c r="BL4" s="105"/>
      <c r="BM4" s="87"/>
      <c r="BN4" s="16" t="s">
        <v>0</v>
      </c>
      <c r="BO4" s="17" t="s">
        <v>1</v>
      </c>
      <c r="BP4" s="103" t="s">
        <v>8</v>
      </c>
      <c r="BQ4" s="17" t="s">
        <v>0</v>
      </c>
      <c r="BR4" s="17" t="s">
        <v>1</v>
      </c>
      <c r="BS4" s="17" t="s">
        <v>2</v>
      </c>
      <c r="BT4" s="103" t="s">
        <v>8</v>
      </c>
      <c r="BU4" s="105"/>
      <c r="BV4" s="87"/>
      <c r="BW4" s="16" t="s">
        <v>0</v>
      </c>
      <c r="BX4" s="17" t="s">
        <v>1</v>
      </c>
      <c r="BY4" s="103" t="s">
        <v>8</v>
      </c>
      <c r="BZ4" s="17" t="s">
        <v>0</v>
      </c>
      <c r="CA4" s="17" t="s">
        <v>1</v>
      </c>
      <c r="CB4" s="17" t="s">
        <v>2</v>
      </c>
      <c r="CC4" s="103" t="s">
        <v>8</v>
      </c>
      <c r="CD4" s="105"/>
      <c r="CE4" s="87"/>
      <c r="CF4" s="21" t="s">
        <v>9</v>
      </c>
      <c r="CG4" s="22" t="s">
        <v>4</v>
      </c>
      <c r="CH4" s="23" t="s">
        <v>3</v>
      </c>
      <c r="CI4" s="107" t="s">
        <v>28</v>
      </c>
      <c r="CJ4" s="83" t="s">
        <v>29</v>
      </c>
      <c r="CK4" s="83" t="s">
        <v>30</v>
      </c>
      <c r="CL4" s="83" t="s">
        <v>31</v>
      </c>
      <c r="CM4" s="83" t="s">
        <v>28</v>
      </c>
      <c r="CN4" s="83" t="s">
        <v>29</v>
      </c>
      <c r="CO4" s="83" t="s">
        <v>30</v>
      </c>
      <c r="CP4" s="85" t="s">
        <v>31</v>
      </c>
      <c r="CQ4" s="92" t="s">
        <v>66</v>
      </c>
      <c r="CR4" s="95" t="s">
        <v>67</v>
      </c>
      <c r="CS4" s="57"/>
    </row>
    <row r="5" spans="1:112" x14ac:dyDescent="0.25">
      <c r="A5" s="98" t="s">
        <v>35</v>
      </c>
      <c r="B5" s="98"/>
      <c r="C5" s="16" t="s">
        <v>7</v>
      </c>
      <c r="D5" s="17" t="s">
        <v>17</v>
      </c>
      <c r="E5" s="103"/>
      <c r="F5" s="17" t="s">
        <v>7</v>
      </c>
      <c r="G5" s="17" t="s">
        <v>17</v>
      </c>
      <c r="H5" s="17" t="s">
        <v>64</v>
      </c>
      <c r="I5" s="103"/>
      <c r="J5" s="103"/>
      <c r="K5" s="87"/>
      <c r="L5" s="29" t="s">
        <v>39</v>
      </c>
      <c r="M5" s="17" t="s">
        <v>55</v>
      </c>
      <c r="N5" s="103"/>
      <c r="O5" s="17" t="s">
        <v>38</v>
      </c>
      <c r="P5" s="17" t="s">
        <v>55</v>
      </c>
      <c r="Q5" s="17" t="s">
        <v>39</v>
      </c>
      <c r="R5" s="103"/>
      <c r="S5" s="105"/>
      <c r="T5" s="87"/>
      <c r="U5" s="16" t="s">
        <v>40</v>
      </c>
      <c r="V5" s="17" t="s">
        <v>41</v>
      </c>
      <c r="W5" s="103"/>
      <c r="X5" s="17" t="s">
        <v>41</v>
      </c>
      <c r="Y5" s="17" t="s">
        <v>56</v>
      </c>
      <c r="AA5" s="103"/>
      <c r="AB5" s="105"/>
      <c r="AC5" s="87"/>
      <c r="AD5" s="16" t="s">
        <v>42</v>
      </c>
      <c r="AE5" s="17" t="s">
        <v>43</v>
      </c>
      <c r="AF5" s="103"/>
      <c r="AG5" s="17" t="s">
        <v>42</v>
      </c>
      <c r="AH5" s="17" t="s">
        <v>43</v>
      </c>
      <c r="AJ5" s="103"/>
      <c r="AK5" s="105"/>
      <c r="AL5" s="87"/>
      <c r="AM5" s="16" t="s">
        <v>63</v>
      </c>
      <c r="AN5" s="17" t="s">
        <v>44</v>
      </c>
      <c r="AO5" s="103"/>
      <c r="AP5" s="17" t="s">
        <v>57</v>
      </c>
      <c r="AQ5" s="17" t="s">
        <v>44</v>
      </c>
      <c r="AR5" s="17" t="s">
        <v>61</v>
      </c>
      <c r="AS5" s="103"/>
      <c r="AT5" s="105"/>
      <c r="AU5" s="87"/>
      <c r="AV5" s="16" t="s">
        <v>45</v>
      </c>
      <c r="AW5" s="17" t="s">
        <v>46</v>
      </c>
      <c r="AX5" s="103"/>
      <c r="AY5" s="17" t="s">
        <v>45</v>
      </c>
      <c r="AZ5" s="17" t="s">
        <v>46</v>
      </c>
      <c r="BA5" s="17" t="s">
        <v>43</v>
      </c>
      <c r="BB5" s="103"/>
      <c r="BC5" s="105"/>
      <c r="BD5" s="87"/>
      <c r="BE5" s="16" t="s">
        <v>47</v>
      </c>
      <c r="BF5" s="17" t="s">
        <v>58</v>
      </c>
      <c r="BG5" s="103"/>
      <c r="BH5" s="17" t="s">
        <v>58</v>
      </c>
      <c r="BI5" s="17" t="s">
        <v>47</v>
      </c>
      <c r="BJ5" s="17" t="s">
        <v>51</v>
      </c>
      <c r="BK5" s="103"/>
      <c r="BL5" s="105"/>
      <c r="BM5" s="87"/>
      <c r="BN5" s="16" t="s">
        <v>49</v>
      </c>
      <c r="BO5" s="17" t="s">
        <v>50</v>
      </c>
      <c r="BP5" s="103"/>
      <c r="BQ5" s="17" t="s">
        <v>50</v>
      </c>
      <c r="BR5" s="17" t="s">
        <v>59</v>
      </c>
      <c r="BT5" s="103"/>
      <c r="BU5" s="105"/>
      <c r="BV5" s="87"/>
      <c r="BW5" s="16" t="s">
        <v>48</v>
      </c>
      <c r="BX5" s="17" t="s">
        <v>60</v>
      </c>
      <c r="BY5" s="103"/>
      <c r="BZ5" s="17" t="s">
        <v>60</v>
      </c>
      <c r="CA5" s="17" t="s">
        <v>48</v>
      </c>
      <c r="CB5" s="17" t="s">
        <v>62</v>
      </c>
      <c r="CC5" s="103"/>
      <c r="CD5" s="105"/>
      <c r="CE5" s="87"/>
      <c r="CF5" s="24"/>
      <c r="CG5" s="20"/>
      <c r="CH5" s="25"/>
      <c r="CI5" s="107"/>
      <c r="CJ5" s="83"/>
      <c r="CK5" s="83"/>
      <c r="CL5" s="83"/>
      <c r="CM5" s="83"/>
      <c r="CN5" s="83"/>
      <c r="CO5" s="83"/>
      <c r="CP5" s="85"/>
      <c r="CQ5" s="93"/>
      <c r="CR5" s="96"/>
      <c r="CS5" s="58"/>
      <c r="CZ5" s="79"/>
      <c r="DA5" s="79"/>
      <c r="DB5" s="79"/>
      <c r="DC5" s="79"/>
      <c r="DD5" s="79"/>
      <c r="DE5" s="79"/>
    </row>
    <row r="6" spans="1:112" s="27" customFormat="1" ht="15.75" thickBot="1" x14ac:dyDescent="0.3">
      <c r="A6" s="18" t="s">
        <v>34</v>
      </c>
      <c r="B6" s="26" t="s">
        <v>18</v>
      </c>
      <c r="C6" s="16">
        <f>COUNTIFS($A7:$A498,"R",C7:C498,"&gt;=0")</f>
        <v>0</v>
      </c>
      <c r="D6" s="17">
        <f>COUNTIFS($A7:$A498,"R",D7:D498,"&gt;=0")</f>
        <v>0</v>
      </c>
      <c r="E6" s="17">
        <f>COUNTIFS($A7:$A498,"R",E7:E498,"&gt;=0")</f>
        <v>0</v>
      </c>
      <c r="F6" s="17">
        <f>COUNTIF(F7:F498,"&gt;=0")</f>
        <v>0</v>
      </c>
      <c r="G6" s="17">
        <f>COUNTIF(G7:G498,"&gt;=0")</f>
        <v>0</v>
      </c>
      <c r="H6" s="17">
        <f>COUNTIF(I7:I498,"3E")</f>
        <v>0</v>
      </c>
      <c r="I6" s="17">
        <f>COUNTIF(I7:I498,"&gt;=0")</f>
        <v>0</v>
      </c>
      <c r="J6" s="17">
        <f>COUNTIF(J7:J498,"&gt;=0")</f>
        <v>0</v>
      </c>
      <c r="K6" s="50"/>
      <c r="L6" s="29">
        <f>COUNTIFS($A7:$A498,"R",L7:L498,"&gt;=0")</f>
        <v>0</v>
      </c>
      <c r="M6" s="17">
        <f>COUNTIFS($A7:$A498,"R",M7:M498,"&gt;=0")</f>
        <v>0</v>
      </c>
      <c r="N6" s="17">
        <f>COUNTIFS($A7:$A498,"R",N7:N498,"&gt;=0")</f>
        <v>0</v>
      </c>
      <c r="O6" s="17">
        <f>COUNTIFS($A7:$A498,"R",O7:O498,"&gt;=0")</f>
        <v>0</v>
      </c>
      <c r="P6" s="17">
        <f>COUNTIFS($A7:$A498,"R",P7:P498,"&gt;=0")</f>
        <v>0</v>
      </c>
      <c r="Q6" s="17">
        <f>COUNTIF(R7:R498,"3E")</f>
        <v>0</v>
      </c>
      <c r="R6" s="17">
        <f>COUNTIF(R7:R497,"3E")</f>
        <v>0</v>
      </c>
      <c r="S6" s="18">
        <f t="shared" ref="S6:Y6" si="0">COUNTIFS($A7:$A498,"R",S7:S498,"&gt;=0")</f>
        <v>0</v>
      </c>
      <c r="T6" s="50"/>
      <c r="U6" s="16">
        <f t="shared" si="0"/>
        <v>0</v>
      </c>
      <c r="V6" s="17">
        <f t="shared" si="0"/>
        <v>0</v>
      </c>
      <c r="W6" s="17">
        <f t="shared" si="0"/>
        <v>0</v>
      </c>
      <c r="X6" s="17">
        <f t="shared" si="0"/>
        <v>0</v>
      </c>
      <c r="Y6" s="17">
        <f t="shared" si="0"/>
        <v>0</v>
      </c>
      <c r="Z6" s="17">
        <f>COUNTIF(AA7:AA498,"3E")</f>
        <v>0</v>
      </c>
      <c r="AA6" s="17">
        <f>COUNTIF(AA7:AA497,"3E")</f>
        <v>0</v>
      </c>
      <c r="AB6" s="18">
        <f t="shared" ref="AB6:AI6" si="1">COUNTIFS($A7:$A498,"R",AB7:AB498,"&gt;=0")</f>
        <v>0</v>
      </c>
      <c r="AC6" s="50"/>
      <c r="AD6" s="16">
        <f t="shared" si="1"/>
        <v>0</v>
      </c>
      <c r="AE6" s="17">
        <f t="shared" si="1"/>
        <v>0</v>
      </c>
      <c r="AF6" s="17">
        <f t="shared" si="1"/>
        <v>0</v>
      </c>
      <c r="AG6" s="17">
        <f t="shared" si="1"/>
        <v>0</v>
      </c>
      <c r="AH6" s="17">
        <f t="shared" si="1"/>
        <v>0</v>
      </c>
      <c r="AI6" s="17">
        <f t="shared" si="1"/>
        <v>0</v>
      </c>
      <c r="AJ6" s="17">
        <f>COUNTIF(AJ7:AJ497,"3E")</f>
        <v>0</v>
      </c>
      <c r="AK6" s="18">
        <f t="shared" ref="AK6:AQ6" si="2">COUNTIFS($A7:$A498,"R",AK7:AK498,"&gt;=0")</f>
        <v>0</v>
      </c>
      <c r="AL6" s="50"/>
      <c r="AM6" s="16">
        <f t="shared" si="2"/>
        <v>0</v>
      </c>
      <c r="AN6" s="17">
        <f t="shared" si="2"/>
        <v>0</v>
      </c>
      <c r="AO6" s="17">
        <f t="shared" si="2"/>
        <v>0</v>
      </c>
      <c r="AP6" s="17">
        <f t="shared" si="2"/>
        <v>0</v>
      </c>
      <c r="AQ6" s="17">
        <f t="shared" si="2"/>
        <v>0</v>
      </c>
      <c r="AR6" s="17">
        <f>COUNTIF(AS7:AS498,"3E")</f>
        <v>0</v>
      </c>
      <c r="AS6" s="17">
        <f>COUNTIF(AS7:AS497,"3E")</f>
        <v>0</v>
      </c>
      <c r="AT6" s="18">
        <f t="shared" ref="AT6:AZ6" si="3">COUNTIFS($A7:$A498,"R",AT7:AT498,"&gt;=0")</f>
        <v>0</v>
      </c>
      <c r="AU6" s="50"/>
      <c r="AV6" s="16">
        <f t="shared" si="3"/>
        <v>0</v>
      </c>
      <c r="AW6" s="17">
        <f t="shared" si="3"/>
        <v>0</v>
      </c>
      <c r="AX6" s="17">
        <f t="shared" si="3"/>
        <v>0</v>
      </c>
      <c r="AY6" s="17">
        <f t="shared" si="3"/>
        <v>0</v>
      </c>
      <c r="AZ6" s="17">
        <f t="shared" si="3"/>
        <v>0</v>
      </c>
      <c r="BA6" s="17">
        <f>COUNTIF(BB7:BB498,"3E")</f>
        <v>0</v>
      </c>
      <c r="BB6" s="17">
        <f>COUNTIF(BB7:BB497,"3E")</f>
        <v>0</v>
      </c>
      <c r="BC6" s="18">
        <f t="shared" ref="BC6:BI6" si="4">COUNTIFS($A7:$A498,"R",BC7:BC498,"&gt;=0")</f>
        <v>0</v>
      </c>
      <c r="BD6" s="50"/>
      <c r="BE6" s="16">
        <f t="shared" si="4"/>
        <v>0</v>
      </c>
      <c r="BF6" s="17">
        <f t="shared" si="4"/>
        <v>0</v>
      </c>
      <c r="BG6" s="17">
        <f t="shared" si="4"/>
        <v>0</v>
      </c>
      <c r="BH6" s="17">
        <f t="shared" si="4"/>
        <v>0</v>
      </c>
      <c r="BI6" s="17">
        <f t="shared" si="4"/>
        <v>0</v>
      </c>
      <c r="BJ6" s="17">
        <f>COUNTIF(BK7:BK498,"3E")</f>
        <v>0</v>
      </c>
      <c r="BK6" s="17">
        <f>COUNTIF(BK7:BK497,"3E")</f>
        <v>0</v>
      </c>
      <c r="BL6" s="18">
        <f t="shared" ref="BL6:BR6" si="5">COUNTIFS($A7:$A498,"R",BL7:BL498,"&gt;=0")</f>
        <v>0</v>
      </c>
      <c r="BM6" s="50"/>
      <c r="BN6" s="16">
        <f t="shared" si="5"/>
        <v>0</v>
      </c>
      <c r="BO6" s="17">
        <f t="shared" si="5"/>
        <v>0</v>
      </c>
      <c r="BP6" s="17">
        <f t="shared" si="5"/>
        <v>0</v>
      </c>
      <c r="BQ6" s="17">
        <f t="shared" si="5"/>
        <v>0</v>
      </c>
      <c r="BR6" s="17">
        <f t="shared" si="5"/>
        <v>0</v>
      </c>
      <c r="BS6" s="17">
        <f>COUNTIF(BT7:BT498,"&gt;=0")</f>
        <v>0</v>
      </c>
      <c r="BT6" s="17">
        <f>COUNTIF(BT7:BT497,"3E")</f>
        <v>0</v>
      </c>
      <c r="BU6" s="18">
        <f t="shared" ref="BU6:CA6" si="6">COUNTIFS($A7:$A498,"R",BU7:BU498,"&gt;=0")</f>
        <v>0</v>
      </c>
      <c r="BV6" s="50"/>
      <c r="BW6" s="16">
        <f t="shared" si="6"/>
        <v>0</v>
      </c>
      <c r="BX6" s="17">
        <f t="shared" si="6"/>
        <v>0</v>
      </c>
      <c r="BY6" s="17">
        <f t="shared" si="6"/>
        <v>0</v>
      </c>
      <c r="BZ6" s="17">
        <f t="shared" si="6"/>
        <v>0</v>
      </c>
      <c r="CA6" s="17">
        <f t="shared" si="6"/>
        <v>0</v>
      </c>
      <c r="CB6" s="17">
        <f>COUNTIF(CC7:CC498,"3E")</f>
        <v>0</v>
      </c>
      <c r="CC6" s="17">
        <f>COUNTIF(CC7:CC497,"3E")</f>
        <v>0</v>
      </c>
      <c r="CD6" s="18">
        <f>COUNTIFS($A7:$A498,"R",CD7:CD498,"&gt;=0")</f>
        <v>0</v>
      </c>
      <c r="CE6" s="50"/>
      <c r="CF6" s="16">
        <f>COUNTIFS($A7:$A498,"R",CF7:CF498,"&gt;=0")</f>
        <v>0</v>
      </c>
      <c r="CG6" s="17"/>
      <c r="CH6" s="19"/>
      <c r="CI6" s="108"/>
      <c r="CJ6" s="84"/>
      <c r="CK6" s="84"/>
      <c r="CL6" s="84"/>
      <c r="CM6" s="84"/>
      <c r="CN6" s="84"/>
      <c r="CO6" s="84"/>
      <c r="CP6" s="86"/>
      <c r="CQ6" s="94"/>
      <c r="CR6" s="97"/>
      <c r="CS6" s="59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 s="38" customFormat="1" x14ac:dyDescent="0.25">
      <c r="A7" s="31"/>
      <c r="B7" s="32"/>
      <c r="C7" s="33"/>
      <c r="D7" s="34"/>
      <c r="E7" s="34" t="str">
        <f>IF(ISBLANK($B7),"",IF(COUNT(C7:D7)=0,"",IF(AND($A7="IM",COUNT(C7:D7)=1),C7+D7,(C7+D7)/2)))</f>
        <v/>
      </c>
      <c r="F7" s="34"/>
      <c r="G7" s="34"/>
      <c r="H7" s="34"/>
      <c r="I7" s="34" t="str">
        <f>IF(ISBLANK($B7),"",IF(COUNT(F7:G7)=0,"",IF(AND(ABS(F7-G7)&lt;E$2*0.16,ISBLANK(H7)),CEILING(AVERAGE(F7,G7),0.01),IF(AND(ABS(F7-G7)&gt;=E$2*0.16,ISBLANK(H7)),"3E",IF(MAX(F7:H7)-MEDIAN(F7:H7)&lt;=MEDIAN(F7:H7)-MIN(F7:H7),CEILING(AVERAGE(MAX(F7:H7),MEDIAN(F7:H7)),0.01),CEILING(AVERAGE(MIN(F7:H7),MEDIAN(F7:H7)),0.01))))))</f>
        <v/>
      </c>
      <c r="J7" s="34" t="str">
        <f>IF(I7="3E","3E",IF(OR($B7="",COUNT(I7)=0),"",CEILING(N(E7)+N(I7),1)))</f>
        <v/>
      </c>
      <c r="K7" s="51"/>
      <c r="L7" s="39"/>
      <c r="M7" s="34"/>
      <c r="N7" s="34" t="str">
        <f>IF(ISBLANK($B7),"",IF(COUNT(L7:M7)=0,"",IF(AND($A7="IM",COUNT(L7:M7)=1),L7+M7,(L7+M7)/2)))</f>
        <v/>
      </c>
      <c r="O7" s="34"/>
      <c r="P7" s="34"/>
      <c r="Q7" s="34"/>
      <c r="R7" s="34" t="str">
        <f>IF(ISBLANK($B7),"",IF(COUNT(O7:P7)=0,"",IF(AND(ABS(O7-P7)&lt;N$2*0.16,ISBLANK(Q7)),CEILING(AVERAGE(O7,P7),0.01),IF(AND(ABS(O7-P7)&gt;=N$2*0.16,ISBLANK(Q7)),"3E",IF(MAX(O7:Q7)-MEDIAN(O7:Q7)&lt;=MEDIAN(O7:Q7)-MIN(O7:Q7),CEILING(AVERAGE(MAX(O7:Q7),MEDIAN(O7:Q7)),0.01),CEILING(AVERAGE(MIN(O7:Q7),MEDIAN(O7:Q7)),0.01))))))</f>
        <v/>
      </c>
      <c r="S7" s="31" t="str">
        <f>IF(R7="3E","3E",IF(OR($B7="",COUNT(R7)=0),"",CEILING(N(N7)+N(R7),1)))</f>
        <v/>
      </c>
      <c r="T7" s="51"/>
      <c r="U7" s="33"/>
      <c r="V7" s="34"/>
      <c r="W7" s="34" t="str">
        <f>IF(ISBLANK($B7),"",IF(COUNT(U7:V7)=0,"",IF(AND($A7="IM",COUNT(U7:V7)=1),U7+V7,(U7+V7)/2)))</f>
        <v/>
      </c>
      <c r="X7" s="34"/>
      <c r="Y7" s="34"/>
      <c r="Z7" s="34"/>
      <c r="AA7" s="34" t="str">
        <f>IF(ISBLANK($B7),"",IF(COUNT(X7:Y7)=0,"",IF(AND(ABS(X7-Y7)&lt;W$2*0.16,ISBLANK(Z7)),CEILING(AVERAGE(X7,Y7),0.01),IF(AND(ABS(X7-Y7)&gt;=W$2*0.16,ISBLANK(Z7)),"3E",IF(MAX(X7:Z7)-MEDIAN(X7:Z7)&lt;=MEDIAN(X7:Z7)-MIN(X7:Z7),CEILING(AVERAGE(MAX(X7:Z7),MEDIAN(X7:Z7)),0.01),CEILING(AVERAGE(MIN(X7:Z7),MEDIAN(X7:Z7)),0.01))))))</f>
        <v/>
      </c>
      <c r="AB7" s="31" t="str">
        <f>IF(AA7="3E","3E",IF(OR($B7="",COUNT(AA7)=0),"",CEILING(N(W7)+N(AA7),1)))</f>
        <v/>
      </c>
      <c r="AC7" s="51"/>
      <c r="AD7" s="33"/>
      <c r="AE7" s="34"/>
      <c r="AF7" s="34" t="str">
        <f>IF(ISBLANK($B7),"",IF(COUNT(AD7:AE7)=0,"",IF(AND($A7="IM",COUNT(AD7:AE7)=1),AD7+AE7,(AD7+AE7)/2)))</f>
        <v/>
      </c>
      <c r="AG7" s="34"/>
      <c r="AH7" s="34"/>
      <c r="AI7" s="34"/>
      <c r="AJ7" s="34" t="str">
        <f>IF(ISBLANK($B7),"",IF(COUNT(AG7:AH7)=0,"",IF(AND(ABS(AG7-AH7)&lt;AF$2*0.16,ISBLANK(AI7)),CEILING(AVERAGE(AG7,AH7),0.01),IF(AND(ABS(AG7-AH7)&gt;=AF$2*0.16,ISBLANK(AI7)),"3E",IF(MAX(AG7:AI7)-MEDIAN(AG7:AI7)&lt;=MEDIAN(AG7:AI7)-MIN(AG7:AI7),CEILING(AVERAGE(MAX(AG7:AI7),MEDIAN(AG7:AI7)),0.01),CEILING(AVERAGE(MIN(AG7:AI7),MEDIAN(AG7:AI7)),0.01))))))</f>
        <v/>
      </c>
      <c r="AK7" s="31" t="str">
        <f>IF(AJ7="3E","3E",IF(OR($B7="",COUNT(AJ7)=0),"",CEILING(N(AF7)+N(AJ7),1)))</f>
        <v/>
      </c>
      <c r="AL7" s="51"/>
      <c r="AM7" s="33"/>
      <c r="AN7" s="34"/>
      <c r="AO7" s="34" t="str">
        <f t="shared" ref="AO7:AO38" si="7">IF(ISBLANK($B7),"",IF(COUNT(AM7:AN7)=0,"",IF(AND($A7="IM",COUNT(AM7:AN7)=1),AM7+AN7,(AM7+AN7)/2)))</f>
        <v/>
      </c>
      <c r="AP7" s="34"/>
      <c r="AQ7" s="34"/>
      <c r="AR7" s="34"/>
      <c r="AS7" s="34" t="str">
        <f>IF(ISBLANK($B7),"",IF(COUNT(AP7:AQ7)=0,"",IF(AND(ABS(AP7-AQ7)&lt;AO$2*0.16,ISBLANK(AR7)),CEILING(AVERAGE(AP7,AQ7),0.01),IF(AND(ABS(AP7-AQ7)&gt;=AO$2*0.16,ISBLANK(AR7)),"3E",IF(MAX(AP7:AR7)-MEDIAN(AP7:AR7)&lt;=MEDIAN(AP7:AR7)-MIN(AP7:AR7),CEILING(AVERAGE(MAX(AP7:AR7),MEDIAN(AP7:AR7)),0.01),CEILING(AVERAGE(MIN(AP7:AR7),MEDIAN(AP7:AR7)),0.01))))))</f>
        <v/>
      </c>
      <c r="AT7" s="31" t="str">
        <f>IF(AS7="3E","3E",IF(OR($B7="",COUNT(AS7)=0),"",CEILING(N(AO7)+N(AS7),1)))</f>
        <v/>
      </c>
      <c r="AU7" s="51"/>
      <c r="AV7" s="33"/>
      <c r="AW7" s="34"/>
      <c r="AX7" s="34" t="str">
        <f>IF(ISBLANK($B7),"",IF(COUNT(AV7:AW7)=0,"",IF(AND($A7="IM",COUNT(AV7:AW7)=1),AV7+AW7,(AV7+AW7)/2)))</f>
        <v/>
      </c>
      <c r="AY7" s="34"/>
      <c r="AZ7" s="34"/>
      <c r="BA7" s="34"/>
      <c r="BB7" s="34" t="str">
        <f>IF(ISBLANK($B7),"",IF(COUNT(AY7:AZ7)=0,"",IF(AND(ABS(AY7-AZ7)&lt;AX$2*0.16,ISBLANK(BA7)),CEILING(AVERAGE(AY7,AZ7),0.01),IF(AND(ABS(AY7-AZ7)&gt;=AX$2*0.16,ISBLANK(BA7)),"3E",IF(MAX(AY7:BA7)-MEDIAN(AY7:BA7)&lt;=MEDIAN(AY7:BA7)-MIN(AY7:BA7),CEILING(AVERAGE(MAX(AY7:BA7),MEDIAN(AY7:BA7)),0.01),CEILING(AVERAGE(MIN(AY7:BA7),MEDIAN(AY7:BA7)),0.01))))))</f>
        <v/>
      </c>
      <c r="BC7" s="31" t="str">
        <f>IF(BB7="3E","3E",IF(OR($B7="",COUNT(BB7)=0),"",CEILING(N(AX7)+N(BB7),1)))</f>
        <v/>
      </c>
      <c r="BD7" s="51"/>
      <c r="BE7" s="33"/>
      <c r="BF7" s="34"/>
      <c r="BG7" s="34" t="str">
        <f>IF(ISBLANK($B7),"",IF(COUNT(BE7:BF7)=0,"",IF(AND($A7="IM",COUNT(BE7:BF7)=1),BE7+BF7,(BE7+BF7)/2)))</f>
        <v/>
      </c>
      <c r="BH7" s="34"/>
      <c r="BI7" s="34"/>
      <c r="BJ7" s="34"/>
      <c r="BK7" s="34" t="str">
        <f>IF(ISBLANK($B7),"",IF(COUNT(BH7:BI7)=0,"",IF(AND(ABS(BH7-BI7)&lt;BG$2*0.16,ISBLANK(BJ7)),CEILING(AVERAGE(BH7,BI7),0.01),IF(AND(ABS(BH7-BI7)&gt;=BG$2*0.16,ISBLANK(BJ7)),"3E",IF(MAX(BH7:BJ7)-MEDIAN(BH7:BJ7)&lt;=MEDIAN(BH7:BJ7)-MIN(BH7:BJ7),CEILING(AVERAGE(MAX(BH7:BJ7),MEDIAN(BH7:BJ7)),0.01),CEILING(AVERAGE(MIN(BH7:BJ7),MEDIAN(BH7:BJ7)),0.01))))))</f>
        <v/>
      </c>
      <c r="BL7" s="31" t="str">
        <f>IF(BK7="3E","3E",IF(OR($B7="",COUNT(BK7)=0),"",CEILING(N(BG7)+N(BK7),1)))</f>
        <v/>
      </c>
      <c r="BM7" s="51"/>
      <c r="BN7" s="33"/>
      <c r="BO7" s="34"/>
      <c r="BP7" s="34" t="str">
        <f>IF(ISBLANK($B7),"",IF(COUNT(BN7:BO7)=0,"",IF(AND($A7="IM",COUNT(BN7:BO7)=1),BN7+BO7,(BN7+BO7)/2)))</f>
        <v/>
      </c>
      <c r="BQ7" s="34"/>
      <c r="BR7" s="34"/>
      <c r="BS7" s="34"/>
      <c r="BT7" s="34" t="str">
        <f>IF(ISBLANK($B7),"",IF(COUNT(BQ7:BR7)=0,"",IF(AND(ABS(BQ7-BR7)&lt;BP$2*0.16,ISBLANK(BS7)),CEILING(AVERAGE(BQ7,BR7),0.01),IF(AND(ABS(BQ7-BR7)&gt;=BP$2*0.16,ISBLANK(BS7)),"3E",IF(MAX(BQ7:BS7)-MEDIAN(BQ7:BS7)&lt;=MEDIAN(BQ7:BS7)-MIN(BQ7:BS7),CEILING(AVERAGE(MAX(BQ7:BS7),MEDIAN(BQ7:BS7)),0.01),CEILING(AVERAGE(MIN(BQ7:BS7),MEDIAN(BQ7:BS7)),0.01))))))</f>
        <v/>
      </c>
      <c r="BU7" s="31" t="str">
        <f>IF(BT7="3E","3E",IF(OR($B7="",COUNT(BT7)=0),"",CEILING(N(BP7)+N(BT7),1)))</f>
        <v/>
      </c>
      <c r="BV7" s="51"/>
      <c r="BW7" s="33"/>
      <c r="BX7" s="34"/>
      <c r="BY7" s="34" t="str">
        <f>IF(ISBLANK($B7),"",IF(COUNT(BW7:BX7)=0,"",IF(AND($A7="IM",COUNT(BW7:BX7)=1),BW7+BX7,(BW7+BX7)/2)))</f>
        <v/>
      </c>
      <c r="BZ7" s="34"/>
      <c r="CA7" s="34"/>
      <c r="CB7" s="34"/>
      <c r="CC7" s="34" t="str">
        <f>IF(ISBLANK($B7),"",IF(COUNT(BZ7:CA7)=0,"",IF(AND(ABS(BZ7-CA7)&lt;BY$2*0.16,ISBLANK(CB7)),CEILING(AVERAGE(BZ7,CA7),0.01),IF(AND(ABS(BZ7-CA7)&gt;=BY$2*0.16,ISBLANK(CB7)),"3E",IF(MAX(BZ7:CB7)-MEDIAN(BZ7:CB7)&lt;=MEDIAN(BZ7:CB7)-MIN(BZ7:CB7),CEILING(AVERAGE(MAX(BZ7:CB7),MEDIAN(BZ7:CB7)),0.01),CEILING(AVERAGE(MIN(BZ7:CB7),MEDIAN(BZ7:CB7)),0.01))))))</f>
        <v/>
      </c>
      <c r="CD7" s="31" t="str">
        <f>IF(CC7="3E","3E",IF(OR($B7="",COUNT(CC7)=0),"",CEILING(N(BY7)+N(CC7),1)))</f>
        <v/>
      </c>
      <c r="CE7" s="51"/>
      <c r="CF7" s="33"/>
      <c r="CG7" s="34" t="str">
        <f>IF($A7="","",IF(CF7="","I",LOOKUP(CF7/CH$2,{0,0.4,0.45,0.5,0.55,0.6,0.65,0.7,0.75,0.8,1},{"F","D","C","C+","B-","B","B+","A-","A","A+"})))</f>
        <v/>
      </c>
      <c r="CH7" s="35" t="str">
        <f>IF($A7="","",IF(CF7="","--",LOOKUP(CF7/CH$2,{0,0.4,0.45,0.5,0.55,0.6,0.65,0.7,0.75,0.8,1},{0,2,2.25,2.5,2.75,3,3.25,3.5,3.75,4})))</f>
        <v/>
      </c>
      <c r="CI7" s="52"/>
      <c r="CJ7" s="36"/>
      <c r="CK7" s="36"/>
      <c r="CL7" s="36" t="str">
        <f>IF(ISBLANK($B7),"",IF(COUNT(CI7:CK7)=0,"",ROUNDUP(CI7+CJ7+CK7,0)))</f>
        <v/>
      </c>
      <c r="CM7" s="36"/>
      <c r="CN7" s="67"/>
      <c r="CO7" s="36"/>
      <c r="CP7" s="60" t="str">
        <f>IF(ISBLANK($B7),"",IF(COUNT(CM7:CO7)=0,"",ROUNDUP(CM7+CN7+CO7,0)))</f>
        <v/>
      </c>
      <c r="CQ7" s="68"/>
      <c r="CR7" s="53"/>
      <c r="CT7" s="69"/>
      <c r="CV7" s="69"/>
    </row>
    <row r="8" spans="1:112" s="38" customFormat="1" x14ac:dyDescent="0.25">
      <c r="A8" s="31"/>
      <c r="B8" s="32"/>
      <c r="C8" s="33"/>
      <c r="D8" s="34"/>
      <c r="E8" s="34" t="str">
        <f t="shared" ref="E8:E71" si="8">IF(ISBLANK($B8),"",IF(COUNT(C8:D8)=0,"",IF(AND($A8="IM",COUNT(C8:D8)=1),C8+D8,(C8+D8)/2)))</f>
        <v/>
      </c>
      <c r="F8" s="34"/>
      <c r="G8" s="34"/>
      <c r="H8" s="34"/>
      <c r="I8" s="34" t="str">
        <f t="shared" ref="I8:I71" si="9">IF(ISBLANK($B8),"",IF(COUNT(F8:G8)=0,"",IF(AND(ABS(F8-G8)&lt;E$2*0.16,ISBLANK(H8)),CEILING(AVERAGE(F8,G8),0.01),IF(AND(ABS(F8-G8)&gt;=E$2*0.16,ISBLANK(H8)),"3E",IF(MAX(F8:H8)-MEDIAN(F8:H8)&lt;=MEDIAN(F8:H8)-MIN(F8:H8),CEILING(AVERAGE(MAX(F8:H8),MEDIAN(F8:H8)),0.01),CEILING(AVERAGE(MIN(F8:H8),MEDIAN(F8:H8)),0.01))))))</f>
        <v/>
      </c>
      <c r="J8" s="34" t="str">
        <f t="shared" ref="J8:J71" si="10">IF(I8="3E","3E",IF(OR($B8="",COUNT(I8)=0),"",CEILING(N(E8)+N(I8),1)))</f>
        <v/>
      </c>
      <c r="K8" s="51"/>
      <c r="L8" s="39"/>
      <c r="M8" s="34"/>
      <c r="N8" s="34" t="str">
        <f t="shared" ref="N8:N71" si="11">IF(ISBLANK($B8),"",IF(COUNT(L8:M8)=0,"",IF(AND($A8="IM",COUNT(L8:M8)=1),L8+M8,(L8+M8)/2)))</f>
        <v/>
      </c>
      <c r="O8" s="34"/>
      <c r="P8" s="34"/>
      <c r="Q8" s="34"/>
      <c r="R8" s="34" t="str">
        <f t="shared" ref="R8:R71" si="12">IF(ISBLANK($B8),"",IF(COUNT(O8:P8)=0,"",IF(AND(ABS(O8-P8)&lt;N$2*0.16,ISBLANK(Q8)),CEILING(AVERAGE(O8,P8),0.01),IF(AND(ABS(O8-P8)&gt;=N$2*0.16,ISBLANK(Q8)),"3E",IF(MAX(O8:Q8)-MEDIAN(O8:Q8)&lt;=MEDIAN(O8:Q8)-MIN(O8:Q8),CEILING(AVERAGE(MAX(O8:Q8),MEDIAN(O8:Q8)),0.01),CEILING(AVERAGE(MIN(O8:Q8),MEDIAN(O8:Q8)),0.01))))))</f>
        <v/>
      </c>
      <c r="S8" s="31" t="str">
        <f t="shared" ref="S8:S71" si="13">IF(R8="3E","3E",IF(OR($B8="",COUNT(R8)=0),"",CEILING(N(N8)+N(R8),1)))</f>
        <v/>
      </c>
      <c r="T8" s="51"/>
      <c r="U8" s="33"/>
      <c r="V8" s="34"/>
      <c r="W8" s="34" t="str">
        <f t="shared" ref="W8:W71" si="14">IF(ISBLANK($B8),"",IF(COUNT(U8:V8)=0,"",IF(AND($A8="IM",COUNT(U8:V8)=1),U8+V8,(U8+V8)/2)))</f>
        <v/>
      </c>
      <c r="X8" s="34"/>
      <c r="Y8" s="34"/>
      <c r="Z8" s="34"/>
      <c r="AA8" s="34" t="str">
        <f t="shared" ref="AA8:AA71" si="15">IF(ISBLANK($B8),"",IF(COUNT(X8:Y8)=0,"",IF(AND(ABS(X8-Y8)&lt;W$2*0.16,ISBLANK(Z8)),CEILING(AVERAGE(X8,Y8),0.01),IF(AND(ABS(X8-Y8)&gt;=W$2*0.16,ISBLANK(Z8)),"3E",IF(MAX(X8:Z8)-MEDIAN(X8:Z8)&lt;=MEDIAN(X8:Z8)-MIN(X8:Z8),CEILING(AVERAGE(MAX(X8:Z8),MEDIAN(X8:Z8)),0.01),CEILING(AVERAGE(MIN(X8:Z8),MEDIAN(X8:Z8)),0.01))))))</f>
        <v/>
      </c>
      <c r="AB8" s="31" t="str">
        <f t="shared" ref="AB8:AB71" si="16">IF(AA8="3E","3E",IF(OR($B8="",COUNT(AA8)=0),"",CEILING(N(W8)+N(AA8),1)))</f>
        <v/>
      </c>
      <c r="AC8" s="51"/>
      <c r="AD8" s="33"/>
      <c r="AE8" s="34"/>
      <c r="AF8" s="34" t="str">
        <f t="shared" ref="AF8:AF71" si="17">IF(ISBLANK($B8),"",IF(COUNT(AD8:AE8)=0,"",IF(AND($A8="IM",COUNT(AD8:AE8)=1),AD8+AE8,(AD8+AE8)/2)))</f>
        <v/>
      </c>
      <c r="AG8" s="34"/>
      <c r="AH8" s="34"/>
      <c r="AI8" s="34"/>
      <c r="AJ8" s="34" t="str">
        <f t="shared" ref="AJ8:AJ71" si="18">IF(ISBLANK($B8),"",IF(COUNT(AG8:AH8)=0,"",IF(AND(ABS(AG8-AH8)&lt;AF$2*0.16,ISBLANK(AI8)),CEILING(AVERAGE(AG8,AH8),0.01),IF(AND(ABS(AG8-AH8)&gt;=AF$2*0.16,ISBLANK(AI8)),"3E",IF(MAX(AG8:AI8)-MEDIAN(AG8:AI8)&lt;=MEDIAN(AG8:AI8)-MIN(AG8:AI8),CEILING(AVERAGE(MAX(AG8:AI8),MEDIAN(AG8:AI8)),0.01),CEILING(AVERAGE(MIN(AG8:AI8),MEDIAN(AG8:AI8)),0.01))))))</f>
        <v/>
      </c>
      <c r="AK8" s="31" t="str">
        <f t="shared" ref="AK8:AK71" si="19">IF(AJ8="3E","3E",IF(OR($B8="",COUNT(AJ8)=0),"",CEILING(N(AF8)+N(AJ8),1)))</f>
        <v/>
      </c>
      <c r="AL8" s="51"/>
      <c r="AM8" s="33"/>
      <c r="AN8" s="34"/>
      <c r="AO8" s="34" t="str">
        <f t="shared" si="7"/>
        <v/>
      </c>
      <c r="AP8" s="34"/>
      <c r="AQ8" s="34"/>
      <c r="AR8" s="34"/>
      <c r="AS8" s="34" t="str">
        <f t="shared" ref="AS8:AS71" si="20">IF(ISBLANK($B8),"",IF(COUNT(AP8:AQ8)=0,"",IF(AND(ABS(AP8-AQ8)&lt;AO$2*0.16,ISBLANK(AR8)),CEILING(AVERAGE(AP8,AQ8),0.01),IF(AND(ABS(AP8-AQ8)&gt;=AO$2*0.16,ISBLANK(AR8)),"3E",IF(MAX(AP8:AR8)-MEDIAN(AP8:AR8)&lt;=MEDIAN(AP8:AR8)-MIN(AP8:AR8),CEILING(AVERAGE(MAX(AP8:AR8),MEDIAN(AP8:AR8)),0.01),CEILING(AVERAGE(MIN(AP8:AR8),MEDIAN(AP8:AR8)),0.01))))))</f>
        <v/>
      </c>
      <c r="AT8" s="31" t="str">
        <f t="shared" ref="AT8:AT71" si="21">IF(AS8="3E","3E",IF(OR($B8="",COUNT(AS8)=0),"",CEILING(N(AO8)+N(AS8),1)))</f>
        <v/>
      </c>
      <c r="AU8" s="51"/>
      <c r="AV8" s="33"/>
      <c r="AW8" s="34"/>
      <c r="AX8" s="34" t="str">
        <f t="shared" ref="AX8:AX71" si="22">IF(ISBLANK($B8),"",IF(COUNT(AV8:AW8)=0,"",IF(AND($A8="IM",COUNT(AV8:AW8)=1),AV8+AW8,(AV8+AW8)/2)))</f>
        <v/>
      </c>
      <c r="AY8" s="34"/>
      <c r="AZ8" s="34"/>
      <c r="BA8" s="34"/>
      <c r="BB8" s="34" t="str">
        <f t="shared" ref="BB8:BB71" si="23">IF(ISBLANK($B8),"",IF(COUNT(AY8:AZ8)=0,"",IF(AND(ABS(AY8-AZ8)&lt;AX$2*0.16,ISBLANK(BA8)),CEILING(AVERAGE(AY8,AZ8),0.01),IF(AND(ABS(AY8-AZ8)&gt;=AX$2*0.16,ISBLANK(BA8)),"3E",IF(MAX(AY8:BA8)-MEDIAN(AY8:BA8)&lt;=MEDIAN(AY8:BA8)-MIN(AY8:BA8),CEILING(AVERAGE(MAX(AY8:BA8),MEDIAN(AY8:BA8)),0.01),CEILING(AVERAGE(MIN(AY8:BA8),MEDIAN(AY8:BA8)),0.01))))))</f>
        <v/>
      </c>
      <c r="BC8" s="31" t="str">
        <f t="shared" ref="BC8:BC71" si="24">IF(BB8="3E","3E",IF(OR($B8="",COUNT(BB8)=0),"",CEILING(N(AX8)+N(BB8),1)))</f>
        <v/>
      </c>
      <c r="BD8" s="51"/>
      <c r="BE8" s="33"/>
      <c r="BF8" s="34"/>
      <c r="BG8" s="34" t="str">
        <f t="shared" ref="BG8:BG71" si="25">IF(ISBLANK($B8),"",IF(COUNT(BE8:BF8)=0,"",IF(AND($A8="IM",COUNT(BE8:BF8)=1),BE8+BF8,(BE8+BF8)/2)))</f>
        <v/>
      </c>
      <c r="BH8" s="34"/>
      <c r="BI8" s="34"/>
      <c r="BJ8" s="34"/>
      <c r="BK8" s="34" t="str">
        <f t="shared" ref="BK8:BK71" si="26">IF(ISBLANK($B8),"",IF(COUNT(BH8:BI8)=0,"",IF(AND(ABS(BH8-BI8)&lt;BG$2*0.16,ISBLANK(BJ8)),CEILING(AVERAGE(BH8,BI8),0.01),IF(AND(ABS(BH8-BI8)&gt;=BG$2*0.16,ISBLANK(BJ8)),"3E",IF(MAX(BH8:BJ8)-MEDIAN(BH8:BJ8)&lt;=MEDIAN(BH8:BJ8)-MIN(BH8:BJ8),CEILING(AVERAGE(MAX(BH8:BJ8),MEDIAN(BH8:BJ8)),0.01),CEILING(AVERAGE(MIN(BH8:BJ8),MEDIAN(BH8:BJ8)),0.01))))))</f>
        <v/>
      </c>
      <c r="BL8" s="31" t="str">
        <f t="shared" ref="BL8:BL71" si="27">IF(BK8="3E","3E",IF(OR($B8="",COUNT(BK8)=0),"",CEILING(N(BG8)+N(BK8),1)))</f>
        <v/>
      </c>
      <c r="BM8" s="51"/>
      <c r="BN8" s="33"/>
      <c r="BO8" s="34"/>
      <c r="BP8" s="34" t="str">
        <f t="shared" ref="BP8:BP71" si="28">IF(ISBLANK($B8),"",IF(COUNT(BN8:BO8)=0,"",IF(AND($A8="IM",COUNT(BN8:BO8)=1),BN8+BO8,(BN8+BO8)/2)))</f>
        <v/>
      </c>
      <c r="BQ8" s="34"/>
      <c r="BR8" s="34"/>
      <c r="BS8" s="34"/>
      <c r="BT8" s="34" t="str">
        <f t="shared" ref="BT8:BT71" si="29">IF(ISBLANK($B8),"",IF(COUNT(BQ8:BR8)=0,"",IF(AND(ABS(BQ8-BR8)&lt;BP$2*0.16,ISBLANK(BS8)),CEILING(AVERAGE(BQ8,BR8),0.01),IF(AND(ABS(BQ8-BR8)&gt;=BP$2*0.16,ISBLANK(BS8)),"3E",IF(MAX(BQ8:BS8)-MEDIAN(BQ8:BS8)&lt;=MEDIAN(BQ8:BS8)-MIN(BQ8:BS8),CEILING(AVERAGE(MAX(BQ8:BS8),MEDIAN(BQ8:BS8)),0.01),CEILING(AVERAGE(MIN(BQ8:BS8),MEDIAN(BQ8:BS8)),0.01))))))</f>
        <v/>
      </c>
      <c r="BU8" s="31" t="str">
        <f t="shared" ref="BU8:BU71" si="30">IF(BT8="3E","3E",IF(OR($B8="",COUNT(BT8)=0),"",CEILING(N(BP8)+N(BT8),1)))</f>
        <v/>
      </c>
      <c r="BV8" s="51"/>
      <c r="BW8" s="33"/>
      <c r="BX8" s="34"/>
      <c r="BY8" s="34" t="str">
        <f t="shared" ref="BY8:BY71" si="31">IF(ISBLANK($B8),"",IF(COUNT(BW8:BX8)=0,"",IF(AND($A8="IM",COUNT(BW8:BX8)=1),BW8+BX8,(BW8+BX8)/2)))</f>
        <v/>
      </c>
      <c r="BZ8" s="34"/>
      <c r="CA8" s="34"/>
      <c r="CB8" s="34"/>
      <c r="CC8" s="34" t="str">
        <f t="shared" ref="CC8:CC71" si="32">IF(ISBLANK($B8),"",IF(COUNT(BZ8:CA8)=0,"",IF(AND(ABS(BZ8-CA8)&lt;BY$2*0.16,ISBLANK(CB8)),CEILING(AVERAGE(BZ8,CA8),0.01),IF(AND(ABS(BZ8-CA8)&gt;=BY$2*0.16,ISBLANK(CB8)),"3E",IF(MAX(BZ8:CB8)-MEDIAN(BZ8:CB8)&lt;=MEDIAN(BZ8:CB8)-MIN(BZ8:CB8),CEILING(AVERAGE(MAX(BZ8:CB8),MEDIAN(BZ8:CB8)),0.01),CEILING(AVERAGE(MIN(BZ8:CB8),MEDIAN(BZ8:CB8)),0.01))))))</f>
        <v/>
      </c>
      <c r="CD8" s="31" t="str">
        <f t="shared" ref="CD8:CD71" si="33">IF(CC8="3E","3E",IF(OR($B8="",COUNT(CC8)=0),"",CEILING(N(BY8)+N(CC8),1)))</f>
        <v/>
      </c>
      <c r="CE8" s="51"/>
      <c r="CF8" s="33"/>
      <c r="CG8" s="34" t="str">
        <f>IF($A8="","",IF(CF8="","I",LOOKUP(CF8/CH$2,{0,0.4,0.45,0.5,0.55,0.6,0.65,0.7,0.75,0.8,1},{"F","D","C","C+","B-","B","B+","A-","A","A+"})))</f>
        <v/>
      </c>
      <c r="CH8" s="35" t="str">
        <f>IF($A8="","",IF(CF8="","--",LOOKUP(CF8/CH$2,{0,0.4,0.45,0.5,0.55,0.6,0.65,0.7,0.75,0.8,1},{0,2,2.25,2.5,2.75,3,3.25,3.5,3.75,4})))</f>
        <v/>
      </c>
      <c r="CI8" s="52"/>
      <c r="CJ8" s="36"/>
      <c r="CK8" s="36"/>
      <c r="CL8" s="36" t="str">
        <f t="shared" ref="CL8:CL71" si="34">IF(ISBLANK($B8),"",IF(COUNT(CI8:CK8)=0,"",ROUNDUP(CI8+CJ8+CK8,0)))</f>
        <v/>
      </c>
      <c r="CM8" s="36"/>
      <c r="CN8" s="37"/>
      <c r="CO8" s="36"/>
      <c r="CP8" s="60" t="str">
        <f t="shared" ref="CP8:CP71" si="35">IF(ISBLANK($B8),"",IF(COUNT(CM8:CO8)=0,"",ROUNDUP(CM8+CN8+CO8,0)))</f>
        <v/>
      </c>
      <c r="CQ8" s="64"/>
      <c r="CR8" s="35"/>
      <c r="CT8" s="69"/>
      <c r="CV8" s="69"/>
    </row>
    <row r="9" spans="1:112" s="38" customFormat="1" x14ac:dyDescent="0.25">
      <c r="A9" s="31"/>
      <c r="B9" s="32"/>
      <c r="C9" s="33"/>
      <c r="D9" s="34"/>
      <c r="E9" s="34" t="str">
        <f t="shared" si="8"/>
        <v/>
      </c>
      <c r="F9" s="34"/>
      <c r="G9" s="34"/>
      <c r="H9" s="34"/>
      <c r="I9" s="34" t="str">
        <f t="shared" si="9"/>
        <v/>
      </c>
      <c r="J9" s="34" t="str">
        <f t="shared" si="10"/>
        <v/>
      </c>
      <c r="K9" s="51"/>
      <c r="L9" s="39"/>
      <c r="M9" s="34"/>
      <c r="N9" s="34" t="str">
        <f t="shared" si="11"/>
        <v/>
      </c>
      <c r="O9" s="34"/>
      <c r="P9" s="34"/>
      <c r="Q9" s="34"/>
      <c r="R9" s="34" t="str">
        <f t="shared" si="12"/>
        <v/>
      </c>
      <c r="S9" s="31" t="str">
        <f t="shared" si="13"/>
        <v/>
      </c>
      <c r="T9" s="51"/>
      <c r="U9" s="33"/>
      <c r="V9" s="34"/>
      <c r="W9" s="34" t="str">
        <f t="shared" si="14"/>
        <v/>
      </c>
      <c r="X9" s="34"/>
      <c r="Y9" s="34"/>
      <c r="Z9" s="34"/>
      <c r="AA9" s="34" t="str">
        <f t="shared" si="15"/>
        <v/>
      </c>
      <c r="AB9" s="31" t="str">
        <f t="shared" si="16"/>
        <v/>
      </c>
      <c r="AC9" s="51"/>
      <c r="AD9" s="33"/>
      <c r="AE9" s="34"/>
      <c r="AF9" s="34" t="str">
        <f t="shared" si="17"/>
        <v/>
      </c>
      <c r="AG9" s="34"/>
      <c r="AH9" s="34"/>
      <c r="AI9" s="34"/>
      <c r="AJ9" s="34" t="str">
        <f t="shared" si="18"/>
        <v/>
      </c>
      <c r="AK9" s="31" t="str">
        <f t="shared" si="19"/>
        <v/>
      </c>
      <c r="AL9" s="51"/>
      <c r="AM9" s="33"/>
      <c r="AN9" s="34"/>
      <c r="AO9" s="34" t="str">
        <f t="shared" si="7"/>
        <v/>
      </c>
      <c r="AP9" s="34"/>
      <c r="AQ9" s="34"/>
      <c r="AR9" s="34"/>
      <c r="AS9" s="34" t="str">
        <f t="shared" si="20"/>
        <v/>
      </c>
      <c r="AT9" s="31" t="str">
        <f t="shared" si="21"/>
        <v/>
      </c>
      <c r="AU9" s="51"/>
      <c r="AV9" s="33"/>
      <c r="AW9" s="34"/>
      <c r="AX9" s="34" t="str">
        <f t="shared" si="22"/>
        <v/>
      </c>
      <c r="AY9" s="34"/>
      <c r="AZ9" s="34"/>
      <c r="BA9" s="34"/>
      <c r="BB9" s="34" t="str">
        <f t="shared" si="23"/>
        <v/>
      </c>
      <c r="BC9" s="31" t="str">
        <f t="shared" si="24"/>
        <v/>
      </c>
      <c r="BD9" s="51"/>
      <c r="BE9" s="33"/>
      <c r="BF9" s="34"/>
      <c r="BG9" s="34" t="str">
        <f t="shared" si="25"/>
        <v/>
      </c>
      <c r="BH9" s="34"/>
      <c r="BI9" s="34"/>
      <c r="BJ9" s="34"/>
      <c r="BK9" s="34" t="str">
        <f t="shared" si="26"/>
        <v/>
      </c>
      <c r="BL9" s="31" t="str">
        <f t="shared" si="27"/>
        <v/>
      </c>
      <c r="BM9" s="51"/>
      <c r="BN9" s="33"/>
      <c r="BO9" s="34"/>
      <c r="BP9" s="34" t="str">
        <f t="shared" si="28"/>
        <v/>
      </c>
      <c r="BQ9" s="34"/>
      <c r="BR9" s="34"/>
      <c r="BS9" s="34"/>
      <c r="BT9" s="34" t="str">
        <f t="shared" si="29"/>
        <v/>
      </c>
      <c r="BU9" s="31" t="str">
        <f t="shared" si="30"/>
        <v/>
      </c>
      <c r="BV9" s="51"/>
      <c r="BW9" s="33"/>
      <c r="BX9" s="34"/>
      <c r="BY9" s="34" t="str">
        <f t="shared" si="31"/>
        <v/>
      </c>
      <c r="BZ9" s="34"/>
      <c r="CA9" s="34"/>
      <c r="CB9" s="34"/>
      <c r="CC9" s="34" t="str">
        <f t="shared" si="32"/>
        <v/>
      </c>
      <c r="CD9" s="31" t="str">
        <f t="shared" si="33"/>
        <v/>
      </c>
      <c r="CE9" s="51"/>
      <c r="CF9" s="33"/>
      <c r="CG9" s="34" t="str">
        <f>IF($A9="","",IF(CF9="","I",LOOKUP(CF9/CH$2,{0,0.4,0.45,0.5,0.55,0.6,0.65,0.7,0.75,0.8,1},{"F","D","C","C+","B-","B","B+","A-","A","A+"})))</f>
        <v/>
      </c>
      <c r="CH9" s="35" t="str">
        <f>IF($A9="","",IF(CF9="","--",LOOKUP(CF9/CH$2,{0,0.4,0.45,0.5,0.55,0.6,0.65,0.7,0.75,0.8,1},{0,2,2.25,2.5,2.75,3,3.25,3.5,3.75,4})))</f>
        <v/>
      </c>
      <c r="CI9" s="52"/>
      <c r="CJ9" s="36"/>
      <c r="CK9" s="36"/>
      <c r="CL9" s="36" t="str">
        <f t="shared" si="34"/>
        <v/>
      </c>
      <c r="CM9" s="36"/>
      <c r="CN9" s="37"/>
      <c r="CO9" s="36"/>
      <c r="CP9" s="60" t="str">
        <f t="shared" si="35"/>
        <v/>
      </c>
      <c r="CQ9" s="64"/>
      <c r="CR9" s="35"/>
      <c r="CT9" s="69"/>
      <c r="CV9" s="69"/>
    </row>
    <row r="10" spans="1:112" s="38" customFormat="1" x14ac:dyDescent="0.25">
      <c r="A10" s="31"/>
      <c r="B10" s="32"/>
      <c r="C10" s="33"/>
      <c r="D10" s="34"/>
      <c r="E10" s="34" t="str">
        <f t="shared" si="8"/>
        <v/>
      </c>
      <c r="F10" s="34"/>
      <c r="G10" s="34"/>
      <c r="H10" s="34"/>
      <c r="I10" s="34" t="str">
        <f t="shared" si="9"/>
        <v/>
      </c>
      <c r="J10" s="34" t="str">
        <f t="shared" si="10"/>
        <v/>
      </c>
      <c r="K10" s="51"/>
      <c r="L10" s="39"/>
      <c r="M10" s="34"/>
      <c r="N10" s="34" t="str">
        <f t="shared" si="11"/>
        <v/>
      </c>
      <c r="O10" s="34"/>
      <c r="P10" s="34"/>
      <c r="Q10" s="34"/>
      <c r="R10" s="34" t="str">
        <f t="shared" si="12"/>
        <v/>
      </c>
      <c r="S10" s="31" t="str">
        <f t="shared" si="13"/>
        <v/>
      </c>
      <c r="T10" s="51"/>
      <c r="U10" s="33"/>
      <c r="V10" s="34"/>
      <c r="W10" s="34" t="str">
        <f t="shared" si="14"/>
        <v/>
      </c>
      <c r="X10" s="34"/>
      <c r="Y10" s="34"/>
      <c r="Z10" s="34"/>
      <c r="AA10" s="34" t="str">
        <f t="shared" si="15"/>
        <v/>
      </c>
      <c r="AB10" s="31" t="str">
        <f t="shared" si="16"/>
        <v/>
      </c>
      <c r="AC10" s="51"/>
      <c r="AD10" s="33"/>
      <c r="AE10" s="34"/>
      <c r="AF10" s="34" t="str">
        <f t="shared" si="17"/>
        <v/>
      </c>
      <c r="AG10" s="34"/>
      <c r="AH10" s="34"/>
      <c r="AI10" s="34"/>
      <c r="AJ10" s="34" t="str">
        <f t="shared" si="18"/>
        <v/>
      </c>
      <c r="AK10" s="31" t="str">
        <f t="shared" si="19"/>
        <v/>
      </c>
      <c r="AL10" s="51"/>
      <c r="AM10" s="33"/>
      <c r="AN10" s="34"/>
      <c r="AO10" s="34" t="str">
        <f t="shared" si="7"/>
        <v/>
      </c>
      <c r="AP10" s="34"/>
      <c r="AQ10" s="34"/>
      <c r="AR10" s="34"/>
      <c r="AS10" s="34" t="str">
        <f t="shared" si="20"/>
        <v/>
      </c>
      <c r="AT10" s="31" t="str">
        <f t="shared" si="21"/>
        <v/>
      </c>
      <c r="AU10" s="51"/>
      <c r="AV10" s="33"/>
      <c r="AW10" s="34"/>
      <c r="AX10" s="34" t="str">
        <f t="shared" si="22"/>
        <v/>
      </c>
      <c r="AY10" s="34"/>
      <c r="AZ10" s="34"/>
      <c r="BA10" s="34"/>
      <c r="BB10" s="34" t="str">
        <f t="shared" si="23"/>
        <v/>
      </c>
      <c r="BC10" s="31" t="str">
        <f t="shared" si="24"/>
        <v/>
      </c>
      <c r="BD10" s="51"/>
      <c r="BE10" s="33"/>
      <c r="BF10" s="34"/>
      <c r="BG10" s="34" t="str">
        <f t="shared" si="25"/>
        <v/>
      </c>
      <c r="BH10" s="34"/>
      <c r="BI10" s="34"/>
      <c r="BJ10" s="34"/>
      <c r="BK10" s="34" t="str">
        <f t="shared" si="26"/>
        <v/>
      </c>
      <c r="BL10" s="31" t="str">
        <f t="shared" si="27"/>
        <v/>
      </c>
      <c r="BM10" s="51"/>
      <c r="BN10" s="33"/>
      <c r="BO10" s="34"/>
      <c r="BP10" s="34" t="str">
        <f t="shared" si="28"/>
        <v/>
      </c>
      <c r="BQ10" s="34"/>
      <c r="BR10" s="34"/>
      <c r="BS10" s="34"/>
      <c r="BT10" s="34" t="str">
        <f t="shared" si="29"/>
        <v/>
      </c>
      <c r="BU10" s="31" t="str">
        <f t="shared" si="30"/>
        <v/>
      </c>
      <c r="BV10" s="51"/>
      <c r="BW10" s="33"/>
      <c r="BX10" s="34"/>
      <c r="BY10" s="34" t="str">
        <f t="shared" si="31"/>
        <v/>
      </c>
      <c r="BZ10" s="34"/>
      <c r="CA10" s="34"/>
      <c r="CB10" s="34"/>
      <c r="CC10" s="34" t="str">
        <f t="shared" si="32"/>
        <v/>
      </c>
      <c r="CD10" s="31" t="str">
        <f t="shared" si="33"/>
        <v/>
      </c>
      <c r="CE10" s="51"/>
      <c r="CF10" s="33"/>
      <c r="CG10" s="34" t="str">
        <f>IF($A10="","",IF(CF10="","I",LOOKUP(CF10/CH$2,{0,0.4,0.45,0.5,0.55,0.6,0.65,0.7,0.75,0.8,1},{"F","D","C","C+","B-","B","B+","A-","A","A+"})))</f>
        <v/>
      </c>
      <c r="CH10" s="35" t="str">
        <f>IF($A10="","",IF(CF10="","--",LOOKUP(CF10/CH$2,{0,0.4,0.45,0.5,0.55,0.6,0.65,0.7,0.75,0.8,1},{0,2,2.25,2.5,2.75,3,3.25,3.5,3.75,4})))</f>
        <v/>
      </c>
      <c r="CI10" s="52"/>
      <c r="CJ10" s="36"/>
      <c r="CK10" s="36"/>
      <c r="CL10" s="36" t="str">
        <f t="shared" si="34"/>
        <v/>
      </c>
      <c r="CM10" s="36"/>
      <c r="CN10" s="37"/>
      <c r="CO10" s="36"/>
      <c r="CP10" s="60" t="str">
        <f t="shared" si="35"/>
        <v/>
      </c>
      <c r="CQ10" s="64"/>
      <c r="CR10" s="35"/>
      <c r="CT10" s="69"/>
      <c r="CV10" s="69"/>
    </row>
    <row r="11" spans="1:112" s="38" customFormat="1" x14ac:dyDescent="0.25">
      <c r="A11" s="31"/>
      <c r="B11" s="32"/>
      <c r="C11" s="33"/>
      <c r="D11" s="34"/>
      <c r="E11" s="34" t="str">
        <f t="shared" si="8"/>
        <v/>
      </c>
      <c r="F11" s="34"/>
      <c r="G11" s="34"/>
      <c r="H11" s="34"/>
      <c r="I11" s="34" t="str">
        <f t="shared" si="9"/>
        <v/>
      </c>
      <c r="J11" s="34" t="str">
        <f t="shared" si="10"/>
        <v/>
      </c>
      <c r="K11" s="51"/>
      <c r="L11" s="39"/>
      <c r="M11" s="34"/>
      <c r="N11" s="34" t="str">
        <f t="shared" si="11"/>
        <v/>
      </c>
      <c r="O11" s="34"/>
      <c r="P11" s="34"/>
      <c r="Q11" s="34"/>
      <c r="R11" s="34" t="str">
        <f t="shared" si="12"/>
        <v/>
      </c>
      <c r="S11" s="31" t="str">
        <f t="shared" si="13"/>
        <v/>
      </c>
      <c r="T11" s="51"/>
      <c r="U11" s="33"/>
      <c r="V11" s="34"/>
      <c r="W11" s="34" t="str">
        <f t="shared" si="14"/>
        <v/>
      </c>
      <c r="X11" s="34"/>
      <c r="Y11" s="34"/>
      <c r="Z11" s="34"/>
      <c r="AA11" s="34" t="str">
        <f t="shared" si="15"/>
        <v/>
      </c>
      <c r="AB11" s="31" t="str">
        <f t="shared" si="16"/>
        <v/>
      </c>
      <c r="AC11" s="51"/>
      <c r="AD11" s="33"/>
      <c r="AE11" s="34"/>
      <c r="AF11" s="34" t="str">
        <f t="shared" si="17"/>
        <v/>
      </c>
      <c r="AG11" s="34"/>
      <c r="AH11" s="34"/>
      <c r="AI11" s="34"/>
      <c r="AJ11" s="34" t="str">
        <f t="shared" si="18"/>
        <v/>
      </c>
      <c r="AK11" s="31" t="str">
        <f t="shared" si="19"/>
        <v/>
      </c>
      <c r="AL11" s="51"/>
      <c r="AM11" s="33"/>
      <c r="AN11" s="34"/>
      <c r="AO11" s="34" t="str">
        <f t="shared" si="7"/>
        <v/>
      </c>
      <c r="AP11" s="34"/>
      <c r="AQ11" s="34"/>
      <c r="AR11" s="34"/>
      <c r="AS11" s="34" t="str">
        <f t="shared" si="20"/>
        <v/>
      </c>
      <c r="AT11" s="31" t="str">
        <f t="shared" si="21"/>
        <v/>
      </c>
      <c r="AU11" s="51"/>
      <c r="AV11" s="33"/>
      <c r="AW11" s="34"/>
      <c r="AX11" s="34" t="str">
        <f t="shared" si="22"/>
        <v/>
      </c>
      <c r="AY11" s="34"/>
      <c r="AZ11" s="34"/>
      <c r="BA11" s="34"/>
      <c r="BB11" s="34" t="str">
        <f t="shared" si="23"/>
        <v/>
      </c>
      <c r="BC11" s="31" t="str">
        <f t="shared" si="24"/>
        <v/>
      </c>
      <c r="BD11" s="51"/>
      <c r="BE11" s="33"/>
      <c r="BF11" s="34"/>
      <c r="BG11" s="34" t="str">
        <f t="shared" si="25"/>
        <v/>
      </c>
      <c r="BH11" s="34"/>
      <c r="BI11" s="34"/>
      <c r="BJ11" s="34"/>
      <c r="BK11" s="34" t="str">
        <f t="shared" si="26"/>
        <v/>
      </c>
      <c r="BL11" s="31" t="str">
        <f t="shared" si="27"/>
        <v/>
      </c>
      <c r="BM11" s="51"/>
      <c r="BN11" s="33"/>
      <c r="BO11" s="34"/>
      <c r="BP11" s="34" t="str">
        <f t="shared" si="28"/>
        <v/>
      </c>
      <c r="BQ11" s="34"/>
      <c r="BR11" s="34"/>
      <c r="BS11" s="34"/>
      <c r="BT11" s="34" t="str">
        <f t="shared" si="29"/>
        <v/>
      </c>
      <c r="BU11" s="31" t="str">
        <f t="shared" si="30"/>
        <v/>
      </c>
      <c r="BV11" s="51"/>
      <c r="BW11" s="33"/>
      <c r="BX11" s="34"/>
      <c r="BY11" s="34" t="str">
        <f t="shared" si="31"/>
        <v/>
      </c>
      <c r="BZ11" s="34"/>
      <c r="CA11" s="34"/>
      <c r="CB11" s="34"/>
      <c r="CC11" s="34" t="str">
        <f t="shared" si="32"/>
        <v/>
      </c>
      <c r="CD11" s="31" t="str">
        <f t="shared" si="33"/>
        <v/>
      </c>
      <c r="CE11" s="51"/>
      <c r="CF11" s="33"/>
      <c r="CG11" s="34" t="str">
        <f>IF($A11="","",IF(CF11="","I",LOOKUP(CF11/CH$2,{0,0.4,0.45,0.5,0.55,0.6,0.65,0.7,0.75,0.8,1},{"F","D","C","C+","B-","B","B+","A-","A","A+"})))</f>
        <v/>
      </c>
      <c r="CH11" s="35" t="str">
        <f>IF($A11="","",IF(CF11="","--",LOOKUP(CF11/CH$2,{0,0.4,0.45,0.5,0.55,0.6,0.65,0.7,0.75,0.8,1},{0,2,2.25,2.5,2.75,3,3.25,3.5,3.75,4})))</f>
        <v/>
      </c>
      <c r="CI11" s="52"/>
      <c r="CJ11" s="36"/>
      <c r="CK11" s="36"/>
      <c r="CL11" s="36" t="str">
        <f t="shared" si="34"/>
        <v/>
      </c>
      <c r="CM11" s="36"/>
      <c r="CN11" s="37"/>
      <c r="CO11" s="36"/>
      <c r="CP11" s="60" t="str">
        <f t="shared" si="35"/>
        <v/>
      </c>
      <c r="CQ11" s="64"/>
      <c r="CR11" s="35"/>
      <c r="CT11" s="69"/>
      <c r="CV11" s="69"/>
    </row>
    <row r="12" spans="1:112" s="38" customFormat="1" x14ac:dyDescent="0.25">
      <c r="A12" s="31"/>
      <c r="B12" s="32"/>
      <c r="C12" s="33"/>
      <c r="D12" s="34"/>
      <c r="E12" s="34" t="str">
        <f t="shared" si="8"/>
        <v/>
      </c>
      <c r="F12" s="34"/>
      <c r="G12" s="34"/>
      <c r="H12" s="34"/>
      <c r="I12" s="34" t="str">
        <f t="shared" si="9"/>
        <v/>
      </c>
      <c r="J12" s="34" t="str">
        <f t="shared" si="10"/>
        <v/>
      </c>
      <c r="K12" s="51"/>
      <c r="L12" s="39"/>
      <c r="M12" s="34"/>
      <c r="N12" s="34" t="str">
        <f t="shared" si="11"/>
        <v/>
      </c>
      <c r="O12" s="34"/>
      <c r="P12" s="34"/>
      <c r="Q12" s="34"/>
      <c r="R12" s="34" t="str">
        <f t="shared" si="12"/>
        <v/>
      </c>
      <c r="S12" s="31" t="str">
        <f t="shared" si="13"/>
        <v/>
      </c>
      <c r="T12" s="51"/>
      <c r="U12" s="33"/>
      <c r="V12" s="34"/>
      <c r="W12" s="34" t="str">
        <f t="shared" si="14"/>
        <v/>
      </c>
      <c r="X12" s="34"/>
      <c r="Y12" s="34"/>
      <c r="Z12" s="34"/>
      <c r="AA12" s="34" t="str">
        <f t="shared" si="15"/>
        <v/>
      </c>
      <c r="AB12" s="31" t="str">
        <f t="shared" si="16"/>
        <v/>
      </c>
      <c r="AC12" s="51"/>
      <c r="AD12" s="33"/>
      <c r="AE12" s="34"/>
      <c r="AF12" s="34" t="str">
        <f t="shared" si="17"/>
        <v/>
      </c>
      <c r="AG12" s="34"/>
      <c r="AH12" s="34"/>
      <c r="AI12" s="34"/>
      <c r="AJ12" s="34" t="str">
        <f t="shared" si="18"/>
        <v/>
      </c>
      <c r="AK12" s="31" t="str">
        <f t="shared" si="19"/>
        <v/>
      </c>
      <c r="AL12" s="51"/>
      <c r="AM12" s="33"/>
      <c r="AN12" s="34"/>
      <c r="AO12" s="34" t="str">
        <f t="shared" si="7"/>
        <v/>
      </c>
      <c r="AP12" s="34"/>
      <c r="AQ12" s="34"/>
      <c r="AR12" s="34"/>
      <c r="AS12" s="34" t="str">
        <f t="shared" si="20"/>
        <v/>
      </c>
      <c r="AT12" s="31" t="str">
        <f t="shared" si="21"/>
        <v/>
      </c>
      <c r="AU12" s="51"/>
      <c r="AV12" s="33"/>
      <c r="AW12" s="34"/>
      <c r="AX12" s="34" t="str">
        <f t="shared" si="22"/>
        <v/>
      </c>
      <c r="AY12" s="34"/>
      <c r="AZ12" s="34"/>
      <c r="BA12" s="34"/>
      <c r="BB12" s="34" t="str">
        <f t="shared" si="23"/>
        <v/>
      </c>
      <c r="BC12" s="31" t="str">
        <f t="shared" si="24"/>
        <v/>
      </c>
      <c r="BD12" s="51"/>
      <c r="BE12" s="33"/>
      <c r="BF12" s="34"/>
      <c r="BG12" s="34" t="str">
        <f t="shared" si="25"/>
        <v/>
      </c>
      <c r="BH12" s="34"/>
      <c r="BI12" s="34"/>
      <c r="BJ12" s="34"/>
      <c r="BK12" s="34" t="str">
        <f t="shared" si="26"/>
        <v/>
      </c>
      <c r="BL12" s="31" t="str">
        <f t="shared" si="27"/>
        <v/>
      </c>
      <c r="BM12" s="51"/>
      <c r="BN12" s="33"/>
      <c r="BO12" s="34"/>
      <c r="BP12" s="34" t="str">
        <f t="shared" si="28"/>
        <v/>
      </c>
      <c r="BQ12" s="34"/>
      <c r="BR12" s="34"/>
      <c r="BS12" s="34"/>
      <c r="BT12" s="34" t="str">
        <f t="shared" si="29"/>
        <v/>
      </c>
      <c r="BU12" s="31" t="str">
        <f t="shared" si="30"/>
        <v/>
      </c>
      <c r="BV12" s="51"/>
      <c r="BW12" s="33"/>
      <c r="BX12" s="34"/>
      <c r="BY12" s="34" t="str">
        <f t="shared" si="31"/>
        <v/>
      </c>
      <c r="BZ12" s="34"/>
      <c r="CA12" s="34"/>
      <c r="CB12" s="34"/>
      <c r="CC12" s="34" t="str">
        <f t="shared" si="32"/>
        <v/>
      </c>
      <c r="CD12" s="31" t="str">
        <f t="shared" si="33"/>
        <v/>
      </c>
      <c r="CE12" s="51"/>
      <c r="CF12" s="33"/>
      <c r="CG12" s="34" t="str">
        <f>IF($A12="","",IF(CF12="","I",LOOKUP(CF12/CH$2,{0,0.4,0.45,0.5,0.55,0.6,0.65,0.7,0.75,0.8,1},{"F","D","C","C+","B-","B","B+","A-","A","A+"})))</f>
        <v/>
      </c>
      <c r="CH12" s="35" t="str">
        <f>IF($A12="","",IF(CF12="","--",LOOKUP(CF12/CH$2,{0,0.4,0.45,0.5,0.55,0.6,0.65,0.7,0.75,0.8,1},{0,2,2.25,2.5,2.75,3,3.25,3.5,3.75,4})))</f>
        <v/>
      </c>
      <c r="CI12" s="52"/>
      <c r="CJ12" s="36"/>
      <c r="CK12" s="36"/>
      <c r="CL12" s="36" t="str">
        <f t="shared" si="34"/>
        <v/>
      </c>
      <c r="CM12" s="36"/>
      <c r="CN12" s="37"/>
      <c r="CO12" s="36"/>
      <c r="CP12" s="60" t="str">
        <f t="shared" si="35"/>
        <v/>
      </c>
      <c r="CQ12" s="64"/>
      <c r="CR12" s="35"/>
      <c r="CT12" s="69"/>
      <c r="CV12" s="69"/>
    </row>
    <row r="13" spans="1:112" s="38" customFormat="1" x14ac:dyDescent="0.25">
      <c r="A13" s="31"/>
      <c r="B13" s="32"/>
      <c r="C13" s="33"/>
      <c r="D13" s="34"/>
      <c r="E13" s="34" t="str">
        <f t="shared" si="8"/>
        <v/>
      </c>
      <c r="F13" s="34"/>
      <c r="G13" s="34"/>
      <c r="H13" s="34"/>
      <c r="I13" s="34" t="str">
        <f t="shared" si="9"/>
        <v/>
      </c>
      <c r="J13" s="34" t="str">
        <f t="shared" si="10"/>
        <v/>
      </c>
      <c r="K13" s="51"/>
      <c r="L13" s="39"/>
      <c r="M13" s="34"/>
      <c r="N13" s="34" t="str">
        <f t="shared" si="11"/>
        <v/>
      </c>
      <c r="O13" s="34"/>
      <c r="P13" s="34"/>
      <c r="Q13" s="34"/>
      <c r="R13" s="34" t="str">
        <f t="shared" si="12"/>
        <v/>
      </c>
      <c r="S13" s="31" t="str">
        <f t="shared" si="13"/>
        <v/>
      </c>
      <c r="T13" s="51"/>
      <c r="U13" s="33"/>
      <c r="V13" s="34"/>
      <c r="W13" s="34" t="str">
        <f t="shared" si="14"/>
        <v/>
      </c>
      <c r="X13" s="34"/>
      <c r="Y13" s="34"/>
      <c r="Z13" s="34"/>
      <c r="AA13" s="34" t="str">
        <f t="shared" si="15"/>
        <v/>
      </c>
      <c r="AB13" s="31" t="str">
        <f t="shared" si="16"/>
        <v/>
      </c>
      <c r="AC13" s="51"/>
      <c r="AD13" s="33"/>
      <c r="AE13" s="34"/>
      <c r="AF13" s="34" t="str">
        <f t="shared" si="17"/>
        <v/>
      </c>
      <c r="AG13" s="34"/>
      <c r="AH13" s="34"/>
      <c r="AI13" s="34"/>
      <c r="AJ13" s="34" t="str">
        <f t="shared" si="18"/>
        <v/>
      </c>
      <c r="AK13" s="31" t="str">
        <f t="shared" si="19"/>
        <v/>
      </c>
      <c r="AL13" s="51"/>
      <c r="AM13" s="33"/>
      <c r="AN13" s="34"/>
      <c r="AO13" s="34" t="str">
        <f t="shared" si="7"/>
        <v/>
      </c>
      <c r="AP13" s="34"/>
      <c r="AQ13" s="34"/>
      <c r="AR13" s="34"/>
      <c r="AS13" s="34" t="str">
        <f t="shared" si="20"/>
        <v/>
      </c>
      <c r="AT13" s="31" t="str">
        <f t="shared" si="21"/>
        <v/>
      </c>
      <c r="AU13" s="51"/>
      <c r="AV13" s="33"/>
      <c r="AW13" s="34"/>
      <c r="AX13" s="34" t="str">
        <f t="shared" si="22"/>
        <v/>
      </c>
      <c r="AY13" s="34"/>
      <c r="AZ13" s="34"/>
      <c r="BA13" s="34"/>
      <c r="BB13" s="34" t="str">
        <f t="shared" si="23"/>
        <v/>
      </c>
      <c r="BC13" s="31" t="str">
        <f t="shared" si="24"/>
        <v/>
      </c>
      <c r="BD13" s="51"/>
      <c r="BE13" s="33"/>
      <c r="BF13" s="34"/>
      <c r="BG13" s="34" t="str">
        <f t="shared" si="25"/>
        <v/>
      </c>
      <c r="BH13" s="34"/>
      <c r="BI13" s="34"/>
      <c r="BJ13" s="34"/>
      <c r="BK13" s="34" t="str">
        <f t="shared" si="26"/>
        <v/>
      </c>
      <c r="BL13" s="31" t="str">
        <f t="shared" si="27"/>
        <v/>
      </c>
      <c r="BM13" s="51"/>
      <c r="BN13" s="33"/>
      <c r="BO13" s="34"/>
      <c r="BP13" s="34" t="str">
        <f t="shared" si="28"/>
        <v/>
      </c>
      <c r="BQ13" s="34"/>
      <c r="BR13" s="34"/>
      <c r="BS13" s="34"/>
      <c r="BT13" s="34" t="str">
        <f t="shared" si="29"/>
        <v/>
      </c>
      <c r="BU13" s="31" t="str">
        <f t="shared" si="30"/>
        <v/>
      </c>
      <c r="BV13" s="51"/>
      <c r="BW13" s="33"/>
      <c r="BX13" s="34"/>
      <c r="BY13" s="34" t="str">
        <f t="shared" si="31"/>
        <v/>
      </c>
      <c r="BZ13" s="34"/>
      <c r="CA13" s="34"/>
      <c r="CB13" s="34"/>
      <c r="CC13" s="34" t="str">
        <f t="shared" si="32"/>
        <v/>
      </c>
      <c r="CD13" s="31" t="str">
        <f t="shared" si="33"/>
        <v/>
      </c>
      <c r="CE13" s="51"/>
      <c r="CF13" s="33"/>
      <c r="CG13" s="34" t="str">
        <f>IF($A13="","",IF(CF13="","I",LOOKUP(CF13/CH$2,{0,0.4,0.45,0.5,0.55,0.6,0.65,0.7,0.75,0.8,1},{"F","D","C","C+","B-","B","B+","A-","A","A+"})))</f>
        <v/>
      </c>
      <c r="CH13" s="35" t="str">
        <f>IF($A13="","",IF(CF13="","--",LOOKUP(CF13/CH$2,{0,0.4,0.45,0.5,0.55,0.6,0.65,0.7,0.75,0.8,1},{0,2,2.25,2.5,2.75,3,3.25,3.5,3.75,4})))</f>
        <v/>
      </c>
      <c r="CI13" s="52"/>
      <c r="CJ13" s="36"/>
      <c r="CK13" s="36"/>
      <c r="CL13" s="36" t="str">
        <f t="shared" si="34"/>
        <v/>
      </c>
      <c r="CM13" s="36"/>
      <c r="CN13" s="37"/>
      <c r="CO13" s="36"/>
      <c r="CP13" s="60" t="str">
        <f t="shared" si="35"/>
        <v/>
      </c>
      <c r="CQ13" s="64"/>
      <c r="CR13" s="35"/>
      <c r="CT13" s="69"/>
      <c r="CV13" s="69"/>
    </row>
    <row r="14" spans="1:112" s="38" customFormat="1" x14ac:dyDescent="0.25">
      <c r="A14" s="31"/>
      <c r="B14" s="32"/>
      <c r="C14" s="33"/>
      <c r="D14" s="34"/>
      <c r="E14" s="34" t="str">
        <f t="shared" si="8"/>
        <v/>
      </c>
      <c r="F14" s="34"/>
      <c r="G14" s="34"/>
      <c r="H14" s="34"/>
      <c r="I14" s="34" t="str">
        <f t="shared" si="9"/>
        <v/>
      </c>
      <c r="J14" s="34" t="str">
        <f t="shared" si="10"/>
        <v/>
      </c>
      <c r="K14" s="51"/>
      <c r="L14" s="39"/>
      <c r="M14" s="34"/>
      <c r="N14" s="34" t="str">
        <f t="shared" si="11"/>
        <v/>
      </c>
      <c r="O14" s="34"/>
      <c r="P14" s="34"/>
      <c r="Q14" s="34"/>
      <c r="R14" s="34" t="str">
        <f t="shared" si="12"/>
        <v/>
      </c>
      <c r="S14" s="31" t="str">
        <f t="shared" si="13"/>
        <v/>
      </c>
      <c r="T14" s="51"/>
      <c r="U14" s="33"/>
      <c r="V14" s="34"/>
      <c r="W14" s="34" t="str">
        <f t="shared" si="14"/>
        <v/>
      </c>
      <c r="X14" s="34"/>
      <c r="Y14" s="34"/>
      <c r="Z14" s="34"/>
      <c r="AA14" s="34" t="str">
        <f t="shared" si="15"/>
        <v/>
      </c>
      <c r="AB14" s="31" t="str">
        <f t="shared" si="16"/>
        <v/>
      </c>
      <c r="AC14" s="51"/>
      <c r="AD14" s="33"/>
      <c r="AE14" s="34"/>
      <c r="AF14" s="34" t="str">
        <f t="shared" si="17"/>
        <v/>
      </c>
      <c r="AG14" s="34"/>
      <c r="AH14" s="34"/>
      <c r="AI14" s="34"/>
      <c r="AJ14" s="34" t="str">
        <f t="shared" si="18"/>
        <v/>
      </c>
      <c r="AK14" s="31" t="str">
        <f t="shared" si="19"/>
        <v/>
      </c>
      <c r="AL14" s="51"/>
      <c r="AM14" s="33"/>
      <c r="AN14" s="34"/>
      <c r="AO14" s="34" t="str">
        <f t="shared" si="7"/>
        <v/>
      </c>
      <c r="AP14" s="34"/>
      <c r="AQ14" s="34"/>
      <c r="AR14" s="34"/>
      <c r="AS14" s="34" t="str">
        <f t="shared" si="20"/>
        <v/>
      </c>
      <c r="AT14" s="31" t="str">
        <f t="shared" si="21"/>
        <v/>
      </c>
      <c r="AU14" s="51"/>
      <c r="AV14" s="33"/>
      <c r="AW14" s="34"/>
      <c r="AX14" s="34" t="str">
        <f t="shared" si="22"/>
        <v/>
      </c>
      <c r="AY14" s="34"/>
      <c r="AZ14" s="34"/>
      <c r="BA14" s="34"/>
      <c r="BB14" s="34" t="str">
        <f t="shared" si="23"/>
        <v/>
      </c>
      <c r="BC14" s="31" t="str">
        <f t="shared" si="24"/>
        <v/>
      </c>
      <c r="BD14" s="51"/>
      <c r="BE14" s="33"/>
      <c r="BF14" s="34"/>
      <c r="BG14" s="34" t="str">
        <f t="shared" si="25"/>
        <v/>
      </c>
      <c r="BH14" s="34"/>
      <c r="BI14" s="34"/>
      <c r="BJ14" s="34"/>
      <c r="BK14" s="34" t="str">
        <f t="shared" si="26"/>
        <v/>
      </c>
      <c r="BL14" s="31" t="str">
        <f t="shared" si="27"/>
        <v/>
      </c>
      <c r="BM14" s="51"/>
      <c r="BN14" s="33"/>
      <c r="BO14" s="34"/>
      <c r="BP14" s="34" t="str">
        <f t="shared" si="28"/>
        <v/>
      </c>
      <c r="BQ14" s="34"/>
      <c r="BR14" s="34"/>
      <c r="BS14" s="34"/>
      <c r="BT14" s="34" t="str">
        <f t="shared" si="29"/>
        <v/>
      </c>
      <c r="BU14" s="31" t="str">
        <f t="shared" si="30"/>
        <v/>
      </c>
      <c r="BV14" s="51"/>
      <c r="BW14" s="33"/>
      <c r="BX14" s="34"/>
      <c r="BY14" s="34" t="str">
        <f t="shared" si="31"/>
        <v/>
      </c>
      <c r="BZ14" s="34"/>
      <c r="CA14" s="34"/>
      <c r="CB14" s="34"/>
      <c r="CC14" s="34" t="str">
        <f t="shared" si="32"/>
        <v/>
      </c>
      <c r="CD14" s="31" t="str">
        <f t="shared" si="33"/>
        <v/>
      </c>
      <c r="CE14" s="51"/>
      <c r="CF14" s="33"/>
      <c r="CG14" s="34" t="str">
        <f>IF($A14="","",IF(CF14="","I",LOOKUP(CF14/CH$2,{0,0.4,0.45,0.5,0.55,0.6,0.65,0.7,0.75,0.8,1},{"F","D","C","C+","B-","B","B+","A-","A","A+"})))</f>
        <v/>
      </c>
      <c r="CH14" s="35" t="str">
        <f>IF($A14="","",IF(CF14="","--",LOOKUP(CF14/CH$2,{0,0.4,0.45,0.5,0.55,0.6,0.65,0.7,0.75,0.8,1},{0,2,2.25,2.5,2.75,3,3.25,3.5,3.75,4})))</f>
        <v/>
      </c>
      <c r="CI14" s="52"/>
      <c r="CJ14" s="36"/>
      <c r="CK14" s="36"/>
      <c r="CL14" s="36" t="str">
        <f t="shared" si="34"/>
        <v/>
      </c>
      <c r="CM14" s="36"/>
      <c r="CN14" s="37"/>
      <c r="CO14" s="36"/>
      <c r="CP14" s="60" t="str">
        <f t="shared" si="35"/>
        <v/>
      </c>
      <c r="CQ14" s="64"/>
      <c r="CR14" s="35"/>
      <c r="CT14" s="69"/>
      <c r="CV14" s="69"/>
    </row>
    <row r="15" spans="1:112" s="38" customFormat="1" x14ac:dyDescent="0.25">
      <c r="A15" s="31"/>
      <c r="B15" s="32"/>
      <c r="C15" s="33"/>
      <c r="D15" s="34"/>
      <c r="E15" s="34" t="str">
        <f t="shared" si="8"/>
        <v/>
      </c>
      <c r="F15" s="34"/>
      <c r="G15" s="34"/>
      <c r="H15" s="34"/>
      <c r="I15" s="34" t="str">
        <f t="shared" si="9"/>
        <v/>
      </c>
      <c r="J15" s="34" t="str">
        <f t="shared" si="10"/>
        <v/>
      </c>
      <c r="K15" s="51"/>
      <c r="L15" s="39"/>
      <c r="M15" s="34"/>
      <c r="N15" s="34" t="str">
        <f t="shared" si="11"/>
        <v/>
      </c>
      <c r="O15" s="34"/>
      <c r="P15" s="34"/>
      <c r="Q15" s="34"/>
      <c r="R15" s="34" t="str">
        <f t="shared" si="12"/>
        <v/>
      </c>
      <c r="S15" s="31" t="str">
        <f t="shared" si="13"/>
        <v/>
      </c>
      <c r="T15" s="51"/>
      <c r="U15" s="33"/>
      <c r="V15" s="34"/>
      <c r="W15" s="34" t="str">
        <f t="shared" si="14"/>
        <v/>
      </c>
      <c r="X15" s="34"/>
      <c r="Y15" s="34"/>
      <c r="Z15" s="34"/>
      <c r="AA15" s="34" t="str">
        <f t="shared" si="15"/>
        <v/>
      </c>
      <c r="AB15" s="31" t="str">
        <f t="shared" si="16"/>
        <v/>
      </c>
      <c r="AC15" s="51"/>
      <c r="AD15" s="33"/>
      <c r="AE15" s="34"/>
      <c r="AF15" s="34" t="str">
        <f t="shared" si="17"/>
        <v/>
      </c>
      <c r="AG15" s="34"/>
      <c r="AH15" s="34"/>
      <c r="AI15" s="34"/>
      <c r="AJ15" s="34" t="str">
        <f t="shared" si="18"/>
        <v/>
      </c>
      <c r="AK15" s="31" t="str">
        <f t="shared" si="19"/>
        <v/>
      </c>
      <c r="AL15" s="51"/>
      <c r="AM15" s="33"/>
      <c r="AN15" s="34"/>
      <c r="AO15" s="34" t="str">
        <f t="shared" si="7"/>
        <v/>
      </c>
      <c r="AP15" s="34"/>
      <c r="AQ15" s="34"/>
      <c r="AR15" s="34"/>
      <c r="AS15" s="34" t="str">
        <f t="shared" si="20"/>
        <v/>
      </c>
      <c r="AT15" s="31" t="str">
        <f t="shared" si="21"/>
        <v/>
      </c>
      <c r="AU15" s="51"/>
      <c r="AV15" s="33"/>
      <c r="AW15" s="34"/>
      <c r="AX15" s="34" t="str">
        <f t="shared" si="22"/>
        <v/>
      </c>
      <c r="AY15" s="34"/>
      <c r="AZ15" s="34"/>
      <c r="BA15" s="34"/>
      <c r="BB15" s="34" t="str">
        <f t="shared" si="23"/>
        <v/>
      </c>
      <c r="BC15" s="31" t="str">
        <f t="shared" si="24"/>
        <v/>
      </c>
      <c r="BD15" s="51"/>
      <c r="BE15" s="33"/>
      <c r="BF15" s="34"/>
      <c r="BG15" s="34" t="str">
        <f t="shared" si="25"/>
        <v/>
      </c>
      <c r="BH15" s="34"/>
      <c r="BI15" s="34"/>
      <c r="BJ15" s="34"/>
      <c r="BK15" s="34" t="str">
        <f t="shared" si="26"/>
        <v/>
      </c>
      <c r="BL15" s="31" t="str">
        <f t="shared" si="27"/>
        <v/>
      </c>
      <c r="BM15" s="51"/>
      <c r="BN15" s="33"/>
      <c r="BO15" s="34"/>
      <c r="BP15" s="34" t="str">
        <f t="shared" si="28"/>
        <v/>
      </c>
      <c r="BQ15" s="34"/>
      <c r="BR15" s="34"/>
      <c r="BS15" s="34"/>
      <c r="BT15" s="34" t="str">
        <f t="shared" si="29"/>
        <v/>
      </c>
      <c r="BU15" s="31" t="str">
        <f t="shared" si="30"/>
        <v/>
      </c>
      <c r="BV15" s="51"/>
      <c r="BW15" s="33"/>
      <c r="BX15" s="34"/>
      <c r="BY15" s="34" t="str">
        <f t="shared" si="31"/>
        <v/>
      </c>
      <c r="BZ15" s="34"/>
      <c r="CA15" s="34"/>
      <c r="CB15" s="34"/>
      <c r="CC15" s="34" t="str">
        <f t="shared" si="32"/>
        <v/>
      </c>
      <c r="CD15" s="31" t="str">
        <f t="shared" si="33"/>
        <v/>
      </c>
      <c r="CE15" s="51"/>
      <c r="CF15" s="33"/>
      <c r="CG15" s="34" t="str">
        <f>IF($A15="","",IF(CF15="","I",LOOKUP(CF15/CH$2,{0,0.4,0.45,0.5,0.55,0.6,0.65,0.7,0.75,0.8,1},{"F","D","C","C+","B-","B","B+","A-","A","A+"})))</f>
        <v/>
      </c>
      <c r="CH15" s="35" t="str">
        <f>IF($A15="","",IF(CF15="","--",LOOKUP(CF15/CH$2,{0,0.4,0.45,0.5,0.55,0.6,0.65,0.7,0.75,0.8,1},{0,2,2.25,2.5,2.75,3,3.25,3.5,3.75,4})))</f>
        <v/>
      </c>
      <c r="CI15" s="52"/>
      <c r="CJ15" s="36"/>
      <c r="CK15" s="36"/>
      <c r="CL15" s="36" t="str">
        <f t="shared" si="34"/>
        <v/>
      </c>
      <c r="CM15" s="36"/>
      <c r="CN15" s="37"/>
      <c r="CO15" s="36"/>
      <c r="CP15" s="60" t="str">
        <f t="shared" si="35"/>
        <v/>
      </c>
      <c r="CQ15" s="64"/>
      <c r="CR15" s="35"/>
      <c r="CT15" s="69"/>
      <c r="CV15" s="69"/>
    </row>
    <row r="16" spans="1:112" s="38" customFormat="1" x14ac:dyDescent="0.25">
      <c r="A16" s="31"/>
      <c r="B16" s="32"/>
      <c r="C16" s="33"/>
      <c r="D16" s="34"/>
      <c r="E16" s="34" t="str">
        <f t="shared" si="8"/>
        <v/>
      </c>
      <c r="F16" s="34"/>
      <c r="G16" s="34"/>
      <c r="H16" s="34"/>
      <c r="I16" s="34" t="str">
        <f t="shared" si="9"/>
        <v/>
      </c>
      <c r="J16" s="34" t="str">
        <f t="shared" si="10"/>
        <v/>
      </c>
      <c r="K16" s="51"/>
      <c r="L16" s="39"/>
      <c r="M16" s="34"/>
      <c r="N16" s="34" t="str">
        <f t="shared" si="11"/>
        <v/>
      </c>
      <c r="O16" s="34"/>
      <c r="P16" s="34"/>
      <c r="Q16" s="34"/>
      <c r="R16" s="34" t="str">
        <f t="shared" si="12"/>
        <v/>
      </c>
      <c r="S16" s="31" t="str">
        <f t="shared" si="13"/>
        <v/>
      </c>
      <c r="T16" s="51"/>
      <c r="U16" s="33"/>
      <c r="V16" s="34"/>
      <c r="W16" s="34" t="str">
        <f t="shared" si="14"/>
        <v/>
      </c>
      <c r="X16" s="34"/>
      <c r="Y16" s="34"/>
      <c r="Z16" s="34"/>
      <c r="AA16" s="34" t="str">
        <f t="shared" si="15"/>
        <v/>
      </c>
      <c r="AB16" s="31" t="str">
        <f t="shared" si="16"/>
        <v/>
      </c>
      <c r="AC16" s="51"/>
      <c r="AD16" s="33"/>
      <c r="AE16" s="34"/>
      <c r="AF16" s="34" t="str">
        <f t="shared" si="17"/>
        <v/>
      </c>
      <c r="AG16" s="34"/>
      <c r="AH16" s="34"/>
      <c r="AI16" s="34"/>
      <c r="AJ16" s="34" t="str">
        <f t="shared" si="18"/>
        <v/>
      </c>
      <c r="AK16" s="31" t="str">
        <f t="shared" si="19"/>
        <v/>
      </c>
      <c r="AL16" s="51"/>
      <c r="AM16" s="33"/>
      <c r="AN16" s="34"/>
      <c r="AO16" s="34" t="str">
        <f t="shared" si="7"/>
        <v/>
      </c>
      <c r="AP16" s="34"/>
      <c r="AQ16" s="34"/>
      <c r="AR16" s="34"/>
      <c r="AS16" s="34" t="str">
        <f t="shared" si="20"/>
        <v/>
      </c>
      <c r="AT16" s="31" t="str">
        <f t="shared" si="21"/>
        <v/>
      </c>
      <c r="AU16" s="51"/>
      <c r="AV16" s="33"/>
      <c r="AW16" s="34"/>
      <c r="AX16" s="34" t="str">
        <f t="shared" si="22"/>
        <v/>
      </c>
      <c r="AY16" s="34"/>
      <c r="AZ16" s="34"/>
      <c r="BA16" s="34"/>
      <c r="BB16" s="34" t="str">
        <f t="shared" si="23"/>
        <v/>
      </c>
      <c r="BC16" s="31" t="str">
        <f t="shared" si="24"/>
        <v/>
      </c>
      <c r="BD16" s="51"/>
      <c r="BE16" s="33"/>
      <c r="BF16" s="34"/>
      <c r="BG16" s="34" t="str">
        <f t="shared" si="25"/>
        <v/>
      </c>
      <c r="BH16" s="34"/>
      <c r="BI16" s="34"/>
      <c r="BJ16" s="34"/>
      <c r="BK16" s="34" t="str">
        <f t="shared" si="26"/>
        <v/>
      </c>
      <c r="BL16" s="31" t="str">
        <f t="shared" si="27"/>
        <v/>
      </c>
      <c r="BM16" s="51"/>
      <c r="BN16" s="33"/>
      <c r="BO16" s="34"/>
      <c r="BP16" s="34" t="str">
        <f t="shared" si="28"/>
        <v/>
      </c>
      <c r="BQ16" s="34"/>
      <c r="BR16" s="34"/>
      <c r="BS16" s="34"/>
      <c r="BT16" s="34" t="str">
        <f t="shared" si="29"/>
        <v/>
      </c>
      <c r="BU16" s="31" t="str">
        <f t="shared" si="30"/>
        <v/>
      </c>
      <c r="BV16" s="51"/>
      <c r="BW16" s="33"/>
      <c r="BX16" s="34"/>
      <c r="BY16" s="34" t="str">
        <f t="shared" si="31"/>
        <v/>
      </c>
      <c r="BZ16" s="34"/>
      <c r="CA16" s="34"/>
      <c r="CB16" s="34"/>
      <c r="CC16" s="34" t="str">
        <f t="shared" si="32"/>
        <v/>
      </c>
      <c r="CD16" s="31" t="str">
        <f t="shared" si="33"/>
        <v/>
      </c>
      <c r="CE16" s="51"/>
      <c r="CF16" s="33"/>
      <c r="CG16" s="34" t="str">
        <f>IF($A16="","",IF(CF16="","I",LOOKUP(CF16/CH$2,{0,0.4,0.45,0.5,0.55,0.6,0.65,0.7,0.75,0.8,1},{"F","D","C","C+","B-","B","B+","A-","A","A+"})))</f>
        <v/>
      </c>
      <c r="CH16" s="35" t="str">
        <f>IF($A16="","",IF(CF16="","--",LOOKUP(CF16/CH$2,{0,0.4,0.45,0.5,0.55,0.6,0.65,0.7,0.75,0.8,1},{0,2,2.25,2.5,2.75,3,3.25,3.5,3.75,4})))</f>
        <v/>
      </c>
      <c r="CI16" s="52"/>
      <c r="CJ16" s="36"/>
      <c r="CK16" s="36"/>
      <c r="CL16" s="36" t="str">
        <f t="shared" si="34"/>
        <v/>
      </c>
      <c r="CM16" s="36"/>
      <c r="CN16" s="37"/>
      <c r="CO16" s="36"/>
      <c r="CP16" s="60" t="str">
        <f t="shared" si="35"/>
        <v/>
      </c>
      <c r="CQ16" s="64"/>
      <c r="CR16" s="35"/>
      <c r="CT16" s="69"/>
      <c r="CV16" s="69"/>
    </row>
    <row r="17" spans="1:100" s="38" customFormat="1" x14ac:dyDescent="0.25">
      <c r="A17" s="31"/>
      <c r="B17" s="32"/>
      <c r="C17" s="33"/>
      <c r="D17" s="34"/>
      <c r="E17" s="34" t="str">
        <f t="shared" si="8"/>
        <v/>
      </c>
      <c r="F17" s="34"/>
      <c r="G17" s="34"/>
      <c r="H17" s="34"/>
      <c r="I17" s="34" t="str">
        <f t="shared" si="9"/>
        <v/>
      </c>
      <c r="J17" s="34" t="str">
        <f t="shared" si="10"/>
        <v/>
      </c>
      <c r="K17" s="51"/>
      <c r="L17" s="39"/>
      <c r="M17" s="34"/>
      <c r="N17" s="34" t="str">
        <f t="shared" si="11"/>
        <v/>
      </c>
      <c r="O17" s="34"/>
      <c r="P17" s="34"/>
      <c r="Q17" s="34"/>
      <c r="R17" s="34" t="str">
        <f t="shared" si="12"/>
        <v/>
      </c>
      <c r="S17" s="31" t="str">
        <f t="shared" si="13"/>
        <v/>
      </c>
      <c r="T17" s="51"/>
      <c r="U17" s="33"/>
      <c r="V17" s="34"/>
      <c r="W17" s="34" t="str">
        <f t="shared" si="14"/>
        <v/>
      </c>
      <c r="X17" s="34"/>
      <c r="Y17" s="34"/>
      <c r="Z17" s="34"/>
      <c r="AA17" s="34" t="str">
        <f t="shared" si="15"/>
        <v/>
      </c>
      <c r="AB17" s="31" t="str">
        <f t="shared" si="16"/>
        <v/>
      </c>
      <c r="AC17" s="51"/>
      <c r="AD17" s="33"/>
      <c r="AE17" s="34"/>
      <c r="AF17" s="34" t="str">
        <f t="shared" si="17"/>
        <v/>
      </c>
      <c r="AG17" s="34"/>
      <c r="AH17" s="34"/>
      <c r="AI17" s="34"/>
      <c r="AJ17" s="34" t="str">
        <f t="shared" si="18"/>
        <v/>
      </c>
      <c r="AK17" s="31" t="str">
        <f t="shared" si="19"/>
        <v/>
      </c>
      <c r="AL17" s="51"/>
      <c r="AM17" s="33"/>
      <c r="AN17" s="34"/>
      <c r="AO17" s="34" t="str">
        <f t="shared" si="7"/>
        <v/>
      </c>
      <c r="AP17" s="34"/>
      <c r="AQ17" s="34"/>
      <c r="AR17" s="34"/>
      <c r="AS17" s="34" t="str">
        <f t="shared" si="20"/>
        <v/>
      </c>
      <c r="AT17" s="31" t="str">
        <f t="shared" si="21"/>
        <v/>
      </c>
      <c r="AU17" s="51"/>
      <c r="AV17" s="33"/>
      <c r="AW17" s="34"/>
      <c r="AX17" s="34" t="str">
        <f t="shared" si="22"/>
        <v/>
      </c>
      <c r="AY17" s="34"/>
      <c r="AZ17" s="34"/>
      <c r="BA17" s="34"/>
      <c r="BB17" s="34" t="str">
        <f t="shared" si="23"/>
        <v/>
      </c>
      <c r="BC17" s="31" t="str">
        <f t="shared" si="24"/>
        <v/>
      </c>
      <c r="BD17" s="51"/>
      <c r="BE17" s="33"/>
      <c r="BF17" s="34"/>
      <c r="BG17" s="34" t="str">
        <f t="shared" si="25"/>
        <v/>
      </c>
      <c r="BH17" s="34"/>
      <c r="BI17" s="34"/>
      <c r="BJ17" s="34"/>
      <c r="BK17" s="34" t="str">
        <f t="shared" si="26"/>
        <v/>
      </c>
      <c r="BL17" s="31" t="str">
        <f t="shared" si="27"/>
        <v/>
      </c>
      <c r="BM17" s="51"/>
      <c r="BN17" s="33"/>
      <c r="BO17" s="34"/>
      <c r="BP17" s="34" t="str">
        <f t="shared" si="28"/>
        <v/>
      </c>
      <c r="BQ17" s="34"/>
      <c r="BR17" s="34"/>
      <c r="BS17" s="34"/>
      <c r="BT17" s="34" t="str">
        <f t="shared" si="29"/>
        <v/>
      </c>
      <c r="BU17" s="31" t="str">
        <f t="shared" si="30"/>
        <v/>
      </c>
      <c r="BV17" s="51"/>
      <c r="BW17" s="33"/>
      <c r="BX17" s="34"/>
      <c r="BY17" s="34" t="str">
        <f t="shared" si="31"/>
        <v/>
      </c>
      <c r="BZ17" s="34"/>
      <c r="CA17" s="34"/>
      <c r="CB17" s="34"/>
      <c r="CC17" s="34" t="str">
        <f t="shared" si="32"/>
        <v/>
      </c>
      <c r="CD17" s="31" t="str">
        <f t="shared" si="33"/>
        <v/>
      </c>
      <c r="CE17" s="51"/>
      <c r="CF17" s="33"/>
      <c r="CG17" s="34" t="str">
        <f>IF($A17="","",IF(CF17="","I",LOOKUP(CF17/CH$2,{0,0.4,0.45,0.5,0.55,0.6,0.65,0.7,0.75,0.8,1},{"F","D","C","C+","B-","B","B+","A-","A","A+"})))</f>
        <v/>
      </c>
      <c r="CH17" s="35" t="str">
        <f>IF($A17="","",IF(CF17="","--",LOOKUP(CF17/CH$2,{0,0.4,0.45,0.5,0.55,0.6,0.65,0.7,0.75,0.8,1},{0,2,2.25,2.5,2.75,3,3.25,3.5,3.75,4})))</f>
        <v/>
      </c>
      <c r="CI17" s="52"/>
      <c r="CJ17" s="36"/>
      <c r="CK17" s="36"/>
      <c r="CL17" s="36" t="str">
        <f t="shared" si="34"/>
        <v/>
      </c>
      <c r="CM17" s="36"/>
      <c r="CN17" s="37"/>
      <c r="CO17" s="36"/>
      <c r="CP17" s="60" t="str">
        <f t="shared" si="35"/>
        <v/>
      </c>
      <c r="CQ17" s="64"/>
      <c r="CR17" s="35"/>
      <c r="CT17" s="69"/>
      <c r="CV17" s="69"/>
    </row>
    <row r="18" spans="1:100" s="38" customFormat="1" x14ac:dyDescent="0.25">
      <c r="A18" s="31"/>
      <c r="B18" s="32"/>
      <c r="C18" s="33"/>
      <c r="D18" s="34"/>
      <c r="E18" s="34" t="str">
        <f t="shared" si="8"/>
        <v/>
      </c>
      <c r="F18" s="34"/>
      <c r="G18" s="34"/>
      <c r="H18" s="34"/>
      <c r="I18" s="34" t="str">
        <f t="shared" si="9"/>
        <v/>
      </c>
      <c r="J18" s="34" t="str">
        <f t="shared" si="10"/>
        <v/>
      </c>
      <c r="K18" s="51"/>
      <c r="L18" s="39"/>
      <c r="M18" s="34"/>
      <c r="N18" s="34" t="str">
        <f t="shared" si="11"/>
        <v/>
      </c>
      <c r="O18" s="34"/>
      <c r="P18" s="34"/>
      <c r="Q18" s="34"/>
      <c r="R18" s="34" t="str">
        <f t="shared" si="12"/>
        <v/>
      </c>
      <c r="S18" s="31" t="str">
        <f t="shared" si="13"/>
        <v/>
      </c>
      <c r="T18" s="51"/>
      <c r="U18" s="33"/>
      <c r="V18" s="34"/>
      <c r="W18" s="34" t="str">
        <f t="shared" si="14"/>
        <v/>
      </c>
      <c r="X18" s="34"/>
      <c r="Y18" s="34"/>
      <c r="Z18" s="34"/>
      <c r="AA18" s="34" t="str">
        <f t="shared" si="15"/>
        <v/>
      </c>
      <c r="AB18" s="31" t="str">
        <f t="shared" si="16"/>
        <v/>
      </c>
      <c r="AC18" s="51"/>
      <c r="AD18" s="33"/>
      <c r="AE18" s="34"/>
      <c r="AF18" s="34" t="str">
        <f t="shared" si="17"/>
        <v/>
      </c>
      <c r="AG18" s="34"/>
      <c r="AH18" s="34"/>
      <c r="AI18" s="34"/>
      <c r="AJ18" s="34" t="str">
        <f t="shared" si="18"/>
        <v/>
      </c>
      <c r="AK18" s="31" t="str">
        <f t="shared" si="19"/>
        <v/>
      </c>
      <c r="AL18" s="51"/>
      <c r="AM18" s="33"/>
      <c r="AN18" s="34"/>
      <c r="AO18" s="34" t="str">
        <f t="shared" si="7"/>
        <v/>
      </c>
      <c r="AP18" s="34"/>
      <c r="AQ18" s="34"/>
      <c r="AR18" s="34"/>
      <c r="AS18" s="34" t="str">
        <f t="shared" si="20"/>
        <v/>
      </c>
      <c r="AT18" s="31" t="str">
        <f t="shared" si="21"/>
        <v/>
      </c>
      <c r="AU18" s="51"/>
      <c r="AV18" s="33"/>
      <c r="AW18" s="34"/>
      <c r="AX18" s="34" t="str">
        <f t="shared" si="22"/>
        <v/>
      </c>
      <c r="AY18" s="34"/>
      <c r="AZ18" s="34"/>
      <c r="BA18" s="34"/>
      <c r="BB18" s="34" t="str">
        <f t="shared" si="23"/>
        <v/>
      </c>
      <c r="BC18" s="31" t="str">
        <f t="shared" si="24"/>
        <v/>
      </c>
      <c r="BD18" s="51"/>
      <c r="BE18" s="33"/>
      <c r="BF18" s="34"/>
      <c r="BG18" s="34" t="str">
        <f t="shared" si="25"/>
        <v/>
      </c>
      <c r="BH18" s="34"/>
      <c r="BI18" s="34"/>
      <c r="BJ18" s="34"/>
      <c r="BK18" s="34" t="str">
        <f t="shared" si="26"/>
        <v/>
      </c>
      <c r="BL18" s="31" t="str">
        <f t="shared" si="27"/>
        <v/>
      </c>
      <c r="BM18" s="51"/>
      <c r="BN18" s="33"/>
      <c r="BO18" s="34"/>
      <c r="BP18" s="34" t="str">
        <f t="shared" si="28"/>
        <v/>
      </c>
      <c r="BQ18" s="34"/>
      <c r="BR18" s="34"/>
      <c r="BS18" s="34"/>
      <c r="BT18" s="34" t="str">
        <f t="shared" si="29"/>
        <v/>
      </c>
      <c r="BU18" s="31" t="str">
        <f t="shared" si="30"/>
        <v/>
      </c>
      <c r="BV18" s="51"/>
      <c r="BW18" s="33"/>
      <c r="BX18" s="34"/>
      <c r="BY18" s="34" t="str">
        <f t="shared" si="31"/>
        <v/>
      </c>
      <c r="BZ18" s="34"/>
      <c r="CA18" s="34"/>
      <c r="CB18" s="34"/>
      <c r="CC18" s="34" t="str">
        <f t="shared" si="32"/>
        <v/>
      </c>
      <c r="CD18" s="31" t="str">
        <f t="shared" si="33"/>
        <v/>
      </c>
      <c r="CE18" s="51"/>
      <c r="CF18" s="33"/>
      <c r="CG18" s="34" t="str">
        <f>IF($A18="","",IF(CF18="","I",LOOKUP(CF18/CH$2,{0,0.4,0.45,0.5,0.55,0.6,0.65,0.7,0.75,0.8,1},{"F","D","C","C+","B-","B","B+","A-","A","A+"})))</f>
        <v/>
      </c>
      <c r="CH18" s="35" t="str">
        <f>IF($A18="","",IF(CF18="","--",LOOKUP(CF18/CH$2,{0,0.4,0.45,0.5,0.55,0.6,0.65,0.7,0.75,0.8,1},{0,2,2.25,2.5,2.75,3,3.25,3.5,3.75,4})))</f>
        <v/>
      </c>
      <c r="CI18" s="52"/>
      <c r="CJ18" s="36"/>
      <c r="CK18" s="36"/>
      <c r="CL18" s="36" t="str">
        <f t="shared" si="34"/>
        <v/>
      </c>
      <c r="CM18" s="36"/>
      <c r="CN18" s="37"/>
      <c r="CO18" s="36"/>
      <c r="CP18" s="60" t="str">
        <f t="shared" si="35"/>
        <v/>
      </c>
      <c r="CQ18" s="64"/>
      <c r="CR18" s="35"/>
      <c r="CT18" s="69"/>
      <c r="CV18" s="69"/>
    </row>
    <row r="19" spans="1:100" s="38" customFormat="1" x14ac:dyDescent="0.25">
      <c r="A19" s="31"/>
      <c r="B19" s="32"/>
      <c r="C19" s="33"/>
      <c r="D19" s="34"/>
      <c r="E19" s="34" t="str">
        <f t="shared" si="8"/>
        <v/>
      </c>
      <c r="F19" s="34"/>
      <c r="G19" s="34"/>
      <c r="H19" s="34"/>
      <c r="I19" s="34" t="str">
        <f t="shared" si="9"/>
        <v/>
      </c>
      <c r="J19" s="34" t="str">
        <f t="shared" si="10"/>
        <v/>
      </c>
      <c r="K19" s="51"/>
      <c r="L19" s="39"/>
      <c r="M19" s="34"/>
      <c r="N19" s="34" t="str">
        <f t="shared" si="11"/>
        <v/>
      </c>
      <c r="O19" s="34"/>
      <c r="P19" s="34"/>
      <c r="Q19" s="34"/>
      <c r="R19" s="34" t="str">
        <f t="shared" si="12"/>
        <v/>
      </c>
      <c r="S19" s="31" t="str">
        <f t="shared" si="13"/>
        <v/>
      </c>
      <c r="T19" s="51"/>
      <c r="U19" s="33"/>
      <c r="V19" s="34"/>
      <c r="W19" s="34" t="str">
        <f t="shared" si="14"/>
        <v/>
      </c>
      <c r="X19" s="34"/>
      <c r="Y19" s="34"/>
      <c r="Z19" s="34"/>
      <c r="AA19" s="34" t="str">
        <f t="shared" si="15"/>
        <v/>
      </c>
      <c r="AB19" s="31" t="str">
        <f t="shared" si="16"/>
        <v/>
      </c>
      <c r="AC19" s="51"/>
      <c r="AD19" s="33"/>
      <c r="AE19" s="34"/>
      <c r="AF19" s="34" t="str">
        <f t="shared" si="17"/>
        <v/>
      </c>
      <c r="AG19" s="34"/>
      <c r="AH19" s="34"/>
      <c r="AI19" s="34"/>
      <c r="AJ19" s="34" t="str">
        <f t="shared" si="18"/>
        <v/>
      </c>
      <c r="AK19" s="31" t="str">
        <f t="shared" si="19"/>
        <v/>
      </c>
      <c r="AL19" s="51"/>
      <c r="AM19" s="33"/>
      <c r="AN19" s="34"/>
      <c r="AO19" s="34" t="str">
        <f t="shared" si="7"/>
        <v/>
      </c>
      <c r="AP19" s="34"/>
      <c r="AQ19" s="34"/>
      <c r="AR19" s="34"/>
      <c r="AS19" s="34" t="str">
        <f t="shared" si="20"/>
        <v/>
      </c>
      <c r="AT19" s="31" t="str">
        <f t="shared" si="21"/>
        <v/>
      </c>
      <c r="AU19" s="51"/>
      <c r="AV19" s="33"/>
      <c r="AW19" s="34"/>
      <c r="AX19" s="34" t="str">
        <f t="shared" si="22"/>
        <v/>
      </c>
      <c r="AY19" s="34"/>
      <c r="AZ19" s="34"/>
      <c r="BA19" s="34"/>
      <c r="BB19" s="34" t="str">
        <f t="shared" si="23"/>
        <v/>
      </c>
      <c r="BC19" s="31" t="str">
        <f t="shared" si="24"/>
        <v/>
      </c>
      <c r="BD19" s="51"/>
      <c r="BE19" s="33"/>
      <c r="BF19" s="34"/>
      <c r="BG19" s="34" t="str">
        <f t="shared" si="25"/>
        <v/>
      </c>
      <c r="BH19" s="34"/>
      <c r="BI19" s="34"/>
      <c r="BJ19" s="34"/>
      <c r="BK19" s="34" t="str">
        <f t="shared" si="26"/>
        <v/>
      </c>
      <c r="BL19" s="31" t="str">
        <f t="shared" si="27"/>
        <v/>
      </c>
      <c r="BM19" s="51"/>
      <c r="BN19" s="33"/>
      <c r="BO19" s="34"/>
      <c r="BP19" s="34" t="str">
        <f t="shared" si="28"/>
        <v/>
      </c>
      <c r="BQ19" s="34"/>
      <c r="BR19" s="34"/>
      <c r="BS19" s="34"/>
      <c r="BT19" s="34" t="str">
        <f t="shared" si="29"/>
        <v/>
      </c>
      <c r="BU19" s="31" t="str">
        <f t="shared" si="30"/>
        <v/>
      </c>
      <c r="BV19" s="51"/>
      <c r="BW19" s="33"/>
      <c r="BX19" s="34"/>
      <c r="BY19" s="34" t="str">
        <f t="shared" si="31"/>
        <v/>
      </c>
      <c r="BZ19" s="34"/>
      <c r="CA19" s="34"/>
      <c r="CB19" s="34"/>
      <c r="CC19" s="34" t="str">
        <f t="shared" si="32"/>
        <v/>
      </c>
      <c r="CD19" s="31" t="str">
        <f t="shared" si="33"/>
        <v/>
      </c>
      <c r="CE19" s="51"/>
      <c r="CF19" s="33"/>
      <c r="CG19" s="34" t="str">
        <f>IF($A19="","",IF(CF19="","I",LOOKUP(CF19/CH$2,{0,0.4,0.45,0.5,0.55,0.6,0.65,0.7,0.75,0.8,1},{"F","D","C","C+","B-","B","B+","A-","A","A+"})))</f>
        <v/>
      </c>
      <c r="CH19" s="35" t="str">
        <f>IF($A19="","",IF(CF19="","--",LOOKUP(CF19/CH$2,{0,0.4,0.45,0.5,0.55,0.6,0.65,0.7,0.75,0.8,1},{0,2,2.25,2.5,2.75,3,3.25,3.5,3.75,4})))</f>
        <v/>
      </c>
      <c r="CI19" s="52"/>
      <c r="CJ19" s="36"/>
      <c r="CK19" s="36"/>
      <c r="CL19" s="36" t="str">
        <f t="shared" si="34"/>
        <v/>
      </c>
      <c r="CM19" s="36"/>
      <c r="CN19" s="37"/>
      <c r="CO19" s="36"/>
      <c r="CP19" s="60" t="str">
        <f t="shared" si="35"/>
        <v/>
      </c>
      <c r="CQ19" s="64"/>
      <c r="CR19" s="35"/>
      <c r="CT19" s="69"/>
      <c r="CV19" s="69"/>
    </row>
    <row r="20" spans="1:100" s="38" customFormat="1" x14ac:dyDescent="0.25">
      <c r="A20" s="31"/>
      <c r="B20" s="32"/>
      <c r="C20" s="33"/>
      <c r="D20" s="34"/>
      <c r="E20" s="34" t="str">
        <f t="shared" si="8"/>
        <v/>
      </c>
      <c r="F20" s="34"/>
      <c r="G20" s="34"/>
      <c r="H20" s="34"/>
      <c r="I20" s="34" t="str">
        <f t="shared" si="9"/>
        <v/>
      </c>
      <c r="J20" s="34" t="str">
        <f t="shared" si="10"/>
        <v/>
      </c>
      <c r="K20" s="51"/>
      <c r="L20" s="39"/>
      <c r="M20" s="34"/>
      <c r="N20" s="34" t="str">
        <f t="shared" si="11"/>
        <v/>
      </c>
      <c r="O20" s="34"/>
      <c r="P20" s="34"/>
      <c r="Q20" s="34"/>
      <c r="R20" s="34" t="str">
        <f t="shared" si="12"/>
        <v/>
      </c>
      <c r="S20" s="31" t="str">
        <f t="shared" si="13"/>
        <v/>
      </c>
      <c r="T20" s="51"/>
      <c r="U20" s="33"/>
      <c r="V20" s="34"/>
      <c r="W20" s="34" t="str">
        <f t="shared" si="14"/>
        <v/>
      </c>
      <c r="X20" s="34"/>
      <c r="Y20" s="34"/>
      <c r="Z20" s="34"/>
      <c r="AA20" s="34" t="str">
        <f t="shared" si="15"/>
        <v/>
      </c>
      <c r="AB20" s="31" t="str">
        <f t="shared" si="16"/>
        <v/>
      </c>
      <c r="AC20" s="51"/>
      <c r="AD20" s="33"/>
      <c r="AE20" s="34"/>
      <c r="AF20" s="34" t="str">
        <f t="shared" si="17"/>
        <v/>
      </c>
      <c r="AG20" s="34"/>
      <c r="AH20" s="34"/>
      <c r="AI20" s="34"/>
      <c r="AJ20" s="34" t="str">
        <f t="shared" si="18"/>
        <v/>
      </c>
      <c r="AK20" s="31" t="str">
        <f t="shared" si="19"/>
        <v/>
      </c>
      <c r="AL20" s="51"/>
      <c r="AM20" s="33"/>
      <c r="AN20" s="34"/>
      <c r="AO20" s="34" t="str">
        <f t="shared" si="7"/>
        <v/>
      </c>
      <c r="AP20" s="34"/>
      <c r="AQ20" s="34"/>
      <c r="AR20" s="34"/>
      <c r="AS20" s="34" t="str">
        <f t="shared" si="20"/>
        <v/>
      </c>
      <c r="AT20" s="31" t="str">
        <f t="shared" si="21"/>
        <v/>
      </c>
      <c r="AU20" s="51"/>
      <c r="AV20" s="33"/>
      <c r="AW20" s="34"/>
      <c r="AX20" s="34" t="str">
        <f t="shared" si="22"/>
        <v/>
      </c>
      <c r="AY20" s="34"/>
      <c r="AZ20" s="34"/>
      <c r="BA20" s="34"/>
      <c r="BB20" s="34" t="str">
        <f t="shared" si="23"/>
        <v/>
      </c>
      <c r="BC20" s="31" t="str">
        <f t="shared" si="24"/>
        <v/>
      </c>
      <c r="BD20" s="51"/>
      <c r="BE20" s="33"/>
      <c r="BF20" s="34"/>
      <c r="BG20" s="34" t="str">
        <f t="shared" si="25"/>
        <v/>
      </c>
      <c r="BH20" s="34"/>
      <c r="BI20" s="34"/>
      <c r="BJ20" s="34"/>
      <c r="BK20" s="34" t="str">
        <f t="shared" si="26"/>
        <v/>
      </c>
      <c r="BL20" s="31" t="str">
        <f t="shared" si="27"/>
        <v/>
      </c>
      <c r="BM20" s="51"/>
      <c r="BN20" s="33"/>
      <c r="BO20" s="34"/>
      <c r="BP20" s="34" t="str">
        <f t="shared" si="28"/>
        <v/>
      </c>
      <c r="BQ20" s="34"/>
      <c r="BR20" s="34"/>
      <c r="BS20" s="34"/>
      <c r="BT20" s="34" t="str">
        <f t="shared" si="29"/>
        <v/>
      </c>
      <c r="BU20" s="31" t="str">
        <f t="shared" si="30"/>
        <v/>
      </c>
      <c r="BV20" s="51"/>
      <c r="BW20" s="33"/>
      <c r="BX20" s="34"/>
      <c r="BY20" s="34" t="str">
        <f t="shared" si="31"/>
        <v/>
      </c>
      <c r="BZ20" s="34"/>
      <c r="CA20" s="34"/>
      <c r="CB20" s="34"/>
      <c r="CC20" s="34" t="str">
        <f t="shared" si="32"/>
        <v/>
      </c>
      <c r="CD20" s="31" t="str">
        <f t="shared" si="33"/>
        <v/>
      </c>
      <c r="CE20" s="51"/>
      <c r="CF20" s="33"/>
      <c r="CG20" s="34" t="str">
        <f>IF($A20="","",IF(CF20="","I",LOOKUP(CF20/CH$2,{0,0.4,0.45,0.5,0.55,0.6,0.65,0.7,0.75,0.8,1},{"F","D","C","C+","B-","B","B+","A-","A","A+"})))</f>
        <v/>
      </c>
      <c r="CH20" s="35" t="str">
        <f>IF($A20="","",IF(CF20="","--",LOOKUP(CF20/CH$2,{0,0.4,0.45,0.5,0.55,0.6,0.65,0.7,0.75,0.8,1},{0,2,2.25,2.5,2.75,3,3.25,3.5,3.75,4})))</f>
        <v/>
      </c>
      <c r="CI20" s="52"/>
      <c r="CJ20" s="36"/>
      <c r="CK20" s="36"/>
      <c r="CL20" s="36" t="str">
        <f t="shared" si="34"/>
        <v/>
      </c>
      <c r="CM20" s="36"/>
      <c r="CN20" s="37"/>
      <c r="CO20" s="36"/>
      <c r="CP20" s="60" t="str">
        <f t="shared" si="35"/>
        <v/>
      </c>
      <c r="CQ20" s="64"/>
      <c r="CR20" s="35"/>
      <c r="CT20" s="69"/>
      <c r="CV20" s="69"/>
    </row>
    <row r="21" spans="1:100" s="38" customFormat="1" x14ac:dyDescent="0.25">
      <c r="A21" s="31"/>
      <c r="B21" s="32"/>
      <c r="C21" s="33"/>
      <c r="D21" s="34"/>
      <c r="E21" s="34" t="str">
        <f t="shared" si="8"/>
        <v/>
      </c>
      <c r="F21" s="34"/>
      <c r="G21" s="34"/>
      <c r="H21" s="34"/>
      <c r="I21" s="34" t="str">
        <f t="shared" si="9"/>
        <v/>
      </c>
      <c r="J21" s="34" t="str">
        <f t="shared" si="10"/>
        <v/>
      </c>
      <c r="K21" s="51"/>
      <c r="L21" s="39"/>
      <c r="M21" s="34"/>
      <c r="N21" s="34" t="str">
        <f t="shared" si="11"/>
        <v/>
      </c>
      <c r="O21" s="34"/>
      <c r="P21" s="34"/>
      <c r="Q21" s="34"/>
      <c r="R21" s="34" t="str">
        <f t="shared" si="12"/>
        <v/>
      </c>
      <c r="S21" s="31" t="str">
        <f t="shared" si="13"/>
        <v/>
      </c>
      <c r="T21" s="51"/>
      <c r="U21" s="33"/>
      <c r="V21" s="34"/>
      <c r="W21" s="34" t="str">
        <f t="shared" si="14"/>
        <v/>
      </c>
      <c r="X21" s="34"/>
      <c r="Y21" s="34"/>
      <c r="Z21" s="34"/>
      <c r="AA21" s="34" t="str">
        <f t="shared" si="15"/>
        <v/>
      </c>
      <c r="AB21" s="31" t="str">
        <f t="shared" si="16"/>
        <v/>
      </c>
      <c r="AC21" s="51"/>
      <c r="AD21" s="33"/>
      <c r="AE21" s="34"/>
      <c r="AF21" s="34" t="str">
        <f t="shared" si="17"/>
        <v/>
      </c>
      <c r="AG21" s="34"/>
      <c r="AH21" s="34"/>
      <c r="AI21" s="34"/>
      <c r="AJ21" s="34" t="str">
        <f t="shared" si="18"/>
        <v/>
      </c>
      <c r="AK21" s="31" t="str">
        <f t="shared" si="19"/>
        <v/>
      </c>
      <c r="AL21" s="51"/>
      <c r="AM21" s="33"/>
      <c r="AN21" s="34"/>
      <c r="AO21" s="34" t="str">
        <f t="shared" si="7"/>
        <v/>
      </c>
      <c r="AP21" s="34"/>
      <c r="AQ21" s="34"/>
      <c r="AR21" s="34"/>
      <c r="AS21" s="34" t="str">
        <f t="shared" si="20"/>
        <v/>
      </c>
      <c r="AT21" s="31" t="str">
        <f t="shared" si="21"/>
        <v/>
      </c>
      <c r="AU21" s="51"/>
      <c r="AV21" s="33"/>
      <c r="AW21" s="34"/>
      <c r="AX21" s="34" t="str">
        <f t="shared" si="22"/>
        <v/>
      </c>
      <c r="AY21" s="34"/>
      <c r="AZ21" s="34"/>
      <c r="BA21" s="34"/>
      <c r="BB21" s="34" t="str">
        <f t="shared" si="23"/>
        <v/>
      </c>
      <c r="BC21" s="31" t="str">
        <f t="shared" si="24"/>
        <v/>
      </c>
      <c r="BD21" s="51"/>
      <c r="BE21" s="33"/>
      <c r="BF21" s="34"/>
      <c r="BG21" s="34" t="str">
        <f t="shared" si="25"/>
        <v/>
      </c>
      <c r="BH21" s="34"/>
      <c r="BI21" s="34"/>
      <c r="BJ21" s="34"/>
      <c r="BK21" s="34" t="str">
        <f t="shared" si="26"/>
        <v/>
      </c>
      <c r="BL21" s="31" t="str">
        <f t="shared" si="27"/>
        <v/>
      </c>
      <c r="BM21" s="51"/>
      <c r="BN21" s="33"/>
      <c r="BO21" s="34"/>
      <c r="BP21" s="34" t="str">
        <f t="shared" si="28"/>
        <v/>
      </c>
      <c r="BQ21" s="34"/>
      <c r="BR21" s="34"/>
      <c r="BS21" s="34"/>
      <c r="BT21" s="34" t="str">
        <f t="shared" si="29"/>
        <v/>
      </c>
      <c r="BU21" s="31" t="str">
        <f t="shared" si="30"/>
        <v/>
      </c>
      <c r="BV21" s="51"/>
      <c r="BW21" s="33"/>
      <c r="BX21" s="34"/>
      <c r="BY21" s="34" t="str">
        <f t="shared" si="31"/>
        <v/>
      </c>
      <c r="BZ21" s="34"/>
      <c r="CA21" s="34"/>
      <c r="CB21" s="34"/>
      <c r="CC21" s="34" t="str">
        <f t="shared" si="32"/>
        <v/>
      </c>
      <c r="CD21" s="31" t="str">
        <f t="shared" si="33"/>
        <v/>
      </c>
      <c r="CE21" s="51"/>
      <c r="CF21" s="33"/>
      <c r="CG21" s="34" t="str">
        <f>IF($A21="","",IF(CF21="","I",LOOKUP(CF21/CH$2,{0,0.4,0.45,0.5,0.55,0.6,0.65,0.7,0.75,0.8,1},{"F","D","C","C+","B-","B","B+","A-","A","A+"})))</f>
        <v/>
      </c>
      <c r="CH21" s="35" t="str">
        <f>IF($A21="","",IF(CF21="","--",LOOKUP(CF21/CH$2,{0,0.4,0.45,0.5,0.55,0.6,0.65,0.7,0.75,0.8,1},{0,2,2.25,2.5,2.75,3,3.25,3.5,3.75,4})))</f>
        <v/>
      </c>
      <c r="CI21" s="52"/>
      <c r="CJ21" s="36"/>
      <c r="CK21" s="36"/>
      <c r="CL21" s="36" t="str">
        <f t="shared" si="34"/>
        <v/>
      </c>
      <c r="CM21" s="36"/>
      <c r="CN21" s="37"/>
      <c r="CO21" s="36"/>
      <c r="CP21" s="60" t="str">
        <f t="shared" si="35"/>
        <v/>
      </c>
      <c r="CQ21" s="64"/>
      <c r="CR21" s="35"/>
      <c r="CT21" s="69"/>
      <c r="CV21" s="69"/>
    </row>
    <row r="22" spans="1:100" s="38" customFormat="1" x14ac:dyDescent="0.25">
      <c r="A22" s="31"/>
      <c r="B22" s="32"/>
      <c r="C22" s="33"/>
      <c r="D22" s="34"/>
      <c r="E22" s="34" t="str">
        <f t="shared" si="8"/>
        <v/>
      </c>
      <c r="F22" s="34"/>
      <c r="G22" s="34"/>
      <c r="H22" s="34"/>
      <c r="I22" s="34" t="str">
        <f t="shared" si="9"/>
        <v/>
      </c>
      <c r="J22" s="34" t="str">
        <f t="shared" si="10"/>
        <v/>
      </c>
      <c r="K22" s="51"/>
      <c r="L22" s="39"/>
      <c r="M22" s="34"/>
      <c r="N22" s="34" t="str">
        <f t="shared" si="11"/>
        <v/>
      </c>
      <c r="O22" s="34"/>
      <c r="P22" s="34"/>
      <c r="Q22" s="34"/>
      <c r="R22" s="34" t="str">
        <f t="shared" si="12"/>
        <v/>
      </c>
      <c r="S22" s="31" t="str">
        <f t="shared" si="13"/>
        <v/>
      </c>
      <c r="T22" s="51"/>
      <c r="U22" s="33"/>
      <c r="V22" s="34"/>
      <c r="W22" s="34" t="str">
        <f t="shared" si="14"/>
        <v/>
      </c>
      <c r="X22" s="34"/>
      <c r="Y22" s="34"/>
      <c r="Z22" s="34"/>
      <c r="AA22" s="34" t="str">
        <f t="shared" si="15"/>
        <v/>
      </c>
      <c r="AB22" s="31" t="str">
        <f t="shared" si="16"/>
        <v/>
      </c>
      <c r="AC22" s="51"/>
      <c r="AD22" s="33"/>
      <c r="AE22" s="34"/>
      <c r="AF22" s="34" t="str">
        <f t="shared" si="17"/>
        <v/>
      </c>
      <c r="AG22" s="34"/>
      <c r="AH22" s="34"/>
      <c r="AI22" s="34"/>
      <c r="AJ22" s="34" t="str">
        <f t="shared" si="18"/>
        <v/>
      </c>
      <c r="AK22" s="31" t="str">
        <f t="shared" si="19"/>
        <v/>
      </c>
      <c r="AL22" s="51"/>
      <c r="AM22" s="33"/>
      <c r="AN22" s="34"/>
      <c r="AO22" s="34" t="str">
        <f t="shared" si="7"/>
        <v/>
      </c>
      <c r="AP22" s="34"/>
      <c r="AQ22" s="34"/>
      <c r="AR22" s="34"/>
      <c r="AS22" s="34" t="str">
        <f t="shared" si="20"/>
        <v/>
      </c>
      <c r="AT22" s="31" t="str">
        <f t="shared" si="21"/>
        <v/>
      </c>
      <c r="AU22" s="51"/>
      <c r="AV22" s="33"/>
      <c r="AW22" s="34"/>
      <c r="AX22" s="34" t="str">
        <f t="shared" si="22"/>
        <v/>
      </c>
      <c r="AY22" s="34"/>
      <c r="AZ22" s="34"/>
      <c r="BA22" s="34"/>
      <c r="BB22" s="34" t="str">
        <f t="shared" si="23"/>
        <v/>
      </c>
      <c r="BC22" s="31" t="str">
        <f t="shared" si="24"/>
        <v/>
      </c>
      <c r="BD22" s="51"/>
      <c r="BE22" s="33"/>
      <c r="BF22" s="34"/>
      <c r="BG22" s="34" t="str">
        <f t="shared" si="25"/>
        <v/>
      </c>
      <c r="BH22" s="34"/>
      <c r="BI22" s="34"/>
      <c r="BJ22" s="34"/>
      <c r="BK22" s="34" t="str">
        <f t="shared" si="26"/>
        <v/>
      </c>
      <c r="BL22" s="31" t="str">
        <f t="shared" si="27"/>
        <v/>
      </c>
      <c r="BM22" s="51"/>
      <c r="BN22" s="33"/>
      <c r="BO22" s="34"/>
      <c r="BP22" s="34" t="str">
        <f t="shared" si="28"/>
        <v/>
      </c>
      <c r="BQ22" s="34"/>
      <c r="BR22" s="34"/>
      <c r="BS22" s="34"/>
      <c r="BT22" s="34" t="str">
        <f t="shared" si="29"/>
        <v/>
      </c>
      <c r="BU22" s="31" t="str">
        <f t="shared" si="30"/>
        <v/>
      </c>
      <c r="BV22" s="51"/>
      <c r="BW22" s="33"/>
      <c r="BX22" s="34"/>
      <c r="BY22" s="34" t="str">
        <f t="shared" si="31"/>
        <v/>
      </c>
      <c r="BZ22" s="34"/>
      <c r="CA22" s="34"/>
      <c r="CB22" s="34"/>
      <c r="CC22" s="34" t="str">
        <f t="shared" si="32"/>
        <v/>
      </c>
      <c r="CD22" s="31" t="str">
        <f t="shared" si="33"/>
        <v/>
      </c>
      <c r="CE22" s="51"/>
      <c r="CF22" s="33"/>
      <c r="CG22" s="34" t="str">
        <f>IF($A22="","",IF(CF22="","I",LOOKUP(CF22/CH$2,{0,0.4,0.45,0.5,0.55,0.6,0.65,0.7,0.75,0.8,1},{"F","D","C","C+","B-","B","B+","A-","A","A+"})))</f>
        <v/>
      </c>
      <c r="CH22" s="35" t="str">
        <f>IF($A22="","",IF(CF22="","--",LOOKUP(CF22/CH$2,{0,0.4,0.45,0.5,0.55,0.6,0.65,0.7,0.75,0.8,1},{0,2,2.25,2.5,2.75,3,3.25,3.5,3.75,4})))</f>
        <v/>
      </c>
      <c r="CI22" s="52"/>
      <c r="CJ22" s="36"/>
      <c r="CK22" s="36"/>
      <c r="CL22" s="36" t="str">
        <f t="shared" si="34"/>
        <v/>
      </c>
      <c r="CM22" s="36"/>
      <c r="CN22" s="37"/>
      <c r="CO22" s="36"/>
      <c r="CP22" s="60" t="str">
        <f t="shared" si="35"/>
        <v/>
      </c>
      <c r="CQ22" s="64"/>
      <c r="CR22" s="35"/>
      <c r="CT22" s="69"/>
      <c r="CV22" s="69"/>
    </row>
    <row r="23" spans="1:100" s="38" customFormat="1" x14ac:dyDescent="0.25">
      <c r="A23" s="31"/>
      <c r="B23" s="32"/>
      <c r="C23" s="33"/>
      <c r="D23" s="34"/>
      <c r="E23" s="34" t="str">
        <f t="shared" si="8"/>
        <v/>
      </c>
      <c r="F23" s="34"/>
      <c r="G23" s="34"/>
      <c r="H23" s="34"/>
      <c r="I23" s="34" t="str">
        <f t="shared" si="9"/>
        <v/>
      </c>
      <c r="J23" s="34" t="str">
        <f t="shared" si="10"/>
        <v/>
      </c>
      <c r="K23" s="51"/>
      <c r="L23" s="39"/>
      <c r="M23" s="34"/>
      <c r="N23" s="34" t="str">
        <f t="shared" si="11"/>
        <v/>
      </c>
      <c r="O23" s="34"/>
      <c r="P23" s="34"/>
      <c r="Q23" s="34"/>
      <c r="R23" s="34" t="str">
        <f t="shared" si="12"/>
        <v/>
      </c>
      <c r="S23" s="31" t="str">
        <f t="shared" si="13"/>
        <v/>
      </c>
      <c r="T23" s="51"/>
      <c r="U23" s="33"/>
      <c r="V23" s="34"/>
      <c r="W23" s="34" t="str">
        <f t="shared" si="14"/>
        <v/>
      </c>
      <c r="X23" s="34"/>
      <c r="Y23" s="34"/>
      <c r="Z23" s="34"/>
      <c r="AA23" s="34" t="str">
        <f t="shared" si="15"/>
        <v/>
      </c>
      <c r="AB23" s="31" t="str">
        <f t="shared" si="16"/>
        <v/>
      </c>
      <c r="AC23" s="51"/>
      <c r="AD23" s="33"/>
      <c r="AE23" s="34"/>
      <c r="AF23" s="34" t="str">
        <f t="shared" si="17"/>
        <v/>
      </c>
      <c r="AG23" s="34"/>
      <c r="AH23" s="34"/>
      <c r="AI23" s="34"/>
      <c r="AJ23" s="34" t="str">
        <f t="shared" si="18"/>
        <v/>
      </c>
      <c r="AK23" s="31" t="str">
        <f t="shared" si="19"/>
        <v/>
      </c>
      <c r="AL23" s="51"/>
      <c r="AM23" s="33"/>
      <c r="AN23" s="34"/>
      <c r="AO23" s="34" t="str">
        <f t="shared" si="7"/>
        <v/>
      </c>
      <c r="AP23" s="34"/>
      <c r="AQ23" s="34"/>
      <c r="AR23" s="34"/>
      <c r="AS23" s="34" t="str">
        <f t="shared" si="20"/>
        <v/>
      </c>
      <c r="AT23" s="31" t="str">
        <f t="shared" si="21"/>
        <v/>
      </c>
      <c r="AU23" s="51"/>
      <c r="AV23" s="33"/>
      <c r="AW23" s="34"/>
      <c r="AX23" s="34" t="str">
        <f t="shared" si="22"/>
        <v/>
      </c>
      <c r="AY23" s="34"/>
      <c r="AZ23" s="34"/>
      <c r="BA23" s="34"/>
      <c r="BB23" s="34" t="str">
        <f t="shared" si="23"/>
        <v/>
      </c>
      <c r="BC23" s="31" t="str">
        <f t="shared" si="24"/>
        <v/>
      </c>
      <c r="BD23" s="51"/>
      <c r="BE23" s="33"/>
      <c r="BF23" s="34"/>
      <c r="BG23" s="34" t="str">
        <f t="shared" si="25"/>
        <v/>
      </c>
      <c r="BH23" s="34"/>
      <c r="BI23" s="34"/>
      <c r="BJ23" s="34"/>
      <c r="BK23" s="34" t="str">
        <f t="shared" si="26"/>
        <v/>
      </c>
      <c r="BL23" s="31" t="str">
        <f t="shared" si="27"/>
        <v/>
      </c>
      <c r="BM23" s="51"/>
      <c r="BN23" s="33"/>
      <c r="BO23" s="34"/>
      <c r="BP23" s="34" t="str">
        <f t="shared" si="28"/>
        <v/>
      </c>
      <c r="BQ23" s="34"/>
      <c r="BR23" s="34"/>
      <c r="BS23" s="34"/>
      <c r="BT23" s="34" t="str">
        <f t="shared" si="29"/>
        <v/>
      </c>
      <c r="BU23" s="31" t="str">
        <f t="shared" si="30"/>
        <v/>
      </c>
      <c r="BV23" s="51"/>
      <c r="BW23" s="33"/>
      <c r="BX23" s="34"/>
      <c r="BY23" s="34" t="str">
        <f t="shared" si="31"/>
        <v/>
      </c>
      <c r="BZ23" s="34"/>
      <c r="CA23" s="34"/>
      <c r="CB23" s="34"/>
      <c r="CC23" s="34" t="str">
        <f t="shared" si="32"/>
        <v/>
      </c>
      <c r="CD23" s="31" t="str">
        <f t="shared" si="33"/>
        <v/>
      </c>
      <c r="CE23" s="51"/>
      <c r="CF23" s="33"/>
      <c r="CG23" s="34" t="str">
        <f>IF($A23="","",IF(CF23="","I",LOOKUP(CF23/CH$2,{0,0.4,0.45,0.5,0.55,0.6,0.65,0.7,0.75,0.8,1},{"F","D","C","C+","B-","B","B+","A-","A","A+"})))</f>
        <v/>
      </c>
      <c r="CH23" s="35" t="str">
        <f>IF($A23="","",IF(CF23="","--",LOOKUP(CF23/CH$2,{0,0.4,0.45,0.5,0.55,0.6,0.65,0.7,0.75,0.8,1},{0,2,2.25,2.5,2.75,3,3.25,3.5,3.75,4})))</f>
        <v/>
      </c>
      <c r="CI23" s="52"/>
      <c r="CJ23" s="36"/>
      <c r="CK23" s="36"/>
      <c r="CL23" s="36" t="str">
        <f t="shared" si="34"/>
        <v/>
      </c>
      <c r="CM23" s="36"/>
      <c r="CN23" s="37"/>
      <c r="CO23" s="36"/>
      <c r="CP23" s="60" t="str">
        <f t="shared" si="35"/>
        <v/>
      </c>
      <c r="CQ23" s="64"/>
      <c r="CR23" s="35"/>
      <c r="CT23" s="69"/>
      <c r="CV23" s="69"/>
    </row>
    <row r="24" spans="1:100" s="38" customFormat="1" x14ac:dyDescent="0.25">
      <c r="A24" s="31"/>
      <c r="B24" s="32"/>
      <c r="C24" s="33"/>
      <c r="D24" s="34"/>
      <c r="E24" s="34" t="str">
        <f t="shared" si="8"/>
        <v/>
      </c>
      <c r="F24" s="34"/>
      <c r="G24" s="34"/>
      <c r="H24" s="34"/>
      <c r="I24" s="34" t="str">
        <f t="shared" si="9"/>
        <v/>
      </c>
      <c r="J24" s="34" t="str">
        <f t="shared" si="10"/>
        <v/>
      </c>
      <c r="K24" s="51"/>
      <c r="L24" s="39"/>
      <c r="M24" s="34"/>
      <c r="N24" s="34" t="str">
        <f t="shared" si="11"/>
        <v/>
      </c>
      <c r="O24" s="34"/>
      <c r="P24" s="34"/>
      <c r="Q24" s="34"/>
      <c r="R24" s="34" t="str">
        <f t="shared" si="12"/>
        <v/>
      </c>
      <c r="S24" s="31" t="str">
        <f t="shared" si="13"/>
        <v/>
      </c>
      <c r="T24" s="51"/>
      <c r="U24" s="33"/>
      <c r="V24" s="34"/>
      <c r="W24" s="34" t="str">
        <f t="shared" si="14"/>
        <v/>
      </c>
      <c r="X24" s="34"/>
      <c r="Y24" s="34"/>
      <c r="Z24" s="34"/>
      <c r="AA24" s="34" t="str">
        <f t="shared" si="15"/>
        <v/>
      </c>
      <c r="AB24" s="31" t="str">
        <f t="shared" si="16"/>
        <v/>
      </c>
      <c r="AC24" s="51"/>
      <c r="AD24" s="33"/>
      <c r="AE24" s="34"/>
      <c r="AF24" s="34" t="str">
        <f t="shared" si="17"/>
        <v/>
      </c>
      <c r="AG24" s="34"/>
      <c r="AH24" s="34"/>
      <c r="AI24" s="34"/>
      <c r="AJ24" s="34" t="str">
        <f t="shared" si="18"/>
        <v/>
      </c>
      <c r="AK24" s="31" t="str">
        <f t="shared" si="19"/>
        <v/>
      </c>
      <c r="AL24" s="51"/>
      <c r="AM24" s="33"/>
      <c r="AN24" s="34"/>
      <c r="AO24" s="34" t="str">
        <f t="shared" si="7"/>
        <v/>
      </c>
      <c r="AP24" s="34"/>
      <c r="AQ24" s="34"/>
      <c r="AR24" s="34"/>
      <c r="AS24" s="34" t="str">
        <f t="shared" si="20"/>
        <v/>
      </c>
      <c r="AT24" s="31" t="str">
        <f t="shared" si="21"/>
        <v/>
      </c>
      <c r="AU24" s="51"/>
      <c r="AV24" s="33"/>
      <c r="AW24" s="34"/>
      <c r="AX24" s="34" t="str">
        <f t="shared" si="22"/>
        <v/>
      </c>
      <c r="AY24" s="34"/>
      <c r="AZ24" s="34"/>
      <c r="BA24" s="34"/>
      <c r="BB24" s="34" t="str">
        <f t="shared" si="23"/>
        <v/>
      </c>
      <c r="BC24" s="31" t="str">
        <f t="shared" si="24"/>
        <v/>
      </c>
      <c r="BD24" s="51"/>
      <c r="BE24" s="33"/>
      <c r="BF24" s="34"/>
      <c r="BG24" s="34" t="str">
        <f t="shared" si="25"/>
        <v/>
      </c>
      <c r="BH24" s="34"/>
      <c r="BI24" s="34"/>
      <c r="BJ24" s="34"/>
      <c r="BK24" s="34" t="str">
        <f t="shared" si="26"/>
        <v/>
      </c>
      <c r="BL24" s="31" t="str">
        <f t="shared" si="27"/>
        <v/>
      </c>
      <c r="BM24" s="51"/>
      <c r="BN24" s="33"/>
      <c r="BO24" s="34"/>
      <c r="BP24" s="34" t="str">
        <f t="shared" si="28"/>
        <v/>
      </c>
      <c r="BQ24" s="34"/>
      <c r="BR24" s="34"/>
      <c r="BS24" s="34"/>
      <c r="BT24" s="34" t="str">
        <f t="shared" si="29"/>
        <v/>
      </c>
      <c r="BU24" s="31" t="str">
        <f t="shared" si="30"/>
        <v/>
      </c>
      <c r="BV24" s="51"/>
      <c r="BW24" s="33"/>
      <c r="BX24" s="34"/>
      <c r="BY24" s="34" t="str">
        <f t="shared" si="31"/>
        <v/>
      </c>
      <c r="BZ24" s="34"/>
      <c r="CA24" s="34"/>
      <c r="CB24" s="34"/>
      <c r="CC24" s="34" t="str">
        <f t="shared" si="32"/>
        <v/>
      </c>
      <c r="CD24" s="31" t="str">
        <f t="shared" si="33"/>
        <v/>
      </c>
      <c r="CE24" s="51"/>
      <c r="CF24" s="33"/>
      <c r="CG24" s="34" t="str">
        <f>IF($A24="","",IF(CF24="","I",LOOKUP(CF24/CH$2,{0,0.4,0.45,0.5,0.55,0.6,0.65,0.7,0.75,0.8,1},{"F","D","C","C+","B-","B","B+","A-","A","A+"})))</f>
        <v/>
      </c>
      <c r="CH24" s="35" t="str">
        <f>IF($A24="","",IF(CF24="","--",LOOKUP(CF24/CH$2,{0,0.4,0.45,0.5,0.55,0.6,0.65,0.7,0.75,0.8,1},{0,2,2.25,2.5,2.75,3,3.25,3.5,3.75,4})))</f>
        <v/>
      </c>
      <c r="CI24" s="52"/>
      <c r="CJ24" s="36"/>
      <c r="CK24" s="36"/>
      <c r="CL24" s="36" t="str">
        <f t="shared" si="34"/>
        <v/>
      </c>
      <c r="CM24" s="36"/>
      <c r="CN24" s="37"/>
      <c r="CO24" s="36"/>
      <c r="CP24" s="60" t="str">
        <f t="shared" si="35"/>
        <v/>
      </c>
      <c r="CQ24" s="64"/>
      <c r="CR24" s="35"/>
      <c r="CT24" s="69"/>
      <c r="CV24" s="69"/>
    </row>
    <row r="25" spans="1:100" s="38" customFormat="1" x14ac:dyDescent="0.25">
      <c r="A25" s="31"/>
      <c r="B25" s="32"/>
      <c r="C25" s="33"/>
      <c r="D25" s="34"/>
      <c r="E25" s="34" t="str">
        <f t="shared" si="8"/>
        <v/>
      </c>
      <c r="F25" s="34"/>
      <c r="G25" s="34"/>
      <c r="H25" s="34"/>
      <c r="I25" s="34" t="str">
        <f t="shared" si="9"/>
        <v/>
      </c>
      <c r="J25" s="34" t="str">
        <f t="shared" si="10"/>
        <v/>
      </c>
      <c r="K25" s="51"/>
      <c r="L25" s="39"/>
      <c r="M25" s="34"/>
      <c r="N25" s="34" t="str">
        <f t="shared" si="11"/>
        <v/>
      </c>
      <c r="O25" s="34"/>
      <c r="P25" s="34"/>
      <c r="Q25" s="34"/>
      <c r="R25" s="34" t="str">
        <f t="shared" si="12"/>
        <v/>
      </c>
      <c r="S25" s="31" t="str">
        <f t="shared" si="13"/>
        <v/>
      </c>
      <c r="T25" s="51"/>
      <c r="U25" s="33"/>
      <c r="V25" s="34"/>
      <c r="W25" s="34" t="str">
        <f t="shared" si="14"/>
        <v/>
      </c>
      <c r="X25" s="34"/>
      <c r="Y25" s="34"/>
      <c r="Z25" s="34"/>
      <c r="AA25" s="34" t="str">
        <f t="shared" si="15"/>
        <v/>
      </c>
      <c r="AB25" s="31" t="str">
        <f t="shared" si="16"/>
        <v/>
      </c>
      <c r="AC25" s="51"/>
      <c r="AD25" s="33"/>
      <c r="AE25" s="34"/>
      <c r="AF25" s="34" t="str">
        <f t="shared" si="17"/>
        <v/>
      </c>
      <c r="AG25" s="34"/>
      <c r="AH25" s="34"/>
      <c r="AI25" s="34"/>
      <c r="AJ25" s="34" t="str">
        <f t="shared" si="18"/>
        <v/>
      </c>
      <c r="AK25" s="31" t="str">
        <f t="shared" si="19"/>
        <v/>
      </c>
      <c r="AL25" s="51"/>
      <c r="AM25" s="33"/>
      <c r="AN25" s="34"/>
      <c r="AO25" s="34" t="str">
        <f t="shared" si="7"/>
        <v/>
      </c>
      <c r="AP25" s="34"/>
      <c r="AQ25" s="34"/>
      <c r="AR25" s="34"/>
      <c r="AS25" s="34" t="str">
        <f t="shared" si="20"/>
        <v/>
      </c>
      <c r="AT25" s="31" t="str">
        <f t="shared" si="21"/>
        <v/>
      </c>
      <c r="AU25" s="51"/>
      <c r="AV25" s="33"/>
      <c r="AW25" s="34"/>
      <c r="AX25" s="34" t="str">
        <f t="shared" si="22"/>
        <v/>
      </c>
      <c r="AY25" s="34"/>
      <c r="AZ25" s="34"/>
      <c r="BA25" s="34"/>
      <c r="BB25" s="34" t="str">
        <f t="shared" si="23"/>
        <v/>
      </c>
      <c r="BC25" s="31" t="str">
        <f t="shared" si="24"/>
        <v/>
      </c>
      <c r="BD25" s="51"/>
      <c r="BE25" s="33"/>
      <c r="BF25" s="34"/>
      <c r="BG25" s="34" t="str">
        <f t="shared" si="25"/>
        <v/>
      </c>
      <c r="BH25" s="34"/>
      <c r="BI25" s="34"/>
      <c r="BJ25" s="34"/>
      <c r="BK25" s="34" t="str">
        <f t="shared" si="26"/>
        <v/>
      </c>
      <c r="BL25" s="31" t="str">
        <f t="shared" si="27"/>
        <v/>
      </c>
      <c r="BM25" s="51"/>
      <c r="BN25" s="33"/>
      <c r="BO25" s="34"/>
      <c r="BP25" s="34" t="str">
        <f t="shared" si="28"/>
        <v/>
      </c>
      <c r="BQ25" s="34"/>
      <c r="BR25" s="34"/>
      <c r="BS25" s="34"/>
      <c r="BT25" s="34" t="str">
        <f t="shared" si="29"/>
        <v/>
      </c>
      <c r="BU25" s="31" t="str">
        <f t="shared" si="30"/>
        <v/>
      </c>
      <c r="BV25" s="51"/>
      <c r="BW25" s="33"/>
      <c r="BX25" s="34"/>
      <c r="BY25" s="34" t="str">
        <f t="shared" si="31"/>
        <v/>
      </c>
      <c r="BZ25" s="34"/>
      <c r="CA25" s="34"/>
      <c r="CB25" s="34"/>
      <c r="CC25" s="34" t="str">
        <f t="shared" si="32"/>
        <v/>
      </c>
      <c r="CD25" s="31" t="str">
        <f t="shared" si="33"/>
        <v/>
      </c>
      <c r="CE25" s="51"/>
      <c r="CF25" s="33"/>
      <c r="CG25" s="34" t="str">
        <f>IF($A25="","",IF(CF25="","I",LOOKUP(CF25/CH$2,{0,0.4,0.45,0.5,0.55,0.6,0.65,0.7,0.75,0.8,1},{"F","D","C","C+","B-","B","B+","A-","A","A+"})))</f>
        <v/>
      </c>
      <c r="CH25" s="35" t="str">
        <f>IF($A25="","",IF(CF25="","--",LOOKUP(CF25/CH$2,{0,0.4,0.45,0.5,0.55,0.6,0.65,0.7,0.75,0.8,1},{0,2,2.25,2.5,2.75,3,3.25,3.5,3.75,4})))</f>
        <v/>
      </c>
      <c r="CI25" s="52"/>
      <c r="CJ25" s="36"/>
      <c r="CK25" s="36"/>
      <c r="CL25" s="36" t="str">
        <f t="shared" si="34"/>
        <v/>
      </c>
      <c r="CM25" s="36"/>
      <c r="CN25" s="37"/>
      <c r="CO25" s="36"/>
      <c r="CP25" s="60" t="str">
        <f t="shared" si="35"/>
        <v/>
      </c>
      <c r="CQ25" s="64"/>
      <c r="CR25" s="35"/>
      <c r="CT25" s="69"/>
      <c r="CV25" s="69"/>
    </row>
    <row r="26" spans="1:100" s="38" customFormat="1" x14ac:dyDescent="0.25">
      <c r="A26" s="31"/>
      <c r="B26" s="32"/>
      <c r="C26" s="33"/>
      <c r="D26" s="34"/>
      <c r="E26" s="34" t="str">
        <f t="shared" si="8"/>
        <v/>
      </c>
      <c r="F26" s="34"/>
      <c r="G26" s="34"/>
      <c r="H26" s="34"/>
      <c r="I26" s="34" t="str">
        <f t="shared" si="9"/>
        <v/>
      </c>
      <c r="J26" s="34" t="str">
        <f t="shared" si="10"/>
        <v/>
      </c>
      <c r="K26" s="51"/>
      <c r="L26" s="39"/>
      <c r="M26" s="34"/>
      <c r="N26" s="34" t="str">
        <f t="shared" si="11"/>
        <v/>
      </c>
      <c r="O26" s="34"/>
      <c r="P26" s="34"/>
      <c r="Q26" s="34"/>
      <c r="R26" s="34" t="str">
        <f t="shared" si="12"/>
        <v/>
      </c>
      <c r="S26" s="31" t="str">
        <f t="shared" si="13"/>
        <v/>
      </c>
      <c r="T26" s="51"/>
      <c r="U26" s="33"/>
      <c r="V26" s="34"/>
      <c r="W26" s="34" t="str">
        <f t="shared" si="14"/>
        <v/>
      </c>
      <c r="X26" s="34"/>
      <c r="Y26" s="34"/>
      <c r="Z26" s="34"/>
      <c r="AA26" s="34" t="str">
        <f t="shared" si="15"/>
        <v/>
      </c>
      <c r="AB26" s="31" t="str">
        <f t="shared" si="16"/>
        <v/>
      </c>
      <c r="AC26" s="51"/>
      <c r="AD26" s="33"/>
      <c r="AE26" s="34"/>
      <c r="AF26" s="34" t="str">
        <f t="shared" si="17"/>
        <v/>
      </c>
      <c r="AG26" s="34"/>
      <c r="AH26" s="34"/>
      <c r="AI26" s="34"/>
      <c r="AJ26" s="34" t="str">
        <f t="shared" si="18"/>
        <v/>
      </c>
      <c r="AK26" s="31" t="str">
        <f t="shared" si="19"/>
        <v/>
      </c>
      <c r="AL26" s="51"/>
      <c r="AM26" s="33"/>
      <c r="AN26" s="34"/>
      <c r="AO26" s="34" t="str">
        <f t="shared" si="7"/>
        <v/>
      </c>
      <c r="AP26" s="34"/>
      <c r="AQ26" s="34"/>
      <c r="AR26" s="34"/>
      <c r="AS26" s="34" t="str">
        <f t="shared" si="20"/>
        <v/>
      </c>
      <c r="AT26" s="31" t="str">
        <f t="shared" si="21"/>
        <v/>
      </c>
      <c r="AU26" s="51"/>
      <c r="AV26" s="33"/>
      <c r="AW26" s="34"/>
      <c r="AX26" s="34" t="str">
        <f t="shared" si="22"/>
        <v/>
      </c>
      <c r="AY26" s="34"/>
      <c r="AZ26" s="34"/>
      <c r="BA26" s="34"/>
      <c r="BB26" s="34" t="str">
        <f t="shared" si="23"/>
        <v/>
      </c>
      <c r="BC26" s="31" t="str">
        <f t="shared" si="24"/>
        <v/>
      </c>
      <c r="BD26" s="51"/>
      <c r="BE26" s="33"/>
      <c r="BF26" s="34"/>
      <c r="BG26" s="34" t="str">
        <f t="shared" si="25"/>
        <v/>
      </c>
      <c r="BH26" s="34"/>
      <c r="BI26" s="34"/>
      <c r="BJ26" s="34"/>
      <c r="BK26" s="34" t="str">
        <f t="shared" si="26"/>
        <v/>
      </c>
      <c r="BL26" s="31" t="str">
        <f t="shared" si="27"/>
        <v/>
      </c>
      <c r="BM26" s="51"/>
      <c r="BN26" s="33"/>
      <c r="BO26" s="34"/>
      <c r="BP26" s="34" t="str">
        <f t="shared" si="28"/>
        <v/>
      </c>
      <c r="BQ26" s="34"/>
      <c r="BR26" s="34"/>
      <c r="BS26" s="34"/>
      <c r="BT26" s="34" t="str">
        <f t="shared" si="29"/>
        <v/>
      </c>
      <c r="BU26" s="31" t="str">
        <f t="shared" si="30"/>
        <v/>
      </c>
      <c r="BV26" s="51"/>
      <c r="BW26" s="33"/>
      <c r="BX26" s="34"/>
      <c r="BY26" s="34" t="str">
        <f t="shared" si="31"/>
        <v/>
      </c>
      <c r="BZ26" s="34"/>
      <c r="CA26" s="34"/>
      <c r="CB26" s="34"/>
      <c r="CC26" s="34" t="str">
        <f t="shared" si="32"/>
        <v/>
      </c>
      <c r="CD26" s="31" t="str">
        <f t="shared" si="33"/>
        <v/>
      </c>
      <c r="CE26" s="51"/>
      <c r="CF26" s="33"/>
      <c r="CG26" s="34" t="str">
        <f>IF($A26="","",IF(CF26="","I",LOOKUP(CF26/CH$2,{0,0.4,0.45,0.5,0.55,0.6,0.65,0.7,0.75,0.8,1},{"F","D","C","C+","B-","B","B+","A-","A","A+"})))</f>
        <v/>
      </c>
      <c r="CH26" s="35" t="str">
        <f>IF($A26="","",IF(CF26="","--",LOOKUP(CF26/CH$2,{0,0.4,0.45,0.5,0.55,0.6,0.65,0.7,0.75,0.8,1},{0,2,2.25,2.5,2.75,3,3.25,3.5,3.75,4})))</f>
        <v/>
      </c>
      <c r="CI26" s="52"/>
      <c r="CJ26" s="36"/>
      <c r="CK26" s="36"/>
      <c r="CL26" s="36" t="str">
        <f t="shared" si="34"/>
        <v/>
      </c>
      <c r="CM26" s="36"/>
      <c r="CN26" s="37"/>
      <c r="CO26" s="36"/>
      <c r="CP26" s="60" t="str">
        <f t="shared" si="35"/>
        <v/>
      </c>
      <c r="CQ26" s="64"/>
      <c r="CR26" s="35"/>
      <c r="CT26" s="69"/>
      <c r="CV26" s="69"/>
    </row>
    <row r="27" spans="1:100" s="38" customFormat="1" x14ac:dyDescent="0.25">
      <c r="A27" s="31"/>
      <c r="B27" s="32"/>
      <c r="C27" s="33"/>
      <c r="D27" s="34"/>
      <c r="E27" s="34" t="str">
        <f t="shared" si="8"/>
        <v/>
      </c>
      <c r="F27" s="34"/>
      <c r="G27" s="34"/>
      <c r="H27" s="34"/>
      <c r="I27" s="34" t="str">
        <f t="shared" si="9"/>
        <v/>
      </c>
      <c r="J27" s="34" t="str">
        <f t="shared" si="10"/>
        <v/>
      </c>
      <c r="K27" s="51"/>
      <c r="L27" s="39"/>
      <c r="M27" s="34"/>
      <c r="N27" s="34" t="str">
        <f t="shared" si="11"/>
        <v/>
      </c>
      <c r="O27" s="34"/>
      <c r="P27" s="34"/>
      <c r="Q27" s="34"/>
      <c r="R27" s="34" t="str">
        <f t="shared" si="12"/>
        <v/>
      </c>
      <c r="S27" s="31" t="str">
        <f t="shared" si="13"/>
        <v/>
      </c>
      <c r="T27" s="51"/>
      <c r="U27" s="33"/>
      <c r="V27" s="34"/>
      <c r="W27" s="34" t="str">
        <f t="shared" si="14"/>
        <v/>
      </c>
      <c r="X27" s="34"/>
      <c r="Y27" s="34"/>
      <c r="Z27" s="34"/>
      <c r="AA27" s="34" t="str">
        <f t="shared" si="15"/>
        <v/>
      </c>
      <c r="AB27" s="31" t="str">
        <f t="shared" si="16"/>
        <v/>
      </c>
      <c r="AC27" s="51"/>
      <c r="AD27" s="33"/>
      <c r="AE27" s="34"/>
      <c r="AF27" s="34" t="str">
        <f t="shared" si="17"/>
        <v/>
      </c>
      <c r="AG27" s="34"/>
      <c r="AH27" s="34"/>
      <c r="AI27" s="34"/>
      <c r="AJ27" s="34" t="str">
        <f t="shared" si="18"/>
        <v/>
      </c>
      <c r="AK27" s="31" t="str">
        <f t="shared" si="19"/>
        <v/>
      </c>
      <c r="AL27" s="51"/>
      <c r="AM27" s="33"/>
      <c r="AN27" s="34"/>
      <c r="AO27" s="34" t="str">
        <f t="shared" si="7"/>
        <v/>
      </c>
      <c r="AP27" s="34"/>
      <c r="AQ27" s="34"/>
      <c r="AR27" s="34"/>
      <c r="AS27" s="34" t="str">
        <f t="shared" si="20"/>
        <v/>
      </c>
      <c r="AT27" s="31" t="str">
        <f t="shared" si="21"/>
        <v/>
      </c>
      <c r="AU27" s="51"/>
      <c r="AV27" s="33"/>
      <c r="AW27" s="34"/>
      <c r="AX27" s="34" t="str">
        <f t="shared" si="22"/>
        <v/>
      </c>
      <c r="AY27" s="34"/>
      <c r="AZ27" s="34"/>
      <c r="BA27" s="34"/>
      <c r="BB27" s="34" t="str">
        <f t="shared" si="23"/>
        <v/>
      </c>
      <c r="BC27" s="31" t="str">
        <f t="shared" si="24"/>
        <v/>
      </c>
      <c r="BD27" s="51"/>
      <c r="BE27" s="33"/>
      <c r="BF27" s="34"/>
      <c r="BG27" s="34" t="str">
        <f t="shared" si="25"/>
        <v/>
      </c>
      <c r="BH27" s="34"/>
      <c r="BI27" s="34"/>
      <c r="BJ27" s="34"/>
      <c r="BK27" s="34" t="str">
        <f t="shared" si="26"/>
        <v/>
      </c>
      <c r="BL27" s="31" t="str">
        <f t="shared" si="27"/>
        <v/>
      </c>
      <c r="BM27" s="51"/>
      <c r="BN27" s="33"/>
      <c r="BO27" s="34"/>
      <c r="BP27" s="34" t="str">
        <f t="shared" si="28"/>
        <v/>
      </c>
      <c r="BQ27" s="34"/>
      <c r="BR27" s="34"/>
      <c r="BS27" s="34"/>
      <c r="BT27" s="34" t="str">
        <f t="shared" si="29"/>
        <v/>
      </c>
      <c r="BU27" s="31" t="str">
        <f t="shared" si="30"/>
        <v/>
      </c>
      <c r="BV27" s="51"/>
      <c r="BW27" s="33"/>
      <c r="BX27" s="34"/>
      <c r="BY27" s="34" t="str">
        <f t="shared" si="31"/>
        <v/>
      </c>
      <c r="BZ27" s="34"/>
      <c r="CA27" s="34"/>
      <c r="CB27" s="34"/>
      <c r="CC27" s="34" t="str">
        <f t="shared" si="32"/>
        <v/>
      </c>
      <c r="CD27" s="31" t="str">
        <f t="shared" si="33"/>
        <v/>
      </c>
      <c r="CE27" s="51"/>
      <c r="CF27" s="33"/>
      <c r="CG27" s="34" t="str">
        <f>IF($A27="","",IF(CF27="","I",LOOKUP(CF27/CH$2,{0,0.4,0.45,0.5,0.55,0.6,0.65,0.7,0.75,0.8,1},{"F","D","C","C+","B-","B","B+","A-","A","A+"})))</f>
        <v/>
      </c>
      <c r="CH27" s="35" t="str">
        <f>IF($A27="","",IF(CF27="","--",LOOKUP(CF27/CH$2,{0,0.4,0.45,0.5,0.55,0.6,0.65,0.7,0.75,0.8,1},{0,2,2.25,2.5,2.75,3,3.25,3.5,3.75,4})))</f>
        <v/>
      </c>
      <c r="CI27" s="52"/>
      <c r="CJ27" s="36"/>
      <c r="CK27" s="36"/>
      <c r="CL27" s="36" t="str">
        <f t="shared" si="34"/>
        <v/>
      </c>
      <c r="CM27" s="36"/>
      <c r="CN27" s="37"/>
      <c r="CO27" s="36"/>
      <c r="CP27" s="60" t="str">
        <f t="shared" si="35"/>
        <v/>
      </c>
      <c r="CQ27" s="64"/>
      <c r="CR27" s="35"/>
      <c r="CT27" s="69"/>
      <c r="CV27" s="69"/>
    </row>
    <row r="28" spans="1:100" s="38" customFormat="1" x14ac:dyDescent="0.25">
      <c r="A28" s="31"/>
      <c r="B28" s="41"/>
      <c r="C28" s="33"/>
      <c r="D28" s="34"/>
      <c r="E28" s="34" t="str">
        <f t="shared" si="8"/>
        <v/>
      </c>
      <c r="F28" s="37"/>
      <c r="G28" s="34"/>
      <c r="H28" s="34"/>
      <c r="I28" s="34" t="str">
        <f t="shared" si="9"/>
        <v/>
      </c>
      <c r="J28" s="34" t="str">
        <f t="shared" si="10"/>
        <v/>
      </c>
      <c r="K28" s="51"/>
      <c r="L28" s="39"/>
      <c r="M28" s="34"/>
      <c r="N28" s="34" t="str">
        <f t="shared" si="11"/>
        <v/>
      </c>
      <c r="O28" s="34"/>
      <c r="P28" s="34"/>
      <c r="Q28" s="34"/>
      <c r="R28" s="34" t="str">
        <f t="shared" si="12"/>
        <v/>
      </c>
      <c r="S28" s="31" t="str">
        <f t="shared" si="13"/>
        <v/>
      </c>
      <c r="T28" s="51"/>
      <c r="U28" s="33"/>
      <c r="V28" s="34"/>
      <c r="W28" s="34" t="str">
        <f t="shared" si="14"/>
        <v/>
      </c>
      <c r="X28" s="34"/>
      <c r="Y28" s="34"/>
      <c r="Z28" s="34"/>
      <c r="AA28" s="34" t="str">
        <f t="shared" si="15"/>
        <v/>
      </c>
      <c r="AB28" s="31" t="str">
        <f t="shared" si="16"/>
        <v/>
      </c>
      <c r="AC28" s="51"/>
      <c r="AD28" s="33"/>
      <c r="AE28" s="34"/>
      <c r="AF28" s="34" t="str">
        <f t="shared" si="17"/>
        <v/>
      </c>
      <c r="AG28" s="34"/>
      <c r="AH28" s="34"/>
      <c r="AI28" s="34"/>
      <c r="AJ28" s="34" t="str">
        <f t="shared" si="18"/>
        <v/>
      </c>
      <c r="AK28" s="31" t="str">
        <f t="shared" si="19"/>
        <v/>
      </c>
      <c r="AL28" s="51"/>
      <c r="AM28" s="33"/>
      <c r="AN28" s="34"/>
      <c r="AO28" s="34" t="str">
        <f t="shared" si="7"/>
        <v/>
      </c>
      <c r="AP28" s="34"/>
      <c r="AQ28" s="34"/>
      <c r="AR28" s="34"/>
      <c r="AS28" s="34" t="str">
        <f t="shared" si="20"/>
        <v/>
      </c>
      <c r="AT28" s="31" t="str">
        <f t="shared" si="21"/>
        <v/>
      </c>
      <c r="AU28" s="51"/>
      <c r="AV28" s="33"/>
      <c r="AW28" s="34"/>
      <c r="AX28" s="34" t="str">
        <f t="shared" si="22"/>
        <v/>
      </c>
      <c r="AY28" s="34"/>
      <c r="AZ28" s="34"/>
      <c r="BA28" s="34"/>
      <c r="BB28" s="34" t="str">
        <f t="shared" si="23"/>
        <v/>
      </c>
      <c r="BC28" s="31" t="str">
        <f t="shared" si="24"/>
        <v/>
      </c>
      <c r="BD28" s="51"/>
      <c r="BE28" s="33"/>
      <c r="BF28" s="34"/>
      <c r="BG28" s="34" t="str">
        <f t="shared" si="25"/>
        <v/>
      </c>
      <c r="BH28" s="34"/>
      <c r="BI28" s="34"/>
      <c r="BJ28" s="34"/>
      <c r="BK28" s="34" t="str">
        <f t="shared" si="26"/>
        <v/>
      </c>
      <c r="BL28" s="31" t="str">
        <f t="shared" si="27"/>
        <v/>
      </c>
      <c r="BM28" s="51"/>
      <c r="BN28" s="33"/>
      <c r="BO28" s="34"/>
      <c r="BP28" s="34" t="str">
        <f t="shared" si="28"/>
        <v/>
      </c>
      <c r="BQ28" s="34"/>
      <c r="BR28" s="34"/>
      <c r="BS28" s="34"/>
      <c r="BT28" s="34" t="str">
        <f t="shared" si="29"/>
        <v/>
      </c>
      <c r="BU28" s="31" t="str">
        <f t="shared" si="30"/>
        <v/>
      </c>
      <c r="BV28" s="51"/>
      <c r="BW28" s="33"/>
      <c r="BX28" s="34"/>
      <c r="BY28" s="34" t="str">
        <f t="shared" si="31"/>
        <v/>
      </c>
      <c r="BZ28" s="34"/>
      <c r="CA28" s="34"/>
      <c r="CB28" s="34"/>
      <c r="CC28" s="34" t="str">
        <f t="shared" si="32"/>
        <v/>
      </c>
      <c r="CD28" s="31" t="str">
        <f t="shared" si="33"/>
        <v/>
      </c>
      <c r="CE28" s="51"/>
      <c r="CF28" s="33"/>
      <c r="CG28" s="34" t="str">
        <f>IF($A28="","",IF(CF28="","I",LOOKUP(CF28/CH$2,{0,0.4,0.45,0.5,0.55,0.6,0.65,0.7,0.75,0.8,1},{"F","D","C","C+","B-","B","B+","A-","A","A+"})))</f>
        <v/>
      </c>
      <c r="CH28" s="35" t="str">
        <f>IF($A28="","",IF(CF28="","--",LOOKUP(CF28/CH$2,{0,0.4,0.45,0.5,0.55,0.6,0.65,0.7,0.75,0.8,1},{0,2,2.25,2.5,2.75,3,3.25,3.5,3.75,4})))</f>
        <v/>
      </c>
      <c r="CI28" s="52"/>
      <c r="CJ28" s="36"/>
      <c r="CK28" s="36"/>
      <c r="CL28" s="36" t="str">
        <f t="shared" si="34"/>
        <v/>
      </c>
      <c r="CM28" s="36"/>
      <c r="CN28" s="37"/>
      <c r="CO28" s="36"/>
      <c r="CP28" s="60" t="str">
        <f t="shared" si="35"/>
        <v/>
      </c>
      <c r="CQ28" s="64"/>
      <c r="CR28" s="35"/>
      <c r="CT28" s="69"/>
      <c r="CV28" s="69"/>
    </row>
    <row r="29" spans="1:100" s="38" customFormat="1" x14ac:dyDescent="0.25">
      <c r="A29" s="31"/>
      <c r="B29" s="32"/>
      <c r="C29" s="33"/>
      <c r="D29" s="34"/>
      <c r="E29" s="34" t="str">
        <f t="shared" si="8"/>
        <v/>
      </c>
      <c r="F29" s="34"/>
      <c r="G29" s="34"/>
      <c r="H29" s="34"/>
      <c r="I29" s="34" t="str">
        <f t="shared" si="9"/>
        <v/>
      </c>
      <c r="J29" s="34" t="str">
        <f t="shared" si="10"/>
        <v/>
      </c>
      <c r="K29" s="51"/>
      <c r="L29" s="39"/>
      <c r="M29" s="34"/>
      <c r="N29" s="34" t="str">
        <f t="shared" si="11"/>
        <v/>
      </c>
      <c r="O29" s="34"/>
      <c r="P29" s="34"/>
      <c r="Q29" s="34"/>
      <c r="R29" s="34" t="str">
        <f t="shared" si="12"/>
        <v/>
      </c>
      <c r="S29" s="31" t="str">
        <f t="shared" si="13"/>
        <v/>
      </c>
      <c r="T29" s="51"/>
      <c r="U29" s="33"/>
      <c r="V29" s="34"/>
      <c r="W29" s="34" t="str">
        <f t="shared" si="14"/>
        <v/>
      </c>
      <c r="X29" s="34"/>
      <c r="Y29" s="34"/>
      <c r="Z29" s="34"/>
      <c r="AA29" s="34" t="str">
        <f t="shared" si="15"/>
        <v/>
      </c>
      <c r="AB29" s="31" t="str">
        <f t="shared" si="16"/>
        <v/>
      </c>
      <c r="AC29" s="51"/>
      <c r="AD29" s="33"/>
      <c r="AE29" s="34"/>
      <c r="AF29" s="34" t="str">
        <f t="shared" si="17"/>
        <v/>
      </c>
      <c r="AG29" s="34"/>
      <c r="AH29" s="34"/>
      <c r="AI29" s="34"/>
      <c r="AJ29" s="34" t="str">
        <f t="shared" si="18"/>
        <v/>
      </c>
      <c r="AK29" s="31" t="str">
        <f t="shared" si="19"/>
        <v/>
      </c>
      <c r="AL29" s="51"/>
      <c r="AM29" s="33"/>
      <c r="AN29" s="34"/>
      <c r="AO29" s="34" t="str">
        <f t="shared" si="7"/>
        <v/>
      </c>
      <c r="AP29" s="34"/>
      <c r="AQ29" s="34"/>
      <c r="AR29" s="34"/>
      <c r="AS29" s="34" t="str">
        <f t="shared" si="20"/>
        <v/>
      </c>
      <c r="AT29" s="31" t="str">
        <f t="shared" si="21"/>
        <v/>
      </c>
      <c r="AU29" s="51"/>
      <c r="AV29" s="33"/>
      <c r="AW29" s="34"/>
      <c r="AX29" s="34" t="str">
        <f t="shared" si="22"/>
        <v/>
      </c>
      <c r="AY29" s="34"/>
      <c r="AZ29" s="34"/>
      <c r="BA29" s="34"/>
      <c r="BB29" s="34" t="str">
        <f t="shared" si="23"/>
        <v/>
      </c>
      <c r="BC29" s="31" t="str">
        <f t="shared" si="24"/>
        <v/>
      </c>
      <c r="BD29" s="51"/>
      <c r="BE29" s="33"/>
      <c r="BF29" s="34"/>
      <c r="BG29" s="34" t="str">
        <f t="shared" si="25"/>
        <v/>
      </c>
      <c r="BH29" s="34"/>
      <c r="BI29" s="34"/>
      <c r="BJ29" s="34"/>
      <c r="BK29" s="34" t="str">
        <f t="shared" si="26"/>
        <v/>
      </c>
      <c r="BL29" s="31" t="str">
        <f t="shared" si="27"/>
        <v/>
      </c>
      <c r="BM29" s="51"/>
      <c r="BN29" s="33"/>
      <c r="BO29" s="34"/>
      <c r="BP29" s="34" t="str">
        <f t="shared" si="28"/>
        <v/>
      </c>
      <c r="BQ29" s="34"/>
      <c r="BR29" s="34"/>
      <c r="BS29" s="34"/>
      <c r="BT29" s="34" t="str">
        <f t="shared" si="29"/>
        <v/>
      </c>
      <c r="BU29" s="31" t="str">
        <f t="shared" si="30"/>
        <v/>
      </c>
      <c r="BV29" s="51"/>
      <c r="BW29" s="33"/>
      <c r="BX29" s="34"/>
      <c r="BY29" s="34" t="str">
        <f t="shared" si="31"/>
        <v/>
      </c>
      <c r="BZ29" s="34"/>
      <c r="CA29" s="34"/>
      <c r="CB29" s="34"/>
      <c r="CC29" s="34" t="str">
        <f t="shared" si="32"/>
        <v/>
      </c>
      <c r="CD29" s="31" t="str">
        <f t="shared" si="33"/>
        <v/>
      </c>
      <c r="CE29" s="51"/>
      <c r="CF29" s="33"/>
      <c r="CG29" s="34" t="str">
        <f>IF($A29="","",IF(CF29="","I",LOOKUP(CF29/CH$2,{0,0.4,0.45,0.5,0.55,0.6,0.65,0.7,0.75,0.8,1},{"F","D","C","C+","B-","B","B+","A-","A","A+"})))</f>
        <v/>
      </c>
      <c r="CH29" s="35" t="str">
        <f>IF($A29="","",IF(CF29="","--",LOOKUP(CF29/CH$2,{0,0.4,0.45,0.5,0.55,0.6,0.65,0.7,0.75,0.8,1},{0,2,2.25,2.5,2.75,3,3.25,3.5,3.75,4})))</f>
        <v/>
      </c>
      <c r="CI29" s="52"/>
      <c r="CJ29" s="36"/>
      <c r="CK29" s="36"/>
      <c r="CL29" s="36" t="str">
        <f t="shared" si="34"/>
        <v/>
      </c>
      <c r="CM29" s="36"/>
      <c r="CN29" s="37"/>
      <c r="CO29" s="36"/>
      <c r="CP29" s="60" t="str">
        <f t="shared" si="35"/>
        <v/>
      </c>
      <c r="CQ29" s="64"/>
      <c r="CR29" s="35"/>
      <c r="CT29" s="69"/>
      <c r="CV29" s="69"/>
    </row>
    <row r="30" spans="1:100" s="38" customFormat="1" x14ac:dyDescent="0.25">
      <c r="A30" s="31"/>
      <c r="B30" s="32"/>
      <c r="C30" s="33"/>
      <c r="D30" s="34"/>
      <c r="E30" s="34" t="str">
        <f t="shared" si="8"/>
        <v/>
      </c>
      <c r="F30" s="34"/>
      <c r="G30" s="34"/>
      <c r="H30" s="34"/>
      <c r="I30" s="34" t="str">
        <f t="shared" si="9"/>
        <v/>
      </c>
      <c r="J30" s="34" t="str">
        <f t="shared" si="10"/>
        <v/>
      </c>
      <c r="K30" s="51"/>
      <c r="L30" s="39"/>
      <c r="M30" s="34"/>
      <c r="N30" s="34" t="str">
        <f t="shared" si="11"/>
        <v/>
      </c>
      <c r="O30" s="34"/>
      <c r="P30" s="34"/>
      <c r="Q30" s="34"/>
      <c r="R30" s="34" t="str">
        <f t="shared" si="12"/>
        <v/>
      </c>
      <c r="S30" s="31" t="str">
        <f t="shared" si="13"/>
        <v/>
      </c>
      <c r="T30" s="51"/>
      <c r="U30" s="33"/>
      <c r="V30" s="34"/>
      <c r="W30" s="34" t="str">
        <f t="shared" si="14"/>
        <v/>
      </c>
      <c r="X30" s="34"/>
      <c r="Y30" s="34"/>
      <c r="Z30" s="34"/>
      <c r="AA30" s="34" t="str">
        <f t="shared" si="15"/>
        <v/>
      </c>
      <c r="AB30" s="31" t="str">
        <f t="shared" si="16"/>
        <v/>
      </c>
      <c r="AC30" s="51"/>
      <c r="AD30" s="33"/>
      <c r="AE30" s="34"/>
      <c r="AF30" s="34" t="str">
        <f t="shared" si="17"/>
        <v/>
      </c>
      <c r="AG30" s="34"/>
      <c r="AH30" s="34"/>
      <c r="AI30" s="34"/>
      <c r="AJ30" s="34" t="str">
        <f t="shared" si="18"/>
        <v/>
      </c>
      <c r="AK30" s="31" t="str">
        <f t="shared" si="19"/>
        <v/>
      </c>
      <c r="AL30" s="51"/>
      <c r="AM30" s="33"/>
      <c r="AN30" s="34"/>
      <c r="AO30" s="34" t="str">
        <f t="shared" si="7"/>
        <v/>
      </c>
      <c r="AP30" s="34"/>
      <c r="AQ30" s="34"/>
      <c r="AR30" s="34"/>
      <c r="AS30" s="34" t="str">
        <f t="shared" si="20"/>
        <v/>
      </c>
      <c r="AT30" s="31" t="str">
        <f t="shared" si="21"/>
        <v/>
      </c>
      <c r="AU30" s="51"/>
      <c r="AV30" s="33"/>
      <c r="AW30" s="34"/>
      <c r="AX30" s="34" t="str">
        <f t="shared" si="22"/>
        <v/>
      </c>
      <c r="AY30" s="34"/>
      <c r="AZ30" s="34"/>
      <c r="BA30" s="34"/>
      <c r="BB30" s="34" t="str">
        <f t="shared" si="23"/>
        <v/>
      </c>
      <c r="BC30" s="31" t="str">
        <f t="shared" si="24"/>
        <v/>
      </c>
      <c r="BD30" s="51"/>
      <c r="BE30" s="33"/>
      <c r="BF30" s="34"/>
      <c r="BG30" s="34" t="str">
        <f t="shared" si="25"/>
        <v/>
      </c>
      <c r="BH30" s="34"/>
      <c r="BI30" s="34"/>
      <c r="BJ30" s="34"/>
      <c r="BK30" s="34" t="str">
        <f t="shared" si="26"/>
        <v/>
      </c>
      <c r="BL30" s="31" t="str">
        <f t="shared" si="27"/>
        <v/>
      </c>
      <c r="BM30" s="51"/>
      <c r="BN30" s="33"/>
      <c r="BO30" s="34"/>
      <c r="BP30" s="34" t="str">
        <f t="shared" si="28"/>
        <v/>
      </c>
      <c r="BQ30" s="34"/>
      <c r="BR30" s="34"/>
      <c r="BS30" s="34"/>
      <c r="BT30" s="34" t="str">
        <f t="shared" si="29"/>
        <v/>
      </c>
      <c r="BU30" s="31" t="str">
        <f t="shared" si="30"/>
        <v/>
      </c>
      <c r="BV30" s="51"/>
      <c r="BW30" s="33"/>
      <c r="BX30" s="34"/>
      <c r="BY30" s="34" t="str">
        <f t="shared" si="31"/>
        <v/>
      </c>
      <c r="BZ30" s="34"/>
      <c r="CA30" s="34"/>
      <c r="CB30" s="34"/>
      <c r="CC30" s="34" t="str">
        <f t="shared" si="32"/>
        <v/>
      </c>
      <c r="CD30" s="31" t="str">
        <f t="shared" si="33"/>
        <v/>
      </c>
      <c r="CE30" s="51"/>
      <c r="CF30" s="33"/>
      <c r="CG30" s="34" t="str">
        <f>IF($A30="","",IF(CF30="","I",LOOKUP(CF30/CH$2,{0,0.4,0.45,0.5,0.55,0.6,0.65,0.7,0.75,0.8,1},{"F","D","C","C+","B-","B","B+","A-","A","A+"})))</f>
        <v/>
      </c>
      <c r="CH30" s="35" t="str">
        <f>IF($A30="","",IF(CF30="","--",LOOKUP(CF30/CH$2,{0,0.4,0.45,0.5,0.55,0.6,0.65,0.7,0.75,0.8,1},{0,2,2.25,2.5,2.75,3,3.25,3.5,3.75,4})))</f>
        <v/>
      </c>
      <c r="CI30" s="52"/>
      <c r="CJ30" s="36"/>
      <c r="CK30" s="36"/>
      <c r="CL30" s="36" t="str">
        <f t="shared" si="34"/>
        <v/>
      </c>
      <c r="CM30" s="36"/>
      <c r="CN30" s="37"/>
      <c r="CO30" s="36"/>
      <c r="CP30" s="60" t="str">
        <f t="shared" si="35"/>
        <v/>
      </c>
      <c r="CQ30" s="64"/>
      <c r="CR30" s="35"/>
      <c r="CT30" s="69"/>
      <c r="CV30" s="69"/>
    </row>
    <row r="31" spans="1:100" s="38" customFormat="1" x14ac:dyDescent="0.25">
      <c r="A31" s="31"/>
      <c r="B31" s="32"/>
      <c r="C31" s="33"/>
      <c r="D31" s="34"/>
      <c r="E31" s="34" t="str">
        <f t="shared" si="8"/>
        <v/>
      </c>
      <c r="F31" s="34"/>
      <c r="G31" s="34"/>
      <c r="H31" s="34"/>
      <c r="I31" s="34" t="str">
        <f t="shared" si="9"/>
        <v/>
      </c>
      <c r="J31" s="34" t="str">
        <f t="shared" si="10"/>
        <v/>
      </c>
      <c r="K31" s="51"/>
      <c r="L31" s="39"/>
      <c r="M31" s="34"/>
      <c r="N31" s="34" t="str">
        <f t="shared" si="11"/>
        <v/>
      </c>
      <c r="O31" s="34"/>
      <c r="P31" s="34"/>
      <c r="Q31" s="34"/>
      <c r="R31" s="34" t="str">
        <f t="shared" si="12"/>
        <v/>
      </c>
      <c r="S31" s="31" t="str">
        <f t="shared" si="13"/>
        <v/>
      </c>
      <c r="T31" s="51"/>
      <c r="U31" s="33"/>
      <c r="V31" s="34"/>
      <c r="W31" s="34" t="str">
        <f t="shared" si="14"/>
        <v/>
      </c>
      <c r="X31" s="34"/>
      <c r="Y31" s="34"/>
      <c r="Z31" s="34"/>
      <c r="AA31" s="34" t="str">
        <f t="shared" si="15"/>
        <v/>
      </c>
      <c r="AB31" s="31" t="str">
        <f t="shared" si="16"/>
        <v/>
      </c>
      <c r="AC31" s="51"/>
      <c r="AD31" s="33"/>
      <c r="AE31" s="34"/>
      <c r="AF31" s="34" t="str">
        <f t="shared" si="17"/>
        <v/>
      </c>
      <c r="AG31" s="34"/>
      <c r="AH31" s="34"/>
      <c r="AI31" s="34"/>
      <c r="AJ31" s="34" t="str">
        <f t="shared" si="18"/>
        <v/>
      </c>
      <c r="AK31" s="31" t="str">
        <f t="shared" si="19"/>
        <v/>
      </c>
      <c r="AL31" s="51"/>
      <c r="AM31" s="33"/>
      <c r="AN31" s="34"/>
      <c r="AO31" s="34" t="str">
        <f t="shared" si="7"/>
        <v/>
      </c>
      <c r="AP31" s="34"/>
      <c r="AQ31" s="34"/>
      <c r="AR31" s="34"/>
      <c r="AS31" s="34" t="str">
        <f t="shared" si="20"/>
        <v/>
      </c>
      <c r="AT31" s="31" t="str">
        <f t="shared" si="21"/>
        <v/>
      </c>
      <c r="AU31" s="51"/>
      <c r="AV31" s="33"/>
      <c r="AW31" s="34"/>
      <c r="AX31" s="34" t="str">
        <f t="shared" si="22"/>
        <v/>
      </c>
      <c r="AY31" s="34"/>
      <c r="AZ31" s="34"/>
      <c r="BA31" s="34"/>
      <c r="BB31" s="34" t="str">
        <f t="shared" si="23"/>
        <v/>
      </c>
      <c r="BC31" s="31" t="str">
        <f t="shared" si="24"/>
        <v/>
      </c>
      <c r="BD31" s="51"/>
      <c r="BE31" s="33"/>
      <c r="BF31" s="34"/>
      <c r="BG31" s="34" t="str">
        <f t="shared" si="25"/>
        <v/>
      </c>
      <c r="BH31" s="34"/>
      <c r="BI31" s="34"/>
      <c r="BJ31" s="34"/>
      <c r="BK31" s="34" t="str">
        <f t="shared" si="26"/>
        <v/>
      </c>
      <c r="BL31" s="31" t="str">
        <f t="shared" si="27"/>
        <v/>
      </c>
      <c r="BM31" s="51"/>
      <c r="BN31" s="33"/>
      <c r="BO31" s="34"/>
      <c r="BP31" s="34" t="str">
        <f t="shared" si="28"/>
        <v/>
      </c>
      <c r="BQ31" s="34"/>
      <c r="BR31" s="34"/>
      <c r="BS31" s="34"/>
      <c r="BT31" s="34" t="str">
        <f t="shared" si="29"/>
        <v/>
      </c>
      <c r="BU31" s="31" t="str">
        <f t="shared" si="30"/>
        <v/>
      </c>
      <c r="BV31" s="51"/>
      <c r="BW31" s="33"/>
      <c r="BX31" s="34"/>
      <c r="BY31" s="34" t="str">
        <f t="shared" si="31"/>
        <v/>
      </c>
      <c r="BZ31" s="34"/>
      <c r="CA31" s="34"/>
      <c r="CB31" s="34"/>
      <c r="CC31" s="34" t="str">
        <f t="shared" si="32"/>
        <v/>
      </c>
      <c r="CD31" s="31" t="str">
        <f t="shared" si="33"/>
        <v/>
      </c>
      <c r="CE31" s="51"/>
      <c r="CF31" s="33"/>
      <c r="CG31" s="34" t="str">
        <f>IF($A31="","",IF(CF31="","I",LOOKUP(CF31/CH$2,{0,0.4,0.45,0.5,0.55,0.6,0.65,0.7,0.75,0.8,1},{"F","D","C","C+","B-","B","B+","A-","A","A+"})))</f>
        <v/>
      </c>
      <c r="CH31" s="35" t="str">
        <f>IF($A31="","",IF(CF31="","--",LOOKUP(CF31/CH$2,{0,0.4,0.45,0.5,0.55,0.6,0.65,0.7,0.75,0.8,1},{0,2,2.25,2.5,2.75,3,3.25,3.5,3.75,4})))</f>
        <v/>
      </c>
      <c r="CI31" s="52"/>
      <c r="CJ31" s="36"/>
      <c r="CK31" s="36"/>
      <c r="CL31" s="36" t="str">
        <f t="shared" si="34"/>
        <v/>
      </c>
      <c r="CM31" s="36"/>
      <c r="CN31" s="37"/>
      <c r="CO31" s="36"/>
      <c r="CP31" s="60" t="str">
        <f t="shared" si="35"/>
        <v/>
      </c>
      <c r="CQ31" s="64"/>
      <c r="CR31" s="35"/>
      <c r="CT31" s="69"/>
      <c r="CV31" s="69"/>
    </row>
    <row r="32" spans="1:100" s="38" customFormat="1" x14ac:dyDescent="0.25">
      <c r="A32" s="31"/>
      <c r="B32" s="32"/>
      <c r="C32" s="33"/>
      <c r="D32" s="34"/>
      <c r="E32" s="34" t="str">
        <f t="shared" si="8"/>
        <v/>
      </c>
      <c r="F32" s="34"/>
      <c r="G32" s="34"/>
      <c r="H32" s="34"/>
      <c r="I32" s="34" t="str">
        <f t="shared" si="9"/>
        <v/>
      </c>
      <c r="J32" s="34" t="str">
        <f t="shared" si="10"/>
        <v/>
      </c>
      <c r="K32" s="51"/>
      <c r="L32" s="39"/>
      <c r="M32" s="34"/>
      <c r="N32" s="34" t="str">
        <f t="shared" si="11"/>
        <v/>
      </c>
      <c r="O32" s="34"/>
      <c r="P32" s="34"/>
      <c r="Q32" s="34"/>
      <c r="R32" s="34" t="str">
        <f t="shared" si="12"/>
        <v/>
      </c>
      <c r="S32" s="31" t="str">
        <f t="shared" si="13"/>
        <v/>
      </c>
      <c r="T32" s="51"/>
      <c r="U32" s="33"/>
      <c r="V32" s="34"/>
      <c r="W32" s="34" t="str">
        <f t="shared" si="14"/>
        <v/>
      </c>
      <c r="X32" s="34"/>
      <c r="Y32" s="34"/>
      <c r="Z32" s="34"/>
      <c r="AA32" s="34" t="str">
        <f t="shared" si="15"/>
        <v/>
      </c>
      <c r="AB32" s="31" t="str">
        <f t="shared" si="16"/>
        <v/>
      </c>
      <c r="AC32" s="51"/>
      <c r="AD32" s="33"/>
      <c r="AE32" s="34"/>
      <c r="AF32" s="34" t="str">
        <f t="shared" si="17"/>
        <v/>
      </c>
      <c r="AG32" s="34"/>
      <c r="AH32" s="34"/>
      <c r="AI32" s="34"/>
      <c r="AJ32" s="34" t="str">
        <f t="shared" si="18"/>
        <v/>
      </c>
      <c r="AK32" s="31" t="str">
        <f t="shared" si="19"/>
        <v/>
      </c>
      <c r="AL32" s="51"/>
      <c r="AM32" s="33"/>
      <c r="AN32" s="34"/>
      <c r="AO32" s="34" t="str">
        <f t="shared" si="7"/>
        <v/>
      </c>
      <c r="AP32" s="34"/>
      <c r="AQ32" s="34"/>
      <c r="AR32" s="34"/>
      <c r="AS32" s="34" t="str">
        <f t="shared" si="20"/>
        <v/>
      </c>
      <c r="AT32" s="31" t="str">
        <f t="shared" si="21"/>
        <v/>
      </c>
      <c r="AU32" s="51"/>
      <c r="AV32" s="33"/>
      <c r="AW32" s="34"/>
      <c r="AX32" s="34" t="str">
        <f t="shared" si="22"/>
        <v/>
      </c>
      <c r="AY32" s="34"/>
      <c r="AZ32" s="34"/>
      <c r="BA32" s="34"/>
      <c r="BB32" s="34" t="str">
        <f t="shared" si="23"/>
        <v/>
      </c>
      <c r="BC32" s="31" t="str">
        <f t="shared" si="24"/>
        <v/>
      </c>
      <c r="BD32" s="51"/>
      <c r="BE32" s="33"/>
      <c r="BF32" s="34"/>
      <c r="BG32" s="34" t="str">
        <f t="shared" si="25"/>
        <v/>
      </c>
      <c r="BH32" s="34"/>
      <c r="BI32" s="34"/>
      <c r="BJ32" s="34"/>
      <c r="BK32" s="34" t="str">
        <f t="shared" si="26"/>
        <v/>
      </c>
      <c r="BL32" s="31" t="str">
        <f t="shared" si="27"/>
        <v/>
      </c>
      <c r="BM32" s="51"/>
      <c r="BN32" s="33"/>
      <c r="BO32" s="34"/>
      <c r="BP32" s="34" t="str">
        <f t="shared" si="28"/>
        <v/>
      </c>
      <c r="BQ32" s="34"/>
      <c r="BR32" s="34"/>
      <c r="BS32" s="34"/>
      <c r="BT32" s="34" t="str">
        <f t="shared" si="29"/>
        <v/>
      </c>
      <c r="BU32" s="31" t="str">
        <f t="shared" si="30"/>
        <v/>
      </c>
      <c r="BV32" s="51"/>
      <c r="BW32" s="33"/>
      <c r="BX32" s="34"/>
      <c r="BY32" s="34" t="str">
        <f t="shared" si="31"/>
        <v/>
      </c>
      <c r="BZ32" s="34"/>
      <c r="CA32" s="34"/>
      <c r="CB32" s="34"/>
      <c r="CC32" s="34" t="str">
        <f t="shared" si="32"/>
        <v/>
      </c>
      <c r="CD32" s="31" t="str">
        <f t="shared" si="33"/>
        <v/>
      </c>
      <c r="CE32" s="51"/>
      <c r="CF32" s="33"/>
      <c r="CG32" s="34" t="str">
        <f>IF($A32="","",IF(CF32="","I",LOOKUP(CF32/CH$2,{0,0.4,0.45,0.5,0.55,0.6,0.65,0.7,0.75,0.8,1},{"F","D","C","C+","B-","B","B+","A-","A","A+"})))</f>
        <v/>
      </c>
      <c r="CH32" s="35" t="str">
        <f>IF($A32="","",IF(CF32="","--",LOOKUP(CF32/CH$2,{0,0.4,0.45,0.5,0.55,0.6,0.65,0.7,0.75,0.8,1},{0,2,2.25,2.5,2.75,3,3.25,3.5,3.75,4})))</f>
        <v/>
      </c>
      <c r="CI32" s="52"/>
      <c r="CJ32" s="36"/>
      <c r="CK32" s="36"/>
      <c r="CL32" s="36" t="str">
        <f t="shared" si="34"/>
        <v/>
      </c>
      <c r="CM32" s="36"/>
      <c r="CN32" s="37"/>
      <c r="CO32" s="36"/>
      <c r="CP32" s="60" t="str">
        <f t="shared" si="35"/>
        <v/>
      </c>
      <c r="CQ32" s="64"/>
      <c r="CR32" s="35"/>
      <c r="CT32" s="69"/>
      <c r="CV32" s="69"/>
    </row>
    <row r="33" spans="1:100" s="38" customFormat="1" x14ac:dyDescent="0.25">
      <c r="A33" s="31"/>
      <c r="B33" s="32"/>
      <c r="C33" s="33"/>
      <c r="D33" s="34"/>
      <c r="E33" s="34" t="str">
        <f t="shared" si="8"/>
        <v/>
      </c>
      <c r="F33" s="34"/>
      <c r="G33" s="34"/>
      <c r="H33" s="34"/>
      <c r="I33" s="34" t="str">
        <f t="shared" si="9"/>
        <v/>
      </c>
      <c r="J33" s="34" t="str">
        <f t="shared" si="10"/>
        <v/>
      </c>
      <c r="K33" s="51"/>
      <c r="L33" s="39"/>
      <c r="M33" s="34"/>
      <c r="N33" s="34" t="str">
        <f t="shared" si="11"/>
        <v/>
      </c>
      <c r="O33" s="34"/>
      <c r="P33" s="34"/>
      <c r="Q33" s="34"/>
      <c r="R33" s="34" t="str">
        <f t="shared" si="12"/>
        <v/>
      </c>
      <c r="S33" s="31" t="str">
        <f t="shared" si="13"/>
        <v/>
      </c>
      <c r="T33" s="51"/>
      <c r="U33" s="33"/>
      <c r="V33" s="34"/>
      <c r="W33" s="34" t="str">
        <f t="shared" si="14"/>
        <v/>
      </c>
      <c r="X33" s="34"/>
      <c r="Y33" s="34"/>
      <c r="Z33" s="34"/>
      <c r="AA33" s="34" t="str">
        <f t="shared" si="15"/>
        <v/>
      </c>
      <c r="AB33" s="31" t="str">
        <f t="shared" si="16"/>
        <v/>
      </c>
      <c r="AC33" s="51"/>
      <c r="AD33" s="33"/>
      <c r="AE33" s="34"/>
      <c r="AF33" s="34" t="str">
        <f t="shared" si="17"/>
        <v/>
      </c>
      <c r="AG33" s="34"/>
      <c r="AH33" s="34"/>
      <c r="AI33" s="34"/>
      <c r="AJ33" s="34" t="str">
        <f t="shared" si="18"/>
        <v/>
      </c>
      <c r="AK33" s="31" t="str">
        <f t="shared" si="19"/>
        <v/>
      </c>
      <c r="AL33" s="51"/>
      <c r="AM33" s="33"/>
      <c r="AN33" s="34"/>
      <c r="AO33" s="34" t="str">
        <f t="shared" si="7"/>
        <v/>
      </c>
      <c r="AP33" s="34"/>
      <c r="AQ33" s="34"/>
      <c r="AR33" s="34"/>
      <c r="AS33" s="34" t="str">
        <f t="shared" si="20"/>
        <v/>
      </c>
      <c r="AT33" s="31" t="str">
        <f t="shared" si="21"/>
        <v/>
      </c>
      <c r="AU33" s="51"/>
      <c r="AV33" s="33"/>
      <c r="AW33" s="34"/>
      <c r="AX33" s="34" t="str">
        <f t="shared" si="22"/>
        <v/>
      </c>
      <c r="AY33" s="34"/>
      <c r="AZ33" s="34"/>
      <c r="BA33" s="34"/>
      <c r="BB33" s="34" t="str">
        <f t="shared" si="23"/>
        <v/>
      </c>
      <c r="BC33" s="31" t="str">
        <f t="shared" si="24"/>
        <v/>
      </c>
      <c r="BD33" s="51"/>
      <c r="BE33" s="33"/>
      <c r="BF33" s="34"/>
      <c r="BG33" s="34" t="str">
        <f t="shared" si="25"/>
        <v/>
      </c>
      <c r="BH33" s="34"/>
      <c r="BI33" s="34"/>
      <c r="BJ33" s="34"/>
      <c r="BK33" s="34" t="str">
        <f t="shared" si="26"/>
        <v/>
      </c>
      <c r="BL33" s="31" t="str">
        <f t="shared" si="27"/>
        <v/>
      </c>
      <c r="BM33" s="51"/>
      <c r="BN33" s="33"/>
      <c r="BO33" s="34"/>
      <c r="BP33" s="34" t="str">
        <f t="shared" si="28"/>
        <v/>
      </c>
      <c r="BQ33" s="34"/>
      <c r="BR33" s="34"/>
      <c r="BS33" s="34"/>
      <c r="BT33" s="34" t="str">
        <f t="shared" si="29"/>
        <v/>
      </c>
      <c r="BU33" s="31" t="str">
        <f t="shared" si="30"/>
        <v/>
      </c>
      <c r="BV33" s="51"/>
      <c r="BW33" s="33"/>
      <c r="BX33" s="34"/>
      <c r="BY33" s="34" t="str">
        <f t="shared" si="31"/>
        <v/>
      </c>
      <c r="BZ33" s="34"/>
      <c r="CA33" s="34"/>
      <c r="CB33" s="34"/>
      <c r="CC33" s="34" t="str">
        <f t="shared" si="32"/>
        <v/>
      </c>
      <c r="CD33" s="31" t="str">
        <f t="shared" si="33"/>
        <v/>
      </c>
      <c r="CE33" s="51"/>
      <c r="CF33" s="33"/>
      <c r="CG33" s="34" t="str">
        <f>IF($A33="","",IF(CF33="","I",LOOKUP(CF33/CH$2,{0,0.4,0.45,0.5,0.55,0.6,0.65,0.7,0.75,0.8,1},{"F","D","C","C+","B-","B","B+","A-","A","A+"})))</f>
        <v/>
      </c>
      <c r="CH33" s="35" t="str">
        <f>IF($A33="","",IF(CF33="","--",LOOKUP(CF33/CH$2,{0,0.4,0.45,0.5,0.55,0.6,0.65,0.7,0.75,0.8,1},{0,2,2.25,2.5,2.75,3,3.25,3.5,3.75,4})))</f>
        <v/>
      </c>
      <c r="CI33" s="52"/>
      <c r="CJ33" s="36"/>
      <c r="CK33" s="36"/>
      <c r="CL33" s="36" t="str">
        <f t="shared" si="34"/>
        <v/>
      </c>
      <c r="CM33" s="36"/>
      <c r="CN33" s="37"/>
      <c r="CO33" s="36"/>
      <c r="CP33" s="60" t="str">
        <f t="shared" si="35"/>
        <v/>
      </c>
      <c r="CQ33" s="64"/>
      <c r="CR33" s="35"/>
      <c r="CT33" s="69"/>
      <c r="CV33" s="69"/>
    </row>
    <row r="34" spans="1:100" s="38" customFormat="1" x14ac:dyDescent="0.25">
      <c r="A34" s="31"/>
      <c r="B34" s="32"/>
      <c r="C34" s="33"/>
      <c r="D34" s="34"/>
      <c r="E34" s="34" t="str">
        <f t="shared" si="8"/>
        <v/>
      </c>
      <c r="F34" s="34"/>
      <c r="G34" s="34"/>
      <c r="H34" s="34"/>
      <c r="I34" s="34" t="str">
        <f t="shared" si="9"/>
        <v/>
      </c>
      <c r="J34" s="34" t="str">
        <f t="shared" si="10"/>
        <v/>
      </c>
      <c r="K34" s="51"/>
      <c r="L34" s="39"/>
      <c r="M34" s="34"/>
      <c r="N34" s="34" t="str">
        <f t="shared" si="11"/>
        <v/>
      </c>
      <c r="O34" s="34"/>
      <c r="P34" s="34"/>
      <c r="Q34" s="34"/>
      <c r="R34" s="34" t="str">
        <f t="shared" si="12"/>
        <v/>
      </c>
      <c r="S34" s="31" t="str">
        <f t="shared" si="13"/>
        <v/>
      </c>
      <c r="T34" s="51"/>
      <c r="U34" s="33"/>
      <c r="V34" s="34"/>
      <c r="W34" s="34" t="str">
        <f t="shared" si="14"/>
        <v/>
      </c>
      <c r="X34" s="34"/>
      <c r="Y34" s="34"/>
      <c r="Z34" s="34"/>
      <c r="AA34" s="34" t="str">
        <f t="shared" si="15"/>
        <v/>
      </c>
      <c r="AB34" s="31" t="str">
        <f t="shared" si="16"/>
        <v/>
      </c>
      <c r="AC34" s="51"/>
      <c r="AD34" s="33"/>
      <c r="AE34" s="34"/>
      <c r="AF34" s="34" t="str">
        <f t="shared" si="17"/>
        <v/>
      </c>
      <c r="AG34" s="34"/>
      <c r="AH34" s="34"/>
      <c r="AI34" s="34"/>
      <c r="AJ34" s="34" t="str">
        <f t="shared" si="18"/>
        <v/>
      </c>
      <c r="AK34" s="31" t="str">
        <f t="shared" si="19"/>
        <v/>
      </c>
      <c r="AL34" s="51"/>
      <c r="AM34" s="33"/>
      <c r="AN34" s="34"/>
      <c r="AO34" s="34" t="str">
        <f t="shared" si="7"/>
        <v/>
      </c>
      <c r="AP34" s="34"/>
      <c r="AQ34" s="34"/>
      <c r="AR34" s="34"/>
      <c r="AS34" s="34" t="str">
        <f t="shared" si="20"/>
        <v/>
      </c>
      <c r="AT34" s="31" t="str">
        <f t="shared" si="21"/>
        <v/>
      </c>
      <c r="AU34" s="51"/>
      <c r="AV34" s="33"/>
      <c r="AW34" s="34"/>
      <c r="AX34" s="34" t="str">
        <f t="shared" si="22"/>
        <v/>
      </c>
      <c r="AY34" s="34"/>
      <c r="AZ34" s="34"/>
      <c r="BA34" s="34"/>
      <c r="BB34" s="34" t="str">
        <f t="shared" si="23"/>
        <v/>
      </c>
      <c r="BC34" s="31" t="str">
        <f t="shared" si="24"/>
        <v/>
      </c>
      <c r="BD34" s="51"/>
      <c r="BE34" s="33"/>
      <c r="BF34" s="34"/>
      <c r="BG34" s="34" t="str">
        <f t="shared" si="25"/>
        <v/>
      </c>
      <c r="BH34" s="34"/>
      <c r="BI34" s="34"/>
      <c r="BJ34" s="34"/>
      <c r="BK34" s="34" t="str">
        <f t="shared" si="26"/>
        <v/>
      </c>
      <c r="BL34" s="31" t="str">
        <f t="shared" si="27"/>
        <v/>
      </c>
      <c r="BM34" s="51"/>
      <c r="BN34" s="33"/>
      <c r="BO34" s="34"/>
      <c r="BP34" s="34" t="str">
        <f t="shared" si="28"/>
        <v/>
      </c>
      <c r="BQ34" s="34"/>
      <c r="BR34" s="34"/>
      <c r="BS34" s="34"/>
      <c r="BT34" s="34" t="str">
        <f t="shared" si="29"/>
        <v/>
      </c>
      <c r="BU34" s="31" t="str">
        <f t="shared" si="30"/>
        <v/>
      </c>
      <c r="BV34" s="51"/>
      <c r="BW34" s="33"/>
      <c r="BX34" s="34"/>
      <c r="BY34" s="34" t="str">
        <f t="shared" si="31"/>
        <v/>
      </c>
      <c r="BZ34" s="34"/>
      <c r="CA34" s="34"/>
      <c r="CB34" s="34"/>
      <c r="CC34" s="34" t="str">
        <f t="shared" si="32"/>
        <v/>
      </c>
      <c r="CD34" s="31" t="str">
        <f t="shared" si="33"/>
        <v/>
      </c>
      <c r="CE34" s="51"/>
      <c r="CF34" s="33"/>
      <c r="CG34" s="34" t="str">
        <f>IF($A34="","",IF(CF34="","I",LOOKUP(CF34/CH$2,{0,0.4,0.45,0.5,0.55,0.6,0.65,0.7,0.75,0.8,1},{"F","D","C","C+","B-","B","B+","A-","A","A+"})))</f>
        <v/>
      </c>
      <c r="CH34" s="35" t="str">
        <f>IF($A34="","",IF(CF34="","--",LOOKUP(CF34/CH$2,{0,0.4,0.45,0.5,0.55,0.6,0.65,0.7,0.75,0.8,1},{0,2,2.25,2.5,2.75,3,3.25,3.5,3.75,4})))</f>
        <v/>
      </c>
      <c r="CI34" s="52"/>
      <c r="CJ34" s="36"/>
      <c r="CK34" s="36"/>
      <c r="CL34" s="36" t="str">
        <f t="shared" si="34"/>
        <v/>
      </c>
      <c r="CM34" s="36"/>
      <c r="CN34" s="37"/>
      <c r="CO34" s="36"/>
      <c r="CP34" s="60" t="str">
        <f t="shared" si="35"/>
        <v/>
      </c>
      <c r="CQ34" s="64"/>
      <c r="CR34" s="35"/>
      <c r="CT34" s="69"/>
      <c r="CV34" s="69"/>
    </row>
    <row r="35" spans="1:100" s="38" customFormat="1" x14ac:dyDescent="0.25">
      <c r="A35" s="31"/>
      <c r="B35" s="32"/>
      <c r="C35" s="33"/>
      <c r="D35" s="34"/>
      <c r="E35" s="34" t="str">
        <f t="shared" si="8"/>
        <v/>
      </c>
      <c r="F35" s="34"/>
      <c r="G35" s="34"/>
      <c r="H35" s="34"/>
      <c r="I35" s="34" t="str">
        <f t="shared" si="9"/>
        <v/>
      </c>
      <c r="J35" s="34" t="str">
        <f t="shared" si="10"/>
        <v/>
      </c>
      <c r="K35" s="51"/>
      <c r="L35" s="39"/>
      <c r="M35" s="34"/>
      <c r="N35" s="34" t="str">
        <f t="shared" si="11"/>
        <v/>
      </c>
      <c r="O35" s="34"/>
      <c r="P35" s="34"/>
      <c r="Q35" s="34"/>
      <c r="R35" s="34" t="str">
        <f t="shared" si="12"/>
        <v/>
      </c>
      <c r="S35" s="31" t="str">
        <f t="shared" si="13"/>
        <v/>
      </c>
      <c r="T35" s="51"/>
      <c r="U35" s="33"/>
      <c r="V35" s="34"/>
      <c r="W35" s="34" t="str">
        <f t="shared" si="14"/>
        <v/>
      </c>
      <c r="X35" s="34"/>
      <c r="Y35" s="34"/>
      <c r="Z35" s="34"/>
      <c r="AA35" s="34" t="str">
        <f t="shared" si="15"/>
        <v/>
      </c>
      <c r="AB35" s="31" t="str">
        <f t="shared" si="16"/>
        <v/>
      </c>
      <c r="AC35" s="51"/>
      <c r="AD35" s="33"/>
      <c r="AE35" s="34"/>
      <c r="AF35" s="34" t="str">
        <f t="shared" si="17"/>
        <v/>
      </c>
      <c r="AG35" s="34"/>
      <c r="AH35" s="34"/>
      <c r="AI35" s="34"/>
      <c r="AJ35" s="34" t="str">
        <f t="shared" si="18"/>
        <v/>
      </c>
      <c r="AK35" s="31" t="str">
        <f t="shared" si="19"/>
        <v/>
      </c>
      <c r="AL35" s="51"/>
      <c r="AM35" s="33"/>
      <c r="AN35" s="34"/>
      <c r="AO35" s="34" t="str">
        <f t="shared" si="7"/>
        <v/>
      </c>
      <c r="AP35" s="34"/>
      <c r="AQ35" s="34"/>
      <c r="AR35" s="34"/>
      <c r="AS35" s="34" t="str">
        <f t="shared" si="20"/>
        <v/>
      </c>
      <c r="AT35" s="31" t="str">
        <f t="shared" si="21"/>
        <v/>
      </c>
      <c r="AU35" s="51"/>
      <c r="AV35" s="33"/>
      <c r="AW35" s="34"/>
      <c r="AX35" s="34" t="str">
        <f t="shared" si="22"/>
        <v/>
      </c>
      <c r="AY35" s="34"/>
      <c r="AZ35" s="34"/>
      <c r="BA35" s="34"/>
      <c r="BB35" s="34" t="str">
        <f t="shared" si="23"/>
        <v/>
      </c>
      <c r="BC35" s="31" t="str">
        <f t="shared" si="24"/>
        <v/>
      </c>
      <c r="BD35" s="51"/>
      <c r="BE35" s="33"/>
      <c r="BF35" s="34"/>
      <c r="BG35" s="34" t="str">
        <f t="shared" si="25"/>
        <v/>
      </c>
      <c r="BH35" s="34"/>
      <c r="BI35" s="34"/>
      <c r="BJ35" s="34"/>
      <c r="BK35" s="34" t="str">
        <f t="shared" si="26"/>
        <v/>
      </c>
      <c r="BL35" s="31" t="str">
        <f t="shared" si="27"/>
        <v/>
      </c>
      <c r="BM35" s="51"/>
      <c r="BN35" s="33"/>
      <c r="BO35" s="34"/>
      <c r="BP35" s="34" t="str">
        <f t="shared" si="28"/>
        <v/>
      </c>
      <c r="BQ35" s="34"/>
      <c r="BR35" s="34"/>
      <c r="BS35" s="34"/>
      <c r="BT35" s="34" t="str">
        <f t="shared" si="29"/>
        <v/>
      </c>
      <c r="BU35" s="31" t="str">
        <f t="shared" si="30"/>
        <v/>
      </c>
      <c r="BV35" s="51"/>
      <c r="BW35" s="33"/>
      <c r="BX35" s="34"/>
      <c r="BY35" s="34" t="str">
        <f t="shared" si="31"/>
        <v/>
      </c>
      <c r="BZ35" s="34"/>
      <c r="CA35" s="34"/>
      <c r="CB35" s="34"/>
      <c r="CC35" s="34" t="str">
        <f t="shared" si="32"/>
        <v/>
      </c>
      <c r="CD35" s="31" t="str">
        <f t="shared" si="33"/>
        <v/>
      </c>
      <c r="CE35" s="51"/>
      <c r="CF35" s="33"/>
      <c r="CG35" s="34" t="str">
        <f>IF($A35="","",IF(CF35="","I",LOOKUP(CF35/CH$2,{0,0.4,0.45,0.5,0.55,0.6,0.65,0.7,0.75,0.8,1},{"F","D","C","C+","B-","B","B+","A-","A","A+"})))</f>
        <v/>
      </c>
      <c r="CH35" s="35" t="str">
        <f>IF($A35="","",IF(CF35="","--",LOOKUP(CF35/CH$2,{0,0.4,0.45,0.5,0.55,0.6,0.65,0.7,0.75,0.8,1},{0,2,2.25,2.5,2.75,3,3.25,3.5,3.75,4})))</f>
        <v/>
      </c>
      <c r="CI35" s="52"/>
      <c r="CJ35" s="36"/>
      <c r="CK35" s="36"/>
      <c r="CL35" s="36" t="str">
        <f t="shared" si="34"/>
        <v/>
      </c>
      <c r="CM35" s="36"/>
      <c r="CN35" s="37"/>
      <c r="CO35" s="36"/>
      <c r="CP35" s="60" t="str">
        <f t="shared" si="35"/>
        <v/>
      </c>
      <c r="CQ35" s="64"/>
      <c r="CR35" s="35"/>
      <c r="CT35" s="69"/>
      <c r="CV35" s="69"/>
    </row>
    <row r="36" spans="1:100" s="38" customFormat="1" x14ac:dyDescent="0.25">
      <c r="A36" s="31"/>
      <c r="B36" s="32"/>
      <c r="C36" s="33"/>
      <c r="D36" s="34"/>
      <c r="E36" s="34" t="str">
        <f t="shared" si="8"/>
        <v/>
      </c>
      <c r="F36" s="34"/>
      <c r="G36" s="34"/>
      <c r="H36" s="34"/>
      <c r="I36" s="34" t="str">
        <f t="shared" si="9"/>
        <v/>
      </c>
      <c r="J36" s="34" t="str">
        <f t="shared" si="10"/>
        <v/>
      </c>
      <c r="K36" s="51"/>
      <c r="L36" s="39"/>
      <c r="M36" s="34"/>
      <c r="N36" s="34" t="str">
        <f t="shared" si="11"/>
        <v/>
      </c>
      <c r="O36" s="34"/>
      <c r="P36" s="34"/>
      <c r="Q36" s="34"/>
      <c r="R36" s="34" t="str">
        <f t="shared" si="12"/>
        <v/>
      </c>
      <c r="S36" s="31" t="str">
        <f t="shared" si="13"/>
        <v/>
      </c>
      <c r="T36" s="51"/>
      <c r="U36" s="33"/>
      <c r="V36" s="34"/>
      <c r="W36" s="34" t="str">
        <f t="shared" si="14"/>
        <v/>
      </c>
      <c r="X36" s="34"/>
      <c r="Y36" s="34"/>
      <c r="Z36" s="34"/>
      <c r="AA36" s="34" t="str">
        <f t="shared" si="15"/>
        <v/>
      </c>
      <c r="AB36" s="31" t="str">
        <f t="shared" si="16"/>
        <v/>
      </c>
      <c r="AC36" s="51"/>
      <c r="AD36" s="33"/>
      <c r="AE36" s="34"/>
      <c r="AF36" s="34" t="str">
        <f t="shared" si="17"/>
        <v/>
      </c>
      <c r="AG36" s="34"/>
      <c r="AH36" s="34"/>
      <c r="AI36" s="34"/>
      <c r="AJ36" s="34" t="str">
        <f t="shared" si="18"/>
        <v/>
      </c>
      <c r="AK36" s="31" t="str">
        <f t="shared" si="19"/>
        <v/>
      </c>
      <c r="AL36" s="51"/>
      <c r="AM36" s="33"/>
      <c r="AN36" s="34"/>
      <c r="AO36" s="34" t="str">
        <f t="shared" si="7"/>
        <v/>
      </c>
      <c r="AP36" s="34"/>
      <c r="AQ36" s="34"/>
      <c r="AR36" s="34"/>
      <c r="AS36" s="34" t="str">
        <f t="shared" si="20"/>
        <v/>
      </c>
      <c r="AT36" s="31" t="str">
        <f t="shared" si="21"/>
        <v/>
      </c>
      <c r="AU36" s="51"/>
      <c r="AV36" s="33"/>
      <c r="AW36" s="34"/>
      <c r="AX36" s="34" t="str">
        <f t="shared" si="22"/>
        <v/>
      </c>
      <c r="AY36" s="34"/>
      <c r="AZ36" s="34"/>
      <c r="BA36" s="34"/>
      <c r="BB36" s="34" t="str">
        <f t="shared" si="23"/>
        <v/>
      </c>
      <c r="BC36" s="31" t="str">
        <f t="shared" si="24"/>
        <v/>
      </c>
      <c r="BD36" s="51"/>
      <c r="BE36" s="33"/>
      <c r="BF36" s="34"/>
      <c r="BG36" s="34" t="str">
        <f t="shared" si="25"/>
        <v/>
      </c>
      <c r="BH36" s="34"/>
      <c r="BI36" s="34"/>
      <c r="BJ36" s="34"/>
      <c r="BK36" s="34" t="str">
        <f t="shared" si="26"/>
        <v/>
      </c>
      <c r="BL36" s="31" t="str">
        <f t="shared" si="27"/>
        <v/>
      </c>
      <c r="BM36" s="51"/>
      <c r="BN36" s="33"/>
      <c r="BO36" s="34"/>
      <c r="BP36" s="34" t="str">
        <f t="shared" si="28"/>
        <v/>
      </c>
      <c r="BQ36" s="34"/>
      <c r="BR36" s="34"/>
      <c r="BS36" s="34"/>
      <c r="BT36" s="34" t="str">
        <f t="shared" si="29"/>
        <v/>
      </c>
      <c r="BU36" s="31" t="str">
        <f t="shared" si="30"/>
        <v/>
      </c>
      <c r="BV36" s="51"/>
      <c r="BW36" s="33"/>
      <c r="BX36" s="34"/>
      <c r="BY36" s="34" t="str">
        <f t="shared" si="31"/>
        <v/>
      </c>
      <c r="BZ36" s="34"/>
      <c r="CA36" s="34"/>
      <c r="CB36" s="34"/>
      <c r="CC36" s="34" t="str">
        <f t="shared" si="32"/>
        <v/>
      </c>
      <c r="CD36" s="31" t="str">
        <f t="shared" si="33"/>
        <v/>
      </c>
      <c r="CE36" s="51"/>
      <c r="CF36" s="33"/>
      <c r="CG36" s="34" t="str">
        <f>IF($A36="","",IF(CF36="","I",LOOKUP(CF36/CH$2,{0,0.4,0.45,0.5,0.55,0.6,0.65,0.7,0.75,0.8,1},{"F","D","C","C+","B-","B","B+","A-","A","A+"})))</f>
        <v/>
      </c>
      <c r="CH36" s="35" t="str">
        <f>IF($A36="","",IF(CF36="","--",LOOKUP(CF36/CH$2,{0,0.4,0.45,0.5,0.55,0.6,0.65,0.7,0.75,0.8,1},{0,2,2.25,2.5,2.75,3,3.25,3.5,3.75,4})))</f>
        <v/>
      </c>
      <c r="CI36" s="52"/>
      <c r="CJ36" s="36"/>
      <c r="CK36" s="36"/>
      <c r="CL36" s="36" t="str">
        <f t="shared" si="34"/>
        <v/>
      </c>
      <c r="CM36" s="36"/>
      <c r="CN36" s="37"/>
      <c r="CO36" s="36"/>
      <c r="CP36" s="60" t="str">
        <f t="shared" si="35"/>
        <v/>
      </c>
      <c r="CQ36" s="64"/>
      <c r="CR36" s="35"/>
      <c r="CT36" s="69"/>
      <c r="CV36" s="69"/>
    </row>
    <row r="37" spans="1:100" s="38" customFormat="1" x14ac:dyDescent="0.25">
      <c r="A37" s="31"/>
      <c r="B37" s="32"/>
      <c r="C37" s="33"/>
      <c r="D37" s="34"/>
      <c r="E37" s="34" t="str">
        <f t="shared" si="8"/>
        <v/>
      </c>
      <c r="F37" s="34"/>
      <c r="G37" s="34"/>
      <c r="H37" s="34"/>
      <c r="I37" s="34" t="str">
        <f t="shared" si="9"/>
        <v/>
      </c>
      <c r="J37" s="34" t="str">
        <f t="shared" si="10"/>
        <v/>
      </c>
      <c r="K37" s="51"/>
      <c r="L37" s="39"/>
      <c r="M37" s="34"/>
      <c r="N37" s="34" t="str">
        <f t="shared" si="11"/>
        <v/>
      </c>
      <c r="O37" s="34"/>
      <c r="P37" s="34"/>
      <c r="Q37" s="34"/>
      <c r="R37" s="34" t="str">
        <f t="shared" si="12"/>
        <v/>
      </c>
      <c r="S37" s="31" t="str">
        <f t="shared" si="13"/>
        <v/>
      </c>
      <c r="T37" s="51"/>
      <c r="U37" s="33"/>
      <c r="V37" s="34"/>
      <c r="W37" s="34" t="str">
        <f t="shared" si="14"/>
        <v/>
      </c>
      <c r="X37" s="34"/>
      <c r="Y37" s="34"/>
      <c r="Z37" s="34"/>
      <c r="AA37" s="34" t="str">
        <f t="shared" si="15"/>
        <v/>
      </c>
      <c r="AB37" s="31" t="str">
        <f t="shared" si="16"/>
        <v/>
      </c>
      <c r="AC37" s="51"/>
      <c r="AD37" s="33"/>
      <c r="AE37" s="34"/>
      <c r="AF37" s="34" t="str">
        <f t="shared" si="17"/>
        <v/>
      </c>
      <c r="AG37" s="34"/>
      <c r="AH37" s="34"/>
      <c r="AI37" s="34"/>
      <c r="AJ37" s="34" t="str">
        <f t="shared" si="18"/>
        <v/>
      </c>
      <c r="AK37" s="31" t="str">
        <f t="shared" si="19"/>
        <v/>
      </c>
      <c r="AL37" s="51"/>
      <c r="AM37" s="33"/>
      <c r="AN37" s="34"/>
      <c r="AO37" s="34" t="str">
        <f t="shared" si="7"/>
        <v/>
      </c>
      <c r="AP37" s="34"/>
      <c r="AQ37" s="34"/>
      <c r="AR37" s="34"/>
      <c r="AS37" s="34" t="str">
        <f t="shared" si="20"/>
        <v/>
      </c>
      <c r="AT37" s="31" t="str">
        <f t="shared" si="21"/>
        <v/>
      </c>
      <c r="AU37" s="51"/>
      <c r="AV37" s="33"/>
      <c r="AW37" s="34"/>
      <c r="AX37" s="34" t="str">
        <f t="shared" si="22"/>
        <v/>
      </c>
      <c r="AY37" s="34"/>
      <c r="AZ37" s="34"/>
      <c r="BA37" s="34"/>
      <c r="BB37" s="34" t="str">
        <f t="shared" si="23"/>
        <v/>
      </c>
      <c r="BC37" s="31" t="str">
        <f t="shared" si="24"/>
        <v/>
      </c>
      <c r="BD37" s="51"/>
      <c r="BE37" s="33"/>
      <c r="BF37" s="34"/>
      <c r="BG37" s="34" t="str">
        <f t="shared" si="25"/>
        <v/>
      </c>
      <c r="BH37" s="34"/>
      <c r="BI37" s="34"/>
      <c r="BJ37" s="34"/>
      <c r="BK37" s="34" t="str">
        <f t="shared" si="26"/>
        <v/>
      </c>
      <c r="BL37" s="31" t="str">
        <f t="shared" si="27"/>
        <v/>
      </c>
      <c r="BM37" s="51"/>
      <c r="BN37" s="33"/>
      <c r="BO37" s="34"/>
      <c r="BP37" s="34" t="str">
        <f t="shared" si="28"/>
        <v/>
      </c>
      <c r="BQ37" s="34"/>
      <c r="BR37" s="34"/>
      <c r="BS37" s="34"/>
      <c r="BT37" s="34" t="str">
        <f t="shared" si="29"/>
        <v/>
      </c>
      <c r="BU37" s="31" t="str">
        <f t="shared" si="30"/>
        <v/>
      </c>
      <c r="BV37" s="51"/>
      <c r="BW37" s="33"/>
      <c r="BX37" s="34"/>
      <c r="BY37" s="34" t="str">
        <f t="shared" si="31"/>
        <v/>
      </c>
      <c r="BZ37" s="34"/>
      <c r="CA37" s="34"/>
      <c r="CB37" s="34"/>
      <c r="CC37" s="34" t="str">
        <f t="shared" si="32"/>
        <v/>
      </c>
      <c r="CD37" s="31" t="str">
        <f t="shared" si="33"/>
        <v/>
      </c>
      <c r="CE37" s="51"/>
      <c r="CF37" s="33"/>
      <c r="CG37" s="34" t="str">
        <f>IF($A37="","",IF(CF37="","I",LOOKUP(CF37/CH$2,{0,0.4,0.45,0.5,0.55,0.6,0.65,0.7,0.75,0.8,1},{"F","D","C","C+","B-","B","B+","A-","A","A+"})))</f>
        <v/>
      </c>
      <c r="CH37" s="35" t="str">
        <f>IF($A37="","",IF(CF37="","--",LOOKUP(CF37/CH$2,{0,0.4,0.45,0.5,0.55,0.6,0.65,0.7,0.75,0.8,1},{0,2,2.25,2.5,2.75,3,3.25,3.5,3.75,4})))</f>
        <v/>
      </c>
      <c r="CI37" s="52"/>
      <c r="CJ37" s="36"/>
      <c r="CK37" s="36"/>
      <c r="CL37" s="36" t="str">
        <f t="shared" si="34"/>
        <v/>
      </c>
      <c r="CM37" s="36"/>
      <c r="CN37" s="37"/>
      <c r="CO37" s="36"/>
      <c r="CP37" s="60" t="str">
        <f t="shared" si="35"/>
        <v/>
      </c>
      <c r="CQ37" s="64"/>
      <c r="CR37" s="35"/>
      <c r="CT37" s="69"/>
      <c r="CV37" s="69"/>
    </row>
    <row r="38" spans="1:100" s="38" customFormat="1" x14ac:dyDescent="0.25">
      <c r="A38" s="31"/>
      <c r="B38" s="32"/>
      <c r="C38" s="33"/>
      <c r="D38" s="34"/>
      <c r="E38" s="34" t="str">
        <f t="shared" si="8"/>
        <v/>
      </c>
      <c r="F38" s="34"/>
      <c r="G38" s="34"/>
      <c r="H38" s="34"/>
      <c r="I38" s="34" t="str">
        <f t="shared" si="9"/>
        <v/>
      </c>
      <c r="J38" s="34" t="str">
        <f t="shared" si="10"/>
        <v/>
      </c>
      <c r="K38" s="51"/>
      <c r="L38" s="39"/>
      <c r="M38" s="34"/>
      <c r="N38" s="34" t="str">
        <f t="shared" si="11"/>
        <v/>
      </c>
      <c r="O38" s="34"/>
      <c r="P38" s="34"/>
      <c r="Q38" s="34"/>
      <c r="R38" s="34" t="str">
        <f t="shared" si="12"/>
        <v/>
      </c>
      <c r="S38" s="31" t="str">
        <f t="shared" si="13"/>
        <v/>
      </c>
      <c r="T38" s="51"/>
      <c r="U38" s="33"/>
      <c r="V38" s="34"/>
      <c r="W38" s="34" t="str">
        <f t="shared" si="14"/>
        <v/>
      </c>
      <c r="X38" s="34"/>
      <c r="Y38" s="34"/>
      <c r="Z38" s="34"/>
      <c r="AA38" s="34" t="str">
        <f t="shared" si="15"/>
        <v/>
      </c>
      <c r="AB38" s="31" t="str">
        <f t="shared" si="16"/>
        <v/>
      </c>
      <c r="AC38" s="51"/>
      <c r="AD38" s="33"/>
      <c r="AE38" s="34"/>
      <c r="AF38" s="34" t="str">
        <f t="shared" si="17"/>
        <v/>
      </c>
      <c r="AG38" s="34"/>
      <c r="AH38" s="34"/>
      <c r="AI38" s="34"/>
      <c r="AJ38" s="34" t="str">
        <f t="shared" si="18"/>
        <v/>
      </c>
      <c r="AK38" s="31" t="str">
        <f t="shared" si="19"/>
        <v/>
      </c>
      <c r="AL38" s="51"/>
      <c r="AM38" s="33"/>
      <c r="AN38" s="34"/>
      <c r="AO38" s="34" t="str">
        <f t="shared" si="7"/>
        <v/>
      </c>
      <c r="AP38" s="34"/>
      <c r="AQ38" s="34"/>
      <c r="AR38" s="34"/>
      <c r="AS38" s="34" t="str">
        <f t="shared" si="20"/>
        <v/>
      </c>
      <c r="AT38" s="31" t="str">
        <f t="shared" si="21"/>
        <v/>
      </c>
      <c r="AU38" s="51"/>
      <c r="AV38" s="33"/>
      <c r="AW38" s="34"/>
      <c r="AX38" s="34" t="str">
        <f t="shared" si="22"/>
        <v/>
      </c>
      <c r="AY38" s="34"/>
      <c r="AZ38" s="34"/>
      <c r="BA38" s="34"/>
      <c r="BB38" s="34" t="str">
        <f t="shared" si="23"/>
        <v/>
      </c>
      <c r="BC38" s="31" t="str">
        <f t="shared" si="24"/>
        <v/>
      </c>
      <c r="BD38" s="51"/>
      <c r="BE38" s="33"/>
      <c r="BF38" s="34"/>
      <c r="BG38" s="34" t="str">
        <f t="shared" si="25"/>
        <v/>
      </c>
      <c r="BH38" s="34"/>
      <c r="BI38" s="34"/>
      <c r="BJ38" s="34"/>
      <c r="BK38" s="34" t="str">
        <f t="shared" si="26"/>
        <v/>
      </c>
      <c r="BL38" s="31" t="str">
        <f t="shared" si="27"/>
        <v/>
      </c>
      <c r="BM38" s="51"/>
      <c r="BN38" s="33"/>
      <c r="BO38" s="34"/>
      <c r="BP38" s="34" t="str">
        <f t="shared" si="28"/>
        <v/>
      </c>
      <c r="BQ38" s="34"/>
      <c r="BR38" s="34"/>
      <c r="BS38" s="34"/>
      <c r="BT38" s="34" t="str">
        <f t="shared" si="29"/>
        <v/>
      </c>
      <c r="BU38" s="31" t="str">
        <f t="shared" si="30"/>
        <v/>
      </c>
      <c r="BV38" s="51"/>
      <c r="BW38" s="33"/>
      <c r="BX38" s="34"/>
      <c r="BY38" s="34" t="str">
        <f t="shared" si="31"/>
        <v/>
      </c>
      <c r="BZ38" s="34"/>
      <c r="CA38" s="34"/>
      <c r="CB38" s="34"/>
      <c r="CC38" s="34" t="str">
        <f t="shared" si="32"/>
        <v/>
      </c>
      <c r="CD38" s="31" t="str">
        <f t="shared" si="33"/>
        <v/>
      </c>
      <c r="CE38" s="51"/>
      <c r="CF38" s="33"/>
      <c r="CG38" s="34" t="str">
        <f>IF($A38="","",IF(CF38="","I",LOOKUP(CF38/CH$2,{0,0.4,0.45,0.5,0.55,0.6,0.65,0.7,0.75,0.8,1},{"F","D","C","C+","B-","B","B+","A-","A","A+"})))</f>
        <v/>
      </c>
      <c r="CH38" s="35" t="str">
        <f>IF($A38="","",IF(CF38="","--",LOOKUP(CF38/CH$2,{0,0.4,0.45,0.5,0.55,0.6,0.65,0.7,0.75,0.8,1},{0,2,2.25,2.5,2.75,3,3.25,3.5,3.75,4})))</f>
        <v/>
      </c>
      <c r="CI38" s="52"/>
      <c r="CJ38" s="36"/>
      <c r="CK38" s="36"/>
      <c r="CL38" s="36" t="str">
        <f t="shared" si="34"/>
        <v/>
      </c>
      <c r="CM38" s="36"/>
      <c r="CN38" s="37"/>
      <c r="CO38" s="36"/>
      <c r="CP38" s="60" t="str">
        <f t="shared" si="35"/>
        <v/>
      </c>
      <c r="CQ38" s="64"/>
      <c r="CR38" s="35"/>
      <c r="CT38" s="69"/>
      <c r="CV38" s="69"/>
    </row>
    <row r="39" spans="1:100" s="38" customFormat="1" x14ac:dyDescent="0.25">
      <c r="A39" s="31"/>
      <c r="B39" s="32"/>
      <c r="C39" s="33"/>
      <c r="D39" s="34"/>
      <c r="E39" s="34" t="str">
        <f t="shared" si="8"/>
        <v/>
      </c>
      <c r="F39" s="34"/>
      <c r="G39" s="34"/>
      <c r="H39" s="34"/>
      <c r="I39" s="34" t="str">
        <f t="shared" si="9"/>
        <v/>
      </c>
      <c r="J39" s="34" t="str">
        <f t="shared" si="10"/>
        <v/>
      </c>
      <c r="K39" s="51"/>
      <c r="L39" s="39"/>
      <c r="M39" s="34"/>
      <c r="N39" s="34" t="str">
        <f t="shared" si="11"/>
        <v/>
      </c>
      <c r="O39" s="34"/>
      <c r="P39" s="34"/>
      <c r="Q39" s="34"/>
      <c r="R39" s="34" t="str">
        <f t="shared" si="12"/>
        <v/>
      </c>
      <c r="S39" s="31" t="str">
        <f t="shared" si="13"/>
        <v/>
      </c>
      <c r="T39" s="51"/>
      <c r="U39" s="33"/>
      <c r="V39" s="34"/>
      <c r="W39" s="34" t="str">
        <f t="shared" si="14"/>
        <v/>
      </c>
      <c r="X39" s="34"/>
      <c r="Y39" s="34"/>
      <c r="Z39" s="34"/>
      <c r="AA39" s="34" t="str">
        <f t="shared" si="15"/>
        <v/>
      </c>
      <c r="AB39" s="31" t="str">
        <f t="shared" si="16"/>
        <v/>
      </c>
      <c r="AC39" s="51"/>
      <c r="AD39" s="33"/>
      <c r="AE39" s="34"/>
      <c r="AF39" s="34" t="str">
        <f t="shared" si="17"/>
        <v/>
      </c>
      <c r="AG39" s="34"/>
      <c r="AH39" s="34"/>
      <c r="AI39" s="34"/>
      <c r="AJ39" s="34" t="str">
        <f t="shared" si="18"/>
        <v/>
      </c>
      <c r="AK39" s="31" t="str">
        <f t="shared" si="19"/>
        <v/>
      </c>
      <c r="AL39" s="51"/>
      <c r="AM39" s="33"/>
      <c r="AN39" s="34"/>
      <c r="AO39" s="34" t="str">
        <f t="shared" ref="AO39:AO70" si="36">IF(ISBLANK($B39),"",IF(COUNT(AM39:AN39)=0,"",IF(AND($A39="IM",COUNT(AM39:AN39)=1),AM39+AN39,(AM39+AN39)/2)))</f>
        <v/>
      </c>
      <c r="AP39" s="34"/>
      <c r="AQ39" s="34"/>
      <c r="AR39" s="34"/>
      <c r="AS39" s="34" t="str">
        <f t="shared" si="20"/>
        <v/>
      </c>
      <c r="AT39" s="31" t="str">
        <f t="shared" si="21"/>
        <v/>
      </c>
      <c r="AU39" s="51"/>
      <c r="AV39" s="33"/>
      <c r="AW39" s="34"/>
      <c r="AX39" s="34" t="str">
        <f t="shared" si="22"/>
        <v/>
      </c>
      <c r="AY39" s="34"/>
      <c r="AZ39" s="34"/>
      <c r="BA39" s="34"/>
      <c r="BB39" s="34" t="str">
        <f t="shared" si="23"/>
        <v/>
      </c>
      <c r="BC39" s="31" t="str">
        <f t="shared" si="24"/>
        <v/>
      </c>
      <c r="BD39" s="51"/>
      <c r="BE39" s="33"/>
      <c r="BF39" s="34"/>
      <c r="BG39" s="34" t="str">
        <f t="shared" si="25"/>
        <v/>
      </c>
      <c r="BH39" s="34"/>
      <c r="BI39" s="34"/>
      <c r="BJ39" s="34"/>
      <c r="BK39" s="34" t="str">
        <f t="shared" si="26"/>
        <v/>
      </c>
      <c r="BL39" s="31" t="str">
        <f t="shared" si="27"/>
        <v/>
      </c>
      <c r="BM39" s="51"/>
      <c r="BN39" s="33"/>
      <c r="BO39" s="34"/>
      <c r="BP39" s="34" t="str">
        <f t="shared" si="28"/>
        <v/>
      </c>
      <c r="BQ39" s="34"/>
      <c r="BR39" s="34"/>
      <c r="BS39" s="34"/>
      <c r="BT39" s="34" t="str">
        <f t="shared" si="29"/>
        <v/>
      </c>
      <c r="BU39" s="31" t="str">
        <f t="shared" si="30"/>
        <v/>
      </c>
      <c r="BV39" s="51"/>
      <c r="BW39" s="33"/>
      <c r="BX39" s="34"/>
      <c r="BY39" s="34" t="str">
        <f t="shared" si="31"/>
        <v/>
      </c>
      <c r="BZ39" s="34"/>
      <c r="CA39" s="34"/>
      <c r="CB39" s="34"/>
      <c r="CC39" s="34" t="str">
        <f t="shared" si="32"/>
        <v/>
      </c>
      <c r="CD39" s="31" t="str">
        <f t="shared" si="33"/>
        <v/>
      </c>
      <c r="CE39" s="51"/>
      <c r="CF39" s="33"/>
      <c r="CG39" s="34" t="str">
        <f>IF($A39="","",IF(CF39="","I",LOOKUP(CF39/CH$2,{0,0.4,0.45,0.5,0.55,0.6,0.65,0.7,0.75,0.8,1},{"F","D","C","C+","B-","B","B+","A-","A","A+"})))</f>
        <v/>
      </c>
      <c r="CH39" s="35" t="str">
        <f>IF($A39="","",IF(CF39="","--",LOOKUP(CF39/CH$2,{0,0.4,0.45,0.5,0.55,0.6,0.65,0.7,0.75,0.8,1},{0,2,2.25,2.5,2.75,3,3.25,3.5,3.75,4})))</f>
        <v/>
      </c>
      <c r="CI39" s="52"/>
      <c r="CJ39" s="36"/>
      <c r="CK39" s="36"/>
      <c r="CL39" s="36" t="str">
        <f t="shared" si="34"/>
        <v/>
      </c>
      <c r="CM39" s="36"/>
      <c r="CN39" s="37"/>
      <c r="CO39" s="36"/>
      <c r="CP39" s="60" t="str">
        <f t="shared" si="35"/>
        <v/>
      </c>
      <c r="CQ39" s="64"/>
      <c r="CR39" s="35"/>
      <c r="CT39" s="69"/>
      <c r="CV39" s="69"/>
    </row>
    <row r="40" spans="1:100" s="38" customFormat="1" x14ac:dyDescent="0.25">
      <c r="A40" s="31"/>
      <c r="B40" s="32"/>
      <c r="C40" s="33"/>
      <c r="D40" s="34"/>
      <c r="E40" s="34" t="str">
        <f t="shared" si="8"/>
        <v/>
      </c>
      <c r="F40" s="34"/>
      <c r="G40" s="34"/>
      <c r="H40" s="34"/>
      <c r="I40" s="34" t="str">
        <f t="shared" si="9"/>
        <v/>
      </c>
      <c r="J40" s="34" t="str">
        <f t="shared" si="10"/>
        <v/>
      </c>
      <c r="K40" s="51"/>
      <c r="L40" s="39"/>
      <c r="M40" s="34"/>
      <c r="N40" s="34" t="str">
        <f t="shared" si="11"/>
        <v/>
      </c>
      <c r="O40" s="34"/>
      <c r="P40" s="34"/>
      <c r="Q40" s="34"/>
      <c r="R40" s="34" t="str">
        <f t="shared" si="12"/>
        <v/>
      </c>
      <c r="S40" s="31" t="str">
        <f t="shared" si="13"/>
        <v/>
      </c>
      <c r="T40" s="51"/>
      <c r="U40" s="33"/>
      <c r="V40" s="34"/>
      <c r="W40" s="34" t="str">
        <f t="shared" si="14"/>
        <v/>
      </c>
      <c r="X40" s="34"/>
      <c r="Y40" s="34"/>
      <c r="Z40" s="34"/>
      <c r="AA40" s="34" t="str">
        <f t="shared" si="15"/>
        <v/>
      </c>
      <c r="AB40" s="31" t="str">
        <f t="shared" si="16"/>
        <v/>
      </c>
      <c r="AC40" s="51"/>
      <c r="AD40" s="33"/>
      <c r="AE40" s="34"/>
      <c r="AF40" s="34" t="str">
        <f t="shared" si="17"/>
        <v/>
      </c>
      <c r="AG40" s="34"/>
      <c r="AH40" s="34"/>
      <c r="AI40" s="34"/>
      <c r="AJ40" s="34" t="str">
        <f t="shared" si="18"/>
        <v/>
      </c>
      <c r="AK40" s="31" t="str">
        <f t="shared" si="19"/>
        <v/>
      </c>
      <c r="AL40" s="51"/>
      <c r="AM40" s="33"/>
      <c r="AN40" s="34"/>
      <c r="AO40" s="34" t="str">
        <f t="shared" si="36"/>
        <v/>
      </c>
      <c r="AP40" s="34"/>
      <c r="AQ40" s="34"/>
      <c r="AR40" s="34"/>
      <c r="AS40" s="34" t="str">
        <f t="shared" si="20"/>
        <v/>
      </c>
      <c r="AT40" s="31" t="str">
        <f t="shared" si="21"/>
        <v/>
      </c>
      <c r="AU40" s="51"/>
      <c r="AV40" s="33"/>
      <c r="AW40" s="34"/>
      <c r="AX40" s="34" t="str">
        <f t="shared" si="22"/>
        <v/>
      </c>
      <c r="AY40" s="34"/>
      <c r="AZ40" s="34"/>
      <c r="BA40" s="34"/>
      <c r="BB40" s="34" t="str">
        <f t="shared" si="23"/>
        <v/>
      </c>
      <c r="BC40" s="31" t="str">
        <f t="shared" si="24"/>
        <v/>
      </c>
      <c r="BD40" s="51"/>
      <c r="BE40" s="33"/>
      <c r="BF40" s="34"/>
      <c r="BG40" s="34" t="str">
        <f t="shared" si="25"/>
        <v/>
      </c>
      <c r="BH40" s="34"/>
      <c r="BI40" s="34"/>
      <c r="BJ40" s="34"/>
      <c r="BK40" s="34" t="str">
        <f t="shared" si="26"/>
        <v/>
      </c>
      <c r="BL40" s="31" t="str">
        <f t="shared" si="27"/>
        <v/>
      </c>
      <c r="BM40" s="51"/>
      <c r="BN40" s="33"/>
      <c r="BO40" s="34"/>
      <c r="BP40" s="34" t="str">
        <f t="shared" si="28"/>
        <v/>
      </c>
      <c r="BQ40" s="34"/>
      <c r="BR40" s="34"/>
      <c r="BS40" s="34"/>
      <c r="BT40" s="34" t="str">
        <f t="shared" si="29"/>
        <v/>
      </c>
      <c r="BU40" s="31" t="str">
        <f t="shared" si="30"/>
        <v/>
      </c>
      <c r="BV40" s="51"/>
      <c r="BW40" s="33"/>
      <c r="BX40" s="34"/>
      <c r="BY40" s="34" t="str">
        <f t="shared" si="31"/>
        <v/>
      </c>
      <c r="BZ40" s="34"/>
      <c r="CA40" s="34"/>
      <c r="CB40" s="34"/>
      <c r="CC40" s="34" t="str">
        <f t="shared" si="32"/>
        <v/>
      </c>
      <c r="CD40" s="31" t="str">
        <f t="shared" si="33"/>
        <v/>
      </c>
      <c r="CE40" s="51"/>
      <c r="CF40" s="33"/>
      <c r="CG40" s="34" t="str">
        <f>IF($A40="","",IF(CF40="","I",LOOKUP(CF40/CH$2,{0,0.4,0.45,0.5,0.55,0.6,0.65,0.7,0.75,0.8,1},{"F","D","C","C+","B-","B","B+","A-","A","A+"})))</f>
        <v/>
      </c>
      <c r="CH40" s="35" t="str">
        <f>IF($A40="","",IF(CF40="","--",LOOKUP(CF40/CH$2,{0,0.4,0.45,0.5,0.55,0.6,0.65,0.7,0.75,0.8,1},{0,2,2.25,2.5,2.75,3,3.25,3.5,3.75,4})))</f>
        <v/>
      </c>
      <c r="CI40" s="52"/>
      <c r="CJ40" s="36"/>
      <c r="CK40" s="36"/>
      <c r="CL40" s="36" t="str">
        <f t="shared" si="34"/>
        <v/>
      </c>
      <c r="CM40" s="36"/>
      <c r="CN40" s="37"/>
      <c r="CO40" s="36"/>
      <c r="CP40" s="60" t="str">
        <f t="shared" si="35"/>
        <v/>
      </c>
      <c r="CQ40" s="64"/>
      <c r="CR40" s="35"/>
      <c r="CT40" s="69"/>
      <c r="CV40" s="69"/>
    </row>
    <row r="41" spans="1:100" s="38" customFormat="1" x14ac:dyDescent="0.25">
      <c r="A41" s="31"/>
      <c r="B41" s="32"/>
      <c r="C41" s="33"/>
      <c r="D41" s="34"/>
      <c r="E41" s="34" t="str">
        <f t="shared" si="8"/>
        <v/>
      </c>
      <c r="F41" s="34"/>
      <c r="G41" s="34"/>
      <c r="H41" s="34"/>
      <c r="I41" s="34" t="str">
        <f t="shared" si="9"/>
        <v/>
      </c>
      <c r="J41" s="34" t="str">
        <f t="shared" si="10"/>
        <v/>
      </c>
      <c r="K41" s="51"/>
      <c r="L41" s="39"/>
      <c r="M41" s="34"/>
      <c r="N41" s="34" t="str">
        <f t="shared" si="11"/>
        <v/>
      </c>
      <c r="O41" s="34"/>
      <c r="P41" s="34"/>
      <c r="Q41" s="34"/>
      <c r="R41" s="34" t="str">
        <f t="shared" si="12"/>
        <v/>
      </c>
      <c r="S41" s="31" t="str">
        <f t="shared" si="13"/>
        <v/>
      </c>
      <c r="T41" s="51"/>
      <c r="U41" s="33"/>
      <c r="V41" s="34"/>
      <c r="W41" s="34" t="str">
        <f t="shared" si="14"/>
        <v/>
      </c>
      <c r="X41" s="34"/>
      <c r="Y41" s="34"/>
      <c r="Z41" s="34"/>
      <c r="AA41" s="34" t="str">
        <f t="shared" si="15"/>
        <v/>
      </c>
      <c r="AB41" s="31" t="str">
        <f t="shared" si="16"/>
        <v/>
      </c>
      <c r="AC41" s="51"/>
      <c r="AD41" s="33"/>
      <c r="AE41" s="34"/>
      <c r="AF41" s="34" t="str">
        <f t="shared" si="17"/>
        <v/>
      </c>
      <c r="AG41" s="34"/>
      <c r="AH41" s="34"/>
      <c r="AI41" s="34"/>
      <c r="AJ41" s="34" t="str">
        <f t="shared" si="18"/>
        <v/>
      </c>
      <c r="AK41" s="31" t="str">
        <f t="shared" si="19"/>
        <v/>
      </c>
      <c r="AL41" s="51"/>
      <c r="AM41" s="33"/>
      <c r="AN41" s="34"/>
      <c r="AO41" s="34" t="str">
        <f t="shared" si="36"/>
        <v/>
      </c>
      <c r="AP41" s="34"/>
      <c r="AQ41" s="34"/>
      <c r="AR41" s="34"/>
      <c r="AS41" s="34" t="str">
        <f t="shared" si="20"/>
        <v/>
      </c>
      <c r="AT41" s="31" t="str">
        <f t="shared" si="21"/>
        <v/>
      </c>
      <c r="AU41" s="51"/>
      <c r="AV41" s="33"/>
      <c r="AW41" s="34"/>
      <c r="AX41" s="34" t="str">
        <f t="shared" si="22"/>
        <v/>
      </c>
      <c r="AY41" s="34"/>
      <c r="AZ41" s="34"/>
      <c r="BA41" s="34"/>
      <c r="BB41" s="34" t="str">
        <f t="shared" si="23"/>
        <v/>
      </c>
      <c r="BC41" s="31" t="str">
        <f t="shared" si="24"/>
        <v/>
      </c>
      <c r="BD41" s="51"/>
      <c r="BE41" s="33"/>
      <c r="BF41" s="34"/>
      <c r="BG41" s="34" t="str">
        <f t="shared" si="25"/>
        <v/>
      </c>
      <c r="BH41" s="34"/>
      <c r="BI41" s="34"/>
      <c r="BJ41" s="34"/>
      <c r="BK41" s="34" t="str">
        <f t="shared" si="26"/>
        <v/>
      </c>
      <c r="BL41" s="31" t="str">
        <f t="shared" si="27"/>
        <v/>
      </c>
      <c r="BM41" s="51"/>
      <c r="BN41" s="33"/>
      <c r="BO41" s="34"/>
      <c r="BP41" s="34" t="str">
        <f t="shared" si="28"/>
        <v/>
      </c>
      <c r="BQ41" s="34"/>
      <c r="BR41" s="34"/>
      <c r="BS41" s="34"/>
      <c r="BT41" s="34" t="str">
        <f t="shared" si="29"/>
        <v/>
      </c>
      <c r="BU41" s="31" t="str">
        <f t="shared" si="30"/>
        <v/>
      </c>
      <c r="BV41" s="51"/>
      <c r="BW41" s="33"/>
      <c r="BX41" s="34"/>
      <c r="BY41" s="34" t="str">
        <f t="shared" si="31"/>
        <v/>
      </c>
      <c r="BZ41" s="34"/>
      <c r="CA41" s="34"/>
      <c r="CB41" s="34"/>
      <c r="CC41" s="34" t="str">
        <f t="shared" si="32"/>
        <v/>
      </c>
      <c r="CD41" s="31" t="str">
        <f t="shared" si="33"/>
        <v/>
      </c>
      <c r="CE41" s="51"/>
      <c r="CF41" s="33"/>
      <c r="CG41" s="34" t="str">
        <f>IF($A41="","",IF(CF41="","I",LOOKUP(CF41/CH$2,{0,0.4,0.45,0.5,0.55,0.6,0.65,0.7,0.75,0.8,1},{"F","D","C","C+","B-","B","B+","A-","A","A+"})))</f>
        <v/>
      </c>
      <c r="CH41" s="35" t="str">
        <f>IF($A41="","",IF(CF41="","--",LOOKUP(CF41/CH$2,{0,0.4,0.45,0.5,0.55,0.6,0.65,0.7,0.75,0.8,1},{0,2,2.25,2.5,2.75,3,3.25,3.5,3.75,4})))</f>
        <v/>
      </c>
      <c r="CI41" s="52"/>
      <c r="CJ41" s="36"/>
      <c r="CK41" s="36"/>
      <c r="CL41" s="36" t="str">
        <f t="shared" si="34"/>
        <v/>
      </c>
      <c r="CM41" s="36"/>
      <c r="CN41" s="37"/>
      <c r="CO41" s="36"/>
      <c r="CP41" s="60" t="str">
        <f t="shared" si="35"/>
        <v/>
      </c>
      <c r="CQ41" s="64"/>
      <c r="CR41" s="35"/>
      <c r="CT41" s="69"/>
      <c r="CV41" s="69"/>
    </row>
    <row r="42" spans="1:100" s="38" customFormat="1" x14ac:dyDescent="0.25">
      <c r="A42" s="31"/>
      <c r="B42" s="32"/>
      <c r="C42" s="33"/>
      <c r="D42" s="34"/>
      <c r="E42" s="34" t="str">
        <f t="shared" si="8"/>
        <v/>
      </c>
      <c r="F42" s="34"/>
      <c r="G42" s="34"/>
      <c r="H42" s="34"/>
      <c r="I42" s="34" t="str">
        <f t="shared" si="9"/>
        <v/>
      </c>
      <c r="J42" s="34" t="str">
        <f t="shared" si="10"/>
        <v/>
      </c>
      <c r="K42" s="51"/>
      <c r="L42" s="39"/>
      <c r="M42" s="34"/>
      <c r="N42" s="34" t="str">
        <f t="shared" si="11"/>
        <v/>
      </c>
      <c r="O42" s="34"/>
      <c r="P42" s="34"/>
      <c r="Q42" s="34"/>
      <c r="R42" s="34" t="str">
        <f t="shared" si="12"/>
        <v/>
      </c>
      <c r="S42" s="31" t="str">
        <f t="shared" si="13"/>
        <v/>
      </c>
      <c r="T42" s="51"/>
      <c r="U42" s="33"/>
      <c r="V42" s="34"/>
      <c r="W42" s="34" t="str">
        <f t="shared" si="14"/>
        <v/>
      </c>
      <c r="X42" s="34"/>
      <c r="Y42" s="34"/>
      <c r="Z42" s="34"/>
      <c r="AA42" s="34" t="str">
        <f t="shared" si="15"/>
        <v/>
      </c>
      <c r="AB42" s="31" t="str">
        <f t="shared" si="16"/>
        <v/>
      </c>
      <c r="AC42" s="51"/>
      <c r="AD42" s="33"/>
      <c r="AE42" s="34"/>
      <c r="AF42" s="34" t="str">
        <f t="shared" si="17"/>
        <v/>
      </c>
      <c r="AG42" s="34"/>
      <c r="AH42" s="34"/>
      <c r="AI42" s="34"/>
      <c r="AJ42" s="34" t="str">
        <f t="shared" si="18"/>
        <v/>
      </c>
      <c r="AK42" s="31" t="str">
        <f t="shared" si="19"/>
        <v/>
      </c>
      <c r="AL42" s="51"/>
      <c r="AM42" s="33"/>
      <c r="AN42" s="34"/>
      <c r="AO42" s="34" t="str">
        <f t="shared" si="36"/>
        <v/>
      </c>
      <c r="AP42" s="34"/>
      <c r="AQ42" s="34"/>
      <c r="AR42" s="34"/>
      <c r="AS42" s="34" t="str">
        <f t="shared" si="20"/>
        <v/>
      </c>
      <c r="AT42" s="31" t="str">
        <f t="shared" si="21"/>
        <v/>
      </c>
      <c r="AU42" s="51"/>
      <c r="AV42" s="33"/>
      <c r="AW42" s="34"/>
      <c r="AX42" s="34" t="str">
        <f t="shared" si="22"/>
        <v/>
      </c>
      <c r="AY42" s="34"/>
      <c r="AZ42" s="34"/>
      <c r="BA42" s="34"/>
      <c r="BB42" s="34" t="str">
        <f t="shared" si="23"/>
        <v/>
      </c>
      <c r="BC42" s="31" t="str">
        <f t="shared" si="24"/>
        <v/>
      </c>
      <c r="BD42" s="51"/>
      <c r="BE42" s="33"/>
      <c r="BF42" s="34"/>
      <c r="BG42" s="34" t="str">
        <f t="shared" si="25"/>
        <v/>
      </c>
      <c r="BH42" s="34"/>
      <c r="BI42" s="34"/>
      <c r="BJ42" s="34"/>
      <c r="BK42" s="34" t="str">
        <f t="shared" si="26"/>
        <v/>
      </c>
      <c r="BL42" s="31" t="str">
        <f t="shared" si="27"/>
        <v/>
      </c>
      <c r="BM42" s="51"/>
      <c r="BN42" s="33"/>
      <c r="BO42" s="34"/>
      <c r="BP42" s="34" t="str">
        <f t="shared" si="28"/>
        <v/>
      </c>
      <c r="BQ42" s="34"/>
      <c r="BR42" s="34"/>
      <c r="BS42" s="34"/>
      <c r="BT42" s="34" t="str">
        <f t="shared" si="29"/>
        <v/>
      </c>
      <c r="BU42" s="31" t="str">
        <f t="shared" si="30"/>
        <v/>
      </c>
      <c r="BV42" s="51"/>
      <c r="BW42" s="33"/>
      <c r="BX42" s="34"/>
      <c r="BY42" s="34" t="str">
        <f t="shared" si="31"/>
        <v/>
      </c>
      <c r="BZ42" s="34"/>
      <c r="CA42" s="34"/>
      <c r="CB42" s="34"/>
      <c r="CC42" s="34" t="str">
        <f t="shared" si="32"/>
        <v/>
      </c>
      <c r="CD42" s="31" t="str">
        <f t="shared" si="33"/>
        <v/>
      </c>
      <c r="CE42" s="51"/>
      <c r="CF42" s="33"/>
      <c r="CG42" s="34" t="str">
        <f>IF($A42="","",IF(CF42="","I",LOOKUP(CF42/CH$2,{0,0.4,0.45,0.5,0.55,0.6,0.65,0.7,0.75,0.8,1},{"F","D","C","C+","B-","B","B+","A-","A","A+"})))</f>
        <v/>
      </c>
      <c r="CH42" s="35" t="str">
        <f>IF($A42="","",IF(CF42="","--",LOOKUP(CF42/CH$2,{0,0.4,0.45,0.5,0.55,0.6,0.65,0.7,0.75,0.8,1},{0,2,2.25,2.5,2.75,3,3.25,3.5,3.75,4})))</f>
        <v/>
      </c>
      <c r="CI42" s="52"/>
      <c r="CJ42" s="36"/>
      <c r="CK42" s="36"/>
      <c r="CL42" s="36" t="str">
        <f t="shared" si="34"/>
        <v/>
      </c>
      <c r="CM42" s="36"/>
      <c r="CN42" s="37"/>
      <c r="CO42" s="36"/>
      <c r="CP42" s="60" t="str">
        <f t="shared" si="35"/>
        <v/>
      </c>
      <c r="CQ42" s="64"/>
      <c r="CR42" s="35"/>
      <c r="CT42" s="69"/>
      <c r="CV42" s="69"/>
    </row>
    <row r="43" spans="1:100" s="38" customFormat="1" x14ac:dyDescent="0.25">
      <c r="A43" s="31"/>
      <c r="B43" s="32"/>
      <c r="C43" s="33"/>
      <c r="D43" s="34"/>
      <c r="E43" s="34" t="str">
        <f t="shared" si="8"/>
        <v/>
      </c>
      <c r="F43" s="34"/>
      <c r="G43" s="34"/>
      <c r="H43" s="34"/>
      <c r="I43" s="34" t="str">
        <f t="shared" si="9"/>
        <v/>
      </c>
      <c r="J43" s="34" t="str">
        <f t="shared" si="10"/>
        <v/>
      </c>
      <c r="K43" s="51"/>
      <c r="L43" s="39"/>
      <c r="M43" s="34"/>
      <c r="N43" s="34" t="str">
        <f t="shared" si="11"/>
        <v/>
      </c>
      <c r="O43" s="34"/>
      <c r="P43" s="34"/>
      <c r="Q43" s="34"/>
      <c r="R43" s="34" t="str">
        <f t="shared" si="12"/>
        <v/>
      </c>
      <c r="S43" s="31" t="str">
        <f t="shared" si="13"/>
        <v/>
      </c>
      <c r="T43" s="51"/>
      <c r="U43" s="33"/>
      <c r="V43" s="34"/>
      <c r="W43" s="34" t="str">
        <f t="shared" si="14"/>
        <v/>
      </c>
      <c r="X43" s="34"/>
      <c r="Y43" s="34"/>
      <c r="Z43" s="34"/>
      <c r="AA43" s="34" t="str">
        <f t="shared" si="15"/>
        <v/>
      </c>
      <c r="AB43" s="31" t="str">
        <f t="shared" si="16"/>
        <v/>
      </c>
      <c r="AC43" s="51"/>
      <c r="AD43" s="33"/>
      <c r="AE43" s="34"/>
      <c r="AF43" s="34" t="str">
        <f t="shared" si="17"/>
        <v/>
      </c>
      <c r="AG43" s="34"/>
      <c r="AH43" s="34"/>
      <c r="AI43" s="34"/>
      <c r="AJ43" s="34" t="str">
        <f t="shared" si="18"/>
        <v/>
      </c>
      <c r="AK43" s="31" t="str">
        <f t="shared" si="19"/>
        <v/>
      </c>
      <c r="AL43" s="51"/>
      <c r="AM43" s="33"/>
      <c r="AN43" s="34"/>
      <c r="AO43" s="34" t="str">
        <f t="shared" si="36"/>
        <v/>
      </c>
      <c r="AP43" s="34"/>
      <c r="AQ43" s="34"/>
      <c r="AR43" s="34"/>
      <c r="AS43" s="34" t="str">
        <f t="shared" si="20"/>
        <v/>
      </c>
      <c r="AT43" s="31" t="str">
        <f t="shared" si="21"/>
        <v/>
      </c>
      <c r="AU43" s="51"/>
      <c r="AV43" s="33"/>
      <c r="AW43" s="34"/>
      <c r="AX43" s="34" t="str">
        <f t="shared" si="22"/>
        <v/>
      </c>
      <c r="AY43" s="34"/>
      <c r="AZ43" s="34"/>
      <c r="BA43" s="34"/>
      <c r="BB43" s="34" t="str">
        <f t="shared" si="23"/>
        <v/>
      </c>
      <c r="BC43" s="31" t="str">
        <f t="shared" si="24"/>
        <v/>
      </c>
      <c r="BD43" s="51"/>
      <c r="BE43" s="33"/>
      <c r="BF43" s="34"/>
      <c r="BG43" s="34" t="str">
        <f t="shared" si="25"/>
        <v/>
      </c>
      <c r="BH43" s="34"/>
      <c r="BI43" s="34"/>
      <c r="BJ43" s="34"/>
      <c r="BK43" s="34" t="str">
        <f t="shared" si="26"/>
        <v/>
      </c>
      <c r="BL43" s="31" t="str">
        <f t="shared" si="27"/>
        <v/>
      </c>
      <c r="BM43" s="51"/>
      <c r="BN43" s="33"/>
      <c r="BO43" s="34"/>
      <c r="BP43" s="34" t="str">
        <f t="shared" si="28"/>
        <v/>
      </c>
      <c r="BQ43" s="34"/>
      <c r="BR43" s="34"/>
      <c r="BS43" s="34"/>
      <c r="BT43" s="34" t="str">
        <f t="shared" si="29"/>
        <v/>
      </c>
      <c r="BU43" s="31" t="str">
        <f t="shared" si="30"/>
        <v/>
      </c>
      <c r="BV43" s="51"/>
      <c r="BW43" s="33"/>
      <c r="BX43" s="34"/>
      <c r="BY43" s="34" t="str">
        <f t="shared" si="31"/>
        <v/>
      </c>
      <c r="BZ43" s="34"/>
      <c r="CA43" s="34"/>
      <c r="CB43" s="34"/>
      <c r="CC43" s="34" t="str">
        <f t="shared" si="32"/>
        <v/>
      </c>
      <c r="CD43" s="31" t="str">
        <f t="shared" si="33"/>
        <v/>
      </c>
      <c r="CE43" s="51"/>
      <c r="CF43" s="33"/>
      <c r="CG43" s="34" t="str">
        <f>IF($A43="","",IF(CF43="","I",LOOKUP(CF43/CH$2,{0,0.4,0.45,0.5,0.55,0.6,0.65,0.7,0.75,0.8,1},{"F","D","C","C+","B-","B","B+","A-","A","A+"})))</f>
        <v/>
      </c>
      <c r="CH43" s="35" t="str">
        <f>IF($A43="","",IF(CF43="","--",LOOKUP(CF43/CH$2,{0,0.4,0.45,0.5,0.55,0.6,0.65,0.7,0.75,0.8,1},{0,2,2.25,2.5,2.75,3,3.25,3.5,3.75,4})))</f>
        <v/>
      </c>
      <c r="CI43" s="52"/>
      <c r="CJ43" s="36"/>
      <c r="CK43" s="36"/>
      <c r="CL43" s="36" t="str">
        <f t="shared" si="34"/>
        <v/>
      </c>
      <c r="CM43" s="36"/>
      <c r="CN43" s="37"/>
      <c r="CO43" s="36"/>
      <c r="CP43" s="60" t="str">
        <f t="shared" si="35"/>
        <v/>
      </c>
      <c r="CQ43" s="64"/>
      <c r="CR43" s="35"/>
      <c r="CT43" s="69"/>
      <c r="CV43" s="69"/>
    </row>
    <row r="44" spans="1:100" s="38" customFormat="1" x14ac:dyDescent="0.25">
      <c r="A44" s="31"/>
      <c r="B44" s="32"/>
      <c r="C44" s="33"/>
      <c r="D44" s="34"/>
      <c r="E44" s="34" t="str">
        <f t="shared" si="8"/>
        <v/>
      </c>
      <c r="F44" s="34"/>
      <c r="G44" s="34"/>
      <c r="H44" s="34"/>
      <c r="I44" s="34" t="str">
        <f t="shared" si="9"/>
        <v/>
      </c>
      <c r="J44" s="34" t="str">
        <f t="shared" si="10"/>
        <v/>
      </c>
      <c r="K44" s="51"/>
      <c r="L44" s="39"/>
      <c r="M44" s="34"/>
      <c r="N44" s="34" t="str">
        <f t="shared" si="11"/>
        <v/>
      </c>
      <c r="O44" s="34"/>
      <c r="P44" s="34"/>
      <c r="Q44" s="34"/>
      <c r="R44" s="34" t="str">
        <f t="shared" si="12"/>
        <v/>
      </c>
      <c r="S44" s="31" t="str">
        <f t="shared" si="13"/>
        <v/>
      </c>
      <c r="T44" s="51"/>
      <c r="U44" s="33"/>
      <c r="V44" s="34"/>
      <c r="W44" s="34" t="str">
        <f t="shared" si="14"/>
        <v/>
      </c>
      <c r="X44" s="34"/>
      <c r="Y44" s="34"/>
      <c r="Z44" s="34"/>
      <c r="AA44" s="34" t="str">
        <f t="shared" si="15"/>
        <v/>
      </c>
      <c r="AB44" s="31" t="str">
        <f t="shared" si="16"/>
        <v/>
      </c>
      <c r="AC44" s="51"/>
      <c r="AD44" s="33"/>
      <c r="AE44" s="34"/>
      <c r="AF44" s="34" t="str">
        <f t="shared" si="17"/>
        <v/>
      </c>
      <c r="AG44" s="34"/>
      <c r="AH44" s="34"/>
      <c r="AI44" s="34"/>
      <c r="AJ44" s="34" t="str">
        <f t="shared" si="18"/>
        <v/>
      </c>
      <c r="AK44" s="31" t="str">
        <f t="shared" si="19"/>
        <v/>
      </c>
      <c r="AL44" s="51"/>
      <c r="AM44" s="33"/>
      <c r="AN44" s="34"/>
      <c r="AO44" s="34" t="str">
        <f t="shared" si="36"/>
        <v/>
      </c>
      <c r="AP44" s="34"/>
      <c r="AQ44" s="34"/>
      <c r="AR44" s="34"/>
      <c r="AS44" s="34" t="str">
        <f t="shared" si="20"/>
        <v/>
      </c>
      <c r="AT44" s="31" t="str">
        <f t="shared" si="21"/>
        <v/>
      </c>
      <c r="AU44" s="51"/>
      <c r="AV44" s="33"/>
      <c r="AW44" s="34"/>
      <c r="AX44" s="34" t="str">
        <f t="shared" si="22"/>
        <v/>
      </c>
      <c r="AY44" s="34"/>
      <c r="AZ44" s="34"/>
      <c r="BA44" s="34"/>
      <c r="BB44" s="34" t="str">
        <f t="shared" si="23"/>
        <v/>
      </c>
      <c r="BC44" s="31" t="str">
        <f t="shared" si="24"/>
        <v/>
      </c>
      <c r="BD44" s="51"/>
      <c r="BE44" s="33"/>
      <c r="BF44" s="34"/>
      <c r="BG44" s="34" t="str">
        <f t="shared" si="25"/>
        <v/>
      </c>
      <c r="BH44" s="34"/>
      <c r="BI44" s="34"/>
      <c r="BJ44" s="34"/>
      <c r="BK44" s="34" t="str">
        <f t="shared" si="26"/>
        <v/>
      </c>
      <c r="BL44" s="31" t="str">
        <f t="shared" si="27"/>
        <v/>
      </c>
      <c r="BM44" s="51"/>
      <c r="BN44" s="33"/>
      <c r="BO44" s="34"/>
      <c r="BP44" s="34" t="str">
        <f t="shared" si="28"/>
        <v/>
      </c>
      <c r="BQ44" s="34"/>
      <c r="BR44" s="34"/>
      <c r="BS44" s="34"/>
      <c r="BT44" s="34" t="str">
        <f t="shared" si="29"/>
        <v/>
      </c>
      <c r="BU44" s="31" t="str">
        <f t="shared" si="30"/>
        <v/>
      </c>
      <c r="BV44" s="51"/>
      <c r="BW44" s="33"/>
      <c r="BX44" s="34"/>
      <c r="BY44" s="34" t="str">
        <f t="shared" si="31"/>
        <v/>
      </c>
      <c r="BZ44" s="34"/>
      <c r="CA44" s="34"/>
      <c r="CB44" s="34"/>
      <c r="CC44" s="34" t="str">
        <f t="shared" si="32"/>
        <v/>
      </c>
      <c r="CD44" s="31" t="str">
        <f t="shared" si="33"/>
        <v/>
      </c>
      <c r="CE44" s="51"/>
      <c r="CF44" s="33"/>
      <c r="CG44" s="34" t="str">
        <f>IF($A44="","",IF(CF44="","I",LOOKUP(CF44/CH$2,{0,0.4,0.45,0.5,0.55,0.6,0.65,0.7,0.75,0.8,1},{"F","D","C","C+","B-","B","B+","A-","A","A+"})))</f>
        <v/>
      </c>
      <c r="CH44" s="35" t="str">
        <f>IF($A44="","",IF(CF44="","--",LOOKUP(CF44/CH$2,{0,0.4,0.45,0.5,0.55,0.6,0.65,0.7,0.75,0.8,1},{0,2,2.25,2.5,2.75,3,3.25,3.5,3.75,4})))</f>
        <v/>
      </c>
      <c r="CI44" s="52"/>
      <c r="CJ44" s="36"/>
      <c r="CK44" s="36"/>
      <c r="CL44" s="36" t="str">
        <f t="shared" si="34"/>
        <v/>
      </c>
      <c r="CM44" s="36"/>
      <c r="CN44" s="37"/>
      <c r="CO44" s="36"/>
      <c r="CP44" s="60" t="str">
        <f t="shared" si="35"/>
        <v/>
      </c>
      <c r="CQ44" s="64"/>
      <c r="CR44" s="35"/>
      <c r="CT44" s="69"/>
      <c r="CV44" s="69"/>
    </row>
    <row r="45" spans="1:100" s="38" customFormat="1" x14ac:dyDescent="0.25">
      <c r="A45" s="31"/>
      <c r="B45" s="32"/>
      <c r="C45" s="33"/>
      <c r="D45" s="34"/>
      <c r="E45" s="34" t="str">
        <f t="shared" si="8"/>
        <v/>
      </c>
      <c r="F45" s="34"/>
      <c r="G45" s="34"/>
      <c r="H45" s="34"/>
      <c r="I45" s="34" t="str">
        <f t="shared" si="9"/>
        <v/>
      </c>
      <c r="J45" s="34" t="str">
        <f t="shared" si="10"/>
        <v/>
      </c>
      <c r="K45" s="51"/>
      <c r="L45" s="39"/>
      <c r="M45" s="34"/>
      <c r="N45" s="34" t="str">
        <f t="shared" si="11"/>
        <v/>
      </c>
      <c r="O45" s="34"/>
      <c r="P45" s="34"/>
      <c r="Q45" s="34"/>
      <c r="R45" s="34" t="str">
        <f t="shared" si="12"/>
        <v/>
      </c>
      <c r="S45" s="31" t="str">
        <f t="shared" si="13"/>
        <v/>
      </c>
      <c r="T45" s="51"/>
      <c r="U45" s="33"/>
      <c r="V45" s="34"/>
      <c r="W45" s="34" t="str">
        <f t="shared" si="14"/>
        <v/>
      </c>
      <c r="X45" s="34"/>
      <c r="Y45" s="34"/>
      <c r="Z45" s="34"/>
      <c r="AA45" s="34" t="str">
        <f t="shared" si="15"/>
        <v/>
      </c>
      <c r="AB45" s="31" t="str">
        <f t="shared" si="16"/>
        <v/>
      </c>
      <c r="AC45" s="51"/>
      <c r="AD45" s="33"/>
      <c r="AE45" s="34"/>
      <c r="AF45" s="34" t="str">
        <f t="shared" si="17"/>
        <v/>
      </c>
      <c r="AG45" s="34"/>
      <c r="AH45" s="34"/>
      <c r="AI45" s="34"/>
      <c r="AJ45" s="34" t="str">
        <f t="shared" si="18"/>
        <v/>
      </c>
      <c r="AK45" s="31" t="str">
        <f t="shared" si="19"/>
        <v/>
      </c>
      <c r="AL45" s="51"/>
      <c r="AM45" s="33"/>
      <c r="AN45" s="34"/>
      <c r="AO45" s="34" t="str">
        <f t="shared" si="36"/>
        <v/>
      </c>
      <c r="AP45" s="34"/>
      <c r="AQ45" s="34"/>
      <c r="AR45" s="34"/>
      <c r="AS45" s="34" t="str">
        <f t="shared" si="20"/>
        <v/>
      </c>
      <c r="AT45" s="31" t="str">
        <f t="shared" si="21"/>
        <v/>
      </c>
      <c r="AU45" s="51"/>
      <c r="AV45" s="33"/>
      <c r="AW45" s="34"/>
      <c r="AX45" s="34" t="str">
        <f t="shared" si="22"/>
        <v/>
      </c>
      <c r="AY45" s="34"/>
      <c r="AZ45" s="34"/>
      <c r="BA45" s="34"/>
      <c r="BB45" s="34" t="str">
        <f t="shared" si="23"/>
        <v/>
      </c>
      <c r="BC45" s="31" t="str">
        <f t="shared" si="24"/>
        <v/>
      </c>
      <c r="BD45" s="51"/>
      <c r="BE45" s="33"/>
      <c r="BF45" s="34"/>
      <c r="BG45" s="34" t="str">
        <f t="shared" si="25"/>
        <v/>
      </c>
      <c r="BH45" s="34"/>
      <c r="BI45" s="34"/>
      <c r="BJ45" s="34"/>
      <c r="BK45" s="34" t="str">
        <f t="shared" si="26"/>
        <v/>
      </c>
      <c r="BL45" s="31" t="str">
        <f t="shared" si="27"/>
        <v/>
      </c>
      <c r="BM45" s="51"/>
      <c r="BN45" s="33"/>
      <c r="BO45" s="34"/>
      <c r="BP45" s="34" t="str">
        <f t="shared" si="28"/>
        <v/>
      </c>
      <c r="BQ45" s="34"/>
      <c r="BR45" s="34"/>
      <c r="BS45" s="34"/>
      <c r="BT45" s="34" t="str">
        <f t="shared" si="29"/>
        <v/>
      </c>
      <c r="BU45" s="31" t="str">
        <f t="shared" si="30"/>
        <v/>
      </c>
      <c r="BV45" s="51"/>
      <c r="BW45" s="33"/>
      <c r="BX45" s="34"/>
      <c r="BY45" s="34" t="str">
        <f t="shared" si="31"/>
        <v/>
      </c>
      <c r="BZ45" s="34"/>
      <c r="CA45" s="34"/>
      <c r="CB45" s="34"/>
      <c r="CC45" s="34" t="str">
        <f t="shared" si="32"/>
        <v/>
      </c>
      <c r="CD45" s="31" t="str">
        <f t="shared" si="33"/>
        <v/>
      </c>
      <c r="CE45" s="51"/>
      <c r="CF45" s="33"/>
      <c r="CG45" s="34" t="str">
        <f>IF($A45="","",IF(CF45="","I",LOOKUP(CF45/CH$2,{0,0.4,0.45,0.5,0.55,0.6,0.65,0.7,0.75,0.8,1},{"F","D","C","C+","B-","B","B+","A-","A","A+"})))</f>
        <v/>
      </c>
      <c r="CH45" s="35" t="str">
        <f>IF($A45="","",IF(CF45="","--",LOOKUP(CF45/CH$2,{0,0.4,0.45,0.5,0.55,0.6,0.65,0.7,0.75,0.8,1},{0,2,2.25,2.5,2.75,3,3.25,3.5,3.75,4})))</f>
        <v/>
      </c>
      <c r="CI45" s="52"/>
      <c r="CJ45" s="36"/>
      <c r="CK45" s="36"/>
      <c r="CL45" s="36" t="str">
        <f t="shared" si="34"/>
        <v/>
      </c>
      <c r="CM45" s="36"/>
      <c r="CN45" s="37"/>
      <c r="CO45" s="36"/>
      <c r="CP45" s="60" t="str">
        <f t="shared" si="35"/>
        <v/>
      </c>
      <c r="CQ45" s="64"/>
      <c r="CR45" s="35"/>
      <c r="CT45" s="69"/>
      <c r="CV45" s="69"/>
    </row>
    <row r="46" spans="1:100" s="38" customFormat="1" x14ac:dyDescent="0.25">
      <c r="A46" s="31"/>
      <c r="B46" s="32"/>
      <c r="C46" s="33"/>
      <c r="D46" s="34"/>
      <c r="E46" s="34" t="str">
        <f t="shared" si="8"/>
        <v/>
      </c>
      <c r="F46" s="34"/>
      <c r="G46" s="34"/>
      <c r="H46" s="34"/>
      <c r="I46" s="34" t="str">
        <f t="shared" si="9"/>
        <v/>
      </c>
      <c r="J46" s="34" t="str">
        <f t="shared" si="10"/>
        <v/>
      </c>
      <c r="K46" s="51"/>
      <c r="L46" s="39"/>
      <c r="M46" s="34"/>
      <c r="N46" s="34" t="str">
        <f t="shared" si="11"/>
        <v/>
      </c>
      <c r="O46" s="34"/>
      <c r="P46" s="34"/>
      <c r="Q46" s="34"/>
      <c r="R46" s="34" t="str">
        <f t="shared" si="12"/>
        <v/>
      </c>
      <c r="S46" s="31" t="str">
        <f t="shared" si="13"/>
        <v/>
      </c>
      <c r="T46" s="51"/>
      <c r="U46" s="33"/>
      <c r="V46" s="34"/>
      <c r="W46" s="34" t="str">
        <f t="shared" si="14"/>
        <v/>
      </c>
      <c r="X46" s="34"/>
      <c r="Y46" s="34"/>
      <c r="Z46" s="34"/>
      <c r="AA46" s="34" t="str">
        <f t="shared" si="15"/>
        <v/>
      </c>
      <c r="AB46" s="31" t="str">
        <f t="shared" si="16"/>
        <v/>
      </c>
      <c r="AC46" s="51"/>
      <c r="AD46" s="33"/>
      <c r="AE46" s="34"/>
      <c r="AF46" s="34" t="str">
        <f t="shared" si="17"/>
        <v/>
      </c>
      <c r="AG46" s="34"/>
      <c r="AH46" s="34"/>
      <c r="AI46" s="34"/>
      <c r="AJ46" s="34" t="str">
        <f t="shared" si="18"/>
        <v/>
      </c>
      <c r="AK46" s="31" t="str">
        <f t="shared" si="19"/>
        <v/>
      </c>
      <c r="AL46" s="51"/>
      <c r="AM46" s="33"/>
      <c r="AN46" s="34"/>
      <c r="AO46" s="34" t="str">
        <f t="shared" si="36"/>
        <v/>
      </c>
      <c r="AP46" s="34"/>
      <c r="AQ46" s="34"/>
      <c r="AR46" s="34"/>
      <c r="AS46" s="34" t="str">
        <f t="shared" si="20"/>
        <v/>
      </c>
      <c r="AT46" s="31" t="str">
        <f t="shared" si="21"/>
        <v/>
      </c>
      <c r="AU46" s="51"/>
      <c r="AV46" s="33"/>
      <c r="AW46" s="34"/>
      <c r="AX46" s="34" t="str">
        <f t="shared" si="22"/>
        <v/>
      </c>
      <c r="AY46" s="34"/>
      <c r="AZ46" s="34"/>
      <c r="BA46" s="34"/>
      <c r="BB46" s="34" t="str">
        <f t="shared" si="23"/>
        <v/>
      </c>
      <c r="BC46" s="31" t="str">
        <f t="shared" si="24"/>
        <v/>
      </c>
      <c r="BD46" s="51"/>
      <c r="BE46" s="33"/>
      <c r="BF46" s="34"/>
      <c r="BG46" s="34" t="str">
        <f t="shared" si="25"/>
        <v/>
      </c>
      <c r="BH46" s="34"/>
      <c r="BI46" s="34"/>
      <c r="BJ46" s="34"/>
      <c r="BK46" s="34" t="str">
        <f t="shared" si="26"/>
        <v/>
      </c>
      <c r="BL46" s="31" t="str">
        <f t="shared" si="27"/>
        <v/>
      </c>
      <c r="BM46" s="51"/>
      <c r="BN46" s="33"/>
      <c r="BO46" s="34"/>
      <c r="BP46" s="34" t="str">
        <f t="shared" si="28"/>
        <v/>
      </c>
      <c r="BQ46" s="34"/>
      <c r="BR46" s="34"/>
      <c r="BS46" s="34"/>
      <c r="BT46" s="34" t="str">
        <f t="shared" si="29"/>
        <v/>
      </c>
      <c r="BU46" s="31" t="str">
        <f t="shared" si="30"/>
        <v/>
      </c>
      <c r="BV46" s="51"/>
      <c r="BW46" s="33"/>
      <c r="BX46" s="34"/>
      <c r="BY46" s="34" t="str">
        <f t="shared" si="31"/>
        <v/>
      </c>
      <c r="BZ46" s="34"/>
      <c r="CA46" s="34"/>
      <c r="CB46" s="34"/>
      <c r="CC46" s="34" t="str">
        <f t="shared" si="32"/>
        <v/>
      </c>
      <c r="CD46" s="31" t="str">
        <f t="shared" si="33"/>
        <v/>
      </c>
      <c r="CE46" s="51"/>
      <c r="CF46" s="33"/>
      <c r="CG46" s="34" t="str">
        <f>IF($A46="","",IF(CF46="","I",LOOKUP(CF46/CH$2,{0,0.4,0.45,0.5,0.55,0.6,0.65,0.7,0.75,0.8,1},{"F","D","C","C+","B-","B","B+","A-","A","A+"})))</f>
        <v/>
      </c>
      <c r="CH46" s="35" t="str">
        <f>IF($A46="","",IF(CF46="","--",LOOKUP(CF46/CH$2,{0,0.4,0.45,0.5,0.55,0.6,0.65,0.7,0.75,0.8,1},{0,2,2.25,2.5,2.75,3,3.25,3.5,3.75,4})))</f>
        <v/>
      </c>
      <c r="CI46" s="52"/>
      <c r="CJ46" s="36"/>
      <c r="CK46" s="36"/>
      <c r="CL46" s="36" t="str">
        <f t="shared" si="34"/>
        <v/>
      </c>
      <c r="CM46" s="36"/>
      <c r="CN46" s="37"/>
      <c r="CO46" s="36"/>
      <c r="CP46" s="60" t="str">
        <f t="shared" si="35"/>
        <v/>
      </c>
      <c r="CQ46" s="64"/>
      <c r="CR46" s="35"/>
      <c r="CT46" s="69"/>
      <c r="CV46" s="69"/>
    </row>
    <row r="47" spans="1:100" s="38" customFormat="1" x14ac:dyDescent="0.25">
      <c r="A47" s="31"/>
      <c r="B47" s="32"/>
      <c r="C47" s="33"/>
      <c r="D47" s="34"/>
      <c r="E47" s="34" t="str">
        <f t="shared" si="8"/>
        <v/>
      </c>
      <c r="F47" s="34"/>
      <c r="G47" s="34"/>
      <c r="H47" s="34"/>
      <c r="I47" s="34" t="str">
        <f t="shared" si="9"/>
        <v/>
      </c>
      <c r="J47" s="34" t="str">
        <f t="shared" si="10"/>
        <v/>
      </c>
      <c r="K47" s="51"/>
      <c r="L47" s="39"/>
      <c r="M47" s="34"/>
      <c r="N47" s="34" t="str">
        <f t="shared" si="11"/>
        <v/>
      </c>
      <c r="O47" s="34"/>
      <c r="P47" s="34"/>
      <c r="Q47" s="34"/>
      <c r="R47" s="34" t="str">
        <f t="shared" si="12"/>
        <v/>
      </c>
      <c r="S47" s="31" t="str">
        <f t="shared" si="13"/>
        <v/>
      </c>
      <c r="T47" s="51"/>
      <c r="U47" s="33"/>
      <c r="V47" s="34"/>
      <c r="W47" s="34" t="str">
        <f t="shared" si="14"/>
        <v/>
      </c>
      <c r="X47" s="34"/>
      <c r="Y47" s="34"/>
      <c r="Z47" s="34"/>
      <c r="AA47" s="34" t="str">
        <f t="shared" si="15"/>
        <v/>
      </c>
      <c r="AB47" s="31" t="str">
        <f t="shared" si="16"/>
        <v/>
      </c>
      <c r="AC47" s="51"/>
      <c r="AD47" s="33"/>
      <c r="AE47" s="34"/>
      <c r="AF47" s="34" t="str">
        <f t="shared" si="17"/>
        <v/>
      </c>
      <c r="AG47" s="34"/>
      <c r="AH47" s="34"/>
      <c r="AI47" s="34"/>
      <c r="AJ47" s="34" t="str">
        <f t="shared" si="18"/>
        <v/>
      </c>
      <c r="AK47" s="31" t="str">
        <f t="shared" si="19"/>
        <v/>
      </c>
      <c r="AL47" s="51"/>
      <c r="AM47" s="33"/>
      <c r="AN47" s="34"/>
      <c r="AO47" s="34" t="str">
        <f t="shared" si="36"/>
        <v/>
      </c>
      <c r="AP47" s="34"/>
      <c r="AQ47" s="34"/>
      <c r="AR47" s="34"/>
      <c r="AS47" s="34" t="str">
        <f t="shared" si="20"/>
        <v/>
      </c>
      <c r="AT47" s="31" t="str">
        <f t="shared" si="21"/>
        <v/>
      </c>
      <c r="AU47" s="51"/>
      <c r="AV47" s="33"/>
      <c r="AW47" s="34"/>
      <c r="AX47" s="34" t="str">
        <f t="shared" si="22"/>
        <v/>
      </c>
      <c r="AY47" s="34"/>
      <c r="AZ47" s="34"/>
      <c r="BA47" s="34"/>
      <c r="BB47" s="34" t="str">
        <f t="shared" si="23"/>
        <v/>
      </c>
      <c r="BC47" s="31" t="str">
        <f t="shared" si="24"/>
        <v/>
      </c>
      <c r="BD47" s="51"/>
      <c r="BE47" s="33"/>
      <c r="BF47" s="34"/>
      <c r="BG47" s="34" t="str">
        <f t="shared" si="25"/>
        <v/>
      </c>
      <c r="BH47" s="34"/>
      <c r="BI47" s="34"/>
      <c r="BJ47" s="34"/>
      <c r="BK47" s="34" t="str">
        <f t="shared" si="26"/>
        <v/>
      </c>
      <c r="BL47" s="31" t="str">
        <f t="shared" si="27"/>
        <v/>
      </c>
      <c r="BM47" s="51"/>
      <c r="BN47" s="33"/>
      <c r="BO47" s="34"/>
      <c r="BP47" s="34" t="str">
        <f t="shared" si="28"/>
        <v/>
      </c>
      <c r="BQ47" s="34"/>
      <c r="BR47" s="34"/>
      <c r="BS47" s="34"/>
      <c r="BT47" s="34" t="str">
        <f t="shared" si="29"/>
        <v/>
      </c>
      <c r="BU47" s="31" t="str">
        <f t="shared" si="30"/>
        <v/>
      </c>
      <c r="BV47" s="51"/>
      <c r="BW47" s="33"/>
      <c r="BX47" s="34"/>
      <c r="BY47" s="34" t="str">
        <f t="shared" si="31"/>
        <v/>
      </c>
      <c r="BZ47" s="34"/>
      <c r="CA47" s="34"/>
      <c r="CB47" s="34"/>
      <c r="CC47" s="34" t="str">
        <f t="shared" si="32"/>
        <v/>
      </c>
      <c r="CD47" s="31" t="str">
        <f t="shared" si="33"/>
        <v/>
      </c>
      <c r="CE47" s="51"/>
      <c r="CF47" s="33"/>
      <c r="CG47" s="34" t="str">
        <f>IF($A47="","",IF(CF47="","I",LOOKUP(CF47/CH$2,{0,0.4,0.45,0.5,0.55,0.6,0.65,0.7,0.75,0.8,1},{"F","D","C","C+","B-","B","B+","A-","A","A+"})))</f>
        <v/>
      </c>
      <c r="CH47" s="35" t="str">
        <f>IF($A47="","",IF(CF47="","--",LOOKUP(CF47/CH$2,{0,0.4,0.45,0.5,0.55,0.6,0.65,0.7,0.75,0.8,1},{0,2,2.25,2.5,2.75,3,3.25,3.5,3.75,4})))</f>
        <v/>
      </c>
      <c r="CI47" s="52"/>
      <c r="CJ47" s="36"/>
      <c r="CK47" s="36"/>
      <c r="CL47" s="36" t="str">
        <f t="shared" si="34"/>
        <v/>
      </c>
      <c r="CM47" s="36"/>
      <c r="CN47" s="37"/>
      <c r="CO47" s="36"/>
      <c r="CP47" s="60" t="str">
        <f t="shared" si="35"/>
        <v/>
      </c>
      <c r="CQ47" s="64"/>
      <c r="CR47" s="35"/>
      <c r="CT47" s="69"/>
      <c r="CV47" s="69"/>
    </row>
    <row r="48" spans="1:100" s="38" customFormat="1" x14ac:dyDescent="0.25">
      <c r="A48" s="31"/>
      <c r="B48" s="32"/>
      <c r="C48" s="33"/>
      <c r="D48" s="34"/>
      <c r="E48" s="34" t="str">
        <f t="shared" si="8"/>
        <v/>
      </c>
      <c r="F48" s="34"/>
      <c r="G48" s="34"/>
      <c r="H48" s="34"/>
      <c r="I48" s="34" t="str">
        <f t="shared" si="9"/>
        <v/>
      </c>
      <c r="J48" s="34" t="str">
        <f t="shared" si="10"/>
        <v/>
      </c>
      <c r="K48" s="51"/>
      <c r="L48" s="39"/>
      <c r="M48" s="34"/>
      <c r="N48" s="34" t="str">
        <f t="shared" si="11"/>
        <v/>
      </c>
      <c r="O48" s="34"/>
      <c r="P48" s="34"/>
      <c r="Q48" s="34"/>
      <c r="R48" s="34" t="str">
        <f t="shared" si="12"/>
        <v/>
      </c>
      <c r="S48" s="31" t="str">
        <f t="shared" si="13"/>
        <v/>
      </c>
      <c r="T48" s="51"/>
      <c r="U48" s="33"/>
      <c r="V48" s="34"/>
      <c r="W48" s="34" t="str">
        <f t="shared" si="14"/>
        <v/>
      </c>
      <c r="X48" s="34"/>
      <c r="Y48" s="34"/>
      <c r="Z48" s="34"/>
      <c r="AA48" s="34" t="str">
        <f t="shared" si="15"/>
        <v/>
      </c>
      <c r="AB48" s="31" t="str">
        <f t="shared" si="16"/>
        <v/>
      </c>
      <c r="AC48" s="51"/>
      <c r="AD48" s="33"/>
      <c r="AE48" s="34"/>
      <c r="AF48" s="34" t="str">
        <f t="shared" si="17"/>
        <v/>
      </c>
      <c r="AG48" s="34"/>
      <c r="AH48" s="34"/>
      <c r="AI48" s="34"/>
      <c r="AJ48" s="34" t="str">
        <f t="shared" si="18"/>
        <v/>
      </c>
      <c r="AK48" s="31" t="str">
        <f t="shared" si="19"/>
        <v/>
      </c>
      <c r="AL48" s="51"/>
      <c r="AM48" s="33"/>
      <c r="AN48" s="34"/>
      <c r="AO48" s="34" t="str">
        <f t="shared" si="36"/>
        <v/>
      </c>
      <c r="AP48" s="34"/>
      <c r="AQ48" s="34"/>
      <c r="AR48" s="34"/>
      <c r="AS48" s="34" t="str">
        <f t="shared" si="20"/>
        <v/>
      </c>
      <c r="AT48" s="31" t="str">
        <f t="shared" si="21"/>
        <v/>
      </c>
      <c r="AU48" s="51"/>
      <c r="AV48" s="33"/>
      <c r="AW48" s="34"/>
      <c r="AX48" s="34" t="str">
        <f t="shared" si="22"/>
        <v/>
      </c>
      <c r="AY48" s="34"/>
      <c r="AZ48" s="34"/>
      <c r="BA48" s="34"/>
      <c r="BB48" s="34" t="str">
        <f t="shared" si="23"/>
        <v/>
      </c>
      <c r="BC48" s="31" t="str">
        <f t="shared" si="24"/>
        <v/>
      </c>
      <c r="BD48" s="51"/>
      <c r="BE48" s="33"/>
      <c r="BF48" s="34"/>
      <c r="BG48" s="34" t="str">
        <f t="shared" si="25"/>
        <v/>
      </c>
      <c r="BH48" s="34"/>
      <c r="BI48" s="34"/>
      <c r="BJ48" s="34"/>
      <c r="BK48" s="34" t="str">
        <f t="shared" si="26"/>
        <v/>
      </c>
      <c r="BL48" s="31" t="str">
        <f t="shared" si="27"/>
        <v/>
      </c>
      <c r="BM48" s="51"/>
      <c r="BN48" s="33"/>
      <c r="BO48" s="34"/>
      <c r="BP48" s="34" t="str">
        <f t="shared" si="28"/>
        <v/>
      </c>
      <c r="BQ48" s="34"/>
      <c r="BR48" s="34"/>
      <c r="BS48" s="34"/>
      <c r="BT48" s="34" t="str">
        <f t="shared" si="29"/>
        <v/>
      </c>
      <c r="BU48" s="31" t="str">
        <f t="shared" si="30"/>
        <v/>
      </c>
      <c r="BV48" s="51"/>
      <c r="BW48" s="33"/>
      <c r="BX48" s="34"/>
      <c r="BY48" s="34" t="str">
        <f t="shared" si="31"/>
        <v/>
      </c>
      <c r="BZ48" s="34"/>
      <c r="CA48" s="34"/>
      <c r="CB48" s="34"/>
      <c r="CC48" s="34" t="str">
        <f t="shared" si="32"/>
        <v/>
      </c>
      <c r="CD48" s="31" t="str">
        <f t="shared" si="33"/>
        <v/>
      </c>
      <c r="CE48" s="51"/>
      <c r="CF48" s="33"/>
      <c r="CG48" s="34" t="str">
        <f>IF($A48="","",IF(CF48="","I",LOOKUP(CF48/CH$2,{0,0.4,0.45,0.5,0.55,0.6,0.65,0.7,0.75,0.8,1},{"F","D","C","C+","B-","B","B+","A-","A","A+"})))</f>
        <v/>
      </c>
      <c r="CH48" s="35" t="str">
        <f>IF($A48="","",IF(CF48="","--",LOOKUP(CF48/CH$2,{0,0.4,0.45,0.5,0.55,0.6,0.65,0.7,0.75,0.8,1},{0,2,2.25,2.5,2.75,3,3.25,3.5,3.75,4})))</f>
        <v/>
      </c>
      <c r="CI48" s="52"/>
      <c r="CJ48" s="36"/>
      <c r="CK48" s="36"/>
      <c r="CL48" s="36" t="str">
        <f t="shared" si="34"/>
        <v/>
      </c>
      <c r="CM48" s="36"/>
      <c r="CN48" s="37"/>
      <c r="CO48" s="36"/>
      <c r="CP48" s="60" t="str">
        <f t="shared" si="35"/>
        <v/>
      </c>
      <c r="CQ48" s="64"/>
      <c r="CR48" s="35"/>
      <c r="CT48" s="69"/>
      <c r="CV48" s="69"/>
    </row>
    <row r="49" spans="1:100" s="38" customFormat="1" x14ac:dyDescent="0.25">
      <c r="A49" s="31"/>
      <c r="B49" s="32"/>
      <c r="C49" s="33"/>
      <c r="D49" s="34"/>
      <c r="E49" s="34" t="str">
        <f t="shared" si="8"/>
        <v/>
      </c>
      <c r="F49" s="34"/>
      <c r="G49" s="34"/>
      <c r="H49" s="34"/>
      <c r="I49" s="34" t="str">
        <f t="shared" si="9"/>
        <v/>
      </c>
      <c r="J49" s="34" t="str">
        <f t="shared" si="10"/>
        <v/>
      </c>
      <c r="K49" s="51"/>
      <c r="L49" s="39"/>
      <c r="M49" s="34"/>
      <c r="N49" s="34" t="str">
        <f t="shared" si="11"/>
        <v/>
      </c>
      <c r="O49" s="34"/>
      <c r="P49" s="34"/>
      <c r="Q49" s="34"/>
      <c r="R49" s="34" t="str">
        <f t="shared" si="12"/>
        <v/>
      </c>
      <c r="S49" s="31" t="str">
        <f t="shared" si="13"/>
        <v/>
      </c>
      <c r="T49" s="51"/>
      <c r="U49" s="33"/>
      <c r="V49" s="34"/>
      <c r="W49" s="34" t="str">
        <f t="shared" si="14"/>
        <v/>
      </c>
      <c r="X49" s="34"/>
      <c r="Y49" s="34"/>
      <c r="Z49" s="34"/>
      <c r="AA49" s="34" t="str">
        <f t="shared" si="15"/>
        <v/>
      </c>
      <c r="AB49" s="31" t="str">
        <f t="shared" si="16"/>
        <v/>
      </c>
      <c r="AC49" s="51"/>
      <c r="AD49" s="33"/>
      <c r="AE49" s="34"/>
      <c r="AF49" s="34" t="str">
        <f t="shared" si="17"/>
        <v/>
      </c>
      <c r="AG49" s="34"/>
      <c r="AH49" s="34"/>
      <c r="AI49" s="34"/>
      <c r="AJ49" s="34" t="str">
        <f t="shared" si="18"/>
        <v/>
      </c>
      <c r="AK49" s="31" t="str">
        <f t="shared" si="19"/>
        <v/>
      </c>
      <c r="AL49" s="51"/>
      <c r="AM49" s="33"/>
      <c r="AN49" s="34"/>
      <c r="AO49" s="34" t="str">
        <f t="shared" si="36"/>
        <v/>
      </c>
      <c r="AP49" s="34"/>
      <c r="AQ49" s="34"/>
      <c r="AR49" s="34"/>
      <c r="AS49" s="34" t="str">
        <f t="shared" si="20"/>
        <v/>
      </c>
      <c r="AT49" s="31" t="str">
        <f t="shared" si="21"/>
        <v/>
      </c>
      <c r="AU49" s="51"/>
      <c r="AV49" s="33"/>
      <c r="AW49" s="34"/>
      <c r="AX49" s="34" t="str">
        <f t="shared" si="22"/>
        <v/>
      </c>
      <c r="AY49" s="34"/>
      <c r="AZ49" s="34"/>
      <c r="BA49" s="34"/>
      <c r="BB49" s="34" t="str">
        <f t="shared" si="23"/>
        <v/>
      </c>
      <c r="BC49" s="31" t="str">
        <f t="shared" si="24"/>
        <v/>
      </c>
      <c r="BD49" s="51"/>
      <c r="BE49" s="33"/>
      <c r="BF49" s="34"/>
      <c r="BG49" s="34" t="str">
        <f t="shared" si="25"/>
        <v/>
      </c>
      <c r="BH49" s="34"/>
      <c r="BI49" s="34"/>
      <c r="BJ49" s="34"/>
      <c r="BK49" s="34" t="str">
        <f t="shared" si="26"/>
        <v/>
      </c>
      <c r="BL49" s="31" t="str">
        <f t="shared" si="27"/>
        <v/>
      </c>
      <c r="BM49" s="51"/>
      <c r="BN49" s="33"/>
      <c r="BO49" s="34"/>
      <c r="BP49" s="34" t="str">
        <f t="shared" si="28"/>
        <v/>
      </c>
      <c r="BQ49" s="34"/>
      <c r="BR49" s="34"/>
      <c r="BS49" s="34"/>
      <c r="BT49" s="34" t="str">
        <f t="shared" si="29"/>
        <v/>
      </c>
      <c r="BU49" s="31" t="str">
        <f t="shared" si="30"/>
        <v/>
      </c>
      <c r="BV49" s="51"/>
      <c r="BW49" s="33"/>
      <c r="BX49" s="34"/>
      <c r="BY49" s="34" t="str">
        <f t="shared" si="31"/>
        <v/>
      </c>
      <c r="BZ49" s="34"/>
      <c r="CA49" s="34"/>
      <c r="CB49" s="34"/>
      <c r="CC49" s="34" t="str">
        <f t="shared" si="32"/>
        <v/>
      </c>
      <c r="CD49" s="31" t="str">
        <f t="shared" si="33"/>
        <v/>
      </c>
      <c r="CE49" s="51"/>
      <c r="CF49" s="33"/>
      <c r="CG49" s="34" t="str">
        <f>IF($A49="","",IF(CF49="","I",LOOKUP(CF49/CH$2,{0,0.4,0.45,0.5,0.55,0.6,0.65,0.7,0.75,0.8,1},{"F","D","C","C+","B-","B","B+","A-","A","A+"})))</f>
        <v/>
      </c>
      <c r="CH49" s="35" t="str">
        <f>IF($A49="","",IF(CF49="","--",LOOKUP(CF49/CH$2,{0,0.4,0.45,0.5,0.55,0.6,0.65,0.7,0.75,0.8,1},{0,2,2.25,2.5,2.75,3,3.25,3.5,3.75,4})))</f>
        <v/>
      </c>
      <c r="CI49" s="52"/>
      <c r="CJ49" s="36"/>
      <c r="CK49" s="36"/>
      <c r="CL49" s="36" t="str">
        <f t="shared" si="34"/>
        <v/>
      </c>
      <c r="CM49" s="36"/>
      <c r="CN49" s="37"/>
      <c r="CO49" s="36"/>
      <c r="CP49" s="60" t="str">
        <f t="shared" si="35"/>
        <v/>
      </c>
      <c r="CQ49" s="64"/>
      <c r="CR49" s="35"/>
      <c r="CT49" s="69"/>
      <c r="CV49" s="69"/>
    </row>
    <row r="50" spans="1:100" s="38" customFormat="1" x14ac:dyDescent="0.25">
      <c r="A50" s="31"/>
      <c r="B50" s="32"/>
      <c r="C50" s="33"/>
      <c r="D50" s="34"/>
      <c r="E50" s="34" t="str">
        <f t="shared" si="8"/>
        <v/>
      </c>
      <c r="F50" s="34"/>
      <c r="G50" s="34"/>
      <c r="H50" s="34"/>
      <c r="I50" s="34" t="str">
        <f t="shared" si="9"/>
        <v/>
      </c>
      <c r="J50" s="34" t="str">
        <f t="shared" si="10"/>
        <v/>
      </c>
      <c r="K50" s="51"/>
      <c r="L50" s="39"/>
      <c r="M50" s="34"/>
      <c r="N50" s="34" t="str">
        <f t="shared" si="11"/>
        <v/>
      </c>
      <c r="O50" s="34"/>
      <c r="P50" s="34"/>
      <c r="Q50" s="34"/>
      <c r="R50" s="34" t="str">
        <f t="shared" si="12"/>
        <v/>
      </c>
      <c r="S50" s="31" t="str">
        <f t="shared" si="13"/>
        <v/>
      </c>
      <c r="T50" s="51"/>
      <c r="U50" s="33"/>
      <c r="V50" s="34"/>
      <c r="W50" s="34" t="str">
        <f t="shared" si="14"/>
        <v/>
      </c>
      <c r="X50" s="34"/>
      <c r="Y50" s="34"/>
      <c r="Z50" s="34"/>
      <c r="AA50" s="34" t="str">
        <f t="shared" si="15"/>
        <v/>
      </c>
      <c r="AB50" s="31" t="str">
        <f t="shared" si="16"/>
        <v/>
      </c>
      <c r="AC50" s="51"/>
      <c r="AD50" s="33"/>
      <c r="AE50" s="34"/>
      <c r="AF50" s="34" t="str">
        <f t="shared" si="17"/>
        <v/>
      </c>
      <c r="AG50" s="34"/>
      <c r="AH50" s="34"/>
      <c r="AI50" s="34"/>
      <c r="AJ50" s="34" t="str">
        <f t="shared" si="18"/>
        <v/>
      </c>
      <c r="AK50" s="31" t="str">
        <f t="shared" si="19"/>
        <v/>
      </c>
      <c r="AL50" s="51"/>
      <c r="AM50" s="33"/>
      <c r="AN50" s="34"/>
      <c r="AO50" s="34" t="str">
        <f t="shared" si="36"/>
        <v/>
      </c>
      <c r="AP50" s="34"/>
      <c r="AQ50" s="34"/>
      <c r="AR50" s="34"/>
      <c r="AS50" s="34" t="str">
        <f t="shared" si="20"/>
        <v/>
      </c>
      <c r="AT50" s="31" t="str">
        <f t="shared" si="21"/>
        <v/>
      </c>
      <c r="AU50" s="51"/>
      <c r="AV50" s="33"/>
      <c r="AW50" s="34"/>
      <c r="AX50" s="34" t="str">
        <f t="shared" si="22"/>
        <v/>
      </c>
      <c r="AY50" s="34"/>
      <c r="AZ50" s="34"/>
      <c r="BA50" s="34"/>
      <c r="BB50" s="34" t="str">
        <f t="shared" si="23"/>
        <v/>
      </c>
      <c r="BC50" s="31" t="str">
        <f t="shared" si="24"/>
        <v/>
      </c>
      <c r="BD50" s="51"/>
      <c r="BE50" s="33"/>
      <c r="BF50" s="34"/>
      <c r="BG50" s="34" t="str">
        <f t="shared" si="25"/>
        <v/>
      </c>
      <c r="BH50" s="34"/>
      <c r="BI50" s="34"/>
      <c r="BJ50" s="34"/>
      <c r="BK50" s="34" t="str">
        <f t="shared" si="26"/>
        <v/>
      </c>
      <c r="BL50" s="31" t="str">
        <f t="shared" si="27"/>
        <v/>
      </c>
      <c r="BM50" s="51"/>
      <c r="BN50" s="33"/>
      <c r="BO50" s="34"/>
      <c r="BP50" s="34" t="str">
        <f t="shared" si="28"/>
        <v/>
      </c>
      <c r="BQ50" s="34"/>
      <c r="BR50" s="34"/>
      <c r="BS50" s="34"/>
      <c r="BT50" s="34" t="str">
        <f t="shared" si="29"/>
        <v/>
      </c>
      <c r="BU50" s="31" t="str">
        <f t="shared" si="30"/>
        <v/>
      </c>
      <c r="BV50" s="51"/>
      <c r="BW50" s="33"/>
      <c r="BX50" s="34"/>
      <c r="BY50" s="34" t="str">
        <f t="shared" si="31"/>
        <v/>
      </c>
      <c r="BZ50" s="34"/>
      <c r="CA50" s="34"/>
      <c r="CB50" s="34"/>
      <c r="CC50" s="34" t="str">
        <f t="shared" si="32"/>
        <v/>
      </c>
      <c r="CD50" s="31" t="str">
        <f t="shared" si="33"/>
        <v/>
      </c>
      <c r="CE50" s="51"/>
      <c r="CF50" s="33"/>
      <c r="CG50" s="34" t="str">
        <f>IF($A50="","",IF(CF50="","I",LOOKUP(CF50/CH$2,{0,0.4,0.45,0.5,0.55,0.6,0.65,0.7,0.75,0.8,1},{"F","D","C","C+","B-","B","B+","A-","A","A+"})))</f>
        <v/>
      </c>
      <c r="CH50" s="35" t="str">
        <f>IF($A50="","",IF(CF50="","--",LOOKUP(CF50/CH$2,{0,0.4,0.45,0.5,0.55,0.6,0.65,0.7,0.75,0.8,1},{0,2,2.25,2.5,2.75,3,3.25,3.5,3.75,4})))</f>
        <v/>
      </c>
      <c r="CI50" s="52"/>
      <c r="CJ50" s="36"/>
      <c r="CK50" s="36"/>
      <c r="CL50" s="36" t="str">
        <f t="shared" si="34"/>
        <v/>
      </c>
      <c r="CM50" s="36"/>
      <c r="CN50" s="37"/>
      <c r="CO50" s="36"/>
      <c r="CP50" s="60" t="str">
        <f t="shared" si="35"/>
        <v/>
      </c>
      <c r="CQ50" s="64"/>
      <c r="CR50" s="35"/>
      <c r="CT50" s="69"/>
      <c r="CV50" s="69"/>
    </row>
    <row r="51" spans="1:100" s="38" customFormat="1" x14ac:dyDescent="0.25">
      <c r="A51" s="31"/>
      <c r="B51" s="32"/>
      <c r="C51" s="33"/>
      <c r="D51" s="34"/>
      <c r="E51" s="34" t="str">
        <f t="shared" si="8"/>
        <v/>
      </c>
      <c r="F51" s="34"/>
      <c r="G51" s="34"/>
      <c r="H51" s="34"/>
      <c r="I51" s="34" t="str">
        <f t="shared" si="9"/>
        <v/>
      </c>
      <c r="J51" s="34" t="str">
        <f t="shared" si="10"/>
        <v/>
      </c>
      <c r="K51" s="51"/>
      <c r="L51" s="39"/>
      <c r="M51" s="34"/>
      <c r="N51" s="34" t="str">
        <f t="shared" si="11"/>
        <v/>
      </c>
      <c r="O51" s="34"/>
      <c r="P51" s="34"/>
      <c r="Q51" s="34"/>
      <c r="R51" s="34" t="str">
        <f t="shared" si="12"/>
        <v/>
      </c>
      <c r="S51" s="31" t="str">
        <f t="shared" si="13"/>
        <v/>
      </c>
      <c r="T51" s="51"/>
      <c r="U51" s="33"/>
      <c r="V51" s="34"/>
      <c r="W51" s="34" t="str">
        <f t="shared" si="14"/>
        <v/>
      </c>
      <c r="X51" s="34"/>
      <c r="Y51" s="34"/>
      <c r="Z51" s="34"/>
      <c r="AA51" s="34" t="str">
        <f t="shared" si="15"/>
        <v/>
      </c>
      <c r="AB51" s="31" t="str">
        <f t="shared" si="16"/>
        <v/>
      </c>
      <c r="AC51" s="51"/>
      <c r="AD51" s="33"/>
      <c r="AE51" s="34"/>
      <c r="AF51" s="34" t="str">
        <f t="shared" si="17"/>
        <v/>
      </c>
      <c r="AG51" s="34"/>
      <c r="AH51" s="34"/>
      <c r="AI51" s="34"/>
      <c r="AJ51" s="34" t="str">
        <f t="shared" si="18"/>
        <v/>
      </c>
      <c r="AK51" s="31" t="str">
        <f t="shared" si="19"/>
        <v/>
      </c>
      <c r="AL51" s="51"/>
      <c r="AM51" s="33"/>
      <c r="AN51" s="34"/>
      <c r="AO51" s="34" t="str">
        <f t="shared" si="36"/>
        <v/>
      </c>
      <c r="AP51" s="34"/>
      <c r="AQ51" s="34"/>
      <c r="AR51" s="34"/>
      <c r="AS51" s="34" t="str">
        <f t="shared" si="20"/>
        <v/>
      </c>
      <c r="AT51" s="31" t="str">
        <f t="shared" si="21"/>
        <v/>
      </c>
      <c r="AU51" s="51"/>
      <c r="AV51" s="33"/>
      <c r="AW51" s="34"/>
      <c r="AX51" s="34" t="str">
        <f t="shared" si="22"/>
        <v/>
      </c>
      <c r="AY51" s="34"/>
      <c r="AZ51" s="34"/>
      <c r="BA51" s="34"/>
      <c r="BB51" s="34" t="str">
        <f t="shared" si="23"/>
        <v/>
      </c>
      <c r="BC51" s="31" t="str">
        <f t="shared" si="24"/>
        <v/>
      </c>
      <c r="BD51" s="51"/>
      <c r="BE51" s="33"/>
      <c r="BF51" s="34"/>
      <c r="BG51" s="34" t="str">
        <f t="shared" si="25"/>
        <v/>
      </c>
      <c r="BH51" s="34"/>
      <c r="BI51" s="34"/>
      <c r="BJ51" s="34"/>
      <c r="BK51" s="34" t="str">
        <f t="shared" si="26"/>
        <v/>
      </c>
      <c r="BL51" s="31" t="str">
        <f t="shared" si="27"/>
        <v/>
      </c>
      <c r="BM51" s="51"/>
      <c r="BN51" s="33"/>
      <c r="BO51" s="34"/>
      <c r="BP51" s="34" t="str">
        <f t="shared" si="28"/>
        <v/>
      </c>
      <c r="BQ51" s="34"/>
      <c r="BR51" s="34"/>
      <c r="BS51" s="34"/>
      <c r="BT51" s="34" t="str">
        <f t="shared" si="29"/>
        <v/>
      </c>
      <c r="BU51" s="31" t="str">
        <f t="shared" si="30"/>
        <v/>
      </c>
      <c r="BV51" s="51"/>
      <c r="BW51" s="33"/>
      <c r="BX51" s="34"/>
      <c r="BY51" s="34" t="str">
        <f t="shared" si="31"/>
        <v/>
      </c>
      <c r="BZ51" s="34"/>
      <c r="CA51" s="34"/>
      <c r="CB51" s="34"/>
      <c r="CC51" s="34" t="str">
        <f t="shared" si="32"/>
        <v/>
      </c>
      <c r="CD51" s="31" t="str">
        <f t="shared" si="33"/>
        <v/>
      </c>
      <c r="CE51" s="51"/>
      <c r="CF51" s="33"/>
      <c r="CG51" s="34" t="str">
        <f>IF($A51="","",IF(CF51="","I",LOOKUP(CF51/CH$2,{0,0.4,0.45,0.5,0.55,0.6,0.65,0.7,0.75,0.8,1},{"F","D","C","C+","B-","B","B+","A-","A","A+"})))</f>
        <v/>
      </c>
      <c r="CH51" s="35" t="str">
        <f>IF($A51="","",IF(CF51="","--",LOOKUP(CF51/CH$2,{0,0.4,0.45,0.5,0.55,0.6,0.65,0.7,0.75,0.8,1},{0,2,2.25,2.5,2.75,3,3.25,3.5,3.75,4})))</f>
        <v/>
      </c>
      <c r="CI51" s="52"/>
      <c r="CJ51" s="36"/>
      <c r="CK51" s="36"/>
      <c r="CL51" s="36" t="str">
        <f t="shared" si="34"/>
        <v/>
      </c>
      <c r="CM51" s="36"/>
      <c r="CN51" s="37"/>
      <c r="CO51" s="36"/>
      <c r="CP51" s="60" t="str">
        <f t="shared" si="35"/>
        <v/>
      </c>
      <c r="CQ51" s="64"/>
      <c r="CR51" s="35"/>
      <c r="CT51" s="69"/>
      <c r="CV51" s="69"/>
    </row>
    <row r="52" spans="1:100" s="38" customFormat="1" x14ac:dyDescent="0.25">
      <c r="A52" s="31"/>
      <c r="B52" s="32"/>
      <c r="C52" s="33"/>
      <c r="D52" s="34"/>
      <c r="E52" s="34" t="str">
        <f t="shared" si="8"/>
        <v/>
      </c>
      <c r="F52" s="34"/>
      <c r="G52" s="34"/>
      <c r="H52" s="34"/>
      <c r="I52" s="34" t="str">
        <f t="shared" si="9"/>
        <v/>
      </c>
      <c r="J52" s="34" t="str">
        <f t="shared" si="10"/>
        <v/>
      </c>
      <c r="K52" s="51"/>
      <c r="L52" s="39"/>
      <c r="M52" s="34"/>
      <c r="N52" s="34" t="str">
        <f t="shared" si="11"/>
        <v/>
      </c>
      <c r="O52" s="34"/>
      <c r="P52" s="34"/>
      <c r="Q52" s="34"/>
      <c r="R52" s="34" t="str">
        <f t="shared" si="12"/>
        <v/>
      </c>
      <c r="S52" s="31" t="str">
        <f t="shared" si="13"/>
        <v/>
      </c>
      <c r="T52" s="51"/>
      <c r="U52" s="33"/>
      <c r="V52" s="34"/>
      <c r="W52" s="34" t="str">
        <f t="shared" si="14"/>
        <v/>
      </c>
      <c r="X52" s="34"/>
      <c r="Y52" s="34"/>
      <c r="Z52" s="34"/>
      <c r="AA52" s="34" t="str">
        <f t="shared" si="15"/>
        <v/>
      </c>
      <c r="AB52" s="31" t="str">
        <f t="shared" si="16"/>
        <v/>
      </c>
      <c r="AC52" s="51"/>
      <c r="AD52" s="33"/>
      <c r="AE52" s="34"/>
      <c r="AF52" s="34" t="str">
        <f t="shared" si="17"/>
        <v/>
      </c>
      <c r="AG52" s="34"/>
      <c r="AH52" s="34"/>
      <c r="AI52" s="34"/>
      <c r="AJ52" s="34" t="str">
        <f t="shared" si="18"/>
        <v/>
      </c>
      <c r="AK52" s="31" t="str">
        <f t="shared" si="19"/>
        <v/>
      </c>
      <c r="AL52" s="51"/>
      <c r="AM52" s="33"/>
      <c r="AN52" s="34"/>
      <c r="AO52" s="34" t="str">
        <f t="shared" si="36"/>
        <v/>
      </c>
      <c r="AP52" s="34"/>
      <c r="AQ52" s="34"/>
      <c r="AR52" s="34"/>
      <c r="AS52" s="34" t="str">
        <f t="shared" si="20"/>
        <v/>
      </c>
      <c r="AT52" s="31" t="str">
        <f t="shared" si="21"/>
        <v/>
      </c>
      <c r="AU52" s="51"/>
      <c r="AV52" s="33"/>
      <c r="AW52" s="34"/>
      <c r="AX52" s="34" t="str">
        <f t="shared" si="22"/>
        <v/>
      </c>
      <c r="AY52" s="34"/>
      <c r="AZ52" s="34"/>
      <c r="BA52" s="34"/>
      <c r="BB52" s="34" t="str">
        <f t="shared" si="23"/>
        <v/>
      </c>
      <c r="BC52" s="31" t="str">
        <f t="shared" si="24"/>
        <v/>
      </c>
      <c r="BD52" s="51"/>
      <c r="BE52" s="33"/>
      <c r="BF52" s="34"/>
      <c r="BG52" s="34" t="str">
        <f t="shared" si="25"/>
        <v/>
      </c>
      <c r="BH52" s="34"/>
      <c r="BI52" s="34"/>
      <c r="BJ52" s="34"/>
      <c r="BK52" s="34" t="str">
        <f t="shared" si="26"/>
        <v/>
      </c>
      <c r="BL52" s="31" t="str">
        <f t="shared" si="27"/>
        <v/>
      </c>
      <c r="BM52" s="51"/>
      <c r="BN52" s="33"/>
      <c r="BO52" s="34"/>
      <c r="BP52" s="34" t="str">
        <f t="shared" si="28"/>
        <v/>
      </c>
      <c r="BQ52" s="34"/>
      <c r="BR52" s="34"/>
      <c r="BS52" s="34"/>
      <c r="BT52" s="34" t="str">
        <f t="shared" si="29"/>
        <v/>
      </c>
      <c r="BU52" s="31" t="str">
        <f t="shared" si="30"/>
        <v/>
      </c>
      <c r="BV52" s="51"/>
      <c r="BW52" s="33"/>
      <c r="BX52" s="34"/>
      <c r="BY52" s="34" t="str">
        <f t="shared" si="31"/>
        <v/>
      </c>
      <c r="BZ52" s="34"/>
      <c r="CA52" s="34"/>
      <c r="CB52" s="34"/>
      <c r="CC52" s="34" t="str">
        <f t="shared" si="32"/>
        <v/>
      </c>
      <c r="CD52" s="31" t="str">
        <f t="shared" si="33"/>
        <v/>
      </c>
      <c r="CE52" s="51"/>
      <c r="CF52" s="33"/>
      <c r="CG52" s="34" t="str">
        <f>IF($A52="","",IF(CF52="","I",LOOKUP(CF52/CH$2,{0,0.4,0.45,0.5,0.55,0.6,0.65,0.7,0.75,0.8,1},{"F","D","C","C+","B-","B","B+","A-","A","A+"})))</f>
        <v/>
      </c>
      <c r="CH52" s="35" t="str">
        <f>IF($A52="","",IF(CF52="","--",LOOKUP(CF52/CH$2,{0,0.4,0.45,0.5,0.55,0.6,0.65,0.7,0.75,0.8,1},{0,2,2.25,2.5,2.75,3,3.25,3.5,3.75,4})))</f>
        <v/>
      </c>
      <c r="CI52" s="52"/>
      <c r="CJ52" s="36"/>
      <c r="CK52" s="36"/>
      <c r="CL52" s="36" t="str">
        <f t="shared" si="34"/>
        <v/>
      </c>
      <c r="CM52" s="36"/>
      <c r="CN52" s="37"/>
      <c r="CO52" s="36"/>
      <c r="CP52" s="60" t="str">
        <f t="shared" si="35"/>
        <v/>
      </c>
      <c r="CQ52" s="64"/>
      <c r="CR52" s="35"/>
      <c r="CT52" s="69"/>
      <c r="CV52" s="69"/>
    </row>
    <row r="53" spans="1:100" s="38" customFormat="1" x14ac:dyDescent="0.25">
      <c r="A53" s="31"/>
      <c r="B53" s="32"/>
      <c r="C53" s="33"/>
      <c r="D53" s="34"/>
      <c r="E53" s="34" t="str">
        <f t="shared" si="8"/>
        <v/>
      </c>
      <c r="F53" s="34"/>
      <c r="G53" s="34"/>
      <c r="H53" s="34"/>
      <c r="I53" s="34" t="str">
        <f t="shared" si="9"/>
        <v/>
      </c>
      <c r="J53" s="34" t="str">
        <f t="shared" si="10"/>
        <v/>
      </c>
      <c r="K53" s="51"/>
      <c r="L53" s="39"/>
      <c r="M53" s="34"/>
      <c r="N53" s="34" t="str">
        <f t="shared" si="11"/>
        <v/>
      </c>
      <c r="O53" s="34"/>
      <c r="P53" s="34"/>
      <c r="Q53" s="34"/>
      <c r="R53" s="34" t="str">
        <f t="shared" si="12"/>
        <v/>
      </c>
      <c r="S53" s="31" t="str">
        <f t="shared" si="13"/>
        <v/>
      </c>
      <c r="T53" s="51"/>
      <c r="U53" s="33"/>
      <c r="V53" s="34"/>
      <c r="W53" s="34" t="str">
        <f t="shared" si="14"/>
        <v/>
      </c>
      <c r="X53" s="34"/>
      <c r="Y53" s="34"/>
      <c r="Z53" s="34"/>
      <c r="AA53" s="34" t="str">
        <f t="shared" si="15"/>
        <v/>
      </c>
      <c r="AB53" s="31" t="str">
        <f t="shared" si="16"/>
        <v/>
      </c>
      <c r="AC53" s="51"/>
      <c r="AD53" s="33"/>
      <c r="AE53" s="34"/>
      <c r="AF53" s="34" t="str">
        <f t="shared" si="17"/>
        <v/>
      </c>
      <c r="AG53" s="34"/>
      <c r="AH53" s="34"/>
      <c r="AI53" s="34"/>
      <c r="AJ53" s="34" t="str">
        <f t="shared" si="18"/>
        <v/>
      </c>
      <c r="AK53" s="31" t="str">
        <f t="shared" si="19"/>
        <v/>
      </c>
      <c r="AL53" s="51"/>
      <c r="AM53" s="33"/>
      <c r="AN53" s="34"/>
      <c r="AO53" s="34" t="str">
        <f t="shared" si="36"/>
        <v/>
      </c>
      <c r="AP53" s="34"/>
      <c r="AQ53" s="34"/>
      <c r="AR53" s="34"/>
      <c r="AS53" s="34" t="str">
        <f t="shared" si="20"/>
        <v/>
      </c>
      <c r="AT53" s="31" t="str">
        <f t="shared" si="21"/>
        <v/>
      </c>
      <c r="AU53" s="51"/>
      <c r="AV53" s="33"/>
      <c r="AW53" s="34"/>
      <c r="AX53" s="34" t="str">
        <f t="shared" si="22"/>
        <v/>
      </c>
      <c r="AY53" s="34"/>
      <c r="AZ53" s="34"/>
      <c r="BA53" s="34"/>
      <c r="BB53" s="34" t="str">
        <f t="shared" si="23"/>
        <v/>
      </c>
      <c r="BC53" s="31" t="str">
        <f t="shared" si="24"/>
        <v/>
      </c>
      <c r="BD53" s="51"/>
      <c r="BE53" s="33"/>
      <c r="BF53" s="34"/>
      <c r="BG53" s="34" t="str">
        <f t="shared" si="25"/>
        <v/>
      </c>
      <c r="BH53" s="34"/>
      <c r="BI53" s="34"/>
      <c r="BJ53" s="34"/>
      <c r="BK53" s="34" t="str">
        <f t="shared" si="26"/>
        <v/>
      </c>
      <c r="BL53" s="31" t="str">
        <f t="shared" si="27"/>
        <v/>
      </c>
      <c r="BM53" s="51"/>
      <c r="BN53" s="33"/>
      <c r="BO53" s="34"/>
      <c r="BP53" s="34" t="str">
        <f t="shared" si="28"/>
        <v/>
      </c>
      <c r="BQ53" s="34"/>
      <c r="BR53" s="34"/>
      <c r="BS53" s="34"/>
      <c r="BT53" s="34" t="str">
        <f t="shared" si="29"/>
        <v/>
      </c>
      <c r="BU53" s="31" t="str">
        <f t="shared" si="30"/>
        <v/>
      </c>
      <c r="BV53" s="51"/>
      <c r="BW53" s="33"/>
      <c r="BX53" s="34"/>
      <c r="BY53" s="34" t="str">
        <f t="shared" si="31"/>
        <v/>
      </c>
      <c r="BZ53" s="34"/>
      <c r="CA53" s="34"/>
      <c r="CB53" s="34"/>
      <c r="CC53" s="34" t="str">
        <f t="shared" si="32"/>
        <v/>
      </c>
      <c r="CD53" s="31" t="str">
        <f t="shared" si="33"/>
        <v/>
      </c>
      <c r="CE53" s="51"/>
      <c r="CF53" s="33"/>
      <c r="CG53" s="34" t="str">
        <f>IF($A53="","",IF(CF53="","I",LOOKUP(CF53/CH$2,{0,0.4,0.45,0.5,0.55,0.6,0.65,0.7,0.75,0.8,1},{"F","D","C","C+","B-","B","B+","A-","A","A+"})))</f>
        <v/>
      </c>
      <c r="CH53" s="35" t="str">
        <f>IF($A53="","",IF(CF53="","--",LOOKUP(CF53/CH$2,{0,0.4,0.45,0.5,0.55,0.6,0.65,0.7,0.75,0.8,1},{0,2,2.25,2.5,2.75,3,3.25,3.5,3.75,4})))</f>
        <v/>
      </c>
      <c r="CI53" s="52"/>
      <c r="CJ53" s="36"/>
      <c r="CK53" s="36"/>
      <c r="CL53" s="36" t="str">
        <f t="shared" si="34"/>
        <v/>
      </c>
      <c r="CM53" s="36"/>
      <c r="CN53" s="37"/>
      <c r="CO53" s="36"/>
      <c r="CP53" s="60" t="str">
        <f t="shared" si="35"/>
        <v/>
      </c>
      <c r="CQ53" s="64"/>
      <c r="CR53" s="35"/>
      <c r="CT53" s="69"/>
      <c r="CV53" s="69"/>
    </row>
    <row r="54" spans="1:100" s="38" customFormat="1" x14ac:dyDescent="0.25">
      <c r="A54" s="31"/>
      <c r="B54" s="32"/>
      <c r="C54" s="33"/>
      <c r="D54" s="34"/>
      <c r="E54" s="34" t="str">
        <f t="shared" si="8"/>
        <v/>
      </c>
      <c r="F54" s="34"/>
      <c r="G54" s="34"/>
      <c r="H54" s="34"/>
      <c r="I54" s="34" t="str">
        <f t="shared" si="9"/>
        <v/>
      </c>
      <c r="J54" s="34" t="str">
        <f t="shared" si="10"/>
        <v/>
      </c>
      <c r="K54" s="51"/>
      <c r="L54" s="39"/>
      <c r="M54" s="34"/>
      <c r="N54" s="34" t="str">
        <f t="shared" si="11"/>
        <v/>
      </c>
      <c r="O54" s="34"/>
      <c r="P54" s="34"/>
      <c r="Q54" s="34"/>
      <c r="R54" s="34" t="str">
        <f t="shared" si="12"/>
        <v/>
      </c>
      <c r="S54" s="31" t="str">
        <f t="shared" si="13"/>
        <v/>
      </c>
      <c r="T54" s="51"/>
      <c r="U54" s="33"/>
      <c r="V54" s="34"/>
      <c r="W54" s="34" t="str">
        <f t="shared" si="14"/>
        <v/>
      </c>
      <c r="X54" s="34"/>
      <c r="Y54" s="34"/>
      <c r="Z54" s="34"/>
      <c r="AA54" s="34" t="str">
        <f t="shared" si="15"/>
        <v/>
      </c>
      <c r="AB54" s="31" t="str">
        <f t="shared" si="16"/>
        <v/>
      </c>
      <c r="AC54" s="51"/>
      <c r="AD54" s="33"/>
      <c r="AE54" s="34"/>
      <c r="AF54" s="34" t="str">
        <f t="shared" si="17"/>
        <v/>
      </c>
      <c r="AG54" s="34"/>
      <c r="AH54" s="34"/>
      <c r="AI54" s="34"/>
      <c r="AJ54" s="34" t="str">
        <f t="shared" si="18"/>
        <v/>
      </c>
      <c r="AK54" s="31" t="str">
        <f t="shared" si="19"/>
        <v/>
      </c>
      <c r="AL54" s="51"/>
      <c r="AM54" s="33"/>
      <c r="AN54" s="34"/>
      <c r="AO54" s="34" t="str">
        <f t="shared" si="36"/>
        <v/>
      </c>
      <c r="AP54" s="34"/>
      <c r="AQ54" s="34"/>
      <c r="AR54" s="34"/>
      <c r="AS54" s="34" t="str">
        <f t="shared" si="20"/>
        <v/>
      </c>
      <c r="AT54" s="31" t="str">
        <f t="shared" si="21"/>
        <v/>
      </c>
      <c r="AU54" s="51"/>
      <c r="AV54" s="33"/>
      <c r="AW54" s="34"/>
      <c r="AX54" s="34" t="str">
        <f t="shared" si="22"/>
        <v/>
      </c>
      <c r="AY54" s="34"/>
      <c r="AZ54" s="34"/>
      <c r="BA54" s="34"/>
      <c r="BB54" s="34" t="str">
        <f t="shared" si="23"/>
        <v/>
      </c>
      <c r="BC54" s="31" t="str">
        <f t="shared" si="24"/>
        <v/>
      </c>
      <c r="BD54" s="51"/>
      <c r="BE54" s="33"/>
      <c r="BF54" s="34"/>
      <c r="BG54" s="34" t="str">
        <f t="shared" si="25"/>
        <v/>
      </c>
      <c r="BH54" s="34"/>
      <c r="BI54" s="34"/>
      <c r="BJ54" s="34"/>
      <c r="BK54" s="34" t="str">
        <f t="shared" si="26"/>
        <v/>
      </c>
      <c r="BL54" s="31" t="str">
        <f t="shared" si="27"/>
        <v/>
      </c>
      <c r="BM54" s="51"/>
      <c r="BN54" s="33"/>
      <c r="BO54" s="34"/>
      <c r="BP54" s="34" t="str">
        <f t="shared" si="28"/>
        <v/>
      </c>
      <c r="BQ54" s="34"/>
      <c r="BR54" s="34"/>
      <c r="BS54" s="34"/>
      <c r="BT54" s="34" t="str">
        <f t="shared" si="29"/>
        <v/>
      </c>
      <c r="BU54" s="31" t="str">
        <f t="shared" si="30"/>
        <v/>
      </c>
      <c r="BV54" s="51"/>
      <c r="BW54" s="33"/>
      <c r="BX54" s="34"/>
      <c r="BY54" s="34" t="str">
        <f t="shared" si="31"/>
        <v/>
      </c>
      <c r="BZ54" s="34"/>
      <c r="CA54" s="34"/>
      <c r="CB54" s="34"/>
      <c r="CC54" s="34" t="str">
        <f t="shared" si="32"/>
        <v/>
      </c>
      <c r="CD54" s="31" t="str">
        <f t="shared" si="33"/>
        <v/>
      </c>
      <c r="CE54" s="51"/>
      <c r="CF54" s="33"/>
      <c r="CG54" s="34" t="str">
        <f>IF($A54="","",IF(CF54="","I",LOOKUP(CF54/CH$2,{0,0.4,0.45,0.5,0.55,0.6,0.65,0.7,0.75,0.8,1},{"F","D","C","C+","B-","B","B+","A-","A","A+"})))</f>
        <v/>
      </c>
      <c r="CH54" s="35" t="str">
        <f>IF($A54="","",IF(CF54="","--",LOOKUP(CF54/CH$2,{0,0.4,0.45,0.5,0.55,0.6,0.65,0.7,0.75,0.8,1},{0,2,2.25,2.5,2.75,3,3.25,3.5,3.75,4})))</f>
        <v/>
      </c>
      <c r="CI54" s="52"/>
      <c r="CJ54" s="36"/>
      <c r="CK54" s="36"/>
      <c r="CL54" s="36" t="str">
        <f t="shared" si="34"/>
        <v/>
      </c>
      <c r="CM54" s="36"/>
      <c r="CN54" s="37"/>
      <c r="CO54" s="36"/>
      <c r="CP54" s="60" t="str">
        <f t="shared" si="35"/>
        <v/>
      </c>
      <c r="CQ54" s="64"/>
      <c r="CR54" s="35"/>
      <c r="CT54" s="69"/>
      <c r="CV54" s="69"/>
    </row>
    <row r="55" spans="1:100" s="38" customFormat="1" x14ac:dyDescent="0.25">
      <c r="A55" s="31"/>
      <c r="B55" s="32"/>
      <c r="C55" s="33"/>
      <c r="D55" s="34"/>
      <c r="E55" s="34" t="str">
        <f t="shared" si="8"/>
        <v/>
      </c>
      <c r="F55" s="34"/>
      <c r="G55" s="34"/>
      <c r="H55" s="34"/>
      <c r="I55" s="34" t="str">
        <f t="shared" si="9"/>
        <v/>
      </c>
      <c r="J55" s="34" t="str">
        <f t="shared" si="10"/>
        <v/>
      </c>
      <c r="K55" s="51"/>
      <c r="L55" s="39"/>
      <c r="M55" s="34"/>
      <c r="N55" s="34" t="str">
        <f t="shared" si="11"/>
        <v/>
      </c>
      <c r="O55" s="34"/>
      <c r="P55" s="34"/>
      <c r="Q55" s="34"/>
      <c r="R55" s="34" t="str">
        <f t="shared" si="12"/>
        <v/>
      </c>
      <c r="S55" s="31" t="str">
        <f t="shared" si="13"/>
        <v/>
      </c>
      <c r="T55" s="51"/>
      <c r="U55" s="33"/>
      <c r="V55" s="34"/>
      <c r="W55" s="34" t="str">
        <f t="shared" si="14"/>
        <v/>
      </c>
      <c r="X55" s="34"/>
      <c r="Y55" s="34"/>
      <c r="Z55" s="34"/>
      <c r="AA55" s="34" t="str">
        <f t="shared" si="15"/>
        <v/>
      </c>
      <c r="AB55" s="31" t="str">
        <f t="shared" si="16"/>
        <v/>
      </c>
      <c r="AC55" s="51"/>
      <c r="AD55" s="33"/>
      <c r="AE55" s="34"/>
      <c r="AF55" s="34" t="str">
        <f t="shared" si="17"/>
        <v/>
      </c>
      <c r="AG55" s="34"/>
      <c r="AH55" s="34"/>
      <c r="AI55" s="34"/>
      <c r="AJ55" s="34" t="str">
        <f t="shared" si="18"/>
        <v/>
      </c>
      <c r="AK55" s="31" t="str">
        <f t="shared" si="19"/>
        <v/>
      </c>
      <c r="AL55" s="51"/>
      <c r="AM55" s="33"/>
      <c r="AN55" s="34"/>
      <c r="AO55" s="34" t="str">
        <f t="shared" si="36"/>
        <v/>
      </c>
      <c r="AP55" s="34"/>
      <c r="AQ55" s="34"/>
      <c r="AR55" s="34"/>
      <c r="AS55" s="34" t="str">
        <f t="shared" si="20"/>
        <v/>
      </c>
      <c r="AT55" s="31" t="str">
        <f t="shared" si="21"/>
        <v/>
      </c>
      <c r="AU55" s="51"/>
      <c r="AV55" s="33"/>
      <c r="AW55" s="34"/>
      <c r="AX55" s="34" t="str">
        <f t="shared" si="22"/>
        <v/>
      </c>
      <c r="AY55" s="34"/>
      <c r="AZ55" s="34"/>
      <c r="BA55" s="34"/>
      <c r="BB55" s="34" t="str">
        <f t="shared" si="23"/>
        <v/>
      </c>
      <c r="BC55" s="31" t="str">
        <f t="shared" si="24"/>
        <v/>
      </c>
      <c r="BD55" s="51"/>
      <c r="BE55" s="33"/>
      <c r="BF55" s="34"/>
      <c r="BG55" s="34" t="str">
        <f t="shared" si="25"/>
        <v/>
      </c>
      <c r="BH55" s="34"/>
      <c r="BI55" s="34"/>
      <c r="BJ55" s="34"/>
      <c r="BK55" s="34" t="str">
        <f t="shared" si="26"/>
        <v/>
      </c>
      <c r="BL55" s="31" t="str">
        <f t="shared" si="27"/>
        <v/>
      </c>
      <c r="BM55" s="51"/>
      <c r="BN55" s="33"/>
      <c r="BO55" s="34"/>
      <c r="BP55" s="34" t="str">
        <f t="shared" si="28"/>
        <v/>
      </c>
      <c r="BQ55" s="34"/>
      <c r="BR55" s="34"/>
      <c r="BS55" s="34"/>
      <c r="BT55" s="34" t="str">
        <f t="shared" si="29"/>
        <v/>
      </c>
      <c r="BU55" s="31" t="str">
        <f t="shared" si="30"/>
        <v/>
      </c>
      <c r="BV55" s="51"/>
      <c r="BW55" s="33"/>
      <c r="BX55" s="34"/>
      <c r="BY55" s="34" t="str">
        <f t="shared" si="31"/>
        <v/>
      </c>
      <c r="BZ55" s="34"/>
      <c r="CA55" s="34"/>
      <c r="CB55" s="34"/>
      <c r="CC55" s="34" t="str">
        <f t="shared" si="32"/>
        <v/>
      </c>
      <c r="CD55" s="31" t="str">
        <f t="shared" si="33"/>
        <v/>
      </c>
      <c r="CE55" s="51"/>
      <c r="CF55" s="33"/>
      <c r="CG55" s="34" t="str">
        <f>IF($A55="","",IF(CF55="","I",LOOKUP(CF55/CH$2,{0,0.4,0.45,0.5,0.55,0.6,0.65,0.7,0.75,0.8,1},{"F","D","C","C+","B-","B","B+","A-","A","A+"})))</f>
        <v/>
      </c>
      <c r="CH55" s="35" t="str">
        <f>IF($A55="","",IF(CF55="","--",LOOKUP(CF55/CH$2,{0,0.4,0.45,0.5,0.55,0.6,0.65,0.7,0.75,0.8,1},{0,2,2.25,2.5,2.75,3,3.25,3.5,3.75,4})))</f>
        <v/>
      </c>
      <c r="CI55" s="52"/>
      <c r="CJ55" s="36"/>
      <c r="CK55" s="36"/>
      <c r="CL55" s="36" t="str">
        <f t="shared" si="34"/>
        <v/>
      </c>
      <c r="CM55" s="36"/>
      <c r="CN55" s="37"/>
      <c r="CO55" s="36"/>
      <c r="CP55" s="60" t="str">
        <f t="shared" si="35"/>
        <v/>
      </c>
      <c r="CQ55" s="64"/>
      <c r="CR55" s="35"/>
      <c r="CT55" s="69"/>
      <c r="CV55" s="69"/>
    </row>
    <row r="56" spans="1:100" s="38" customFormat="1" x14ac:dyDescent="0.25">
      <c r="A56" s="31"/>
      <c r="B56" s="32"/>
      <c r="C56" s="33"/>
      <c r="D56" s="34"/>
      <c r="E56" s="34" t="str">
        <f t="shared" si="8"/>
        <v/>
      </c>
      <c r="F56" s="34"/>
      <c r="G56" s="34"/>
      <c r="H56" s="34"/>
      <c r="I56" s="34" t="str">
        <f t="shared" si="9"/>
        <v/>
      </c>
      <c r="J56" s="34" t="str">
        <f t="shared" si="10"/>
        <v/>
      </c>
      <c r="K56" s="51"/>
      <c r="L56" s="39"/>
      <c r="M56" s="34"/>
      <c r="N56" s="34" t="str">
        <f t="shared" si="11"/>
        <v/>
      </c>
      <c r="O56" s="34"/>
      <c r="P56" s="34"/>
      <c r="Q56" s="34"/>
      <c r="R56" s="34" t="str">
        <f t="shared" si="12"/>
        <v/>
      </c>
      <c r="S56" s="31" t="str">
        <f t="shared" si="13"/>
        <v/>
      </c>
      <c r="T56" s="51"/>
      <c r="U56" s="33"/>
      <c r="V56" s="34"/>
      <c r="W56" s="34" t="str">
        <f t="shared" si="14"/>
        <v/>
      </c>
      <c r="X56" s="34"/>
      <c r="Y56" s="34"/>
      <c r="Z56" s="34"/>
      <c r="AA56" s="34" t="str">
        <f t="shared" si="15"/>
        <v/>
      </c>
      <c r="AB56" s="31" t="str">
        <f t="shared" si="16"/>
        <v/>
      </c>
      <c r="AC56" s="51"/>
      <c r="AD56" s="33"/>
      <c r="AE56" s="34"/>
      <c r="AF56" s="34" t="str">
        <f t="shared" si="17"/>
        <v/>
      </c>
      <c r="AG56" s="34"/>
      <c r="AH56" s="34"/>
      <c r="AI56" s="34"/>
      <c r="AJ56" s="34" t="str">
        <f t="shared" si="18"/>
        <v/>
      </c>
      <c r="AK56" s="31" t="str">
        <f t="shared" si="19"/>
        <v/>
      </c>
      <c r="AL56" s="51"/>
      <c r="AM56" s="33"/>
      <c r="AN56" s="34"/>
      <c r="AO56" s="34" t="str">
        <f t="shared" si="36"/>
        <v/>
      </c>
      <c r="AP56" s="34"/>
      <c r="AQ56" s="34"/>
      <c r="AR56" s="34"/>
      <c r="AS56" s="34" t="str">
        <f t="shared" si="20"/>
        <v/>
      </c>
      <c r="AT56" s="31" t="str">
        <f t="shared" si="21"/>
        <v/>
      </c>
      <c r="AU56" s="51"/>
      <c r="AV56" s="33"/>
      <c r="AW56" s="34"/>
      <c r="AX56" s="34" t="str">
        <f t="shared" si="22"/>
        <v/>
      </c>
      <c r="AY56" s="34"/>
      <c r="AZ56" s="34"/>
      <c r="BA56" s="34"/>
      <c r="BB56" s="34" t="str">
        <f t="shared" si="23"/>
        <v/>
      </c>
      <c r="BC56" s="31" t="str">
        <f t="shared" si="24"/>
        <v/>
      </c>
      <c r="BD56" s="51"/>
      <c r="BE56" s="33"/>
      <c r="BF56" s="34"/>
      <c r="BG56" s="34" t="str">
        <f t="shared" si="25"/>
        <v/>
      </c>
      <c r="BH56" s="34"/>
      <c r="BI56" s="34"/>
      <c r="BJ56" s="34"/>
      <c r="BK56" s="34" t="str">
        <f t="shared" si="26"/>
        <v/>
      </c>
      <c r="BL56" s="31" t="str">
        <f t="shared" si="27"/>
        <v/>
      </c>
      <c r="BM56" s="51"/>
      <c r="BN56" s="33"/>
      <c r="BO56" s="34"/>
      <c r="BP56" s="34" t="str">
        <f t="shared" si="28"/>
        <v/>
      </c>
      <c r="BQ56" s="34"/>
      <c r="BR56" s="34"/>
      <c r="BS56" s="34"/>
      <c r="BT56" s="34" t="str">
        <f t="shared" si="29"/>
        <v/>
      </c>
      <c r="BU56" s="31" t="str">
        <f t="shared" si="30"/>
        <v/>
      </c>
      <c r="BV56" s="51"/>
      <c r="BW56" s="33"/>
      <c r="BX56" s="34"/>
      <c r="BY56" s="34" t="str">
        <f t="shared" si="31"/>
        <v/>
      </c>
      <c r="BZ56" s="34"/>
      <c r="CA56" s="34"/>
      <c r="CB56" s="34"/>
      <c r="CC56" s="34" t="str">
        <f t="shared" si="32"/>
        <v/>
      </c>
      <c r="CD56" s="31" t="str">
        <f t="shared" si="33"/>
        <v/>
      </c>
      <c r="CE56" s="51"/>
      <c r="CF56" s="33"/>
      <c r="CG56" s="34" t="str">
        <f>IF($A56="","",IF(CF56="","I",LOOKUP(CF56/CH$2,{0,0.4,0.45,0.5,0.55,0.6,0.65,0.7,0.75,0.8,1},{"F","D","C","C+","B-","B","B+","A-","A","A+"})))</f>
        <v/>
      </c>
      <c r="CH56" s="35" t="str">
        <f>IF($A56="","",IF(CF56="","--",LOOKUP(CF56/CH$2,{0,0.4,0.45,0.5,0.55,0.6,0.65,0.7,0.75,0.8,1},{0,2,2.25,2.5,2.75,3,3.25,3.5,3.75,4})))</f>
        <v/>
      </c>
      <c r="CI56" s="52"/>
      <c r="CJ56" s="36"/>
      <c r="CK56" s="36"/>
      <c r="CL56" s="36" t="str">
        <f t="shared" si="34"/>
        <v/>
      </c>
      <c r="CM56" s="36"/>
      <c r="CN56" s="37"/>
      <c r="CO56" s="36"/>
      <c r="CP56" s="60" t="str">
        <f t="shared" si="35"/>
        <v/>
      </c>
      <c r="CQ56" s="64"/>
      <c r="CR56" s="35"/>
      <c r="CT56" s="69"/>
      <c r="CV56" s="69"/>
    </row>
    <row r="57" spans="1:100" s="38" customFormat="1" x14ac:dyDescent="0.25">
      <c r="A57" s="31"/>
      <c r="B57" s="32"/>
      <c r="C57" s="33"/>
      <c r="D57" s="34"/>
      <c r="E57" s="34" t="str">
        <f t="shared" si="8"/>
        <v/>
      </c>
      <c r="F57" s="34"/>
      <c r="G57" s="34"/>
      <c r="H57" s="34"/>
      <c r="I57" s="34" t="str">
        <f t="shared" si="9"/>
        <v/>
      </c>
      <c r="J57" s="34" t="str">
        <f t="shared" si="10"/>
        <v/>
      </c>
      <c r="K57" s="51"/>
      <c r="L57" s="39"/>
      <c r="M57" s="34"/>
      <c r="N57" s="34" t="str">
        <f t="shared" si="11"/>
        <v/>
      </c>
      <c r="O57" s="34"/>
      <c r="P57" s="34"/>
      <c r="Q57" s="34"/>
      <c r="R57" s="34" t="str">
        <f t="shared" si="12"/>
        <v/>
      </c>
      <c r="S57" s="31" t="str">
        <f t="shared" si="13"/>
        <v/>
      </c>
      <c r="T57" s="51"/>
      <c r="U57" s="33"/>
      <c r="V57" s="34"/>
      <c r="W57" s="34" t="str">
        <f t="shared" si="14"/>
        <v/>
      </c>
      <c r="X57" s="34"/>
      <c r="Y57" s="34"/>
      <c r="Z57" s="34"/>
      <c r="AA57" s="34" t="str">
        <f t="shared" si="15"/>
        <v/>
      </c>
      <c r="AB57" s="31" t="str">
        <f t="shared" si="16"/>
        <v/>
      </c>
      <c r="AC57" s="51"/>
      <c r="AD57" s="33"/>
      <c r="AE57" s="34"/>
      <c r="AF57" s="34" t="str">
        <f t="shared" si="17"/>
        <v/>
      </c>
      <c r="AG57" s="34"/>
      <c r="AH57" s="34"/>
      <c r="AI57" s="34"/>
      <c r="AJ57" s="34" t="str">
        <f t="shared" si="18"/>
        <v/>
      </c>
      <c r="AK57" s="31" t="str">
        <f t="shared" si="19"/>
        <v/>
      </c>
      <c r="AL57" s="51"/>
      <c r="AM57" s="33"/>
      <c r="AN57" s="34"/>
      <c r="AO57" s="34" t="str">
        <f t="shared" si="36"/>
        <v/>
      </c>
      <c r="AP57" s="34"/>
      <c r="AQ57" s="34"/>
      <c r="AR57" s="34"/>
      <c r="AS57" s="34" t="str">
        <f t="shared" si="20"/>
        <v/>
      </c>
      <c r="AT57" s="31" t="str">
        <f t="shared" si="21"/>
        <v/>
      </c>
      <c r="AU57" s="51"/>
      <c r="AV57" s="33"/>
      <c r="AW57" s="34"/>
      <c r="AX57" s="34" t="str">
        <f t="shared" si="22"/>
        <v/>
      </c>
      <c r="AY57" s="34"/>
      <c r="AZ57" s="34"/>
      <c r="BA57" s="34"/>
      <c r="BB57" s="34" t="str">
        <f t="shared" si="23"/>
        <v/>
      </c>
      <c r="BC57" s="31" t="str">
        <f t="shared" si="24"/>
        <v/>
      </c>
      <c r="BD57" s="51"/>
      <c r="BE57" s="33"/>
      <c r="BF57" s="34"/>
      <c r="BG57" s="34" t="str">
        <f t="shared" si="25"/>
        <v/>
      </c>
      <c r="BH57" s="34"/>
      <c r="BI57" s="34"/>
      <c r="BJ57" s="34"/>
      <c r="BK57" s="34" t="str">
        <f t="shared" si="26"/>
        <v/>
      </c>
      <c r="BL57" s="31" t="str">
        <f t="shared" si="27"/>
        <v/>
      </c>
      <c r="BM57" s="51"/>
      <c r="BN57" s="33"/>
      <c r="BO57" s="34"/>
      <c r="BP57" s="34" t="str">
        <f t="shared" si="28"/>
        <v/>
      </c>
      <c r="BQ57" s="34"/>
      <c r="BR57" s="34"/>
      <c r="BS57" s="34"/>
      <c r="BT57" s="34" t="str">
        <f t="shared" si="29"/>
        <v/>
      </c>
      <c r="BU57" s="31" t="str">
        <f t="shared" si="30"/>
        <v/>
      </c>
      <c r="BV57" s="51"/>
      <c r="BW57" s="33"/>
      <c r="BX57" s="34"/>
      <c r="BY57" s="34" t="str">
        <f t="shared" si="31"/>
        <v/>
      </c>
      <c r="BZ57" s="34"/>
      <c r="CA57" s="34"/>
      <c r="CB57" s="34"/>
      <c r="CC57" s="34" t="str">
        <f t="shared" si="32"/>
        <v/>
      </c>
      <c r="CD57" s="31" t="str">
        <f t="shared" si="33"/>
        <v/>
      </c>
      <c r="CE57" s="51"/>
      <c r="CF57" s="33"/>
      <c r="CG57" s="34" t="str">
        <f>IF($A57="","",IF(CF57="","I",LOOKUP(CF57/CH$2,{0,0.4,0.45,0.5,0.55,0.6,0.65,0.7,0.75,0.8,1},{"F","D","C","C+","B-","B","B+","A-","A","A+"})))</f>
        <v/>
      </c>
      <c r="CH57" s="35" t="str">
        <f>IF($A57="","",IF(CF57="","--",LOOKUP(CF57/CH$2,{0,0.4,0.45,0.5,0.55,0.6,0.65,0.7,0.75,0.8,1},{0,2,2.25,2.5,2.75,3,3.25,3.5,3.75,4})))</f>
        <v/>
      </c>
      <c r="CI57" s="52"/>
      <c r="CJ57" s="36"/>
      <c r="CK57" s="36"/>
      <c r="CL57" s="36" t="str">
        <f t="shared" si="34"/>
        <v/>
      </c>
      <c r="CM57" s="36"/>
      <c r="CN57" s="37"/>
      <c r="CO57" s="36"/>
      <c r="CP57" s="60" t="str">
        <f t="shared" si="35"/>
        <v/>
      </c>
      <c r="CQ57" s="64"/>
      <c r="CR57" s="35"/>
      <c r="CT57" s="69"/>
      <c r="CV57" s="69"/>
    </row>
    <row r="58" spans="1:100" s="38" customFormat="1" x14ac:dyDescent="0.25">
      <c r="A58" s="31"/>
      <c r="B58" s="32"/>
      <c r="C58" s="33"/>
      <c r="D58" s="34"/>
      <c r="E58" s="34" t="str">
        <f t="shared" si="8"/>
        <v/>
      </c>
      <c r="F58" s="34"/>
      <c r="G58" s="34"/>
      <c r="H58" s="34"/>
      <c r="I58" s="34" t="str">
        <f t="shared" si="9"/>
        <v/>
      </c>
      <c r="J58" s="34" t="str">
        <f t="shared" si="10"/>
        <v/>
      </c>
      <c r="K58" s="51"/>
      <c r="L58" s="39"/>
      <c r="M58" s="34"/>
      <c r="N58" s="34" t="str">
        <f t="shared" si="11"/>
        <v/>
      </c>
      <c r="O58" s="34"/>
      <c r="P58" s="34"/>
      <c r="Q58" s="34"/>
      <c r="R58" s="34" t="str">
        <f t="shared" si="12"/>
        <v/>
      </c>
      <c r="S58" s="31" t="str">
        <f t="shared" si="13"/>
        <v/>
      </c>
      <c r="T58" s="51"/>
      <c r="U58" s="33"/>
      <c r="V58" s="34"/>
      <c r="W58" s="34" t="str">
        <f t="shared" si="14"/>
        <v/>
      </c>
      <c r="X58" s="34"/>
      <c r="Y58" s="34"/>
      <c r="Z58" s="34"/>
      <c r="AA58" s="34" t="str">
        <f t="shared" si="15"/>
        <v/>
      </c>
      <c r="AB58" s="31" t="str">
        <f t="shared" si="16"/>
        <v/>
      </c>
      <c r="AC58" s="51"/>
      <c r="AD58" s="33"/>
      <c r="AE58" s="34"/>
      <c r="AF58" s="34" t="str">
        <f t="shared" si="17"/>
        <v/>
      </c>
      <c r="AG58" s="34"/>
      <c r="AH58" s="34"/>
      <c r="AI58" s="34"/>
      <c r="AJ58" s="34" t="str">
        <f t="shared" si="18"/>
        <v/>
      </c>
      <c r="AK58" s="31" t="str">
        <f t="shared" si="19"/>
        <v/>
      </c>
      <c r="AL58" s="51"/>
      <c r="AM58" s="33"/>
      <c r="AN58" s="34"/>
      <c r="AO58" s="34" t="str">
        <f t="shared" si="36"/>
        <v/>
      </c>
      <c r="AP58" s="34"/>
      <c r="AQ58" s="34"/>
      <c r="AR58" s="34"/>
      <c r="AS58" s="34" t="str">
        <f t="shared" si="20"/>
        <v/>
      </c>
      <c r="AT58" s="31" t="str">
        <f t="shared" si="21"/>
        <v/>
      </c>
      <c r="AU58" s="51"/>
      <c r="AV58" s="33"/>
      <c r="AW58" s="34"/>
      <c r="AX58" s="34" t="str">
        <f t="shared" si="22"/>
        <v/>
      </c>
      <c r="AY58" s="34"/>
      <c r="AZ58" s="34"/>
      <c r="BA58" s="34"/>
      <c r="BB58" s="34" t="str">
        <f t="shared" si="23"/>
        <v/>
      </c>
      <c r="BC58" s="31" t="str">
        <f t="shared" si="24"/>
        <v/>
      </c>
      <c r="BD58" s="51"/>
      <c r="BE58" s="33"/>
      <c r="BF58" s="34"/>
      <c r="BG58" s="34" t="str">
        <f t="shared" si="25"/>
        <v/>
      </c>
      <c r="BH58" s="34"/>
      <c r="BI58" s="34"/>
      <c r="BJ58" s="34"/>
      <c r="BK58" s="34" t="str">
        <f t="shared" si="26"/>
        <v/>
      </c>
      <c r="BL58" s="31" t="str">
        <f t="shared" si="27"/>
        <v/>
      </c>
      <c r="BM58" s="51"/>
      <c r="BN58" s="33"/>
      <c r="BO58" s="34"/>
      <c r="BP58" s="34" t="str">
        <f t="shared" si="28"/>
        <v/>
      </c>
      <c r="BQ58" s="34"/>
      <c r="BR58" s="34"/>
      <c r="BS58" s="34"/>
      <c r="BT58" s="34" t="str">
        <f t="shared" si="29"/>
        <v/>
      </c>
      <c r="BU58" s="31" t="str">
        <f t="shared" si="30"/>
        <v/>
      </c>
      <c r="BV58" s="51"/>
      <c r="BW58" s="33"/>
      <c r="BX58" s="34"/>
      <c r="BY58" s="34" t="str">
        <f t="shared" si="31"/>
        <v/>
      </c>
      <c r="BZ58" s="34"/>
      <c r="CA58" s="34"/>
      <c r="CB58" s="34"/>
      <c r="CC58" s="34" t="str">
        <f t="shared" si="32"/>
        <v/>
      </c>
      <c r="CD58" s="31" t="str">
        <f t="shared" si="33"/>
        <v/>
      </c>
      <c r="CE58" s="51"/>
      <c r="CF58" s="33"/>
      <c r="CG58" s="34" t="str">
        <f>IF($A58="","",IF(CF58="","I",LOOKUP(CF58/CH$2,{0,0.4,0.45,0.5,0.55,0.6,0.65,0.7,0.75,0.8,1},{"F","D","C","C+","B-","B","B+","A-","A","A+"})))</f>
        <v/>
      </c>
      <c r="CH58" s="35" t="str">
        <f>IF($A58="","",IF(CF58="","--",LOOKUP(CF58/CH$2,{0,0.4,0.45,0.5,0.55,0.6,0.65,0.7,0.75,0.8,1},{0,2,2.25,2.5,2.75,3,3.25,3.5,3.75,4})))</f>
        <v/>
      </c>
      <c r="CI58" s="52"/>
      <c r="CJ58" s="36"/>
      <c r="CK58" s="36"/>
      <c r="CL58" s="36" t="str">
        <f t="shared" si="34"/>
        <v/>
      </c>
      <c r="CM58" s="36"/>
      <c r="CN58" s="37"/>
      <c r="CO58" s="36"/>
      <c r="CP58" s="60" t="str">
        <f t="shared" si="35"/>
        <v/>
      </c>
      <c r="CQ58" s="64"/>
      <c r="CR58" s="35"/>
      <c r="CT58" s="69"/>
      <c r="CV58" s="69"/>
    </row>
    <row r="59" spans="1:100" s="38" customFormat="1" x14ac:dyDescent="0.25">
      <c r="A59" s="31"/>
      <c r="B59" s="32"/>
      <c r="C59" s="33"/>
      <c r="D59" s="34"/>
      <c r="E59" s="34" t="str">
        <f t="shared" si="8"/>
        <v/>
      </c>
      <c r="F59" s="34"/>
      <c r="G59" s="34"/>
      <c r="H59" s="34"/>
      <c r="I59" s="34" t="str">
        <f t="shared" si="9"/>
        <v/>
      </c>
      <c r="J59" s="34" t="str">
        <f t="shared" si="10"/>
        <v/>
      </c>
      <c r="K59" s="51"/>
      <c r="L59" s="39"/>
      <c r="M59" s="34"/>
      <c r="N59" s="34" t="str">
        <f t="shared" si="11"/>
        <v/>
      </c>
      <c r="O59" s="34"/>
      <c r="P59" s="34"/>
      <c r="Q59" s="34"/>
      <c r="R59" s="34" t="str">
        <f t="shared" si="12"/>
        <v/>
      </c>
      <c r="S59" s="31" t="str">
        <f t="shared" si="13"/>
        <v/>
      </c>
      <c r="T59" s="51"/>
      <c r="U59" s="33"/>
      <c r="V59" s="34"/>
      <c r="W59" s="34" t="str">
        <f t="shared" si="14"/>
        <v/>
      </c>
      <c r="X59" s="34"/>
      <c r="Y59" s="34"/>
      <c r="Z59" s="34"/>
      <c r="AA59" s="34" t="str">
        <f t="shared" si="15"/>
        <v/>
      </c>
      <c r="AB59" s="31" t="str">
        <f t="shared" si="16"/>
        <v/>
      </c>
      <c r="AC59" s="51"/>
      <c r="AD59" s="33"/>
      <c r="AE59" s="34"/>
      <c r="AF59" s="34" t="str">
        <f t="shared" si="17"/>
        <v/>
      </c>
      <c r="AG59" s="34"/>
      <c r="AH59" s="34"/>
      <c r="AI59" s="34"/>
      <c r="AJ59" s="34" t="str">
        <f t="shared" si="18"/>
        <v/>
      </c>
      <c r="AK59" s="31" t="str">
        <f t="shared" si="19"/>
        <v/>
      </c>
      <c r="AL59" s="51"/>
      <c r="AM59" s="33"/>
      <c r="AN59" s="34"/>
      <c r="AO59" s="34" t="str">
        <f t="shared" si="36"/>
        <v/>
      </c>
      <c r="AP59" s="34"/>
      <c r="AQ59" s="34"/>
      <c r="AR59" s="34"/>
      <c r="AS59" s="34" t="str">
        <f t="shared" si="20"/>
        <v/>
      </c>
      <c r="AT59" s="31" t="str">
        <f t="shared" si="21"/>
        <v/>
      </c>
      <c r="AU59" s="51"/>
      <c r="AV59" s="33"/>
      <c r="AW59" s="34"/>
      <c r="AX59" s="34" t="str">
        <f t="shared" si="22"/>
        <v/>
      </c>
      <c r="AY59" s="34"/>
      <c r="AZ59" s="34"/>
      <c r="BA59" s="34"/>
      <c r="BB59" s="34" t="str">
        <f t="shared" si="23"/>
        <v/>
      </c>
      <c r="BC59" s="31" t="str">
        <f t="shared" si="24"/>
        <v/>
      </c>
      <c r="BD59" s="51"/>
      <c r="BE59" s="33"/>
      <c r="BF59" s="34"/>
      <c r="BG59" s="34" t="str">
        <f t="shared" si="25"/>
        <v/>
      </c>
      <c r="BH59" s="34"/>
      <c r="BI59" s="34"/>
      <c r="BJ59" s="34"/>
      <c r="BK59" s="34" t="str">
        <f t="shared" si="26"/>
        <v/>
      </c>
      <c r="BL59" s="31" t="str">
        <f t="shared" si="27"/>
        <v/>
      </c>
      <c r="BM59" s="51"/>
      <c r="BN59" s="33"/>
      <c r="BO59" s="34"/>
      <c r="BP59" s="34" t="str">
        <f t="shared" si="28"/>
        <v/>
      </c>
      <c r="BQ59" s="34"/>
      <c r="BR59" s="34"/>
      <c r="BS59" s="34"/>
      <c r="BT59" s="34" t="str">
        <f t="shared" si="29"/>
        <v/>
      </c>
      <c r="BU59" s="31" t="str">
        <f t="shared" si="30"/>
        <v/>
      </c>
      <c r="BV59" s="51"/>
      <c r="BW59" s="33"/>
      <c r="BX59" s="34"/>
      <c r="BY59" s="34" t="str">
        <f t="shared" si="31"/>
        <v/>
      </c>
      <c r="BZ59" s="34"/>
      <c r="CA59" s="34"/>
      <c r="CB59" s="34"/>
      <c r="CC59" s="34" t="str">
        <f t="shared" si="32"/>
        <v/>
      </c>
      <c r="CD59" s="31" t="str">
        <f t="shared" si="33"/>
        <v/>
      </c>
      <c r="CE59" s="51"/>
      <c r="CF59" s="33"/>
      <c r="CG59" s="34" t="str">
        <f>IF($A59="","",IF(CF59="","I",LOOKUP(CF59/CH$2,{0,0.4,0.45,0.5,0.55,0.6,0.65,0.7,0.75,0.8,1},{"F","D","C","C+","B-","B","B+","A-","A","A+"})))</f>
        <v/>
      </c>
      <c r="CH59" s="35" t="str">
        <f>IF($A59="","",IF(CF59="","--",LOOKUP(CF59/CH$2,{0,0.4,0.45,0.5,0.55,0.6,0.65,0.7,0.75,0.8,1},{0,2,2.25,2.5,2.75,3,3.25,3.5,3.75,4})))</f>
        <v/>
      </c>
      <c r="CI59" s="52"/>
      <c r="CJ59" s="36"/>
      <c r="CK59" s="36"/>
      <c r="CL59" s="36" t="str">
        <f t="shared" si="34"/>
        <v/>
      </c>
      <c r="CM59" s="36"/>
      <c r="CN59" s="37"/>
      <c r="CO59" s="36"/>
      <c r="CP59" s="60" t="str">
        <f t="shared" si="35"/>
        <v/>
      </c>
      <c r="CQ59" s="64"/>
      <c r="CR59" s="35"/>
      <c r="CT59" s="69"/>
      <c r="CV59" s="69"/>
    </row>
    <row r="60" spans="1:100" s="38" customFormat="1" x14ac:dyDescent="0.25">
      <c r="A60" s="31"/>
      <c r="B60" s="32"/>
      <c r="C60" s="33"/>
      <c r="D60" s="34"/>
      <c r="E60" s="34" t="str">
        <f t="shared" si="8"/>
        <v/>
      </c>
      <c r="F60" s="34"/>
      <c r="G60" s="34"/>
      <c r="H60" s="34"/>
      <c r="I60" s="34" t="str">
        <f t="shared" si="9"/>
        <v/>
      </c>
      <c r="J60" s="34" t="str">
        <f t="shared" si="10"/>
        <v/>
      </c>
      <c r="K60" s="51"/>
      <c r="L60" s="39"/>
      <c r="M60" s="34"/>
      <c r="N60" s="34" t="str">
        <f t="shared" si="11"/>
        <v/>
      </c>
      <c r="O60" s="34"/>
      <c r="P60" s="34"/>
      <c r="Q60" s="34"/>
      <c r="R60" s="34" t="str">
        <f t="shared" si="12"/>
        <v/>
      </c>
      <c r="S60" s="31" t="str">
        <f t="shared" si="13"/>
        <v/>
      </c>
      <c r="T60" s="51"/>
      <c r="U60" s="33"/>
      <c r="V60" s="34"/>
      <c r="W60" s="34" t="str">
        <f t="shared" si="14"/>
        <v/>
      </c>
      <c r="X60" s="34"/>
      <c r="Y60" s="34"/>
      <c r="Z60" s="34"/>
      <c r="AA60" s="34" t="str">
        <f t="shared" si="15"/>
        <v/>
      </c>
      <c r="AB60" s="31" t="str">
        <f t="shared" si="16"/>
        <v/>
      </c>
      <c r="AC60" s="51"/>
      <c r="AD60" s="33"/>
      <c r="AE60" s="34"/>
      <c r="AF60" s="34" t="str">
        <f t="shared" si="17"/>
        <v/>
      </c>
      <c r="AG60" s="34"/>
      <c r="AH60" s="34"/>
      <c r="AI60" s="34"/>
      <c r="AJ60" s="34" t="str">
        <f t="shared" si="18"/>
        <v/>
      </c>
      <c r="AK60" s="31" t="str">
        <f t="shared" si="19"/>
        <v/>
      </c>
      <c r="AL60" s="51"/>
      <c r="AM60" s="33"/>
      <c r="AN60" s="34"/>
      <c r="AO60" s="34" t="str">
        <f t="shared" si="36"/>
        <v/>
      </c>
      <c r="AP60" s="34"/>
      <c r="AQ60" s="34"/>
      <c r="AR60" s="34"/>
      <c r="AS60" s="34" t="str">
        <f t="shared" si="20"/>
        <v/>
      </c>
      <c r="AT60" s="31" t="str">
        <f t="shared" si="21"/>
        <v/>
      </c>
      <c r="AU60" s="51"/>
      <c r="AV60" s="33"/>
      <c r="AW60" s="34"/>
      <c r="AX60" s="34" t="str">
        <f t="shared" si="22"/>
        <v/>
      </c>
      <c r="AY60" s="34"/>
      <c r="AZ60" s="34"/>
      <c r="BA60" s="34"/>
      <c r="BB60" s="34" t="str">
        <f t="shared" si="23"/>
        <v/>
      </c>
      <c r="BC60" s="31" t="str">
        <f t="shared" si="24"/>
        <v/>
      </c>
      <c r="BD60" s="51"/>
      <c r="BE60" s="33"/>
      <c r="BF60" s="34"/>
      <c r="BG60" s="34" t="str">
        <f t="shared" si="25"/>
        <v/>
      </c>
      <c r="BH60" s="34"/>
      <c r="BI60" s="34"/>
      <c r="BJ60" s="34"/>
      <c r="BK60" s="34" t="str">
        <f t="shared" si="26"/>
        <v/>
      </c>
      <c r="BL60" s="31" t="str">
        <f t="shared" si="27"/>
        <v/>
      </c>
      <c r="BM60" s="51"/>
      <c r="BN60" s="33"/>
      <c r="BO60" s="34"/>
      <c r="BP60" s="34" t="str">
        <f t="shared" si="28"/>
        <v/>
      </c>
      <c r="BQ60" s="34"/>
      <c r="BR60" s="34"/>
      <c r="BS60" s="34"/>
      <c r="BT60" s="34" t="str">
        <f t="shared" si="29"/>
        <v/>
      </c>
      <c r="BU60" s="31" t="str">
        <f t="shared" si="30"/>
        <v/>
      </c>
      <c r="BV60" s="51"/>
      <c r="BW60" s="33"/>
      <c r="BX60" s="34"/>
      <c r="BY60" s="34" t="str">
        <f t="shared" si="31"/>
        <v/>
      </c>
      <c r="BZ60" s="34"/>
      <c r="CA60" s="34"/>
      <c r="CB60" s="34"/>
      <c r="CC60" s="34" t="str">
        <f t="shared" si="32"/>
        <v/>
      </c>
      <c r="CD60" s="31" t="str">
        <f t="shared" si="33"/>
        <v/>
      </c>
      <c r="CE60" s="51"/>
      <c r="CF60" s="33"/>
      <c r="CG60" s="34" t="str">
        <f>IF($A60="","",IF(CF60="","I",LOOKUP(CF60/CH$2,{0,0.4,0.45,0.5,0.55,0.6,0.65,0.7,0.75,0.8,1},{"F","D","C","C+","B-","B","B+","A-","A","A+"})))</f>
        <v/>
      </c>
      <c r="CH60" s="35" t="str">
        <f>IF($A60="","",IF(CF60="","--",LOOKUP(CF60/CH$2,{0,0.4,0.45,0.5,0.55,0.6,0.65,0.7,0.75,0.8,1},{0,2,2.25,2.5,2.75,3,3.25,3.5,3.75,4})))</f>
        <v/>
      </c>
      <c r="CI60" s="52"/>
      <c r="CJ60" s="36"/>
      <c r="CK60" s="36"/>
      <c r="CL60" s="36" t="str">
        <f t="shared" si="34"/>
        <v/>
      </c>
      <c r="CM60" s="36"/>
      <c r="CN60" s="37"/>
      <c r="CO60" s="36"/>
      <c r="CP60" s="60" t="str">
        <f t="shared" si="35"/>
        <v/>
      </c>
      <c r="CQ60" s="64"/>
      <c r="CR60" s="35"/>
      <c r="CT60" s="69"/>
      <c r="CV60" s="69"/>
    </row>
    <row r="61" spans="1:100" s="38" customFormat="1" x14ac:dyDescent="0.25">
      <c r="A61" s="31"/>
      <c r="B61" s="32"/>
      <c r="C61" s="33"/>
      <c r="D61" s="34"/>
      <c r="E61" s="34" t="str">
        <f t="shared" si="8"/>
        <v/>
      </c>
      <c r="F61" s="34"/>
      <c r="G61" s="34"/>
      <c r="H61" s="34"/>
      <c r="I61" s="34" t="str">
        <f t="shared" si="9"/>
        <v/>
      </c>
      <c r="J61" s="34" t="str">
        <f t="shared" si="10"/>
        <v/>
      </c>
      <c r="K61" s="51"/>
      <c r="L61" s="39"/>
      <c r="M61" s="34"/>
      <c r="N61" s="34" t="str">
        <f t="shared" si="11"/>
        <v/>
      </c>
      <c r="O61" s="34"/>
      <c r="P61" s="34"/>
      <c r="Q61" s="34"/>
      <c r="R61" s="34" t="str">
        <f t="shared" si="12"/>
        <v/>
      </c>
      <c r="S61" s="31" t="str">
        <f t="shared" si="13"/>
        <v/>
      </c>
      <c r="T61" s="51"/>
      <c r="U61" s="33"/>
      <c r="V61" s="34"/>
      <c r="W61" s="34" t="str">
        <f t="shared" si="14"/>
        <v/>
      </c>
      <c r="X61" s="34"/>
      <c r="Y61" s="34"/>
      <c r="Z61" s="34"/>
      <c r="AA61" s="34" t="str">
        <f t="shared" si="15"/>
        <v/>
      </c>
      <c r="AB61" s="31" t="str">
        <f t="shared" si="16"/>
        <v/>
      </c>
      <c r="AC61" s="51"/>
      <c r="AD61" s="33"/>
      <c r="AE61" s="34"/>
      <c r="AF61" s="34" t="str">
        <f t="shared" si="17"/>
        <v/>
      </c>
      <c r="AG61" s="34"/>
      <c r="AH61" s="34"/>
      <c r="AI61" s="34"/>
      <c r="AJ61" s="34" t="str">
        <f t="shared" si="18"/>
        <v/>
      </c>
      <c r="AK61" s="31" t="str">
        <f t="shared" si="19"/>
        <v/>
      </c>
      <c r="AL61" s="51"/>
      <c r="AM61" s="33"/>
      <c r="AN61" s="34"/>
      <c r="AO61" s="34" t="str">
        <f t="shared" si="36"/>
        <v/>
      </c>
      <c r="AP61" s="34"/>
      <c r="AQ61" s="34"/>
      <c r="AR61" s="34"/>
      <c r="AS61" s="34" t="str">
        <f t="shared" si="20"/>
        <v/>
      </c>
      <c r="AT61" s="31" t="str">
        <f t="shared" si="21"/>
        <v/>
      </c>
      <c r="AU61" s="51"/>
      <c r="AV61" s="33"/>
      <c r="AW61" s="34"/>
      <c r="AX61" s="34" t="str">
        <f t="shared" si="22"/>
        <v/>
      </c>
      <c r="AY61" s="34"/>
      <c r="AZ61" s="34"/>
      <c r="BA61" s="34"/>
      <c r="BB61" s="34" t="str">
        <f t="shared" si="23"/>
        <v/>
      </c>
      <c r="BC61" s="31" t="str">
        <f t="shared" si="24"/>
        <v/>
      </c>
      <c r="BD61" s="51"/>
      <c r="BE61" s="33"/>
      <c r="BF61" s="34"/>
      <c r="BG61" s="34" t="str">
        <f t="shared" si="25"/>
        <v/>
      </c>
      <c r="BH61" s="34"/>
      <c r="BI61" s="34"/>
      <c r="BJ61" s="34"/>
      <c r="BK61" s="34" t="str">
        <f t="shared" si="26"/>
        <v/>
      </c>
      <c r="BL61" s="31" t="str">
        <f t="shared" si="27"/>
        <v/>
      </c>
      <c r="BM61" s="51"/>
      <c r="BN61" s="33"/>
      <c r="BO61" s="34"/>
      <c r="BP61" s="34" t="str">
        <f t="shared" si="28"/>
        <v/>
      </c>
      <c r="BQ61" s="34"/>
      <c r="BR61" s="34"/>
      <c r="BS61" s="34"/>
      <c r="BT61" s="34" t="str">
        <f t="shared" si="29"/>
        <v/>
      </c>
      <c r="BU61" s="31" t="str">
        <f t="shared" si="30"/>
        <v/>
      </c>
      <c r="BV61" s="51"/>
      <c r="BW61" s="33"/>
      <c r="BX61" s="34"/>
      <c r="BY61" s="34" t="str">
        <f t="shared" si="31"/>
        <v/>
      </c>
      <c r="BZ61" s="34"/>
      <c r="CA61" s="34"/>
      <c r="CB61" s="34"/>
      <c r="CC61" s="34" t="str">
        <f t="shared" si="32"/>
        <v/>
      </c>
      <c r="CD61" s="31" t="str">
        <f t="shared" si="33"/>
        <v/>
      </c>
      <c r="CE61" s="51"/>
      <c r="CF61" s="33"/>
      <c r="CG61" s="34" t="str">
        <f>IF($A61="","",IF(CF61="","I",LOOKUP(CF61/CH$2,{0,0.4,0.45,0.5,0.55,0.6,0.65,0.7,0.75,0.8,1},{"F","D","C","C+","B-","B","B+","A-","A","A+"})))</f>
        <v/>
      </c>
      <c r="CH61" s="35" t="str">
        <f>IF($A61="","",IF(CF61="","--",LOOKUP(CF61/CH$2,{0,0.4,0.45,0.5,0.55,0.6,0.65,0.7,0.75,0.8,1},{0,2,2.25,2.5,2.75,3,3.25,3.5,3.75,4})))</f>
        <v/>
      </c>
      <c r="CI61" s="52"/>
      <c r="CJ61" s="36"/>
      <c r="CK61" s="36"/>
      <c r="CL61" s="36" t="str">
        <f t="shared" si="34"/>
        <v/>
      </c>
      <c r="CM61" s="36"/>
      <c r="CN61" s="37"/>
      <c r="CO61" s="36"/>
      <c r="CP61" s="60" t="str">
        <f t="shared" si="35"/>
        <v/>
      </c>
      <c r="CQ61" s="64"/>
      <c r="CR61" s="35"/>
      <c r="CT61" s="69"/>
      <c r="CV61" s="69"/>
    </row>
    <row r="62" spans="1:100" s="38" customFormat="1" x14ac:dyDescent="0.25">
      <c r="A62" s="31"/>
      <c r="B62" s="32"/>
      <c r="C62" s="33"/>
      <c r="D62" s="34"/>
      <c r="E62" s="34" t="str">
        <f t="shared" si="8"/>
        <v/>
      </c>
      <c r="F62" s="34"/>
      <c r="G62" s="34"/>
      <c r="H62" s="34"/>
      <c r="I62" s="34" t="str">
        <f t="shared" si="9"/>
        <v/>
      </c>
      <c r="J62" s="34" t="str">
        <f t="shared" si="10"/>
        <v/>
      </c>
      <c r="K62" s="51"/>
      <c r="L62" s="39"/>
      <c r="M62" s="34"/>
      <c r="N62" s="34" t="str">
        <f t="shared" si="11"/>
        <v/>
      </c>
      <c r="O62" s="34"/>
      <c r="P62" s="34"/>
      <c r="Q62" s="34"/>
      <c r="R62" s="34" t="str">
        <f t="shared" si="12"/>
        <v/>
      </c>
      <c r="S62" s="31" t="str">
        <f t="shared" si="13"/>
        <v/>
      </c>
      <c r="T62" s="51"/>
      <c r="U62" s="33"/>
      <c r="V62" s="34"/>
      <c r="W62" s="34" t="str">
        <f t="shared" si="14"/>
        <v/>
      </c>
      <c r="X62" s="34"/>
      <c r="Y62" s="34"/>
      <c r="Z62" s="34"/>
      <c r="AA62" s="34" t="str">
        <f t="shared" si="15"/>
        <v/>
      </c>
      <c r="AB62" s="31" t="str">
        <f t="shared" si="16"/>
        <v/>
      </c>
      <c r="AC62" s="51"/>
      <c r="AD62" s="33"/>
      <c r="AE62" s="34"/>
      <c r="AF62" s="34" t="str">
        <f t="shared" si="17"/>
        <v/>
      </c>
      <c r="AG62" s="34"/>
      <c r="AH62" s="34"/>
      <c r="AI62" s="34"/>
      <c r="AJ62" s="34" t="str">
        <f t="shared" si="18"/>
        <v/>
      </c>
      <c r="AK62" s="31" t="str">
        <f t="shared" si="19"/>
        <v/>
      </c>
      <c r="AL62" s="51"/>
      <c r="AM62" s="33"/>
      <c r="AN62" s="34"/>
      <c r="AO62" s="34" t="str">
        <f t="shared" si="36"/>
        <v/>
      </c>
      <c r="AP62" s="34"/>
      <c r="AQ62" s="34"/>
      <c r="AR62" s="34"/>
      <c r="AS62" s="34" t="str">
        <f t="shared" si="20"/>
        <v/>
      </c>
      <c r="AT62" s="31" t="str">
        <f t="shared" si="21"/>
        <v/>
      </c>
      <c r="AU62" s="51"/>
      <c r="AV62" s="33"/>
      <c r="AW62" s="34"/>
      <c r="AX62" s="34" t="str">
        <f t="shared" si="22"/>
        <v/>
      </c>
      <c r="AY62" s="34"/>
      <c r="AZ62" s="34"/>
      <c r="BA62" s="34"/>
      <c r="BB62" s="34" t="str">
        <f t="shared" si="23"/>
        <v/>
      </c>
      <c r="BC62" s="31" t="str">
        <f t="shared" si="24"/>
        <v/>
      </c>
      <c r="BD62" s="51"/>
      <c r="BE62" s="33"/>
      <c r="BF62" s="34"/>
      <c r="BG62" s="34" t="str">
        <f t="shared" si="25"/>
        <v/>
      </c>
      <c r="BH62" s="34"/>
      <c r="BI62" s="34"/>
      <c r="BJ62" s="34"/>
      <c r="BK62" s="34" t="str">
        <f t="shared" si="26"/>
        <v/>
      </c>
      <c r="BL62" s="31" t="str">
        <f t="shared" si="27"/>
        <v/>
      </c>
      <c r="BM62" s="51"/>
      <c r="BN62" s="33"/>
      <c r="BO62" s="34"/>
      <c r="BP62" s="34" t="str">
        <f t="shared" si="28"/>
        <v/>
      </c>
      <c r="BQ62" s="34"/>
      <c r="BR62" s="34"/>
      <c r="BS62" s="34"/>
      <c r="BT62" s="34" t="str">
        <f t="shared" si="29"/>
        <v/>
      </c>
      <c r="BU62" s="31" t="str">
        <f t="shared" si="30"/>
        <v/>
      </c>
      <c r="BV62" s="51"/>
      <c r="BW62" s="33"/>
      <c r="BX62" s="34"/>
      <c r="BY62" s="34" t="str">
        <f t="shared" si="31"/>
        <v/>
      </c>
      <c r="BZ62" s="34"/>
      <c r="CA62" s="34"/>
      <c r="CB62" s="34"/>
      <c r="CC62" s="34" t="str">
        <f t="shared" si="32"/>
        <v/>
      </c>
      <c r="CD62" s="31" t="str">
        <f t="shared" si="33"/>
        <v/>
      </c>
      <c r="CE62" s="51"/>
      <c r="CF62" s="33"/>
      <c r="CG62" s="34" t="str">
        <f>IF($A62="","",IF(CF62="","I",LOOKUP(CF62/CH$2,{0,0.4,0.45,0.5,0.55,0.6,0.65,0.7,0.75,0.8,1},{"F","D","C","C+","B-","B","B+","A-","A","A+"})))</f>
        <v/>
      </c>
      <c r="CH62" s="35" t="str">
        <f>IF($A62="","",IF(CF62="","--",LOOKUP(CF62/CH$2,{0,0.4,0.45,0.5,0.55,0.6,0.65,0.7,0.75,0.8,1},{0,2,2.25,2.5,2.75,3,3.25,3.5,3.75,4})))</f>
        <v/>
      </c>
      <c r="CI62" s="52"/>
      <c r="CJ62" s="36"/>
      <c r="CK62" s="36"/>
      <c r="CL62" s="36" t="str">
        <f t="shared" si="34"/>
        <v/>
      </c>
      <c r="CM62" s="36"/>
      <c r="CN62" s="37"/>
      <c r="CO62" s="36"/>
      <c r="CP62" s="60" t="str">
        <f t="shared" si="35"/>
        <v/>
      </c>
      <c r="CQ62" s="64"/>
      <c r="CR62" s="35"/>
      <c r="CT62" s="69"/>
      <c r="CV62" s="69"/>
    </row>
    <row r="63" spans="1:100" s="38" customFormat="1" x14ac:dyDescent="0.25">
      <c r="A63" s="31"/>
      <c r="B63" s="32"/>
      <c r="C63" s="33"/>
      <c r="D63" s="34"/>
      <c r="E63" s="34" t="str">
        <f t="shared" si="8"/>
        <v/>
      </c>
      <c r="F63" s="34"/>
      <c r="G63" s="34"/>
      <c r="H63" s="34"/>
      <c r="I63" s="34" t="str">
        <f t="shared" si="9"/>
        <v/>
      </c>
      <c r="J63" s="34" t="str">
        <f t="shared" si="10"/>
        <v/>
      </c>
      <c r="K63" s="51"/>
      <c r="L63" s="39"/>
      <c r="M63" s="34"/>
      <c r="N63" s="34" t="str">
        <f t="shared" si="11"/>
        <v/>
      </c>
      <c r="O63" s="34"/>
      <c r="P63" s="34"/>
      <c r="Q63" s="34"/>
      <c r="R63" s="34" t="str">
        <f t="shared" si="12"/>
        <v/>
      </c>
      <c r="S63" s="31" t="str">
        <f t="shared" si="13"/>
        <v/>
      </c>
      <c r="T63" s="51"/>
      <c r="U63" s="33"/>
      <c r="V63" s="34"/>
      <c r="W63" s="34" t="str">
        <f t="shared" si="14"/>
        <v/>
      </c>
      <c r="X63" s="34"/>
      <c r="Y63" s="34"/>
      <c r="Z63" s="34"/>
      <c r="AA63" s="34" t="str">
        <f t="shared" si="15"/>
        <v/>
      </c>
      <c r="AB63" s="31" t="str">
        <f t="shared" si="16"/>
        <v/>
      </c>
      <c r="AC63" s="51"/>
      <c r="AD63" s="33"/>
      <c r="AE63" s="34"/>
      <c r="AF63" s="34" t="str">
        <f t="shared" si="17"/>
        <v/>
      </c>
      <c r="AG63" s="34"/>
      <c r="AH63" s="34"/>
      <c r="AI63" s="34"/>
      <c r="AJ63" s="34" t="str">
        <f t="shared" si="18"/>
        <v/>
      </c>
      <c r="AK63" s="31" t="str">
        <f t="shared" si="19"/>
        <v/>
      </c>
      <c r="AL63" s="51"/>
      <c r="AM63" s="33"/>
      <c r="AN63" s="34"/>
      <c r="AO63" s="34" t="str">
        <f t="shared" si="36"/>
        <v/>
      </c>
      <c r="AP63" s="34"/>
      <c r="AQ63" s="34"/>
      <c r="AR63" s="34"/>
      <c r="AS63" s="34" t="str">
        <f t="shared" si="20"/>
        <v/>
      </c>
      <c r="AT63" s="31" t="str">
        <f t="shared" si="21"/>
        <v/>
      </c>
      <c r="AU63" s="51"/>
      <c r="AV63" s="33"/>
      <c r="AW63" s="34"/>
      <c r="AX63" s="34" t="str">
        <f t="shared" si="22"/>
        <v/>
      </c>
      <c r="AY63" s="34"/>
      <c r="AZ63" s="34"/>
      <c r="BA63" s="34"/>
      <c r="BB63" s="34" t="str">
        <f t="shared" si="23"/>
        <v/>
      </c>
      <c r="BC63" s="31" t="str">
        <f t="shared" si="24"/>
        <v/>
      </c>
      <c r="BD63" s="51"/>
      <c r="BE63" s="33"/>
      <c r="BF63" s="34"/>
      <c r="BG63" s="34" t="str">
        <f t="shared" si="25"/>
        <v/>
      </c>
      <c r="BH63" s="34"/>
      <c r="BI63" s="34"/>
      <c r="BJ63" s="34"/>
      <c r="BK63" s="34" t="str">
        <f t="shared" si="26"/>
        <v/>
      </c>
      <c r="BL63" s="31" t="str">
        <f t="shared" si="27"/>
        <v/>
      </c>
      <c r="BM63" s="51"/>
      <c r="BN63" s="33"/>
      <c r="BO63" s="34"/>
      <c r="BP63" s="34" t="str">
        <f t="shared" si="28"/>
        <v/>
      </c>
      <c r="BQ63" s="34"/>
      <c r="BR63" s="34"/>
      <c r="BS63" s="34"/>
      <c r="BT63" s="34" t="str">
        <f t="shared" si="29"/>
        <v/>
      </c>
      <c r="BU63" s="31" t="str">
        <f t="shared" si="30"/>
        <v/>
      </c>
      <c r="BV63" s="51"/>
      <c r="BW63" s="33"/>
      <c r="BX63" s="34"/>
      <c r="BY63" s="34" t="str">
        <f t="shared" si="31"/>
        <v/>
      </c>
      <c r="BZ63" s="34"/>
      <c r="CA63" s="34"/>
      <c r="CB63" s="34"/>
      <c r="CC63" s="34" t="str">
        <f t="shared" si="32"/>
        <v/>
      </c>
      <c r="CD63" s="31" t="str">
        <f t="shared" si="33"/>
        <v/>
      </c>
      <c r="CE63" s="51"/>
      <c r="CF63" s="33"/>
      <c r="CG63" s="34" t="str">
        <f>IF($A63="","",IF(CF63="","I",LOOKUP(CF63/CH$2,{0,0.4,0.45,0.5,0.55,0.6,0.65,0.7,0.75,0.8,1},{"F","D","C","C+","B-","B","B+","A-","A","A+"})))</f>
        <v/>
      </c>
      <c r="CH63" s="35" t="str">
        <f>IF($A63="","",IF(CF63="","--",LOOKUP(CF63/CH$2,{0,0.4,0.45,0.5,0.55,0.6,0.65,0.7,0.75,0.8,1},{0,2,2.25,2.5,2.75,3,3.25,3.5,3.75,4})))</f>
        <v/>
      </c>
      <c r="CI63" s="52"/>
      <c r="CJ63" s="36"/>
      <c r="CK63" s="36"/>
      <c r="CL63" s="36" t="str">
        <f t="shared" si="34"/>
        <v/>
      </c>
      <c r="CM63" s="36"/>
      <c r="CN63" s="37"/>
      <c r="CO63" s="36"/>
      <c r="CP63" s="60" t="str">
        <f t="shared" si="35"/>
        <v/>
      </c>
      <c r="CQ63" s="64"/>
      <c r="CR63" s="35"/>
      <c r="CT63" s="69"/>
      <c r="CV63" s="69"/>
    </row>
    <row r="64" spans="1:100" s="38" customFormat="1" x14ac:dyDescent="0.25">
      <c r="A64" s="31"/>
      <c r="B64" s="32"/>
      <c r="C64" s="33"/>
      <c r="D64" s="34"/>
      <c r="E64" s="34" t="str">
        <f t="shared" si="8"/>
        <v/>
      </c>
      <c r="F64" s="34"/>
      <c r="G64" s="34"/>
      <c r="H64" s="34"/>
      <c r="I64" s="34" t="str">
        <f t="shared" si="9"/>
        <v/>
      </c>
      <c r="J64" s="34" t="str">
        <f t="shared" si="10"/>
        <v/>
      </c>
      <c r="K64" s="51"/>
      <c r="L64" s="39"/>
      <c r="M64" s="34"/>
      <c r="N64" s="34" t="str">
        <f t="shared" si="11"/>
        <v/>
      </c>
      <c r="O64" s="34"/>
      <c r="P64" s="34"/>
      <c r="Q64" s="34"/>
      <c r="R64" s="34" t="str">
        <f t="shared" si="12"/>
        <v/>
      </c>
      <c r="S64" s="31" t="str">
        <f t="shared" si="13"/>
        <v/>
      </c>
      <c r="T64" s="51"/>
      <c r="U64" s="33"/>
      <c r="V64" s="34"/>
      <c r="W64" s="34" t="str">
        <f t="shared" si="14"/>
        <v/>
      </c>
      <c r="X64" s="34"/>
      <c r="Y64" s="34"/>
      <c r="Z64" s="34"/>
      <c r="AA64" s="34" t="str">
        <f t="shared" si="15"/>
        <v/>
      </c>
      <c r="AB64" s="31" t="str">
        <f t="shared" si="16"/>
        <v/>
      </c>
      <c r="AC64" s="51"/>
      <c r="AD64" s="33"/>
      <c r="AE64" s="34"/>
      <c r="AF64" s="34" t="str">
        <f t="shared" si="17"/>
        <v/>
      </c>
      <c r="AG64" s="34"/>
      <c r="AH64" s="34"/>
      <c r="AI64" s="34"/>
      <c r="AJ64" s="34" t="str">
        <f t="shared" si="18"/>
        <v/>
      </c>
      <c r="AK64" s="31" t="str">
        <f t="shared" si="19"/>
        <v/>
      </c>
      <c r="AL64" s="51"/>
      <c r="AM64" s="33"/>
      <c r="AN64" s="34"/>
      <c r="AO64" s="34" t="str">
        <f t="shared" si="36"/>
        <v/>
      </c>
      <c r="AP64" s="34"/>
      <c r="AQ64" s="34"/>
      <c r="AR64" s="34"/>
      <c r="AS64" s="34" t="str">
        <f t="shared" si="20"/>
        <v/>
      </c>
      <c r="AT64" s="31" t="str">
        <f t="shared" si="21"/>
        <v/>
      </c>
      <c r="AU64" s="51"/>
      <c r="AV64" s="33"/>
      <c r="AW64" s="34"/>
      <c r="AX64" s="34" t="str">
        <f t="shared" si="22"/>
        <v/>
      </c>
      <c r="AY64" s="34"/>
      <c r="AZ64" s="34"/>
      <c r="BA64" s="34"/>
      <c r="BB64" s="34" t="str">
        <f t="shared" si="23"/>
        <v/>
      </c>
      <c r="BC64" s="31" t="str">
        <f t="shared" si="24"/>
        <v/>
      </c>
      <c r="BD64" s="51"/>
      <c r="BE64" s="33"/>
      <c r="BF64" s="34"/>
      <c r="BG64" s="34" t="str">
        <f t="shared" si="25"/>
        <v/>
      </c>
      <c r="BH64" s="34"/>
      <c r="BI64" s="34"/>
      <c r="BJ64" s="34"/>
      <c r="BK64" s="34" t="str">
        <f t="shared" si="26"/>
        <v/>
      </c>
      <c r="BL64" s="31" t="str">
        <f t="shared" si="27"/>
        <v/>
      </c>
      <c r="BM64" s="51"/>
      <c r="BN64" s="33"/>
      <c r="BO64" s="34"/>
      <c r="BP64" s="34" t="str">
        <f t="shared" si="28"/>
        <v/>
      </c>
      <c r="BQ64" s="34"/>
      <c r="BR64" s="34"/>
      <c r="BS64" s="34"/>
      <c r="BT64" s="34" t="str">
        <f t="shared" si="29"/>
        <v/>
      </c>
      <c r="BU64" s="31" t="str">
        <f t="shared" si="30"/>
        <v/>
      </c>
      <c r="BV64" s="51"/>
      <c r="BW64" s="33"/>
      <c r="BX64" s="34"/>
      <c r="BY64" s="34" t="str">
        <f t="shared" si="31"/>
        <v/>
      </c>
      <c r="BZ64" s="34"/>
      <c r="CA64" s="34"/>
      <c r="CB64" s="34"/>
      <c r="CC64" s="34" t="str">
        <f t="shared" si="32"/>
        <v/>
      </c>
      <c r="CD64" s="31" t="str">
        <f t="shared" si="33"/>
        <v/>
      </c>
      <c r="CE64" s="51"/>
      <c r="CF64" s="33"/>
      <c r="CG64" s="34" t="str">
        <f>IF($A64="","",IF(CF64="","I",LOOKUP(CF64/CH$2,{0,0.4,0.45,0.5,0.55,0.6,0.65,0.7,0.75,0.8,1},{"F","D","C","C+","B-","B","B+","A-","A","A+"})))</f>
        <v/>
      </c>
      <c r="CH64" s="35" t="str">
        <f>IF($A64="","",IF(CF64="","--",LOOKUP(CF64/CH$2,{0,0.4,0.45,0.5,0.55,0.6,0.65,0.7,0.75,0.8,1},{0,2,2.25,2.5,2.75,3,3.25,3.5,3.75,4})))</f>
        <v/>
      </c>
      <c r="CI64" s="52"/>
      <c r="CJ64" s="36"/>
      <c r="CK64" s="36"/>
      <c r="CL64" s="36" t="str">
        <f t="shared" si="34"/>
        <v/>
      </c>
      <c r="CM64" s="36"/>
      <c r="CN64" s="37"/>
      <c r="CO64" s="36"/>
      <c r="CP64" s="60" t="str">
        <f t="shared" si="35"/>
        <v/>
      </c>
      <c r="CQ64" s="64"/>
      <c r="CR64" s="35"/>
      <c r="CT64" s="69"/>
      <c r="CV64" s="69"/>
    </row>
    <row r="65" spans="1:100" s="38" customFormat="1" x14ac:dyDescent="0.25">
      <c r="A65" s="31"/>
      <c r="B65" s="32"/>
      <c r="C65" s="33"/>
      <c r="D65" s="34"/>
      <c r="E65" s="34" t="str">
        <f t="shared" si="8"/>
        <v/>
      </c>
      <c r="F65" s="34"/>
      <c r="G65" s="34"/>
      <c r="H65" s="34"/>
      <c r="I65" s="34" t="str">
        <f t="shared" si="9"/>
        <v/>
      </c>
      <c r="J65" s="34" t="str">
        <f t="shared" si="10"/>
        <v/>
      </c>
      <c r="K65" s="51"/>
      <c r="L65" s="39"/>
      <c r="M65" s="34"/>
      <c r="N65" s="34" t="str">
        <f t="shared" si="11"/>
        <v/>
      </c>
      <c r="O65" s="34"/>
      <c r="P65" s="34"/>
      <c r="Q65" s="34"/>
      <c r="R65" s="34" t="str">
        <f t="shared" si="12"/>
        <v/>
      </c>
      <c r="S65" s="31" t="str">
        <f t="shared" si="13"/>
        <v/>
      </c>
      <c r="T65" s="51"/>
      <c r="U65" s="33"/>
      <c r="V65" s="34"/>
      <c r="W65" s="34" t="str">
        <f t="shared" si="14"/>
        <v/>
      </c>
      <c r="X65" s="34"/>
      <c r="Y65" s="34"/>
      <c r="Z65" s="34"/>
      <c r="AA65" s="34" t="str">
        <f t="shared" si="15"/>
        <v/>
      </c>
      <c r="AB65" s="31" t="str">
        <f t="shared" si="16"/>
        <v/>
      </c>
      <c r="AC65" s="51"/>
      <c r="AD65" s="33"/>
      <c r="AE65" s="34"/>
      <c r="AF65" s="34" t="str">
        <f t="shared" si="17"/>
        <v/>
      </c>
      <c r="AG65" s="34"/>
      <c r="AH65" s="34"/>
      <c r="AI65" s="34"/>
      <c r="AJ65" s="34" t="str">
        <f t="shared" si="18"/>
        <v/>
      </c>
      <c r="AK65" s="31" t="str">
        <f t="shared" si="19"/>
        <v/>
      </c>
      <c r="AL65" s="51"/>
      <c r="AM65" s="33"/>
      <c r="AN65" s="34"/>
      <c r="AO65" s="34" t="str">
        <f t="shared" si="36"/>
        <v/>
      </c>
      <c r="AP65" s="34"/>
      <c r="AQ65" s="34"/>
      <c r="AR65" s="34"/>
      <c r="AS65" s="34" t="str">
        <f t="shared" si="20"/>
        <v/>
      </c>
      <c r="AT65" s="31" t="str">
        <f t="shared" si="21"/>
        <v/>
      </c>
      <c r="AU65" s="51"/>
      <c r="AV65" s="33"/>
      <c r="AW65" s="34"/>
      <c r="AX65" s="34" t="str">
        <f t="shared" si="22"/>
        <v/>
      </c>
      <c r="AY65" s="34"/>
      <c r="AZ65" s="34"/>
      <c r="BA65" s="34"/>
      <c r="BB65" s="34" t="str">
        <f t="shared" si="23"/>
        <v/>
      </c>
      <c r="BC65" s="31" t="str">
        <f t="shared" si="24"/>
        <v/>
      </c>
      <c r="BD65" s="51"/>
      <c r="BE65" s="33"/>
      <c r="BF65" s="34"/>
      <c r="BG65" s="34" t="str">
        <f t="shared" si="25"/>
        <v/>
      </c>
      <c r="BH65" s="34"/>
      <c r="BI65" s="34"/>
      <c r="BJ65" s="34"/>
      <c r="BK65" s="34" t="str">
        <f t="shared" si="26"/>
        <v/>
      </c>
      <c r="BL65" s="31" t="str">
        <f t="shared" si="27"/>
        <v/>
      </c>
      <c r="BM65" s="51"/>
      <c r="BN65" s="33"/>
      <c r="BO65" s="34"/>
      <c r="BP65" s="34" t="str">
        <f t="shared" si="28"/>
        <v/>
      </c>
      <c r="BQ65" s="34"/>
      <c r="BR65" s="34"/>
      <c r="BS65" s="34"/>
      <c r="BT65" s="34" t="str">
        <f t="shared" si="29"/>
        <v/>
      </c>
      <c r="BU65" s="31" t="str">
        <f t="shared" si="30"/>
        <v/>
      </c>
      <c r="BV65" s="51"/>
      <c r="BW65" s="33"/>
      <c r="BX65" s="34"/>
      <c r="BY65" s="34" t="str">
        <f t="shared" si="31"/>
        <v/>
      </c>
      <c r="BZ65" s="34"/>
      <c r="CA65" s="34"/>
      <c r="CB65" s="34"/>
      <c r="CC65" s="34" t="str">
        <f t="shared" si="32"/>
        <v/>
      </c>
      <c r="CD65" s="31" t="str">
        <f t="shared" si="33"/>
        <v/>
      </c>
      <c r="CE65" s="51"/>
      <c r="CF65" s="33"/>
      <c r="CG65" s="34" t="str">
        <f>IF($A65="","",IF(CF65="","I",LOOKUP(CF65/CH$2,{0,0.4,0.45,0.5,0.55,0.6,0.65,0.7,0.75,0.8,1},{"F","D","C","C+","B-","B","B+","A-","A","A+"})))</f>
        <v/>
      </c>
      <c r="CH65" s="35" t="str">
        <f>IF($A65="","",IF(CF65="","--",LOOKUP(CF65/CH$2,{0,0.4,0.45,0.5,0.55,0.6,0.65,0.7,0.75,0.8,1},{0,2,2.25,2.5,2.75,3,3.25,3.5,3.75,4})))</f>
        <v/>
      </c>
      <c r="CI65" s="52"/>
      <c r="CJ65" s="36"/>
      <c r="CK65" s="36"/>
      <c r="CL65" s="36" t="str">
        <f t="shared" si="34"/>
        <v/>
      </c>
      <c r="CM65" s="36"/>
      <c r="CN65" s="37"/>
      <c r="CO65" s="36"/>
      <c r="CP65" s="60" t="str">
        <f t="shared" si="35"/>
        <v/>
      </c>
      <c r="CQ65" s="64"/>
      <c r="CR65" s="35"/>
      <c r="CT65" s="69"/>
      <c r="CV65" s="69"/>
    </row>
    <row r="66" spans="1:100" s="38" customFormat="1" x14ac:dyDescent="0.25">
      <c r="A66" s="31"/>
      <c r="B66" s="32"/>
      <c r="C66" s="33"/>
      <c r="D66" s="34"/>
      <c r="E66" s="34" t="str">
        <f t="shared" si="8"/>
        <v/>
      </c>
      <c r="F66" s="34"/>
      <c r="G66" s="34"/>
      <c r="H66" s="34"/>
      <c r="I66" s="34" t="str">
        <f t="shared" si="9"/>
        <v/>
      </c>
      <c r="J66" s="34" t="str">
        <f t="shared" si="10"/>
        <v/>
      </c>
      <c r="K66" s="51"/>
      <c r="L66" s="39"/>
      <c r="M66" s="34"/>
      <c r="N66" s="34" t="str">
        <f t="shared" si="11"/>
        <v/>
      </c>
      <c r="O66" s="34"/>
      <c r="P66" s="34"/>
      <c r="Q66" s="34"/>
      <c r="R66" s="34" t="str">
        <f t="shared" si="12"/>
        <v/>
      </c>
      <c r="S66" s="31" t="str">
        <f t="shared" si="13"/>
        <v/>
      </c>
      <c r="T66" s="51"/>
      <c r="U66" s="33"/>
      <c r="V66" s="34"/>
      <c r="W66" s="34" t="str">
        <f t="shared" si="14"/>
        <v/>
      </c>
      <c r="X66" s="34"/>
      <c r="Y66" s="34"/>
      <c r="Z66" s="34"/>
      <c r="AA66" s="34" t="str">
        <f t="shared" si="15"/>
        <v/>
      </c>
      <c r="AB66" s="31" t="str">
        <f t="shared" si="16"/>
        <v/>
      </c>
      <c r="AC66" s="51"/>
      <c r="AD66" s="33"/>
      <c r="AE66" s="34"/>
      <c r="AF66" s="34" t="str">
        <f t="shared" si="17"/>
        <v/>
      </c>
      <c r="AG66" s="34"/>
      <c r="AH66" s="34"/>
      <c r="AI66" s="34"/>
      <c r="AJ66" s="34" t="str">
        <f t="shared" si="18"/>
        <v/>
      </c>
      <c r="AK66" s="31" t="str">
        <f t="shared" si="19"/>
        <v/>
      </c>
      <c r="AL66" s="51"/>
      <c r="AM66" s="33"/>
      <c r="AN66" s="34"/>
      <c r="AO66" s="34" t="str">
        <f t="shared" si="36"/>
        <v/>
      </c>
      <c r="AP66" s="34"/>
      <c r="AQ66" s="34"/>
      <c r="AR66" s="34"/>
      <c r="AS66" s="34" t="str">
        <f t="shared" si="20"/>
        <v/>
      </c>
      <c r="AT66" s="31" t="str">
        <f t="shared" si="21"/>
        <v/>
      </c>
      <c r="AU66" s="51"/>
      <c r="AV66" s="33"/>
      <c r="AW66" s="34"/>
      <c r="AX66" s="34" t="str">
        <f t="shared" si="22"/>
        <v/>
      </c>
      <c r="AY66" s="34"/>
      <c r="AZ66" s="34"/>
      <c r="BA66" s="34"/>
      <c r="BB66" s="34" t="str">
        <f t="shared" si="23"/>
        <v/>
      </c>
      <c r="BC66" s="31" t="str">
        <f t="shared" si="24"/>
        <v/>
      </c>
      <c r="BD66" s="51"/>
      <c r="BE66" s="33"/>
      <c r="BF66" s="34"/>
      <c r="BG66" s="34" t="str">
        <f t="shared" si="25"/>
        <v/>
      </c>
      <c r="BH66" s="34"/>
      <c r="BI66" s="34"/>
      <c r="BJ66" s="34"/>
      <c r="BK66" s="34" t="str">
        <f t="shared" si="26"/>
        <v/>
      </c>
      <c r="BL66" s="31" t="str">
        <f t="shared" si="27"/>
        <v/>
      </c>
      <c r="BM66" s="51"/>
      <c r="BN66" s="33"/>
      <c r="BO66" s="34"/>
      <c r="BP66" s="34" t="str">
        <f t="shared" si="28"/>
        <v/>
      </c>
      <c r="BQ66" s="34"/>
      <c r="BR66" s="34"/>
      <c r="BS66" s="34"/>
      <c r="BT66" s="34" t="str">
        <f t="shared" si="29"/>
        <v/>
      </c>
      <c r="BU66" s="31" t="str">
        <f t="shared" si="30"/>
        <v/>
      </c>
      <c r="BV66" s="51"/>
      <c r="BW66" s="33"/>
      <c r="BX66" s="34"/>
      <c r="BY66" s="34" t="str">
        <f t="shared" si="31"/>
        <v/>
      </c>
      <c r="BZ66" s="34"/>
      <c r="CA66" s="34"/>
      <c r="CB66" s="34"/>
      <c r="CC66" s="34" t="str">
        <f t="shared" si="32"/>
        <v/>
      </c>
      <c r="CD66" s="31" t="str">
        <f t="shared" si="33"/>
        <v/>
      </c>
      <c r="CE66" s="51"/>
      <c r="CF66" s="33"/>
      <c r="CG66" s="34" t="str">
        <f>IF($A66="","",IF(CF66="","I",LOOKUP(CF66/CH$2,{0,0.4,0.45,0.5,0.55,0.6,0.65,0.7,0.75,0.8,1},{"F","D","C","C+","B-","B","B+","A-","A","A+"})))</f>
        <v/>
      </c>
      <c r="CH66" s="35" t="str">
        <f>IF($A66="","",IF(CF66="","--",LOOKUP(CF66/CH$2,{0,0.4,0.45,0.5,0.55,0.6,0.65,0.7,0.75,0.8,1},{0,2,2.25,2.5,2.75,3,3.25,3.5,3.75,4})))</f>
        <v/>
      </c>
      <c r="CI66" s="52"/>
      <c r="CJ66" s="36"/>
      <c r="CK66" s="36"/>
      <c r="CL66" s="36" t="str">
        <f t="shared" si="34"/>
        <v/>
      </c>
      <c r="CM66" s="36"/>
      <c r="CN66" s="37"/>
      <c r="CO66" s="36"/>
      <c r="CP66" s="60" t="str">
        <f t="shared" si="35"/>
        <v/>
      </c>
      <c r="CQ66" s="64"/>
      <c r="CR66" s="35"/>
      <c r="CT66" s="69"/>
      <c r="CV66" s="69"/>
    </row>
    <row r="67" spans="1:100" s="38" customFormat="1" x14ac:dyDescent="0.25">
      <c r="A67" s="31"/>
      <c r="B67" s="32"/>
      <c r="C67" s="33"/>
      <c r="D67" s="34"/>
      <c r="E67" s="34" t="str">
        <f t="shared" si="8"/>
        <v/>
      </c>
      <c r="F67" s="34"/>
      <c r="G67" s="34"/>
      <c r="H67" s="34"/>
      <c r="I67" s="34" t="str">
        <f t="shared" si="9"/>
        <v/>
      </c>
      <c r="J67" s="34" t="str">
        <f t="shared" si="10"/>
        <v/>
      </c>
      <c r="K67" s="51"/>
      <c r="L67" s="39"/>
      <c r="M67" s="34"/>
      <c r="N67" s="34" t="str">
        <f t="shared" si="11"/>
        <v/>
      </c>
      <c r="O67" s="34"/>
      <c r="P67" s="34"/>
      <c r="Q67" s="34"/>
      <c r="R67" s="34" t="str">
        <f t="shared" si="12"/>
        <v/>
      </c>
      <c r="S67" s="31" t="str">
        <f t="shared" si="13"/>
        <v/>
      </c>
      <c r="T67" s="51"/>
      <c r="U67" s="33"/>
      <c r="V67" s="34"/>
      <c r="W67" s="34" t="str">
        <f t="shared" si="14"/>
        <v/>
      </c>
      <c r="X67" s="34"/>
      <c r="Y67" s="34"/>
      <c r="Z67" s="34"/>
      <c r="AA67" s="34" t="str">
        <f t="shared" si="15"/>
        <v/>
      </c>
      <c r="AB67" s="31" t="str">
        <f t="shared" si="16"/>
        <v/>
      </c>
      <c r="AC67" s="51"/>
      <c r="AD67" s="33"/>
      <c r="AE67" s="34"/>
      <c r="AF67" s="34" t="str">
        <f t="shared" si="17"/>
        <v/>
      </c>
      <c r="AG67" s="34"/>
      <c r="AH67" s="34"/>
      <c r="AI67" s="34"/>
      <c r="AJ67" s="34" t="str">
        <f t="shared" si="18"/>
        <v/>
      </c>
      <c r="AK67" s="31" t="str">
        <f t="shared" si="19"/>
        <v/>
      </c>
      <c r="AL67" s="51"/>
      <c r="AM67" s="33"/>
      <c r="AN67" s="34"/>
      <c r="AO67" s="34" t="str">
        <f t="shared" si="36"/>
        <v/>
      </c>
      <c r="AP67" s="34"/>
      <c r="AQ67" s="34"/>
      <c r="AR67" s="34"/>
      <c r="AS67" s="34" t="str">
        <f t="shared" si="20"/>
        <v/>
      </c>
      <c r="AT67" s="31" t="str">
        <f t="shared" si="21"/>
        <v/>
      </c>
      <c r="AU67" s="51"/>
      <c r="AV67" s="33"/>
      <c r="AW67" s="34"/>
      <c r="AX67" s="34" t="str">
        <f t="shared" si="22"/>
        <v/>
      </c>
      <c r="AY67" s="34"/>
      <c r="AZ67" s="34"/>
      <c r="BA67" s="34"/>
      <c r="BB67" s="34" t="str">
        <f t="shared" si="23"/>
        <v/>
      </c>
      <c r="BC67" s="31" t="str">
        <f t="shared" si="24"/>
        <v/>
      </c>
      <c r="BD67" s="51"/>
      <c r="BE67" s="33"/>
      <c r="BF67" s="34"/>
      <c r="BG67" s="34" t="str">
        <f t="shared" si="25"/>
        <v/>
      </c>
      <c r="BH67" s="34"/>
      <c r="BI67" s="34"/>
      <c r="BJ67" s="34"/>
      <c r="BK67" s="34" t="str">
        <f t="shared" si="26"/>
        <v/>
      </c>
      <c r="BL67" s="31" t="str">
        <f t="shared" si="27"/>
        <v/>
      </c>
      <c r="BM67" s="51"/>
      <c r="BN67" s="33"/>
      <c r="BO67" s="34"/>
      <c r="BP67" s="34" t="str">
        <f t="shared" si="28"/>
        <v/>
      </c>
      <c r="BQ67" s="34"/>
      <c r="BR67" s="34"/>
      <c r="BS67" s="34"/>
      <c r="BT67" s="34" t="str">
        <f t="shared" si="29"/>
        <v/>
      </c>
      <c r="BU67" s="31" t="str">
        <f t="shared" si="30"/>
        <v/>
      </c>
      <c r="BV67" s="51"/>
      <c r="BW67" s="33"/>
      <c r="BX67" s="34"/>
      <c r="BY67" s="34" t="str">
        <f t="shared" si="31"/>
        <v/>
      </c>
      <c r="BZ67" s="34"/>
      <c r="CA67" s="34"/>
      <c r="CB67" s="34"/>
      <c r="CC67" s="34" t="str">
        <f t="shared" si="32"/>
        <v/>
      </c>
      <c r="CD67" s="31" t="str">
        <f t="shared" si="33"/>
        <v/>
      </c>
      <c r="CE67" s="51"/>
      <c r="CF67" s="33"/>
      <c r="CG67" s="34" t="str">
        <f>IF($A67="","",IF(CF67="","I",LOOKUP(CF67/CH$2,{0,0.4,0.45,0.5,0.55,0.6,0.65,0.7,0.75,0.8,1},{"F","D","C","C+","B-","B","B+","A-","A","A+"})))</f>
        <v/>
      </c>
      <c r="CH67" s="35" t="str">
        <f>IF($A67="","",IF(CF67="","--",LOOKUP(CF67/CH$2,{0,0.4,0.45,0.5,0.55,0.6,0.65,0.7,0.75,0.8,1},{0,2,2.25,2.5,2.75,3,3.25,3.5,3.75,4})))</f>
        <v/>
      </c>
      <c r="CI67" s="52"/>
      <c r="CJ67" s="36"/>
      <c r="CK67" s="36"/>
      <c r="CL67" s="36" t="str">
        <f t="shared" si="34"/>
        <v/>
      </c>
      <c r="CM67" s="36"/>
      <c r="CN67" s="37"/>
      <c r="CO67" s="36"/>
      <c r="CP67" s="60" t="str">
        <f t="shared" si="35"/>
        <v/>
      </c>
      <c r="CQ67" s="64"/>
      <c r="CR67" s="35"/>
      <c r="CT67" s="69"/>
      <c r="CV67" s="69"/>
    </row>
    <row r="68" spans="1:100" s="38" customFormat="1" x14ac:dyDescent="0.25">
      <c r="A68" s="31"/>
      <c r="B68" s="32"/>
      <c r="C68" s="33"/>
      <c r="D68" s="34"/>
      <c r="E68" s="34" t="str">
        <f t="shared" si="8"/>
        <v/>
      </c>
      <c r="F68" s="34"/>
      <c r="G68" s="34"/>
      <c r="H68" s="34"/>
      <c r="I68" s="34" t="str">
        <f t="shared" si="9"/>
        <v/>
      </c>
      <c r="J68" s="34" t="str">
        <f t="shared" si="10"/>
        <v/>
      </c>
      <c r="K68" s="51"/>
      <c r="L68" s="39"/>
      <c r="M68" s="34"/>
      <c r="N68" s="34" t="str">
        <f t="shared" si="11"/>
        <v/>
      </c>
      <c r="O68" s="34"/>
      <c r="P68" s="34"/>
      <c r="Q68" s="34"/>
      <c r="R68" s="34" t="str">
        <f t="shared" si="12"/>
        <v/>
      </c>
      <c r="S68" s="31" t="str">
        <f t="shared" si="13"/>
        <v/>
      </c>
      <c r="T68" s="51"/>
      <c r="U68" s="33"/>
      <c r="V68" s="34"/>
      <c r="W68" s="34" t="str">
        <f t="shared" si="14"/>
        <v/>
      </c>
      <c r="X68" s="34"/>
      <c r="Y68" s="34"/>
      <c r="Z68" s="34"/>
      <c r="AA68" s="34" t="str">
        <f t="shared" si="15"/>
        <v/>
      </c>
      <c r="AB68" s="31" t="str">
        <f t="shared" si="16"/>
        <v/>
      </c>
      <c r="AC68" s="51"/>
      <c r="AD68" s="33"/>
      <c r="AE68" s="34"/>
      <c r="AF68" s="34" t="str">
        <f t="shared" si="17"/>
        <v/>
      </c>
      <c r="AG68" s="34"/>
      <c r="AH68" s="34"/>
      <c r="AI68" s="34"/>
      <c r="AJ68" s="34" t="str">
        <f t="shared" si="18"/>
        <v/>
      </c>
      <c r="AK68" s="31" t="str">
        <f t="shared" si="19"/>
        <v/>
      </c>
      <c r="AL68" s="51"/>
      <c r="AM68" s="33"/>
      <c r="AN68" s="34"/>
      <c r="AO68" s="34" t="str">
        <f t="shared" si="36"/>
        <v/>
      </c>
      <c r="AP68" s="34"/>
      <c r="AQ68" s="34"/>
      <c r="AR68" s="34"/>
      <c r="AS68" s="34" t="str">
        <f t="shared" si="20"/>
        <v/>
      </c>
      <c r="AT68" s="31" t="str">
        <f t="shared" si="21"/>
        <v/>
      </c>
      <c r="AU68" s="51"/>
      <c r="AV68" s="33"/>
      <c r="AW68" s="34"/>
      <c r="AX68" s="34" t="str">
        <f t="shared" si="22"/>
        <v/>
      </c>
      <c r="AY68" s="34"/>
      <c r="AZ68" s="34"/>
      <c r="BA68" s="34"/>
      <c r="BB68" s="34" t="str">
        <f t="shared" si="23"/>
        <v/>
      </c>
      <c r="BC68" s="31" t="str">
        <f t="shared" si="24"/>
        <v/>
      </c>
      <c r="BD68" s="51"/>
      <c r="BE68" s="33"/>
      <c r="BF68" s="34"/>
      <c r="BG68" s="34" t="str">
        <f t="shared" si="25"/>
        <v/>
      </c>
      <c r="BH68" s="34"/>
      <c r="BI68" s="34"/>
      <c r="BJ68" s="34"/>
      <c r="BK68" s="34" t="str">
        <f t="shared" si="26"/>
        <v/>
      </c>
      <c r="BL68" s="31" t="str">
        <f t="shared" si="27"/>
        <v/>
      </c>
      <c r="BM68" s="51"/>
      <c r="BN68" s="33"/>
      <c r="BO68" s="34"/>
      <c r="BP68" s="34" t="str">
        <f t="shared" si="28"/>
        <v/>
      </c>
      <c r="BQ68" s="34"/>
      <c r="BR68" s="34"/>
      <c r="BS68" s="34"/>
      <c r="BT68" s="34" t="str">
        <f t="shared" si="29"/>
        <v/>
      </c>
      <c r="BU68" s="31" t="str">
        <f t="shared" si="30"/>
        <v/>
      </c>
      <c r="BV68" s="51"/>
      <c r="BW68" s="33"/>
      <c r="BX68" s="34"/>
      <c r="BY68" s="34" t="str">
        <f t="shared" si="31"/>
        <v/>
      </c>
      <c r="BZ68" s="34"/>
      <c r="CA68" s="34"/>
      <c r="CB68" s="34"/>
      <c r="CC68" s="34" t="str">
        <f t="shared" si="32"/>
        <v/>
      </c>
      <c r="CD68" s="31" t="str">
        <f t="shared" si="33"/>
        <v/>
      </c>
      <c r="CE68" s="51"/>
      <c r="CF68" s="33"/>
      <c r="CG68" s="34" t="str">
        <f>IF($A68="","",IF(CF68="","I",LOOKUP(CF68/CH$2,{0,0.4,0.45,0.5,0.55,0.6,0.65,0.7,0.75,0.8,1},{"F","D","C","C+","B-","B","B+","A-","A","A+"})))</f>
        <v/>
      </c>
      <c r="CH68" s="35" t="str">
        <f>IF($A68="","",IF(CF68="","--",LOOKUP(CF68/CH$2,{0,0.4,0.45,0.5,0.55,0.6,0.65,0.7,0.75,0.8,1},{0,2,2.25,2.5,2.75,3,3.25,3.5,3.75,4})))</f>
        <v/>
      </c>
      <c r="CI68" s="52"/>
      <c r="CJ68" s="36"/>
      <c r="CK68" s="36"/>
      <c r="CL68" s="36" t="str">
        <f t="shared" si="34"/>
        <v/>
      </c>
      <c r="CM68" s="36"/>
      <c r="CN68" s="37"/>
      <c r="CO68" s="36"/>
      <c r="CP68" s="60" t="str">
        <f t="shared" si="35"/>
        <v/>
      </c>
      <c r="CQ68" s="64"/>
      <c r="CR68" s="35"/>
      <c r="CT68" s="69"/>
      <c r="CV68" s="69"/>
    </row>
    <row r="69" spans="1:100" s="38" customFormat="1" x14ac:dyDescent="0.25">
      <c r="A69" s="31"/>
      <c r="B69" s="32"/>
      <c r="C69" s="33"/>
      <c r="D69" s="34"/>
      <c r="E69" s="34" t="str">
        <f t="shared" si="8"/>
        <v/>
      </c>
      <c r="F69" s="34"/>
      <c r="G69" s="34"/>
      <c r="H69" s="34"/>
      <c r="I69" s="34" t="str">
        <f t="shared" si="9"/>
        <v/>
      </c>
      <c r="J69" s="34" t="str">
        <f t="shared" si="10"/>
        <v/>
      </c>
      <c r="K69" s="51"/>
      <c r="L69" s="39"/>
      <c r="M69" s="34"/>
      <c r="N69" s="34" t="str">
        <f t="shared" si="11"/>
        <v/>
      </c>
      <c r="O69" s="34"/>
      <c r="P69" s="34"/>
      <c r="Q69" s="34"/>
      <c r="R69" s="34" t="str">
        <f t="shared" si="12"/>
        <v/>
      </c>
      <c r="S69" s="31" t="str">
        <f t="shared" si="13"/>
        <v/>
      </c>
      <c r="T69" s="51"/>
      <c r="U69" s="33"/>
      <c r="V69" s="34"/>
      <c r="W69" s="34" t="str">
        <f t="shared" si="14"/>
        <v/>
      </c>
      <c r="X69" s="34"/>
      <c r="Y69" s="34"/>
      <c r="Z69" s="34"/>
      <c r="AA69" s="34" t="str">
        <f t="shared" si="15"/>
        <v/>
      </c>
      <c r="AB69" s="31" t="str">
        <f t="shared" si="16"/>
        <v/>
      </c>
      <c r="AC69" s="51"/>
      <c r="AD69" s="33"/>
      <c r="AE69" s="34"/>
      <c r="AF69" s="34" t="str">
        <f t="shared" si="17"/>
        <v/>
      </c>
      <c r="AG69" s="34"/>
      <c r="AH69" s="34"/>
      <c r="AI69" s="34"/>
      <c r="AJ69" s="34" t="str">
        <f t="shared" si="18"/>
        <v/>
      </c>
      <c r="AK69" s="31" t="str">
        <f t="shared" si="19"/>
        <v/>
      </c>
      <c r="AL69" s="51"/>
      <c r="AM69" s="33"/>
      <c r="AN69" s="34"/>
      <c r="AO69" s="34" t="str">
        <f t="shared" si="36"/>
        <v/>
      </c>
      <c r="AP69" s="34"/>
      <c r="AQ69" s="34"/>
      <c r="AR69" s="34"/>
      <c r="AS69" s="34" t="str">
        <f t="shared" si="20"/>
        <v/>
      </c>
      <c r="AT69" s="31" t="str">
        <f t="shared" si="21"/>
        <v/>
      </c>
      <c r="AU69" s="51"/>
      <c r="AV69" s="33"/>
      <c r="AW69" s="34"/>
      <c r="AX69" s="34" t="str">
        <f t="shared" si="22"/>
        <v/>
      </c>
      <c r="AY69" s="34"/>
      <c r="AZ69" s="34"/>
      <c r="BA69" s="34"/>
      <c r="BB69" s="34" t="str">
        <f t="shared" si="23"/>
        <v/>
      </c>
      <c r="BC69" s="31" t="str">
        <f t="shared" si="24"/>
        <v/>
      </c>
      <c r="BD69" s="51"/>
      <c r="BE69" s="33"/>
      <c r="BF69" s="34"/>
      <c r="BG69" s="34" t="str">
        <f t="shared" si="25"/>
        <v/>
      </c>
      <c r="BH69" s="34"/>
      <c r="BI69" s="34"/>
      <c r="BJ69" s="34"/>
      <c r="BK69" s="34" t="str">
        <f t="shared" si="26"/>
        <v/>
      </c>
      <c r="BL69" s="31" t="str">
        <f t="shared" si="27"/>
        <v/>
      </c>
      <c r="BM69" s="51"/>
      <c r="BN69" s="33"/>
      <c r="BO69" s="34"/>
      <c r="BP69" s="34" t="str">
        <f t="shared" si="28"/>
        <v/>
      </c>
      <c r="BQ69" s="34"/>
      <c r="BR69" s="34"/>
      <c r="BS69" s="34"/>
      <c r="BT69" s="34" t="str">
        <f t="shared" si="29"/>
        <v/>
      </c>
      <c r="BU69" s="31" t="str">
        <f t="shared" si="30"/>
        <v/>
      </c>
      <c r="BV69" s="51"/>
      <c r="BW69" s="33"/>
      <c r="BX69" s="34"/>
      <c r="BY69" s="34" t="str">
        <f t="shared" si="31"/>
        <v/>
      </c>
      <c r="BZ69" s="34"/>
      <c r="CA69" s="34"/>
      <c r="CB69" s="34"/>
      <c r="CC69" s="34" t="str">
        <f t="shared" si="32"/>
        <v/>
      </c>
      <c r="CD69" s="31" t="str">
        <f t="shared" si="33"/>
        <v/>
      </c>
      <c r="CE69" s="51"/>
      <c r="CF69" s="33"/>
      <c r="CG69" s="34" t="str">
        <f>IF($A69="","",IF(CF69="","I",LOOKUP(CF69/CH$2,{0,0.4,0.45,0.5,0.55,0.6,0.65,0.7,0.75,0.8,1},{"F","D","C","C+","B-","B","B+","A-","A","A+"})))</f>
        <v/>
      </c>
      <c r="CH69" s="35" t="str">
        <f>IF($A69="","",IF(CF69="","--",LOOKUP(CF69/CH$2,{0,0.4,0.45,0.5,0.55,0.6,0.65,0.7,0.75,0.8,1},{0,2,2.25,2.5,2.75,3,3.25,3.5,3.75,4})))</f>
        <v/>
      </c>
      <c r="CI69" s="52"/>
      <c r="CJ69" s="36"/>
      <c r="CK69" s="36"/>
      <c r="CL69" s="36" t="str">
        <f t="shared" si="34"/>
        <v/>
      </c>
      <c r="CM69" s="36"/>
      <c r="CN69" s="37"/>
      <c r="CO69" s="36"/>
      <c r="CP69" s="60" t="str">
        <f t="shared" si="35"/>
        <v/>
      </c>
      <c r="CQ69" s="64"/>
      <c r="CR69" s="35"/>
      <c r="CT69" s="69"/>
      <c r="CV69" s="69"/>
    </row>
    <row r="70" spans="1:100" s="38" customFormat="1" x14ac:dyDescent="0.25">
      <c r="A70" s="31"/>
      <c r="B70" s="32"/>
      <c r="C70" s="33"/>
      <c r="D70" s="34"/>
      <c r="E70" s="34" t="str">
        <f t="shared" si="8"/>
        <v/>
      </c>
      <c r="F70" s="34"/>
      <c r="G70" s="34"/>
      <c r="H70" s="34"/>
      <c r="I70" s="34" t="str">
        <f t="shared" si="9"/>
        <v/>
      </c>
      <c r="J70" s="34" t="str">
        <f t="shared" si="10"/>
        <v/>
      </c>
      <c r="K70" s="51"/>
      <c r="L70" s="39"/>
      <c r="M70" s="34"/>
      <c r="N70" s="34" t="str">
        <f t="shared" si="11"/>
        <v/>
      </c>
      <c r="O70" s="34"/>
      <c r="P70" s="34"/>
      <c r="Q70" s="34"/>
      <c r="R70" s="34" t="str">
        <f t="shared" si="12"/>
        <v/>
      </c>
      <c r="S70" s="31" t="str">
        <f t="shared" si="13"/>
        <v/>
      </c>
      <c r="T70" s="51"/>
      <c r="U70" s="33"/>
      <c r="V70" s="34"/>
      <c r="W70" s="34" t="str">
        <f t="shared" si="14"/>
        <v/>
      </c>
      <c r="X70" s="34"/>
      <c r="Y70" s="34"/>
      <c r="Z70" s="34"/>
      <c r="AA70" s="34" t="str">
        <f t="shared" si="15"/>
        <v/>
      </c>
      <c r="AB70" s="31" t="str">
        <f t="shared" si="16"/>
        <v/>
      </c>
      <c r="AC70" s="51"/>
      <c r="AD70" s="33"/>
      <c r="AE70" s="34"/>
      <c r="AF70" s="34" t="str">
        <f t="shared" si="17"/>
        <v/>
      </c>
      <c r="AG70" s="34"/>
      <c r="AH70" s="34"/>
      <c r="AI70" s="34"/>
      <c r="AJ70" s="34" t="str">
        <f t="shared" si="18"/>
        <v/>
      </c>
      <c r="AK70" s="31" t="str">
        <f t="shared" si="19"/>
        <v/>
      </c>
      <c r="AL70" s="51"/>
      <c r="AM70" s="33"/>
      <c r="AN70" s="34"/>
      <c r="AO70" s="34" t="str">
        <f t="shared" si="36"/>
        <v/>
      </c>
      <c r="AP70" s="34"/>
      <c r="AQ70" s="34"/>
      <c r="AR70" s="34"/>
      <c r="AS70" s="34" t="str">
        <f t="shared" si="20"/>
        <v/>
      </c>
      <c r="AT70" s="31" t="str">
        <f t="shared" si="21"/>
        <v/>
      </c>
      <c r="AU70" s="51"/>
      <c r="AV70" s="33"/>
      <c r="AW70" s="34"/>
      <c r="AX70" s="34" t="str">
        <f t="shared" si="22"/>
        <v/>
      </c>
      <c r="AY70" s="34"/>
      <c r="AZ70" s="34"/>
      <c r="BA70" s="34"/>
      <c r="BB70" s="34" t="str">
        <f t="shared" si="23"/>
        <v/>
      </c>
      <c r="BC70" s="31" t="str">
        <f t="shared" si="24"/>
        <v/>
      </c>
      <c r="BD70" s="51"/>
      <c r="BE70" s="33"/>
      <c r="BF70" s="34"/>
      <c r="BG70" s="34" t="str">
        <f t="shared" si="25"/>
        <v/>
      </c>
      <c r="BH70" s="34"/>
      <c r="BI70" s="34"/>
      <c r="BJ70" s="34"/>
      <c r="BK70" s="34" t="str">
        <f t="shared" si="26"/>
        <v/>
      </c>
      <c r="BL70" s="31" t="str">
        <f t="shared" si="27"/>
        <v/>
      </c>
      <c r="BM70" s="51"/>
      <c r="BN70" s="33"/>
      <c r="BO70" s="34"/>
      <c r="BP70" s="34" t="str">
        <f t="shared" si="28"/>
        <v/>
      </c>
      <c r="BQ70" s="34"/>
      <c r="BR70" s="34"/>
      <c r="BS70" s="34"/>
      <c r="BT70" s="34" t="str">
        <f t="shared" si="29"/>
        <v/>
      </c>
      <c r="BU70" s="31" t="str">
        <f t="shared" si="30"/>
        <v/>
      </c>
      <c r="BV70" s="51"/>
      <c r="BW70" s="33"/>
      <c r="BX70" s="34"/>
      <c r="BY70" s="34" t="str">
        <f t="shared" si="31"/>
        <v/>
      </c>
      <c r="BZ70" s="34"/>
      <c r="CA70" s="34"/>
      <c r="CB70" s="34"/>
      <c r="CC70" s="34" t="str">
        <f t="shared" si="32"/>
        <v/>
      </c>
      <c r="CD70" s="31" t="str">
        <f t="shared" si="33"/>
        <v/>
      </c>
      <c r="CE70" s="51"/>
      <c r="CF70" s="33"/>
      <c r="CG70" s="34" t="str">
        <f>IF($A70="","",IF(CF70="","I",LOOKUP(CF70/CH$2,{0,0.4,0.45,0.5,0.55,0.6,0.65,0.7,0.75,0.8,1},{"F","D","C","C+","B-","B","B+","A-","A","A+"})))</f>
        <v/>
      </c>
      <c r="CH70" s="35" t="str">
        <f>IF($A70="","",IF(CF70="","--",LOOKUP(CF70/CH$2,{0,0.4,0.45,0.5,0.55,0.6,0.65,0.7,0.75,0.8,1},{0,2,2.25,2.5,2.75,3,3.25,3.5,3.75,4})))</f>
        <v/>
      </c>
      <c r="CI70" s="52"/>
      <c r="CJ70" s="36"/>
      <c r="CK70" s="36"/>
      <c r="CL70" s="36" t="str">
        <f t="shared" si="34"/>
        <v/>
      </c>
      <c r="CM70" s="36"/>
      <c r="CN70" s="37"/>
      <c r="CO70" s="36"/>
      <c r="CP70" s="60" t="str">
        <f t="shared" si="35"/>
        <v/>
      </c>
      <c r="CQ70" s="64"/>
      <c r="CR70" s="35"/>
      <c r="CT70" s="69"/>
      <c r="CV70" s="69"/>
    </row>
    <row r="71" spans="1:100" s="38" customFormat="1" x14ac:dyDescent="0.25">
      <c r="A71" s="31"/>
      <c r="B71" s="32"/>
      <c r="C71" s="33"/>
      <c r="D71" s="34"/>
      <c r="E71" s="34" t="str">
        <f t="shared" si="8"/>
        <v/>
      </c>
      <c r="F71" s="34"/>
      <c r="G71" s="34"/>
      <c r="H71" s="34"/>
      <c r="I71" s="34" t="str">
        <f t="shared" si="9"/>
        <v/>
      </c>
      <c r="J71" s="34" t="str">
        <f t="shared" si="10"/>
        <v/>
      </c>
      <c r="K71" s="51"/>
      <c r="L71" s="39"/>
      <c r="M71" s="34"/>
      <c r="N71" s="34" t="str">
        <f t="shared" si="11"/>
        <v/>
      </c>
      <c r="O71" s="34"/>
      <c r="P71" s="34"/>
      <c r="Q71" s="34"/>
      <c r="R71" s="34" t="str">
        <f t="shared" si="12"/>
        <v/>
      </c>
      <c r="S71" s="31" t="str">
        <f t="shared" si="13"/>
        <v/>
      </c>
      <c r="T71" s="51"/>
      <c r="U71" s="33"/>
      <c r="V71" s="34"/>
      <c r="W71" s="34" t="str">
        <f t="shared" si="14"/>
        <v/>
      </c>
      <c r="X71" s="34"/>
      <c r="Y71" s="34"/>
      <c r="Z71" s="34"/>
      <c r="AA71" s="34" t="str">
        <f t="shared" si="15"/>
        <v/>
      </c>
      <c r="AB71" s="31" t="str">
        <f t="shared" si="16"/>
        <v/>
      </c>
      <c r="AC71" s="51"/>
      <c r="AD71" s="33"/>
      <c r="AE71" s="34"/>
      <c r="AF71" s="34" t="str">
        <f t="shared" si="17"/>
        <v/>
      </c>
      <c r="AG71" s="34"/>
      <c r="AH71" s="34"/>
      <c r="AI71" s="34"/>
      <c r="AJ71" s="34" t="str">
        <f t="shared" si="18"/>
        <v/>
      </c>
      <c r="AK71" s="31" t="str">
        <f t="shared" si="19"/>
        <v/>
      </c>
      <c r="AL71" s="51"/>
      <c r="AM71" s="33"/>
      <c r="AN71" s="34"/>
      <c r="AO71" s="34" t="str">
        <f t="shared" ref="AO71:AO102" si="37">IF(ISBLANK($B71),"",IF(COUNT(AM71:AN71)=0,"",IF(AND($A71="IM",COUNT(AM71:AN71)=1),AM71+AN71,(AM71+AN71)/2)))</f>
        <v/>
      </c>
      <c r="AP71" s="34"/>
      <c r="AQ71" s="34"/>
      <c r="AR71" s="34"/>
      <c r="AS71" s="34" t="str">
        <f t="shared" si="20"/>
        <v/>
      </c>
      <c r="AT71" s="31" t="str">
        <f t="shared" si="21"/>
        <v/>
      </c>
      <c r="AU71" s="51"/>
      <c r="AV71" s="33"/>
      <c r="AW71" s="34"/>
      <c r="AX71" s="34" t="str">
        <f t="shared" si="22"/>
        <v/>
      </c>
      <c r="AY71" s="34"/>
      <c r="AZ71" s="34"/>
      <c r="BA71" s="34"/>
      <c r="BB71" s="34" t="str">
        <f t="shared" si="23"/>
        <v/>
      </c>
      <c r="BC71" s="31" t="str">
        <f t="shared" si="24"/>
        <v/>
      </c>
      <c r="BD71" s="51"/>
      <c r="BE71" s="33"/>
      <c r="BF71" s="34"/>
      <c r="BG71" s="34" t="str">
        <f t="shared" si="25"/>
        <v/>
      </c>
      <c r="BH71" s="34"/>
      <c r="BI71" s="34"/>
      <c r="BJ71" s="34"/>
      <c r="BK71" s="34" t="str">
        <f t="shared" si="26"/>
        <v/>
      </c>
      <c r="BL71" s="31" t="str">
        <f t="shared" si="27"/>
        <v/>
      </c>
      <c r="BM71" s="51"/>
      <c r="BN71" s="33"/>
      <c r="BO71" s="34"/>
      <c r="BP71" s="34" t="str">
        <f t="shared" si="28"/>
        <v/>
      </c>
      <c r="BQ71" s="34"/>
      <c r="BR71" s="34"/>
      <c r="BS71" s="34"/>
      <c r="BT71" s="34" t="str">
        <f t="shared" si="29"/>
        <v/>
      </c>
      <c r="BU71" s="31" t="str">
        <f t="shared" si="30"/>
        <v/>
      </c>
      <c r="BV71" s="51"/>
      <c r="BW71" s="33"/>
      <c r="BX71" s="34"/>
      <c r="BY71" s="34" t="str">
        <f t="shared" si="31"/>
        <v/>
      </c>
      <c r="BZ71" s="34"/>
      <c r="CA71" s="34"/>
      <c r="CB71" s="34"/>
      <c r="CC71" s="34" t="str">
        <f t="shared" si="32"/>
        <v/>
      </c>
      <c r="CD71" s="31" t="str">
        <f t="shared" si="33"/>
        <v/>
      </c>
      <c r="CE71" s="51"/>
      <c r="CF71" s="33"/>
      <c r="CG71" s="34" t="str">
        <f>IF($A71="","",IF(CF71="","I",LOOKUP(CF71/CH$2,{0,0.4,0.45,0.5,0.55,0.6,0.65,0.7,0.75,0.8,1},{"F","D","C","C+","B-","B","B+","A-","A","A+"})))</f>
        <v/>
      </c>
      <c r="CH71" s="35" t="str">
        <f>IF($A71="","",IF(CF71="","--",LOOKUP(CF71/CH$2,{0,0.4,0.45,0.5,0.55,0.6,0.65,0.7,0.75,0.8,1},{0,2,2.25,2.5,2.75,3,3.25,3.5,3.75,4})))</f>
        <v/>
      </c>
      <c r="CI71" s="52"/>
      <c r="CJ71" s="36"/>
      <c r="CK71" s="36"/>
      <c r="CL71" s="36" t="str">
        <f t="shared" si="34"/>
        <v/>
      </c>
      <c r="CM71" s="36"/>
      <c r="CN71" s="37"/>
      <c r="CO71" s="36"/>
      <c r="CP71" s="60" t="str">
        <f t="shared" si="35"/>
        <v/>
      </c>
      <c r="CQ71" s="64"/>
      <c r="CR71" s="35"/>
      <c r="CT71" s="69"/>
      <c r="CV71" s="69"/>
    </row>
    <row r="72" spans="1:100" s="38" customFormat="1" x14ac:dyDescent="0.25">
      <c r="A72" s="31"/>
      <c r="B72" s="32"/>
      <c r="C72" s="33"/>
      <c r="D72" s="34"/>
      <c r="E72" s="34" t="str">
        <f t="shared" ref="E72:E122" si="38">IF(ISBLANK($B72),"",IF(COUNT(C72:D72)=0,"",IF(AND($A72="IM",COUNT(C72:D72)=1),C72+D72,(C72+D72)/2)))</f>
        <v/>
      </c>
      <c r="F72" s="34"/>
      <c r="G72" s="34"/>
      <c r="H72" s="34"/>
      <c r="I72" s="34" t="str">
        <f t="shared" ref="I72:I135" si="39">IF(ISBLANK($B72),"",IF(COUNT(F72:G72)=0,"",IF(AND(ABS(F72-G72)&lt;E$2*0.16,ISBLANK(H72)),CEILING(AVERAGE(F72,G72),0.01),IF(AND(ABS(F72-G72)&gt;=E$2*0.16,ISBLANK(H72)),"3E",IF(MAX(F72:H72)-MEDIAN(F72:H72)&lt;=MEDIAN(F72:H72)-MIN(F72:H72),CEILING(AVERAGE(MAX(F72:H72),MEDIAN(F72:H72)),0.01),CEILING(AVERAGE(MIN(F72:H72),MEDIAN(F72:H72)),0.01))))))</f>
        <v/>
      </c>
      <c r="J72" s="34" t="str">
        <f t="shared" ref="J72:J122" si="40">IF(I72="3E","3E",IF(OR($B72="",COUNT(I72)=0),"",CEILING(N(E72)+N(I72),1)))</f>
        <v/>
      </c>
      <c r="K72" s="51"/>
      <c r="L72" s="39"/>
      <c r="M72" s="34"/>
      <c r="N72" s="34" t="str">
        <f t="shared" ref="N72:N122" si="41">IF(ISBLANK($B72),"",IF(COUNT(L72:M72)=0,"",IF(AND($A72="IM",COUNT(L72:M72)=1),L72+M72,(L72+M72)/2)))</f>
        <v/>
      </c>
      <c r="O72" s="34"/>
      <c r="P72" s="34"/>
      <c r="Q72" s="34"/>
      <c r="R72" s="34" t="str">
        <f t="shared" ref="R72:R135" si="42">IF(ISBLANK($B72),"",IF(COUNT(O72:P72)=0,"",IF(AND(ABS(O72-P72)&lt;N$2*0.16,ISBLANK(Q72)),CEILING(AVERAGE(O72,P72),0.01),IF(AND(ABS(O72-P72)&gt;=N$2*0.16,ISBLANK(Q72)),"3E",IF(MAX(O72:Q72)-MEDIAN(O72:Q72)&lt;=MEDIAN(O72:Q72)-MIN(O72:Q72),CEILING(AVERAGE(MAX(O72:Q72),MEDIAN(O72:Q72)),0.01),CEILING(AVERAGE(MIN(O72:Q72),MEDIAN(O72:Q72)),0.01))))))</f>
        <v/>
      </c>
      <c r="S72" s="31" t="str">
        <f t="shared" ref="S72:S122" si="43">IF(R72="3E","3E",IF(OR($B72="",COUNT(R72)=0),"",CEILING(N(N72)+N(R72),1)))</f>
        <v/>
      </c>
      <c r="T72" s="51"/>
      <c r="U72" s="33"/>
      <c r="V72" s="34"/>
      <c r="W72" s="34" t="str">
        <f t="shared" ref="W72:W122" si="44">IF(ISBLANK($B72),"",IF(COUNT(U72:V72)=0,"",IF(AND($A72="IM",COUNT(U72:V72)=1),U72+V72,(U72+V72)/2)))</f>
        <v/>
      </c>
      <c r="X72" s="34"/>
      <c r="Y72" s="34"/>
      <c r="Z72" s="34"/>
      <c r="AA72" s="34" t="str">
        <f t="shared" ref="AA72:AA135" si="45">IF(ISBLANK($B72),"",IF(COUNT(X72:Y72)=0,"",IF(AND(ABS(X72-Y72)&lt;W$2*0.16,ISBLANK(Z72)),CEILING(AVERAGE(X72,Y72),0.01),IF(AND(ABS(X72-Y72)&gt;=W$2*0.16,ISBLANK(Z72)),"3E",IF(MAX(X72:Z72)-MEDIAN(X72:Z72)&lt;=MEDIAN(X72:Z72)-MIN(X72:Z72),CEILING(AVERAGE(MAX(X72:Z72),MEDIAN(X72:Z72)),0.01),CEILING(AVERAGE(MIN(X72:Z72),MEDIAN(X72:Z72)),0.01))))))</f>
        <v/>
      </c>
      <c r="AB72" s="31" t="str">
        <f t="shared" ref="AB72:AB122" si="46">IF(AA72="3E","3E",IF(OR($B72="",COUNT(AA72)=0),"",CEILING(N(W72)+N(AA72),1)))</f>
        <v/>
      </c>
      <c r="AC72" s="51"/>
      <c r="AD72" s="33"/>
      <c r="AE72" s="34"/>
      <c r="AF72" s="34" t="str">
        <f t="shared" ref="AF72:AF122" si="47">IF(ISBLANK($B72),"",IF(COUNT(AD72:AE72)=0,"",IF(AND($A72="IM",COUNT(AD72:AE72)=1),AD72+AE72,(AD72+AE72)/2)))</f>
        <v/>
      </c>
      <c r="AG72" s="34"/>
      <c r="AH72" s="34"/>
      <c r="AI72" s="34"/>
      <c r="AJ72" s="34" t="str">
        <f t="shared" ref="AJ72:AJ135" si="48">IF(ISBLANK($B72),"",IF(COUNT(AG72:AH72)=0,"",IF(AND(ABS(AG72-AH72)&lt;AF$2*0.16,ISBLANK(AI72)),CEILING(AVERAGE(AG72,AH72),0.01),IF(AND(ABS(AG72-AH72)&gt;=AF$2*0.16,ISBLANK(AI72)),"3E",IF(MAX(AG72:AI72)-MEDIAN(AG72:AI72)&lt;=MEDIAN(AG72:AI72)-MIN(AG72:AI72),CEILING(AVERAGE(MAX(AG72:AI72),MEDIAN(AG72:AI72)),0.01),CEILING(AVERAGE(MIN(AG72:AI72),MEDIAN(AG72:AI72)),0.01))))))</f>
        <v/>
      </c>
      <c r="AK72" s="31" t="str">
        <f t="shared" ref="AK72:AK122" si="49">IF(AJ72="3E","3E",IF(OR($B72="",COUNT(AJ72)=0),"",CEILING(N(AF72)+N(AJ72),1)))</f>
        <v/>
      </c>
      <c r="AL72" s="51"/>
      <c r="AM72" s="33"/>
      <c r="AN72" s="34"/>
      <c r="AO72" s="34" t="str">
        <f t="shared" si="37"/>
        <v/>
      </c>
      <c r="AP72" s="34"/>
      <c r="AQ72" s="34"/>
      <c r="AR72" s="34"/>
      <c r="AS72" s="34" t="str">
        <f t="shared" ref="AS72:AS135" si="50">IF(ISBLANK($B72),"",IF(COUNT(AP72:AQ72)=0,"",IF(AND(ABS(AP72-AQ72)&lt;AO$2*0.16,ISBLANK(AR72)),CEILING(AVERAGE(AP72,AQ72),0.01),IF(AND(ABS(AP72-AQ72)&gt;=AO$2*0.16,ISBLANK(AR72)),"3E",IF(MAX(AP72:AR72)-MEDIAN(AP72:AR72)&lt;=MEDIAN(AP72:AR72)-MIN(AP72:AR72),CEILING(AVERAGE(MAX(AP72:AR72),MEDIAN(AP72:AR72)),0.01),CEILING(AVERAGE(MIN(AP72:AR72),MEDIAN(AP72:AR72)),0.01))))))</f>
        <v/>
      </c>
      <c r="AT72" s="31" t="str">
        <f t="shared" ref="AT72:AT122" si="51">IF(AS72="3E","3E",IF(OR($B72="",COUNT(AS72)=0),"",CEILING(N(AO72)+N(AS72),1)))</f>
        <v/>
      </c>
      <c r="AU72" s="51"/>
      <c r="AV72" s="33"/>
      <c r="AW72" s="34"/>
      <c r="AX72" s="34" t="str">
        <f t="shared" ref="AX72:AX122" si="52">IF(ISBLANK($B72),"",IF(COUNT(AV72:AW72)=0,"",IF(AND($A72="IM",COUNT(AV72:AW72)=1),AV72+AW72,(AV72+AW72)/2)))</f>
        <v/>
      </c>
      <c r="AY72" s="34"/>
      <c r="AZ72" s="34"/>
      <c r="BA72" s="34"/>
      <c r="BB72" s="34" t="str">
        <f t="shared" ref="BB72:BB135" si="53">IF(ISBLANK($B72),"",IF(COUNT(AY72:AZ72)=0,"",IF(AND(ABS(AY72-AZ72)&lt;AX$2*0.16,ISBLANK(BA72)),CEILING(AVERAGE(AY72,AZ72),0.01),IF(AND(ABS(AY72-AZ72)&gt;=AX$2*0.16,ISBLANK(BA72)),"3E",IF(MAX(AY72:BA72)-MEDIAN(AY72:BA72)&lt;=MEDIAN(AY72:BA72)-MIN(AY72:BA72),CEILING(AVERAGE(MAX(AY72:BA72),MEDIAN(AY72:BA72)),0.01),CEILING(AVERAGE(MIN(AY72:BA72),MEDIAN(AY72:BA72)),0.01))))))</f>
        <v/>
      </c>
      <c r="BC72" s="31" t="str">
        <f t="shared" ref="BC72:BC122" si="54">IF(BB72="3E","3E",IF(OR($B72="",COUNT(BB72)=0),"",CEILING(N(AX72)+N(BB72),1)))</f>
        <v/>
      </c>
      <c r="BD72" s="51"/>
      <c r="BE72" s="33"/>
      <c r="BF72" s="34"/>
      <c r="BG72" s="34" t="str">
        <f t="shared" ref="BG72:BG122" si="55">IF(ISBLANK($B72),"",IF(COUNT(BE72:BF72)=0,"",IF(AND($A72="IM",COUNT(BE72:BF72)=1),BE72+BF72,(BE72+BF72)/2)))</f>
        <v/>
      </c>
      <c r="BH72" s="34"/>
      <c r="BI72" s="34"/>
      <c r="BJ72" s="34"/>
      <c r="BK72" s="34" t="str">
        <f t="shared" ref="BK72:BK135" si="56">IF(ISBLANK($B72),"",IF(COUNT(BH72:BI72)=0,"",IF(AND(ABS(BH72-BI72)&lt;BG$2*0.16,ISBLANK(BJ72)),CEILING(AVERAGE(BH72,BI72),0.01),IF(AND(ABS(BH72-BI72)&gt;=BG$2*0.16,ISBLANK(BJ72)),"3E",IF(MAX(BH72:BJ72)-MEDIAN(BH72:BJ72)&lt;=MEDIAN(BH72:BJ72)-MIN(BH72:BJ72),CEILING(AVERAGE(MAX(BH72:BJ72),MEDIAN(BH72:BJ72)),0.01),CEILING(AVERAGE(MIN(BH72:BJ72),MEDIAN(BH72:BJ72)),0.01))))))</f>
        <v/>
      </c>
      <c r="BL72" s="31" t="str">
        <f t="shared" ref="BL72:BL122" si="57">IF(BK72="3E","3E",IF(OR($B72="",COUNT(BK72)=0),"",CEILING(N(BG72)+N(BK72),1)))</f>
        <v/>
      </c>
      <c r="BM72" s="51"/>
      <c r="BN72" s="33"/>
      <c r="BO72" s="34"/>
      <c r="BP72" s="34" t="str">
        <f t="shared" ref="BP72:BP122" si="58">IF(ISBLANK($B72),"",IF(COUNT(BN72:BO72)=0,"",IF(AND($A72="IM",COUNT(BN72:BO72)=1),BN72+BO72,(BN72+BO72)/2)))</f>
        <v/>
      </c>
      <c r="BQ72" s="34"/>
      <c r="BR72" s="34"/>
      <c r="BS72" s="34"/>
      <c r="BT72" s="34" t="str">
        <f t="shared" ref="BT72:BT135" si="59">IF(ISBLANK($B72),"",IF(COUNT(BQ72:BR72)=0,"",IF(AND(ABS(BQ72-BR72)&lt;BP$2*0.16,ISBLANK(BS72)),CEILING(AVERAGE(BQ72,BR72),0.01),IF(AND(ABS(BQ72-BR72)&gt;=BP$2*0.16,ISBLANK(BS72)),"3E",IF(MAX(BQ72:BS72)-MEDIAN(BQ72:BS72)&lt;=MEDIAN(BQ72:BS72)-MIN(BQ72:BS72),CEILING(AVERAGE(MAX(BQ72:BS72),MEDIAN(BQ72:BS72)),0.01),CEILING(AVERAGE(MIN(BQ72:BS72),MEDIAN(BQ72:BS72)),0.01))))))</f>
        <v/>
      </c>
      <c r="BU72" s="31" t="str">
        <f t="shared" ref="BU72:BU122" si="60">IF(BT72="3E","3E",IF(OR($B72="",COUNT(BT72)=0),"",CEILING(N(BP72)+N(BT72),1)))</f>
        <v/>
      </c>
      <c r="BV72" s="51"/>
      <c r="BW72" s="33"/>
      <c r="BX72" s="34"/>
      <c r="BY72" s="34" t="str">
        <f t="shared" ref="BY72:BY122" si="61">IF(ISBLANK($B72),"",IF(COUNT(BW72:BX72)=0,"",IF(AND($A72="IM",COUNT(BW72:BX72)=1),BW72+BX72,(BW72+BX72)/2)))</f>
        <v/>
      </c>
      <c r="BZ72" s="34"/>
      <c r="CA72" s="34"/>
      <c r="CB72" s="34"/>
      <c r="CC72" s="34" t="str">
        <f t="shared" ref="CC72:CC135" si="62">IF(ISBLANK($B72),"",IF(COUNT(BZ72:CA72)=0,"",IF(AND(ABS(BZ72-CA72)&lt;BY$2*0.16,ISBLANK(CB72)),CEILING(AVERAGE(BZ72,CA72),0.01),IF(AND(ABS(BZ72-CA72)&gt;=BY$2*0.16,ISBLANK(CB72)),"3E",IF(MAX(BZ72:CB72)-MEDIAN(BZ72:CB72)&lt;=MEDIAN(BZ72:CB72)-MIN(BZ72:CB72),CEILING(AVERAGE(MAX(BZ72:CB72),MEDIAN(BZ72:CB72)),0.01),CEILING(AVERAGE(MIN(BZ72:CB72),MEDIAN(BZ72:CB72)),0.01))))))</f>
        <v/>
      </c>
      <c r="CD72" s="31" t="str">
        <f t="shared" ref="CD72:CD122" si="63">IF(CC72="3E","3E",IF(OR($B72="",COUNT(CC72)=0),"",CEILING(N(BY72)+N(CC72),1)))</f>
        <v/>
      </c>
      <c r="CE72" s="51"/>
      <c r="CF72" s="33"/>
      <c r="CG72" s="34" t="str">
        <f>IF($A72="","",IF(CF72="","I",LOOKUP(CF72/CH$2,{0,0.4,0.45,0.5,0.55,0.6,0.65,0.7,0.75,0.8,1},{"F","D","C","C+","B-","B","B+","A-","A","A+"})))</f>
        <v/>
      </c>
      <c r="CH72" s="35" t="str">
        <f>IF($A72="","",IF(CF72="","--",LOOKUP(CF72/CH$2,{0,0.4,0.45,0.5,0.55,0.6,0.65,0.7,0.75,0.8,1},{0,2,2.25,2.5,2.75,3,3.25,3.5,3.75,4})))</f>
        <v/>
      </c>
      <c r="CI72" s="52"/>
      <c r="CJ72" s="36"/>
      <c r="CK72" s="36"/>
      <c r="CL72" s="36" t="str">
        <f t="shared" ref="CL72:CL122" si="64">IF(ISBLANK($B72),"",IF(COUNT(CI72:CK72)=0,"",ROUNDUP(CI72+CJ72+CK72,0)))</f>
        <v/>
      </c>
      <c r="CM72" s="36"/>
      <c r="CN72" s="37"/>
      <c r="CO72" s="36"/>
      <c r="CP72" s="60" t="str">
        <f t="shared" ref="CP72:CP122" si="65">IF(ISBLANK($B72),"",IF(COUNT(CM72:CO72)=0,"",ROUNDUP(CM72+CN72+CO72,0)))</f>
        <v/>
      </c>
      <c r="CQ72" s="64"/>
      <c r="CR72" s="35"/>
      <c r="CT72" s="69"/>
      <c r="CV72" s="69"/>
    </row>
    <row r="73" spans="1:100" s="38" customFormat="1" x14ac:dyDescent="0.25">
      <c r="A73" s="31"/>
      <c r="B73" s="32"/>
      <c r="C73" s="33"/>
      <c r="D73" s="34"/>
      <c r="E73" s="34" t="str">
        <f t="shared" si="38"/>
        <v/>
      </c>
      <c r="F73" s="34"/>
      <c r="G73" s="34"/>
      <c r="H73" s="34"/>
      <c r="I73" s="34" t="str">
        <f t="shared" si="39"/>
        <v/>
      </c>
      <c r="J73" s="34" t="str">
        <f t="shared" si="40"/>
        <v/>
      </c>
      <c r="K73" s="51"/>
      <c r="L73" s="39"/>
      <c r="M73" s="34"/>
      <c r="N73" s="34" t="str">
        <f t="shared" si="41"/>
        <v/>
      </c>
      <c r="O73" s="34"/>
      <c r="P73" s="34"/>
      <c r="Q73" s="34"/>
      <c r="R73" s="34" t="str">
        <f t="shared" si="42"/>
        <v/>
      </c>
      <c r="S73" s="31" t="str">
        <f t="shared" si="43"/>
        <v/>
      </c>
      <c r="T73" s="51"/>
      <c r="U73" s="33"/>
      <c r="V73" s="34"/>
      <c r="W73" s="34" t="str">
        <f t="shared" si="44"/>
        <v/>
      </c>
      <c r="X73" s="34"/>
      <c r="Y73" s="34"/>
      <c r="Z73" s="34"/>
      <c r="AA73" s="34" t="str">
        <f t="shared" si="45"/>
        <v/>
      </c>
      <c r="AB73" s="31" t="str">
        <f t="shared" si="46"/>
        <v/>
      </c>
      <c r="AC73" s="51"/>
      <c r="AD73" s="33"/>
      <c r="AE73" s="34"/>
      <c r="AF73" s="34" t="str">
        <f t="shared" si="47"/>
        <v/>
      </c>
      <c r="AG73" s="34"/>
      <c r="AH73" s="34"/>
      <c r="AI73" s="34"/>
      <c r="AJ73" s="34" t="str">
        <f t="shared" si="48"/>
        <v/>
      </c>
      <c r="AK73" s="31" t="str">
        <f t="shared" si="49"/>
        <v/>
      </c>
      <c r="AL73" s="51"/>
      <c r="AM73" s="33"/>
      <c r="AN73" s="34"/>
      <c r="AO73" s="34" t="str">
        <f t="shared" si="37"/>
        <v/>
      </c>
      <c r="AP73" s="34"/>
      <c r="AQ73" s="34"/>
      <c r="AR73" s="34"/>
      <c r="AS73" s="34" t="str">
        <f t="shared" si="50"/>
        <v/>
      </c>
      <c r="AT73" s="31" t="str">
        <f t="shared" si="51"/>
        <v/>
      </c>
      <c r="AU73" s="51"/>
      <c r="AV73" s="33"/>
      <c r="AW73" s="34"/>
      <c r="AX73" s="34" t="str">
        <f t="shared" si="52"/>
        <v/>
      </c>
      <c r="AY73" s="34"/>
      <c r="AZ73" s="34"/>
      <c r="BA73" s="34"/>
      <c r="BB73" s="34" t="str">
        <f t="shared" si="53"/>
        <v/>
      </c>
      <c r="BC73" s="31" t="str">
        <f t="shared" si="54"/>
        <v/>
      </c>
      <c r="BD73" s="51"/>
      <c r="BE73" s="33"/>
      <c r="BF73" s="34"/>
      <c r="BG73" s="34" t="str">
        <f t="shared" si="55"/>
        <v/>
      </c>
      <c r="BH73" s="34"/>
      <c r="BI73" s="34"/>
      <c r="BJ73" s="34"/>
      <c r="BK73" s="34" t="str">
        <f t="shared" si="56"/>
        <v/>
      </c>
      <c r="BL73" s="31" t="str">
        <f t="shared" si="57"/>
        <v/>
      </c>
      <c r="BM73" s="51"/>
      <c r="BN73" s="33"/>
      <c r="BO73" s="34"/>
      <c r="BP73" s="34" t="str">
        <f t="shared" si="58"/>
        <v/>
      </c>
      <c r="BQ73" s="34"/>
      <c r="BR73" s="34"/>
      <c r="BS73" s="34"/>
      <c r="BT73" s="34" t="str">
        <f t="shared" si="59"/>
        <v/>
      </c>
      <c r="BU73" s="31" t="str">
        <f t="shared" si="60"/>
        <v/>
      </c>
      <c r="BV73" s="51"/>
      <c r="BW73" s="33"/>
      <c r="BX73" s="34"/>
      <c r="BY73" s="34" t="str">
        <f t="shared" si="61"/>
        <v/>
      </c>
      <c r="BZ73" s="34"/>
      <c r="CA73" s="34"/>
      <c r="CB73" s="34"/>
      <c r="CC73" s="34" t="str">
        <f t="shared" si="62"/>
        <v/>
      </c>
      <c r="CD73" s="31" t="str">
        <f t="shared" si="63"/>
        <v/>
      </c>
      <c r="CE73" s="51"/>
      <c r="CF73" s="33"/>
      <c r="CG73" s="34" t="str">
        <f>IF($A73="","",IF(CF73="","I",LOOKUP(CF73/CH$2,{0,0.4,0.45,0.5,0.55,0.6,0.65,0.7,0.75,0.8,1},{"F","D","C","C+","B-","B","B+","A-","A","A+"})))</f>
        <v/>
      </c>
      <c r="CH73" s="35" t="str">
        <f>IF($A73="","",IF(CF73="","--",LOOKUP(CF73/CH$2,{0,0.4,0.45,0.5,0.55,0.6,0.65,0.7,0.75,0.8,1},{0,2,2.25,2.5,2.75,3,3.25,3.5,3.75,4})))</f>
        <v/>
      </c>
      <c r="CI73" s="52"/>
      <c r="CJ73" s="36"/>
      <c r="CK73" s="36"/>
      <c r="CL73" s="36" t="str">
        <f t="shared" si="64"/>
        <v/>
      </c>
      <c r="CM73" s="36"/>
      <c r="CN73" s="37"/>
      <c r="CO73" s="36"/>
      <c r="CP73" s="60" t="str">
        <f t="shared" si="65"/>
        <v/>
      </c>
      <c r="CQ73" s="64"/>
      <c r="CR73" s="35"/>
      <c r="CT73" s="69"/>
      <c r="CV73" s="69"/>
    </row>
    <row r="74" spans="1:100" s="38" customFormat="1" x14ac:dyDescent="0.25">
      <c r="A74" s="31"/>
      <c r="B74" s="32"/>
      <c r="C74" s="33"/>
      <c r="D74" s="34"/>
      <c r="E74" s="34" t="str">
        <f t="shared" si="38"/>
        <v/>
      </c>
      <c r="F74" s="34"/>
      <c r="G74" s="34"/>
      <c r="H74" s="34"/>
      <c r="I74" s="34" t="str">
        <f t="shared" si="39"/>
        <v/>
      </c>
      <c r="J74" s="34" t="str">
        <f t="shared" si="40"/>
        <v/>
      </c>
      <c r="K74" s="51"/>
      <c r="L74" s="39"/>
      <c r="M74" s="34"/>
      <c r="N74" s="34" t="str">
        <f t="shared" si="41"/>
        <v/>
      </c>
      <c r="O74" s="34"/>
      <c r="P74" s="34"/>
      <c r="Q74" s="34"/>
      <c r="R74" s="34" t="str">
        <f t="shared" si="42"/>
        <v/>
      </c>
      <c r="S74" s="31" t="str">
        <f t="shared" si="43"/>
        <v/>
      </c>
      <c r="T74" s="51"/>
      <c r="U74" s="33"/>
      <c r="V74" s="34"/>
      <c r="W74" s="34" t="str">
        <f t="shared" si="44"/>
        <v/>
      </c>
      <c r="X74" s="34"/>
      <c r="Y74" s="34"/>
      <c r="Z74" s="34"/>
      <c r="AA74" s="34" t="str">
        <f t="shared" si="45"/>
        <v/>
      </c>
      <c r="AB74" s="31" t="str">
        <f t="shared" si="46"/>
        <v/>
      </c>
      <c r="AC74" s="51"/>
      <c r="AD74" s="33"/>
      <c r="AE74" s="34"/>
      <c r="AF74" s="34" t="str">
        <f t="shared" si="47"/>
        <v/>
      </c>
      <c r="AG74" s="34"/>
      <c r="AH74" s="34"/>
      <c r="AI74" s="34"/>
      <c r="AJ74" s="34" t="str">
        <f t="shared" si="48"/>
        <v/>
      </c>
      <c r="AK74" s="31" t="str">
        <f t="shared" si="49"/>
        <v/>
      </c>
      <c r="AL74" s="51"/>
      <c r="AM74" s="33"/>
      <c r="AN74" s="34"/>
      <c r="AO74" s="34" t="str">
        <f t="shared" si="37"/>
        <v/>
      </c>
      <c r="AP74" s="34"/>
      <c r="AQ74" s="34"/>
      <c r="AR74" s="34"/>
      <c r="AS74" s="34" t="str">
        <f t="shared" si="50"/>
        <v/>
      </c>
      <c r="AT74" s="31" t="str">
        <f t="shared" si="51"/>
        <v/>
      </c>
      <c r="AU74" s="51"/>
      <c r="AV74" s="33"/>
      <c r="AW74" s="34"/>
      <c r="AX74" s="34" t="str">
        <f t="shared" si="52"/>
        <v/>
      </c>
      <c r="AY74" s="34"/>
      <c r="AZ74" s="34"/>
      <c r="BA74" s="34"/>
      <c r="BB74" s="34" t="str">
        <f t="shared" si="53"/>
        <v/>
      </c>
      <c r="BC74" s="31" t="str">
        <f t="shared" si="54"/>
        <v/>
      </c>
      <c r="BD74" s="51"/>
      <c r="BE74" s="33"/>
      <c r="BF74" s="34"/>
      <c r="BG74" s="34" t="str">
        <f t="shared" si="55"/>
        <v/>
      </c>
      <c r="BH74" s="34"/>
      <c r="BI74" s="34"/>
      <c r="BJ74" s="34"/>
      <c r="BK74" s="34" t="str">
        <f t="shared" si="56"/>
        <v/>
      </c>
      <c r="BL74" s="31" t="str">
        <f t="shared" si="57"/>
        <v/>
      </c>
      <c r="BM74" s="51"/>
      <c r="BN74" s="33"/>
      <c r="BO74" s="34"/>
      <c r="BP74" s="34" t="str">
        <f t="shared" si="58"/>
        <v/>
      </c>
      <c r="BQ74" s="34"/>
      <c r="BR74" s="34"/>
      <c r="BS74" s="34"/>
      <c r="BT74" s="34" t="str">
        <f t="shared" si="59"/>
        <v/>
      </c>
      <c r="BU74" s="31" t="str">
        <f t="shared" si="60"/>
        <v/>
      </c>
      <c r="BV74" s="51"/>
      <c r="BW74" s="33"/>
      <c r="BX74" s="34"/>
      <c r="BY74" s="34" t="str">
        <f t="shared" si="61"/>
        <v/>
      </c>
      <c r="BZ74" s="34"/>
      <c r="CA74" s="34"/>
      <c r="CB74" s="34"/>
      <c r="CC74" s="34" t="str">
        <f t="shared" si="62"/>
        <v/>
      </c>
      <c r="CD74" s="31" t="str">
        <f t="shared" si="63"/>
        <v/>
      </c>
      <c r="CE74" s="51"/>
      <c r="CF74" s="33"/>
      <c r="CG74" s="34" t="str">
        <f>IF($A74="","",IF(CF74="","I",LOOKUP(CF74/CH$2,{0,0.4,0.45,0.5,0.55,0.6,0.65,0.7,0.75,0.8,1},{"F","D","C","C+","B-","B","B+","A-","A","A+"})))</f>
        <v/>
      </c>
      <c r="CH74" s="35" t="str">
        <f>IF($A74="","",IF(CF74="","--",LOOKUP(CF74/CH$2,{0,0.4,0.45,0.5,0.55,0.6,0.65,0.7,0.75,0.8,1},{0,2,2.25,2.5,2.75,3,3.25,3.5,3.75,4})))</f>
        <v/>
      </c>
      <c r="CI74" s="52"/>
      <c r="CJ74" s="36"/>
      <c r="CK74" s="36"/>
      <c r="CL74" s="36" t="str">
        <f t="shared" si="64"/>
        <v/>
      </c>
      <c r="CM74" s="36"/>
      <c r="CN74" s="37"/>
      <c r="CO74" s="36"/>
      <c r="CP74" s="60" t="str">
        <f t="shared" si="65"/>
        <v/>
      </c>
      <c r="CQ74" s="64"/>
      <c r="CR74" s="35"/>
      <c r="CT74" s="69"/>
      <c r="CV74" s="69"/>
    </row>
    <row r="75" spans="1:100" s="38" customFormat="1" x14ac:dyDescent="0.25">
      <c r="A75" s="31"/>
      <c r="B75" s="32"/>
      <c r="C75" s="33"/>
      <c r="D75" s="34"/>
      <c r="E75" s="34" t="str">
        <f t="shared" si="38"/>
        <v/>
      </c>
      <c r="F75" s="34"/>
      <c r="G75" s="34"/>
      <c r="H75" s="34"/>
      <c r="I75" s="34" t="str">
        <f t="shared" si="39"/>
        <v/>
      </c>
      <c r="J75" s="34" t="str">
        <f t="shared" si="40"/>
        <v/>
      </c>
      <c r="K75" s="51"/>
      <c r="L75" s="39"/>
      <c r="M75" s="34"/>
      <c r="N75" s="34" t="str">
        <f t="shared" si="41"/>
        <v/>
      </c>
      <c r="O75" s="34"/>
      <c r="P75" s="34"/>
      <c r="Q75" s="34"/>
      <c r="R75" s="34" t="str">
        <f t="shared" si="42"/>
        <v/>
      </c>
      <c r="S75" s="31" t="str">
        <f t="shared" si="43"/>
        <v/>
      </c>
      <c r="T75" s="51"/>
      <c r="U75" s="33"/>
      <c r="V75" s="34"/>
      <c r="W75" s="34" t="str">
        <f t="shared" si="44"/>
        <v/>
      </c>
      <c r="X75" s="34"/>
      <c r="Y75" s="34"/>
      <c r="Z75" s="34"/>
      <c r="AA75" s="34" t="str">
        <f t="shared" si="45"/>
        <v/>
      </c>
      <c r="AB75" s="31" t="str">
        <f t="shared" si="46"/>
        <v/>
      </c>
      <c r="AC75" s="51"/>
      <c r="AD75" s="33"/>
      <c r="AE75" s="34"/>
      <c r="AF75" s="34" t="str">
        <f t="shared" si="47"/>
        <v/>
      </c>
      <c r="AG75" s="34"/>
      <c r="AH75" s="34"/>
      <c r="AI75" s="34"/>
      <c r="AJ75" s="34" t="str">
        <f t="shared" si="48"/>
        <v/>
      </c>
      <c r="AK75" s="31" t="str">
        <f t="shared" si="49"/>
        <v/>
      </c>
      <c r="AL75" s="51"/>
      <c r="AM75" s="33"/>
      <c r="AN75" s="34"/>
      <c r="AO75" s="34" t="str">
        <f t="shared" si="37"/>
        <v/>
      </c>
      <c r="AP75" s="34"/>
      <c r="AQ75" s="34"/>
      <c r="AR75" s="34"/>
      <c r="AS75" s="34" t="str">
        <f t="shared" si="50"/>
        <v/>
      </c>
      <c r="AT75" s="31" t="str">
        <f t="shared" si="51"/>
        <v/>
      </c>
      <c r="AU75" s="51"/>
      <c r="AV75" s="33"/>
      <c r="AW75" s="34"/>
      <c r="AX75" s="34" t="str">
        <f t="shared" si="52"/>
        <v/>
      </c>
      <c r="AY75" s="34"/>
      <c r="AZ75" s="34"/>
      <c r="BA75" s="34"/>
      <c r="BB75" s="34" t="str">
        <f t="shared" si="53"/>
        <v/>
      </c>
      <c r="BC75" s="31" t="str">
        <f t="shared" si="54"/>
        <v/>
      </c>
      <c r="BD75" s="51"/>
      <c r="BE75" s="33"/>
      <c r="BF75" s="34"/>
      <c r="BG75" s="34" t="str">
        <f t="shared" si="55"/>
        <v/>
      </c>
      <c r="BH75" s="34"/>
      <c r="BI75" s="34"/>
      <c r="BJ75" s="34"/>
      <c r="BK75" s="34" t="str">
        <f t="shared" si="56"/>
        <v/>
      </c>
      <c r="BL75" s="31" t="str">
        <f t="shared" si="57"/>
        <v/>
      </c>
      <c r="BM75" s="51"/>
      <c r="BN75" s="33"/>
      <c r="BO75" s="34"/>
      <c r="BP75" s="34" t="str">
        <f t="shared" si="58"/>
        <v/>
      </c>
      <c r="BQ75" s="34"/>
      <c r="BR75" s="34"/>
      <c r="BS75" s="34"/>
      <c r="BT75" s="34" t="str">
        <f t="shared" si="59"/>
        <v/>
      </c>
      <c r="BU75" s="31" t="str">
        <f t="shared" si="60"/>
        <v/>
      </c>
      <c r="BV75" s="51"/>
      <c r="BW75" s="33"/>
      <c r="BX75" s="34"/>
      <c r="BY75" s="34" t="str">
        <f t="shared" si="61"/>
        <v/>
      </c>
      <c r="BZ75" s="34"/>
      <c r="CA75" s="34"/>
      <c r="CB75" s="34"/>
      <c r="CC75" s="34" t="str">
        <f t="shared" si="62"/>
        <v/>
      </c>
      <c r="CD75" s="31" t="str">
        <f t="shared" si="63"/>
        <v/>
      </c>
      <c r="CE75" s="51"/>
      <c r="CF75" s="33"/>
      <c r="CG75" s="34" t="str">
        <f>IF($A75="","",IF(CF75="","I",LOOKUP(CF75/CH$2,{0,0.4,0.45,0.5,0.55,0.6,0.65,0.7,0.75,0.8,1},{"F","D","C","C+","B-","B","B+","A-","A","A+"})))</f>
        <v/>
      </c>
      <c r="CH75" s="35" t="str">
        <f>IF($A75="","",IF(CF75="","--",LOOKUP(CF75/CH$2,{0,0.4,0.45,0.5,0.55,0.6,0.65,0.7,0.75,0.8,1},{0,2,2.25,2.5,2.75,3,3.25,3.5,3.75,4})))</f>
        <v/>
      </c>
      <c r="CI75" s="52"/>
      <c r="CJ75" s="36"/>
      <c r="CK75" s="36"/>
      <c r="CL75" s="36" t="str">
        <f t="shared" si="64"/>
        <v/>
      </c>
      <c r="CM75" s="36"/>
      <c r="CN75" s="37"/>
      <c r="CO75" s="36"/>
      <c r="CP75" s="60" t="str">
        <f t="shared" si="65"/>
        <v/>
      </c>
      <c r="CQ75" s="64"/>
      <c r="CR75" s="35"/>
      <c r="CT75" s="69"/>
      <c r="CV75" s="69"/>
    </row>
    <row r="76" spans="1:100" s="38" customFormat="1" x14ac:dyDescent="0.25">
      <c r="A76" s="31"/>
      <c r="B76" s="32"/>
      <c r="C76" s="33"/>
      <c r="D76" s="34"/>
      <c r="E76" s="34" t="str">
        <f t="shared" si="38"/>
        <v/>
      </c>
      <c r="F76" s="34"/>
      <c r="G76" s="34"/>
      <c r="H76" s="34"/>
      <c r="I76" s="34" t="str">
        <f t="shared" si="39"/>
        <v/>
      </c>
      <c r="J76" s="34" t="str">
        <f t="shared" si="40"/>
        <v/>
      </c>
      <c r="K76" s="51"/>
      <c r="L76" s="39"/>
      <c r="M76" s="34"/>
      <c r="N76" s="34" t="str">
        <f t="shared" si="41"/>
        <v/>
      </c>
      <c r="O76" s="34"/>
      <c r="P76" s="34"/>
      <c r="Q76" s="34"/>
      <c r="R76" s="34" t="str">
        <f t="shared" si="42"/>
        <v/>
      </c>
      <c r="S76" s="31" t="str">
        <f t="shared" si="43"/>
        <v/>
      </c>
      <c r="T76" s="51"/>
      <c r="U76" s="33"/>
      <c r="V76" s="34"/>
      <c r="W76" s="34" t="str">
        <f t="shared" si="44"/>
        <v/>
      </c>
      <c r="X76" s="34"/>
      <c r="Y76" s="34"/>
      <c r="Z76" s="34"/>
      <c r="AA76" s="34" t="str">
        <f t="shared" si="45"/>
        <v/>
      </c>
      <c r="AB76" s="31" t="str">
        <f t="shared" si="46"/>
        <v/>
      </c>
      <c r="AC76" s="51"/>
      <c r="AD76" s="33"/>
      <c r="AE76" s="34"/>
      <c r="AF76" s="34" t="str">
        <f t="shared" si="47"/>
        <v/>
      </c>
      <c r="AG76" s="34"/>
      <c r="AH76" s="34"/>
      <c r="AI76" s="34"/>
      <c r="AJ76" s="34" t="str">
        <f t="shared" si="48"/>
        <v/>
      </c>
      <c r="AK76" s="31" t="str">
        <f t="shared" si="49"/>
        <v/>
      </c>
      <c r="AL76" s="51"/>
      <c r="AM76" s="33"/>
      <c r="AN76" s="34"/>
      <c r="AO76" s="34" t="str">
        <f t="shared" si="37"/>
        <v/>
      </c>
      <c r="AP76" s="34"/>
      <c r="AQ76" s="34"/>
      <c r="AR76" s="34"/>
      <c r="AS76" s="34" t="str">
        <f t="shared" si="50"/>
        <v/>
      </c>
      <c r="AT76" s="31" t="str">
        <f t="shared" si="51"/>
        <v/>
      </c>
      <c r="AU76" s="51"/>
      <c r="AV76" s="33"/>
      <c r="AW76" s="34"/>
      <c r="AX76" s="34" t="str">
        <f t="shared" si="52"/>
        <v/>
      </c>
      <c r="AY76" s="34"/>
      <c r="AZ76" s="34"/>
      <c r="BA76" s="34"/>
      <c r="BB76" s="34" t="str">
        <f t="shared" si="53"/>
        <v/>
      </c>
      <c r="BC76" s="31" t="str">
        <f t="shared" si="54"/>
        <v/>
      </c>
      <c r="BD76" s="51"/>
      <c r="BE76" s="33"/>
      <c r="BF76" s="34"/>
      <c r="BG76" s="34" t="str">
        <f t="shared" si="55"/>
        <v/>
      </c>
      <c r="BH76" s="34"/>
      <c r="BI76" s="34"/>
      <c r="BJ76" s="34"/>
      <c r="BK76" s="34" t="str">
        <f t="shared" si="56"/>
        <v/>
      </c>
      <c r="BL76" s="31" t="str">
        <f t="shared" si="57"/>
        <v/>
      </c>
      <c r="BM76" s="51"/>
      <c r="BN76" s="33"/>
      <c r="BO76" s="34"/>
      <c r="BP76" s="34" t="str">
        <f t="shared" si="58"/>
        <v/>
      </c>
      <c r="BQ76" s="34"/>
      <c r="BR76" s="34"/>
      <c r="BS76" s="34"/>
      <c r="BT76" s="34" t="str">
        <f t="shared" si="59"/>
        <v/>
      </c>
      <c r="BU76" s="31" t="str">
        <f t="shared" si="60"/>
        <v/>
      </c>
      <c r="BV76" s="51"/>
      <c r="BW76" s="33"/>
      <c r="BX76" s="34"/>
      <c r="BY76" s="34" t="str">
        <f t="shared" si="61"/>
        <v/>
      </c>
      <c r="BZ76" s="34"/>
      <c r="CA76" s="34"/>
      <c r="CB76" s="34"/>
      <c r="CC76" s="34" t="str">
        <f t="shared" si="62"/>
        <v/>
      </c>
      <c r="CD76" s="31" t="str">
        <f t="shared" si="63"/>
        <v/>
      </c>
      <c r="CE76" s="51"/>
      <c r="CF76" s="33"/>
      <c r="CG76" s="34" t="str">
        <f>IF($A76="","",IF(CF76="","I",LOOKUP(CF76/CH$2,{0,0.4,0.45,0.5,0.55,0.6,0.65,0.7,0.75,0.8,1},{"F","D","C","C+","B-","B","B+","A-","A","A+"})))</f>
        <v/>
      </c>
      <c r="CH76" s="35" t="str">
        <f>IF($A76="","",IF(CF76="","--",LOOKUP(CF76/CH$2,{0,0.4,0.45,0.5,0.55,0.6,0.65,0.7,0.75,0.8,1},{0,2,2.25,2.5,2.75,3,3.25,3.5,3.75,4})))</f>
        <v/>
      </c>
      <c r="CI76" s="52"/>
      <c r="CJ76" s="36"/>
      <c r="CK76" s="36"/>
      <c r="CL76" s="36" t="str">
        <f t="shared" si="64"/>
        <v/>
      </c>
      <c r="CM76" s="36"/>
      <c r="CN76" s="37"/>
      <c r="CO76" s="36"/>
      <c r="CP76" s="60" t="str">
        <f t="shared" si="65"/>
        <v/>
      </c>
      <c r="CQ76" s="64"/>
      <c r="CR76" s="35"/>
      <c r="CT76" s="69"/>
      <c r="CV76" s="69"/>
    </row>
    <row r="77" spans="1:100" s="38" customFormat="1" x14ac:dyDescent="0.25">
      <c r="A77" s="31"/>
      <c r="B77" s="32"/>
      <c r="C77" s="33"/>
      <c r="D77" s="34"/>
      <c r="E77" s="34" t="str">
        <f t="shared" si="38"/>
        <v/>
      </c>
      <c r="F77" s="34"/>
      <c r="G77" s="34"/>
      <c r="H77" s="34"/>
      <c r="I77" s="34" t="str">
        <f t="shared" si="39"/>
        <v/>
      </c>
      <c r="J77" s="34" t="str">
        <f t="shared" si="40"/>
        <v/>
      </c>
      <c r="K77" s="51"/>
      <c r="L77" s="39"/>
      <c r="M77" s="34"/>
      <c r="N77" s="34" t="str">
        <f t="shared" si="41"/>
        <v/>
      </c>
      <c r="O77" s="34"/>
      <c r="P77" s="34"/>
      <c r="Q77" s="34"/>
      <c r="R77" s="34" t="str">
        <f t="shared" si="42"/>
        <v/>
      </c>
      <c r="S77" s="31" t="str">
        <f t="shared" si="43"/>
        <v/>
      </c>
      <c r="T77" s="51"/>
      <c r="U77" s="33"/>
      <c r="V77" s="34"/>
      <c r="W77" s="34" t="str">
        <f t="shared" si="44"/>
        <v/>
      </c>
      <c r="X77" s="34"/>
      <c r="Y77" s="34"/>
      <c r="Z77" s="34"/>
      <c r="AA77" s="34" t="str">
        <f t="shared" si="45"/>
        <v/>
      </c>
      <c r="AB77" s="31" t="str">
        <f t="shared" si="46"/>
        <v/>
      </c>
      <c r="AC77" s="51"/>
      <c r="AD77" s="33"/>
      <c r="AE77" s="34"/>
      <c r="AF77" s="34" t="str">
        <f t="shared" si="47"/>
        <v/>
      </c>
      <c r="AG77" s="34"/>
      <c r="AH77" s="34"/>
      <c r="AI77" s="34"/>
      <c r="AJ77" s="34" t="str">
        <f t="shared" si="48"/>
        <v/>
      </c>
      <c r="AK77" s="31" t="str">
        <f t="shared" si="49"/>
        <v/>
      </c>
      <c r="AL77" s="51"/>
      <c r="AM77" s="33"/>
      <c r="AN77" s="34"/>
      <c r="AO77" s="34" t="str">
        <f t="shared" si="37"/>
        <v/>
      </c>
      <c r="AP77" s="34"/>
      <c r="AQ77" s="34"/>
      <c r="AR77" s="34"/>
      <c r="AS77" s="34" t="str">
        <f t="shared" si="50"/>
        <v/>
      </c>
      <c r="AT77" s="31" t="str">
        <f t="shared" si="51"/>
        <v/>
      </c>
      <c r="AU77" s="51"/>
      <c r="AV77" s="33"/>
      <c r="AW77" s="34"/>
      <c r="AX77" s="34" t="str">
        <f t="shared" si="52"/>
        <v/>
      </c>
      <c r="AY77" s="34"/>
      <c r="AZ77" s="34"/>
      <c r="BA77" s="34"/>
      <c r="BB77" s="34" t="str">
        <f t="shared" si="53"/>
        <v/>
      </c>
      <c r="BC77" s="31" t="str">
        <f t="shared" si="54"/>
        <v/>
      </c>
      <c r="BD77" s="51"/>
      <c r="BE77" s="33"/>
      <c r="BF77" s="34"/>
      <c r="BG77" s="34" t="str">
        <f t="shared" si="55"/>
        <v/>
      </c>
      <c r="BH77" s="34"/>
      <c r="BI77" s="34"/>
      <c r="BJ77" s="34"/>
      <c r="BK77" s="34" t="str">
        <f t="shared" si="56"/>
        <v/>
      </c>
      <c r="BL77" s="31" t="str">
        <f t="shared" si="57"/>
        <v/>
      </c>
      <c r="BM77" s="51"/>
      <c r="BN77" s="33"/>
      <c r="BO77" s="34"/>
      <c r="BP77" s="34" t="str">
        <f t="shared" si="58"/>
        <v/>
      </c>
      <c r="BQ77" s="34"/>
      <c r="BR77" s="34"/>
      <c r="BS77" s="34"/>
      <c r="BT77" s="34" t="str">
        <f t="shared" si="59"/>
        <v/>
      </c>
      <c r="BU77" s="31" t="str">
        <f t="shared" si="60"/>
        <v/>
      </c>
      <c r="BV77" s="51"/>
      <c r="BW77" s="33"/>
      <c r="BX77" s="34"/>
      <c r="BY77" s="34" t="str">
        <f t="shared" si="61"/>
        <v/>
      </c>
      <c r="BZ77" s="34"/>
      <c r="CA77" s="34"/>
      <c r="CB77" s="34"/>
      <c r="CC77" s="34" t="str">
        <f t="shared" si="62"/>
        <v/>
      </c>
      <c r="CD77" s="31" t="str">
        <f t="shared" si="63"/>
        <v/>
      </c>
      <c r="CE77" s="51"/>
      <c r="CF77" s="33"/>
      <c r="CG77" s="34" t="str">
        <f>IF($A77="","",IF(CF77="","I",LOOKUP(CF77/CH$2,{0,0.4,0.45,0.5,0.55,0.6,0.65,0.7,0.75,0.8,1},{"F","D","C","C+","B-","B","B+","A-","A","A+"})))</f>
        <v/>
      </c>
      <c r="CH77" s="35" t="str">
        <f>IF($A77="","",IF(CF77="","--",LOOKUP(CF77/CH$2,{0,0.4,0.45,0.5,0.55,0.6,0.65,0.7,0.75,0.8,1},{0,2,2.25,2.5,2.75,3,3.25,3.5,3.75,4})))</f>
        <v/>
      </c>
      <c r="CI77" s="52"/>
      <c r="CJ77" s="36"/>
      <c r="CK77" s="36"/>
      <c r="CL77" s="36" t="str">
        <f t="shared" si="64"/>
        <v/>
      </c>
      <c r="CM77" s="36"/>
      <c r="CN77" s="37"/>
      <c r="CO77" s="36"/>
      <c r="CP77" s="60" t="str">
        <f t="shared" si="65"/>
        <v/>
      </c>
      <c r="CQ77" s="64"/>
      <c r="CR77" s="35"/>
      <c r="CT77" s="69"/>
      <c r="CV77" s="69"/>
    </row>
    <row r="78" spans="1:100" s="38" customFormat="1" x14ac:dyDescent="0.25">
      <c r="A78" s="31"/>
      <c r="B78" s="32"/>
      <c r="C78" s="33"/>
      <c r="D78" s="34"/>
      <c r="E78" s="34" t="str">
        <f t="shared" si="38"/>
        <v/>
      </c>
      <c r="F78" s="34"/>
      <c r="G78" s="34"/>
      <c r="H78" s="34"/>
      <c r="I78" s="34" t="str">
        <f t="shared" si="39"/>
        <v/>
      </c>
      <c r="J78" s="34" t="str">
        <f t="shared" si="40"/>
        <v/>
      </c>
      <c r="K78" s="51"/>
      <c r="L78" s="39"/>
      <c r="M78" s="34"/>
      <c r="N78" s="34" t="str">
        <f t="shared" si="41"/>
        <v/>
      </c>
      <c r="O78" s="34"/>
      <c r="P78" s="34"/>
      <c r="Q78" s="34"/>
      <c r="R78" s="34" t="str">
        <f t="shared" si="42"/>
        <v/>
      </c>
      <c r="S78" s="31" t="str">
        <f t="shared" si="43"/>
        <v/>
      </c>
      <c r="T78" s="51"/>
      <c r="U78" s="33"/>
      <c r="V78" s="34"/>
      <c r="W78" s="34" t="str">
        <f t="shared" si="44"/>
        <v/>
      </c>
      <c r="X78" s="34"/>
      <c r="Y78" s="34"/>
      <c r="Z78" s="34"/>
      <c r="AA78" s="34" t="str">
        <f t="shared" si="45"/>
        <v/>
      </c>
      <c r="AB78" s="31" t="str">
        <f t="shared" si="46"/>
        <v/>
      </c>
      <c r="AC78" s="51"/>
      <c r="AD78" s="33"/>
      <c r="AE78" s="34"/>
      <c r="AF78" s="34" t="str">
        <f t="shared" si="47"/>
        <v/>
      </c>
      <c r="AG78" s="34"/>
      <c r="AH78" s="34"/>
      <c r="AI78" s="34"/>
      <c r="AJ78" s="34" t="str">
        <f t="shared" si="48"/>
        <v/>
      </c>
      <c r="AK78" s="31" t="str">
        <f t="shared" si="49"/>
        <v/>
      </c>
      <c r="AL78" s="51"/>
      <c r="AM78" s="33"/>
      <c r="AN78" s="34"/>
      <c r="AO78" s="34" t="str">
        <f t="shared" si="37"/>
        <v/>
      </c>
      <c r="AP78" s="34"/>
      <c r="AQ78" s="34"/>
      <c r="AR78" s="34"/>
      <c r="AS78" s="34" t="str">
        <f t="shared" si="50"/>
        <v/>
      </c>
      <c r="AT78" s="31" t="str">
        <f t="shared" si="51"/>
        <v/>
      </c>
      <c r="AU78" s="51"/>
      <c r="AV78" s="33"/>
      <c r="AW78" s="34"/>
      <c r="AX78" s="34" t="str">
        <f t="shared" si="52"/>
        <v/>
      </c>
      <c r="AY78" s="34"/>
      <c r="AZ78" s="34"/>
      <c r="BA78" s="34"/>
      <c r="BB78" s="34" t="str">
        <f t="shared" si="53"/>
        <v/>
      </c>
      <c r="BC78" s="31" t="str">
        <f t="shared" si="54"/>
        <v/>
      </c>
      <c r="BD78" s="51"/>
      <c r="BE78" s="33"/>
      <c r="BF78" s="34"/>
      <c r="BG78" s="34" t="str">
        <f t="shared" si="55"/>
        <v/>
      </c>
      <c r="BH78" s="34"/>
      <c r="BI78" s="34"/>
      <c r="BJ78" s="34"/>
      <c r="BK78" s="34" t="str">
        <f t="shared" si="56"/>
        <v/>
      </c>
      <c r="BL78" s="31" t="str">
        <f t="shared" si="57"/>
        <v/>
      </c>
      <c r="BM78" s="51"/>
      <c r="BN78" s="33"/>
      <c r="BO78" s="34"/>
      <c r="BP78" s="34" t="str">
        <f t="shared" si="58"/>
        <v/>
      </c>
      <c r="BQ78" s="34"/>
      <c r="BR78" s="34"/>
      <c r="BS78" s="34"/>
      <c r="BT78" s="34" t="str">
        <f t="shared" si="59"/>
        <v/>
      </c>
      <c r="BU78" s="31" t="str">
        <f t="shared" si="60"/>
        <v/>
      </c>
      <c r="BV78" s="51"/>
      <c r="BW78" s="33"/>
      <c r="BX78" s="34"/>
      <c r="BY78" s="34" t="str">
        <f t="shared" si="61"/>
        <v/>
      </c>
      <c r="BZ78" s="34"/>
      <c r="CA78" s="34"/>
      <c r="CB78" s="34"/>
      <c r="CC78" s="34" t="str">
        <f t="shared" si="62"/>
        <v/>
      </c>
      <c r="CD78" s="31" t="str">
        <f t="shared" si="63"/>
        <v/>
      </c>
      <c r="CE78" s="51"/>
      <c r="CF78" s="33"/>
      <c r="CG78" s="34" t="str">
        <f>IF($A78="","",IF(CF78="","I",LOOKUP(CF78/CH$2,{0,0.4,0.45,0.5,0.55,0.6,0.65,0.7,0.75,0.8,1},{"F","D","C","C+","B-","B","B+","A-","A","A+"})))</f>
        <v/>
      </c>
      <c r="CH78" s="35" t="str">
        <f>IF($A78="","",IF(CF78="","--",LOOKUP(CF78/CH$2,{0,0.4,0.45,0.5,0.55,0.6,0.65,0.7,0.75,0.8,1},{0,2,2.25,2.5,2.75,3,3.25,3.5,3.75,4})))</f>
        <v/>
      </c>
      <c r="CI78" s="52"/>
      <c r="CJ78" s="36"/>
      <c r="CK78" s="36"/>
      <c r="CL78" s="36" t="str">
        <f t="shared" si="64"/>
        <v/>
      </c>
      <c r="CM78" s="36"/>
      <c r="CN78" s="37"/>
      <c r="CO78" s="36"/>
      <c r="CP78" s="60" t="str">
        <f t="shared" si="65"/>
        <v/>
      </c>
      <c r="CQ78" s="64"/>
      <c r="CR78" s="35"/>
      <c r="CT78" s="69"/>
      <c r="CV78" s="69"/>
    </row>
    <row r="79" spans="1:100" s="38" customFormat="1" x14ac:dyDescent="0.25">
      <c r="A79" s="31"/>
      <c r="B79" s="32"/>
      <c r="C79" s="33"/>
      <c r="D79" s="34"/>
      <c r="E79" s="34" t="str">
        <f t="shared" si="38"/>
        <v/>
      </c>
      <c r="F79" s="34"/>
      <c r="G79" s="34"/>
      <c r="H79" s="34"/>
      <c r="I79" s="34" t="str">
        <f t="shared" si="39"/>
        <v/>
      </c>
      <c r="J79" s="34" t="str">
        <f t="shared" si="40"/>
        <v/>
      </c>
      <c r="K79" s="51"/>
      <c r="L79" s="39"/>
      <c r="M79" s="34"/>
      <c r="N79" s="34" t="str">
        <f t="shared" si="41"/>
        <v/>
      </c>
      <c r="O79" s="34"/>
      <c r="P79" s="34"/>
      <c r="Q79" s="34"/>
      <c r="R79" s="34" t="str">
        <f t="shared" si="42"/>
        <v/>
      </c>
      <c r="S79" s="31" t="str">
        <f t="shared" si="43"/>
        <v/>
      </c>
      <c r="T79" s="51"/>
      <c r="U79" s="33"/>
      <c r="V79" s="34"/>
      <c r="W79" s="34" t="str">
        <f t="shared" si="44"/>
        <v/>
      </c>
      <c r="X79" s="34"/>
      <c r="Y79" s="34"/>
      <c r="Z79" s="34"/>
      <c r="AA79" s="34" t="str">
        <f t="shared" si="45"/>
        <v/>
      </c>
      <c r="AB79" s="31" t="str">
        <f t="shared" si="46"/>
        <v/>
      </c>
      <c r="AC79" s="51"/>
      <c r="AD79" s="33"/>
      <c r="AE79" s="34"/>
      <c r="AF79" s="34" t="str">
        <f t="shared" si="47"/>
        <v/>
      </c>
      <c r="AG79" s="34"/>
      <c r="AH79" s="34"/>
      <c r="AI79" s="34"/>
      <c r="AJ79" s="34" t="str">
        <f t="shared" si="48"/>
        <v/>
      </c>
      <c r="AK79" s="31" t="str">
        <f t="shared" si="49"/>
        <v/>
      </c>
      <c r="AL79" s="51"/>
      <c r="AM79" s="33"/>
      <c r="AN79" s="34"/>
      <c r="AO79" s="34" t="str">
        <f t="shared" si="37"/>
        <v/>
      </c>
      <c r="AP79" s="34"/>
      <c r="AQ79" s="34"/>
      <c r="AR79" s="34"/>
      <c r="AS79" s="34" t="str">
        <f t="shared" si="50"/>
        <v/>
      </c>
      <c r="AT79" s="31" t="str">
        <f t="shared" si="51"/>
        <v/>
      </c>
      <c r="AU79" s="51"/>
      <c r="AV79" s="33"/>
      <c r="AW79" s="34"/>
      <c r="AX79" s="34" t="str">
        <f t="shared" si="52"/>
        <v/>
      </c>
      <c r="AY79" s="34"/>
      <c r="AZ79" s="34"/>
      <c r="BA79" s="34"/>
      <c r="BB79" s="34" t="str">
        <f t="shared" si="53"/>
        <v/>
      </c>
      <c r="BC79" s="31" t="str">
        <f t="shared" si="54"/>
        <v/>
      </c>
      <c r="BD79" s="51"/>
      <c r="BE79" s="33"/>
      <c r="BF79" s="34"/>
      <c r="BG79" s="34" t="str">
        <f t="shared" si="55"/>
        <v/>
      </c>
      <c r="BH79" s="34"/>
      <c r="BI79" s="34"/>
      <c r="BJ79" s="34"/>
      <c r="BK79" s="34" t="str">
        <f t="shared" si="56"/>
        <v/>
      </c>
      <c r="BL79" s="31" t="str">
        <f t="shared" si="57"/>
        <v/>
      </c>
      <c r="BM79" s="51"/>
      <c r="BN79" s="33"/>
      <c r="BO79" s="34"/>
      <c r="BP79" s="34" t="str">
        <f t="shared" si="58"/>
        <v/>
      </c>
      <c r="BQ79" s="34"/>
      <c r="BR79" s="34"/>
      <c r="BS79" s="34"/>
      <c r="BT79" s="34" t="str">
        <f t="shared" si="59"/>
        <v/>
      </c>
      <c r="BU79" s="31" t="str">
        <f t="shared" si="60"/>
        <v/>
      </c>
      <c r="BV79" s="51"/>
      <c r="BW79" s="33"/>
      <c r="BX79" s="34"/>
      <c r="BY79" s="34" t="str">
        <f t="shared" si="61"/>
        <v/>
      </c>
      <c r="BZ79" s="34"/>
      <c r="CA79" s="34"/>
      <c r="CB79" s="34"/>
      <c r="CC79" s="34" t="str">
        <f t="shared" si="62"/>
        <v/>
      </c>
      <c r="CD79" s="31" t="str">
        <f t="shared" si="63"/>
        <v/>
      </c>
      <c r="CE79" s="51"/>
      <c r="CF79" s="33"/>
      <c r="CG79" s="34" t="str">
        <f>IF($A79="","",IF(CF79="","I",LOOKUP(CF79/CH$2,{0,0.4,0.45,0.5,0.55,0.6,0.65,0.7,0.75,0.8,1},{"F","D","C","C+","B-","B","B+","A-","A","A+"})))</f>
        <v/>
      </c>
      <c r="CH79" s="35" t="str">
        <f>IF($A79="","",IF(CF79="","--",LOOKUP(CF79/CH$2,{0,0.4,0.45,0.5,0.55,0.6,0.65,0.7,0.75,0.8,1},{0,2,2.25,2.5,2.75,3,3.25,3.5,3.75,4})))</f>
        <v/>
      </c>
      <c r="CI79" s="52"/>
      <c r="CJ79" s="36"/>
      <c r="CK79" s="36"/>
      <c r="CL79" s="36" t="str">
        <f t="shared" si="64"/>
        <v/>
      </c>
      <c r="CM79" s="36"/>
      <c r="CN79" s="37"/>
      <c r="CO79" s="36"/>
      <c r="CP79" s="60" t="str">
        <f t="shared" si="65"/>
        <v/>
      </c>
      <c r="CQ79" s="64"/>
      <c r="CR79" s="35"/>
      <c r="CT79" s="69"/>
      <c r="CV79" s="69"/>
    </row>
    <row r="80" spans="1:100" s="38" customFormat="1" x14ac:dyDescent="0.25">
      <c r="A80" s="31"/>
      <c r="B80" s="32"/>
      <c r="C80" s="33"/>
      <c r="D80" s="34"/>
      <c r="E80" s="34" t="str">
        <f t="shared" si="38"/>
        <v/>
      </c>
      <c r="F80" s="34"/>
      <c r="G80" s="34"/>
      <c r="H80" s="34"/>
      <c r="I80" s="34" t="str">
        <f t="shared" si="39"/>
        <v/>
      </c>
      <c r="J80" s="34" t="str">
        <f t="shared" si="40"/>
        <v/>
      </c>
      <c r="K80" s="51"/>
      <c r="L80" s="39"/>
      <c r="M80" s="34"/>
      <c r="N80" s="34" t="str">
        <f t="shared" si="41"/>
        <v/>
      </c>
      <c r="O80" s="34"/>
      <c r="P80" s="34"/>
      <c r="Q80" s="34"/>
      <c r="R80" s="34" t="str">
        <f t="shared" si="42"/>
        <v/>
      </c>
      <c r="S80" s="31" t="str">
        <f t="shared" si="43"/>
        <v/>
      </c>
      <c r="T80" s="51"/>
      <c r="U80" s="33"/>
      <c r="V80" s="34"/>
      <c r="W80" s="34" t="str">
        <f t="shared" si="44"/>
        <v/>
      </c>
      <c r="X80" s="34"/>
      <c r="Y80" s="34"/>
      <c r="Z80" s="34"/>
      <c r="AA80" s="34" t="str">
        <f t="shared" si="45"/>
        <v/>
      </c>
      <c r="AB80" s="31" t="str">
        <f t="shared" si="46"/>
        <v/>
      </c>
      <c r="AC80" s="51"/>
      <c r="AD80" s="33"/>
      <c r="AE80" s="34"/>
      <c r="AF80" s="34" t="str">
        <f t="shared" si="47"/>
        <v/>
      </c>
      <c r="AG80" s="34"/>
      <c r="AH80" s="34"/>
      <c r="AI80" s="34"/>
      <c r="AJ80" s="34" t="str">
        <f t="shared" si="48"/>
        <v/>
      </c>
      <c r="AK80" s="31" t="str">
        <f t="shared" si="49"/>
        <v/>
      </c>
      <c r="AL80" s="51"/>
      <c r="AM80" s="33"/>
      <c r="AN80" s="34"/>
      <c r="AO80" s="34" t="str">
        <f t="shared" si="37"/>
        <v/>
      </c>
      <c r="AP80" s="34"/>
      <c r="AQ80" s="34"/>
      <c r="AR80" s="34"/>
      <c r="AS80" s="34" t="str">
        <f t="shared" si="50"/>
        <v/>
      </c>
      <c r="AT80" s="31" t="str">
        <f t="shared" si="51"/>
        <v/>
      </c>
      <c r="AU80" s="51"/>
      <c r="AV80" s="33"/>
      <c r="AW80" s="34"/>
      <c r="AX80" s="34" t="str">
        <f t="shared" si="52"/>
        <v/>
      </c>
      <c r="AY80" s="34"/>
      <c r="AZ80" s="34"/>
      <c r="BA80" s="34"/>
      <c r="BB80" s="34" t="str">
        <f t="shared" si="53"/>
        <v/>
      </c>
      <c r="BC80" s="31" t="str">
        <f t="shared" si="54"/>
        <v/>
      </c>
      <c r="BD80" s="51"/>
      <c r="BE80" s="33"/>
      <c r="BF80" s="34"/>
      <c r="BG80" s="34" t="str">
        <f t="shared" si="55"/>
        <v/>
      </c>
      <c r="BH80" s="34"/>
      <c r="BI80" s="34"/>
      <c r="BJ80" s="34"/>
      <c r="BK80" s="34" t="str">
        <f t="shared" si="56"/>
        <v/>
      </c>
      <c r="BL80" s="31" t="str">
        <f t="shared" si="57"/>
        <v/>
      </c>
      <c r="BM80" s="51"/>
      <c r="BN80" s="33"/>
      <c r="BO80" s="34"/>
      <c r="BP80" s="34" t="str">
        <f t="shared" si="58"/>
        <v/>
      </c>
      <c r="BQ80" s="34"/>
      <c r="BR80" s="34"/>
      <c r="BS80" s="34"/>
      <c r="BT80" s="34" t="str">
        <f t="shared" si="59"/>
        <v/>
      </c>
      <c r="BU80" s="31" t="str">
        <f t="shared" si="60"/>
        <v/>
      </c>
      <c r="BV80" s="51"/>
      <c r="BW80" s="33"/>
      <c r="BX80" s="34"/>
      <c r="BY80" s="34" t="str">
        <f t="shared" si="61"/>
        <v/>
      </c>
      <c r="BZ80" s="34"/>
      <c r="CA80" s="34"/>
      <c r="CB80" s="34"/>
      <c r="CC80" s="34" t="str">
        <f t="shared" si="62"/>
        <v/>
      </c>
      <c r="CD80" s="31" t="str">
        <f t="shared" si="63"/>
        <v/>
      </c>
      <c r="CE80" s="51"/>
      <c r="CF80" s="33"/>
      <c r="CG80" s="34" t="str">
        <f>IF($A80="","",IF(CF80="","I",LOOKUP(CF80/CH$2,{0,0.4,0.45,0.5,0.55,0.6,0.65,0.7,0.75,0.8,1},{"F","D","C","C+","B-","B","B+","A-","A","A+"})))</f>
        <v/>
      </c>
      <c r="CH80" s="35" t="str">
        <f>IF($A80="","",IF(CF80="","--",LOOKUP(CF80/CH$2,{0,0.4,0.45,0.5,0.55,0.6,0.65,0.7,0.75,0.8,1},{0,2,2.25,2.5,2.75,3,3.25,3.5,3.75,4})))</f>
        <v/>
      </c>
      <c r="CI80" s="52"/>
      <c r="CJ80" s="36"/>
      <c r="CK80" s="36"/>
      <c r="CL80" s="36" t="str">
        <f t="shared" si="64"/>
        <v/>
      </c>
      <c r="CM80" s="36"/>
      <c r="CN80" s="37"/>
      <c r="CO80" s="36"/>
      <c r="CP80" s="60" t="str">
        <f t="shared" si="65"/>
        <v/>
      </c>
      <c r="CQ80" s="64"/>
      <c r="CR80" s="35"/>
      <c r="CT80" s="69"/>
      <c r="CV80" s="69"/>
    </row>
    <row r="81" spans="1:100" s="38" customFormat="1" x14ac:dyDescent="0.25">
      <c r="A81" s="31"/>
      <c r="B81" s="32"/>
      <c r="C81" s="33"/>
      <c r="D81" s="34"/>
      <c r="E81" s="34" t="str">
        <f t="shared" si="38"/>
        <v/>
      </c>
      <c r="F81" s="34"/>
      <c r="G81" s="34"/>
      <c r="H81" s="34"/>
      <c r="I81" s="34" t="str">
        <f t="shared" si="39"/>
        <v/>
      </c>
      <c r="J81" s="34" t="str">
        <f t="shared" si="40"/>
        <v/>
      </c>
      <c r="K81" s="51"/>
      <c r="L81" s="39"/>
      <c r="M81" s="34"/>
      <c r="N81" s="34" t="str">
        <f t="shared" si="41"/>
        <v/>
      </c>
      <c r="O81" s="34"/>
      <c r="P81" s="34"/>
      <c r="Q81" s="34"/>
      <c r="R81" s="34" t="str">
        <f t="shared" si="42"/>
        <v/>
      </c>
      <c r="S81" s="31" t="str">
        <f t="shared" si="43"/>
        <v/>
      </c>
      <c r="T81" s="51"/>
      <c r="U81" s="33"/>
      <c r="V81" s="34"/>
      <c r="W81" s="34" t="str">
        <f t="shared" si="44"/>
        <v/>
      </c>
      <c r="X81" s="34"/>
      <c r="Y81" s="34"/>
      <c r="Z81" s="34"/>
      <c r="AA81" s="34" t="str">
        <f t="shared" si="45"/>
        <v/>
      </c>
      <c r="AB81" s="31" t="str">
        <f t="shared" si="46"/>
        <v/>
      </c>
      <c r="AC81" s="51"/>
      <c r="AD81" s="33"/>
      <c r="AE81" s="34"/>
      <c r="AF81" s="34" t="str">
        <f t="shared" si="47"/>
        <v/>
      </c>
      <c r="AG81" s="34"/>
      <c r="AH81" s="34"/>
      <c r="AI81" s="34"/>
      <c r="AJ81" s="34" t="str">
        <f t="shared" si="48"/>
        <v/>
      </c>
      <c r="AK81" s="31" t="str">
        <f t="shared" si="49"/>
        <v/>
      </c>
      <c r="AL81" s="51"/>
      <c r="AM81" s="33"/>
      <c r="AN81" s="34"/>
      <c r="AO81" s="34" t="str">
        <f t="shared" si="37"/>
        <v/>
      </c>
      <c r="AP81" s="34"/>
      <c r="AQ81" s="34"/>
      <c r="AR81" s="34"/>
      <c r="AS81" s="34" t="str">
        <f t="shared" si="50"/>
        <v/>
      </c>
      <c r="AT81" s="31" t="str">
        <f t="shared" si="51"/>
        <v/>
      </c>
      <c r="AU81" s="51"/>
      <c r="AV81" s="33"/>
      <c r="AW81" s="34"/>
      <c r="AX81" s="34" t="str">
        <f t="shared" si="52"/>
        <v/>
      </c>
      <c r="AY81" s="34"/>
      <c r="AZ81" s="34"/>
      <c r="BA81" s="34"/>
      <c r="BB81" s="34" t="str">
        <f t="shared" si="53"/>
        <v/>
      </c>
      <c r="BC81" s="31" t="str">
        <f t="shared" si="54"/>
        <v/>
      </c>
      <c r="BD81" s="51"/>
      <c r="BE81" s="33"/>
      <c r="BF81" s="34"/>
      <c r="BG81" s="34" t="str">
        <f t="shared" si="55"/>
        <v/>
      </c>
      <c r="BH81" s="34"/>
      <c r="BI81" s="34"/>
      <c r="BJ81" s="34"/>
      <c r="BK81" s="34" t="str">
        <f t="shared" si="56"/>
        <v/>
      </c>
      <c r="BL81" s="31" t="str">
        <f t="shared" si="57"/>
        <v/>
      </c>
      <c r="BM81" s="51"/>
      <c r="BN81" s="33"/>
      <c r="BO81" s="34"/>
      <c r="BP81" s="34" t="str">
        <f t="shared" si="58"/>
        <v/>
      </c>
      <c r="BQ81" s="34"/>
      <c r="BR81" s="34"/>
      <c r="BS81" s="34"/>
      <c r="BT81" s="34" t="str">
        <f t="shared" si="59"/>
        <v/>
      </c>
      <c r="BU81" s="31" t="str">
        <f t="shared" si="60"/>
        <v/>
      </c>
      <c r="BV81" s="51"/>
      <c r="BW81" s="33"/>
      <c r="BX81" s="34"/>
      <c r="BY81" s="34" t="str">
        <f t="shared" si="61"/>
        <v/>
      </c>
      <c r="BZ81" s="34"/>
      <c r="CA81" s="34"/>
      <c r="CB81" s="34"/>
      <c r="CC81" s="34" t="str">
        <f t="shared" si="62"/>
        <v/>
      </c>
      <c r="CD81" s="31" t="str">
        <f t="shared" si="63"/>
        <v/>
      </c>
      <c r="CE81" s="51"/>
      <c r="CF81" s="33"/>
      <c r="CG81" s="34" t="str">
        <f>IF($A81="","",IF(CF81="","I",LOOKUP(CF81/CH$2,{0,0.4,0.45,0.5,0.55,0.6,0.65,0.7,0.75,0.8,1},{"F","D","C","C+","B-","B","B+","A-","A","A+"})))</f>
        <v/>
      </c>
      <c r="CH81" s="35" t="str">
        <f>IF($A81="","",IF(CF81="","--",LOOKUP(CF81/CH$2,{0,0.4,0.45,0.5,0.55,0.6,0.65,0.7,0.75,0.8,1},{0,2,2.25,2.5,2.75,3,3.25,3.5,3.75,4})))</f>
        <v/>
      </c>
      <c r="CI81" s="52"/>
      <c r="CJ81" s="36"/>
      <c r="CK81" s="36"/>
      <c r="CL81" s="36" t="str">
        <f t="shared" si="64"/>
        <v/>
      </c>
      <c r="CM81" s="36"/>
      <c r="CN81" s="37"/>
      <c r="CO81" s="36"/>
      <c r="CP81" s="60" t="str">
        <f t="shared" si="65"/>
        <v/>
      </c>
      <c r="CQ81" s="64"/>
      <c r="CR81" s="35"/>
      <c r="CT81" s="69"/>
      <c r="CV81" s="69"/>
    </row>
    <row r="82" spans="1:100" s="38" customFormat="1" x14ac:dyDescent="0.25">
      <c r="A82" s="31"/>
      <c r="B82" s="32"/>
      <c r="C82" s="33"/>
      <c r="D82" s="34"/>
      <c r="E82" s="34" t="str">
        <f t="shared" si="38"/>
        <v/>
      </c>
      <c r="F82" s="34"/>
      <c r="G82" s="34"/>
      <c r="H82" s="34"/>
      <c r="I82" s="34" t="str">
        <f t="shared" si="39"/>
        <v/>
      </c>
      <c r="J82" s="34" t="str">
        <f t="shared" si="40"/>
        <v/>
      </c>
      <c r="K82" s="51"/>
      <c r="L82" s="39"/>
      <c r="M82" s="34"/>
      <c r="N82" s="34" t="str">
        <f t="shared" si="41"/>
        <v/>
      </c>
      <c r="O82" s="34"/>
      <c r="P82" s="34"/>
      <c r="Q82" s="34"/>
      <c r="R82" s="34" t="str">
        <f t="shared" si="42"/>
        <v/>
      </c>
      <c r="S82" s="31" t="str">
        <f t="shared" si="43"/>
        <v/>
      </c>
      <c r="T82" s="51"/>
      <c r="U82" s="33"/>
      <c r="V82" s="34"/>
      <c r="W82" s="34" t="str">
        <f t="shared" si="44"/>
        <v/>
      </c>
      <c r="X82" s="34"/>
      <c r="Y82" s="34"/>
      <c r="Z82" s="34"/>
      <c r="AA82" s="34" t="str">
        <f t="shared" si="45"/>
        <v/>
      </c>
      <c r="AB82" s="31" t="str">
        <f t="shared" si="46"/>
        <v/>
      </c>
      <c r="AC82" s="51"/>
      <c r="AD82" s="33"/>
      <c r="AE82" s="34"/>
      <c r="AF82" s="34" t="str">
        <f t="shared" si="47"/>
        <v/>
      </c>
      <c r="AG82" s="34"/>
      <c r="AH82" s="34"/>
      <c r="AI82" s="34"/>
      <c r="AJ82" s="34" t="str">
        <f t="shared" si="48"/>
        <v/>
      </c>
      <c r="AK82" s="31" t="str">
        <f t="shared" si="49"/>
        <v/>
      </c>
      <c r="AL82" s="51"/>
      <c r="AM82" s="33"/>
      <c r="AN82" s="34"/>
      <c r="AO82" s="34" t="str">
        <f t="shared" si="37"/>
        <v/>
      </c>
      <c r="AP82" s="34"/>
      <c r="AQ82" s="34"/>
      <c r="AR82" s="34"/>
      <c r="AS82" s="34" t="str">
        <f t="shared" si="50"/>
        <v/>
      </c>
      <c r="AT82" s="31" t="str">
        <f t="shared" si="51"/>
        <v/>
      </c>
      <c r="AU82" s="51"/>
      <c r="AV82" s="33"/>
      <c r="AW82" s="34"/>
      <c r="AX82" s="34" t="str">
        <f t="shared" si="52"/>
        <v/>
      </c>
      <c r="AY82" s="34"/>
      <c r="AZ82" s="34"/>
      <c r="BA82" s="34"/>
      <c r="BB82" s="34" t="str">
        <f t="shared" si="53"/>
        <v/>
      </c>
      <c r="BC82" s="31" t="str">
        <f t="shared" si="54"/>
        <v/>
      </c>
      <c r="BD82" s="51"/>
      <c r="BE82" s="33"/>
      <c r="BF82" s="34"/>
      <c r="BG82" s="34" t="str">
        <f t="shared" si="55"/>
        <v/>
      </c>
      <c r="BH82" s="34"/>
      <c r="BI82" s="34"/>
      <c r="BJ82" s="34"/>
      <c r="BK82" s="34" t="str">
        <f t="shared" si="56"/>
        <v/>
      </c>
      <c r="BL82" s="31" t="str">
        <f t="shared" si="57"/>
        <v/>
      </c>
      <c r="BM82" s="51"/>
      <c r="BN82" s="33"/>
      <c r="BO82" s="34"/>
      <c r="BP82" s="34" t="str">
        <f t="shared" si="58"/>
        <v/>
      </c>
      <c r="BQ82" s="34"/>
      <c r="BR82" s="34"/>
      <c r="BS82" s="34"/>
      <c r="BT82" s="34" t="str">
        <f t="shared" si="59"/>
        <v/>
      </c>
      <c r="BU82" s="31" t="str">
        <f t="shared" si="60"/>
        <v/>
      </c>
      <c r="BV82" s="51"/>
      <c r="BW82" s="33"/>
      <c r="BX82" s="34"/>
      <c r="BY82" s="34" t="str">
        <f t="shared" si="61"/>
        <v/>
      </c>
      <c r="BZ82" s="34"/>
      <c r="CA82" s="34"/>
      <c r="CB82" s="34"/>
      <c r="CC82" s="34" t="str">
        <f t="shared" si="62"/>
        <v/>
      </c>
      <c r="CD82" s="31" t="str">
        <f t="shared" si="63"/>
        <v/>
      </c>
      <c r="CE82" s="51"/>
      <c r="CF82" s="33"/>
      <c r="CG82" s="34" t="str">
        <f>IF($A82="","",IF(CF82="","I",LOOKUP(CF82/CH$2,{0,0.4,0.45,0.5,0.55,0.6,0.65,0.7,0.75,0.8,1},{"F","D","C","C+","B-","B","B+","A-","A","A+"})))</f>
        <v/>
      </c>
      <c r="CH82" s="35" t="str">
        <f>IF($A82="","",IF(CF82="","--",LOOKUP(CF82/CH$2,{0,0.4,0.45,0.5,0.55,0.6,0.65,0.7,0.75,0.8,1},{0,2,2.25,2.5,2.75,3,3.25,3.5,3.75,4})))</f>
        <v/>
      </c>
      <c r="CI82" s="52"/>
      <c r="CJ82" s="36"/>
      <c r="CK82" s="36"/>
      <c r="CL82" s="36" t="str">
        <f t="shared" si="64"/>
        <v/>
      </c>
      <c r="CM82" s="36"/>
      <c r="CN82" s="37"/>
      <c r="CO82" s="36"/>
      <c r="CP82" s="60" t="str">
        <f t="shared" si="65"/>
        <v/>
      </c>
      <c r="CQ82" s="64"/>
      <c r="CR82" s="35"/>
      <c r="CT82" s="69"/>
      <c r="CV82" s="69"/>
    </row>
    <row r="83" spans="1:100" s="38" customFormat="1" x14ac:dyDescent="0.25">
      <c r="A83" s="31"/>
      <c r="B83" s="32"/>
      <c r="C83" s="33"/>
      <c r="D83" s="34"/>
      <c r="E83" s="34" t="str">
        <f t="shared" si="38"/>
        <v/>
      </c>
      <c r="F83" s="34"/>
      <c r="G83" s="34"/>
      <c r="H83" s="34"/>
      <c r="I83" s="34" t="str">
        <f t="shared" si="39"/>
        <v/>
      </c>
      <c r="J83" s="34" t="str">
        <f t="shared" si="40"/>
        <v/>
      </c>
      <c r="K83" s="51"/>
      <c r="L83" s="39"/>
      <c r="M83" s="34"/>
      <c r="N83" s="34" t="str">
        <f t="shared" si="41"/>
        <v/>
      </c>
      <c r="O83" s="34"/>
      <c r="P83" s="34"/>
      <c r="Q83" s="34"/>
      <c r="R83" s="34" t="str">
        <f t="shared" si="42"/>
        <v/>
      </c>
      <c r="S83" s="31" t="str">
        <f t="shared" si="43"/>
        <v/>
      </c>
      <c r="T83" s="51"/>
      <c r="U83" s="33"/>
      <c r="V83" s="34"/>
      <c r="W83" s="34" t="str">
        <f t="shared" si="44"/>
        <v/>
      </c>
      <c r="X83" s="34"/>
      <c r="Y83" s="34"/>
      <c r="Z83" s="34"/>
      <c r="AA83" s="34" t="str">
        <f t="shared" si="45"/>
        <v/>
      </c>
      <c r="AB83" s="31" t="str">
        <f t="shared" si="46"/>
        <v/>
      </c>
      <c r="AC83" s="51"/>
      <c r="AD83" s="33"/>
      <c r="AE83" s="34"/>
      <c r="AF83" s="34" t="str">
        <f t="shared" si="47"/>
        <v/>
      </c>
      <c r="AG83" s="34"/>
      <c r="AH83" s="34"/>
      <c r="AI83" s="34"/>
      <c r="AJ83" s="34" t="str">
        <f t="shared" si="48"/>
        <v/>
      </c>
      <c r="AK83" s="31" t="str">
        <f t="shared" si="49"/>
        <v/>
      </c>
      <c r="AL83" s="51"/>
      <c r="AM83" s="33"/>
      <c r="AN83" s="34"/>
      <c r="AO83" s="34" t="str">
        <f t="shared" si="37"/>
        <v/>
      </c>
      <c r="AP83" s="34"/>
      <c r="AQ83" s="34"/>
      <c r="AR83" s="34"/>
      <c r="AS83" s="34" t="str">
        <f t="shared" si="50"/>
        <v/>
      </c>
      <c r="AT83" s="31" t="str">
        <f t="shared" si="51"/>
        <v/>
      </c>
      <c r="AU83" s="51"/>
      <c r="AV83" s="33"/>
      <c r="AW83" s="34"/>
      <c r="AX83" s="34" t="str">
        <f t="shared" si="52"/>
        <v/>
      </c>
      <c r="AY83" s="34"/>
      <c r="AZ83" s="34"/>
      <c r="BA83" s="34"/>
      <c r="BB83" s="34" t="str">
        <f t="shared" si="53"/>
        <v/>
      </c>
      <c r="BC83" s="31" t="str">
        <f t="shared" si="54"/>
        <v/>
      </c>
      <c r="BD83" s="51"/>
      <c r="BE83" s="33"/>
      <c r="BF83" s="34"/>
      <c r="BG83" s="34" t="str">
        <f t="shared" si="55"/>
        <v/>
      </c>
      <c r="BH83" s="34"/>
      <c r="BI83" s="34"/>
      <c r="BJ83" s="34"/>
      <c r="BK83" s="34" t="str">
        <f t="shared" si="56"/>
        <v/>
      </c>
      <c r="BL83" s="31" t="str">
        <f t="shared" si="57"/>
        <v/>
      </c>
      <c r="BM83" s="51"/>
      <c r="BN83" s="33"/>
      <c r="BO83" s="34"/>
      <c r="BP83" s="34" t="str">
        <f t="shared" si="58"/>
        <v/>
      </c>
      <c r="BQ83" s="34"/>
      <c r="BR83" s="34"/>
      <c r="BS83" s="34"/>
      <c r="BT83" s="34" t="str">
        <f t="shared" si="59"/>
        <v/>
      </c>
      <c r="BU83" s="31" t="str">
        <f t="shared" si="60"/>
        <v/>
      </c>
      <c r="BV83" s="51"/>
      <c r="BW83" s="33"/>
      <c r="BX83" s="34"/>
      <c r="BY83" s="34" t="str">
        <f t="shared" si="61"/>
        <v/>
      </c>
      <c r="BZ83" s="34"/>
      <c r="CA83" s="34"/>
      <c r="CB83" s="34"/>
      <c r="CC83" s="34" t="str">
        <f t="shared" si="62"/>
        <v/>
      </c>
      <c r="CD83" s="31" t="str">
        <f t="shared" si="63"/>
        <v/>
      </c>
      <c r="CE83" s="51"/>
      <c r="CF83" s="33"/>
      <c r="CG83" s="34" t="str">
        <f>IF($A83="","",IF(CF83="","I",LOOKUP(CF83/CH$2,{0,0.4,0.45,0.5,0.55,0.6,0.65,0.7,0.75,0.8,1},{"F","D","C","C+","B-","B","B+","A-","A","A+"})))</f>
        <v/>
      </c>
      <c r="CH83" s="35" t="str">
        <f>IF($A83="","",IF(CF83="","--",LOOKUP(CF83/CH$2,{0,0.4,0.45,0.5,0.55,0.6,0.65,0.7,0.75,0.8,1},{0,2,2.25,2.5,2.75,3,3.25,3.5,3.75,4})))</f>
        <v/>
      </c>
      <c r="CI83" s="52"/>
      <c r="CJ83" s="36"/>
      <c r="CK83" s="36"/>
      <c r="CL83" s="36" t="str">
        <f t="shared" si="64"/>
        <v/>
      </c>
      <c r="CM83" s="36"/>
      <c r="CN83" s="37"/>
      <c r="CO83" s="36"/>
      <c r="CP83" s="60" t="str">
        <f t="shared" si="65"/>
        <v/>
      </c>
      <c r="CQ83" s="64"/>
      <c r="CR83" s="35"/>
      <c r="CT83" s="69"/>
      <c r="CV83" s="69"/>
    </row>
    <row r="84" spans="1:100" s="38" customFormat="1" x14ac:dyDescent="0.25">
      <c r="A84" s="31"/>
      <c r="B84" s="32"/>
      <c r="C84" s="33"/>
      <c r="D84" s="34"/>
      <c r="E84" s="34" t="str">
        <f t="shared" si="38"/>
        <v/>
      </c>
      <c r="F84" s="34"/>
      <c r="G84" s="34"/>
      <c r="H84" s="34"/>
      <c r="I84" s="34" t="str">
        <f t="shared" si="39"/>
        <v/>
      </c>
      <c r="J84" s="34" t="str">
        <f t="shared" si="40"/>
        <v/>
      </c>
      <c r="K84" s="51"/>
      <c r="L84" s="39"/>
      <c r="M84" s="34"/>
      <c r="N84" s="34" t="str">
        <f t="shared" si="41"/>
        <v/>
      </c>
      <c r="O84" s="34"/>
      <c r="P84" s="34"/>
      <c r="Q84" s="34"/>
      <c r="R84" s="34" t="str">
        <f t="shared" si="42"/>
        <v/>
      </c>
      <c r="S84" s="31" t="str">
        <f t="shared" si="43"/>
        <v/>
      </c>
      <c r="T84" s="51"/>
      <c r="U84" s="33"/>
      <c r="V84" s="34"/>
      <c r="W84" s="34" t="str">
        <f t="shared" si="44"/>
        <v/>
      </c>
      <c r="X84" s="34"/>
      <c r="Y84" s="34"/>
      <c r="Z84" s="34"/>
      <c r="AA84" s="34" t="str">
        <f t="shared" si="45"/>
        <v/>
      </c>
      <c r="AB84" s="31" t="str">
        <f t="shared" si="46"/>
        <v/>
      </c>
      <c r="AC84" s="51"/>
      <c r="AD84" s="33"/>
      <c r="AE84" s="34"/>
      <c r="AF84" s="34" t="str">
        <f t="shared" si="47"/>
        <v/>
      </c>
      <c r="AG84" s="34"/>
      <c r="AH84" s="34"/>
      <c r="AI84" s="34"/>
      <c r="AJ84" s="34" t="str">
        <f t="shared" si="48"/>
        <v/>
      </c>
      <c r="AK84" s="31" t="str">
        <f t="shared" si="49"/>
        <v/>
      </c>
      <c r="AL84" s="51"/>
      <c r="AM84" s="33"/>
      <c r="AN84" s="34"/>
      <c r="AO84" s="34" t="str">
        <f t="shared" si="37"/>
        <v/>
      </c>
      <c r="AP84" s="34"/>
      <c r="AQ84" s="34"/>
      <c r="AR84" s="34"/>
      <c r="AS84" s="34" t="str">
        <f t="shared" si="50"/>
        <v/>
      </c>
      <c r="AT84" s="31" t="str">
        <f t="shared" si="51"/>
        <v/>
      </c>
      <c r="AU84" s="51"/>
      <c r="AV84" s="33"/>
      <c r="AW84" s="34"/>
      <c r="AX84" s="34" t="str">
        <f t="shared" si="52"/>
        <v/>
      </c>
      <c r="AY84" s="34"/>
      <c r="AZ84" s="34"/>
      <c r="BA84" s="34"/>
      <c r="BB84" s="34" t="str">
        <f t="shared" si="53"/>
        <v/>
      </c>
      <c r="BC84" s="31" t="str">
        <f t="shared" si="54"/>
        <v/>
      </c>
      <c r="BD84" s="51"/>
      <c r="BE84" s="33"/>
      <c r="BF84" s="34"/>
      <c r="BG84" s="34" t="str">
        <f t="shared" si="55"/>
        <v/>
      </c>
      <c r="BH84" s="34"/>
      <c r="BI84" s="34"/>
      <c r="BJ84" s="34"/>
      <c r="BK84" s="34" t="str">
        <f t="shared" si="56"/>
        <v/>
      </c>
      <c r="BL84" s="31" t="str">
        <f t="shared" si="57"/>
        <v/>
      </c>
      <c r="BM84" s="51"/>
      <c r="BN84" s="33"/>
      <c r="BO84" s="34"/>
      <c r="BP84" s="34" t="str">
        <f t="shared" si="58"/>
        <v/>
      </c>
      <c r="BQ84" s="34"/>
      <c r="BR84" s="34"/>
      <c r="BS84" s="34"/>
      <c r="BT84" s="34" t="str">
        <f t="shared" si="59"/>
        <v/>
      </c>
      <c r="BU84" s="31" t="str">
        <f t="shared" si="60"/>
        <v/>
      </c>
      <c r="BV84" s="51"/>
      <c r="BW84" s="33"/>
      <c r="BX84" s="34"/>
      <c r="BY84" s="34" t="str">
        <f t="shared" si="61"/>
        <v/>
      </c>
      <c r="BZ84" s="34"/>
      <c r="CA84" s="34"/>
      <c r="CB84" s="34"/>
      <c r="CC84" s="34" t="str">
        <f t="shared" si="62"/>
        <v/>
      </c>
      <c r="CD84" s="31" t="str">
        <f t="shared" si="63"/>
        <v/>
      </c>
      <c r="CE84" s="51"/>
      <c r="CF84" s="33"/>
      <c r="CG84" s="34" t="str">
        <f>IF($A84="","",IF(CF84="","I",LOOKUP(CF84/CH$2,{0,0.4,0.45,0.5,0.55,0.6,0.65,0.7,0.75,0.8,1},{"F","D","C","C+","B-","B","B+","A-","A","A+"})))</f>
        <v/>
      </c>
      <c r="CH84" s="35" t="str">
        <f>IF($A84="","",IF(CF84="","--",LOOKUP(CF84/CH$2,{0,0.4,0.45,0.5,0.55,0.6,0.65,0.7,0.75,0.8,1},{0,2,2.25,2.5,2.75,3,3.25,3.5,3.75,4})))</f>
        <v/>
      </c>
      <c r="CI84" s="52"/>
      <c r="CJ84" s="36"/>
      <c r="CK84" s="36"/>
      <c r="CL84" s="36" t="str">
        <f t="shared" si="64"/>
        <v/>
      </c>
      <c r="CM84" s="36"/>
      <c r="CN84" s="37"/>
      <c r="CO84" s="36"/>
      <c r="CP84" s="60" t="str">
        <f t="shared" si="65"/>
        <v/>
      </c>
      <c r="CQ84" s="64"/>
      <c r="CR84" s="35"/>
      <c r="CT84" s="69"/>
      <c r="CV84" s="69"/>
    </row>
    <row r="85" spans="1:100" s="38" customFormat="1" x14ac:dyDescent="0.25">
      <c r="A85" s="31"/>
      <c r="B85" s="32"/>
      <c r="C85" s="33"/>
      <c r="D85" s="34"/>
      <c r="E85" s="34" t="str">
        <f t="shared" si="38"/>
        <v/>
      </c>
      <c r="F85" s="34"/>
      <c r="G85" s="34"/>
      <c r="H85" s="34"/>
      <c r="I85" s="34" t="str">
        <f t="shared" si="39"/>
        <v/>
      </c>
      <c r="J85" s="34" t="str">
        <f t="shared" si="40"/>
        <v/>
      </c>
      <c r="K85" s="51"/>
      <c r="L85" s="39"/>
      <c r="M85" s="34"/>
      <c r="N85" s="34" t="str">
        <f t="shared" si="41"/>
        <v/>
      </c>
      <c r="O85" s="34"/>
      <c r="P85" s="34"/>
      <c r="Q85" s="34"/>
      <c r="R85" s="34" t="str">
        <f t="shared" si="42"/>
        <v/>
      </c>
      <c r="S85" s="31" t="str">
        <f t="shared" si="43"/>
        <v/>
      </c>
      <c r="T85" s="51"/>
      <c r="U85" s="33"/>
      <c r="V85" s="34"/>
      <c r="W85" s="34" t="str">
        <f t="shared" si="44"/>
        <v/>
      </c>
      <c r="X85" s="34"/>
      <c r="Y85" s="34"/>
      <c r="Z85" s="34"/>
      <c r="AA85" s="34" t="str">
        <f t="shared" si="45"/>
        <v/>
      </c>
      <c r="AB85" s="31" t="str">
        <f t="shared" si="46"/>
        <v/>
      </c>
      <c r="AC85" s="51"/>
      <c r="AD85" s="33"/>
      <c r="AE85" s="34"/>
      <c r="AF85" s="34" t="str">
        <f t="shared" si="47"/>
        <v/>
      </c>
      <c r="AG85" s="34"/>
      <c r="AH85" s="34"/>
      <c r="AI85" s="34"/>
      <c r="AJ85" s="34" t="str">
        <f t="shared" si="48"/>
        <v/>
      </c>
      <c r="AK85" s="31" t="str">
        <f t="shared" si="49"/>
        <v/>
      </c>
      <c r="AL85" s="51"/>
      <c r="AM85" s="33"/>
      <c r="AN85" s="34"/>
      <c r="AO85" s="34" t="str">
        <f t="shared" si="37"/>
        <v/>
      </c>
      <c r="AP85" s="34"/>
      <c r="AQ85" s="34"/>
      <c r="AR85" s="34"/>
      <c r="AS85" s="34" t="str">
        <f t="shared" si="50"/>
        <v/>
      </c>
      <c r="AT85" s="31" t="str">
        <f t="shared" si="51"/>
        <v/>
      </c>
      <c r="AU85" s="51"/>
      <c r="AV85" s="33"/>
      <c r="AW85" s="34"/>
      <c r="AX85" s="34" t="str">
        <f t="shared" si="52"/>
        <v/>
      </c>
      <c r="AY85" s="34"/>
      <c r="AZ85" s="34"/>
      <c r="BA85" s="34"/>
      <c r="BB85" s="34" t="str">
        <f t="shared" si="53"/>
        <v/>
      </c>
      <c r="BC85" s="31" t="str">
        <f t="shared" si="54"/>
        <v/>
      </c>
      <c r="BD85" s="51"/>
      <c r="BE85" s="33"/>
      <c r="BF85" s="34"/>
      <c r="BG85" s="34" t="str">
        <f t="shared" si="55"/>
        <v/>
      </c>
      <c r="BH85" s="34"/>
      <c r="BI85" s="34"/>
      <c r="BJ85" s="34"/>
      <c r="BK85" s="34" t="str">
        <f t="shared" si="56"/>
        <v/>
      </c>
      <c r="BL85" s="31" t="str">
        <f t="shared" si="57"/>
        <v/>
      </c>
      <c r="BM85" s="51"/>
      <c r="BN85" s="33"/>
      <c r="BO85" s="34"/>
      <c r="BP85" s="34" t="str">
        <f t="shared" si="58"/>
        <v/>
      </c>
      <c r="BQ85" s="34"/>
      <c r="BR85" s="34"/>
      <c r="BS85" s="34"/>
      <c r="BT85" s="34" t="str">
        <f t="shared" si="59"/>
        <v/>
      </c>
      <c r="BU85" s="31" t="str">
        <f t="shared" si="60"/>
        <v/>
      </c>
      <c r="BV85" s="51"/>
      <c r="BW85" s="33"/>
      <c r="BX85" s="34"/>
      <c r="BY85" s="34" t="str">
        <f t="shared" si="61"/>
        <v/>
      </c>
      <c r="BZ85" s="34"/>
      <c r="CA85" s="34"/>
      <c r="CB85" s="34"/>
      <c r="CC85" s="34" t="str">
        <f t="shared" si="62"/>
        <v/>
      </c>
      <c r="CD85" s="31" t="str">
        <f t="shared" si="63"/>
        <v/>
      </c>
      <c r="CE85" s="51"/>
      <c r="CF85" s="33"/>
      <c r="CG85" s="34" t="str">
        <f>IF($A85="","",IF(CF85="","I",LOOKUP(CF85/CH$2,{0,0.4,0.45,0.5,0.55,0.6,0.65,0.7,0.75,0.8,1},{"F","D","C","C+","B-","B","B+","A-","A","A+"})))</f>
        <v/>
      </c>
      <c r="CH85" s="35" t="str">
        <f>IF($A85="","",IF(CF85="","--",LOOKUP(CF85/CH$2,{0,0.4,0.45,0.5,0.55,0.6,0.65,0.7,0.75,0.8,1},{0,2,2.25,2.5,2.75,3,3.25,3.5,3.75,4})))</f>
        <v/>
      </c>
      <c r="CI85" s="52"/>
      <c r="CJ85" s="36"/>
      <c r="CK85" s="36"/>
      <c r="CL85" s="36" t="str">
        <f t="shared" si="64"/>
        <v/>
      </c>
      <c r="CM85" s="36"/>
      <c r="CN85" s="37"/>
      <c r="CO85" s="36"/>
      <c r="CP85" s="60" t="str">
        <f t="shared" si="65"/>
        <v/>
      </c>
      <c r="CQ85" s="64"/>
      <c r="CR85" s="35"/>
      <c r="CT85" s="69"/>
      <c r="CV85" s="69"/>
    </row>
    <row r="86" spans="1:100" s="38" customFormat="1" x14ac:dyDescent="0.25">
      <c r="A86" s="31"/>
      <c r="B86" s="32"/>
      <c r="C86" s="33"/>
      <c r="D86" s="34"/>
      <c r="E86" s="34" t="str">
        <f t="shared" si="38"/>
        <v/>
      </c>
      <c r="F86" s="34"/>
      <c r="G86" s="34"/>
      <c r="H86" s="34"/>
      <c r="I86" s="34" t="str">
        <f t="shared" si="39"/>
        <v/>
      </c>
      <c r="J86" s="34" t="str">
        <f t="shared" si="40"/>
        <v/>
      </c>
      <c r="K86" s="51"/>
      <c r="L86" s="39"/>
      <c r="M86" s="34"/>
      <c r="N86" s="34" t="str">
        <f t="shared" si="41"/>
        <v/>
      </c>
      <c r="O86" s="34"/>
      <c r="P86" s="34"/>
      <c r="Q86" s="34"/>
      <c r="R86" s="34" t="str">
        <f t="shared" si="42"/>
        <v/>
      </c>
      <c r="S86" s="31" t="str">
        <f t="shared" si="43"/>
        <v/>
      </c>
      <c r="T86" s="51"/>
      <c r="U86" s="33"/>
      <c r="V86" s="34"/>
      <c r="W86" s="34" t="str">
        <f t="shared" si="44"/>
        <v/>
      </c>
      <c r="X86" s="34"/>
      <c r="Y86" s="34"/>
      <c r="Z86" s="34"/>
      <c r="AA86" s="34" t="str">
        <f t="shared" si="45"/>
        <v/>
      </c>
      <c r="AB86" s="31" t="str">
        <f t="shared" si="46"/>
        <v/>
      </c>
      <c r="AC86" s="51"/>
      <c r="AD86" s="33"/>
      <c r="AE86" s="34"/>
      <c r="AF86" s="34" t="str">
        <f t="shared" si="47"/>
        <v/>
      </c>
      <c r="AG86" s="34"/>
      <c r="AH86" s="34"/>
      <c r="AI86" s="34"/>
      <c r="AJ86" s="34" t="str">
        <f t="shared" si="48"/>
        <v/>
      </c>
      <c r="AK86" s="31" t="str">
        <f t="shared" si="49"/>
        <v/>
      </c>
      <c r="AL86" s="51"/>
      <c r="AM86" s="33"/>
      <c r="AN86" s="34"/>
      <c r="AO86" s="34" t="str">
        <f t="shared" si="37"/>
        <v/>
      </c>
      <c r="AP86" s="34"/>
      <c r="AQ86" s="34"/>
      <c r="AR86" s="34"/>
      <c r="AS86" s="34" t="str">
        <f t="shared" si="50"/>
        <v/>
      </c>
      <c r="AT86" s="31" t="str">
        <f t="shared" si="51"/>
        <v/>
      </c>
      <c r="AU86" s="51"/>
      <c r="AV86" s="33"/>
      <c r="AW86" s="34"/>
      <c r="AX86" s="34" t="str">
        <f t="shared" si="52"/>
        <v/>
      </c>
      <c r="AY86" s="34"/>
      <c r="AZ86" s="34"/>
      <c r="BA86" s="34"/>
      <c r="BB86" s="34" t="str">
        <f t="shared" si="53"/>
        <v/>
      </c>
      <c r="BC86" s="31" t="str">
        <f t="shared" si="54"/>
        <v/>
      </c>
      <c r="BD86" s="51"/>
      <c r="BE86" s="33"/>
      <c r="BF86" s="34"/>
      <c r="BG86" s="34" t="str">
        <f t="shared" si="55"/>
        <v/>
      </c>
      <c r="BH86" s="34"/>
      <c r="BI86" s="34"/>
      <c r="BJ86" s="34"/>
      <c r="BK86" s="34" t="str">
        <f t="shared" si="56"/>
        <v/>
      </c>
      <c r="BL86" s="31" t="str">
        <f t="shared" si="57"/>
        <v/>
      </c>
      <c r="BM86" s="51"/>
      <c r="BN86" s="33"/>
      <c r="BO86" s="34"/>
      <c r="BP86" s="34" t="str">
        <f t="shared" si="58"/>
        <v/>
      </c>
      <c r="BQ86" s="34"/>
      <c r="BR86" s="34"/>
      <c r="BS86" s="34"/>
      <c r="BT86" s="34" t="str">
        <f t="shared" si="59"/>
        <v/>
      </c>
      <c r="BU86" s="31" t="str">
        <f t="shared" si="60"/>
        <v/>
      </c>
      <c r="BV86" s="51"/>
      <c r="BW86" s="33"/>
      <c r="BX86" s="34"/>
      <c r="BY86" s="34" t="str">
        <f t="shared" si="61"/>
        <v/>
      </c>
      <c r="BZ86" s="34"/>
      <c r="CA86" s="34"/>
      <c r="CB86" s="34"/>
      <c r="CC86" s="34" t="str">
        <f t="shared" si="62"/>
        <v/>
      </c>
      <c r="CD86" s="31" t="str">
        <f t="shared" si="63"/>
        <v/>
      </c>
      <c r="CE86" s="51"/>
      <c r="CF86" s="33"/>
      <c r="CG86" s="34" t="str">
        <f>IF($A86="","",IF(CF86="","I",LOOKUP(CF86/CH$2,{0,0.4,0.45,0.5,0.55,0.6,0.65,0.7,0.75,0.8,1},{"F","D","C","C+","B-","B","B+","A-","A","A+"})))</f>
        <v/>
      </c>
      <c r="CH86" s="35" t="str">
        <f>IF($A86="","",IF(CF86="","--",LOOKUP(CF86/CH$2,{0,0.4,0.45,0.5,0.55,0.6,0.65,0.7,0.75,0.8,1},{0,2,2.25,2.5,2.75,3,3.25,3.5,3.75,4})))</f>
        <v/>
      </c>
      <c r="CI86" s="52"/>
      <c r="CJ86" s="36"/>
      <c r="CK86" s="36"/>
      <c r="CL86" s="36" t="str">
        <f t="shared" si="64"/>
        <v/>
      </c>
      <c r="CM86" s="36"/>
      <c r="CN86" s="37"/>
      <c r="CO86" s="36"/>
      <c r="CP86" s="60" t="str">
        <f t="shared" si="65"/>
        <v/>
      </c>
      <c r="CQ86" s="64"/>
      <c r="CR86" s="35"/>
      <c r="CT86" s="69"/>
      <c r="CV86" s="69"/>
    </row>
    <row r="87" spans="1:100" s="38" customFormat="1" x14ac:dyDescent="0.25">
      <c r="A87" s="31"/>
      <c r="B87" s="32"/>
      <c r="C87" s="33"/>
      <c r="D87" s="34"/>
      <c r="E87" s="34" t="str">
        <f t="shared" si="38"/>
        <v/>
      </c>
      <c r="F87" s="34"/>
      <c r="G87" s="34"/>
      <c r="H87" s="34"/>
      <c r="I87" s="34" t="str">
        <f t="shared" si="39"/>
        <v/>
      </c>
      <c r="J87" s="34" t="str">
        <f t="shared" si="40"/>
        <v/>
      </c>
      <c r="K87" s="51"/>
      <c r="L87" s="39"/>
      <c r="M87" s="34"/>
      <c r="N87" s="34" t="str">
        <f t="shared" si="41"/>
        <v/>
      </c>
      <c r="O87" s="34"/>
      <c r="P87" s="34"/>
      <c r="Q87" s="34"/>
      <c r="R87" s="34" t="str">
        <f t="shared" si="42"/>
        <v/>
      </c>
      <c r="S87" s="31" t="str">
        <f t="shared" si="43"/>
        <v/>
      </c>
      <c r="T87" s="51"/>
      <c r="U87" s="33"/>
      <c r="V87" s="34"/>
      <c r="W87" s="34" t="str">
        <f t="shared" si="44"/>
        <v/>
      </c>
      <c r="X87" s="34"/>
      <c r="Y87" s="34"/>
      <c r="Z87" s="34"/>
      <c r="AA87" s="34" t="str">
        <f t="shared" si="45"/>
        <v/>
      </c>
      <c r="AB87" s="31" t="str">
        <f t="shared" si="46"/>
        <v/>
      </c>
      <c r="AC87" s="51"/>
      <c r="AD87" s="33"/>
      <c r="AE87" s="34"/>
      <c r="AF87" s="34" t="str">
        <f t="shared" si="47"/>
        <v/>
      </c>
      <c r="AG87" s="34"/>
      <c r="AH87" s="34"/>
      <c r="AI87" s="34"/>
      <c r="AJ87" s="34" t="str">
        <f t="shared" si="48"/>
        <v/>
      </c>
      <c r="AK87" s="31" t="str">
        <f t="shared" si="49"/>
        <v/>
      </c>
      <c r="AL87" s="51"/>
      <c r="AM87" s="33"/>
      <c r="AN87" s="34"/>
      <c r="AO87" s="34" t="str">
        <f t="shared" si="37"/>
        <v/>
      </c>
      <c r="AP87" s="34"/>
      <c r="AQ87" s="34"/>
      <c r="AR87" s="34"/>
      <c r="AS87" s="34" t="str">
        <f t="shared" si="50"/>
        <v/>
      </c>
      <c r="AT87" s="31" t="str">
        <f t="shared" si="51"/>
        <v/>
      </c>
      <c r="AU87" s="51"/>
      <c r="AV87" s="33"/>
      <c r="AW87" s="34"/>
      <c r="AX87" s="34" t="str">
        <f t="shared" si="52"/>
        <v/>
      </c>
      <c r="AY87" s="34"/>
      <c r="AZ87" s="34"/>
      <c r="BA87" s="34"/>
      <c r="BB87" s="34" t="str">
        <f t="shared" si="53"/>
        <v/>
      </c>
      <c r="BC87" s="31" t="str">
        <f t="shared" si="54"/>
        <v/>
      </c>
      <c r="BD87" s="51"/>
      <c r="BE87" s="33"/>
      <c r="BF87" s="34"/>
      <c r="BG87" s="34" t="str">
        <f t="shared" si="55"/>
        <v/>
      </c>
      <c r="BH87" s="34"/>
      <c r="BI87" s="34"/>
      <c r="BJ87" s="34"/>
      <c r="BK87" s="34" t="str">
        <f t="shared" si="56"/>
        <v/>
      </c>
      <c r="BL87" s="31" t="str">
        <f t="shared" si="57"/>
        <v/>
      </c>
      <c r="BM87" s="51"/>
      <c r="BN87" s="33"/>
      <c r="BO87" s="34"/>
      <c r="BP87" s="34" t="str">
        <f t="shared" si="58"/>
        <v/>
      </c>
      <c r="BQ87" s="34"/>
      <c r="BR87" s="34"/>
      <c r="BS87" s="34"/>
      <c r="BT87" s="34" t="str">
        <f t="shared" si="59"/>
        <v/>
      </c>
      <c r="BU87" s="31" t="str">
        <f t="shared" si="60"/>
        <v/>
      </c>
      <c r="BV87" s="51"/>
      <c r="BW87" s="33"/>
      <c r="BX87" s="34"/>
      <c r="BY87" s="34" t="str">
        <f t="shared" si="61"/>
        <v/>
      </c>
      <c r="BZ87" s="34"/>
      <c r="CA87" s="34"/>
      <c r="CB87" s="34"/>
      <c r="CC87" s="34" t="str">
        <f t="shared" si="62"/>
        <v/>
      </c>
      <c r="CD87" s="31" t="str">
        <f t="shared" si="63"/>
        <v/>
      </c>
      <c r="CE87" s="51"/>
      <c r="CF87" s="33"/>
      <c r="CG87" s="34" t="str">
        <f>IF($A87="","",IF(CF87="","I",LOOKUP(CF87/CH$2,{0,0.4,0.45,0.5,0.55,0.6,0.65,0.7,0.75,0.8,1},{"F","D","C","C+","B-","B","B+","A-","A","A+"})))</f>
        <v/>
      </c>
      <c r="CH87" s="35" t="str">
        <f>IF($A87="","",IF(CF87="","--",LOOKUP(CF87/CH$2,{0,0.4,0.45,0.5,0.55,0.6,0.65,0.7,0.75,0.8,1},{0,2,2.25,2.5,2.75,3,3.25,3.5,3.75,4})))</f>
        <v/>
      </c>
      <c r="CI87" s="52"/>
      <c r="CJ87" s="36"/>
      <c r="CK87" s="36"/>
      <c r="CL87" s="36" t="str">
        <f t="shared" si="64"/>
        <v/>
      </c>
      <c r="CM87" s="36"/>
      <c r="CN87" s="37"/>
      <c r="CO87" s="36"/>
      <c r="CP87" s="60" t="str">
        <f t="shared" si="65"/>
        <v/>
      </c>
      <c r="CQ87" s="64"/>
      <c r="CR87" s="35"/>
      <c r="CT87" s="69"/>
      <c r="CV87" s="69"/>
    </row>
    <row r="88" spans="1:100" s="38" customFormat="1" x14ac:dyDescent="0.25">
      <c r="A88" s="31"/>
      <c r="B88" s="32"/>
      <c r="C88" s="33"/>
      <c r="D88" s="34"/>
      <c r="E88" s="34" t="str">
        <f t="shared" si="38"/>
        <v/>
      </c>
      <c r="F88" s="34"/>
      <c r="G88" s="34"/>
      <c r="H88" s="34"/>
      <c r="I88" s="34" t="str">
        <f t="shared" si="39"/>
        <v/>
      </c>
      <c r="J88" s="34" t="str">
        <f t="shared" si="40"/>
        <v/>
      </c>
      <c r="K88" s="51"/>
      <c r="L88" s="39"/>
      <c r="M88" s="34"/>
      <c r="N88" s="34" t="str">
        <f t="shared" si="41"/>
        <v/>
      </c>
      <c r="O88" s="34"/>
      <c r="P88" s="34"/>
      <c r="Q88" s="34"/>
      <c r="R88" s="34" t="str">
        <f t="shared" si="42"/>
        <v/>
      </c>
      <c r="S88" s="31" t="str">
        <f t="shared" si="43"/>
        <v/>
      </c>
      <c r="T88" s="51"/>
      <c r="U88" s="33"/>
      <c r="V88" s="34"/>
      <c r="W88" s="34" t="str">
        <f t="shared" si="44"/>
        <v/>
      </c>
      <c r="X88" s="34"/>
      <c r="Y88" s="34"/>
      <c r="Z88" s="34"/>
      <c r="AA88" s="34" t="str">
        <f t="shared" si="45"/>
        <v/>
      </c>
      <c r="AB88" s="31" t="str">
        <f t="shared" si="46"/>
        <v/>
      </c>
      <c r="AC88" s="51"/>
      <c r="AD88" s="33"/>
      <c r="AE88" s="34"/>
      <c r="AF88" s="34" t="str">
        <f t="shared" si="47"/>
        <v/>
      </c>
      <c r="AG88" s="34"/>
      <c r="AH88" s="34"/>
      <c r="AI88" s="34"/>
      <c r="AJ88" s="34" t="str">
        <f t="shared" si="48"/>
        <v/>
      </c>
      <c r="AK88" s="31" t="str">
        <f t="shared" si="49"/>
        <v/>
      </c>
      <c r="AL88" s="51"/>
      <c r="AM88" s="33"/>
      <c r="AN88" s="34"/>
      <c r="AO88" s="34" t="str">
        <f t="shared" si="37"/>
        <v/>
      </c>
      <c r="AP88" s="34"/>
      <c r="AQ88" s="34"/>
      <c r="AR88" s="34"/>
      <c r="AS88" s="34" t="str">
        <f t="shared" si="50"/>
        <v/>
      </c>
      <c r="AT88" s="31" t="str">
        <f t="shared" si="51"/>
        <v/>
      </c>
      <c r="AU88" s="51"/>
      <c r="AV88" s="33"/>
      <c r="AW88" s="34"/>
      <c r="AX88" s="34" t="str">
        <f t="shared" si="52"/>
        <v/>
      </c>
      <c r="AY88" s="34"/>
      <c r="AZ88" s="34"/>
      <c r="BA88" s="34"/>
      <c r="BB88" s="34" t="str">
        <f t="shared" si="53"/>
        <v/>
      </c>
      <c r="BC88" s="31" t="str">
        <f t="shared" si="54"/>
        <v/>
      </c>
      <c r="BD88" s="51"/>
      <c r="BE88" s="33"/>
      <c r="BF88" s="34"/>
      <c r="BG88" s="34" t="str">
        <f t="shared" si="55"/>
        <v/>
      </c>
      <c r="BH88" s="34"/>
      <c r="BI88" s="34"/>
      <c r="BJ88" s="34"/>
      <c r="BK88" s="34" t="str">
        <f t="shared" si="56"/>
        <v/>
      </c>
      <c r="BL88" s="31" t="str">
        <f t="shared" si="57"/>
        <v/>
      </c>
      <c r="BM88" s="51"/>
      <c r="BN88" s="33"/>
      <c r="BO88" s="34"/>
      <c r="BP88" s="34" t="str">
        <f t="shared" si="58"/>
        <v/>
      </c>
      <c r="BQ88" s="34"/>
      <c r="BR88" s="34"/>
      <c r="BS88" s="34"/>
      <c r="BT88" s="34" t="str">
        <f t="shared" si="59"/>
        <v/>
      </c>
      <c r="BU88" s="31" t="str">
        <f t="shared" si="60"/>
        <v/>
      </c>
      <c r="BV88" s="51"/>
      <c r="BW88" s="33"/>
      <c r="BX88" s="34"/>
      <c r="BY88" s="34" t="str">
        <f t="shared" si="61"/>
        <v/>
      </c>
      <c r="BZ88" s="34"/>
      <c r="CA88" s="34"/>
      <c r="CB88" s="34"/>
      <c r="CC88" s="34" t="str">
        <f t="shared" si="62"/>
        <v/>
      </c>
      <c r="CD88" s="31" t="str">
        <f t="shared" si="63"/>
        <v/>
      </c>
      <c r="CE88" s="51"/>
      <c r="CF88" s="33"/>
      <c r="CG88" s="34" t="str">
        <f>IF($A88="","",IF(CF88="","I",LOOKUP(CF88/CH$2,{0,0.4,0.45,0.5,0.55,0.6,0.65,0.7,0.75,0.8,1},{"F","D","C","C+","B-","B","B+","A-","A","A+"})))</f>
        <v/>
      </c>
      <c r="CH88" s="35" t="str">
        <f>IF($A88="","",IF(CF88="","--",LOOKUP(CF88/CH$2,{0,0.4,0.45,0.5,0.55,0.6,0.65,0.7,0.75,0.8,1},{0,2,2.25,2.5,2.75,3,3.25,3.5,3.75,4})))</f>
        <v/>
      </c>
      <c r="CI88" s="52"/>
      <c r="CJ88" s="36"/>
      <c r="CK88" s="36"/>
      <c r="CL88" s="36" t="str">
        <f t="shared" si="64"/>
        <v/>
      </c>
      <c r="CM88" s="36"/>
      <c r="CN88" s="37"/>
      <c r="CO88" s="36"/>
      <c r="CP88" s="60" t="str">
        <f t="shared" si="65"/>
        <v/>
      </c>
      <c r="CQ88" s="64"/>
      <c r="CR88" s="35"/>
      <c r="CT88" s="69"/>
      <c r="CV88" s="69"/>
    </row>
    <row r="89" spans="1:100" s="38" customFormat="1" x14ac:dyDescent="0.25">
      <c r="A89" s="31"/>
      <c r="B89" s="32"/>
      <c r="C89" s="33"/>
      <c r="D89" s="34"/>
      <c r="E89" s="34" t="str">
        <f t="shared" si="38"/>
        <v/>
      </c>
      <c r="F89" s="34"/>
      <c r="G89" s="34"/>
      <c r="H89" s="34"/>
      <c r="I89" s="34" t="str">
        <f t="shared" si="39"/>
        <v/>
      </c>
      <c r="J89" s="34" t="str">
        <f t="shared" si="40"/>
        <v/>
      </c>
      <c r="K89" s="51"/>
      <c r="L89" s="39"/>
      <c r="M89" s="34"/>
      <c r="N89" s="34" t="str">
        <f t="shared" si="41"/>
        <v/>
      </c>
      <c r="O89" s="34"/>
      <c r="P89" s="34"/>
      <c r="Q89" s="34"/>
      <c r="R89" s="34" t="str">
        <f t="shared" si="42"/>
        <v/>
      </c>
      <c r="S89" s="31" t="str">
        <f t="shared" si="43"/>
        <v/>
      </c>
      <c r="T89" s="51"/>
      <c r="U89" s="33"/>
      <c r="V89" s="34"/>
      <c r="W89" s="34" t="str">
        <f t="shared" si="44"/>
        <v/>
      </c>
      <c r="X89" s="34"/>
      <c r="Y89" s="34"/>
      <c r="Z89" s="34"/>
      <c r="AA89" s="34" t="str">
        <f t="shared" si="45"/>
        <v/>
      </c>
      <c r="AB89" s="31" t="str">
        <f t="shared" si="46"/>
        <v/>
      </c>
      <c r="AC89" s="51"/>
      <c r="AD89" s="33"/>
      <c r="AE89" s="34"/>
      <c r="AF89" s="34" t="str">
        <f t="shared" si="47"/>
        <v/>
      </c>
      <c r="AG89" s="34"/>
      <c r="AH89" s="34"/>
      <c r="AI89" s="34"/>
      <c r="AJ89" s="34" t="str">
        <f t="shared" si="48"/>
        <v/>
      </c>
      <c r="AK89" s="31" t="str">
        <f t="shared" si="49"/>
        <v/>
      </c>
      <c r="AL89" s="51"/>
      <c r="AM89" s="33"/>
      <c r="AN89" s="34"/>
      <c r="AO89" s="34" t="str">
        <f t="shared" si="37"/>
        <v/>
      </c>
      <c r="AP89" s="34"/>
      <c r="AQ89" s="34"/>
      <c r="AR89" s="34"/>
      <c r="AS89" s="34" t="str">
        <f t="shared" si="50"/>
        <v/>
      </c>
      <c r="AT89" s="31" t="str">
        <f t="shared" si="51"/>
        <v/>
      </c>
      <c r="AU89" s="51"/>
      <c r="AV89" s="33"/>
      <c r="AW89" s="34"/>
      <c r="AX89" s="34" t="str">
        <f t="shared" si="52"/>
        <v/>
      </c>
      <c r="AY89" s="34"/>
      <c r="AZ89" s="34"/>
      <c r="BA89" s="34"/>
      <c r="BB89" s="34" t="str">
        <f t="shared" si="53"/>
        <v/>
      </c>
      <c r="BC89" s="31" t="str">
        <f t="shared" si="54"/>
        <v/>
      </c>
      <c r="BD89" s="51"/>
      <c r="BE89" s="33"/>
      <c r="BF89" s="34"/>
      <c r="BG89" s="34" t="str">
        <f t="shared" si="55"/>
        <v/>
      </c>
      <c r="BH89" s="34"/>
      <c r="BI89" s="34"/>
      <c r="BJ89" s="34"/>
      <c r="BK89" s="34" t="str">
        <f t="shared" si="56"/>
        <v/>
      </c>
      <c r="BL89" s="31" t="str">
        <f t="shared" si="57"/>
        <v/>
      </c>
      <c r="BM89" s="51"/>
      <c r="BN89" s="33"/>
      <c r="BO89" s="34"/>
      <c r="BP89" s="34" t="str">
        <f t="shared" si="58"/>
        <v/>
      </c>
      <c r="BQ89" s="34"/>
      <c r="BR89" s="34"/>
      <c r="BS89" s="34"/>
      <c r="BT89" s="34" t="str">
        <f t="shared" si="59"/>
        <v/>
      </c>
      <c r="BU89" s="31" t="str">
        <f t="shared" si="60"/>
        <v/>
      </c>
      <c r="BV89" s="51"/>
      <c r="BW89" s="33"/>
      <c r="BX89" s="34"/>
      <c r="BY89" s="34" t="str">
        <f t="shared" si="61"/>
        <v/>
      </c>
      <c r="BZ89" s="34"/>
      <c r="CA89" s="34"/>
      <c r="CB89" s="34"/>
      <c r="CC89" s="34" t="str">
        <f t="shared" si="62"/>
        <v/>
      </c>
      <c r="CD89" s="31" t="str">
        <f t="shared" si="63"/>
        <v/>
      </c>
      <c r="CE89" s="51"/>
      <c r="CF89" s="33"/>
      <c r="CG89" s="34" t="str">
        <f>IF($A89="","",IF(CF89="","I",LOOKUP(CF89/CH$2,{0,0.4,0.45,0.5,0.55,0.6,0.65,0.7,0.75,0.8,1},{"F","D","C","C+","B-","B","B+","A-","A","A+"})))</f>
        <v/>
      </c>
      <c r="CH89" s="35" t="str">
        <f>IF($A89="","",IF(CF89="","--",LOOKUP(CF89/CH$2,{0,0.4,0.45,0.5,0.55,0.6,0.65,0.7,0.75,0.8,1},{0,2,2.25,2.5,2.75,3,3.25,3.5,3.75,4})))</f>
        <v/>
      </c>
      <c r="CI89" s="52"/>
      <c r="CJ89" s="36"/>
      <c r="CK89" s="36"/>
      <c r="CL89" s="36" t="str">
        <f t="shared" si="64"/>
        <v/>
      </c>
      <c r="CM89" s="36"/>
      <c r="CN89" s="37"/>
      <c r="CO89" s="36"/>
      <c r="CP89" s="60" t="str">
        <f t="shared" si="65"/>
        <v/>
      </c>
      <c r="CQ89" s="64"/>
      <c r="CR89" s="35"/>
      <c r="CT89" s="69"/>
      <c r="CV89" s="69"/>
    </row>
    <row r="90" spans="1:100" s="38" customFormat="1" x14ac:dyDescent="0.25">
      <c r="A90" s="31"/>
      <c r="B90" s="32"/>
      <c r="C90" s="33"/>
      <c r="D90" s="34"/>
      <c r="E90" s="34" t="str">
        <f t="shared" si="38"/>
        <v/>
      </c>
      <c r="F90" s="34"/>
      <c r="G90" s="34"/>
      <c r="H90" s="34"/>
      <c r="I90" s="34" t="str">
        <f t="shared" si="39"/>
        <v/>
      </c>
      <c r="J90" s="34" t="str">
        <f t="shared" si="40"/>
        <v/>
      </c>
      <c r="K90" s="51"/>
      <c r="L90" s="39"/>
      <c r="M90" s="34"/>
      <c r="N90" s="34" t="str">
        <f t="shared" si="41"/>
        <v/>
      </c>
      <c r="O90" s="34"/>
      <c r="P90" s="34"/>
      <c r="Q90" s="34"/>
      <c r="R90" s="34" t="str">
        <f t="shared" si="42"/>
        <v/>
      </c>
      <c r="S90" s="31" t="str">
        <f t="shared" si="43"/>
        <v/>
      </c>
      <c r="T90" s="51"/>
      <c r="U90" s="33"/>
      <c r="V90" s="34"/>
      <c r="W90" s="34" t="str">
        <f t="shared" si="44"/>
        <v/>
      </c>
      <c r="X90" s="34"/>
      <c r="Y90" s="34"/>
      <c r="Z90" s="34"/>
      <c r="AA90" s="34" t="str">
        <f t="shared" si="45"/>
        <v/>
      </c>
      <c r="AB90" s="31" t="str">
        <f t="shared" si="46"/>
        <v/>
      </c>
      <c r="AC90" s="51"/>
      <c r="AD90" s="33"/>
      <c r="AE90" s="34"/>
      <c r="AF90" s="34" t="str">
        <f t="shared" si="47"/>
        <v/>
      </c>
      <c r="AG90" s="34"/>
      <c r="AH90" s="34"/>
      <c r="AI90" s="34"/>
      <c r="AJ90" s="34" t="str">
        <f t="shared" si="48"/>
        <v/>
      </c>
      <c r="AK90" s="31" t="str">
        <f t="shared" si="49"/>
        <v/>
      </c>
      <c r="AL90" s="51"/>
      <c r="AM90" s="33"/>
      <c r="AN90" s="34"/>
      <c r="AO90" s="34" t="str">
        <f t="shared" si="37"/>
        <v/>
      </c>
      <c r="AP90" s="34"/>
      <c r="AQ90" s="34"/>
      <c r="AR90" s="34"/>
      <c r="AS90" s="34" t="str">
        <f t="shared" si="50"/>
        <v/>
      </c>
      <c r="AT90" s="31" t="str">
        <f t="shared" si="51"/>
        <v/>
      </c>
      <c r="AU90" s="51"/>
      <c r="AV90" s="33"/>
      <c r="AW90" s="34"/>
      <c r="AX90" s="34" t="str">
        <f t="shared" si="52"/>
        <v/>
      </c>
      <c r="AY90" s="34"/>
      <c r="AZ90" s="34"/>
      <c r="BA90" s="34"/>
      <c r="BB90" s="34" t="str">
        <f t="shared" si="53"/>
        <v/>
      </c>
      <c r="BC90" s="31" t="str">
        <f t="shared" si="54"/>
        <v/>
      </c>
      <c r="BD90" s="51"/>
      <c r="BE90" s="33"/>
      <c r="BF90" s="34"/>
      <c r="BG90" s="34" t="str">
        <f t="shared" si="55"/>
        <v/>
      </c>
      <c r="BH90" s="34"/>
      <c r="BI90" s="34"/>
      <c r="BJ90" s="34"/>
      <c r="BK90" s="34" t="str">
        <f t="shared" si="56"/>
        <v/>
      </c>
      <c r="BL90" s="31" t="str">
        <f t="shared" si="57"/>
        <v/>
      </c>
      <c r="BM90" s="51"/>
      <c r="BN90" s="33"/>
      <c r="BO90" s="34"/>
      <c r="BP90" s="34" t="str">
        <f t="shared" si="58"/>
        <v/>
      </c>
      <c r="BQ90" s="34"/>
      <c r="BR90" s="34"/>
      <c r="BS90" s="34"/>
      <c r="BT90" s="34" t="str">
        <f t="shared" si="59"/>
        <v/>
      </c>
      <c r="BU90" s="31" t="str">
        <f t="shared" si="60"/>
        <v/>
      </c>
      <c r="BV90" s="51"/>
      <c r="BW90" s="33"/>
      <c r="BX90" s="34"/>
      <c r="BY90" s="34" t="str">
        <f t="shared" si="61"/>
        <v/>
      </c>
      <c r="BZ90" s="34"/>
      <c r="CA90" s="34"/>
      <c r="CB90" s="34"/>
      <c r="CC90" s="34" t="str">
        <f t="shared" si="62"/>
        <v/>
      </c>
      <c r="CD90" s="31" t="str">
        <f t="shared" si="63"/>
        <v/>
      </c>
      <c r="CE90" s="51"/>
      <c r="CF90" s="33"/>
      <c r="CG90" s="34" t="str">
        <f>IF($A90="","",IF(CF90="","I",LOOKUP(CF90/CH$2,{0,0.4,0.45,0.5,0.55,0.6,0.65,0.7,0.75,0.8,1},{"F","D","C","C+","B-","B","B+","A-","A","A+"})))</f>
        <v/>
      </c>
      <c r="CH90" s="35" t="str">
        <f>IF($A90="","",IF(CF90="","--",LOOKUP(CF90/CH$2,{0,0.4,0.45,0.5,0.55,0.6,0.65,0.7,0.75,0.8,1},{0,2,2.25,2.5,2.75,3,3.25,3.5,3.75,4})))</f>
        <v/>
      </c>
      <c r="CI90" s="52"/>
      <c r="CJ90" s="36"/>
      <c r="CK90" s="36"/>
      <c r="CL90" s="36" t="str">
        <f t="shared" si="64"/>
        <v/>
      </c>
      <c r="CM90" s="36"/>
      <c r="CN90" s="37"/>
      <c r="CO90" s="36"/>
      <c r="CP90" s="60" t="str">
        <f t="shared" si="65"/>
        <v/>
      </c>
      <c r="CQ90" s="64"/>
      <c r="CR90" s="35"/>
      <c r="CT90" s="69"/>
      <c r="CV90" s="69"/>
    </row>
    <row r="91" spans="1:100" s="38" customFormat="1" x14ac:dyDescent="0.25">
      <c r="A91" s="31"/>
      <c r="B91" s="32"/>
      <c r="C91" s="33"/>
      <c r="D91" s="34"/>
      <c r="E91" s="34" t="str">
        <f t="shared" si="38"/>
        <v/>
      </c>
      <c r="F91" s="34"/>
      <c r="G91" s="34"/>
      <c r="H91" s="34"/>
      <c r="I91" s="34" t="str">
        <f t="shared" si="39"/>
        <v/>
      </c>
      <c r="J91" s="34" t="str">
        <f t="shared" si="40"/>
        <v/>
      </c>
      <c r="K91" s="51"/>
      <c r="L91" s="39"/>
      <c r="M91" s="34"/>
      <c r="N91" s="34" t="str">
        <f t="shared" si="41"/>
        <v/>
      </c>
      <c r="O91" s="34"/>
      <c r="P91" s="34"/>
      <c r="Q91" s="34"/>
      <c r="R91" s="34" t="str">
        <f t="shared" si="42"/>
        <v/>
      </c>
      <c r="S91" s="31" t="str">
        <f t="shared" si="43"/>
        <v/>
      </c>
      <c r="T91" s="51"/>
      <c r="U91" s="33"/>
      <c r="V91" s="34"/>
      <c r="W91" s="34" t="str">
        <f t="shared" si="44"/>
        <v/>
      </c>
      <c r="X91" s="34"/>
      <c r="Y91" s="34"/>
      <c r="Z91" s="34"/>
      <c r="AA91" s="34" t="str">
        <f t="shared" si="45"/>
        <v/>
      </c>
      <c r="AB91" s="31" t="str">
        <f t="shared" si="46"/>
        <v/>
      </c>
      <c r="AC91" s="51"/>
      <c r="AD91" s="33"/>
      <c r="AE91" s="34"/>
      <c r="AF91" s="34" t="str">
        <f t="shared" si="47"/>
        <v/>
      </c>
      <c r="AG91" s="34"/>
      <c r="AH91" s="34"/>
      <c r="AI91" s="34"/>
      <c r="AJ91" s="34" t="str">
        <f t="shared" si="48"/>
        <v/>
      </c>
      <c r="AK91" s="31" t="str">
        <f t="shared" si="49"/>
        <v/>
      </c>
      <c r="AL91" s="51"/>
      <c r="AM91" s="33"/>
      <c r="AN91" s="34"/>
      <c r="AO91" s="34" t="str">
        <f t="shared" si="37"/>
        <v/>
      </c>
      <c r="AP91" s="34"/>
      <c r="AQ91" s="34"/>
      <c r="AR91" s="34"/>
      <c r="AS91" s="34" t="str">
        <f t="shared" si="50"/>
        <v/>
      </c>
      <c r="AT91" s="31" t="str">
        <f t="shared" si="51"/>
        <v/>
      </c>
      <c r="AU91" s="51"/>
      <c r="AV91" s="33"/>
      <c r="AW91" s="34"/>
      <c r="AX91" s="34" t="str">
        <f t="shared" si="52"/>
        <v/>
      </c>
      <c r="AY91" s="34"/>
      <c r="AZ91" s="34"/>
      <c r="BA91" s="34"/>
      <c r="BB91" s="34" t="str">
        <f t="shared" si="53"/>
        <v/>
      </c>
      <c r="BC91" s="31" t="str">
        <f t="shared" si="54"/>
        <v/>
      </c>
      <c r="BD91" s="51"/>
      <c r="BE91" s="33"/>
      <c r="BF91" s="34"/>
      <c r="BG91" s="34" t="str">
        <f t="shared" si="55"/>
        <v/>
      </c>
      <c r="BH91" s="34"/>
      <c r="BI91" s="34"/>
      <c r="BJ91" s="34"/>
      <c r="BK91" s="34" t="str">
        <f t="shared" si="56"/>
        <v/>
      </c>
      <c r="BL91" s="31" t="str">
        <f t="shared" si="57"/>
        <v/>
      </c>
      <c r="BM91" s="51"/>
      <c r="BN91" s="33"/>
      <c r="BO91" s="34"/>
      <c r="BP91" s="34" t="str">
        <f t="shared" si="58"/>
        <v/>
      </c>
      <c r="BQ91" s="34"/>
      <c r="BR91" s="34"/>
      <c r="BS91" s="34"/>
      <c r="BT91" s="34" t="str">
        <f t="shared" si="59"/>
        <v/>
      </c>
      <c r="BU91" s="31" t="str">
        <f t="shared" si="60"/>
        <v/>
      </c>
      <c r="BV91" s="51"/>
      <c r="BW91" s="33"/>
      <c r="BX91" s="34"/>
      <c r="BY91" s="34" t="str">
        <f t="shared" si="61"/>
        <v/>
      </c>
      <c r="BZ91" s="34"/>
      <c r="CA91" s="34"/>
      <c r="CB91" s="34"/>
      <c r="CC91" s="34" t="str">
        <f t="shared" si="62"/>
        <v/>
      </c>
      <c r="CD91" s="31" t="str">
        <f t="shared" si="63"/>
        <v/>
      </c>
      <c r="CE91" s="51"/>
      <c r="CF91" s="33"/>
      <c r="CG91" s="34" t="str">
        <f>IF($A91="","",IF(CF91="","I",LOOKUP(CF91/CH$2,{0,0.4,0.45,0.5,0.55,0.6,0.65,0.7,0.75,0.8,1},{"F","D","C","C+","B-","B","B+","A-","A","A+"})))</f>
        <v/>
      </c>
      <c r="CH91" s="35" t="str">
        <f>IF($A91="","",IF(CF91="","--",LOOKUP(CF91/CH$2,{0,0.4,0.45,0.5,0.55,0.6,0.65,0.7,0.75,0.8,1},{0,2,2.25,2.5,2.75,3,3.25,3.5,3.75,4})))</f>
        <v/>
      </c>
      <c r="CI91" s="52"/>
      <c r="CJ91" s="36"/>
      <c r="CK91" s="36"/>
      <c r="CL91" s="36" t="str">
        <f t="shared" si="64"/>
        <v/>
      </c>
      <c r="CM91" s="36"/>
      <c r="CN91" s="37"/>
      <c r="CO91" s="36"/>
      <c r="CP91" s="60" t="str">
        <f t="shared" si="65"/>
        <v/>
      </c>
      <c r="CQ91" s="64"/>
      <c r="CR91" s="35"/>
      <c r="CT91" s="69"/>
      <c r="CV91" s="69"/>
    </row>
    <row r="92" spans="1:100" s="38" customFormat="1" x14ac:dyDescent="0.25">
      <c r="A92" s="31"/>
      <c r="B92" s="32"/>
      <c r="C92" s="33"/>
      <c r="D92" s="34"/>
      <c r="E92" s="34" t="str">
        <f t="shared" si="38"/>
        <v/>
      </c>
      <c r="F92" s="34"/>
      <c r="G92" s="34"/>
      <c r="H92" s="34"/>
      <c r="I92" s="34" t="str">
        <f t="shared" si="39"/>
        <v/>
      </c>
      <c r="J92" s="34" t="str">
        <f t="shared" si="40"/>
        <v/>
      </c>
      <c r="K92" s="51"/>
      <c r="L92" s="39"/>
      <c r="M92" s="34"/>
      <c r="N92" s="34" t="str">
        <f t="shared" si="41"/>
        <v/>
      </c>
      <c r="O92" s="34"/>
      <c r="P92" s="34"/>
      <c r="Q92" s="34"/>
      <c r="R92" s="34" t="str">
        <f t="shared" si="42"/>
        <v/>
      </c>
      <c r="S92" s="31" t="str">
        <f t="shared" si="43"/>
        <v/>
      </c>
      <c r="T92" s="51"/>
      <c r="U92" s="33"/>
      <c r="V92" s="34"/>
      <c r="W92" s="34" t="str">
        <f t="shared" si="44"/>
        <v/>
      </c>
      <c r="X92" s="34"/>
      <c r="Y92" s="34"/>
      <c r="Z92" s="34"/>
      <c r="AA92" s="34" t="str">
        <f t="shared" si="45"/>
        <v/>
      </c>
      <c r="AB92" s="31" t="str">
        <f t="shared" si="46"/>
        <v/>
      </c>
      <c r="AC92" s="51"/>
      <c r="AD92" s="33"/>
      <c r="AE92" s="34"/>
      <c r="AF92" s="34" t="str">
        <f t="shared" si="47"/>
        <v/>
      </c>
      <c r="AG92" s="34"/>
      <c r="AH92" s="34"/>
      <c r="AI92" s="34"/>
      <c r="AJ92" s="34" t="str">
        <f t="shared" si="48"/>
        <v/>
      </c>
      <c r="AK92" s="31" t="str">
        <f t="shared" si="49"/>
        <v/>
      </c>
      <c r="AL92" s="51"/>
      <c r="AM92" s="33"/>
      <c r="AN92" s="34"/>
      <c r="AO92" s="34" t="str">
        <f t="shared" si="37"/>
        <v/>
      </c>
      <c r="AP92" s="34"/>
      <c r="AQ92" s="34"/>
      <c r="AR92" s="34"/>
      <c r="AS92" s="34" t="str">
        <f t="shared" si="50"/>
        <v/>
      </c>
      <c r="AT92" s="31" t="str">
        <f t="shared" si="51"/>
        <v/>
      </c>
      <c r="AU92" s="51"/>
      <c r="AV92" s="33"/>
      <c r="AW92" s="34"/>
      <c r="AX92" s="34" t="str">
        <f t="shared" si="52"/>
        <v/>
      </c>
      <c r="AY92" s="34"/>
      <c r="AZ92" s="34"/>
      <c r="BA92" s="34"/>
      <c r="BB92" s="34" t="str">
        <f t="shared" si="53"/>
        <v/>
      </c>
      <c r="BC92" s="31" t="str">
        <f t="shared" si="54"/>
        <v/>
      </c>
      <c r="BD92" s="51"/>
      <c r="BE92" s="33"/>
      <c r="BF92" s="34"/>
      <c r="BG92" s="34" t="str">
        <f t="shared" si="55"/>
        <v/>
      </c>
      <c r="BH92" s="34"/>
      <c r="BI92" s="34"/>
      <c r="BJ92" s="34"/>
      <c r="BK92" s="34" t="str">
        <f t="shared" si="56"/>
        <v/>
      </c>
      <c r="BL92" s="31" t="str">
        <f t="shared" si="57"/>
        <v/>
      </c>
      <c r="BM92" s="51"/>
      <c r="BN92" s="33"/>
      <c r="BO92" s="34"/>
      <c r="BP92" s="34" t="str">
        <f t="shared" si="58"/>
        <v/>
      </c>
      <c r="BQ92" s="34"/>
      <c r="BR92" s="34"/>
      <c r="BS92" s="34"/>
      <c r="BT92" s="34" t="str">
        <f t="shared" si="59"/>
        <v/>
      </c>
      <c r="BU92" s="31" t="str">
        <f t="shared" si="60"/>
        <v/>
      </c>
      <c r="BV92" s="51"/>
      <c r="BW92" s="33"/>
      <c r="BX92" s="34"/>
      <c r="BY92" s="34" t="str">
        <f t="shared" si="61"/>
        <v/>
      </c>
      <c r="BZ92" s="34"/>
      <c r="CA92" s="34"/>
      <c r="CB92" s="34"/>
      <c r="CC92" s="34" t="str">
        <f t="shared" si="62"/>
        <v/>
      </c>
      <c r="CD92" s="31" t="str">
        <f t="shared" si="63"/>
        <v/>
      </c>
      <c r="CE92" s="51"/>
      <c r="CF92" s="33"/>
      <c r="CG92" s="34" t="str">
        <f>IF($A92="","",IF(CF92="","I",LOOKUP(CF92/CH$2,{0,0.4,0.45,0.5,0.55,0.6,0.65,0.7,0.75,0.8,1},{"F","D","C","C+","B-","B","B+","A-","A","A+"})))</f>
        <v/>
      </c>
      <c r="CH92" s="35" t="str">
        <f>IF($A92="","",IF(CF92="","--",LOOKUP(CF92/CH$2,{0,0.4,0.45,0.5,0.55,0.6,0.65,0.7,0.75,0.8,1},{0,2,2.25,2.5,2.75,3,3.25,3.5,3.75,4})))</f>
        <v/>
      </c>
      <c r="CI92" s="52"/>
      <c r="CJ92" s="36"/>
      <c r="CK92" s="36"/>
      <c r="CL92" s="36" t="str">
        <f t="shared" si="64"/>
        <v/>
      </c>
      <c r="CM92" s="36"/>
      <c r="CN92" s="37"/>
      <c r="CO92" s="36"/>
      <c r="CP92" s="60" t="str">
        <f t="shared" si="65"/>
        <v/>
      </c>
      <c r="CQ92" s="64"/>
      <c r="CR92" s="35"/>
      <c r="CT92" s="69"/>
      <c r="CV92" s="69"/>
    </row>
    <row r="93" spans="1:100" s="38" customFormat="1" x14ac:dyDescent="0.25">
      <c r="A93" s="31"/>
      <c r="B93" s="32"/>
      <c r="C93" s="33"/>
      <c r="D93" s="34"/>
      <c r="E93" s="34" t="str">
        <f t="shared" si="38"/>
        <v/>
      </c>
      <c r="F93" s="34"/>
      <c r="G93" s="34"/>
      <c r="H93" s="34"/>
      <c r="I93" s="34" t="str">
        <f t="shared" si="39"/>
        <v/>
      </c>
      <c r="J93" s="34" t="str">
        <f t="shared" si="40"/>
        <v/>
      </c>
      <c r="K93" s="51"/>
      <c r="L93" s="39"/>
      <c r="M93" s="34"/>
      <c r="N93" s="34" t="str">
        <f t="shared" si="41"/>
        <v/>
      </c>
      <c r="O93" s="34"/>
      <c r="P93" s="34"/>
      <c r="Q93" s="34"/>
      <c r="R93" s="34" t="str">
        <f t="shared" si="42"/>
        <v/>
      </c>
      <c r="S93" s="31" t="str">
        <f t="shared" si="43"/>
        <v/>
      </c>
      <c r="T93" s="51"/>
      <c r="U93" s="33"/>
      <c r="V93" s="34"/>
      <c r="W93" s="34" t="str">
        <f t="shared" si="44"/>
        <v/>
      </c>
      <c r="X93" s="34"/>
      <c r="Y93" s="34"/>
      <c r="Z93" s="34"/>
      <c r="AA93" s="34" t="str">
        <f t="shared" si="45"/>
        <v/>
      </c>
      <c r="AB93" s="31" t="str">
        <f t="shared" si="46"/>
        <v/>
      </c>
      <c r="AC93" s="51"/>
      <c r="AD93" s="33"/>
      <c r="AE93" s="34"/>
      <c r="AF93" s="34" t="str">
        <f t="shared" si="47"/>
        <v/>
      </c>
      <c r="AG93" s="34"/>
      <c r="AH93" s="34"/>
      <c r="AI93" s="34"/>
      <c r="AJ93" s="34" t="str">
        <f t="shared" si="48"/>
        <v/>
      </c>
      <c r="AK93" s="31" t="str">
        <f t="shared" si="49"/>
        <v/>
      </c>
      <c r="AL93" s="51"/>
      <c r="AM93" s="33"/>
      <c r="AN93" s="34"/>
      <c r="AO93" s="34" t="str">
        <f t="shared" si="37"/>
        <v/>
      </c>
      <c r="AP93" s="34"/>
      <c r="AQ93" s="34"/>
      <c r="AR93" s="34"/>
      <c r="AS93" s="34" t="str">
        <f t="shared" si="50"/>
        <v/>
      </c>
      <c r="AT93" s="31" t="str">
        <f t="shared" si="51"/>
        <v/>
      </c>
      <c r="AU93" s="51"/>
      <c r="AV93" s="33"/>
      <c r="AW93" s="34"/>
      <c r="AX93" s="34" t="str">
        <f t="shared" si="52"/>
        <v/>
      </c>
      <c r="AY93" s="34"/>
      <c r="AZ93" s="34"/>
      <c r="BA93" s="34"/>
      <c r="BB93" s="34" t="str">
        <f t="shared" si="53"/>
        <v/>
      </c>
      <c r="BC93" s="31" t="str">
        <f t="shared" si="54"/>
        <v/>
      </c>
      <c r="BD93" s="51"/>
      <c r="BE93" s="33"/>
      <c r="BF93" s="34"/>
      <c r="BG93" s="34" t="str">
        <f t="shared" si="55"/>
        <v/>
      </c>
      <c r="BH93" s="34"/>
      <c r="BI93" s="34"/>
      <c r="BJ93" s="34"/>
      <c r="BK93" s="34" t="str">
        <f t="shared" si="56"/>
        <v/>
      </c>
      <c r="BL93" s="31" t="str">
        <f t="shared" si="57"/>
        <v/>
      </c>
      <c r="BM93" s="51"/>
      <c r="BN93" s="33"/>
      <c r="BO93" s="34"/>
      <c r="BP93" s="34" t="str">
        <f t="shared" si="58"/>
        <v/>
      </c>
      <c r="BQ93" s="34"/>
      <c r="BR93" s="34"/>
      <c r="BS93" s="34"/>
      <c r="BT93" s="34" t="str">
        <f t="shared" si="59"/>
        <v/>
      </c>
      <c r="BU93" s="31" t="str">
        <f t="shared" si="60"/>
        <v/>
      </c>
      <c r="BV93" s="51"/>
      <c r="BW93" s="33"/>
      <c r="BX93" s="34"/>
      <c r="BY93" s="34" t="str">
        <f t="shared" si="61"/>
        <v/>
      </c>
      <c r="BZ93" s="34"/>
      <c r="CA93" s="34"/>
      <c r="CB93" s="34"/>
      <c r="CC93" s="34" t="str">
        <f t="shared" si="62"/>
        <v/>
      </c>
      <c r="CD93" s="31" t="str">
        <f t="shared" si="63"/>
        <v/>
      </c>
      <c r="CE93" s="51"/>
      <c r="CF93" s="33"/>
      <c r="CG93" s="34" t="str">
        <f>IF($A93="","",IF(CF93="","I",LOOKUP(CF93/CH$2,{0,0.4,0.45,0.5,0.55,0.6,0.65,0.7,0.75,0.8,1},{"F","D","C","C+","B-","B","B+","A-","A","A+"})))</f>
        <v/>
      </c>
      <c r="CH93" s="35" t="str">
        <f>IF($A93="","",IF(CF93="","--",LOOKUP(CF93/CH$2,{0,0.4,0.45,0.5,0.55,0.6,0.65,0.7,0.75,0.8,1},{0,2,2.25,2.5,2.75,3,3.25,3.5,3.75,4})))</f>
        <v/>
      </c>
      <c r="CI93" s="52"/>
      <c r="CJ93" s="36"/>
      <c r="CK93" s="36"/>
      <c r="CL93" s="36" t="str">
        <f t="shared" si="64"/>
        <v/>
      </c>
      <c r="CM93" s="36"/>
      <c r="CN93" s="37"/>
      <c r="CO93" s="36"/>
      <c r="CP93" s="60" t="str">
        <f t="shared" si="65"/>
        <v/>
      </c>
      <c r="CQ93" s="64"/>
      <c r="CR93" s="35"/>
      <c r="CT93" s="69"/>
      <c r="CV93" s="69"/>
    </row>
    <row r="94" spans="1:100" s="38" customFormat="1" x14ac:dyDescent="0.25">
      <c r="A94" s="31"/>
      <c r="B94" s="32"/>
      <c r="C94" s="33"/>
      <c r="D94" s="34"/>
      <c r="E94" s="34" t="str">
        <f t="shared" si="38"/>
        <v/>
      </c>
      <c r="F94" s="34"/>
      <c r="G94" s="34"/>
      <c r="H94" s="34"/>
      <c r="I94" s="34" t="str">
        <f t="shared" si="39"/>
        <v/>
      </c>
      <c r="J94" s="34" t="str">
        <f t="shared" si="40"/>
        <v/>
      </c>
      <c r="K94" s="51"/>
      <c r="L94" s="39"/>
      <c r="M94" s="34"/>
      <c r="N94" s="34" t="str">
        <f t="shared" si="41"/>
        <v/>
      </c>
      <c r="O94" s="34"/>
      <c r="P94" s="34"/>
      <c r="Q94" s="34"/>
      <c r="R94" s="34" t="str">
        <f t="shared" si="42"/>
        <v/>
      </c>
      <c r="S94" s="31" t="str">
        <f t="shared" si="43"/>
        <v/>
      </c>
      <c r="T94" s="51"/>
      <c r="U94" s="33"/>
      <c r="V94" s="34"/>
      <c r="W94" s="34" t="str">
        <f t="shared" si="44"/>
        <v/>
      </c>
      <c r="X94" s="34"/>
      <c r="Y94" s="34"/>
      <c r="Z94" s="34"/>
      <c r="AA94" s="34" t="str">
        <f t="shared" si="45"/>
        <v/>
      </c>
      <c r="AB94" s="31" t="str">
        <f t="shared" si="46"/>
        <v/>
      </c>
      <c r="AC94" s="51"/>
      <c r="AD94" s="33"/>
      <c r="AE94" s="34"/>
      <c r="AF94" s="34" t="str">
        <f t="shared" si="47"/>
        <v/>
      </c>
      <c r="AG94" s="34"/>
      <c r="AH94" s="34"/>
      <c r="AI94" s="34"/>
      <c r="AJ94" s="34" t="str">
        <f t="shared" si="48"/>
        <v/>
      </c>
      <c r="AK94" s="31" t="str">
        <f t="shared" si="49"/>
        <v/>
      </c>
      <c r="AL94" s="51"/>
      <c r="AM94" s="33"/>
      <c r="AN94" s="34"/>
      <c r="AO94" s="34" t="str">
        <f t="shared" si="37"/>
        <v/>
      </c>
      <c r="AP94" s="34"/>
      <c r="AQ94" s="34"/>
      <c r="AR94" s="34"/>
      <c r="AS94" s="34" t="str">
        <f t="shared" si="50"/>
        <v/>
      </c>
      <c r="AT94" s="31" t="str">
        <f t="shared" si="51"/>
        <v/>
      </c>
      <c r="AU94" s="51"/>
      <c r="AV94" s="33"/>
      <c r="AW94" s="34"/>
      <c r="AX94" s="34" t="str">
        <f t="shared" si="52"/>
        <v/>
      </c>
      <c r="AY94" s="34"/>
      <c r="AZ94" s="34"/>
      <c r="BA94" s="34"/>
      <c r="BB94" s="34" t="str">
        <f t="shared" si="53"/>
        <v/>
      </c>
      <c r="BC94" s="31" t="str">
        <f t="shared" si="54"/>
        <v/>
      </c>
      <c r="BD94" s="51"/>
      <c r="BE94" s="33"/>
      <c r="BF94" s="34"/>
      <c r="BG94" s="34" t="str">
        <f t="shared" si="55"/>
        <v/>
      </c>
      <c r="BH94" s="34"/>
      <c r="BI94" s="34"/>
      <c r="BJ94" s="34"/>
      <c r="BK94" s="34" t="str">
        <f t="shared" si="56"/>
        <v/>
      </c>
      <c r="BL94" s="31" t="str">
        <f t="shared" si="57"/>
        <v/>
      </c>
      <c r="BM94" s="51"/>
      <c r="BN94" s="33"/>
      <c r="BO94" s="34"/>
      <c r="BP94" s="34" t="str">
        <f t="shared" si="58"/>
        <v/>
      </c>
      <c r="BQ94" s="34"/>
      <c r="BR94" s="34"/>
      <c r="BS94" s="34"/>
      <c r="BT94" s="34" t="str">
        <f t="shared" si="59"/>
        <v/>
      </c>
      <c r="BU94" s="31" t="str">
        <f t="shared" si="60"/>
        <v/>
      </c>
      <c r="BV94" s="51"/>
      <c r="BW94" s="33"/>
      <c r="BX94" s="34"/>
      <c r="BY94" s="34" t="str">
        <f t="shared" si="61"/>
        <v/>
      </c>
      <c r="BZ94" s="34"/>
      <c r="CA94" s="34"/>
      <c r="CB94" s="34"/>
      <c r="CC94" s="34" t="str">
        <f t="shared" si="62"/>
        <v/>
      </c>
      <c r="CD94" s="31" t="str">
        <f t="shared" si="63"/>
        <v/>
      </c>
      <c r="CE94" s="51"/>
      <c r="CF94" s="33"/>
      <c r="CG94" s="34" t="str">
        <f>IF($A94="","",IF(CF94="","I",LOOKUP(CF94/CH$2,{0,0.4,0.45,0.5,0.55,0.6,0.65,0.7,0.75,0.8,1},{"F","D","C","C+","B-","B","B+","A-","A","A+"})))</f>
        <v/>
      </c>
      <c r="CH94" s="35" t="str">
        <f>IF($A94="","",IF(CF94="","--",LOOKUP(CF94/CH$2,{0,0.4,0.45,0.5,0.55,0.6,0.65,0.7,0.75,0.8,1},{0,2,2.25,2.5,2.75,3,3.25,3.5,3.75,4})))</f>
        <v/>
      </c>
      <c r="CI94" s="52"/>
      <c r="CJ94" s="36"/>
      <c r="CK94" s="36"/>
      <c r="CL94" s="36" t="str">
        <f t="shared" si="64"/>
        <v/>
      </c>
      <c r="CM94" s="36"/>
      <c r="CN94" s="37"/>
      <c r="CO94" s="36"/>
      <c r="CP94" s="60" t="str">
        <f t="shared" si="65"/>
        <v/>
      </c>
      <c r="CQ94" s="64"/>
      <c r="CR94" s="35"/>
      <c r="CT94" s="69"/>
      <c r="CV94" s="69"/>
    </row>
    <row r="95" spans="1:100" s="38" customFormat="1" x14ac:dyDescent="0.25">
      <c r="A95" s="31"/>
      <c r="B95" s="32"/>
      <c r="C95" s="33"/>
      <c r="D95" s="34"/>
      <c r="E95" s="34" t="str">
        <f t="shared" si="38"/>
        <v/>
      </c>
      <c r="F95" s="34"/>
      <c r="G95" s="34"/>
      <c r="H95" s="34"/>
      <c r="I95" s="34" t="str">
        <f t="shared" si="39"/>
        <v/>
      </c>
      <c r="J95" s="34" t="str">
        <f t="shared" si="40"/>
        <v/>
      </c>
      <c r="K95" s="51"/>
      <c r="L95" s="39"/>
      <c r="M95" s="34"/>
      <c r="N95" s="34" t="str">
        <f t="shared" si="41"/>
        <v/>
      </c>
      <c r="O95" s="34"/>
      <c r="P95" s="34"/>
      <c r="Q95" s="34"/>
      <c r="R95" s="34" t="str">
        <f t="shared" si="42"/>
        <v/>
      </c>
      <c r="S95" s="31" t="str">
        <f t="shared" si="43"/>
        <v/>
      </c>
      <c r="T95" s="51"/>
      <c r="U95" s="33"/>
      <c r="V95" s="34"/>
      <c r="W95" s="34" t="str">
        <f t="shared" si="44"/>
        <v/>
      </c>
      <c r="X95" s="34"/>
      <c r="Y95" s="34"/>
      <c r="Z95" s="34"/>
      <c r="AA95" s="34" t="str">
        <f t="shared" si="45"/>
        <v/>
      </c>
      <c r="AB95" s="31" t="str">
        <f t="shared" si="46"/>
        <v/>
      </c>
      <c r="AC95" s="51"/>
      <c r="AD95" s="33"/>
      <c r="AE95" s="34"/>
      <c r="AF95" s="34" t="str">
        <f t="shared" si="47"/>
        <v/>
      </c>
      <c r="AG95" s="34"/>
      <c r="AH95" s="34"/>
      <c r="AI95" s="34"/>
      <c r="AJ95" s="34" t="str">
        <f t="shared" si="48"/>
        <v/>
      </c>
      <c r="AK95" s="31" t="str">
        <f t="shared" si="49"/>
        <v/>
      </c>
      <c r="AL95" s="51"/>
      <c r="AM95" s="33"/>
      <c r="AN95" s="34"/>
      <c r="AO95" s="34" t="str">
        <f t="shared" si="37"/>
        <v/>
      </c>
      <c r="AP95" s="34"/>
      <c r="AQ95" s="34"/>
      <c r="AR95" s="34"/>
      <c r="AS95" s="34" t="str">
        <f t="shared" si="50"/>
        <v/>
      </c>
      <c r="AT95" s="31" t="str">
        <f t="shared" si="51"/>
        <v/>
      </c>
      <c r="AU95" s="51"/>
      <c r="AV95" s="33"/>
      <c r="AW95" s="34"/>
      <c r="AX95" s="34" t="str">
        <f t="shared" si="52"/>
        <v/>
      </c>
      <c r="AY95" s="34"/>
      <c r="AZ95" s="34"/>
      <c r="BA95" s="34"/>
      <c r="BB95" s="34" t="str">
        <f t="shared" si="53"/>
        <v/>
      </c>
      <c r="BC95" s="31" t="str">
        <f t="shared" si="54"/>
        <v/>
      </c>
      <c r="BD95" s="51"/>
      <c r="BE95" s="33"/>
      <c r="BF95" s="34"/>
      <c r="BG95" s="34" t="str">
        <f t="shared" si="55"/>
        <v/>
      </c>
      <c r="BH95" s="34"/>
      <c r="BI95" s="34"/>
      <c r="BJ95" s="34"/>
      <c r="BK95" s="34" t="str">
        <f t="shared" si="56"/>
        <v/>
      </c>
      <c r="BL95" s="31" t="str">
        <f t="shared" si="57"/>
        <v/>
      </c>
      <c r="BM95" s="51"/>
      <c r="BN95" s="33"/>
      <c r="BO95" s="34"/>
      <c r="BP95" s="34" t="str">
        <f t="shared" si="58"/>
        <v/>
      </c>
      <c r="BQ95" s="34"/>
      <c r="BR95" s="34"/>
      <c r="BS95" s="34"/>
      <c r="BT95" s="34" t="str">
        <f t="shared" si="59"/>
        <v/>
      </c>
      <c r="BU95" s="31" t="str">
        <f t="shared" si="60"/>
        <v/>
      </c>
      <c r="BV95" s="51"/>
      <c r="BW95" s="33"/>
      <c r="BX95" s="34"/>
      <c r="BY95" s="34" t="str">
        <f t="shared" si="61"/>
        <v/>
      </c>
      <c r="BZ95" s="34"/>
      <c r="CA95" s="34"/>
      <c r="CB95" s="34"/>
      <c r="CC95" s="34" t="str">
        <f t="shared" si="62"/>
        <v/>
      </c>
      <c r="CD95" s="31" t="str">
        <f t="shared" si="63"/>
        <v/>
      </c>
      <c r="CE95" s="51"/>
      <c r="CF95" s="33"/>
      <c r="CG95" s="34" t="str">
        <f>IF($A95="","",IF(CF95="","I",LOOKUP(CF95/CH$2,{0,0.4,0.45,0.5,0.55,0.6,0.65,0.7,0.75,0.8,1},{"F","D","C","C+","B-","B","B+","A-","A","A+"})))</f>
        <v/>
      </c>
      <c r="CH95" s="35" t="str">
        <f>IF($A95="","",IF(CF95="","--",LOOKUP(CF95/CH$2,{0,0.4,0.45,0.5,0.55,0.6,0.65,0.7,0.75,0.8,1},{0,2,2.25,2.5,2.75,3,3.25,3.5,3.75,4})))</f>
        <v/>
      </c>
      <c r="CI95" s="52"/>
      <c r="CJ95" s="36"/>
      <c r="CK95" s="36"/>
      <c r="CL95" s="36" t="str">
        <f t="shared" si="64"/>
        <v/>
      </c>
      <c r="CM95" s="36"/>
      <c r="CN95" s="37"/>
      <c r="CO95" s="36"/>
      <c r="CP95" s="60" t="str">
        <f t="shared" si="65"/>
        <v/>
      </c>
      <c r="CQ95" s="64"/>
      <c r="CR95" s="35"/>
      <c r="CT95" s="69"/>
      <c r="CV95" s="69"/>
    </row>
    <row r="96" spans="1:100" s="38" customFormat="1" x14ac:dyDescent="0.25">
      <c r="A96" s="31"/>
      <c r="B96" s="32"/>
      <c r="C96" s="33"/>
      <c r="D96" s="34"/>
      <c r="E96" s="34" t="str">
        <f t="shared" si="38"/>
        <v/>
      </c>
      <c r="F96" s="34"/>
      <c r="G96" s="34"/>
      <c r="H96" s="34"/>
      <c r="I96" s="34" t="str">
        <f t="shared" si="39"/>
        <v/>
      </c>
      <c r="J96" s="34" t="str">
        <f t="shared" si="40"/>
        <v/>
      </c>
      <c r="K96" s="51"/>
      <c r="L96" s="39"/>
      <c r="M96" s="34"/>
      <c r="N96" s="34" t="str">
        <f t="shared" si="41"/>
        <v/>
      </c>
      <c r="O96" s="34"/>
      <c r="P96" s="34"/>
      <c r="Q96" s="34"/>
      <c r="R96" s="34" t="str">
        <f t="shared" si="42"/>
        <v/>
      </c>
      <c r="S96" s="31" t="str">
        <f t="shared" si="43"/>
        <v/>
      </c>
      <c r="T96" s="51"/>
      <c r="U96" s="33"/>
      <c r="V96" s="34"/>
      <c r="W96" s="34" t="str">
        <f t="shared" si="44"/>
        <v/>
      </c>
      <c r="X96" s="34"/>
      <c r="Y96" s="34"/>
      <c r="Z96" s="34"/>
      <c r="AA96" s="34" t="str">
        <f t="shared" si="45"/>
        <v/>
      </c>
      <c r="AB96" s="31" t="str">
        <f t="shared" si="46"/>
        <v/>
      </c>
      <c r="AC96" s="51"/>
      <c r="AD96" s="33"/>
      <c r="AE96" s="34"/>
      <c r="AF96" s="34" t="str">
        <f t="shared" si="47"/>
        <v/>
      </c>
      <c r="AG96" s="34"/>
      <c r="AH96" s="34"/>
      <c r="AI96" s="34"/>
      <c r="AJ96" s="34" t="str">
        <f t="shared" si="48"/>
        <v/>
      </c>
      <c r="AK96" s="31" t="str">
        <f t="shared" si="49"/>
        <v/>
      </c>
      <c r="AL96" s="51"/>
      <c r="AM96" s="33"/>
      <c r="AN96" s="34"/>
      <c r="AO96" s="34" t="str">
        <f t="shared" si="37"/>
        <v/>
      </c>
      <c r="AP96" s="34"/>
      <c r="AQ96" s="34"/>
      <c r="AR96" s="34"/>
      <c r="AS96" s="34" t="str">
        <f t="shared" si="50"/>
        <v/>
      </c>
      <c r="AT96" s="31" t="str">
        <f t="shared" si="51"/>
        <v/>
      </c>
      <c r="AU96" s="51"/>
      <c r="AV96" s="33"/>
      <c r="AW96" s="34"/>
      <c r="AX96" s="34" t="str">
        <f t="shared" si="52"/>
        <v/>
      </c>
      <c r="AY96" s="34"/>
      <c r="AZ96" s="34"/>
      <c r="BA96" s="34"/>
      <c r="BB96" s="34" t="str">
        <f t="shared" si="53"/>
        <v/>
      </c>
      <c r="BC96" s="31" t="str">
        <f t="shared" si="54"/>
        <v/>
      </c>
      <c r="BD96" s="51"/>
      <c r="BE96" s="33"/>
      <c r="BF96" s="34"/>
      <c r="BG96" s="34" t="str">
        <f t="shared" si="55"/>
        <v/>
      </c>
      <c r="BH96" s="34"/>
      <c r="BI96" s="34"/>
      <c r="BJ96" s="34"/>
      <c r="BK96" s="34" t="str">
        <f t="shared" si="56"/>
        <v/>
      </c>
      <c r="BL96" s="31" t="str">
        <f t="shared" si="57"/>
        <v/>
      </c>
      <c r="BM96" s="51"/>
      <c r="BN96" s="33"/>
      <c r="BO96" s="34"/>
      <c r="BP96" s="34" t="str">
        <f t="shared" si="58"/>
        <v/>
      </c>
      <c r="BQ96" s="34"/>
      <c r="BR96" s="34"/>
      <c r="BS96" s="34"/>
      <c r="BT96" s="34" t="str">
        <f t="shared" si="59"/>
        <v/>
      </c>
      <c r="BU96" s="31" t="str">
        <f t="shared" si="60"/>
        <v/>
      </c>
      <c r="BV96" s="51"/>
      <c r="BW96" s="33"/>
      <c r="BX96" s="34"/>
      <c r="BY96" s="34" t="str">
        <f t="shared" si="61"/>
        <v/>
      </c>
      <c r="BZ96" s="34"/>
      <c r="CA96" s="34"/>
      <c r="CB96" s="34"/>
      <c r="CC96" s="34" t="str">
        <f t="shared" si="62"/>
        <v/>
      </c>
      <c r="CD96" s="31" t="str">
        <f t="shared" si="63"/>
        <v/>
      </c>
      <c r="CE96" s="51"/>
      <c r="CF96" s="33"/>
      <c r="CG96" s="34" t="str">
        <f>IF($A96="","",IF(CF96="","I",LOOKUP(CF96/CH$2,{0,0.4,0.45,0.5,0.55,0.6,0.65,0.7,0.75,0.8,1},{"F","D","C","C+","B-","B","B+","A-","A","A+"})))</f>
        <v/>
      </c>
      <c r="CH96" s="35" t="str">
        <f>IF($A96="","",IF(CF96="","--",LOOKUP(CF96/CH$2,{0,0.4,0.45,0.5,0.55,0.6,0.65,0.7,0.75,0.8,1},{0,2,2.25,2.5,2.75,3,3.25,3.5,3.75,4})))</f>
        <v/>
      </c>
      <c r="CI96" s="52"/>
      <c r="CJ96" s="36"/>
      <c r="CK96" s="36"/>
      <c r="CL96" s="36" t="str">
        <f t="shared" si="64"/>
        <v/>
      </c>
      <c r="CM96" s="36"/>
      <c r="CN96" s="37"/>
      <c r="CO96" s="36"/>
      <c r="CP96" s="60" t="str">
        <f t="shared" si="65"/>
        <v/>
      </c>
      <c r="CQ96" s="64"/>
      <c r="CR96" s="35"/>
      <c r="CT96" s="69"/>
      <c r="CV96" s="69"/>
    </row>
    <row r="97" spans="1:100" s="38" customFormat="1" x14ac:dyDescent="0.25">
      <c r="A97" s="31"/>
      <c r="B97" s="32"/>
      <c r="C97" s="33"/>
      <c r="D97" s="34"/>
      <c r="E97" s="34" t="str">
        <f t="shared" si="38"/>
        <v/>
      </c>
      <c r="F97" s="34"/>
      <c r="G97" s="34"/>
      <c r="H97" s="34"/>
      <c r="I97" s="34" t="str">
        <f t="shared" si="39"/>
        <v/>
      </c>
      <c r="J97" s="34" t="str">
        <f t="shared" si="40"/>
        <v/>
      </c>
      <c r="K97" s="51"/>
      <c r="L97" s="39"/>
      <c r="M97" s="34"/>
      <c r="N97" s="34" t="str">
        <f t="shared" si="41"/>
        <v/>
      </c>
      <c r="O97" s="34"/>
      <c r="P97" s="34"/>
      <c r="Q97" s="34"/>
      <c r="R97" s="34" t="str">
        <f t="shared" si="42"/>
        <v/>
      </c>
      <c r="S97" s="31" t="str">
        <f t="shared" si="43"/>
        <v/>
      </c>
      <c r="T97" s="51"/>
      <c r="U97" s="33"/>
      <c r="V97" s="34"/>
      <c r="W97" s="34" t="str">
        <f t="shared" si="44"/>
        <v/>
      </c>
      <c r="X97" s="34"/>
      <c r="Y97" s="34"/>
      <c r="Z97" s="34"/>
      <c r="AA97" s="34" t="str">
        <f t="shared" si="45"/>
        <v/>
      </c>
      <c r="AB97" s="31" t="str">
        <f t="shared" si="46"/>
        <v/>
      </c>
      <c r="AC97" s="51"/>
      <c r="AD97" s="33"/>
      <c r="AE97" s="34"/>
      <c r="AF97" s="34" t="str">
        <f t="shared" si="47"/>
        <v/>
      </c>
      <c r="AG97" s="34"/>
      <c r="AH97" s="34"/>
      <c r="AI97" s="34"/>
      <c r="AJ97" s="34" t="str">
        <f t="shared" si="48"/>
        <v/>
      </c>
      <c r="AK97" s="31" t="str">
        <f t="shared" si="49"/>
        <v/>
      </c>
      <c r="AL97" s="51"/>
      <c r="AM97" s="33"/>
      <c r="AN97" s="34"/>
      <c r="AO97" s="34" t="str">
        <f t="shared" si="37"/>
        <v/>
      </c>
      <c r="AP97" s="34"/>
      <c r="AQ97" s="34"/>
      <c r="AR97" s="34"/>
      <c r="AS97" s="34" t="str">
        <f t="shared" si="50"/>
        <v/>
      </c>
      <c r="AT97" s="31" t="str">
        <f t="shared" si="51"/>
        <v/>
      </c>
      <c r="AU97" s="51"/>
      <c r="AV97" s="33"/>
      <c r="AW97" s="34"/>
      <c r="AX97" s="34" t="str">
        <f t="shared" si="52"/>
        <v/>
      </c>
      <c r="AY97" s="34"/>
      <c r="AZ97" s="34"/>
      <c r="BA97" s="34"/>
      <c r="BB97" s="34" t="str">
        <f t="shared" si="53"/>
        <v/>
      </c>
      <c r="BC97" s="31" t="str">
        <f t="shared" si="54"/>
        <v/>
      </c>
      <c r="BD97" s="51"/>
      <c r="BE97" s="33"/>
      <c r="BF97" s="34"/>
      <c r="BG97" s="34" t="str">
        <f t="shared" si="55"/>
        <v/>
      </c>
      <c r="BH97" s="34"/>
      <c r="BI97" s="34"/>
      <c r="BJ97" s="34"/>
      <c r="BK97" s="34" t="str">
        <f t="shared" si="56"/>
        <v/>
      </c>
      <c r="BL97" s="31" t="str">
        <f t="shared" si="57"/>
        <v/>
      </c>
      <c r="BM97" s="51"/>
      <c r="BN97" s="33"/>
      <c r="BO97" s="34"/>
      <c r="BP97" s="34" t="str">
        <f t="shared" si="58"/>
        <v/>
      </c>
      <c r="BQ97" s="34"/>
      <c r="BR97" s="34"/>
      <c r="BS97" s="34"/>
      <c r="BT97" s="34" t="str">
        <f t="shared" si="59"/>
        <v/>
      </c>
      <c r="BU97" s="31" t="str">
        <f t="shared" si="60"/>
        <v/>
      </c>
      <c r="BV97" s="51"/>
      <c r="BW97" s="33"/>
      <c r="BX97" s="34"/>
      <c r="BY97" s="34" t="str">
        <f t="shared" si="61"/>
        <v/>
      </c>
      <c r="BZ97" s="34"/>
      <c r="CA97" s="34"/>
      <c r="CB97" s="34"/>
      <c r="CC97" s="34" t="str">
        <f t="shared" si="62"/>
        <v/>
      </c>
      <c r="CD97" s="31" t="str">
        <f t="shared" si="63"/>
        <v/>
      </c>
      <c r="CE97" s="51"/>
      <c r="CF97" s="33"/>
      <c r="CG97" s="34" t="str">
        <f>IF($A97="","",IF(CF97="","I",LOOKUP(CF97/CH$2,{0,0.4,0.45,0.5,0.55,0.6,0.65,0.7,0.75,0.8,1},{"F","D","C","C+","B-","B","B+","A-","A","A+"})))</f>
        <v/>
      </c>
      <c r="CH97" s="35" t="str">
        <f>IF($A97="","",IF(CF97="","--",LOOKUP(CF97/CH$2,{0,0.4,0.45,0.5,0.55,0.6,0.65,0.7,0.75,0.8,1},{0,2,2.25,2.5,2.75,3,3.25,3.5,3.75,4})))</f>
        <v/>
      </c>
      <c r="CI97" s="52"/>
      <c r="CJ97" s="36"/>
      <c r="CK97" s="36"/>
      <c r="CL97" s="36" t="str">
        <f t="shared" si="64"/>
        <v/>
      </c>
      <c r="CM97" s="36"/>
      <c r="CN97" s="37"/>
      <c r="CO97" s="36"/>
      <c r="CP97" s="60" t="str">
        <f t="shared" si="65"/>
        <v/>
      </c>
      <c r="CQ97" s="64"/>
      <c r="CR97" s="35"/>
      <c r="CT97" s="69"/>
      <c r="CV97" s="69"/>
    </row>
    <row r="98" spans="1:100" s="38" customFormat="1" x14ac:dyDescent="0.25">
      <c r="A98" s="31"/>
      <c r="B98" s="32"/>
      <c r="C98" s="33"/>
      <c r="D98" s="34"/>
      <c r="E98" s="34" t="str">
        <f t="shared" si="38"/>
        <v/>
      </c>
      <c r="F98" s="34"/>
      <c r="G98" s="34"/>
      <c r="H98" s="34"/>
      <c r="I98" s="34" t="str">
        <f t="shared" si="39"/>
        <v/>
      </c>
      <c r="J98" s="34" t="str">
        <f t="shared" si="40"/>
        <v/>
      </c>
      <c r="K98" s="51"/>
      <c r="L98" s="39"/>
      <c r="M98" s="34"/>
      <c r="N98" s="34" t="str">
        <f t="shared" si="41"/>
        <v/>
      </c>
      <c r="O98" s="34"/>
      <c r="P98" s="34"/>
      <c r="Q98" s="34"/>
      <c r="R98" s="34" t="str">
        <f t="shared" si="42"/>
        <v/>
      </c>
      <c r="S98" s="31" t="str">
        <f t="shared" si="43"/>
        <v/>
      </c>
      <c r="T98" s="51"/>
      <c r="U98" s="33"/>
      <c r="V98" s="34"/>
      <c r="W98" s="34" t="str">
        <f t="shared" si="44"/>
        <v/>
      </c>
      <c r="X98" s="34"/>
      <c r="Y98" s="34"/>
      <c r="Z98" s="34"/>
      <c r="AA98" s="34" t="str">
        <f t="shared" si="45"/>
        <v/>
      </c>
      <c r="AB98" s="31" t="str">
        <f t="shared" si="46"/>
        <v/>
      </c>
      <c r="AC98" s="51"/>
      <c r="AD98" s="33"/>
      <c r="AE98" s="34"/>
      <c r="AF98" s="34" t="str">
        <f t="shared" si="47"/>
        <v/>
      </c>
      <c r="AG98" s="34"/>
      <c r="AH98" s="34"/>
      <c r="AI98" s="34"/>
      <c r="AJ98" s="34" t="str">
        <f t="shared" si="48"/>
        <v/>
      </c>
      <c r="AK98" s="31" t="str">
        <f t="shared" si="49"/>
        <v/>
      </c>
      <c r="AL98" s="51"/>
      <c r="AM98" s="33"/>
      <c r="AN98" s="34"/>
      <c r="AO98" s="34" t="str">
        <f t="shared" si="37"/>
        <v/>
      </c>
      <c r="AP98" s="34"/>
      <c r="AQ98" s="34"/>
      <c r="AR98" s="34"/>
      <c r="AS98" s="34" t="str">
        <f t="shared" si="50"/>
        <v/>
      </c>
      <c r="AT98" s="31" t="str">
        <f t="shared" si="51"/>
        <v/>
      </c>
      <c r="AU98" s="51"/>
      <c r="AV98" s="33"/>
      <c r="AW98" s="34"/>
      <c r="AX98" s="34" t="str">
        <f t="shared" si="52"/>
        <v/>
      </c>
      <c r="AY98" s="34"/>
      <c r="AZ98" s="34"/>
      <c r="BA98" s="34"/>
      <c r="BB98" s="34" t="str">
        <f t="shared" si="53"/>
        <v/>
      </c>
      <c r="BC98" s="31" t="str">
        <f t="shared" si="54"/>
        <v/>
      </c>
      <c r="BD98" s="51"/>
      <c r="BE98" s="33"/>
      <c r="BF98" s="34"/>
      <c r="BG98" s="34" t="str">
        <f t="shared" si="55"/>
        <v/>
      </c>
      <c r="BH98" s="34"/>
      <c r="BI98" s="34"/>
      <c r="BJ98" s="34"/>
      <c r="BK98" s="34" t="str">
        <f t="shared" si="56"/>
        <v/>
      </c>
      <c r="BL98" s="31" t="str">
        <f t="shared" si="57"/>
        <v/>
      </c>
      <c r="BM98" s="51"/>
      <c r="BN98" s="33"/>
      <c r="BO98" s="34"/>
      <c r="BP98" s="34" t="str">
        <f t="shared" si="58"/>
        <v/>
      </c>
      <c r="BQ98" s="34"/>
      <c r="BR98" s="34"/>
      <c r="BS98" s="34"/>
      <c r="BT98" s="34" t="str">
        <f t="shared" si="59"/>
        <v/>
      </c>
      <c r="BU98" s="31" t="str">
        <f t="shared" si="60"/>
        <v/>
      </c>
      <c r="BV98" s="51"/>
      <c r="BW98" s="33"/>
      <c r="BX98" s="34"/>
      <c r="BY98" s="34" t="str">
        <f t="shared" si="61"/>
        <v/>
      </c>
      <c r="BZ98" s="34"/>
      <c r="CA98" s="34"/>
      <c r="CB98" s="34"/>
      <c r="CC98" s="34" t="str">
        <f t="shared" si="62"/>
        <v/>
      </c>
      <c r="CD98" s="31" t="str">
        <f t="shared" si="63"/>
        <v/>
      </c>
      <c r="CE98" s="51"/>
      <c r="CF98" s="33"/>
      <c r="CG98" s="34" t="str">
        <f>IF($A98="","",IF(CF98="","I",LOOKUP(CF98/CH$2,{0,0.4,0.45,0.5,0.55,0.6,0.65,0.7,0.75,0.8,1},{"F","D","C","C+","B-","B","B+","A-","A","A+"})))</f>
        <v/>
      </c>
      <c r="CH98" s="35" t="str">
        <f>IF($A98="","",IF(CF98="","--",LOOKUP(CF98/CH$2,{0,0.4,0.45,0.5,0.55,0.6,0.65,0.7,0.75,0.8,1},{0,2,2.25,2.5,2.75,3,3.25,3.5,3.75,4})))</f>
        <v/>
      </c>
      <c r="CI98" s="52"/>
      <c r="CJ98" s="36"/>
      <c r="CK98" s="36"/>
      <c r="CL98" s="36" t="str">
        <f t="shared" si="64"/>
        <v/>
      </c>
      <c r="CM98" s="36"/>
      <c r="CN98" s="37"/>
      <c r="CO98" s="36"/>
      <c r="CP98" s="60" t="str">
        <f t="shared" si="65"/>
        <v/>
      </c>
      <c r="CQ98" s="64"/>
      <c r="CR98" s="35"/>
      <c r="CT98" s="69"/>
      <c r="CV98" s="69"/>
    </row>
    <row r="99" spans="1:100" s="38" customFormat="1" x14ac:dyDescent="0.25">
      <c r="A99" s="31"/>
      <c r="B99" s="32"/>
      <c r="C99" s="33"/>
      <c r="D99" s="34"/>
      <c r="E99" s="34" t="str">
        <f t="shared" si="38"/>
        <v/>
      </c>
      <c r="F99" s="34"/>
      <c r="G99" s="34"/>
      <c r="H99" s="34"/>
      <c r="I99" s="34" t="str">
        <f t="shared" si="39"/>
        <v/>
      </c>
      <c r="J99" s="34" t="str">
        <f t="shared" si="40"/>
        <v/>
      </c>
      <c r="K99" s="51"/>
      <c r="L99" s="39"/>
      <c r="M99" s="34"/>
      <c r="N99" s="34" t="str">
        <f t="shared" si="41"/>
        <v/>
      </c>
      <c r="O99" s="34"/>
      <c r="P99" s="34"/>
      <c r="Q99" s="34"/>
      <c r="R99" s="34" t="str">
        <f t="shared" si="42"/>
        <v/>
      </c>
      <c r="S99" s="31" t="str">
        <f t="shared" si="43"/>
        <v/>
      </c>
      <c r="T99" s="51"/>
      <c r="U99" s="33"/>
      <c r="V99" s="34"/>
      <c r="W99" s="34" t="str">
        <f t="shared" si="44"/>
        <v/>
      </c>
      <c r="X99" s="34"/>
      <c r="Y99" s="34"/>
      <c r="Z99" s="34"/>
      <c r="AA99" s="34" t="str">
        <f t="shared" si="45"/>
        <v/>
      </c>
      <c r="AB99" s="31" t="str">
        <f t="shared" si="46"/>
        <v/>
      </c>
      <c r="AC99" s="51"/>
      <c r="AD99" s="33"/>
      <c r="AE99" s="34"/>
      <c r="AF99" s="34" t="str">
        <f t="shared" si="47"/>
        <v/>
      </c>
      <c r="AG99" s="34"/>
      <c r="AH99" s="34"/>
      <c r="AI99" s="34"/>
      <c r="AJ99" s="34" t="str">
        <f t="shared" si="48"/>
        <v/>
      </c>
      <c r="AK99" s="31" t="str">
        <f t="shared" si="49"/>
        <v/>
      </c>
      <c r="AL99" s="51"/>
      <c r="AM99" s="33"/>
      <c r="AN99" s="34"/>
      <c r="AO99" s="34" t="str">
        <f t="shared" si="37"/>
        <v/>
      </c>
      <c r="AP99" s="34"/>
      <c r="AQ99" s="34"/>
      <c r="AR99" s="34"/>
      <c r="AS99" s="34" t="str">
        <f t="shared" si="50"/>
        <v/>
      </c>
      <c r="AT99" s="31" t="str">
        <f t="shared" si="51"/>
        <v/>
      </c>
      <c r="AU99" s="51"/>
      <c r="AV99" s="33"/>
      <c r="AW99" s="34"/>
      <c r="AX99" s="34" t="str">
        <f t="shared" si="52"/>
        <v/>
      </c>
      <c r="AY99" s="34"/>
      <c r="AZ99" s="34"/>
      <c r="BA99" s="34"/>
      <c r="BB99" s="34" t="str">
        <f t="shared" si="53"/>
        <v/>
      </c>
      <c r="BC99" s="31" t="str">
        <f t="shared" si="54"/>
        <v/>
      </c>
      <c r="BD99" s="51"/>
      <c r="BE99" s="33"/>
      <c r="BF99" s="34"/>
      <c r="BG99" s="34" t="str">
        <f t="shared" si="55"/>
        <v/>
      </c>
      <c r="BH99" s="34"/>
      <c r="BI99" s="34"/>
      <c r="BJ99" s="34"/>
      <c r="BK99" s="34" t="str">
        <f t="shared" si="56"/>
        <v/>
      </c>
      <c r="BL99" s="31" t="str">
        <f t="shared" si="57"/>
        <v/>
      </c>
      <c r="BM99" s="51"/>
      <c r="BN99" s="33"/>
      <c r="BO99" s="34"/>
      <c r="BP99" s="34" t="str">
        <f t="shared" si="58"/>
        <v/>
      </c>
      <c r="BQ99" s="34"/>
      <c r="BR99" s="34"/>
      <c r="BS99" s="34"/>
      <c r="BT99" s="34" t="str">
        <f t="shared" si="59"/>
        <v/>
      </c>
      <c r="BU99" s="31" t="str">
        <f t="shared" si="60"/>
        <v/>
      </c>
      <c r="BV99" s="51"/>
      <c r="BW99" s="33"/>
      <c r="BX99" s="34"/>
      <c r="BY99" s="34" t="str">
        <f t="shared" si="61"/>
        <v/>
      </c>
      <c r="BZ99" s="34"/>
      <c r="CA99" s="34"/>
      <c r="CB99" s="34"/>
      <c r="CC99" s="34" t="str">
        <f t="shared" si="62"/>
        <v/>
      </c>
      <c r="CD99" s="31" t="str">
        <f t="shared" si="63"/>
        <v/>
      </c>
      <c r="CE99" s="51"/>
      <c r="CF99" s="33"/>
      <c r="CG99" s="34" t="str">
        <f>IF($A99="","",IF(CF99="","I",LOOKUP(CF99/CH$2,{0,0.4,0.45,0.5,0.55,0.6,0.65,0.7,0.75,0.8,1},{"F","D","C","C+","B-","B","B+","A-","A","A+"})))</f>
        <v/>
      </c>
      <c r="CH99" s="35" t="str">
        <f>IF($A99="","",IF(CF99="","--",LOOKUP(CF99/CH$2,{0,0.4,0.45,0.5,0.55,0.6,0.65,0.7,0.75,0.8,1},{0,2,2.25,2.5,2.75,3,3.25,3.5,3.75,4})))</f>
        <v/>
      </c>
      <c r="CI99" s="52"/>
      <c r="CJ99" s="36"/>
      <c r="CK99" s="36"/>
      <c r="CL99" s="36" t="str">
        <f t="shared" si="64"/>
        <v/>
      </c>
      <c r="CM99" s="36"/>
      <c r="CN99" s="37"/>
      <c r="CO99" s="36"/>
      <c r="CP99" s="60" t="str">
        <f t="shared" si="65"/>
        <v/>
      </c>
      <c r="CQ99" s="64"/>
      <c r="CR99" s="35"/>
      <c r="CT99" s="69"/>
      <c r="CV99" s="69"/>
    </row>
    <row r="100" spans="1:100" s="38" customFormat="1" x14ac:dyDescent="0.25">
      <c r="A100" s="31"/>
      <c r="B100" s="32"/>
      <c r="C100" s="33"/>
      <c r="D100" s="34"/>
      <c r="E100" s="34" t="str">
        <f t="shared" si="38"/>
        <v/>
      </c>
      <c r="F100" s="34"/>
      <c r="G100" s="34"/>
      <c r="H100" s="34"/>
      <c r="I100" s="34" t="str">
        <f t="shared" si="39"/>
        <v/>
      </c>
      <c r="J100" s="34" t="str">
        <f t="shared" si="40"/>
        <v/>
      </c>
      <c r="K100" s="51"/>
      <c r="L100" s="39"/>
      <c r="M100" s="34"/>
      <c r="N100" s="34" t="str">
        <f t="shared" si="41"/>
        <v/>
      </c>
      <c r="O100" s="34"/>
      <c r="P100" s="34"/>
      <c r="Q100" s="34"/>
      <c r="R100" s="34" t="str">
        <f t="shared" si="42"/>
        <v/>
      </c>
      <c r="S100" s="31" t="str">
        <f t="shared" si="43"/>
        <v/>
      </c>
      <c r="T100" s="51"/>
      <c r="U100" s="33"/>
      <c r="V100" s="34"/>
      <c r="W100" s="34" t="str">
        <f t="shared" si="44"/>
        <v/>
      </c>
      <c r="X100" s="34"/>
      <c r="Y100" s="34"/>
      <c r="Z100" s="34"/>
      <c r="AA100" s="34" t="str">
        <f t="shared" si="45"/>
        <v/>
      </c>
      <c r="AB100" s="31" t="str">
        <f t="shared" si="46"/>
        <v/>
      </c>
      <c r="AC100" s="51"/>
      <c r="AD100" s="33"/>
      <c r="AE100" s="34"/>
      <c r="AF100" s="34" t="str">
        <f t="shared" si="47"/>
        <v/>
      </c>
      <c r="AG100" s="34"/>
      <c r="AH100" s="34"/>
      <c r="AI100" s="34"/>
      <c r="AJ100" s="34" t="str">
        <f t="shared" si="48"/>
        <v/>
      </c>
      <c r="AK100" s="31" t="str">
        <f t="shared" si="49"/>
        <v/>
      </c>
      <c r="AL100" s="51"/>
      <c r="AM100" s="33"/>
      <c r="AN100" s="34"/>
      <c r="AO100" s="34" t="str">
        <f t="shared" si="37"/>
        <v/>
      </c>
      <c r="AP100" s="34"/>
      <c r="AQ100" s="34"/>
      <c r="AR100" s="34"/>
      <c r="AS100" s="34" t="str">
        <f t="shared" si="50"/>
        <v/>
      </c>
      <c r="AT100" s="31" t="str">
        <f t="shared" si="51"/>
        <v/>
      </c>
      <c r="AU100" s="51"/>
      <c r="AV100" s="33"/>
      <c r="AW100" s="34"/>
      <c r="AX100" s="34" t="str">
        <f t="shared" si="52"/>
        <v/>
      </c>
      <c r="AY100" s="34"/>
      <c r="AZ100" s="34"/>
      <c r="BA100" s="34"/>
      <c r="BB100" s="34" t="str">
        <f t="shared" si="53"/>
        <v/>
      </c>
      <c r="BC100" s="31" t="str">
        <f t="shared" si="54"/>
        <v/>
      </c>
      <c r="BD100" s="51"/>
      <c r="BE100" s="33"/>
      <c r="BF100" s="34"/>
      <c r="BG100" s="34" t="str">
        <f t="shared" si="55"/>
        <v/>
      </c>
      <c r="BH100" s="34"/>
      <c r="BI100" s="34"/>
      <c r="BJ100" s="34"/>
      <c r="BK100" s="34" t="str">
        <f t="shared" si="56"/>
        <v/>
      </c>
      <c r="BL100" s="31" t="str">
        <f t="shared" si="57"/>
        <v/>
      </c>
      <c r="BM100" s="51"/>
      <c r="BN100" s="33"/>
      <c r="BO100" s="34"/>
      <c r="BP100" s="34" t="str">
        <f t="shared" si="58"/>
        <v/>
      </c>
      <c r="BQ100" s="34"/>
      <c r="BR100" s="34"/>
      <c r="BS100" s="34"/>
      <c r="BT100" s="34" t="str">
        <f t="shared" si="59"/>
        <v/>
      </c>
      <c r="BU100" s="31" t="str">
        <f t="shared" si="60"/>
        <v/>
      </c>
      <c r="BV100" s="51"/>
      <c r="BW100" s="33"/>
      <c r="BX100" s="34"/>
      <c r="BY100" s="34" t="str">
        <f t="shared" si="61"/>
        <v/>
      </c>
      <c r="BZ100" s="34"/>
      <c r="CA100" s="34"/>
      <c r="CB100" s="34"/>
      <c r="CC100" s="34" t="str">
        <f t="shared" si="62"/>
        <v/>
      </c>
      <c r="CD100" s="31" t="str">
        <f t="shared" si="63"/>
        <v/>
      </c>
      <c r="CE100" s="51"/>
      <c r="CF100" s="33"/>
      <c r="CG100" s="34" t="str">
        <f>IF($A100="","",IF(CF100="","I",LOOKUP(CF100/CH$2,{0,0.4,0.45,0.5,0.55,0.6,0.65,0.7,0.75,0.8,1},{"F","D","C","C+","B-","B","B+","A-","A","A+"})))</f>
        <v/>
      </c>
      <c r="CH100" s="35" t="str">
        <f>IF($A100="","",IF(CF100="","--",LOOKUP(CF100/CH$2,{0,0.4,0.45,0.5,0.55,0.6,0.65,0.7,0.75,0.8,1},{0,2,2.25,2.5,2.75,3,3.25,3.5,3.75,4})))</f>
        <v/>
      </c>
      <c r="CI100" s="52"/>
      <c r="CJ100" s="36"/>
      <c r="CK100" s="36"/>
      <c r="CL100" s="36" t="str">
        <f t="shared" si="64"/>
        <v/>
      </c>
      <c r="CM100" s="36"/>
      <c r="CN100" s="37"/>
      <c r="CO100" s="36"/>
      <c r="CP100" s="60" t="str">
        <f t="shared" si="65"/>
        <v/>
      </c>
      <c r="CQ100" s="64"/>
      <c r="CR100" s="35"/>
      <c r="CT100" s="69"/>
      <c r="CV100" s="69"/>
    </row>
    <row r="101" spans="1:100" s="38" customFormat="1" x14ac:dyDescent="0.25">
      <c r="A101" s="31"/>
      <c r="B101" s="32"/>
      <c r="C101" s="33"/>
      <c r="D101" s="34"/>
      <c r="E101" s="34" t="str">
        <f t="shared" si="38"/>
        <v/>
      </c>
      <c r="F101" s="34"/>
      <c r="G101" s="34"/>
      <c r="H101" s="34"/>
      <c r="I101" s="34" t="str">
        <f t="shared" si="39"/>
        <v/>
      </c>
      <c r="J101" s="34" t="str">
        <f t="shared" si="40"/>
        <v/>
      </c>
      <c r="K101" s="51"/>
      <c r="L101" s="39"/>
      <c r="M101" s="34"/>
      <c r="N101" s="34" t="str">
        <f t="shared" si="41"/>
        <v/>
      </c>
      <c r="O101" s="34"/>
      <c r="P101" s="34"/>
      <c r="Q101" s="34"/>
      <c r="R101" s="34" t="str">
        <f t="shared" si="42"/>
        <v/>
      </c>
      <c r="S101" s="31" t="str">
        <f t="shared" si="43"/>
        <v/>
      </c>
      <c r="T101" s="51"/>
      <c r="U101" s="33"/>
      <c r="V101" s="34"/>
      <c r="W101" s="34" t="str">
        <f t="shared" si="44"/>
        <v/>
      </c>
      <c r="X101" s="34"/>
      <c r="Y101" s="34"/>
      <c r="Z101" s="34"/>
      <c r="AA101" s="34" t="str">
        <f t="shared" si="45"/>
        <v/>
      </c>
      <c r="AB101" s="31" t="str">
        <f t="shared" si="46"/>
        <v/>
      </c>
      <c r="AC101" s="51"/>
      <c r="AD101" s="33"/>
      <c r="AE101" s="34"/>
      <c r="AF101" s="34" t="str">
        <f t="shared" si="47"/>
        <v/>
      </c>
      <c r="AG101" s="34"/>
      <c r="AH101" s="34"/>
      <c r="AI101" s="34"/>
      <c r="AJ101" s="34" t="str">
        <f t="shared" si="48"/>
        <v/>
      </c>
      <c r="AK101" s="31" t="str">
        <f t="shared" si="49"/>
        <v/>
      </c>
      <c r="AL101" s="51"/>
      <c r="AM101" s="33"/>
      <c r="AN101" s="34"/>
      <c r="AO101" s="34" t="str">
        <f t="shared" si="37"/>
        <v/>
      </c>
      <c r="AP101" s="34"/>
      <c r="AQ101" s="34"/>
      <c r="AR101" s="34"/>
      <c r="AS101" s="34" t="str">
        <f t="shared" si="50"/>
        <v/>
      </c>
      <c r="AT101" s="31" t="str">
        <f t="shared" si="51"/>
        <v/>
      </c>
      <c r="AU101" s="51"/>
      <c r="AV101" s="33"/>
      <c r="AW101" s="34"/>
      <c r="AX101" s="34" t="str">
        <f t="shared" si="52"/>
        <v/>
      </c>
      <c r="AY101" s="34"/>
      <c r="AZ101" s="34"/>
      <c r="BA101" s="34"/>
      <c r="BB101" s="34" t="str">
        <f t="shared" si="53"/>
        <v/>
      </c>
      <c r="BC101" s="31" t="str">
        <f t="shared" si="54"/>
        <v/>
      </c>
      <c r="BD101" s="51"/>
      <c r="BE101" s="33"/>
      <c r="BF101" s="34"/>
      <c r="BG101" s="34" t="str">
        <f t="shared" si="55"/>
        <v/>
      </c>
      <c r="BH101" s="34"/>
      <c r="BI101" s="34"/>
      <c r="BJ101" s="34"/>
      <c r="BK101" s="34" t="str">
        <f t="shared" si="56"/>
        <v/>
      </c>
      <c r="BL101" s="31" t="str">
        <f t="shared" si="57"/>
        <v/>
      </c>
      <c r="BM101" s="51"/>
      <c r="BN101" s="33"/>
      <c r="BO101" s="34"/>
      <c r="BP101" s="34" t="str">
        <f t="shared" si="58"/>
        <v/>
      </c>
      <c r="BQ101" s="34"/>
      <c r="BR101" s="34"/>
      <c r="BS101" s="34"/>
      <c r="BT101" s="34" t="str">
        <f t="shared" si="59"/>
        <v/>
      </c>
      <c r="BU101" s="31" t="str">
        <f t="shared" si="60"/>
        <v/>
      </c>
      <c r="BV101" s="51"/>
      <c r="BW101" s="33"/>
      <c r="BX101" s="34"/>
      <c r="BY101" s="34" t="str">
        <f t="shared" si="61"/>
        <v/>
      </c>
      <c r="BZ101" s="34"/>
      <c r="CA101" s="34"/>
      <c r="CB101" s="34"/>
      <c r="CC101" s="34" t="str">
        <f t="shared" si="62"/>
        <v/>
      </c>
      <c r="CD101" s="31" t="str">
        <f t="shared" si="63"/>
        <v/>
      </c>
      <c r="CE101" s="51"/>
      <c r="CF101" s="33"/>
      <c r="CG101" s="34" t="str">
        <f>IF($A101="","",IF(CF101="","I",LOOKUP(CF101/CH$2,{0,0.4,0.45,0.5,0.55,0.6,0.65,0.7,0.75,0.8,1},{"F","D","C","C+","B-","B","B+","A-","A","A+"})))</f>
        <v/>
      </c>
      <c r="CH101" s="35" t="str">
        <f>IF($A101="","",IF(CF101="","--",LOOKUP(CF101/CH$2,{0,0.4,0.45,0.5,0.55,0.6,0.65,0.7,0.75,0.8,1},{0,2,2.25,2.5,2.75,3,3.25,3.5,3.75,4})))</f>
        <v/>
      </c>
      <c r="CI101" s="52"/>
      <c r="CJ101" s="36"/>
      <c r="CK101" s="36"/>
      <c r="CL101" s="36" t="str">
        <f t="shared" si="64"/>
        <v/>
      </c>
      <c r="CM101" s="36"/>
      <c r="CN101" s="37"/>
      <c r="CO101" s="36"/>
      <c r="CP101" s="60" t="str">
        <f t="shared" si="65"/>
        <v/>
      </c>
      <c r="CQ101" s="64"/>
      <c r="CR101" s="35"/>
      <c r="CT101" s="69"/>
      <c r="CV101" s="69"/>
    </row>
    <row r="102" spans="1:100" s="38" customFormat="1" x14ac:dyDescent="0.25">
      <c r="A102" s="31"/>
      <c r="B102" s="32"/>
      <c r="C102" s="33"/>
      <c r="D102" s="34"/>
      <c r="E102" s="34" t="str">
        <f t="shared" si="38"/>
        <v/>
      </c>
      <c r="F102" s="34"/>
      <c r="G102" s="34"/>
      <c r="H102" s="34"/>
      <c r="I102" s="34" t="str">
        <f t="shared" si="39"/>
        <v/>
      </c>
      <c r="J102" s="34" t="str">
        <f t="shared" si="40"/>
        <v/>
      </c>
      <c r="K102" s="51"/>
      <c r="L102" s="39"/>
      <c r="M102" s="34"/>
      <c r="N102" s="34" t="str">
        <f t="shared" si="41"/>
        <v/>
      </c>
      <c r="O102" s="34"/>
      <c r="P102" s="34"/>
      <c r="Q102" s="34"/>
      <c r="R102" s="34" t="str">
        <f t="shared" si="42"/>
        <v/>
      </c>
      <c r="S102" s="31" t="str">
        <f t="shared" si="43"/>
        <v/>
      </c>
      <c r="T102" s="51"/>
      <c r="U102" s="33"/>
      <c r="V102" s="34"/>
      <c r="W102" s="34" t="str">
        <f t="shared" si="44"/>
        <v/>
      </c>
      <c r="X102" s="34"/>
      <c r="Y102" s="34"/>
      <c r="Z102" s="34"/>
      <c r="AA102" s="34" t="str">
        <f t="shared" si="45"/>
        <v/>
      </c>
      <c r="AB102" s="31" t="str">
        <f t="shared" si="46"/>
        <v/>
      </c>
      <c r="AC102" s="51"/>
      <c r="AD102" s="33"/>
      <c r="AE102" s="34"/>
      <c r="AF102" s="34" t="str">
        <f t="shared" si="47"/>
        <v/>
      </c>
      <c r="AG102" s="34"/>
      <c r="AH102" s="34"/>
      <c r="AI102" s="34"/>
      <c r="AJ102" s="34" t="str">
        <f t="shared" si="48"/>
        <v/>
      </c>
      <c r="AK102" s="31" t="str">
        <f t="shared" si="49"/>
        <v/>
      </c>
      <c r="AL102" s="51"/>
      <c r="AM102" s="33"/>
      <c r="AN102" s="34"/>
      <c r="AO102" s="34" t="str">
        <f t="shared" si="37"/>
        <v/>
      </c>
      <c r="AP102" s="34"/>
      <c r="AQ102" s="34"/>
      <c r="AR102" s="34"/>
      <c r="AS102" s="34" t="str">
        <f t="shared" si="50"/>
        <v/>
      </c>
      <c r="AT102" s="31" t="str">
        <f t="shared" si="51"/>
        <v/>
      </c>
      <c r="AU102" s="51"/>
      <c r="AV102" s="33"/>
      <c r="AW102" s="34"/>
      <c r="AX102" s="34" t="str">
        <f t="shared" si="52"/>
        <v/>
      </c>
      <c r="AY102" s="34"/>
      <c r="AZ102" s="34"/>
      <c r="BA102" s="34"/>
      <c r="BB102" s="34" t="str">
        <f t="shared" si="53"/>
        <v/>
      </c>
      <c r="BC102" s="31" t="str">
        <f t="shared" si="54"/>
        <v/>
      </c>
      <c r="BD102" s="51"/>
      <c r="BE102" s="33"/>
      <c r="BF102" s="34"/>
      <c r="BG102" s="34" t="str">
        <f t="shared" si="55"/>
        <v/>
      </c>
      <c r="BH102" s="34"/>
      <c r="BI102" s="34"/>
      <c r="BJ102" s="34"/>
      <c r="BK102" s="34" t="str">
        <f t="shared" si="56"/>
        <v/>
      </c>
      <c r="BL102" s="31" t="str">
        <f t="shared" si="57"/>
        <v/>
      </c>
      <c r="BM102" s="51"/>
      <c r="BN102" s="33"/>
      <c r="BO102" s="34"/>
      <c r="BP102" s="34" t="str">
        <f t="shared" si="58"/>
        <v/>
      </c>
      <c r="BQ102" s="34"/>
      <c r="BR102" s="34"/>
      <c r="BS102" s="34"/>
      <c r="BT102" s="34" t="str">
        <f t="shared" si="59"/>
        <v/>
      </c>
      <c r="BU102" s="31" t="str">
        <f t="shared" si="60"/>
        <v/>
      </c>
      <c r="BV102" s="51"/>
      <c r="BW102" s="33"/>
      <c r="BX102" s="34"/>
      <c r="BY102" s="34" t="str">
        <f t="shared" si="61"/>
        <v/>
      </c>
      <c r="BZ102" s="34"/>
      <c r="CA102" s="34"/>
      <c r="CB102" s="34"/>
      <c r="CC102" s="34" t="str">
        <f t="shared" si="62"/>
        <v/>
      </c>
      <c r="CD102" s="31" t="str">
        <f t="shared" si="63"/>
        <v/>
      </c>
      <c r="CE102" s="51"/>
      <c r="CF102" s="33"/>
      <c r="CG102" s="34" t="str">
        <f>IF($A102="","",IF(CF102="","I",LOOKUP(CF102/CH$2,{0,0.4,0.45,0.5,0.55,0.6,0.65,0.7,0.75,0.8,1},{"F","D","C","C+","B-","B","B+","A-","A","A+"})))</f>
        <v/>
      </c>
      <c r="CH102" s="35" t="str">
        <f>IF($A102="","",IF(CF102="","--",LOOKUP(CF102/CH$2,{0,0.4,0.45,0.5,0.55,0.6,0.65,0.7,0.75,0.8,1},{0,2,2.25,2.5,2.75,3,3.25,3.5,3.75,4})))</f>
        <v/>
      </c>
      <c r="CI102" s="52"/>
      <c r="CJ102" s="36"/>
      <c r="CK102" s="36"/>
      <c r="CL102" s="36" t="str">
        <f t="shared" si="64"/>
        <v/>
      </c>
      <c r="CM102" s="36"/>
      <c r="CN102" s="37"/>
      <c r="CO102" s="36"/>
      <c r="CP102" s="60" t="str">
        <f t="shared" si="65"/>
        <v/>
      </c>
      <c r="CQ102" s="64"/>
      <c r="CR102" s="35"/>
      <c r="CT102" s="69"/>
      <c r="CV102" s="69"/>
    </row>
    <row r="103" spans="1:100" s="38" customFormat="1" x14ac:dyDescent="0.25">
      <c r="A103" s="31"/>
      <c r="B103" s="32"/>
      <c r="C103" s="33"/>
      <c r="D103" s="34"/>
      <c r="E103" s="34" t="str">
        <f t="shared" si="38"/>
        <v/>
      </c>
      <c r="F103" s="34"/>
      <c r="G103" s="34"/>
      <c r="H103" s="34"/>
      <c r="I103" s="34" t="str">
        <f t="shared" si="39"/>
        <v/>
      </c>
      <c r="J103" s="34" t="str">
        <f t="shared" si="40"/>
        <v/>
      </c>
      <c r="K103" s="51"/>
      <c r="L103" s="39"/>
      <c r="M103" s="34"/>
      <c r="N103" s="34" t="str">
        <f t="shared" si="41"/>
        <v/>
      </c>
      <c r="O103" s="34"/>
      <c r="P103" s="34"/>
      <c r="Q103" s="34"/>
      <c r="R103" s="34" t="str">
        <f t="shared" si="42"/>
        <v/>
      </c>
      <c r="S103" s="31" t="str">
        <f t="shared" si="43"/>
        <v/>
      </c>
      <c r="T103" s="51"/>
      <c r="U103" s="33"/>
      <c r="V103" s="34"/>
      <c r="W103" s="34" t="str">
        <f t="shared" si="44"/>
        <v/>
      </c>
      <c r="X103" s="34"/>
      <c r="Y103" s="34"/>
      <c r="Z103" s="34"/>
      <c r="AA103" s="34" t="str">
        <f t="shared" si="45"/>
        <v/>
      </c>
      <c r="AB103" s="31" t="str">
        <f t="shared" si="46"/>
        <v/>
      </c>
      <c r="AC103" s="51"/>
      <c r="AD103" s="33"/>
      <c r="AE103" s="34"/>
      <c r="AF103" s="34" t="str">
        <f t="shared" si="47"/>
        <v/>
      </c>
      <c r="AG103" s="34"/>
      <c r="AH103" s="34"/>
      <c r="AI103" s="34"/>
      <c r="AJ103" s="34" t="str">
        <f t="shared" si="48"/>
        <v/>
      </c>
      <c r="AK103" s="31" t="str">
        <f t="shared" si="49"/>
        <v/>
      </c>
      <c r="AL103" s="51"/>
      <c r="AM103" s="33"/>
      <c r="AN103" s="34"/>
      <c r="AO103" s="34" t="str">
        <f t="shared" ref="AO103:AO121" si="66">IF(ISBLANK($B103),"",IF(COUNT(AM103:AN103)=0,"",IF(AND($A103="IM",COUNT(AM103:AN103)=1),AM103+AN103,(AM103+AN103)/2)))</f>
        <v/>
      </c>
      <c r="AP103" s="34"/>
      <c r="AQ103" s="34"/>
      <c r="AR103" s="34"/>
      <c r="AS103" s="34" t="str">
        <f t="shared" si="50"/>
        <v/>
      </c>
      <c r="AT103" s="31" t="str">
        <f t="shared" si="51"/>
        <v/>
      </c>
      <c r="AU103" s="51"/>
      <c r="AV103" s="33"/>
      <c r="AW103" s="34"/>
      <c r="AX103" s="34" t="str">
        <f t="shared" si="52"/>
        <v/>
      </c>
      <c r="AY103" s="34"/>
      <c r="AZ103" s="34"/>
      <c r="BA103" s="34"/>
      <c r="BB103" s="34" t="str">
        <f t="shared" si="53"/>
        <v/>
      </c>
      <c r="BC103" s="31" t="str">
        <f t="shared" si="54"/>
        <v/>
      </c>
      <c r="BD103" s="51"/>
      <c r="BE103" s="33"/>
      <c r="BF103" s="34"/>
      <c r="BG103" s="34" t="str">
        <f t="shared" si="55"/>
        <v/>
      </c>
      <c r="BH103" s="34"/>
      <c r="BI103" s="34"/>
      <c r="BJ103" s="34"/>
      <c r="BK103" s="34" t="str">
        <f t="shared" si="56"/>
        <v/>
      </c>
      <c r="BL103" s="31" t="str">
        <f t="shared" si="57"/>
        <v/>
      </c>
      <c r="BM103" s="51"/>
      <c r="BN103" s="33"/>
      <c r="BO103" s="34"/>
      <c r="BP103" s="34" t="str">
        <f t="shared" si="58"/>
        <v/>
      </c>
      <c r="BQ103" s="34"/>
      <c r="BR103" s="34"/>
      <c r="BS103" s="34"/>
      <c r="BT103" s="34" t="str">
        <f t="shared" si="59"/>
        <v/>
      </c>
      <c r="BU103" s="31" t="str">
        <f t="shared" si="60"/>
        <v/>
      </c>
      <c r="BV103" s="51"/>
      <c r="BW103" s="33"/>
      <c r="BX103" s="34"/>
      <c r="BY103" s="34" t="str">
        <f t="shared" si="61"/>
        <v/>
      </c>
      <c r="BZ103" s="34"/>
      <c r="CA103" s="34"/>
      <c r="CB103" s="34"/>
      <c r="CC103" s="34" t="str">
        <f t="shared" si="62"/>
        <v/>
      </c>
      <c r="CD103" s="31" t="str">
        <f t="shared" si="63"/>
        <v/>
      </c>
      <c r="CE103" s="51"/>
      <c r="CF103" s="33"/>
      <c r="CG103" s="34" t="str">
        <f>IF($A103="","",IF(CF103="","I",LOOKUP(CF103/CH$2,{0,0.4,0.45,0.5,0.55,0.6,0.65,0.7,0.75,0.8,1},{"F","D","C","C+","B-","B","B+","A-","A","A+"})))</f>
        <v/>
      </c>
      <c r="CH103" s="35" t="str">
        <f>IF($A103="","",IF(CF103="","--",LOOKUP(CF103/CH$2,{0,0.4,0.45,0.5,0.55,0.6,0.65,0.7,0.75,0.8,1},{0,2,2.25,2.5,2.75,3,3.25,3.5,3.75,4})))</f>
        <v/>
      </c>
      <c r="CI103" s="52"/>
      <c r="CJ103" s="36"/>
      <c r="CK103" s="36"/>
      <c r="CL103" s="36" t="str">
        <f t="shared" si="64"/>
        <v/>
      </c>
      <c r="CM103" s="36"/>
      <c r="CN103" s="37"/>
      <c r="CO103" s="36"/>
      <c r="CP103" s="60" t="str">
        <f t="shared" si="65"/>
        <v/>
      </c>
      <c r="CQ103" s="64"/>
      <c r="CR103" s="35"/>
      <c r="CT103" s="69"/>
      <c r="CV103" s="69"/>
    </row>
    <row r="104" spans="1:100" s="38" customFormat="1" x14ac:dyDescent="0.25">
      <c r="A104" s="31"/>
      <c r="B104" s="32"/>
      <c r="C104" s="33"/>
      <c r="D104" s="34"/>
      <c r="E104" s="34" t="str">
        <f t="shared" si="38"/>
        <v/>
      </c>
      <c r="F104" s="34"/>
      <c r="G104" s="34"/>
      <c r="H104" s="34"/>
      <c r="I104" s="34" t="str">
        <f t="shared" si="39"/>
        <v/>
      </c>
      <c r="J104" s="34" t="str">
        <f t="shared" si="40"/>
        <v/>
      </c>
      <c r="K104" s="51"/>
      <c r="L104" s="39"/>
      <c r="M104" s="34"/>
      <c r="N104" s="34" t="str">
        <f t="shared" si="41"/>
        <v/>
      </c>
      <c r="O104" s="34"/>
      <c r="P104" s="34"/>
      <c r="Q104" s="34"/>
      <c r="R104" s="34" t="str">
        <f t="shared" si="42"/>
        <v/>
      </c>
      <c r="S104" s="31" t="str">
        <f t="shared" si="43"/>
        <v/>
      </c>
      <c r="T104" s="51"/>
      <c r="U104" s="33"/>
      <c r="V104" s="34"/>
      <c r="W104" s="34" t="str">
        <f t="shared" si="44"/>
        <v/>
      </c>
      <c r="X104" s="34"/>
      <c r="Y104" s="34"/>
      <c r="Z104" s="34"/>
      <c r="AA104" s="34" t="str">
        <f t="shared" si="45"/>
        <v/>
      </c>
      <c r="AB104" s="31" t="str">
        <f t="shared" si="46"/>
        <v/>
      </c>
      <c r="AC104" s="51"/>
      <c r="AD104" s="33"/>
      <c r="AE104" s="34"/>
      <c r="AF104" s="34" t="str">
        <f t="shared" si="47"/>
        <v/>
      </c>
      <c r="AG104" s="34"/>
      <c r="AH104" s="34"/>
      <c r="AI104" s="34"/>
      <c r="AJ104" s="34" t="str">
        <f t="shared" si="48"/>
        <v/>
      </c>
      <c r="AK104" s="31" t="str">
        <f t="shared" si="49"/>
        <v/>
      </c>
      <c r="AL104" s="51"/>
      <c r="AM104" s="33"/>
      <c r="AN104" s="34"/>
      <c r="AO104" s="34" t="str">
        <f t="shared" si="66"/>
        <v/>
      </c>
      <c r="AP104" s="34"/>
      <c r="AQ104" s="34"/>
      <c r="AR104" s="34"/>
      <c r="AS104" s="34" t="str">
        <f t="shared" si="50"/>
        <v/>
      </c>
      <c r="AT104" s="31" t="str">
        <f t="shared" si="51"/>
        <v/>
      </c>
      <c r="AU104" s="51"/>
      <c r="AV104" s="33"/>
      <c r="AW104" s="34"/>
      <c r="AX104" s="34" t="str">
        <f t="shared" si="52"/>
        <v/>
      </c>
      <c r="AY104" s="34"/>
      <c r="AZ104" s="34"/>
      <c r="BA104" s="34"/>
      <c r="BB104" s="34" t="str">
        <f t="shared" si="53"/>
        <v/>
      </c>
      <c r="BC104" s="31" t="str">
        <f t="shared" si="54"/>
        <v/>
      </c>
      <c r="BD104" s="51"/>
      <c r="BE104" s="33"/>
      <c r="BF104" s="34"/>
      <c r="BG104" s="34" t="str">
        <f t="shared" si="55"/>
        <v/>
      </c>
      <c r="BH104" s="34"/>
      <c r="BI104" s="34"/>
      <c r="BJ104" s="34"/>
      <c r="BK104" s="34" t="str">
        <f t="shared" si="56"/>
        <v/>
      </c>
      <c r="BL104" s="31" t="str">
        <f t="shared" si="57"/>
        <v/>
      </c>
      <c r="BM104" s="51"/>
      <c r="BN104" s="33"/>
      <c r="BO104" s="34"/>
      <c r="BP104" s="34" t="str">
        <f t="shared" si="58"/>
        <v/>
      </c>
      <c r="BQ104" s="34"/>
      <c r="BR104" s="34"/>
      <c r="BS104" s="34"/>
      <c r="BT104" s="34" t="str">
        <f t="shared" si="59"/>
        <v/>
      </c>
      <c r="BU104" s="31" t="str">
        <f t="shared" si="60"/>
        <v/>
      </c>
      <c r="BV104" s="51"/>
      <c r="BW104" s="33"/>
      <c r="BX104" s="34"/>
      <c r="BY104" s="34" t="str">
        <f t="shared" si="61"/>
        <v/>
      </c>
      <c r="BZ104" s="34"/>
      <c r="CA104" s="34"/>
      <c r="CB104" s="34"/>
      <c r="CC104" s="34" t="str">
        <f t="shared" si="62"/>
        <v/>
      </c>
      <c r="CD104" s="31" t="str">
        <f t="shared" si="63"/>
        <v/>
      </c>
      <c r="CE104" s="51"/>
      <c r="CF104" s="33"/>
      <c r="CG104" s="34" t="str">
        <f>IF($A104="","",IF(CF104="","I",LOOKUP(CF104/CH$2,{0,0.4,0.45,0.5,0.55,0.6,0.65,0.7,0.75,0.8,1},{"F","D","C","C+","B-","B","B+","A-","A","A+"})))</f>
        <v/>
      </c>
      <c r="CH104" s="35" t="str">
        <f>IF($A104="","",IF(CF104="","--",LOOKUP(CF104/CH$2,{0,0.4,0.45,0.5,0.55,0.6,0.65,0.7,0.75,0.8,1},{0,2,2.25,2.5,2.75,3,3.25,3.5,3.75,4})))</f>
        <v/>
      </c>
      <c r="CI104" s="52"/>
      <c r="CJ104" s="36"/>
      <c r="CK104" s="36"/>
      <c r="CL104" s="36" t="str">
        <f t="shared" si="64"/>
        <v/>
      </c>
      <c r="CM104" s="36"/>
      <c r="CN104" s="37"/>
      <c r="CO104" s="36"/>
      <c r="CP104" s="60" t="str">
        <f t="shared" si="65"/>
        <v/>
      </c>
      <c r="CQ104" s="64"/>
      <c r="CR104" s="35"/>
      <c r="CT104" s="69"/>
      <c r="CV104" s="69"/>
    </row>
    <row r="105" spans="1:100" s="38" customFormat="1" x14ac:dyDescent="0.25">
      <c r="A105" s="31"/>
      <c r="B105" s="32"/>
      <c r="C105" s="33"/>
      <c r="D105" s="34"/>
      <c r="E105" s="34" t="str">
        <f t="shared" si="38"/>
        <v/>
      </c>
      <c r="F105" s="34"/>
      <c r="G105" s="34"/>
      <c r="H105" s="34"/>
      <c r="I105" s="34" t="str">
        <f t="shared" si="39"/>
        <v/>
      </c>
      <c r="J105" s="34" t="str">
        <f t="shared" si="40"/>
        <v/>
      </c>
      <c r="K105" s="51"/>
      <c r="L105" s="39"/>
      <c r="M105" s="34"/>
      <c r="N105" s="34" t="str">
        <f t="shared" si="41"/>
        <v/>
      </c>
      <c r="O105" s="34"/>
      <c r="P105" s="34"/>
      <c r="Q105" s="34"/>
      <c r="R105" s="34" t="str">
        <f t="shared" si="42"/>
        <v/>
      </c>
      <c r="S105" s="31" t="str">
        <f t="shared" si="43"/>
        <v/>
      </c>
      <c r="T105" s="51"/>
      <c r="U105" s="33"/>
      <c r="V105" s="34"/>
      <c r="W105" s="34" t="str">
        <f t="shared" si="44"/>
        <v/>
      </c>
      <c r="X105" s="34"/>
      <c r="Y105" s="34"/>
      <c r="Z105" s="34"/>
      <c r="AA105" s="34" t="str">
        <f t="shared" si="45"/>
        <v/>
      </c>
      <c r="AB105" s="31" t="str">
        <f t="shared" si="46"/>
        <v/>
      </c>
      <c r="AC105" s="51"/>
      <c r="AD105" s="33"/>
      <c r="AE105" s="34"/>
      <c r="AF105" s="34" t="str">
        <f t="shared" si="47"/>
        <v/>
      </c>
      <c r="AG105" s="34"/>
      <c r="AH105" s="34"/>
      <c r="AI105" s="34"/>
      <c r="AJ105" s="34" t="str">
        <f t="shared" si="48"/>
        <v/>
      </c>
      <c r="AK105" s="31" t="str">
        <f t="shared" si="49"/>
        <v/>
      </c>
      <c r="AL105" s="51"/>
      <c r="AM105" s="33"/>
      <c r="AN105" s="34"/>
      <c r="AO105" s="34" t="str">
        <f t="shared" si="66"/>
        <v/>
      </c>
      <c r="AP105" s="34"/>
      <c r="AQ105" s="34"/>
      <c r="AR105" s="34"/>
      <c r="AS105" s="34" t="str">
        <f t="shared" si="50"/>
        <v/>
      </c>
      <c r="AT105" s="31" t="str">
        <f t="shared" si="51"/>
        <v/>
      </c>
      <c r="AU105" s="51"/>
      <c r="AV105" s="33"/>
      <c r="AW105" s="34"/>
      <c r="AX105" s="34" t="str">
        <f t="shared" si="52"/>
        <v/>
      </c>
      <c r="AY105" s="34"/>
      <c r="AZ105" s="34"/>
      <c r="BA105" s="34"/>
      <c r="BB105" s="34" t="str">
        <f t="shared" si="53"/>
        <v/>
      </c>
      <c r="BC105" s="31" t="str">
        <f t="shared" si="54"/>
        <v/>
      </c>
      <c r="BD105" s="51"/>
      <c r="BE105" s="33"/>
      <c r="BF105" s="34"/>
      <c r="BG105" s="34" t="str">
        <f t="shared" si="55"/>
        <v/>
      </c>
      <c r="BH105" s="34"/>
      <c r="BI105" s="34"/>
      <c r="BJ105" s="34"/>
      <c r="BK105" s="34" t="str">
        <f t="shared" si="56"/>
        <v/>
      </c>
      <c r="BL105" s="31" t="str">
        <f t="shared" si="57"/>
        <v/>
      </c>
      <c r="BM105" s="51"/>
      <c r="BN105" s="33"/>
      <c r="BO105" s="34"/>
      <c r="BP105" s="34" t="str">
        <f t="shared" si="58"/>
        <v/>
      </c>
      <c r="BQ105" s="34"/>
      <c r="BR105" s="34"/>
      <c r="BS105" s="34"/>
      <c r="BT105" s="34" t="str">
        <f t="shared" si="59"/>
        <v/>
      </c>
      <c r="BU105" s="31" t="str">
        <f t="shared" si="60"/>
        <v/>
      </c>
      <c r="BV105" s="51"/>
      <c r="BW105" s="33"/>
      <c r="BX105" s="34"/>
      <c r="BY105" s="34" t="str">
        <f t="shared" si="61"/>
        <v/>
      </c>
      <c r="BZ105" s="34"/>
      <c r="CA105" s="34"/>
      <c r="CB105" s="34"/>
      <c r="CC105" s="34" t="str">
        <f t="shared" si="62"/>
        <v/>
      </c>
      <c r="CD105" s="31" t="str">
        <f t="shared" si="63"/>
        <v/>
      </c>
      <c r="CE105" s="51"/>
      <c r="CF105" s="33"/>
      <c r="CG105" s="34" t="str">
        <f>IF($A105="","",IF(CF105="","I",LOOKUP(CF105/CH$2,{0,0.4,0.45,0.5,0.55,0.6,0.65,0.7,0.75,0.8,1},{"F","D","C","C+","B-","B","B+","A-","A","A+"})))</f>
        <v/>
      </c>
      <c r="CH105" s="35" t="str">
        <f>IF($A105="","",IF(CF105="","--",LOOKUP(CF105/CH$2,{0,0.4,0.45,0.5,0.55,0.6,0.65,0.7,0.75,0.8,1},{0,2,2.25,2.5,2.75,3,3.25,3.5,3.75,4})))</f>
        <v/>
      </c>
      <c r="CI105" s="52"/>
      <c r="CJ105" s="36"/>
      <c r="CK105" s="36"/>
      <c r="CL105" s="36" t="str">
        <f t="shared" si="64"/>
        <v/>
      </c>
      <c r="CM105" s="36"/>
      <c r="CN105" s="37"/>
      <c r="CO105" s="36"/>
      <c r="CP105" s="60" t="str">
        <f t="shared" si="65"/>
        <v/>
      </c>
      <c r="CQ105" s="64"/>
      <c r="CR105" s="35"/>
    </row>
    <row r="106" spans="1:100" s="38" customFormat="1" x14ac:dyDescent="0.25">
      <c r="A106" s="31"/>
      <c r="B106" s="32"/>
      <c r="C106" s="33"/>
      <c r="D106" s="34"/>
      <c r="E106" s="34" t="str">
        <f t="shared" si="38"/>
        <v/>
      </c>
      <c r="F106" s="34"/>
      <c r="G106" s="34"/>
      <c r="H106" s="34"/>
      <c r="I106" s="34" t="str">
        <f t="shared" si="39"/>
        <v/>
      </c>
      <c r="J106" s="34" t="str">
        <f t="shared" si="40"/>
        <v/>
      </c>
      <c r="K106" s="51"/>
      <c r="L106" s="39"/>
      <c r="M106" s="34"/>
      <c r="N106" s="34" t="str">
        <f t="shared" si="41"/>
        <v/>
      </c>
      <c r="O106" s="34"/>
      <c r="P106" s="34"/>
      <c r="Q106" s="34"/>
      <c r="R106" s="34" t="str">
        <f t="shared" si="42"/>
        <v/>
      </c>
      <c r="S106" s="31" t="str">
        <f t="shared" si="43"/>
        <v/>
      </c>
      <c r="T106" s="51"/>
      <c r="U106" s="33"/>
      <c r="V106" s="34"/>
      <c r="W106" s="34" t="str">
        <f t="shared" si="44"/>
        <v/>
      </c>
      <c r="X106" s="34"/>
      <c r="Y106" s="34"/>
      <c r="Z106" s="34"/>
      <c r="AA106" s="34" t="str">
        <f t="shared" si="45"/>
        <v/>
      </c>
      <c r="AB106" s="31" t="str">
        <f t="shared" si="46"/>
        <v/>
      </c>
      <c r="AC106" s="51"/>
      <c r="AD106" s="33"/>
      <c r="AE106" s="34"/>
      <c r="AF106" s="34" t="str">
        <f t="shared" si="47"/>
        <v/>
      </c>
      <c r="AG106" s="34"/>
      <c r="AH106" s="34"/>
      <c r="AI106" s="34"/>
      <c r="AJ106" s="34" t="str">
        <f t="shared" si="48"/>
        <v/>
      </c>
      <c r="AK106" s="31" t="str">
        <f t="shared" si="49"/>
        <v/>
      </c>
      <c r="AL106" s="51"/>
      <c r="AM106" s="33"/>
      <c r="AN106" s="34"/>
      <c r="AO106" s="34" t="str">
        <f t="shared" si="66"/>
        <v/>
      </c>
      <c r="AP106" s="34"/>
      <c r="AQ106" s="34"/>
      <c r="AR106" s="34"/>
      <c r="AS106" s="34" t="str">
        <f t="shared" si="50"/>
        <v/>
      </c>
      <c r="AT106" s="31" t="str">
        <f t="shared" si="51"/>
        <v/>
      </c>
      <c r="AU106" s="51"/>
      <c r="AV106" s="33"/>
      <c r="AW106" s="34"/>
      <c r="AX106" s="34" t="str">
        <f t="shared" si="52"/>
        <v/>
      </c>
      <c r="AY106" s="34"/>
      <c r="AZ106" s="34"/>
      <c r="BA106" s="34"/>
      <c r="BB106" s="34" t="str">
        <f t="shared" si="53"/>
        <v/>
      </c>
      <c r="BC106" s="31" t="str">
        <f t="shared" si="54"/>
        <v/>
      </c>
      <c r="BD106" s="51"/>
      <c r="BE106" s="33"/>
      <c r="BF106" s="34"/>
      <c r="BG106" s="34" t="str">
        <f t="shared" si="55"/>
        <v/>
      </c>
      <c r="BH106" s="34"/>
      <c r="BI106" s="34"/>
      <c r="BJ106" s="34"/>
      <c r="BK106" s="34" t="str">
        <f t="shared" si="56"/>
        <v/>
      </c>
      <c r="BL106" s="31" t="str">
        <f t="shared" si="57"/>
        <v/>
      </c>
      <c r="BM106" s="51"/>
      <c r="BN106" s="33"/>
      <c r="BO106" s="34"/>
      <c r="BP106" s="34" t="str">
        <f t="shared" si="58"/>
        <v/>
      </c>
      <c r="BQ106" s="34"/>
      <c r="BR106" s="34"/>
      <c r="BS106" s="34"/>
      <c r="BT106" s="34" t="str">
        <f t="shared" si="59"/>
        <v/>
      </c>
      <c r="BU106" s="31" t="str">
        <f t="shared" si="60"/>
        <v/>
      </c>
      <c r="BV106" s="51"/>
      <c r="BW106" s="33"/>
      <c r="BX106" s="34"/>
      <c r="BY106" s="34" t="str">
        <f t="shared" si="61"/>
        <v/>
      </c>
      <c r="BZ106" s="34"/>
      <c r="CA106" s="34"/>
      <c r="CB106" s="34"/>
      <c r="CC106" s="34" t="str">
        <f t="shared" si="62"/>
        <v/>
      </c>
      <c r="CD106" s="31" t="str">
        <f t="shared" si="63"/>
        <v/>
      </c>
      <c r="CE106" s="51"/>
      <c r="CF106" s="33"/>
      <c r="CG106" s="34" t="str">
        <f>IF($A106="","",IF(CF106="","I",LOOKUP(CF106/CH$2,{0,0.4,0.45,0.5,0.55,0.6,0.65,0.7,0.75,0.8,1},{"F","D","C","C+","B-","B","B+","A-","A","A+"})))</f>
        <v/>
      </c>
      <c r="CH106" s="35" t="str">
        <f>IF($A106="","",IF(CF106="","--",LOOKUP(CF106/CH$2,{0,0.4,0.45,0.5,0.55,0.6,0.65,0.7,0.75,0.8,1},{0,2,2.25,2.5,2.75,3,3.25,3.5,3.75,4})))</f>
        <v/>
      </c>
      <c r="CI106" s="52"/>
      <c r="CJ106" s="36"/>
      <c r="CK106" s="36"/>
      <c r="CL106" s="36" t="str">
        <f t="shared" si="64"/>
        <v/>
      </c>
      <c r="CM106" s="36"/>
      <c r="CN106" s="37"/>
      <c r="CO106" s="36"/>
      <c r="CP106" s="60" t="str">
        <f t="shared" si="65"/>
        <v/>
      </c>
      <c r="CQ106" s="64"/>
      <c r="CR106" s="35"/>
    </row>
    <row r="107" spans="1:100" s="38" customFormat="1" x14ac:dyDescent="0.25">
      <c r="A107" s="31"/>
      <c r="B107" s="32"/>
      <c r="C107" s="33"/>
      <c r="D107" s="34"/>
      <c r="E107" s="34" t="str">
        <f t="shared" si="38"/>
        <v/>
      </c>
      <c r="F107" s="34"/>
      <c r="G107" s="34"/>
      <c r="H107" s="34"/>
      <c r="I107" s="34" t="str">
        <f t="shared" si="39"/>
        <v/>
      </c>
      <c r="J107" s="34" t="str">
        <f t="shared" si="40"/>
        <v/>
      </c>
      <c r="K107" s="51"/>
      <c r="L107" s="39"/>
      <c r="M107" s="34"/>
      <c r="N107" s="34" t="str">
        <f t="shared" si="41"/>
        <v/>
      </c>
      <c r="O107" s="34"/>
      <c r="P107" s="34"/>
      <c r="Q107" s="34"/>
      <c r="R107" s="34" t="str">
        <f t="shared" si="42"/>
        <v/>
      </c>
      <c r="S107" s="31" t="str">
        <f t="shared" si="43"/>
        <v/>
      </c>
      <c r="T107" s="51"/>
      <c r="U107" s="33"/>
      <c r="V107" s="34"/>
      <c r="W107" s="34" t="str">
        <f t="shared" si="44"/>
        <v/>
      </c>
      <c r="X107" s="34"/>
      <c r="Y107" s="34"/>
      <c r="Z107" s="34"/>
      <c r="AA107" s="34" t="str">
        <f t="shared" si="45"/>
        <v/>
      </c>
      <c r="AB107" s="31" t="str">
        <f t="shared" si="46"/>
        <v/>
      </c>
      <c r="AC107" s="51"/>
      <c r="AD107" s="33"/>
      <c r="AE107" s="34"/>
      <c r="AF107" s="34" t="str">
        <f t="shared" si="47"/>
        <v/>
      </c>
      <c r="AG107" s="34"/>
      <c r="AH107" s="34"/>
      <c r="AI107" s="34"/>
      <c r="AJ107" s="34" t="str">
        <f t="shared" si="48"/>
        <v/>
      </c>
      <c r="AK107" s="31" t="str">
        <f t="shared" si="49"/>
        <v/>
      </c>
      <c r="AL107" s="51"/>
      <c r="AM107" s="33"/>
      <c r="AN107" s="34"/>
      <c r="AO107" s="34" t="str">
        <f t="shared" si="66"/>
        <v/>
      </c>
      <c r="AP107" s="34"/>
      <c r="AQ107" s="34"/>
      <c r="AR107" s="34"/>
      <c r="AS107" s="34" t="str">
        <f t="shared" si="50"/>
        <v/>
      </c>
      <c r="AT107" s="31" t="str">
        <f t="shared" si="51"/>
        <v/>
      </c>
      <c r="AU107" s="51"/>
      <c r="AV107" s="33"/>
      <c r="AW107" s="34"/>
      <c r="AX107" s="34" t="str">
        <f t="shared" si="52"/>
        <v/>
      </c>
      <c r="AY107" s="34"/>
      <c r="AZ107" s="34"/>
      <c r="BA107" s="34"/>
      <c r="BB107" s="34" t="str">
        <f t="shared" si="53"/>
        <v/>
      </c>
      <c r="BC107" s="31" t="str">
        <f t="shared" si="54"/>
        <v/>
      </c>
      <c r="BD107" s="51"/>
      <c r="BE107" s="33"/>
      <c r="BF107" s="34"/>
      <c r="BG107" s="34" t="str">
        <f t="shared" si="55"/>
        <v/>
      </c>
      <c r="BH107" s="34"/>
      <c r="BI107" s="34"/>
      <c r="BJ107" s="34"/>
      <c r="BK107" s="34" t="str">
        <f t="shared" si="56"/>
        <v/>
      </c>
      <c r="BL107" s="31" t="str">
        <f t="shared" si="57"/>
        <v/>
      </c>
      <c r="BM107" s="51"/>
      <c r="BN107" s="33"/>
      <c r="BO107" s="34"/>
      <c r="BP107" s="34" t="str">
        <f t="shared" si="58"/>
        <v/>
      </c>
      <c r="BQ107" s="34"/>
      <c r="BR107" s="34"/>
      <c r="BS107" s="34"/>
      <c r="BT107" s="34" t="str">
        <f t="shared" si="59"/>
        <v/>
      </c>
      <c r="BU107" s="31" t="str">
        <f t="shared" si="60"/>
        <v/>
      </c>
      <c r="BV107" s="51"/>
      <c r="BW107" s="33"/>
      <c r="BX107" s="34"/>
      <c r="BY107" s="34" t="str">
        <f t="shared" si="61"/>
        <v/>
      </c>
      <c r="BZ107" s="34"/>
      <c r="CA107" s="34"/>
      <c r="CB107" s="34"/>
      <c r="CC107" s="34" t="str">
        <f t="shared" si="62"/>
        <v/>
      </c>
      <c r="CD107" s="31" t="str">
        <f t="shared" si="63"/>
        <v/>
      </c>
      <c r="CE107" s="51"/>
      <c r="CF107" s="33"/>
      <c r="CG107" s="34" t="str">
        <f>IF($A107="","",IF(CF107="","I",LOOKUP(CF107/CH$2,{0,0.4,0.45,0.5,0.55,0.6,0.65,0.7,0.75,0.8,1},{"F","D","C","C+","B-","B","B+","A-","A","A+"})))</f>
        <v/>
      </c>
      <c r="CH107" s="35" t="str">
        <f>IF($A107="","",IF(CF107="","--",LOOKUP(CF107/CH$2,{0,0.4,0.45,0.5,0.55,0.6,0.65,0.7,0.75,0.8,1},{0,2,2.25,2.5,2.75,3,3.25,3.5,3.75,4})))</f>
        <v/>
      </c>
      <c r="CI107" s="52"/>
      <c r="CJ107" s="36"/>
      <c r="CK107" s="36"/>
      <c r="CL107" s="36" t="str">
        <f t="shared" si="64"/>
        <v/>
      </c>
      <c r="CM107" s="36"/>
      <c r="CN107" s="37"/>
      <c r="CO107" s="36"/>
      <c r="CP107" s="60" t="str">
        <f t="shared" si="65"/>
        <v/>
      </c>
      <c r="CQ107" s="64"/>
      <c r="CR107" s="35"/>
    </row>
    <row r="108" spans="1:100" s="38" customFormat="1" x14ac:dyDescent="0.25">
      <c r="A108" s="31"/>
      <c r="B108" s="32"/>
      <c r="C108" s="33"/>
      <c r="D108" s="34"/>
      <c r="E108" s="34" t="str">
        <f t="shared" si="38"/>
        <v/>
      </c>
      <c r="F108" s="34"/>
      <c r="G108" s="34"/>
      <c r="H108" s="34"/>
      <c r="I108" s="34" t="str">
        <f t="shared" si="39"/>
        <v/>
      </c>
      <c r="J108" s="34" t="str">
        <f t="shared" si="40"/>
        <v/>
      </c>
      <c r="K108" s="51"/>
      <c r="L108" s="39"/>
      <c r="M108" s="34"/>
      <c r="N108" s="34" t="str">
        <f t="shared" si="41"/>
        <v/>
      </c>
      <c r="O108" s="34"/>
      <c r="P108" s="34"/>
      <c r="Q108" s="34"/>
      <c r="R108" s="34" t="str">
        <f t="shared" si="42"/>
        <v/>
      </c>
      <c r="S108" s="31" t="str">
        <f t="shared" si="43"/>
        <v/>
      </c>
      <c r="T108" s="51"/>
      <c r="U108" s="33"/>
      <c r="V108" s="34"/>
      <c r="W108" s="34" t="str">
        <f t="shared" si="44"/>
        <v/>
      </c>
      <c r="X108" s="34"/>
      <c r="Y108" s="34"/>
      <c r="Z108" s="34"/>
      <c r="AA108" s="34" t="str">
        <f t="shared" si="45"/>
        <v/>
      </c>
      <c r="AB108" s="31" t="str">
        <f t="shared" si="46"/>
        <v/>
      </c>
      <c r="AC108" s="51"/>
      <c r="AD108" s="33"/>
      <c r="AE108" s="34"/>
      <c r="AF108" s="34" t="str">
        <f t="shared" si="47"/>
        <v/>
      </c>
      <c r="AG108" s="34"/>
      <c r="AH108" s="34"/>
      <c r="AI108" s="34"/>
      <c r="AJ108" s="34" t="str">
        <f t="shared" si="48"/>
        <v/>
      </c>
      <c r="AK108" s="31" t="str">
        <f t="shared" si="49"/>
        <v/>
      </c>
      <c r="AL108" s="51"/>
      <c r="AM108" s="33"/>
      <c r="AN108" s="34"/>
      <c r="AO108" s="34" t="str">
        <f t="shared" si="66"/>
        <v/>
      </c>
      <c r="AP108" s="34"/>
      <c r="AQ108" s="34"/>
      <c r="AR108" s="34"/>
      <c r="AS108" s="34" t="str">
        <f t="shared" si="50"/>
        <v/>
      </c>
      <c r="AT108" s="31" t="str">
        <f t="shared" si="51"/>
        <v/>
      </c>
      <c r="AU108" s="51"/>
      <c r="AV108" s="33"/>
      <c r="AW108" s="34"/>
      <c r="AX108" s="34" t="str">
        <f t="shared" si="52"/>
        <v/>
      </c>
      <c r="AY108" s="34"/>
      <c r="AZ108" s="34"/>
      <c r="BA108" s="34"/>
      <c r="BB108" s="34" t="str">
        <f t="shared" si="53"/>
        <v/>
      </c>
      <c r="BC108" s="31" t="str">
        <f t="shared" si="54"/>
        <v/>
      </c>
      <c r="BD108" s="51"/>
      <c r="BE108" s="33"/>
      <c r="BF108" s="34"/>
      <c r="BG108" s="34" t="str">
        <f t="shared" si="55"/>
        <v/>
      </c>
      <c r="BH108" s="34"/>
      <c r="BI108" s="34"/>
      <c r="BJ108" s="34"/>
      <c r="BK108" s="34" t="str">
        <f t="shared" si="56"/>
        <v/>
      </c>
      <c r="BL108" s="31" t="str">
        <f t="shared" si="57"/>
        <v/>
      </c>
      <c r="BM108" s="51"/>
      <c r="BN108" s="33"/>
      <c r="BO108" s="34"/>
      <c r="BP108" s="34" t="str">
        <f t="shared" si="58"/>
        <v/>
      </c>
      <c r="BQ108" s="34"/>
      <c r="BR108" s="34"/>
      <c r="BS108" s="34"/>
      <c r="BT108" s="34" t="str">
        <f t="shared" si="59"/>
        <v/>
      </c>
      <c r="BU108" s="31" t="str">
        <f t="shared" si="60"/>
        <v/>
      </c>
      <c r="BV108" s="51"/>
      <c r="BW108" s="33"/>
      <c r="BX108" s="34"/>
      <c r="BY108" s="34" t="str">
        <f t="shared" si="61"/>
        <v/>
      </c>
      <c r="BZ108" s="34"/>
      <c r="CA108" s="34"/>
      <c r="CB108" s="34"/>
      <c r="CC108" s="34" t="str">
        <f t="shared" si="62"/>
        <v/>
      </c>
      <c r="CD108" s="31" t="str">
        <f t="shared" si="63"/>
        <v/>
      </c>
      <c r="CE108" s="51"/>
      <c r="CF108" s="33"/>
      <c r="CG108" s="34" t="str">
        <f>IF($A108="","",IF(CF108="","I",LOOKUP(CF108/CH$2,{0,0.4,0.45,0.5,0.55,0.6,0.65,0.7,0.75,0.8,1},{"F","D","C","C+","B-","B","B+","A-","A","A+"})))</f>
        <v/>
      </c>
      <c r="CH108" s="35" t="str">
        <f>IF($A108="","",IF(CF108="","--",LOOKUP(CF108/CH$2,{0,0.4,0.45,0.5,0.55,0.6,0.65,0.7,0.75,0.8,1},{0,2,2.25,2.5,2.75,3,3.25,3.5,3.75,4})))</f>
        <v/>
      </c>
      <c r="CI108" s="52"/>
      <c r="CJ108" s="36"/>
      <c r="CK108" s="36"/>
      <c r="CL108" s="36" t="str">
        <f t="shared" si="64"/>
        <v/>
      </c>
      <c r="CM108" s="36"/>
      <c r="CN108" s="37"/>
      <c r="CO108" s="36"/>
      <c r="CP108" s="60" t="str">
        <f t="shared" si="65"/>
        <v/>
      </c>
      <c r="CQ108" s="64"/>
      <c r="CR108" s="35"/>
    </row>
    <row r="109" spans="1:100" s="38" customFormat="1" x14ac:dyDescent="0.25">
      <c r="A109" s="31"/>
      <c r="B109" s="32"/>
      <c r="C109" s="33"/>
      <c r="D109" s="34"/>
      <c r="E109" s="34" t="str">
        <f t="shared" si="38"/>
        <v/>
      </c>
      <c r="F109" s="34"/>
      <c r="G109" s="34"/>
      <c r="H109" s="34"/>
      <c r="I109" s="34" t="str">
        <f t="shared" si="39"/>
        <v/>
      </c>
      <c r="J109" s="34" t="str">
        <f t="shared" si="40"/>
        <v/>
      </c>
      <c r="K109" s="51"/>
      <c r="L109" s="39"/>
      <c r="M109" s="34"/>
      <c r="N109" s="34" t="str">
        <f t="shared" si="41"/>
        <v/>
      </c>
      <c r="O109" s="34"/>
      <c r="P109" s="34"/>
      <c r="Q109" s="34"/>
      <c r="R109" s="34" t="str">
        <f t="shared" si="42"/>
        <v/>
      </c>
      <c r="S109" s="31" t="str">
        <f t="shared" si="43"/>
        <v/>
      </c>
      <c r="T109" s="51"/>
      <c r="U109" s="33"/>
      <c r="V109" s="34"/>
      <c r="W109" s="34" t="str">
        <f t="shared" si="44"/>
        <v/>
      </c>
      <c r="X109" s="34"/>
      <c r="Y109" s="34"/>
      <c r="Z109" s="34"/>
      <c r="AA109" s="34" t="str">
        <f t="shared" si="45"/>
        <v/>
      </c>
      <c r="AB109" s="31" t="str">
        <f t="shared" si="46"/>
        <v/>
      </c>
      <c r="AC109" s="51"/>
      <c r="AD109" s="33"/>
      <c r="AE109" s="34"/>
      <c r="AF109" s="34" t="str">
        <f t="shared" si="47"/>
        <v/>
      </c>
      <c r="AG109" s="34"/>
      <c r="AH109" s="34"/>
      <c r="AI109" s="34"/>
      <c r="AJ109" s="34" t="str">
        <f t="shared" si="48"/>
        <v/>
      </c>
      <c r="AK109" s="31" t="str">
        <f t="shared" si="49"/>
        <v/>
      </c>
      <c r="AL109" s="51"/>
      <c r="AM109" s="33"/>
      <c r="AN109" s="34"/>
      <c r="AO109" s="34" t="str">
        <f t="shared" si="66"/>
        <v/>
      </c>
      <c r="AP109" s="34"/>
      <c r="AQ109" s="34"/>
      <c r="AR109" s="34"/>
      <c r="AS109" s="34" t="str">
        <f t="shared" si="50"/>
        <v/>
      </c>
      <c r="AT109" s="31" t="str">
        <f t="shared" si="51"/>
        <v/>
      </c>
      <c r="AU109" s="51"/>
      <c r="AV109" s="33"/>
      <c r="AW109" s="34"/>
      <c r="AX109" s="34" t="str">
        <f t="shared" si="52"/>
        <v/>
      </c>
      <c r="AY109" s="34"/>
      <c r="AZ109" s="34"/>
      <c r="BA109" s="34"/>
      <c r="BB109" s="34" t="str">
        <f t="shared" si="53"/>
        <v/>
      </c>
      <c r="BC109" s="31" t="str">
        <f t="shared" si="54"/>
        <v/>
      </c>
      <c r="BD109" s="51"/>
      <c r="BE109" s="33"/>
      <c r="BF109" s="34"/>
      <c r="BG109" s="34" t="str">
        <f t="shared" si="55"/>
        <v/>
      </c>
      <c r="BH109" s="34"/>
      <c r="BI109" s="34"/>
      <c r="BJ109" s="34"/>
      <c r="BK109" s="34" t="str">
        <f t="shared" si="56"/>
        <v/>
      </c>
      <c r="BL109" s="31" t="str">
        <f t="shared" si="57"/>
        <v/>
      </c>
      <c r="BM109" s="51"/>
      <c r="BN109" s="33"/>
      <c r="BO109" s="34"/>
      <c r="BP109" s="34" t="str">
        <f t="shared" si="58"/>
        <v/>
      </c>
      <c r="BQ109" s="34"/>
      <c r="BR109" s="34"/>
      <c r="BS109" s="34"/>
      <c r="BT109" s="34" t="str">
        <f t="shared" si="59"/>
        <v/>
      </c>
      <c r="BU109" s="31" t="str">
        <f t="shared" si="60"/>
        <v/>
      </c>
      <c r="BV109" s="51"/>
      <c r="BW109" s="33"/>
      <c r="BX109" s="34"/>
      <c r="BY109" s="34" t="str">
        <f t="shared" si="61"/>
        <v/>
      </c>
      <c r="BZ109" s="34"/>
      <c r="CA109" s="34"/>
      <c r="CB109" s="34"/>
      <c r="CC109" s="34" t="str">
        <f t="shared" si="62"/>
        <v/>
      </c>
      <c r="CD109" s="31" t="str">
        <f t="shared" si="63"/>
        <v/>
      </c>
      <c r="CE109" s="51"/>
      <c r="CF109" s="33"/>
      <c r="CG109" s="34" t="str">
        <f>IF($A109="","",IF(CF109="","I",LOOKUP(CF109/CH$2,{0,0.4,0.45,0.5,0.55,0.6,0.65,0.7,0.75,0.8,1},{"F","D","C","C+","B-","B","B+","A-","A","A+"})))</f>
        <v/>
      </c>
      <c r="CH109" s="35" t="str">
        <f>IF($A109="","",IF(CF109="","--",LOOKUP(CF109/CH$2,{0,0.4,0.45,0.5,0.55,0.6,0.65,0.7,0.75,0.8,1},{0,2,2.25,2.5,2.75,3,3.25,3.5,3.75,4})))</f>
        <v/>
      </c>
      <c r="CI109" s="52"/>
      <c r="CJ109" s="36"/>
      <c r="CK109" s="36"/>
      <c r="CL109" s="36" t="str">
        <f t="shared" si="64"/>
        <v/>
      </c>
      <c r="CM109" s="36"/>
      <c r="CN109" s="37"/>
      <c r="CO109" s="36"/>
      <c r="CP109" s="60" t="str">
        <f t="shared" si="65"/>
        <v/>
      </c>
      <c r="CQ109" s="64"/>
      <c r="CR109" s="35"/>
    </row>
    <row r="110" spans="1:100" s="38" customFormat="1" x14ac:dyDescent="0.25">
      <c r="A110" s="31"/>
      <c r="B110" s="32"/>
      <c r="C110" s="33"/>
      <c r="D110" s="34"/>
      <c r="E110" s="34" t="str">
        <f t="shared" si="38"/>
        <v/>
      </c>
      <c r="F110" s="34"/>
      <c r="G110" s="34"/>
      <c r="H110" s="34"/>
      <c r="I110" s="34" t="str">
        <f t="shared" si="39"/>
        <v/>
      </c>
      <c r="J110" s="34" t="str">
        <f t="shared" si="40"/>
        <v/>
      </c>
      <c r="K110" s="51"/>
      <c r="L110" s="39"/>
      <c r="M110" s="34"/>
      <c r="N110" s="34" t="str">
        <f t="shared" si="41"/>
        <v/>
      </c>
      <c r="O110" s="34"/>
      <c r="P110" s="34"/>
      <c r="Q110" s="34"/>
      <c r="R110" s="34" t="str">
        <f t="shared" si="42"/>
        <v/>
      </c>
      <c r="S110" s="31" t="str">
        <f t="shared" si="43"/>
        <v/>
      </c>
      <c r="T110" s="51"/>
      <c r="U110" s="33"/>
      <c r="V110" s="34"/>
      <c r="W110" s="34" t="str">
        <f t="shared" si="44"/>
        <v/>
      </c>
      <c r="X110" s="34"/>
      <c r="Y110" s="34"/>
      <c r="Z110" s="34"/>
      <c r="AA110" s="34" t="str">
        <f t="shared" si="45"/>
        <v/>
      </c>
      <c r="AB110" s="31" t="str">
        <f t="shared" si="46"/>
        <v/>
      </c>
      <c r="AC110" s="51"/>
      <c r="AD110" s="33"/>
      <c r="AE110" s="34"/>
      <c r="AF110" s="34" t="str">
        <f t="shared" si="47"/>
        <v/>
      </c>
      <c r="AG110" s="34"/>
      <c r="AH110" s="34"/>
      <c r="AI110" s="34"/>
      <c r="AJ110" s="34" t="str">
        <f t="shared" si="48"/>
        <v/>
      </c>
      <c r="AK110" s="31" t="str">
        <f t="shared" si="49"/>
        <v/>
      </c>
      <c r="AL110" s="51"/>
      <c r="AM110" s="33"/>
      <c r="AN110" s="34"/>
      <c r="AO110" s="34" t="str">
        <f t="shared" si="66"/>
        <v/>
      </c>
      <c r="AP110" s="34"/>
      <c r="AQ110" s="34"/>
      <c r="AR110" s="34"/>
      <c r="AS110" s="34" t="str">
        <f t="shared" si="50"/>
        <v/>
      </c>
      <c r="AT110" s="31" t="str">
        <f t="shared" si="51"/>
        <v/>
      </c>
      <c r="AU110" s="51"/>
      <c r="AV110" s="33"/>
      <c r="AW110" s="34"/>
      <c r="AX110" s="34" t="str">
        <f t="shared" si="52"/>
        <v/>
      </c>
      <c r="AY110" s="34"/>
      <c r="AZ110" s="34"/>
      <c r="BA110" s="34"/>
      <c r="BB110" s="34" t="str">
        <f t="shared" si="53"/>
        <v/>
      </c>
      <c r="BC110" s="31" t="str">
        <f t="shared" si="54"/>
        <v/>
      </c>
      <c r="BD110" s="51"/>
      <c r="BE110" s="33"/>
      <c r="BF110" s="34"/>
      <c r="BG110" s="34" t="str">
        <f t="shared" si="55"/>
        <v/>
      </c>
      <c r="BH110" s="34"/>
      <c r="BI110" s="34"/>
      <c r="BJ110" s="34"/>
      <c r="BK110" s="34" t="str">
        <f t="shared" si="56"/>
        <v/>
      </c>
      <c r="BL110" s="31" t="str">
        <f t="shared" si="57"/>
        <v/>
      </c>
      <c r="BM110" s="51"/>
      <c r="BN110" s="33"/>
      <c r="BO110" s="34"/>
      <c r="BP110" s="34" t="str">
        <f t="shared" si="58"/>
        <v/>
      </c>
      <c r="BQ110" s="34"/>
      <c r="BR110" s="34"/>
      <c r="BS110" s="34"/>
      <c r="BT110" s="34" t="str">
        <f t="shared" si="59"/>
        <v/>
      </c>
      <c r="BU110" s="31" t="str">
        <f t="shared" si="60"/>
        <v/>
      </c>
      <c r="BV110" s="51"/>
      <c r="BW110" s="33"/>
      <c r="BX110" s="34"/>
      <c r="BY110" s="34" t="str">
        <f t="shared" si="61"/>
        <v/>
      </c>
      <c r="BZ110" s="34"/>
      <c r="CA110" s="34"/>
      <c r="CB110" s="34"/>
      <c r="CC110" s="34" t="str">
        <f t="shared" si="62"/>
        <v/>
      </c>
      <c r="CD110" s="31" t="str">
        <f t="shared" si="63"/>
        <v/>
      </c>
      <c r="CE110" s="51"/>
      <c r="CF110" s="33"/>
      <c r="CG110" s="34" t="str">
        <f>IF($A110="","",IF(CF110="","I",LOOKUP(CF110/CH$2,{0,0.4,0.45,0.5,0.55,0.6,0.65,0.7,0.75,0.8,1},{"F","D","C","C+","B-","B","B+","A-","A","A+"})))</f>
        <v/>
      </c>
      <c r="CH110" s="35" t="str">
        <f>IF($A110="","",IF(CF110="","--",LOOKUP(CF110/CH$2,{0,0.4,0.45,0.5,0.55,0.6,0.65,0.7,0.75,0.8,1},{0,2,2.25,2.5,2.75,3,3.25,3.5,3.75,4})))</f>
        <v/>
      </c>
      <c r="CI110" s="52"/>
      <c r="CJ110" s="36"/>
      <c r="CK110" s="36"/>
      <c r="CL110" s="36" t="str">
        <f t="shared" si="64"/>
        <v/>
      </c>
      <c r="CM110" s="36"/>
      <c r="CN110" s="37"/>
      <c r="CO110" s="36"/>
      <c r="CP110" s="60" t="str">
        <f t="shared" si="65"/>
        <v/>
      </c>
      <c r="CQ110" s="64"/>
      <c r="CR110" s="35"/>
    </row>
    <row r="111" spans="1:100" s="38" customFormat="1" x14ac:dyDescent="0.25">
      <c r="A111" s="31"/>
      <c r="B111" s="32"/>
      <c r="C111" s="33"/>
      <c r="D111" s="34"/>
      <c r="E111" s="34" t="str">
        <f t="shared" si="38"/>
        <v/>
      </c>
      <c r="F111" s="34"/>
      <c r="G111" s="34"/>
      <c r="H111" s="34"/>
      <c r="I111" s="34" t="str">
        <f t="shared" si="39"/>
        <v/>
      </c>
      <c r="J111" s="34" t="str">
        <f t="shared" si="40"/>
        <v/>
      </c>
      <c r="K111" s="51"/>
      <c r="L111" s="39"/>
      <c r="M111" s="34"/>
      <c r="N111" s="34" t="str">
        <f t="shared" si="41"/>
        <v/>
      </c>
      <c r="O111" s="34"/>
      <c r="P111" s="34"/>
      <c r="Q111" s="34"/>
      <c r="R111" s="34" t="str">
        <f t="shared" si="42"/>
        <v/>
      </c>
      <c r="S111" s="31" t="str">
        <f t="shared" si="43"/>
        <v/>
      </c>
      <c r="T111" s="51"/>
      <c r="U111" s="33"/>
      <c r="V111" s="34"/>
      <c r="W111" s="34" t="str">
        <f t="shared" si="44"/>
        <v/>
      </c>
      <c r="X111" s="34"/>
      <c r="Y111" s="34"/>
      <c r="Z111" s="34"/>
      <c r="AA111" s="34" t="str">
        <f t="shared" si="45"/>
        <v/>
      </c>
      <c r="AB111" s="31" t="str">
        <f t="shared" si="46"/>
        <v/>
      </c>
      <c r="AC111" s="51"/>
      <c r="AD111" s="33"/>
      <c r="AE111" s="34"/>
      <c r="AF111" s="34" t="str">
        <f t="shared" si="47"/>
        <v/>
      </c>
      <c r="AG111" s="34"/>
      <c r="AH111" s="34"/>
      <c r="AI111" s="34"/>
      <c r="AJ111" s="34" t="str">
        <f t="shared" si="48"/>
        <v/>
      </c>
      <c r="AK111" s="31" t="str">
        <f t="shared" si="49"/>
        <v/>
      </c>
      <c r="AL111" s="51"/>
      <c r="AM111" s="33"/>
      <c r="AN111" s="34"/>
      <c r="AO111" s="34" t="str">
        <f t="shared" si="66"/>
        <v/>
      </c>
      <c r="AP111" s="34"/>
      <c r="AQ111" s="34"/>
      <c r="AR111" s="34"/>
      <c r="AS111" s="34" t="str">
        <f t="shared" si="50"/>
        <v/>
      </c>
      <c r="AT111" s="31" t="str">
        <f t="shared" si="51"/>
        <v/>
      </c>
      <c r="AU111" s="51"/>
      <c r="AV111" s="33"/>
      <c r="AW111" s="34"/>
      <c r="AX111" s="34" t="str">
        <f t="shared" si="52"/>
        <v/>
      </c>
      <c r="AY111" s="34"/>
      <c r="AZ111" s="34"/>
      <c r="BA111" s="34"/>
      <c r="BB111" s="34" t="str">
        <f t="shared" si="53"/>
        <v/>
      </c>
      <c r="BC111" s="31" t="str">
        <f t="shared" si="54"/>
        <v/>
      </c>
      <c r="BD111" s="51"/>
      <c r="BE111" s="33"/>
      <c r="BF111" s="34"/>
      <c r="BG111" s="34" t="str">
        <f t="shared" si="55"/>
        <v/>
      </c>
      <c r="BH111" s="34"/>
      <c r="BI111" s="34"/>
      <c r="BJ111" s="34"/>
      <c r="BK111" s="34" t="str">
        <f t="shared" si="56"/>
        <v/>
      </c>
      <c r="BL111" s="31" t="str">
        <f t="shared" si="57"/>
        <v/>
      </c>
      <c r="BM111" s="51"/>
      <c r="BN111" s="33"/>
      <c r="BO111" s="34"/>
      <c r="BP111" s="34" t="str">
        <f t="shared" si="58"/>
        <v/>
      </c>
      <c r="BQ111" s="34"/>
      <c r="BR111" s="34"/>
      <c r="BS111" s="34"/>
      <c r="BT111" s="34" t="str">
        <f t="shared" si="59"/>
        <v/>
      </c>
      <c r="BU111" s="31" t="str">
        <f t="shared" si="60"/>
        <v/>
      </c>
      <c r="BV111" s="51"/>
      <c r="BW111" s="33"/>
      <c r="BX111" s="34"/>
      <c r="BY111" s="34" t="str">
        <f t="shared" si="61"/>
        <v/>
      </c>
      <c r="BZ111" s="34"/>
      <c r="CA111" s="34"/>
      <c r="CB111" s="34"/>
      <c r="CC111" s="34" t="str">
        <f t="shared" si="62"/>
        <v/>
      </c>
      <c r="CD111" s="31" t="str">
        <f t="shared" si="63"/>
        <v/>
      </c>
      <c r="CE111" s="51"/>
      <c r="CF111" s="33"/>
      <c r="CG111" s="34" t="str">
        <f>IF($A111="","",IF(CF111="","I",LOOKUP(CF111/CH$2,{0,0.4,0.45,0.5,0.55,0.6,0.65,0.7,0.75,0.8,1},{"F","D","C","C+","B-","B","B+","A-","A","A+"})))</f>
        <v/>
      </c>
      <c r="CH111" s="35" t="str">
        <f>IF($A111="","",IF(CF111="","--",LOOKUP(CF111/CH$2,{0,0.4,0.45,0.5,0.55,0.6,0.65,0.7,0.75,0.8,1},{0,2,2.25,2.5,2.75,3,3.25,3.5,3.75,4})))</f>
        <v/>
      </c>
      <c r="CI111" s="52"/>
      <c r="CJ111" s="36"/>
      <c r="CK111" s="36"/>
      <c r="CL111" s="36" t="str">
        <f t="shared" si="64"/>
        <v/>
      </c>
      <c r="CM111" s="36"/>
      <c r="CN111" s="37"/>
      <c r="CO111" s="36"/>
      <c r="CP111" s="60" t="str">
        <f t="shared" si="65"/>
        <v/>
      </c>
      <c r="CQ111" s="64"/>
      <c r="CR111" s="35"/>
    </row>
    <row r="112" spans="1:100" s="38" customFormat="1" x14ac:dyDescent="0.25">
      <c r="A112" s="31"/>
      <c r="B112" s="32"/>
      <c r="C112" s="33"/>
      <c r="D112" s="34"/>
      <c r="E112" s="34" t="str">
        <f t="shared" si="38"/>
        <v/>
      </c>
      <c r="F112" s="34"/>
      <c r="G112" s="34"/>
      <c r="H112" s="34"/>
      <c r="I112" s="34" t="str">
        <f t="shared" si="39"/>
        <v/>
      </c>
      <c r="J112" s="34" t="str">
        <f t="shared" si="40"/>
        <v/>
      </c>
      <c r="K112" s="51"/>
      <c r="L112" s="39"/>
      <c r="M112" s="34"/>
      <c r="N112" s="34" t="str">
        <f t="shared" si="41"/>
        <v/>
      </c>
      <c r="O112" s="34"/>
      <c r="P112" s="34"/>
      <c r="Q112" s="34"/>
      <c r="R112" s="34" t="str">
        <f t="shared" si="42"/>
        <v/>
      </c>
      <c r="S112" s="31" t="str">
        <f t="shared" si="43"/>
        <v/>
      </c>
      <c r="T112" s="51"/>
      <c r="U112" s="33"/>
      <c r="V112" s="34"/>
      <c r="W112" s="34" t="str">
        <f t="shared" si="44"/>
        <v/>
      </c>
      <c r="X112" s="34"/>
      <c r="Y112" s="34"/>
      <c r="Z112" s="34"/>
      <c r="AA112" s="34" t="str">
        <f t="shared" si="45"/>
        <v/>
      </c>
      <c r="AB112" s="31" t="str">
        <f t="shared" si="46"/>
        <v/>
      </c>
      <c r="AC112" s="51"/>
      <c r="AD112" s="33"/>
      <c r="AE112" s="34"/>
      <c r="AF112" s="34" t="str">
        <f t="shared" si="47"/>
        <v/>
      </c>
      <c r="AG112" s="34"/>
      <c r="AH112" s="34"/>
      <c r="AI112" s="34"/>
      <c r="AJ112" s="34" t="str">
        <f t="shared" si="48"/>
        <v/>
      </c>
      <c r="AK112" s="31" t="str">
        <f t="shared" si="49"/>
        <v/>
      </c>
      <c r="AL112" s="51"/>
      <c r="AM112" s="33"/>
      <c r="AN112" s="34"/>
      <c r="AO112" s="34" t="str">
        <f t="shared" si="66"/>
        <v/>
      </c>
      <c r="AP112" s="34"/>
      <c r="AQ112" s="34"/>
      <c r="AR112" s="34"/>
      <c r="AS112" s="34" t="str">
        <f t="shared" si="50"/>
        <v/>
      </c>
      <c r="AT112" s="31" t="str">
        <f t="shared" si="51"/>
        <v/>
      </c>
      <c r="AU112" s="51"/>
      <c r="AV112" s="33"/>
      <c r="AW112" s="34"/>
      <c r="AX112" s="34" t="str">
        <f t="shared" si="52"/>
        <v/>
      </c>
      <c r="AY112" s="34"/>
      <c r="AZ112" s="34"/>
      <c r="BA112" s="34"/>
      <c r="BB112" s="34" t="str">
        <f t="shared" si="53"/>
        <v/>
      </c>
      <c r="BC112" s="31" t="str">
        <f t="shared" si="54"/>
        <v/>
      </c>
      <c r="BD112" s="51"/>
      <c r="BE112" s="33"/>
      <c r="BF112" s="34"/>
      <c r="BG112" s="34" t="str">
        <f t="shared" si="55"/>
        <v/>
      </c>
      <c r="BH112" s="34"/>
      <c r="BI112" s="34"/>
      <c r="BJ112" s="34"/>
      <c r="BK112" s="34" t="str">
        <f t="shared" si="56"/>
        <v/>
      </c>
      <c r="BL112" s="31" t="str">
        <f t="shared" si="57"/>
        <v/>
      </c>
      <c r="BM112" s="51"/>
      <c r="BN112" s="33"/>
      <c r="BO112" s="34"/>
      <c r="BP112" s="34" t="str">
        <f t="shared" si="58"/>
        <v/>
      </c>
      <c r="BQ112" s="34"/>
      <c r="BR112" s="34"/>
      <c r="BS112" s="34"/>
      <c r="BT112" s="34" t="str">
        <f t="shared" si="59"/>
        <v/>
      </c>
      <c r="BU112" s="31" t="str">
        <f t="shared" si="60"/>
        <v/>
      </c>
      <c r="BV112" s="51"/>
      <c r="BW112" s="33"/>
      <c r="BX112" s="34"/>
      <c r="BY112" s="34" t="str">
        <f t="shared" si="61"/>
        <v/>
      </c>
      <c r="BZ112" s="34"/>
      <c r="CA112" s="34"/>
      <c r="CB112" s="34"/>
      <c r="CC112" s="34" t="str">
        <f t="shared" si="62"/>
        <v/>
      </c>
      <c r="CD112" s="31" t="str">
        <f t="shared" si="63"/>
        <v/>
      </c>
      <c r="CE112" s="51"/>
      <c r="CF112" s="33"/>
      <c r="CG112" s="34" t="str">
        <f>IF($A112="","",IF(CF112="","I",LOOKUP(CF112/CH$2,{0,0.4,0.45,0.5,0.55,0.6,0.65,0.7,0.75,0.8,1},{"F","D","C","C+","B-","B","B+","A-","A","A+"})))</f>
        <v/>
      </c>
      <c r="CH112" s="35" t="str">
        <f>IF($A112="","",IF(CF112="","--",LOOKUP(CF112/CH$2,{0,0.4,0.45,0.5,0.55,0.6,0.65,0.7,0.75,0.8,1},{0,2,2.25,2.5,2.75,3,3.25,3.5,3.75,4})))</f>
        <v/>
      </c>
      <c r="CI112" s="52"/>
      <c r="CJ112" s="36"/>
      <c r="CK112" s="36"/>
      <c r="CL112" s="36" t="str">
        <f t="shared" si="64"/>
        <v/>
      </c>
      <c r="CM112" s="36"/>
      <c r="CN112" s="37"/>
      <c r="CO112" s="36"/>
      <c r="CP112" s="60" t="str">
        <f t="shared" si="65"/>
        <v/>
      </c>
      <c r="CQ112" s="64"/>
      <c r="CR112" s="35"/>
    </row>
    <row r="113" spans="1:96" s="38" customFormat="1" x14ac:dyDescent="0.25">
      <c r="A113" s="31"/>
      <c r="B113" s="32"/>
      <c r="C113" s="33"/>
      <c r="D113" s="34"/>
      <c r="E113" s="34" t="str">
        <f t="shared" si="38"/>
        <v/>
      </c>
      <c r="F113" s="34"/>
      <c r="G113" s="34"/>
      <c r="H113" s="34"/>
      <c r="I113" s="34" t="str">
        <f t="shared" si="39"/>
        <v/>
      </c>
      <c r="J113" s="34" t="str">
        <f t="shared" si="40"/>
        <v/>
      </c>
      <c r="K113" s="51"/>
      <c r="L113" s="39"/>
      <c r="M113" s="34"/>
      <c r="N113" s="34" t="str">
        <f t="shared" si="41"/>
        <v/>
      </c>
      <c r="O113" s="34"/>
      <c r="P113" s="34"/>
      <c r="Q113" s="34"/>
      <c r="R113" s="34" t="str">
        <f t="shared" si="42"/>
        <v/>
      </c>
      <c r="S113" s="31" t="str">
        <f t="shared" si="43"/>
        <v/>
      </c>
      <c r="T113" s="51"/>
      <c r="U113" s="33"/>
      <c r="V113" s="34"/>
      <c r="W113" s="34" t="str">
        <f t="shared" si="44"/>
        <v/>
      </c>
      <c r="X113" s="34"/>
      <c r="Y113" s="34"/>
      <c r="Z113" s="34"/>
      <c r="AA113" s="34" t="str">
        <f t="shared" si="45"/>
        <v/>
      </c>
      <c r="AB113" s="31" t="str">
        <f t="shared" si="46"/>
        <v/>
      </c>
      <c r="AC113" s="51"/>
      <c r="AD113" s="33"/>
      <c r="AE113" s="34"/>
      <c r="AF113" s="34" t="str">
        <f t="shared" si="47"/>
        <v/>
      </c>
      <c r="AG113" s="34"/>
      <c r="AH113" s="34"/>
      <c r="AI113" s="34"/>
      <c r="AJ113" s="34" t="str">
        <f t="shared" si="48"/>
        <v/>
      </c>
      <c r="AK113" s="31" t="str">
        <f t="shared" si="49"/>
        <v/>
      </c>
      <c r="AL113" s="51"/>
      <c r="AM113" s="33"/>
      <c r="AN113" s="34"/>
      <c r="AO113" s="34" t="str">
        <f t="shared" si="66"/>
        <v/>
      </c>
      <c r="AP113" s="34"/>
      <c r="AQ113" s="34"/>
      <c r="AR113" s="34"/>
      <c r="AS113" s="34" t="str">
        <f t="shared" si="50"/>
        <v/>
      </c>
      <c r="AT113" s="31" t="str">
        <f t="shared" si="51"/>
        <v/>
      </c>
      <c r="AU113" s="51"/>
      <c r="AV113" s="33"/>
      <c r="AW113" s="34"/>
      <c r="AX113" s="34" t="str">
        <f t="shared" si="52"/>
        <v/>
      </c>
      <c r="AY113" s="34"/>
      <c r="AZ113" s="34"/>
      <c r="BA113" s="34"/>
      <c r="BB113" s="34" t="str">
        <f t="shared" si="53"/>
        <v/>
      </c>
      <c r="BC113" s="31" t="str">
        <f t="shared" si="54"/>
        <v/>
      </c>
      <c r="BD113" s="51"/>
      <c r="BE113" s="33"/>
      <c r="BF113" s="34"/>
      <c r="BG113" s="34" t="str">
        <f t="shared" si="55"/>
        <v/>
      </c>
      <c r="BH113" s="34"/>
      <c r="BI113" s="34"/>
      <c r="BJ113" s="34"/>
      <c r="BK113" s="34" t="str">
        <f t="shared" si="56"/>
        <v/>
      </c>
      <c r="BL113" s="31" t="str">
        <f t="shared" si="57"/>
        <v/>
      </c>
      <c r="BM113" s="51"/>
      <c r="BN113" s="33"/>
      <c r="BO113" s="34"/>
      <c r="BP113" s="34" t="str">
        <f t="shared" si="58"/>
        <v/>
      </c>
      <c r="BQ113" s="34"/>
      <c r="BR113" s="34"/>
      <c r="BS113" s="34"/>
      <c r="BT113" s="34" t="str">
        <f t="shared" si="59"/>
        <v/>
      </c>
      <c r="BU113" s="31" t="str">
        <f t="shared" si="60"/>
        <v/>
      </c>
      <c r="BV113" s="51"/>
      <c r="BW113" s="33"/>
      <c r="BX113" s="34"/>
      <c r="BY113" s="34" t="str">
        <f t="shared" si="61"/>
        <v/>
      </c>
      <c r="BZ113" s="34"/>
      <c r="CA113" s="34"/>
      <c r="CB113" s="34"/>
      <c r="CC113" s="34" t="str">
        <f t="shared" si="62"/>
        <v/>
      </c>
      <c r="CD113" s="31" t="str">
        <f t="shared" si="63"/>
        <v/>
      </c>
      <c r="CE113" s="51"/>
      <c r="CF113" s="33"/>
      <c r="CG113" s="34" t="str">
        <f>IF($A113="","",IF(CF113="","I",LOOKUP(CF113/CH$2,{0,0.4,0.45,0.5,0.55,0.6,0.65,0.7,0.75,0.8,1},{"F","D","C","C+","B-","B","B+","A-","A","A+"})))</f>
        <v/>
      </c>
      <c r="CH113" s="35" t="str">
        <f>IF($A113="","",IF(CF113="","--",LOOKUP(CF113/CH$2,{0,0.4,0.45,0.5,0.55,0.6,0.65,0.7,0.75,0.8,1},{0,2,2.25,2.5,2.75,3,3.25,3.5,3.75,4})))</f>
        <v/>
      </c>
      <c r="CI113" s="52"/>
      <c r="CJ113" s="36"/>
      <c r="CK113" s="36"/>
      <c r="CL113" s="36" t="str">
        <f t="shared" si="64"/>
        <v/>
      </c>
      <c r="CM113" s="36"/>
      <c r="CN113" s="37"/>
      <c r="CO113" s="36"/>
      <c r="CP113" s="60" t="str">
        <f t="shared" si="65"/>
        <v/>
      </c>
      <c r="CQ113" s="64"/>
      <c r="CR113" s="35"/>
    </row>
    <row r="114" spans="1:96" s="38" customFormat="1" x14ac:dyDescent="0.25">
      <c r="A114" s="31"/>
      <c r="B114" s="32"/>
      <c r="C114" s="33"/>
      <c r="D114" s="34"/>
      <c r="E114" s="34" t="str">
        <f t="shared" si="38"/>
        <v/>
      </c>
      <c r="F114" s="34"/>
      <c r="G114" s="34"/>
      <c r="H114" s="34"/>
      <c r="I114" s="34" t="str">
        <f t="shared" si="39"/>
        <v/>
      </c>
      <c r="J114" s="34" t="str">
        <f t="shared" si="40"/>
        <v/>
      </c>
      <c r="K114" s="51"/>
      <c r="L114" s="39"/>
      <c r="M114" s="34"/>
      <c r="N114" s="34" t="str">
        <f t="shared" si="41"/>
        <v/>
      </c>
      <c r="O114" s="34"/>
      <c r="P114" s="34"/>
      <c r="Q114" s="34"/>
      <c r="R114" s="34" t="str">
        <f t="shared" si="42"/>
        <v/>
      </c>
      <c r="S114" s="31" t="str">
        <f t="shared" si="43"/>
        <v/>
      </c>
      <c r="T114" s="51"/>
      <c r="U114" s="33"/>
      <c r="V114" s="34"/>
      <c r="W114" s="34" t="str">
        <f t="shared" si="44"/>
        <v/>
      </c>
      <c r="X114" s="34"/>
      <c r="Y114" s="34"/>
      <c r="Z114" s="34"/>
      <c r="AA114" s="34" t="str">
        <f t="shared" si="45"/>
        <v/>
      </c>
      <c r="AB114" s="31" t="str">
        <f t="shared" si="46"/>
        <v/>
      </c>
      <c r="AC114" s="51"/>
      <c r="AD114" s="33"/>
      <c r="AE114" s="34"/>
      <c r="AF114" s="34" t="str">
        <f t="shared" si="47"/>
        <v/>
      </c>
      <c r="AG114" s="34"/>
      <c r="AH114" s="34"/>
      <c r="AI114" s="34"/>
      <c r="AJ114" s="34" t="str">
        <f t="shared" si="48"/>
        <v/>
      </c>
      <c r="AK114" s="31" t="str">
        <f t="shared" si="49"/>
        <v/>
      </c>
      <c r="AL114" s="51"/>
      <c r="AM114" s="33"/>
      <c r="AN114" s="34"/>
      <c r="AO114" s="34" t="str">
        <f t="shared" si="66"/>
        <v/>
      </c>
      <c r="AP114" s="34"/>
      <c r="AQ114" s="34"/>
      <c r="AR114" s="34"/>
      <c r="AS114" s="34" t="str">
        <f t="shared" si="50"/>
        <v/>
      </c>
      <c r="AT114" s="31" t="str">
        <f t="shared" si="51"/>
        <v/>
      </c>
      <c r="AU114" s="51"/>
      <c r="AV114" s="33"/>
      <c r="AW114" s="34"/>
      <c r="AX114" s="34" t="str">
        <f t="shared" si="52"/>
        <v/>
      </c>
      <c r="AY114" s="34"/>
      <c r="AZ114" s="34"/>
      <c r="BA114" s="34"/>
      <c r="BB114" s="34" t="str">
        <f t="shared" si="53"/>
        <v/>
      </c>
      <c r="BC114" s="31" t="str">
        <f t="shared" si="54"/>
        <v/>
      </c>
      <c r="BD114" s="51"/>
      <c r="BE114" s="33"/>
      <c r="BF114" s="34"/>
      <c r="BG114" s="34" t="str">
        <f t="shared" si="55"/>
        <v/>
      </c>
      <c r="BH114" s="34"/>
      <c r="BI114" s="34"/>
      <c r="BJ114" s="34"/>
      <c r="BK114" s="34" t="str">
        <f t="shared" si="56"/>
        <v/>
      </c>
      <c r="BL114" s="31" t="str">
        <f t="shared" si="57"/>
        <v/>
      </c>
      <c r="BM114" s="51"/>
      <c r="BN114" s="33"/>
      <c r="BO114" s="34"/>
      <c r="BP114" s="34" t="str">
        <f t="shared" si="58"/>
        <v/>
      </c>
      <c r="BQ114" s="34"/>
      <c r="BR114" s="34"/>
      <c r="BS114" s="34"/>
      <c r="BT114" s="34" t="str">
        <f t="shared" si="59"/>
        <v/>
      </c>
      <c r="BU114" s="31" t="str">
        <f t="shared" si="60"/>
        <v/>
      </c>
      <c r="BV114" s="51"/>
      <c r="BW114" s="33"/>
      <c r="BX114" s="34"/>
      <c r="BY114" s="34" t="str">
        <f t="shared" si="61"/>
        <v/>
      </c>
      <c r="BZ114" s="34"/>
      <c r="CA114" s="34"/>
      <c r="CB114" s="34"/>
      <c r="CC114" s="34" t="str">
        <f t="shared" si="62"/>
        <v/>
      </c>
      <c r="CD114" s="31" t="str">
        <f t="shared" si="63"/>
        <v/>
      </c>
      <c r="CE114" s="51"/>
      <c r="CF114" s="33"/>
      <c r="CG114" s="34" t="str">
        <f>IF($A114="","",IF(CF114="","I",LOOKUP(CF114/CH$2,{0,0.4,0.45,0.5,0.55,0.6,0.65,0.7,0.75,0.8,1},{"F","D","C","C+","B-","B","B+","A-","A","A+"})))</f>
        <v/>
      </c>
      <c r="CH114" s="35" t="str">
        <f>IF($A114="","",IF(CF114="","--",LOOKUP(CF114/CH$2,{0,0.4,0.45,0.5,0.55,0.6,0.65,0.7,0.75,0.8,1},{0,2,2.25,2.5,2.75,3,3.25,3.5,3.75,4})))</f>
        <v/>
      </c>
      <c r="CI114" s="52"/>
      <c r="CJ114" s="36"/>
      <c r="CK114" s="36"/>
      <c r="CL114" s="36" t="str">
        <f t="shared" si="64"/>
        <v/>
      </c>
      <c r="CM114" s="36"/>
      <c r="CN114" s="37"/>
      <c r="CO114" s="36"/>
      <c r="CP114" s="60" t="str">
        <f t="shared" si="65"/>
        <v/>
      </c>
      <c r="CQ114" s="64"/>
      <c r="CR114" s="35"/>
    </row>
    <row r="115" spans="1:96" s="38" customFormat="1" x14ac:dyDescent="0.25">
      <c r="A115" s="31"/>
      <c r="B115" s="32"/>
      <c r="C115" s="33"/>
      <c r="D115" s="34"/>
      <c r="E115" s="34" t="str">
        <f t="shared" si="38"/>
        <v/>
      </c>
      <c r="F115" s="34"/>
      <c r="G115" s="34"/>
      <c r="H115" s="34"/>
      <c r="I115" s="34" t="str">
        <f t="shared" si="39"/>
        <v/>
      </c>
      <c r="J115" s="34" t="str">
        <f t="shared" si="40"/>
        <v/>
      </c>
      <c r="K115" s="51"/>
      <c r="L115" s="39"/>
      <c r="M115" s="34"/>
      <c r="N115" s="34" t="str">
        <f t="shared" si="41"/>
        <v/>
      </c>
      <c r="O115" s="34"/>
      <c r="P115" s="34"/>
      <c r="Q115" s="34"/>
      <c r="R115" s="34" t="str">
        <f t="shared" si="42"/>
        <v/>
      </c>
      <c r="S115" s="31" t="str">
        <f t="shared" si="43"/>
        <v/>
      </c>
      <c r="T115" s="51"/>
      <c r="U115" s="33"/>
      <c r="V115" s="34"/>
      <c r="W115" s="34" t="str">
        <f t="shared" si="44"/>
        <v/>
      </c>
      <c r="X115" s="34"/>
      <c r="Y115" s="34"/>
      <c r="Z115" s="34"/>
      <c r="AA115" s="34" t="str">
        <f t="shared" si="45"/>
        <v/>
      </c>
      <c r="AB115" s="31" t="str">
        <f t="shared" si="46"/>
        <v/>
      </c>
      <c r="AC115" s="51"/>
      <c r="AD115" s="33"/>
      <c r="AE115" s="34"/>
      <c r="AF115" s="34" t="str">
        <f t="shared" si="47"/>
        <v/>
      </c>
      <c r="AG115" s="34"/>
      <c r="AH115" s="34"/>
      <c r="AI115" s="34"/>
      <c r="AJ115" s="34" t="str">
        <f t="shared" si="48"/>
        <v/>
      </c>
      <c r="AK115" s="31" t="str">
        <f t="shared" si="49"/>
        <v/>
      </c>
      <c r="AL115" s="51"/>
      <c r="AM115" s="33"/>
      <c r="AN115" s="34"/>
      <c r="AO115" s="34" t="str">
        <f t="shared" si="66"/>
        <v/>
      </c>
      <c r="AP115" s="34"/>
      <c r="AQ115" s="34"/>
      <c r="AR115" s="34"/>
      <c r="AS115" s="34" t="str">
        <f t="shared" si="50"/>
        <v/>
      </c>
      <c r="AT115" s="31" t="str">
        <f t="shared" si="51"/>
        <v/>
      </c>
      <c r="AU115" s="51"/>
      <c r="AV115" s="33"/>
      <c r="AW115" s="34"/>
      <c r="AX115" s="34" t="str">
        <f t="shared" si="52"/>
        <v/>
      </c>
      <c r="AY115" s="34"/>
      <c r="AZ115" s="34"/>
      <c r="BA115" s="34"/>
      <c r="BB115" s="34" t="str">
        <f t="shared" si="53"/>
        <v/>
      </c>
      <c r="BC115" s="31" t="str">
        <f t="shared" si="54"/>
        <v/>
      </c>
      <c r="BD115" s="51"/>
      <c r="BE115" s="33"/>
      <c r="BF115" s="34"/>
      <c r="BG115" s="34" t="str">
        <f t="shared" si="55"/>
        <v/>
      </c>
      <c r="BH115" s="34"/>
      <c r="BI115" s="34"/>
      <c r="BJ115" s="34"/>
      <c r="BK115" s="34" t="str">
        <f t="shared" si="56"/>
        <v/>
      </c>
      <c r="BL115" s="31" t="str">
        <f t="shared" si="57"/>
        <v/>
      </c>
      <c r="BM115" s="51"/>
      <c r="BN115" s="33"/>
      <c r="BO115" s="34"/>
      <c r="BP115" s="34" t="str">
        <f t="shared" si="58"/>
        <v/>
      </c>
      <c r="BQ115" s="34"/>
      <c r="BR115" s="34"/>
      <c r="BS115" s="34"/>
      <c r="BT115" s="34" t="str">
        <f t="shared" si="59"/>
        <v/>
      </c>
      <c r="BU115" s="31" t="str">
        <f t="shared" si="60"/>
        <v/>
      </c>
      <c r="BV115" s="51"/>
      <c r="BW115" s="33"/>
      <c r="BX115" s="34"/>
      <c r="BY115" s="34" t="str">
        <f t="shared" si="61"/>
        <v/>
      </c>
      <c r="BZ115" s="34"/>
      <c r="CA115" s="34"/>
      <c r="CB115" s="34"/>
      <c r="CC115" s="34" t="str">
        <f t="shared" si="62"/>
        <v/>
      </c>
      <c r="CD115" s="31" t="str">
        <f t="shared" si="63"/>
        <v/>
      </c>
      <c r="CE115" s="51"/>
      <c r="CF115" s="33"/>
      <c r="CG115" s="34" t="str">
        <f>IF($A115="","",IF(CF115="","I",LOOKUP(CF115/CH$2,{0,0.4,0.45,0.5,0.55,0.6,0.65,0.7,0.75,0.8,1},{"F","D","C","C+","B-","B","B+","A-","A","A+"})))</f>
        <v/>
      </c>
      <c r="CH115" s="35" t="str">
        <f>IF($A115="","",IF(CF115="","--",LOOKUP(CF115/CH$2,{0,0.4,0.45,0.5,0.55,0.6,0.65,0.7,0.75,0.8,1},{0,2,2.25,2.5,2.75,3,3.25,3.5,3.75,4})))</f>
        <v/>
      </c>
      <c r="CI115" s="52"/>
      <c r="CJ115" s="36"/>
      <c r="CK115" s="36"/>
      <c r="CL115" s="36" t="str">
        <f t="shared" si="64"/>
        <v/>
      </c>
      <c r="CM115" s="36"/>
      <c r="CN115" s="37"/>
      <c r="CO115" s="36"/>
      <c r="CP115" s="60" t="str">
        <f t="shared" si="65"/>
        <v/>
      </c>
      <c r="CQ115" s="64"/>
      <c r="CR115" s="35"/>
    </row>
    <row r="116" spans="1:96" s="38" customFormat="1" x14ac:dyDescent="0.25">
      <c r="A116" s="31"/>
      <c r="B116" s="32"/>
      <c r="C116" s="33"/>
      <c r="D116" s="34"/>
      <c r="E116" s="34" t="str">
        <f t="shared" si="38"/>
        <v/>
      </c>
      <c r="F116" s="34"/>
      <c r="G116" s="34"/>
      <c r="H116" s="34"/>
      <c r="I116" s="34" t="str">
        <f t="shared" si="39"/>
        <v/>
      </c>
      <c r="J116" s="34" t="str">
        <f t="shared" si="40"/>
        <v/>
      </c>
      <c r="K116" s="51"/>
      <c r="L116" s="39"/>
      <c r="M116" s="34"/>
      <c r="N116" s="34" t="str">
        <f t="shared" si="41"/>
        <v/>
      </c>
      <c r="O116" s="34"/>
      <c r="P116" s="34"/>
      <c r="Q116" s="34"/>
      <c r="R116" s="34" t="str">
        <f t="shared" si="42"/>
        <v/>
      </c>
      <c r="S116" s="31" t="str">
        <f t="shared" si="43"/>
        <v/>
      </c>
      <c r="T116" s="51"/>
      <c r="U116" s="33"/>
      <c r="V116" s="34"/>
      <c r="W116" s="34" t="str">
        <f t="shared" si="44"/>
        <v/>
      </c>
      <c r="X116" s="34"/>
      <c r="Y116" s="34"/>
      <c r="Z116" s="34"/>
      <c r="AA116" s="34" t="str">
        <f t="shared" si="45"/>
        <v/>
      </c>
      <c r="AB116" s="31" t="str">
        <f t="shared" si="46"/>
        <v/>
      </c>
      <c r="AC116" s="51"/>
      <c r="AD116" s="33"/>
      <c r="AE116" s="34"/>
      <c r="AF116" s="34" t="str">
        <f t="shared" si="47"/>
        <v/>
      </c>
      <c r="AG116" s="34"/>
      <c r="AH116" s="34"/>
      <c r="AI116" s="34"/>
      <c r="AJ116" s="34" t="str">
        <f t="shared" si="48"/>
        <v/>
      </c>
      <c r="AK116" s="31" t="str">
        <f t="shared" si="49"/>
        <v/>
      </c>
      <c r="AL116" s="51"/>
      <c r="AM116" s="33"/>
      <c r="AN116" s="34"/>
      <c r="AO116" s="34" t="str">
        <f t="shared" si="66"/>
        <v/>
      </c>
      <c r="AP116" s="34"/>
      <c r="AQ116" s="34"/>
      <c r="AR116" s="34"/>
      <c r="AS116" s="34" t="str">
        <f t="shared" si="50"/>
        <v/>
      </c>
      <c r="AT116" s="31" t="str">
        <f t="shared" si="51"/>
        <v/>
      </c>
      <c r="AU116" s="51"/>
      <c r="AV116" s="33"/>
      <c r="AW116" s="34"/>
      <c r="AX116" s="34" t="str">
        <f t="shared" si="52"/>
        <v/>
      </c>
      <c r="AY116" s="34"/>
      <c r="AZ116" s="34"/>
      <c r="BA116" s="34"/>
      <c r="BB116" s="34" t="str">
        <f t="shared" si="53"/>
        <v/>
      </c>
      <c r="BC116" s="31" t="str">
        <f t="shared" si="54"/>
        <v/>
      </c>
      <c r="BD116" s="51"/>
      <c r="BE116" s="33"/>
      <c r="BF116" s="34"/>
      <c r="BG116" s="34" t="str">
        <f t="shared" si="55"/>
        <v/>
      </c>
      <c r="BH116" s="34"/>
      <c r="BI116" s="34"/>
      <c r="BJ116" s="34"/>
      <c r="BK116" s="34" t="str">
        <f t="shared" si="56"/>
        <v/>
      </c>
      <c r="BL116" s="31" t="str">
        <f t="shared" si="57"/>
        <v/>
      </c>
      <c r="BM116" s="51"/>
      <c r="BN116" s="33"/>
      <c r="BO116" s="34"/>
      <c r="BP116" s="34" t="str">
        <f t="shared" si="58"/>
        <v/>
      </c>
      <c r="BQ116" s="34"/>
      <c r="BR116" s="34"/>
      <c r="BS116" s="34"/>
      <c r="BT116" s="34" t="str">
        <f t="shared" si="59"/>
        <v/>
      </c>
      <c r="BU116" s="31" t="str">
        <f t="shared" si="60"/>
        <v/>
      </c>
      <c r="BV116" s="51"/>
      <c r="BW116" s="33"/>
      <c r="BX116" s="34"/>
      <c r="BY116" s="34" t="str">
        <f t="shared" si="61"/>
        <v/>
      </c>
      <c r="BZ116" s="34"/>
      <c r="CA116" s="34"/>
      <c r="CB116" s="34"/>
      <c r="CC116" s="34" t="str">
        <f t="shared" si="62"/>
        <v/>
      </c>
      <c r="CD116" s="31" t="str">
        <f t="shared" si="63"/>
        <v/>
      </c>
      <c r="CE116" s="51"/>
      <c r="CF116" s="33"/>
      <c r="CG116" s="34" t="str">
        <f>IF($A116="","",IF(CF116="","I",LOOKUP(CF116/CH$2,{0,0.4,0.45,0.5,0.55,0.6,0.65,0.7,0.75,0.8,1},{"F","D","C","C+","B-","B","B+","A-","A","A+"})))</f>
        <v/>
      </c>
      <c r="CH116" s="35" t="str">
        <f>IF($A116="","",IF(CF116="","--",LOOKUP(CF116/CH$2,{0,0.4,0.45,0.5,0.55,0.6,0.65,0.7,0.75,0.8,1},{0,2,2.25,2.5,2.75,3,3.25,3.5,3.75,4})))</f>
        <v/>
      </c>
      <c r="CI116" s="52"/>
      <c r="CJ116" s="36"/>
      <c r="CK116" s="36"/>
      <c r="CL116" s="36" t="str">
        <f t="shared" si="64"/>
        <v/>
      </c>
      <c r="CM116" s="36"/>
      <c r="CN116" s="37"/>
      <c r="CO116" s="36"/>
      <c r="CP116" s="60" t="str">
        <f t="shared" si="65"/>
        <v/>
      </c>
      <c r="CQ116" s="64"/>
      <c r="CR116" s="35"/>
    </row>
    <row r="117" spans="1:96" s="38" customFormat="1" x14ac:dyDescent="0.25">
      <c r="A117" s="31"/>
      <c r="B117" s="32"/>
      <c r="C117" s="33"/>
      <c r="D117" s="34"/>
      <c r="E117" s="34" t="str">
        <f t="shared" si="38"/>
        <v/>
      </c>
      <c r="F117" s="34"/>
      <c r="G117" s="34"/>
      <c r="H117" s="34"/>
      <c r="I117" s="34" t="str">
        <f t="shared" si="39"/>
        <v/>
      </c>
      <c r="J117" s="34" t="str">
        <f t="shared" si="40"/>
        <v/>
      </c>
      <c r="K117" s="51"/>
      <c r="L117" s="39"/>
      <c r="M117" s="34"/>
      <c r="N117" s="34" t="str">
        <f t="shared" si="41"/>
        <v/>
      </c>
      <c r="O117" s="34"/>
      <c r="P117" s="34"/>
      <c r="Q117" s="34"/>
      <c r="R117" s="34" t="str">
        <f t="shared" si="42"/>
        <v/>
      </c>
      <c r="S117" s="31" t="str">
        <f t="shared" si="43"/>
        <v/>
      </c>
      <c r="T117" s="51"/>
      <c r="U117" s="33"/>
      <c r="V117" s="34"/>
      <c r="W117" s="34" t="str">
        <f t="shared" si="44"/>
        <v/>
      </c>
      <c r="X117" s="34"/>
      <c r="Y117" s="34"/>
      <c r="Z117" s="34"/>
      <c r="AA117" s="34" t="str">
        <f t="shared" si="45"/>
        <v/>
      </c>
      <c r="AB117" s="31" t="str">
        <f t="shared" si="46"/>
        <v/>
      </c>
      <c r="AC117" s="51"/>
      <c r="AD117" s="33"/>
      <c r="AE117" s="34"/>
      <c r="AF117" s="34" t="str">
        <f t="shared" si="47"/>
        <v/>
      </c>
      <c r="AG117" s="34"/>
      <c r="AH117" s="34"/>
      <c r="AI117" s="34"/>
      <c r="AJ117" s="34" t="str">
        <f t="shared" si="48"/>
        <v/>
      </c>
      <c r="AK117" s="31" t="str">
        <f t="shared" si="49"/>
        <v/>
      </c>
      <c r="AL117" s="51"/>
      <c r="AM117" s="33"/>
      <c r="AN117" s="34"/>
      <c r="AO117" s="34" t="str">
        <f t="shared" si="66"/>
        <v/>
      </c>
      <c r="AP117" s="34"/>
      <c r="AQ117" s="34"/>
      <c r="AR117" s="34"/>
      <c r="AS117" s="34" t="str">
        <f t="shared" si="50"/>
        <v/>
      </c>
      <c r="AT117" s="31" t="str">
        <f t="shared" si="51"/>
        <v/>
      </c>
      <c r="AU117" s="51"/>
      <c r="AV117" s="33"/>
      <c r="AW117" s="34"/>
      <c r="AX117" s="34" t="str">
        <f t="shared" si="52"/>
        <v/>
      </c>
      <c r="AY117" s="34"/>
      <c r="AZ117" s="34"/>
      <c r="BA117" s="34"/>
      <c r="BB117" s="34" t="str">
        <f t="shared" si="53"/>
        <v/>
      </c>
      <c r="BC117" s="31" t="str">
        <f t="shared" si="54"/>
        <v/>
      </c>
      <c r="BD117" s="51"/>
      <c r="BE117" s="33"/>
      <c r="BF117" s="34"/>
      <c r="BG117" s="34" t="str">
        <f t="shared" si="55"/>
        <v/>
      </c>
      <c r="BH117" s="34"/>
      <c r="BI117" s="34"/>
      <c r="BJ117" s="34"/>
      <c r="BK117" s="34" t="str">
        <f t="shared" si="56"/>
        <v/>
      </c>
      <c r="BL117" s="31" t="str">
        <f t="shared" si="57"/>
        <v/>
      </c>
      <c r="BM117" s="51"/>
      <c r="BN117" s="33"/>
      <c r="BO117" s="34"/>
      <c r="BP117" s="34" t="str">
        <f t="shared" si="58"/>
        <v/>
      </c>
      <c r="BQ117" s="34"/>
      <c r="BR117" s="34"/>
      <c r="BS117" s="34"/>
      <c r="BT117" s="34" t="str">
        <f t="shared" si="59"/>
        <v/>
      </c>
      <c r="BU117" s="31" t="str">
        <f t="shared" si="60"/>
        <v/>
      </c>
      <c r="BV117" s="51"/>
      <c r="BW117" s="33"/>
      <c r="BX117" s="34"/>
      <c r="BY117" s="34" t="str">
        <f t="shared" si="61"/>
        <v/>
      </c>
      <c r="BZ117" s="34"/>
      <c r="CA117" s="34"/>
      <c r="CB117" s="34"/>
      <c r="CC117" s="34" t="str">
        <f t="shared" si="62"/>
        <v/>
      </c>
      <c r="CD117" s="31" t="str">
        <f t="shared" si="63"/>
        <v/>
      </c>
      <c r="CE117" s="51"/>
      <c r="CF117" s="33"/>
      <c r="CG117" s="34" t="str">
        <f>IF($A117="","",IF(CF117="","I",LOOKUP(CF117/CH$2,{0,0.4,0.45,0.5,0.55,0.6,0.65,0.7,0.75,0.8,1},{"F","D","C","C+","B-","B","B+","A-","A","A+"})))</f>
        <v/>
      </c>
      <c r="CH117" s="35" t="str">
        <f>IF($A117="","",IF(CF117="","--",LOOKUP(CF117/CH$2,{0,0.4,0.45,0.5,0.55,0.6,0.65,0.7,0.75,0.8,1},{0,2,2.25,2.5,2.75,3,3.25,3.5,3.75,4})))</f>
        <v/>
      </c>
      <c r="CI117" s="52"/>
      <c r="CJ117" s="36"/>
      <c r="CK117" s="36"/>
      <c r="CL117" s="36" t="str">
        <f t="shared" si="64"/>
        <v/>
      </c>
      <c r="CM117" s="36"/>
      <c r="CN117" s="37"/>
      <c r="CO117" s="36"/>
      <c r="CP117" s="60" t="str">
        <f t="shared" si="65"/>
        <v/>
      </c>
      <c r="CQ117" s="64"/>
      <c r="CR117" s="35"/>
    </row>
    <row r="118" spans="1:96" s="38" customFormat="1" x14ac:dyDescent="0.25">
      <c r="A118" s="31"/>
      <c r="B118" s="32"/>
      <c r="C118" s="33"/>
      <c r="D118" s="34"/>
      <c r="E118" s="34" t="str">
        <f t="shared" si="38"/>
        <v/>
      </c>
      <c r="F118" s="34"/>
      <c r="G118" s="34"/>
      <c r="H118" s="34"/>
      <c r="I118" s="34" t="str">
        <f t="shared" si="39"/>
        <v/>
      </c>
      <c r="J118" s="34" t="str">
        <f t="shared" si="40"/>
        <v/>
      </c>
      <c r="K118" s="51"/>
      <c r="L118" s="39"/>
      <c r="M118" s="34"/>
      <c r="N118" s="34" t="str">
        <f t="shared" si="41"/>
        <v/>
      </c>
      <c r="O118" s="34"/>
      <c r="P118" s="34"/>
      <c r="Q118" s="34"/>
      <c r="R118" s="34" t="str">
        <f t="shared" si="42"/>
        <v/>
      </c>
      <c r="S118" s="31" t="str">
        <f t="shared" si="43"/>
        <v/>
      </c>
      <c r="T118" s="51"/>
      <c r="U118" s="33"/>
      <c r="V118" s="34"/>
      <c r="W118" s="34" t="str">
        <f t="shared" si="44"/>
        <v/>
      </c>
      <c r="X118" s="34"/>
      <c r="Y118" s="34"/>
      <c r="Z118" s="34"/>
      <c r="AA118" s="34" t="str">
        <f t="shared" si="45"/>
        <v/>
      </c>
      <c r="AB118" s="31" t="str">
        <f t="shared" si="46"/>
        <v/>
      </c>
      <c r="AC118" s="51"/>
      <c r="AD118" s="33"/>
      <c r="AE118" s="34"/>
      <c r="AF118" s="34" t="str">
        <f t="shared" si="47"/>
        <v/>
      </c>
      <c r="AG118" s="34"/>
      <c r="AH118" s="34"/>
      <c r="AI118" s="34"/>
      <c r="AJ118" s="34" t="str">
        <f t="shared" si="48"/>
        <v/>
      </c>
      <c r="AK118" s="31" t="str">
        <f t="shared" si="49"/>
        <v/>
      </c>
      <c r="AL118" s="51"/>
      <c r="AM118" s="33"/>
      <c r="AN118" s="34"/>
      <c r="AO118" s="34" t="str">
        <f t="shared" si="66"/>
        <v/>
      </c>
      <c r="AP118" s="34"/>
      <c r="AQ118" s="34"/>
      <c r="AR118" s="34"/>
      <c r="AS118" s="34" t="str">
        <f t="shared" si="50"/>
        <v/>
      </c>
      <c r="AT118" s="31" t="str">
        <f t="shared" si="51"/>
        <v/>
      </c>
      <c r="AU118" s="51"/>
      <c r="AV118" s="33"/>
      <c r="AW118" s="34"/>
      <c r="AX118" s="34" t="str">
        <f t="shared" si="52"/>
        <v/>
      </c>
      <c r="AY118" s="34"/>
      <c r="AZ118" s="34"/>
      <c r="BA118" s="34"/>
      <c r="BB118" s="34" t="str">
        <f t="shared" si="53"/>
        <v/>
      </c>
      <c r="BC118" s="31" t="str">
        <f t="shared" si="54"/>
        <v/>
      </c>
      <c r="BD118" s="51"/>
      <c r="BE118" s="33"/>
      <c r="BF118" s="34"/>
      <c r="BG118" s="34" t="str">
        <f t="shared" si="55"/>
        <v/>
      </c>
      <c r="BH118" s="34"/>
      <c r="BI118" s="34"/>
      <c r="BJ118" s="34"/>
      <c r="BK118" s="34" t="str">
        <f t="shared" si="56"/>
        <v/>
      </c>
      <c r="BL118" s="31" t="str">
        <f t="shared" si="57"/>
        <v/>
      </c>
      <c r="BM118" s="51"/>
      <c r="BN118" s="33"/>
      <c r="BO118" s="34"/>
      <c r="BP118" s="34" t="str">
        <f t="shared" si="58"/>
        <v/>
      </c>
      <c r="BQ118" s="34"/>
      <c r="BR118" s="34"/>
      <c r="BS118" s="34"/>
      <c r="BT118" s="34" t="str">
        <f t="shared" si="59"/>
        <v/>
      </c>
      <c r="BU118" s="31" t="str">
        <f t="shared" si="60"/>
        <v/>
      </c>
      <c r="BV118" s="51"/>
      <c r="BW118" s="33"/>
      <c r="BX118" s="34"/>
      <c r="BY118" s="34" t="str">
        <f t="shared" si="61"/>
        <v/>
      </c>
      <c r="BZ118" s="34"/>
      <c r="CA118" s="34"/>
      <c r="CB118" s="34"/>
      <c r="CC118" s="34" t="str">
        <f t="shared" si="62"/>
        <v/>
      </c>
      <c r="CD118" s="31" t="str">
        <f t="shared" si="63"/>
        <v/>
      </c>
      <c r="CE118" s="51"/>
      <c r="CF118" s="33"/>
      <c r="CG118" s="34" t="str">
        <f>IF($A118="","",IF(CF118="","I",LOOKUP(CF118/CH$2,{0,0.4,0.45,0.5,0.55,0.6,0.65,0.7,0.75,0.8,1},{"F","D","C","C+","B-","B","B+","A-","A","A+"})))</f>
        <v/>
      </c>
      <c r="CH118" s="35" t="str">
        <f>IF($A118="","",IF(CF118="","--",LOOKUP(CF118/CH$2,{0,0.4,0.45,0.5,0.55,0.6,0.65,0.7,0.75,0.8,1},{0,2,2.25,2.5,2.75,3,3.25,3.5,3.75,4})))</f>
        <v/>
      </c>
      <c r="CI118" s="52"/>
      <c r="CJ118" s="36"/>
      <c r="CK118" s="36"/>
      <c r="CL118" s="36" t="str">
        <f t="shared" si="64"/>
        <v/>
      </c>
      <c r="CM118" s="36"/>
      <c r="CN118" s="37"/>
      <c r="CO118" s="36"/>
      <c r="CP118" s="60" t="str">
        <f t="shared" si="65"/>
        <v/>
      </c>
      <c r="CQ118" s="64"/>
      <c r="CR118" s="35"/>
    </row>
    <row r="119" spans="1:96" s="38" customFormat="1" x14ac:dyDescent="0.25">
      <c r="A119" s="31"/>
      <c r="B119" s="32"/>
      <c r="C119" s="33"/>
      <c r="D119" s="34"/>
      <c r="E119" s="34" t="str">
        <f t="shared" si="38"/>
        <v/>
      </c>
      <c r="F119" s="34"/>
      <c r="G119" s="34"/>
      <c r="H119" s="34"/>
      <c r="I119" s="34" t="str">
        <f t="shared" si="39"/>
        <v/>
      </c>
      <c r="J119" s="34" t="str">
        <f t="shared" si="40"/>
        <v/>
      </c>
      <c r="K119" s="51"/>
      <c r="L119" s="39"/>
      <c r="M119" s="34"/>
      <c r="N119" s="34" t="str">
        <f t="shared" si="41"/>
        <v/>
      </c>
      <c r="O119" s="34"/>
      <c r="P119" s="34"/>
      <c r="Q119" s="34"/>
      <c r="R119" s="34" t="str">
        <f t="shared" si="42"/>
        <v/>
      </c>
      <c r="S119" s="31" t="str">
        <f t="shared" si="43"/>
        <v/>
      </c>
      <c r="T119" s="51"/>
      <c r="U119" s="33"/>
      <c r="V119" s="34"/>
      <c r="W119" s="34" t="str">
        <f t="shared" si="44"/>
        <v/>
      </c>
      <c r="X119" s="34"/>
      <c r="Y119" s="34"/>
      <c r="Z119" s="34"/>
      <c r="AA119" s="34" t="str">
        <f t="shared" si="45"/>
        <v/>
      </c>
      <c r="AB119" s="31" t="str">
        <f t="shared" si="46"/>
        <v/>
      </c>
      <c r="AC119" s="51"/>
      <c r="AD119" s="33"/>
      <c r="AE119" s="34"/>
      <c r="AF119" s="34" t="str">
        <f t="shared" si="47"/>
        <v/>
      </c>
      <c r="AG119" s="34"/>
      <c r="AH119" s="34"/>
      <c r="AI119" s="34"/>
      <c r="AJ119" s="34" t="str">
        <f t="shared" si="48"/>
        <v/>
      </c>
      <c r="AK119" s="31" t="str">
        <f t="shared" si="49"/>
        <v/>
      </c>
      <c r="AL119" s="51"/>
      <c r="AM119" s="33"/>
      <c r="AN119" s="34"/>
      <c r="AO119" s="34" t="str">
        <f t="shared" si="66"/>
        <v/>
      </c>
      <c r="AP119" s="34"/>
      <c r="AQ119" s="34"/>
      <c r="AR119" s="34"/>
      <c r="AS119" s="34" t="str">
        <f t="shared" si="50"/>
        <v/>
      </c>
      <c r="AT119" s="31" t="str">
        <f t="shared" si="51"/>
        <v/>
      </c>
      <c r="AU119" s="51"/>
      <c r="AV119" s="33"/>
      <c r="AW119" s="34"/>
      <c r="AX119" s="34" t="str">
        <f t="shared" si="52"/>
        <v/>
      </c>
      <c r="AY119" s="34"/>
      <c r="AZ119" s="34"/>
      <c r="BA119" s="34"/>
      <c r="BB119" s="34" t="str">
        <f t="shared" si="53"/>
        <v/>
      </c>
      <c r="BC119" s="31" t="str">
        <f t="shared" si="54"/>
        <v/>
      </c>
      <c r="BD119" s="51"/>
      <c r="BE119" s="33"/>
      <c r="BF119" s="34"/>
      <c r="BG119" s="34" t="str">
        <f t="shared" si="55"/>
        <v/>
      </c>
      <c r="BH119" s="34"/>
      <c r="BI119" s="34"/>
      <c r="BJ119" s="34"/>
      <c r="BK119" s="34" t="str">
        <f t="shared" si="56"/>
        <v/>
      </c>
      <c r="BL119" s="31" t="str">
        <f t="shared" si="57"/>
        <v/>
      </c>
      <c r="BM119" s="51"/>
      <c r="BN119" s="33"/>
      <c r="BO119" s="34"/>
      <c r="BP119" s="34" t="str">
        <f t="shared" si="58"/>
        <v/>
      </c>
      <c r="BQ119" s="34"/>
      <c r="BR119" s="34"/>
      <c r="BS119" s="34"/>
      <c r="BT119" s="34" t="str">
        <f t="shared" si="59"/>
        <v/>
      </c>
      <c r="BU119" s="31" t="str">
        <f t="shared" si="60"/>
        <v/>
      </c>
      <c r="BV119" s="51"/>
      <c r="BW119" s="33"/>
      <c r="BX119" s="34"/>
      <c r="BY119" s="34" t="str">
        <f t="shared" si="61"/>
        <v/>
      </c>
      <c r="BZ119" s="34"/>
      <c r="CA119" s="34"/>
      <c r="CB119" s="34"/>
      <c r="CC119" s="34" t="str">
        <f t="shared" si="62"/>
        <v/>
      </c>
      <c r="CD119" s="31" t="str">
        <f t="shared" si="63"/>
        <v/>
      </c>
      <c r="CE119" s="51"/>
      <c r="CF119" s="33"/>
      <c r="CG119" s="34" t="str">
        <f>IF($A119="","",IF(CF119="","I",LOOKUP(CF119/CH$2,{0,0.4,0.45,0.5,0.55,0.6,0.65,0.7,0.75,0.8,1},{"F","D","C","C+","B-","B","B+","A-","A","A+"})))</f>
        <v/>
      </c>
      <c r="CH119" s="35" t="str">
        <f>IF($A119="","",IF(CF119="","--",LOOKUP(CF119/CH$2,{0,0.4,0.45,0.5,0.55,0.6,0.65,0.7,0.75,0.8,1},{0,2,2.25,2.5,2.75,3,3.25,3.5,3.75,4})))</f>
        <v/>
      </c>
      <c r="CI119" s="52"/>
      <c r="CJ119" s="36"/>
      <c r="CK119" s="36"/>
      <c r="CL119" s="36" t="str">
        <f t="shared" si="64"/>
        <v/>
      </c>
      <c r="CM119" s="36"/>
      <c r="CN119" s="37"/>
      <c r="CO119" s="36"/>
      <c r="CP119" s="60" t="str">
        <f t="shared" si="65"/>
        <v/>
      </c>
      <c r="CQ119" s="64"/>
      <c r="CR119" s="35"/>
    </row>
    <row r="120" spans="1:96" s="38" customFormat="1" x14ac:dyDescent="0.25">
      <c r="A120" s="31"/>
      <c r="B120" s="32"/>
      <c r="C120" s="33"/>
      <c r="D120" s="34"/>
      <c r="E120" s="34" t="str">
        <f t="shared" si="38"/>
        <v/>
      </c>
      <c r="F120" s="34"/>
      <c r="G120" s="34"/>
      <c r="H120" s="34"/>
      <c r="I120" s="34" t="str">
        <f t="shared" si="39"/>
        <v/>
      </c>
      <c r="J120" s="34" t="str">
        <f t="shared" si="40"/>
        <v/>
      </c>
      <c r="K120" s="51"/>
      <c r="L120" s="39"/>
      <c r="M120" s="34"/>
      <c r="N120" s="34" t="str">
        <f t="shared" si="41"/>
        <v/>
      </c>
      <c r="O120" s="34"/>
      <c r="P120" s="34"/>
      <c r="Q120" s="34"/>
      <c r="R120" s="34" t="str">
        <f t="shared" si="42"/>
        <v/>
      </c>
      <c r="S120" s="31" t="str">
        <f t="shared" si="43"/>
        <v/>
      </c>
      <c r="T120" s="51"/>
      <c r="U120" s="33"/>
      <c r="V120" s="34"/>
      <c r="W120" s="34" t="str">
        <f t="shared" si="44"/>
        <v/>
      </c>
      <c r="X120" s="34"/>
      <c r="Y120" s="34"/>
      <c r="Z120" s="34"/>
      <c r="AA120" s="34" t="str">
        <f t="shared" si="45"/>
        <v/>
      </c>
      <c r="AB120" s="31" t="str">
        <f t="shared" si="46"/>
        <v/>
      </c>
      <c r="AC120" s="51"/>
      <c r="AD120" s="33"/>
      <c r="AE120" s="34"/>
      <c r="AF120" s="34" t="str">
        <f t="shared" si="47"/>
        <v/>
      </c>
      <c r="AG120" s="34"/>
      <c r="AH120" s="34"/>
      <c r="AI120" s="34"/>
      <c r="AJ120" s="34" t="str">
        <f t="shared" si="48"/>
        <v/>
      </c>
      <c r="AK120" s="31" t="str">
        <f t="shared" si="49"/>
        <v/>
      </c>
      <c r="AL120" s="51"/>
      <c r="AM120" s="33"/>
      <c r="AN120" s="34"/>
      <c r="AO120" s="34" t="str">
        <f t="shared" si="66"/>
        <v/>
      </c>
      <c r="AP120" s="34"/>
      <c r="AQ120" s="34"/>
      <c r="AR120" s="34"/>
      <c r="AS120" s="34" t="str">
        <f t="shared" si="50"/>
        <v/>
      </c>
      <c r="AT120" s="31" t="str">
        <f t="shared" si="51"/>
        <v/>
      </c>
      <c r="AU120" s="51"/>
      <c r="AV120" s="33"/>
      <c r="AW120" s="34"/>
      <c r="AX120" s="34" t="str">
        <f t="shared" si="52"/>
        <v/>
      </c>
      <c r="AY120" s="34"/>
      <c r="AZ120" s="34"/>
      <c r="BA120" s="34"/>
      <c r="BB120" s="34" t="str">
        <f t="shared" si="53"/>
        <v/>
      </c>
      <c r="BC120" s="31" t="str">
        <f t="shared" si="54"/>
        <v/>
      </c>
      <c r="BD120" s="51"/>
      <c r="BE120" s="33"/>
      <c r="BF120" s="34"/>
      <c r="BG120" s="34" t="str">
        <f t="shared" si="55"/>
        <v/>
      </c>
      <c r="BH120" s="34"/>
      <c r="BI120" s="34"/>
      <c r="BJ120" s="34"/>
      <c r="BK120" s="34" t="str">
        <f t="shared" si="56"/>
        <v/>
      </c>
      <c r="BL120" s="31" t="str">
        <f t="shared" si="57"/>
        <v/>
      </c>
      <c r="BM120" s="51"/>
      <c r="BN120" s="33"/>
      <c r="BO120" s="34"/>
      <c r="BP120" s="34" t="str">
        <f t="shared" si="58"/>
        <v/>
      </c>
      <c r="BQ120" s="34"/>
      <c r="BR120" s="34"/>
      <c r="BS120" s="34"/>
      <c r="BT120" s="34" t="str">
        <f t="shared" si="59"/>
        <v/>
      </c>
      <c r="BU120" s="31" t="str">
        <f t="shared" si="60"/>
        <v/>
      </c>
      <c r="BV120" s="51"/>
      <c r="BW120" s="33"/>
      <c r="BX120" s="34"/>
      <c r="BY120" s="34" t="str">
        <f t="shared" si="61"/>
        <v/>
      </c>
      <c r="BZ120" s="34"/>
      <c r="CA120" s="34"/>
      <c r="CB120" s="34"/>
      <c r="CC120" s="34" t="str">
        <f t="shared" si="62"/>
        <v/>
      </c>
      <c r="CD120" s="31" t="str">
        <f t="shared" si="63"/>
        <v/>
      </c>
      <c r="CE120" s="51"/>
      <c r="CF120" s="33"/>
      <c r="CG120" s="34" t="str">
        <f>IF($A120="","",IF(CF120="","I",LOOKUP(CF120/CH$2,{0,0.4,0.45,0.5,0.55,0.6,0.65,0.7,0.75,0.8,1},{"F","D","C","C+","B-","B","B+","A-","A","A+"})))</f>
        <v/>
      </c>
      <c r="CH120" s="35" t="str">
        <f>IF($A120="","",IF(CF120="","--",LOOKUP(CF120/CH$2,{0,0.4,0.45,0.5,0.55,0.6,0.65,0.7,0.75,0.8,1},{0,2,2.25,2.5,2.75,3,3.25,3.5,3.75,4})))</f>
        <v/>
      </c>
      <c r="CI120" s="52"/>
      <c r="CJ120" s="36"/>
      <c r="CK120" s="36"/>
      <c r="CL120" s="36" t="str">
        <f t="shared" si="64"/>
        <v/>
      </c>
      <c r="CM120" s="36"/>
      <c r="CN120" s="37"/>
      <c r="CO120" s="36"/>
      <c r="CP120" s="60" t="str">
        <f t="shared" si="65"/>
        <v/>
      </c>
      <c r="CQ120" s="64"/>
      <c r="CR120" s="35"/>
    </row>
    <row r="121" spans="1:96" s="38" customFormat="1" x14ac:dyDescent="0.25">
      <c r="A121" s="31"/>
      <c r="B121" s="32"/>
      <c r="C121" s="33"/>
      <c r="D121" s="34"/>
      <c r="E121" s="34" t="str">
        <f t="shared" si="38"/>
        <v/>
      </c>
      <c r="F121" s="34"/>
      <c r="G121" s="34"/>
      <c r="H121" s="34"/>
      <c r="I121" s="34" t="str">
        <f t="shared" si="39"/>
        <v/>
      </c>
      <c r="J121" s="34" t="str">
        <f t="shared" si="40"/>
        <v/>
      </c>
      <c r="K121" s="51"/>
      <c r="L121" s="39"/>
      <c r="M121" s="34"/>
      <c r="N121" s="34" t="str">
        <f t="shared" si="41"/>
        <v/>
      </c>
      <c r="O121" s="34"/>
      <c r="P121" s="34"/>
      <c r="Q121" s="34"/>
      <c r="R121" s="34" t="str">
        <f t="shared" si="42"/>
        <v/>
      </c>
      <c r="S121" s="31" t="str">
        <f t="shared" si="43"/>
        <v/>
      </c>
      <c r="T121" s="51"/>
      <c r="U121" s="33"/>
      <c r="V121" s="34"/>
      <c r="W121" s="34" t="str">
        <f t="shared" si="44"/>
        <v/>
      </c>
      <c r="X121" s="34"/>
      <c r="Y121" s="34"/>
      <c r="Z121" s="34"/>
      <c r="AA121" s="34" t="str">
        <f t="shared" si="45"/>
        <v/>
      </c>
      <c r="AB121" s="31" t="str">
        <f t="shared" si="46"/>
        <v/>
      </c>
      <c r="AC121" s="51"/>
      <c r="AD121" s="33"/>
      <c r="AE121" s="34"/>
      <c r="AF121" s="34" t="str">
        <f t="shared" si="47"/>
        <v/>
      </c>
      <c r="AG121" s="34"/>
      <c r="AH121" s="34"/>
      <c r="AI121" s="34"/>
      <c r="AJ121" s="34" t="str">
        <f t="shared" si="48"/>
        <v/>
      </c>
      <c r="AK121" s="31" t="str">
        <f t="shared" si="49"/>
        <v/>
      </c>
      <c r="AL121" s="51"/>
      <c r="AM121" s="33"/>
      <c r="AN121" s="34"/>
      <c r="AO121" s="34" t="str">
        <f t="shared" si="66"/>
        <v/>
      </c>
      <c r="AP121" s="34"/>
      <c r="AQ121" s="34"/>
      <c r="AR121" s="34"/>
      <c r="AS121" s="34" t="str">
        <f t="shared" si="50"/>
        <v/>
      </c>
      <c r="AT121" s="31" t="str">
        <f t="shared" si="51"/>
        <v/>
      </c>
      <c r="AU121" s="51"/>
      <c r="AV121" s="33"/>
      <c r="AW121" s="34"/>
      <c r="AX121" s="34" t="str">
        <f t="shared" si="52"/>
        <v/>
      </c>
      <c r="AY121" s="34"/>
      <c r="AZ121" s="34"/>
      <c r="BA121" s="34"/>
      <c r="BB121" s="34" t="str">
        <f t="shared" si="53"/>
        <v/>
      </c>
      <c r="BC121" s="31" t="str">
        <f t="shared" si="54"/>
        <v/>
      </c>
      <c r="BD121" s="51"/>
      <c r="BE121" s="33"/>
      <c r="BF121" s="34"/>
      <c r="BG121" s="34" t="str">
        <f t="shared" si="55"/>
        <v/>
      </c>
      <c r="BH121" s="34"/>
      <c r="BI121" s="34"/>
      <c r="BJ121" s="34"/>
      <c r="BK121" s="34" t="str">
        <f t="shared" si="56"/>
        <v/>
      </c>
      <c r="BL121" s="31" t="str">
        <f t="shared" si="57"/>
        <v/>
      </c>
      <c r="BM121" s="51"/>
      <c r="BN121" s="33"/>
      <c r="BO121" s="34"/>
      <c r="BP121" s="34" t="str">
        <f t="shared" si="58"/>
        <v/>
      </c>
      <c r="BQ121" s="34"/>
      <c r="BR121" s="34"/>
      <c r="BS121" s="34"/>
      <c r="BT121" s="34" t="str">
        <f t="shared" si="59"/>
        <v/>
      </c>
      <c r="BU121" s="31" t="str">
        <f t="shared" si="60"/>
        <v/>
      </c>
      <c r="BV121" s="51"/>
      <c r="BW121" s="33"/>
      <c r="BX121" s="34"/>
      <c r="BY121" s="34" t="str">
        <f t="shared" si="61"/>
        <v/>
      </c>
      <c r="BZ121" s="34"/>
      <c r="CA121" s="34"/>
      <c r="CB121" s="34"/>
      <c r="CC121" s="34" t="str">
        <f t="shared" si="62"/>
        <v/>
      </c>
      <c r="CD121" s="31" t="str">
        <f t="shared" si="63"/>
        <v/>
      </c>
      <c r="CE121" s="51"/>
      <c r="CF121" s="33"/>
      <c r="CG121" s="34" t="str">
        <f>IF($A121="","",IF(CF121="","I",LOOKUP(CF121/CH$2,{0,0.4,0.45,0.5,0.55,0.6,0.65,0.7,0.75,0.8,1},{"F","D","C","C+","B-","B","B+","A-","A","A+"})))</f>
        <v/>
      </c>
      <c r="CH121" s="35" t="str">
        <f>IF($A121="","",IF(CF121="","--",LOOKUP(CF121/CH$2,{0,0.4,0.45,0.5,0.55,0.6,0.65,0.7,0.75,0.8,1},{0,2,2.25,2.5,2.75,3,3.25,3.5,3.75,4})))</f>
        <v/>
      </c>
      <c r="CI121" s="52"/>
      <c r="CJ121" s="36"/>
      <c r="CK121" s="36"/>
      <c r="CL121" s="36" t="str">
        <f t="shared" si="64"/>
        <v/>
      </c>
      <c r="CM121" s="36"/>
      <c r="CN121" s="37"/>
      <c r="CO121" s="36"/>
      <c r="CP121" s="60" t="str">
        <f t="shared" si="65"/>
        <v/>
      </c>
      <c r="CQ121" s="64"/>
      <c r="CR121" s="35"/>
    </row>
    <row r="122" spans="1:96" s="38" customFormat="1" x14ac:dyDescent="0.25">
      <c r="A122" s="31"/>
      <c r="B122" s="32"/>
      <c r="C122" s="33"/>
      <c r="D122" s="34"/>
      <c r="E122" s="34" t="str">
        <f t="shared" si="38"/>
        <v/>
      </c>
      <c r="F122" s="34"/>
      <c r="G122" s="34"/>
      <c r="H122" s="34"/>
      <c r="I122" s="34" t="str">
        <f t="shared" si="39"/>
        <v/>
      </c>
      <c r="J122" s="34" t="str">
        <f t="shared" si="40"/>
        <v/>
      </c>
      <c r="K122" s="51"/>
      <c r="L122" s="39"/>
      <c r="M122" s="34"/>
      <c r="N122" s="34" t="str">
        <f t="shared" si="41"/>
        <v/>
      </c>
      <c r="O122" s="34"/>
      <c r="P122" s="34"/>
      <c r="Q122" s="34"/>
      <c r="R122" s="34" t="str">
        <f t="shared" si="42"/>
        <v/>
      </c>
      <c r="S122" s="31" t="str">
        <f t="shared" si="43"/>
        <v/>
      </c>
      <c r="T122" s="51"/>
      <c r="U122" s="33"/>
      <c r="V122" s="34"/>
      <c r="W122" s="34" t="str">
        <f t="shared" si="44"/>
        <v/>
      </c>
      <c r="X122" s="34"/>
      <c r="Y122" s="34"/>
      <c r="Z122" s="34"/>
      <c r="AA122" s="34" t="str">
        <f t="shared" si="45"/>
        <v/>
      </c>
      <c r="AB122" s="31" t="str">
        <f t="shared" si="46"/>
        <v/>
      </c>
      <c r="AC122" s="51"/>
      <c r="AD122" s="33"/>
      <c r="AE122" s="34"/>
      <c r="AF122" s="34" t="str">
        <f t="shared" si="47"/>
        <v/>
      </c>
      <c r="AG122" s="34"/>
      <c r="AH122" s="34"/>
      <c r="AI122" s="34"/>
      <c r="AJ122" s="34" t="str">
        <f t="shared" si="48"/>
        <v/>
      </c>
      <c r="AK122" s="31" t="str">
        <f t="shared" si="49"/>
        <v/>
      </c>
      <c r="AL122" s="51"/>
      <c r="AM122" s="33"/>
      <c r="AN122" s="34"/>
      <c r="AO122" s="34" t="str">
        <f t="shared" ref="AO122:AO152" si="67">IF(ISBLANK($B122),"",IF(COUNT(AM122:AN122)=0,"",IF(AND($A122="IM",COUNT(AM122:AN122)=1),AM122+AN122,(AM122+AN122)/2)))</f>
        <v/>
      </c>
      <c r="AP122" s="34"/>
      <c r="AQ122" s="34"/>
      <c r="AR122" s="34"/>
      <c r="AS122" s="34" t="str">
        <f t="shared" si="50"/>
        <v/>
      </c>
      <c r="AT122" s="31" t="str">
        <f t="shared" si="51"/>
        <v/>
      </c>
      <c r="AU122" s="51"/>
      <c r="AV122" s="33"/>
      <c r="AW122" s="34"/>
      <c r="AX122" s="34" t="str">
        <f t="shared" si="52"/>
        <v/>
      </c>
      <c r="AY122" s="34"/>
      <c r="AZ122" s="34"/>
      <c r="BA122" s="34"/>
      <c r="BB122" s="34" t="str">
        <f t="shared" si="53"/>
        <v/>
      </c>
      <c r="BC122" s="31" t="str">
        <f t="shared" si="54"/>
        <v/>
      </c>
      <c r="BD122" s="51"/>
      <c r="BE122" s="33"/>
      <c r="BF122" s="34"/>
      <c r="BG122" s="34" t="str">
        <f t="shared" si="55"/>
        <v/>
      </c>
      <c r="BH122" s="34"/>
      <c r="BI122" s="34"/>
      <c r="BJ122" s="34"/>
      <c r="BK122" s="34" t="str">
        <f t="shared" si="56"/>
        <v/>
      </c>
      <c r="BL122" s="31" t="str">
        <f t="shared" si="57"/>
        <v/>
      </c>
      <c r="BM122" s="51"/>
      <c r="BN122" s="33"/>
      <c r="BO122" s="34"/>
      <c r="BP122" s="34" t="str">
        <f t="shared" si="58"/>
        <v/>
      </c>
      <c r="BQ122" s="34"/>
      <c r="BR122" s="34"/>
      <c r="BS122" s="34"/>
      <c r="BT122" s="34" t="str">
        <f t="shared" si="59"/>
        <v/>
      </c>
      <c r="BU122" s="31" t="str">
        <f t="shared" si="60"/>
        <v/>
      </c>
      <c r="BV122" s="51"/>
      <c r="BW122" s="33"/>
      <c r="BX122" s="34"/>
      <c r="BY122" s="34" t="str">
        <f t="shared" si="61"/>
        <v/>
      </c>
      <c r="BZ122" s="34"/>
      <c r="CA122" s="34"/>
      <c r="CB122" s="34"/>
      <c r="CC122" s="34" t="str">
        <f t="shared" si="62"/>
        <v/>
      </c>
      <c r="CD122" s="31" t="str">
        <f t="shared" si="63"/>
        <v/>
      </c>
      <c r="CE122" s="51"/>
      <c r="CF122" s="33"/>
      <c r="CG122" s="34" t="str">
        <f>IF($A122="","",IF(CF122="","I",LOOKUP(CF122/CH$2,{0,0.4,0.45,0.5,0.55,0.6,0.65,0.7,0.75,0.8,1},{"F","D","C","C+","B-","B","B+","A-","A","A+"})))</f>
        <v/>
      </c>
      <c r="CH122" s="35" t="str">
        <f>IF($A122="","",IF(CF122="","--",LOOKUP(CF122/CH$2,{0,0.4,0.45,0.5,0.55,0.6,0.65,0.7,0.75,0.8,1},{0,2,2.25,2.5,2.75,3,3.25,3.5,3.75,4})))</f>
        <v/>
      </c>
      <c r="CI122" s="52"/>
      <c r="CJ122" s="36"/>
      <c r="CK122" s="36"/>
      <c r="CL122" s="36" t="str">
        <f t="shared" si="64"/>
        <v/>
      </c>
      <c r="CM122" s="36"/>
      <c r="CN122" s="37"/>
      <c r="CO122" s="36"/>
      <c r="CP122" s="60" t="str">
        <f t="shared" si="65"/>
        <v/>
      </c>
      <c r="CQ122" s="64"/>
      <c r="CR122" s="35"/>
    </row>
    <row r="123" spans="1:96" s="38" customFormat="1" x14ac:dyDescent="0.25">
      <c r="A123" s="31"/>
      <c r="B123" s="32"/>
      <c r="C123" s="33"/>
      <c r="D123" s="34"/>
      <c r="E123" s="34" t="str">
        <f t="shared" ref="E123:E185" si="68">IF(ISBLANK($B123),"",IF(COUNT(C123:D123)=0,"",IF(AND($A123="IM",COUNT(C123:D123)=1),C123+D123,(C123+D123)/2)))</f>
        <v/>
      </c>
      <c r="F123" s="34"/>
      <c r="G123" s="34"/>
      <c r="H123" s="34"/>
      <c r="I123" s="34" t="str">
        <f t="shared" si="39"/>
        <v/>
      </c>
      <c r="J123" s="34" t="str">
        <f t="shared" ref="J123:J185" si="69">IF(I123="3E","3E",IF(OR($B123="",COUNT(I123)=0),"",CEILING(N(E123)+N(I123),1)))</f>
        <v/>
      </c>
      <c r="K123" s="51"/>
      <c r="L123" s="39"/>
      <c r="M123" s="34"/>
      <c r="N123" s="34" t="str">
        <f t="shared" ref="N123:N185" si="70">IF(ISBLANK($B123),"",IF(COUNT(L123:M123)=0,"",IF(AND($A123="IM",COUNT(L123:M123)=1),L123+M123,(L123+M123)/2)))</f>
        <v/>
      </c>
      <c r="O123" s="34"/>
      <c r="P123" s="34"/>
      <c r="Q123" s="34"/>
      <c r="R123" s="34" t="str">
        <f t="shared" si="42"/>
        <v/>
      </c>
      <c r="S123" s="31" t="str">
        <f t="shared" ref="S123:S185" si="71">IF(R123="3E","3E",IF(OR($B123="",COUNT(R123)=0),"",CEILING(N(N123)+N(R123),1)))</f>
        <v/>
      </c>
      <c r="T123" s="51"/>
      <c r="U123" s="33"/>
      <c r="V123" s="34"/>
      <c r="W123" s="34" t="str">
        <f t="shared" ref="W123:W185" si="72">IF(ISBLANK($B123),"",IF(COUNT(U123:V123)=0,"",IF(AND($A123="IM",COUNT(U123:V123)=1),U123+V123,(U123+V123)/2)))</f>
        <v/>
      </c>
      <c r="X123" s="34"/>
      <c r="Y123" s="34"/>
      <c r="Z123" s="34"/>
      <c r="AA123" s="34" t="str">
        <f t="shared" si="45"/>
        <v/>
      </c>
      <c r="AB123" s="31" t="str">
        <f t="shared" ref="AB123:AB185" si="73">IF(AA123="3E","3E",IF(OR($B123="",COUNT(AA123)=0),"",CEILING(N(W123)+N(AA123),1)))</f>
        <v/>
      </c>
      <c r="AC123" s="51"/>
      <c r="AD123" s="33"/>
      <c r="AE123" s="34"/>
      <c r="AF123" s="34" t="str">
        <f t="shared" ref="AF123:AF185" si="74">IF(ISBLANK($B123),"",IF(COUNT(AD123:AE123)=0,"",IF(AND($A123="IM",COUNT(AD123:AE123)=1),AD123+AE123,(AD123+AE123)/2)))</f>
        <v/>
      </c>
      <c r="AG123" s="34"/>
      <c r="AH123" s="34"/>
      <c r="AI123" s="34"/>
      <c r="AJ123" s="34" t="str">
        <f t="shared" si="48"/>
        <v/>
      </c>
      <c r="AK123" s="31" t="str">
        <f t="shared" ref="AK123:AK185" si="75">IF(AJ123="3E","3E",IF(OR($B123="",COUNT(AJ123)=0),"",CEILING(N(AF123)+N(AJ123),1)))</f>
        <v/>
      </c>
      <c r="AL123" s="51"/>
      <c r="AM123" s="33"/>
      <c r="AN123" s="34"/>
      <c r="AO123" s="34" t="str">
        <f t="shared" si="67"/>
        <v/>
      </c>
      <c r="AP123" s="34"/>
      <c r="AQ123" s="34"/>
      <c r="AR123" s="34"/>
      <c r="AS123" s="34" t="str">
        <f t="shared" si="50"/>
        <v/>
      </c>
      <c r="AT123" s="31" t="str">
        <f t="shared" ref="AT123:AT185" si="76">IF(AS123="3E","3E",IF(OR($B123="",COUNT(AS123)=0),"",CEILING(N(AO123)+N(AS123),1)))</f>
        <v/>
      </c>
      <c r="AU123" s="51"/>
      <c r="AV123" s="33"/>
      <c r="AW123" s="34"/>
      <c r="AX123" s="34" t="str">
        <f t="shared" ref="AX123:AX185" si="77">IF(ISBLANK($B123),"",IF(COUNT(AV123:AW123)=0,"",IF(AND($A123="IM",COUNT(AV123:AW123)=1),AV123+AW123,(AV123+AW123)/2)))</f>
        <v/>
      </c>
      <c r="AY123" s="34"/>
      <c r="AZ123" s="34"/>
      <c r="BA123" s="34"/>
      <c r="BB123" s="34" t="str">
        <f t="shared" si="53"/>
        <v/>
      </c>
      <c r="BC123" s="31" t="str">
        <f t="shared" ref="BC123:BC185" si="78">IF(BB123="3E","3E",IF(OR($B123="",COUNT(BB123)=0),"",CEILING(N(AX123)+N(BB123),1)))</f>
        <v/>
      </c>
      <c r="BD123" s="51"/>
      <c r="BE123" s="33"/>
      <c r="BF123" s="34"/>
      <c r="BG123" s="34" t="str">
        <f t="shared" ref="BG123:BG185" si="79">IF(ISBLANK($B123),"",IF(COUNT(BE123:BF123)=0,"",IF(AND($A123="IM",COUNT(BE123:BF123)=1),BE123+BF123,(BE123+BF123)/2)))</f>
        <v/>
      </c>
      <c r="BH123" s="34"/>
      <c r="BI123" s="34"/>
      <c r="BJ123" s="34"/>
      <c r="BK123" s="34" t="str">
        <f t="shared" si="56"/>
        <v/>
      </c>
      <c r="BL123" s="31" t="str">
        <f t="shared" ref="BL123:BL185" si="80">IF(BK123="3E","3E",IF(OR($B123="",COUNT(BK123)=0),"",CEILING(N(BG123)+N(BK123),1)))</f>
        <v/>
      </c>
      <c r="BM123" s="51"/>
      <c r="BN123" s="33"/>
      <c r="BO123" s="34"/>
      <c r="BP123" s="34" t="str">
        <f t="shared" ref="BP123:BP185" si="81">IF(ISBLANK($B123),"",IF(COUNT(BN123:BO123)=0,"",IF(AND($A123="IM",COUNT(BN123:BO123)=1),BN123+BO123,(BN123+BO123)/2)))</f>
        <v/>
      </c>
      <c r="BQ123" s="34"/>
      <c r="BR123" s="34"/>
      <c r="BS123" s="34"/>
      <c r="BT123" s="34" t="str">
        <f t="shared" si="59"/>
        <v/>
      </c>
      <c r="BU123" s="31" t="str">
        <f t="shared" ref="BU123:BU185" si="82">IF(BT123="3E","3E",IF(OR($B123="",COUNT(BT123)=0),"",CEILING(N(BP123)+N(BT123),1)))</f>
        <v/>
      </c>
      <c r="BV123" s="51"/>
      <c r="BW123" s="33"/>
      <c r="BX123" s="34"/>
      <c r="BY123" s="34" t="str">
        <f t="shared" ref="BY123:BY185" si="83">IF(ISBLANK($B123),"",IF(COUNT(BW123:BX123)=0,"",IF(AND($A123="IM",COUNT(BW123:BX123)=1),BW123+BX123,(BW123+BX123)/2)))</f>
        <v/>
      </c>
      <c r="BZ123" s="34"/>
      <c r="CA123" s="34"/>
      <c r="CB123" s="34"/>
      <c r="CC123" s="34" t="str">
        <f t="shared" si="62"/>
        <v/>
      </c>
      <c r="CD123" s="31" t="str">
        <f t="shared" ref="CD123:CD185" si="84">IF(CC123="3E","3E",IF(OR($B123="",COUNT(CC123)=0),"",CEILING(N(BY123)+N(CC123),1)))</f>
        <v/>
      </c>
      <c r="CE123" s="51"/>
      <c r="CF123" s="33"/>
      <c r="CG123" s="34" t="str">
        <f>IF($A123="","",IF(CF123="","I",LOOKUP(CF123/CH$2,{0,0.4,0.45,0.5,0.55,0.6,0.65,0.7,0.75,0.8,1},{"F","D","C","C+","B-","B","B+","A-","A","A+"})))</f>
        <v/>
      </c>
      <c r="CH123" s="35" t="str">
        <f>IF($A123="","",IF(CF123="","--",LOOKUP(CF123/CH$2,{0,0.4,0.45,0.5,0.55,0.6,0.65,0.7,0.75,0.8,1},{0,2,2.25,2.5,2.75,3,3.25,3.5,3.75,4})))</f>
        <v/>
      </c>
      <c r="CI123" s="52"/>
      <c r="CJ123" s="36"/>
      <c r="CK123" s="36"/>
      <c r="CL123" s="36" t="str">
        <f t="shared" ref="CL123:CL185" si="85">IF(ISBLANK($B123),"",IF(COUNT(CI123:CK123)=0,"",ROUNDUP(CI123+CJ123+CK123,0)))</f>
        <v/>
      </c>
      <c r="CM123" s="36"/>
      <c r="CN123" s="37"/>
      <c r="CO123" s="36"/>
      <c r="CP123" s="60" t="str">
        <f t="shared" ref="CP123:CP185" si="86">IF(ISBLANK($B123),"",IF(COUNT(CM123:CO123)=0,"",ROUNDUP(CM123+CN123+CO123,0)))</f>
        <v/>
      </c>
      <c r="CQ123" s="64"/>
      <c r="CR123" s="35"/>
    </row>
    <row r="124" spans="1:96" s="38" customFormat="1" x14ac:dyDescent="0.25">
      <c r="A124" s="31"/>
      <c r="B124" s="32"/>
      <c r="C124" s="33"/>
      <c r="D124" s="34"/>
      <c r="E124" s="34" t="str">
        <f t="shared" si="68"/>
        <v/>
      </c>
      <c r="F124" s="34"/>
      <c r="G124" s="34"/>
      <c r="H124" s="34"/>
      <c r="I124" s="34" t="str">
        <f t="shared" si="39"/>
        <v/>
      </c>
      <c r="J124" s="34" t="str">
        <f t="shared" si="69"/>
        <v/>
      </c>
      <c r="K124" s="51"/>
      <c r="L124" s="39"/>
      <c r="M124" s="34"/>
      <c r="N124" s="34" t="str">
        <f t="shared" si="70"/>
        <v/>
      </c>
      <c r="O124" s="34"/>
      <c r="P124" s="34"/>
      <c r="Q124" s="34"/>
      <c r="R124" s="34" t="str">
        <f t="shared" si="42"/>
        <v/>
      </c>
      <c r="S124" s="31" t="str">
        <f t="shared" si="71"/>
        <v/>
      </c>
      <c r="T124" s="51"/>
      <c r="U124" s="33"/>
      <c r="V124" s="34"/>
      <c r="W124" s="34" t="str">
        <f t="shared" si="72"/>
        <v/>
      </c>
      <c r="X124" s="34"/>
      <c r="Y124" s="34"/>
      <c r="Z124" s="34"/>
      <c r="AA124" s="34" t="str">
        <f t="shared" si="45"/>
        <v/>
      </c>
      <c r="AB124" s="31" t="str">
        <f t="shared" si="73"/>
        <v/>
      </c>
      <c r="AC124" s="51"/>
      <c r="AD124" s="33"/>
      <c r="AE124" s="34"/>
      <c r="AF124" s="34" t="str">
        <f t="shared" si="74"/>
        <v/>
      </c>
      <c r="AG124" s="34"/>
      <c r="AH124" s="34"/>
      <c r="AI124" s="34"/>
      <c r="AJ124" s="34" t="str">
        <f t="shared" si="48"/>
        <v/>
      </c>
      <c r="AK124" s="31" t="str">
        <f t="shared" si="75"/>
        <v/>
      </c>
      <c r="AL124" s="51"/>
      <c r="AM124" s="33"/>
      <c r="AN124" s="34"/>
      <c r="AO124" s="34" t="str">
        <f t="shared" si="67"/>
        <v/>
      </c>
      <c r="AP124" s="34"/>
      <c r="AQ124" s="34"/>
      <c r="AR124" s="34"/>
      <c r="AS124" s="34" t="str">
        <f t="shared" si="50"/>
        <v/>
      </c>
      <c r="AT124" s="31" t="str">
        <f t="shared" si="76"/>
        <v/>
      </c>
      <c r="AU124" s="51"/>
      <c r="AV124" s="33"/>
      <c r="AW124" s="34"/>
      <c r="AX124" s="34" t="str">
        <f t="shared" si="77"/>
        <v/>
      </c>
      <c r="AY124" s="34"/>
      <c r="AZ124" s="34"/>
      <c r="BA124" s="34"/>
      <c r="BB124" s="34" t="str">
        <f t="shared" si="53"/>
        <v/>
      </c>
      <c r="BC124" s="31" t="str">
        <f t="shared" si="78"/>
        <v/>
      </c>
      <c r="BD124" s="51"/>
      <c r="BE124" s="33"/>
      <c r="BF124" s="34"/>
      <c r="BG124" s="34" t="str">
        <f t="shared" si="79"/>
        <v/>
      </c>
      <c r="BH124" s="34"/>
      <c r="BI124" s="34"/>
      <c r="BJ124" s="34"/>
      <c r="BK124" s="34" t="str">
        <f t="shared" si="56"/>
        <v/>
      </c>
      <c r="BL124" s="31" t="str">
        <f t="shared" si="80"/>
        <v/>
      </c>
      <c r="BM124" s="51"/>
      <c r="BN124" s="33"/>
      <c r="BO124" s="34"/>
      <c r="BP124" s="34" t="str">
        <f t="shared" si="81"/>
        <v/>
      </c>
      <c r="BQ124" s="34"/>
      <c r="BR124" s="34"/>
      <c r="BS124" s="34"/>
      <c r="BT124" s="34" t="str">
        <f t="shared" si="59"/>
        <v/>
      </c>
      <c r="BU124" s="31" t="str">
        <f t="shared" si="82"/>
        <v/>
      </c>
      <c r="BV124" s="51"/>
      <c r="BW124" s="33"/>
      <c r="BX124" s="34"/>
      <c r="BY124" s="34" t="str">
        <f t="shared" si="83"/>
        <v/>
      </c>
      <c r="BZ124" s="34"/>
      <c r="CA124" s="34"/>
      <c r="CB124" s="34"/>
      <c r="CC124" s="34" t="str">
        <f t="shared" si="62"/>
        <v/>
      </c>
      <c r="CD124" s="31" t="str">
        <f t="shared" si="84"/>
        <v/>
      </c>
      <c r="CE124" s="51"/>
      <c r="CF124" s="33"/>
      <c r="CG124" s="34" t="str">
        <f>IF($A124="","",IF(CF124="","I",LOOKUP(CF124/CH$2,{0,0.4,0.45,0.5,0.55,0.6,0.65,0.7,0.75,0.8,1},{"F","D","C","C+","B-","B","B+","A-","A","A+"})))</f>
        <v/>
      </c>
      <c r="CH124" s="35" t="str">
        <f>IF($A124="","",IF(CF124="","--",LOOKUP(CF124/CH$2,{0,0.4,0.45,0.5,0.55,0.6,0.65,0.7,0.75,0.8,1},{0,2,2.25,2.5,2.75,3,3.25,3.5,3.75,4})))</f>
        <v/>
      </c>
      <c r="CI124" s="52"/>
      <c r="CJ124" s="36"/>
      <c r="CK124" s="36"/>
      <c r="CL124" s="36" t="str">
        <f t="shared" si="85"/>
        <v/>
      </c>
      <c r="CM124" s="36"/>
      <c r="CN124" s="37"/>
      <c r="CO124" s="36"/>
      <c r="CP124" s="60" t="str">
        <f t="shared" si="86"/>
        <v/>
      </c>
      <c r="CQ124" s="64"/>
      <c r="CR124" s="35"/>
    </row>
    <row r="125" spans="1:96" s="38" customFormat="1" x14ac:dyDescent="0.25">
      <c r="A125" s="42"/>
      <c r="B125" s="32"/>
      <c r="C125" s="33"/>
      <c r="D125" s="34"/>
      <c r="E125" s="34" t="str">
        <f t="shared" si="68"/>
        <v/>
      </c>
      <c r="F125" s="34"/>
      <c r="G125" s="34"/>
      <c r="H125" s="34"/>
      <c r="I125" s="34" t="str">
        <f t="shared" si="39"/>
        <v/>
      </c>
      <c r="J125" s="34" t="str">
        <f t="shared" si="69"/>
        <v/>
      </c>
      <c r="K125" s="51"/>
      <c r="L125" s="39"/>
      <c r="M125" s="34"/>
      <c r="N125" s="34" t="str">
        <f t="shared" si="70"/>
        <v/>
      </c>
      <c r="O125" s="34"/>
      <c r="P125" s="34"/>
      <c r="Q125" s="34"/>
      <c r="R125" s="34" t="str">
        <f t="shared" si="42"/>
        <v/>
      </c>
      <c r="S125" s="31" t="str">
        <f t="shared" si="71"/>
        <v/>
      </c>
      <c r="T125" s="51"/>
      <c r="U125" s="33"/>
      <c r="V125" s="34"/>
      <c r="W125" s="34" t="str">
        <f t="shared" si="72"/>
        <v/>
      </c>
      <c r="X125" s="34"/>
      <c r="Y125" s="34"/>
      <c r="Z125" s="34"/>
      <c r="AA125" s="34" t="str">
        <f t="shared" si="45"/>
        <v/>
      </c>
      <c r="AB125" s="31" t="str">
        <f t="shared" si="73"/>
        <v/>
      </c>
      <c r="AC125" s="51"/>
      <c r="AD125" s="33"/>
      <c r="AE125" s="34"/>
      <c r="AF125" s="34" t="str">
        <f t="shared" si="74"/>
        <v/>
      </c>
      <c r="AG125" s="34"/>
      <c r="AH125" s="34"/>
      <c r="AI125" s="34"/>
      <c r="AJ125" s="34" t="str">
        <f t="shared" si="48"/>
        <v/>
      </c>
      <c r="AK125" s="31" t="str">
        <f t="shared" si="75"/>
        <v/>
      </c>
      <c r="AL125" s="51"/>
      <c r="AM125" s="33"/>
      <c r="AN125" s="34"/>
      <c r="AO125" s="34" t="str">
        <f t="shared" si="67"/>
        <v/>
      </c>
      <c r="AP125" s="34"/>
      <c r="AQ125" s="34"/>
      <c r="AR125" s="34"/>
      <c r="AS125" s="34" t="str">
        <f t="shared" si="50"/>
        <v/>
      </c>
      <c r="AT125" s="31" t="str">
        <f t="shared" si="76"/>
        <v/>
      </c>
      <c r="AU125" s="51"/>
      <c r="AV125" s="33"/>
      <c r="AW125" s="34"/>
      <c r="AX125" s="34" t="str">
        <f t="shared" si="77"/>
        <v/>
      </c>
      <c r="AY125" s="34"/>
      <c r="AZ125" s="34"/>
      <c r="BA125" s="34"/>
      <c r="BB125" s="34" t="str">
        <f t="shared" si="53"/>
        <v/>
      </c>
      <c r="BC125" s="31" t="str">
        <f t="shared" si="78"/>
        <v/>
      </c>
      <c r="BD125" s="51"/>
      <c r="BE125" s="33"/>
      <c r="BF125" s="34"/>
      <c r="BG125" s="34" t="str">
        <f t="shared" si="79"/>
        <v/>
      </c>
      <c r="BH125" s="34"/>
      <c r="BI125" s="34"/>
      <c r="BJ125" s="34"/>
      <c r="BK125" s="34" t="str">
        <f t="shared" si="56"/>
        <v/>
      </c>
      <c r="BL125" s="31" t="str">
        <f t="shared" si="80"/>
        <v/>
      </c>
      <c r="BM125" s="51"/>
      <c r="BN125" s="33"/>
      <c r="BO125" s="34"/>
      <c r="BP125" s="34" t="str">
        <f t="shared" si="81"/>
        <v/>
      </c>
      <c r="BQ125" s="34"/>
      <c r="BR125" s="34"/>
      <c r="BS125" s="34"/>
      <c r="BT125" s="34" t="str">
        <f t="shared" si="59"/>
        <v/>
      </c>
      <c r="BU125" s="31" t="str">
        <f t="shared" si="82"/>
        <v/>
      </c>
      <c r="BV125" s="51"/>
      <c r="BW125" s="33"/>
      <c r="BX125" s="34"/>
      <c r="BY125" s="34" t="str">
        <f t="shared" si="83"/>
        <v/>
      </c>
      <c r="BZ125" s="34"/>
      <c r="CA125" s="34"/>
      <c r="CB125" s="34"/>
      <c r="CC125" s="34" t="str">
        <f t="shared" si="62"/>
        <v/>
      </c>
      <c r="CD125" s="31" t="str">
        <f t="shared" si="84"/>
        <v/>
      </c>
      <c r="CE125" s="51"/>
      <c r="CF125" s="33"/>
      <c r="CG125" s="34" t="str">
        <f>IF($A125="","",IF(CF125="","I",LOOKUP(CF125/CH$2,{0,0.4,0.45,0.5,0.55,0.6,0.65,0.7,0.75,0.8,1},{"F","D","C","C+","B-","B","B+","A-","A","A+"})))</f>
        <v/>
      </c>
      <c r="CH125" s="35" t="str">
        <f>IF($A125="","",IF(CF125="","--",LOOKUP(CF125/CH$2,{0,0.4,0.45,0.5,0.55,0.6,0.65,0.7,0.75,0.8,1},{0,2,2.25,2.5,2.75,3,3.25,3.5,3.75,4})))</f>
        <v/>
      </c>
      <c r="CI125" s="52"/>
      <c r="CJ125" s="36"/>
      <c r="CK125" s="36"/>
      <c r="CL125" s="36" t="str">
        <f t="shared" si="85"/>
        <v/>
      </c>
      <c r="CM125" s="36"/>
      <c r="CN125" s="37"/>
      <c r="CO125" s="36"/>
      <c r="CP125" s="60" t="str">
        <f t="shared" si="86"/>
        <v/>
      </c>
      <c r="CQ125" s="64"/>
      <c r="CR125" s="35"/>
    </row>
    <row r="126" spans="1:96" s="38" customFormat="1" x14ac:dyDescent="0.25">
      <c r="A126" s="42"/>
      <c r="B126" s="32"/>
      <c r="C126" s="33"/>
      <c r="D126" s="34"/>
      <c r="E126" s="34" t="str">
        <f t="shared" si="68"/>
        <v/>
      </c>
      <c r="F126" s="34"/>
      <c r="G126" s="34"/>
      <c r="H126" s="34"/>
      <c r="I126" s="34" t="str">
        <f t="shared" si="39"/>
        <v/>
      </c>
      <c r="J126" s="34" t="str">
        <f t="shared" si="69"/>
        <v/>
      </c>
      <c r="K126" s="51"/>
      <c r="L126" s="39"/>
      <c r="M126" s="34"/>
      <c r="N126" s="34" t="str">
        <f t="shared" si="70"/>
        <v/>
      </c>
      <c r="O126" s="34"/>
      <c r="P126" s="34"/>
      <c r="Q126" s="34"/>
      <c r="R126" s="34" t="str">
        <f t="shared" si="42"/>
        <v/>
      </c>
      <c r="S126" s="31" t="str">
        <f t="shared" si="71"/>
        <v/>
      </c>
      <c r="T126" s="51"/>
      <c r="U126" s="33"/>
      <c r="V126" s="34"/>
      <c r="W126" s="34" t="str">
        <f t="shared" si="72"/>
        <v/>
      </c>
      <c r="X126" s="34"/>
      <c r="Y126" s="34"/>
      <c r="Z126" s="34"/>
      <c r="AA126" s="34" t="str">
        <f t="shared" si="45"/>
        <v/>
      </c>
      <c r="AB126" s="31" t="str">
        <f t="shared" si="73"/>
        <v/>
      </c>
      <c r="AC126" s="51"/>
      <c r="AD126" s="33"/>
      <c r="AE126" s="34"/>
      <c r="AF126" s="34" t="str">
        <f t="shared" si="74"/>
        <v/>
      </c>
      <c r="AG126" s="34"/>
      <c r="AH126" s="34"/>
      <c r="AI126" s="34"/>
      <c r="AJ126" s="34" t="str">
        <f t="shared" si="48"/>
        <v/>
      </c>
      <c r="AK126" s="31" t="str">
        <f t="shared" si="75"/>
        <v/>
      </c>
      <c r="AL126" s="51"/>
      <c r="AM126" s="33"/>
      <c r="AN126" s="34"/>
      <c r="AO126" s="34" t="str">
        <f t="shared" si="67"/>
        <v/>
      </c>
      <c r="AP126" s="34"/>
      <c r="AQ126" s="34"/>
      <c r="AR126" s="34"/>
      <c r="AS126" s="34" t="str">
        <f t="shared" si="50"/>
        <v/>
      </c>
      <c r="AT126" s="31" t="str">
        <f t="shared" si="76"/>
        <v/>
      </c>
      <c r="AU126" s="51"/>
      <c r="AV126" s="33"/>
      <c r="AW126" s="34"/>
      <c r="AX126" s="34" t="str">
        <f t="shared" si="77"/>
        <v/>
      </c>
      <c r="AY126" s="34"/>
      <c r="AZ126" s="34"/>
      <c r="BA126" s="34"/>
      <c r="BB126" s="34" t="str">
        <f t="shared" si="53"/>
        <v/>
      </c>
      <c r="BC126" s="31" t="str">
        <f t="shared" si="78"/>
        <v/>
      </c>
      <c r="BD126" s="51"/>
      <c r="BE126" s="33"/>
      <c r="BF126" s="34"/>
      <c r="BG126" s="34" t="str">
        <f t="shared" si="79"/>
        <v/>
      </c>
      <c r="BH126" s="34"/>
      <c r="BI126" s="34"/>
      <c r="BJ126" s="34"/>
      <c r="BK126" s="34" t="str">
        <f t="shared" si="56"/>
        <v/>
      </c>
      <c r="BL126" s="31" t="str">
        <f t="shared" si="80"/>
        <v/>
      </c>
      <c r="BM126" s="51"/>
      <c r="BN126" s="33"/>
      <c r="BO126" s="34"/>
      <c r="BP126" s="34" t="str">
        <f t="shared" si="81"/>
        <v/>
      </c>
      <c r="BQ126" s="34"/>
      <c r="BR126" s="34"/>
      <c r="BS126" s="34"/>
      <c r="BT126" s="34" t="str">
        <f t="shared" si="59"/>
        <v/>
      </c>
      <c r="BU126" s="31" t="str">
        <f t="shared" si="82"/>
        <v/>
      </c>
      <c r="BV126" s="51"/>
      <c r="BW126" s="33"/>
      <c r="BX126" s="34"/>
      <c r="BY126" s="34" t="str">
        <f t="shared" si="83"/>
        <v/>
      </c>
      <c r="BZ126" s="34"/>
      <c r="CA126" s="34"/>
      <c r="CB126" s="34"/>
      <c r="CC126" s="34" t="str">
        <f t="shared" si="62"/>
        <v/>
      </c>
      <c r="CD126" s="31" t="str">
        <f t="shared" si="84"/>
        <v/>
      </c>
      <c r="CE126" s="51"/>
      <c r="CF126" s="33"/>
      <c r="CG126" s="34" t="str">
        <f>IF($A126="","",IF(CF126="","I",LOOKUP(CF126/CH$2,{0,0.4,0.45,0.5,0.55,0.6,0.65,0.7,0.75,0.8,1},{"F","D","C","C+","B-","B","B+","A-","A","A+"})))</f>
        <v/>
      </c>
      <c r="CH126" s="35" t="str">
        <f>IF($A126="","",IF(CF126="","--",LOOKUP(CF126/CH$2,{0,0.4,0.45,0.5,0.55,0.6,0.65,0.7,0.75,0.8,1},{0,2,2.25,2.5,2.75,3,3.25,3.5,3.75,4})))</f>
        <v/>
      </c>
      <c r="CI126" s="52"/>
      <c r="CJ126" s="36"/>
      <c r="CK126" s="36"/>
      <c r="CL126" s="36" t="str">
        <f t="shared" si="85"/>
        <v/>
      </c>
      <c r="CM126" s="36"/>
      <c r="CN126" s="37"/>
      <c r="CO126" s="36"/>
      <c r="CP126" s="60" t="str">
        <f t="shared" si="86"/>
        <v/>
      </c>
      <c r="CQ126" s="64"/>
      <c r="CR126" s="35"/>
    </row>
    <row r="127" spans="1:96" s="38" customFormat="1" x14ac:dyDescent="0.25">
      <c r="A127" s="42"/>
      <c r="B127" s="32"/>
      <c r="C127" s="33"/>
      <c r="D127" s="34"/>
      <c r="E127" s="34" t="str">
        <f t="shared" si="68"/>
        <v/>
      </c>
      <c r="F127" s="34"/>
      <c r="G127" s="34"/>
      <c r="H127" s="34"/>
      <c r="I127" s="34" t="str">
        <f t="shared" si="39"/>
        <v/>
      </c>
      <c r="J127" s="34" t="str">
        <f t="shared" si="69"/>
        <v/>
      </c>
      <c r="K127" s="51"/>
      <c r="L127" s="39"/>
      <c r="M127" s="34"/>
      <c r="N127" s="34" t="str">
        <f t="shared" si="70"/>
        <v/>
      </c>
      <c r="O127" s="34"/>
      <c r="P127" s="34"/>
      <c r="Q127" s="34"/>
      <c r="R127" s="34" t="str">
        <f t="shared" si="42"/>
        <v/>
      </c>
      <c r="S127" s="31" t="str">
        <f t="shared" si="71"/>
        <v/>
      </c>
      <c r="T127" s="51"/>
      <c r="U127" s="33"/>
      <c r="V127" s="34"/>
      <c r="W127" s="34" t="str">
        <f t="shared" si="72"/>
        <v/>
      </c>
      <c r="X127" s="34"/>
      <c r="Y127" s="34"/>
      <c r="Z127" s="34"/>
      <c r="AA127" s="34" t="str">
        <f t="shared" si="45"/>
        <v/>
      </c>
      <c r="AB127" s="31" t="str">
        <f t="shared" si="73"/>
        <v/>
      </c>
      <c r="AC127" s="51"/>
      <c r="AD127" s="33"/>
      <c r="AE127" s="34"/>
      <c r="AF127" s="34" t="str">
        <f t="shared" si="74"/>
        <v/>
      </c>
      <c r="AG127" s="34"/>
      <c r="AH127" s="34"/>
      <c r="AI127" s="34"/>
      <c r="AJ127" s="34" t="str">
        <f t="shared" si="48"/>
        <v/>
      </c>
      <c r="AK127" s="31" t="str">
        <f t="shared" si="75"/>
        <v/>
      </c>
      <c r="AL127" s="51"/>
      <c r="AM127" s="33"/>
      <c r="AN127" s="34"/>
      <c r="AO127" s="34" t="str">
        <f t="shared" si="67"/>
        <v/>
      </c>
      <c r="AP127" s="34"/>
      <c r="AQ127" s="34"/>
      <c r="AR127" s="34"/>
      <c r="AS127" s="34" t="str">
        <f t="shared" si="50"/>
        <v/>
      </c>
      <c r="AT127" s="31" t="str">
        <f t="shared" si="76"/>
        <v/>
      </c>
      <c r="AU127" s="51"/>
      <c r="AV127" s="33"/>
      <c r="AW127" s="34"/>
      <c r="AX127" s="34" t="str">
        <f t="shared" si="77"/>
        <v/>
      </c>
      <c r="AY127" s="34"/>
      <c r="AZ127" s="34"/>
      <c r="BA127" s="34"/>
      <c r="BB127" s="34" t="str">
        <f t="shared" si="53"/>
        <v/>
      </c>
      <c r="BC127" s="31" t="str">
        <f t="shared" si="78"/>
        <v/>
      </c>
      <c r="BD127" s="51"/>
      <c r="BE127" s="33"/>
      <c r="BF127" s="34"/>
      <c r="BG127" s="34" t="str">
        <f t="shared" si="79"/>
        <v/>
      </c>
      <c r="BH127" s="34"/>
      <c r="BI127" s="34"/>
      <c r="BJ127" s="34"/>
      <c r="BK127" s="34" t="str">
        <f t="shared" si="56"/>
        <v/>
      </c>
      <c r="BL127" s="31" t="str">
        <f t="shared" si="80"/>
        <v/>
      </c>
      <c r="BM127" s="51"/>
      <c r="BN127" s="33"/>
      <c r="BO127" s="34"/>
      <c r="BP127" s="34" t="str">
        <f t="shared" si="81"/>
        <v/>
      </c>
      <c r="BQ127" s="34"/>
      <c r="BR127" s="34"/>
      <c r="BS127" s="34"/>
      <c r="BT127" s="34" t="str">
        <f t="shared" si="59"/>
        <v/>
      </c>
      <c r="BU127" s="31" t="str">
        <f t="shared" si="82"/>
        <v/>
      </c>
      <c r="BV127" s="51"/>
      <c r="BW127" s="33"/>
      <c r="BX127" s="34"/>
      <c r="BY127" s="34" t="str">
        <f t="shared" si="83"/>
        <v/>
      </c>
      <c r="BZ127" s="34"/>
      <c r="CA127" s="34"/>
      <c r="CB127" s="34"/>
      <c r="CC127" s="34" t="str">
        <f t="shared" si="62"/>
        <v/>
      </c>
      <c r="CD127" s="31" t="str">
        <f t="shared" si="84"/>
        <v/>
      </c>
      <c r="CE127" s="51"/>
      <c r="CF127" s="33"/>
      <c r="CG127" s="34" t="str">
        <f>IF($A127="","",IF(CF127="","I",LOOKUP(CF127/CH$2,{0,0.4,0.45,0.5,0.55,0.6,0.65,0.7,0.75,0.8,1},{"F","D","C","C+","B-","B","B+","A-","A","A+"})))</f>
        <v/>
      </c>
      <c r="CH127" s="35" t="str">
        <f>IF($A127="","",IF(CF127="","--",LOOKUP(CF127/CH$2,{0,0.4,0.45,0.5,0.55,0.6,0.65,0.7,0.75,0.8,1},{0,2,2.25,2.5,2.75,3,3.25,3.5,3.75,4})))</f>
        <v/>
      </c>
      <c r="CI127" s="52"/>
      <c r="CJ127" s="36"/>
      <c r="CK127" s="36"/>
      <c r="CL127" s="36" t="str">
        <f t="shared" si="85"/>
        <v/>
      </c>
      <c r="CM127" s="36"/>
      <c r="CN127" s="37"/>
      <c r="CO127" s="36"/>
      <c r="CP127" s="60" t="str">
        <f t="shared" si="86"/>
        <v/>
      </c>
      <c r="CQ127" s="64"/>
      <c r="CR127" s="35"/>
    </row>
    <row r="128" spans="1:96" s="48" customFormat="1" x14ac:dyDescent="0.25">
      <c r="A128" s="42"/>
      <c r="B128" s="41"/>
      <c r="C128" s="43"/>
      <c r="D128" s="44"/>
      <c r="E128" s="44" t="str">
        <f t="shared" si="68"/>
        <v/>
      </c>
      <c r="F128" s="44"/>
      <c r="G128" s="44"/>
      <c r="H128" s="44"/>
      <c r="I128" s="34" t="str">
        <f t="shared" si="39"/>
        <v/>
      </c>
      <c r="J128" s="44" t="str">
        <f t="shared" si="69"/>
        <v/>
      </c>
      <c r="K128" s="51"/>
      <c r="L128" s="49"/>
      <c r="M128" s="44"/>
      <c r="N128" s="44" t="str">
        <f t="shared" si="70"/>
        <v/>
      </c>
      <c r="O128" s="44"/>
      <c r="P128" s="44"/>
      <c r="Q128" s="44"/>
      <c r="R128" s="34" t="str">
        <f t="shared" si="42"/>
        <v/>
      </c>
      <c r="S128" s="42" t="str">
        <f t="shared" si="71"/>
        <v/>
      </c>
      <c r="T128" s="51"/>
      <c r="U128" s="43"/>
      <c r="V128" s="44"/>
      <c r="W128" s="44" t="str">
        <f t="shared" si="72"/>
        <v/>
      </c>
      <c r="X128" s="44"/>
      <c r="Y128" s="44"/>
      <c r="Z128" s="44"/>
      <c r="AA128" s="34" t="str">
        <f t="shared" si="45"/>
        <v/>
      </c>
      <c r="AB128" s="42" t="str">
        <f t="shared" si="73"/>
        <v/>
      </c>
      <c r="AC128" s="51"/>
      <c r="AD128" s="43"/>
      <c r="AE128" s="44"/>
      <c r="AF128" s="44" t="str">
        <f t="shared" si="74"/>
        <v/>
      </c>
      <c r="AG128" s="44"/>
      <c r="AH128" s="44"/>
      <c r="AI128" s="44"/>
      <c r="AJ128" s="34" t="str">
        <f t="shared" si="48"/>
        <v/>
      </c>
      <c r="AK128" s="42" t="str">
        <f t="shared" si="75"/>
        <v/>
      </c>
      <c r="AL128" s="51"/>
      <c r="AM128" s="43"/>
      <c r="AN128" s="44"/>
      <c r="AO128" s="44" t="str">
        <f t="shared" si="67"/>
        <v/>
      </c>
      <c r="AP128" s="44"/>
      <c r="AQ128" s="44"/>
      <c r="AR128" s="44"/>
      <c r="AS128" s="34" t="str">
        <f t="shared" si="50"/>
        <v/>
      </c>
      <c r="AT128" s="42" t="str">
        <f t="shared" si="76"/>
        <v/>
      </c>
      <c r="AU128" s="51"/>
      <c r="AV128" s="43"/>
      <c r="AW128" s="44"/>
      <c r="AX128" s="44" t="str">
        <f t="shared" si="77"/>
        <v/>
      </c>
      <c r="AY128" s="44"/>
      <c r="AZ128" s="44"/>
      <c r="BA128" s="44"/>
      <c r="BB128" s="34" t="str">
        <f t="shared" si="53"/>
        <v/>
      </c>
      <c r="BC128" s="42" t="str">
        <f t="shared" si="78"/>
        <v/>
      </c>
      <c r="BD128" s="51"/>
      <c r="BE128" s="43"/>
      <c r="BF128" s="44"/>
      <c r="BG128" s="44" t="str">
        <f t="shared" si="79"/>
        <v/>
      </c>
      <c r="BH128" s="44"/>
      <c r="BI128" s="44"/>
      <c r="BJ128" s="44"/>
      <c r="BK128" s="34" t="str">
        <f t="shared" si="56"/>
        <v/>
      </c>
      <c r="BL128" s="42" t="str">
        <f t="shared" si="80"/>
        <v/>
      </c>
      <c r="BM128" s="51"/>
      <c r="BN128" s="43"/>
      <c r="BO128" s="44"/>
      <c r="BP128" s="44" t="str">
        <f t="shared" si="81"/>
        <v/>
      </c>
      <c r="BQ128" s="44"/>
      <c r="BR128" s="44"/>
      <c r="BS128" s="44"/>
      <c r="BT128" s="34" t="str">
        <f t="shared" si="59"/>
        <v/>
      </c>
      <c r="BU128" s="42" t="str">
        <f t="shared" si="82"/>
        <v/>
      </c>
      <c r="BV128" s="51"/>
      <c r="BW128" s="43"/>
      <c r="BX128" s="44"/>
      <c r="BY128" s="44" t="str">
        <f t="shared" si="83"/>
        <v/>
      </c>
      <c r="BZ128" s="44"/>
      <c r="CA128" s="44"/>
      <c r="CB128" s="44"/>
      <c r="CC128" s="34" t="str">
        <f t="shared" si="62"/>
        <v/>
      </c>
      <c r="CD128" s="42" t="str">
        <f t="shared" si="84"/>
        <v/>
      </c>
      <c r="CE128" s="51"/>
      <c r="CF128" s="43"/>
      <c r="CG128" s="44" t="str">
        <f>IF($A128="","",IF(CF128="","I",LOOKUP(CF128/CH$2,{0,0.4,0.45,0.5,0.55,0.6,0.65,0.7,0.75,0.8,1},{"F","D","C","C+","B-","B","B+","A-","A","A+"})))</f>
        <v/>
      </c>
      <c r="CH128" s="45" t="str">
        <f>IF($A128="","",IF(CF128="","--",LOOKUP(CF128/CH$2,{0,0.4,0.45,0.5,0.55,0.6,0.65,0.7,0.75,0.8,1},{0,2,2.25,2.5,2.75,3,3.25,3.5,3.75,4})))</f>
        <v/>
      </c>
      <c r="CI128" s="54"/>
      <c r="CJ128" s="46"/>
      <c r="CK128" s="46"/>
      <c r="CL128" s="46" t="str">
        <f t="shared" si="85"/>
        <v/>
      </c>
      <c r="CM128" s="46"/>
      <c r="CN128" s="47"/>
      <c r="CO128" s="46"/>
      <c r="CP128" s="61" t="str">
        <f t="shared" si="86"/>
        <v/>
      </c>
      <c r="CQ128" s="65"/>
      <c r="CR128" s="45"/>
    </row>
    <row r="129" spans="1:96" s="38" customFormat="1" x14ac:dyDescent="0.25">
      <c r="A129" s="42"/>
      <c r="B129" s="32"/>
      <c r="C129" s="33"/>
      <c r="D129" s="34"/>
      <c r="E129" s="34" t="str">
        <f t="shared" si="68"/>
        <v/>
      </c>
      <c r="F129" s="34"/>
      <c r="G129" s="34"/>
      <c r="H129" s="34"/>
      <c r="I129" s="34" t="str">
        <f t="shared" si="39"/>
        <v/>
      </c>
      <c r="J129" s="34" t="str">
        <f t="shared" si="69"/>
        <v/>
      </c>
      <c r="K129" s="51"/>
      <c r="L129" s="39"/>
      <c r="M129" s="34"/>
      <c r="N129" s="34" t="str">
        <f t="shared" si="70"/>
        <v/>
      </c>
      <c r="O129" s="34"/>
      <c r="P129" s="34"/>
      <c r="Q129" s="34"/>
      <c r="R129" s="34" t="str">
        <f t="shared" si="42"/>
        <v/>
      </c>
      <c r="S129" s="31" t="str">
        <f t="shared" si="71"/>
        <v/>
      </c>
      <c r="T129" s="51"/>
      <c r="U129" s="33"/>
      <c r="V129" s="34"/>
      <c r="W129" s="34" t="str">
        <f t="shared" si="72"/>
        <v/>
      </c>
      <c r="X129" s="34"/>
      <c r="Y129" s="34"/>
      <c r="Z129" s="34"/>
      <c r="AA129" s="34" t="str">
        <f t="shared" si="45"/>
        <v/>
      </c>
      <c r="AB129" s="31" t="str">
        <f t="shared" si="73"/>
        <v/>
      </c>
      <c r="AC129" s="51"/>
      <c r="AD129" s="33"/>
      <c r="AE129" s="34"/>
      <c r="AF129" s="34" t="str">
        <f t="shared" si="74"/>
        <v/>
      </c>
      <c r="AG129" s="34"/>
      <c r="AH129" s="34"/>
      <c r="AI129" s="34"/>
      <c r="AJ129" s="34" t="str">
        <f t="shared" si="48"/>
        <v/>
      </c>
      <c r="AK129" s="31" t="str">
        <f t="shared" si="75"/>
        <v/>
      </c>
      <c r="AL129" s="51"/>
      <c r="AM129" s="33"/>
      <c r="AN129" s="34"/>
      <c r="AO129" s="34" t="str">
        <f t="shared" si="67"/>
        <v/>
      </c>
      <c r="AP129" s="34"/>
      <c r="AQ129" s="34"/>
      <c r="AR129" s="34"/>
      <c r="AS129" s="34" t="str">
        <f t="shared" si="50"/>
        <v/>
      </c>
      <c r="AT129" s="31" t="str">
        <f t="shared" si="76"/>
        <v/>
      </c>
      <c r="AU129" s="51"/>
      <c r="AV129" s="33"/>
      <c r="AW129" s="34"/>
      <c r="AX129" s="34" t="str">
        <f t="shared" si="77"/>
        <v/>
      </c>
      <c r="AY129" s="34"/>
      <c r="AZ129" s="34"/>
      <c r="BA129" s="34"/>
      <c r="BB129" s="34" t="str">
        <f t="shared" si="53"/>
        <v/>
      </c>
      <c r="BC129" s="31" t="str">
        <f t="shared" si="78"/>
        <v/>
      </c>
      <c r="BD129" s="51"/>
      <c r="BE129" s="33"/>
      <c r="BF129" s="34"/>
      <c r="BG129" s="34" t="str">
        <f t="shared" si="79"/>
        <v/>
      </c>
      <c r="BH129" s="34"/>
      <c r="BI129" s="34"/>
      <c r="BJ129" s="34"/>
      <c r="BK129" s="34" t="str">
        <f t="shared" si="56"/>
        <v/>
      </c>
      <c r="BL129" s="31" t="str">
        <f t="shared" si="80"/>
        <v/>
      </c>
      <c r="BM129" s="51"/>
      <c r="BN129" s="33"/>
      <c r="BO129" s="34"/>
      <c r="BP129" s="34" t="str">
        <f t="shared" si="81"/>
        <v/>
      </c>
      <c r="BQ129" s="34"/>
      <c r="BR129" s="34"/>
      <c r="BS129" s="34"/>
      <c r="BT129" s="34" t="str">
        <f t="shared" si="59"/>
        <v/>
      </c>
      <c r="BU129" s="31" t="str">
        <f t="shared" si="82"/>
        <v/>
      </c>
      <c r="BV129" s="51"/>
      <c r="BW129" s="33"/>
      <c r="BX129" s="34"/>
      <c r="BY129" s="34" t="str">
        <f t="shared" si="83"/>
        <v/>
      </c>
      <c r="BZ129" s="34"/>
      <c r="CA129" s="34"/>
      <c r="CB129" s="34"/>
      <c r="CC129" s="34" t="str">
        <f t="shared" si="62"/>
        <v/>
      </c>
      <c r="CD129" s="31" t="str">
        <f t="shared" si="84"/>
        <v/>
      </c>
      <c r="CE129" s="51"/>
      <c r="CF129" s="33"/>
      <c r="CG129" s="34" t="str">
        <f>IF($A129="","",IF(CF129="","I",LOOKUP(CF129/CH$2,{0,0.4,0.45,0.5,0.55,0.6,0.65,0.7,0.75,0.8,1},{"F","D","C","C+","B-","B","B+","A-","A","A+"})))</f>
        <v/>
      </c>
      <c r="CH129" s="35" t="str">
        <f>IF($A129="","",IF(CF129="","--",LOOKUP(CF129/CH$2,{0,0.4,0.45,0.5,0.55,0.6,0.65,0.7,0.75,0.8,1},{0,2,2.25,2.5,2.75,3,3.25,3.5,3.75,4})))</f>
        <v/>
      </c>
      <c r="CI129" s="52"/>
      <c r="CJ129" s="36"/>
      <c r="CK129" s="36"/>
      <c r="CL129" s="36" t="str">
        <f t="shared" si="85"/>
        <v/>
      </c>
      <c r="CM129" s="36"/>
      <c r="CN129" s="37"/>
      <c r="CO129" s="36"/>
      <c r="CP129" s="60" t="str">
        <f t="shared" si="86"/>
        <v/>
      </c>
      <c r="CQ129" s="64"/>
      <c r="CR129" s="35"/>
    </row>
    <row r="130" spans="1:96" s="48" customFormat="1" x14ac:dyDescent="0.25">
      <c r="A130" s="42"/>
      <c r="B130" s="41"/>
      <c r="C130" s="43"/>
      <c r="D130" s="44"/>
      <c r="E130" s="44" t="str">
        <f t="shared" si="68"/>
        <v/>
      </c>
      <c r="F130" s="44"/>
      <c r="G130" s="44"/>
      <c r="H130" s="44"/>
      <c r="I130" s="34" t="str">
        <f t="shared" si="39"/>
        <v/>
      </c>
      <c r="J130" s="44" t="str">
        <f t="shared" si="69"/>
        <v/>
      </c>
      <c r="K130" s="51"/>
      <c r="L130" s="49"/>
      <c r="M130" s="44"/>
      <c r="N130" s="44" t="str">
        <f t="shared" si="70"/>
        <v/>
      </c>
      <c r="O130" s="44"/>
      <c r="P130" s="44"/>
      <c r="Q130" s="44"/>
      <c r="R130" s="34" t="str">
        <f t="shared" si="42"/>
        <v/>
      </c>
      <c r="S130" s="42" t="str">
        <f t="shared" si="71"/>
        <v/>
      </c>
      <c r="T130" s="51"/>
      <c r="U130" s="43"/>
      <c r="V130" s="44"/>
      <c r="W130" s="44" t="str">
        <f t="shared" si="72"/>
        <v/>
      </c>
      <c r="X130" s="44"/>
      <c r="Y130" s="44"/>
      <c r="Z130" s="44"/>
      <c r="AA130" s="34" t="str">
        <f t="shared" si="45"/>
        <v/>
      </c>
      <c r="AB130" s="42" t="str">
        <f t="shared" si="73"/>
        <v/>
      </c>
      <c r="AC130" s="51"/>
      <c r="AD130" s="43"/>
      <c r="AE130" s="44"/>
      <c r="AF130" s="44" t="str">
        <f t="shared" si="74"/>
        <v/>
      </c>
      <c r="AG130" s="44"/>
      <c r="AH130" s="44"/>
      <c r="AI130" s="44"/>
      <c r="AJ130" s="34" t="str">
        <f t="shared" si="48"/>
        <v/>
      </c>
      <c r="AK130" s="42" t="str">
        <f t="shared" si="75"/>
        <v/>
      </c>
      <c r="AL130" s="51"/>
      <c r="AM130" s="43"/>
      <c r="AN130" s="44"/>
      <c r="AO130" s="44" t="str">
        <f t="shared" si="67"/>
        <v/>
      </c>
      <c r="AP130" s="44"/>
      <c r="AQ130" s="44"/>
      <c r="AR130" s="44"/>
      <c r="AS130" s="34" t="str">
        <f t="shared" si="50"/>
        <v/>
      </c>
      <c r="AT130" s="42" t="str">
        <f t="shared" si="76"/>
        <v/>
      </c>
      <c r="AU130" s="51"/>
      <c r="AV130" s="43"/>
      <c r="AW130" s="44"/>
      <c r="AX130" s="44" t="str">
        <f t="shared" si="77"/>
        <v/>
      </c>
      <c r="AY130" s="44"/>
      <c r="AZ130" s="44"/>
      <c r="BA130" s="44"/>
      <c r="BB130" s="34" t="str">
        <f t="shared" si="53"/>
        <v/>
      </c>
      <c r="BC130" s="42" t="str">
        <f t="shared" si="78"/>
        <v/>
      </c>
      <c r="BD130" s="51"/>
      <c r="BE130" s="43"/>
      <c r="BF130" s="44"/>
      <c r="BG130" s="44" t="str">
        <f t="shared" si="79"/>
        <v/>
      </c>
      <c r="BH130" s="44"/>
      <c r="BI130" s="44"/>
      <c r="BJ130" s="44"/>
      <c r="BK130" s="34" t="str">
        <f t="shared" si="56"/>
        <v/>
      </c>
      <c r="BL130" s="42" t="str">
        <f t="shared" si="80"/>
        <v/>
      </c>
      <c r="BM130" s="51"/>
      <c r="BN130" s="43"/>
      <c r="BO130" s="44"/>
      <c r="BP130" s="44" t="str">
        <f t="shared" si="81"/>
        <v/>
      </c>
      <c r="BQ130" s="44"/>
      <c r="BR130" s="44"/>
      <c r="BS130" s="44"/>
      <c r="BT130" s="34" t="str">
        <f t="shared" si="59"/>
        <v/>
      </c>
      <c r="BU130" s="42" t="str">
        <f t="shared" si="82"/>
        <v/>
      </c>
      <c r="BV130" s="51"/>
      <c r="BW130" s="43"/>
      <c r="BX130" s="44"/>
      <c r="BY130" s="44" t="str">
        <f t="shared" si="83"/>
        <v/>
      </c>
      <c r="BZ130" s="44"/>
      <c r="CA130" s="44"/>
      <c r="CB130" s="44"/>
      <c r="CC130" s="34" t="str">
        <f t="shared" si="62"/>
        <v/>
      </c>
      <c r="CD130" s="42" t="str">
        <f t="shared" si="84"/>
        <v/>
      </c>
      <c r="CE130" s="51"/>
      <c r="CF130" s="43"/>
      <c r="CG130" s="44" t="str">
        <f>IF($A130="","",IF(CF130="","I",LOOKUP(CF130/CH$2,{0,0.4,0.45,0.5,0.55,0.6,0.65,0.7,0.75,0.8,1},{"F","D","C","C+","B-","B","B+","A-","A","A+"})))</f>
        <v/>
      </c>
      <c r="CH130" s="45" t="str">
        <f>IF($A130="","",IF(CF130="","--",LOOKUP(CF130/CH$2,{0,0.4,0.45,0.5,0.55,0.6,0.65,0.7,0.75,0.8,1},{0,2,2.25,2.5,2.75,3,3.25,3.5,3.75,4})))</f>
        <v/>
      </c>
      <c r="CI130" s="54"/>
      <c r="CJ130" s="46"/>
      <c r="CK130" s="46"/>
      <c r="CL130" s="46" t="str">
        <f t="shared" si="85"/>
        <v/>
      </c>
      <c r="CM130" s="46"/>
      <c r="CN130" s="47"/>
      <c r="CO130" s="46"/>
      <c r="CP130" s="61" t="str">
        <f t="shared" si="86"/>
        <v/>
      </c>
      <c r="CQ130" s="65"/>
      <c r="CR130" s="45"/>
    </row>
    <row r="131" spans="1:96" s="48" customFormat="1" x14ac:dyDescent="0.25">
      <c r="A131" s="42"/>
      <c r="B131" s="41"/>
      <c r="C131" s="43"/>
      <c r="D131" s="44"/>
      <c r="E131" s="44" t="str">
        <f t="shared" si="68"/>
        <v/>
      </c>
      <c r="F131" s="44"/>
      <c r="G131" s="44"/>
      <c r="H131" s="44"/>
      <c r="I131" s="34" t="str">
        <f t="shared" si="39"/>
        <v/>
      </c>
      <c r="J131" s="44" t="str">
        <f t="shared" si="69"/>
        <v/>
      </c>
      <c r="K131" s="51"/>
      <c r="L131" s="49"/>
      <c r="M131" s="44"/>
      <c r="N131" s="44" t="str">
        <f t="shared" si="70"/>
        <v/>
      </c>
      <c r="O131" s="44"/>
      <c r="P131" s="44"/>
      <c r="Q131" s="44"/>
      <c r="R131" s="34" t="str">
        <f t="shared" si="42"/>
        <v/>
      </c>
      <c r="S131" s="42" t="str">
        <f t="shared" si="71"/>
        <v/>
      </c>
      <c r="T131" s="51"/>
      <c r="U131" s="43"/>
      <c r="V131" s="44"/>
      <c r="W131" s="44" t="str">
        <f t="shared" si="72"/>
        <v/>
      </c>
      <c r="X131" s="44"/>
      <c r="Y131" s="44"/>
      <c r="Z131" s="44"/>
      <c r="AA131" s="34" t="str">
        <f t="shared" si="45"/>
        <v/>
      </c>
      <c r="AB131" s="42" t="str">
        <f t="shared" si="73"/>
        <v/>
      </c>
      <c r="AC131" s="51"/>
      <c r="AD131" s="43"/>
      <c r="AE131" s="44"/>
      <c r="AF131" s="44" t="str">
        <f t="shared" si="74"/>
        <v/>
      </c>
      <c r="AG131" s="44"/>
      <c r="AH131" s="44"/>
      <c r="AI131" s="44"/>
      <c r="AJ131" s="34" t="str">
        <f t="shared" si="48"/>
        <v/>
      </c>
      <c r="AK131" s="42" t="str">
        <f t="shared" si="75"/>
        <v/>
      </c>
      <c r="AL131" s="51"/>
      <c r="AM131" s="43"/>
      <c r="AN131" s="44"/>
      <c r="AO131" s="44" t="str">
        <f t="shared" si="67"/>
        <v/>
      </c>
      <c r="AP131" s="44"/>
      <c r="AQ131" s="44"/>
      <c r="AR131" s="44"/>
      <c r="AS131" s="34" t="str">
        <f t="shared" si="50"/>
        <v/>
      </c>
      <c r="AT131" s="42" t="str">
        <f t="shared" si="76"/>
        <v/>
      </c>
      <c r="AU131" s="51"/>
      <c r="AV131" s="43"/>
      <c r="AW131" s="44"/>
      <c r="AX131" s="44" t="str">
        <f t="shared" si="77"/>
        <v/>
      </c>
      <c r="AY131" s="44"/>
      <c r="AZ131" s="44"/>
      <c r="BA131" s="44"/>
      <c r="BB131" s="34" t="str">
        <f t="shared" si="53"/>
        <v/>
      </c>
      <c r="BC131" s="42" t="str">
        <f t="shared" si="78"/>
        <v/>
      </c>
      <c r="BD131" s="51"/>
      <c r="BE131" s="43"/>
      <c r="BF131" s="44"/>
      <c r="BG131" s="44" t="str">
        <f t="shared" si="79"/>
        <v/>
      </c>
      <c r="BH131" s="44"/>
      <c r="BI131" s="44"/>
      <c r="BJ131" s="44"/>
      <c r="BK131" s="34" t="str">
        <f t="shared" si="56"/>
        <v/>
      </c>
      <c r="BL131" s="42" t="str">
        <f t="shared" si="80"/>
        <v/>
      </c>
      <c r="BM131" s="51"/>
      <c r="BN131" s="43"/>
      <c r="BO131" s="44"/>
      <c r="BP131" s="44" t="str">
        <f t="shared" si="81"/>
        <v/>
      </c>
      <c r="BQ131" s="44"/>
      <c r="BR131" s="44"/>
      <c r="BS131" s="44"/>
      <c r="BT131" s="34" t="str">
        <f t="shared" si="59"/>
        <v/>
      </c>
      <c r="BU131" s="42" t="str">
        <f t="shared" si="82"/>
        <v/>
      </c>
      <c r="BV131" s="51"/>
      <c r="BW131" s="43"/>
      <c r="BX131" s="44"/>
      <c r="BY131" s="44" t="str">
        <f t="shared" si="83"/>
        <v/>
      </c>
      <c r="BZ131" s="44"/>
      <c r="CA131" s="44"/>
      <c r="CB131" s="44"/>
      <c r="CC131" s="34" t="str">
        <f t="shared" si="62"/>
        <v/>
      </c>
      <c r="CD131" s="42" t="str">
        <f t="shared" si="84"/>
        <v/>
      </c>
      <c r="CE131" s="51"/>
      <c r="CF131" s="43"/>
      <c r="CG131" s="44" t="str">
        <f>IF($A131="","",IF(CF131="","I",LOOKUP(CF131/CH$2,{0,0.4,0.45,0.5,0.55,0.6,0.65,0.7,0.75,0.8,1},{"F","D","C","C+","B-","B","B+","A-","A","A+"})))</f>
        <v/>
      </c>
      <c r="CH131" s="45" t="str">
        <f>IF($A131="","",IF(CF131="","--",LOOKUP(CF131/CH$2,{0,0.4,0.45,0.5,0.55,0.6,0.65,0.7,0.75,0.8,1},{0,2,2.25,2.5,2.75,3,3.25,3.5,3.75,4})))</f>
        <v/>
      </c>
      <c r="CI131" s="54"/>
      <c r="CJ131" s="46"/>
      <c r="CK131" s="46"/>
      <c r="CL131" s="46" t="str">
        <f t="shared" si="85"/>
        <v/>
      </c>
      <c r="CM131" s="46"/>
      <c r="CN131" s="47"/>
      <c r="CO131" s="46"/>
      <c r="CP131" s="61" t="str">
        <f t="shared" si="86"/>
        <v/>
      </c>
      <c r="CQ131" s="65"/>
      <c r="CR131" s="45"/>
    </row>
    <row r="132" spans="1:96" s="38" customFormat="1" x14ac:dyDescent="0.25">
      <c r="A132" s="31"/>
      <c r="B132" s="32"/>
      <c r="C132" s="33"/>
      <c r="D132" s="34"/>
      <c r="E132" s="34" t="str">
        <f t="shared" si="68"/>
        <v/>
      </c>
      <c r="F132" s="34"/>
      <c r="G132" s="34"/>
      <c r="H132" s="34"/>
      <c r="I132" s="34" t="str">
        <f t="shared" si="39"/>
        <v/>
      </c>
      <c r="J132" s="34" t="str">
        <f t="shared" si="69"/>
        <v/>
      </c>
      <c r="K132" s="51"/>
      <c r="L132" s="39"/>
      <c r="M132" s="34"/>
      <c r="N132" s="34" t="str">
        <f t="shared" si="70"/>
        <v/>
      </c>
      <c r="O132" s="34"/>
      <c r="P132" s="34"/>
      <c r="Q132" s="34"/>
      <c r="R132" s="34" t="str">
        <f t="shared" si="42"/>
        <v/>
      </c>
      <c r="S132" s="31" t="str">
        <f t="shared" si="71"/>
        <v/>
      </c>
      <c r="T132" s="51"/>
      <c r="U132" s="33"/>
      <c r="V132" s="34"/>
      <c r="W132" s="34" t="str">
        <f t="shared" si="72"/>
        <v/>
      </c>
      <c r="X132" s="34"/>
      <c r="Y132" s="34"/>
      <c r="Z132" s="34"/>
      <c r="AA132" s="34" t="str">
        <f t="shared" si="45"/>
        <v/>
      </c>
      <c r="AB132" s="31" t="str">
        <f t="shared" si="73"/>
        <v/>
      </c>
      <c r="AC132" s="51"/>
      <c r="AD132" s="33"/>
      <c r="AE132" s="34"/>
      <c r="AF132" s="34" t="str">
        <f t="shared" si="74"/>
        <v/>
      </c>
      <c r="AG132" s="34"/>
      <c r="AH132" s="34"/>
      <c r="AI132" s="34"/>
      <c r="AJ132" s="34" t="str">
        <f t="shared" si="48"/>
        <v/>
      </c>
      <c r="AK132" s="31" t="str">
        <f t="shared" si="75"/>
        <v/>
      </c>
      <c r="AL132" s="51"/>
      <c r="AM132" s="33"/>
      <c r="AN132" s="34"/>
      <c r="AO132" s="34" t="str">
        <f t="shared" si="67"/>
        <v/>
      </c>
      <c r="AP132" s="34"/>
      <c r="AQ132" s="34"/>
      <c r="AR132" s="34"/>
      <c r="AS132" s="34" t="str">
        <f t="shared" si="50"/>
        <v/>
      </c>
      <c r="AT132" s="31" t="str">
        <f t="shared" si="76"/>
        <v/>
      </c>
      <c r="AU132" s="51"/>
      <c r="AV132" s="33"/>
      <c r="AW132" s="34"/>
      <c r="AX132" s="34" t="str">
        <f t="shared" si="77"/>
        <v/>
      </c>
      <c r="AY132" s="34"/>
      <c r="AZ132" s="34"/>
      <c r="BA132" s="34"/>
      <c r="BB132" s="34" t="str">
        <f t="shared" si="53"/>
        <v/>
      </c>
      <c r="BC132" s="31" t="str">
        <f t="shared" si="78"/>
        <v/>
      </c>
      <c r="BD132" s="51"/>
      <c r="BE132" s="33"/>
      <c r="BF132" s="34"/>
      <c r="BG132" s="34" t="str">
        <f t="shared" si="79"/>
        <v/>
      </c>
      <c r="BH132" s="34"/>
      <c r="BI132" s="34"/>
      <c r="BJ132" s="34"/>
      <c r="BK132" s="34" t="str">
        <f t="shared" si="56"/>
        <v/>
      </c>
      <c r="BL132" s="31" t="str">
        <f t="shared" si="80"/>
        <v/>
      </c>
      <c r="BM132" s="51"/>
      <c r="BN132" s="33"/>
      <c r="BO132" s="34"/>
      <c r="BP132" s="34" t="str">
        <f t="shared" si="81"/>
        <v/>
      </c>
      <c r="BQ132" s="34"/>
      <c r="BR132" s="34"/>
      <c r="BS132" s="34"/>
      <c r="BT132" s="34" t="str">
        <f t="shared" si="59"/>
        <v/>
      </c>
      <c r="BU132" s="31" t="str">
        <f t="shared" si="82"/>
        <v/>
      </c>
      <c r="BV132" s="51"/>
      <c r="BW132" s="33"/>
      <c r="BX132" s="34"/>
      <c r="BY132" s="34" t="str">
        <f t="shared" si="83"/>
        <v/>
      </c>
      <c r="BZ132" s="34"/>
      <c r="CA132" s="34"/>
      <c r="CB132" s="34"/>
      <c r="CC132" s="34" t="str">
        <f t="shared" si="62"/>
        <v/>
      </c>
      <c r="CD132" s="31" t="str">
        <f t="shared" si="84"/>
        <v/>
      </c>
      <c r="CE132" s="51"/>
      <c r="CF132" s="33"/>
      <c r="CG132" s="34" t="str">
        <f>IF($A132="","",IF(CF132="","I",LOOKUP(CF132/CH$2,{0,0.4,0.45,0.5,0.55,0.6,0.65,0.7,0.75,0.8,1},{"F","D","C","C+","B-","B","B+","A-","A","A+"})))</f>
        <v/>
      </c>
      <c r="CH132" s="35" t="str">
        <f>IF($A132="","",IF(CF132="","--",LOOKUP(CF132/CH$2,{0,0.4,0.45,0.5,0.55,0.6,0.65,0.7,0.75,0.8,1},{0,2,2.25,2.5,2.75,3,3.25,3.5,3.75,4})))</f>
        <v/>
      </c>
      <c r="CI132" s="52"/>
      <c r="CJ132" s="36"/>
      <c r="CK132" s="36"/>
      <c r="CL132" s="36" t="str">
        <f t="shared" si="85"/>
        <v/>
      </c>
      <c r="CM132" s="36"/>
      <c r="CN132" s="37"/>
      <c r="CO132" s="36"/>
      <c r="CP132" s="60" t="str">
        <f t="shared" si="86"/>
        <v/>
      </c>
      <c r="CQ132" s="64"/>
      <c r="CR132" s="35"/>
    </row>
    <row r="133" spans="1:96" s="38" customFormat="1" x14ac:dyDescent="0.25">
      <c r="A133" s="31"/>
      <c r="B133" s="32"/>
      <c r="C133" s="33"/>
      <c r="D133" s="34"/>
      <c r="E133" s="34" t="str">
        <f t="shared" si="68"/>
        <v/>
      </c>
      <c r="F133" s="34"/>
      <c r="G133" s="34"/>
      <c r="H133" s="34"/>
      <c r="I133" s="34" t="str">
        <f t="shared" si="39"/>
        <v/>
      </c>
      <c r="J133" s="34" t="str">
        <f t="shared" si="69"/>
        <v/>
      </c>
      <c r="K133" s="51"/>
      <c r="L133" s="39"/>
      <c r="M133" s="34"/>
      <c r="N133" s="34" t="str">
        <f t="shared" si="70"/>
        <v/>
      </c>
      <c r="O133" s="34"/>
      <c r="P133" s="34"/>
      <c r="Q133" s="34"/>
      <c r="R133" s="34" t="str">
        <f t="shared" si="42"/>
        <v/>
      </c>
      <c r="S133" s="31" t="str">
        <f t="shared" si="71"/>
        <v/>
      </c>
      <c r="T133" s="51"/>
      <c r="U133" s="33"/>
      <c r="V133" s="34"/>
      <c r="W133" s="34" t="str">
        <f t="shared" si="72"/>
        <v/>
      </c>
      <c r="X133" s="34"/>
      <c r="Y133" s="34"/>
      <c r="Z133" s="34"/>
      <c r="AA133" s="34" t="str">
        <f t="shared" si="45"/>
        <v/>
      </c>
      <c r="AB133" s="31" t="str">
        <f t="shared" si="73"/>
        <v/>
      </c>
      <c r="AC133" s="51"/>
      <c r="AD133" s="33"/>
      <c r="AE133" s="34"/>
      <c r="AF133" s="34" t="str">
        <f t="shared" si="74"/>
        <v/>
      </c>
      <c r="AG133" s="34"/>
      <c r="AH133" s="34"/>
      <c r="AI133" s="34"/>
      <c r="AJ133" s="34" t="str">
        <f t="shared" si="48"/>
        <v/>
      </c>
      <c r="AK133" s="31" t="str">
        <f t="shared" si="75"/>
        <v/>
      </c>
      <c r="AL133" s="51"/>
      <c r="AM133" s="33"/>
      <c r="AN133" s="34"/>
      <c r="AO133" s="34" t="str">
        <f t="shared" si="67"/>
        <v/>
      </c>
      <c r="AP133" s="34"/>
      <c r="AQ133" s="34"/>
      <c r="AR133" s="34"/>
      <c r="AS133" s="34" t="str">
        <f t="shared" si="50"/>
        <v/>
      </c>
      <c r="AT133" s="31" t="str">
        <f t="shared" si="76"/>
        <v/>
      </c>
      <c r="AU133" s="51"/>
      <c r="AV133" s="33"/>
      <c r="AW133" s="34"/>
      <c r="AX133" s="34" t="str">
        <f t="shared" si="77"/>
        <v/>
      </c>
      <c r="AY133" s="34"/>
      <c r="AZ133" s="34"/>
      <c r="BA133" s="34"/>
      <c r="BB133" s="34" t="str">
        <f t="shared" si="53"/>
        <v/>
      </c>
      <c r="BC133" s="31" t="str">
        <f t="shared" si="78"/>
        <v/>
      </c>
      <c r="BD133" s="51"/>
      <c r="BE133" s="33"/>
      <c r="BF133" s="34"/>
      <c r="BG133" s="34" t="str">
        <f t="shared" si="79"/>
        <v/>
      </c>
      <c r="BH133" s="34"/>
      <c r="BI133" s="34"/>
      <c r="BJ133" s="34"/>
      <c r="BK133" s="34" t="str">
        <f t="shared" si="56"/>
        <v/>
      </c>
      <c r="BL133" s="31" t="str">
        <f t="shared" si="80"/>
        <v/>
      </c>
      <c r="BM133" s="51"/>
      <c r="BN133" s="33"/>
      <c r="BO133" s="34"/>
      <c r="BP133" s="34" t="str">
        <f t="shared" si="81"/>
        <v/>
      </c>
      <c r="BQ133" s="34"/>
      <c r="BR133" s="34"/>
      <c r="BS133" s="34"/>
      <c r="BT133" s="34" t="str">
        <f t="shared" si="59"/>
        <v/>
      </c>
      <c r="BU133" s="31" t="str">
        <f t="shared" si="82"/>
        <v/>
      </c>
      <c r="BV133" s="51"/>
      <c r="BW133" s="33"/>
      <c r="BX133" s="34"/>
      <c r="BY133" s="34" t="str">
        <f t="shared" si="83"/>
        <v/>
      </c>
      <c r="BZ133" s="34"/>
      <c r="CA133" s="34"/>
      <c r="CB133" s="34"/>
      <c r="CC133" s="34" t="str">
        <f t="shared" si="62"/>
        <v/>
      </c>
      <c r="CD133" s="31" t="str">
        <f t="shared" si="84"/>
        <v/>
      </c>
      <c r="CE133" s="51"/>
      <c r="CF133" s="33"/>
      <c r="CG133" s="34" t="str">
        <f>IF($A133="","",IF(CF133="","I",LOOKUP(CF133/CH$2,{0,0.4,0.45,0.5,0.55,0.6,0.65,0.7,0.75,0.8,1},{"F","D","C","C+","B-","B","B+","A-","A","A+"})))</f>
        <v/>
      </c>
      <c r="CH133" s="35" t="str">
        <f>IF($A133="","",IF(CF133="","--",LOOKUP(CF133/CH$2,{0,0.4,0.45,0.5,0.55,0.6,0.65,0.7,0.75,0.8,1},{0,2,2.25,2.5,2.75,3,3.25,3.5,3.75,4})))</f>
        <v/>
      </c>
      <c r="CI133" s="52"/>
      <c r="CJ133" s="36"/>
      <c r="CK133" s="36"/>
      <c r="CL133" s="36" t="str">
        <f t="shared" si="85"/>
        <v/>
      </c>
      <c r="CM133" s="36"/>
      <c r="CN133" s="37"/>
      <c r="CO133" s="36"/>
      <c r="CP133" s="60" t="str">
        <f t="shared" si="86"/>
        <v/>
      </c>
      <c r="CQ133" s="64"/>
      <c r="CR133" s="35"/>
    </row>
    <row r="134" spans="1:96" s="38" customFormat="1" x14ac:dyDescent="0.25">
      <c r="A134" s="31"/>
      <c r="B134" s="32"/>
      <c r="C134" s="33"/>
      <c r="D134" s="34"/>
      <c r="E134" s="34" t="str">
        <f t="shared" si="68"/>
        <v/>
      </c>
      <c r="F134" s="34"/>
      <c r="G134" s="34"/>
      <c r="H134" s="34"/>
      <c r="I134" s="34" t="str">
        <f t="shared" si="39"/>
        <v/>
      </c>
      <c r="J134" s="34" t="str">
        <f t="shared" si="69"/>
        <v/>
      </c>
      <c r="K134" s="51"/>
      <c r="L134" s="39"/>
      <c r="M134" s="34"/>
      <c r="N134" s="34" t="str">
        <f t="shared" si="70"/>
        <v/>
      </c>
      <c r="O134" s="34"/>
      <c r="P134" s="34"/>
      <c r="Q134" s="34"/>
      <c r="R134" s="34" t="str">
        <f t="shared" si="42"/>
        <v/>
      </c>
      <c r="S134" s="31" t="str">
        <f t="shared" si="71"/>
        <v/>
      </c>
      <c r="T134" s="51"/>
      <c r="U134" s="33"/>
      <c r="V134" s="34"/>
      <c r="W134" s="34" t="str">
        <f t="shared" si="72"/>
        <v/>
      </c>
      <c r="X134" s="34"/>
      <c r="Y134" s="34"/>
      <c r="Z134" s="34"/>
      <c r="AA134" s="34" t="str">
        <f t="shared" si="45"/>
        <v/>
      </c>
      <c r="AB134" s="31" t="str">
        <f t="shared" si="73"/>
        <v/>
      </c>
      <c r="AC134" s="51"/>
      <c r="AD134" s="33"/>
      <c r="AE134" s="34"/>
      <c r="AF134" s="34" t="str">
        <f t="shared" si="74"/>
        <v/>
      </c>
      <c r="AG134" s="34"/>
      <c r="AH134" s="34"/>
      <c r="AI134" s="34"/>
      <c r="AJ134" s="34" t="str">
        <f t="shared" si="48"/>
        <v/>
      </c>
      <c r="AK134" s="31" t="str">
        <f t="shared" si="75"/>
        <v/>
      </c>
      <c r="AL134" s="51"/>
      <c r="AM134" s="33"/>
      <c r="AN134" s="34"/>
      <c r="AO134" s="34" t="str">
        <f t="shared" si="67"/>
        <v/>
      </c>
      <c r="AP134" s="34"/>
      <c r="AQ134" s="34"/>
      <c r="AR134" s="34"/>
      <c r="AS134" s="34" t="str">
        <f t="shared" si="50"/>
        <v/>
      </c>
      <c r="AT134" s="31" t="str">
        <f t="shared" si="76"/>
        <v/>
      </c>
      <c r="AU134" s="51"/>
      <c r="AV134" s="33"/>
      <c r="AW134" s="34"/>
      <c r="AX134" s="34" t="str">
        <f t="shared" si="77"/>
        <v/>
      </c>
      <c r="AY134" s="34"/>
      <c r="AZ134" s="34"/>
      <c r="BA134" s="34"/>
      <c r="BB134" s="34" t="str">
        <f t="shared" si="53"/>
        <v/>
      </c>
      <c r="BC134" s="31" t="str">
        <f t="shared" si="78"/>
        <v/>
      </c>
      <c r="BD134" s="51"/>
      <c r="BE134" s="33"/>
      <c r="BF134" s="34"/>
      <c r="BG134" s="34" t="str">
        <f t="shared" si="79"/>
        <v/>
      </c>
      <c r="BH134" s="34"/>
      <c r="BI134" s="34"/>
      <c r="BJ134" s="34"/>
      <c r="BK134" s="34" t="str">
        <f t="shared" si="56"/>
        <v/>
      </c>
      <c r="BL134" s="31" t="str">
        <f t="shared" si="80"/>
        <v/>
      </c>
      <c r="BM134" s="51"/>
      <c r="BN134" s="33"/>
      <c r="BO134" s="34"/>
      <c r="BP134" s="34" t="str">
        <f t="shared" si="81"/>
        <v/>
      </c>
      <c r="BQ134" s="34"/>
      <c r="BR134" s="34"/>
      <c r="BS134" s="34"/>
      <c r="BT134" s="34" t="str">
        <f t="shared" si="59"/>
        <v/>
      </c>
      <c r="BU134" s="31" t="str">
        <f t="shared" si="82"/>
        <v/>
      </c>
      <c r="BV134" s="51"/>
      <c r="BW134" s="33"/>
      <c r="BX134" s="34"/>
      <c r="BY134" s="34" t="str">
        <f t="shared" si="83"/>
        <v/>
      </c>
      <c r="BZ134" s="34"/>
      <c r="CA134" s="34"/>
      <c r="CB134" s="34"/>
      <c r="CC134" s="34" t="str">
        <f t="shared" si="62"/>
        <v/>
      </c>
      <c r="CD134" s="31" t="str">
        <f t="shared" si="84"/>
        <v/>
      </c>
      <c r="CE134" s="51"/>
      <c r="CF134" s="33"/>
      <c r="CG134" s="34" t="str">
        <f>IF($A134="","",IF(CF134="","I",LOOKUP(CF134/CH$2,{0,0.4,0.45,0.5,0.55,0.6,0.65,0.7,0.75,0.8,1},{"F","D","C","C+","B-","B","B+","A-","A","A+"})))</f>
        <v/>
      </c>
      <c r="CH134" s="35" t="str">
        <f>IF($A134="","",IF(CF134="","--",LOOKUP(CF134/CH$2,{0,0.4,0.45,0.5,0.55,0.6,0.65,0.7,0.75,0.8,1},{0,2,2.25,2.5,2.75,3,3.25,3.5,3.75,4})))</f>
        <v/>
      </c>
      <c r="CI134" s="52"/>
      <c r="CJ134" s="36"/>
      <c r="CK134" s="36"/>
      <c r="CL134" s="36" t="str">
        <f t="shared" si="85"/>
        <v/>
      </c>
      <c r="CM134" s="36"/>
      <c r="CN134" s="37"/>
      <c r="CO134" s="36"/>
      <c r="CP134" s="60" t="str">
        <f t="shared" si="86"/>
        <v/>
      </c>
      <c r="CQ134" s="64"/>
      <c r="CR134" s="35"/>
    </row>
    <row r="135" spans="1:96" s="38" customFormat="1" x14ac:dyDescent="0.25">
      <c r="A135" s="31"/>
      <c r="B135" s="32"/>
      <c r="C135" s="33"/>
      <c r="D135" s="34"/>
      <c r="E135" s="34" t="str">
        <f t="shared" si="68"/>
        <v/>
      </c>
      <c r="F135" s="34"/>
      <c r="G135" s="34"/>
      <c r="H135" s="34"/>
      <c r="I135" s="34" t="str">
        <f t="shared" si="39"/>
        <v/>
      </c>
      <c r="J135" s="34" t="str">
        <f t="shared" si="69"/>
        <v/>
      </c>
      <c r="K135" s="51"/>
      <c r="L135" s="39"/>
      <c r="M135" s="34"/>
      <c r="N135" s="34" t="str">
        <f t="shared" si="70"/>
        <v/>
      </c>
      <c r="O135" s="34"/>
      <c r="P135" s="34"/>
      <c r="Q135" s="34"/>
      <c r="R135" s="34" t="str">
        <f t="shared" si="42"/>
        <v/>
      </c>
      <c r="S135" s="31" t="str">
        <f t="shared" si="71"/>
        <v/>
      </c>
      <c r="T135" s="51"/>
      <c r="U135" s="33"/>
      <c r="V135" s="34"/>
      <c r="W135" s="34" t="str">
        <f t="shared" si="72"/>
        <v/>
      </c>
      <c r="X135" s="34"/>
      <c r="Y135" s="34"/>
      <c r="Z135" s="34"/>
      <c r="AA135" s="34" t="str">
        <f t="shared" si="45"/>
        <v/>
      </c>
      <c r="AB135" s="31" t="str">
        <f t="shared" si="73"/>
        <v/>
      </c>
      <c r="AC135" s="51"/>
      <c r="AD135" s="33"/>
      <c r="AE135" s="34"/>
      <c r="AF135" s="34" t="str">
        <f t="shared" si="74"/>
        <v/>
      </c>
      <c r="AG135" s="34"/>
      <c r="AH135" s="34"/>
      <c r="AI135" s="34"/>
      <c r="AJ135" s="34" t="str">
        <f t="shared" si="48"/>
        <v/>
      </c>
      <c r="AK135" s="31" t="str">
        <f t="shared" si="75"/>
        <v/>
      </c>
      <c r="AL135" s="51"/>
      <c r="AM135" s="33"/>
      <c r="AN135" s="34"/>
      <c r="AO135" s="34" t="str">
        <f t="shared" si="67"/>
        <v/>
      </c>
      <c r="AP135" s="34"/>
      <c r="AQ135" s="34"/>
      <c r="AR135" s="34"/>
      <c r="AS135" s="34" t="str">
        <f t="shared" si="50"/>
        <v/>
      </c>
      <c r="AT135" s="31" t="str">
        <f t="shared" si="76"/>
        <v/>
      </c>
      <c r="AU135" s="51"/>
      <c r="AV135" s="33"/>
      <c r="AW135" s="34"/>
      <c r="AX135" s="34" t="str">
        <f t="shared" si="77"/>
        <v/>
      </c>
      <c r="AY135" s="34"/>
      <c r="AZ135" s="34"/>
      <c r="BA135" s="34"/>
      <c r="BB135" s="34" t="str">
        <f t="shared" si="53"/>
        <v/>
      </c>
      <c r="BC135" s="31" t="str">
        <f t="shared" si="78"/>
        <v/>
      </c>
      <c r="BD135" s="51"/>
      <c r="BE135" s="33"/>
      <c r="BF135" s="34"/>
      <c r="BG135" s="34" t="str">
        <f t="shared" si="79"/>
        <v/>
      </c>
      <c r="BH135" s="34"/>
      <c r="BI135" s="34"/>
      <c r="BJ135" s="34"/>
      <c r="BK135" s="34" t="str">
        <f t="shared" si="56"/>
        <v/>
      </c>
      <c r="BL135" s="31" t="str">
        <f t="shared" si="80"/>
        <v/>
      </c>
      <c r="BM135" s="51"/>
      <c r="BN135" s="33"/>
      <c r="BO135" s="34"/>
      <c r="BP135" s="34" t="str">
        <f t="shared" si="81"/>
        <v/>
      </c>
      <c r="BQ135" s="34"/>
      <c r="BR135" s="34"/>
      <c r="BS135" s="34"/>
      <c r="BT135" s="34" t="str">
        <f t="shared" si="59"/>
        <v/>
      </c>
      <c r="BU135" s="31" t="str">
        <f t="shared" si="82"/>
        <v/>
      </c>
      <c r="BV135" s="51"/>
      <c r="BW135" s="33"/>
      <c r="BX135" s="34"/>
      <c r="BY135" s="34" t="str">
        <f t="shared" si="83"/>
        <v/>
      </c>
      <c r="BZ135" s="34"/>
      <c r="CA135" s="34"/>
      <c r="CB135" s="34"/>
      <c r="CC135" s="34" t="str">
        <f t="shared" si="62"/>
        <v/>
      </c>
      <c r="CD135" s="31" t="str">
        <f t="shared" si="84"/>
        <v/>
      </c>
      <c r="CE135" s="51"/>
      <c r="CF135" s="33"/>
      <c r="CG135" s="34" t="str">
        <f>IF($A135="","",IF(CF135="","I",LOOKUP(CF135/CH$2,{0,0.4,0.45,0.5,0.55,0.6,0.65,0.7,0.75,0.8,1},{"F","D","C","C+","B-","B","B+","A-","A","A+"})))</f>
        <v/>
      </c>
      <c r="CH135" s="35" t="str">
        <f>IF($A135="","",IF(CF135="","--",LOOKUP(CF135/CH$2,{0,0.4,0.45,0.5,0.55,0.6,0.65,0.7,0.75,0.8,1},{0,2,2.25,2.5,2.75,3,3.25,3.5,3.75,4})))</f>
        <v/>
      </c>
      <c r="CI135" s="52"/>
      <c r="CJ135" s="36"/>
      <c r="CK135" s="36"/>
      <c r="CL135" s="36" t="str">
        <f t="shared" si="85"/>
        <v/>
      </c>
      <c r="CM135" s="36"/>
      <c r="CN135" s="37"/>
      <c r="CO135" s="36"/>
      <c r="CP135" s="60" t="str">
        <f t="shared" si="86"/>
        <v/>
      </c>
      <c r="CQ135" s="64"/>
      <c r="CR135" s="35"/>
    </row>
    <row r="136" spans="1:96" s="38" customFormat="1" x14ac:dyDescent="0.25">
      <c r="A136" s="31"/>
      <c r="B136" s="32"/>
      <c r="C136" s="33"/>
      <c r="D136" s="34"/>
      <c r="E136" s="34" t="str">
        <f t="shared" si="68"/>
        <v/>
      </c>
      <c r="F136" s="34"/>
      <c r="G136" s="34"/>
      <c r="H136" s="34"/>
      <c r="I136" s="34" t="str">
        <f t="shared" ref="I136:I199" si="87">IF(ISBLANK($B136),"",IF(COUNT(F136:G136)=0,"",IF(AND(ABS(F136-G136)&lt;E$2*0.16,ISBLANK(H136)),CEILING(AVERAGE(F136,G136),0.01),IF(AND(ABS(F136-G136)&gt;=E$2*0.16,ISBLANK(H136)),"3E",IF(MAX(F136:H136)-MEDIAN(F136:H136)&lt;=MEDIAN(F136:H136)-MIN(F136:H136),CEILING(AVERAGE(MAX(F136:H136),MEDIAN(F136:H136)),0.01),CEILING(AVERAGE(MIN(F136:H136),MEDIAN(F136:H136)),0.01))))))</f>
        <v/>
      </c>
      <c r="J136" s="34" t="str">
        <f t="shared" si="69"/>
        <v/>
      </c>
      <c r="K136" s="51"/>
      <c r="L136" s="39"/>
      <c r="M136" s="34"/>
      <c r="N136" s="34" t="str">
        <f t="shared" si="70"/>
        <v/>
      </c>
      <c r="O136" s="34"/>
      <c r="P136" s="34"/>
      <c r="Q136" s="34"/>
      <c r="R136" s="34" t="str">
        <f t="shared" ref="R136:R199" si="88">IF(ISBLANK($B136),"",IF(COUNT(O136:P136)=0,"",IF(AND(ABS(O136-P136)&lt;N$2*0.16,ISBLANK(Q136)),CEILING(AVERAGE(O136,P136),0.01),IF(AND(ABS(O136-P136)&gt;=N$2*0.16,ISBLANK(Q136)),"3E",IF(MAX(O136:Q136)-MEDIAN(O136:Q136)&lt;=MEDIAN(O136:Q136)-MIN(O136:Q136),CEILING(AVERAGE(MAX(O136:Q136),MEDIAN(O136:Q136)),0.01),CEILING(AVERAGE(MIN(O136:Q136),MEDIAN(O136:Q136)),0.01))))))</f>
        <v/>
      </c>
      <c r="S136" s="31" t="str">
        <f t="shared" si="71"/>
        <v/>
      </c>
      <c r="T136" s="51"/>
      <c r="U136" s="33"/>
      <c r="V136" s="34"/>
      <c r="W136" s="34" t="str">
        <f t="shared" si="72"/>
        <v/>
      </c>
      <c r="X136" s="34"/>
      <c r="Y136" s="34"/>
      <c r="Z136" s="34"/>
      <c r="AA136" s="34" t="str">
        <f t="shared" ref="AA136:AA199" si="89">IF(ISBLANK($B136),"",IF(COUNT(X136:Y136)=0,"",IF(AND(ABS(X136-Y136)&lt;W$2*0.16,ISBLANK(Z136)),CEILING(AVERAGE(X136,Y136),0.01),IF(AND(ABS(X136-Y136)&gt;=W$2*0.16,ISBLANK(Z136)),"3E",IF(MAX(X136:Z136)-MEDIAN(X136:Z136)&lt;=MEDIAN(X136:Z136)-MIN(X136:Z136),CEILING(AVERAGE(MAX(X136:Z136),MEDIAN(X136:Z136)),0.01),CEILING(AVERAGE(MIN(X136:Z136),MEDIAN(X136:Z136)),0.01))))))</f>
        <v/>
      </c>
      <c r="AB136" s="31" t="str">
        <f t="shared" si="73"/>
        <v/>
      </c>
      <c r="AC136" s="51"/>
      <c r="AD136" s="33"/>
      <c r="AE136" s="34"/>
      <c r="AF136" s="34" t="str">
        <f t="shared" si="74"/>
        <v/>
      </c>
      <c r="AG136" s="34"/>
      <c r="AH136" s="34"/>
      <c r="AI136" s="34"/>
      <c r="AJ136" s="34" t="str">
        <f t="shared" ref="AJ136:AJ199" si="90">IF(ISBLANK($B136),"",IF(COUNT(AG136:AH136)=0,"",IF(AND(ABS(AG136-AH136)&lt;AF$2*0.16,ISBLANK(AI136)),CEILING(AVERAGE(AG136,AH136),0.01),IF(AND(ABS(AG136-AH136)&gt;=AF$2*0.16,ISBLANK(AI136)),"3E",IF(MAX(AG136:AI136)-MEDIAN(AG136:AI136)&lt;=MEDIAN(AG136:AI136)-MIN(AG136:AI136),CEILING(AVERAGE(MAX(AG136:AI136),MEDIAN(AG136:AI136)),0.01),CEILING(AVERAGE(MIN(AG136:AI136),MEDIAN(AG136:AI136)),0.01))))))</f>
        <v/>
      </c>
      <c r="AK136" s="31" t="str">
        <f t="shared" si="75"/>
        <v/>
      </c>
      <c r="AL136" s="51"/>
      <c r="AM136" s="33"/>
      <c r="AN136" s="34"/>
      <c r="AO136" s="34" t="str">
        <f t="shared" si="67"/>
        <v/>
      </c>
      <c r="AP136" s="34"/>
      <c r="AQ136" s="34"/>
      <c r="AR136" s="34"/>
      <c r="AS136" s="34" t="str">
        <f t="shared" ref="AS136:AS199" si="91">IF(ISBLANK($B136),"",IF(COUNT(AP136:AQ136)=0,"",IF(AND(ABS(AP136-AQ136)&lt;AO$2*0.16,ISBLANK(AR136)),CEILING(AVERAGE(AP136,AQ136),0.01),IF(AND(ABS(AP136-AQ136)&gt;=AO$2*0.16,ISBLANK(AR136)),"3E",IF(MAX(AP136:AR136)-MEDIAN(AP136:AR136)&lt;=MEDIAN(AP136:AR136)-MIN(AP136:AR136),CEILING(AVERAGE(MAX(AP136:AR136),MEDIAN(AP136:AR136)),0.01),CEILING(AVERAGE(MIN(AP136:AR136),MEDIAN(AP136:AR136)),0.01))))))</f>
        <v/>
      </c>
      <c r="AT136" s="31" t="str">
        <f t="shared" si="76"/>
        <v/>
      </c>
      <c r="AU136" s="51"/>
      <c r="AV136" s="33"/>
      <c r="AW136" s="34"/>
      <c r="AX136" s="34" t="str">
        <f t="shared" si="77"/>
        <v/>
      </c>
      <c r="AY136" s="34"/>
      <c r="AZ136" s="34"/>
      <c r="BA136" s="34"/>
      <c r="BB136" s="34" t="str">
        <f t="shared" ref="BB136:BB199" si="92">IF(ISBLANK($B136),"",IF(COUNT(AY136:AZ136)=0,"",IF(AND(ABS(AY136-AZ136)&lt;AX$2*0.16,ISBLANK(BA136)),CEILING(AVERAGE(AY136,AZ136),0.01),IF(AND(ABS(AY136-AZ136)&gt;=AX$2*0.16,ISBLANK(BA136)),"3E",IF(MAX(AY136:BA136)-MEDIAN(AY136:BA136)&lt;=MEDIAN(AY136:BA136)-MIN(AY136:BA136),CEILING(AVERAGE(MAX(AY136:BA136),MEDIAN(AY136:BA136)),0.01),CEILING(AVERAGE(MIN(AY136:BA136),MEDIAN(AY136:BA136)),0.01))))))</f>
        <v/>
      </c>
      <c r="BC136" s="31" t="str">
        <f t="shared" si="78"/>
        <v/>
      </c>
      <c r="BD136" s="51"/>
      <c r="BE136" s="33"/>
      <c r="BF136" s="34"/>
      <c r="BG136" s="34" t="str">
        <f t="shared" si="79"/>
        <v/>
      </c>
      <c r="BH136" s="34"/>
      <c r="BI136" s="34"/>
      <c r="BJ136" s="34"/>
      <c r="BK136" s="34" t="str">
        <f t="shared" ref="BK136:BK199" si="93">IF(ISBLANK($B136),"",IF(COUNT(BH136:BI136)=0,"",IF(AND(ABS(BH136-BI136)&lt;BG$2*0.16,ISBLANK(BJ136)),CEILING(AVERAGE(BH136,BI136),0.01),IF(AND(ABS(BH136-BI136)&gt;=BG$2*0.16,ISBLANK(BJ136)),"3E",IF(MAX(BH136:BJ136)-MEDIAN(BH136:BJ136)&lt;=MEDIAN(BH136:BJ136)-MIN(BH136:BJ136),CEILING(AVERAGE(MAX(BH136:BJ136),MEDIAN(BH136:BJ136)),0.01),CEILING(AVERAGE(MIN(BH136:BJ136),MEDIAN(BH136:BJ136)),0.01))))))</f>
        <v/>
      </c>
      <c r="BL136" s="31" t="str">
        <f t="shared" si="80"/>
        <v/>
      </c>
      <c r="BM136" s="51"/>
      <c r="BN136" s="33"/>
      <c r="BO136" s="34"/>
      <c r="BP136" s="34" t="str">
        <f t="shared" si="81"/>
        <v/>
      </c>
      <c r="BQ136" s="34"/>
      <c r="BR136" s="34"/>
      <c r="BS136" s="34"/>
      <c r="BT136" s="34" t="str">
        <f t="shared" ref="BT136:BT199" si="94">IF(ISBLANK($B136),"",IF(COUNT(BQ136:BR136)=0,"",IF(AND(ABS(BQ136-BR136)&lt;BP$2*0.16,ISBLANK(BS136)),CEILING(AVERAGE(BQ136,BR136),0.01),IF(AND(ABS(BQ136-BR136)&gt;=BP$2*0.16,ISBLANK(BS136)),"3E",IF(MAX(BQ136:BS136)-MEDIAN(BQ136:BS136)&lt;=MEDIAN(BQ136:BS136)-MIN(BQ136:BS136),CEILING(AVERAGE(MAX(BQ136:BS136),MEDIAN(BQ136:BS136)),0.01),CEILING(AVERAGE(MIN(BQ136:BS136),MEDIAN(BQ136:BS136)),0.01))))))</f>
        <v/>
      </c>
      <c r="BU136" s="31" t="str">
        <f t="shared" si="82"/>
        <v/>
      </c>
      <c r="BV136" s="51"/>
      <c r="BW136" s="33"/>
      <c r="BX136" s="34"/>
      <c r="BY136" s="34" t="str">
        <f t="shared" si="83"/>
        <v/>
      </c>
      <c r="BZ136" s="34"/>
      <c r="CA136" s="34"/>
      <c r="CB136" s="34"/>
      <c r="CC136" s="34" t="str">
        <f t="shared" ref="CC136:CC199" si="95">IF(ISBLANK($B136),"",IF(COUNT(BZ136:CA136)=0,"",IF(AND(ABS(BZ136-CA136)&lt;BY$2*0.16,ISBLANK(CB136)),CEILING(AVERAGE(BZ136,CA136),0.01),IF(AND(ABS(BZ136-CA136)&gt;=BY$2*0.16,ISBLANK(CB136)),"3E",IF(MAX(BZ136:CB136)-MEDIAN(BZ136:CB136)&lt;=MEDIAN(BZ136:CB136)-MIN(BZ136:CB136),CEILING(AVERAGE(MAX(BZ136:CB136),MEDIAN(BZ136:CB136)),0.01),CEILING(AVERAGE(MIN(BZ136:CB136),MEDIAN(BZ136:CB136)),0.01))))))</f>
        <v/>
      </c>
      <c r="CD136" s="31" t="str">
        <f t="shared" si="84"/>
        <v/>
      </c>
      <c r="CE136" s="51"/>
      <c r="CF136" s="33"/>
      <c r="CG136" s="34" t="str">
        <f>IF($A136="","",IF(CF136="","I",LOOKUP(CF136/CH$2,{0,0.4,0.45,0.5,0.55,0.6,0.65,0.7,0.75,0.8,1},{"F","D","C","C+","B-","B","B+","A-","A","A+"})))</f>
        <v/>
      </c>
      <c r="CH136" s="35" t="str">
        <f>IF($A136="","",IF(CF136="","--",LOOKUP(CF136/CH$2,{0,0.4,0.45,0.5,0.55,0.6,0.65,0.7,0.75,0.8,1},{0,2,2.25,2.5,2.75,3,3.25,3.5,3.75,4})))</f>
        <v/>
      </c>
      <c r="CI136" s="52"/>
      <c r="CJ136" s="36"/>
      <c r="CK136" s="36"/>
      <c r="CL136" s="36" t="str">
        <f t="shared" si="85"/>
        <v/>
      </c>
      <c r="CM136" s="36"/>
      <c r="CN136" s="37"/>
      <c r="CO136" s="36"/>
      <c r="CP136" s="60" t="str">
        <f t="shared" si="86"/>
        <v/>
      </c>
      <c r="CQ136" s="64"/>
      <c r="CR136" s="35"/>
    </row>
    <row r="137" spans="1:96" s="38" customFormat="1" x14ac:dyDescent="0.25">
      <c r="A137" s="31"/>
      <c r="B137" s="32"/>
      <c r="C137" s="33"/>
      <c r="D137" s="34"/>
      <c r="E137" s="34" t="str">
        <f t="shared" si="68"/>
        <v/>
      </c>
      <c r="F137" s="34"/>
      <c r="G137" s="34"/>
      <c r="H137" s="34"/>
      <c r="I137" s="34" t="str">
        <f t="shared" si="87"/>
        <v/>
      </c>
      <c r="J137" s="34" t="str">
        <f t="shared" si="69"/>
        <v/>
      </c>
      <c r="K137" s="51"/>
      <c r="L137" s="39"/>
      <c r="M137" s="34"/>
      <c r="N137" s="34" t="str">
        <f t="shared" si="70"/>
        <v/>
      </c>
      <c r="O137" s="34"/>
      <c r="P137" s="34"/>
      <c r="Q137" s="34"/>
      <c r="R137" s="34" t="str">
        <f t="shared" si="88"/>
        <v/>
      </c>
      <c r="S137" s="31" t="str">
        <f t="shared" si="71"/>
        <v/>
      </c>
      <c r="T137" s="51"/>
      <c r="U137" s="33"/>
      <c r="V137" s="34"/>
      <c r="W137" s="34" t="str">
        <f t="shared" si="72"/>
        <v/>
      </c>
      <c r="X137" s="34"/>
      <c r="Y137" s="34"/>
      <c r="Z137" s="34"/>
      <c r="AA137" s="34" t="str">
        <f t="shared" si="89"/>
        <v/>
      </c>
      <c r="AB137" s="31" t="str">
        <f t="shared" si="73"/>
        <v/>
      </c>
      <c r="AC137" s="51"/>
      <c r="AD137" s="33"/>
      <c r="AE137" s="34"/>
      <c r="AF137" s="34" t="str">
        <f t="shared" si="74"/>
        <v/>
      </c>
      <c r="AG137" s="34"/>
      <c r="AH137" s="34"/>
      <c r="AI137" s="34"/>
      <c r="AJ137" s="34" t="str">
        <f t="shared" si="90"/>
        <v/>
      </c>
      <c r="AK137" s="31" t="str">
        <f t="shared" si="75"/>
        <v/>
      </c>
      <c r="AL137" s="51"/>
      <c r="AM137" s="33"/>
      <c r="AN137" s="34"/>
      <c r="AO137" s="34" t="str">
        <f t="shared" si="67"/>
        <v/>
      </c>
      <c r="AP137" s="34"/>
      <c r="AQ137" s="34"/>
      <c r="AR137" s="34"/>
      <c r="AS137" s="34" t="str">
        <f t="shared" si="91"/>
        <v/>
      </c>
      <c r="AT137" s="31" t="str">
        <f t="shared" si="76"/>
        <v/>
      </c>
      <c r="AU137" s="51"/>
      <c r="AV137" s="33"/>
      <c r="AW137" s="34"/>
      <c r="AX137" s="34" t="str">
        <f t="shared" si="77"/>
        <v/>
      </c>
      <c r="AY137" s="34"/>
      <c r="AZ137" s="34"/>
      <c r="BA137" s="34"/>
      <c r="BB137" s="34" t="str">
        <f t="shared" si="92"/>
        <v/>
      </c>
      <c r="BC137" s="31" t="str">
        <f t="shared" si="78"/>
        <v/>
      </c>
      <c r="BD137" s="51"/>
      <c r="BE137" s="33"/>
      <c r="BF137" s="34"/>
      <c r="BG137" s="34" t="str">
        <f t="shared" si="79"/>
        <v/>
      </c>
      <c r="BH137" s="34"/>
      <c r="BI137" s="34"/>
      <c r="BJ137" s="34"/>
      <c r="BK137" s="34" t="str">
        <f t="shared" si="93"/>
        <v/>
      </c>
      <c r="BL137" s="31" t="str">
        <f t="shared" si="80"/>
        <v/>
      </c>
      <c r="BM137" s="51"/>
      <c r="BN137" s="33"/>
      <c r="BO137" s="34"/>
      <c r="BP137" s="34" t="str">
        <f t="shared" si="81"/>
        <v/>
      </c>
      <c r="BQ137" s="34"/>
      <c r="BR137" s="34"/>
      <c r="BS137" s="34"/>
      <c r="BT137" s="34" t="str">
        <f t="shared" si="94"/>
        <v/>
      </c>
      <c r="BU137" s="31" t="str">
        <f t="shared" si="82"/>
        <v/>
      </c>
      <c r="BV137" s="51"/>
      <c r="BW137" s="33"/>
      <c r="BX137" s="34"/>
      <c r="BY137" s="34" t="str">
        <f t="shared" si="83"/>
        <v/>
      </c>
      <c r="BZ137" s="34"/>
      <c r="CA137" s="34"/>
      <c r="CB137" s="34"/>
      <c r="CC137" s="34" t="str">
        <f t="shared" si="95"/>
        <v/>
      </c>
      <c r="CD137" s="31" t="str">
        <f t="shared" si="84"/>
        <v/>
      </c>
      <c r="CE137" s="51"/>
      <c r="CF137" s="33"/>
      <c r="CG137" s="34" t="str">
        <f>IF($A137="","",IF(CF137="","I",LOOKUP(CF137/CH$2,{0,0.4,0.45,0.5,0.55,0.6,0.65,0.7,0.75,0.8,1},{"F","D","C","C+","B-","B","B+","A-","A","A+"})))</f>
        <v/>
      </c>
      <c r="CH137" s="35" t="str">
        <f>IF($A137="","",IF(CF137="","--",LOOKUP(CF137/CH$2,{0,0.4,0.45,0.5,0.55,0.6,0.65,0.7,0.75,0.8,1},{0,2,2.25,2.5,2.75,3,3.25,3.5,3.75,4})))</f>
        <v/>
      </c>
      <c r="CI137" s="52"/>
      <c r="CJ137" s="36"/>
      <c r="CK137" s="36"/>
      <c r="CL137" s="36" t="str">
        <f t="shared" si="85"/>
        <v/>
      </c>
      <c r="CM137" s="36"/>
      <c r="CN137" s="37"/>
      <c r="CO137" s="36"/>
      <c r="CP137" s="60" t="str">
        <f t="shared" si="86"/>
        <v/>
      </c>
      <c r="CQ137" s="64"/>
      <c r="CR137" s="35"/>
    </row>
    <row r="138" spans="1:96" s="38" customFormat="1" x14ac:dyDescent="0.25">
      <c r="A138" s="31"/>
      <c r="B138" s="32"/>
      <c r="C138" s="33"/>
      <c r="D138" s="34"/>
      <c r="E138" s="34" t="str">
        <f t="shared" si="68"/>
        <v/>
      </c>
      <c r="F138" s="34"/>
      <c r="G138" s="34"/>
      <c r="H138" s="34"/>
      <c r="I138" s="34" t="str">
        <f t="shared" si="87"/>
        <v/>
      </c>
      <c r="J138" s="34" t="str">
        <f t="shared" si="69"/>
        <v/>
      </c>
      <c r="K138" s="51"/>
      <c r="L138" s="39"/>
      <c r="M138" s="34"/>
      <c r="N138" s="34" t="str">
        <f t="shared" si="70"/>
        <v/>
      </c>
      <c r="O138" s="34"/>
      <c r="P138" s="34"/>
      <c r="Q138" s="34"/>
      <c r="R138" s="34" t="str">
        <f t="shared" si="88"/>
        <v/>
      </c>
      <c r="S138" s="31" t="str">
        <f t="shared" si="71"/>
        <v/>
      </c>
      <c r="T138" s="51"/>
      <c r="U138" s="33"/>
      <c r="V138" s="34"/>
      <c r="W138" s="34" t="str">
        <f t="shared" si="72"/>
        <v/>
      </c>
      <c r="X138" s="34"/>
      <c r="Y138" s="34"/>
      <c r="Z138" s="34"/>
      <c r="AA138" s="34" t="str">
        <f t="shared" si="89"/>
        <v/>
      </c>
      <c r="AB138" s="31" t="str">
        <f t="shared" si="73"/>
        <v/>
      </c>
      <c r="AC138" s="51"/>
      <c r="AD138" s="33"/>
      <c r="AE138" s="34"/>
      <c r="AF138" s="34" t="str">
        <f t="shared" si="74"/>
        <v/>
      </c>
      <c r="AG138" s="34"/>
      <c r="AH138" s="34"/>
      <c r="AI138" s="34"/>
      <c r="AJ138" s="34" t="str">
        <f t="shared" si="90"/>
        <v/>
      </c>
      <c r="AK138" s="31" t="str">
        <f t="shared" si="75"/>
        <v/>
      </c>
      <c r="AL138" s="51"/>
      <c r="AM138" s="33"/>
      <c r="AN138" s="34"/>
      <c r="AO138" s="34" t="str">
        <f t="shared" si="67"/>
        <v/>
      </c>
      <c r="AP138" s="34"/>
      <c r="AQ138" s="34"/>
      <c r="AR138" s="34"/>
      <c r="AS138" s="34" t="str">
        <f t="shared" si="91"/>
        <v/>
      </c>
      <c r="AT138" s="31" t="str">
        <f t="shared" si="76"/>
        <v/>
      </c>
      <c r="AU138" s="51"/>
      <c r="AV138" s="33"/>
      <c r="AW138" s="34"/>
      <c r="AX138" s="34" t="str">
        <f t="shared" si="77"/>
        <v/>
      </c>
      <c r="AY138" s="34"/>
      <c r="AZ138" s="34"/>
      <c r="BA138" s="34"/>
      <c r="BB138" s="34" t="str">
        <f t="shared" si="92"/>
        <v/>
      </c>
      <c r="BC138" s="31" t="str">
        <f t="shared" si="78"/>
        <v/>
      </c>
      <c r="BD138" s="51"/>
      <c r="BE138" s="33"/>
      <c r="BF138" s="34"/>
      <c r="BG138" s="34" t="str">
        <f t="shared" si="79"/>
        <v/>
      </c>
      <c r="BH138" s="34"/>
      <c r="BI138" s="34"/>
      <c r="BJ138" s="34"/>
      <c r="BK138" s="34" t="str">
        <f t="shared" si="93"/>
        <v/>
      </c>
      <c r="BL138" s="31" t="str">
        <f t="shared" si="80"/>
        <v/>
      </c>
      <c r="BM138" s="51"/>
      <c r="BN138" s="33"/>
      <c r="BO138" s="34"/>
      <c r="BP138" s="34" t="str">
        <f t="shared" si="81"/>
        <v/>
      </c>
      <c r="BQ138" s="34"/>
      <c r="BR138" s="34"/>
      <c r="BS138" s="34"/>
      <c r="BT138" s="34" t="str">
        <f t="shared" si="94"/>
        <v/>
      </c>
      <c r="BU138" s="31" t="str">
        <f t="shared" si="82"/>
        <v/>
      </c>
      <c r="BV138" s="51"/>
      <c r="BW138" s="33"/>
      <c r="BX138" s="34"/>
      <c r="BY138" s="34" t="str">
        <f t="shared" si="83"/>
        <v/>
      </c>
      <c r="BZ138" s="34"/>
      <c r="CA138" s="34"/>
      <c r="CB138" s="34"/>
      <c r="CC138" s="34" t="str">
        <f t="shared" si="95"/>
        <v/>
      </c>
      <c r="CD138" s="31" t="str">
        <f t="shared" si="84"/>
        <v/>
      </c>
      <c r="CE138" s="51"/>
      <c r="CF138" s="33"/>
      <c r="CG138" s="34" t="str">
        <f>IF($A138="","",IF(CF138="","I",LOOKUP(CF138/CH$2,{0,0.4,0.45,0.5,0.55,0.6,0.65,0.7,0.75,0.8,1},{"F","D","C","C+","B-","B","B+","A-","A","A+"})))</f>
        <v/>
      </c>
      <c r="CH138" s="35" t="str">
        <f>IF($A138="","",IF(CF138="","--",LOOKUP(CF138/CH$2,{0,0.4,0.45,0.5,0.55,0.6,0.65,0.7,0.75,0.8,1},{0,2,2.25,2.5,2.75,3,3.25,3.5,3.75,4})))</f>
        <v/>
      </c>
      <c r="CI138" s="52"/>
      <c r="CJ138" s="36"/>
      <c r="CK138" s="36"/>
      <c r="CL138" s="36" t="str">
        <f t="shared" si="85"/>
        <v/>
      </c>
      <c r="CM138" s="36"/>
      <c r="CN138" s="37"/>
      <c r="CO138" s="36"/>
      <c r="CP138" s="60" t="str">
        <f t="shared" si="86"/>
        <v/>
      </c>
      <c r="CQ138" s="64"/>
      <c r="CR138" s="35"/>
    </row>
    <row r="139" spans="1:96" s="38" customFormat="1" x14ac:dyDescent="0.25">
      <c r="A139" s="31"/>
      <c r="B139" s="32"/>
      <c r="C139" s="33"/>
      <c r="D139" s="34"/>
      <c r="E139" s="34" t="str">
        <f t="shared" si="68"/>
        <v/>
      </c>
      <c r="F139" s="34"/>
      <c r="G139" s="34"/>
      <c r="H139" s="34"/>
      <c r="I139" s="34" t="str">
        <f t="shared" si="87"/>
        <v/>
      </c>
      <c r="J139" s="34" t="str">
        <f t="shared" si="69"/>
        <v/>
      </c>
      <c r="K139" s="51"/>
      <c r="L139" s="39"/>
      <c r="M139" s="34"/>
      <c r="N139" s="34" t="str">
        <f t="shared" si="70"/>
        <v/>
      </c>
      <c r="O139" s="34"/>
      <c r="P139" s="34"/>
      <c r="Q139" s="34"/>
      <c r="R139" s="34" t="str">
        <f t="shared" si="88"/>
        <v/>
      </c>
      <c r="S139" s="31" t="str">
        <f t="shared" si="71"/>
        <v/>
      </c>
      <c r="T139" s="51"/>
      <c r="U139" s="33"/>
      <c r="V139" s="34"/>
      <c r="W139" s="34" t="str">
        <f t="shared" si="72"/>
        <v/>
      </c>
      <c r="X139" s="34"/>
      <c r="Y139" s="34"/>
      <c r="Z139" s="34"/>
      <c r="AA139" s="34" t="str">
        <f t="shared" si="89"/>
        <v/>
      </c>
      <c r="AB139" s="31" t="str">
        <f t="shared" si="73"/>
        <v/>
      </c>
      <c r="AC139" s="51"/>
      <c r="AD139" s="33"/>
      <c r="AE139" s="34"/>
      <c r="AF139" s="34" t="str">
        <f t="shared" si="74"/>
        <v/>
      </c>
      <c r="AG139" s="34"/>
      <c r="AH139" s="34"/>
      <c r="AI139" s="34"/>
      <c r="AJ139" s="34" t="str">
        <f t="shared" si="90"/>
        <v/>
      </c>
      <c r="AK139" s="31" t="str">
        <f t="shared" si="75"/>
        <v/>
      </c>
      <c r="AL139" s="51"/>
      <c r="AM139" s="33"/>
      <c r="AN139" s="34"/>
      <c r="AO139" s="34" t="str">
        <f t="shared" si="67"/>
        <v/>
      </c>
      <c r="AP139" s="34"/>
      <c r="AQ139" s="34"/>
      <c r="AR139" s="34"/>
      <c r="AS139" s="34" t="str">
        <f t="shared" si="91"/>
        <v/>
      </c>
      <c r="AT139" s="31" t="str">
        <f t="shared" si="76"/>
        <v/>
      </c>
      <c r="AU139" s="51"/>
      <c r="AV139" s="33"/>
      <c r="AW139" s="34"/>
      <c r="AX139" s="34" t="str">
        <f t="shared" si="77"/>
        <v/>
      </c>
      <c r="AY139" s="34"/>
      <c r="AZ139" s="34"/>
      <c r="BA139" s="34"/>
      <c r="BB139" s="34" t="str">
        <f t="shared" si="92"/>
        <v/>
      </c>
      <c r="BC139" s="31" t="str">
        <f t="shared" si="78"/>
        <v/>
      </c>
      <c r="BD139" s="51"/>
      <c r="BE139" s="33"/>
      <c r="BF139" s="34"/>
      <c r="BG139" s="34" t="str">
        <f t="shared" si="79"/>
        <v/>
      </c>
      <c r="BH139" s="34"/>
      <c r="BI139" s="34"/>
      <c r="BJ139" s="34"/>
      <c r="BK139" s="34" t="str">
        <f t="shared" si="93"/>
        <v/>
      </c>
      <c r="BL139" s="31" t="str">
        <f t="shared" si="80"/>
        <v/>
      </c>
      <c r="BM139" s="51"/>
      <c r="BN139" s="33"/>
      <c r="BO139" s="34"/>
      <c r="BP139" s="34" t="str">
        <f t="shared" si="81"/>
        <v/>
      </c>
      <c r="BQ139" s="34"/>
      <c r="BR139" s="34"/>
      <c r="BS139" s="34"/>
      <c r="BT139" s="34" t="str">
        <f t="shared" si="94"/>
        <v/>
      </c>
      <c r="BU139" s="31" t="str">
        <f t="shared" si="82"/>
        <v/>
      </c>
      <c r="BV139" s="51"/>
      <c r="BW139" s="33"/>
      <c r="BX139" s="34"/>
      <c r="BY139" s="34" t="str">
        <f t="shared" si="83"/>
        <v/>
      </c>
      <c r="BZ139" s="34"/>
      <c r="CA139" s="34"/>
      <c r="CB139" s="34"/>
      <c r="CC139" s="34" t="str">
        <f t="shared" si="95"/>
        <v/>
      </c>
      <c r="CD139" s="31" t="str">
        <f t="shared" si="84"/>
        <v/>
      </c>
      <c r="CE139" s="51"/>
      <c r="CF139" s="33"/>
      <c r="CG139" s="34" t="str">
        <f>IF($A139="","",IF(CF139="","I",LOOKUP(CF139/CH$2,{0,0.4,0.45,0.5,0.55,0.6,0.65,0.7,0.75,0.8,1},{"F","D","C","C+","B-","B","B+","A-","A","A+"})))</f>
        <v/>
      </c>
      <c r="CH139" s="35" t="str">
        <f>IF($A139="","",IF(CF139="","--",LOOKUP(CF139/CH$2,{0,0.4,0.45,0.5,0.55,0.6,0.65,0.7,0.75,0.8,1},{0,2,2.25,2.5,2.75,3,3.25,3.5,3.75,4})))</f>
        <v/>
      </c>
      <c r="CI139" s="52"/>
      <c r="CJ139" s="36"/>
      <c r="CK139" s="36"/>
      <c r="CL139" s="36" t="str">
        <f t="shared" si="85"/>
        <v/>
      </c>
      <c r="CM139" s="36"/>
      <c r="CN139" s="37"/>
      <c r="CO139" s="36"/>
      <c r="CP139" s="60" t="str">
        <f t="shared" si="86"/>
        <v/>
      </c>
      <c r="CQ139" s="64"/>
      <c r="CR139" s="35"/>
    </row>
    <row r="140" spans="1:96" s="38" customFormat="1" x14ac:dyDescent="0.25">
      <c r="A140" s="31"/>
      <c r="B140" s="32"/>
      <c r="C140" s="33"/>
      <c r="D140" s="34"/>
      <c r="E140" s="34" t="str">
        <f t="shared" si="68"/>
        <v/>
      </c>
      <c r="F140" s="34"/>
      <c r="G140" s="34"/>
      <c r="H140" s="34"/>
      <c r="I140" s="34" t="str">
        <f t="shared" si="87"/>
        <v/>
      </c>
      <c r="J140" s="34" t="str">
        <f t="shared" si="69"/>
        <v/>
      </c>
      <c r="K140" s="51"/>
      <c r="L140" s="39"/>
      <c r="M140" s="34"/>
      <c r="N140" s="34" t="str">
        <f t="shared" si="70"/>
        <v/>
      </c>
      <c r="O140" s="34"/>
      <c r="P140" s="34"/>
      <c r="Q140" s="34"/>
      <c r="R140" s="34" t="str">
        <f t="shared" si="88"/>
        <v/>
      </c>
      <c r="S140" s="31" t="str">
        <f t="shared" si="71"/>
        <v/>
      </c>
      <c r="T140" s="51"/>
      <c r="U140" s="33"/>
      <c r="V140" s="34"/>
      <c r="W140" s="34" t="str">
        <f t="shared" si="72"/>
        <v/>
      </c>
      <c r="X140" s="34"/>
      <c r="Y140" s="34"/>
      <c r="Z140" s="34"/>
      <c r="AA140" s="34" t="str">
        <f t="shared" si="89"/>
        <v/>
      </c>
      <c r="AB140" s="31" t="str">
        <f t="shared" si="73"/>
        <v/>
      </c>
      <c r="AC140" s="51"/>
      <c r="AD140" s="33"/>
      <c r="AE140" s="34"/>
      <c r="AF140" s="34" t="str">
        <f t="shared" si="74"/>
        <v/>
      </c>
      <c r="AG140" s="34"/>
      <c r="AH140" s="34"/>
      <c r="AI140" s="34"/>
      <c r="AJ140" s="34" t="str">
        <f t="shared" si="90"/>
        <v/>
      </c>
      <c r="AK140" s="31" t="str">
        <f t="shared" si="75"/>
        <v/>
      </c>
      <c r="AL140" s="51"/>
      <c r="AM140" s="33"/>
      <c r="AN140" s="34"/>
      <c r="AO140" s="34" t="str">
        <f t="shared" si="67"/>
        <v/>
      </c>
      <c r="AP140" s="34"/>
      <c r="AQ140" s="34"/>
      <c r="AR140" s="34"/>
      <c r="AS140" s="34" t="str">
        <f t="shared" si="91"/>
        <v/>
      </c>
      <c r="AT140" s="31" t="str">
        <f t="shared" si="76"/>
        <v/>
      </c>
      <c r="AU140" s="51"/>
      <c r="AV140" s="33"/>
      <c r="AW140" s="34"/>
      <c r="AX140" s="34" t="str">
        <f t="shared" si="77"/>
        <v/>
      </c>
      <c r="AY140" s="34"/>
      <c r="AZ140" s="34"/>
      <c r="BA140" s="34"/>
      <c r="BB140" s="34" t="str">
        <f t="shared" si="92"/>
        <v/>
      </c>
      <c r="BC140" s="31" t="str">
        <f t="shared" si="78"/>
        <v/>
      </c>
      <c r="BD140" s="51"/>
      <c r="BE140" s="33"/>
      <c r="BF140" s="34"/>
      <c r="BG140" s="34" t="str">
        <f t="shared" si="79"/>
        <v/>
      </c>
      <c r="BH140" s="34"/>
      <c r="BI140" s="34"/>
      <c r="BJ140" s="34"/>
      <c r="BK140" s="34" t="str">
        <f t="shared" si="93"/>
        <v/>
      </c>
      <c r="BL140" s="31" t="str">
        <f t="shared" si="80"/>
        <v/>
      </c>
      <c r="BM140" s="51"/>
      <c r="BN140" s="33"/>
      <c r="BO140" s="34"/>
      <c r="BP140" s="34" t="str">
        <f t="shared" si="81"/>
        <v/>
      </c>
      <c r="BQ140" s="34"/>
      <c r="BR140" s="34"/>
      <c r="BS140" s="34"/>
      <c r="BT140" s="34" t="str">
        <f t="shared" si="94"/>
        <v/>
      </c>
      <c r="BU140" s="31" t="str">
        <f t="shared" si="82"/>
        <v/>
      </c>
      <c r="BV140" s="51"/>
      <c r="BW140" s="33"/>
      <c r="BX140" s="34"/>
      <c r="BY140" s="34" t="str">
        <f t="shared" si="83"/>
        <v/>
      </c>
      <c r="BZ140" s="34"/>
      <c r="CA140" s="34"/>
      <c r="CB140" s="34"/>
      <c r="CC140" s="34" t="str">
        <f t="shared" si="95"/>
        <v/>
      </c>
      <c r="CD140" s="31" t="str">
        <f t="shared" si="84"/>
        <v/>
      </c>
      <c r="CE140" s="51"/>
      <c r="CF140" s="33"/>
      <c r="CG140" s="34" t="str">
        <f>IF($A140="","",IF(CF140="","I",LOOKUP(CF140/CH$2,{0,0.4,0.45,0.5,0.55,0.6,0.65,0.7,0.75,0.8,1},{"F","D","C","C+","B-","B","B+","A-","A","A+"})))</f>
        <v/>
      </c>
      <c r="CH140" s="35" t="str">
        <f>IF($A140="","",IF(CF140="","--",LOOKUP(CF140/CH$2,{0,0.4,0.45,0.5,0.55,0.6,0.65,0.7,0.75,0.8,1},{0,2,2.25,2.5,2.75,3,3.25,3.5,3.75,4})))</f>
        <v/>
      </c>
      <c r="CI140" s="52"/>
      <c r="CJ140" s="36"/>
      <c r="CK140" s="36"/>
      <c r="CL140" s="36" t="str">
        <f t="shared" si="85"/>
        <v/>
      </c>
      <c r="CM140" s="36"/>
      <c r="CN140" s="37"/>
      <c r="CO140" s="36"/>
      <c r="CP140" s="60" t="str">
        <f t="shared" si="86"/>
        <v/>
      </c>
      <c r="CQ140" s="64"/>
      <c r="CR140" s="35"/>
    </row>
    <row r="141" spans="1:96" s="38" customFormat="1" x14ac:dyDescent="0.25">
      <c r="A141" s="31"/>
      <c r="B141" s="32"/>
      <c r="C141" s="33"/>
      <c r="D141" s="34"/>
      <c r="E141" s="34" t="str">
        <f t="shared" si="68"/>
        <v/>
      </c>
      <c r="F141" s="34"/>
      <c r="G141" s="34"/>
      <c r="H141" s="34"/>
      <c r="I141" s="34" t="str">
        <f t="shared" si="87"/>
        <v/>
      </c>
      <c r="J141" s="34" t="str">
        <f t="shared" si="69"/>
        <v/>
      </c>
      <c r="K141" s="51"/>
      <c r="L141" s="39"/>
      <c r="M141" s="34"/>
      <c r="N141" s="34" t="str">
        <f t="shared" si="70"/>
        <v/>
      </c>
      <c r="O141" s="34"/>
      <c r="P141" s="34"/>
      <c r="Q141" s="34"/>
      <c r="R141" s="34" t="str">
        <f t="shared" si="88"/>
        <v/>
      </c>
      <c r="S141" s="31" t="str">
        <f t="shared" si="71"/>
        <v/>
      </c>
      <c r="T141" s="51"/>
      <c r="U141" s="33"/>
      <c r="V141" s="34"/>
      <c r="W141" s="34" t="str">
        <f t="shared" si="72"/>
        <v/>
      </c>
      <c r="X141" s="34"/>
      <c r="Y141" s="34"/>
      <c r="Z141" s="34"/>
      <c r="AA141" s="34" t="str">
        <f t="shared" si="89"/>
        <v/>
      </c>
      <c r="AB141" s="31" t="str">
        <f t="shared" si="73"/>
        <v/>
      </c>
      <c r="AC141" s="51"/>
      <c r="AD141" s="33"/>
      <c r="AE141" s="34"/>
      <c r="AF141" s="34" t="str">
        <f t="shared" si="74"/>
        <v/>
      </c>
      <c r="AG141" s="34"/>
      <c r="AH141" s="34"/>
      <c r="AI141" s="34"/>
      <c r="AJ141" s="34" t="str">
        <f t="shared" si="90"/>
        <v/>
      </c>
      <c r="AK141" s="31" t="str">
        <f t="shared" si="75"/>
        <v/>
      </c>
      <c r="AL141" s="51"/>
      <c r="AM141" s="33"/>
      <c r="AN141" s="34"/>
      <c r="AO141" s="34" t="str">
        <f t="shared" si="67"/>
        <v/>
      </c>
      <c r="AP141" s="34"/>
      <c r="AQ141" s="34"/>
      <c r="AR141" s="34"/>
      <c r="AS141" s="34" t="str">
        <f t="shared" si="91"/>
        <v/>
      </c>
      <c r="AT141" s="31" t="str">
        <f t="shared" si="76"/>
        <v/>
      </c>
      <c r="AU141" s="51"/>
      <c r="AV141" s="33"/>
      <c r="AW141" s="34"/>
      <c r="AX141" s="34" t="str">
        <f t="shared" si="77"/>
        <v/>
      </c>
      <c r="AY141" s="34"/>
      <c r="AZ141" s="34"/>
      <c r="BA141" s="34"/>
      <c r="BB141" s="34" t="str">
        <f t="shared" si="92"/>
        <v/>
      </c>
      <c r="BC141" s="31" t="str">
        <f t="shared" si="78"/>
        <v/>
      </c>
      <c r="BD141" s="51"/>
      <c r="BE141" s="33"/>
      <c r="BF141" s="34"/>
      <c r="BG141" s="34" t="str">
        <f t="shared" si="79"/>
        <v/>
      </c>
      <c r="BH141" s="34"/>
      <c r="BI141" s="34"/>
      <c r="BJ141" s="34"/>
      <c r="BK141" s="34" t="str">
        <f t="shared" si="93"/>
        <v/>
      </c>
      <c r="BL141" s="31" t="str">
        <f t="shared" si="80"/>
        <v/>
      </c>
      <c r="BM141" s="51"/>
      <c r="BN141" s="33"/>
      <c r="BO141" s="34"/>
      <c r="BP141" s="34" t="str">
        <f t="shared" si="81"/>
        <v/>
      </c>
      <c r="BQ141" s="34"/>
      <c r="BR141" s="34"/>
      <c r="BS141" s="34"/>
      <c r="BT141" s="34" t="str">
        <f t="shared" si="94"/>
        <v/>
      </c>
      <c r="BU141" s="31" t="str">
        <f t="shared" si="82"/>
        <v/>
      </c>
      <c r="BV141" s="51"/>
      <c r="BW141" s="33"/>
      <c r="BX141" s="34"/>
      <c r="BY141" s="34" t="str">
        <f t="shared" si="83"/>
        <v/>
      </c>
      <c r="BZ141" s="34"/>
      <c r="CA141" s="34"/>
      <c r="CB141" s="34"/>
      <c r="CC141" s="34" t="str">
        <f t="shared" si="95"/>
        <v/>
      </c>
      <c r="CD141" s="31" t="str">
        <f t="shared" si="84"/>
        <v/>
      </c>
      <c r="CE141" s="51"/>
      <c r="CF141" s="33"/>
      <c r="CG141" s="34" t="str">
        <f>IF($A141="","",IF(CF141="","I",LOOKUP(CF141/CH$2,{0,0.4,0.45,0.5,0.55,0.6,0.65,0.7,0.75,0.8,1},{"F","D","C","C+","B-","B","B+","A-","A","A+"})))</f>
        <v/>
      </c>
      <c r="CH141" s="35" t="str">
        <f>IF($A141="","",IF(CF141="","--",LOOKUP(CF141/CH$2,{0,0.4,0.45,0.5,0.55,0.6,0.65,0.7,0.75,0.8,1},{0,2,2.25,2.5,2.75,3,3.25,3.5,3.75,4})))</f>
        <v/>
      </c>
      <c r="CI141" s="52"/>
      <c r="CJ141" s="36"/>
      <c r="CK141" s="36"/>
      <c r="CL141" s="36" t="str">
        <f t="shared" si="85"/>
        <v/>
      </c>
      <c r="CM141" s="36"/>
      <c r="CN141" s="37"/>
      <c r="CO141" s="36"/>
      <c r="CP141" s="60" t="str">
        <f t="shared" si="86"/>
        <v/>
      </c>
      <c r="CQ141" s="64"/>
      <c r="CR141" s="35"/>
    </row>
    <row r="142" spans="1:96" s="38" customFormat="1" x14ac:dyDescent="0.25">
      <c r="A142" s="31"/>
      <c r="B142" s="32"/>
      <c r="C142" s="33"/>
      <c r="D142" s="34"/>
      <c r="E142" s="34" t="str">
        <f t="shared" si="68"/>
        <v/>
      </c>
      <c r="F142" s="34"/>
      <c r="G142" s="34"/>
      <c r="H142" s="34"/>
      <c r="I142" s="34" t="str">
        <f t="shared" si="87"/>
        <v/>
      </c>
      <c r="J142" s="34" t="str">
        <f t="shared" si="69"/>
        <v/>
      </c>
      <c r="K142" s="51"/>
      <c r="L142" s="39"/>
      <c r="M142" s="34"/>
      <c r="N142" s="34" t="str">
        <f t="shared" si="70"/>
        <v/>
      </c>
      <c r="O142" s="34"/>
      <c r="P142" s="34"/>
      <c r="Q142" s="34"/>
      <c r="R142" s="34" t="str">
        <f t="shared" si="88"/>
        <v/>
      </c>
      <c r="S142" s="31" t="str">
        <f t="shared" si="71"/>
        <v/>
      </c>
      <c r="T142" s="51"/>
      <c r="U142" s="33"/>
      <c r="V142" s="34"/>
      <c r="W142" s="34" t="str">
        <f t="shared" si="72"/>
        <v/>
      </c>
      <c r="X142" s="34"/>
      <c r="Y142" s="34"/>
      <c r="Z142" s="34"/>
      <c r="AA142" s="34" t="str">
        <f t="shared" si="89"/>
        <v/>
      </c>
      <c r="AB142" s="31" t="str">
        <f t="shared" si="73"/>
        <v/>
      </c>
      <c r="AC142" s="51"/>
      <c r="AD142" s="33"/>
      <c r="AE142" s="34"/>
      <c r="AF142" s="34" t="str">
        <f t="shared" si="74"/>
        <v/>
      </c>
      <c r="AG142" s="34"/>
      <c r="AH142" s="34"/>
      <c r="AI142" s="34"/>
      <c r="AJ142" s="34" t="str">
        <f t="shared" si="90"/>
        <v/>
      </c>
      <c r="AK142" s="31" t="str">
        <f t="shared" si="75"/>
        <v/>
      </c>
      <c r="AL142" s="51"/>
      <c r="AM142" s="33"/>
      <c r="AN142" s="34"/>
      <c r="AO142" s="34" t="str">
        <f t="shared" si="67"/>
        <v/>
      </c>
      <c r="AP142" s="34"/>
      <c r="AQ142" s="34"/>
      <c r="AR142" s="34"/>
      <c r="AS142" s="34" t="str">
        <f t="shared" si="91"/>
        <v/>
      </c>
      <c r="AT142" s="31" t="str">
        <f t="shared" si="76"/>
        <v/>
      </c>
      <c r="AU142" s="51"/>
      <c r="AV142" s="33"/>
      <c r="AW142" s="34"/>
      <c r="AX142" s="34" t="str">
        <f t="shared" si="77"/>
        <v/>
      </c>
      <c r="AY142" s="34"/>
      <c r="AZ142" s="34"/>
      <c r="BA142" s="34"/>
      <c r="BB142" s="34" t="str">
        <f t="shared" si="92"/>
        <v/>
      </c>
      <c r="BC142" s="31" t="str">
        <f t="shared" si="78"/>
        <v/>
      </c>
      <c r="BD142" s="51"/>
      <c r="BE142" s="33"/>
      <c r="BF142" s="34"/>
      <c r="BG142" s="34" t="str">
        <f t="shared" si="79"/>
        <v/>
      </c>
      <c r="BH142" s="34"/>
      <c r="BI142" s="34"/>
      <c r="BJ142" s="34"/>
      <c r="BK142" s="34" t="str">
        <f t="shared" si="93"/>
        <v/>
      </c>
      <c r="BL142" s="31" t="str">
        <f t="shared" si="80"/>
        <v/>
      </c>
      <c r="BM142" s="51"/>
      <c r="BN142" s="33"/>
      <c r="BO142" s="34"/>
      <c r="BP142" s="34" t="str">
        <f t="shared" si="81"/>
        <v/>
      </c>
      <c r="BQ142" s="34"/>
      <c r="BR142" s="34"/>
      <c r="BS142" s="34"/>
      <c r="BT142" s="34" t="str">
        <f t="shared" si="94"/>
        <v/>
      </c>
      <c r="BU142" s="31" t="str">
        <f t="shared" si="82"/>
        <v/>
      </c>
      <c r="BV142" s="51"/>
      <c r="BW142" s="33"/>
      <c r="BX142" s="34"/>
      <c r="BY142" s="34" t="str">
        <f t="shared" si="83"/>
        <v/>
      </c>
      <c r="BZ142" s="34"/>
      <c r="CA142" s="34"/>
      <c r="CB142" s="34"/>
      <c r="CC142" s="34" t="str">
        <f t="shared" si="95"/>
        <v/>
      </c>
      <c r="CD142" s="31" t="str">
        <f t="shared" si="84"/>
        <v/>
      </c>
      <c r="CE142" s="51"/>
      <c r="CF142" s="33"/>
      <c r="CG142" s="34" t="str">
        <f>IF($A142="","",IF(CF142="","I",LOOKUP(CF142/CH$2,{0,0.4,0.45,0.5,0.55,0.6,0.65,0.7,0.75,0.8,1},{"F","D","C","C+","B-","B","B+","A-","A","A+"})))</f>
        <v/>
      </c>
      <c r="CH142" s="35" t="str">
        <f>IF($A142="","",IF(CF142="","--",LOOKUP(CF142/CH$2,{0,0.4,0.45,0.5,0.55,0.6,0.65,0.7,0.75,0.8,1},{0,2,2.25,2.5,2.75,3,3.25,3.5,3.75,4})))</f>
        <v/>
      </c>
      <c r="CI142" s="52"/>
      <c r="CJ142" s="36"/>
      <c r="CK142" s="36"/>
      <c r="CL142" s="36" t="str">
        <f t="shared" si="85"/>
        <v/>
      </c>
      <c r="CM142" s="36"/>
      <c r="CN142" s="37"/>
      <c r="CO142" s="36"/>
      <c r="CP142" s="60" t="str">
        <f t="shared" si="86"/>
        <v/>
      </c>
      <c r="CQ142" s="64"/>
      <c r="CR142" s="35"/>
    </row>
    <row r="143" spans="1:96" s="38" customFormat="1" x14ac:dyDescent="0.25">
      <c r="A143" s="31"/>
      <c r="B143" s="32"/>
      <c r="C143" s="33"/>
      <c r="D143" s="34"/>
      <c r="E143" s="34" t="str">
        <f t="shared" si="68"/>
        <v/>
      </c>
      <c r="F143" s="34"/>
      <c r="G143" s="34"/>
      <c r="H143" s="34"/>
      <c r="I143" s="34" t="str">
        <f t="shared" si="87"/>
        <v/>
      </c>
      <c r="J143" s="34" t="str">
        <f t="shared" si="69"/>
        <v/>
      </c>
      <c r="K143" s="51"/>
      <c r="L143" s="39"/>
      <c r="M143" s="34"/>
      <c r="N143" s="34" t="str">
        <f t="shared" si="70"/>
        <v/>
      </c>
      <c r="O143" s="34"/>
      <c r="P143" s="34"/>
      <c r="Q143" s="34"/>
      <c r="R143" s="34" t="str">
        <f t="shared" si="88"/>
        <v/>
      </c>
      <c r="S143" s="31" t="str">
        <f t="shared" si="71"/>
        <v/>
      </c>
      <c r="T143" s="51"/>
      <c r="U143" s="33"/>
      <c r="V143" s="34"/>
      <c r="W143" s="34" t="str">
        <f t="shared" si="72"/>
        <v/>
      </c>
      <c r="X143" s="34"/>
      <c r="Y143" s="34"/>
      <c r="Z143" s="34"/>
      <c r="AA143" s="34" t="str">
        <f t="shared" si="89"/>
        <v/>
      </c>
      <c r="AB143" s="31" t="str">
        <f t="shared" si="73"/>
        <v/>
      </c>
      <c r="AC143" s="51"/>
      <c r="AD143" s="33"/>
      <c r="AE143" s="34"/>
      <c r="AF143" s="34" t="str">
        <f t="shared" si="74"/>
        <v/>
      </c>
      <c r="AG143" s="34"/>
      <c r="AH143" s="34"/>
      <c r="AI143" s="34"/>
      <c r="AJ143" s="34" t="str">
        <f t="shared" si="90"/>
        <v/>
      </c>
      <c r="AK143" s="31" t="str">
        <f t="shared" si="75"/>
        <v/>
      </c>
      <c r="AL143" s="51"/>
      <c r="AM143" s="33"/>
      <c r="AN143" s="34"/>
      <c r="AO143" s="34" t="str">
        <f t="shared" si="67"/>
        <v/>
      </c>
      <c r="AP143" s="34"/>
      <c r="AQ143" s="34"/>
      <c r="AR143" s="34"/>
      <c r="AS143" s="34" t="str">
        <f t="shared" si="91"/>
        <v/>
      </c>
      <c r="AT143" s="31" t="str">
        <f t="shared" si="76"/>
        <v/>
      </c>
      <c r="AU143" s="51"/>
      <c r="AV143" s="33"/>
      <c r="AW143" s="34"/>
      <c r="AX143" s="34" t="str">
        <f t="shared" si="77"/>
        <v/>
      </c>
      <c r="AY143" s="34"/>
      <c r="AZ143" s="34"/>
      <c r="BA143" s="34"/>
      <c r="BB143" s="34" t="str">
        <f t="shared" si="92"/>
        <v/>
      </c>
      <c r="BC143" s="31" t="str">
        <f t="shared" si="78"/>
        <v/>
      </c>
      <c r="BD143" s="51"/>
      <c r="BE143" s="33"/>
      <c r="BF143" s="34"/>
      <c r="BG143" s="34" t="str">
        <f t="shared" si="79"/>
        <v/>
      </c>
      <c r="BH143" s="34"/>
      <c r="BI143" s="34"/>
      <c r="BJ143" s="34"/>
      <c r="BK143" s="34" t="str">
        <f t="shared" si="93"/>
        <v/>
      </c>
      <c r="BL143" s="31" t="str">
        <f t="shared" si="80"/>
        <v/>
      </c>
      <c r="BM143" s="51"/>
      <c r="BN143" s="33"/>
      <c r="BO143" s="34"/>
      <c r="BP143" s="34" t="str">
        <f t="shared" si="81"/>
        <v/>
      </c>
      <c r="BQ143" s="34"/>
      <c r="BR143" s="34"/>
      <c r="BS143" s="34"/>
      <c r="BT143" s="34" t="str">
        <f t="shared" si="94"/>
        <v/>
      </c>
      <c r="BU143" s="31" t="str">
        <f t="shared" si="82"/>
        <v/>
      </c>
      <c r="BV143" s="51"/>
      <c r="BW143" s="33"/>
      <c r="BX143" s="34"/>
      <c r="BY143" s="34" t="str">
        <f t="shared" si="83"/>
        <v/>
      </c>
      <c r="BZ143" s="34"/>
      <c r="CA143" s="34"/>
      <c r="CB143" s="34"/>
      <c r="CC143" s="34" t="str">
        <f t="shared" si="95"/>
        <v/>
      </c>
      <c r="CD143" s="31" t="str">
        <f t="shared" si="84"/>
        <v/>
      </c>
      <c r="CE143" s="51"/>
      <c r="CF143" s="33"/>
      <c r="CG143" s="34" t="str">
        <f>IF($A143="","",IF(CF143="","I",LOOKUP(CF143/CH$2,{0,0.4,0.45,0.5,0.55,0.6,0.65,0.7,0.75,0.8,1},{"F","D","C","C+","B-","B","B+","A-","A","A+"})))</f>
        <v/>
      </c>
      <c r="CH143" s="35" t="str">
        <f>IF($A143="","",IF(CF143="","--",LOOKUP(CF143/CH$2,{0,0.4,0.45,0.5,0.55,0.6,0.65,0.7,0.75,0.8,1},{0,2,2.25,2.5,2.75,3,3.25,3.5,3.75,4})))</f>
        <v/>
      </c>
      <c r="CI143" s="52"/>
      <c r="CJ143" s="36"/>
      <c r="CK143" s="36"/>
      <c r="CL143" s="36" t="str">
        <f t="shared" si="85"/>
        <v/>
      </c>
      <c r="CM143" s="36"/>
      <c r="CN143" s="37"/>
      <c r="CO143" s="36"/>
      <c r="CP143" s="60" t="str">
        <f t="shared" si="86"/>
        <v/>
      </c>
      <c r="CQ143" s="64"/>
      <c r="CR143" s="35"/>
    </row>
    <row r="144" spans="1:96" s="38" customFormat="1" x14ac:dyDescent="0.25">
      <c r="A144" s="31"/>
      <c r="B144" s="32"/>
      <c r="C144" s="33"/>
      <c r="D144" s="34"/>
      <c r="E144" s="34" t="str">
        <f t="shared" si="68"/>
        <v/>
      </c>
      <c r="F144" s="34"/>
      <c r="G144" s="34"/>
      <c r="H144" s="34"/>
      <c r="I144" s="34" t="str">
        <f t="shared" si="87"/>
        <v/>
      </c>
      <c r="J144" s="34" t="str">
        <f t="shared" si="69"/>
        <v/>
      </c>
      <c r="K144" s="51"/>
      <c r="L144" s="39"/>
      <c r="M144" s="34"/>
      <c r="N144" s="34" t="str">
        <f t="shared" si="70"/>
        <v/>
      </c>
      <c r="O144" s="34"/>
      <c r="P144" s="34"/>
      <c r="Q144" s="34"/>
      <c r="R144" s="34" t="str">
        <f t="shared" si="88"/>
        <v/>
      </c>
      <c r="S144" s="31" t="str">
        <f t="shared" si="71"/>
        <v/>
      </c>
      <c r="T144" s="51"/>
      <c r="U144" s="33"/>
      <c r="V144" s="34"/>
      <c r="W144" s="34" t="str">
        <f t="shared" si="72"/>
        <v/>
      </c>
      <c r="X144" s="34"/>
      <c r="Y144" s="34"/>
      <c r="Z144" s="34"/>
      <c r="AA144" s="34" t="str">
        <f t="shared" si="89"/>
        <v/>
      </c>
      <c r="AB144" s="31" t="str">
        <f t="shared" si="73"/>
        <v/>
      </c>
      <c r="AC144" s="51"/>
      <c r="AD144" s="33"/>
      <c r="AE144" s="34"/>
      <c r="AF144" s="34" t="str">
        <f t="shared" si="74"/>
        <v/>
      </c>
      <c r="AG144" s="34"/>
      <c r="AH144" s="34"/>
      <c r="AI144" s="34"/>
      <c r="AJ144" s="34" t="str">
        <f t="shared" si="90"/>
        <v/>
      </c>
      <c r="AK144" s="31" t="str">
        <f t="shared" si="75"/>
        <v/>
      </c>
      <c r="AL144" s="51"/>
      <c r="AM144" s="33"/>
      <c r="AN144" s="34"/>
      <c r="AO144" s="34" t="str">
        <f t="shared" si="67"/>
        <v/>
      </c>
      <c r="AP144" s="34"/>
      <c r="AQ144" s="34"/>
      <c r="AR144" s="34"/>
      <c r="AS144" s="34" t="str">
        <f t="shared" si="91"/>
        <v/>
      </c>
      <c r="AT144" s="31" t="str">
        <f t="shared" si="76"/>
        <v/>
      </c>
      <c r="AU144" s="51"/>
      <c r="AV144" s="33"/>
      <c r="AW144" s="34"/>
      <c r="AX144" s="34" t="str">
        <f t="shared" si="77"/>
        <v/>
      </c>
      <c r="AY144" s="34"/>
      <c r="AZ144" s="34"/>
      <c r="BA144" s="34"/>
      <c r="BB144" s="34" t="str">
        <f t="shared" si="92"/>
        <v/>
      </c>
      <c r="BC144" s="31" t="str">
        <f t="shared" si="78"/>
        <v/>
      </c>
      <c r="BD144" s="51"/>
      <c r="BE144" s="33"/>
      <c r="BF144" s="34"/>
      <c r="BG144" s="34" t="str">
        <f t="shared" si="79"/>
        <v/>
      </c>
      <c r="BH144" s="34"/>
      <c r="BI144" s="34"/>
      <c r="BJ144" s="34"/>
      <c r="BK144" s="34" t="str">
        <f t="shared" si="93"/>
        <v/>
      </c>
      <c r="BL144" s="31" t="str">
        <f t="shared" si="80"/>
        <v/>
      </c>
      <c r="BM144" s="51"/>
      <c r="BN144" s="33"/>
      <c r="BO144" s="34"/>
      <c r="BP144" s="34" t="str">
        <f t="shared" si="81"/>
        <v/>
      </c>
      <c r="BQ144" s="34"/>
      <c r="BR144" s="34"/>
      <c r="BS144" s="34"/>
      <c r="BT144" s="34" t="str">
        <f t="shared" si="94"/>
        <v/>
      </c>
      <c r="BU144" s="31" t="str">
        <f t="shared" si="82"/>
        <v/>
      </c>
      <c r="BV144" s="51"/>
      <c r="BW144" s="33"/>
      <c r="BX144" s="34"/>
      <c r="BY144" s="34" t="str">
        <f t="shared" si="83"/>
        <v/>
      </c>
      <c r="BZ144" s="34"/>
      <c r="CA144" s="34"/>
      <c r="CB144" s="34"/>
      <c r="CC144" s="34" t="str">
        <f t="shared" si="95"/>
        <v/>
      </c>
      <c r="CD144" s="31" t="str">
        <f t="shared" si="84"/>
        <v/>
      </c>
      <c r="CE144" s="51"/>
      <c r="CF144" s="33"/>
      <c r="CG144" s="34" t="str">
        <f>IF($A144="","",IF(CF144="","I",LOOKUP(CF144/CH$2,{0,0.4,0.45,0.5,0.55,0.6,0.65,0.7,0.75,0.8,1},{"F","D","C","C+","B-","B","B+","A-","A","A+"})))</f>
        <v/>
      </c>
      <c r="CH144" s="35" t="str">
        <f>IF($A144="","",IF(CF144="","--",LOOKUP(CF144/CH$2,{0,0.4,0.45,0.5,0.55,0.6,0.65,0.7,0.75,0.8,1},{0,2,2.25,2.5,2.75,3,3.25,3.5,3.75,4})))</f>
        <v/>
      </c>
      <c r="CI144" s="52"/>
      <c r="CJ144" s="36"/>
      <c r="CK144" s="36"/>
      <c r="CL144" s="36" t="str">
        <f t="shared" si="85"/>
        <v/>
      </c>
      <c r="CM144" s="36"/>
      <c r="CN144" s="37"/>
      <c r="CO144" s="36"/>
      <c r="CP144" s="60" t="str">
        <f t="shared" si="86"/>
        <v/>
      </c>
      <c r="CQ144" s="64"/>
      <c r="CR144" s="35"/>
    </row>
    <row r="145" spans="1:96" s="38" customFormat="1" x14ac:dyDescent="0.25">
      <c r="A145" s="31"/>
      <c r="B145" s="32"/>
      <c r="C145" s="33"/>
      <c r="D145" s="34"/>
      <c r="E145" s="34" t="str">
        <f t="shared" si="68"/>
        <v/>
      </c>
      <c r="F145" s="34"/>
      <c r="G145" s="34"/>
      <c r="H145" s="34"/>
      <c r="I145" s="34" t="str">
        <f t="shared" si="87"/>
        <v/>
      </c>
      <c r="J145" s="34" t="str">
        <f t="shared" si="69"/>
        <v/>
      </c>
      <c r="K145" s="51"/>
      <c r="L145" s="39"/>
      <c r="M145" s="34"/>
      <c r="N145" s="34" t="str">
        <f t="shared" si="70"/>
        <v/>
      </c>
      <c r="O145" s="34"/>
      <c r="P145" s="34"/>
      <c r="Q145" s="34"/>
      <c r="R145" s="34" t="str">
        <f t="shared" si="88"/>
        <v/>
      </c>
      <c r="S145" s="31" t="str">
        <f t="shared" si="71"/>
        <v/>
      </c>
      <c r="T145" s="51"/>
      <c r="U145" s="33"/>
      <c r="V145" s="34"/>
      <c r="W145" s="34" t="str">
        <f t="shared" si="72"/>
        <v/>
      </c>
      <c r="X145" s="34"/>
      <c r="Y145" s="34"/>
      <c r="Z145" s="34"/>
      <c r="AA145" s="34" t="str">
        <f t="shared" si="89"/>
        <v/>
      </c>
      <c r="AB145" s="31" t="str">
        <f t="shared" si="73"/>
        <v/>
      </c>
      <c r="AC145" s="51"/>
      <c r="AD145" s="33"/>
      <c r="AE145" s="34"/>
      <c r="AF145" s="34" t="str">
        <f t="shared" si="74"/>
        <v/>
      </c>
      <c r="AG145" s="34"/>
      <c r="AH145" s="34"/>
      <c r="AI145" s="34"/>
      <c r="AJ145" s="34" t="str">
        <f t="shared" si="90"/>
        <v/>
      </c>
      <c r="AK145" s="31" t="str">
        <f t="shared" si="75"/>
        <v/>
      </c>
      <c r="AL145" s="51"/>
      <c r="AM145" s="33"/>
      <c r="AN145" s="34"/>
      <c r="AO145" s="34" t="str">
        <f t="shared" si="67"/>
        <v/>
      </c>
      <c r="AP145" s="34"/>
      <c r="AQ145" s="34"/>
      <c r="AR145" s="34"/>
      <c r="AS145" s="34" t="str">
        <f t="shared" si="91"/>
        <v/>
      </c>
      <c r="AT145" s="31" t="str">
        <f t="shared" si="76"/>
        <v/>
      </c>
      <c r="AU145" s="51"/>
      <c r="AV145" s="33"/>
      <c r="AW145" s="34"/>
      <c r="AX145" s="34" t="str">
        <f t="shared" si="77"/>
        <v/>
      </c>
      <c r="AY145" s="34"/>
      <c r="AZ145" s="34"/>
      <c r="BA145" s="34"/>
      <c r="BB145" s="34" t="str">
        <f t="shared" si="92"/>
        <v/>
      </c>
      <c r="BC145" s="31" t="str">
        <f t="shared" si="78"/>
        <v/>
      </c>
      <c r="BD145" s="51"/>
      <c r="BE145" s="33"/>
      <c r="BF145" s="34"/>
      <c r="BG145" s="34" t="str">
        <f t="shared" si="79"/>
        <v/>
      </c>
      <c r="BH145" s="34"/>
      <c r="BI145" s="34"/>
      <c r="BJ145" s="34"/>
      <c r="BK145" s="34" t="str">
        <f t="shared" si="93"/>
        <v/>
      </c>
      <c r="BL145" s="31" t="str">
        <f t="shared" si="80"/>
        <v/>
      </c>
      <c r="BM145" s="51"/>
      <c r="BN145" s="33"/>
      <c r="BO145" s="34"/>
      <c r="BP145" s="34" t="str">
        <f t="shared" si="81"/>
        <v/>
      </c>
      <c r="BQ145" s="34"/>
      <c r="BR145" s="34"/>
      <c r="BS145" s="34"/>
      <c r="BT145" s="34" t="str">
        <f t="shared" si="94"/>
        <v/>
      </c>
      <c r="BU145" s="31" t="str">
        <f t="shared" si="82"/>
        <v/>
      </c>
      <c r="BV145" s="51"/>
      <c r="BW145" s="33"/>
      <c r="BX145" s="34"/>
      <c r="BY145" s="34" t="str">
        <f t="shared" si="83"/>
        <v/>
      </c>
      <c r="BZ145" s="34"/>
      <c r="CA145" s="34"/>
      <c r="CB145" s="34"/>
      <c r="CC145" s="34" t="str">
        <f t="shared" si="95"/>
        <v/>
      </c>
      <c r="CD145" s="31" t="str">
        <f t="shared" si="84"/>
        <v/>
      </c>
      <c r="CE145" s="51"/>
      <c r="CF145" s="33"/>
      <c r="CG145" s="34" t="str">
        <f>IF($A145="","",IF(CF145="","I",LOOKUP(CF145/CH$2,{0,0.4,0.45,0.5,0.55,0.6,0.65,0.7,0.75,0.8,1},{"F","D","C","C+","B-","B","B+","A-","A","A+"})))</f>
        <v/>
      </c>
      <c r="CH145" s="35" t="str">
        <f>IF($A145="","",IF(CF145="","--",LOOKUP(CF145/CH$2,{0,0.4,0.45,0.5,0.55,0.6,0.65,0.7,0.75,0.8,1},{0,2,2.25,2.5,2.75,3,3.25,3.5,3.75,4})))</f>
        <v/>
      </c>
      <c r="CI145" s="52"/>
      <c r="CJ145" s="36"/>
      <c r="CK145" s="36"/>
      <c r="CL145" s="36" t="str">
        <f t="shared" si="85"/>
        <v/>
      </c>
      <c r="CM145" s="36"/>
      <c r="CN145" s="37"/>
      <c r="CO145" s="36"/>
      <c r="CP145" s="60" t="str">
        <f t="shared" si="86"/>
        <v/>
      </c>
      <c r="CQ145" s="64"/>
      <c r="CR145" s="35"/>
    </row>
    <row r="146" spans="1:96" s="38" customFormat="1" x14ac:dyDescent="0.25">
      <c r="A146" s="31"/>
      <c r="B146" s="32"/>
      <c r="C146" s="33"/>
      <c r="D146" s="34"/>
      <c r="E146" s="34" t="str">
        <f t="shared" si="68"/>
        <v/>
      </c>
      <c r="F146" s="34"/>
      <c r="G146" s="34"/>
      <c r="H146" s="34"/>
      <c r="I146" s="34" t="str">
        <f t="shared" si="87"/>
        <v/>
      </c>
      <c r="J146" s="34" t="str">
        <f t="shared" si="69"/>
        <v/>
      </c>
      <c r="K146" s="51"/>
      <c r="L146" s="39"/>
      <c r="M146" s="34"/>
      <c r="N146" s="34" t="str">
        <f t="shared" si="70"/>
        <v/>
      </c>
      <c r="O146" s="34"/>
      <c r="P146" s="34"/>
      <c r="Q146" s="34"/>
      <c r="R146" s="34" t="str">
        <f t="shared" si="88"/>
        <v/>
      </c>
      <c r="S146" s="31" t="str">
        <f t="shared" si="71"/>
        <v/>
      </c>
      <c r="T146" s="51"/>
      <c r="U146" s="33"/>
      <c r="V146" s="34"/>
      <c r="W146" s="34" t="str">
        <f t="shared" si="72"/>
        <v/>
      </c>
      <c r="X146" s="34"/>
      <c r="Y146" s="34"/>
      <c r="Z146" s="34"/>
      <c r="AA146" s="34" t="str">
        <f t="shared" si="89"/>
        <v/>
      </c>
      <c r="AB146" s="31" t="str">
        <f t="shared" si="73"/>
        <v/>
      </c>
      <c r="AC146" s="51"/>
      <c r="AD146" s="33"/>
      <c r="AE146" s="34"/>
      <c r="AF146" s="34" t="str">
        <f t="shared" si="74"/>
        <v/>
      </c>
      <c r="AG146" s="34"/>
      <c r="AH146" s="34"/>
      <c r="AI146" s="34"/>
      <c r="AJ146" s="34" t="str">
        <f t="shared" si="90"/>
        <v/>
      </c>
      <c r="AK146" s="31" t="str">
        <f t="shared" si="75"/>
        <v/>
      </c>
      <c r="AL146" s="51"/>
      <c r="AM146" s="33"/>
      <c r="AN146" s="34"/>
      <c r="AO146" s="34" t="str">
        <f t="shared" si="67"/>
        <v/>
      </c>
      <c r="AP146" s="34"/>
      <c r="AQ146" s="34"/>
      <c r="AR146" s="34"/>
      <c r="AS146" s="34" t="str">
        <f t="shared" si="91"/>
        <v/>
      </c>
      <c r="AT146" s="31" t="str">
        <f t="shared" si="76"/>
        <v/>
      </c>
      <c r="AU146" s="51"/>
      <c r="AV146" s="33"/>
      <c r="AW146" s="34"/>
      <c r="AX146" s="34" t="str">
        <f t="shared" si="77"/>
        <v/>
      </c>
      <c r="AY146" s="34"/>
      <c r="AZ146" s="34"/>
      <c r="BA146" s="34"/>
      <c r="BB146" s="34" t="str">
        <f t="shared" si="92"/>
        <v/>
      </c>
      <c r="BC146" s="31" t="str">
        <f t="shared" si="78"/>
        <v/>
      </c>
      <c r="BD146" s="51"/>
      <c r="BE146" s="33"/>
      <c r="BF146" s="34"/>
      <c r="BG146" s="34" t="str">
        <f t="shared" si="79"/>
        <v/>
      </c>
      <c r="BH146" s="34"/>
      <c r="BI146" s="34"/>
      <c r="BJ146" s="34"/>
      <c r="BK146" s="34" t="str">
        <f t="shared" si="93"/>
        <v/>
      </c>
      <c r="BL146" s="31" t="str">
        <f t="shared" si="80"/>
        <v/>
      </c>
      <c r="BM146" s="51"/>
      <c r="BN146" s="33"/>
      <c r="BO146" s="34"/>
      <c r="BP146" s="34" t="str">
        <f t="shared" si="81"/>
        <v/>
      </c>
      <c r="BQ146" s="34"/>
      <c r="BR146" s="34"/>
      <c r="BS146" s="34"/>
      <c r="BT146" s="34" t="str">
        <f t="shared" si="94"/>
        <v/>
      </c>
      <c r="BU146" s="31" t="str">
        <f t="shared" si="82"/>
        <v/>
      </c>
      <c r="BV146" s="51"/>
      <c r="BW146" s="33"/>
      <c r="BX146" s="34"/>
      <c r="BY146" s="34" t="str">
        <f t="shared" si="83"/>
        <v/>
      </c>
      <c r="BZ146" s="34"/>
      <c r="CA146" s="34"/>
      <c r="CB146" s="34"/>
      <c r="CC146" s="34" t="str">
        <f t="shared" si="95"/>
        <v/>
      </c>
      <c r="CD146" s="31" t="str">
        <f t="shared" si="84"/>
        <v/>
      </c>
      <c r="CE146" s="51"/>
      <c r="CF146" s="33"/>
      <c r="CG146" s="34" t="str">
        <f>IF($A146="","",IF(CF146="","I",LOOKUP(CF146/CH$2,{0,0.4,0.45,0.5,0.55,0.6,0.65,0.7,0.75,0.8,1},{"F","D","C","C+","B-","B","B+","A-","A","A+"})))</f>
        <v/>
      </c>
      <c r="CH146" s="35" t="str">
        <f>IF($A146="","",IF(CF146="","--",LOOKUP(CF146/CH$2,{0,0.4,0.45,0.5,0.55,0.6,0.65,0.7,0.75,0.8,1},{0,2,2.25,2.5,2.75,3,3.25,3.5,3.75,4})))</f>
        <v/>
      </c>
      <c r="CI146" s="52"/>
      <c r="CJ146" s="36"/>
      <c r="CK146" s="36"/>
      <c r="CL146" s="36" t="str">
        <f t="shared" si="85"/>
        <v/>
      </c>
      <c r="CM146" s="36"/>
      <c r="CN146" s="37"/>
      <c r="CO146" s="36"/>
      <c r="CP146" s="60" t="str">
        <f t="shared" si="86"/>
        <v/>
      </c>
      <c r="CQ146" s="64"/>
      <c r="CR146" s="35"/>
    </row>
    <row r="147" spans="1:96" s="38" customFormat="1" x14ac:dyDescent="0.25">
      <c r="A147" s="31"/>
      <c r="B147" s="32"/>
      <c r="C147" s="33"/>
      <c r="D147" s="34"/>
      <c r="E147" s="34" t="str">
        <f t="shared" si="68"/>
        <v/>
      </c>
      <c r="F147" s="34"/>
      <c r="G147" s="34"/>
      <c r="H147" s="34"/>
      <c r="I147" s="34" t="str">
        <f t="shared" si="87"/>
        <v/>
      </c>
      <c r="J147" s="34" t="str">
        <f t="shared" si="69"/>
        <v/>
      </c>
      <c r="K147" s="51"/>
      <c r="L147" s="39"/>
      <c r="M147" s="34"/>
      <c r="N147" s="34" t="str">
        <f t="shared" si="70"/>
        <v/>
      </c>
      <c r="O147" s="34"/>
      <c r="P147" s="34"/>
      <c r="Q147" s="34"/>
      <c r="R147" s="34" t="str">
        <f t="shared" si="88"/>
        <v/>
      </c>
      <c r="S147" s="31" t="str">
        <f t="shared" si="71"/>
        <v/>
      </c>
      <c r="T147" s="51"/>
      <c r="U147" s="33"/>
      <c r="V147" s="34"/>
      <c r="W147" s="34" t="str">
        <f t="shared" si="72"/>
        <v/>
      </c>
      <c r="X147" s="34"/>
      <c r="Y147" s="34"/>
      <c r="Z147" s="34"/>
      <c r="AA147" s="34" t="str">
        <f t="shared" si="89"/>
        <v/>
      </c>
      <c r="AB147" s="31" t="str">
        <f t="shared" si="73"/>
        <v/>
      </c>
      <c r="AC147" s="51"/>
      <c r="AD147" s="33"/>
      <c r="AE147" s="34"/>
      <c r="AF147" s="34" t="str">
        <f t="shared" si="74"/>
        <v/>
      </c>
      <c r="AG147" s="34"/>
      <c r="AH147" s="34"/>
      <c r="AI147" s="34"/>
      <c r="AJ147" s="34" t="str">
        <f t="shared" si="90"/>
        <v/>
      </c>
      <c r="AK147" s="31" t="str">
        <f t="shared" si="75"/>
        <v/>
      </c>
      <c r="AL147" s="51"/>
      <c r="AM147" s="33"/>
      <c r="AN147" s="34"/>
      <c r="AO147" s="34" t="str">
        <f t="shared" si="67"/>
        <v/>
      </c>
      <c r="AP147" s="34"/>
      <c r="AQ147" s="34"/>
      <c r="AR147" s="34"/>
      <c r="AS147" s="34" t="str">
        <f t="shared" si="91"/>
        <v/>
      </c>
      <c r="AT147" s="31" t="str">
        <f t="shared" si="76"/>
        <v/>
      </c>
      <c r="AU147" s="51"/>
      <c r="AV147" s="33"/>
      <c r="AW147" s="34"/>
      <c r="AX147" s="34" t="str">
        <f t="shared" si="77"/>
        <v/>
      </c>
      <c r="AY147" s="34"/>
      <c r="AZ147" s="34"/>
      <c r="BA147" s="34"/>
      <c r="BB147" s="34" t="str">
        <f t="shared" si="92"/>
        <v/>
      </c>
      <c r="BC147" s="31" t="str">
        <f t="shared" si="78"/>
        <v/>
      </c>
      <c r="BD147" s="51"/>
      <c r="BE147" s="33"/>
      <c r="BF147" s="34"/>
      <c r="BG147" s="34" t="str">
        <f t="shared" si="79"/>
        <v/>
      </c>
      <c r="BH147" s="34"/>
      <c r="BI147" s="34"/>
      <c r="BJ147" s="34"/>
      <c r="BK147" s="34" t="str">
        <f t="shared" si="93"/>
        <v/>
      </c>
      <c r="BL147" s="31" t="str">
        <f t="shared" si="80"/>
        <v/>
      </c>
      <c r="BM147" s="51"/>
      <c r="BN147" s="33"/>
      <c r="BO147" s="34"/>
      <c r="BP147" s="34" t="str">
        <f t="shared" si="81"/>
        <v/>
      </c>
      <c r="BQ147" s="34"/>
      <c r="BR147" s="34"/>
      <c r="BS147" s="34"/>
      <c r="BT147" s="34" t="str">
        <f t="shared" si="94"/>
        <v/>
      </c>
      <c r="BU147" s="31" t="str">
        <f t="shared" si="82"/>
        <v/>
      </c>
      <c r="BV147" s="51"/>
      <c r="BW147" s="33"/>
      <c r="BX147" s="34"/>
      <c r="BY147" s="34" t="str">
        <f t="shared" si="83"/>
        <v/>
      </c>
      <c r="BZ147" s="34"/>
      <c r="CA147" s="34"/>
      <c r="CB147" s="34"/>
      <c r="CC147" s="34" t="str">
        <f t="shared" si="95"/>
        <v/>
      </c>
      <c r="CD147" s="31" t="str">
        <f t="shared" si="84"/>
        <v/>
      </c>
      <c r="CE147" s="51"/>
      <c r="CF147" s="33"/>
      <c r="CG147" s="34" t="str">
        <f>IF($A147="","",IF(CF147="","I",LOOKUP(CF147/CH$2,{0,0.4,0.45,0.5,0.55,0.6,0.65,0.7,0.75,0.8,1},{"F","D","C","C+","B-","B","B+","A-","A","A+"})))</f>
        <v/>
      </c>
      <c r="CH147" s="35" t="str">
        <f>IF($A147="","",IF(CF147="","--",LOOKUP(CF147/CH$2,{0,0.4,0.45,0.5,0.55,0.6,0.65,0.7,0.75,0.8,1},{0,2,2.25,2.5,2.75,3,3.25,3.5,3.75,4})))</f>
        <v/>
      </c>
      <c r="CI147" s="52"/>
      <c r="CJ147" s="36"/>
      <c r="CK147" s="36"/>
      <c r="CL147" s="36" t="str">
        <f t="shared" si="85"/>
        <v/>
      </c>
      <c r="CM147" s="36"/>
      <c r="CN147" s="37"/>
      <c r="CO147" s="36"/>
      <c r="CP147" s="60" t="str">
        <f t="shared" si="86"/>
        <v/>
      </c>
      <c r="CQ147" s="64"/>
      <c r="CR147" s="35"/>
    </row>
    <row r="148" spans="1:96" s="38" customFormat="1" x14ac:dyDescent="0.25">
      <c r="A148" s="31"/>
      <c r="B148" s="32"/>
      <c r="C148" s="33"/>
      <c r="D148" s="34"/>
      <c r="E148" s="34" t="str">
        <f t="shared" si="68"/>
        <v/>
      </c>
      <c r="F148" s="34"/>
      <c r="G148" s="34"/>
      <c r="H148" s="34"/>
      <c r="I148" s="34" t="str">
        <f t="shared" si="87"/>
        <v/>
      </c>
      <c r="J148" s="34" t="str">
        <f t="shared" si="69"/>
        <v/>
      </c>
      <c r="K148" s="51"/>
      <c r="L148" s="39"/>
      <c r="M148" s="34"/>
      <c r="N148" s="34" t="str">
        <f t="shared" si="70"/>
        <v/>
      </c>
      <c r="O148" s="34"/>
      <c r="P148" s="34"/>
      <c r="Q148" s="34"/>
      <c r="R148" s="34" t="str">
        <f t="shared" si="88"/>
        <v/>
      </c>
      <c r="S148" s="31" t="str">
        <f t="shared" si="71"/>
        <v/>
      </c>
      <c r="T148" s="51"/>
      <c r="U148" s="33"/>
      <c r="V148" s="34"/>
      <c r="W148" s="34" t="str">
        <f t="shared" si="72"/>
        <v/>
      </c>
      <c r="X148" s="34"/>
      <c r="Y148" s="34"/>
      <c r="Z148" s="34"/>
      <c r="AA148" s="34" t="str">
        <f t="shared" si="89"/>
        <v/>
      </c>
      <c r="AB148" s="31" t="str">
        <f t="shared" si="73"/>
        <v/>
      </c>
      <c r="AC148" s="51"/>
      <c r="AD148" s="33"/>
      <c r="AE148" s="34"/>
      <c r="AF148" s="34" t="str">
        <f t="shared" si="74"/>
        <v/>
      </c>
      <c r="AG148" s="34"/>
      <c r="AH148" s="34"/>
      <c r="AI148" s="34"/>
      <c r="AJ148" s="34" t="str">
        <f t="shared" si="90"/>
        <v/>
      </c>
      <c r="AK148" s="31" t="str">
        <f t="shared" si="75"/>
        <v/>
      </c>
      <c r="AL148" s="51"/>
      <c r="AM148" s="33"/>
      <c r="AN148" s="34"/>
      <c r="AO148" s="34" t="str">
        <f t="shared" si="67"/>
        <v/>
      </c>
      <c r="AP148" s="34"/>
      <c r="AQ148" s="34"/>
      <c r="AR148" s="34"/>
      <c r="AS148" s="34" t="str">
        <f t="shared" si="91"/>
        <v/>
      </c>
      <c r="AT148" s="31" t="str">
        <f t="shared" si="76"/>
        <v/>
      </c>
      <c r="AU148" s="51"/>
      <c r="AV148" s="33"/>
      <c r="AW148" s="34"/>
      <c r="AX148" s="34" t="str">
        <f t="shared" si="77"/>
        <v/>
      </c>
      <c r="AY148" s="34"/>
      <c r="AZ148" s="34"/>
      <c r="BA148" s="34"/>
      <c r="BB148" s="34" t="str">
        <f t="shared" si="92"/>
        <v/>
      </c>
      <c r="BC148" s="31" t="str">
        <f t="shared" si="78"/>
        <v/>
      </c>
      <c r="BD148" s="51"/>
      <c r="BE148" s="33"/>
      <c r="BF148" s="34"/>
      <c r="BG148" s="34" t="str">
        <f t="shared" si="79"/>
        <v/>
      </c>
      <c r="BH148" s="34"/>
      <c r="BI148" s="34"/>
      <c r="BJ148" s="34"/>
      <c r="BK148" s="34" t="str">
        <f t="shared" si="93"/>
        <v/>
      </c>
      <c r="BL148" s="31" t="str">
        <f t="shared" si="80"/>
        <v/>
      </c>
      <c r="BM148" s="51"/>
      <c r="BN148" s="33"/>
      <c r="BO148" s="34"/>
      <c r="BP148" s="34" t="str">
        <f t="shared" si="81"/>
        <v/>
      </c>
      <c r="BQ148" s="34"/>
      <c r="BR148" s="34"/>
      <c r="BS148" s="34"/>
      <c r="BT148" s="34" t="str">
        <f t="shared" si="94"/>
        <v/>
      </c>
      <c r="BU148" s="31" t="str">
        <f t="shared" si="82"/>
        <v/>
      </c>
      <c r="BV148" s="51"/>
      <c r="BW148" s="33"/>
      <c r="BX148" s="34"/>
      <c r="BY148" s="34" t="str">
        <f t="shared" si="83"/>
        <v/>
      </c>
      <c r="BZ148" s="34"/>
      <c r="CA148" s="34"/>
      <c r="CB148" s="34"/>
      <c r="CC148" s="34" t="str">
        <f t="shared" si="95"/>
        <v/>
      </c>
      <c r="CD148" s="31" t="str">
        <f t="shared" si="84"/>
        <v/>
      </c>
      <c r="CE148" s="51"/>
      <c r="CF148" s="33"/>
      <c r="CG148" s="34" t="str">
        <f>IF($A148="","",IF(CF148="","I",LOOKUP(CF148/CH$2,{0,0.4,0.45,0.5,0.55,0.6,0.65,0.7,0.75,0.8,1},{"F","D","C","C+","B-","B","B+","A-","A","A+"})))</f>
        <v/>
      </c>
      <c r="CH148" s="35" t="str">
        <f>IF($A148="","",IF(CF148="","--",LOOKUP(CF148/CH$2,{0,0.4,0.45,0.5,0.55,0.6,0.65,0.7,0.75,0.8,1},{0,2,2.25,2.5,2.75,3,3.25,3.5,3.75,4})))</f>
        <v/>
      </c>
      <c r="CI148" s="52"/>
      <c r="CJ148" s="36"/>
      <c r="CK148" s="36"/>
      <c r="CL148" s="36" t="str">
        <f t="shared" si="85"/>
        <v/>
      </c>
      <c r="CM148" s="36"/>
      <c r="CN148" s="37"/>
      <c r="CO148" s="36"/>
      <c r="CP148" s="60" t="str">
        <f t="shared" si="86"/>
        <v/>
      </c>
      <c r="CQ148" s="64"/>
      <c r="CR148" s="35"/>
    </row>
    <row r="149" spans="1:96" s="38" customFormat="1" x14ac:dyDescent="0.25">
      <c r="A149" s="31"/>
      <c r="B149" s="32"/>
      <c r="C149" s="33"/>
      <c r="D149" s="34"/>
      <c r="E149" s="34" t="str">
        <f t="shared" si="68"/>
        <v/>
      </c>
      <c r="F149" s="34"/>
      <c r="G149" s="34"/>
      <c r="H149" s="34"/>
      <c r="I149" s="34" t="str">
        <f t="shared" si="87"/>
        <v/>
      </c>
      <c r="J149" s="34" t="str">
        <f t="shared" si="69"/>
        <v/>
      </c>
      <c r="K149" s="51"/>
      <c r="L149" s="39"/>
      <c r="M149" s="34"/>
      <c r="N149" s="34" t="str">
        <f t="shared" si="70"/>
        <v/>
      </c>
      <c r="O149" s="34"/>
      <c r="P149" s="34"/>
      <c r="Q149" s="34"/>
      <c r="R149" s="34" t="str">
        <f t="shared" si="88"/>
        <v/>
      </c>
      <c r="S149" s="31" t="str">
        <f t="shared" si="71"/>
        <v/>
      </c>
      <c r="T149" s="51"/>
      <c r="U149" s="33"/>
      <c r="V149" s="34"/>
      <c r="W149" s="34" t="str">
        <f t="shared" si="72"/>
        <v/>
      </c>
      <c r="X149" s="34"/>
      <c r="Y149" s="34"/>
      <c r="Z149" s="34"/>
      <c r="AA149" s="34" t="str">
        <f t="shared" si="89"/>
        <v/>
      </c>
      <c r="AB149" s="31" t="str">
        <f t="shared" si="73"/>
        <v/>
      </c>
      <c r="AC149" s="51"/>
      <c r="AD149" s="33"/>
      <c r="AE149" s="34"/>
      <c r="AF149" s="34" t="str">
        <f t="shared" si="74"/>
        <v/>
      </c>
      <c r="AG149" s="34"/>
      <c r="AH149" s="34"/>
      <c r="AI149" s="34"/>
      <c r="AJ149" s="34" t="str">
        <f t="shared" si="90"/>
        <v/>
      </c>
      <c r="AK149" s="31" t="str">
        <f t="shared" si="75"/>
        <v/>
      </c>
      <c r="AL149" s="51"/>
      <c r="AM149" s="33"/>
      <c r="AN149" s="34"/>
      <c r="AO149" s="34" t="str">
        <f t="shared" si="67"/>
        <v/>
      </c>
      <c r="AP149" s="34"/>
      <c r="AQ149" s="34"/>
      <c r="AR149" s="34"/>
      <c r="AS149" s="34" t="str">
        <f t="shared" si="91"/>
        <v/>
      </c>
      <c r="AT149" s="31" t="str">
        <f t="shared" si="76"/>
        <v/>
      </c>
      <c r="AU149" s="51"/>
      <c r="AV149" s="33"/>
      <c r="AW149" s="34"/>
      <c r="AX149" s="34" t="str">
        <f t="shared" si="77"/>
        <v/>
      </c>
      <c r="AY149" s="34"/>
      <c r="AZ149" s="34"/>
      <c r="BA149" s="34"/>
      <c r="BB149" s="34" t="str">
        <f t="shared" si="92"/>
        <v/>
      </c>
      <c r="BC149" s="31" t="str">
        <f t="shared" si="78"/>
        <v/>
      </c>
      <c r="BD149" s="51"/>
      <c r="BE149" s="33"/>
      <c r="BF149" s="34"/>
      <c r="BG149" s="34" t="str">
        <f t="shared" si="79"/>
        <v/>
      </c>
      <c r="BH149" s="34"/>
      <c r="BI149" s="34"/>
      <c r="BJ149" s="34"/>
      <c r="BK149" s="34" t="str">
        <f t="shared" si="93"/>
        <v/>
      </c>
      <c r="BL149" s="31" t="str">
        <f t="shared" si="80"/>
        <v/>
      </c>
      <c r="BM149" s="51"/>
      <c r="BN149" s="33"/>
      <c r="BO149" s="34"/>
      <c r="BP149" s="34" t="str">
        <f t="shared" si="81"/>
        <v/>
      </c>
      <c r="BQ149" s="34"/>
      <c r="BR149" s="34"/>
      <c r="BS149" s="34"/>
      <c r="BT149" s="34" t="str">
        <f t="shared" si="94"/>
        <v/>
      </c>
      <c r="BU149" s="31" t="str">
        <f t="shared" si="82"/>
        <v/>
      </c>
      <c r="BV149" s="51"/>
      <c r="BW149" s="33"/>
      <c r="BX149" s="34"/>
      <c r="BY149" s="34" t="str">
        <f t="shared" si="83"/>
        <v/>
      </c>
      <c r="BZ149" s="34"/>
      <c r="CA149" s="34"/>
      <c r="CB149" s="34"/>
      <c r="CC149" s="34" t="str">
        <f t="shared" si="95"/>
        <v/>
      </c>
      <c r="CD149" s="31" t="str">
        <f t="shared" si="84"/>
        <v/>
      </c>
      <c r="CE149" s="51"/>
      <c r="CF149" s="33"/>
      <c r="CG149" s="34" t="str">
        <f>IF($A149="","",IF(CF149="","I",LOOKUP(CF149/CH$2,{0,0.4,0.45,0.5,0.55,0.6,0.65,0.7,0.75,0.8,1},{"F","D","C","C+","B-","B","B+","A-","A","A+"})))</f>
        <v/>
      </c>
      <c r="CH149" s="35" t="str">
        <f>IF($A149="","",IF(CF149="","--",LOOKUP(CF149/CH$2,{0,0.4,0.45,0.5,0.55,0.6,0.65,0.7,0.75,0.8,1},{0,2,2.25,2.5,2.75,3,3.25,3.5,3.75,4})))</f>
        <v/>
      </c>
      <c r="CI149" s="52"/>
      <c r="CJ149" s="36"/>
      <c r="CK149" s="36"/>
      <c r="CL149" s="36" t="str">
        <f t="shared" si="85"/>
        <v/>
      </c>
      <c r="CM149" s="36"/>
      <c r="CN149" s="37"/>
      <c r="CO149" s="36"/>
      <c r="CP149" s="60" t="str">
        <f t="shared" si="86"/>
        <v/>
      </c>
      <c r="CQ149" s="64"/>
      <c r="CR149" s="35"/>
    </row>
    <row r="150" spans="1:96" s="38" customFormat="1" x14ac:dyDescent="0.25">
      <c r="A150" s="31"/>
      <c r="B150" s="32"/>
      <c r="C150" s="33"/>
      <c r="D150" s="34"/>
      <c r="E150" s="34" t="str">
        <f t="shared" si="68"/>
        <v/>
      </c>
      <c r="F150" s="34"/>
      <c r="G150" s="34"/>
      <c r="H150" s="34"/>
      <c r="I150" s="34" t="str">
        <f t="shared" si="87"/>
        <v/>
      </c>
      <c r="J150" s="34" t="str">
        <f t="shared" si="69"/>
        <v/>
      </c>
      <c r="K150" s="51"/>
      <c r="L150" s="39"/>
      <c r="M150" s="34"/>
      <c r="N150" s="34" t="str">
        <f t="shared" si="70"/>
        <v/>
      </c>
      <c r="O150" s="34"/>
      <c r="P150" s="34"/>
      <c r="Q150" s="34"/>
      <c r="R150" s="34" t="str">
        <f t="shared" si="88"/>
        <v/>
      </c>
      <c r="S150" s="31" t="str">
        <f t="shared" si="71"/>
        <v/>
      </c>
      <c r="T150" s="51"/>
      <c r="U150" s="33"/>
      <c r="V150" s="34"/>
      <c r="W150" s="34" t="str">
        <f t="shared" si="72"/>
        <v/>
      </c>
      <c r="X150" s="34"/>
      <c r="Y150" s="34"/>
      <c r="Z150" s="34"/>
      <c r="AA150" s="34" t="str">
        <f t="shared" si="89"/>
        <v/>
      </c>
      <c r="AB150" s="31" t="str">
        <f t="shared" si="73"/>
        <v/>
      </c>
      <c r="AC150" s="51"/>
      <c r="AD150" s="33"/>
      <c r="AE150" s="34"/>
      <c r="AF150" s="34" t="str">
        <f t="shared" si="74"/>
        <v/>
      </c>
      <c r="AG150" s="34"/>
      <c r="AH150" s="34"/>
      <c r="AI150" s="34"/>
      <c r="AJ150" s="34" t="str">
        <f t="shared" si="90"/>
        <v/>
      </c>
      <c r="AK150" s="31" t="str">
        <f t="shared" si="75"/>
        <v/>
      </c>
      <c r="AL150" s="51"/>
      <c r="AM150" s="33"/>
      <c r="AN150" s="34"/>
      <c r="AO150" s="34" t="str">
        <f t="shared" si="67"/>
        <v/>
      </c>
      <c r="AP150" s="34"/>
      <c r="AQ150" s="34"/>
      <c r="AR150" s="34"/>
      <c r="AS150" s="34" t="str">
        <f t="shared" si="91"/>
        <v/>
      </c>
      <c r="AT150" s="31" t="str">
        <f t="shared" si="76"/>
        <v/>
      </c>
      <c r="AU150" s="51"/>
      <c r="AV150" s="33"/>
      <c r="AW150" s="34"/>
      <c r="AX150" s="34" t="str">
        <f t="shared" si="77"/>
        <v/>
      </c>
      <c r="AY150" s="34"/>
      <c r="AZ150" s="34"/>
      <c r="BA150" s="34"/>
      <c r="BB150" s="34" t="str">
        <f t="shared" si="92"/>
        <v/>
      </c>
      <c r="BC150" s="31" t="str">
        <f t="shared" si="78"/>
        <v/>
      </c>
      <c r="BD150" s="51"/>
      <c r="BE150" s="33"/>
      <c r="BF150" s="34"/>
      <c r="BG150" s="34" t="str">
        <f t="shared" si="79"/>
        <v/>
      </c>
      <c r="BH150" s="34"/>
      <c r="BI150" s="34"/>
      <c r="BJ150" s="34"/>
      <c r="BK150" s="34" t="str">
        <f t="shared" si="93"/>
        <v/>
      </c>
      <c r="BL150" s="31" t="str">
        <f t="shared" si="80"/>
        <v/>
      </c>
      <c r="BM150" s="51"/>
      <c r="BN150" s="33"/>
      <c r="BO150" s="34"/>
      <c r="BP150" s="34" t="str">
        <f t="shared" si="81"/>
        <v/>
      </c>
      <c r="BQ150" s="34"/>
      <c r="BR150" s="34"/>
      <c r="BS150" s="34"/>
      <c r="BT150" s="34" t="str">
        <f t="shared" si="94"/>
        <v/>
      </c>
      <c r="BU150" s="31" t="str">
        <f t="shared" si="82"/>
        <v/>
      </c>
      <c r="BV150" s="51"/>
      <c r="BW150" s="33"/>
      <c r="BX150" s="34"/>
      <c r="BY150" s="34" t="str">
        <f t="shared" si="83"/>
        <v/>
      </c>
      <c r="BZ150" s="34"/>
      <c r="CA150" s="34"/>
      <c r="CB150" s="34"/>
      <c r="CC150" s="34" t="str">
        <f t="shared" si="95"/>
        <v/>
      </c>
      <c r="CD150" s="31" t="str">
        <f t="shared" si="84"/>
        <v/>
      </c>
      <c r="CE150" s="51"/>
      <c r="CF150" s="33"/>
      <c r="CG150" s="34" t="str">
        <f>IF($A150="","",IF(CF150="","I",LOOKUP(CF150/CH$2,{0,0.4,0.45,0.5,0.55,0.6,0.65,0.7,0.75,0.8,1},{"F","D","C","C+","B-","B","B+","A-","A","A+"})))</f>
        <v/>
      </c>
      <c r="CH150" s="35" t="str">
        <f>IF($A150="","",IF(CF150="","--",LOOKUP(CF150/CH$2,{0,0.4,0.45,0.5,0.55,0.6,0.65,0.7,0.75,0.8,1},{0,2,2.25,2.5,2.75,3,3.25,3.5,3.75,4})))</f>
        <v/>
      </c>
      <c r="CI150" s="52"/>
      <c r="CJ150" s="36"/>
      <c r="CK150" s="36"/>
      <c r="CL150" s="36" t="str">
        <f t="shared" si="85"/>
        <v/>
      </c>
      <c r="CM150" s="36"/>
      <c r="CN150" s="37"/>
      <c r="CO150" s="36"/>
      <c r="CP150" s="60" t="str">
        <f t="shared" si="86"/>
        <v/>
      </c>
      <c r="CQ150" s="64"/>
      <c r="CR150" s="35"/>
    </row>
    <row r="151" spans="1:96" s="38" customFormat="1" x14ac:dyDescent="0.25">
      <c r="A151" s="31"/>
      <c r="B151" s="32"/>
      <c r="C151" s="33"/>
      <c r="D151" s="34"/>
      <c r="E151" s="34" t="str">
        <f t="shared" si="68"/>
        <v/>
      </c>
      <c r="F151" s="34"/>
      <c r="G151" s="34"/>
      <c r="H151" s="34"/>
      <c r="I151" s="34" t="str">
        <f t="shared" si="87"/>
        <v/>
      </c>
      <c r="J151" s="34" t="str">
        <f t="shared" si="69"/>
        <v/>
      </c>
      <c r="K151" s="51"/>
      <c r="L151" s="39"/>
      <c r="M151" s="34"/>
      <c r="N151" s="34" t="str">
        <f t="shared" si="70"/>
        <v/>
      </c>
      <c r="O151" s="34"/>
      <c r="P151" s="34"/>
      <c r="Q151" s="34"/>
      <c r="R151" s="34" t="str">
        <f t="shared" si="88"/>
        <v/>
      </c>
      <c r="S151" s="31" t="str">
        <f t="shared" si="71"/>
        <v/>
      </c>
      <c r="T151" s="51"/>
      <c r="U151" s="33"/>
      <c r="V151" s="34"/>
      <c r="W151" s="34" t="str">
        <f t="shared" si="72"/>
        <v/>
      </c>
      <c r="X151" s="34"/>
      <c r="Y151" s="34"/>
      <c r="Z151" s="34"/>
      <c r="AA151" s="34" t="str">
        <f t="shared" si="89"/>
        <v/>
      </c>
      <c r="AB151" s="31" t="str">
        <f t="shared" si="73"/>
        <v/>
      </c>
      <c r="AC151" s="51"/>
      <c r="AD151" s="33"/>
      <c r="AE151" s="34"/>
      <c r="AF151" s="34" t="str">
        <f t="shared" si="74"/>
        <v/>
      </c>
      <c r="AG151" s="34"/>
      <c r="AH151" s="34"/>
      <c r="AI151" s="34"/>
      <c r="AJ151" s="34" t="str">
        <f t="shared" si="90"/>
        <v/>
      </c>
      <c r="AK151" s="31" t="str">
        <f t="shared" si="75"/>
        <v/>
      </c>
      <c r="AL151" s="51"/>
      <c r="AM151" s="33"/>
      <c r="AN151" s="34"/>
      <c r="AO151" s="34" t="str">
        <f t="shared" si="67"/>
        <v/>
      </c>
      <c r="AP151" s="34"/>
      <c r="AQ151" s="34"/>
      <c r="AR151" s="34"/>
      <c r="AS151" s="34" t="str">
        <f t="shared" si="91"/>
        <v/>
      </c>
      <c r="AT151" s="31" t="str">
        <f t="shared" si="76"/>
        <v/>
      </c>
      <c r="AU151" s="51"/>
      <c r="AV151" s="33"/>
      <c r="AW151" s="34"/>
      <c r="AX151" s="34" t="str">
        <f t="shared" si="77"/>
        <v/>
      </c>
      <c r="AY151" s="34"/>
      <c r="AZ151" s="34"/>
      <c r="BA151" s="34"/>
      <c r="BB151" s="34" t="str">
        <f t="shared" si="92"/>
        <v/>
      </c>
      <c r="BC151" s="31" t="str">
        <f t="shared" si="78"/>
        <v/>
      </c>
      <c r="BD151" s="51"/>
      <c r="BE151" s="33"/>
      <c r="BF151" s="34"/>
      <c r="BG151" s="34" t="str">
        <f t="shared" si="79"/>
        <v/>
      </c>
      <c r="BH151" s="34"/>
      <c r="BI151" s="34"/>
      <c r="BJ151" s="34"/>
      <c r="BK151" s="34" t="str">
        <f t="shared" si="93"/>
        <v/>
      </c>
      <c r="BL151" s="31" t="str">
        <f t="shared" si="80"/>
        <v/>
      </c>
      <c r="BM151" s="51"/>
      <c r="BN151" s="33"/>
      <c r="BO151" s="34"/>
      <c r="BP151" s="34" t="str">
        <f t="shared" si="81"/>
        <v/>
      </c>
      <c r="BQ151" s="34"/>
      <c r="BR151" s="34"/>
      <c r="BS151" s="34"/>
      <c r="BT151" s="34" t="str">
        <f t="shared" si="94"/>
        <v/>
      </c>
      <c r="BU151" s="31" t="str">
        <f t="shared" si="82"/>
        <v/>
      </c>
      <c r="BV151" s="51"/>
      <c r="BW151" s="33"/>
      <c r="BX151" s="34"/>
      <c r="BY151" s="34" t="str">
        <f t="shared" si="83"/>
        <v/>
      </c>
      <c r="BZ151" s="34"/>
      <c r="CA151" s="34"/>
      <c r="CB151" s="34"/>
      <c r="CC151" s="34" t="str">
        <f t="shared" si="95"/>
        <v/>
      </c>
      <c r="CD151" s="31" t="str">
        <f t="shared" si="84"/>
        <v/>
      </c>
      <c r="CE151" s="51"/>
      <c r="CF151" s="33"/>
      <c r="CG151" s="34" t="str">
        <f>IF($A151="","",IF(CF151="","I",LOOKUP(CF151/CH$2,{0,0.4,0.45,0.5,0.55,0.6,0.65,0.7,0.75,0.8,1},{"F","D","C","C+","B-","B","B+","A-","A","A+"})))</f>
        <v/>
      </c>
      <c r="CH151" s="35" t="str">
        <f>IF($A151="","",IF(CF151="","--",LOOKUP(CF151/CH$2,{0,0.4,0.45,0.5,0.55,0.6,0.65,0.7,0.75,0.8,1},{0,2,2.25,2.5,2.75,3,3.25,3.5,3.75,4})))</f>
        <v/>
      </c>
      <c r="CI151" s="52"/>
      <c r="CJ151" s="36"/>
      <c r="CK151" s="36"/>
      <c r="CL151" s="36" t="str">
        <f t="shared" si="85"/>
        <v/>
      </c>
      <c r="CM151" s="36"/>
      <c r="CN151" s="37"/>
      <c r="CO151" s="36"/>
      <c r="CP151" s="60" t="str">
        <f t="shared" si="86"/>
        <v/>
      </c>
      <c r="CQ151" s="64"/>
      <c r="CR151" s="35"/>
    </row>
    <row r="152" spans="1:96" s="38" customFormat="1" x14ac:dyDescent="0.25">
      <c r="A152" s="31"/>
      <c r="B152" s="32"/>
      <c r="C152" s="33"/>
      <c r="D152" s="34"/>
      <c r="E152" s="34" t="str">
        <f t="shared" si="68"/>
        <v/>
      </c>
      <c r="F152" s="34"/>
      <c r="G152" s="34"/>
      <c r="H152" s="34"/>
      <c r="I152" s="34" t="str">
        <f t="shared" si="87"/>
        <v/>
      </c>
      <c r="J152" s="34" t="str">
        <f t="shared" si="69"/>
        <v/>
      </c>
      <c r="K152" s="51"/>
      <c r="L152" s="39"/>
      <c r="M152" s="34"/>
      <c r="N152" s="34" t="str">
        <f t="shared" si="70"/>
        <v/>
      </c>
      <c r="O152" s="34"/>
      <c r="P152" s="34"/>
      <c r="Q152" s="34"/>
      <c r="R152" s="34" t="str">
        <f t="shared" si="88"/>
        <v/>
      </c>
      <c r="S152" s="31" t="str">
        <f t="shared" si="71"/>
        <v/>
      </c>
      <c r="T152" s="51"/>
      <c r="U152" s="33"/>
      <c r="V152" s="34"/>
      <c r="W152" s="34" t="str">
        <f t="shared" si="72"/>
        <v/>
      </c>
      <c r="X152" s="34"/>
      <c r="Y152" s="34"/>
      <c r="Z152" s="34"/>
      <c r="AA152" s="34" t="str">
        <f t="shared" si="89"/>
        <v/>
      </c>
      <c r="AB152" s="31" t="str">
        <f t="shared" si="73"/>
        <v/>
      </c>
      <c r="AC152" s="51"/>
      <c r="AD152" s="33"/>
      <c r="AE152" s="34"/>
      <c r="AF152" s="34" t="str">
        <f t="shared" si="74"/>
        <v/>
      </c>
      <c r="AG152" s="34"/>
      <c r="AH152" s="34"/>
      <c r="AI152" s="34"/>
      <c r="AJ152" s="34" t="str">
        <f t="shared" si="90"/>
        <v/>
      </c>
      <c r="AK152" s="31" t="str">
        <f t="shared" si="75"/>
        <v/>
      </c>
      <c r="AL152" s="51"/>
      <c r="AM152" s="33"/>
      <c r="AN152" s="34"/>
      <c r="AO152" s="34" t="str">
        <f t="shared" si="67"/>
        <v/>
      </c>
      <c r="AP152" s="34"/>
      <c r="AQ152" s="34"/>
      <c r="AR152" s="34"/>
      <c r="AS152" s="34" t="str">
        <f t="shared" si="91"/>
        <v/>
      </c>
      <c r="AT152" s="31" t="str">
        <f t="shared" si="76"/>
        <v/>
      </c>
      <c r="AU152" s="51"/>
      <c r="AV152" s="33"/>
      <c r="AW152" s="34"/>
      <c r="AX152" s="34" t="str">
        <f t="shared" si="77"/>
        <v/>
      </c>
      <c r="AY152" s="34"/>
      <c r="AZ152" s="34"/>
      <c r="BA152" s="34"/>
      <c r="BB152" s="34" t="str">
        <f t="shared" si="92"/>
        <v/>
      </c>
      <c r="BC152" s="31" t="str">
        <f t="shared" si="78"/>
        <v/>
      </c>
      <c r="BD152" s="51"/>
      <c r="BE152" s="33"/>
      <c r="BF152" s="34"/>
      <c r="BG152" s="34" t="str">
        <f t="shared" si="79"/>
        <v/>
      </c>
      <c r="BH152" s="34"/>
      <c r="BI152" s="34"/>
      <c r="BJ152" s="34"/>
      <c r="BK152" s="34" t="str">
        <f t="shared" si="93"/>
        <v/>
      </c>
      <c r="BL152" s="31" t="str">
        <f t="shared" si="80"/>
        <v/>
      </c>
      <c r="BM152" s="51"/>
      <c r="BN152" s="33"/>
      <c r="BO152" s="34"/>
      <c r="BP152" s="34" t="str">
        <f t="shared" si="81"/>
        <v/>
      </c>
      <c r="BQ152" s="34"/>
      <c r="BR152" s="34"/>
      <c r="BS152" s="34"/>
      <c r="BT152" s="34" t="str">
        <f t="shared" si="94"/>
        <v/>
      </c>
      <c r="BU152" s="31" t="str">
        <f t="shared" si="82"/>
        <v/>
      </c>
      <c r="BV152" s="51"/>
      <c r="BW152" s="33"/>
      <c r="BX152" s="34"/>
      <c r="BY152" s="34" t="str">
        <f t="shared" si="83"/>
        <v/>
      </c>
      <c r="BZ152" s="34"/>
      <c r="CA152" s="34"/>
      <c r="CB152" s="34"/>
      <c r="CC152" s="34" t="str">
        <f t="shared" si="95"/>
        <v/>
      </c>
      <c r="CD152" s="31" t="str">
        <f t="shared" si="84"/>
        <v/>
      </c>
      <c r="CE152" s="51"/>
      <c r="CF152" s="33"/>
      <c r="CG152" s="34" t="str">
        <f>IF($A152="","",IF(CF152="","I",LOOKUP(CF152/CH$2,{0,0.4,0.45,0.5,0.55,0.6,0.65,0.7,0.75,0.8,1},{"F","D","C","C+","B-","B","B+","A-","A","A+"})))</f>
        <v/>
      </c>
      <c r="CH152" s="35" t="str">
        <f>IF($A152="","",IF(CF152="","--",LOOKUP(CF152/CH$2,{0,0.4,0.45,0.5,0.55,0.6,0.65,0.7,0.75,0.8,1},{0,2,2.25,2.5,2.75,3,3.25,3.5,3.75,4})))</f>
        <v/>
      </c>
      <c r="CI152" s="52"/>
      <c r="CJ152" s="36"/>
      <c r="CK152" s="36"/>
      <c r="CL152" s="36" t="str">
        <f t="shared" si="85"/>
        <v/>
      </c>
      <c r="CM152" s="36"/>
      <c r="CN152" s="37"/>
      <c r="CO152" s="36"/>
      <c r="CP152" s="60" t="str">
        <f t="shared" si="86"/>
        <v/>
      </c>
      <c r="CQ152" s="64"/>
      <c r="CR152" s="35"/>
    </row>
    <row r="153" spans="1:96" s="38" customFormat="1" x14ac:dyDescent="0.25">
      <c r="A153" s="31"/>
      <c r="B153" s="32"/>
      <c r="C153" s="33"/>
      <c r="D153" s="34"/>
      <c r="E153" s="34" t="str">
        <f t="shared" si="68"/>
        <v/>
      </c>
      <c r="F153" s="34"/>
      <c r="G153" s="34"/>
      <c r="H153" s="34"/>
      <c r="I153" s="34" t="str">
        <f t="shared" si="87"/>
        <v/>
      </c>
      <c r="J153" s="34" t="str">
        <f t="shared" si="69"/>
        <v/>
      </c>
      <c r="K153" s="51"/>
      <c r="L153" s="39"/>
      <c r="M153" s="34"/>
      <c r="N153" s="34" t="str">
        <f t="shared" si="70"/>
        <v/>
      </c>
      <c r="O153" s="34"/>
      <c r="P153" s="34"/>
      <c r="Q153" s="34"/>
      <c r="R153" s="34" t="str">
        <f t="shared" si="88"/>
        <v/>
      </c>
      <c r="S153" s="31" t="str">
        <f t="shared" si="71"/>
        <v/>
      </c>
      <c r="T153" s="51"/>
      <c r="U153" s="33"/>
      <c r="V153" s="34"/>
      <c r="W153" s="34" t="str">
        <f t="shared" si="72"/>
        <v/>
      </c>
      <c r="X153" s="34"/>
      <c r="Y153" s="34"/>
      <c r="Z153" s="34"/>
      <c r="AA153" s="34" t="str">
        <f t="shared" si="89"/>
        <v/>
      </c>
      <c r="AB153" s="31" t="str">
        <f t="shared" si="73"/>
        <v/>
      </c>
      <c r="AC153" s="51"/>
      <c r="AD153" s="33"/>
      <c r="AE153" s="34"/>
      <c r="AF153" s="34" t="str">
        <f t="shared" si="74"/>
        <v/>
      </c>
      <c r="AG153" s="34"/>
      <c r="AH153" s="34"/>
      <c r="AI153" s="34"/>
      <c r="AJ153" s="34" t="str">
        <f t="shared" si="90"/>
        <v/>
      </c>
      <c r="AK153" s="31" t="str">
        <f t="shared" si="75"/>
        <v/>
      </c>
      <c r="AL153" s="51"/>
      <c r="AM153" s="33"/>
      <c r="AN153" s="34"/>
      <c r="AO153" s="34" t="str">
        <f t="shared" ref="AO153:AO169" si="96">IF(ISBLANK($B153),"",IF(COUNT(AM153:AN153)=0,"",IF(AND($A153="IM",COUNT(AM153:AN153)=1),AM153+AN153,(AM153+AN153)/2)))</f>
        <v/>
      </c>
      <c r="AP153" s="34"/>
      <c r="AQ153" s="34"/>
      <c r="AR153" s="34"/>
      <c r="AS153" s="34" t="str">
        <f t="shared" si="91"/>
        <v/>
      </c>
      <c r="AT153" s="31" t="str">
        <f t="shared" si="76"/>
        <v/>
      </c>
      <c r="AU153" s="51"/>
      <c r="AV153" s="33"/>
      <c r="AW153" s="34"/>
      <c r="AX153" s="34" t="str">
        <f t="shared" si="77"/>
        <v/>
      </c>
      <c r="AY153" s="34"/>
      <c r="AZ153" s="34"/>
      <c r="BA153" s="34"/>
      <c r="BB153" s="34" t="str">
        <f t="shared" si="92"/>
        <v/>
      </c>
      <c r="BC153" s="31" t="str">
        <f t="shared" si="78"/>
        <v/>
      </c>
      <c r="BD153" s="51"/>
      <c r="BE153" s="33"/>
      <c r="BF153" s="34"/>
      <c r="BG153" s="34" t="str">
        <f t="shared" si="79"/>
        <v/>
      </c>
      <c r="BH153" s="34"/>
      <c r="BI153" s="34"/>
      <c r="BJ153" s="34"/>
      <c r="BK153" s="34" t="str">
        <f t="shared" si="93"/>
        <v/>
      </c>
      <c r="BL153" s="31" t="str">
        <f t="shared" si="80"/>
        <v/>
      </c>
      <c r="BM153" s="51"/>
      <c r="BN153" s="33"/>
      <c r="BO153" s="34"/>
      <c r="BP153" s="34" t="str">
        <f t="shared" si="81"/>
        <v/>
      </c>
      <c r="BQ153" s="34"/>
      <c r="BR153" s="34"/>
      <c r="BS153" s="34"/>
      <c r="BT153" s="34" t="str">
        <f t="shared" si="94"/>
        <v/>
      </c>
      <c r="BU153" s="31" t="str">
        <f t="shared" si="82"/>
        <v/>
      </c>
      <c r="BV153" s="51"/>
      <c r="BW153" s="33"/>
      <c r="BX153" s="34"/>
      <c r="BY153" s="34" t="str">
        <f t="shared" si="83"/>
        <v/>
      </c>
      <c r="BZ153" s="34"/>
      <c r="CA153" s="34"/>
      <c r="CB153" s="34"/>
      <c r="CC153" s="34" t="str">
        <f t="shared" si="95"/>
        <v/>
      </c>
      <c r="CD153" s="31" t="str">
        <f t="shared" si="84"/>
        <v/>
      </c>
      <c r="CE153" s="51"/>
      <c r="CF153" s="33"/>
      <c r="CG153" s="34" t="str">
        <f>IF($A153="","",IF(CF153="","I",LOOKUP(CF153/CH$2,{0,0.4,0.45,0.5,0.55,0.6,0.65,0.7,0.75,0.8,1},{"F","D","C","C+","B-","B","B+","A-","A","A+"})))</f>
        <v/>
      </c>
      <c r="CH153" s="35" t="str">
        <f>IF($A153="","",IF(CF153="","--",LOOKUP(CF153/CH$2,{0,0.4,0.45,0.5,0.55,0.6,0.65,0.7,0.75,0.8,1},{0,2,2.25,2.5,2.75,3,3.25,3.5,3.75,4})))</f>
        <v/>
      </c>
      <c r="CI153" s="52"/>
      <c r="CJ153" s="36"/>
      <c r="CK153" s="36"/>
      <c r="CL153" s="36" t="str">
        <f t="shared" si="85"/>
        <v/>
      </c>
      <c r="CM153" s="36"/>
      <c r="CN153" s="37"/>
      <c r="CO153" s="36"/>
      <c r="CP153" s="60" t="str">
        <f t="shared" si="86"/>
        <v/>
      </c>
      <c r="CQ153" s="64"/>
      <c r="CR153" s="35"/>
    </row>
    <row r="154" spans="1:96" s="38" customFormat="1" x14ac:dyDescent="0.25">
      <c r="A154" s="31"/>
      <c r="B154" s="32"/>
      <c r="C154" s="33"/>
      <c r="D154" s="34"/>
      <c r="E154" s="34" t="str">
        <f t="shared" si="68"/>
        <v/>
      </c>
      <c r="F154" s="34"/>
      <c r="G154" s="34"/>
      <c r="H154" s="34"/>
      <c r="I154" s="34" t="str">
        <f t="shared" si="87"/>
        <v/>
      </c>
      <c r="J154" s="34" t="str">
        <f t="shared" si="69"/>
        <v/>
      </c>
      <c r="K154" s="51"/>
      <c r="L154" s="39"/>
      <c r="M154" s="34"/>
      <c r="N154" s="34" t="str">
        <f t="shared" si="70"/>
        <v/>
      </c>
      <c r="O154" s="34"/>
      <c r="P154" s="34"/>
      <c r="Q154" s="34"/>
      <c r="R154" s="34" t="str">
        <f t="shared" si="88"/>
        <v/>
      </c>
      <c r="S154" s="31" t="str">
        <f t="shared" si="71"/>
        <v/>
      </c>
      <c r="T154" s="51"/>
      <c r="U154" s="33"/>
      <c r="V154" s="34"/>
      <c r="W154" s="34" t="str">
        <f t="shared" si="72"/>
        <v/>
      </c>
      <c r="X154" s="34"/>
      <c r="Y154" s="34"/>
      <c r="Z154" s="34"/>
      <c r="AA154" s="34" t="str">
        <f t="shared" si="89"/>
        <v/>
      </c>
      <c r="AB154" s="31" t="str">
        <f t="shared" si="73"/>
        <v/>
      </c>
      <c r="AC154" s="51"/>
      <c r="AD154" s="33"/>
      <c r="AE154" s="34"/>
      <c r="AF154" s="34" t="str">
        <f t="shared" si="74"/>
        <v/>
      </c>
      <c r="AG154" s="34"/>
      <c r="AH154" s="34"/>
      <c r="AI154" s="34"/>
      <c r="AJ154" s="34" t="str">
        <f t="shared" si="90"/>
        <v/>
      </c>
      <c r="AK154" s="31" t="str">
        <f t="shared" si="75"/>
        <v/>
      </c>
      <c r="AL154" s="51"/>
      <c r="AM154" s="33"/>
      <c r="AN154" s="34"/>
      <c r="AO154" s="34" t="str">
        <f t="shared" si="96"/>
        <v/>
      </c>
      <c r="AP154" s="34"/>
      <c r="AQ154" s="34"/>
      <c r="AR154" s="34"/>
      <c r="AS154" s="34" t="str">
        <f t="shared" si="91"/>
        <v/>
      </c>
      <c r="AT154" s="31" t="str">
        <f t="shared" si="76"/>
        <v/>
      </c>
      <c r="AU154" s="51"/>
      <c r="AV154" s="33"/>
      <c r="AW154" s="34"/>
      <c r="AX154" s="34" t="str">
        <f t="shared" si="77"/>
        <v/>
      </c>
      <c r="AY154" s="34"/>
      <c r="AZ154" s="34"/>
      <c r="BA154" s="34"/>
      <c r="BB154" s="34" t="str">
        <f t="shared" si="92"/>
        <v/>
      </c>
      <c r="BC154" s="31" t="str">
        <f t="shared" si="78"/>
        <v/>
      </c>
      <c r="BD154" s="51"/>
      <c r="BE154" s="33"/>
      <c r="BF154" s="34"/>
      <c r="BG154" s="34" t="str">
        <f t="shared" si="79"/>
        <v/>
      </c>
      <c r="BH154" s="34"/>
      <c r="BI154" s="34"/>
      <c r="BJ154" s="34"/>
      <c r="BK154" s="34" t="str">
        <f t="shared" si="93"/>
        <v/>
      </c>
      <c r="BL154" s="31" t="str">
        <f t="shared" si="80"/>
        <v/>
      </c>
      <c r="BM154" s="51"/>
      <c r="BN154" s="33"/>
      <c r="BO154" s="34"/>
      <c r="BP154" s="34" t="str">
        <f t="shared" si="81"/>
        <v/>
      </c>
      <c r="BQ154" s="34"/>
      <c r="BR154" s="34"/>
      <c r="BS154" s="34"/>
      <c r="BT154" s="34" t="str">
        <f t="shared" si="94"/>
        <v/>
      </c>
      <c r="BU154" s="31" t="str">
        <f t="shared" si="82"/>
        <v/>
      </c>
      <c r="BV154" s="51"/>
      <c r="BW154" s="33"/>
      <c r="BX154" s="34"/>
      <c r="BY154" s="34" t="str">
        <f t="shared" si="83"/>
        <v/>
      </c>
      <c r="BZ154" s="34"/>
      <c r="CA154" s="34"/>
      <c r="CB154" s="34"/>
      <c r="CC154" s="34" t="str">
        <f t="shared" si="95"/>
        <v/>
      </c>
      <c r="CD154" s="31" t="str">
        <f t="shared" si="84"/>
        <v/>
      </c>
      <c r="CE154" s="51"/>
      <c r="CF154" s="33"/>
      <c r="CG154" s="34" t="str">
        <f>IF($A154="","",IF(CF154="","I",LOOKUP(CF154/CH$2,{0,0.4,0.45,0.5,0.55,0.6,0.65,0.7,0.75,0.8,1},{"F","D","C","C+","B-","B","B+","A-","A","A+"})))</f>
        <v/>
      </c>
      <c r="CH154" s="35" t="str">
        <f>IF($A154="","",IF(CF154="","--",LOOKUP(CF154/CH$2,{0,0.4,0.45,0.5,0.55,0.6,0.65,0.7,0.75,0.8,1},{0,2,2.25,2.5,2.75,3,3.25,3.5,3.75,4})))</f>
        <v/>
      </c>
      <c r="CI154" s="52"/>
      <c r="CJ154" s="36"/>
      <c r="CK154" s="36"/>
      <c r="CL154" s="36" t="str">
        <f t="shared" si="85"/>
        <v/>
      </c>
      <c r="CM154" s="36"/>
      <c r="CN154" s="37"/>
      <c r="CO154" s="36"/>
      <c r="CP154" s="60" t="str">
        <f t="shared" si="86"/>
        <v/>
      </c>
      <c r="CQ154" s="64"/>
      <c r="CR154" s="35"/>
    </row>
    <row r="155" spans="1:96" s="38" customFormat="1" x14ac:dyDescent="0.25">
      <c r="A155" s="31"/>
      <c r="B155" s="32"/>
      <c r="C155" s="33"/>
      <c r="D155" s="34"/>
      <c r="E155" s="34" t="str">
        <f t="shared" si="68"/>
        <v/>
      </c>
      <c r="F155" s="34"/>
      <c r="G155" s="34"/>
      <c r="H155" s="34"/>
      <c r="I155" s="34" t="str">
        <f t="shared" si="87"/>
        <v/>
      </c>
      <c r="J155" s="34" t="str">
        <f t="shared" si="69"/>
        <v/>
      </c>
      <c r="K155" s="51"/>
      <c r="L155" s="39"/>
      <c r="M155" s="34"/>
      <c r="N155" s="34" t="str">
        <f t="shared" si="70"/>
        <v/>
      </c>
      <c r="O155" s="34"/>
      <c r="P155" s="34"/>
      <c r="Q155" s="34"/>
      <c r="R155" s="34" t="str">
        <f t="shared" si="88"/>
        <v/>
      </c>
      <c r="S155" s="31" t="str">
        <f t="shared" si="71"/>
        <v/>
      </c>
      <c r="T155" s="51"/>
      <c r="U155" s="33"/>
      <c r="V155" s="34"/>
      <c r="W155" s="34" t="str">
        <f t="shared" si="72"/>
        <v/>
      </c>
      <c r="X155" s="34"/>
      <c r="Y155" s="34"/>
      <c r="Z155" s="34"/>
      <c r="AA155" s="34" t="str">
        <f t="shared" si="89"/>
        <v/>
      </c>
      <c r="AB155" s="31" t="str">
        <f t="shared" si="73"/>
        <v/>
      </c>
      <c r="AC155" s="51"/>
      <c r="AD155" s="33"/>
      <c r="AE155" s="34"/>
      <c r="AF155" s="34" t="str">
        <f t="shared" si="74"/>
        <v/>
      </c>
      <c r="AG155" s="34"/>
      <c r="AH155" s="34"/>
      <c r="AI155" s="34"/>
      <c r="AJ155" s="34" t="str">
        <f t="shared" si="90"/>
        <v/>
      </c>
      <c r="AK155" s="31" t="str">
        <f t="shared" si="75"/>
        <v/>
      </c>
      <c r="AL155" s="51"/>
      <c r="AM155" s="33"/>
      <c r="AN155" s="34"/>
      <c r="AO155" s="34" t="str">
        <f t="shared" si="96"/>
        <v/>
      </c>
      <c r="AP155" s="34"/>
      <c r="AQ155" s="34"/>
      <c r="AR155" s="34"/>
      <c r="AS155" s="34" t="str">
        <f t="shared" si="91"/>
        <v/>
      </c>
      <c r="AT155" s="31" t="str">
        <f t="shared" si="76"/>
        <v/>
      </c>
      <c r="AU155" s="51"/>
      <c r="AV155" s="33"/>
      <c r="AW155" s="34"/>
      <c r="AX155" s="34" t="str">
        <f t="shared" si="77"/>
        <v/>
      </c>
      <c r="AY155" s="34"/>
      <c r="AZ155" s="34"/>
      <c r="BA155" s="34"/>
      <c r="BB155" s="34" t="str">
        <f t="shared" si="92"/>
        <v/>
      </c>
      <c r="BC155" s="31" t="str">
        <f t="shared" si="78"/>
        <v/>
      </c>
      <c r="BD155" s="51"/>
      <c r="BE155" s="33"/>
      <c r="BF155" s="34"/>
      <c r="BG155" s="34" t="str">
        <f t="shared" si="79"/>
        <v/>
      </c>
      <c r="BH155" s="34"/>
      <c r="BI155" s="34"/>
      <c r="BJ155" s="34"/>
      <c r="BK155" s="34" t="str">
        <f t="shared" si="93"/>
        <v/>
      </c>
      <c r="BL155" s="31" t="str">
        <f t="shared" si="80"/>
        <v/>
      </c>
      <c r="BM155" s="51"/>
      <c r="BN155" s="33"/>
      <c r="BO155" s="34"/>
      <c r="BP155" s="34" t="str">
        <f t="shared" si="81"/>
        <v/>
      </c>
      <c r="BQ155" s="34"/>
      <c r="BR155" s="34"/>
      <c r="BS155" s="34"/>
      <c r="BT155" s="34" t="str">
        <f t="shared" si="94"/>
        <v/>
      </c>
      <c r="BU155" s="31" t="str">
        <f t="shared" si="82"/>
        <v/>
      </c>
      <c r="BV155" s="51"/>
      <c r="BW155" s="33"/>
      <c r="BX155" s="34"/>
      <c r="BY155" s="34" t="str">
        <f t="shared" si="83"/>
        <v/>
      </c>
      <c r="BZ155" s="34"/>
      <c r="CA155" s="34"/>
      <c r="CB155" s="34"/>
      <c r="CC155" s="34" t="str">
        <f t="shared" si="95"/>
        <v/>
      </c>
      <c r="CD155" s="31" t="str">
        <f t="shared" si="84"/>
        <v/>
      </c>
      <c r="CE155" s="51"/>
      <c r="CF155" s="33"/>
      <c r="CG155" s="34" t="str">
        <f>IF($A155="","",IF(CF155="","I",LOOKUP(CF155/CH$2,{0,0.4,0.45,0.5,0.55,0.6,0.65,0.7,0.75,0.8,1},{"F","D","C","C+","B-","B","B+","A-","A","A+"})))</f>
        <v/>
      </c>
      <c r="CH155" s="35" t="str">
        <f>IF($A155="","",IF(CF155="","--",LOOKUP(CF155/CH$2,{0,0.4,0.45,0.5,0.55,0.6,0.65,0.7,0.75,0.8,1},{0,2,2.25,2.5,2.75,3,3.25,3.5,3.75,4})))</f>
        <v/>
      </c>
      <c r="CI155" s="52"/>
      <c r="CJ155" s="36"/>
      <c r="CK155" s="36"/>
      <c r="CL155" s="36" t="str">
        <f t="shared" si="85"/>
        <v/>
      </c>
      <c r="CM155" s="36"/>
      <c r="CN155" s="37"/>
      <c r="CO155" s="36"/>
      <c r="CP155" s="60" t="str">
        <f t="shared" si="86"/>
        <v/>
      </c>
      <c r="CQ155" s="64"/>
      <c r="CR155" s="35"/>
    </row>
    <row r="156" spans="1:96" s="38" customFormat="1" x14ac:dyDescent="0.25">
      <c r="A156" s="31"/>
      <c r="B156" s="32"/>
      <c r="C156" s="33"/>
      <c r="D156" s="34"/>
      <c r="E156" s="34" t="str">
        <f t="shared" si="68"/>
        <v/>
      </c>
      <c r="F156" s="34"/>
      <c r="G156" s="34"/>
      <c r="H156" s="34"/>
      <c r="I156" s="34" t="str">
        <f t="shared" si="87"/>
        <v/>
      </c>
      <c r="J156" s="34" t="str">
        <f t="shared" si="69"/>
        <v/>
      </c>
      <c r="K156" s="51"/>
      <c r="L156" s="39"/>
      <c r="M156" s="34"/>
      <c r="N156" s="34" t="str">
        <f t="shared" si="70"/>
        <v/>
      </c>
      <c r="O156" s="34"/>
      <c r="P156" s="34"/>
      <c r="Q156" s="34"/>
      <c r="R156" s="34" t="str">
        <f t="shared" si="88"/>
        <v/>
      </c>
      <c r="S156" s="31" t="str">
        <f t="shared" si="71"/>
        <v/>
      </c>
      <c r="T156" s="51"/>
      <c r="U156" s="33"/>
      <c r="V156" s="34"/>
      <c r="W156" s="34" t="str">
        <f t="shared" si="72"/>
        <v/>
      </c>
      <c r="X156" s="34"/>
      <c r="Y156" s="34"/>
      <c r="Z156" s="34"/>
      <c r="AA156" s="34" t="str">
        <f t="shared" si="89"/>
        <v/>
      </c>
      <c r="AB156" s="31" t="str">
        <f t="shared" si="73"/>
        <v/>
      </c>
      <c r="AC156" s="51"/>
      <c r="AD156" s="33"/>
      <c r="AE156" s="34"/>
      <c r="AF156" s="34" t="str">
        <f t="shared" si="74"/>
        <v/>
      </c>
      <c r="AG156" s="34"/>
      <c r="AH156" s="34"/>
      <c r="AI156" s="34"/>
      <c r="AJ156" s="34" t="str">
        <f t="shared" si="90"/>
        <v/>
      </c>
      <c r="AK156" s="31" t="str">
        <f t="shared" si="75"/>
        <v/>
      </c>
      <c r="AL156" s="51"/>
      <c r="AM156" s="33"/>
      <c r="AN156" s="34"/>
      <c r="AO156" s="34" t="str">
        <f t="shared" si="96"/>
        <v/>
      </c>
      <c r="AP156" s="34"/>
      <c r="AQ156" s="34"/>
      <c r="AR156" s="34"/>
      <c r="AS156" s="34" t="str">
        <f t="shared" si="91"/>
        <v/>
      </c>
      <c r="AT156" s="31" t="str">
        <f t="shared" si="76"/>
        <v/>
      </c>
      <c r="AU156" s="51"/>
      <c r="AV156" s="33"/>
      <c r="AW156" s="34"/>
      <c r="AX156" s="34" t="str">
        <f t="shared" si="77"/>
        <v/>
      </c>
      <c r="AY156" s="34"/>
      <c r="AZ156" s="34"/>
      <c r="BA156" s="34"/>
      <c r="BB156" s="34" t="str">
        <f t="shared" si="92"/>
        <v/>
      </c>
      <c r="BC156" s="31" t="str">
        <f t="shared" si="78"/>
        <v/>
      </c>
      <c r="BD156" s="51"/>
      <c r="BE156" s="33"/>
      <c r="BF156" s="34"/>
      <c r="BG156" s="34" t="str">
        <f t="shared" si="79"/>
        <v/>
      </c>
      <c r="BH156" s="34"/>
      <c r="BI156" s="34"/>
      <c r="BJ156" s="34"/>
      <c r="BK156" s="34" t="str">
        <f t="shared" si="93"/>
        <v/>
      </c>
      <c r="BL156" s="31" t="str">
        <f t="shared" si="80"/>
        <v/>
      </c>
      <c r="BM156" s="51"/>
      <c r="BN156" s="33"/>
      <c r="BO156" s="34"/>
      <c r="BP156" s="34" t="str">
        <f t="shared" si="81"/>
        <v/>
      </c>
      <c r="BQ156" s="34"/>
      <c r="BR156" s="34"/>
      <c r="BS156" s="34"/>
      <c r="BT156" s="34" t="str">
        <f t="shared" si="94"/>
        <v/>
      </c>
      <c r="BU156" s="31" t="str">
        <f t="shared" si="82"/>
        <v/>
      </c>
      <c r="BV156" s="51"/>
      <c r="BW156" s="33"/>
      <c r="BX156" s="34"/>
      <c r="BY156" s="34" t="str">
        <f t="shared" si="83"/>
        <v/>
      </c>
      <c r="BZ156" s="34"/>
      <c r="CA156" s="34"/>
      <c r="CB156" s="34"/>
      <c r="CC156" s="34" t="str">
        <f t="shared" si="95"/>
        <v/>
      </c>
      <c r="CD156" s="31" t="str">
        <f t="shared" si="84"/>
        <v/>
      </c>
      <c r="CE156" s="51"/>
      <c r="CF156" s="33"/>
      <c r="CG156" s="34" t="str">
        <f>IF($A156="","",IF(CF156="","I",LOOKUP(CF156/CH$2,{0,0.4,0.45,0.5,0.55,0.6,0.65,0.7,0.75,0.8,1},{"F","D","C","C+","B-","B","B+","A-","A","A+"})))</f>
        <v/>
      </c>
      <c r="CH156" s="35" t="str">
        <f>IF($A156="","",IF(CF156="","--",LOOKUP(CF156/CH$2,{0,0.4,0.45,0.5,0.55,0.6,0.65,0.7,0.75,0.8,1},{0,2,2.25,2.5,2.75,3,3.25,3.5,3.75,4})))</f>
        <v/>
      </c>
      <c r="CI156" s="52"/>
      <c r="CJ156" s="36"/>
      <c r="CK156" s="36"/>
      <c r="CL156" s="36" t="str">
        <f t="shared" si="85"/>
        <v/>
      </c>
      <c r="CM156" s="36"/>
      <c r="CN156" s="37"/>
      <c r="CO156" s="36"/>
      <c r="CP156" s="60" t="str">
        <f t="shared" si="86"/>
        <v/>
      </c>
      <c r="CQ156" s="64"/>
      <c r="CR156" s="35"/>
    </row>
    <row r="157" spans="1:96" s="38" customFormat="1" x14ac:dyDescent="0.25">
      <c r="A157" s="31"/>
      <c r="B157" s="32"/>
      <c r="C157" s="33"/>
      <c r="D157" s="34"/>
      <c r="E157" s="34" t="str">
        <f t="shared" si="68"/>
        <v/>
      </c>
      <c r="F157" s="34"/>
      <c r="G157" s="34"/>
      <c r="H157" s="34"/>
      <c r="I157" s="34" t="str">
        <f t="shared" si="87"/>
        <v/>
      </c>
      <c r="J157" s="34" t="str">
        <f t="shared" si="69"/>
        <v/>
      </c>
      <c r="K157" s="51"/>
      <c r="L157" s="39"/>
      <c r="M157" s="34"/>
      <c r="N157" s="34" t="str">
        <f t="shared" si="70"/>
        <v/>
      </c>
      <c r="O157" s="34"/>
      <c r="P157" s="34"/>
      <c r="Q157" s="34"/>
      <c r="R157" s="34" t="str">
        <f t="shared" si="88"/>
        <v/>
      </c>
      <c r="S157" s="31" t="str">
        <f t="shared" si="71"/>
        <v/>
      </c>
      <c r="T157" s="51"/>
      <c r="U157" s="33"/>
      <c r="V157" s="34"/>
      <c r="W157" s="34" t="str">
        <f t="shared" si="72"/>
        <v/>
      </c>
      <c r="X157" s="34"/>
      <c r="Y157" s="34"/>
      <c r="Z157" s="34"/>
      <c r="AA157" s="34" t="str">
        <f t="shared" si="89"/>
        <v/>
      </c>
      <c r="AB157" s="31" t="str">
        <f t="shared" si="73"/>
        <v/>
      </c>
      <c r="AC157" s="51"/>
      <c r="AD157" s="33"/>
      <c r="AE157" s="34"/>
      <c r="AF157" s="34" t="str">
        <f t="shared" si="74"/>
        <v/>
      </c>
      <c r="AG157" s="34"/>
      <c r="AH157" s="34"/>
      <c r="AI157" s="34"/>
      <c r="AJ157" s="34" t="str">
        <f t="shared" si="90"/>
        <v/>
      </c>
      <c r="AK157" s="31" t="str">
        <f t="shared" si="75"/>
        <v/>
      </c>
      <c r="AL157" s="51"/>
      <c r="AM157" s="33"/>
      <c r="AN157" s="34"/>
      <c r="AO157" s="34" t="str">
        <f t="shared" si="96"/>
        <v/>
      </c>
      <c r="AP157" s="34"/>
      <c r="AQ157" s="34"/>
      <c r="AR157" s="34"/>
      <c r="AS157" s="34" t="str">
        <f t="shared" si="91"/>
        <v/>
      </c>
      <c r="AT157" s="31" t="str">
        <f t="shared" si="76"/>
        <v/>
      </c>
      <c r="AU157" s="51"/>
      <c r="AV157" s="33"/>
      <c r="AW157" s="34"/>
      <c r="AX157" s="34" t="str">
        <f t="shared" si="77"/>
        <v/>
      </c>
      <c r="AY157" s="34"/>
      <c r="AZ157" s="34"/>
      <c r="BA157" s="34"/>
      <c r="BB157" s="34" t="str">
        <f t="shared" si="92"/>
        <v/>
      </c>
      <c r="BC157" s="31" t="str">
        <f t="shared" si="78"/>
        <v/>
      </c>
      <c r="BD157" s="51"/>
      <c r="BE157" s="33"/>
      <c r="BF157" s="34"/>
      <c r="BG157" s="34" t="str">
        <f t="shared" si="79"/>
        <v/>
      </c>
      <c r="BH157" s="34"/>
      <c r="BI157" s="34"/>
      <c r="BJ157" s="34"/>
      <c r="BK157" s="34" t="str">
        <f t="shared" si="93"/>
        <v/>
      </c>
      <c r="BL157" s="31" t="str">
        <f t="shared" si="80"/>
        <v/>
      </c>
      <c r="BM157" s="51"/>
      <c r="BN157" s="33"/>
      <c r="BO157" s="34"/>
      <c r="BP157" s="34" t="str">
        <f t="shared" si="81"/>
        <v/>
      </c>
      <c r="BQ157" s="34"/>
      <c r="BR157" s="34"/>
      <c r="BS157" s="34"/>
      <c r="BT157" s="34" t="str">
        <f t="shared" si="94"/>
        <v/>
      </c>
      <c r="BU157" s="31" t="str">
        <f t="shared" si="82"/>
        <v/>
      </c>
      <c r="BV157" s="51"/>
      <c r="BW157" s="33"/>
      <c r="BX157" s="34"/>
      <c r="BY157" s="34" t="str">
        <f t="shared" si="83"/>
        <v/>
      </c>
      <c r="BZ157" s="34"/>
      <c r="CA157" s="34"/>
      <c r="CB157" s="34"/>
      <c r="CC157" s="34" t="str">
        <f t="shared" si="95"/>
        <v/>
      </c>
      <c r="CD157" s="31" t="str">
        <f t="shared" si="84"/>
        <v/>
      </c>
      <c r="CE157" s="51"/>
      <c r="CF157" s="33"/>
      <c r="CG157" s="34" t="str">
        <f>IF($A157="","",IF(CF157="","I",LOOKUP(CF157/CH$2,{0,0.4,0.45,0.5,0.55,0.6,0.65,0.7,0.75,0.8,1},{"F","D","C","C+","B-","B","B+","A-","A","A+"})))</f>
        <v/>
      </c>
      <c r="CH157" s="35" t="str">
        <f>IF($A157="","",IF(CF157="","--",LOOKUP(CF157/CH$2,{0,0.4,0.45,0.5,0.55,0.6,0.65,0.7,0.75,0.8,1},{0,2,2.25,2.5,2.75,3,3.25,3.5,3.75,4})))</f>
        <v/>
      </c>
      <c r="CI157" s="52"/>
      <c r="CJ157" s="36"/>
      <c r="CK157" s="36"/>
      <c r="CL157" s="36" t="str">
        <f t="shared" si="85"/>
        <v/>
      </c>
      <c r="CM157" s="36"/>
      <c r="CN157" s="37"/>
      <c r="CO157" s="36"/>
      <c r="CP157" s="60" t="str">
        <f t="shared" si="86"/>
        <v/>
      </c>
      <c r="CQ157" s="64"/>
      <c r="CR157" s="35"/>
    </row>
    <row r="158" spans="1:96" s="38" customFormat="1" x14ac:dyDescent="0.25">
      <c r="A158" s="31"/>
      <c r="B158" s="32"/>
      <c r="C158" s="33"/>
      <c r="D158" s="34"/>
      <c r="E158" s="34" t="str">
        <f t="shared" si="68"/>
        <v/>
      </c>
      <c r="F158" s="34"/>
      <c r="G158" s="34"/>
      <c r="H158" s="34"/>
      <c r="I158" s="34" t="str">
        <f t="shared" si="87"/>
        <v/>
      </c>
      <c r="J158" s="34" t="str">
        <f t="shared" si="69"/>
        <v/>
      </c>
      <c r="K158" s="51"/>
      <c r="L158" s="39"/>
      <c r="M158" s="34"/>
      <c r="N158" s="34" t="str">
        <f t="shared" si="70"/>
        <v/>
      </c>
      <c r="O158" s="34"/>
      <c r="P158" s="34"/>
      <c r="Q158" s="34"/>
      <c r="R158" s="34" t="str">
        <f t="shared" si="88"/>
        <v/>
      </c>
      <c r="S158" s="31" t="str">
        <f t="shared" si="71"/>
        <v/>
      </c>
      <c r="T158" s="51"/>
      <c r="U158" s="33"/>
      <c r="V158" s="34"/>
      <c r="W158" s="34" t="str">
        <f t="shared" si="72"/>
        <v/>
      </c>
      <c r="X158" s="34"/>
      <c r="Y158" s="34"/>
      <c r="Z158" s="34"/>
      <c r="AA158" s="34" t="str">
        <f t="shared" si="89"/>
        <v/>
      </c>
      <c r="AB158" s="31" t="str">
        <f t="shared" si="73"/>
        <v/>
      </c>
      <c r="AC158" s="51"/>
      <c r="AD158" s="33"/>
      <c r="AE158" s="34"/>
      <c r="AF158" s="34" t="str">
        <f t="shared" si="74"/>
        <v/>
      </c>
      <c r="AG158" s="34"/>
      <c r="AH158" s="34"/>
      <c r="AI158" s="34"/>
      <c r="AJ158" s="34" t="str">
        <f t="shared" si="90"/>
        <v/>
      </c>
      <c r="AK158" s="31" t="str">
        <f t="shared" si="75"/>
        <v/>
      </c>
      <c r="AL158" s="51"/>
      <c r="AM158" s="33"/>
      <c r="AN158" s="34"/>
      <c r="AO158" s="34" t="str">
        <f t="shared" si="96"/>
        <v/>
      </c>
      <c r="AP158" s="34"/>
      <c r="AQ158" s="34"/>
      <c r="AR158" s="34"/>
      <c r="AS158" s="34" t="str">
        <f t="shared" si="91"/>
        <v/>
      </c>
      <c r="AT158" s="31" t="str">
        <f t="shared" si="76"/>
        <v/>
      </c>
      <c r="AU158" s="51"/>
      <c r="AV158" s="33"/>
      <c r="AW158" s="34"/>
      <c r="AX158" s="34" t="str">
        <f t="shared" si="77"/>
        <v/>
      </c>
      <c r="AY158" s="34"/>
      <c r="AZ158" s="34"/>
      <c r="BA158" s="34"/>
      <c r="BB158" s="34" t="str">
        <f t="shared" si="92"/>
        <v/>
      </c>
      <c r="BC158" s="31" t="str">
        <f t="shared" si="78"/>
        <v/>
      </c>
      <c r="BD158" s="51"/>
      <c r="BE158" s="33"/>
      <c r="BF158" s="34"/>
      <c r="BG158" s="34" t="str">
        <f t="shared" si="79"/>
        <v/>
      </c>
      <c r="BH158" s="34"/>
      <c r="BI158" s="34"/>
      <c r="BJ158" s="34"/>
      <c r="BK158" s="34" t="str">
        <f t="shared" si="93"/>
        <v/>
      </c>
      <c r="BL158" s="31" t="str">
        <f t="shared" si="80"/>
        <v/>
      </c>
      <c r="BM158" s="51"/>
      <c r="BN158" s="33"/>
      <c r="BO158" s="34"/>
      <c r="BP158" s="34" t="str">
        <f t="shared" si="81"/>
        <v/>
      </c>
      <c r="BQ158" s="34"/>
      <c r="BR158" s="34"/>
      <c r="BS158" s="34"/>
      <c r="BT158" s="34" t="str">
        <f t="shared" si="94"/>
        <v/>
      </c>
      <c r="BU158" s="31" t="str">
        <f t="shared" si="82"/>
        <v/>
      </c>
      <c r="BV158" s="51"/>
      <c r="BW158" s="33"/>
      <c r="BX158" s="34"/>
      <c r="BY158" s="34" t="str">
        <f t="shared" si="83"/>
        <v/>
      </c>
      <c r="BZ158" s="34"/>
      <c r="CA158" s="34"/>
      <c r="CB158" s="34"/>
      <c r="CC158" s="34" t="str">
        <f t="shared" si="95"/>
        <v/>
      </c>
      <c r="CD158" s="31" t="str">
        <f t="shared" si="84"/>
        <v/>
      </c>
      <c r="CE158" s="51"/>
      <c r="CF158" s="33"/>
      <c r="CG158" s="34" t="str">
        <f>IF($A158="","",IF(CF158="","I",LOOKUP(CF158/CH$2,{0,0.4,0.45,0.5,0.55,0.6,0.65,0.7,0.75,0.8,1},{"F","D","C","C+","B-","B","B+","A-","A","A+"})))</f>
        <v/>
      </c>
      <c r="CH158" s="35" t="str">
        <f>IF($A158="","",IF(CF158="","--",LOOKUP(CF158/CH$2,{0,0.4,0.45,0.5,0.55,0.6,0.65,0.7,0.75,0.8,1},{0,2,2.25,2.5,2.75,3,3.25,3.5,3.75,4})))</f>
        <v/>
      </c>
      <c r="CI158" s="52"/>
      <c r="CJ158" s="36"/>
      <c r="CK158" s="36"/>
      <c r="CL158" s="36" t="str">
        <f t="shared" si="85"/>
        <v/>
      </c>
      <c r="CM158" s="36"/>
      <c r="CN158" s="37"/>
      <c r="CO158" s="36"/>
      <c r="CP158" s="60" t="str">
        <f t="shared" si="86"/>
        <v/>
      </c>
      <c r="CQ158" s="64"/>
      <c r="CR158" s="35"/>
    </row>
    <row r="159" spans="1:96" s="38" customFormat="1" x14ac:dyDescent="0.25">
      <c r="A159" s="31"/>
      <c r="B159" s="32"/>
      <c r="C159" s="33"/>
      <c r="D159" s="34"/>
      <c r="E159" s="34" t="str">
        <f t="shared" si="68"/>
        <v/>
      </c>
      <c r="F159" s="34"/>
      <c r="G159" s="34"/>
      <c r="H159" s="34"/>
      <c r="I159" s="34" t="str">
        <f t="shared" si="87"/>
        <v/>
      </c>
      <c r="J159" s="34" t="str">
        <f t="shared" si="69"/>
        <v/>
      </c>
      <c r="K159" s="51"/>
      <c r="L159" s="39"/>
      <c r="M159" s="34"/>
      <c r="N159" s="34" t="str">
        <f t="shared" si="70"/>
        <v/>
      </c>
      <c r="O159" s="34"/>
      <c r="P159" s="34"/>
      <c r="Q159" s="34"/>
      <c r="R159" s="34" t="str">
        <f t="shared" si="88"/>
        <v/>
      </c>
      <c r="S159" s="31" t="str">
        <f t="shared" si="71"/>
        <v/>
      </c>
      <c r="T159" s="51"/>
      <c r="U159" s="33"/>
      <c r="V159" s="34"/>
      <c r="W159" s="34" t="str">
        <f t="shared" si="72"/>
        <v/>
      </c>
      <c r="X159" s="34"/>
      <c r="Y159" s="34"/>
      <c r="Z159" s="34"/>
      <c r="AA159" s="34" t="str">
        <f t="shared" si="89"/>
        <v/>
      </c>
      <c r="AB159" s="31" t="str">
        <f t="shared" si="73"/>
        <v/>
      </c>
      <c r="AC159" s="51"/>
      <c r="AD159" s="33"/>
      <c r="AE159" s="34"/>
      <c r="AF159" s="34" t="str">
        <f t="shared" si="74"/>
        <v/>
      </c>
      <c r="AG159" s="34"/>
      <c r="AH159" s="34"/>
      <c r="AI159" s="34"/>
      <c r="AJ159" s="34" t="str">
        <f t="shared" si="90"/>
        <v/>
      </c>
      <c r="AK159" s="31" t="str">
        <f t="shared" si="75"/>
        <v/>
      </c>
      <c r="AL159" s="51"/>
      <c r="AM159" s="33"/>
      <c r="AN159" s="34"/>
      <c r="AO159" s="34" t="str">
        <f t="shared" si="96"/>
        <v/>
      </c>
      <c r="AP159" s="34"/>
      <c r="AQ159" s="34"/>
      <c r="AR159" s="34"/>
      <c r="AS159" s="34" t="str">
        <f t="shared" si="91"/>
        <v/>
      </c>
      <c r="AT159" s="31" t="str">
        <f t="shared" si="76"/>
        <v/>
      </c>
      <c r="AU159" s="51"/>
      <c r="AV159" s="33"/>
      <c r="AW159" s="34"/>
      <c r="AX159" s="34" t="str">
        <f t="shared" si="77"/>
        <v/>
      </c>
      <c r="AY159" s="34"/>
      <c r="AZ159" s="34"/>
      <c r="BA159" s="34"/>
      <c r="BB159" s="34" t="str">
        <f t="shared" si="92"/>
        <v/>
      </c>
      <c r="BC159" s="31" t="str">
        <f t="shared" si="78"/>
        <v/>
      </c>
      <c r="BD159" s="51"/>
      <c r="BE159" s="33"/>
      <c r="BF159" s="34"/>
      <c r="BG159" s="34" t="str">
        <f t="shared" si="79"/>
        <v/>
      </c>
      <c r="BH159" s="34"/>
      <c r="BI159" s="34"/>
      <c r="BJ159" s="34"/>
      <c r="BK159" s="34" t="str">
        <f t="shared" si="93"/>
        <v/>
      </c>
      <c r="BL159" s="31" t="str">
        <f t="shared" si="80"/>
        <v/>
      </c>
      <c r="BM159" s="51"/>
      <c r="BN159" s="33"/>
      <c r="BO159" s="34"/>
      <c r="BP159" s="34" t="str">
        <f t="shared" si="81"/>
        <v/>
      </c>
      <c r="BQ159" s="34"/>
      <c r="BR159" s="34"/>
      <c r="BS159" s="34"/>
      <c r="BT159" s="34" t="str">
        <f t="shared" si="94"/>
        <v/>
      </c>
      <c r="BU159" s="31" t="str">
        <f t="shared" si="82"/>
        <v/>
      </c>
      <c r="BV159" s="51"/>
      <c r="BW159" s="33"/>
      <c r="BX159" s="34"/>
      <c r="BY159" s="34" t="str">
        <f t="shared" si="83"/>
        <v/>
      </c>
      <c r="BZ159" s="34"/>
      <c r="CA159" s="34"/>
      <c r="CB159" s="34"/>
      <c r="CC159" s="34" t="str">
        <f t="shared" si="95"/>
        <v/>
      </c>
      <c r="CD159" s="31" t="str">
        <f t="shared" si="84"/>
        <v/>
      </c>
      <c r="CE159" s="51"/>
      <c r="CF159" s="33"/>
      <c r="CG159" s="34" t="str">
        <f>IF($A159="","",IF(CF159="","I",LOOKUP(CF159/CH$2,{0,0.4,0.45,0.5,0.55,0.6,0.65,0.7,0.75,0.8,1},{"F","D","C","C+","B-","B","B+","A-","A","A+"})))</f>
        <v/>
      </c>
      <c r="CH159" s="35" t="str">
        <f>IF($A159="","",IF(CF159="","--",LOOKUP(CF159/CH$2,{0,0.4,0.45,0.5,0.55,0.6,0.65,0.7,0.75,0.8,1},{0,2,2.25,2.5,2.75,3,3.25,3.5,3.75,4})))</f>
        <v/>
      </c>
      <c r="CI159" s="52"/>
      <c r="CJ159" s="36"/>
      <c r="CK159" s="36"/>
      <c r="CL159" s="36" t="str">
        <f t="shared" si="85"/>
        <v/>
      </c>
      <c r="CM159" s="36"/>
      <c r="CN159" s="37"/>
      <c r="CO159" s="36"/>
      <c r="CP159" s="60" t="str">
        <f t="shared" si="86"/>
        <v/>
      </c>
      <c r="CQ159" s="64"/>
      <c r="CR159" s="35"/>
    </row>
    <row r="160" spans="1:96" s="38" customFormat="1" x14ac:dyDescent="0.25">
      <c r="A160" s="31"/>
      <c r="B160" s="32"/>
      <c r="C160" s="33"/>
      <c r="D160" s="34"/>
      <c r="E160" s="34" t="str">
        <f t="shared" si="68"/>
        <v/>
      </c>
      <c r="F160" s="34"/>
      <c r="G160" s="34"/>
      <c r="H160" s="34"/>
      <c r="I160" s="34" t="str">
        <f t="shared" si="87"/>
        <v/>
      </c>
      <c r="J160" s="34" t="str">
        <f t="shared" si="69"/>
        <v/>
      </c>
      <c r="K160" s="51"/>
      <c r="L160" s="39"/>
      <c r="M160" s="34"/>
      <c r="N160" s="34" t="str">
        <f t="shared" si="70"/>
        <v/>
      </c>
      <c r="O160" s="34"/>
      <c r="P160" s="34"/>
      <c r="Q160" s="34"/>
      <c r="R160" s="34" t="str">
        <f t="shared" si="88"/>
        <v/>
      </c>
      <c r="S160" s="31" t="str">
        <f t="shared" si="71"/>
        <v/>
      </c>
      <c r="T160" s="51"/>
      <c r="U160" s="33"/>
      <c r="V160" s="34"/>
      <c r="W160" s="34" t="str">
        <f t="shared" si="72"/>
        <v/>
      </c>
      <c r="X160" s="34"/>
      <c r="Y160" s="34"/>
      <c r="Z160" s="34"/>
      <c r="AA160" s="34" t="str">
        <f t="shared" si="89"/>
        <v/>
      </c>
      <c r="AB160" s="31" t="str">
        <f t="shared" si="73"/>
        <v/>
      </c>
      <c r="AC160" s="51"/>
      <c r="AD160" s="33"/>
      <c r="AE160" s="34"/>
      <c r="AF160" s="34" t="str">
        <f t="shared" si="74"/>
        <v/>
      </c>
      <c r="AG160" s="34"/>
      <c r="AH160" s="34"/>
      <c r="AI160" s="34"/>
      <c r="AJ160" s="34" t="str">
        <f t="shared" si="90"/>
        <v/>
      </c>
      <c r="AK160" s="31" t="str">
        <f t="shared" si="75"/>
        <v/>
      </c>
      <c r="AL160" s="51"/>
      <c r="AM160" s="33"/>
      <c r="AN160" s="34"/>
      <c r="AO160" s="34" t="str">
        <f t="shared" si="96"/>
        <v/>
      </c>
      <c r="AP160" s="34"/>
      <c r="AQ160" s="34"/>
      <c r="AR160" s="34"/>
      <c r="AS160" s="34" t="str">
        <f t="shared" si="91"/>
        <v/>
      </c>
      <c r="AT160" s="31" t="str">
        <f t="shared" si="76"/>
        <v/>
      </c>
      <c r="AU160" s="51"/>
      <c r="AV160" s="33"/>
      <c r="AW160" s="34"/>
      <c r="AX160" s="34" t="str">
        <f t="shared" si="77"/>
        <v/>
      </c>
      <c r="AY160" s="34"/>
      <c r="AZ160" s="34"/>
      <c r="BA160" s="34"/>
      <c r="BB160" s="34" t="str">
        <f t="shared" si="92"/>
        <v/>
      </c>
      <c r="BC160" s="31" t="str">
        <f t="shared" si="78"/>
        <v/>
      </c>
      <c r="BD160" s="51"/>
      <c r="BE160" s="33"/>
      <c r="BF160" s="34"/>
      <c r="BG160" s="34" t="str">
        <f t="shared" si="79"/>
        <v/>
      </c>
      <c r="BH160" s="34"/>
      <c r="BI160" s="34"/>
      <c r="BJ160" s="34"/>
      <c r="BK160" s="34" t="str">
        <f t="shared" si="93"/>
        <v/>
      </c>
      <c r="BL160" s="31" t="str">
        <f t="shared" si="80"/>
        <v/>
      </c>
      <c r="BM160" s="51"/>
      <c r="BN160" s="33"/>
      <c r="BO160" s="34"/>
      <c r="BP160" s="34" t="str">
        <f t="shared" si="81"/>
        <v/>
      </c>
      <c r="BQ160" s="34"/>
      <c r="BR160" s="34"/>
      <c r="BS160" s="34"/>
      <c r="BT160" s="34" t="str">
        <f t="shared" si="94"/>
        <v/>
      </c>
      <c r="BU160" s="31" t="str">
        <f t="shared" si="82"/>
        <v/>
      </c>
      <c r="BV160" s="51"/>
      <c r="BW160" s="33"/>
      <c r="BX160" s="34"/>
      <c r="BY160" s="34" t="str">
        <f t="shared" si="83"/>
        <v/>
      </c>
      <c r="BZ160" s="34"/>
      <c r="CA160" s="34"/>
      <c r="CB160" s="34"/>
      <c r="CC160" s="34" t="str">
        <f t="shared" si="95"/>
        <v/>
      </c>
      <c r="CD160" s="31" t="str">
        <f t="shared" si="84"/>
        <v/>
      </c>
      <c r="CE160" s="51"/>
      <c r="CF160" s="33"/>
      <c r="CG160" s="34" t="str">
        <f>IF($A160="","",IF(CF160="","I",LOOKUP(CF160/CH$2,{0,0.4,0.45,0.5,0.55,0.6,0.65,0.7,0.75,0.8,1},{"F","D","C","C+","B-","B","B+","A-","A","A+"})))</f>
        <v/>
      </c>
      <c r="CH160" s="35" t="str">
        <f>IF($A160="","",IF(CF160="","--",LOOKUP(CF160/CH$2,{0,0.4,0.45,0.5,0.55,0.6,0.65,0.7,0.75,0.8,1},{0,2,2.25,2.5,2.75,3,3.25,3.5,3.75,4})))</f>
        <v/>
      </c>
      <c r="CI160" s="52"/>
      <c r="CJ160" s="36"/>
      <c r="CK160" s="36"/>
      <c r="CL160" s="36" t="str">
        <f t="shared" si="85"/>
        <v/>
      </c>
      <c r="CM160" s="36"/>
      <c r="CN160" s="37"/>
      <c r="CO160" s="36"/>
      <c r="CP160" s="60" t="str">
        <f t="shared" si="86"/>
        <v/>
      </c>
      <c r="CQ160" s="64"/>
      <c r="CR160" s="35"/>
    </row>
    <row r="161" spans="1:96" s="38" customFormat="1" x14ac:dyDescent="0.25">
      <c r="A161" s="31"/>
      <c r="B161" s="32"/>
      <c r="C161" s="33"/>
      <c r="D161" s="34"/>
      <c r="E161" s="34" t="str">
        <f t="shared" si="68"/>
        <v/>
      </c>
      <c r="F161" s="34"/>
      <c r="G161" s="34"/>
      <c r="H161" s="34"/>
      <c r="I161" s="34" t="str">
        <f t="shared" si="87"/>
        <v/>
      </c>
      <c r="J161" s="34" t="str">
        <f t="shared" si="69"/>
        <v/>
      </c>
      <c r="K161" s="51"/>
      <c r="L161" s="39"/>
      <c r="M161" s="34"/>
      <c r="N161" s="34" t="str">
        <f t="shared" si="70"/>
        <v/>
      </c>
      <c r="O161" s="34"/>
      <c r="P161" s="34"/>
      <c r="Q161" s="34"/>
      <c r="R161" s="34" t="str">
        <f t="shared" si="88"/>
        <v/>
      </c>
      <c r="S161" s="31" t="str">
        <f t="shared" si="71"/>
        <v/>
      </c>
      <c r="T161" s="51"/>
      <c r="U161" s="33"/>
      <c r="V161" s="34"/>
      <c r="W161" s="34" t="str">
        <f t="shared" si="72"/>
        <v/>
      </c>
      <c r="X161" s="34"/>
      <c r="Y161" s="34"/>
      <c r="Z161" s="34"/>
      <c r="AA161" s="34" t="str">
        <f t="shared" si="89"/>
        <v/>
      </c>
      <c r="AB161" s="31" t="str">
        <f t="shared" si="73"/>
        <v/>
      </c>
      <c r="AC161" s="51"/>
      <c r="AD161" s="33"/>
      <c r="AE161" s="34"/>
      <c r="AF161" s="34" t="str">
        <f t="shared" si="74"/>
        <v/>
      </c>
      <c r="AG161" s="34"/>
      <c r="AH161" s="34"/>
      <c r="AI161" s="34"/>
      <c r="AJ161" s="34" t="str">
        <f t="shared" si="90"/>
        <v/>
      </c>
      <c r="AK161" s="31" t="str">
        <f t="shared" si="75"/>
        <v/>
      </c>
      <c r="AL161" s="51"/>
      <c r="AM161" s="33"/>
      <c r="AN161" s="34"/>
      <c r="AO161" s="34" t="str">
        <f t="shared" si="96"/>
        <v/>
      </c>
      <c r="AP161" s="34"/>
      <c r="AQ161" s="34"/>
      <c r="AR161" s="34"/>
      <c r="AS161" s="34" t="str">
        <f t="shared" si="91"/>
        <v/>
      </c>
      <c r="AT161" s="31" t="str">
        <f t="shared" si="76"/>
        <v/>
      </c>
      <c r="AU161" s="51"/>
      <c r="AV161" s="33"/>
      <c r="AW161" s="34"/>
      <c r="AX161" s="34" t="str">
        <f t="shared" si="77"/>
        <v/>
      </c>
      <c r="AY161" s="34"/>
      <c r="AZ161" s="34"/>
      <c r="BA161" s="34"/>
      <c r="BB161" s="34" t="str">
        <f t="shared" si="92"/>
        <v/>
      </c>
      <c r="BC161" s="31" t="str">
        <f t="shared" si="78"/>
        <v/>
      </c>
      <c r="BD161" s="51"/>
      <c r="BE161" s="33"/>
      <c r="BF161" s="34"/>
      <c r="BG161" s="34" t="str">
        <f t="shared" si="79"/>
        <v/>
      </c>
      <c r="BH161" s="34"/>
      <c r="BI161" s="34"/>
      <c r="BJ161" s="34"/>
      <c r="BK161" s="34" t="str">
        <f t="shared" si="93"/>
        <v/>
      </c>
      <c r="BL161" s="31" t="str">
        <f t="shared" si="80"/>
        <v/>
      </c>
      <c r="BM161" s="51"/>
      <c r="BN161" s="33"/>
      <c r="BO161" s="34"/>
      <c r="BP161" s="34" t="str">
        <f t="shared" si="81"/>
        <v/>
      </c>
      <c r="BQ161" s="34"/>
      <c r="BR161" s="34"/>
      <c r="BS161" s="34"/>
      <c r="BT161" s="34" t="str">
        <f t="shared" si="94"/>
        <v/>
      </c>
      <c r="BU161" s="31" t="str">
        <f t="shared" si="82"/>
        <v/>
      </c>
      <c r="BV161" s="51"/>
      <c r="BW161" s="33"/>
      <c r="BX161" s="34"/>
      <c r="BY161" s="34" t="str">
        <f t="shared" si="83"/>
        <v/>
      </c>
      <c r="BZ161" s="34"/>
      <c r="CA161" s="34"/>
      <c r="CB161" s="34"/>
      <c r="CC161" s="34" t="str">
        <f t="shared" si="95"/>
        <v/>
      </c>
      <c r="CD161" s="31" t="str">
        <f t="shared" si="84"/>
        <v/>
      </c>
      <c r="CE161" s="51"/>
      <c r="CF161" s="33"/>
      <c r="CG161" s="34" t="str">
        <f>IF($A161="","",IF(CF161="","I",LOOKUP(CF161/CH$2,{0,0.4,0.45,0.5,0.55,0.6,0.65,0.7,0.75,0.8,1},{"F","D","C","C+","B-","B","B+","A-","A","A+"})))</f>
        <v/>
      </c>
      <c r="CH161" s="35" t="str">
        <f>IF($A161="","",IF(CF161="","--",LOOKUP(CF161/CH$2,{0,0.4,0.45,0.5,0.55,0.6,0.65,0.7,0.75,0.8,1},{0,2,2.25,2.5,2.75,3,3.25,3.5,3.75,4})))</f>
        <v/>
      </c>
      <c r="CI161" s="52"/>
      <c r="CJ161" s="36"/>
      <c r="CK161" s="36"/>
      <c r="CL161" s="36" t="str">
        <f t="shared" si="85"/>
        <v/>
      </c>
      <c r="CM161" s="36"/>
      <c r="CN161" s="37"/>
      <c r="CO161" s="36"/>
      <c r="CP161" s="60" t="str">
        <f t="shared" si="86"/>
        <v/>
      </c>
      <c r="CQ161" s="64"/>
      <c r="CR161" s="35"/>
    </row>
    <row r="162" spans="1:96" s="38" customFormat="1" x14ac:dyDescent="0.25">
      <c r="A162" s="31"/>
      <c r="B162" s="32"/>
      <c r="C162" s="33"/>
      <c r="D162" s="34"/>
      <c r="E162" s="34" t="str">
        <f t="shared" si="68"/>
        <v/>
      </c>
      <c r="F162" s="34"/>
      <c r="G162" s="34"/>
      <c r="H162" s="34"/>
      <c r="I162" s="34" t="str">
        <f t="shared" si="87"/>
        <v/>
      </c>
      <c r="J162" s="34" t="str">
        <f t="shared" si="69"/>
        <v/>
      </c>
      <c r="K162" s="51"/>
      <c r="L162" s="39"/>
      <c r="M162" s="34"/>
      <c r="N162" s="34" t="str">
        <f t="shared" si="70"/>
        <v/>
      </c>
      <c r="O162" s="34"/>
      <c r="P162" s="34"/>
      <c r="Q162" s="34"/>
      <c r="R162" s="34" t="str">
        <f t="shared" si="88"/>
        <v/>
      </c>
      <c r="S162" s="31" t="str">
        <f t="shared" si="71"/>
        <v/>
      </c>
      <c r="T162" s="51"/>
      <c r="U162" s="33"/>
      <c r="V162" s="34"/>
      <c r="W162" s="34" t="str">
        <f t="shared" si="72"/>
        <v/>
      </c>
      <c r="X162" s="34"/>
      <c r="Y162" s="34"/>
      <c r="Z162" s="34"/>
      <c r="AA162" s="34" t="str">
        <f t="shared" si="89"/>
        <v/>
      </c>
      <c r="AB162" s="31" t="str">
        <f t="shared" si="73"/>
        <v/>
      </c>
      <c r="AC162" s="51"/>
      <c r="AD162" s="33"/>
      <c r="AE162" s="34"/>
      <c r="AF162" s="34" t="str">
        <f t="shared" si="74"/>
        <v/>
      </c>
      <c r="AG162" s="34"/>
      <c r="AH162" s="34"/>
      <c r="AI162" s="34"/>
      <c r="AJ162" s="34" t="str">
        <f t="shared" si="90"/>
        <v/>
      </c>
      <c r="AK162" s="31" t="str">
        <f t="shared" si="75"/>
        <v/>
      </c>
      <c r="AL162" s="51"/>
      <c r="AM162" s="33"/>
      <c r="AN162" s="34"/>
      <c r="AO162" s="34" t="str">
        <f t="shared" si="96"/>
        <v/>
      </c>
      <c r="AP162" s="34"/>
      <c r="AQ162" s="34"/>
      <c r="AR162" s="34"/>
      <c r="AS162" s="34" t="str">
        <f t="shared" si="91"/>
        <v/>
      </c>
      <c r="AT162" s="31" t="str">
        <f t="shared" si="76"/>
        <v/>
      </c>
      <c r="AU162" s="51"/>
      <c r="AV162" s="33"/>
      <c r="AW162" s="34"/>
      <c r="AX162" s="34" t="str">
        <f t="shared" si="77"/>
        <v/>
      </c>
      <c r="AY162" s="34"/>
      <c r="AZ162" s="34"/>
      <c r="BA162" s="34"/>
      <c r="BB162" s="34" t="str">
        <f t="shared" si="92"/>
        <v/>
      </c>
      <c r="BC162" s="31" t="str">
        <f t="shared" si="78"/>
        <v/>
      </c>
      <c r="BD162" s="51"/>
      <c r="BE162" s="33"/>
      <c r="BF162" s="34"/>
      <c r="BG162" s="34" t="str">
        <f t="shared" si="79"/>
        <v/>
      </c>
      <c r="BH162" s="34"/>
      <c r="BI162" s="34"/>
      <c r="BJ162" s="34"/>
      <c r="BK162" s="34" t="str">
        <f t="shared" si="93"/>
        <v/>
      </c>
      <c r="BL162" s="31" t="str">
        <f t="shared" si="80"/>
        <v/>
      </c>
      <c r="BM162" s="51"/>
      <c r="BN162" s="33"/>
      <c r="BO162" s="34"/>
      <c r="BP162" s="34" t="str">
        <f t="shared" si="81"/>
        <v/>
      </c>
      <c r="BQ162" s="34"/>
      <c r="BR162" s="34"/>
      <c r="BS162" s="34"/>
      <c r="BT162" s="34" t="str">
        <f t="shared" si="94"/>
        <v/>
      </c>
      <c r="BU162" s="31" t="str">
        <f t="shared" si="82"/>
        <v/>
      </c>
      <c r="BV162" s="51"/>
      <c r="BW162" s="33"/>
      <c r="BX162" s="34"/>
      <c r="BY162" s="34" t="str">
        <f t="shared" si="83"/>
        <v/>
      </c>
      <c r="BZ162" s="34"/>
      <c r="CA162" s="34"/>
      <c r="CB162" s="34"/>
      <c r="CC162" s="34" t="str">
        <f t="shared" si="95"/>
        <v/>
      </c>
      <c r="CD162" s="31" t="str">
        <f t="shared" si="84"/>
        <v/>
      </c>
      <c r="CE162" s="51"/>
      <c r="CF162" s="33"/>
      <c r="CG162" s="34" t="str">
        <f>IF($A162="","",IF(CF162="","I",LOOKUP(CF162/CH$2,{0,0.4,0.45,0.5,0.55,0.6,0.65,0.7,0.75,0.8,1},{"F","D","C","C+","B-","B","B+","A-","A","A+"})))</f>
        <v/>
      </c>
      <c r="CH162" s="35" t="str">
        <f>IF($A162="","",IF(CF162="","--",LOOKUP(CF162/CH$2,{0,0.4,0.45,0.5,0.55,0.6,0.65,0.7,0.75,0.8,1},{0,2,2.25,2.5,2.75,3,3.25,3.5,3.75,4})))</f>
        <v/>
      </c>
      <c r="CI162" s="52"/>
      <c r="CJ162" s="36"/>
      <c r="CK162" s="36"/>
      <c r="CL162" s="36" t="str">
        <f t="shared" si="85"/>
        <v/>
      </c>
      <c r="CM162" s="36"/>
      <c r="CN162" s="37"/>
      <c r="CO162" s="36"/>
      <c r="CP162" s="60" t="str">
        <f t="shared" si="86"/>
        <v/>
      </c>
      <c r="CQ162" s="64"/>
      <c r="CR162" s="35"/>
    </row>
    <row r="163" spans="1:96" s="38" customFormat="1" x14ac:dyDescent="0.25">
      <c r="A163" s="31"/>
      <c r="B163" s="32"/>
      <c r="C163" s="33"/>
      <c r="D163" s="34"/>
      <c r="E163" s="34" t="str">
        <f t="shared" si="68"/>
        <v/>
      </c>
      <c r="F163" s="34"/>
      <c r="G163" s="34"/>
      <c r="H163" s="34"/>
      <c r="I163" s="34" t="str">
        <f t="shared" si="87"/>
        <v/>
      </c>
      <c r="J163" s="34" t="str">
        <f t="shared" si="69"/>
        <v/>
      </c>
      <c r="K163" s="51"/>
      <c r="L163" s="39"/>
      <c r="M163" s="34"/>
      <c r="N163" s="34" t="str">
        <f t="shared" si="70"/>
        <v/>
      </c>
      <c r="O163" s="34"/>
      <c r="P163" s="34"/>
      <c r="Q163" s="34"/>
      <c r="R163" s="34" t="str">
        <f t="shared" si="88"/>
        <v/>
      </c>
      <c r="S163" s="31" t="str">
        <f t="shared" si="71"/>
        <v/>
      </c>
      <c r="T163" s="51"/>
      <c r="U163" s="33"/>
      <c r="V163" s="34"/>
      <c r="W163" s="34" t="str">
        <f t="shared" si="72"/>
        <v/>
      </c>
      <c r="X163" s="34"/>
      <c r="Y163" s="34"/>
      <c r="Z163" s="34"/>
      <c r="AA163" s="34" t="str">
        <f t="shared" si="89"/>
        <v/>
      </c>
      <c r="AB163" s="31" t="str">
        <f t="shared" si="73"/>
        <v/>
      </c>
      <c r="AC163" s="51"/>
      <c r="AD163" s="33"/>
      <c r="AE163" s="34"/>
      <c r="AF163" s="34" t="str">
        <f t="shared" si="74"/>
        <v/>
      </c>
      <c r="AG163" s="34"/>
      <c r="AH163" s="34"/>
      <c r="AI163" s="34"/>
      <c r="AJ163" s="34" t="str">
        <f t="shared" si="90"/>
        <v/>
      </c>
      <c r="AK163" s="31" t="str">
        <f t="shared" si="75"/>
        <v/>
      </c>
      <c r="AL163" s="51"/>
      <c r="AM163" s="33"/>
      <c r="AN163" s="34"/>
      <c r="AO163" s="34" t="str">
        <f t="shared" si="96"/>
        <v/>
      </c>
      <c r="AP163" s="34"/>
      <c r="AQ163" s="34"/>
      <c r="AR163" s="34"/>
      <c r="AS163" s="34" t="str">
        <f t="shared" si="91"/>
        <v/>
      </c>
      <c r="AT163" s="31" t="str">
        <f t="shared" si="76"/>
        <v/>
      </c>
      <c r="AU163" s="51"/>
      <c r="AV163" s="33"/>
      <c r="AW163" s="34"/>
      <c r="AX163" s="34" t="str">
        <f t="shared" si="77"/>
        <v/>
      </c>
      <c r="AY163" s="34"/>
      <c r="AZ163" s="34"/>
      <c r="BA163" s="34"/>
      <c r="BB163" s="34" t="str">
        <f t="shared" si="92"/>
        <v/>
      </c>
      <c r="BC163" s="31" t="str">
        <f t="shared" si="78"/>
        <v/>
      </c>
      <c r="BD163" s="51"/>
      <c r="BE163" s="33"/>
      <c r="BF163" s="34"/>
      <c r="BG163" s="34" t="str">
        <f t="shared" si="79"/>
        <v/>
      </c>
      <c r="BH163" s="34"/>
      <c r="BI163" s="34"/>
      <c r="BJ163" s="34"/>
      <c r="BK163" s="34" t="str">
        <f t="shared" si="93"/>
        <v/>
      </c>
      <c r="BL163" s="31" t="str">
        <f t="shared" si="80"/>
        <v/>
      </c>
      <c r="BM163" s="51"/>
      <c r="BN163" s="33"/>
      <c r="BO163" s="34"/>
      <c r="BP163" s="34" t="str">
        <f t="shared" si="81"/>
        <v/>
      </c>
      <c r="BQ163" s="34"/>
      <c r="BR163" s="34"/>
      <c r="BS163" s="34"/>
      <c r="BT163" s="34" t="str">
        <f t="shared" si="94"/>
        <v/>
      </c>
      <c r="BU163" s="31" t="str">
        <f t="shared" si="82"/>
        <v/>
      </c>
      <c r="BV163" s="51"/>
      <c r="BW163" s="33"/>
      <c r="BX163" s="34"/>
      <c r="BY163" s="34" t="str">
        <f t="shared" si="83"/>
        <v/>
      </c>
      <c r="BZ163" s="34"/>
      <c r="CA163" s="34"/>
      <c r="CB163" s="34"/>
      <c r="CC163" s="34" t="str">
        <f t="shared" si="95"/>
        <v/>
      </c>
      <c r="CD163" s="31" t="str">
        <f t="shared" si="84"/>
        <v/>
      </c>
      <c r="CE163" s="51"/>
      <c r="CF163" s="33"/>
      <c r="CG163" s="34" t="str">
        <f>IF($A163="","",IF(CF163="","I",LOOKUP(CF163/CH$2,{0,0.4,0.45,0.5,0.55,0.6,0.65,0.7,0.75,0.8,1},{"F","D","C","C+","B-","B","B+","A-","A","A+"})))</f>
        <v/>
      </c>
      <c r="CH163" s="35" t="str">
        <f>IF($A163="","",IF(CF163="","--",LOOKUP(CF163/CH$2,{0,0.4,0.45,0.5,0.55,0.6,0.65,0.7,0.75,0.8,1},{0,2,2.25,2.5,2.75,3,3.25,3.5,3.75,4})))</f>
        <v/>
      </c>
      <c r="CI163" s="52"/>
      <c r="CJ163" s="36"/>
      <c r="CK163" s="36"/>
      <c r="CL163" s="36" t="str">
        <f t="shared" si="85"/>
        <v/>
      </c>
      <c r="CM163" s="36"/>
      <c r="CN163" s="37"/>
      <c r="CO163" s="36"/>
      <c r="CP163" s="60" t="str">
        <f t="shared" si="86"/>
        <v/>
      </c>
      <c r="CQ163" s="64"/>
      <c r="CR163" s="35"/>
    </row>
    <row r="164" spans="1:96" s="38" customFormat="1" x14ac:dyDescent="0.25">
      <c r="A164" s="31"/>
      <c r="B164" s="32"/>
      <c r="C164" s="33"/>
      <c r="D164" s="34"/>
      <c r="E164" s="34" t="str">
        <f t="shared" si="68"/>
        <v/>
      </c>
      <c r="F164" s="34"/>
      <c r="G164" s="34"/>
      <c r="H164" s="34"/>
      <c r="I164" s="34" t="str">
        <f t="shared" si="87"/>
        <v/>
      </c>
      <c r="J164" s="34" t="str">
        <f t="shared" si="69"/>
        <v/>
      </c>
      <c r="K164" s="51"/>
      <c r="L164" s="39"/>
      <c r="M164" s="34"/>
      <c r="N164" s="34" t="str">
        <f t="shared" si="70"/>
        <v/>
      </c>
      <c r="O164" s="34"/>
      <c r="P164" s="34"/>
      <c r="Q164" s="34"/>
      <c r="R164" s="34" t="str">
        <f t="shared" si="88"/>
        <v/>
      </c>
      <c r="S164" s="31" t="str">
        <f t="shared" si="71"/>
        <v/>
      </c>
      <c r="T164" s="51"/>
      <c r="U164" s="33"/>
      <c r="V164" s="34"/>
      <c r="W164" s="34" t="str">
        <f t="shared" si="72"/>
        <v/>
      </c>
      <c r="X164" s="34"/>
      <c r="Y164" s="34"/>
      <c r="Z164" s="34"/>
      <c r="AA164" s="34" t="str">
        <f t="shared" si="89"/>
        <v/>
      </c>
      <c r="AB164" s="31" t="str">
        <f t="shared" si="73"/>
        <v/>
      </c>
      <c r="AC164" s="51"/>
      <c r="AD164" s="33"/>
      <c r="AE164" s="34"/>
      <c r="AF164" s="34" t="str">
        <f t="shared" si="74"/>
        <v/>
      </c>
      <c r="AG164" s="34"/>
      <c r="AH164" s="34"/>
      <c r="AI164" s="34"/>
      <c r="AJ164" s="34" t="str">
        <f t="shared" si="90"/>
        <v/>
      </c>
      <c r="AK164" s="31" t="str">
        <f t="shared" si="75"/>
        <v/>
      </c>
      <c r="AL164" s="51"/>
      <c r="AM164" s="33"/>
      <c r="AN164" s="34"/>
      <c r="AO164" s="34" t="str">
        <f t="shared" si="96"/>
        <v/>
      </c>
      <c r="AP164" s="34"/>
      <c r="AQ164" s="34"/>
      <c r="AR164" s="34"/>
      <c r="AS164" s="34" t="str">
        <f t="shared" si="91"/>
        <v/>
      </c>
      <c r="AT164" s="31" t="str">
        <f t="shared" si="76"/>
        <v/>
      </c>
      <c r="AU164" s="51"/>
      <c r="AV164" s="33"/>
      <c r="AW164" s="34"/>
      <c r="AX164" s="34" t="str">
        <f t="shared" si="77"/>
        <v/>
      </c>
      <c r="AY164" s="34"/>
      <c r="AZ164" s="34"/>
      <c r="BA164" s="34"/>
      <c r="BB164" s="34" t="str">
        <f t="shared" si="92"/>
        <v/>
      </c>
      <c r="BC164" s="31" t="str">
        <f t="shared" si="78"/>
        <v/>
      </c>
      <c r="BD164" s="51"/>
      <c r="BE164" s="33"/>
      <c r="BF164" s="34"/>
      <c r="BG164" s="34" t="str">
        <f t="shared" si="79"/>
        <v/>
      </c>
      <c r="BH164" s="34"/>
      <c r="BI164" s="34"/>
      <c r="BJ164" s="34"/>
      <c r="BK164" s="34" t="str">
        <f t="shared" si="93"/>
        <v/>
      </c>
      <c r="BL164" s="31" t="str">
        <f t="shared" si="80"/>
        <v/>
      </c>
      <c r="BM164" s="51"/>
      <c r="BN164" s="33"/>
      <c r="BO164" s="34"/>
      <c r="BP164" s="34" t="str">
        <f t="shared" si="81"/>
        <v/>
      </c>
      <c r="BQ164" s="34"/>
      <c r="BR164" s="34"/>
      <c r="BS164" s="34"/>
      <c r="BT164" s="34" t="str">
        <f t="shared" si="94"/>
        <v/>
      </c>
      <c r="BU164" s="31" t="str">
        <f t="shared" si="82"/>
        <v/>
      </c>
      <c r="BV164" s="51"/>
      <c r="BW164" s="33"/>
      <c r="BX164" s="34"/>
      <c r="BY164" s="34" t="str">
        <f t="shared" si="83"/>
        <v/>
      </c>
      <c r="BZ164" s="34"/>
      <c r="CA164" s="34"/>
      <c r="CB164" s="34"/>
      <c r="CC164" s="34" t="str">
        <f t="shared" si="95"/>
        <v/>
      </c>
      <c r="CD164" s="31" t="str">
        <f t="shared" si="84"/>
        <v/>
      </c>
      <c r="CE164" s="51"/>
      <c r="CF164" s="33"/>
      <c r="CG164" s="34" t="str">
        <f>IF($A164="","",IF(CF164="","I",LOOKUP(CF164/CH$2,{0,0.4,0.45,0.5,0.55,0.6,0.65,0.7,0.75,0.8,1},{"F","D","C","C+","B-","B","B+","A-","A","A+"})))</f>
        <v/>
      </c>
      <c r="CH164" s="35" t="str">
        <f>IF($A164="","",IF(CF164="","--",LOOKUP(CF164/CH$2,{0,0.4,0.45,0.5,0.55,0.6,0.65,0.7,0.75,0.8,1},{0,2,2.25,2.5,2.75,3,3.25,3.5,3.75,4})))</f>
        <v/>
      </c>
      <c r="CI164" s="52"/>
      <c r="CJ164" s="36"/>
      <c r="CK164" s="36"/>
      <c r="CL164" s="36" t="str">
        <f t="shared" si="85"/>
        <v/>
      </c>
      <c r="CM164" s="36"/>
      <c r="CN164" s="37"/>
      <c r="CO164" s="36"/>
      <c r="CP164" s="60" t="str">
        <f t="shared" si="86"/>
        <v/>
      </c>
      <c r="CQ164" s="64"/>
      <c r="CR164" s="35"/>
    </row>
    <row r="165" spans="1:96" s="38" customFormat="1" x14ac:dyDescent="0.25">
      <c r="A165" s="31"/>
      <c r="B165" s="32"/>
      <c r="C165" s="33"/>
      <c r="D165" s="34"/>
      <c r="E165" s="34" t="str">
        <f t="shared" si="68"/>
        <v/>
      </c>
      <c r="F165" s="34"/>
      <c r="G165" s="34"/>
      <c r="H165" s="34"/>
      <c r="I165" s="34" t="str">
        <f t="shared" si="87"/>
        <v/>
      </c>
      <c r="J165" s="34" t="str">
        <f t="shared" si="69"/>
        <v/>
      </c>
      <c r="K165" s="51"/>
      <c r="L165" s="39"/>
      <c r="M165" s="34"/>
      <c r="N165" s="34" t="str">
        <f t="shared" si="70"/>
        <v/>
      </c>
      <c r="O165" s="34"/>
      <c r="P165" s="34"/>
      <c r="Q165" s="34"/>
      <c r="R165" s="34" t="str">
        <f t="shared" si="88"/>
        <v/>
      </c>
      <c r="S165" s="31" t="str">
        <f t="shared" si="71"/>
        <v/>
      </c>
      <c r="T165" s="51"/>
      <c r="U165" s="33"/>
      <c r="V165" s="34"/>
      <c r="W165" s="34" t="str">
        <f t="shared" si="72"/>
        <v/>
      </c>
      <c r="X165" s="34"/>
      <c r="Y165" s="34"/>
      <c r="Z165" s="34"/>
      <c r="AA165" s="34" t="str">
        <f t="shared" si="89"/>
        <v/>
      </c>
      <c r="AB165" s="31" t="str">
        <f t="shared" si="73"/>
        <v/>
      </c>
      <c r="AC165" s="51"/>
      <c r="AD165" s="33"/>
      <c r="AE165" s="34"/>
      <c r="AF165" s="34" t="str">
        <f t="shared" si="74"/>
        <v/>
      </c>
      <c r="AG165" s="34"/>
      <c r="AH165" s="34"/>
      <c r="AI165" s="34"/>
      <c r="AJ165" s="34" t="str">
        <f t="shared" si="90"/>
        <v/>
      </c>
      <c r="AK165" s="31" t="str">
        <f t="shared" si="75"/>
        <v/>
      </c>
      <c r="AL165" s="51"/>
      <c r="AM165" s="33"/>
      <c r="AN165" s="34"/>
      <c r="AO165" s="34" t="str">
        <f t="shared" si="96"/>
        <v/>
      </c>
      <c r="AP165" s="34"/>
      <c r="AQ165" s="34"/>
      <c r="AR165" s="34"/>
      <c r="AS165" s="34" t="str">
        <f t="shared" si="91"/>
        <v/>
      </c>
      <c r="AT165" s="31" t="str">
        <f t="shared" si="76"/>
        <v/>
      </c>
      <c r="AU165" s="51"/>
      <c r="AV165" s="33"/>
      <c r="AW165" s="34"/>
      <c r="AX165" s="34" t="str">
        <f t="shared" si="77"/>
        <v/>
      </c>
      <c r="AY165" s="34"/>
      <c r="AZ165" s="34"/>
      <c r="BA165" s="34"/>
      <c r="BB165" s="34" t="str">
        <f t="shared" si="92"/>
        <v/>
      </c>
      <c r="BC165" s="31" t="str">
        <f t="shared" si="78"/>
        <v/>
      </c>
      <c r="BD165" s="51"/>
      <c r="BE165" s="33"/>
      <c r="BF165" s="34"/>
      <c r="BG165" s="34" t="str">
        <f t="shared" si="79"/>
        <v/>
      </c>
      <c r="BH165" s="34"/>
      <c r="BI165" s="34"/>
      <c r="BJ165" s="34"/>
      <c r="BK165" s="34" t="str">
        <f t="shared" si="93"/>
        <v/>
      </c>
      <c r="BL165" s="31" t="str">
        <f t="shared" si="80"/>
        <v/>
      </c>
      <c r="BM165" s="51"/>
      <c r="BN165" s="33"/>
      <c r="BO165" s="34"/>
      <c r="BP165" s="34" t="str">
        <f t="shared" si="81"/>
        <v/>
      </c>
      <c r="BQ165" s="34"/>
      <c r="BR165" s="34"/>
      <c r="BS165" s="34"/>
      <c r="BT165" s="34" t="str">
        <f t="shared" si="94"/>
        <v/>
      </c>
      <c r="BU165" s="31" t="str">
        <f t="shared" si="82"/>
        <v/>
      </c>
      <c r="BV165" s="51"/>
      <c r="BW165" s="33"/>
      <c r="BX165" s="34"/>
      <c r="BY165" s="34" t="str">
        <f t="shared" si="83"/>
        <v/>
      </c>
      <c r="BZ165" s="34"/>
      <c r="CA165" s="34"/>
      <c r="CB165" s="34"/>
      <c r="CC165" s="34" t="str">
        <f t="shared" si="95"/>
        <v/>
      </c>
      <c r="CD165" s="31" t="str">
        <f t="shared" si="84"/>
        <v/>
      </c>
      <c r="CE165" s="51"/>
      <c r="CF165" s="33"/>
      <c r="CG165" s="34" t="str">
        <f>IF($A165="","",IF(CF165="","I",LOOKUP(CF165/CH$2,{0,0.4,0.45,0.5,0.55,0.6,0.65,0.7,0.75,0.8,1},{"F","D","C","C+","B-","B","B+","A-","A","A+"})))</f>
        <v/>
      </c>
      <c r="CH165" s="35" t="str">
        <f>IF($A165="","",IF(CF165="","--",LOOKUP(CF165/CH$2,{0,0.4,0.45,0.5,0.55,0.6,0.65,0.7,0.75,0.8,1},{0,2,2.25,2.5,2.75,3,3.25,3.5,3.75,4})))</f>
        <v/>
      </c>
      <c r="CI165" s="52"/>
      <c r="CJ165" s="36"/>
      <c r="CK165" s="36"/>
      <c r="CL165" s="36" t="str">
        <f t="shared" si="85"/>
        <v/>
      </c>
      <c r="CM165" s="36"/>
      <c r="CN165" s="37"/>
      <c r="CO165" s="36"/>
      <c r="CP165" s="60" t="str">
        <f t="shared" si="86"/>
        <v/>
      </c>
      <c r="CQ165" s="64"/>
      <c r="CR165" s="35"/>
    </row>
    <row r="166" spans="1:96" s="38" customFormat="1" x14ac:dyDescent="0.25">
      <c r="A166" s="31"/>
      <c r="B166" s="32"/>
      <c r="C166" s="33"/>
      <c r="D166" s="34"/>
      <c r="E166" s="34" t="str">
        <f t="shared" si="68"/>
        <v/>
      </c>
      <c r="F166" s="34"/>
      <c r="G166" s="34"/>
      <c r="H166" s="34"/>
      <c r="I166" s="34" t="str">
        <f t="shared" si="87"/>
        <v/>
      </c>
      <c r="J166" s="34" t="str">
        <f t="shared" si="69"/>
        <v/>
      </c>
      <c r="K166" s="51"/>
      <c r="L166" s="39"/>
      <c r="M166" s="34"/>
      <c r="N166" s="34" t="str">
        <f t="shared" si="70"/>
        <v/>
      </c>
      <c r="O166" s="34"/>
      <c r="P166" s="34"/>
      <c r="Q166" s="34"/>
      <c r="R166" s="34" t="str">
        <f t="shared" si="88"/>
        <v/>
      </c>
      <c r="S166" s="31" t="str">
        <f t="shared" si="71"/>
        <v/>
      </c>
      <c r="T166" s="51"/>
      <c r="U166" s="33"/>
      <c r="V166" s="34"/>
      <c r="W166" s="34" t="str">
        <f t="shared" si="72"/>
        <v/>
      </c>
      <c r="X166" s="34"/>
      <c r="Y166" s="34"/>
      <c r="Z166" s="34"/>
      <c r="AA166" s="34" t="str">
        <f t="shared" si="89"/>
        <v/>
      </c>
      <c r="AB166" s="31" t="str">
        <f t="shared" si="73"/>
        <v/>
      </c>
      <c r="AC166" s="51"/>
      <c r="AD166" s="33"/>
      <c r="AE166" s="34"/>
      <c r="AF166" s="34" t="str">
        <f t="shared" si="74"/>
        <v/>
      </c>
      <c r="AG166" s="34"/>
      <c r="AH166" s="34"/>
      <c r="AI166" s="34"/>
      <c r="AJ166" s="34" t="str">
        <f t="shared" si="90"/>
        <v/>
      </c>
      <c r="AK166" s="31" t="str">
        <f t="shared" si="75"/>
        <v/>
      </c>
      <c r="AL166" s="51"/>
      <c r="AM166" s="33"/>
      <c r="AN166" s="34"/>
      <c r="AO166" s="34" t="str">
        <f t="shared" si="96"/>
        <v/>
      </c>
      <c r="AP166" s="34"/>
      <c r="AQ166" s="34"/>
      <c r="AR166" s="34"/>
      <c r="AS166" s="34" t="str">
        <f t="shared" si="91"/>
        <v/>
      </c>
      <c r="AT166" s="31" t="str">
        <f t="shared" si="76"/>
        <v/>
      </c>
      <c r="AU166" s="51"/>
      <c r="AV166" s="33"/>
      <c r="AW166" s="34"/>
      <c r="AX166" s="34" t="str">
        <f t="shared" si="77"/>
        <v/>
      </c>
      <c r="AY166" s="34"/>
      <c r="AZ166" s="34"/>
      <c r="BA166" s="34"/>
      <c r="BB166" s="34" t="str">
        <f t="shared" si="92"/>
        <v/>
      </c>
      <c r="BC166" s="31" t="str">
        <f t="shared" si="78"/>
        <v/>
      </c>
      <c r="BD166" s="51"/>
      <c r="BE166" s="33"/>
      <c r="BF166" s="34"/>
      <c r="BG166" s="34" t="str">
        <f t="shared" si="79"/>
        <v/>
      </c>
      <c r="BH166" s="34"/>
      <c r="BI166" s="34"/>
      <c r="BJ166" s="34"/>
      <c r="BK166" s="34" t="str">
        <f t="shared" si="93"/>
        <v/>
      </c>
      <c r="BL166" s="31" t="str">
        <f t="shared" si="80"/>
        <v/>
      </c>
      <c r="BM166" s="51"/>
      <c r="BN166" s="33"/>
      <c r="BO166" s="34"/>
      <c r="BP166" s="34" t="str">
        <f t="shared" si="81"/>
        <v/>
      </c>
      <c r="BQ166" s="34"/>
      <c r="BR166" s="34"/>
      <c r="BS166" s="34"/>
      <c r="BT166" s="34" t="str">
        <f t="shared" si="94"/>
        <v/>
      </c>
      <c r="BU166" s="31" t="str">
        <f t="shared" si="82"/>
        <v/>
      </c>
      <c r="BV166" s="51"/>
      <c r="BW166" s="33"/>
      <c r="BX166" s="34"/>
      <c r="BY166" s="34" t="str">
        <f t="shared" si="83"/>
        <v/>
      </c>
      <c r="BZ166" s="34"/>
      <c r="CA166" s="34"/>
      <c r="CB166" s="34"/>
      <c r="CC166" s="34" t="str">
        <f t="shared" si="95"/>
        <v/>
      </c>
      <c r="CD166" s="31" t="str">
        <f t="shared" si="84"/>
        <v/>
      </c>
      <c r="CE166" s="51"/>
      <c r="CF166" s="33"/>
      <c r="CG166" s="34" t="str">
        <f>IF($A166="","",IF(CF166="","I",LOOKUP(CF166/CH$2,{0,0.4,0.45,0.5,0.55,0.6,0.65,0.7,0.75,0.8,1},{"F","D","C","C+","B-","B","B+","A-","A","A+"})))</f>
        <v/>
      </c>
      <c r="CH166" s="35" t="str">
        <f>IF($A166="","",IF(CF166="","--",LOOKUP(CF166/CH$2,{0,0.4,0.45,0.5,0.55,0.6,0.65,0.7,0.75,0.8,1},{0,2,2.25,2.5,2.75,3,3.25,3.5,3.75,4})))</f>
        <v/>
      </c>
      <c r="CI166" s="52"/>
      <c r="CJ166" s="36"/>
      <c r="CK166" s="36"/>
      <c r="CL166" s="36" t="str">
        <f t="shared" si="85"/>
        <v/>
      </c>
      <c r="CM166" s="36"/>
      <c r="CN166" s="37"/>
      <c r="CO166" s="36"/>
      <c r="CP166" s="60" t="str">
        <f t="shared" si="86"/>
        <v/>
      </c>
      <c r="CQ166" s="64"/>
      <c r="CR166" s="35"/>
    </row>
    <row r="167" spans="1:96" s="38" customFormat="1" x14ac:dyDescent="0.25">
      <c r="A167" s="31"/>
      <c r="B167" s="32"/>
      <c r="C167" s="33"/>
      <c r="D167" s="34"/>
      <c r="E167" s="34" t="str">
        <f t="shared" si="68"/>
        <v/>
      </c>
      <c r="F167" s="34"/>
      <c r="G167" s="34"/>
      <c r="H167" s="34"/>
      <c r="I167" s="34" t="str">
        <f t="shared" si="87"/>
        <v/>
      </c>
      <c r="J167" s="34" t="str">
        <f t="shared" si="69"/>
        <v/>
      </c>
      <c r="K167" s="51"/>
      <c r="L167" s="39"/>
      <c r="M167" s="34"/>
      <c r="N167" s="34" t="str">
        <f t="shared" si="70"/>
        <v/>
      </c>
      <c r="O167" s="34"/>
      <c r="P167" s="34"/>
      <c r="Q167" s="34"/>
      <c r="R167" s="34" t="str">
        <f t="shared" si="88"/>
        <v/>
      </c>
      <c r="S167" s="31" t="str">
        <f t="shared" si="71"/>
        <v/>
      </c>
      <c r="T167" s="51"/>
      <c r="U167" s="33"/>
      <c r="V167" s="34"/>
      <c r="W167" s="34" t="str">
        <f t="shared" si="72"/>
        <v/>
      </c>
      <c r="X167" s="34"/>
      <c r="Y167" s="34"/>
      <c r="Z167" s="34"/>
      <c r="AA167" s="34" t="str">
        <f t="shared" si="89"/>
        <v/>
      </c>
      <c r="AB167" s="31" t="str">
        <f t="shared" si="73"/>
        <v/>
      </c>
      <c r="AC167" s="51"/>
      <c r="AD167" s="33"/>
      <c r="AE167" s="34"/>
      <c r="AF167" s="34" t="str">
        <f t="shared" si="74"/>
        <v/>
      </c>
      <c r="AG167" s="34"/>
      <c r="AH167" s="34"/>
      <c r="AI167" s="34"/>
      <c r="AJ167" s="34" t="str">
        <f t="shared" si="90"/>
        <v/>
      </c>
      <c r="AK167" s="31" t="str">
        <f t="shared" si="75"/>
        <v/>
      </c>
      <c r="AL167" s="51"/>
      <c r="AM167" s="33"/>
      <c r="AN167" s="34"/>
      <c r="AO167" s="34" t="str">
        <f t="shared" si="96"/>
        <v/>
      </c>
      <c r="AP167" s="34"/>
      <c r="AQ167" s="34"/>
      <c r="AR167" s="34"/>
      <c r="AS167" s="34" t="str">
        <f t="shared" si="91"/>
        <v/>
      </c>
      <c r="AT167" s="31" t="str">
        <f t="shared" si="76"/>
        <v/>
      </c>
      <c r="AU167" s="51"/>
      <c r="AV167" s="33"/>
      <c r="AW167" s="34"/>
      <c r="AX167" s="34" t="str">
        <f t="shared" si="77"/>
        <v/>
      </c>
      <c r="AY167" s="34"/>
      <c r="AZ167" s="34"/>
      <c r="BA167" s="34"/>
      <c r="BB167" s="34" t="str">
        <f t="shared" si="92"/>
        <v/>
      </c>
      <c r="BC167" s="31" t="str">
        <f t="shared" si="78"/>
        <v/>
      </c>
      <c r="BD167" s="51"/>
      <c r="BE167" s="33"/>
      <c r="BF167" s="34"/>
      <c r="BG167" s="34" t="str">
        <f t="shared" si="79"/>
        <v/>
      </c>
      <c r="BH167" s="34"/>
      <c r="BI167" s="34"/>
      <c r="BJ167" s="34"/>
      <c r="BK167" s="34" t="str">
        <f t="shared" si="93"/>
        <v/>
      </c>
      <c r="BL167" s="31" t="str">
        <f t="shared" si="80"/>
        <v/>
      </c>
      <c r="BM167" s="51"/>
      <c r="BN167" s="33"/>
      <c r="BO167" s="34"/>
      <c r="BP167" s="34" t="str">
        <f t="shared" si="81"/>
        <v/>
      </c>
      <c r="BQ167" s="34"/>
      <c r="BR167" s="34"/>
      <c r="BS167" s="34"/>
      <c r="BT167" s="34" t="str">
        <f t="shared" si="94"/>
        <v/>
      </c>
      <c r="BU167" s="31" t="str">
        <f t="shared" si="82"/>
        <v/>
      </c>
      <c r="BV167" s="51"/>
      <c r="BW167" s="33"/>
      <c r="BX167" s="34"/>
      <c r="BY167" s="34" t="str">
        <f t="shared" si="83"/>
        <v/>
      </c>
      <c r="BZ167" s="34"/>
      <c r="CA167" s="34"/>
      <c r="CB167" s="34"/>
      <c r="CC167" s="34" t="str">
        <f t="shared" si="95"/>
        <v/>
      </c>
      <c r="CD167" s="31" t="str">
        <f t="shared" si="84"/>
        <v/>
      </c>
      <c r="CE167" s="51"/>
      <c r="CF167" s="33"/>
      <c r="CG167" s="34" t="str">
        <f>IF($A167="","",IF(CF167="","I",LOOKUP(CF167/CH$2,{0,0.4,0.45,0.5,0.55,0.6,0.65,0.7,0.75,0.8,1},{"F","D","C","C+","B-","B","B+","A-","A","A+"})))</f>
        <v/>
      </c>
      <c r="CH167" s="35" t="str">
        <f>IF($A167="","",IF(CF167="","--",LOOKUP(CF167/CH$2,{0,0.4,0.45,0.5,0.55,0.6,0.65,0.7,0.75,0.8,1},{0,2,2.25,2.5,2.75,3,3.25,3.5,3.75,4})))</f>
        <v/>
      </c>
      <c r="CI167" s="52"/>
      <c r="CJ167" s="36"/>
      <c r="CK167" s="36"/>
      <c r="CL167" s="36" t="str">
        <f t="shared" si="85"/>
        <v/>
      </c>
      <c r="CM167" s="36"/>
      <c r="CN167" s="37"/>
      <c r="CO167" s="36"/>
      <c r="CP167" s="60" t="str">
        <f t="shared" si="86"/>
        <v/>
      </c>
      <c r="CQ167" s="64"/>
      <c r="CR167" s="35"/>
    </row>
    <row r="168" spans="1:96" s="38" customFormat="1" x14ac:dyDescent="0.25">
      <c r="A168" s="31"/>
      <c r="B168" s="32"/>
      <c r="C168" s="33"/>
      <c r="D168" s="34"/>
      <c r="E168" s="34" t="str">
        <f t="shared" si="68"/>
        <v/>
      </c>
      <c r="F168" s="34"/>
      <c r="G168" s="34"/>
      <c r="H168" s="34"/>
      <c r="I168" s="34" t="str">
        <f t="shared" si="87"/>
        <v/>
      </c>
      <c r="J168" s="34" t="str">
        <f t="shared" si="69"/>
        <v/>
      </c>
      <c r="K168" s="51"/>
      <c r="L168" s="39"/>
      <c r="M168" s="34"/>
      <c r="N168" s="34" t="str">
        <f t="shared" si="70"/>
        <v/>
      </c>
      <c r="O168" s="34"/>
      <c r="P168" s="34"/>
      <c r="Q168" s="34"/>
      <c r="R168" s="34" t="str">
        <f t="shared" si="88"/>
        <v/>
      </c>
      <c r="S168" s="31" t="str">
        <f t="shared" si="71"/>
        <v/>
      </c>
      <c r="T168" s="51"/>
      <c r="U168" s="33"/>
      <c r="V168" s="34"/>
      <c r="W168" s="34" t="str">
        <f t="shared" si="72"/>
        <v/>
      </c>
      <c r="X168" s="34"/>
      <c r="Y168" s="34"/>
      <c r="Z168" s="34"/>
      <c r="AA168" s="34" t="str">
        <f t="shared" si="89"/>
        <v/>
      </c>
      <c r="AB168" s="31" t="str">
        <f t="shared" si="73"/>
        <v/>
      </c>
      <c r="AC168" s="51"/>
      <c r="AD168" s="33"/>
      <c r="AE168" s="34"/>
      <c r="AF168" s="34" t="str">
        <f t="shared" si="74"/>
        <v/>
      </c>
      <c r="AG168" s="34"/>
      <c r="AH168" s="34"/>
      <c r="AI168" s="34"/>
      <c r="AJ168" s="34" t="str">
        <f t="shared" si="90"/>
        <v/>
      </c>
      <c r="AK168" s="31" t="str">
        <f t="shared" si="75"/>
        <v/>
      </c>
      <c r="AL168" s="51"/>
      <c r="AM168" s="33"/>
      <c r="AN168" s="34"/>
      <c r="AO168" s="34" t="str">
        <f t="shared" si="96"/>
        <v/>
      </c>
      <c r="AP168" s="34"/>
      <c r="AQ168" s="34"/>
      <c r="AR168" s="34"/>
      <c r="AS168" s="34" t="str">
        <f t="shared" si="91"/>
        <v/>
      </c>
      <c r="AT168" s="31" t="str">
        <f t="shared" si="76"/>
        <v/>
      </c>
      <c r="AU168" s="51"/>
      <c r="AV168" s="33"/>
      <c r="AW168" s="34"/>
      <c r="AX168" s="34" t="str">
        <f t="shared" si="77"/>
        <v/>
      </c>
      <c r="AY168" s="34"/>
      <c r="AZ168" s="34"/>
      <c r="BA168" s="34"/>
      <c r="BB168" s="34" t="str">
        <f t="shared" si="92"/>
        <v/>
      </c>
      <c r="BC168" s="31" t="str">
        <f t="shared" si="78"/>
        <v/>
      </c>
      <c r="BD168" s="51"/>
      <c r="BE168" s="33"/>
      <c r="BF168" s="34"/>
      <c r="BG168" s="34" t="str">
        <f t="shared" si="79"/>
        <v/>
      </c>
      <c r="BH168" s="34"/>
      <c r="BI168" s="34"/>
      <c r="BJ168" s="34"/>
      <c r="BK168" s="34" t="str">
        <f t="shared" si="93"/>
        <v/>
      </c>
      <c r="BL168" s="31" t="str">
        <f t="shared" si="80"/>
        <v/>
      </c>
      <c r="BM168" s="51"/>
      <c r="BN168" s="33"/>
      <c r="BO168" s="34"/>
      <c r="BP168" s="34" t="str">
        <f t="shared" si="81"/>
        <v/>
      </c>
      <c r="BQ168" s="34"/>
      <c r="BR168" s="34"/>
      <c r="BS168" s="34"/>
      <c r="BT168" s="34" t="str">
        <f t="shared" si="94"/>
        <v/>
      </c>
      <c r="BU168" s="31" t="str">
        <f t="shared" si="82"/>
        <v/>
      </c>
      <c r="BV168" s="51"/>
      <c r="BW168" s="33"/>
      <c r="BX168" s="34"/>
      <c r="BY168" s="34" t="str">
        <f t="shared" si="83"/>
        <v/>
      </c>
      <c r="BZ168" s="34"/>
      <c r="CA168" s="34"/>
      <c r="CB168" s="34"/>
      <c r="CC168" s="34" t="str">
        <f t="shared" si="95"/>
        <v/>
      </c>
      <c r="CD168" s="31" t="str">
        <f t="shared" si="84"/>
        <v/>
      </c>
      <c r="CE168" s="51"/>
      <c r="CF168" s="33"/>
      <c r="CG168" s="34" t="str">
        <f>IF($A168="","",IF(CF168="","I",LOOKUP(CF168/CH$2,{0,0.4,0.45,0.5,0.55,0.6,0.65,0.7,0.75,0.8,1},{"F","D","C","C+","B-","B","B+","A-","A","A+"})))</f>
        <v/>
      </c>
      <c r="CH168" s="35" t="str">
        <f>IF($A168="","",IF(CF168="","--",LOOKUP(CF168/CH$2,{0,0.4,0.45,0.5,0.55,0.6,0.65,0.7,0.75,0.8,1},{0,2,2.25,2.5,2.75,3,3.25,3.5,3.75,4})))</f>
        <v/>
      </c>
      <c r="CI168" s="52"/>
      <c r="CJ168" s="36"/>
      <c r="CK168" s="36"/>
      <c r="CL168" s="36" t="str">
        <f t="shared" si="85"/>
        <v/>
      </c>
      <c r="CM168" s="36"/>
      <c r="CN168" s="37"/>
      <c r="CO168" s="36"/>
      <c r="CP168" s="60" t="str">
        <f t="shared" si="86"/>
        <v/>
      </c>
      <c r="CQ168" s="64"/>
      <c r="CR168" s="35"/>
    </row>
    <row r="169" spans="1:96" s="38" customFormat="1" x14ac:dyDescent="0.25">
      <c r="A169" s="31"/>
      <c r="B169" s="32"/>
      <c r="C169" s="33"/>
      <c r="D169" s="34"/>
      <c r="E169" s="34" t="str">
        <f t="shared" si="68"/>
        <v/>
      </c>
      <c r="F169" s="34"/>
      <c r="G169" s="34"/>
      <c r="H169" s="34"/>
      <c r="I169" s="34" t="str">
        <f t="shared" si="87"/>
        <v/>
      </c>
      <c r="J169" s="34" t="str">
        <f t="shared" si="69"/>
        <v/>
      </c>
      <c r="K169" s="51"/>
      <c r="L169" s="39"/>
      <c r="M169" s="34"/>
      <c r="N169" s="34" t="str">
        <f t="shared" si="70"/>
        <v/>
      </c>
      <c r="O169" s="34"/>
      <c r="P169" s="34"/>
      <c r="Q169" s="34"/>
      <c r="R169" s="34" t="str">
        <f t="shared" si="88"/>
        <v/>
      </c>
      <c r="S169" s="31" t="str">
        <f t="shared" si="71"/>
        <v/>
      </c>
      <c r="T169" s="51"/>
      <c r="U169" s="33"/>
      <c r="V169" s="34"/>
      <c r="W169" s="34" t="str">
        <f t="shared" si="72"/>
        <v/>
      </c>
      <c r="X169" s="34"/>
      <c r="Y169" s="34"/>
      <c r="Z169" s="34"/>
      <c r="AA169" s="34" t="str">
        <f t="shared" si="89"/>
        <v/>
      </c>
      <c r="AB169" s="31" t="str">
        <f t="shared" si="73"/>
        <v/>
      </c>
      <c r="AC169" s="51"/>
      <c r="AD169" s="33"/>
      <c r="AE169" s="34"/>
      <c r="AF169" s="34" t="str">
        <f t="shared" si="74"/>
        <v/>
      </c>
      <c r="AG169" s="34"/>
      <c r="AH169" s="34"/>
      <c r="AI169" s="34"/>
      <c r="AJ169" s="34" t="str">
        <f t="shared" si="90"/>
        <v/>
      </c>
      <c r="AK169" s="31" t="str">
        <f t="shared" si="75"/>
        <v/>
      </c>
      <c r="AL169" s="51"/>
      <c r="AM169" s="33"/>
      <c r="AN169" s="34"/>
      <c r="AO169" s="34" t="str">
        <f t="shared" si="96"/>
        <v/>
      </c>
      <c r="AP169" s="34"/>
      <c r="AQ169" s="34"/>
      <c r="AR169" s="34"/>
      <c r="AS169" s="34" t="str">
        <f t="shared" si="91"/>
        <v/>
      </c>
      <c r="AT169" s="31" t="str">
        <f t="shared" si="76"/>
        <v/>
      </c>
      <c r="AU169" s="51"/>
      <c r="AV169" s="33"/>
      <c r="AW169" s="34"/>
      <c r="AX169" s="34" t="str">
        <f t="shared" si="77"/>
        <v/>
      </c>
      <c r="AY169" s="34"/>
      <c r="AZ169" s="34"/>
      <c r="BA169" s="34"/>
      <c r="BB169" s="34" t="str">
        <f t="shared" si="92"/>
        <v/>
      </c>
      <c r="BC169" s="31" t="str">
        <f t="shared" si="78"/>
        <v/>
      </c>
      <c r="BD169" s="51"/>
      <c r="BE169" s="33"/>
      <c r="BF169" s="34"/>
      <c r="BG169" s="34" t="str">
        <f t="shared" si="79"/>
        <v/>
      </c>
      <c r="BH169" s="34"/>
      <c r="BI169" s="34"/>
      <c r="BJ169" s="34"/>
      <c r="BK169" s="34" t="str">
        <f t="shared" si="93"/>
        <v/>
      </c>
      <c r="BL169" s="31" t="str">
        <f t="shared" si="80"/>
        <v/>
      </c>
      <c r="BM169" s="51"/>
      <c r="BN169" s="33"/>
      <c r="BO169" s="34"/>
      <c r="BP169" s="34" t="str">
        <f t="shared" si="81"/>
        <v/>
      </c>
      <c r="BQ169" s="34"/>
      <c r="BR169" s="34"/>
      <c r="BS169" s="34"/>
      <c r="BT169" s="34" t="str">
        <f t="shared" si="94"/>
        <v/>
      </c>
      <c r="BU169" s="31" t="str">
        <f t="shared" si="82"/>
        <v/>
      </c>
      <c r="BV169" s="51"/>
      <c r="BW169" s="33"/>
      <c r="BX169" s="34"/>
      <c r="BY169" s="34" t="str">
        <f t="shared" si="83"/>
        <v/>
      </c>
      <c r="BZ169" s="34"/>
      <c r="CA169" s="34"/>
      <c r="CB169" s="34"/>
      <c r="CC169" s="34" t="str">
        <f t="shared" si="95"/>
        <v/>
      </c>
      <c r="CD169" s="31" t="str">
        <f t="shared" si="84"/>
        <v/>
      </c>
      <c r="CE169" s="51"/>
      <c r="CF169" s="33"/>
      <c r="CG169" s="34" t="str">
        <f>IF($A169="","",IF(CF169="","I",LOOKUP(CF169/CH$2,{0,0.4,0.45,0.5,0.55,0.6,0.65,0.7,0.75,0.8,1},{"F","D","C","C+","B-","B","B+","A-","A","A+"})))</f>
        <v/>
      </c>
      <c r="CH169" s="35" t="str">
        <f>IF($A169="","",IF(CF169="","--",LOOKUP(CF169/CH$2,{0,0.4,0.45,0.5,0.55,0.6,0.65,0.7,0.75,0.8,1},{0,2,2.25,2.5,2.75,3,3.25,3.5,3.75,4})))</f>
        <v/>
      </c>
      <c r="CI169" s="52"/>
      <c r="CJ169" s="36"/>
      <c r="CK169" s="36"/>
      <c r="CL169" s="36" t="str">
        <f t="shared" si="85"/>
        <v/>
      </c>
      <c r="CM169" s="36"/>
      <c r="CN169" s="37"/>
      <c r="CO169" s="36"/>
      <c r="CP169" s="60" t="str">
        <f t="shared" si="86"/>
        <v/>
      </c>
      <c r="CQ169" s="64"/>
      <c r="CR169" s="35"/>
    </row>
    <row r="170" spans="1:96" s="38" customFormat="1" x14ac:dyDescent="0.25">
      <c r="A170" s="31"/>
      <c r="B170" s="32"/>
      <c r="C170" s="33"/>
      <c r="D170" s="34"/>
      <c r="E170" s="34" t="str">
        <f t="shared" si="68"/>
        <v/>
      </c>
      <c r="F170" s="34"/>
      <c r="G170" s="34"/>
      <c r="H170" s="34"/>
      <c r="I170" s="34" t="str">
        <f t="shared" si="87"/>
        <v/>
      </c>
      <c r="J170" s="34" t="str">
        <f t="shared" si="69"/>
        <v/>
      </c>
      <c r="K170" s="51"/>
      <c r="L170" s="39"/>
      <c r="M170" s="34"/>
      <c r="N170" s="34" t="str">
        <f t="shared" si="70"/>
        <v/>
      </c>
      <c r="O170" s="34"/>
      <c r="P170" s="34"/>
      <c r="Q170" s="34"/>
      <c r="R170" s="34" t="str">
        <f t="shared" si="88"/>
        <v/>
      </c>
      <c r="S170" s="31" t="str">
        <f t="shared" si="71"/>
        <v/>
      </c>
      <c r="T170" s="51"/>
      <c r="U170" s="33"/>
      <c r="V170" s="34"/>
      <c r="W170" s="34" t="str">
        <f t="shared" si="72"/>
        <v/>
      </c>
      <c r="X170" s="34"/>
      <c r="Y170" s="34"/>
      <c r="Z170" s="34"/>
      <c r="AA170" s="34" t="str">
        <f t="shared" si="89"/>
        <v/>
      </c>
      <c r="AB170" s="31" t="str">
        <f t="shared" si="73"/>
        <v/>
      </c>
      <c r="AC170" s="51"/>
      <c r="AD170" s="33"/>
      <c r="AE170" s="34"/>
      <c r="AF170" s="34" t="str">
        <f t="shared" si="74"/>
        <v/>
      </c>
      <c r="AG170" s="34"/>
      <c r="AH170" s="34"/>
      <c r="AI170" s="34"/>
      <c r="AJ170" s="34" t="str">
        <f t="shared" si="90"/>
        <v/>
      </c>
      <c r="AK170" s="31" t="str">
        <f t="shared" si="75"/>
        <v/>
      </c>
      <c r="AL170" s="51"/>
      <c r="AM170" s="33"/>
      <c r="AN170" s="34"/>
      <c r="AO170" s="34" t="str">
        <f t="shared" ref="AO170:AO185" si="97">IF(ISBLANK($B170),"",IF(COUNT(AM170:AN170)=0,"",IF(AND($A170="IM",COUNT(AM170:AN170)=1),AM170+AN170,(AM170+AN170)/2)))</f>
        <v/>
      </c>
      <c r="AP170" s="34"/>
      <c r="AQ170" s="34"/>
      <c r="AR170" s="34"/>
      <c r="AS170" s="34" t="str">
        <f t="shared" si="91"/>
        <v/>
      </c>
      <c r="AT170" s="31" t="str">
        <f t="shared" si="76"/>
        <v/>
      </c>
      <c r="AU170" s="51"/>
      <c r="AV170" s="33"/>
      <c r="AW170" s="34"/>
      <c r="AX170" s="34" t="str">
        <f t="shared" si="77"/>
        <v/>
      </c>
      <c r="AY170" s="34"/>
      <c r="AZ170" s="34"/>
      <c r="BA170" s="34"/>
      <c r="BB170" s="34" t="str">
        <f t="shared" si="92"/>
        <v/>
      </c>
      <c r="BC170" s="31" t="str">
        <f t="shared" si="78"/>
        <v/>
      </c>
      <c r="BD170" s="51"/>
      <c r="BE170" s="33"/>
      <c r="BF170" s="34"/>
      <c r="BG170" s="34" t="str">
        <f t="shared" si="79"/>
        <v/>
      </c>
      <c r="BH170" s="34"/>
      <c r="BI170" s="34"/>
      <c r="BJ170" s="34"/>
      <c r="BK170" s="34" t="str">
        <f t="shared" si="93"/>
        <v/>
      </c>
      <c r="BL170" s="31" t="str">
        <f t="shared" si="80"/>
        <v/>
      </c>
      <c r="BM170" s="51"/>
      <c r="BN170" s="33"/>
      <c r="BO170" s="34"/>
      <c r="BP170" s="34" t="str">
        <f t="shared" si="81"/>
        <v/>
      </c>
      <c r="BQ170" s="34"/>
      <c r="BR170" s="34"/>
      <c r="BS170" s="34"/>
      <c r="BT170" s="34" t="str">
        <f t="shared" si="94"/>
        <v/>
      </c>
      <c r="BU170" s="31" t="str">
        <f t="shared" si="82"/>
        <v/>
      </c>
      <c r="BV170" s="51"/>
      <c r="BW170" s="33"/>
      <c r="BX170" s="34"/>
      <c r="BY170" s="34" t="str">
        <f t="shared" si="83"/>
        <v/>
      </c>
      <c r="BZ170" s="34"/>
      <c r="CA170" s="34"/>
      <c r="CB170" s="34"/>
      <c r="CC170" s="34" t="str">
        <f t="shared" si="95"/>
        <v/>
      </c>
      <c r="CD170" s="31" t="str">
        <f t="shared" si="84"/>
        <v/>
      </c>
      <c r="CE170" s="51"/>
      <c r="CF170" s="33"/>
      <c r="CG170" s="34" t="str">
        <f>IF($A170="","",IF(CF170="","I",LOOKUP(CF170/CH$2,{0,0.4,0.45,0.5,0.55,0.6,0.65,0.7,0.75,0.8,1},{"F","D","C","C+","B-","B","B+","A-","A","A+"})))</f>
        <v/>
      </c>
      <c r="CH170" s="35" t="str">
        <f>IF($A170="","",IF(CF170="","--",LOOKUP(CF170/CH$2,{0,0.4,0.45,0.5,0.55,0.6,0.65,0.7,0.75,0.8,1},{0,2,2.25,2.5,2.75,3,3.25,3.5,3.75,4})))</f>
        <v/>
      </c>
      <c r="CI170" s="52"/>
      <c r="CJ170" s="36"/>
      <c r="CK170" s="36"/>
      <c r="CL170" s="36" t="str">
        <f t="shared" si="85"/>
        <v/>
      </c>
      <c r="CM170" s="36"/>
      <c r="CN170" s="37"/>
      <c r="CO170" s="36"/>
      <c r="CP170" s="60" t="str">
        <f t="shared" si="86"/>
        <v/>
      </c>
      <c r="CQ170" s="64"/>
      <c r="CR170" s="35"/>
    </row>
    <row r="171" spans="1:96" s="38" customFormat="1" x14ac:dyDescent="0.25">
      <c r="A171" s="31"/>
      <c r="B171" s="32"/>
      <c r="C171" s="33"/>
      <c r="D171" s="34"/>
      <c r="E171" s="34" t="str">
        <f t="shared" si="68"/>
        <v/>
      </c>
      <c r="F171" s="34"/>
      <c r="G171" s="34"/>
      <c r="H171" s="34"/>
      <c r="I171" s="34" t="str">
        <f t="shared" si="87"/>
        <v/>
      </c>
      <c r="J171" s="34" t="str">
        <f t="shared" si="69"/>
        <v/>
      </c>
      <c r="K171" s="51"/>
      <c r="L171" s="39"/>
      <c r="M171" s="34"/>
      <c r="N171" s="34" t="str">
        <f t="shared" si="70"/>
        <v/>
      </c>
      <c r="O171" s="34"/>
      <c r="P171" s="34"/>
      <c r="Q171" s="34"/>
      <c r="R171" s="34" t="str">
        <f t="shared" si="88"/>
        <v/>
      </c>
      <c r="S171" s="31" t="str">
        <f t="shared" si="71"/>
        <v/>
      </c>
      <c r="T171" s="51"/>
      <c r="U171" s="33"/>
      <c r="V171" s="34"/>
      <c r="W171" s="34" t="str">
        <f t="shared" si="72"/>
        <v/>
      </c>
      <c r="X171" s="34"/>
      <c r="Y171" s="34"/>
      <c r="Z171" s="34"/>
      <c r="AA171" s="34" t="str">
        <f t="shared" si="89"/>
        <v/>
      </c>
      <c r="AB171" s="31" t="str">
        <f t="shared" si="73"/>
        <v/>
      </c>
      <c r="AC171" s="51"/>
      <c r="AD171" s="33"/>
      <c r="AE171" s="34"/>
      <c r="AF171" s="34" t="str">
        <f t="shared" si="74"/>
        <v/>
      </c>
      <c r="AG171" s="34"/>
      <c r="AH171" s="34"/>
      <c r="AI171" s="34"/>
      <c r="AJ171" s="34" t="str">
        <f t="shared" si="90"/>
        <v/>
      </c>
      <c r="AK171" s="31" t="str">
        <f t="shared" si="75"/>
        <v/>
      </c>
      <c r="AL171" s="51"/>
      <c r="AM171" s="33"/>
      <c r="AN171" s="34"/>
      <c r="AO171" s="34" t="str">
        <f t="shared" si="97"/>
        <v/>
      </c>
      <c r="AP171" s="34"/>
      <c r="AQ171" s="34"/>
      <c r="AR171" s="34"/>
      <c r="AS171" s="34" t="str">
        <f t="shared" si="91"/>
        <v/>
      </c>
      <c r="AT171" s="31" t="str">
        <f t="shared" si="76"/>
        <v/>
      </c>
      <c r="AU171" s="51"/>
      <c r="AV171" s="33"/>
      <c r="AW171" s="34"/>
      <c r="AX171" s="34" t="str">
        <f t="shared" si="77"/>
        <v/>
      </c>
      <c r="AY171" s="34"/>
      <c r="AZ171" s="34"/>
      <c r="BA171" s="34"/>
      <c r="BB171" s="34" t="str">
        <f t="shared" si="92"/>
        <v/>
      </c>
      <c r="BC171" s="31" t="str">
        <f t="shared" si="78"/>
        <v/>
      </c>
      <c r="BD171" s="51"/>
      <c r="BE171" s="33"/>
      <c r="BF171" s="34"/>
      <c r="BG171" s="34" t="str">
        <f t="shared" si="79"/>
        <v/>
      </c>
      <c r="BH171" s="34"/>
      <c r="BI171" s="34"/>
      <c r="BJ171" s="34"/>
      <c r="BK171" s="34" t="str">
        <f t="shared" si="93"/>
        <v/>
      </c>
      <c r="BL171" s="31" t="str">
        <f t="shared" si="80"/>
        <v/>
      </c>
      <c r="BM171" s="51"/>
      <c r="BN171" s="33"/>
      <c r="BO171" s="34"/>
      <c r="BP171" s="34" t="str">
        <f t="shared" si="81"/>
        <v/>
      </c>
      <c r="BQ171" s="34"/>
      <c r="BR171" s="34"/>
      <c r="BS171" s="34"/>
      <c r="BT171" s="34" t="str">
        <f t="shared" si="94"/>
        <v/>
      </c>
      <c r="BU171" s="31" t="str">
        <f t="shared" si="82"/>
        <v/>
      </c>
      <c r="BV171" s="51"/>
      <c r="BW171" s="33"/>
      <c r="BX171" s="34"/>
      <c r="BY171" s="34" t="str">
        <f t="shared" si="83"/>
        <v/>
      </c>
      <c r="BZ171" s="34"/>
      <c r="CA171" s="34"/>
      <c r="CB171" s="34"/>
      <c r="CC171" s="34" t="str">
        <f t="shared" si="95"/>
        <v/>
      </c>
      <c r="CD171" s="31" t="str">
        <f t="shared" si="84"/>
        <v/>
      </c>
      <c r="CE171" s="51"/>
      <c r="CF171" s="33"/>
      <c r="CG171" s="34" t="str">
        <f>IF($A171="","",IF(CF171="","I",LOOKUP(CF171/CH$2,{0,0.4,0.45,0.5,0.55,0.6,0.65,0.7,0.75,0.8,1},{"F","D","C","C+","B-","B","B+","A-","A","A+"})))</f>
        <v/>
      </c>
      <c r="CH171" s="35" t="str">
        <f>IF($A171="","",IF(CF171="","--",LOOKUP(CF171/CH$2,{0,0.4,0.45,0.5,0.55,0.6,0.65,0.7,0.75,0.8,1},{0,2,2.25,2.5,2.75,3,3.25,3.5,3.75,4})))</f>
        <v/>
      </c>
      <c r="CI171" s="52"/>
      <c r="CJ171" s="36"/>
      <c r="CK171" s="36"/>
      <c r="CL171" s="36" t="str">
        <f t="shared" si="85"/>
        <v/>
      </c>
      <c r="CM171" s="36"/>
      <c r="CN171" s="37"/>
      <c r="CO171" s="36"/>
      <c r="CP171" s="60" t="str">
        <f t="shared" si="86"/>
        <v/>
      </c>
      <c r="CQ171" s="64"/>
      <c r="CR171" s="35"/>
    </row>
    <row r="172" spans="1:96" s="38" customFormat="1" x14ac:dyDescent="0.25">
      <c r="A172" s="31"/>
      <c r="B172" s="32"/>
      <c r="C172" s="33"/>
      <c r="D172" s="34"/>
      <c r="E172" s="34" t="str">
        <f t="shared" si="68"/>
        <v/>
      </c>
      <c r="F172" s="34"/>
      <c r="G172" s="34"/>
      <c r="H172" s="34"/>
      <c r="I172" s="34" t="str">
        <f t="shared" si="87"/>
        <v/>
      </c>
      <c r="J172" s="34" t="str">
        <f t="shared" si="69"/>
        <v/>
      </c>
      <c r="K172" s="51"/>
      <c r="L172" s="39"/>
      <c r="M172" s="34"/>
      <c r="N172" s="34" t="str">
        <f t="shared" si="70"/>
        <v/>
      </c>
      <c r="O172" s="34"/>
      <c r="P172" s="34"/>
      <c r="Q172" s="34"/>
      <c r="R172" s="34" t="str">
        <f t="shared" si="88"/>
        <v/>
      </c>
      <c r="S172" s="31" t="str">
        <f t="shared" si="71"/>
        <v/>
      </c>
      <c r="T172" s="51"/>
      <c r="U172" s="33"/>
      <c r="V172" s="34"/>
      <c r="W172" s="34" t="str">
        <f t="shared" si="72"/>
        <v/>
      </c>
      <c r="X172" s="34"/>
      <c r="Y172" s="34"/>
      <c r="Z172" s="34"/>
      <c r="AA172" s="34" t="str">
        <f t="shared" si="89"/>
        <v/>
      </c>
      <c r="AB172" s="31" t="str">
        <f t="shared" si="73"/>
        <v/>
      </c>
      <c r="AC172" s="51"/>
      <c r="AD172" s="33"/>
      <c r="AE172" s="34"/>
      <c r="AF172" s="34" t="str">
        <f t="shared" si="74"/>
        <v/>
      </c>
      <c r="AG172" s="34"/>
      <c r="AH172" s="34"/>
      <c r="AI172" s="34"/>
      <c r="AJ172" s="34" t="str">
        <f t="shared" si="90"/>
        <v/>
      </c>
      <c r="AK172" s="31" t="str">
        <f t="shared" si="75"/>
        <v/>
      </c>
      <c r="AL172" s="51"/>
      <c r="AM172" s="33"/>
      <c r="AN172" s="34"/>
      <c r="AO172" s="34" t="str">
        <f t="shared" si="97"/>
        <v/>
      </c>
      <c r="AP172" s="34"/>
      <c r="AQ172" s="34"/>
      <c r="AR172" s="34"/>
      <c r="AS172" s="34" t="str">
        <f t="shared" si="91"/>
        <v/>
      </c>
      <c r="AT172" s="31" t="str">
        <f t="shared" si="76"/>
        <v/>
      </c>
      <c r="AU172" s="51"/>
      <c r="AV172" s="33"/>
      <c r="AW172" s="34"/>
      <c r="AX172" s="34" t="str">
        <f t="shared" si="77"/>
        <v/>
      </c>
      <c r="AY172" s="34"/>
      <c r="AZ172" s="34"/>
      <c r="BA172" s="34"/>
      <c r="BB172" s="34" t="str">
        <f t="shared" si="92"/>
        <v/>
      </c>
      <c r="BC172" s="31" t="str">
        <f t="shared" si="78"/>
        <v/>
      </c>
      <c r="BD172" s="51"/>
      <c r="BE172" s="33"/>
      <c r="BF172" s="34"/>
      <c r="BG172" s="34" t="str">
        <f t="shared" si="79"/>
        <v/>
      </c>
      <c r="BH172" s="34"/>
      <c r="BI172" s="34"/>
      <c r="BJ172" s="34"/>
      <c r="BK172" s="34" t="str">
        <f t="shared" si="93"/>
        <v/>
      </c>
      <c r="BL172" s="31" t="str">
        <f t="shared" si="80"/>
        <v/>
      </c>
      <c r="BM172" s="51"/>
      <c r="BN172" s="33"/>
      <c r="BO172" s="34"/>
      <c r="BP172" s="34" t="str">
        <f t="shared" si="81"/>
        <v/>
      </c>
      <c r="BQ172" s="34"/>
      <c r="BR172" s="34"/>
      <c r="BS172" s="34"/>
      <c r="BT172" s="34" t="str">
        <f t="shared" si="94"/>
        <v/>
      </c>
      <c r="BU172" s="31" t="str">
        <f t="shared" si="82"/>
        <v/>
      </c>
      <c r="BV172" s="51"/>
      <c r="BW172" s="33"/>
      <c r="BX172" s="34"/>
      <c r="BY172" s="34" t="str">
        <f t="shared" si="83"/>
        <v/>
      </c>
      <c r="BZ172" s="34"/>
      <c r="CA172" s="34"/>
      <c r="CB172" s="34"/>
      <c r="CC172" s="34" t="str">
        <f t="shared" si="95"/>
        <v/>
      </c>
      <c r="CD172" s="31" t="str">
        <f t="shared" si="84"/>
        <v/>
      </c>
      <c r="CE172" s="51"/>
      <c r="CF172" s="33"/>
      <c r="CG172" s="34" t="str">
        <f>IF($A172="","",IF(CF172="","I",LOOKUP(CF172/CH$2,{0,0.4,0.45,0.5,0.55,0.6,0.65,0.7,0.75,0.8,1},{"F","D","C","C+","B-","B","B+","A-","A","A+"})))</f>
        <v/>
      </c>
      <c r="CH172" s="35" t="str">
        <f>IF($A172="","",IF(CF172="","--",LOOKUP(CF172/CH$2,{0,0.4,0.45,0.5,0.55,0.6,0.65,0.7,0.75,0.8,1},{0,2,2.25,2.5,2.75,3,3.25,3.5,3.75,4})))</f>
        <v/>
      </c>
      <c r="CI172" s="52"/>
      <c r="CJ172" s="36"/>
      <c r="CK172" s="36"/>
      <c r="CL172" s="36" t="str">
        <f t="shared" si="85"/>
        <v/>
      </c>
      <c r="CM172" s="36"/>
      <c r="CN172" s="37"/>
      <c r="CO172" s="36"/>
      <c r="CP172" s="60" t="str">
        <f t="shared" si="86"/>
        <v/>
      </c>
      <c r="CQ172" s="64"/>
      <c r="CR172" s="35"/>
    </row>
    <row r="173" spans="1:96" s="38" customFormat="1" x14ac:dyDescent="0.25">
      <c r="A173" s="31"/>
      <c r="B173" s="32"/>
      <c r="C173" s="33"/>
      <c r="D173" s="34"/>
      <c r="E173" s="34" t="str">
        <f t="shared" si="68"/>
        <v/>
      </c>
      <c r="F173" s="34"/>
      <c r="G173" s="34"/>
      <c r="H173" s="34"/>
      <c r="I173" s="34" t="str">
        <f t="shared" si="87"/>
        <v/>
      </c>
      <c r="J173" s="34" t="str">
        <f t="shared" si="69"/>
        <v/>
      </c>
      <c r="K173" s="51"/>
      <c r="L173" s="39"/>
      <c r="M173" s="34"/>
      <c r="N173" s="34" t="str">
        <f t="shared" si="70"/>
        <v/>
      </c>
      <c r="O173" s="34"/>
      <c r="P173" s="34"/>
      <c r="Q173" s="34"/>
      <c r="R173" s="34" t="str">
        <f t="shared" si="88"/>
        <v/>
      </c>
      <c r="S173" s="31" t="str">
        <f t="shared" si="71"/>
        <v/>
      </c>
      <c r="T173" s="51"/>
      <c r="U173" s="33"/>
      <c r="V173" s="34"/>
      <c r="W173" s="34" t="str">
        <f t="shared" si="72"/>
        <v/>
      </c>
      <c r="X173" s="34"/>
      <c r="Y173" s="34"/>
      <c r="Z173" s="34"/>
      <c r="AA173" s="34" t="str">
        <f t="shared" si="89"/>
        <v/>
      </c>
      <c r="AB173" s="31" t="str">
        <f t="shared" si="73"/>
        <v/>
      </c>
      <c r="AC173" s="51"/>
      <c r="AD173" s="33"/>
      <c r="AE173" s="34"/>
      <c r="AF173" s="34" t="str">
        <f t="shared" si="74"/>
        <v/>
      </c>
      <c r="AG173" s="34"/>
      <c r="AH173" s="34"/>
      <c r="AI173" s="34"/>
      <c r="AJ173" s="34" t="str">
        <f t="shared" si="90"/>
        <v/>
      </c>
      <c r="AK173" s="31" t="str">
        <f t="shared" si="75"/>
        <v/>
      </c>
      <c r="AL173" s="51"/>
      <c r="AM173" s="33"/>
      <c r="AN173" s="34"/>
      <c r="AO173" s="34" t="str">
        <f t="shared" si="97"/>
        <v/>
      </c>
      <c r="AP173" s="34"/>
      <c r="AQ173" s="34"/>
      <c r="AR173" s="34"/>
      <c r="AS173" s="34" t="str">
        <f t="shared" si="91"/>
        <v/>
      </c>
      <c r="AT173" s="31" t="str">
        <f t="shared" si="76"/>
        <v/>
      </c>
      <c r="AU173" s="51"/>
      <c r="AV173" s="33"/>
      <c r="AW173" s="34"/>
      <c r="AX173" s="34" t="str">
        <f t="shared" si="77"/>
        <v/>
      </c>
      <c r="AY173" s="34"/>
      <c r="AZ173" s="34"/>
      <c r="BA173" s="34"/>
      <c r="BB173" s="34" t="str">
        <f t="shared" si="92"/>
        <v/>
      </c>
      <c r="BC173" s="31" t="str">
        <f t="shared" si="78"/>
        <v/>
      </c>
      <c r="BD173" s="51"/>
      <c r="BE173" s="33"/>
      <c r="BF173" s="34"/>
      <c r="BG173" s="34" t="str">
        <f t="shared" si="79"/>
        <v/>
      </c>
      <c r="BH173" s="34"/>
      <c r="BI173" s="34"/>
      <c r="BJ173" s="34"/>
      <c r="BK173" s="34" t="str">
        <f t="shared" si="93"/>
        <v/>
      </c>
      <c r="BL173" s="31" t="str">
        <f t="shared" si="80"/>
        <v/>
      </c>
      <c r="BM173" s="51"/>
      <c r="BN173" s="33"/>
      <c r="BO173" s="34"/>
      <c r="BP173" s="34" t="str">
        <f t="shared" si="81"/>
        <v/>
      </c>
      <c r="BQ173" s="34"/>
      <c r="BR173" s="34"/>
      <c r="BS173" s="34"/>
      <c r="BT173" s="34" t="str">
        <f t="shared" si="94"/>
        <v/>
      </c>
      <c r="BU173" s="31" t="str">
        <f t="shared" si="82"/>
        <v/>
      </c>
      <c r="BV173" s="51"/>
      <c r="BW173" s="33"/>
      <c r="BX173" s="34"/>
      <c r="BY173" s="34" t="str">
        <f t="shared" si="83"/>
        <v/>
      </c>
      <c r="BZ173" s="34"/>
      <c r="CA173" s="34"/>
      <c r="CB173" s="34"/>
      <c r="CC173" s="34" t="str">
        <f t="shared" si="95"/>
        <v/>
      </c>
      <c r="CD173" s="31" t="str">
        <f t="shared" si="84"/>
        <v/>
      </c>
      <c r="CE173" s="51"/>
      <c r="CF173" s="33"/>
      <c r="CG173" s="34" t="str">
        <f>IF($A173="","",IF(CF173="","I",LOOKUP(CF173/CH$2,{0,0.4,0.45,0.5,0.55,0.6,0.65,0.7,0.75,0.8,1},{"F","D","C","C+","B-","B","B+","A-","A","A+"})))</f>
        <v/>
      </c>
      <c r="CH173" s="35" t="str">
        <f>IF($A173="","",IF(CF173="","--",LOOKUP(CF173/CH$2,{0,0.4,0.45,0.5,0.55,0.6,0.65,0.7,0.75,0.8,1},{0,2,2.25,2.5,2.75,3,3.25,3.5,3.75,4})))</f>
        <v/>
      </c>
      <c r="CI173" s="52"/>
      <c r="CJ173" s="36"/>
      <c r="CK173" s="36"/>
      <c r="CL173" s="36" t="str">
        <f t="shared" si="85"/>
        <v/>
      </c>
      <c r="CM173" s="36"/>
      <c r="CN173" s="37"/>
      <c r="CO173" s="36"/>
      <c r="CP173" s="60" t="str">
        <f t="shared" si="86"/>
        <v/>
      </c>
      <c r="CQ173" s="64"/>
      <c r="CR173" s="35"/>
    </row>
    <row r="174" spans="1:96" s="38" customFormat="1" x14ac:dyDescent="0.25">
      <c r="A174" s="31"/>
      <c r="B174" s="32"/>
      <c r="C174" s="33"/>
      <c r="D174" s="34"/>
      <c r="E174" s="34" t="str">
        <f t="shared" si="68"/>
        <v/>
      </c>
      <c r="F174" s="34"/>
      <c r="G174" s="34"/>
      <c r="H174" s="34"/>
      <c r="I174" s="34" t="str">
        <f t="shared" si="87"/>
        <v/>
      </c>
      <c r="J174" s="34" t="str">
        <f t="shared" si="69"/>
        <v/>
      </c>
      <c r="K174" s="51"/>
      <c r="L174" s="39"/>
      <c r="M174" s="34"/>
      <c r="N174" s="34" t="str">
        <f t="shared" si="70"/>
        <v/>
      </c>
      <c r="O174" s="34"/>
      <c r="P174" s="34"/>
      <c r="Q174" s="34"/>
      <c r="R174" s="34" t="str">
        <f t="shared" si="88"/>
        <v/>
      </c>
      <c r="S174" s="31" t="str">
        <f t="shared" si="71"/>
        <v/>
      </c>
      <c r="T174" s="51"/>
      <c r="U174" s="33"/>
      <c r="V174" s="34"/>
      <c r="W174" s="34" t="str">
        <f t="shared" si="72"/>
        <v/>
      </c>
      <c r="X174" s="34"/>
      <c r="Y174" s="34"/>
      <c r="Z174" s="34"/>
      <c r="AA174" s="34" t="str">
        <f t="shared" si="89"/>
        <v/>
      </c>
      <c r="AB174" s="31" t="str">
        <f t="shared" si="73"/>
        <v/>
      </c>
      <c r="AC174" s="51"/>
      <c r="AD174" s="33"/>
      <c r="AE174" s="34"/>
      <c r="AF174" s="34" t="str">
        <f t="shared" si="74"/>
        <v/>
      </c>
      <c r="AG174" s="34"/>
      <c r="AH174" s="34"/>
      <c r="AI174" s="34"/>
      <c r="AJ174" s="34" t="str">
        <f t="shared" si="90"/>
        <v/>
      </c>
      <c r="AK174" s="31" t="str">
        <f t="shared" si="75"/>
        <v/>
      </c>
      <c r="AL174" s="51"/>
      <c r="AM174" s="33"/>
      <c r="AN174" s="34"/>
      <c r="AO174" s="34" t="str">
        <f t="shared" si="97"/>
        <v/>
      </c>
      <c r="AP174" s="34"/>
      <c r="AQ174" s="34"/>
      <c r="AR174" s="34"/>
      <c r="AS174" s="34" t="str">
        <f t="shared" si="91"/>
        <v/>
      </c>
      <c r="AT174" s="31" t="str">
        <f t="shared" si="76"/>
        <v/>
      </c>
      <c r="AU174" s="51"/>
      <c r="AV174" s="33"/>
      <c r="AW174" s="34"/>
      <c r="AX174" s="34" t="str">
        <f t="shared" si="77"/>
        <v/>
      </c>
      <c r="AY174" s="34"/>
      <c r="AZ174" s="34"/>
      <c r="BA174" s="34"/>
      <c r="BB174" s="34" t="str">
        <f t="shared" si="92"/>
        <v/>
      </c>
      <c r="BC174" s="31" t="str">
        <f t="shared" si="78"/>
        <v/>
      </c>
      <c r="BD174" s="51"/>
      <c r="BE174" s="33"/>
      <c r="BF174" s="34"/>
      <c r="BG174" s="34" t="str">
        <f t="shared" si="79"/>
        <v/>
      </c>
      <c r="BH174" s="34"/>
      <c r="BI174" s="34"/>
      <c r="BJ174" s="34"/>
      <c r="BK174" s="34" t="str">
        <f t="shared" si="93"/>
        <v/>
      </c>
      <c r="BL174" s="31" t="str">
        <f t="shared" si="80"/>
        <v/>
      </c>
      <c r="BM174" s="51"/>
      <c r="BN174" s="33"/>
      <c r="BO174" s="34"/>
      <c r="BP174" s="34" t="str">
        <f t="shared" si="81"/>
        <v/>
      </c>
      <c r="BQ174" s="34"/>
      <c r="BR174" s="34"/>
      <c r="BS174" s="34"/>
      <c r="BT174" s="34" t="str">
        <f t="shared" si="94"/>
        <v/>
      </c>
      <c r="BU174" s="31" t="str">
        <f t="shared" si="82"/>
        <v/>
      </c>
      <c r="BV174" s="51"/>
      <c r="BW174" s="33"/>
      <c r="BX174" s="34"/>
      <c r="BY174" s="34" t="str">
        <f t="shared" si="83"/>
        <v/>
      </c>
      <c r="BZ174" s="34"/>
      <c r="CA174" s="34"/>
      <c r="CB174" s="34"/>
      <c r="CC174" s="34" t="str">
        <f t="shared" si="95"/>
        <v/>
      </c>
      <c r="CD174" s="31" t="str">
        <f t="shared" si="84"/>
        <v/>
      </c>
      <c r="CE174" s="51"/>
      <c r="CF174" s="33"/>
      <c r="CG174" s="34" t="str">
        <f>IF($A174="","",IF(CF174="","I",LOOKUP(CF174/CH$2,{0,0.4,0.45,0.5,0.55,0.6,0.65,0.7,0.75,0.8,1},{"F","D","C","C+","B-","B","B+","A-","A","A+"})))</f>
        <v/>
      </c>
      <c r="CH174" s="35" t="str">
        <f>IF($A174="","",IF(CF174="","--",LOOKUP(CF174/CH$2,{0,0.4,0.45,0.5,0.55,0.6,0.65,0.7,0.75,0.8,1},{0,2,2.25,2.5,2.75,3,3.25,3.5,3.75,4})))</f>
        <v/>
      </c>
      <c r="CI174" s="52"/>
      <c r="CJ174" s="36"/>
      <c r="CK174" s="36"/>
      <c r="CL174" s="36" t="str">
        <f t="shared" si="85"/>
        <v/>
      </c>
      <c r="CM174" s="36"/>
      <c r="CN174" s="37"/>
      <c r="CO174" s="36"/>
      <c r="CP174" s="60" t="str">
        <f t="shared" si="86"/>
        <v/>
      </c>
      <c r="CQ174" s="64"/>
      <c r="CR174" s="35"/>
    </row>
    <row r="175" spans="1:96" s="38" customFormat="1" x14ac:dyDescent="0.25">
      <c r="A175" s="31"/>
      <c r="B175" s="32"/>
      <c r="C175" s="33"/>
      <c r="D175" s="34"/>
      <c r="E175" s="34" t="str">
        <f t="shared" si="68"/>
        <v/>
      </c>
      <c r="F175" s="34"/>
      <c r="G175" s="34"/>
      <c r="H175" s="34"/>
      <c r="I175" s="34" t="str">
        <f t="shared" si="87"/>
        <v/>
      </c>
      <c r="J175" s="34" t="str">
        <f t="shared" si="69"/>
        <v/>
      </c>
      <c r="K175" s="51"/>
      <c r="L175" s="39"/>
      <c r="M175" s="34"/>
      <c r="N175" s="34" t="str">
        <f t="shared" si="70"/>
        <v/>
      </c>
      <c r="O175" s="34"/>
      <c r="P175" s="34"/>
      <c r="Q175" s="34"/>
      <c r="R175" s="34" t="str">
        <f t="shared" si="88"/>
        <v/>
      </c>
      <c r="S175" s="31" t="str">
        <f t="shared" si="71"/>
        <v/>
      </c>
      <c r="T175" s="51"/>
      <c r="U175" s="33"/>
      <c r="V175" s="34"/>
      <c r="W175" s="34" t="str">
        <f t="shared" si="72"/>
        <v/>
      </c>
      <c r="X175" s="34"/>
      <c r="Y175" s="34"/>
      <c r="Z175" s="34"/>
      <c r="AA175" s="34" t="str">
        <f t="shared" si="89"/>
        <v/>
      </c>
      <c r="AB175" s="31" t="str">
        <f t="shared" si="73"/>
        <v/>
      </c>
      <c r="AC175" s="51"/>
      <c r="AD175" s="33"/>
      <c r="AE175" s="34"/>
      <c r="AF175" s="34" t="str">
        <f t="shared" si="74"/>
        <v/>
      </c>
      <c r="AG175" s="34"/>
      <c r="AH175" s="34"/>
      <c r="AI175" s="34"/>
      <c r="AJ175" s="34" t="str">
        <f t="shared" si="90"/>
        <v/>
      </c>
      <c r="AK175" s="31" t="str">
        <f t="shared" si="75"/>
        <v/>
      </c>
      <c r="AL175" s="51"/>
      <c r="AM175" s="33"/>
      <c r="AN175" s="34"/>
      <c r="AO175" s="34" t="str">
        <f t="shared" si="97"/>
        <v/>
      </c>
      <c r="AP175" s="34"/>
      <c r="AQ175" s="34"/>
      <c r="AR175" s="34"/>
      <c r="AS175" s="34" t="str">
        <f t="shared" si="91"/>
        <v/>
      </c>
      <c r="AT175" s="31" t="str">
        <f t="shared" si="76"/>
        <v/>
      </c>
      <c r="AU175" s="51"/>
      <c r="AV175" s="33"/>
      <c r="AW175" s="34"/>
      <c r="AX175" s="34" t="str">
        <f t="shared" si="77"/>
        <v/>
      </c>
      <c r="AY175" s="34"/>
      <c r="AZ175" s="34"/>
      <c r="BA175" s="34"/>
      <c r="BB175" s="34" t="str">
        <f t="shared" si="92"/>
        <v/>
      </c>
      <c r="BC175" s="31" t="str">
        <f t="shared" si="78"/>
        <v/>
      </c>
      <c r="BD175" s="51"/>
      <c r="BE175" s="33"/>
      <c r="BF175" s="34"/>
      <c r="BG175" s="34" t="str">
        <f t="shared" si="79"/>
        <v/>
      </c>
      <c r="BH175" s="34"/>
      <c r="BI175" s="34"/>
      <c r="BJ175" s="34"/>
      <c r="BK175" s="34" t="str">
        <f t="shared" si="93"/>
        <v/>
      </c>
      <c r="BL175" s="31" t="str">
        <f t="shared" si="80"/>
        <v/>
      </c>
      <c r="BM175" s="51"/>
      <c r="BN175" s="33"/>
      <c r="BO175" s="34"/>
      <c r="BP175" s="34" t="str">
        <f t="shared" si="81"/>
        <v/>
      </c>
      <c r="BQ175" s="34"/>
      <c r="BR175" s="34"/>
      <c r="BS175" s="34"/>
      <c r="BT175" s="34" t="str">
        <f t="shared" si="94"/>
        <v/>
      </c>
      <c r="BU175" s="31" t="str">
        <f t="shared" si="82"/>
        <v/>
      </c>
      <c r="BV175" s="51"/>
      <c r="BW175" s="33"/>
      <c r="BX175" s="34"/>
      <c r="BY175" s="34" t="str">
        <f t="shared" si="83"/>
        <v/>
      </c>
      <c r="BZ175" s="34"/>
      <c r="CA175" s="34"/>
      <c r="CB175" s="34"/>
      <c r="CC175" s="34" t="str">
        <f t="shared" si="95"/>
        <v/>
      </c>
      <c r="CD175" s="31" t="str">
        <f t="shared" si="84"/>
        <v/>
      </c>
      <c r="CE175" s="51"/>
      <c r="CF175" s="33"/>
      <c r="CG175" s="34" t="str">
        <f>IF($A175="","",IF(CF175="","I",LOOKUP(CF175/CH$2,{0,0.4,0.45,0.5,0.55,0.6,0.65,0.7,0.75,0.8,1},{"F","D","C","C+","B-","B","B+","A-","A","A+"})))</f>
        <v/>
      </c>
      <c r="CH175" s="35" t="str">
        <f>IF($A175="","",IF(CF175="","--",LOOKUP(CF175/CH$2,{0,0.4,0.45,0.5,0.55,0.6,0.65,0.7,0.75,0.8,1},{0,2,2.25,2.5,2.75,3,3.25,3.5,3.75,4})))</f>
        <v/>
      </c>
      <c r="CI175" s="52"/>
      <c r="CJ175" s="36"/>
      <c r="CK175" s="36"/>
      <c r="CL175" s="36" t="str">
        <f t="shared" si="85"/>
        <v/>
      </c>
      <c r="CM175" s="36"/>
      <c r="CN175" s="37"/>
      <c r="CO175" s="36"/>
      <c r="CP175" s="60" t="str">
        <f t="shared" si="86"/>
        <v/>
      </c>
      <c r="CQ175" s="64"/>
      <c r="CR175" s="35"/>
    </row>
    <row r="176" spans="1:96" s="38" customFormat="1" x14ac:dyDescent="0.25">
      <c r="A176" s="31"/>
      <c r="B176" s="32"/>
      <c r="C176" s="33"/>
      <c r="D176" s="34"/>
      <c r="E176" s="34" t="str">
        <f t="shared" si="68"/>
        <v/>
      </c>
      <c r="F176" s="34"/>
      <c r="G176" s="34"/>
      <c r="H176" s="34"/>
      <c r="I176" s="34" t="str">
        <f t="shared" si="87"/>
        <v/>
      </c>
      <c r="J176" s="34" t="str">
        <f t="shared" si="69"/>
        <v/>
      </c>
      <c r="K176" s="51"/>
      <c r="L176" s="39"/>
      <c r="M176" s="34"/>
      <c r="N176" s="34" t="str">
        <f t="shared" si="70"/>
        <v/>
      </c>
      <c r="O176" s="34"/>
      <c r="P176" s="34"/>
      <c r="Q176" s="34"/>
      <c r="R176" s="34" t="str">
        <f t="shared" si="88"/>
        <v/>
      </c>
      <c r="S176" s="31" t="str">
        <f t="shared" si="71"/>
        <v/>
      </c>
      <c r="T176" s="51"/>
      <c r="U176" s="33"/>
      <c r="V176" s="34"/>
      <c r="W176" s="34" t="str">
        <f t="shared" si="72"/>
        <v/>
      </c>
      <c r="X176" s="34"/>
      <c r="Y176" s="34"/>
      <c r="Z176" s="34"/>
      <c r="AA176" s="34" t="str">
        <f t="shared" si="89"/>
        <v/>
      </c>
      <c r="AB176" s="31" t="str">
        <f t="shared" si="73"/>
        <v/>
      </c>
      <c r="AC176" s="51"/>
      <c r="AD176" s="33"/>
      <c r="AE176" s="34"/>
      <c r="AF176" s="34" t="str">
        <f t="shared" si="74"/>
        <v/>
      </c>
      <c r="AG176" s="34"/>
      <c r="AH176" s="34"/>
      <c r="AI176" s="34"/>
      <c r="AJ176" s="34" t="str">
        <f t="shared" si="90"/>
        <v/>
      </c>
      <c r="AK176" s="31" t="str">
        <f t="shared" si="75"/>
        <v/>
      </c>
      <c r="AL176" s="51"/>
      <c r="AM176" s="33"/>
      <c r="AN176" s="34"/>
      <c r="AO176" s="34" t="str">
        <f t="shared" si="97"/>
        <v/>
      </c>
      <c r="AP176" s="34"/>
      <c r="AQ176" s="34"/>
      <c r="AR176" s="34"/>
      <c r="AS176" s="34" t="str">
        <f t="shared" si="91"/>
        <v/>
      </c>
      <c r="AT176" s="31" t="str">
        <f t="shared" si="76"/>
        <v/>
      </c>
      <c r="AU176" s="51"/>
      <c r="AV176" s="33"/>
      <c r="AW176" s="34"/>
      <c r="AX176" s="34" t="str">
        <f t="shared" si="77"/>
        <v/>
      </c>
      <c r="AY176" s="34"/>
      <c r="AZ176" s="34"/>
      <c r="BA176" s="34"/>
      <c r="BB176" s="34" t="str">
        <f t="shared" si="92"/>
        <v/>
      </c>
      <c r="BC176" s="31" t="str">
        <f t="shared" si="78"/>
        <v/>
      </c>
      <c r="BD176" s="51"/>
      <c r="BE176" s="33"/>
      <c r="BF176" s="34"/>
      <c r="BG176" s="34" t="str">
        <f t="shared" si="79"/>
        <v/>
      </c>
      <c r="BH176" s="34"/>
      <c r="BI176" s="34"/>
      <c r="BJ176" s="34"/>
      <c r="BK176" s="34" t="str">
        <f t="shared" si="93"/>
        <v/>
      </c>
      <c r="BL176" s="31" t="str">
        <f t="shared" si="80"/>
        <v/>
      </c>
      <c r="BM176" s="51"/>
      <c r="BN176" s="33"/>
      <c r="BO176" s="34"/>
      <c r="BP176" s="34" t="str">
        <f t="shared" si="81"/>
        <v/>
      </c>
      <c r="BQ176" s="34"/>
      <c r="BR176" s="34"/>
      <c r="BS176" s="34"/>
      <c r="BT176" s="34" t="str">
        <f t="shared" si="94"/>
        <v/>
      </c>
      <c r="BU176" s="31" t="str">
        <f t="shared" si="82"/>
        <v/>
      </c>
      <c r="BV176" s="51"/>
      <c r="BW176" s="33"/>
      <c r="BX176" s="34"/>
      <c r="BY176" s="34" t="str">
        <f t="shared" si="83"/>
        <v/>
      </c>
      <c r="BZ176" s="34"/>
      <c r="CA176" s="34"/>
      <c r="CB176" s="34"/>
      <c r="CC176" s="34" t="str">
        <f t="shared" si="95"/>
        <v/>
      </c>
      <c r="CD176" s="31" t="str">
        <f t="shared" si="84"/>
        <v/>
      </c>
      <c r="CE176" s="51"/>
      <c r="CF176" s="33"/>
      <c r="CG176" s="34" t="str">
        <f>IF($A176="","",IF(CF176="","I",LOOKUP(CF176/CH$2,{0,0.4,0.45,0.5,0.55,0.6,0.65,0.7,0.75,0.8,1},{"F","D","C","C+","B-","B","B+","A-","A","A+"})))</f>
        <v/>
      </c>
      <c r="CH176" s="35" t="str">
        <f>IF($A176="","",IF(CF176="","--",LOOKUP(CF176/CH$2,{0,0.4,0.45,0.5,0.55,0.6,0.65,0.7,0.75,0.8,1},{0,2,2.25,2.5,2.75,3,3.25,3.5,3.75,4})))</f>
        <v/>
      </c>
      <c r="CI176" s="52"/>
      <c r="CJ176" s="36"/>
      <c r="CK176" s="36"/>
      <c r="CL176" s="36" t="str">
        <f t="shared" si="85"/>
        <v/>
      </c>
      <c r="CM176" s="36"/>
      <c r="CN176" s="37"/>
      <c r="CO176" s="36"/>
      <c r="CP176" s="60" t="str">
        <f t="shared" si="86"/>
        <v/>
      </c>
      <c r="CQ176" s="64"/>
      <c r="CR176" s="35"/>
    </row>
    <row r="177" spans="1:96" s="38" customFormat="1" x14ac:dyDescent="0.25">
      <c r="A177" s="31"/>
      <c r="B177" s="32"/>
      <c r="C177" s="33"/>
      <c r="D177" s="34"/>
      <c r="E177" s="34" t="str">
        <f t="shared" si="68"/>
        <v/>
      </c>
      <c r="F177" s="34"/>
      <c r="G177" s="34"/>
      <c r="H177" s="34"/>
      <c r="I177" s="34" t="str">
        <f t="shared" si="87"/>
        <v/>
      </c>
      <c r="J177" s="34" t="str">
        <f t="shared" si="69"/>
        <v/>
      </c>
      <c r="K177" s="51"/>
      <c r="L177" s="39"/>
      <c r="M177" s="34"/>
      <c r="N177" s="34" t="str">
        <f t="shared" si="70"/>
        <v/>
      </c>
      <c r="O177" s="34"/>
      <c r="P177" s="34"/>
      <c r="Q177" s="34"/>
      <c r="R177" s="34" t="str">
        <f t="shared" si="88"/>
        <v/>
      </c>
      <c r="S177" s="31" t="str">
        <f t="shared" si="71"/>
        <v/>
      </c>
      <c r="T177" s="51"/>
      <c r="U177" s="33"/>
      <c r="V177" s="34"/>
      <c r="W177" s="34" t="str">
        <f t="shared" si="72"/>
        <v/>
      </c>
      <c r="X177" s="34"/>
      <c r="Y177" s="34"/>
      <c r="Z177" s="34"/>
      <c r="AA177" s="34" t="str">
        <f t="shared" si="89"/>
        <v/>
      </c>
      <c r="AB177" s="31" t="str">
        <f t="shared" si="73"/>
        <v/>
      </c>
      <c r="AC177" s="51"/>
      <c r="AD177" s="33"/>
      <c r="AE177" s="34"/>
      <c r="AF177" s="34" t="str">
        <f t="shared" si="74"/>
        <v/>
      </c>
      <c r="AG177" s="34"/>
      <c r="AH177" s="34"/>
      <c r="AI177" s="34"/>
      <c r="AJ177" s="34" t="str">
        <f t="shared" si="90"/>
        <v/>
      </c>
      <c r="AK177" s="31" t="str">
        <f t="shared" si="75"/>
        <v/>
      </c>
      <c r="AL177" s="51"/>
      <c r="AM177" s="33"/>
      <c r="AN177" s="34"/>
      <c r="AO177" s="34" t="str">
        <f t="shared" si="97"/>
        <v/>
      </c>
      <c r="AP177" s="34"/>
      <c r="AQ177" s="34"/>
      <c r="AR177" s="34"/>
      <c r="AS177" s="34" t="str">
        <f t="shared" si="91"/>
        <v/>
      </c>
      <c r="AT177" s="31" t="str">
        <f t="shared" si="76"/>
        <v/>
      </c>
      <c r="AU177" s="51"/>
      <c r="AV177" s="33"/>
      <c r="AW177" s="34"/>
      <c r="AX177" s="34" t="str">
        <f t="shared" si="77"/>
        <v/>
      </c>
      <c r="AY177" s="34"/>
      <c r="AZ177" s="34"/>
      <c r="BA177" s="34"/>
      <c r="BB177" s="34" t="str">
        <f t="shared" si="92"/>
        <v/>
      </c>
      <c r="BC177" s="31" t="str">
        <f t="shared" si="78"/>
        <v/>
      </c>
      <c r="BD177" s="51"/>
      <c r="BE177" s="33"/>
      <c r="BF177" s="34"/>
      <c r="BG177" s="34" t="str">
        <f t="shared" si="79"/>
        <v/>
      </c>
      <c r="BH177" s="34"/>
      <c r="BI177" s="34"/>
      <c r="BJ177" s="34"/>
      <c r="BK177" s="34" t="str">
        <f t="shared" si="93"/>
        <v/>
      </c>
      <c r="BL177" s="31" t="str">
        <f t="shared" si="80"/>
        <v/>
      </c>
      <c r="BM177" s="51"/>
      <c r="BN177" s="33"/>
      <c r="BO177" s="34"/>
      <c r="BP177" s="34" t="str">
        <f t="shared" si="81"/>
        <v/>
      </c>
      <c r="BQ177" s="34"/>
      <c r="BR177" s="34"/>
      <c r="BS177" s="34"/>
      <c r="BT177" s="34" t="str">
        <f t="shared" si="94"/>
        <v/>
      </c>
      <c r="BU177" s="31" t="str">
        <f t="shared" si="82"/>
        <v/>
      </c>
      <c r="BV177" s="51"/>
      <c r="BW177" s="33"/>
      <c r="BX177" s="34"/>
      <c r="BY177" s="34" t="str">
        <f t="shared" si="83"/>
        <v/>
      </c>
      <c r="BZ177" s="34"/>
      <c r="CA177" s="34"/>
      <c r="CB177" s="34"/>
      <c r="CC177" s="34" t="str">
        <f t="shared" si="95"/>
        <v/>
      </c>
      <c r="CD177" s="31" t="str">
        <f t="shared" si="84"/>
        <v/>
      </c>
      <c r="CE177" s="51"/>
      <c r="CF177" s="33"/>
      <c r="CG177" s="34" t="str">
        <f>IF($A177="","",IF(CF177="","I",LOOKUP(CF177/CH$2,{0,0.4,0.45,0.5,0.55,0.6,0.65,0.7,0.75,0.8,1},{"F","D","C","C+","B-","B","B+","A-","A","A+"})))</f>
        <v/>
      </c>
      <c r="CH177" s="35" t="str">
        <f>IF($A177="","",IF(CF177="","--",LOOKUP(CF177/CH$2,{0,0.4,0.45,0.5,0.55,0.6,0.65,0.7,0.75,0.8,1},{0,2,2.25,2.5,2.75,3,3.25,3.5,3.75,4})))</f>
        <v/>
      </c>
      <c r="CI177" s="52"/>
      <c r="CJ177" s="36"/>
      <c r="CK177" s="36"/>
      <c r="CL177" s="36" t="str">
        <f t="shared" si="85"/>
        <v/>
      </c>
      <c r="CM177" s="36"/>
      <c r="CN177" s="37"/>
      <c r="CO177" s="36"/>
      <c r="CP177" s="60" t="str">
        <f t="shared" si="86"/>
        <v/>
      </c>
      <c r="CQ177" s="64"/>
      <c r="CR177" s="35"/>
    </row>
    <row r="178" spans="1:96" s="38" customFormat="1" x14ac:dyDescent="0.25">
      <c r="A178" s="31"/>
      <c r="B178" s="32"/>
      <c r="C178" s="33"/>
      <c r="D178" s="34"/>
      <c r="E178" s="34" t="str">
        <f t="shared" si="68"/>
        <v/>
      </c>
      <c r="F178" s="34"/>
      <c r="G178" s="34"/>
      <c r="H178" s="34"/>
      <c r="I178" s="34" t="str">
        <f t="shared" si="87"/>
        <v/>
      </c>
      <c r="J178" s="34" t="str">
        <f t="shared" si="69"/>
        <v/>
      </c>
      <c r="K178" s="51"/>
      <c r="L178" s="39"/>
      <c r="M178" s="34"/>
      <c r="N178" s="34" t="str">
        <f t="shared" si="70"/>
        <v/>
      </c>
      <c r="O178" s="34"/>
      <c r="P178" s="34"/>
      <c r="Q178" s="34"/>
      <c r="R178" s="34" t="str">
        <f t="shared" si="88"/>
        <v/>
      </c>
      <c r="S178" s="31" t="str">
        <f t="shared" si="71"/>
        <v/>
      </c>
      <c r="T178" s="51"/>
      <c r="U178" s="33"/>
      <c r="V178" s="34"/>
      <c r="W178" s="34" t="str">
        <f t="shared" si="72"/>
        <v/>
      </c>
      <c r="X178" s="34"/>
      <c r="Y178" s="34"/>
      <c r="Z178" s="34"/>
      <c r="AA178" s="34" t="str">
        <f t="shared" si="89"/>
        <v/>
      </c>
      <c r="AB178" s="31" t="str">
        <f t="shared" si="73"/>
        <v/>
      </c>
      <c r="AC178" s="51"/>
      <c r="AD178" s="33"/>
      <c r="AE178" s="34"/>
      <c r="AF178" s="34" t="str">
        <f t="shared" si="74"/>
        <v/>
      </c>
      <c r="AG178" s="34"/>
      <c r="AH178" s="34"/>
      <c r="AI178" s="34"/>
      <c r="AJ178" s="34" t="str">
        <f t="shared" si="90"/>
        <v/>
      </c>
      <c r="AK178" s="31" t="str">
        <f t="shared" si="75"/>
        <v/>
      </c>
      <c r="AL178" s="51"/>
      <c r="AM178" s="33"/>
      <c r="AN178" s="34"/>
      <c r="AO178" s="34" t="str">
        <f t="shared" si="97"/>
        <v/>
      </c>
      <c r="AP178" s="34"/>
      <c r="AQ178" s="34"/>
      <c r="AR178" s="34"/>
      <c r="AS178" s="34" t="str">
        <f t="shared" si="91"/>
        <v/>
      </c>
      <c r="AT178" s="31" t="str">
        <f t="shared" si="76"/>
        <v/>
      </c>
      <c r="AU178" s="51"/>
      <c r="AV178" s="33"/>
      <c r="AW178" s="34"/>
      <c r="AX178" s="34" t="str">
        <f t="shared" si="77"/>
        <v/>
      </c>
      <c r="AY178" s="34"/>
      <c r="AZ178" s="34"/>
      <c r="BA178" s="34"/>
      <c r="BB178" s="34" t="str">
        <f t="shared" si="92"/>
        <v/>
      </c>
      <c r="BC178" s="31" t="str">
        <f t="shared" si="78"/>
        <v/>
      </c>
      <c r="BD178" s="51"/>
      <c r="BE178" s="33"/>
      <c r="BF178" s="34"/>
      <c r="BG178" s="34" t="str">
        <f t="shared" si="79"/>
        <v/>
      </c>
      <c r="BH178" s="34"/>
      <c r="BI178" s="34"/>
      <c r="BJ178" s="34"/>
      <c r="BK178" s="34" t="str">
        <f t="shared" si="93"/>
        <v/>
      </c>
      <c r="BL178" s="31" t="str">
        <f t="shared" si="80"/>
        <v/>
      </c>
      <c r="BM178" s="51"/>
      <c r="BN178" s="33"/>
      <c r="BO178" s="34"/>
      <c r="BP178" s="34" t="str">
        <f t="shared" si="81"/>
        <v/>
      </c>
      <c r="BQ178" s="34"/>
      <c r="BR178" s="34"/>
      <c r="BS178" s="34"/>
      <c r="BT178" s="34" t="str">
        <f t="shared" si="94"/>
        <v/>
      </c>
      <c r="BU178" s="31" t="str">
        <f t="shared" si="82"/>
        <v/>
      </c>
      <c r="BV178" s="51"/>
      <c r="BW178" s="33"/>
      <c r="BX178" s="34"/>
      <c r="BY178" s="34" t="str">
        <f t="shared" si="83"/>
        <v/>
      </c>
      <c r="BZ178" s="34"/>
      <c r="CA178" s="34"/>
      <c r="CB178" s="34"/>
      <c r="CC178" s="34" t="str">
        <f t="shared" si="95"/>
        <v/>
      </c>
      <c r="CD178" s="31" t="str">
        <f t="shared" si="84"/>
        <v/>
      </c>
      <c r="CE178" s="51"/>
      <c r="CF178" s="33"/>
      <c r="CG178" s="34" t="str">
        <f>IF($A178="","",IF(CF178="","I",LOOKUP(CF178/CH$2,{0,0.4,0.45,0.5,0.55,0.6,0.65,0.7,0.75,0.8,1},{"F","D","C","C+","B-","B","B+","A-","A","A+"})))</f>
        <v/>
      </c>
      <c r="CH178" s="35" t="str">
        <f>IF($A178="","",IF(CF178="","--",LOOKUP(CF178/CH$2,{0,0.4,0.45,0.5,0.55,0.6,0.65,0.7,0.75,0.8,1},{0,2,2.25,2.5,2.75,3,3.25,3.5,3.75,4})))</f>
        <v/>
      </c>
      <c r="CI178" s="52"/>
      <c r="CJ178" s="36"/>
      <c r="CK178" s="36"/>
      <c r="CL178" s="36" t="str">
        <f t="shared" si="85"/>
        <v/>
      </c>
      <c r="CM178" s="36"/>
      <c r="CN178" s="37"/>
      <c r="CO178" s="36"/>
      <c r="CP178" s="60" t="str">
        <f t="shared" si="86"/>
        <v/>
      </c>
      <c r="CQ178" s="64"/>
      <c r="CR178" s="35"/>
    </row>
    <row r="179" spans="1:96" s="38" customFormat="1" x14ac:dyDescent="0.25">
      <c r="A179" s="31"/>
      <c r="B179" s="32"/>
      <c r="C179" s="33"/>
      <c r="D179" s="34"/>
      <c r="E179" s="34" t="str">
        <f t="shared" si="68"/>
        <v/>
      </c>
      <c r="F179" s="34"/>
      <c r="G179" s="34"/>
      <c r="H179" s="34"/>
      <c r="I179" s="34" t="str">
        <f t="shared" si="87"/>
        <v/>
      </c>
      <c r="J179" s="34" t="str">
        <f t="shared" si="69"/>
        <v/>
      </c>
      <c r="K179" s="51"/>
      <c r="L179" s="39"/>
      <c r="M179" s="34"/>
      <c r="N179" s="34" t="str">
        <f t="shared" si="70"/>
        <v/>
      </c>
      <c r="O179" s="34"/>
      <c r="P179" s="34"/>
      <c r="Q179" s="34"/>
      <c r="R179" s="34" t="str">
        <f t="shared" si="88"/>
        <v/>
      </c>
      <c r="S179" s="31" t="str">
        <f t="shared" si="71"/>
        <v/>
      </c>
      <c r="T179" s="51"/>
      <c r="U179" s="33"/>
      <c r="V179" s="34"/>
      <c r="W179" s="34" t="str">
        <f t="shared" si="72"/>
        <v/>
      </c>
      <c r="X179" s="34"/>
      <c r="Y179" s="34"/>
      <c r="Z179" s="34"/>
      <c r="AA179" s="34" t="str">
        <f t="shared" si="89"/>
        <v/>
      </c>
      <c r="AB179" s="31" t="str">
        <f t="shared" si="73"/>
        <v/>
      </c>
      <c r="AC179" s="51"/>
      <c r="AD179" s="33"/>
      <c r="AE179" s="34"/>
      <c r="AF179" s="34" t="str">
        <f t="shared" si="74"/>
        <v/>
      </c>
      <c r="AG179" s="34"/>
      <c r="AH179" s="34"/>
      <c r="AI179" s="34"/>
      <c r="AJ179" s="34" t="str">
        <f t="shared" si="90"/>
        <v/>
      </c>
      <c r="AK179" s="31" t="str">
        <f t="shared" si="75"/>
        <v/>
      </c>
      <c r="AL179" s="51"/>
      <c r="AM179" s="33"/>
      <c r="AN179" s="34"/>
      <c r="AO179" s="34" t="str">
        <f t="shared" si="97"/>
        <v/>
      </c>
      <c r="AP179" s="34"/>
      <c r="AQ179" s="34"/>
      <c r="AR179" s="34"/>
      <c r="AS179" s="34" t="str">
        <f t="shared" si="91"/>
        <v/>
      </c>
      <c r="AT179" s="31" t="str">
        <f t="shared" si="76"/>
        <v/>
      </c>
      <c r="AU179" s="51"/>
      <c r="AV179" s="33"/>
      <c r="AW179" s="34"/>
      <c r="AX179" s="34" t="str">
        <f t="shared" si="77"/>
        <v/>
      </c>
      <c r="AY179" s="34"/>
      <c r="AZ179" s="34"/>
      <c r="BA179" s="34"/>
      <c r="BB179" s="34" t="str">
        <f t="shared" si="92"/>
        <v/>
      </c>
      <c r="BC179" s="31" t="str">
        <f t="shared" si="78"/>
        <v/>
      </c>
      <c r="BD179" s="51"/>
      <c r="BE179" s="33"/>
      <c r="BF179" s="34"/>
      <c r="BG179" s="34" t="str">
        <f t="shared" si="79"/>
        <v/>
      </c>
      <c r="BH179" s="34"/>
      <c r="BI179" s="34"/>
      <c r="BJ179" s="34"/>
      <c r="BK179" s="34" t="str">
        <f t="shared" si="93"/>
        <v/>
      </c>
      <c r="BL179" s="31" t="str">
        <f t="shared" si="80"/>
        <v/>
      </c>
      <c r="BM179" s="51"/>
      <c r="BN179" s="33"/>
      <c r="BO179" s="34"/>
      <c r="BP179" s="34" t="str">
        <f t="shared" si="81"/>
        <v/>
      </c>
      <c r="BQ179" s="34"/>
      <c r="BR179" s="34"/>
      <c r="BS179" s="34"/>
      <c r="BT179" s="34" t="str">
        <f t="shared" si="94"/>
        <v/>
      </c>
      <c r="BU179" s="31" t="str">
        <f t="shared" si="82"/>
        <v/>
      </c>
      <c r="BV179" s="51"/>
      <c r="BW179" s="33"/>
      <c r="BX179" s="34"/>
      <c r="BY179" s="34" t="str">
        <f t="shared" si="83"/>
        <v/>
      </c>
      <c r="BZ179" s="34"/>
      <c r="CA179" s="34"/>
      <c r="CB179" s="34"/>
      <c r="CC179" s="34" t="str">
        <f t="shared" si="95"/>
        <v/>
      </c>
      <c r="CD179" s="31" t="str">
        <f t="shared" si="84"/>
        <v/>
      </c>
      <c r="CE179" s="51"/>
      <c r="CF179" s="33"/>
      <c r="CG179" s="34" t="str">
        <f>IF($A179="","",IF(CF179="","I",LOOKUP(CF179/CH$2,{0,0.4,0.45,0.5,0.55,0.6,0.65,0.7,0.75,0.8,1},{"F","D","C","C+","B-","B","B+","A-","A","A+"})))</f>
        <v/>
      </c>
      <c r="CH179" s="35" t="str">
        <f>IF($A179="","",IF(CF179="","--",LOOKUP(CF179/CH$2,{0,0.4,0.45,0.5,0.55,0.6,0.65,0.7,0.75,0.8,1},{0,2,2.25,2.5,2.75,3,3.25,3.5,3.75,4})))</f>
        <v/>
      </c>
      <c r="CI179" s="52"/>
      <c r="CJ179" s="36"/>
      <c r="CK179" s="36"/>
      <c r="CL179" s="36" t="str">
        <f t="shared" si="85"/>
        <v/>
      </c>
      <c r="CM179" s="36"/>
      <c r="CN179" s="37"/>
      <c r="CO179" s="36"/>
      <c r="CP179" s="60" t="str">
        <f t="shared" si="86"/>
        <v/>
      </c>
      <c r="CQ179" s="64"/>
      <c r="CR179" s="35"/>
    </row>
    <row r="180" spans="1:96" s="38" customFormat="1" x14ac:dyDescent="0.25">
      <c r="A180" s="31"/>
      <c r="B180" s="32"/>
      <c r="C180" s="33"/>
      <c r="D180" s="34"/>
      <c r="E180" s="34" t="str">
        <f t="shared" si="68"/>
        <v/>
      </c>
      <c r="F180" s="34"/>
      <c r="G180" s="34"/>
      <c r="H180" s="34"/>
      <c r="I180" s="34" t="str">
        <f t="shared" si="87"/>
        <v/>
      </c>
      <c r="J180" s="34" t="str">
        <f t="shared" si="69"/>
        <v/>
      </c>
      <c r="K180" s="51"/>
      <c r="L180" s="39"/>
      <c r="M180" s="34"/>
      <c r="N180" s="34" t="str">
        <f t="shared" si="70"/>
        <v/>
      </c>
      <c r="O180" s="34"/>
      <c r="P180" s="34"/>
      <c r="Q180" s="34"/>
      <c r="R180" s="34" t="str">
        <f t="shared" si="88"/>
        <v/>
      </c>
      <c r="S180" s="31" t="str">
        <f t="shared" si="71"/>
        <v/>
      </c>
      <c r="T180" s="51"/>
      <c r="U180" s="33"/>
      <c r="V180" s="34"/>
      <c r="W180" s="34" t="str">
        <f t="shared" si="72"/>
        <v/>
      </c>
      <c r="X180" s="34"/>
      <c r="Y180" s="34"/>
      <c r="Z180" s="34"/>
      <c r="AA180" s="34" t="str">
        <f t="shared" si="89"/>
        <v/>
      </c>
      <c r="AB180" s="31" t="str">
        <f t="shared" si="73"/>
        <v/>
      </c>
      <c r="AC180" s="51"/>
      <c r="AD180" s="33"/>
      <c r="AE180" s="34"/>
      <c r="AF180" s="34" t="str">
        <f t="shared" si="74"/>
        <v/>
      </c>
      <c r="AG180" s="34"/>
      <c r="AH180" s="34"/>
      <c r="AI180" s="34"/>
      <c r="AJ180" s="34" t="str">
        <f t="shared" si="90"/>
        <v/>
      </c>
      <c r="AK180" s="31" t="str">
        <f t="shared" si="75"/>
        <v/>
      </c>
      <c r="AL180" s="51"/>
      <c r="AM180" s="33"/>
      <c r="AN180" s="34"/>
      <c r="AO180" s="34" t="str">
        <f t="shared" si="97"/>
        <v/>
      </c>
      <c r="AP180" s="34"/>
      <c r="AQ180" s="34"/>
      <c r="AR180" s="34"/>
      <c r="AS180" s="34" t="str">
        <f t="shared" si="91"/>
        <v/>
      </c>
      <c r="AT180" s="31" t="str">
        <f t="shared" si="76"/>
        <v/>
      </c>
      <c r="AU180" s="51"/>
      <c r="AV180" s="33"/>
      <c r="AW180" s="34"/>
      <c r="AX180" s="34" t="str">
        <f t="shared" si="77"/>
        <v/>
      </c>
      <c r="AY180" s="34"/>
      <c r="AZ180" s="34"/>
      <c r="BA180" s="34"/>
      <c r="BB180" s="34" t="str">
        <f t="shared" si="92"/>
        <v/>
      </c>
      <c r="BC180" s="31" t="str">
        <f t="shared" si="78"/>
        <v/>
      </c>
      <c r="BD180" s="51"/>
      <c r="BE180" s="33"/>
      <c r="BF180" s="34"/>
      <c r="BG180" s="34" t="str">
        <f t="shared" si="79"/>
        <v/>
      </c>
      <c r="BH180" s="34"/>
      <c r="BI180" s="34"/>
      <c r="BJ180" s="34"/>
      <c r="BK180" s="34" t="str">
        <f t="shared" si="93"/>
        <v/>
      </c>
      <c r="BL180" s="31" t="str">
        <f t="shared" si="80"/>
        <v/>
      </c>
      <c r="BM180" s="51"/>
      <c r="BN180" s="33"/>
      <c r="BO180" s="34"/>
      <c r="BP180" s="34" t="str">
        <f t="shared" si="81"/>
        <v/>
      </c>
      <c r="BQ180" s="34"/>
      <c r="BR180" s="34"/>
      <c r="BS180" s="34"/>
      <c r="BT180" s="34" t="str">
        <f t="shared" si="94"/>
        <v/>
      </c>
      <c r="BU180" s="31" t="str">
        <f t="shared" si="82"/>
        <v/>
      </c>
      <c r="BV180" s="51"/>
      <c r="BW180" s="33"/>
      <c r="BX180" s="34"/>
      <c r="BY180" s="34" t="str">
        <f t="shared" si="83"/>
        <v/>
      </c>
      <c r="BZ180" s="34"/>
      <c r="CA180" s="34"/>
      <c r="CB180" s="34"/>
      <c r="CC180" s="34" t="str">
        <f t="shared" si="95"/>
        <v/>
      </c>
      <c r="CD180" s="31" t="str">
        <f t="shared" si="84"/>
        <v/>
      </c>
      <c r="CE180" s="51"/>
      <c r="CF180" s="33"/>
      <c r="CG180" s="34" t="str">
        <f>IF($A180="","",IF(CF180="","I",LOOKUP(CF180/CH$2,{0,0.4,0.45,0.5,0.55,0.6,0.65,0.7,0.75,0.8,1},{"F","D","C","C+","B-","B","B+","A-","A","A+"})))</f>
        <v/>
      </c>
      <c r="CH180" s="35" t="str">
        <f>IF($A180="","",IF(CF180="","--",LOOKUP(CF180/CH$2,{0,0.4,0.45,0.5,0.55,0.6,0.65,0.7,0.75,0.8,1},{0,2,2.25,2.5,2.75,3,3.25,3.5,3.75,4})))</f>
        <v/>
      </c>
      <c r="CI180" s="52"/>
      <c r="CJ180" s="36"/>
      <c r="CK180" s="36"/>
      <c r="CL180" s="36" t="str">
        <f t="shared" si="85"/>
        <v/>
      </c>
      <c r="CM180" s="36"/>
      <c r="CN180" s="37"/>
      <c r="CO180" s="36"/>
      <c r="CP180" s="60" t="str">
        <f t="shared" si="86"/>
        <v/>
      </c>
      <c r="CQ180" s="64"/>
      <c r="CR180" s="35"/>
    </row>
    <row r="181" spans="1:96" s="38" customFormat="1" x14ac:dyDescent="0.25">
      <c r="A181" s="31"/>
      <c r="B181" s="32"/>
      <c r="C181" s="33"/>
      <c r="D181" s="34"/>
      <c r="E181" s="34" t="str">
        <f t="shared" si="68"/>
        <v/>
      </c>
      <c r="F181" s="34"/>
      <c r="G181" s="34"/>
      <c r="H181" s="34"/>
      <c r="I181" s="34" t="str">
        <f t="shared" si="87"/>
        <v/>
      </c>
      <c r="J181" s="34" t="str">
        <f t="shared" si="69"/>
        <v/>
      </c>
      <c r="K181" s="51"/>
      <c r="L181" s="39"/>
      <c r="M181" s="34"/>
      <c r="N181" s="34" t="str">
        <f t="shared" si="70"/>
        <v/>
      </c>
      <c r="O181" s="34"/>
      <c r="P181" s="34"/>
      <c r="Q181" s="34"/>
      <c r="R181" s="34" t="str">
        <f t="shared" si="88"/>
        <v/>
      </c>
      <c r="S181" s="31" t="str">
        <f t="shared" si="71"/>
        <v/>
      </c>
      <c r="T181" s="51"/>
      <c r="U181" s="33"/>
      <c r="V181" s="34"/>
      <c r="W181" s="34" t="str">
        <f t="shared" si="72"/>
        <v/>
      </c>
      <c r="X181" s="34"/>
      <c r="Y181" s="34"/>
      <c r="Z181" s="34"/>
      <c r="AA181" s="34" t="str">
        <f t="shared" si="89"/>
        <v/>
      </c>
      <c r="AB181" s="31" t="str">
        <f t="shared" si="73"/>
        <v/>
      </c>
      <c r="AC181" s="51"/>
      <c r="AD181" s="33"/>
      <c r="AE181" s="34"/>
      <c r="AF181" s="34" t="str">
        <f t="shared" si="74"/>
        <v/>
      </c>
      <c r="AG181" s="34"/>
      <c r="AH181" s="34"/>
      <c r="AI181" s="34"/>
      <c r="AJ181" s="34" t="str">
        <f t="shared" si="90"/>
        <v/>
      </c>
      <c r="AK181" s="31" t="str">
        <f t="shared" si="75"/>
        <v/>
      </c>
      <c r="AL181" s="51"/>
      <c r="AM181" s="33"/>
      <c r="AN181" s="34"/>
      <c r="AO181" s="34" t="str">
        <f t="shared" si="97"/>
        <v/>
      </c>
      <c r="AP181" s="34"/>
      <c r="AQ181" s="34"/>
      <c r="AR181" s="34"/>
      <c r="AS181" s="34" t="str">
        <f t="shared" si="91"/>
        <v/>
      </c>
      <c r="AT181" s="31" t="str">
        <f t="shared" si="76"/>
        <v/>
      </c>
      <c r="AU181" s="51"/>
      <c r="AV181" s="33"/>
      <c r="AW181" s="34"/>
      <c r="AX181" s="34" t="str">
        <f t="shared" si="77"/>
        <v/>
      </c>
      <c r="AY181" s="34"/>
      <c r="AZ181" s="34"/>
      <c r="BA181" s="34"/>
      <c r="BB181" s="34" t="str">
        <f t="shared" si="92"/>
        <v/>
      </c>
      <c r="BC181" s="31" t="str">
        <f t="shared" si="78"/>
        <v/>
      </c>
      <c r="BD181" s="51"/>
      <c r="BE181" s="33"/>
      <c r="BF181" s="34"/>
      <c r="BG181" s="34" t="str">
        <f t="shared" si="79"/>
        <v/>
      </c>
      <c r="BH181" s="34"/>
      <c r="BI181" s="34"/>
      <c r="BJ181" s="34"/>
      <c r="BK181" s="34" t="str">
        <f t="shared" si="93"/>
        <v/>
      </c>
      <c r="BL181" s="31" t="str">
        <f t="shared" si="80"/>
        <v/>
      </c>
      <c r="BM181" s="51"/>
      <c r="BN181" s="33"/>
      <c r="BO181" s="34"/>
      <c r="BP181" s="34" t="str">
        <f t="shared" si="81"/>
        <v/>
      </c>
      <c r="BQ181" s="34"/>
      <c r="BR181" s="34"/>
      <c r="BS181" s="34"/>
      <c r="BT181" s="34" t="str">
        <f t="shared" si="94"/>
        <v/>
      </c>
      <c r="BU181" s="31" t="str">
        <f t="shared" si="82"/>
        <v/>
      </c>
      <c r="BV181" s="51"/>
      <c r="BW181" s="33"/>
      <c r="BX181" s="34"/>
      <c r="BY181" s="34" t="str">
        <f t="shared" si="83"/>
        <v/>
      </c>
      <c r="BZ181" s="34"/>
      <c r="CA181" s="34"/>
      <c r="CB181" s="34"/>
      <c r="CC181" s="34" t="str">
        <f t="shared" si="95"/>
        <v/>
      </c>
      <c r="CD181" s="31" t="str">
        <f t="shared" si="84"/>
        <v/>
      </c>
      <c r="CE181" s="51"/>
      <c r="CF181" s="33"/>
      <c r="CG181" s="34" t="str">
        <f>IF($A181="","",IF(CF181="","I",LOOKUP(CF181/CH$2,{0,0.4,0.45,0.5,0.55,0.6,0.65,0.7,0.75,0.8,1},{"F","D","C","C+","B-","B","B+","A-","A","A+"})))</f>
        <v/>
      </c>
      <c r="CH181" s="35" t="str">
        <f>IF($A181="","",IF(CF181="","--",LOOKUP(CF181/CH$2,{0,0.4,0.45,0.5,0.55,0.6,0.65,0.7,0.75,0.8,1},{0,2,2.25,2.5,2.75,3,3.25,3.5,3.75,4})))</f>
        <v/>
      </c>
      <c r="CI181" s="52"/>
      <c r="CJ181" s="36"/>
      <c r="CK181" s="36"/>
      <c r="CL181" s="36" t="str">
        <f t="shared" si="85"/>
        <v/>
      </c>
      <c r="CM181" s="36"/>
      <c r="CN181" s="37"/>
      <c r="CO181" s="36"/>
      <c r="CP181" s="60" t="str">
        <f t="shared" si="86"/>
        <v/>
      </c>
      <c r="CQ181" s="64"/>
      <c r="CR181" s="35"/>
    </row>
    <row r="182" spans="1:96" s="38" customFormat="1" x14ac:dyDescent="0.25">
      <c r="A182" s="31"/>
      <c r="B182" s="32"/>
      <c r="C182" s="33"/>
      <c r="D182" s="34"/>
      <c r="E182" s="34" t="str">
        <f t="shared" si="68"/>
        <v/>
      </c>
      <c r="F182" s="34"/>
      <c r="G182" s="34"/>
      <c r="H182" s="34"/>
      <c r="I182" s="34" t="str">
        <f t="shared" si="87"/>
        <v/>
      </c>
      <c r="J182" s="34" t="str">
        <f t="shared" si="69"/>
        <v/>
      </c>
      <c r="K182" s="51"/>
      <c r="L182" s="39"/>
      <c r="M182" s="34"/>
      <c r="N182" s="34" t="str">
        <f t="shared" si="70"/>
        <v/>
      </c>
      <c r="O182" s="34"/>
      <c r="P182" s="34"/>
      <c r="Q182" s="34"/>
      <c r="R182" s="34" t="str">
        <f t="shared" si="88"/>
        <v/>
      </c>
      <c r="S182" s="31" t="str">
        <f t="shared" si="71"/>
        <v/>
      </c>
      <c r="T182" s="51"/>
      <c r="U182" s="33"/>
      <c r="V182" s="34"/>
      <c r="W182" s="34" t="str">
        <f t="shared" si="72"/>
        <v/>
      </c>
      <c r="X182" s="34"/>
      <c r="Y182" s="34"/>
      <c r="Z182" s="34"/>
      <c r="AA182" s="34" t="str">
        <f t="shared" si="89"/>
        <v/>
      </c>
      <c r="AB182" s="31" t="str">
        <f t="shared" si="73"/>
        <v/>
      </c>
      <c r="AC182" s="51"/>
      <c r="AD182" s="33"/>
      <c r="AE182" s="34"/>
      <c r="AF182" s="34" t="str">
        <f t="shared" si="74"/>
        <v/>
      </c>
      <c r="AG182" s="34"/>
      <c r="AH182" s="34"/>
      <c r="AI182" s="34"/>
      <c r="AJ182" s="34" t="str">
        <f t="shared" si="90"/>
        <v/>
      </c>
      <c r="AK182" s="31" t="str">
        <f t="shared" si="75"/>
        <v/>
      </c>
      <c r="AL182" s="51"/>
      <c r="AM182" s="33"/>
      <c r="AN182" s="34"/>
      <c r="AO182" s="34" t="str">
        <f t="shared" si="97"/>
        <v/>
      </c>
      <c r="AP182" s="34"/>
      <c r="AQ182" s="34"/>
      <c r="AR182" s="34"/>
      <c r="AS182" s="34" t="str">
        <f t="shared" si="91"/>
        <v/>
      </c>
      <c r="AT182" s="31" t="str">
        <f t="shared" si="76"/>
        <v/>
      </c>
      <c r="AU182" s="51"/>
      <c r="AV182" s="33"/>
      <c r="AW182" s="34"/>
      <c r="AX182" s="34" t="str">
        <f t="shared" si="77"/>
        <v/>
      </c>
      <c r="AY182" s="34"/>
      <c r="AZ182" s="34"/>
      <c r="BA182" s="34"/>
      <c r="BB182" s="34" t="str">
        <f t="shared" si="92"/>
        <v/>
      </c>
      <c r="BC182" s="31" t="str">
        <f t="shared" si="78"/>
        <v/>
      </c>
      <c r="BD182" s="51"/>
      <c r="BE182" s="33"/>
      <c r="BF182" s="34"/>
      <c r="BG182" s="34" t="str">
        <f t="shared" si="79"/>
        <v/>
      </c>
      <c r="BH182" s="34"/>
      <c r="BI182" s="34"/>
      <c r="BJ182" s="34"/>
      <c r="BK182" s="34" t="str">
        <f t="shared" si="93"/>
        <v/>
      </c>
      <c r="BL182" s="31" t="str">
        <f t="shared" si="80"/>
        <v/>
      </c>
      <c r="BM182" s="51"/>
      <c r="BN182" s="33"/>
      <c r="BO182" s="34"/>
      <c r="BP182" s="34" t="str">
        <f t="shared" si="81"/>
        <v/>
      </c>
      <c r="BQ182" s="34"/>
      <c r="BR182" s="34"/>
      <c r="BS182" s="34"/>
      <c r="BT182" s="34" t="str">
        <f t="shared" si="94"/>
        <v/>
      </c>
      <c r="BU182" s="31" t="str">
        <f t="shared" si="82"/>
        <v/>
      </c>
      <c r="BV182" s="51"/>
      <c r="BW182" s="33"/>
      <c r="BX182" s="34"/>
      <c r="BY182" s="34" t="str">
        <f t="shared" si="83"/>
        <v/>
      </c>
      <c r="BZ182" s="34"/>
      <c r="CA182" s="34"/>
      <c r="CB182" s="34"/>
      <c r="CC182" s="34" t="str">
        <f t="shared" si="95"/>
        <v/>
      </c>
      <c r="CD182" s="31" t="str">
        <f t="shared" si="84"/>
        <v/>
      </c>
      <c r="CE182" s="51"/>
      <c r="CF182" s="33"/>
      <c r="CG182" s="34" t="str">
        <f>IF($A182="","",IF(CF182="","I",LOOKUP(CF182/CH$2,{0,0.4,0.45,0.5,0.55,0.6,0.65,0.7,0.75,0.8,1},{"F","D","C","C+","B-","B","B+","A-","A","A+"})))</f>
        <v/>
      </c>
      <c r="CH182" s="35" t="str">
        <f>IF($A182="","",IF(CF182="","--",LOOKUP(CF182/CH$2,{0,0.4,0.45,0.5,0.55,0.6,0.65,0.7,0.75,0.8,1},{0,2,2.25,2.5,2.75,3,3.25,3.5,3.75,4})))</f>
        <v/>
      </c>
      <c r="CI182" s="52"/>
      <c r="CJ182" s="36"/>
      <c r="CK182" s="36"/>
      <c r="CL182" s="36" t="str">
        <f t="shared" si="85"/>
        <v/>
      </c>
      <c r="CM182" s="36"/>
      <c r="CN182" s="37"/>
      <c r="CO182" s="36"/>
      <c r="CP182" s="60" t="str">
        <f t="shared" si="86"/>
        <v/>
      </c>
      <c r="CQ182" s="64"/>
      <c r="CR182" s="35"/>
    </row>
    <row r="183" spans="1:96" s="38" customFormat="1" x14ac:dyDescent="0.25">
      <c r="A183" s="31"/>
      <c r="B183" s="32"/>
      <c r="C183" s="33"/>
      <c r="D183" s="34"/>
      <c r="E183" s="34" t="str">
        <f t="shared" si="68"/>
        <v/>
      </c>
      <c r="F183" s="34"/>
      <c r="G183" s="34"/>
      <c r="H183" s="34"/>
      <c r="I183" s="34" t="str">
        <f t="shared" si="87"/>
        <v/>
      </c>
      <c r="J183" s="34" t="str">
        <f t="shared" si="69"/>
        <v/>
      </c>
      <c r="K183" s="51"/>
      <c r="L183" s="39"/>
      <c r="M183" s="34"/>
      <c r="N183" s="34" t="str">
        <f t="shared" si="70"/>
        <v/>
      </c>
      <c r="O183" s="34"/>
      <c r="P183" s="34"/>
      <c r="Q183" s="34"/>
      <c r="R183" s="34" t="str">
        <f t="shared" si="88"/>
        <v/>
      </c>
      <c r="S183" s="31" t="str">
        <f t="shared" si="71"/>
        <v/>
      </c>
      <c r="T183" s="51"/>
      <c r="U183" s="33"/>
      <c r="V183" s="34"/>
      <c r="W183" s="34" t="str">
        <f t="shared" si="72"/>
        <v/>
      </c>
      <c r="X183" s="34"/>
      <c r="Y183" s="34"/>
      <c r="Z183" s="34"/>
      <c r="AA183" s="34" t="str">
        <f t="shared" si="89"/>
        <v/>
      </c>
      <c r="AB183" s="31" t="str">
        <f t="shared" si="73"/>
        <v/>
      </c>
      <c r="AC183" s="51"/>
      <c r="AD183" s="33"/>
      <c r="AE183" s="34"/>
      <c r="AF183" s="34" t="str">
        <f t="shared" si="74"/>
        <v/>
      </c>
      <c r="AG183" s="34"/>
      <c r="AH183" s="34"/>
      <c r="AI183" s="34"/>
      <c r="AJ183" s="34" t="str">
        <f t="shared" si="90"/>
        <v/>
      </c>
      <c r="AK183" s="31" t="str">
        <f t="shared" si="75"/>
        <v/>
      </c>
      <c r="AL183" s="51"/>
      <c r="AM183" s="33"/>
      <c r="AN183" s="34"/>
      <c r="AO183" s="34" t="str">
        <f t="shared" si="97"/>
        <v/>
      </c>
      <c r="AP183" s="34"/>
      <c r="AQ183" s="34"/>
      <c r="AR183" s="34"/>
      <c r="AS183" s="34" t="str">
        <f t="shared" si="91"/>
        <v/>
      </c>
      <c r="AT183" s="31" t="str">
        <f t="shared" si="76"/>
        <v/>
      </c>
      <c r="AU183" s="51"/>
      <c r="AV183" s="33"/>
      <c r="AW183" s="34"/>
      <c r="AX183" s="34" t="str">
        <f t="shared" si="77"/>
        <v/>
      </c>
      <c r="AY183" s="34"/>
      <c r="AZ183" s="34"/>
      <c r="BA183" s="34"/>
      <c r="BB183" s="34" t="str">
        <f t="shared" si="92"/>
        <v/>
      </c>
      <c r="BC183" s="31" t="str">
        <f t="shared" si="78"/>
        <v/>
      </c>
      <c r="BD183" s="51"/>
      <c r="BE183" s="33"/>
      <c r="BF183" s="34"/>
      <c r="BG183" s="34" t="str">
        <f t="shared" si="79"/>
        <v/>
      </c>
      <c r="BH183" s="34"/>
      <c r="BI183" s="34"/>
      <c r="BJ183" s="34"/>
      <c r="BK183" s="34" t="str">
        <f t="shared" si="93"/>
        <v/>
      </c>
      <c r="BL183" s="31" t="str">
        <f t="shared" si="80"/>
        <v/>
      </c>
      <c r="BM183" s="51"/>
      <c r="BN183" s="33"/>
      <c r="BO183" s="34"/>
      <c r="BP183" s="34" t="str">
        <f t="shared" si="81"/>
        <v/>
      </c>
      <c r="BQ183" s="34"/>
      <c r="BR183" s="34"/>
      <c r="BS183" s="34"/>
      <c r="BT183" s="34" t="str">
        <f t="shared" si="94"/>
        <v/>
      </c>
      <c r="BU183" s="31" t="str">
        <f t="shared" si="82"/>
        <v/>
      </c>
      <c r="BV183" s="51"/>
      <c r="BW183" s="33"/>
      <c r="BX183" s="34"/>
      <c r="BY183" s="34" t="str">
        <f t="shared" si="83"/>
        <v/>
      </c>
      <c r="BZ183" s="34"/>
      <c r="CA183" s="34"/>
      <c r="CB183" s="34"/>
      <c r="CC183" s="34" t="str">
        <f t="shared" si="95"/>
        <v/>
      </c>
      <c r="CD183" s="31" t="str">
        <f t="shared" si="84"/>
        <v/>
      </c>
      <c r="CE183" s="51"/>
      <c r="CF183" s="33"/>
      <c r="CG183" s="34" t="str">
        <f>IF($A183="","",IF(CF183="","I",LOOKUP(CF183/CH$2,{0,0.4,0.45,0.5,0.55,0.6,0.65,0.7,0.75,0.8,1},{"F","D","C","C+","B-","B","B+","A-","A","A+"})))</f>
        <v/>
      </c>
      <c r="CH183" s="35" t="str">
        <f>IF($A183="","",IF(CF183="","--",LOOKUP(CF183/CH$2,{0,0.4,0.45,0.5,0.55,0.6,0.65,0.7,0.75,0.8,1},{0,2,2.25,2.5,2.75,3,3.25,3.5,3.75,4})))</f>
        <v/>
      </c>
      <c r="CI183" s="52"/>
      <c r="CJ183" s="36"/>
      <c r="CK183" s="36"/>
      <c r="CL183" s="36" t="str">
        <f t="shared" si="85"/>
        <v/>
      </c>
      <c r="CM183" s="36"/>
      <c r="CN183" s="37"/>
      <c r="CO183" s="36"/>
      <c r="CP183" s="60" t="str">
        <f t="shared" si="86"/>
        <v/>
      </c>
      <c r="CQ183" s="64"/>
      <c r="CR183" s="35"/>
    </row>
    <row r="184" spans="1:96" s="38" customFormat="1" x14ac:dyDescent="0.25">
      <c r="A184" s="31"/>
      <c r="B184" s="32"/>
      <c r="C184" s="33"/>
      <c r="D184" s="34"/>
      <c r="E184" s="34" t="str">
        <f t="shared" si="68"/>
        <v/>
      </c>
      <c r="F184" s="34"/>
      <c r="G184" s="34"/>
      <c r="H184" s="34"/>
      <c r="I184" s="34" t="str">
        <f t="shared" si="87"/>
        <v/>
      </c>
      <c r="J184" s="34" t="str">
        <f t="shared" si="69"/>
        <v/>
      </c>
      <c r="K184" s="51"/>
      <c r="L184" s="39"/>
      <c r="M184" s="34"/>
      <c r="N184" s="34" t="str">
        <f t="shared" si="70"/>
        <v/>
      </c>
      <c r="O184" s="34"/>
      <c r="P184" s="34"/>
      <c r="Q184" s="34"/>
      <c r="R184" s="34" t="str">
        <f t="shared" si="88"/>
        <v/>
      </c>
      <c r="S184" s="31" t="str">
        <f t="shared" si="71"/>
        <v/>
      </c>
      <c r="T184" s="51"/>
      <c r="U184" s="33"/>
      <c r="V184" s="34"/>
      <c r="W184" s="34" t="str">
        <f t="shared" si="72"/>
        <v/>
      </c>
      <c r="X184" s="34"/>
      <c r="Y184" s="34"/>
      <c r="Z184" s="34"/>
      <c r="AA184" s="34" t="str">
        <f t="shared" si="89"/>
        <v/>
      </c>
      <c r="AB184" s="31" t="str">
        <f t="shared" si="73"/>
        <v/>
      </c>
      <c r="AC184" s="51"/>
      <c r="AD184" s="33"/>
      <c r="AE184" s="34"/>
      <c r="AF184" s="34" t="str">
        <f t="shared" si="74"/>
        <v/>
      </c>
      <c r="AG184" s="34"/>
      <c r="AH184" s="34"/>
      <c r="AI184" s="34"/>
      <c r="AJ184" s="34" t="str">
        <f t="shared" si="90"/>
        <v/>
      </c>
      <c r="AK184" s="31" t="str">
        <f t="shared" si="75"/>
        <v/>
      </c>
      <c r="AL184" s="51"/>
      <c r="AM184" s="33"/>
      <c r="AN184" s="34"/>
      <c r="AO184" s="34" t="str">
        <f t="shared" si="97"/>
        <v/>
      </c>
      <c r="AP184" s="34"/>
      <c r="AQ184" s="34"/>
      <c r="AR184" s="34"/>
      <c r="AS184" s="34" t="str">
        <f t="shared" si="91"/>
        <v/>
      </c>
      <c r="AT184" s="31" t="str">
        <f t="shared" si="76"/>
        <v/>
      </c>
      <c r="AU184" s="51"/>
      <c r="AV184" s="33"/>
      <c r="AW184" s="34"/>
      <c r="AX184" s="34" t="str">
        <f t="shared" si="77"/>
        <v/>
      </c>
      <c r="AY184" s="34"/>
      <c r="AZ184" s="34"/>
      <c r="BA184" s="34"/>
      <c r="BB184" s="34" t="str">
        <f t="shared" si="92"/>
        <v/>
      </c>
      <c r="BC184" s="31" t="str">
        <f t="shared" si="78"/>
        <v/>
      </c>
      <c r="BD184" s="51"/>
      <c r="BE184" s="33"/>
      <c r="BF184" s="34"/>
      <c r="BG184" s="34" t="str">
        <f t="shared" si="79"/>
        <v/>
      </c>
      <c r="BH184" s="34"/>
      <c r="BI184" s="34"/>
      <c r="BJ184" s="34"/>
      <c r="BK184" s="34" t="str">
        <f t="shared" si="93"/>
        <v/>
      </c>
      <c r="BL184" s="31" t="str">
        <f t="shared" si="80"/>
        <v/>
      </c>
      <c r="BM184" s="51"/>
      <c r="BN184" s="33"/>
      <c r="BO184" s="34"/>
      <c r="BP184" s="34" t="str">
        <f t="shared" si="81"/>
        <v/>
      </c>
      <c r="BQ184" s="34"/>
      <c r="BR184" s="34"/>
      <c r="BS184" s="34"/>
      <c r="BT184" s="34" t="str">
        <f t="shared" si="94"/>
        <v/>
      </c>
      <c r="BU184" s="31" t="str">
        <f t="shared" si="82"/>
        <v/>
      </c>
      <c r="BV184" s="51"/>
      <c r="BW184" s="33"/>
      <c r="BX184" s="34"/>
      <c r="BY184" s="34" t="str">
        <f t="shared" si="83"/>
        <v/>
      </c>
      <c r="BZ184" s="34"/>
      <c r="CA184" s="34"/>
      <c r="CB184" s="34"/>
      <c r="CC184" s="34" t="str">
        <f t="shared" si="95"/>
        <v/>
      </c>
      <c r="CD184" s="31" t="str">
        <f t="shared" si="84"/>
        <v/>
      </c>
      <c r="CE184" s="51"/>
      <c r="CF184" s="33"/>
      <c r="CG184" s="34" t="str">
        <f>IF($A184="","",IF(CF184="","I",LOOKUP(CF184/CH$2,{0,0.4,0.45,0.5,0.55,0.6,0.65,0.7,0.75,0.8,1},{"F","D","C","C+","B-","B","B+","A-","A","A+"})))</f>
        <v/>
      </c>
      <c r="CH184" s="35" t="str">
        <f>IF($A184="","",IF(CF184="","--",LOOKUP(CF184/CH$2,{0,0.4,0.45,0.5,0.55,0.6,0.65,0.7,0.75,0.8,1},{0,2,2.25,2.5,2.75,3,3.25,3.5,3.75,4})))</f>
        <v/>
      </c>
      <c r="CI184" s="52"/>
      <c r="CJ184" s="36"/>
      <c r="CK184" s="36"/>
      <c r="CL184" s="36" t="str">
        <f t="shared" si="85"/>
        <v/>
      </c>
      <c r="CM184" s="36"/>
      <c r="CN184" s="37"/>
      <c r="CO184" s="36"/>
      <c r="CP184" s="60" t="str">
        <f t="shared" si="86"/>
        <v/>
      </c>
      <c r="CQ184" s="64"/>
      <c r="CR184" s="35"/>
    </row>
    <row r="185" spans="1:96" s="38" customFormat="1" x14ac:dyDescent="0.25">
      <c r="A185" s="31"/>
      <c r="B185" s="32"/>
      <c r="C185" s="33"/>
      <c r="D185" s="34"/>
      <c r="E185" s="34" t="str">
        <f t="shared" si="68"/>
        <v/>
      </c>
      <c r="F185" s="34"/>
      <c r="G185" s="34"/>
      <c r="H185" s="34"/>
      <c r="I185" s="34" t="str">
        <f t="shared" si="87"/>
        <v/>
      </c>
      <c r="J185" s="34" t="str">
        <f t="shared" si="69"/>
        <v/>
      </c>
      <c r="K185" s="51"/>
      <c r="L185" s="39"/>
      <c r="M185" s="34"/>
      <c r="N185" s="34" t="str">
        <f t="shared" si="70"/>
        <v/>
      </c>
      <c r="O185" s="34"/>
      <c r="P185" s="34"/>
      <c r="Q185" s="34"/>
      <c r="R185" s="34" t="str">
        <f t="shared" si="88"/>
        <v/>
      </c>
      <c r="S185" s="31" t="str">
        <f t="shared" si="71"/>
        <v/>
      </c>
      <c r="T185" s="51"/>
      <c r="U185" s="33"/>
      <c r="V185" s="34"/>
      <c r="W185" s="34" t="str">
        <f t="shared" si="72"/>
        <v/>
      </c>
      <c r="X185" s="34"/>
      <c r="Y185" s="34"/>
      <c r="Z185" s="34"/>
      <c r="AA185" s="34" t="str">
        <f t="shared" si="89"/>
        <v/>
      </c>
      <c r="AB185" s="31" t="str">
        <f t="shared" si="73"/>
        <v/>
      </c>
      <c r="AC185" s="51"/>
      <c r="AD185" s="33"/>
      <c r="AE185" s="34"/>
      <c r="AF185" s="34" t="str">
        <f t="shared" si="74"/>
        <v/>
      </c>
      <c r="AG185" s="34"/>
      <c r="AH185" s="34"/>
      <c r="AI185" s="34"/>
      <c r="AJ185" s="34" t="str">
        <f t="shared" si="90"/>
        <v/>
      </c>
      <c r="AK185" s="31" t="str">
        <f t="shared" si="75"/>
        <v/>
      </c>
      <c r="AL185" s="51"/>
      <c r="AM185" s="33"/>
      <c r="AN185" s="34"/>
      <c r="AO185" s="34" t="str">
        <f t="shared" si="97"/>
        <v/>
      </c>
      <c r="AP185" s="34"/>
      <c r="AQ185" s="34"/>
      <c r="AR185" s="34"/>
      <c r="AS185" s="34" t="str">
        <f t="shared" si="91"/>
        <v/>
      </c>
      <c r="AT185" s="31" t="str">
        <f t="shared" si="76"/>
        <v/>
      </c>
      <c r="AU185" s="51"/>
      <c r="AV185" s="33"/>
      <c r="AW185" s="34"/>
      <c r="AX185" s="34" t="str">
        <f t="shared" si="77"/>
        <v/>
      </c>
      <c r="AY185" s="34"/>
      <c r="AZ185" s="34"/>
      <c r="BA185" s="34"/>
      <c r="BB185" s="34" t="str">
        <f t="shared" si="92"/>
        <v/>
      </c>
      <c r="BC185" s="31" t="str">
        <f t="shared" si="78"/>
        <v/>
      </c>
      <c r="BD185" s="51"/>
      <c r="BE185" s="33"/>
      <c r="BF185" s="34"/>
      <c r="BG185" s="34" t="str">
        <f t="shared" si="79"/>
        <v/>
      </c>
      <c r="BH185" s="34"/>
      <c r="BI185" s="34"/>
      <c r="BJ185" s="34"/>
      <c r="BK185" s="34" t="str">
        <f t="shared" si="93"/>
        <v/>
      </c>
      <c r="BL185" s="31" t="str">
        <f t="shared" si="80"/>
        <v/>
      </c>
      <c r="BM185" s="51"/>
      <c r="BN185" s="33"/>
      <c r="BO185" s="34"/>
      <c r="BP185" s="34" t="str">
        <f t="shared" si="81"/>
        <v/>
      </c>
      <c r="BQ185" s="34"/>
      <c r="BR185" s="34"/>
      <c r="BS185" s="34"/>
      <c r="BT185" s="34" t="str">
        <f t="shared" si="94"/>
        <v/>
      </c>
      <c r="BU185" s="31" t="str">
        <f t="shared" si="82"/>
        <v/>
      </c>
      <c r="BV185" s="51"/>
      <c r="BW185" s="33"/>
      <c r="BX185" s="34"/>
      <c r="BY185" s="34" t="str">
        <f t="shared" si="83"/>
        <v/>
      </c>
      <c r="BZ185" s="34"/>
      <c r="CA185" s="34"/>
      <c r="CB185" s="34"/>
      <c r="CC185" s="34" t="str">
        <f t="shared" si="95"/>
        <v/>
      </c>
      <c r="CD185" s="31" t="str">
        <f t="shared" si="84"/>
        <v/>
      </c>
      <c r="CE185" s="51"/>
      <c r="CF185" s="33"/>
      <c r="CG185" s="34" t="str">
        <f>IF($A185="","",IF(CF185="","I",LOOKUP(CF185/CH$2,{0,0.4,0.45,0.5,0.55,0.6,0.65,0.7,0.75,0.8,1},{"F","D","C","C+","B-","B","B+","A-","A","A+"})))</f>
        <v/>
      </c>
      <c r="CH185" s="35" t="str">
        <f>IF($A185="","",IF(CF185="","--",LOOKUP(CF185/CH$2,{0,0.4,0.45,0.5,0.55,0.6,0.65,0.7,0.75,0.8,1},{0,2,2.25,2.5,2.75,3,3.25,3.5,3.75,4})))</f>
        <v/>
      </c>
      <c r="CI185" s="52"/>
      <c r="CJ185" s="36"/>
      <c r="CK185" s="36"/>
      <c r="CL185" s="36" t="str">
        <f t="shared" si="85"/>
        <v/>
      </c>
      <c r="CM185" s="36"/>
      <c r="CN185" s="37"/>
      <c r="CO185" s="36"/>
      <c r="CP185" s="60" t="str">
        <f t="shared" si="86"/>
        <v/>
      </c>
      <c r="CQ185" s="64"/>
      <c r="CR185" s="35"/>
    </row>
    <row r="186" spans="1:96" s="38" customFormat="1" x14ac:dyDescent="0.25">
      <c r="A186" s="31"/>
      <c r="B186" s="32"/>
      <c r="C186" s="33"/>
      <c r="D186" s="34"/>
      <c r="E186" s="34" t="str">
        <f t="shared" ref="E186:E249" si="98">IF(ISBLANK($B186),"",IF(COUNT(C186:D186)=0,"",IF(AND($A186="IM",COUNT(C186:D186)=1),C186+D186,(C186+D186)/2)))</f>
        <v/>
      </c>
      <c r="F186" s="34"/>
      <c r="G186" s="34"/>
      <c r="H186" s="34"/>
      <c r="I186" s="34" t="str">
        <f t="shared" si="87"/>
        <v/>
      </c>
      <c r="J186" s="34" t="str">
        <f t="shared" ref="J186:J249" si="99">IF(I186="3E","3E",IF(OR($B186="",COUNT(I186)=0),"",CEILING(N(E186)+N(I186),1)))</f>
        <v/>
      </c>
      <c r="K186" s="51"/>
      <c r="L186" s="39"/>
      <c r="M186" s="34"/>
      <c r="N186" s="34" t="str">
        <f t="shared" ref="N186:N249" si="100">IF(ISBLANK($B186),"",IF(COUNT(L186:M186)=0,"",IF(AND($A186="IM",COUNT(L186:M186)=1),L186+M186,(L186+M186)/2)))</f>
        <v/>
      </c>
      <c r="O186" s="34"/>
      <c r="P186" s="34"/>
      <c r="Q186" s="34"/>
      <c r="R186" s="34" t="str">
        <f t="shared" si="88"/>
        <v/>
      </c>
      <c r="S186" s="31" t="str">
        <f t="shared" ref="S186:S249" si="101">IF(R186="3E","3E",IF(OR($B186="",COUNT(R186)=0),"",CEILING(N(N186)+N(R186),1)))</f>
        <v/>
      </c>
      <c r="T186" s="51"/>
      <c r="U186" s="33"/>
      <c r="V186" s="34"/>
      <c r="W186" s="34" t="str">
        <f t="shared" ref="W186:W249" si="102">IF(ISBLANK($B186),"",IF(COUNT(U186:V186)=0,"",IF(AND($A186="IM",COUNT(U186:V186)=1),U186+V186,(U186+V186)/2)))</f>
        <v/>
      </c>
      <c r="X186" s="34"/>
      <c r="Y186" s="34"/>
      <c r="Z186" s="34"/>
      <c r="AA186" s="34" t="str">
        <f t="shared" si="89"/>
        <v/>
      </c>
      <c r="AB186" s="31" t="str">
        <f t="shared" ref="AB186:AB249" si="103">IF(AA186="3E","3E",IF(OR($B186="",COUNT(AA186)=0),"",CEILING(N(W186)+N(AA186),1)))</f>
        <v/>
      </c>
      <c r="AC186" s="51"/>
      <c r="AD186" s="33"/>
      <c r="AE186" s="34"/>
      <c r="AF186" s="34" t="str">
        <f t="shared" ref="AF186:AF249" si="104">IF(ISBLANK($B186),"",IF(COUNT(AD186:AE186)=0,"",IF(AND($A186="IM",COUNT(AD186:AE186)=1),AD186+AE186,(AD186+AE186)/2)))</f>
        <v/>
      </c>
      <c r="AG186" s="34"/>
      <c r="AH186" s="34"/>
      <c r="AI186" s="34"/>
      <c r="AJ186" s="34" t="str">
        <f t="shared" si="90"/>
        <v/>
      </c>
      <c r="AK186" s="31" t="str">
        <f t="shared" ref="AK186:AK249" si="105">IF(AJ186="3E","3E",IF(OR($B186="",COUNT(AJ186)=0),"",CEILING(N(AF186)+N(AJ186),1)))</f>
        <v/>
      </c>
      <c r="AL186" s="51"/>
      <c r="AM186" s="33"/>
      <c r="AN186" s="34"/>
      <c r="AO186" s="34" t="str">
        <f t="shared" ref="AO186:AO249" si="106">IF(ISBLANK($B186),"",IF(COUNT(AM186:AN186)=0,"",IF(AND($A186="IM",COUNT(AM186:AN186)=1),AM186+AN186,(AM186+AN186)/2)))</f>
        <v/>
      </c>
      <c r="AP186" s="34"/>
      <c r="AQ186" s="34"/>
      <c r="AR186" s="34"/>
      <c r="AS186" s="34" t="str">
        <f t="shared" si="91"/>
        <v/>
      </c>
      <c r="AT186" s="31" t="str">
        <f t="shared" ref="AT186:AT249" si="107">IF(AS186="3E","3E",IF(OR($B186="",COUNT(AS186)=0),"",CEILING(N(AO186)+N(AS186),1)))</f>
        <v/>
      </c>
      <c r="AU186" s="51"/>
      <c r="AV186" s="33"/>
      <c r="AW186" s="34"/>
      <c r="AX186" s="34" t="str">
        <f t="shared" ref="AX186:AX249" si="108">IF(ISBLANK($B186),"",IF(COUNT(AV186:AW186)=0,"",IF(AND($A186="IM",COUNT(AV186:AW186)=1),AV186+AW186,(AV186+AW186)/2)))</f>
        <v/>
      </c>
      <c r="AY186" s="34"/>
      <c r="AZ186" s="34"/>
      <c r="BA186" s="34"/>
      <c r="BB186" s="34" t="str">
        <f t="shared" si="92"/>
        <v/>
      </c>
      <c r="BC186" s="31" t="str">
        <f t="shared" ref="BC186:BC249" si="109">IF(BB186="3E","3E",IF(OR($B186="",COUNT(BB186)=0),"",CEILING(N(AX186)+N(BB186),1)))</f>
        <v/>
      </c>
      <c r="BD186" s="51"/>
      <c r="BE186" s="33"/>
      <c r="BF186" s="34"/>
      <c r="BG186" s="34" t="str">
        <f t="shared" ref="BG186:BG249" si="110">IF(ISBLANK($B186),"",IF(COUNT(BE186:BF186)=0,"",IF(AND($A186="IM",COUNT(BE186:BF186)=1),BE186+BF186,(BE186+BF186)/2)))</f>
        <v/>
      </c>
      <c r="BH186" s="34"/>
      <c r="BI186" s="34"/>
      <c r="BJ186" s="34"/>
      <c r="BK186" s="34" t="str">
        <f t="shared" si="93"/>
        <v/>
      </c>
      <c r="BL186" s="31" t="str">
        <f t="shared" ref="BL186:BL249" si="111">IF(BK186="3E","3E",IF(OR($B186="",COUNT(BK186)=0),"",CEILING(N(BG186)+N(BK186),1)))</f>
        <v/>
      </c>
      <c r="BM186" s="51"/>
      <c r="BN186" s="33"/>
      <c r="BO186" s="34"/>
      <c r="BP186" s="34" t="str">
        <f t="shared" ref="BP186:BP249" si="112">IF(ISBLANK($B186),"",IF(COUNT(BN186:BO186)=0,"",IF(AND($A186="IM",COUNT(BN186:BO186)=1),BN186+BO186,(BN186+BO186)/2)))</f>
        <v/>
      </c>
      <c r="BQ186" s="34"/>
      <c r="BR186" s="34"/>
      <c r="BS186" s="34"/>
      <c r="BT186" s="34" t="str">
        <f t="shared" si="94"/>
        <v/>
      </c>
      <c r="BU186" s="31" t="str">
        <f t="shared" ref="BU186:BU249" si="113">IF(BT186="3E","3E",IF(OR($B186="",COUNT(BT186)=0),"",CEILING(N(BP186)+N(BT186),1)))</f>
        <v/>
      </c>
      <c r="BV186" s="51"/>
      <c r="BW186" s="33"/>
      <c r="BX186" s="34"/>
      <c r="BY186" s="34" t="str">
        <f t="shared" ref="BY186:BY249" si="114">IF(ISBLANK($B186),"",IF(COUNT(BW186:BX186)=0,"",IF(AND($A186="IM",COUNT(BW186:BX186)=1),BW186+BX186,(BW186+BX186)/2)))</f>
        <v/>
      </c>
      <c r="BZ186" s="34"/>
      <c r="CA186" s="34"/>
      <c r="CB186" s="34"/>
      <c r="CC186" s="34" t="str">
        <f t="shared" si="95"/>
        <v/>
      </c>
      <c r="CD186" s="31" t="str">
        <f t="shared" ref="CD186:CD249" si="115">IF(CC186="3E","3E",IF(OR($B186="",COUNT(CC186)=0),"",CEILING(N(BY186)+N(CC186),1)))</f>
        <v/>
      </c>
      <c r="CE186" s="51"/>
      <c r="CF186" s="33"/>
      <c r="CG186" s="34" t="str">
        <f>IF($A186="","",IF(CF186="","I",LOOKUP(CF186/CH$2,{0,0.4,0.45,0.5,0.55,0.6,0.65,0.7,0.75,0.8,1},{"F","D","C","C+","B-","B","B+","A-","A","A+"})))</f>
        <v/>
      </c>
      <c r="CH186" s="35" t="str">
        <f>IF($A186="","",IF(CF186="","--",LOOKUP(CF186/CH$2,{0,0.4,0.45,0.5,0.55,0.6,0.65,0.7,0.75,0.8,1},{0,2,2.25,2.5,2.75,3,3.25,3.5,3.75,4})))</f>
        <v/>
      </c>
      <c r="CI186" s="52"/>
      <c r="CJ186" s="36"/>
      <c r="CK186" s="36"/>
      <c r="CL186" s="36" t="str">
        <f t="shared" ref="CL186:CL249" si="116">IF(ISBLANK($B186),"",IF(COUNT(CI186:CK186)=0,"",ROUNDUP(CI186+CJ186+CK186,0)))</f>
        <v/>
      </c>
      <c r="CM186" s="36"/>
      <c r="CN186" s="37"/>
      <c r="CO186" s="36"/>
      <c r="CP186" s="60" t="str">
        <f t="shared" ref="CP186:CP249" si="117">IF(ISBLANK($B186),"",IF(COUNT(CM186:CO186)=0,"",ROUNDUP(CM186+CN186+CO186,0)))</f>
        <v/>
      </c>
      <c r="CQ186" s="64"/>
      <c r="CR186" s="35"/>
    </row>
    <row r="187" spans="1:96" s="38" customFormat="1" x14ac:dyDescent="0.25">
      <c r="A187" s="31"/>
      <c r="B187" s="32"/>
      <c r="C187" s="33"/>
      <c r="D187" s="34"/>
      <c r="E187" s="34" t="str">
        <f t="shared" si="98"/>
        <v/>
      </c>
      <c r="F187" s="34"/>
      <c r="G187" s="34"/>
      <c r="H187" s="34"/>
      <c r="I187" s="34" t="str">
        <f t="shared" si="87"/>
        <v/>
      </c>
      <c r="J187" s="34" t="str">
        <f t="shared" si="99"/>
        <v/>
      </c>
      <c r="K187" s="51"/>
      <c r="L187" s="39"/>
      <c r="M187" s="34"/>
      <c r="N187" s="34" t="str">
        <f t="shared" si="100"/>
        <v/>
      </c>
      <c r="O187" s="34"/>
      <c r="P187" s="34"/>
      <c r="Q187" s="34"/>
      <c r="R187" s="34" t="str">
        <f t="shared" si="88"/>
        <v/>
      </c>
      <c r="S187" s="31" t="str">
        <f t="shared" si="101"/>
        <v/>
      </c>
      <c r="T187" s="51"/>
      <c r="U187" s="33"/>
      <c r="V187" s="34"/>
      <c r="W187" s="34" t="str">
        <f t="shared" si="102"/>
        <v/>
      </c>
      <c r="X187" s="34"/>
      <c r="Y187" s="34"/>
      <c r="Z187" s="34"/>
      <c r="AA187" s="34" t="str">
        <f t="shared" si="89"/>
        <v/>
      </c>
      <c r="AB187" s="31" t="str">
        <f t="shared" si="103"/>
        <v/>
      </c>
      <c r="AC187" s="51"/>
      <c r="AD187" s="33"/>
      <c r="AE187" s="34"/>
      <c r="AF187" s="34" t="str">
        <f t="shared" si="104"/>
        <v/>
      </c>
      <c r="AG187" s="34"/>
      <c r="AH187" s="34"/>
      <c r="AI187" s="34"/>
      <c r="AJ187" s="34" t="str">
        <f t="shared" si="90"/>
        <v/>
      </c>
      <c r="AK187" s="31" t="str">
        <f t="shared" si="105"/>
        <v/>
      </c>
      <c r="AL187" s="51"/>
      <c r="AM187" s="33"/>
      <c r="AN187" s="34"/>
      <c r="AO187" s="34" t="str">
        <f t="shared" si="106"/>
        <v/>
      </c>
      <c r="AP187" s="34"/>
      <c r="AQ187" s="34"/>
      <c r="AR187" s="34"/>
      <c r="AS187" s="34" t="str">
        <f t="shared" si="91"/>
        <v/>
      </c>
      <c r="AT187" s="31" t="str">
        <f t="shared" si="107"/>
        <v/>
      </c>
      <c r="AU187" s="51"/>
      <c r="AV187" s="33"/>
      <c r="AW187" s="34"/>
      <c r="AX187" s="34" t="str">
        <f t="shared" si="108"/>
        <v/>
      </c>
      <c r="AY187" s="34"/>
      <c r="AZ187" s="34"/>
      <c r="BA187" s="34"/>
      <c r="BB187" s="34" t="str">
        <f t="shared" si="92"/>
        <v/>
      </c>
      <c r="BC187" s="31" t="str">
        <f t="shared" si="109"/>
        <v/>
      </c>
      <c r="BD187" s="51"/>
      <c r="BE187" s="33"/>
      <c r="BF187" s="34"/>
      <c r="BG187" s="34" t="str">
        <f t="shared" si="110"/>
        <v/>
      </c>
      <c r="BH187" s="34"/>
      <c r="BI187" s="34"/>
      <c r="BJ187" s="34"/>
      <c r="BK187" s="34" t="str">
        <f t="shared" si="93"/>
        <v/>
      </c>
      <c r="BL187" s="31" t="str">
        <f t="shared" si="111"/>
        <v/>
      </c>
      <c r="BM187" s="51"/>
      <c r="BN187" s="33"/>
      <c r="BO187" s="34"/>
      <c r="BP187" s="34" t="str">
        <f t="shared" si="112"/>
        <v/>
      </c>
      <c r="BQ187" s="34"/>
      <c r="BR187" s="34"/>
      <c r="BS187" s="34"/>
      <c r="BT187" s="34" t="str">
        <f t="shared" si="94"/>
        <v/>
      </c>
      <c r="BU187" s="31" t="str">
        <f t="shared" si="113"/>
        <v/>
      </c>
      <c r="BV187" s="51"/>
      <c r="BW187" s="33"/>
      <c r="BX187" s="34"/>
      <c r="BY187" s="34" t="str">
        <f t="shared" si="114"/>
        <v/>
      </c>
      <c r="BZ187" s="34"/>
      <c r="CA187" s="34"/>
      <c r="CB187" s="34"/>
      <c r="CC187" s="34" t="str">
        <f t="shared" si="95"/>
        <v/>
      </c>
      <c r="CD187" s="31" t="str">
        <f t="shared" si="115"/>
        <v/>
      </c>
      <c r="CE187" s="51"/>
      <c r="CF187" s="33"/>
      <c r="CG187" s="34" t="str">
        <f>IF($A187="","",IF(CF187="","I",LOOKUP(CF187/CH$2,{0,0.4,0.45,0.5,0.55,0.6,0.65,0.7,0.75,0.8,1},{"F","D","C","C+","B-","B","B+","A-","A","A+"})))</f>
        <v/>
      </c>
      <c r="CH187" s="35" t="str">
        <f>IF($A187="","",IF(CF187="","--",LOOKUP(CF187/CH$2,{0,0.4,0.45,0.5,0.55,0.6,0.65,0.7,0.75,0.8,1},{0,2,2.25,2.5,2.75,3,3.25,3.5,3.75,4})))</f>
        <v/>
      </c>
      <c r="CI187" s="52"/>
      <c r="CJ187" s="36"/>
      <c r="CK187" s="36"/>
      <c r="CL187" s="36" t="str">
        <f t="shared" si="116"/>
        <v/>
      </c>
      <c r="CM187" s="36"/>
      <c r="CN187" s="37"/>
      <c r="CO187" s="36"/>
      <c r="CP187" s="60" t="str">
        <f t="shared" si="117"/>
        <v/>
      </c>
      <c r="CQ187" s="64"/>
      <c r="CR187" s="35"/>
    </row>
    <row r="188" spans="1:96" s="38" customFormat="1" x14ac:dyDescent="0.25">
      <c r="A188" s="31"/>
      <c r="B188" s="32"/>
      <c r="C188" s="33"/>
      <c r="D188" s="34"/>
      <c r="E188" s="34" t="str">
        <f t="shared" si="98"/>
        <v/>
      </c>
      <c r="F188" s="34"/>
      <c r="G188" s="34"/>
      <c r="H188" s="34"/>
      <c r="I188" s="34" t="str">
        <f t="shared" si="87"/>
        <v/>
      </c>
      <c r="J188" s="34" t="str">
        <f t="shared" si="99"/>
        <v/>
      </c>
      <c r="K188" s="51"/>
      <c r="L188" s="39"/>
      <c r="M188" s="34"/>
      <c r="N188" s="34" t="str">
        <f t="shared" si="100"/>
        <v/>
      </c>
      <c r="O188" s="34"/>
      <c r="P188" s="34"/>
      <c r="Q188" s="34"/>
      <c r="R188" s="34" t="str">
        <f t="shared" si="88"/>
        <v/>
      </c>
      <c r="S188" s="31" t="str">
        <f t="shared" si="101"/>
        <v/>
      </c>
      <c r="T188" s="51"/>
      <c r="U188" s="33"/>
      <c r="V188" s="34"/>
      <c r="W188" s="34" t="str">
        <f t="shared" si="102"/>
        <v/>
      </c>
      <c r="X188" s="34"/>
      <c r="Y188" s="34"/>
      <c r="Z188" s="34"/>
      <c r="AA188" s="34" t="str">
        <f t="shared" si="89"/>
        <v/>
      </c>
      <c r="AB188" s="31" t="str">
        <f t="shared" si="103"/>
        <v/>
      </c>
      <c r="AC188" s="51"/>
      <c r="AD188" s="33"/>
      <c r="AE188" s="34"/>
      <c r="AF188" s="34" t="str">
        <f t="shared" si="104"/>
        <v/>
      </c>
      <c r="AG188" s="34"/>
      <c r="AH188" s="34"/>
      <c r="AI188" s="34"/>
      <c r="AJ188" s="34" t="str">
        <f t="shared" si="90"/>
        <v/>
      </c>
      <c r="AK188" s="31" t="str">
        <f t="shared" si="105"/>
        <v/>
      </c>
      <c r="AL188" s="51"/>
      <c r="AM188" s="33"/>
      <c r="AN188" s="34"/>
      <c r="AO188" s="34" t="str">
        <f t="shared" si="106"/>
        <v/>
      </c>
      <c r="AP188" s="34"/>
      <c r="AQ188" s="34"/>
      <c r="AR188" s="34"/>
      <c r="AS188" s="34" t="str">
        <f t="shared" si="91"/>
        <v/>
      </c>
      <c r="AT188" s="31" t="str">
        <f t="shared" si="107"/>
        <v/>
      </c>
      <c r="AU188" s="51"/>
      <c r="AV188" s="33"/>
      <c r="AW188" s="34"/>
      <c r="AX188" s="34" t="str">
        <f t="shared" si="108"/>
        <v/>
      </c>
      <c r="AY188" s="34"/>
      <c r="AZ188" s="34"/>
      <c r="BA188" s="34"/>
      <c r="BB188" s="34" t="str">
        <f t="shared" si="92"/>
        <v/>
      </c>
      <c r="BC188" s="31" t="str">
        <f t="shared" si="109"/>
        <v/>
      </c>
      <c r="BD188" s="51"/>
      <c r="BE188" s="33"/>
      <c r="BF188" s="34"/>
      <c r="BG188" s="34" t="str">
        <f t="shared" si="110"/>
        <v/>
      </c>
      <c r="BH188" s="34"/>
      <c r="BI188" s="34"/>
      <c r="BJ188" s="34"/>
      <c r="BK188" s="34" t="str">
        <f t="shared" si="93"/>
        <v/>
      </c>
      <c r="BL188" s="31" t="str">
        <f t="shared" si="111"/>
        <v/>
      </c>
      <c r="BM188" s="51"/>
      <c r="BN188" s="33"/>
      <c r="BO188" s="34"/>
      <c r="BP188" s="34" t="str">
        <f t="shared" si="112"/>
        <v/>
      </c>
      <c r="BQ188" s="34"/>
      <c r="BR188" s="34"/>
      <c r="BS188" s="34"/>
      <c r="BT188" s="34" t="str">
        <f t="shared" si="94"/>
        <v/>
      </c>
      <c r="BU188" s="31" t="str">
        <f t="shared" si="113"/>
        <v/>
      </c>
      <c r="BV188" s="51"/>
      <c r="BW188" s="33"/>
      <c r="BX188" s="34"/>
      <c r="BY188" s="34" t="str">
        <f t="shared" si="114"/>
        <v/>
      </c>
      <c r="BZ188" s="34"/>
      <c r="CA188" s="34"/>
      <c r="CB188" s="34"/>
      <c r="CC188" s="34" t="str">
        <f t="shared" si="95"/>
        <v/>
      </c>
      <c r="CD188" s="31" t="str">
        <f t="shared" si="115"/>
        <v/>
      </c>
      <c r="CE188" s="51"/>
      <c r="CF188" s="33"/>
      <c r="CG188" s="34" t="str">
        <f>IF($A188="","",IF(CF188="","I",LOOKUP(CF188/CH$2,{0,0.4,0.45,0.5,0.55,0.6,0.65,0.7,0.75,0.8,1},{"F","D","C","C+","B-","B","B+","A-","A","A+"})))</f>
        <v/>
      </c>
      <c r="CH188" s="35" t="str">
        <f>IF($A188="","",IF(CF188="","--",LOOKUP(CF188/CH$2,{0,0.4,0.45,0.5,0.55,0.6,0.65,0.7,0.75,0.8,1},{0,2,2.25,2.5,2.75,3,3.25,3.5,3.75,4})))</f>
        <v/>
      </c>
      <c r="CI188" s="52"/>
      <c r="CJ188" s="36"/>
      <c r="CK188" s="36"/>
      <c r="CL188" s="36" t="str">
        <f t="shared" si="116"/>
        <v/>
      </c>
      <c r="CM188" s="36"/>
      <c r="CN188" s="37"/>
      <c r="CO188" s="36"/>
      <c r="CP188" s="60" t="str">
        <f t="shared" si="117"/>
        <v/>
      </c>
      <c r="CQ188" s="64"/>
      <c r="CR188" s="35"/>
    </row>
    <row r="189" spans="1:96" s="38" customFormat="1" x14ac:dyDescent="0.25">
      <c r="A189" s="31"/>
      <c r="B189" s="32"/>
      <c r="C189" s="33"/>
      <c r="D189" s="34"/>
      <c r="E189" s="34" t="str">
        <f t="shared" si="98"/>
        <v/>
      </c>
      <c r="F189" s="34"/>
      <c r="G189" s="34"/>
      <c r="H189" s="34"/>
      <c r="I189" s="34" t="str">
        <f t="shared" si="87"/>
        <v/>
      </c>
      <c r="J189" s="34" t="str">
        <f t="shared" si="99"/>
        <v/>
      </c>
      <c r="K189" s="51"/>
      <c r="L189" s="39"/>
      <c r="M189" s="34"/>
      <c r="N189" s="34" t="str">
        <f t="shared" si="100"/>
        <v/>
      </c>
      <c r="O189" s="34"/>
      <c r="P189" s="34"/>
      <c r="Q189" s="34"/>
      <c r="R189" s="34" t="str">
        <f t="shared" si="88"/>
        <v/>
      </c>
      <c r="S189" s="31" t="str">
        <f t="shared" si="101"/>
        <v/>
      </c>
      <c r="T189" s="51"/>
      <c r="U189" s="33"/>
      <c r="V189" s="34"/>
      <c r="W189" s="34" t="str">
        <f t="shared" si="102"/>
        <v/>
      </c>
      <c r="X189" s="34"/>
      <c r="Y189" s="34"/>
      <c r="Z189" s="34"/>
      <c r="AA189" s="34" t="str">
        <f t="shared" si="89"/>
        <v/>
      </c>
      <c r="AB189" s="31" t="str">
        <f t="shared" si="103"/>
        <v/>
      </c>
      <c r="AC189" s="51"/>
      <c r="AD189" s="33"/>
      <c r="AE189" s="34"/>
      <c r="AF189" s="34" t="str">
        <f t="shared" si="104"/>
        <v/>
      </c>
      <c r="AG189" s="34"/>
      <c r="AH189" s="34"/>
      <c r="AI189" s="34"/>
      <c r="AJ189" s="34" t="str">
        <f t="shared" si="90"/>
        <v/>
      </c>
      <c r="AK189" s="31" t="str">
        <f t="shared" si="105"/>
        <v/>
      </c>
      <c r="AL189" s="51"/>
      <c r="AM189" s="33"/>
      <c r="AN189" s="34"/>
      <c r="AO189" s="34" t="str">
        <f t="shared" si="106"/>
        <v/>
      </c>
      <c r="AP189" s="34"/>
      <c r="AQ189" s="34"/>
      <c r="AR189" s="34"/>
      <c r="AS189" s="34" t="str">
        <f t="shared" si="91"/>
        <v/>
      </c>
      <c r="AT189" s="31" t="str">
        <f t="shared" si="107"/>
        <v/>
      </c>
      <c r="AU189" s="51"/>
      <c r="AV189" s="33"/>
      <c r="AW189" s="34"/>
      <c r="AX189" s="34" t="str">
        <f t="shared" si="108"/>
        <v/>
      </c>
      <c r="AY189" s="34"/>
      <c r="AZ189" s="34"/>
      <c r="BA189" s="34"/>
      <c r="BB189" s="34" t="str">
        <f t="shared" si="92"/>
        <v/>
      </c>
      <c r="BC189" s="31" t="str">
        <f t="shared" si="109"/>
        <v/>
      </c>
      <c r="BD189" s="51"/>
      <c r="BE189" s="33"/>
      <c r="BF189" s="34"/>
      <c r="BG189" s="34" t="str">
        <f t="shared" si="110"/>
        <v/>
      </c>
      <c r="BH189" s="34"/>
      <c r="BI189" s="34"/>
      <c r="BJ189" s="34"/>
      <c r="BK189" s="34" t="str">
        <f t="shared" si="93"/>
        <v/>
      </c>
      <c r="BL189" s="31" t="str">
        <f t="shared" si="111"/>
        <v/>
      </c>
      <c r="BM189" s="51"/>
      <c r="BN189" s="33"/>
      <c r="BO189" s="34"/>
      <c r="BP189" s="34" t="str">
        <f t="shared" si="112"/>
        <v/>
      </c>
      <c r="BQ189" s="34"/>
      <c r="BR189" s="34"/>
      <c r="BS189" s="34"/>
      <c r="BT189" s="34" t="str">
        <f t="shared" si="94"/>
        <v/>
      </c>
      <c r="BU189" s="31" t="str">
        <f t="shared" si="113"/>
        <v/>
      </c>
      <c r="BV189" s="51"/>
      <c r="BW189" s="33"/>
      <c r="BX189" s="34"/>
      <c r="BY189" s="34" t="str">
        <f t="shared" si="114"/>
        <v/>
      </c>
      <c r="BZ189" s="34"/>
      <c r="CA189" s="34"/>
      <c r="CB189" s="34"/>
      <c r="CC189" s="34" t="str">
        <f t="shared" si="95"/>
        <v/>
      </c>
      <c r="CD189" s="31" t="str">
        <f t="shared" si="115"/>
        <v/>
      </c>
      <c r="CE189" s="51"/>
      <c r="CF189" s="33"/>
      <c r="CG189" s="34" t="str">
        <f>IF($A189="","",IF(CF189="","I",LOOKUP(CF189/CH$2,{0,0.4,0.45,0.5,0.55,0.6,0.65,0.7,0.75,0.8,1},{"F","D","C","C+","B-","B","B+","A-","A","A+"})))</f>
        <v/>
      </c>
      <c r="CH189" s="35" t="str">
        <f>IF($A189="","",IF(CF189="","--",LOOKUP(CF189/CH$2,{0,0.4,0.45,0.5,0.55,0.6,0.65,0.7,0.75,0.8,1},{0,2,2.25,2.5,2.75,3,3.25,3.5,3.75,4})))</f>
        <v/>
      </c>
      <c r="CI189" s="52"/>
      <c r="CJ189" s="36"/>
      <c r="CK189" s="36"/>
      <c r="CL189" s="36" t="str">
        <f t="shared" si="116"/>
        <v/>
      </c>
      <c r="CM189" s="36"/>
      <c r="CN189" s="37"/>
      <c r="CO189" s="36"/>
      <c r="CP189" s="60" t="str">
        <f t="shared" si="117"/>
        <v/>
      </c>
      <c r="CQ189" s="64"/>
      <c r="CR189" s="35"/>
    </row>
    <row r="190" spans="1:96" s="38" customFormat="1" x14ac:dyDescent="0.25">
      <c r="A190" s="31"/>
      <c r="B190" s="32"/>
      <c r="C190" s="33"/>
      <c r="D190" s="34"/>
      <c r="E190" s="34" t="str">
        <f t="shared" si="98"/>
        <v/>
      </c>
      <c r="F190" s="34"/>
      <c r="G190" s="34"/>
      <c r="H190" s="34"/>
      <c r="I190" s="34" t="str">
        <f t="shared" si="87"/>
        <v/>
      </c>
      <c r="J190" s="34" t="str">
        <f t="shared" si="99"/>
        <v/>
      </c>
      <c r="K190" s="51"/>
      <c r="L190" s="39"/>
      <c r="M190" s="34"/>
      <c r="N190" s="34" t="str">
        <f t="shared" si="100"/>
        <v/>
      </c>
      <c r="O190" s="34"/>
      <c r="P190" s="34"/>
      <c r="Q190" s="34"/>
      <c r="R190" s="34" t="str">
        <f t="shared" si="88"/>
        <v/>
      </c>
      <c r="S190" s="31" t="str">
        <f t="shared" si="101"/>
        <v/>
      </c>
      <c r="T190" s="51"/>
      <c r="U190" s="33"/>
      <c r="V190" s="34"/>
      <c r="W190" s="34" t="str">
        <f t="shared" si="102"/>
        <v/>
      </c>
      <c r="X190" s="34"/>
      <c r="Y190" s="34"/>
      <c r="Z190" s="34"/>
      <c r="AA190" s="34" t="str">
        <f t="shared" si="89"/>
        <v/>
      </c>
      <c r="AB190" s="31" t="str">
        <f t="shared" si="103"/>
        <v/>
      </c>
      <c r="AC190" s="51"/>
      <c r="AD190" s="33"/>
      <c r="AE190" s="34"/>
      <c r="AF190" s="34" t="str">
        <f t="shared" si="104"/>
        <v/>
      </c>
      <c r="AG190" s="34"/>
      <c r="AH190" s="34"/>
      <c r="AI190" s="34"/>
      <c r="AJ190" s="34" t="str">
        <f t="shared" si="90"/>
        <v/>
      </c>
      <c r="AK190" s="31" t="str">
        <f t="shared" si="105"/>
        <v/>
      </c>
      <c r="AL190" s="51"/>
      <c r="AM190" s="33"/>
      <c r="AN190" s="34"/>
      <c r="AO190" s="34" t="str">
        <f t="shared" si="106"/>
        <v/>
      </c>
      <c r="AP190" s="34"/>
      <c r="AQ190" s="34"/>
      <c r="AR190" s="34"/>
      <c r="AS190" s="34" t="str">
        <f t="shared" si="91"/>
        <v/>
      </c>
      <c r="AT190" s="31" t="str">
        <f t="shared" si="107"/>
        <v/>
      </c>
      <c r="AU190" s="51"/>
      <c r="AV190" s="33"/>
      <c r="AW190" s="34"/>
      <c r="AX190" s="34" t="str">
        <f t="shared" si="108"/>
        <v/>
      </c>
      <c r="AY190" s="34"/>
      <c r="AZ190" s="34"/>
      <c r="BA190" s="34"/>
      <c r="BB190" s="34" t="str">
        <f t="shared" si="92"/>
        <v/>
      </c>
      <c r="BC190" s="31" t="str">
        <f t="shared" si="109"/>
        <v/>
      </c>
      <c r="BD190" s="51"/>
      <c r="BE190" s="33"/>
      <c r="BF190" s="34"/>
      <c r="BG190" s="34" t="str">
        <f t="shared" si="110"/>
        <v/>
      </c>
      <c r="BH190" s="34"/>
      <c r="BI190" s="34"/>
      <c r="BJ190" s="34"/>
      <c r="BK190" s="34" t="str">
        <f t="shared" si="93"/>
        <v/>
      </c>
      <c r="BL190" s="31" t="str">
        <f t="shared" si="111"/>
        <v/>
      </c>
      <c r="BM190" s="51"/>
      <c r="BN190" s="33"/>
      <c r="BO190" s="34"/>
      <c r="BP190" s="34" t="str">
        <f t="shared" si="112"/>
        <v/>
      </c>
      <c r="BQ190" s="34"/>
      <c r="BR190" s="34"/>
      <c r="BS190" s="34"/>
      <c r="BT190" s="34" t="str">
        <f t="shared" si="94"/>
        <v/>
      </c>
      <c r="BU190" s="31" t="str">
        <f t="shared" si="113"/>
        <v/>
      </c>
      <c r="BV190" s="51"/>
      <c r="BW190" s="33"/>
      <c r="BX190" s="34"/>
      <c r="BY190" s="34" t="str">
        <f t="shared" si="114"/>
        <v/>
      </c>
      <c r="BZ190" s="34"/>
      <c r="CA190" s="34"/>
      <c r="CB190" s="34"/>
      <c r="CC190" s="34" t="str">
        <f t="shared" si="95"/>
        <v/>
      </c>
      <c r="CD190" s="31" t="str">
        <f t="shared" si="115"/>
        <v/>
      </c>
      <c r="CE190" s="51"/>
      <c r="CF190" s="33"/>
      <c r="CG190" s="34" t="str">
        <f>IF($A190="","",IF(CF190="","I",LOOKUP(CF190/CH$2,{0,0.4,0.45,0.5,0.55,0.6,0.65,0.7,0.75,0.8,1},{"F","D","C","C+","B-","B","B+","A-","A","A+"})))</f>
        <v/>
      </c>
      <c r="CH190" s="35" t="str">
        <f>IF($A190="","",IF(CF190="","--",LOOKUP(CF190/CH$2,{0,0.4,0.45,0.5,0.55,0.6,0.65,0.7,0.75,0.8,1},{0,2,2.25,2.5,2.75,3,3.25,3.5,3.75,4})))</f>
        <v/>
      </c>
      <c r="CI190" s="52"/>
      <c r="CJ190" s="36"/>
      <c r="CK190" s="36"/>
      <c r="CL190" s="36" t="str">
        <f t="shared" si="116"/>
        <v/>
      </c>
      <c r="CM190" s="36"/>
      <c r="CN190" s="37"/>
      <c r="CO190" s="36"/>
      <c r="CP190" s="60" t="str">
        <f t="shared" si="117"/>
        <v/>
      </c>
      <c r="CQ190" s="64"/>
      <c r="CR190" s="35"/>
    </row>
    <row r="191" spans="1:96" s="38" customFormat="1" x14ac:dyDescent="0.25">
      <c r="A191" s="31"/>
      <c r="B191" s="32"/>
      <c r="C191" s="33"/>
      <c r="D191" s="34"/>
      <c r="E191" s="34" t="str">
        <f t="shared" si="98"/>
        <v/>
      </c>
      <c r="F191" s="34"/>
      <c r="G191" s="34"/>
      <c r="H191" s="34"/>
      <c r="I191" s="34" t="str">
        <f t="shared" si="87"/>
        <v/>
      </c>
      <c r="J191" s="34" t="str">
        <f t="shared" si="99"/>
        <v/>
      </c>
      <c r="K191" s="51"/>
      <c r="L191" s="39"/>
      <c r="M191" s="34"/>
      <c r="N191" s="34" t="str">
        <f t="shared" si="100"/>
        <v/>
      </c>
      <c r="O191" s="34"/>
      <c r="P191" s="34"/>
      <c r="Q191" s="34"/>
      <c r="R191" s="34" t="str">
        <f t="shared" si="88"/>
        <v/>
      </c>
      <c r="S191" s="31" t="str">
        <f t="shared" si="101"/>
        <v/>
      </c>
      <c r="T191" s="51"/>
      <c r="U191" s="33"/>
      <c r="V191" s="34"/>
      <c r="W191" s="34" t="str">
        <f t="shared" si="102"/>
        <v/>
      </c>
      <c r="X191" s="34"/>
      <c r="Y191" s="34"/>
      <c r="Z191" s="34"/>
      <c r="AA191" s="34" t="str">
        <f t="shared" si="89"/>
        <v/>
      </c>
      <c r="AB191" s="31" t="str">
        <f t="shared" si="103"/>
        <v/>
      </c>
      <c r="AC191" s="51"/>
      <c r="AD191" s="33"/>
      <c r="AE191" s="34"/>
      <c r="AF191" s="34" t="str">
        <f t="shared" si="104"/>
        <v/>
      </c>
      <c r="AG191" s="34"/>
      <c r="AH191" s="34"/>
      <c r="AI191" s="34"/>
      <c r="AJ191" s="34" t="str">
        <f t="shared" si="90"/>
        <v/>
      </c>
      <c r="AK191" s="31" t="str">
        <f t="shared" si="105"/>
        <v/>
      </c>
      <c r="AL191" s="51"/>
      <c r="AM191" s="33"/>
      <c r="AN191" s="34"/>
      <c r="AO191" s="34" t="str">
        <f t="shared" si="106"/>
        <v/>
      </c>
      <c r="AP191" s="34"/>
      <c r="AQ191" s="34"/>
      <c r="AR191" s="34"/>
      <c r="AS191" s="34" t="str">
        <f t="shared" si="91"/>
        <v/>
      </c>
      <c r="AT191" s="31" t="str">
        <f t="shared" si="107"/>
        <v/>
      </c>
      <c r="AU191" s="51"/>
      <c r="AV191" s="33"/>
      <c r="AW191" s="34"/>
      <c r="AX191" s="34" t="str">
        <f t="shared" si="108"/>
        <v/>
      </c>
      <c r="AY191" s="34"/>
      <c r="AZ191" s="34"/>
      <c r="BA191" s="34"/>
      <c r="BB191" s="34" t="str">
        <f t="shared" si="92"/>
        <v/>
      </c>
      <c r="BC191" s="31" t="str">
        <f t="shared" si="109"/>
        <v/>
      </c>
      <c r="BD191" s="51"/>
      <c r="BE191" s="33"/>
      <c r="BF191" s="34"/>
      <c r="BG191" s="34" t="str">
        <f t="shared" si="110"/>
        <v/>
      </c>
      <c r="BH191" s="34"/>
      <c r="BI191" s="34"/>
      <c r="BJ191" s="34"/>
      <c r="BK191" s="34" t="str">
        <f t="shared" si="93"/>
        <v/>
      </c>
      <c r="BL191" s="31" t="str">
        <f t="shared" si="111"/>
        <v/>
      </c>
      <c r="BM191" s="51"/>
      <c r="BN191" s="33"/>
      <c r="BO191" s="34"/>
      <c r="BP191" s="34" t="str">
        <f t="shared" si="112"/>
        <v/>
      </c>
      <c r="BQ191" s="34"/>
      <c r="BR191" s="34"/>
      <c r="BS191" s="34"/>
      <c r="BT191" s="34" t="str">
        <f t="shared" si="94"/>
        <v/>
      </c>
      <c r="BU191" s="31" t="str">
        <f t="shared" si="113"/>
        <v/>
      </c>
      <c r="BV191" s="51"/>
      <c r="BW191" s="33"/>
      <c r="BX191" s="34"/>
      <c r="BY191" s="34" t="str">
        <f t="shared" si="114"/>
        <v/>
      </c>
      <c r="BZ191" s="34"/>
      <c r="CA191" s="34"/>
      <c r="CB191" s="34"/>
      <c r="CC191" s="34" t="str">
        <f t="shared" si="95"/>
        <v/>
      </c>
      <c r="CD191" s="31" t="str">
        <f t="shared" si="115"/>
        <v/>
      </c>
      <c r="CE191" s="51"/>
      <c r="CF191" s="33"/>
      <c r="CG191" s="34" t="str">
        <f>IF($A191="","",IF(CF191="","I",LOOKUP(CF191/CH$2,{0,0.4,0.45,0.5,0.55,0.6,0.65,0.7,0.75,0.8,1},{"F","D","C","C+","B-","B","B+","A-","A","A+"})))</f>
        <v/>
      </c>
      <c r="CH191" s="35" t="str">
        <f>IF($A191="","",IF(CF191="","--",LOOKUP(CF191/CH$2,{0,0.4,0.45,0.5,0.55,0.6,0.65,0.7,0.75,0.8,1},{0,2,2.25,2.5,2.75,3,3.25,3.5,3.75,4})))</f>
        <v/>
      </c>
      <c r="CI191" s="52"/>
      <c r="CJ191" s="36"/>
      <c r="CK191" s="36"/>
      <c r="CL191" s="36" t="str">
        <f t="shared" si="116"/>
        <v/>
      </c>
      <c r="CM191" s="36"/>
      <c r="CN191" s="37"/>
      <c r="CO191" s="36"/>
      <c r="CP191" s="60" t="str">
        <f t="shared" si="117"/>
        <v/>
      </c>
      <c r="CQ191" s="64"/>
      <c r="CR191" s="35"/>
    </row>
    <row r="192" spans="1:96" s="38" customFormat="1" x14ac:dyDescent="0.25">
      <c r="A192" s="31"/>
      <c r="B192" s="32"/>
      <c r="C192" s="33"/>
      <c r="D192" s="34"/>
      <c r="E192" s="34" t="str">
        <f t="shared" si="98"/>
        <v/>
      </c>
      <c r="F192" s="34"/>
      <c r="G192" s="34"/>
      <c r="H192" s="34"/>
      <c r="I192" s="34" t="str">
        <f t="shared" si="87"/>
        <v/>
      </c>
      <c r="J192" s="34" t="str">
        <f t="shared" si="99"/>
        <v/>
      </c>
      <c r="K192" s="51"/>
      <c r="L192" s="39"/>
      <c r="M192" s="34"/>
      <c r="N192" s="34" t="str">
        <f t="shared" si="100"/>
        <v/>
      </c>
      <c r="O192" s="34"/>
      <c r="P192" s="34"/>
      <c r="Q192" s="34"/>
      <c r="R192" s="34" t="str">
        <f t="shared" si="88"/>
        <v/>
      </c>
      <c r="S192" s="31" t="str">
        <f t="shared" si="101"/>
        <v/>
      </c>
      <c r="T192" s="51"/>
      <c r="U192" s="33"/>
      <c r="V192" s="34"/>
      <c r="W192" s="34" t="str">
        <f t="shared" si="102"/>
        <v/>
      </c>
      <c r="X192" s="34"/>
      <c r="Y192" s="34"/>
      <c r="Z192" s="34"/>
      <c r="AA192" s="34" t="str">
        <f t="shared" si="89"/>
        <v/>
      </c>
      <c r="AB192" s="31" t="str">
        <f t="shared" si="103"/>
        <v/>
      </c>
      <c r="AC192" s="51"/>
      <c r="AD192" s="33"/>
      <c r="AE192" s="34"/>
      <c r="AF192" s="34" t="str">
        <f t="shared" si="104"/>
        <v/>
      </c>
      <c r="AG192" s="34"/>
      <c r="AH192" s="34"/>
      <c r="AI192" s="34"/>
      <c r="AJ192" s="34" t="str">
        <f t="shared" si="90"/>
        <v/>
      </c>
      <c r="AK192" s="31" t="str">
        <f t="shared" si="105"/>
        <v/>
      </c>
      <c r="AL192" s="51"/>
      <c r="AM192" s="33"/>
      <c r="AN192" s="34"/>
      <c r="AO192" s="34" t="str">
        <f t="shared" si="106"/>
        <v/>
      </c>
      <c r="AP192" s="34"/>
      <c r="AQ192" s="34"/>
      <c r="AR192" s="34"/>
      <c r="AS192" s="34" t="str">
        <f t="shared" si="91"/>
        <v/>
      </c>
      <c r="AT192" s="31" t="str">
        <f t="shared" si="107"/>
        <v/>
      </c>
      <c r="AU192" s="51"/>
      <c r="AV192" s="33"/>
      <c r="AW192" s="34"/>
      <c r="AX192" s="34" t="str">
        <f t="shared" si="108"/>
        <v/>
      </c>
      <c r="AY192" s="34"/>
      <c r="AZ192" s="34"/>
      <c r="BA192" s="34"/>
      <c r="BB192" s="34" t="str">
        <f t="shared" si="92"/>
        <v/>
      </c>
      <c r="BC192" s="31" t="str">
        <f t="shared" si="109"/>
        <v/>
      </c>
      <c r="BD192" s="51"/>
      <c r="BE192" s="33"/>
      <c r="BF192" s="34"/>
      <c r="BG192" s="34" t="str">
        <f t="shared" si="110"/>
        <v/>
      </c>
      <c r="BH192" s="34"/>
      <c r="BI192" s="34"/>
      <c r="BJ192" s="34"/>
      <c r="BK192" s="34" t="str">
        <f t="shared" si="93"/>
        <v/>
      </c>
      <c r="BL192" s="31" t="str">
        <f t="shared" si="111"/>
        <v/>
      </c>
      <c r="BM192" s="51"/>
      <c r="BN192" s="33"/>
      <c r="BO192" s="34"/>
      <c r="BP192" s="34" t="str">
        <f t="shared" si="112"/>
        <v/>
      </c>
      <c r="BQ192" s="34"/>
      <c r="BR192" s="34"/>
      <c r="BS192" s="34"/>
      <c r="BT192" s="34" t="str">
        <f t="shared" si="94"/>
        <v/>
      </c>
      <c r="BU192" s="31" t="str">
        <f t="shared" si="113"/>
        <v/>
      </c>
      <c r="BV192" s="51"/>
      <c r="BW192" s="33"/>
      <c r="BX192" s="34"/>
      <c r="BY192" s="34" t="str">
        <f t="shared" si="114"/>
        <v/>
      </c>
      <c r="BZ192" s="34"/>
      <c r="CA192" s="34"/>
      <c r="CB192" s="34"/>
      <c r="CC192" s="34" t="str">
        <f t="shared" si="95"/>
        <v/>
      </c>
      <c r="CD192" s="31" t="str">
        <f t="shared" si="115"/>
        <v/>
      </c>
      <c r="CE192" s="51"/>
      <c r="CF192" s="33"/>
      <c r="CG192" s="34" t="str">
        <f>IF($A192="","",IF(CF192="","I",LOOKUP(CF192/CH$2,{0,0.4,0.45,0.5,0.55,0.6,0.65,0.7,0.75,0.8,1},{"F","D","C","C+","B-","B","B+","A-","A","A+"})))</f>
        <v/>
      </c>
      <c r="CH192" s="35" t="str">
        <f>IF($A192="","",IF(CF192="","--",LOOKUP(CF192/CH$2,{0,0.4,0.45,0.5,0.55,0.6,0.65,0.7,0.75,0.8,1},{0,2,2.25,2.5,2.75,3,3.25,3.5,3.75,4})))</f>
        <v/>
      </c>
      <c r="CI192" s="52"/>
      <c r="CJ192" s="36"/>
      <c r="CK192" s="36"/>
      <c r="CL192" s="36" t="str">
        <f t="shared" si="116"/>
        <v/>
      </c>
      <c r="CM192" s="36"/>
      <c r="CN192" s="37"/>
      <c r="CO192" s="36"/>
      <c r="CP192" s="60" t="str">
        <f t="shared" si="117"/>
        <v/>
      </c>
      <c r="CQ192" s="64"/>
      <c r="CR192" s="35"/>
    </row>
    <row r="193" spans="1:96" s="38" customFormat="1" x14ac:dyDescent="0.25">
      <c r="A193" s="31"/>
      <c r="B193" s="32"/>
      <c r="C193" s="33"/>
      <c r="D193" s="34"/>
      <c r="E193" s="34" t="str">
        <f t="shared" si="98"/>
        <v/>
      </c>
      <c r="F193" s="34"/>
      <c r="G193" s="34"/>
      <c r="H193" s="34"/>
      <c r="I193" s="34" t="str">
        <f t="shared" si="87"/>
        <v/>
      </c>
      <c r="J193" s="34" t="str">
        <f t="shared" si="99"/>
        <v/>
      </c>
      <c r="K193" s="51"/>
      <c r="L193" s="39"/>
      <c r="M193" s="34"/>
      <c r="N193" s="34" t="str">
        <f t="shared" si="100"/>
        <v/>
      </c>
      <c r="O193" s="34"/>
      <c r="P193" s="34"/>
      <c r="Q193" s="34"/>
      <c r="R193" s="34" t="str">
        <f t="shared" si="88"/>
        <v/>
      </c>
      <c r="S193" s="31" t="str">
        <f t="shared" si="101"/>
        <v/>
      </c>
      <c r="T193" s="51"/>
      <c r="U193" s="33"/>
      <c r="V193" s="34"/>
      <c r="W193" s="34" t="str">
        <f t="shared" si="102"/>
        <v/>
      </c>
      <c r="X193" s="34"/>
      <c r="Y193" s="34"/>
      <c r="Z193" s="34"/>
      <c r="AA193" s="34" t="str">
        <f t="shared" si="89"/>
        <v/>
      </c>
      <c r="AB193" s="31" t="str">
        <f t="shared" si="103"/>
        <v/>
      </c>
      <c r="AC193" s="51"/>
      <c r="AD193" s="33"/>
      <c r="AE193" s="34"/>
      <c r="AF193" s="34" t="str">
        <f t="shared" si="104"/>
        <v/>
      </c>
      <c r="AG193" s="34"/>
      <c r="AH193" s="34"/>
      <c r="AI193" s="34"/>
      <c r="AJ193" s="34" t="str">
        <f t="shared" si="90"/>
        <v/>
      </c>
      <c r="AK193" s="31" t="str">
        <f t="shared" si="105"/>
        <v/>
      </c>
      <c r="AL193" s="51"/>
      <c r="AM193" s="33"/>
      <c r="AN193" s="34"/>
      <c r="AO193" s="34" t="str">
        <f t="shared" si="106"/>
        <v/>
      </c>
      <c r="AP193" s="34"/>
      <c r="AQ193" s="34"/>
      <c r="AR193" s="34"/>
      <c r="AS193" s="34" t="str">
        <f t="shared" si="91"/>
        <v/>
      </c>
      <c r="AT193" s="31" t="str">
        <f t="shared" si="107"/>
        <v/>
      </c>
      <c r="AU193" s="51"/>
      <c r="AV193" s="33"/>
      <c r="AW193" s="34"/>
      <c r="AX193" s="34" t="str">
        <f t="shared" si="108"/>
        <v/>
      </c>
      <c r="AY193" s="34"/>
      <c r="AZ193" s="34"/>
      <c r="BA193" s="34"/>
      <c r="BB193" s="34" t="str">
        <f t="shared" si="92"/>
        <v/>
      </c>
      <c r="BC193" s="31" t="str">
        <f t="shared" si="109"/>
        <v/>
      </c>
      <c r="BD193" s="51"/>
      <c r="BE193" s="33"/>
      <c r="BF193" s="34"/>
      <c r="BG193" s="34" t="str">
        <f t="shared" si="110"/>
        <v/>
      </c>
      <c r="BH193" s="34"/>
      <c r="BI193" s="34"/>
      <c r="BJ193" s="34"/>
      <c r="BK193" s="34" t="str">
        <f t="shared" si="93"/>
        <v/>
      </c>
      <c r="BL193" s="31" t="str">
        <f t="shared" si="111"/>
        <v/>
      </c>
      <c r="BM193" s="51"/>
      <c r="BN193" s="33"/>
      <c r="BO193" s="34"/>
      <c r="BP193" s="34" t="str">
        <f t="shared" si="112"/>
        <v/>
      </c>
      <c r="BQ193" s="34"/>
      <c r="BR193" s="34"/>
      <c r="BS193" s="34"/>
      <c r="BT193" s="34" t="str">
        <f t="shared" si="94"/>
        <v/>
      </c>
      <c r="BU193" s="31" t="str">
        <f t="shared" si="113"/>
        <v/>
      </c>
      <c r="BV193" s="51"/>
      <c r="BW193" s="33"/>
      <c r="BX193" s="34"/>
      <c r="BY193" s="34" t="str">
        <f t="shared" si="114"/>
        <v/>
      </c>
      <c r="BZ193" s="34"/>
      <c r="CA193" s="34"/>
      <c r="CB193" s="34"/>
      <c r="CC193" s="34" t="str">
        <f t="shared" si="95"/>
        <v/>
      </c>
      <c r="CD193" s="31" t="str">
        <f t="shared" si="115"/>
        <v/>
      </c>
      <c r="CE193" s="51"/>
      <c r="CF193" s="33"/>
      <c r="CG193" s="34" t="str">
        <f>IF($A193="","",IF(CF193="","I",LOOKUP(CF193/CH$2,{0,0.4,0.45,0.5,0.55,0.6,0.65,0.7,0.75,0.8,1},{"F","D","C","C+","B-","B","B+","A-","A","A+"})))</f>
        <v/>
      </c>
      <c r="CH193" s="35" t="str">
        <f>IF($A193="","",IF(CF193="","--",LOOKUP(CF193/CH$2,{0,0.4,0.45,0.5,0.55,0.6,0.65,0.7,0.75,0.8,1},{0,2,2.25,2.5,2.75,3,3.25,3.5,3.75,4})))</f>
        <v/>
      </c>
      <c r="CI193" s="52"/>
      <c r="CJ193" s="36"/>
      <c r="CK193" s="36"/>
      <c r="CL193" s="36" t="str">
        <f t="shared" si="116"/>
        <v/>
      </c>
      <c r="CM193" s="36"/>
      <c r="CN193" s="37"/>
      <c r="CO193" s="36"/>
      <c r="CP193" s="60" t="str">
        <f t="shared" si="117"/>
        <v/>
      </c>
      <c r="CQ193" s="64"/>
      <c r="CR193" s="35"/>
    </row>
    <row r="194" spans="1:96" s="38" customFormat="1" x14ac:dyDescent="0.25">
      <c r="A194" s="31"/>
      <c r="B194" s="32"/>
      <c r="C194" s="33"/>
      <c r="D194" s="34"/>
      <c r="E194" s="34" t="str">
        <f t="shared" si="98"/>
        <v/>
      </c>
      <c r="F194" s="34"/>
      <c r="G194" s="34"/>
      <c r="H194" s="34"/>
      <c r="I194" s="34" t="str">
        <f t="shared" si="87"/>
        <v/>
      </c>
      <c r="J194" s="34" t="str">
        <f t="shared" si="99"/>
        <v/>
      </c>
      <c r="K194" s="51"/>
      <c r="L194" s="39"/>
      <c r="M194" s="34"/>
      <c r="N194" s="34" t="str">
        <f t="shared" si="100"/>
        <v/>
      </c>
      <c r="O194" s="34"/>
      <c r="P194" s="34"/>
      <c r="Q194" s="34"/>
      <c r="R194" s="34" t="str">
        <f t="shared" si="88"/>
        <v/>
      </c>
      <c r="S194" s="31" t="str">
        <f t="shared" si="101"/>
        <v/>
      </c>
      <c r="T194" s="51"/>
      <c r="U194" s="33"/>
      <c r="V194" s="34"/>
      <c r="W194" s="34" t="str">
        <f t="shared" si="102"/>
        <v/>
      </c>
      <c r="X194" s="34"/>
      <c r="Y194" s="34"/>
      <c r="Z194" s="34"/>
      <c r="AA194" s="34" t="str">
        <f t="shared" si="89"/>
        <v/>
      </c>
      <c r="AB194" s="31" t="str">
        <f t="shared" si="103"/>
        <v/>
      </c>
      <c r="AC194" s="51"/>
      <c r="AD194" s="33"/>
      <c r="AE194" s="34"/>
      <c r="AF194" s="34" t="str">
        <f t="shared" si="104"/>
        <v/>
      </c>
      <c r="AG194" s="34"/>
      <c r="AH194" s="34"/>
      <c r="AI194" s="34"/>
      <c r="AJ194" s="34" t="str">
        <f t="shared" si="90"/>
        <v/>
      </c>
      <c r="AK194" s="31" t="str">
        <f t="shared" si="105"/>
        <v/>
      </c>
      <c r="AL194" s="51"/>
      <c r="AM194" s="33"/>
      <c r="AN194" s="34"/>
      <c r="AO194" s="34" t="str">
        <f t="shared" si="106"/>
        <v/>
      </c>
      <c r="AP194" s="34"/>
      <c r="AQ194" s="34"/>
      <c r="AR194" s="34"/>
      <c r="AS194" s="34" t="str">
        <f t="shared" si="91"/>
        <v/>
      </c>
      <c r="AT194" s="31" t="str">
        <f t="shared" si="107"/>
        <v/>
      </c>
      <c r="AU194" s="51"/>
      <c r="AV194" s="33"/>
      <c r="AW194" s="34"/>
      <c r="AX194" s="34" t="str">
        <f t="shared" si="108"/>
        <v/>
      </c>
      <c r="AY194" s="34"/>
      <c r="AZ194" s="34"/>
      <c r="BA194" s="34"/>
      <c r="BB194" s="34" t="str">
        <f t="shared" si="92"/>
        <v/>
      </c>
      <c r="BC194" s="31" t="str">
        <f t="shared" si="109"/>
        <v/>
      </c>
      <c r="BD194" s="51"/>
      <c r="BE194" s="33"/>
      <c r="BF194" s="34"/>
      <c r="BG194" s="34" t="str">
        <f t="shared" si="110"/>
        <v/>
      </c>
      <c r="BH194" s="34"/>
      <c r="BI194" s="34"/>
      <c r="BJ194" s="34"/>
      <c r="BK194" s="34" t="str">
        <f t="shared" si="93"/>
        <v/>
      </c>
      <c r="BL194" s="31" t="str">
        <f t="shared" si="111"/>
        <v/>
      </c>
      <c r="BM194" s="51"/>
      <c r="BN194" s="33"/>
      <c r="BO194" s="34"/>
      <c r="BP194" s="34" t="str">
        <f t="shared" si="112"/>
        <v/>
      </c>
      <c r="BQ194" s="34"/>
      <c r="BR194" s="34"/>
      <c r="BS194" s="34"/>
      <c r="BT194" s="34" t="str">
        <f t="shared" si="94"/>
        <v/>
      </c>
      <c r="BU194" s="31" t="str">
        <f t="shared" si="113"/>
        <v/>
      </c>
      <c r="BV194" s="51"/>
      <c r="BW194" s="33"/>
      <c r="BX194" s="34"/>
      <c r="BY194" s="34" t="str">
        <f t="shared" si="114"/>
        <v/>
      </c>
      <c r="BZ194" s="34"/>
      <c r="CA194" s="34"/>
      <c r="CB194" s="34"/>
      <c r="CC194" s="34" t="str">
        <f t="shared" si="95"/>
        <v/>
      </c>
      <c r="CD194" s="31" t="str">
        <f t="shared" si="115"/>
        <v/>
      </c>
      <c r="CE194" s="51"/>
      <c r="CF194" s="33"/>
      <c r="CG194" s="34" t="str">
        <f>IF($A194="","",IF(CF194="","I",LOOKUP(CF194/CH$2,{0,0.4,0.45,0.5,0.55,0.6,0.65,0.7,0.75,0.8,1},{"F","D","C","C+","B-","B","B+","A-","A","A+"})))</f>
        <v/>
      </c>
      <c r="CH194" s="35" t="str">
        <f>IF($A194="","",IF(CF194="","--",LOOKUP(CF194/CH$2,{0,0.4,0.45,0.5,0.55,0.6,0.65,0.7,0.75,0.8,1},{0,2,2.25,2.5,2.75,3,3.25,3.5,3.75,4})))</f>
        <v/>
      </c>
      <c r="CI194" s="52"/>
      <c r="CJ194" s="36"/>
      <c r="CK194" s="36"/>
      <c r="CL194" s="36" t="str">
        <f t="shared" si="116"/>
        <v/>
      </c>
      <c r="CM194" s="36"/>
      <c r="CN194" s="37"/>
      <c r="CO194" s="36"/>
      <c r="CP194" s="60" t="str">
        <f t="shared" si="117"/>
        <v/>
      </c>
      <c r="CQ194" s="64"/>
      <c r="CR194" s="35"/>
    </row>
    <row r="195" spans="1:96" s="38" customFormat="1" x14ac:dyDescent="0.25">
      <c r="A195" s="31"/>
      <c r="B195" s="32"/>
      <c r="C195" s="33"/>
      <c r="D195" s="34"/>
      <c r="E195" s="34" t="str">
        <f t="shared" si="98"/>
        <v/>
      </c>
      <c r="F195" s="34"/>
      <c r="G195" s="34"/>
      <c r="H195" s="34"/>
      <c r="I195" s="34" t="str">
        <f t="shared" si="87"/>
        <v/>
      </c>
      <c r="J195" s="34" t="str">
        <f t="shared" si="99"/>
        <v/>
      </c>
      <c r="K195" s="51"/>
      <c r="L195" s="39"/>
      <c r="M195" s="34"/>
      <c r="N195" s="34" t="str">
        <f t="shared" si="100"/>
        <v/>
      </c>
      <c r="O195" s="34"/>
      <c r="P195" s="34"/>
      <c r="Q195" s="34"/>
      <c r="R195" s="34" t="str">
        <f t="shared" si="88"/>
        <v/>
      </c>
      <c r="S195" s="31" t="str">
        <f t="shared" si="101"/>
        <v/>
      </c>
      <c r="T195" s="51"/>
      <c r="U195" s="33"/>
      <c r="V195" s="34"/>
      <c r="W195" s="34" t="str">
        <f t="shared" si="102"/>
        <v/>
      </c>
      <c r="X195" s="34"/>
      <c r="Y195" s="34"/>
      <c r="Z195" s="34"/>
      <c r="AA195" s="34" t="str">
        <f t="shared" si="89"/>
        <v/>
      </c>
      <c r="AB195" s="31" t="str">
        <f t="shared" si="103"/>
        <v/>
      </c>
      <c r="AC195" s="51"/>
      <c r="AD195" s="33"/>
      <c r="AE195" s="34"/>
      <c r="AF195" s="34" t="str">
        <f t="shared" si="104"/>
        <v/>
      </c>
      <c r="AG195" s="34"/>
      <c r="AH195" s="34"/>
      <c r="AI195" s="34"/>
      <c r="AJ195" s="34" t="str">
        <f t="shared" si="90"/>
        <v/>
      </c>
      <c r="AK195" s="31" t="str">
        <f t="shared" si="105"/>
        <v/>
      </c>
      <c r="AL195" s="51"/>
      <c r="AM195" s="33"/>
      <c r="AN195" s="34"/>
      <c r="AO195" s="34" t="str">
        <f t="shared" si="106"/>
        <v/>
      </c>
      <c r="AP195" s="34"/>
      <c r="AQ195" s="34"/>
      <c r="AR195" s="34"/>
      <c r="AS195" s="34" t="str">
        <f t="shared" si="91"/>
        <v/>
      </c>
      <c r="AT195" s="31" t="str">
        <f t="shared" si="107"/>
        <v/>
      </c>
      <c r="AU195" s="51"/>
      <c r="AV195" s="33"/>
      <c r="AW195" s="34"/>
      <c r="AX195" s="34" t="str">
        <f t="shared" si="108"/>
        <v/>
      </c>
      <c r="AY195" s="34"/>
      <c r="AZ195" s="34"/>
      <c r="BA195" s="34"/>
      <c r="BB195" s="34" t="str">
        <f t="shared" si="92"/>
        <v/>
      </c>
      <c r="BC195" s="31" t="str">
        <f t="shared" si="109"/>
        <v/>
      </c>
      <c r="BD195" s="51"/>
      <c r="BE195" s="33"/>
      <c r="BF195" s="34"/>
      <c r="BG195" s="34" t="str">
        <f t="shared" si="110"/>
        <v/>
      </c>
      <c r="BH195" s="34"/>
      <c r="BI195" s="34"/>
      <c r="BJ195" s="34"/>
      <c r="BK195" s="34" t="str">
        <f t="shared" si="93"/>
        <v/>
      </c>
      <c r="BL195" s="31" t="str">
        <f t="shared" si="111"/>
        <v/>
      </c>
      <c r="BM195" s="51"/>
      <c r="BN195" s="33"/>
      <c r="BO195" s="34"/>
      <c r="BP195" s="34" t="str">
        <f t="shared" si="112"/>
        <v/>
      </c>
      <c r="BQ195" s="34"/>
      <c r="BR195" s="34"/>
      <c r="BS195" s="34"/>
      <c r="BT195" s="34" t="str">
        <f t="shared" si="94"/>
        <v/>
      </c>
      <c r="BU195" s="31" t="str">
        <f t="shared" si="113"/>
        <v/>
      </c>
      <c r="BV195" s="51"/>
      <c r="BW195" s="33"/>
      <c r="BX195" s="34"/>
      <c r="BY195" s="34" t="str">
        <f t="shared" si="114"/>
        <v/>
      </c>
      <c r="BZ195" s="34"/>
      <c r="CA195" s="34"/>
      <c r="CB195" s="34"/>
      <c r="CC195" s="34" t="str">
        <f t="shared" si="95"/>
        <v/>
      </c>
      <c r="CD195" s="31" t="str">
        <f t="shared" si="115"/>
        <v/>
      </c>
      <c r="CE195" s="51"/>
      <c r="CF195" s="33"/>
      <c r="CG195" s="34" t="str">
        <f>IF($A195="","",IF(CF195="","I",LOOKUP(CF195/CH$2,{0,0.4,0.45,0.5,0.55,0.6,0.65,0.7,0.75,0.8,1},{"F","D","C","C+","B-","B","B+","A-","A","A+"})))</f>
        <v/>
      </c>
      <c r="CH195" s="35" t="str">
        <f>IF($A195="","",IF(CF195="","--",LOOKUP(CF195/CH$2,{0,0.4,0.45,0.5,0.55,0.6,0.65,0.7,0.75,0.8,1},{0,2,2.25,2.5,2.75,3,3.25,3.5,3.75,4})))</f>
        <v/>
      </c>
      <c r="CI195" s="52"/>
      <c r="CJ195" s="36"/>
      <c r="CK195" s="36"/>
      <c r="CL195" s="36" t="str">
        <f t="shared" si="116"/>
        <v/>
      </c>
      <c r="CM195" s="36"/>
      <c r="CN195" s="37"/>
      <c r="CO195" s="36"/>
      <c r="CP195" s="60" t="str">
        <f t="shared" si="117"/>
        <v/>
      </c>
      <c r="CQ195" s="64"/>
      <c r="CR195" s="35"/>
    </row>
    <row r="196" spans="1:96" s="38" customFormat="1" x14ac:dyDescent="0.25">
      <c r="A196" s="31"/>
      <c r="B196" s="32"/>
      <c r="C196" s="33"/>
      <c r="D196" s="34"/>
      <c r="E196" s="34" t="str">
        <f t="shared" si="98"/>
        <v/>
      </c>
      <c r="F196" s="34"/>
      <c r="G196" s="34"/>
      <c r="H196" s="34"/>
      <c r="I196" s="34" t="str">
        <f t="shared" si="87"/>
        <v/>
      </c>
      <c r="J196" s="34" t="str">
        <f t="shared" si="99"/>
        <v/>
      </c>
      <c r="K196" s="51"/>
      <c r="L196" s="39"/>
      <c r="M196" s="34"/>
      <c r="N196" s="34" t="str">
        <f t="shared" si="100"/>
        <v/>
      </c>
      <c r="O196" s="34"/>
      <c r="P196" s="34"/>
      <c r="Q196" s="34"/>
      <c r="R196" s="34" t="str">
        <f t="shared" si="88"/>
        <v/>
      </c>
      <c r="S196" s="31" t="str">
        <f t="shared" si="101"/>
        <v/>
      </c>
      <c r="T196" s="51"/>
      <c r="U196" s="33"/>
      <c r="V196" s="34"/>
      <c r="W196" s="34" t="str">
        <f t="shared" si="102"/>
        <v/>
      </c>
      <c r="X196" s="34"/>
      <c r="Y196" s="34"/>
      <c r="Z196" s="34"/>
      <c r="AA196" s="34" t="str">
        <f t="shared" si="89"/>
        <v/>
      </c>
      <c r="AB196" s="31" t="str">
        <f t="shared" si="103"/>
        <v/>
      </c>
      <c r="AC196" s="51"/>
      <c r="AD196" s="33"/>
      <c r="AE196" s="34"/>
      <c r="AF196" s="34" t="str">
        <f t="shared" si="104"/>
        <v/>
      </c>
      <c r="AG196" s="34"/>
      <c r="AH196" s="34"/>
      <c r="AI196" s="34"/>
      <c r="AJ196" s="34" t="str">
        <f t="shared" si="90"/>
        <v/>
      </c>
      <c r="AK196" s="31" t="str">
        <f t="shared" si="105"/>
        <v/>
      </c>
      <c r="AL196" s="51"/>
      <c r="AM196" s="33"/>
      <c r="AN196" s="34"/>
      <c r="AO196" s="34" t="str">
        <f t="shared" si="106"/>
        <v/>
      </c>
      <c r="AP196" s="34"/>
      <c r="AQ196" s="34"/>
      <c r="AR196" s="34"/>
      <c r="AS196" s="34" t="str">
        <f t="shared" si="91"/>
        <v/>
      </c>
      <c r="AT196" s="31" t="str">
        <f t="shared" si="107"/>
        <v/>
      </c>
      <c r="AU196" s="51"/>
      <c r="AV196" s="33"/>
      <c r="AW196" s="34"/>
      <c r="AX196" s="34" t="str">
        <f t="shared" si="108"/>
        <v/>
      </c>
      <c r="AY196" s="34"/>
      <c r="AZ196" s="34"/>
      <c r="BA196" s="34"/>
      <c r="BB196" s="34" t="str">
        <f t="shared" si="92"/>
        <v/>
      </c>
      <c r="BC196" s="31" t="str">
        <f t="shared" si="109"/>
        <v/>
      </c>
      <c r="BD196" s="51"/>
      <c r="BE196" s="33"/>
      <c r="BF196" s="34"/>
      <c r="BG196" s="34" t="str">
        <f t="shared" si="110"/>
        <v/>
      </c>
      <c r="BH196" s="34"/>
      <c r="BI196" s="34"/>
      <c r="BJ196" s="34"/>
      <c r="BK196" s="34" t="str">
        <f t="shared" si="93"/>
        <v/>
      </c>
      <c r="BL196" s="31" t="str">
        <f t="shared" si="111"/>
        <v/>
      </c>
      <c r="BM196" s="51"/>
      <c r="BN196" s="33"/>
      <c r="BO196" s="34"/>
      <c r="BP196" s="34" t="str">
        <f t="shared" si="112"/>
        <v/>
      </c>
      <c r="BQ196" s="34"/>
      <c r="BR196" s="34"/>
      <c r="BS196" s="34"/>
      <c r="BT196" s="34" t="str">
        <f t="shared" si="94"/>
        <v/>
      </c>
      <c r="BU196" s="31" t="str">
        <f t="shared" si="113"/>
        <v/>
      </c>
      <c r="BV196" s="51"/>
      <c r="BW196" s="33"/>
      <c r="BX196" s="34"/>
      <c r="BY196" s="34" t="str">
        <f t="shared" si="114"/>
        <v/>
      </c>
      <c r="BZ196" s="34"/>
      <c r="CA196" s="34"/>
      <c r="CB196" s="34"/>
      <c r="CC196" s="34" t="str">
        <f t="shared" si="95"/>
        <v/>
      </c>
      <c r="CD196" s="31" t="str">
        <f t="shared" si="115"/>
        <v/>
      </c>
      <c r="CE196" s="51"/>
      <c r="CF196" s="33"/>
      <c r="CG196" s="34" t="str">
        <f>IF($A196="","",IF(CF196="","I",LOOKUP(CF196/CH$2,{0,0.4,0.45,0.5,0.55,0.6,0.65,0.7,0.75,0.8,1},{"F","D","C","C+","B-","B","B+","A-","A","A+"})))</f>
        <v/>
      </c>
      <c r="CH196" s="35" t="str">
        <f>IF($A196="","",IF(CF196="","--",LOOKUP(CF196/CH$2,{0,0.4,0.45,0.5,0.55,0.6,0.65,0.7,0.75,0.8,1},{0,2,2.25,2.5,2.75,3,3.25,3.5,3.75,4})))</f>
        <v/>
      </c>
      <c r="CI196" s="52"/>
      <c r="CJ196" s="36"/>
      <c r="CK196" s="36"/>
      <c r="CL196" s="36" t="str">
        <f t="shared" si="116"/>
        <v/>
      </c>
      <c r="CM196" s="36"/>
      <c r="CN196" s="37"/>
      <c r="CO196" s="36"/>
      <c r="CP196" s="60" t="str">
        <f t="shared" si="117"/>
        <v/>
      </c>
      <c r="CQ196" s="64"/>
      <c r="CR196" s="35"/>
    </row>
    <row r="197" spans="1:96" s="38" customFormat="1" x14ac:dyDescent="0.25">
      <c r="A197" s="31"/>
      <c r="B197" s="32"/>
      <c r="C197" s="33"/>
      <c r="D197" s="34"/>
      <c r="E197" s="34" t="str">
        <f t="shared" si="98"/>
        <v/>
      </c>
      <c r="F197" s="34"/>
      <c r="G197" s="34"/>
      <c r="H197" s="34"/>
      <c r="I197" s="34" t="str">
        <f t="shared" si="87"/>
        <v/>
      </c>
      <c r="J197" s="34" t="str">
        <f t="shared" si="99"/>
        <v/>
      </c>
      <c r="K197" s="51"/>
      <c r="L197" s="39"/>
      <c r="M197" s="34"/>
      <c r="N197" s="34" t="str">
        <f t="shared" si="100"/>
        <v/>
      </c>
      <c r="O197" s="34"/>
      <c r="P197" s="34"/>
      <c r="Q197" s="34"/>
      <c r="R197" s="34" t="str">
        <f t="shared" si="88"/>
        <v/>
      </c>
      <c r="S197" s="31" t="str">
        <f t="shared" si="101"/>
        <v/>
      </c>
      <c r="T197" s="51"/>
      <c r="U197" s="33"/>
      <c r="V197" s="34"/>
      <c r="W197" s="34" t="str">
        <f t="shared" si="102"/>
        <v/>
      </c>
      <c r="X197" s="34"/>
      <c r="Y197" s="34"/>
      <c r="Z197" s="34"/>
      <c r="AA197" s="34" t="str">
        <f t="shared" si="89"/>
        <v/>
      </c>
      <c r="AB197" s="31" t="str">
        <f t="shared" si="103"/>
        <v/>
      </c>
      <c r="AC197" s="51"/>
      <c r="AD197" s="33"/>
      <c r="AE197" s="34"/>
      <c r="AF197" s="34" t="str">
        <f t="shared" si="104"/>
        <v/>
      </c>
      <c r="AG197" s="34"/>
      <c r="AH197" s="34"/>
      <c r="AI197" s="34"/>
      <c r="AJ197" s="34" t="str">
        <f t="shared" si="90"/>
        <v/>
      </c>
      <c r="AK197" s="31" t="str">
        <f t="shared" si="105"/>
        <v/>
      </c>
      <c r="AL197" s="51"/>
      <c r="AM197" s="33"/>
      <c r="AN197" s="34"/>
      <c r="AO197" s="34" t="str">
        <f t="shared" si="106"/>
        <v/>
      </c>
      <c r="AP197" s="34"/>
      <c r="AQ197" s="34"/>
      <c r="AR197" s="34"/>
      <c r="AS197" s="34" t="str">
        <f t="shared" si="91"/>
        <v/>
      </c>
      <c r="AT197" s="31" t="str">
        <f t="shared" si="107"/>
        <v/>
      </c>
      <c r="AU197" s="51"/>
      <c r="AV197" s="33"/>
      <c r="AW197" s="34"/>
      <c r="AX197" s="34" t="str">
        <f t="shared" si="108"/>
        <v/>
      </c>
      <c r="AY197" s="34"/>
      <c r="AZ197" s="34"/>
      <c r="BA197" s="34"/>
      <c r="BB197" s="34" t="str">
        <f t="shared" si="92"/>
        <v/>
      </c>
      <c r="BC197" s="31" t="str">
        <f t="shared" si="109"/>
        <v/>
      </c>
      <c r="BD197" s="51"/>
      <c r="BE197" s="33"/>
      <c r="BF197" s="34"/>
      <c r="BG197" s="34" t="str">
        <f t="shared" si="110"/>
        <v/>
      </c>
      <c r="BH197" s="34"/>
      <c r="BI197" s="34"/>
      <c r="BJ197" s="34"/>
      <c r="BK197" s="34" t="str">
        <f t="shared" si="93"/>
        <v/>
      </c>
      <c r="BL197" s="31" t="str">
        <f t="shared" si="111"/>
        <v/>
      </c>
      <c r="BM197" s="51"/>
      <c r="BN197" s="33"/>
      <c r="BO197" s="34"/>
      <c r="BP197" s="34" t="str">
        <f t="shared" si="112"/>
        <v/>
      </c>
      <c r="BQ197" s="34"/>
      <c r="BR197" s="34"/>
      <c r="BS197" s="34"/>
      <c r="BT197" s="34" t="str">
        <f t="shared" si="94"/>
        <v/>
      </c>
      <c r="BU197" s="31" t="str">
        <f t="shared" si="113"/>
        <v/>
      </c>
      <c r="BV197" s="51"/>
      <c r="BW197" s="33"/>
      <c r="BX197" s="34"/>
      <c r="BY197" s="34" t="str">
        <f t="shared" si="114"/>
        <v/>
      </c>
      <c r="BZ197" s="34"/>
      <c r="CA197" s="34"/>
      <c r="CB197" s="34"/>
      <c r="CC197" s="34" t="str">
        <f t="shared" si="95"/>
        <v/>
      </c>
      <c r="CD197" s="31" t="str">
        <f t="shared" si="115"/>
        <v/>
      </c>
      <c r="CE197" s="51"/>
      <c r="CF197" s="33"/>
      <c r="CG197" s="34" t="str">
        <f>IF($A197="","",IF(CF197="","I",LOOKUP(CF197/CH$2,{0,0.4,0.45,0.5,0.55,0.6,0.65,0.7,0.75,0.8,1},{"F","D","C","C+","B-","B","B+","A-","A","A+"})))</f>
        <v/>
      </c>
      <c r="CH197" s="35" t="str">
        <f>IF($A197="","",IF(CF197="","--",LOOKUP(CF197/CH$2,{0,0.4,0.45,0.5,0.55,0.6,0.65,0.7,0.75,0.8,1},{0,2,2.25,2.5,2.75,3,3.25,3.5,3.75,4})))</f>
        <v/>
      </c>
      <c r="CI197" s="52"/>
      <c r="CJ197" s="36"/>
      <c r="CK197" s="36"/>
      <c r="CL197" s="36" t="str">
        <f t="shared" si="116"/>
        <v/>
      </c>
      <c r="CM197" s="36"/>
      <c r="CN197" s="37"/>
      <c r="CO197" s="36"/>
      <c r="CP197" s="60" t="str">
        <f t="shared" si="117"/>
        <v/>
      </c>
      <c r="CQ197" s="64"/>
      <c r="CR197" s="35"/>
    </row>
    <row r="198" spans="1:96" s="38" customFormat="1" x14ac:dyDescent="0.25">
      <c r="A198" s="31"/>
      <c r="B198" s="32"/>
      <c r="C198" s="33"/>
      <c r="D198" s="34"/>
      <c r="E198" s="34" t="str">
        <f t="shared" si="98"/>
        <v/>
      </c>
      <c r="F198" s="34"/>
      <c r="G198" s="34"/>
      <c r="H198" s="34"/>
      <c r="I198" s="34" t="str">
        <f t="shared" si="87"/>
        <v/>
      </c>
      <c r="J198" s="34" t="str">
        <f t="shared" si="99"/>
        <v/>
      </c>
      <c r="K198" s="51"/>
      <c r="L198" s="39"/>
      <c r="M198" s="34"/>
      <c r="N198" s="34" t="str">
        <f t="shared" si="100"/>
        <v/>
      </c>
      <c r="O198" s="34"/>
      <c r="P198" s="34"/>
      <c r="Q198" s="34"/>
      <c r="R198" s="34" t="str">
        <f t="shared" si="88"/>
        <v/>
      </c>
      <c r="S198" s="31" t="str">
        <f t="shared" si="101"/>
        <v/>
      </c>
      <c r="T198" s="51"/>
      <c r="U198" s="33"/>
      <c r="V198" s="34"/>
      <c r="W198" s="34" t="str">
        <f t="shared" si="102"/>
        <v/>
      </c>
      <c r="X198" s="34"/>
      <c r="Y198" s="34"/>
      <c r="Z198" s="34"/>
      <c r="AA198" s="34" t="str">
        <f t="shared" si="89"/>
        <v/>
      </c>
      <c r="AB198" s="31" t="str">
        <f t="shared" si="103"/>
        <v/>
      </c>
      <c r="AC198" s="51"/>
      <c r="AD198" s="33"/>
      <c r="AE198" s="34"/>
      <c r="AF198" s="34" t="str">
        <f t="shared" si="104"/>
        <v/>
      </c>
      <c r="AG198" s="34"/>
      <c r="AH198" s="34"/>
      <c r="AI198" s="34"/>
      <c r="AJ198" s="34" t="str">
        <f t="shared" si="90"/>
        <v/>
      </c>
      <c r="AK198" s="31" t="str">
        <f t="shared" si="105"/>
        <v/>
      </c>
      <c r="AL198" s="51"/>
      <c r="AM198" s="33"/>
      <c r="AN198" s="34"/>
      <c r="AO198" s="34" t="str">
        <f t="shared" si="106"/>
        <v/>
      </c>
      <c r="AP198" s="34"/>
      <c r="AQ198" s="34"/>
      <c r="AR198" s="34"/>
      <c r="AS198" s="34" t="str">
        <f t="shared" si="91"/>
        <v/>
      </c>
      <c r="AT198" s="31" t="str">
        <f t="shared" si="107"/>
        <v/>
      </c>
      <c r="AU198" s="51"/>
      <c r="AV198" s="33"/>
      <c r="AW198" s="34"/>
      <c r="AX198" s="34" t="str">
        <f t="shared" si="108"/>
        <v/>
      </c>
      <c r="AY198" s="34"/>
      <c r="AZ198" s="34"/>
      <c r="BA198" s="34"/>
      <c r="BB198" s="34" t="str">
        <f t="shared" si="92"/>
        <v/>
      </c>
      <c r="BC198" s="31" t="str">
        <f t="shared" si="109"/>
        <v/>
      </c>
      <c r="BD198" s="51"/>
      <c r="BE198" s="33"/>
      <c r="BF198" s="34"/>
      <c r="BG198" s="34" t="str">
        <f t="shared" si="110"/>
        <v/>
      </c>
      <c r="BH198" s="34"/>
      <c r="BI198" s="34"/>
      <c r="BJ198" s="34"/>
      <c r="BK198" s="34" t="str">
        <f t="shared" si="93"/>
        <v/>
      </c>
      <c r="BL198" s="31" t="str">
        <f t="shared" si="111"/>
        <v/>
      </c>
      <c r="BM198" s="51"/>
      <c r="BN198" s="33"/>
      <c r="BO198" s="34"/>
      <c r="BP198" s="34" t="str">
        <f t="shared" si="112"/>
        <v/>
      </c>
      <c r="BQ198" s="34"/>
      <c r="BR198" s="34"/>
      <c r="BS198" s="34"/>
      <c r="BT198" s="34" t="str">
        <f t="shared" si="94"/>
        <v/>
      </c>
      <c r="BU198" s="31" t="str">
        <f t="shared" si="113"/>
        <v/>
      </c>
      <c r="BV198" s="51"/>
      <c r="BW198" s="33"/>
      <c r="BX198" s="34"/>
      <c r="BY198" s="34" t="str">
        <f t="shared" si="114"/>
        <v/>
      </c>
      <c r="BZ198" s="34"/>
      <c r="CA198" s="34"/>
      <c r="CB198" s="34"/>
      <c r="CC198" s="34" t="str">
        <f t="shared" si="95"/>
        <v/>
      </c>
      <c r="CD198" s="31" t="str">
        <f t="shared" si="115"/>
        <v/>
      </c>
      <c r="CE198" s="51"/>
      <c r="CF198" s="33"/>
      <c r="CG198" s="34" t="str">
        <f>IF($A198="","",IF(CF198="","I",LOOKUP(CF198/CH$2,{0,0.4,0.45,0.5,0.55,0.6,0.65,0.7,0.75,0.8,1},{"F","D","C","C+","B-","B","B+","A-","A","A+"})))</f>
        <v/>
      </c>
      <c r="CH198" s="35" t="str">
        <f>IF($A198="","",IF(CF198="","--",LOOKUP(CF198/CH$2,{0,0.4,0.45,0.5,0.55,0.6,0.65,0.7,0.75,0.8,1},{0,2,2.25,2.5,2.75,3,3.25,3.5,3.75,4})))</f>
        <v/>
      </c>
      <c r="CI198" s="52"/>
      <c r="CJ198" s="36"/>
      <c r="CK198" s="36"/>
      <c r="CL198" s="36" t="str">
        <f t="shared" si="116"/>
        <v/>
      </c>
      <c r="CM198" s="36"/>
      <c r="CN198" s="37"/>
      <c r="CO198" s="36"/>
      <c r="CP198" s="60" t="str">
        <f t="shared" si="117"/>
        <v/>
      </c>
      <c r="CQ198" s="64"/>
      <c r="CR198" s="35"/>
    </row>
    <row r="199" spans="1:96" s="38" customFormat="1" x14ac:dyDescent="0.25">
      <c r="A199" s="31"/>
      <c r="B199" s="32"/>
      <c r="C199" s="33"/>
      <c r="D199" s="34"/>
      <c r="E199" s="34" t="str">
        <f t="shared" si="98"/>
        <v/>
      </c>
      <c r="F199" s="34"/>
      <c r="G199" s="34"/>
      <c r="H199" s="34"/>
      <c r="I199" s="34" t="str">
        <f t="shared" si="87"/>
        <v/>
      </c>
      <c r="J199" s="34" t="str">
        <f t="shared" si="99"/>
        <v/>
      </c>
      <c r="K199" s="51"/>
      <c r="L199" s="39"/>
      <c r="M199" s="34"/>
      <c r="N199" s="34" t="str">
        <f t="shared" si="100"/>
        <v/>
      </c>
      <c r="O199" s="34"/>
      <c r="P199" s="34"/>
      <c r="Q199" s="34"/>
      <c r="R199" s="34" t="str">
        <f t="shared" si="88"/>
        <v/>
      </c>
      <c r="S199" s="31" t="str">
        <f t="shared" si="101"/>
        <v/>
      </c>
      <c r="T199" s="51"/>
      <c r="U199" s="33"/>
      <c r="V199" s="34"/>
      <c r="W199" s="34" t="str">
        <f t="shared" si="102"/>
        <v/>
      </c>
      <c r="X199" s="34"/>
      <c r="Y199" s="34"/>
      <c r="Z199" s="34"/>
      <c r="AA199" s="34" t="str">
        <f t="shared" si="89"/>
        <v/>
      </c>
      <c r="AB199" s="31" t="str">
        <f t="shared" si="103"/>
        <v/>
      </c>
      <c r="AC199" s="51"/>
      <c r="AD199" s="33"/>
      <c r="AE199" s="34"/>
      <c r="AF199" s="34" t="str">
        <f t="shared" si="104"/>
        <v/>
      </c>
      <c r="AG199" s="34"/>
      <c r="AH199" s="34"/>
      <c r="AI199" s="34"/>
      <c r="AJ199" s="34" t="str">
        <f t="shared" si="90"/>
        <v/>
      </c>
      <c r="AK199" s="31" t="str">
        <f t="shared" si="105"/>
        <v/>
      </c>
      <c r="AL199" s="51"/>
      <c r="AM199" s="33"/>
      <c r="AN199" s="34"/>
      <c r="AO199" s="34" t="str">
        <f t="shared" si="106"/>
        <v/>
      </c>
      <c r="AP199" s="34"/>
      <c r="AQ199" s="34"/>
      <c r="AR199" s="34"/>
      <c r="AS199" s="34" t="str">
        <f t="shared" si="91"/>
        <v/>
      </c>
      <c r="AT199" s="31" t="str">
        <f t="shared" si="107"/>
        <v/>
      </c>
      <c r="AU199" s="51"/>
      <c r="AV199" s="33"/>
      <c r="AW199" s="34"/>
      <c r="AX199" s="34" t="str">
        <f t="shared" si="108"/>
        <v/>
      </c>
      <c r="AY199" s="34"/>
      <c r="AZ199" s="34"/>
      <c r="BA199" s="34"/>
      <c r="BB199" s="34" t="str">
        <f t="shared" si="92"/>
        <v/>
      </c>
      <c r="BC199" s="31" t="str">
        <f t="shared" si="109"/>
        <v/>
      </c>
      <c r="BD199" s="51"/>
      <c r="BE199" s="33"/>
      <c r="BF199" s="34"/>
      <c r="BG199" s="34" t="str">
        <f t="shared" si="110"/>
        <v/>
      </c>
      <c r="BH199" s="34"/>
      <c r="BI199" s="34"/>
      <c r="BJ199" s="34"/>
      <c r="BK199" s="34" t="str">
        <f t="shared" si="93"/>
        <v/>
      </c>
      <c r="BL199" s="31" t="str">
        <f t="shared" si="111"/>
        <v/>
      </c>
      <c r="BM199" s="51"/>
      <c r="BN199" s="33"/>
      <c r="BO199" s="34"/>
      <c r="BP199" s="34" t="str">
        <f t="shared" si="112"/>
        <v/>
      </c>
      <c r="BQ199" s="34"/>
      <c r="BR199" s="34"/>
      <c r="BS199" s="34"/>
      <c r="BT199" s="34" t="str">
        <f t="shared" si="94"/>
        <v/>
      </c>
      <c r="BU199" s="31" t="str">
        <f t="shared" si="113"/>
        <v/>
      </c>
      <c r="BV199" s="51"/>
      <c r="BW199" s="33"/>
      <c r="BX199" s="34"/>
      <c r="BY199" s="34" t="str">
        <f t="shared" si="114"/>
        <v/>
      </c>
      <c r="BZ199" s="34"/>
      <c r="CA199" s="34"/>
      <c r="CB199" s="34"/>
      <c r="CC199" s="34" t="str">
        <f t="shared" si="95"/>
        <v/>
      </c>
      <c r="CD199" s="31" t="str">
        <f t="shared" si="115"/>
        <v/>
      </c>
      <c r="CE199" s="51"/>
      <c r="CF199" s="33"/>
      <c r="CG199" s="34" t="str">
        <f>IF($A199="","",IF(CF199="","I",LOOKUP(CF199/CH$2,{0,0.4,0.45,0.5,0.55,0.6,0.65,0.7,0.75,0.8,1},{"F","D","C","C+","B-","B","B+","A-","A","A+"})))</f>
        <v/>
      </c>
      <c r="CH199" s="35" t="str">
        <f>IF($A199="","",IF(CF199="","--",LOOKUP(CF199/CH$2,{0,0.4,0.45,0.5,0.55,0.6,0.65,0.7,0.75,0.8,1},{0,2,2.25,2.5,2.75,3,3.25,3.5,3.75,4})))</f>
        <v/>
      </c>
      <c r="CI199" s="52"/>
      <c r="CJ199" s="36"/>
      <c r="CK199" s="36"/>
      <c r="CL199" s="36" t="str">
        <f t="shared" si="116"/>
        <v/>
      </c>
      <c r="CM199" s="36"/>
      <c r="CN199" s="37"/>
      <c r="CO199" s="36"/>
      <c r="CP199" s="60" t="str">
        <f t="shared" si="117"/>
        <v/>
      </c>
      <c r="CQ199" s="64"/>
      <c r="CR199" s="35"/>
    </row>
    <row r="200" spans="1:96" s="38" customFormat="1" x14ac:dyDescent="0.25">
      <c r="A200" s="31"/>
      <c r="B200" s="32"/>
      <c r="C200" s="33"/>
      <c r="D200" s="34"/>
      <c r="E200" s="34" t="str">
        <f t="shared" si="98"/>
        <v/>
      </c>
      <c r="F200" s="34"/>
      <c r="G200" s="34"/>
      <c r="H200" s="34"/>
      <c r="I200" s="34" t="str">
        <f t="shared" ref="I200:I263" si="118">IF(ISBLANK($B200),"",IF(COUNT(F200:G200)=0,"",IF(AND(ABS(F200-G200)&lt;E$2*0.16,ISBLANK(H200)),CEILING(AVERAGE(F200,G200),0.01),IF(AND(ABS(F200-G200)&gt;=E$2*0.16,ISBLANK(H200)),"3E",IF(MAX(F200:H200)-MEDIAN(F200:H200)&lt;=MEDIAN(F200:H200)-MIN(F200:H200),CEILING(AVERAGE(MAX(F200:H200),MEDIAN(F200:H200)),0.01),CEILING(AVERAGE(MIN(F200:H200),MEDIAN(F200:H200)),0.01))))))</f>
        <v/>
      </c>
      <c r="J200" s="34" t="str">
        <f t="shared" si="99"/>
        <v/>
      </c>
      <c r="K200" s="51"/>
      <c r="L200" s="39"/>
      <c r="M200" s="34"/>
      <c r="N200" s="34" t="str">
        <f t="shared" si="100"/>
        <v/>
      </c>
      <c r="O200" s="34"/>
      <c r="P200" s="34"/>
      <c r="Q200" s="34"/>
      <c r="R200" s="34" t="str">
        <f t="shared" ref="R200:R263" si="119">IF(ISBLANK($B200),"",IF(COUNT(O200:P200)=0,"",IF(AND(ABS(O200-P200)&lt;N$2*0.16,ISBLANK(Q200)),CEILING(AVERAGE(O200,P200),0.01),IF(AND(ABS(O200-P200)&gt;=N$2*0.16,ISBLANK(Q200)),"3E",IF(MAX(O200:Q200)-MEDIAN(O200:Q200)&lt;=MEDIAN(O200:Q200)-MIN(O200:Q200),CEILING(AVERAGE(MAX(O200:Q200),MEDIAN(O200:Q200)),0.01),CEILING(AVERAGE(MIN(O200:Q200),MEDIAN(O200:Q200)),0.01))))))</f>
        <v/>
      </c>
      <c r="S200" s="31" t="str">
        <f t="shared" si="101"/>
        <v/>
      </c>
      <c r="T200" s="51"/>
      <c r="U200" s="33"/>
      <c r="V200" s="34"/>
      <c r="W200" s="34" t="str">
        <f t="shared" si="102"/>
        <v/>
      </c>
      <c r="X200" s="34"/>
      <c r="Y200" s="34"/>
      <c r="Z200" s="34"/>
      <c r="AA200" s="34" t="str">
        <f t="shared" ref="AA200:AA263" si="120">IF(ISBLANK($B200),"",IF(COUNT(X200:Y200)=0,"",IF(AND(ABS(X200-Y200)&lt;W$2*0.16,ISBLANK(Z200)),CEILING(AVERAGE(X200,Y200),0.01),IF(AND(ABS(X200-Y200)&gt;=W$2*0.16,ISBLANK(Z200)),"3E",IF(MAX(X200:Z200)-MEDIAN(X200:Z200)&lt;=MEDIAN(X200:Z200)-MIN(X200:Z200),CEILING(AVERAGE(MAX(X200:Z200),MEDIAN(X200:Z200)),0.01),CEILING(AVERAGE(MIN(X200:Z200),MEDIAN(X200:Z200)),0.01))))))</f>
        <v/>
      </c>
      <c r="AB200" s="31" t="str">
        <f t="shared" si="103"/>
        <v/>
      </c>
      <c r="AC200" s="51"/>
      <c r="AD200" s="33"/>
      <c r="AE200" s="34"/>
      <c r="AF200" s="34" t="str">
        <f t="shared" si="104"/>
        <v/>
      </c>
      <c r="AG200" s="34"/>
      <c r="AH200" s="34"/>
      <c r="AI200" s="34"/>
      <c r="AJ200" s="34" t="str">
        <f t="shared" ref="AJ200:AJ263" si="121">IF(ISBLANK($B200),"",IF(COUNT(AG200:AH200)=0,"",IF(AND(ABS(AG200-AH200)&lt;AF$2*0.16,ISBLANK(AI200)),CEILING(AVERAGE(AG200,AH200),0.01),IF(AND(ABS(AG200-AH200)&gt;=AF$2*0.16,ISBLANK(AI200)),"3E",IF(MAX(AG200:AI200)-MEDIAN(AG200:AI200)&lt;=MEDIAN(AG200:AI200)-MIN(AG200:AI200),CEILING(AVERAGE(MAX(AG200:AI200),MEDIAN(AG200:AI200)),0.01),CEILING(AVERAGE(MIN(AG200:AI200),MEDIAN(AG200:AI200)),0.01))))))</f>
        <v/>
      </c>
      <c r="AK200" s="31" t="str">
        <f t="shared" si="105"/>
        <v/>
      </c>
      <c r="AL200" s="51"/>
      <c r="AM200" s="33"/>
      <c r="AN200" s="34"/>
      <c r="AO200" s="34" t="str">
        <f t="shared" si="106"/>
        <v/>
      </c>
      <c r="AP200" s="34"/>
      <c r="AQ200" s="34"/>
      <c r="AR200" s="34"/>
      <c r="AS200" s="34" t="str">
        <f t="shared" ref="AS200:AS263" si="122">IF(ISBLANK($B200),"",IF(COUNT(AP200:AQ200)=0,"",IF(AND(ABS(AP200-AQ200)&lt;AO$2*0.16,ISBLANK(AR200)),CEILING(AVERAGE(AP200,AQ200),0.01),IF(AND(ABS(AP200-AQ200)&gt;=AO$2*0.16,ISBLANK(AR200)),"3E",IF(MAX(AP200:AR200)-MEDIAN(AP200:AR200)&lt;=MEDIAN(AP200:AR200)-MIN(AP200:AR200),CEILING(AVERAGE(MAX(AP200:AR200),MEDIAN(AP200:AR200)),0.01),CEILING(AVERAGE(MIN(AP200:AR200),MEDIAN(AP200:AR200)),0.01))))))</f>
        <v/>
      </c>
      <c r="AT200" s="31" t="str">
        <f t="shared" si="107"/>
        <v/>
      </c>
      <c r="AU200" s="51"/>
      <c r="AV200" s="33"/>
      <c r="AW200" s="34"/>
      <c r="AX200" s="34" t="str">
        <f t="shared" si="108"/>
        <v/>
      </c>
      <c r="AY200" s="34"/>
      <c r="AZ200" s="34"/>
      <c r="BA200" s="34"/>
      <c r="BB200" s="34" t="str">
        <f t="shared" ref="BB200:BB263" si="123">IF(ISBLANK($B200),"",IF(COUNT(AY200:AZ200)=0,"",IF(AND(ABS(AY200-AZ200)&lt;AX$2*0.16,ISBLANK(BA200)),CEILING(AVERAGE(AY200,AZ200),0.01),IF(AND(ABS(AY200-AZ200)&gt;=AX$2*0.16,ISBLANK(BA200)),"3E",IF(MAX(AY200:BA200)-MEDIAN(AY200:BA200)&lt;=MEDIAN(AY200:BA200)-MIN(AY200:BA200),CEILING(AVERAGE(MAX(AY200:BA200),MEDIAN(AY200:BA200)),0.01),CEILING(AVERAGE(MIN(AY200:BA200),MEDIAN(AY200:BA200)),0.01))))))</f>
        <v/>
      </c>
      <c r="BC200" s="31" t="str">
        <f t="shared" si="109"/>
        <v/>
      </c>
      <c r="BD200" s="51"/>
      <c r="BE200" s="33"/>
      <c r="BF200" s="34"/>
      <c r="BG200" s="34" t="str">
        <f t="shared" si="110"/>
        <v/>
      </c>
      <c r="BH200" s="34"/>
      <c r="BI200" s="34"/>
      <c r="BJ200" s="34"/>
      <c r="BK200" s="34" t="str">
        <f t="shared" ref="BK200:BK263" si="124">IF(ISBLANK($B200),"",IF(COUNT(BH200:BI200)=0,"",IF(AND(ABS(BH200-BI200)&lt;BG$2*0.16,ISBLANK(BJ200)),CEILING(AVERAGE(BH200,BI200),0.01),IF(AND(ABS(BH200-BI200)&gt;=BG$2*0.16,ISBLANK(BJ200)),"3E",IF(MAX(BH200:BJ200)-MEDIAN(BH200:BJ200)&lt;=MEDIAN(BH200:BJ200)-MIN(BH200:BJ200),CEILING(AVERAGE(MAX(BH200:BJ200),MEDIAN(BH200:BJ200)),0.01),CEILING(AVERAGE(MIN(BH200:BJ200),MEDIAN(BH200:BJ200)),0.01))))))</f>
        <v/>
      </c>
      <c r="BL200" s="31" t="str">
        <f t="shared" si="111"/>
        <v/>
      </c>
      <c r="BM200" s="51"/>
      <c r="BN200" s="33"/>
      <c r="BO200" s="34"/>
      <c r="BP200" s="34" t="str">
        <f t="shared" si="112"/>
        <v/>
      </c>
      <c r="BQ200" s="34"/>
      <c r="BR200" s="34"/>
      <c r="BS200" s="34"/>
      <c r="BT200" s="34" t="str">
        <f t="shared" ref="BT200:BT263" si="125">IF(ISBLANK($B200),"",IF(COUNT(BQ200:BR200)=0,"",IF(AND(ABS(BQ200-BR200)&lt;BP$2*0.16,ISBLANK(BS200)),CEILING(AVERAGE(BQ200,BR200),0.01),IF(AND(ABS(BQ200-BR200)&gt;=BP$2*0.16,ISBLANK(BS200)),"3E",IF(MAX(BQ200:BS200)-MEDIAN(BQ200:BS200)&lt;=MEDIAN(BQ200:BS200)-MIN(BQ200:BS200),CEILING(AVERAGE(MAX(BQ200:BS200),MEDIAN(BQ200:BS200)),0.01),CEILING(AVERAGE(MIN(BQ200:BS200),MEDIAN(BQ200:BS200)),0.01))))))</f>
        <v/>
      </c>
      <c r="BU200" s="31" t="str">
        <f t="shared" si="113"/>
        <v/>
      </c>
      <c r="BV200" s="51"/>
      <c r="BW200" s="33"/>
      <c r="BX200" s="34"/>
      <c r="BY200" s="34" t="str">
        <f t="shared" si="114"/>
        <v/>
      </c>
      <c r="BZ200" s="34"/>
      <c r="CA200" s="34"/>
      <c r="CB200" s="34"/>
      <c r="CC200" s="34" t="str">
        <f t="shared" ref="CC200:CC263" si="126">IF(ISBLANK($B200),"",IF(COUNT(BZ200:CA200)=0,"",IF(AND(ABS(BZ200-CA200)&lt;BY$2*0.16,ISBLANK(CB200)),CEILING(AVERAGE(BZ200,CA200),0.01),IF(AND(ABS(BZ200-CA200)&gt;=BY$2*0.16,ISBLANK(CB200)),"3E",IF(MAX(BZ200:CB200)-MEDIAN(BZ200:CB200)&lt;=MEDIAN(BZ200:CB200)-MIN(BZ200:CB200),CEILING(AVERAGE(MAX(BZ200:CB200),MEDIAN(BZ200:CB200)),0.01),CEILING(AVERAGE(MIN(BZ200:CB200),MEDIAN(BZ200:CB200)),0.01))))))</f>
        <v/>
      </c>
      <c r="CD200" s="31" t="str">
        <f t="shared" si="115"/>
        <v/>
      </c>
      <c r="CE200" s="51"/>
      <c r="CF200" s="33"/>
      <c r="CG200" s="34" t="str">
        <f>IF($A200="","",IF(CF200="","I",LOOKUP(CF200/CH$2,{0,0.4,0.45,0.5,0.55,0.6,0.65,0.7,0.75,0.8,1},{"F","D","C","C+","B-","B","B+","A-","A","A+"})))</f>
        <v/>
      </c>
      <c r="CH200" s="35" t="str">
        <f>IF($A200="","",IF(CF200="","--",LOOKUP(CF200/CH$2,{0,0.4,0.45,0.5,0.55,0.6,0.65,0.7,0.75,0.8,1},{0,2,2.25,2.5,2.75,3,3.25,3.5,3.75,4})))</f>
        <v/>
      </c>
      <c r="CI200" s="52"/>
      <c r="CJ200" s="36"/>
      <c r="CK200" s="36"/>
      <c r="CL200" s="36" t="str">
        <f t="shared" si="116"/>
        <v/>
      </c>
      <c r="CM200" s="36"/>
      <c r="CN200" s="37"/>
      <c r="CO200" s="36"/>
      <c r="CP200" s="60" t="str">
        <f t="shared" si="117"/>
        <v/>
      </c>
      <c r="CQ200" s="64"/>
      <c r="CR200" s="35"/>
    </row>
    <row r="201" spans="1:96" s="38" customFormat="1" x14ac:dyDescent="0.25">
      <c r="A201" s="31"/>
      <c r="B201" s="32"/>
      <c r="C201" s="33"/>
      <c r="D201" s="34"/>
      <c r="E201" s="34" t="str">
        <f t="shared" si="98"/>
        <v/>
      </c>
      <c r="F201" s="34"/>
      <c r="G201" s="34"/>
      <c r="H201" s="34"/>
      <c r="I201" s="34" t="str">
        <f t="shared" si="118"/>
        <v/>
      </c>
      <c r="J201" s="34" t="str">
        <f t="shared" si="99"/>
        <v/>
      </c>
      <c r="K201" s="51"/>
      <c r="L201" s="39"/>
      <c r="M201" s="34"/>
      <c r="N201" s="34" t="str">
        <f t="shared" si="100"/>
        <v/>
      </c>
      <c r="O201" s="34"/>
      <c r="P201" s="34"/>
      <c r="Q201" s="34"/>
      <c r="R201" s="34" t="str">
        <f t="shared" si="119"/>
        <v/>
      </c>
      <c r="S201" s="31" t="str">
        <f t="shared" si="101"/>
        <v/>
      </c>
      <c r="T201" s="51"/>
      <c r="U201" s="33"/>
      <c r="V201" s="34"/>
      <c r="W201" s="34" t="str">
        <f t="shared" si="102"/>
        <v/>
      </c>
      <c r="X201" s="34"/>
      <c r="Y201" s="34"/>
      <c r="Z201" s="34"/>
      <c r="AA201" s="34" t="str">
        <f t="shared" si="120"/>
        <v/>
      </c>
      <c r="AB201" s="31" t="str">
        <f t="shared" si="103"/>
        <v/>
      </c>
      <c r="AC201" s="51"/>
      <c r="AD201" s="33"/>
      <c r="AE201" s="34"/>
      <c r="AF201" s="34" t="str">
        <f t="shared" si="104"/>
        <v/>
      </c>
      <c r="AG201" s="34"/>
      <c r="AH201" s="34"/>
      <c r="AI201" s="34"/>
      <c r="AJ201" s="34" t="str">
        <f t="shared" si="121"/>
        <v/>
      </c>
      <c r="AK201" s="31" t="str">
        <f t="shared" si="105"/>
        <v/>
      </c>
      <c r="AL201" s="51"/>
      <c r="AM201" s="33"/>
      <c r="AN201" s="34"/>
      <c r="AO201" s="34" t="str">
        <f t="shared" si="106"/>
        <v/>
      </c>
      <c r="AP201" s="34"/>
      <c r="AQ201" s="34"/>
      <c r="AR201" s="34"/>
      <c r="AS201" s="34" t="str">
        <f t="shared" si="122"/>
        <v/>
      </c>
      <c r="AT201" s="31" t="str">
        <f t="shared" si="107"/>
        <v/>
      </c>
      <c r="AU201" s="51"/>
      <c r="AV201" s="33"/>
      <c r="AW201" s="34"/>
      <c r="AX201" s="34" t="str">
        <f t="shared" si="108"/>
        <v/>
      </c>
      <c r="AY201" s="34"/>
      <c r="AZ201" s="34"/>
      <c r="BA201" s="34"/>
      <c r="BB201" s="34" t="str">
        <f t="shared" si="123"/>
        <v/>
      </c>
      <c r="BC201" s="31" t="str">
        <f t="shared" si="109"/>
        <v/>
      </c>
      <c r="BD201" s="51"/>
      <c r="BE201" s="33"/>
      <c r="BF201" s="34"/>
      <c r="BG201" s="34" t="str">
        <f t="shared" si="110"/>
        <v/>
      </c>
      <c r="BH201" s="34"/>
      <c r="BI201" s="34"/>
      <c r="BJ201" s="34"/>
      <c r="BK201" s="34" t="str">
        <f t="shared" si="124"/>
        <v/>
      </c>
      <c r="BL201" s="31" t="str">
        <f t="shared" si="111"/>
        <v/>
      </c>
      <c r="BM201" s="51"/>
      <c r="BN201" s="33"/>
      <c r="BO201" s="34"/>
      <c r="BP201" s="34" t="str">
        <f t="shared" si="112"/>
        <v/>
      </c>
      <c r="BQ201" s="34"/>
      <c r="BR201" s="34"/>
      <c r="BS201" s="34"/>
      <c r="BT201" s="34" t="str">
        <f t="shared" si="125"/>
        <v/>
      </c>
      <c r="BU201" s="31" t="str">
        <f t="shared" si="113"/>
        <v/>
      </c>
      <c r="BV201" s="51"/>
      <c r="BW201" s="33"/>
      <c r="BX201" s="34"/>
      <c r="BY201" s="34" t="str">
        <f t="shared" si="114"/>
        <v/>
      </c>
      <c r="BZ201" s="34"/>
      <c r="CA201" s="34"/>
      <c r="CB201" s="34"/>
      <c r="CC201" s="34" t="str">
        <f t="shared" si="126"/>
        <v/>
      </c>
      <c r="CD201" s="31" t="str">
        <f t="shared" si="115"/>
        <v/>
      </c>
      <c r="CE201" s="51"/>
      <c r="CF201" s="33"/>
      <c r="CG201" s="34" t="str">
        <f>IF($A201="","",IF(CF201="","I",LOOKUP(CF201/CH$2,{0,0.4,0.45,0.5,0.55,0.6,0.65,0.7,0.75,0.8,1},{"F","D","C","C+","B-","B","B+","A-","A","A+"})))</f>
        <v/>
      </c>
      <c r="CH201" s="35" t="str">
        <f>IF($A201="","",IF(CF201="","--",LOOKUP(CF201/CH$2,{0,0.4,0.45,0.5,0.55,0.6,0.65,0.7,0.75,0.8,1},{0,2,2.25,2.5,2.75,3,3.25,3.5,3.75,4})))</f>
        <v/>
      </c>
      <c r="CI201" s="52"/>
      <c r="CJ201" s="36"/>
      <c r="CK201" s="36"/>
      <c r="CL201" s="36" t="str">
        <f t="shared" si="116"/>
        <v/>
      </c>
      <c r="CM201" s="36"/>
      <c r="CN201" s="37"/>
      <c r="CO201" s="36"/>
      <c r="CP201" s="60" t="str">
        <f t="shared" si="117"/>
        <v/>
      </c>
      <c r="CQ201" s="64"/>
      <c r="CR201" s="35"/>
    </row>
    <row r="202" spans="1:96" s="38" customFormat="1" x14ac:dyDescent="0.25">
      <c r="A202" s="31"/>
      <c r="B202" s="32"/>
      <c r="C202" s="33"/>
      <c r="D202" s="34"/>
      <c r="E202" s="34" t="str">
        <f t="shared" si="98"/>
        <v/>
      </c>
      <c r="F202" s="34"/>
      <c r="G202" s="34"/>
      <c r="H202" s="34"/>
      <c r="I202" s="34" t="str">
        <f t="shared" si="118"/>
        <v/>
      </c>
      <c r="J202" s="34" t="str">
        <f t="shared" si="99"/>
        <v/>
      </c>
      <c r="K202" s="51"/>
      <c r="L202" s="39"/>
      <c r="M202" s="34"/>
      <c r="N202" s="34" t="str">
        <f t="shared" si="100"/>
        <v/>
      </c>
      <c r="O202" s="34"/>
      <c r="P202" s="34"/>
      <c r="Q202" s="34"/>
      <c r="R202" s="34" t="str">
        <f t="shared" si="119"/>
        <v/>
      </c>
      <c r="S202" s="31" t="str">
        <f t="shared" si="101"/>
        <v/>
      </c>
      <c r="T202" s="51"/>
      <c r="U202" s="33"/>
      <c r="V202" s="34"/>
      <c r="W202" s="34" t="str">
        <f t="shared" si="102"/>
        <v/>
      </c>
      <c r="X202" s="34"/>
      <c r="Y202" s="34"/>
      <c r="Z202" s="34"/>
      <c r="AA202" s="34" t="str">
        <f t="shared" si="120"/>
        <v/>
      </c>
      <c r="AB202" s="31" t="str">
        <f t="shared" si="103"/>
        <v/>
      </c>
      <c r="AC202" s="51"/>
      <c r="AD202" s="33"/>
      <c r="AE202" s="34"/>
      <c r="AF202" s="34" t="str">
        <f t="shared" si="104"/>
        <v/>
      </c>
      <c r="AG202" s="34"/>
      <c r="AH202" s="34"/>
      <c r="AI202" s="34"/>
      <c r="AJ202" s="34" t="str">
        <f t="shared" si="121"/>
        <v/>
      </c>
      <c r="AK202" s="31" t="str">
        <f t="shared" si="105"/>
        <v/>
      </c>
      <c r="AL202" s="51"/>
      <c r="AM202" s="33"/>
      <c r="AN202" s="34"/>
      <c r="AO202" s="34" t="str">
        <f t="shared" si="106"/>
        <v/>
      </c>
      <c r="AP202" s="34"/>
      <c r="AQ202" s="34"/>
      <c r="AR202" s="34"/>
      <c r="AS202" s="34" t="str">
        <f t="shared" si="122"/>
        <v/>
      </c>
      <c r="AT202" s="31" t="str">
        <f t="shared" si="107"/>
        <v/>
      </c>
      <c r="AU202" s="51"/>
      <c r="AV202" s="33"/>
      <c r="AW202" s="34"/>
      <c r="AX202" s="34" t="str">
        <f t="shared" si="108"/>
        <v/>
      </c>
      <c r="AY202" s="34"/>
      <c r="AZ202" s="34"/>
      <c r="BA202" s="34"/>
      <c r="BB202" s="34" t="str">
        <f t="shared" si="123"/>
        <v/>
      </c>
      <c r="BC202" s="31" t="str">
        <f t="shared" si="109"/>
        <v/>
      </c>
      <c r="BD202" s="51"/>
      <c r="BE202" s="33"/>
      <c r="BF202" s="34"/>
      <c r="BG202" s="34" t="str">
        <f t="shared" si="110"/>
        <v/>
      </c>
      <c r="BH202" s="34"/>
      <c r="BI202" s="34"/>
      <c r="BJ202" s="34"/>
      <c r="BK202" s="34" t="str">
        <f t="shared" si="124"/>
        <v/>
      </c>
      <c r="BL202" s="31" t="str">
        <f t="shared" si="111"/>
        <v/>
      </c>
      <c r="BM202" s="51"/>
      <c r="BN202" s="33"/>
      <c r="BO202" s="34"/>
      <c r="BP202" s="34" t="str">
        <f t="shared" si="112"/>
        <v/>
      </c>
      <c r="BQ202" s="34"/>
      <c r="BR202" s="34"/>
      <c r="BS202" s="34"/>
      <c r="BT202" s="34" t="str">
        <f t="shared" si="125"/>
        <v/>
      </c>
      <c r="BU202" s="31" t="str">
        <f t="shared" si="113"/>
        <v/>
      </c>
      <c r="BV202" s="51"/>
      <c r="BW202" s="33"/>
      <c r="BX202" s="34"/>
      <c r="BY202" s="34" t="str">
        <f t="shared" si="114"/>
        <v/>
      </c>
      <c r="BZ202" s="34"/>
      <c r="CA202" s="34"/>
      <c r="CB202" s="34"/>
      <c r="CC202" s="34" t="str">
        <f t="shared" si="126"/>
        <v/>
      </c>
      <c r="CD202" s="31" t="str">
        <f t="shared" si="115"/>
        <v/>
      </c>
      <c r="CE202" s="51"/>
      <c r="CF202" s="33"/>
      <c r="CG202" s="34" t="str">
        <f>IF($A202="","",IF(CF202="","I",LOOKUP(CF202/CH$2,{0,0.4,0.45,0.5,0.55,0.6,0.65,0.7,0.75,0.8,1},{"F","D","C","C+","B-","B","B+","A-","A","A+"})))</f>
        <v/>
      </c>
      <c r="CH202" s="35" t="str">
        <f>IF($A202="","",IF(CF202="","--",LOOKUP(CF202/CH$2,{0,0.4,0.45,0.5,0.55,0.6,0.65,0.7,0.75,0.8,1},{0,2,2.25,2.5,2.75,3,3.25,3.5,3.75,4})))</f>
        <v/>
      </c>
      <c r="CI202" s="52"/>
      <c r="CJ202" s="36"/>
      <c r="CK202" s="36"/>
      <c r="CL202" s="36" t="str">
        <f t="shared" si="116"/>
        <v/>
      </c>
      <c r="CM202" s="36"/>
      <c r="CN202" s="37"/>
      <c r="CO202" s="36"/>
      <c r="CP202" s="60" t="str">
        <f t="shared" si="117"/>
        <v/>
      </c>
      <c r="CQ202" s="64"/>
      <c r="CR202" s="35"/>
    </row>
    <row r="203" spans="1:96" s="38" customFormat="1" x14ac:dyDescent="0.25">
      <c r="A203" s="31"/>
      <c r="B203" s="32"/>
      <c r="C203" s="33"/>
      <c r="D203" s="34"/>
      <c r="E203" s="34" t="str">
        <f t="shared" si="98"/>
        <v/>
      </c>
      <c r="F203" s="34"/>
      <c r="G203" s="34"/>
      <c r="H203" s="34"/>
      <c r="I203" s="34" t="str">
        <f t="shared" si="118"/>
        <v/>
      </c>
      <c r="J203" s="34" t="str">
        <f t="shared" si="99"/>
        <v/>
      </c>
      <c r="K203" s="51"/>
      <c r="L203" s="39"/>
      <c r="M203" s="34"/>
      <c r="N203" s="34" t="str">
        <f t="shared" si="100"/>
        <v/>
      </c>
      <c r="O203" s="34"/>
      <c r="P203" s="34"/>
      <c r="Q203" s="34"/>
      <c r="R203" s="34" t="str">
        <f t="shared" si="119"/>
        <v/>
      </c>
      <c r="S203" s="31" t="str">
        <f t="shared" si="101"/>
        <v/>
      </c>
      <c r="T203" s="51"/>
      <c r="U203" s="33"/>
      <c r="V203" s="34"/>
      <c r="W203" s="34" t="str">
        <f t="shared" si="102"/>
        <v/>
      </c>
      <c r="X203" s="34"/>
      <c r="Y203" s="34"/>
      <c r="Z203" s="34"/>
      <c r="AA203" s="34" t="str">
        <f t="shared" si="120"/>
        <v/>
      </c>
      <c r="AB203" s="31" t="str">
        <f t="shared" si="103"/>
        <v/>
      </c>
      <c r="AC203" s="51"/>
      <c r="AD203" s="33"/>
      <c r="AE203" s="34"/>
      <c r="AF203" s="34" t="str">
        <f t="shared" si="104"/>
        <v/>
      </c>
      <c r="AG203" s="34"/>
      <c r="AH203" s="34"/>
      <c r="AI203" s="34"/>
      <c r="AJ203" s="34" t="str">
        <f t="shared" si="121"/>
        <v/>
      </c>
      <c r="AK203" s="31" t="str">
        <f t="shared" si="105"/>
        <v/>
      </c>
      <c r="AL203" s="51"/>
      <c r="AM203" s="33"/>
      <c r="AN203" s="34"/>
      <c r="AO203" s="34" t="str">
        <f t="shared" si="106"/>
        <v/>
      </c>
      <c r="AP203" s="34"/>
      <c r="AQ203" s="34"/>
      <c r="AR203" s="34"/>
      <c r="AS203" s="34" t="str">
        <f t="shared" si="122"/>
        <v/>
      </c>
      <c r="AT203" s="31" t="str">
        <f t="shared" si="107"/>
        <v/>
      </c>
      <c r="AU203" s="51"/>
      <c r="AV203" s="33"/>
      <c r="AW203" s="34"/>
      <c r="AX203" s="34" t="str">
        <f t="shared" si="108"/>
        <v/>
      </c>
      <c r="AY203" s="34"/>
      <c r="AZ203" s="34"/>
      <c r="BA203" s="34"/>
      <c r="BB203" s="34" t="str">
        <f t="shared" si="123"/>
        <v/>
      </c>
      <c r="BC203" s="31" t="str">
        <f t="shared" si="109"/>
        <v/>
      </c>
      <c r="BD203" s="51"/>
      <c r="BE203" s="33"/>
      <c r="BF203" s="34"/>
      <c r="BG203" s="34" t="str">
        <f t="shared" si="110"/>
        <v/>
      </c>
      <c r="BH203" s="34"/>
      <c r="BI203" s="34"/>
      <c r="BJ203" s="34"/>
      <c r="BK203" s="34" t="str">
        <f t="shared" si="124"/>
        <v/>
      </c>
      <c r="BL203" s="31" t="str">
        <f t="shared" si="111"/>
        <v/>
      </c>
      <c r="BM203" s="51"/>
      <c r="BN203" s="33"/>
      <c r="BO203" s="34"/>
      <c r="BP203" s="34" t="str">
        <f t="shared" si="112"/>
        <v/>
      </c>
      <c r="BQ203" s="34"/>
      <c r="BR203" s="34"/>
      <c r="BS203" s="34"/>
      <c r="BT203" s="34" t="str">
        <f t="shared" si="125"/>
        <v/>
      </c>
      <c r="BU203" s="31" t="str">
        <f t="shared" si="113"/>
        <v/>
      </c>
      <c r="BV203" s="51"/>
      <c r="BW203" s="33"/>
      <c r="BX203" s="34"/>
      <c r="BY203" s="34" t="str">
        <f t="shared" si="114"/>
        <v/>
      </c>
      <c r="BZ203" s="34"/>
      <c r="CA203" s="34"/>
      <c r="CB203" s="34"/>
      <c r="CC203" s="34" t="str">
        <f t="shared" si="126"/>
        <v/>
      </c>
      <c r="CD203" s="31" t="str">
        <f t="shared" si="115"/>
        <v/>
      </c>
      <c r="CE203" s="51"/>
      <c r="CF203" s="33"/>
      <c r="CG203" s="34" t="str">
        <f>IF($A203="","",IF(CF203="","I",LOOKUP(CF203/CH$2,{0,0.4,0.45,0.5,0.55,0.6,0.65,0.7,0.75,0.8,1},{"F","D","C","C+","B-","B","B+","A-","A","A+"})))</f>
        <v/>
      </c>
      <c r="CH203" s="35" t="str">
        <f>IF($A203="","",IF(CF203="","--",LOOKUP(CF203/CH$2,{0,0.4,0.45,0.5,0.55,0.6,0.65,0.7,0.75,0.8,1},{0,2,2.25,2.5,2.75,3,3.25,3.5,3.75,4})))</f>
        <v/>
      </c>
      <c r="CI203" s="52"/>
      <c r="CJ203" s="36"/>
      <c r="CK203" s="36"/>
      <c r="CL203" s="36" t="str">
        <f t="shared" si="116"/>
        <v/>
      </c>
      <c r="CM203" s="36"/>
      <c r="CN203" s="37"/>
      <c r="CO203" s="36"/>
      <c r="CP203" s="60" t="str">
        <f t="shared" si="117"/>
        <v/>
      </c>
      <c r="CQ203" s="64"/>
      <c r="CR203" s="35"/>
    </row>
    <row r="204" spans="1:96" s="38" customFormat="1" x14ac:dyDescent="0.25">
      <c r="A204" s="31"/>
      <c r="B204" s="32"/>
      <c r="C204" s="33"/>
      <c r="D204" s="34"/>
      <c r="E204" s="34" t="str">
        <f t="shared" si="98"/>
        <v/>
      </c>
      <c r="F204" s="34"/>
      <c r="G204" s="34"/>
      <c r="H204" s="34"/>
      <c r="I204" s="34" t="str">
        <f t="shared" si="118"/>
        <v/>
      </c>
      <c r="J204" s="34" t="str">
        <f t="shared" si="99"/>
        <v/>
      </c>
      <c r="K204" s="51"/>
      <c r="L204" s="39"/>
      <c r="M204" s="34"/>
      <c r="N204" s="34" t="str">
        <f t="shared" si="100"/>
        <v/>
      </c>
      <c r="O204" s="34"/>
      <c r="P204" s="34"/>
      <c r="Q204" s="34"/>
      <c r="R204" s="34" t="str">
        <f t="shared" si="119"/>
        <v/>
      </c>
      <c r="S204" s="31" t="str">
        <f t="shared" si="101"/>
        <v/>
      </c>
      <c r="T204" s="51"/>
      <c r="U204" s="33"/>
      <c r="V204" s="34"/>
      <c r="W204" s="34" t="str">
        <f t="shared" si="102"/>
        <v/>
      </c>
      <c r="X204" s="34"/>
      <c r="Y204" s="34"/>
      <c r="Z204" s="34"/>
      <c r="AA204" s="34" t="str">
        <f t="shared" si="120"/>
        <v/>
      </c>
      <c r="AB204" s="31" t="str">
        <f t="shared" si="103"/>
        <v/>
      </c>
      <c r="AC204" s="51"/>
      <c r="AD204" s="33"/>
      <c r="AE204" s="34"/>
      <c r="AF204" s="34" t="str">
        <f t="shared" si="104"/>
        <v/>
      </c>
      <c r="AG204" s="34"/>
      <c r="AH204" s="34"/>
      <c r="AI204" s="34"/>
      <c r="AJ204" s="34" t="str">
        <f t="shared" si="121"/>
        <v/>
      </c>
      <c r="AK204" s="31" t="str">
        <f t="shared" si="105"/>
        <v/>
      </c>
      <c r="AL204" s="51"/>
      <c r="AM204" s="33"/>
      <c r="AN204" s="34"/>
      <c r="AO204" s="34" t="str">
        <f t="shared" si="106"/>
        <v/>
      </c>
      <c r="AP204" s="34"/>
      <c r="AQ204" s="34"/>
      <c r="AR204" s="34"/>
      <c r="AS204" s="34" t="str">
        <f t="shared" si="122"/>
        <v/>
      </c>
      <c r="AT204" s="31" t="str">
        <f t="shared" si="107"/>
        <v/>
      </c>
      <c r="AU204" s="51"/>
      <c r="AV204" s="33"/>
      <c r="AW204" s="34"/>
      <c r="AX204" s="34" t="str">
        <f t="shared" si="108"/>
        <v/>
      </c>
      <c r="AY204" s="34"/>
      <c r="AZ204" s="34"/>
      <c r="BA204" s="34"/>
      <c r="BB204" s="34" t="str">
        <f t="shared" si="123"/>
        <v/>
      </c>
      <c r="BC204" s="31" t="str">
        <f t="shared" si="109"/>
        <v/>
      </c>
      <c r="BD204" s="51"/>
      <c r="BE204" s="33"/>
      <c r="BF204" s="34"/>
      <c r="BG204" s="34" t="str">
        <f t="shared" si="110"/>
        <v/>
      </c>
      <c r="BH204" s="34"/>
      <c r="BI204" s="34"/>
      <c r="BJ204" s="34"/>
      <c r="BK204" s="34" t="str">
        <f t="shared" si="124"/>
        <v/>
      </c>
      <c r="BL204" s="31" t="str">
        <f t="shared" si="111"/>
        <v/>
      </c>
      <c r="BM204" s="51"/>
      <c r="BN204" s="33"/>
      <c r="BO204" s="34"/>
      <c r="BP204" s="34" t="str">
        <f t="shared" si="112"/>
        <v/>
      </c>
      <c r="BQ204" s="34"/>
      <c r="BR204" s="34"/>
      <c r="BS204" s="34"/>
      <c r="BT204" s="34" t="str">
        <f t="shared" si="125"/>
        <v/>
      </c>
      <c r="BU204" s="31" t="str">
        <f t="shared" si="113"/>
        <v/>
      </c>
      <c r="BV204" s="51"/>
      <c r="BW204" s="33"/>
      <c r="BX204" s="34"/>
      <c r="BY204" s="34" t="str">
        <f t="shared" si="114"/>
        <v/>
      </c>
      <c r="BZ204" s="34"/>
      <c r="CA204" s="34"/>
      <c r="CB204" s="34"/>
      <c r="CC204" s="34" t="str">
        <f t="shared" si="126"/>
        <v/>
      </c>
      <c r="CD204" s="31" t="str">
        <f t="shared" si="115"/>
        <v/>
      </c>
      <c r="CE204" s="51"/>
      <c r="CF204" s="33"/>
      <c r="CG204" s="34" t="str">
        <f>IF($A204="","",IF(CF204="","I",LOOKUP(CF204/CH$2,{0,0.4,0.45,0.5,0.55,0.6,0.65,0.7,0.75,0.8,1},{"F","D","C","C+","B-","B","B+","A-","A","A+"})))</f>
        <v/>
      </c>
      <c r="CH204" s="35" t="str">
        <f>IF($A204="","",IF(CF204="","--",LOOKUP(CF204/CH$2,{0,0.4,0.45,0.5,0.55,0.6,0.65,0.7,0.75,0.8,1},{0,2,2.25,2.5,2.75,3,3.25,3.5,3.75,4})))</f>
        <v/>
      </c>
      <c r="CI204" s="52"/>
      <c r="CJ204" s="36"/>
      <c r="CK204" s="36"/>
      <c r="CL204" s="36" t="str">
        <f t="shared" si="116"/>
        <v/>
      </c>
      <c r="CM204" s="36"/>
      <c r="CN204" s="37"/>
      <c r="CO204" s="36"/>
      <c r="CP204" s="60" t="str">
        <f t="shared" si="117"/>
        <v/>
      </c>
      <c r="CQ204" s="64"/>
      <c r="CR204" s="35"/>
    </row>
    <row r="205" spans="1:96" s="38" customFormat="1" x14ac:dyDescent="0.25">
      <c r="A205" s="31"/>
      <c r="B205" s="32"/>
      <c r="C205" s="33"/>
      <c r="D205" s="34"/>
      <c r="E205" s="34" t="str">
        <f t="shared" si="98"/>
        <v/>
      </c>
      <c r="F205" s="34"/>
      <c r="G205" s="34"/>
      <c r="H205" s="34"/>
      <c r="I205" s="34" t="str">
        <f t="shared" si="118"/>
        <v/>
      </c>
      <c r="J205" s="34" t="str">
        <f t="shared" si="99"/>
        <v/>
      </c>
      <c r="K205" s="51"/>
      <c r="L205" s="39"/>
      <c r="M205" s="34"/>
      <c r="N205" s="34" t="str">
        <f t="shared" si="100"/>
        <v/>
      </c>
      <c r="O205" s="34"/>
      <c r="P205" s="34"/>
      <c r="Q205" s="34"/>
      <c r="R205" s="34" t="str">
        <f t="shared" si="119"/>
        <v/>
      </c>
      <c r="S205" s="31" t="str">
        <f t="shared" si="101"/>
        <v/>
      </c>
      <c r="T205" s="51"/>
      <c r="U205" s="33"/>
      <c r="V205" s="34"/>
      <c r="W205" s="34" t="str">
        <f t="shared" si="102"/>
        <v/>
      </c>
      <c r="X205" s="34"/>
      <c r="Y205" s="34"/>
      <c r="Z205" s="34"/>
      <c r="AA205" s="34" t="str">
        <f t="shared" si="120"/>
        <v/>
      </c>
      <c r="AB205" s="31" t="str">
        <f t="shared" si="103"/>
        <v/>
      </c>
      <c r="AC205" s="51"/>
      <c r="AD205" s="33"/>
      <c r="AE205" s="34"/>
      <c r="AF205" s="34" t="str">
        <f t="shared" si="104"/>
        <v/>
      </c>
      <c r="AG205" s="34"/>
      <c r="AH205" s="34"/>
      <c r="AI205" s="34"/>
      <c r="AJ205" s="34" t="str">
        <f t="shared" si="121"/>
        <v/>
      </c>
      <c r="AK205" s="31" t="str">
        <f t="shared" si="105"/>
        <v/>
      </c>
      <c r="AL205" s="51"/>
      <c r="AM205" s="33"/>
      <c r="AN205" s="34"/>
      <c r="AO205" s="34" t="str">
        <f t="shared" si="106"/>
        <v/>
      </c>
      <c r="AP205" s="34"/>
      <c r="AQ205" s="34"/>
      <c r="AR205" s="34"/>
      <c r="AS205" s="34" t="str">
        <f t="shared" si="122"/>
        <v/>
      </c>
      <c r="AT205" s="31" t="str">
        <f t="shared" si="107"/>
        <v/>
      </c>
      <c r="AU205" s="51"/>
      <c r="AV205" s="33"/>
      <c r="AW205" s="34"/>
      <c r="AX205" s="34" t="str">
        <f t="shared" si="108"/>
        <v/>
      </c>
      <c r="AY205" s="34"/>
      <c r="AZ205" s="34"/>
      <c r="BA205" s="34"/>
      <c r="BB205" s="34" t="str">
        <f t="shared" si="123"/>
        <v/>
      </c>
      <c r="BC205" s="31" t="str">
        <f t="shared" si="109"/>
        <v/>
      </c>
      <c r="BD205" s="51"/>
      <c r="BE205" s="33"/>
      <c r="BF205" s="34"/>
      <c r="BG205" s="34" t="str">
        <f t="shared" si="110"/>
        <v/>
      </c>
      <c r="BH205" s="34"/>
      <c r="BI205" s="34"/>
      <c r="BJ205" s="34"/>
      <c r="BK205" s="34" t="str">
        <f t="shared" si="124"/>
        <v/>
      </c>
      <c r="BL205" s="31" t="str">
        <f t="shared" si="111"/>
        <v/>
      </c>
      <c r="BM205" s="51"/>
      <c r="BN205" s="33"/>
      <c r="BO205" s="34"/>
      <c r="BP205" s="34" t="str">
        <f t="shared" si="112"/>
        <v/>
      </c>
      <c r="BQ205" s="34"/>
      <c r="BR205" s="34"/>
      <c r="BS205" s="34"/>
      <c r="BT205" s="34" t="str">
        <f t="shared" si="125"/>
        <v/>
      </c>
      <c r="BU205" s="31" t="str">
        <f t="shared" si="113"/>
        <v/>
      </c>
      <c r="BV205" s="51"/>
      <c r="BW205" s="33"/>
      <c r="BX205" s="34"/>
      <c r="BY205" s="34" t="str">
        <f t="shared" si="114"/>
        <v/>
      </c>
      <c r="BZ205" s="34"/>
      <c r="CA205" s="34"/>
      <c r="CB205" s="34"/>
      <c r="CC205" s="34" t="str">
        <f t="shared" si="126"/>
        <v/>
      </c>
      <c r="CD205" s="31" t="str">
        <f t="shared" si="115"/>
        <v/>
      </c>
      <c r="CE205" s="51"/>
      <c r="CF205" s="33"/>
      <c r="CG205" s="34" t="str">
        <f>IF($A205="","",IF(CF205="","I",LOOKUP(CF205/CH$2,{0,0.4,0.45,0.5,0.55,0.6,0.65,0.7,0.75,0.8,1},{"F","D","C","C+","B-","B","B+","A-","A","A+"})))</f>
        <v/>
      </c>
      <c r="CH205" s="35" t="str">
        <f>IF($A205="","",IF(CF205="","--",LOOKUP(CF205/CH$2,{0,0.4,0.45,0.5,0.55,0.6,0.65,0.7,0.75,0.8,1},{0,2,2.25,2.5,2.75,3,3.25,3.5,3.75,4})))</f>
        <v/>
      </c>
      <c r="CI205" s="52"/>
      <c r="CJ205" s="36"/>
      <c r="CK205" s="36"/>
      <c r="CL205" s="36" t="str">
        <f t="shared" si="116"/>
        <v/>
      </c>
      <c r="CM205" s="36"/>
      <c r="CN205" s="37"/>
      <c r="CO205" s="36"/>
      <c r="CP205" s="60" t="str">
        <f t="shared" si="117"/>
        <v/>
      </c>
      <c r="CQ205" s="64"/>
      <c r="CR205" s="35"/>
    </row>
    <row r="206" spans="1:96" s="38" customFormat="1" x14ac:dyDescent="0.25">
      <c r="A206" s="31"/>
      <c r="B206" s="32"/>
      <c r="C206" s="33"/>
      <c r="D206" s="34"/>
      <c r="E206" s="34" t="str">
        <f t="shared" si="98"/>
        <v/>
      </c>
      <c r="F206" s="34"/>
      <c r="G206" s="34"/>
      <c r="H206" s="34"/>
      <c r="I206" s="34" t="str">
        <f t="shared" si="118"/>
        <v/>
      </c>
      <c r="J206" s="34" t="str">
        <f t="shared" si="99"/>
        <v/>
      </c>
      <c r="K206" s="51"/>
      <c r="L206" s="39"/>
      <c r="M206" s="34"/>
      <c r="N206" s="34" t="str">
        <f t="shared" si="100"/>
        <v/>
      </c>
      <c r="O206" s="34"/>
      <c r="P206" s="34"/>
      <c r="Q206" s="34"/>
      <c r="R206" s="34" t="str">
        <f t="shared" si="119"/>
        <v/>
      </c>
      <c r="S206" s="31" t="str">
        <f t="shared" si="101"/>
        <v/>
      </c>
      <c r="T206" s="51"/>
      <c r="U206" s="33"/>
      <c r="V206" s="34"/>
      <c r="W206" s="34" t="str">
        <f t="shared" si="102"/>
        <v/>
      </c>
      <c r="X206" s="34"/>
      <c r="Y206" s="34"/>
      <c r="Z206" s="34"/>
      <c r="AA206" s="34" t="str">
        <f t="shared" si="120"/>
        <v/>
      </c>
      <c r="AB206" s="31" t="str">
        <f t="shared" si="103"/>
        <v/>
      </c>
      <c r="AC206" s="51"/>
      <c r="AD206" s="33"/>
      <c r="AE206" s="34"/>
      <c r="AF206" s="34" t="str">
        <f t="shared" si="104"/>
        <v/>
      </c>
      <c r="AG206" s="34"/>
      <c r="AH206" s="34"/>
      <c r="AI206" s="34"/>
      <c r="AJ206" s="34" t="str">
        <f t="shared" si="121"/>
        <v/>
      </c>
      <c r="AK206" s="31" t="str">
        <f t="shared" si="105"/>
        <v/>
      </c>
      <c r="AL206" s="51"/>
      <c r="AM206" s="33"/>
      <c r="AN206" s="34"/>
      <c r="AO206" s="34" t="str">
        <f t="shared" si="106"/>
        <v/>
      </c>
      <c r="AP206" s="34"/>
      <c r="AQ206" s="34"/>
      <c r="AR206" s="34"/>
      <c r="AS206" s="34" t="str">
        <f t="shared" si="122"/>
        <v/>
      </c>
      <c r="AT206" s="31" t="str">
        <f t="shared" si="107"/>
        <v/>
      </c>
      <c r="AU206" s="51"/>
      <c r="AV206" s="33"/>
      <c r="AW206" s="34"/>
      <c r="AX206" s="34" t="str">
        <f t="shared" si="108"/>
        <v/>
      </c>
      <c r="AY206" s="34"/>
      <c r="AZ206" s="34"/>
      <c r="BA206" s="34"/>
      <c r="BB206" s="34" t="str">
        <f t="shared" si="123"/>
        <v/>
      </c>
      <c r="BC206" s="31" t="str">
        <f t="shared" si="109"/>
        <v/>
      </c>
      <c r="BD206" s="51"/>
      <c r="BE206" s="33"/>
      <c r="BF206" s="34"/>
      <c r="BG206" s="34" t="str">
        <f t="shared" si="110"/>
        <v/>
      </c>
      <c r="BH206" s="34"/>
      <c r="BI206" s="34"/>
      <c r="BJ206" s="34"/>
      <c r="BK206" s="34" t="str">
        <f t="shared" si="124"/>
        <v/>
      </c>
      <c r="BL206" s="31" t="str">
        <f t="shared" si="111"/>
        <v/>
      </c>
      <c r="BM206" s="51"/>
      <c r="BN206" s="33"/>
      <c r="BO206" s="34"/>
      <c r="BP206" s="34" t="str">
        <f t="shared" si="112"/>
        <v/>
      </c>
      <c r="BQ206" s="34"/>
      <c r="BR206" s="34"/>
      <c r="BS206" s="34"/>
      <c r="BT206" s="34" t="str">
        <f t="shared" si="125"/>
        <v/>
      </c>
      <c r="BU206" s="31" t="str">
        <f t="shared" si="113"/>
        <v/>
      </c>
      <c r="BV206" s="51"/>
      <c r="BW206" s="33"/>
      <c r="BX206" s="34"/>
      <c r="BY206" s="34" t="str">
        <f t="shared" si="114"/>
        <v/>
      </c>
      <c r="BZ206" s="34"/>
      <c r="CA206" s="34"/>
      <c r="CB206" s="34"/>
      <c r="CC206" s="34" t="str">
        <f t="shared" si="126"/>
        <v/>
      </c>
      <c r="CD206" s="31" t="str">
        <f t="shared" si="115"/>
        <v/>
      </c>
      <c r="CE206" s="51"/>
      <c r="CF206" s="33"/>
      <c r="CG206" s="34" t="str">
        <f>IF($A206="","",IF(CF206="","I",LOOKUP(CF206/CH$2,{0,0.4,0.45,0.5,0.55,0.6,0.65,0.7,0.75,0.8,1},{"F","D","C","C+","B-","B","B+","A-","A","A+"})))</f>
        <v/>
      </c>
      <c r="CH206" s="35" t="str">
        <f>IF($A206="","",IF(CF206="","--",LOOKUP(CF206/CH$2,{0,0.4,0.45,0.5,0.55,0.6,0.65,0.7,0.75,0.8,1},{0,2,2.25,2.5,2.75,3,3.25,3.5,3.75,4})))</f>
        <v/>
      </c>
      <c r="CI206" s="52"/>
      <c r="CJ206" s="36"/>
      <c r="CK206" s="36"/>
      <c r="CL206" s="36" t="str">
        <f t="shared" si="116"/>
        <v/>
      </c>
      <c r="CM206" s="36"/>
      <c r="CN206" s="37"/>
      <c r="CO206" s="36"/>
      <c r="CP206" s="60" t="str">
        <f t="shared" si="117"/>
        <v/>
      </c>
      <c r="CQ206" s="64"/>
      <c r="CR206" s="35"/>
    </row>
    <row r="207" spans="1:96" s="38" customFormat="1" x14ac:dyDescent="0.25">
      <c r="A207" s="31"/>
      <c r="B207" s="32"/>
      <c r="C207" s="33"/>
      <c r="D207" s="34"/>
      <c r="E207" s="34" t="str">
        <f t="shared" si="98"/>
        <v/>
      </c>
      <c r="F207" s="34"/>
      <c r="G207" s="34"/>
      <c r="H207" s="34"/>
      <c r="I207" s="34" t="str">
        <f t="shared" si="118"/>
        <v/>
      </c>
      <c r="J207" s="34" t="str">
        <f t="shared" si="99"/>
        <v/>
      </c>
      <c r="K207" s="51"/>
      <c r="L207" s="39"/>
      <c r="M207" s="34"/>
      <c r="N207" s="34" t="str">
        <f t="shared" si="100"/>
        <v/>
      </c>
      <c r="O207" s="34"/>
      <c r="P207" s="34"/>
      <c r="Q207" s="34"/>
      <c r="R207" s="34" t="str">
        <f t="shared" si="119"/>
        <v/>
      </c>
      <c r="S207" s="31" t="str">
        <f t="shared" si="101"/>
        <v/>
      </c>
      <c r="T207" s="51"/>
      <c r="U207" s="33"/>
      <c r="V207" s="34"/>
      <c r="W207" s="34" t="str">
        <f t="shared" si="102"/>
        <v/>
      </c>
      <c r="X207" s="34"/>
      <c r="Y207" s="34"/>
      <c r="Z207" s="34"/>
      <c r="AA207" s="34" t="str">
        <f t="shared" si="120"/>
        <v/>
      </c>
      <c r="AB207" s="31" t="str">
        <f t="shared" si="103"/>
        <v/>
      </c>
      <c r="AC207" s="51"/>
      <c r="AD207" s="33"/>
      <c r="AE207" s="34"/>
      <c r="AF207" s="34" t="str">
        <f t="shared" si="104"/>
        <v/>
      </c>
      <c r="AG207" s="34"/>
      <c r="AH207" s="34"/>
      <c r="AI207" s="34"/>
      <c r="AJ207" s="34" t="str">
        <f t="shared" si="121"/>
        <v/>
      </c>
      <c r="AK207" s="31" t="str">
        <f t="shared" si="105"/>
        <v/>
      </c>
      <c r="AL207" s="51"/>
      <c r="AM207" s="33"/>
      <c r="AN207" s="34"/>
      <c r="AO207" s="34" t="str">
        <f t="shared" si="106"/>
        <v/>
      </c>
      <c r="AP207" s="34"/>
      <c r="AQ207" s="34"/>
      <c r="AR207" s="34"/>
      <c r="AS207" s="34" t="str">
        <f t="shared" si="122"/>
        <v/>
      </c>
      <c r="AT207" s="31" t="str">
        <f t="shared" si="107"/>
        <v/>
      </c>
      <c r="AU207" s="51"/>
      <c r="AV207" s="33"/>
      <c r="AW207" s="34"/>
      <c r="AX207" s="34" t="str">
        <f t="shared" si="108"/>
        <v/>
      </c>
      <c r="AY207" s="34"/>
      <c r="AZ207" s="34"/>
      <c r="BA207" s="34"/>
      <c r="BB207" s="34" t="str">
        <f t="shared" si="123"/>
        <v/>
      </c>
      <c r="BC207" s="31" t="str">
        <f t="shared" si="109"/>
        <v/>
      </c>
      <c r="BD207" s="51"/>
      <c r="BE207" s="33"/>
      <c r="BF207" s="34"/>
      <c r="BG207" s="34" t="str">
        <f t="shared" si="110"/>
        <v/>
      </c>
      <c r="BH207" s="34"/>
      <c r="BI207" s="34"/>
      <c r="BJ207" s="34"/>
      <c r="BK207" s="34" t="str">
        <f t="shared" si="124"/>
        <v/>
      </c>
      <c r="BL207" s="31" t="str">
        <f t="shared" si="111"/>
        <v/>
      </c>
      <c r="BM207" s="51"/>
      <c r="BN207" s="33"/>
      <c r="BO207" s="34"/>
      <c r="BP207" s="34" t="str">
        <f t="shared" si="112"/>
        <v/>
      </c>
      <c r="BQ207" s="34"/>
      <c r="BR207" s="34"/>
      <c r="BS207" s="34"/>
      <c r="BT207" s="34" t="str">
        <f t="shared" si="125"/>
        <v/>
      </c>
      <c r="BU207" s="31" t="str">
        <f t="shared" si="113"/>
        <v/>
      </c>
      <c r="BV207" s="51"/>
      <c r="BW207" s="33"/>
      <c r="BX207" s="34"/>
      <c r="BY207" s="34" t="str">
        <f t="shared" si="114"/>
        <v/>
      </c>
      <c r="BZ207" s="34"/>
      <c r="CA207" s="34"/>
      <c r="CB207" s="34"/>
      <c r="CC207" s="34" t="str">
        <f t="shared" si="126"/>
        <v/>
      </c>
      <c r="CD207" s="31" t="str">
        <f t="shared" si="115"/>
        <v/>
      </c>
      <c r="CE207" s="51"/>
      <c r="CF207" s="33"/>
      <c r="CG207" s="34" t="str">
        <f>IF($A207="","",IF(CF207="","I",LOOKUP(CF207/CH$2,{0,0.4,0.45,0.5,0.55,0.6,0.65,0.7,0.75,0.8,1},{"F","D","C","C+","B-","B","B+","A-","A","A+"})))</f>
        <v/>
      </c>
      <c r="CH207" s="35" t="str">
        <f>IF($A207="","",IF(CF207="","--",LOOKUP(CF207/CH$2,{0,0.4,0.45,0.5,0.55,0.6,0.65,0.7,0.75,0.8,1},{0,2,2.25,2.5,2.75,3,3.25,3.5,3.75,4})))</f>
        <v/>
      </c>
      <c r="CI207" s="52"/>
      <c r="CJ207" s="36"/>
      <c r="CK207" s="36"/>
      <c r="CL207" s="36" t="str">
        <f t="shared" si="116"/>
        <v/>
      </c>
      <c r="CM207" s="36"/>
      <c r="CN207" s="37"/>
      <c r="CO207" s="36"/>
      <c r="CP207" s="60" t="str">
        <f t="shared" si="117"/>
        <v/>
      </c>
      <c r="CQ207" s="64"/>
      <c r="CR207" s="35"/>
    </row>
    <row r="208" spans="1:96" s="38" customFormat="1" x14ac:dyDescent="0.25">
      <c r="A208" s="31"/>
      <c r="B208" s="32"/>
      <c r="C208" s="33"/>
      <c r="D208" s="34"/>
      <c r="E208" s="34" t="str">
        <f t="shared" si="98"/>
        <v/>
      </c>
      <c r="F208" s="34"/>
      <c r="G208" s="34"/>
      <c r="H208" s="34"/>
      <c r="I208" s="34" t="str">
        <f t="shared" si="118"/>
        <v/>
      </c>
      <c r="J208" s="34" t="str">
        <f t="shared" si="99"/>
        <v/>
      </c>
      <c r="K208" s="51"/>
      <c r="L208" s="39"/>
      <c r="M208" s="34"/>
      <c r="N208" s="34" t="str">
        <f t="shared" si="100"/>
        <v/>
      </c>
      <c r="O208" s="34"/>
      <c r="P208" s="34"/>
      <c r="Q208" s="34"/>
      <c r="R208" s="34" t="str">
        <f t="shared" si="119"/>
        <v/>
      </c>
      <c r="S208" s="31" t="str">
        <f t="shared" si="101"/>
        <v/>
      </c>
      <c r="T208" s="51"/>
      <c r="U208" s="33"/>
      <c r="V208" s="34"/>
      <c r="W208" s="34" t="str">
        <f t="shared" si="102"/>
        <v/>
      </c>
      <c r="X208" s="34"/>
      <c r="Y208" s="34"/>
      <c r="Z208" s="34"/>
      <c r="AA208" s="34" t="str">
        <f t="shared" si="120"/>
        <v/>
      </c>
      <c r="AB208" s="31" t="str">
        <f t="shared" si="103"/>
        <v/>
      </c>
      <c r="AC208" s="51"/>
      <c r="AD208" s="33"/>
      <c r="AE208" s="34"/>
      <c r="AF208" s="34" t="str">
        <f t="shared" si="104"/>
        <v/>
      </c>
      <c r="AG208" s="34"/>
      <c r="AH208" s="34"/>
      <c r="AI208" s="34"/>
      <c r="AJ208" s="34" t="str">
        <f t="shared" si="121"/>
        <v/>
      </c>
      <c r="AK208" s="31" t="str">
        <f t="shared" si="105"/>
        <v/>
      </c>
      <c r="AL208" s="51"/>
      <c r="AM208" s="33"/>
      <c r="AN208" s="34"/>
      <c r="AO208" s="34" t="str">
        <f t="shared" si="106"/>
        <v/>
      </c>
      <c r="AP208" s="34"/>
      <c r="AQ208" s="34"/>
      <c r="AR208" s="34"/>
      <c r="AS208" s="34" t="str">
        <f t="shared" si="122"/>
        <v/>
      </c>
      <c r="AT208" s="31" t="str">
        <f t="shared" si="107"/>
        <v/>
      </c>
      <c r="AU208" s="51"/>
      <c r="AV208" s="33"/>
      <c r="AW208" s="34"/>
      <c r="AX208" s="34" t="str">
        <f t="shared" si="108"/>
        <v/>
      </c>
      <c r="AY208" s="34"/>
      <c r="AZ208" s="34"/>
      <c r="BA208" s="34"/>
      <c r="BB208" s="34" t="str">
        <f t="shared" si="123"/>
        <v/>
      </c>
      <c r="BC208" s="31" t="str">
        <f t="shared" si="109"/>
        <v/>
      </c>
      <c r="BD208" s="51"/>
      <c r="BE208" s="33"/>
      <c r="BF208" s="34"/>
      <c r="BG208" s="34" t="str">
        <f t="shared" si="110"/>
        <v/>
      </c>
      <c r="BH208" s="34"/>
      <c r="BI208" s="34"/>
      <c r="BJ208" s="34"/>
      <c r="BK208" s="34" t="str">
        <f t="shared" si="124"/>
        <v/>
      </c>
      <c r="BL208" s="31" t="str">
        <f t="shared" si="111"/>
        <v/>
      </c>
      <c r="BM208" s="51"/>
      <c r="BN208" s="33"/>
      <c r="BO208" s="34"/>
      <c r="BP208" s="34" t="str">
        <f t="shared" si="112"/>
        <v/>
      </c>
      <c r="BQ208" s="34"/>
      <c r="BR208" s="34"/>
      <c r="BS208" s="34"/>
      <c r="BT208" s="34" t="str">
        <f t="shared" si="125"/>
        <v/>
      </c>
      <c r="BU208" s="31" t="str">
        <f t="shared" si="113"/>
        <v/>
      </c>
      <c r="BV208" s="51"/>
      <c r="BW208" s="33"/>
      <c r="BX208" s="34"/>
      <c r="BY208" s="34" t="str">
        <f t="shared" si="114"/>
        <v/>
      </c>
      <c r="BZ208" s="34"/>
      <c r="CA208" s="34"/>
      <c r="CB208" s="34"/>
      <c r="CC208" s="34" t="str">
        <f t="shared" si="126"/>
        <v/>
      </c>
      <c r="CD208" s="31" t="str">
        <f t="shared" si="115"/>
        <v/>
      </c>
      <c r="CE208" s="51"/>
      <c r="CF208" s="33"/>
      <c r="CG208" s="34" t="str">
        <f>IF($A208="","",IF(CF208="","I",LOOKUP(CF208/CH$2,{0,0.4,0.45,0.5,0.55,0.6,0.65,0.7,0.75,0.8,1},{"F","D","C","C+","B-","B","B+","A-","A","A+"})))</f>
        <v/>
      </c>
      <c r="CH208" s="35" t="str">
        <f>IF($A208="","",IF(CF208="","--",LOOKUP(CF208/CH$2,{0,0.4,0.45,0.5,0.55,0.6,0.65,0.7,0.75,0.8,1},{0,2,2.25,2.5,2.75,3,3.25,3.5,3.75,4})))</f>
        <v/>
      </c>
      <c r="CI208" s="52"/>
      <c r="CJ208" s="36"/>
      <c r="CK208" s="36"/>
      <c r="CL208" s="36" t="str">
        <f t="shared" si="116"/>
        <v/>
      </c>
      <c r="CM208" s="36"/>
      <c r="CN208" s="37"/>
      <c r="CO208" s="36"/>
      <c r="CP208" s="60" t="str">
        <f t="shared" si="117"/>
        <v/>
      </c>
      <c r="CQ208" s="64"/>
      <c r="CR208" s="35"/>
    </row>
    <row r="209" spans="1:96" s="38" customFormat="1" x14ac:dyDescent="0.25">
      <c r="A209" s="31"/>
      <c r="B209" s="32"/>
      <c r="C209" s="33"/>
      <c r="D209" s="34"/>
      <c r="E209" s="34" t="str">
        <f t="shared" si="98"/>
        <v/>
      </c>
      <c r="F209" s="34"/>
      <c r="G209" s="34"/>
      <c r="H209" s="34"/>
      <c r="I209" s="34" t="str">
        <f t="shared" si="118"/>
        <v/>
      </c>
      <c r="J209" s="34" t="str">
        <f t="shared" si="99"/>
        <v/>
      </c>
      <c r="K209" s="51"/>
      <c r="L209" s="39"/>
      <c r="M209" s="34"/>
      <c r="N209" s="34" t="str">
        <f t="shared" si="100"/>
        <v/>
      </c>
      <c r="O209" s="34"/>
      <c r="P209" s="34"/>
      <c r="Q209" s="34"/>
      <c r="R209" s="34" t="str">
        <f t="shared" si="119"/>
        <v/>
      </c>
      <c r="S209" s="31" t="str">
        <f t="shared" si="101"/>
        <v/>
      </c>
      <c r="T209" s="51"/>
      <c r="U209" s="33"/>
      <c r="V209" s="34"/>
      <c r="W209" s="34" t="str">
        <f t="shared" si="102"/>
        <v/>
      </c>
      <c r="X209" s="34"/>
      <c r="Y209" s="34"/>
      <c r="Z209" s="34"/>
      <c r="AA209" s="34" t="str">
        <f t="shared" si="120"/>
        <v/>
      </c>
      <c r="AB209" s="31" t="str">
        <f t="shared" si="103"/>
        <v/>
      </c>
      <c r="AC209" s="51"/>
      <c r="AD209" s="33"/>
      <c r="AE209" s="34"/>
      <c r="AF209" s="34" t="str">
        <f t="shared" si="104"/>
        <v/>
      </c>
      <c r="AG209" s="34"/>
      <c r="AH209" s="34"/>
      <c r="AI209" s="34"/>
      <c r="AJ209" s="34" t="str">
        <f t="shared" si="121"/>
        <v/>
      </c>
      <c r="AK209" s="31" t="str">
        <f t="shared" si="105"/>
        <v/>
      </c>
      <c r="AL209" s="51"/>
      <c r="AM209" s="33"/>
      <c r="AN209" s="34"/>
      <c r="AO209" s="34" t="str">
        <f t="shared" si="106"/>
        <v/>
      </c>
      <c r="AP209" s="34"/>
      <c r="AQ209" s="34"/>
      <c r="AR209" s="34"/>
      <c r="AS209" s="34" t="str">
        <f t="shared" si="122"/>
        <v/>
      </c>
      <c r="AT209" s="31" t="str">
        <f t="shared" si="107"/>
        <v/>
      </c>
      <c r="AU209" s="51"/>
      <c r="AV209" s="33"/>
      <c r="AW209" s="34"/>
      <c r="AX209" s="34" t="str">
        <f t="shared" si="108"/>
        <v/>
      </c>
      <c r="AY209" s="34"/>
      <c r="AZ209" s="34"/>
      <c r="BA209" s="34"/>
      <c r="BB209" s="34" t="str">
        <f t="shared" si="123"/>
        <v/>
      </c>
      <c r="BC209" s="31" t="str">
        <f t="shared" si="109"/>
        <v/>
      </c>
      <c r="BD209" s="51"/>
      <c r="BE209" s="33"/>
      <c r="BF209" s="34"/>
      <c r="BG209" s="34" t="str">
        <f t="shared" si="110"/>
        <v/>
      </c>
      <c r="BH209" s="34"/>
      <c r="BI209" s="34"/>
      <c r="BJ209" s="34"/>
      <c r="BK209" s="34" t="str">
        <f t="shared" si="124"/>
        <v/>
      </c>
      <c r="BL209" s="31" t="str">
        <f t="shared" si="111"/>
        <v/>
      </c>
      <c r="BM209" s="51"/>
      <c r="BN209" s="33"/>
      <c r="BO209" s="34"/>
      <c r="BP209" s="34" t="str">
        <f t="shared" si="112"/>
        <v/>
      </c>
      <c r="BQ209" s="34"/>
      <c r="BR209" s="34"/>
      <c r="BS209" s="34"/>
      <c r="BT209" s="34" t="str">
        <f t="shared" si="125"/>
        <v/>
      </c>
      <c r="BU209" s="31" t="str">
        <f t="shared" si="113"/>
        <v/>
      </c>
      <c r="BV209" s="51"/>
      <c r="BW209" s="33"/>
      <c r="BX209" s="34"/>
      <c r="BY209" s="34" t="str">
        <f t="shared" si="114"/>
        <v/>
      </c>
      <c r="BZ209" s="34"/>
      <c r="CA209" s="34"/>
      <c r="CB209" s="34"/>
      <c r="CC209" s="34" t="str">
        <f t="shared" si="126"/>
        <v/>
      </c>
      <c r="CD209" s="31" t="str">
        <f t="shared" si="115"/>
        <v/>
      </c>
      <c r="CE209" s="51"/>
      <c r="CF209" s="33"/>
      <c r="CG209" s="34" t="str">
        <f>IF($A209="","",IF(CF209="","I",LOOKUP(CF209/CH$2,{0,0.4,0.45,0.5,0.55,0.6,0.65,0.7,0.75,0.8,1},{"F","D","C","C+","B-","B","B+","A-","A","A+"})))</f>
        <v/>
      </c>
      <c r="CH209" s="35" t="str">
        <f>IF($A209="","",IF(CF209="","--",LOOKUP(CF209/CH$2,{0,0.4,0.45,0.5,0.55,0.6,0.65,0.7,0.75,0.8,1},{0,2,2.25,2.5,2.75,3,3.25,3.5,3.75,4})))</f>
        <v/>
      </c>
      <c r="CI209" s="52"/>
      <c r="CJ209" s="36"/>
      <c r="CK209" s="36"/>
      <c r="CL209" s="36" t="str">
        <f t="shared" si="116"/>
        <v/>
      </c>
      <c r="CM209" s="36"/>
      <c r="CN209" s="37"/>
      <c r="CO209" s="36"/>
      <c r="CP209" s="60" t="str">
        <f t="shared" si="117"/>
        <v/>
      </c>
      <c r="CQ209" s="64"/>
      <c r="CR209" s="35"/>
    </row>
    <row r="210" spans="1:96" s="38" customFormat="1" x14ac:dyDescent="0.25">
      <c r="A210" s="31"/>
      <c r="B210" s="32"/>
      <c r="C210" s="33"/>
      <c r="D210" s="34"/>
      <c r="E210" s="34" t="str">
        <f t="shared" si="98"/>
        <v/>
      </c>
      <c r="F210" s="34"/>
      <c r="G210" s="34"/>
      <c r="H210" s="34"/>
      <c r="I210" s="34" t="str">
        <f t="shared" si="118"/>
        <v/>
      </c>
      <c r="J210" s="34" t="str">
        <f t="shared" si="99"/>
        <v/>
      </c>
      <c r="K210" s="51"/>
      <c r="L210" s="39"/>
      <c r="M210" s="34"/>
      <c r="N210" s="34" t="str">
        <f t="shared" si="100"/>
        <v/>
      </c>
      <c r="O210" s="34"/>
      <c r="P210" s="34"/>
      <c r="Q210" s="34"/>
      <c r="R210" s="34" t="str">
        <f t="shared" si="119"/>
        <v/>
      </c>
      <c r="S210" s="31" t="str">
        <f t="shared" si="101"/>
        <v/>
      </c>
      <c r="T210" s="51"/>
      <c r="U210" s="33"/>
      <c r="V210" s="34"/>
      <c r="W210" s="34" t="str">
        <f t="shared" si="102"/>
        <v/>
      </c>
      <c r="X210" s="34"/>
      <c r="Y210" s="34"/>
      <c r="Z210" s="34"/>
      <c r="AA210" s="34" t="str">
        <f t="shared" si="120"/>
        <v/>
      </c>
      <c r="AB210" s="31" t="str">
        <f t="shared" si="103"/>
        <v/>
      </c>
      <c r="AC210" s="51"/>
      <c r="AD210" s="33"/>
      <c r="AE210" s="34"/>
      <c r="AF210" s="34" t="str">
        <f t="shared" si="104"/>
        <v/>
      </c>
      <c r="AG210" s="34"/>
      <c r="AH210" s="34"/>
      <c r="AI210" s="34"/>
      <c r="AJ210" s="34" t="str">
        <f t="shared" si="121"/>
        <v/>
      </c>
      <c r="AK210" s="31" t="str">
        <f t="shared" si="105"/>
        <v/>
      </c>
      <c r="AL210" s="51"/>
      <c r="AM210" s="33"/>
      <c r="AN210" s="34"/>
      <c r="AO210" s="34" t="str">
        <f t="shared" si="106"/>
        <v/>
      </c>
      <c r="AP210" s="34"/>
      <c r="AQ210" s="34"/>
      <c r="AR210" s="34"/>
      <c r="AS210" s="34" t="str">
        <f t="shared" si="122"/>
        <v/>
      </c>
      <c r="AT210" s="31" t="str">
        <f t="shared" si="107"/>
        <v/>
      </c>
      <c r="AU210" s="51"/>
      <c r="AV210" s="33"/>
      <c r="AW210" s="34"/>
      <c r="AX210" s="34" t="str">
        <f t="shared" si="108"/>
        <v/>
      </c>
      <c r="AY210" s="34"/>
      <c r="AZ210" s="34"/>
      <c r="BA210" s="34"/>
      <c r="BB210" s="34" t="str">
        <f t="shared" si="123"/>
        <v/>
      </c>
      <c r="BC210" s="31" t="str">
        <f t="shared" si="109"/>
        <v/>
      </c>
      <c r="BD210" s="51"/>
      <c r="BE210" s="33"/>
      <c r="BF210" s="34"/>
      <c r="BG210" s="34" t="str">
        <f t="shared" si="110"/>
        <v/>
      </c>
      <c r="BH210" s="34"/>
      <c r="BI210" s="34"/>
      <c r="BJ210" s="34"/>
      <c r="BK210" s="34" t="str">
        <f t="shared" si="124"/>
        <v/>
      </c>
      <c r="BL210" s="31" t="str">
        <f t="shared" si="111"/>
        <v/>
      </c>
      <c r="BM210" s="51"/>
      <c r="BN210" s="33"/>
      <c r="BO210" s="34"/>
      <c r="BP210" s="34" t="str">
        <f t="shared" si="112"/>
        <v/>
      </c>
      <c r="BQ210" s="34"/>
      <c r="BR210" s="34"/>
      <c r="BS210" s="34"/>
      <c r="BT210" s="34" t="str">
        <f t="shared" si="125"/>
        <v/>
      </c>
      <c r="BU210" s="31" t="str">
        <f t="shared" si="113"/>
        <v/>
      </c>
      <c r="BV210" s="51"/>
      <c r="BW210" s="33"/>
      <c r="BX210" s="34"/>
      <c r="BY210" s="34" t="str">
        <f t="shared" si="114"/>
        <v/>
      </c>
      <c r="BZ210" s="34"/>
      <c r="CA210" s="34"/>
      <c r="CB210" s="34"/>
      <c r="CC210" s="34" t="str">
        <f t="shared" si="126"/>
        <v/>
      </c>
      <c r="CD210" s="31" t="str">
        <f t="shared" si="115"/>
        <v/>
      </c>
      <c r="CE210" s="51"/>
      <c r="CF210" s="33"/>
      <c r="CG210" s="34" t="str">
        <f>IF($A210="","",IF(CF210="","I",LOOKUP(CF210/CH$2,{0,0.4,0.45,0.5,0.55,0.6,0.65,0.7,0.75,0.8,1},{"F","D","C","C+","B-","B","B+","A-","A","A+"})))</f>
        <v/>
      </c>
      <c r="CH210" s="35" t="str">
        <f>IF($A210="","",IF(CF210="","--",LOOKUP(CF210/CH$2,{0,0.4,0.45,0.5,0.55,0.6,0.65,0.7,0.75,0.8,1},{0,2,2.25,2.5,2.75,3,3.25,3.5,3.75,4})))</f>
        <v/>
      </c>
      <c r="CI210" s="52"/>
      <c r="CJ210" s="36"/>
      <c r="CK210" s="36"/>
      <c r="CL210" s="36" t="str">
        <f t="shared" si="116"/>
        <v/>
      </c>
      <c r="CM210" s="36"/>
      <c r="CN210" s="37"/>
      <c r="CO210" s="36"/>
      <c r="CP210" s="60" t="str">
        <f t="shared" si="117"/>
        <v/>
      </c>
      <c r="CQ210" s="64"/>
      <c r="CR210" s="35"/>
    </row>
    <row r="211" spans="1:96" s="38" customFormat="1" x14ac:dyDescent="0.25">
      <c r="A211" s="31"/>
      <c r="B211" s="32"/>
      <c r="C211" s="33"/>
      <c r="D211" s="34"/>
      <c r="E211" s="34" t="str">
        <f t="shared" si="98"/>
        <v/>
      </c>
      <c r="F211" s="34"/>
      <c r="G211" s="34"/>
      <c r="H211" s="34"/>
      <c r="I211" s="34" t="str">
        <f t="shared" si="118"/>
        <v/>
      </c>
      <c r="J211" s="34" t="str">
        <f t="shared" si="99"/>
        <v/>
      </c>
      <c r="K211" s="51"/>
      <c r="L211" s="39"/>
      <c r="M211" s="34"/>
      <c r="N211" s="34" t="str">
        <f t="shared" si="100"/>
        <v/>
      </c>
      <c r="O211" s="34"/>
      <c r="P211" s="34"/>
      <c r="Q211" s="34"/>
      <c r="R211" s="34" t="str">
        <f t="shared" si="119"/>
        <v/>
      </c>
      <c r="S211" s="31" t="str">
        <f t="shared" si="101"/>
        <v/>
      </c>
      <c r="T211" s="51"/>
      <c r="U211" s="33"/>
      <c r="V211" s="34"/>
      <c r="W211" s="34" t="str">
        <f t="shared" si="102"/>
        <v/>
      </c>
      <c r="X211" s="34"/>
      <c r="Y211" s="34"/>
      <c r="Z211" s="34"/>
      <c r="AA211" s="34" t="str">
        <f t="shared" si="120"/>
        <v/>
      </c>
      <c r="AB211" s="31" t="str">
        <f t="shared" si="103"/>
        <v/>
      </c>
      <c r="AC211" s="51"/>
      <c r="AD211" s="33"/>
      <c r="AE211" s="34"/>
      <c r="AF211" s="34" t="str">
        <f t="shared" si="104"/>
        <v/>
      </c>
      <c r="AG211" s="34"/>
      <c r="AH211" s="34"/>
      <c r="AI211" s="34"/>
      <c r="AJ211" s="34" t="str">
        <f t="shared" si="121"/>
        <v/>
      </c>
      <c r="AK211" s="31" t="str">
        <f t="shared" si="105"/>
        <v/>
      </c>
      <c r="AL211" s="51"/>
      <c r="AM211" s="33"/>
      <c r="AN211" s="34"/>
      <c r="AO211" s="34" t="str">
        <f t="shared" si="106"/>
        <v/>
      </c>
      <c r="AP211" s="34"/>
      <c r="AQ211" s="34"/>
      <c r="AR211" s="34"/>
      <c r="AS211" s="34" t="str">
        <f t="shared" si="122"/>
        <v/>
      </c>
      <c r="AT211" s="31" t="str">
        <f t="shared" si="107"/>
        <v/>
      </c>
      <c r="AU211" s="51"/>
      <c r="AV211" s="33"/>
      <c r="AW211" s="34"/>
      <c r="AX211" s="34" t="str">
        <f t="shared" si="108"/>
        <v/>
      </c>
      <c r="AY211" s="34"/>
      <c r="AZ211" s="34"/>
      <c r="BA211" s="34"/>
      <c r="BB211" s="34" t="str">
        <f t="shared" si="123"/>
        <v/>
      </c>
      <c r="BC211" s="31" t="str">
        <f t="shared" si="109"/>
        <v/>
      </c>
      <c r="BD211" s="51"/>
      <c r="BE211" s="33"/>
      <c r="BF211" s="34"/>
      <c r="BG211" s="34" t="str">
        <f t="shared" si="110"/>
        <v/>
      </c>
      <c r="BH211" s="34"/>
      <c r="BI211" s="34"/>
      <c r="BJ211" s="34"/>
      <c r="BK211" s="34" t="str">
        <f t="shared" si="124"/>
        <v/>
      </c>
      <c r="BL211" s="31" t="str">
        <f t="shared" si="111"/>
        <v/>
      </c>
      <c r="BM211" s="51"/>
      <c r="BN211" s="33"/>
      <c r="BO211" s="34"/>
      <c r="BP211" s="34" t="str">
        <f t="shared" si="112"/>
        <v/>
      </c>
      <c r="BQ211" s="34"/>
      <c r="BR211" s="34"/>
      <c r="BS211" s="34"/>
      <c r="BT211" s="34" t="str">
        <f t="shared" si="125"/>
        <v/>
      </c>
      <c r="BU211" s="31" t="str">
        <f t="shared" si="113"/>
        <v/>
      </c>
      <c r="BV211" s="51"/>
      <c r="BW211" s="33"/>
      <c r="BX211" s="34"/>
      <c r="BY211" s="34" t="str">
        <f t="shared" si="114"/>
        <v/>
      </c>
      <c r="BZ211" s="34"/>
      <c r="CA211" s="34"/>
      <c r="CB211" s="34"/>
      <c r="CC211" s="34" t="str">
        <f t="shared" si="126"/>
        <v/>
      </c>
      <c r="CD211" s="31" t="str">
        <f t="shared" si="115"/>
        <v/>
      </c>
      <c r="CE211" s="51"/>
      <c r="CF211" s="33"/>
      <c r="CG211" s="34" t="str">
        <f>IF($A211="","",IF(CF211="","I",LOOKUP(CF211/CH$2,{0,0.4,0.45,0.5,0.55,0.6,0.65,0.7,0.75,0.8,1},{"F","D","C","C+","B-","B","B+","A-","A","A+"})))</f>
        <v/>
      </c>
      <c r="CH211" s="35" t="str">
        <f>IF($A211="","",IF(CF211="","--",LOOKUP(CF211/CH$2,{0,0.4,0.45,0.5,0.55,0.6,0.65,0.7,0.75,0.8,1},{0,2,2.25,2.5,2.75,3,3.25,3.5,3.75,4})))</f>
        <v/>
      </c>
      <c r="CI211" s="52"/>
      <c r="CJ211" s="36"/>
      <c r="CK211" s="36"/>
      <c r="CL211" s="36" t="str">
        <f t="shared" si="116"/>
        <v/>
      </c>
      <c r="CM211" s="36"/>
      <c r="CN211" s="37"/>
      <c r="CO211" s="36"/>
      <c r="CP211" s="60" t="str">
        <f t="shared" si="117"/>
        <v/>
      </c>
      <c r="CQ211" s="64"/>
      <c r="CR211" s="35"/>
    </row>
    <row r="212" spans="1:96" s="38" customFormat="1" x14ac:dyDescent="0.25">
      <c r="A212" s="31"/>
      <c r="B212" s="32"/>
      <c r="C212" s="33"/>
      <c r="D212" s="34"/>
      <c r="E212" s="34" t="str">
        <f t="shared" si="98"/>
        <v/>
      </c>
      <c r="F212" s="34"/>
      <c r="G212" s="34"/>
      <c r="H212" s="34"/>
      <c r="I212" s="34" t="str">
        <f t="shared" si="118"/>
        <v/>
      </c>
      <c r="J212" s="34" t="str">
        <f t="shared" si="99"/>
        <v/>
      </c>
      <c r="K212" s="51"/>
      <c r="L212" s="39"/>
      <c r="M212" s="34"/>
      <c r="N212" s="34" t="str">
        <f t="shared" si="100"/>
        <v/>
      </c>
      <c r="O212" s="34"/>
      <c r="P212" s="34"/>
      <c r="Q212" s="34"/>
      <c r="R212" s="34" t="str">
        <f t="shared" si="119"/>
        <v/>
      </c>
      <c r="S212" s="31" t="str">
        <f t="shared" si="101"/>
        <v/>
      </c>
      <c r="T212" s="51"/>
      <c r="U212" s="33"/>
      <c r="V212" s="34"/>
      <c r="W212" s="34" t="str">
        <f t="shared" si="102"/>
        <v/>
      </c>
      <c r="X212" s="34"/>
      <c r="Y212" s="34"/>
      <c r="Z212" s="34"/>
      <c r="AA212" s="34" t="str">
        <f t="shared" si="120"/>
        <v/>
      </c>
      <c r="AB212" s="31" t="str">
        <f t="shared" si="103"/>
        <v/>
      </c>
      <c r="AC212" s="51"/>
      <c r="AD212" s="33"/>
      <c r="AE212" s="34"/>
      <c r="AF212" s="34" t="str">
        <f t="shared" si="104"/>
        <v/>
      </c>
      <c r="AG212" s="34"/>
      <c r="AH212" s="34"/>
      <c r="AI212" s="34"/>
      <c r="AJ212" s="34" t="str">
        <f t="shared" si="121"/>
        <v/>
      </c>
      <c r="AK212" s="31" t="str">
        <f t="shared" si="105"/>
        <v/>
      </c>
      <c r="AL212" s="51"/>
      <c r="AM212" s="33"/>
      <c r="AN212" s="34"/>
      <c r="AO212" s="34" t="str">
        <f t="shared" si="106"/>
        <v/>
      </c>
      <c r="AP212" s="34"/>
      <c r="AQ212" s="34"/>
      <c r="AR212" s="34"/>
      <c r="AS212" s="34" t="str">
        <f t="shared" si="122"/>
        <v/>
      </c>
      <c r="AT212" s="31" t="str">
        <f t="shared" si="107"/>
        <v/>
      </c>
      <c r="AU212" s="51"/>
      <c r="AV212" s="33"/>
      <c r="AW212" s="34"/>
      <c r="AX212" s="34" t="str">
        <f t="shared" si="108"/>
        <v/>
      </c>
      <c r="AY212" s="34"/>
      <c r="AZ212" s="34"/>
      <c r="BA212" s="34"/>
      <c r="BB212" s="34" t="str">
        <f t="shared" si="123"/>
        <v/>
      </c>
      <c r="BC212" s="31" t="str">
        <f t="shared" si="109"/>
        <v/>
      </c>
      <c r="BD212" s="51"/>
      <c r="BE212" s="33"/>
      <c r="BF212" s="34"/>
      <c r="BG212" s="34" t="str">
        <f t="shared" si="110"/>
        <v/>
      </c>
      <c r="BH212" s="34"/>
      <c r="BI212" s="34"/>
      <c r="BJ212" s="34"/>
      <c r="BK212" s="34" t="str">
        <f t="shared" si="124"/>
        <v/>
      </c>
      <c r="BL212" s="31" t="str">
        <f t="shared" si="111"/>
        <v/>
      </c>
      <c r="BM212" s="51"/>
      <c r="BN212" s="33"/>
      <c r="BO212" s="34"/>
      <c r="BP212" s="34" t="str">
        <f t="shared" si="112"/>
        <v/>
      </c>
      <c r="BQ212" s="34"/>
      <c r="BR212" s="34"/>
      <c r="BS212" s="34"/>
      <c r="BT212" s="34" t="str">
        <f t="shared" si="125"/>
        <v/>
      </c>
      <c r="BU212" s="31" t="str">
        <f t="shared" si="113"/>
        <v/>
      </c>
      <c r="BV212" s="51"/>
      <c r="BW212" s="33"/>
      <c r="BX212" s="34"/>
      <c r="BY212" s="34" t="str">
        <f t="shared" si="114"/>
        <v/>
      </c>
      <c r="BZ212" s="34"/>
      <c r="CA212" s="34"/>
      <c r="CB212" s="34"/>
      <c r="CC212" s="34" t="str">
        <f t="shared" si="126"/>
        <v/>
      </c>
      <c r="CD212" s="31" t="str">
        <f t="shared" si="115"/>
        <v/>
      </c>
      <c r="CE212" s="51"/>
      <c r="CF212" s="33"/>
      <c r="CG212" s="34" t="str">
        <f>IF($A212="","",IF(CF212="","I",LOOKUP(CF212/CH$2,{0,0.4,0.45,0.5,0.55,0.6,0.65,0.7,0.75,0.8,1},{"F","D","C","C+","B-","B","B+","A-","A","A+"})))</f>
        <v/>
      </c>
      <c r="CH212" s="35" t="str">
        <f>IF($A212="","",IF(CF212="","--",LOOKUP(CF212/CH$2,{0,0.4,0.45,0.5,0.55,0.6,0.65,0.7,0.75,0.8,1},{0,2,2.25,2.5,2.75,3,3.25,3.5,3.75,4})))</f>
        <v/>
      </c>
      <c r="CI212" s="52"/>
      <c r="CJ212" s="36"/>
      <c r="CK212" s="36"/>
      <c r="CL212" s="36" t="str">
        <f t="shared" si="116"/>
        <v/>
      </c>
      <c r="CM212" s="36"/>
      <c r="CN212" s="37"/>
      <c r="CO212" s="36"/>
      <c r="CP212" s="60" t="str">
        <f t="shared" si="117"/>
        <v/>
      </c>
      <c r="CQ212" s="64"/>
      <c r="CR212" s="35"/>
    </row>
    <row r="213" spans="1:96" s="38" customFormat="1" x14ac:dyDescent="0.25">
      <c r="A213" s="31"/>
      <c r="B213" s="32"/>
      <c r="C213" s="33"/>
      <c r="D213" s="34"/>
      <c r="E213" s="34" t="str">
        <f t="shared" si="98"/>
        <v/>
      </c>
      <c r="F213" s="34"/>
      <c r="G213" s="34"/>
      <c r="H213" s="34"/>
      <c r="I213" s="34" t="str">
        <f t="shared" si="118"/>
        <v/>
      </c>
      <c r="J213" s="34" t="str">
        <f t="shared" si="99"/>
        <v/>
      </c>
      <c r="K213" s="51"/>
      <c r="L213" s="39"/>
      <c r="M213" s="34"/>
      <c r="N213" s="34" t="str">
        <f t="shared" si="100"/>
        <v/>
      </c>
      <c r="O213" s="34"/>
      <c r="P213" s="34"/>
      <c r="Q213" s="34"/>
      <c r="R213" s="34" t="str">
        <f t="shared" si="119"/>
        <v/>
      </c>
      <c r="S213" s="31" t="str">
        <f t="shared" si="101"/>
        <v/>
      </c>
      <c r="T213" s="51"/>
      <c r="U213" s="33"/>
      <c r="V213" s="34"/>
      <c r="W213" s="34" t="str">
        <f t="shared" si="102"/>
        <v/>
      </c>
      <c r="X213" s="34"/>
      <c r="Y213" s="34"/>
      <c r="Z213" s="34"/>
      <c r="AA213" s="34" t="str">
        <f t="shared" si="120"/>
        <v/>
      </c>
      <c r="AB213" s="31" t="str">
        <f t="shared" si="103"/>
        <v/>
      </c>
      <c r="AC213" s="51"/>
      <c r="AD213" s="33"/>
      <c r="AE213" s="34"/>
      <c r="AF213" s="34" t="str">
        <f t="shared" si="104"/>
        <v/>
      </c>
      <c r="AG213" s="34"/>
      <c r="AH213" s="34"/>
      <c r="AI213" s="34"/>
      <c r="AJ213" s="34" t="str">
        <f t="shared" si="121"/>
        <v/>
      </c>
      <c r="AK213" s="31" t="str">
        <f t="shared" si="105"/>
        <v/>
      </c>
      <c r="AL213" s="51"/>
      <c r="AM213" s="33"/>
      <c r="AN213" s="34"/>
      <c r="AO213" s="34" t="str">
        <f t="shared" si="106"/>
        <v/>
      </c>
      <c r="AP213" s="34"/>
      <c r="AQ213" s="34"/>
      <c r="AR213" s="34"/>
      <c r="AS213" s="34" t="str">
        <f t="shared" si="122"/>
        <v/>
      </c>
      <c r="AT213" s="31" t="str">
        <f t="shared" si="107"/>
        <v/>
      </c>
      <c r="AU213" s="51"/>
      <c r="AV213" s="33"/>
      <c r="AW213" s="34"/>
      <c r="AX213" s="34" t="str">
        <f t="shared" si="108"/>
        <v/>
      </c>
      <c r="AY213" s="34"/>
      <c r="AZ213" s="34"/>
      <c r="BA213" s="34"/>
      <c r="BB213" s="34" t="str">
        <f t="shared" si="123"/>
        <v/>
      </c>
      <c r="BC213" s="31" t="str">
        <f t="shared" si="109"/>
        <v/>
      </c>
      <c r="BD213" s="51"/>
      <c r="BE213" s="33"/>
      <c r="BF213" s="34"/>
      <c r="BG213" s="34" t="str">
        <f t="shared" si="110"/>
        <v/>
      </c>
      <c r="BH213" s="34"/>
      <c r="BI213" s="34"/>
      <c r="BJ213" s="34"/>
      <c r="BK213" s="34" t="str">
        <f t="shared" si="124"/>
        <v/>
      </c>
      <c r="BL213" s="31" t="str">
        <f t="shared" si="111"/>
        <v/>
      </c>
      <c r="BM213" s="51"/>
      <c r="BN213" s="33"/>
      <c r="BO213" s="34"/>
      <c r="BP213" s="34" t="str">
        <f t="shared" si="112"/>
        <v/>
      </c>
      <c r="BQ213" s="34"/>
      <c r="BR213" s="34"/>
      <c r="BS213" s="34"/>
      <c r="BT213" s="34" t="str">
        <f t="shared" si="125"/>
        <v/>
      </c>
      <c r="BU213" s="31" t="str">
        <f t="shared" si="113"/>
        <v/>
      </c>
      <c r="BV213" s="51"/>
      <c r="BW213" s="33"/>
      <c r="BX213" s="34"/>
      <c r="BY213" s="34" t="str">
        <f t="shared" si="114"/>
        <v/>
      </c>
      <c r="BZ213" s="34"/>
      <c r="CA213" s="34"/>
      <c r="CB213" s="34"/>
      <c r="CC213" s="34" t="str">
        <f t="shared" si="126"/>
        <v/>
      </c>
      <c r="CD213" s="31" t="str">
        <f t="shared" si="115"/>
        <v/>
      </c>
      <c r="CE213" s="51"/>
      <c r="CF213" s="33"/>
      <c r="CG213" s="34" t="str">
        <f>IF($A213="","",IF(CF213="","I",LOOKUP(CF213/CH$2,{0,0.4,0.45,0.5,0.55,0.6,0.65,0.7,0.75,0.8,1},{"F","D","C","C+","B-","B","B+","A-","A","A+"})))</f>
        <v/>
      </c>
      <c r="CH213" s="35" t="str">
        <f>IF($A213="","",IF(CF213="","--",LOOKUP(CF213/CH$2,{0,0.4,0.45,0.5,0.55,0.6,0.65,0.7,0.75,0.8,1},{0,2,2.25,2.5,2.75,3,3.25,3.5,3.75,4})))</f>
        <v/>
      </c>
      <c r="CI213" s="52"/>
      <c r="CJ213" s="36"/>
      <c r="CK213" s="36"/>
      <c r="CL213" s="36" t="str">
        <f t="shared" si="116"/>
        <v/>
      </c>
      <c r="CM213" s="36"/>
      <c r="CN213" s="37"/>
      <c r="CO213" s="36"/>
      <c r="CP213" s="60" t="str">
        <f t="shared" si="117"/>
        <v/>
      </c>
      <c r="CQ213" s="64"/>
      <c r="CR213" s="35"/>
    </row>
    <row r="214" spans="1:96" s="38" customFormat="1" x14ac:dyDescent="0.25">
      <c r="A214" s="31"/>
      <c r="B214" s="32"/>
      <c r="C214" s="33"/>
      <c r="D214" s="34"/>
      <c r="E214" s="34" t="str">
        <f t="shared" si="98"/>
        <v/>
      </c>
      <c r="F214" s="34"/>
      <c r="G214" s="34"/>
      <c r="H214" s="34"/>
      <c r="I214" s="34" t="str">
        <f t="shared" si="118"/>
        <v/>
      </c>
      <c r="J214" s="34" t="str">
        <f t="shared" si="99"/>
        <v/>
      </c>
      <c r="K214" s="51"/>
      <c r="L214" s="39"/>
      <c r="M214" s="34"/>
      <c r="N214" s="34" t="str">
        <f t="shared" si="100"/>
        <v/>
      </c>
      <c r="O214" s="34"/>
      <c r="P214" s="34"/>
      <c r="Q214" s="34"/>
      <c r="R214" s="34" t="str">
        <f t="shared" si="119"/>
        <v/>
      </c>
      <c r="S214" s="31" t="str">
        <f t="shared" si="101"/>
        <v/>
      </c>
      <c r="T214" s="51"/>
      <c r="U214" s="33"/>
      <c r="V214" s="34"/>
      <c r="W214" s="34" t="str">
        <f t="shared" si="102"/>
        <v/>
      </c>
      <c r="X214" s="34"/>
      <c r="Y214" s="34"/>
      <c r="Z214" s="34"/>
      <c r="AA214" s="34" t="str">
        <f t="shared" si="120"/>
        <v/>
      </c>
      <c r="AB214" s="31" t="str">
        <f t="shared" si="103"/>
        <v/>
      </c>
      <c r="AC214" s="51"/>
      <c r="AD214" s="33"/>
      <c r="AE214" s="34"/>
      <c r="AF214" s="34" t="str">
        <f t="shared" si="104"/>
        <v/>
      </c>
      <c r="AG214" s="34"/>
      <c r="AH214" s="34"/>
      <c r="AI214" s="34"/>
      <c r="AJ214" s="34" t="str">
        <f t="shared" si="121"/>
        <v/>
      </c>
      <c r="AK214" s="31" t="str">
        <f t="shared" si="105"/>
        <v/>
      </c>
      <c r="AL214" s="51"/>
      <c r="AM214" s="33"/>
      <c r="AN214" s="34"/>
      <c r="AO214" s="34" t="str">
        <f t="shared" si="106"/>
        <v/>
      </c>
      <c r="AP214" s="34"/>
      <c r="AQ214" s="34"/>
      <c r="AR214" s="34"/>
      <c r="AS214" s="34" t="str">
        <f t="shared" si="122"/>
        <v/>
      </c>
      <c r="AT214" s="31" t="str">
        <f t="shared" si="107"/>
        <v/>
      </c>
      <c r="AU214" s="51"/>
      <c r="AV214" s="33"/>
      <c r="AW214" s="34"/>
      <c r="AX214" s="34" t="str">
        <f t="shared" si="108"/>
        <v/>
      </c>
      <c r="AY214" s="34"/>
      <c r="AZ214" s="34"/>
      <c r="BA214" s="34"/>
      <c r="BB214" s="34" t="str">
        <f t="shared" si="123"/>
        <v/>
      </c>
      <c r="BC214" s="31" t="str">
        <f t="shared" si="109"/>
        <v/>
      </c>
      <c r="BD214" s="51"/>
      <c r="BE214" s="33"/>
      <c r="BF214" s="34"/>
      <c r="BG214" s="34" t="str">
        <f t="shared" si="110"/>
        <v/>
      </c>
      <c r="BH214" s="34"/>
      <c r="BI214" s="34"/>
      <c r="BJ214" s="34"/>
      <c r="BK214" s="34" t="str">
        <f t="shared" si="124"/>
        <v/>
      </c>
      <c r="BL214" s="31" t="str">
        <f t="shared" si="111"/>
        <v/>
      </c>
      <c r="BM214" s="51"/>
      <c r="BN214" s="33"/>
      <c r="BO214" s="34"/>
      <c r="BP214" s="34" t="str">
        <f t="shared" si="112"/>
        <v/>
      </c>
      <c r="BQ214" s="34"/>
      <c r="BR214" s="34"/>
      <c r="BS214" s="34"/>
      <c r="BT214" s="34" t="str">
        <f t="shared" si="125"/>
        <v/>
      </c>
      <c r="BU214" s="31" t="str">
        <f t="shared" si="113"/>
        <v/>
      </c>
      <c r="BV214" s="51"/>
      <c r="BW214" s="33"/>
      <c r="BX214" s="34"/>
      <c r="BY214" s="34" t="str">
        <f t="shared" si="114"/>
        <v/>
      </c>
      <c r="BZ214" s="34"/>
      <c r="CA214" s="34"/>
      <c r="CB214" s="34"/>
      <c r="CC214" s="34" t="str">
        <f t="shared" si="126"/>
        <v/>
      </c>
      <c r="CD214" s="31" t="str">
        <f t="shared" si="115"/>
        <v/>
      </c>
      <c r="CE214" s="51"/>
      <c r="CF214" s="33"/>
      <c r="CG214" s="34" t="str">
        <f>IF($A214="","",IF(CF214="","I",LOOKUP(CF214/CH$2,{0,0.4,0.45,0.5,0.55,0.6,0.65,0.7,0.75,0.8,1},{"F","D","C","C+","B-","B","B+","A-","A","A+"})))</f>
        <v/>
      </c>
      <c r="CH214" s="35" t="str">
        <f>IF($A214="","",IF(CF214="","--",LOOKUP(CF214/CH$2,{0,0.4,0.45,0.5,0.55,0.6,0.65,0.7,0.75,0.8,1},{0,2,2.25,2.5,2.75,3,3.25,3.5,3.75,4})))</f>
        <v/>
      </c>
      <c r="CI214" s="52"/>
      <c r="CJ214" s="36"/>
      <c r="CK214" s="36"/>
      <c r="CL214" s="36" t="str">
        <f t="shared" si="116"/>
        <v/>
      </c>
      <c r="CM214" s="36"/>
      <c r="CN214" s="37"/>
      <c r="CO214" s="36"/>
      <c r="CP214" s="60" t="str">
        <f t="shared" si="117"/>
        <v/>
      </c>
      <c r="CQ214" s="64"/>
      <c r="CR214" s="35"/>
    </row>
    <row r="215" spans="1:96" s="38" customFormat="1" x14ac:dyDescent="0.25">
      <c r="A215" s="31"/>
      <c r="B215" s="32"/>
      <c r="C215" s="33"/>
      <c r="D215" s="34"/>
      <c r="E215" s="34" t="str">
        <f t="shared" si="98"/>
        <v/>
      </c>
      <c r="F215" s="34"/>
      <c r="G215" s="34"/>
      <c r="H215" s="34"/>
      <c r="I215" s="34" t="str">
        <f t="shared" si="118"/>
        <v/>
      </c>
      <c r="J215" s="34" t="str">
        <f t="shared" si="99"/>
        <v/>
      </c>
      <c r="K215" s="51"/>
      <c r="L215" s="39"/>
      <c r="M215" s="34"/>
      <c r="N215" s="34" t="str">
        <f t="shared" si="100"/>
        <v/>
      </c>
      <c r="O215" s="34"/>
      <c r="P215" s="34"/>
      <c r="Q215" s="34"/>
      <c r="R215" s="34" t="str">
        <f t="shared" si="119"/>
        <v/>
      </c>
      <c r="S215" s="31" t="str">
        <f t="shared" si="101"/>
        <v/>
      </c>
      <c r="T215" s="51"/>
      <c r="U215" s="33"/>
      <c r="V215" s="34"/>
      <c r="W215" s="34" t="str">
        <f t="shared" si="102"/>
        <v/>
      </c>
      <c r="X215" s="34"/>
      <c r="Y215" s="34"/>
      <c r="Z215" s="34"/>
      <c r="AA215" s="34" t="str">
        <f t="shared" si="120"/>
        <v/>
      </c>
      <c r="AB215" s="31" t="str">
        <f t="shared" si="103"/>
        <v/>
      </c>
      <c r="AC215" s="51"/>
      <c r="AD215" s="33"/>
      <c r="AE215" s="34"/>
      <c r="AF215" s="34" t="str">
        <f t="shared" si="104"/>
        <v/>
      </c>
      <c r="AG215" s="34"/>
      <c r="AH215" s="34"/>
      <c r="AI215" s="34"/>
      <c r="AJ215" s="34" t="str">
        <f t="shared" si="121"/>
        <v/>
      </c>
      <c r="AK215" s="31" t="str">
        <f t="shared" si="105"/>
        <v/>
      </c>
      <c r="AL215" s="51"/>
      <c r="AM215" s="33"/>
      <c r="AN215" s="34"/>
      <c r="AO215" s="34" t="str">
        <f t="shared" si="106"/>
        <v/>
      </c>
      <c r="AP215" s="34"/>
      <c r="AQ215" s="34"/>
      <c r="AR215" s="34"/>
      <c r="AS215" s="34" t="str">
        <f t="shared" si="122"/>
        <v/>
      </c>
      <c r="AT215" s="31" t="str">
        <f t="shared" si="107"/>
        <v/>
      </c>
      <c r="AU215" s="51"/>
      <c r="AV215" s="33"/>
      <c r="AW215" s="34"/>
      <c r="AX215" s="34" t="str">
        <f t="shared" si="108"/>
        <v/>
      </c>
      <c r="AY215" s="34"/>
      <c r="AZ215" s="34"/>
      <c r="BA215" s="34"/>
      <c r="BB215" s="34" t="str">
        <f t="shared" si="123"/>
        <v/>
      </c>
      <c r="BC215" s="31" t="str">
        <f t="shared" si="109"/>
        <v/>
      </c>
      <c r="BD215" s="51"/>
      <c r="BE215" s="33"/>
      <c r="BF215" s="34"/>
      <c r="BG215" s="34" t="str">
        <f t="shared" si="110"/>
        <v/>
      </c>
      <c r="BH215" s="34"/>
      <c r="BI215" s="34"/>
      <c r="BJ215" s="34"/>
      <c r="BK215" s="34" t="str">
        <f t="shared" si="124"/>
        <v/>
      </c>
      <c r="BL215" s="31" t="str">
        <f t="shared" si="111"/>
        <v/>
      </c>
      <c r="BM215" s="51"/>
      <c r="BN215" s="33"/>
      <c r="BO215" s="34"/>
      <c r="BP215" s="34" t="str">
        <f t="shared" si="112"/>
        <v/>
      </c>
      <c r="BQ215" s="34"/>
      <c r="BR215" s="34"/>
      <c r="BS215" s="34"/>
      <c r="BT215" s="34" t="str">
        <f t="shared" si="125"/>
        <v/>
      </c>
      <c r="BU215" s="31" t="str">
        <f t="shared" si="113"/>
        <v/>
      </c>
      <c r="BV215" s="51"/>
      <c r="BW215" s="33"/>
      <c r="BX215" s="34"/>
      <c r="BY215" s="34" t="str">
        <f t="shared" si="114"/>
        <v/>
      </c>
      <c r="BZ215" s="34"/>
      <c r="CA215" s="34"/>
      <c r="CB215" s="34"/>
      <c r="CC215" s="34" t="str">
        <f t="shared" si="126"/>
        <v/>
      </c>
      <c r="CD215" s="31" t="str">
        <f t="shared" si="115"/>
        <v/>
      </c>
      <c r="CE215" s="51"/>
      <c r="CF215" s="33"/>
      <c r="CG215" s="34" t="str">
        <f>IF($A215="","",IF(CF215="","I",LOOKUP(CF215/CH$2,{0,0.4,0.45,0.5,0.55,0.6,0.65,0.7,0.75,0.8,1},{"F","D","C","C+","B-","B","B+","A-","A","A+"})))</f>
        <v/>
      </c>
      <c r="CH215" s="35" t="str">
        <f>IF($A215="","",IF(CF215="","--",LOOKUP(CF215/CH$2,{0,0.4,0.45,0.5,0.55,0.6,0.65,0.7,0.75,0.8,1},{0,2,2.25,2.5,2.75,3,3.25,3.5,3.75,4})))</f>
        <v/>
      </c>
      <c r="CI215" s="52"/>
      <c r="CJ215" s="36"/>
      <c r="CK215" s="36"/>
      <c r="CL215" s="36" t="str">
        <f t="shared" si="116"/>
        <v/>
      </c>
      <c r="CM215" s="36"/>
      <c r="CN215" s="37"/>
      <c r="CO215" s="36"/>
      <c r="CP215" s="60" t="str">
        <f t="shared" si="117"/>
        <v/>
      </c>
      <c r="CQ215" s="64"/>
      <c r="CR215" s="35"/>
    </row>
    <row r="216" spans="1:96" s="38" customFormat="1" x14ac:dyDescent="0.25">
      <c r="A216" s="31"/>
      <c r="B216" s="32"/>
      <c r="C216" s="33"/>
      <c r="D216" s="34"/>
      <c r="E216" s="34" t="str">
        <f t="shared" si="98"/>
        <v/>
      </c>
      <c r="F216" s="34"/>
      <c r="G216" s="34"/>
      <c r="H216" s="34"/>
      <c r="I216" s="34" t="str">
        <f t="shared" si="118"/>
        <v/>
      </c>
      <c r="J216" s="34" t="str">
        <f t="shared" si="99"/>
        <v/>
      </c>
      <c r="K216" s="51"/>
      <c r="L216" s="39"/>
      <c r="M216" s="34"/>
      <c r="N216" s="34" t="str">
        <f t="shared" si="100"/>
        <v/>
      </c>
      <c r="O216" s="34"/>
      <c r="P216" s="34"/>
      <c r="Q216" s="34"/>
      <c r="R216" s="34" t="str">
        <f t="shared" si="119"/>
        <v/>
      </c>
      <c r="S216" s="31" t="str">
        <f t="shared" si="101"/>
        <v/>
      </c>
      <c r="T216" s="51"/>
      <c r="U216" s="33"/>
      <c r="V216" s="34"/>
      <c r="W216" s="34" t="str">
        <f t="shared" si="102"/>
        <v/>
      </c>
      <c r="X216" s="34"/>
      <c r="Y216" s="34"/>
      <c r="Z216" s="34"/>
      <c r="AA216" s="34" t="str">
        <f t="shared" si="120"/>
        <v/>
      </c>
      <c r="AB216" s="31" t="str">
        <f t="shared" si="103"/>
        <v/>
      </c>
      <c r="AC216" s="51"/>
      <c r="AD216" s="33"/>
      <c r="AE216" s="34"/>
      <c r="AF216" s="34" t="str">
        <f t="shared" si="104"/>
        <v/>
      </c>
      <c r="AG216" s="34"/>
      <c r="AH216" s="34"/>
      <c r="AI216" s="34"/>
      <c r="AJ216" s="34" t="str">
        <f t="shared" si="121"/>
        <v/>
      </c>
      <c r="AK216" s="31" t="str">
        <f t="shared" si="105"/>
        <v/>
      </c>
      <c r="AL216" s="51"/>
      <c r="AM216" s="33"/>
      <c r="AN216" s="34"/>
      <c r="AO216" s="34" t="str">
        <f t="shared" si="106"/>
        <v/>
      </c>
      <c r="AP216" s="34"/>
      <c r="AQ216" s="34"/>
      <c r="AR216" s="34"/>
      <c r="AS216" s="34" t="str">
        <f t="shared" si="122"/>
        <v/>
      </c>
      <c r="AT216" s="31" t="str">
        <f t="shared" si="107"/>
        <v/>
      </c>
      <c r="AU216" s="51"/>
      <c r="AV216" s="33"/>
      <c r="AW216" s="34"/>
      <c r="AX216" s="34" t="str">
        <f t="shared" si="108"/>
        <v/>
      </c>
      <c r="AY216" s="34"/>
      <c r="AZ216" s="34"/>
      <c r="BA216" s="34"/>
      <c r="BB216" s="34" t="str">
        <f t="shared" si="123"/>
        <v/>
      </c>
      <c r="BC216" s="31" t="str">
        <f t="shared" si="109"/>
        <v/>
      </c>
      <c r="BD216" s="51"/>
      <c r="BE216" s="33"/>
      <c r="BF216" s="34"/>
      <c r="BG216" s="34" t="str">
        <f t="shared" si="110"/>
        <v/>
      </c>
      <c r="BH216" s="34"/>
      <c r="BI216" s="34"/>
      <c r="BJ216" s="34"/>
      <c r="BK216" s="34" t="str">
        <f t="shared" si="124"/>
        <v/>
      </c>
      <c r="BL216" s="31" t="str">
        <f t="shared" si="111"/>
        <v/>
      </c>
      <c r="BM216" s="51"/>
      <c r="BN216" s="33"/>
      <c r="BO216" s="34"/>
      <c r="BP216" s="34" t="str">
        <f t="shared" si="112"/>
        <v/>
      </c>
      <c r="BQ216" s="34"/>
      <c r="BR216" s="34"/>
      <c r="BS216" s="34"/>
      <c r="BT216" s="34" t="str">
        <f t="shared" si="125"/>
        <v/>
      </c>
      <c r="BU216" s="31" t="str">
        <f t="shared" si="113"/>
        <v/>
      </c>
      <c r="BV216" s="51"/>
      <c r="BW216" s="33"/>
      <c r="BX216" s="34"/>
      <c r="BY216" s="34" t="str">
        <f t="shared" si="114"/>
        <v/>
      </c>
      <c r="BZ216" s="34"/>
      <c r="CA216" s="34"/>
      <c r="CB216" s="34"/>
      <c r="CC216" s="34" t="str">
        <f t="shared" si="126"/>
        <v/>
      </c>
      <c r="CD216" s="31" t="str">
        <f t="shared" si="115"/>
        <v/>
      </c>
      <c r="CE216" s="51"/>
      <c r="CF216" s="33"/>
      <c r="CG216" s="34" t="str">
        <f>IF($A216="","",IF(CF216="","I",LOOKUP(CF216/CH$2,{0,0.4,0.45,0.5,0.55,0.6,0.65,0.7,0.75,0.8,1},{"F","D","C","C+","B-","B","B+","A-","A","A+"})))</f>
        <v/>
      </c>
      <c r="CH216" s="35" t="str">
        <f>IF($A216="","",IF(CF216="","--",LOOKUP(CF216/CH$2,{0,0.4,0.45,0.5,0.55,0.6,0.65,0.7,0.75,0.8,1},{0,2,2.25,2.5,2.75,3,3.25,3.5,3.75,4})))</f>
        <v/>
      </c>
      <c r="CI216" s="52"/>
      <c r="CJ216" s="36"/>
      <c r="CK216" s="36"/>
      <c r="CL216" s="36" t="str">
        <f t="shared" si="116"/>
        <v/>
      </c>
      <c r="CM216" s="36"/>
      <c r="CN216" s="37"/>
      <c r="CO216" s="36"/>
      <c r="CP216" s="60" t="str">
        <f t="shared" si="117"/>
        <v/>
      </c>
      <c r="CQ216" s="64"/>
      <c r="CR216" s="35"/>
    </row>
    <row r="217" spans="1:96" s="38" customFormat="1" x14ac:dyDescent="0.25">
      <c r="A217" s="31"/>
      <c r="B217" s="32"/>
      <c r="C217" s="33"/>
      <c r="D217" s="34"/>
      <c r="E217" s="34" t="str">
        <f t="shared" si="98"/>
        <v/>
      </c>
      <c r="F217" s="34"/>
      <c r="G217" s="34"/>
      <c r="H217" s="34"/>
      <c r="I217" s="34" t="str">
        <f t="shared" si="118"/>
        <v/>
      </c>
      <c r="J217" s="34" t="str">
        <f t="shared" si="99"/>
        <v/>
      </c>
      <c r="K217" s="51"/>
      <c r="L217" s="39"/>
      <c r="M217" s="34"/>
      <c r="N217" s="34" t="str">
        <f t="shared" si="100"/>
        <v/>
      </c>
      <c r="O217" s="34"/>
      <c r="P217" s="34"/>
      <c r="Q217" s="34"/>
      <c r="R217" s="34" t="str">
        <f t="shared" si="119"/>
        <v/>
      </c>
      <c r="S217" s="31" t="str">
        <f t="shared" si="101"/>
        <v/>
      </c>
      <c r="T217" s="51"/>
      <c r="U217" s="33"/>
      <c r="V217" s="34"/>
      <c r="W217" s="34" t="str">
        <f t="shared" si="102"/>
        <v/>
      </c>
      <c r="X217" s="34"/>
      <c r="Y217" s="34"/>
      <c r="Z217" s="34"/>
      <c r="AA217" s="34" t="str">
        <f t="shared" si="120"/>
        <v/>
      </c>
      <c r="AB217" s="31" t="str">
        <f t="shared" si="103"/>
        <v/>
      </c>
      <c r="AC217" s="51"/>
      <c r="AD217" s="33"/>
      <c r="AE217" s="34"/>
      <c r="AF217" s="34" t="str">
        <f t="shared" si="104"/>
        <v/>
      </c>
      <c r="AG217" s="34"/>
      <c r="AH217" s="34"/>
      <c r="AI217" s="34"/>
      <c r="AJ217" s="34" t="str">
        <f t="shared" si="121"/>
        <v/>
      </c>
      <c r="AK217" s="31" t="str">
        <f t="shared" si="105"/>
        <v/>
      </c>
      <c r="AL217" s="51"/>
      <c r="AM217" s="33"/>
      <c r="AN217" s="34"/>
      <c r="AO217" s="34" t="str">
        <f t="shared" si="106"/>
        <v/>
      </c>
      <c r="AP217" s="34"/>
      <c r="AQ217" s="34"/>
      <c r="AR217" s="34"/>
      <c r="AS217" s="34" t="str">
        <f t="shared" si="122"/>
        <v/>
      </c>
      <c r="AT217" s="31" t="str">
        <f t="shared" si="107"/>
        <v/>
      </c>
      <c r="AU217" s="51"/>
      <c r="AV217" s="33"/>
      <c r="AW217" s="34"/>
      <c r="AX217" s="34" t="str">
        <f t="shared" si="108"/>
        <v/>
      </c>
      <c r="AY217" s="34"/>
      <c r="AZ217" s="34"/>
      <c r="BA217" s="34"/>
      <c r="BB217" s="34" t="str">
        <f t="shared" si="123"/>
        <v/>
      </c>
      <c r="BC217" s="31" t="str">
        <f t="shared" si="109"/>
        <v/>
      </c>
      <c r="BD217" s="51"/>
      <c r="BE217" s="33"/>
      <c r="BF217" s="34"/>
      <c r="BG217" s="34" t="str">
        <f t="shared" si="110"/>
        <v/>
      </c>
      <c r="BH217" s="34"/>
      <c r="BI217" s="34"/>
      <c r="BJ217" s="34"/>
      <c r="BK217" s="34" t="str">
        <f t="shared" si="124"/>
        <v/>
      </c>
      <c r="BL217" s="31" t="str">
        <f t="shared" si="111"/>
        <v/>
      </c>
      <c r="BM217" s="51"/>
      <c r="BN217" s="33"/>
      <c r="BO217" s="34"/>
      <c r="BP217" s="34" t="str">
        <f t="shared" si="112"/>
        <v/>
      </c>
      <c r="BQ217" s="34"/>
      <c r="BR217" s="34"/>
      <c r="BS217" s="34"/>
      <c r="BT217" s="34" t="str">
        <f t="shared" si="125"/>
        <v/>
      </c>
      <c r="BU217" s="31" t="str">
        <f t="shared" si="113"/>
        <v/>
      </c>
      <c r="BV217" s="51"/>
      <c r="BW217" s="33"/>
      <c r="BX217" s="34"/>
      <c r="BY217" s="34" t="str">
        <f t="shared" si="114"/>
        <v/>
      </c>
      <c r="BZ217" s="34"/>
      <c r="CA217" s="34"/>
      <c r="CB217" s="34"/>
      <c r="CC217" s="34" t="str">
        <f t="shared" si="126"/>
        <v/>
      </c>
      <c r="CD217" s="31" t="str">
        <f t="shared" si="115"/>
        <v/>
      </c>
      <c r="CE217" s="51"/>
      <c r="CF217" s="33"/>
      <c r="CG217" s="34" t="str">
        <f>IF($A217="","",IF(CF217="","I",LOOKUP(CF217/CH$2,{0,0.4,0.45,0.5,0.55,0.6,0.65,0.7,0.75,0.8,1},{"F","D","C","C+","B-","B","B+","A-","A","A+"})))</f>
        <v/>
      </c>
      <c r="CH217" s="35" t="str">
        <f>IF($A217="","",IF(CF217="","--",LOOKUP(CF217/CH$2,{0,0.4,0.45,0.5,0.55,0.6,0.65,0.7,0.75,0.8,1},{0,2,2.25,2.5,2.75,3,3.25,3.5,3.75,4})))</f>
        <v/>
      </c>
      <c r="CI217" s="52"/>
      <c r="CJ217" s="36"/>
      <c r="CK217" s="36"/>
      <c r="CL217" s="36" t="str">
        <f t="shared" si="116"/>
        <v/>
      </c>
      <c r="CM217" s="36"/>
      <c r="CN217" s="37"/>
      <c r="CO217" s="36"/>
      <c r="CP217" s="60" t="str">
        <f t="shared" si="117"/>
        <v/>
      </c>
      <c r="CQ217" s="64"/>
      <c r="CR217" s="35"/>
    </row>
    <row r="218" spans="1:96" s="38" customFormat="1" x14ac:dyDescent="0.25">
      <c r="A218" s="31"/>
      <c r="B218" s="32"/>
      <c r="C218" s="33"/>
      <c r="D218" s="34"/>
      <c r="E218" s="34" t="str">
        <f t="shared" si="98"/>
        <v/>
      </c>
      <c r="F218" s="34"/>
      <c r="G218" s="34"/>
      <c r="H218" s="34"/>
      <c r="I218" s="34" t="str">
        <f t="shared" si="118"/>
        <v/>
      </c>
      <c r="J218" s="34" t="str">
        <f t="shared" si="99"/>
        <v/>
      </c>
      <c r="K218" s="51"/>
      <c r="L218" s="39"/>
      <c r="M218" s="34"/>
      <c r="N218" s="34" t="str">
        <f t="shared" si="100"/>
        <v/>
      </c>
      <c r="O218" s="34"/>
      <c r="P218" s="34"/>
      <c r="Q218" s="34"/>
      <c r="R218" s="34" t="str">
        <f t="shared" si="119"/>
        <v/>
      </c>
      <c r="S218" s="31" t="str">
        <f t="shared" si="101"/>
        <v/>
      </c>
      <c r="T218" s="51"/>
      <c r="U218" s="33"/>
      <c r="V218" s="34"/>
      <c r="W218" s="34" t="str">
        <f t="shared" si="102"/>
        <v/>
      </c>
      <c r="X218" s="34"/>
      <c r="Y218" s="34"/>
      <c r="Z218" s="34"/>
      <c r="AA218" s="34" t="str">
        <f t="shared" si="120"/>
        <v/>
      </c>
      <c r="AB218" s="31" t="str">
        <f t="shared" si="103"/>
        <v/>
      </c>
      <c r="AC218" s="51"/>
      <c r="AD218" s="33"/>
      <c r="AE218" s="34"/>
      <c r="AF218" s="34" t="str">
        <f t="shared" si="104"/>
        <v/>
      </c>
      <c r="AG218" s="34"/>
      <c r="AH218" s="34"/>
      <c r="AI218" s="34"/>
      <c r="AJ218" s="34" t="str">
        <f t="shared" si="121"/>
        <v/>
      </c>
      <c r="AK218" s="31" t="str">
        <f t="shared" si="105"/>
        <v/>
      </c>
      <c r="AL218" s="51"/>
      <c r="AM218" s="33"/>
      <c r="AN218" s="34"/>
      <c r="AO218" s="34" t="str">
        <f t="shared" si="106"/>
        <v/>
      </c>
      <c r="AP218" s="34"/>
      <c r="AQ218" s="34"/>
      <c r="AR218" s="34"/>
      <c r="AS218" s="34" t="str">
        <f t="shared" si="122"/>
        <v/>
      </c>
      <c r="AT218" s="31" t="str">
        <f t="shared" si="107"/>
        <v/>
      </c>
      <c r="AU218" s="51"/>
      <c r="AV218" s="33"/>
      <c r="AW218" s="34"/>
      <c r="AX218" s="34" t="str">
        <f t="shared" si="108"/>
        <v/>
      </c>
      <c r="AY218" s="34"/>
      <c r="AZ218" s="34"/>
      <c r="BA218" s="34"/>
      <c r="BB218" s="34" t="str">
        <f t="shared" si="123"/>
        <v/>
      </c>
      <c r="BC218" s="31" t="str">
        <f t="shared" si="109"/>
        <v/>
      </c>
      <c r="BD218" s="51"/>
      <c r="BE218" s="33"/>
      <c r="BF218" s="34"/>
      <c r="BG218" s="34" t="str">
        <f t="shared" si="110"/>
        <v/>
      </c>
      <c r="BH218" s="34"/>
      <c r="BI218" s="34"/>
      <c r="BJ218" s="34"/>
      <c r="BK218" s="34" t="str">
        <f t="shared" si="124"/>
        <v/>
      </c>
      <c r="BL218" s="31" t="str">
        <f t="shared" si="111"/>
        <v/>
      </c>
      <c r="BM218" s="51"/>
      <c r="BN218" s="33"/>
      <c r="BO218" s="34"/>
      <c r="BP218" s="34" t="str">
        <f t="shared" si="112"/>
        <v/>
      </c>
      <c r="BQ218" s="34"/>
      <c r="BR218" s="34"/>
      <c r="BS218" s="34"/>
      <c r="BT218" s="34" t="str">
        <f t="shared" si="125"/>
        <v/>
      </c>
      <c r="BU218" s="31" t="str">
        <f t="shared" si="113"/>
        <v/>
      </c>
      <c r="BV218" s="51"/>
      <c r="BW218" s="33"/>
      <c r="BX218" s="34"/>
      <c r="BY218" s="34" t="str">
        <f t="shared" si="114"/>
        <v/>
      </c>
      <c r="BZ218" s="34"/>
      <c r="CA218" s="34"/>
      <c r="CB218" s="34"/>
      <c r="CC218" s="34" t="str">
        <f t="shared" si="126"/>
        <v/>
      </c>
      <c r="CD218" s="31" t="str">
        <f t="shared" si="115"/>
        <v/>
      </c>
      <c r="CE218" s="51"/>
      <c r="CF218" s="33"/>
      <c r="CG218" s="34" t="str">
        <f>IF($A218="","",IF(CF218="","I",LOOKUP(CF218/CH$2,{0,0.4,0.45,0.5,0.55,0.6,0.65,0.7,0.75,0.8,1},{"F","D","C","C+","B-","B","B+","A-","A","A+"})))</f>
        <v/>
      </c>
      <c r="CH218" s="35" t="str">
        <f>IF($A218="","",IF(CF218="","--",LOOKUP(CF218/CH$2,{0,0.4,0.45,0.5,0.55,0.6,0.65,0.7,0.75,0.8,1},{0,2,2.25,2.5,2.75,3,3.25,3.5,3.75,4})))</f>
        <v/>
      </c>
      <c r="CI218" s="52"/>
      <c r="CJ218" s="36"/>
      <c r="CK218" s="36"/>
      <c r="CL218" s="36" t="str">
        <f t="shared" si="116"/>
        <v/>
      </c>
      <c r="CM218" s="36"/>
      <c r="CN218" s="37"/>
      <c r="CO218" s="36"/>
      <c r="CP218" s="60" t="str">
        <f t="shared" si="117"/>
        <v/>
      </c>
      <c r="CQ218" s="64"/>
      <c r="CR218" s="35"/>
    </row>
    <row r="219" spans="1:96" s="38" customFormat="1" x14ac:dyDescent="0.25">
      <c r="A219" s="31"/>
      <c r="B219" s="32"/>
      <c r="C219" s="33"/>
      <c r="D219" s="34"/>
      <c r="E219" s="34" t="str">
        <f t="shared" si="98"/>
        <v/>
      </c>
      <c r="F219" s="34"/>
      <c r="G219" s="34"/>
      <c r="H219" s="34"/>
      <c r="I219" s="34" t="str">
        <f t="shared" si="118"/>
        <v/>
      </c>
      <c r="J219" s="34" t="str">
        <f t="shared" si="99"/>
        <v/>
      </c>
      <c r="K219" s="51"/>
      <c r="L219" s="39"/>
      <c r="M219" s="34"/>
      <c r="N219" s="34" t="str">
        <f t="shared" si="100"/>
        <v/>
      </c>
      <c r="O219" s="34"/>
      <c r="P219" s="34"/>
      <c r="Q219" s="34"/>
      <c r="R219" s="34" t="str">
        <f t="shared" si="119"/>
        <v/>
      </c>
      <c r="S219" s="31" t="str">
        <f t="shared" si="101"/>
        <v/>
      </c>
      <c r="T219" s="51"/>
      <c r="U219" s="33"/>
      <c r="V219" s="34"/>
      <c r="W219" s="34" t="str">
        <f t="shared" si="102"/>
        <v/>
      </c>
      <c r="X219" s="34"/>
      <c r="Y219" s="34"/>
      <c r="Z219" s="34"/>
      <c r="AA219" s="34" t="str">
        <f t="shared" si="120"/>
        <v/>
      </c>
      <c r="AB219" s="31" t="str">
        <f t="shared" si="103"/>
        <v/>
      </c>
      <c r="AC219" s="51"/>
      <c r="AD219" s="33"/>
      <c r="AE219" s="34"/>
      <c r="AF219" s="34" t="str">
        <f t="shared" si="104"/>
        <v/>
      </c>
      <c r="AG219" s="34"/>
      <c r="AH219" s="34"/>
      <c r="AI219" s="34"/>
      <c r="AJ219" s="34" t="str">
        <f t="shared" si="121"/>
        <v/>
      </c>
      <c r="AK219" s="31" t="str">
        <f t="shared" si="105"/>
        <v/>
      </c>
      <c r="AL219" s="51"/>
      <c r="AM219" s="33"/>
      <c r="AN219" s="34"/>
      <c r="AO219" s="34" t="str">
        <f t="shared" si="106"/>
        <v/>
      </c>
      <c r="AP219" s="34"/>
      <c r="AQ219" s="34"/>
      <c r="AR219" s="34"/>
      <c r="AS219" s="34" t="str">
        <f t="shared" si="122"/>
        <v/>
      </c>
      <c r="AT219" s="31" t="str">
        <f t="shared" si="107"/>
        <v/>
      </c>
      <c r="AU219" s="51"/>
      <c r="AV219" s="33"/>
      <c r="AW219" s="34"/>
      <c r="AX219" s="34" t="str">
        <f t="shared" si="108"/>
        <v/>
      </c>
      <c r="AY219" s="34"/>
      <c r="AZ219" s="34"/>
      <c r="BA219" s="34"/>
      <c r="BB219" s="34" t="str">
        <f t="shared" si="123"/>
        <v/>
      </c>
      <c r="BC219" s="31" t="str">
        <f t="shared" si="109"/>
        <v/>
      </c>
      <c r="BD219" s="51"/>
      <c r="BE219" s="33"/>
      <c r="BF219" s="34"/>
      <c r="BG219" s="34" t="str">
        <f t="shared" si="110"/>
        <v/>
      </c>
      <c r="BH219" s="34"/>
      <c r="BI219" s="34"/>
      <c r="BJ219" s="34"/>
      <c r="BK219" s="34" t="str">
        <f t="shared" si="124"/>
        <v/>
      </c>
      <c r="BL219" s="31" t="str">
        <f t="shared" si="111"/>
        <v/>
      </c>
      <c r="BM219" s="51"/>
      <c r="BN219" s="33"/>
      <c r="BO219" s="34"/>
      <c r="BP219" s="34" t="str">
        <f t="shared" si="112"/>
        <v/>
      </c>
      <c r="BQ219" s="34"/>
      <c r="BR219" s="34"/>
      <c r="BS219" s="34"/>
      <c r="BT219" s="34" t="str">
        <f t="shared" si="125"/>
        <v/>
      </c>
      <c r="BU219" s="31" t="str">
        <f t="shared" si="113"/>
        <v/>
      </c>
      <c r="BV219" s="51"/>
      <c r="BW219" s="33"/>
      <c r="BX219" s="34"/>
      <c r="BY219" s="34" t="str">
        <f t="shared" si="114"/>
        <v/>
      </c>
      <c r="BZ219" s="34"/>
      <c r="CA219" s="34"/>
      <c r="CB219" s="34"/>
      <c r="CC219" s="34" t="str">
        <f t="shared" si="126"/>
        <v/>
      </c>
      <c r="CD219" s="31" t="str">
        <f t="shared" si="115"/>
        <v/>
      </c>
      <c r="CE219" s="51"/>
      <c r="CF219" s="33"/>
      <c r="CG219" s="34" t="str">
        <f>IF($A219="","",IF(CF219="","I",LOOKUP(CF219/CH$2,{0,0.4,0.45,0.5,0.55,0.6,0.65,0.7,0.75,0.8,1},{"F","D","C","C+","B-","B","B+","A-","A","A+"})))</f>
        <v/>
      </c>
      <c r="CH219" s="35" t="str">
        <f>IF($A219="","",IF(CF219="","--",LOOKUP(CF219/CH$2,{0,0.4,0.45,0.5,0.55,0.6,0.65,0.7,0.75,0.8,1},{0,2,2.25,2.5,2.75,3,3.25,3.5,3.75,4})))</f>
        <v/>
      </c>
      <c r="CI219" s="52"/>
      <c r="CJ219" s="36"/>
      <c r="CK219" s="36"/>
      <c r="CL219" s="36" t="str">
        <f t="shared" si="116"/>
        <v/>
      </c>
      <c r="CM219" s="36"/>
      <c r="CN219" s="37"/>
      <c r="CO219" s="36"/>
      <c r="CP219" s="60" t="str">
        <f t="shared" si="117"/>
        <v/>
      </c>
      <c r="CQ219" s="64"/>
      <c r="CR219" s="35"/>
    </row>
    <row r="220" spans="1:96" s="38" customFormat="1" x14ac:dyDescent="0.25">
      <c r="A220" s="31"/>
      <c r="B220" s="32"/>
      <c r="C220" s="33"/>
      <c r="D220" s="34"/>
      <c r="E220" s="34" t="str">
        <f t="shared" si="98"/>
        <v/>
      </c>
      <c r="F220" s="34"/>
      <c r="G220" s="34"/>
      <c r="H220" s="34"/>
      <c r="I220" s="34" t="str">
        <f t="shared" si="118"/>
        <v/>
      </c>
      <c r="J220" s="34" t="str">
        <f t="shared" si="99"/>
        <v/>
      </c>
      <c r="K220" s="51"/>
      <c r="L220" s="39"/>
      <c r="M220" s="34"/>
      <c r="N220" s="34" t="str">
        <f t="shared" si="100"/>
        <v/>
      </c>
      <c r="O220" s="34"/>
      <c r="P220" s="34"/>
      <c r="Q220" s="34"/>
      <c r="R220" s="34" t="str">
        <f t="shared" si="119"/>
        <v/>
      </c>
      <c r="S220" s="31" t="str">
        <f t="shared" si="101"/>
        <v/>
      </c>
      <c r="T220" s="51"/>
      <c r="U220" s="33"/>
      <c r="V220" s="34"/>
      <c r="W220" s="34" t="str">
        <f t="shared" si="102"/>
        <v/>
      </c>
      <c r="X220" s="34"/>
      <c r="Y220" s="34"/>
      <c r="Z220" s="34"/>
      <c r="AA220" s="34" t="str">
        <f t="shared" si="120"/>
        <v/>
      </c>
      <c r="AB220" s="31" t="str">
        <f t="shared" si="103"/>
        <v/>
      </c>
      <c r="AC220" s="51"/>
      <c r="AD220" s="33"/>
      <c r="AE220" s="34"/>
      <c r="AF220" s="34" t="str">
        <f t="shared" si="104"/>
        <v/>
      </c>
      <c r="AG220" s="34"/>
      <c r="AH220" s="34"/>
      <c r="AI220" s="34"/>
      <c r="AJ220" s="34" t="str">
        <f t="shared" si="121"/>
        <v/>
      </c>
      <c r="AK220" s="31" t="str">
        <f t="shared" si="105"/>
        <v/>
      </c>
      <c r="AL220" s="51"/>
      <c r="AM220" s="33"/>
      <c r="AN220" s="34"/>
      <c r="AO220" s="34" t="str">
        <f t="shared" si="106"/>
        <v/>
      </c>
      <c r="AP220" s="34"/>
      <c r="AQ220" s="34"/>
      <c r="AR220" s="34"/>
      <c r="AS220" s="34" t="str">
        <f t="shared" si="122"/>
        <v/>
      </c>
      <c r="AT220" s="31" t="str">
        <f t="shared" si="107"/>
        <v/>
      </c>
      <c r="AU220" s="51"/>
      <c r="AV220" s="33"/>
      <c r="AW220" s="34"/>
      <c r="AX220" s="34" t="str">
        <f t="shared" si="108"/>
        <v/>
      </c>
      <c r="AY220" s="34"/>
      <c r="AZ220" s="34"/>
      <c r="BA220" s="34"/>
      <c r="BB220" s="34" t="str">
        <f t="shared" si="123"/>
        <v/>
      </c>
      <c r="BC220" s="31" t="str">
        <f t="shared" si="109"/>
        <v/>
      </c>
      <c r="BD220" s="51"/>
      <c r="BE220" s="33"/>
      <c r="BF220" s="34"/>
      <c r="BG220" s="34" t="str">
        <f t="shared" si="110"/>
        <v/>
      </c>
      <c r="BH220" s="34"/>
      <c r="BI220" s="34"/>
      <c r="BJ220" s="34"/>
      <c r="BK220" s="34" t="str">
        <f t="shared" si="124"/>
        <v/>
      </c>
      <c r="BL220" s="31" t="str">
        <f t="shared" si="111"/>
        <v/>
      </c>
      <c r="BM220" s="51"/>
      <c r="BN220" s="33"/>
      <c r="BO220" s="34"/>
      <c r="BP220" s="34" t="str">
        <f t="shared" si="112"/>
        <v/>
      </c>
      <c r="BQ220" s="34"/>
      <c r="BR220" s="34"/>
      <c r="BS220" s="34"/>
      <c r="BT220" s="34" t="str">
        <f t="shared" si="125"/>
        <v/>
      </c>
      <c r="BU220" s="31" t="str">
        <f t="shared" si="113"/>
        <v/>
      </c>
      <c r="BV220" s="51"/>
      <c r="BW220" s="33"/>
      <c r="BX220" s="34"/>
      <c r="BY220" s="34" t="str">
        <f t="shared" si="114"/>
        <v/>
      </c>
      <c r="BZ220" s="34"/>
      <c r="CA220" s="34"/>
      <c r="CB220" s="34"/>
      <c r="CC220" s="34" t="str">
        <f t="shared" si="126"/>
        <v/>
      </c>
      <c r="CD220" s="31" t="str">
        <f t="shared" si="115"/>
        <v/>
      </c>
      <c r="CE220" s="51"/>
      <c r="CF220" s="33"/>
      <c r="CG220" s="34" t="str">
        <f>IF($A220="","",IF(CF220="","I",LOOKUP(CF220/CH$2,{0,0.4,0.45,0.5,0.55,0.6,0.65,0.7,0.75,0.8,1},{"F","D","C","C+","B-","B","B+","A-","A","A+"})))</f>
        <v/>
      </c>
      <c r="CH220" s="35" t="str">
        <f>IF($A220="","",IF(CF220="","--",LOOKUP(CF220/CH$2,{0,0.4,0.45,0.5,0.55,0.6,0.65,0.7,0.75,0.8,1},{0,2,2.25,2.5,2.75,3,3.25,3.5,3.75,4})))</f>
        <v/>
      </c>
      <c r="CI220" s="52"/>
      <c r="CJ220" s="36"/>
      <c r="CK220" s="36"/>
      <c r="CL220" s="36" t="str">
        <f t="shared" si="116"/>
        <v/>
      </c>
      <c r="CM220" s="36"/>
      <c r="CN220" s="37"/>
      <c r="CO220" s="36"/>
      <c r="CP220" s="60" t="str">
        <f t="shared" si="117"/>
        <v/>
      </c>
      <c r="CQ220" s="64"/>
      <c r="CR220" s="35"/>
    </row>
    <row r="221" spans="1:96" s="38" customFormat="1" x14ac:dyDescent="0.25">
      <c r="A221" s="31"/>
      <c r="B221" s="32"/>
      <c r="C221" s="33"/>
      <c r="D221" s="34"/>
      <c r="E221" s="34" t="str">
        <f t="shared" si="98"/>
        <v/>
      </c>
      <c r="F221" s="34"/>
      <c r="G221" s="34"/>
      <c r="H221" s="34"/>
      <c r="I221" s="34" t="str">
        <f t="shared" si="118"/>
        <v/>
      </c>
      <c r="J221" s="34" t="str">
        <f t="shared" si="99"/>
        <v/>
      </c>
      <c r="K221" s="51"/>
      <c r="L221" s="39"/>
      <c r="M221" s="34"/>
      <c r="N221" s="34" t="str">
        <f t="shared" si="100"/>
        <v/>
      </c>
      <c r="O221" s="34"/>
      <c r="P221" s="34"/>
      <c r="Q221" s="34"/>
      <c r="R221" s="34" t="str">
        <f t="shared" si="119"/>
        <v/>
      </c>
      <c r="S221" s="31" t="str">
        <f t="shared" si="101"/>
        <v/>
      </c>
      <c r="T221" s="51"/>
      <c r="U221" s="33"/>
      <c r="V221" s="34"/>
      <c r="W221" s="34" t="str">
        <f t="shared" si="102"/>
        <v/>
      </c>
      <c r="X221" s="34"/>
      <c r="Y221" s="34"/>
      <c r="Z221" s="34"/>
      <c r="AA221" s="34" t="str">
        <f t="shared" si="120"/>
        <v/>
      </c>
      <c r="AB221" s="31" t="str">
        <f t="shared" si="103"/>
        <v/>
      </c>
      <c r="AC221" s="51"/>
      <c r="AD221" s="33"/>
      <c r="AE221" s="34"/>
      <c r="AF221" s="34" t="str">
        <f t="shared" si="104"/>
        <v/>
      </c>
      <c r="AG221" s="34"/>
      <c r="AH221" s="34"/>
      <c r="AI221" s="34"/>
      <c r="AJ221" s="34" t="str">
        <f t="shared" si="121"/>
        <v/>
      </c>
      <c r="AK221" s="31" t="str">
        <f t="shared" si="105"/>
        <v/>
      </c>
      <c r="AL221" s="51"/>
      <c r="AM221" s="33"/>
      <c r="AN221" s="34"/>
      <c r="AO221" s="34" t="str">
        <f t="shared" si="106"/>
        <v/>
      </c>
      <c r="AP221" s="34"/>
      <c r="AQ221" s="34"/>
      <c r="AR221" s="34"/>
      <c r="AS221" s="34" t="str">
        <f t="shared" si="122"/>
        <v/>
      </c>
      <c r="AT221" s="31" t="str">
        <f t="shared" si="107"/>
        <v/>
      </c>
      <c r="AU221" s="51"/>
      <c r="AV221" s="33"/>
      <c r="AW221" s="34"/>
      <c r="AX221" s="34" t="str">
        <f t="shared" si="108"/>
        <v/>
      </c>
      <c r="AY221" s="34"/>
      <c r="AZ221" s="34"/>
      <c r="BA221" s="34"/>
      <c r="BB221" s="34" t="str">
        <f t="shared" si="123"/>
        <v/>
      </c>
      <c r="BC221" s="31" t="str">
        <f t="shared" si="109"/>
        <v/>
      </c>
      <c r="BD221" s="51"/>
      <c r="BE221" s="33"/>
      <c r="BF221" s="34"/>
      <c r="BG221" s="34" t="str">
        <f t="shared" si="110"/>
        <v/>
      </c>
      <c r="BH221" s="34"/>
      <c r="BI221" s="34"/>
      <c r="BJ221" s="34"/>
      <c r="BK221" s="34" t="str">
        <f t="shared" si="124"/>
        <v/>
      </c>
      <c r="BL221" s="31" t="str">
        <f t="shared" si="111"/>
        <v/>
      </c>
      <c r="BM221" s="51"/>
      <c r="BN221" s="33"/>
      <c r="BO221" s="34"/>
      <c r="BP221" s="34" t="str">
        <f t="shared" si="112"/>
        <v/>
      </c>
      <c r="BQ221" s="34"/>
      <c r="BR221" s="34"/>
      <c r="BS221" s="34"/>
      <c r="BT221" s="34" t="str">
        <f t="shared" si="125"/>
        <v/>
      </c>
      <c r="BU221" s="31" t="str">
        <f t="shared" si="113"/>
        <v/>
      </c>
      <c r="BV221" s="51"/>
      <c r="BW221" s="33"/>
      <c r="BX221" s="34"/>
      <c r="BY221" s="34" t="str">
        <f t="shared" si="114"/>
        <v/>
      </c>
      <c r="BZ221" s="34"/>
      <c r="CA221" s="34"/>
      <c r="CB221" s="34"/>
      <c r="CC221" s="34" t="str">
        <f t="shared" si="126"/>
        <v/>
      </c>
      <c r="CD221" s="31" t="str">
        <f t="shared" si="115"/>
        <v/>
      </c>
      <c r="CE221" s="51"/>
      <c r="CF221" s="33"/>
      <c r="CG221" s="34" t="str">
        <f>IF($A221="","",IF(CF221="","I",LOOKUP(CF221/CH$2,{0,0.4,0.45,0.5,0.55,0.6,0.65,0.7,0.75,0.8,1},{"F","D","C","C+","B-","B","B+","A-","A","A+"})))</f>
        <v/>
      </c>
      <c r="CH221" s="35" t="str">
        <f>IF($A221="","",IF(CF221="","--",LOOKUP(CF221/CH$2,{0,0.4,0.45,0.5,0.55,0.6,0.65,0.7,0.75,0.8,1},{0,2,2.25,2.5,2.75,3,3.25,3.5,3.75,4})))</f>
        <v/>
      </c>
      <c r="CI221" s="52"/>
      <c r="CJ221" s="36"/>
      <c r="CK221" s="36"/>
      <c r="CL221" s="36" t="str">
        <f t="shared" si="116"/>
        <v/>
      </c>
      <c r="CM221" s="36"/>
      <c r="CN221" s="37"/>
      <c r="CO221" s="36"/>
      <c r="CP221" s="60" t="str">
        <f t="shared" si="117"/>
        <v/>
      </c>
      <c r="CQ221" s="64"/>
      <c r="CR221" s="35"/>
    </row>
    <row r="222" spans="1:96" s="38" customFormat="1" x14ac:dyDescent="0.25">
      <c r="A222" s="31"/>
      <c r="B222" s="32"/>
      <c r="C222" s="33"/>
      <c r="D222" s="34"/>
      <c r="E222" s="34" t="str">
        <f t="shared" si="98"/>
        <v/>
      </c>
      <c r="F222" s="34"/>
      <c r="G222" s="34"/>
      <c r="H222" s="34"/>
      <c r="I222" s="34" t="str">
        <f t="shared" si="118"/>
        <v/>
      </c>
      <c r="J222" s="34" t="str">
        <f t="shared" si="99"/>
        <v/>
      </c>
      <c r="K222" s="51"/>
      <c r="L222" s="39"/>
      <c r="M222" s="34"/>
      <c r="N222" s="34" t="str">
        <f t="shared" si="100"/>
        <v/>
      </c>
      <c r="O222" s="34"/>
      <c r="P222" s="34"/>
      <c r="Q222" s="34"/>
      <c r="R222" s="34" t="str">
        <f t="shared" si="119"/>
        <v/>
      </c>
      <c r="S222" s="31" t="str">
        <f t="shared" si="101"/>
        <v/>
      </c>
      <c r="T222" s="51"/>
      <c r="U222" s="33"/>
      <c r="V222" s="34"/>
      <c r="W222" s="34" t="str">
        <f t="shared" si="102"/>
        <v/>
      </c>
      <c r="X222" s="34"/>
      <c r="Y222" s="34"/>
      <c r="Z222" s="34"/>
      <c r="AA222" s="34" t="str">
        <f t="shared" si="120"/>
        <v/>
      </c>
      <c r="AB222" s="31" t="str">
        <f t="shared" si="103"/>
        <v/>
      </c>
      <c r="AC222" s="51"/>
      <c r="AD222" s="33"/>
      <c r="AE222" s="34"/>
      <c r="AF222" s="34" t="str">
        <f t="shared" si="104"/>
        <v/>
      </c>
      <c r="AG222" s="34"/>
      <c r="AH222" s="34"/>
      <c r="AI222" s="34"/>
      <c r="AJ222" s="34" t="str">
        <f t="shared" si="121"/>
        <v/>
      </c>
      <c r="AK222" s="31" t="str">
        <f t="shared" si="105"/>
        <v/>
      </c>
      <c r="AL222" s="51"/>
      <c r="AM222" s="33"/>
      <c r="AN222" s="34"/>
      <c r="AO222" s="34" t="str">
        <f t="shared" si="106"/>
        <v/>
      </c>
      <c r="AP222" s="34"/>
      <c r="AQ222" s="34"/>
      <c r="AR222" s="34"/>
      <c r="AS222" s="34" t="str">
        <f t="shared" si="122"/>
        <v/>
      </c>
      <c r="AT222" s="31" t="str">
        <f t="shared" si="107"/>
        <v/>
      </c>
      <c r="AU222" s="51"/>
      <c r="AV222" s="33"/>
      <c r="AW222" s="34"/>
      <c r="AX222" s="34" t="str">
        <f t="shared" si="108"/>
        <v/>
      </c>
      <c r="AY222" s="34"/>
      <c r="AZ222" s="34"/>
      <c r="BA222" s="34"/>
      <c r="BB222" s="34" t="str">
        <f t="shared" si="123"/>
        <v/>
      </c>
      <c r="BC222" s="31" t="str">
        <f t="shared" si="109"/>
        <v/>
      </c>
      <c r="BD222" s="51"/>
      <c r="BE222" s="33"/>
      <c r="BF222" s="34"/>
      <c r="BG222" s="34" t="str">
        <f t="shared" si="110"/>
        <v/>
      </c>
      <c r="BH222" s="34"/>
      <c r="BI222" s="34"/>
      <c r="BJ222" s="34"/>
      <c r="BK222" s="34" t="str">
        <f t="shared" si="124"/>
        <v/>
      </c>
      <c r="BL222" s="31" t="str">
        <f t="shared" si="111"/>
        <v/>
      </c>
      <c r="BM222" s="51"/>
      <c r="BN222" s="33"/>
      <c r="BO222" s="34"/>
      <c r="BP222" s="34" t="str">
        <f t="shared" si="112"/>
        <v/>
      </c>
      <c r="BQ222" s="34"/>
      <c r="BR222" s="34"/>
      <c r="BS222" s="34"/>
      <c r="BT222" s="34" t="str">
        <f t="shared" si="125"/>
        <v/>
      </c>
      <c r="BU222" s="31" t="str">
        <f t="shared" si="113"/>
        <v/>
      </c>
      <c r="BV222" s="51"/>
      <c r="BW222" s="33"/>
      <c r="BX222" s="34"/>
      <c r="BY222" s="34" t="str">
        <f t="shared" si="114"/>
        <v/>
      </c>
      <c r="BZ222" s="34"/>
      <c r="CA222" s="34"/>
      <c r="CB222" s="34"/>
      <c r="CC222" s="34" t="str">
        <f t="shared" si="126"/>
        <v/>
      </c>
      <c r="CD222" s="31" t="str">
        <f t="shared" si="115"/>
        <v/>
      </c>
      <c r="CE222" s="51"/>
      <c r="CF222" s="33"/>
      <c r="CG222" s="34" t="str">
        <f>IF($A222="","",IF(CF222="","I",LOOKUP(CF222/CH$2,{0,0.4,0.45,0.5,0.55,0.6,0.65,0.7,0.75,0.8,1},{"F","D","C","C+","B-","B","B+","A-","A","A+"})))</f>
        <v/>
      </c>
      <c r="CH222" s="35" t="str">
        <f>IF($A222="","",IF(CF222="","--",LOOKUP(CF222/CH$2,{0,0.4,0.45,0.5,0.55,0.6,0.65,0.7,0.75,0.8,1},{0,2,2.25,2.5,2.75,3,3.25,3.5,3.75,4})))</f>
        <v/>
      </c>
      <c r="CI222" s="52"/>
      <c r="CJ222" s="36"/>
      <c r="CK222" s="36"/>
      <c r="CL222" s="36" t="str">
        <f t="shared" si="116"/>
        <v/>
      </c>
      <c r="CM222" s="36"/>
      <c r="CN222" s="37"/>
      <c r="CO222" s="36"/>
      <c r="CP222" s="60" t="str">
        <f t="shared" si="117"/>
        <v/>
      </c>
      <c r="CQ222" s="64"/>
      <c r="CR222" s="35"/>
    </row>
    <row r="223" spans="1:96" s="38" customFormat="1" x14ac:dyDescent="0.25">
      <c r="A223" s="31"/>
      <c r="B223" s="32"/>
      <c r="C223" s="33"/>
      <c r="D223" s="34"/>
      <c r="E223" s="34" t="str">
        <f t="shared" si="98"/>
        <v/>
      </c>
      <c r="F223" s="34"/>
      <c r="G223" s="34"/>
      <c r="H223" s="34"/>
      <c r="I223" s="34" t="str">
        <f t="shared" si="118"/>
        <v/>
      </c>
      <c r="J223" s="34" t="str">
        <f t="shared" si="99"/>
        <v/>
      </c>
      <c r="K223" s="51"/>
      <c r="L223" s="39"/>
      <c r="M223" s="34"/>
      <c r="N223" s="34" t="str">
        <f t="shared" si="100"/>
        <v/>
      </c>
      <c r="O223" s="34"/>
      <c r="P223" s="34"/>
      <c r="Q223" s="34"/>
      <c r="R223" s="34" t="str">
        <f t="shared" si="119"/>
        <v/>
      </c>
      <c r="S223" s="31" t="str">
        <f t="shared" si="101"/>
        <v/>
      </c>
      <c r="T223" s="51"/>
      <c r="U223" s="33"/>
      <c r="V223" s="34"/>
      <c r="W223" s="34" t="str">
        <f t="shared" si="102"/>
        <v/>
      </c>
      <c r="X223" s="34"/>
      <c r="Y223" s="34"/>
      <c r="Z223" s="34"/>
      <c r="AA223" s="34" t="str">
        <f t="shared" si="120"/>
        <v/>
      </c>
      <c r="AB223" s="31" t="str">
        <f t="shared" si="103"/>
        <v/>
      </c>
      <c r="AC223" s="51"/>
      <c r="AD223" s="33"/>
      <c r="AE223" s="34"/>
      <c r="AF223" s="34" t="str">
        <f t="shared" si="104"/>
        <v/>
      </c>
      <c r="AG223" s="34"/>
      <c r="AH223" s="34"/>
      <c r="AI223" s="34"/>
      <c r="AJ223" s="34" t="str">
        <f t="shared" si="121"/>
        <v/>
      </c>
      <c r="AK223" s="31" t="str">
        <f t="shared" si="105"/>
        <v/>
      </c>
      <c r="AL223" s="51"/>
      <c r="AM223" s="33"/>
      <c r="AN223" s="34"/>
      <c r="AO223" s="34" t="str">
        <f t="shared" si="106"/>
        <v/>
      </c>
      <c r="AP223" s="34"/>
      <c r="AQ223" s="34"/>
      <c r="AR223" s="34"/>
      <c r="AS223" s="34" t="str">
        <f t="shared" si="122"/>
        <v/>
      </c>
      <c r="AT223" s="31" t="str">
        <f t="shared" si="107"/>
        <v/>
      </c>
      <c r="AU223" s="51"/>
      <c r="AV223" s="33"/>
      <c r="AW223" s="34"/>
      <c r="AX223" s="34" t="str">
        <f t="shared" si="108"/>
        <v/>
      </c>
      <c r="AY223" s="34"/>
      <c r="AZ223" s="34"/>
      <c r="BA223" s="34"/>
      <c r="BB223" s="34" t="str">
        <f t="shared" si="123"/>
        <v/>
      </c>
      <c r="BC223" s="31" t="str">
        <f t="shared" si="109"/>
        <v/>
      </c>
      <c r="BD223" s="51"/>
      <c r="BE223" s="33"/>
      <c r="BF223" s="34"/>
      <c r="BG223" s="34" t="str">
        <f t="shared" si="110"/>
        <v/>
      </c>
      <c r="BH223" s="34"/>
      <c r="BI223" s="34"/>
      <c r="BJ223" s="34"/>
      <c r="BK223" s="34" t="str">
        <f t="shared" si="124"/>
        <v/>
      </c>
      <c r="BL223" s="31" t="str">
        <f t="shared" si="111"/>
        <v/>
      </c>
      <c r="BM223" s="51"/>
      <c r="BN223" s="33"/>
      <c r="BO223" s="34"/>
      <c r="BP223" s="34" t="str">
        <f t="shared" si="112"/>
        <v/>
      </c>
      <c r="BQ223" s="34"/>
      <c r="BR223" s="34"/>
      <c r="BS223" s="34"/>
      <c r="BT223" s="34" t="str">
        <f t="shared" si="125"/>
        <v/>
      </c>
      <c r="BU223" s="31" t="str">
        <f t="shared" si="113"/>
        <v/>
      </c>
      <c r="BV223" s="51"/>
      <c r="BW223" s="33"/>
      <c r="BX223" s="34"/>
      <c r="BY223" s="34" t="str">
        <f t="shared" si="114"/>
        <v/>
      </c>
      <c r="BZ223" s="34"/>
      <c r="CA223" s="34"/>
      <c r="CB223" s="34"/>
      <c r="CC223" s="34" t="str">
        <f t="shared" si="126"/>
        <v/>
      </c>
      <c r="CD223" s="31" t="str">
        <f t="shared" si="115"/>
        <v/>
      </c>
      <c r="CE223" s="51"/>
      <c r="CF223" s="33"/>
      <c r="CG223" s="34" t="str">
        <f>IF($A223="","",IF(CF223="","I",LOOKUP(CF223/CH$2,{0,0.4,0.45,0.5,0.55,0.6,0.65,0.7,0.75,0.8,1},{"F","D","C","C+","B-","B","B+","A-","A","A+"})))</f>
        <v/>
      </c>
      <c r="CH223" s="35" t="str">
        <f>IF($A223="","",IF(CF223="","--",LOOKUP(CF223/CH$2,{0,0.4,0.45,0.5,0.55,0.6,0.65,0.7,0.75,0.8,1},{0,2,2.25,2.5,2.75,3,3.25,3.5,3.75,4})))</f>
        <v/>
      </c>
      <c r="CI223" s="52"/>
      <c r="CJ223" s="36"/>
      <c r="CK223" s="36"/>
      <c r="CL223" s="36" t="str">
        <f t="shared" si="116"/>
        <v/>
      </c>
      <c r="CM223" s="36"/>
      <c r="CN223" s="37"/>
      <c r="CO223" s="36"/>
      <c r="CP223" s="60" t="str">
        <f t="shared" si="117"/>
        <v/>
      </c>
      <c r="CQ223" s="64"/>
      <c r="CR223" s="35"/>
    </row>
    <row r="224" spans="1:96" s="38" customFormat="1" x14ac:dyDescent="0.25">
      <c r="A224" s="31"/>
      <c r="B224" s="32"/>
      <c r="C224" s="33"/>
      <c r="D224" s="34"/>
      <c r="E224" s="34" t="str">
        <f t="shared" si="98"/>
        <v/>
      </c>
      <c r="F224" s="34"/>
      <c r="G224" s="34"/>
      <c r="H224" s="34"/>
      <c r="I224" s="34" t="str">
        <f t="shared" si="118"/>
        <v/>
      </c>
      <c r="J224" s="34" t="str">
        <f t="shared" si="99"/>
        <v/>
      </c>
      <c r="K224" s="51"/>
      <c r="L224" s="39"/>
      <c r="M224" s="34"/>
      <c r="N224" s="34" t="str">
        <f t="shared" si="100"/>
        <v/>
      </c>
      <c r="O224" s="34"/>
      <c r="P224" s="34"/>
      <c r="Q224" s="34"/>
      <c r="R224" s="34" t="str">
        <f t="shared" si="119"/>
        <v/>
      </c>
      <c r="S224" s="31" t="str">
        <f t="shared" si="101"/>
        <v/>
      </c>
      <c r="T224" s="51"/>
      <c r="U224" s="33"/>
      <c r="V224" s="34"/>
      <c r="W224" s="34" t="str">
        <f t="shared" si="102"/>
        <v/>
      </c>
      <c r="X224" s="34"/>
      <c r="Y224" s="34"/>
      <c r="Z224" s="34"/>
      <c r="AA224" s="34" t="str">
        <f t="shared" si="120"/>
        <v/>
      </c>
      <c r="AB224" s="31" t="str">
        <f t="shared" si="103"/>
        <v/>
      </c>
      <c r="AC224" s="51"/>
      <c r="AD224" s="33"/>
      <c r="AE224" s="34"/>
      <c r="AF224" s="34" t="str">
        <f t="shared" si="104"/>
        <v/>
      </c>
      <c r="AG224" s="34"/>
      <c r="AH224" s="34"/>
      <c r="AI224" s="34"/>
      <c r="AJ224" s="34" t="str">
        <f t="shared" si="121"/>
        <v/>
      </c>
      <c r="AK224" s="31" t="str">
        <f t="shared" si="105"/>
        <v/>
      </c>
      <c r="AL224" s="51"/>
      <c r="AM224" s="33"/>
      <c r="AN224" s="34"/>
      <c r="AO224" s="34" t="str">
        <f t="shared" si="106"/>
        <v/>
      </c>
      <c r="AP224" s="34"/>
      <c r="AQ224" s="34"/>
      <c r="AR224" s="34"/>
      <c r="AS224" s="34" t="str">
        <f t="shared" si="122"/>
        <v/>
      </c>
      <c r="AT224" s="31" t="str">
        <f t="shared" si="107"/>
        <v/>
      </c>
      <c r="AU224" s="51"/>
      <c r="AV224" s="33"/>
      <c r="AW224" s="34"/>
      <c r="AX224" s="34" t="str">
        <f t="shared" si="108"/>
        <v/>
      </c>
      <c r="AY224" s="34"/>
      <c r="AZ224" s="34"/>
      <c r="BA224" s="34"/>
      <c r="BB224" s="34" t="str">
        <f t="shared" si="123"/>
        <v/>
      </c>
      <c r="BC224" s="31" t="str">
        <f t="shared" si="109"/>
        <v/>
      </c>
      <c r="BD224" s="51"/>
      <c r="BE224" s="33"/>
      <c r="BF224" s="34"/>
      <c r="BG224" s="34" t="str">
        <f t="shared" si="110"/>
        <v/>
      </c>
      <c r="BH224" s="34"/>
      <c r="BI224" s="34"/>
      <c r="BJ224" s="34"/>
      <c r="BK224" s="34" t="str">
        <f t="shared" si="124"/>
        <v/>
      </c>
      <c r="BL224" s="31" t="str">
        <f t="shared" si="111"/>
        <v/>
      </c>
      <c r="BM224" s="51"/>
      <c r="BN224" s="33"/>
      <c r="BO224" s="34"/>
      <c r="BP224" s="34" t="str">
        <f t="shared" si="112"/>
        <v/>
      </c>
      <c r="BQ224" s="34"/>
      <c r="BR224" s="34"/>
      <c r="BS224" s="34"/>
      <c r="BT224" s="34" t="str">
        <f t="shared" si="125"/>
        <v/>
      </c>
      <c r="BU224" s="31" t="str">
        <f t="shared" si="113"/>
        <v/>
      </c>
      <c r="BV224" s="51"/>
      <c r="BW224" s="33"/>
      <c r="BX224" s="34"/>
      <c r="BY224" s="34" t="str">
        <f t="shared" si="114"/>
        <v/>
      </c>
      <c r="BZ224" s="34"/>
      <c r="CA224" s="34"/>
      <c r="CB224" s="34"/>
      <c r="CC224" s="34" t="str">
        <f t="shared" si="126"/>
        <v/>
      </c>
      <c r="CD224" s="31" t="str">
        <f t="shared" si="115"/>
        <v/>
      </c>
      <c r="CE224" s="51"/>
      <c r="CF224" s="33"/>
      <c r="CG224" s="34" t="str">
        <f>IF($A224="","",IF(CF224="","I",LOOKUP(CF224/CH$2,{0,0.4,0.45,0.5,0.55,0.6,0.65,0.7,0.75,0.8,1},{"F","D","C","C+","B-","B","B+","A-","A","A+"})))</f>
        <v/>
      </c>
      <c r="CH224" s="35" t="str">
        <f>IF($A224="","",IF(CF224="","--",LOOKUP(CF224/CH$2,{0,0.4,0.45,0.5,0.55,0.6,0.65,0.7,0.75,0.8,1},{0,2,2.25,2.5,2.75,3,3.25,3.5,3.75,4})))</f>
        <v/>
      </c>
      <c r="CI224" s="52"/>
      <c r="CJ224" s="36"/>
      <c r="CK224" s="36"/>
      <c r="CL224" s="36" t="str">
        <f t="shared" si="116"/>
        <v/>
      </c>
      <c r="CM224" s="36"/>
      <c r="CN224" s="37"/>
      <c r="CO224" s="36"/>
      <c r="CP224" s="60" t="str">
        <f t="shared" si="117"/>
        <v/>
      </c>
      <c r="CQ224" s="64"/>
      <c r="CR224" s="35"/>
    </row>
    <row r="225" spans="1:96" s="38" customFormat="1" x14ac:dyDescent="0.25">
      <c r="A225" s="31"/>
      <c r="B225" s="32"/>
      <c r="C225" s="33"/>
      <c r="D225" s="34"/>
      <c r="E225" s="34" t="str">
        <f t="shared" si="98"/>
        <v/>
      </c>
      <c r="F225" s="34"/>
      <c r="G225" s="34"/>
      <c r="H225" s="34"/>
      <c r="I225" s="34" t="str">
        <f t="shared" si="118"/>
        <v/>
      </c>
      <c r="J225" s="34" t="str">
        <f t="shared" si="99"/>
        <v/>
      </c>
      <c r="K225" s="51"/>
      <c r="L225" s="39"/>
      <c r="M225" s="34"/>
      <c r="N225" s="34" t="str">
        <f t="shared" si="100"/>
        <v/>
      </c>
      <c r="O225" s="34"/>
      <c r="P225" s="34"/>
      <c r="Q225" s="34"/>
      <c r="R225" s="34" t="str">
        <f t="shared" si="119"/>
        <v/>
      </c>
      <c r="S225" s="31" t="str">
        <f t="shared" si="101"/>
        <v/>
      </c>
      <c r="T225" s="51"/>
      <c r="U225" s="33"/>
      <c r="V225" s="34"/>
      <c r="W225" s="34" t="str">
        <f t="shared" si="102"/>
        <v/>
      </c>
      <c r="X225" s="34"/>
      <c r="Y225" s="34"/>
      <c r="Z225" s="34"/>
      <c r="AA225" s="34" t="str">
        <f t="shared" si="120"/>
        <v/>
      </c>
      <c r="AB225" s="31" t="str">
        <f t="shared" si="103"/>
        <v/>
      </c>
      <c r="AC225" s="51"/>
      <c r="AD225" s="33"/>
      <c r="AE225" s="34"/>
      <c r="AF225" s="34" t="str">
        <f t="shared" si="104"/>
        <v/>
      </c>
      <c r="AG225" s="34"/>
      <c r="AH225" s="34"/>
      <c r="AI225" s="34"/>
      <c r="AJ225" s="34" t="str">
        <f t="shared" si="121"/>
        <v/>
      </c>
      <c r="AK225" s="31" t="str">
        <f t="shared" si="105"/>
        <v/>
      </c>
      <c r="AL225" s="51"/>
      <c r="AM225" s="33"/>
      <c r="AN225" s="34"/>
      <c r="AO225" s="34" t="str">
        <f t="shared" si="106"/>
        <v/>
      </c>
      <c r="AP225" s="34"/>
      <c r="AQ225" s="34"/>
      <c r="AR225" s="34"/>
      <c r="AS225" s="34" t="str">
        <f t="shared" si="122"/>
        <v/>
      </c>
      <c r="AT225" s="31" t="str">
        <f t="shared" si="107"/>
        <v/>
      </c>
      <c r="AU225" s="51"/>
      <c r="AV225" s="33"/>
      <c r="AW225" s="34"/>
      <c r="AX225" s="34" t="str">
        <f t="shared" si="108"/>
        <v/>
      </c>
      <c r="AY225" s="34"/>
      <c r="AZ225" s="34"/>
      <c r="BA225" s="34"/>
      <c r="BB225" s="34" t="str">
        <f t="shared" si="123"/>
        <v/>
      </c>
      <c r="BC225" s="31" t="str">
        <f t="shared" si="109"/>
        <v/>
      </c>
      <c r="BD225" s="51"/>
      <c r="BE225" s="33"/>
      <c r="BF225" s="34"/>
      <c r="BG225" s="34" t="str">
        <f t="shared" si="110"/>
        <v/>
      </c>
      <c r="BH225" s="34"/>
      <c r="BI225" s="34"/>
      <c r="BJ225" s="34"/>
      <c r="BK225" s="34" t="str">
        <f t="shared" si="124"/>
        <v/>
      </c>
      <c r="BL225" s="31" t="str">
        <f t="shared" si="111"/>
        <v/>
      </c>
      <c r="BM225" s="51"/>
      <c r="BN225" s="33"/>
      <c r="BO225" s="34"/>
      <c r="BP225" s="34" t="str">
        <f t="shared" si="112"/>
        <v/>
      </c>
      <c r="BQ225" s="34"/>
      <c r="BR225" s="34"/>
      <c r="BS225" s="34"/>
      <c r="BT225" s="34" t="str">
        <f t="shared" si="125"/>
        <v/>
      </c>
      <c r="BU225" s="31" t="str">
        <f t="shared" si="113"/>
        <v/>
      </c>
      <c r="BV225" s="51"/>
      <c r="BW225" s="33"/>
      <c r="BX225" s="34"/>
      <c r="BY225" s="34" t="str">
        <f t="shared" si="114"/>
        <v/>
      </c>
      <c r="BZ225" s="34"/>
      <c r="CA225" s="34"/>
      <c r="CB225" s="34"/>
      <c r="CC225" s="34" t="str">
        <f t="shared" si="126"/>
        <v/>
      </c>
      <c r="CD225" s="31" t="str">
        <f t="shared" si="115"/>
        <v/>
      </c>
      <c r="CE225" s="51"/>
      <c r="CF225" s="33"/>
      <c r="CG225" s="34" t="str">
        <f>IF($A225="","",IF(CF225="","I",LOOKUP(CF225/CH$2,{0,0.4,0.45,0.5,0.55,0.6,0.65,0.7,0.75,0.8,1},{"F","D","C","C+","B-","B","B+","A-","A","A+"})))</f>
        <v/>
      </c>
      <c r="CH225" s="35" t="str">
        <f>IF($A225="","",IF(CF225="","--",LOOKUP(CF225/CH$2,{0,0.4,0.45,0.5,0.55,0.6,0.65,0.7,0.75,0.8,1},{0,2,2.25,2.5,2.75,3,3.25,3.5,3.75,4})))</f>
        <v/>
      </c>
      <c r="CI225" s="52"/>
      <c r="CJ225" s="36"/>
      <c r="CK225" s="36"/>
      <c r="CL225" s="36" t="str">
        <f t="shared" si="116"/>
        <v/>
      </c>
      <c r="CM225" s="36"/>
      <c r="CN225" s="37"/>
      <c r="CO225" s="36"/>
      <c r="CP225" s="60" t="str">
        <f t="shared" si="117"/>
        <v/>
      </c>
      <c r="CQ225" s="64"/>
      <c r="CR225" s="35"/>
    </row>
    <row r="226" spans="1:96" s="38" customFormat="1" x14ac:dyDescent="0.25">
      <c r="A226" s="31"/>
      <c r="B226" s="32"/>
      <c r="C226" s="33"/>
      <c r="D226" s="34"/>
      <c r="E226" s="34" t="str">
        <f t="shared" si="98"/>
        <v/>
      </c>
      <c r="F226" s="34"/>
      <c r="G226" s="34"/>
      <c r="H226" s="34"/>
      <c r="I226" s="34" t="str">
        <f t="shared" si="118"/>
        <v/>
      </c>
      <c r="J226" s="34" t="str">
        <f t="shared" si="99"/>
        <v/>
      </c>
      <c r="K226" s="51"/>
      <c r="L226" s="39"/>
      <c r="M226" s="34"/>
      <c r="N226" s="34" t="str">
        <f t="shared" si="100"/>
        <v/>
      </c>
      <c r="O226" s="34"/>
      <c r="P226" s="34"/>
      <c r="Q226" s="34"/>
      <c r="R226" s="34" t="str">
        <f t="shared" si="119"/>
        <v/>
      </c>
      <c r="S226" s="31" t="str">
        <f t="shared" si="101"/>
        <v/>
      </c>
      <c r="T226" s="51"/>
      <c r="U226" s="33"/>
      <c r="V226" s="34"/>
      <c r="W226" s="34" t="str">
        <f t="shared" si="102"/>
        <v/>
      </c>
      <c r="X226" s="34"/>
      <c r="Y226" s="34"/>
      <c r="Z226" s="34"/>
      <c r="AA226" s="34" t="str">
        <f t="shared" si="120"/>
        <v/>
      </c>
      <c r="AB226" s="31" t="str">
        <f t="shared" si="103"/>
        <v/>
      </c>
      <c r="AC226" s="51"/>
      <c r="AD226" s="33"/>
      <c r="AE226" s="34"/>
      <c r="AF226" s="34" t="str">
        <f t="shared" si="104"/>
        <v/>
      </c>
      <c r="AG226" s="34"/>
      <c r="AH226" s="34"/>
      <c r="AI226" s="34"/>
      <c r="AJ226" s="34" t="str">
        <f t="shared" si="121"/>
        <v/>
      </c>
      <c r="AK226" s="31" t="str">
        <f t="shared" si="105"/>
        <v/>
      </c>
      <c r="AL226" s="51"/>
      <c r="AM226" s="33"/>
      <c r="AN226" s="34"/>
      <c r="AO226" s="34" t="str">
        <f t="shared" si="106"/>
        <v/>
      </c>
      <c r="AP226" s="34"/>
      <c r="AQ226" s="34"/>
      <c r="AR226" s="34"/>
      <c r="AS226" s="34" t="str">
        <f t="shared" si="122"/>
        <v/>
      </c>
      <c r="AT226" s="31" t="str">
        <f t="shared" si="107"/>
        <v/>
      </c>
      <c r="AU226" s="51"/>
      <c r="AV226" s="33"/>
      <c r="AW226" s="34"/>
      <c r="AX226" s="34" t="str">
        <f t="shared" si="108"/>
        <v/>
      </c>
      <c r="AY226" s="34"/>
      <c r="AZ226" s="34"/>
      <c r="BA226" s="34"/>
      <c r="BB226" s="34" t="str">
        <f t="shared" si="123"/>
        <v/>
      </c>
      <c r="BC226" s="31" t="str">
        <f t="shared" si="109"/>
        <v/>
      </c>
      <c r="BD226" s="51"/>
      <c r="BE226" s="33"/>
      <c r="BF226" s="34"/>
      <c r="BG226" s="34" t="str">
        <f t="shared" si="110"/>
        <v/>
      </c>
      <c r="BH226" s="34"/>
      <c r="BI226" s="34"/>
      <c r="BJ226" s="34"/>
      <c r="BK226" s="34" t="str">
        <f t="shared" si="124"/>
        <v/>
      </c>
      <c r="BL226" s="31" t="str">
        <f t="shared" si="111"/>
        <v/>
      </c>
      <c r="BM226" s="51"/>
      <c r="BN226" s="33"/>
      <c r="BO226" s="34"/>
      <c r="BP226" s="34" t="str">
        <f t="shared" si="112"/>
        <v/>
      </c>
      <c r="BQ226" s="34"/>
      <c r="BR226" s="34"/>
      <c r="BS226" s="34"/>
      <c r="BT226" s="34" t="str">
        <f t="shared" si="125"/>
        <v/>
      </c>
      <c r="BU226" s="31" t="str">
        <f t="shared" si="113"/>
        <v/>
      </c>
      <c r="BV226" s="51"/>
      <c r="BW226" s="33"/>
      <c r="BX226" s="34"/>
      <c r="BY226" s="34" t="str">
        <f t="shared" si="114"/>
        <v/>
      </c>
      <c r="BZ226" s="34"/>
      <c r="CA226" s="34"/>
      <c r="CB226" s="34"/>
      <c r="CC226" s="34" t="str">
        <f t="shared" si="126"/>
        <v/>
      </c>
      <c r="CD226" s="31" t="str">
        <f t="shared" si="115"/>
        <v/>
      </c>
      <c r="CE226" s="51"/>
      <c r="CF226" s="33"/>
      <c r="CG226" s="34" t="str">
        <f>IF($A226="","",IF(CF226="","I",LOOKUP(CF226/CH$2,{0,0.4,0.45,0.5,0.55,0.6,0.65,0.7,0.75,0.8,1},{"F","D","C","C+","B-","B","B+","A-","A","A+"})))</f>
        <v/>
      </c>
      <c r="CH226" s="35" t="str">
        <f>IF($A226="","",IF(CF226="","--",LOOKUP(CF226/CH$2,{0,0.4,0.45,0.5,0.55,0.6,0.65,0.7,0.75,0.8,1},{0,2,2.25,2.5,2.75,3,3.25,3.5,3.75,4})))</f>
        <v/>
      </c>
      <c r="CI226" s="52"/>
      <c r="CJ226" s="36"/>
      <c r="CK226" s="36"/>
      <c r="CL226" s="36" t="str">
        <f t="shared" si="116"/>
        <v/>
      </c>
      <c r="CM226" s="36"/>
      <c r="CN226" s="37"/>
      <c r="CO226" s="36"/>
      <c r="CP226" s="60" t="str">
        <f t="shared" si="117"/>
        <v/>
      </c>
      <c r="CQ226" s="64"/>
      <c r="CR226" s="35"/>
    </row>
    <row r="227" spans="1:96" s="38" customFormat="1" x14ac:dyDescent="0.25">
      <c r="A227" s="31"/>
      <c r="B227" s="32"/>
      <c r="C227" s="33"/>
      <c r="D227" s="34"/>
      <c r="E227" s="34" t="str">
        <f t="shared" si="98"/>
        <v/>
      </c>
      <c r="F227" s="34"/>
      <c r="G227" s="34"/>
      <c r="H227" s="34"/>
      <c r="I227" s="34" t="str">
        <f t="shared" si="118"/>
        <v/>
      </c>
      <c r="J227" s="34" t="str">
        <f t="shared" si="99"/>
        <v/>
      </c>
      <c r="K227" s="51"/>
      <c r="L227" s="39"/>
      <c r="M227" s="34"/>
      <c r="N227" s="34" t="str">
        <f t="shared" si="100"/>
        <v/>
      </c>
      <c r="O227" s="34"/>
      <c r="P227" s="34"/>
      <c r="Q227" s="34"/>
      <c r="R227" s="34" t="str">
        <f t="shared" si="119"/>
        <v/>
      </c>
      <c r="S227" s="31" t="str">
        <f t="shared" si="101"/>
        <v/>
      </c>
      <c r="T227" s="51"/>
      <c r="U227" s="33"/>
      <c r="V227" s="34"/>
      <c r="W227" s="34" t="str">
        <f t="shared" si="102"/>
        <v/>
      </c>
      <c r="X227" s="34"/>
      <c r="Y227" s="34"/>
      <c r="Z227" s="34"/>
      <c r="AA227" s="34" t="str">
        <f t="shared" si="120"/>
        <v/>
      </c>
      <c r="AB227" s="31" t="str">
        <f t="shared" si="103"/>
        <v/>
      </c>
      <c r="AC227" s="51"/>
      <c r="AD227" s="33"/>
      <c r="AE227" s="34"/>
      <c r="AF227" s="34" t="str">
        <f t="shared" si="104"/>
        <v/>
      </c>
      <c r="AG227" s="34"/>
      <c r="AH227" s="34"/>
      <c r="AI227" s="34"/>
      <c r="AJ227" s="34" t="str">
        <f t="shared" si="121"/>
        <v/>
      </c>
      <c r="AK227" s="31" t="str">
        <f t="shared" si="105"/>
        <v/>
      </c>
      <c r="AL227" s="51"/>
      <c r="AM227" s="33"/>
      <c r="AN227" s="34"/>
      <c r="AO227" s="34" t="str">
        <f t="shared" si="106"/>
        <v/>
      </c>
      <c r="AP227" s="34"/>
      <c r="AQ227" s="34"/>
      <c r="AR227" s="34"/>
      <c r="AS227" s="34" t="str">
        <f t="shared" si="122"/>
        <v/>
      </c>
      <c r="AT227" s="31" t="str">
        <f t="shared" si="107"/>
        <v/>
      </c>
      <c r="AU227" s="51"/>
      <c r="AV227" s="33"/>
      <c r="AW227" s="34"/>
      <c r="AX227" s="34" t="str">
        <f t="shared" si="108"/>
        <v/>
      </c>
      <c r="AY227" s="34"/>
      <c r="AZ227" s="34"/>
      <c r="BA227" s="34"/>
      <c r="BB227" s="34" t="str">
        <f t="shared" si="123"/>
        <v/>
      </c>
      <c r="BC227" s="31" t="str">
        <f t="shared" si="109"/>
        <v/>
      </c>
      <c r="BD227" s="51"/>
      <c r="BE227" s="33"/>
      <c r="BF227" s="34"/>
      <c r="BG227" s="34" t="str">
        <f t="shared" si="110"/>
        <v/>
      </c>
      <c r="BH227" s="34"/>
      <c r="BI227" s="34"/>
      <c r="BJ227" s="34"/>
      <c r="BK227" s="34" t="str">
        <f t="shared" si="124"/>
        <v/>
      </c>
      <c r="BL227" s="31" t="str">
        <f t="shared" si="111"/>
        <v/>
      </c>
      <c r="BM227" s="51"/>
      <c r="BN227" s="33"/>
      <c r="BO227" s="34"/>
      <c r="BP227" s="34" t="str">
        <f t="shared" si="112"/>
        <v/>
      </c>
      <c r="BQ227" s="34"/>
      <c r="BR227" s="34"/>
      <c r="BS227" s="34"/>
      <c r="BT227" s="34" t="str">
        <f t="shared" si="125"/>
        <v/>
      </c>
      <c r="BU227" s="31" t="str">
        <f t="shared" si="113"/>
        <v/>
      </c>
      <c r="BV227" s="51"/>
      <c r="BW227" s="33"/>
      <c r="BX227" s="34"/>
      <c r="BY227" s="34" t="str">
        <f t="shared" si="114"/>
        <v/>
      </c>
      <c r="BZ227" s="34"/>
      <c r="CA227" s="34"/>
      <c r="CB227" s="34"/>
      <c r="CC227" s="34" t="str">
        <f t="shared" si="126"/>
        <v/>
      </c>
      <c r="CD227" s="31" t="str">
        <f t="shared" si="115"/>
        <v/>
      </c>
      <c r="CE227" s="51"/>
      <c r="CF227" s="33"/>
      <c r="CG227" s="34" t="str">
        <f>IF($A227="","",IF(CF227="","I",LOOKUP(CF227/CH$2,{0,0.4,0.45,0.5,0.55,0.6,0.65,0.7,0.75,0.8,1},{"F","D","C","C+","B-","B","B+","A-","A","A+"})))</f>
        <v/>
      </c>
      <c r="CH227" s="35" t="str">
        <f>IF($A227="","",IF(CF227="","--",LOOKUP(CF227/CH$2,{0,0.4,0.45,0.5,0.55,0.6,0.65,0.7,0.75,0.8,1},{0,2,2.25,2.5,2.75,3,3.25,3.5,3.75,4})))</f>
        <v/>
      </c>
      <c r="CI227" s="52"/>
      <c r="CJ227" s="36"/>
      <c r="CK227" s="36"/>
      <c r="CL227" s="36" t="str">
        <f t="shared" si="116"/>
        <v/>
      </c>
      <c r="CM227" s="36"/>
      <c r="CN227" s="37"/>
      <c r="CO227" s="36"/>
      <c r="CP227" s="60" t="str">
        <f t="shared" si="117"/>
        <v/>
      </c>
      <c r="CQ227" s="64"/>
      <c r="CR227" s="35"/>
    </row>
    <row r="228" spans="1:96" s="38" customFormat="1" x14ac:dyDescent="0.25">
      <c r="A228" s="31"/>
      <c r="B228" s="32"/>
      <c r="C228" s="33"/>
      <c r="D228" s="34"/>
      <c r="E228" s="34" t="str">
        <f t="shared" si="98"/>
        <v/>
      </c>
      <c r="F228" s="34"/>
      <c r="G228" s="34"/>
      <c r="H228" s="34"/>
      <c r="I228" s="34" t="str">
        <f t="shared" si="118"/>
        <v/>
      </c>
      <c r="J228" s="34" t="str">
        <f t="shared" si="99"/>
        <v/>
      </c>
      <c r="K228" s="51"/>
      <c r="L228" s="39"/>
      <c r="M228" s="34"/>
      <c r="N228" s="34" t="str">
        <f t="shared" si="100"/>
        <v/>
      </c>
      <c r="O228" s="34"/>
      <c r="P228" s="34"/>
      <c r="Q228" s="34"/>
      <c r="R228" s="34" t="str">
        <f t="shared" si="119"/>
        <v/>
      </c>
      <c r="S228" s="31" t="str">
        <f t="shared" si="101"/>
        <v/>
      </c>
      <c r="T228" s="51"/>
      <c r="U228" s="33"/>
      <c r="V228" s="34"/>
      <c r="W228" s="34" t="str">
        <f t="shared" si="102"/>
        <v/>
      </c>
      <c r="X228" s="34"/>
      <c r="Y228" s="34"/>
      <c r="Z228" s="34"/>
      <c r="AA228" s="34" t="str">
        <f t="shared" si="120"/>
        <v/>
      </c>
      <c r="AB228" s="31" t="str">
        <f t="shared" si="103"/>
        <v/>
      </c>
      <c r="AC228" s="51"/>
      <c r="AD228" s="33"/>
      <c r="AE228" s="34"/>
      <c r="AF228" s="34" t="str">
        <f t="shared" si="104"/>
        <v/>
      </c>
      <c r="AG228" s="34"/>
      <c r="AH228" s="34"/>
      <c r="AI228" s="34"/>
      <c r="AJ228" s="34" t="str">
        <f t="shared" si="121"/>
        <v/>
      </c>
      <c r="AK228" s="31" t="str">
        <f t="shared" si="105"/>
        <v/>
      </c>
      <c r="AL228" s="51"/>
      <c r="AM228" s="33"/>
      <c r="AN228" s="34"/>
      <c r="AO228" s="34" t="str">
        <f t="shared" si="106"/>
        <v/>
      </c>
      <c r="AP228" s="34"/>
      <c r="AQ228" s="34"/>
      <c r="AR228" s="34"/>
      <c r="AS228" s="34" t="str">
        <f t="shared" si="122"/>
        <v/>
      </c>
      <c r="AT228" s="31" t="str">
        <f t="shared" si="107"/>
        <v/>
      </c>
      <c r="AU228" s="51"/>
      <c r="AV228" s="33"/>
      <c r="AW228" s="34"/>
      <c r="AX228" s="34" t="str">
        <f t="shared" si="108"/>
        <v/>
      </c>
      <c r="AY228" s="34"/>
      <c r="AZ228" s="34"/>
      <c r="BA228" s="34"/>
      <c r="BB228" s="34" t="str">
        <f t="shared" si="123"/>
        <v/>
      </c>
      <c r="BC228" s="31" t="str">
        <f t="shared" si="109"/>
        <v/>
      </c>
      <c r="BD228" s="51"/>
      <c r="BE228" s="33"/>
      <c r="BF228" s="34"/>
      <c r="BG228" s="34" t="str">
        <f t="shared" si="110"/>
        <v/>
      </c>
      <c r="BH228" s="34"/>
      <c r="BI228" s="34"/>
      <c r="BJ228" s="34"/>
      <c r="BK228" s="34" t="str">
        <f t="shared" si="124"/>
        <v/>
      </c>
      <c r="BL228" s="31" t="str">
        <f t="shared" si="111"/>
        <v/>
      </c>
      <c r="BM228" s="51"/>
      <c r="BN228" s="33"/>
      <c r="BO228" s="34"/>
      <c r="BP228" s="34" t="str">
        <f t="shared" si="112"/>
        <v/>
      </c>
      <c r="BQ228" s="34"/>
      <c r="BR228" s="34"/>
      <c r="BS228" s="34"/>
      <c r="BT228" s="34" t="str">
        <f t="shared" si="125"/>
        <v/>
      </c>
      <c r="BU228" s="31" t="str">
        <f t="shared" si="113"/>
        <v/>
      </c>
      <c r="BV228" s="51"/>
      <c r="BW228" s="33"/>
      <c r="BX228" s="34"/>
      <c r="BY228" s="34" t="str">
        <f t="shared" si="114"/>
        <v/>
      </c>
      <c r="BZ228" s="34"/>
      <c r="CA228" s="34"/>
      <c r="CB228" s="34"/>
      <c r="CC228" s="34" t="str">
        <f t="shared" si="126"/>
        <v/>
      </c>
      <c r="CD228" s="31" t="str">
        <f t="shared" si="115"/>
        <v/>
      </c>
      <c r="CE228" s="51"/>
      <c r="CF228" s="33"/>
      <c r="CG228" s="34" t="str">
        <f>IF($A228="","",IF(CF228="","I",LOOKUP(CF228/CH$2,{0,0.4,0.45,0.5,0.55,0.6,0.65,0.7,0.75,0.8,1},{"F","D","C","C+","B-","B","B+","A-","A","A+"})))</f>
        <v/>
      </c>
      <c r="CH228" s="35" t="str">
        <f>IF($A228="","",IF(CF228="","--",LOOKUP(CF228/CH$2,{0,0.4,0.45,0.5,0.55,0.6,0.65,0.7,0.75,0.8,1},{0,2,2.25,2.5,2.75,3,3.25,3.5,3.75,4})))</f>
        <v/>
      </c>
      <c r="CI228" s="52"/>
      <c r="CJ228" s="36"/>
      <c r="CK228" s="36"/>
      <c r="CL228" s="36" t="str">
        <f t="shared" si="116"/>
        <v/>
      </c>
      <c r="CM228" s="36"/>
      <c r="CN228" s="37"/>
      <c r="CO228" s="36"/>
      <c r="CP228" s="60" t="str">
        <f t="shared" si="117"/>
        <v/>
      </c>
      <c r="CQ228" s="64"/>
      <c r="CR228" s="35"/>
    </row>
    <row r="229" spans="1:96" s="38" customFormat="1" x14ac:dyDescent="0.25">
      <c r="A229" s="31"/>
      <c r="B229" s="32"/>
      <c r="C229" s="33"/>
      <c r="D229" s="34"/>
      <c r="E229" s="34" t="str">
        <f t="shared" si="98"/>
        <v/>
      </c>
      <c r="F229" s="34"/>
      <c r="G229" s="34"/>
      <c r="H229" s="34"/>
      <c r="I229" s="34" t="str">
        <f t="shared" si="118"/>
        <v/>
      </c>
      <c r="J229" s="34" t="str">
        <f t="shared" si="99"/>
        <v/>
      </c>
      <c r="K229" s="51"/>
      <c r="L229" s="39"/>
      <c r="M229" s="34"/>
      <c r="N229" s="34" t="str">
        <f t="shared" si="100"/>
        <v/>
      </c>
      <c r="O229" s="34"/>
      <c r="P229" s="34"/>
      <c r="Q229" s="34"/>
      <c r="R229" s="34" t="str">
        <f t="shared" si="119"/>
        <v/>
      </c>
      <c r="S229" s="31" t="str">
        <f t="shared" si="101"/>
        <v/>
      </c>
      <c r="T229" s="51"/>
      <c r="U229" s="33"/>
      <c r="V229" s="34"/>
      <c r="W229" s="34" t="str">
        <f t="shared" si="102"/>
        <v/>
      </c>
      <c r="X229" s="34"/>
      <c r="Y229" s="34"/>
      <c r="Z229" s="34"/>
      <c r="AA229" s="34" t="str">
        <f t="shared" si="120"/>
        <v/>
      </c>
      <c r="AB229" s="31" t="str">
        <f t="shared" si="103"/>
        <v/>
      </c>
      <c r="AC229" s="51"/>
      <c r="AD229" s="33"/>
      <c r="AE229" s="34"/>
      <c r="AF229" s="34" t="str">
        <f t="shared" si="104"/>
        <v/>
      </c>
      <c r="AG229" s="34"/>
      <c r="AH229" s="34"/>
      <c r="AI229" s="34"/>
      <c r="AJ229" s="34" t="str">
        <f t="shared" si="121"/>
        <v/>
      </c>
      <c r="AK229" s="31" t="str">
        <f t="shared" si="105"/>
        <v/>
      </c>
      <c r="AL229" s="51"/>
      <c r="AM229" s="33"/>
      <c r="AN229" s="34"/>
      <c r="AO229" s="34" t="str">
        <f t="shared" si="106"/>
        <v/>
      </c>
      <c r="AP229" s="34"/>
      <c r="AQ229" s="34"/>
      <c r="AR229" s="34"/>
      <c r="AS229" s="34" t="str">
        <f t="shared" si="122"/>
        <v/>
      </c>
      <c r="AT229" s="31" t="str">
        <f t="shared" si="107"/>
        <v/>
      </c>
      <c r="AU229" s="51"/>
      <c r="AV229" s="33"/>
      <c r="AW229" s="34"/>
      <c r="AX229" s="34" t="str">
        <f t="shared" si="108"/>
        <v/>
      </c>
      <c r="AY229" s="34"/>
      <c r="AZ229" s="34"/>
      <c r="BA229" s="34"/>
      <c r="BB229" s="34" t="str">
        <f t="shared" si="123"/>
        <v/>
      </c>
      <c r="BC229" s="31" t="str">
        <f t="shared" si="109"/>
        <v/>
      </c>
      <c r="BD229" s="51"/>
      <c r="BE229" s="33"/>
      <c r="BF229" s="34"/>
      <c r="BG229" s="34" t="str">
        <f t="shared" si="110"/>
        <v/>
      </c>
      <c r="BH229" s="34"/>
      <c r="BI229" s="34"/>
      <c r="BJ229" s="34"/>
      <c r="BK229" s="34" t="str">
        <f t="shared" si="124"/>
        <v/>
      </c>
      <c r="BL229" s="31" t="str">
        <f t="shared" si="111"/>
        <v/>
      </c>
      <c r="BM229" s="51"/>
      <c r="BN229" s="33"/>
      <c r="BO229" s="34"/>
      <c r="BP229" s="34" t="str">
        <f t="shared" si="112"/>
        <v/>
      </c>
      <c r="BQ229" s="34"/>
      <c r="BR229" s="34"/>
      <c r="BS229" s="34"/>
      <c r="BT229" s="34" t="str">
        <f t="shared" si="125"/>
        <v/>
      </c>
      <c r="BU229" s="31" t="str">
        <f t="shared" si="113"/>
        <v/>
      </c>
      <c r="BV229" s="51"/>
      <c r="BW229" s="33"/>
      <c r="BX229" s="34"/>
      <c r="BY229" s="34" t="str">
        <f t="shared" si="114"/>
        <v/>
      </c>
      <c r="BZ229" s="34"/>
      <c r="CA229" s="34"/>
      <c r="CB229" s="34"/>
      <c r="CC229" s="34" t="str">
        <f t="shared" si="126"/>
        <v/>
      </c>
      <c r="CD229" s="31" t="str">
        <f t="shared" si="115"/>
        <v/>
      </c>
      <c r="CE229" s="51"/>
      <c r="CF229" s="33"/>
      <c r="CG229" s="34" t="str">
        <f>IF($A229="","",IF(CF229="","I",LOOKUP(CF229/CH$2,{0,0.4,0.45,0.5,0.55,0.6,0.65,0.7,0.75,0.8,1},{"F","D","C","C+","B-","B","B+","A-","A","A+"})))</f>
        <v/>
      </c>
      <c r="CH229" s="35" t="str">
        <f>IF($A229="","",IF(CF229="","--",LOOKUP(CF229/CH$2,{0,0.4,0.45,0.5,0.55,0.6,0.65,0.7,0.75,0.8,1},{0,2,2.25,2.5,2.75,3,3.25,3.5,3.75,4})))</f>
        <v/>
      </c>
      <c r="CI229" s="52"/>
      <c r="CJ229" s="36"/>
      <c r="CK229" s="36"/>
      <c r="CL229" s="36" t="str">
        <f t="shared" si="116"/>
        <v/>
      </c>
      <c r="CM229" s="36"/>
      <c r="CN229" s="37"/>
      <c r="CO229" s="36"/>
      <c r="CP229" s="60" t="str">
        <f t="shared" si="117"/>
        <v/>
      </c>
      <c r="CQ229" s="64"/>
      <c r="CR229" s="35"/>
    </row>
    <row r="230" spans="1:96" s="38" customFormat="1" x14ac:dyDescent="0.25">
      <c r="A230" s="31"/>
      <c r="B230" s="32"/>
      <c r="C230" s="33"/>
      <c r="D230" s="34"/>
      <c r="E230" s="34" t="str">
        <f t="shared" si="98"/>
        <v/>
      </c>
      <c r="F230" s="34"/>
      <c r="G230" s="34"/>
      <c r="H230" s="34"/>
      <c r="I230" s="34" t="str">
        <f t="shared" si="118"/>
        <v/>
      </c>
      <c r="J230" s="34" t="str">
        <f t="shared" si="99"/>
        <v/>
      </c>
      <c r="K230" s="51"/>
      <c r="L230" s="39"/>
      <c r="M230" s="34"/>
      <c r="N230" s="34" t="str">
        <f t="shared" si="100"/>
        <v/>
      </c>
      <c r="O230" s="34"/>
      <c r="P230" s="34"/>
      <c r="Q230" s="34"/>
      <c r="R230" s="34" t="str">
        <f t="shared" si="119"/>
        <v/>
      </c>
      <c r="S230" s="31" t="str">
        <f t="shared" si="101"/>
        <v/>
      </c>
      <c r="T230" s="51"/>
      <c r="U230" s="33"/>
      <c r="V230" s="34"/>
      <c r="W230" s="34" t="str">
        <f t="shared" si="102"/>
        <v/>
      </c>
      <c r="X230" s="34"/>
      <c r="Y230" s="34"/>
      <c r="Z230" s="34"/>
      <c r="AA230" s="34" t="str">
        <f t="shared" si="120"/>
        <v/>
      </c>
      <c r="AB230" s="31" t="str">
        <f t="shared" si="103"/>
        <v/>
      </c>
      <c r="AC230" s="51"/>
      <c r="AD230" s="33"/>
      <c r="AE230" s="34"/>
      <c r="AF230" s="34" t="str">
        <f t="shared" si="104"/>
        <v/>
      </c>
      <c r="AG230" s="34"/>
      <c r="AH230" s="34"/>
      <c r="AI230" s="34"/>
      <c r="AJ230" s="34" t="str">
        <f t="shared" si="121"/>
        <v/>
      </c>
      <c r="AK230" s="31" t="str">
        <f t="shared" si="105"/>
        <v/>
      </c>
      <c r="AL230" s="51"/>
      <c r="AM230" s="33"/>
      <c r="AN230" s="34"/>
      <c r="AO230" s="34" t="str">
        <f t="shared" si="106"/>
        <v/>
      </c>
      <c r="AP230" s="34"/>
      <c r="AQ230" s="34"/>
      <c r="AR230" s="34"/>
      <c r="AS230" s="34" t="str">
        <f t="shared" si="122"/>
        <v/>
      </c>
      <c r="AT230" s="31" t="str">
        <f t="shared" si="107"/>
        <v/>
      </c>
      <c r="AU230" s="51"/>
      <c r="AV230" s="33"/>
      <c r="AW230" s="34"/>
      <c r="AX230" s="34" t="str">
        <f t="shared" si="108"/>
        <v/>
      </c>
      <c r="AY230" s="34"/>
      <c r="AZ230" s="34"/>
      <c r="BA230" s="34"/>
      <c r="BB230" s="34" t="str">
        <f t="shared" si="123"/>
        <v/>
      </c>
      <c r="BC230" s="31" t="str">
        <f t="shared" si="109"/>
        <v/>
      </c>
      <c r="BD230" s="51"/>
      <c r="BE230" s="33"/>
      <c r="BF230" s="34"/>
      <c r="BG230" s="34" t="str">
        <f t="shared" si="110"/>
        <v/>
      </c>
      <c r="BH230" s="34"/>
      <c r="BI230" s="34"/>
      <c r="BJ230" s="34"/>
      <c r="BK230" s="34" t="str">
        <f t="shared" si="124"/>
        <v/>
      </c>
      <c r="BL230" s="31" t="str">
        <f t="shared" si="111"/>
        <v/>
      </c>
      <c r="BM230" s="51"/>
      <c r="BN230" s="33"/>
      <c r="BO230" s="34"/>
      <c r="BP230" s="34" t="str">
        <f t="shared" si="112"/>
        <v/>
      </c>
      <c r="BQ230" s="34"/>
      <c r="BR230" s="34"/>
      <c r="BS230" s="34"/>
      <c r="BT230" s="34" t="str">
        <f t="shared" si="125"/>
        <v/>
      </c>
      <c r="BU230" s="31" t="str">
        <f t="shared" si="113"/>
        <v/>
      </c>
      <c r="BV230" s="51"/>
      <c r="BW230" s="33"/>
      <c r="BX230" s="34"/>
      <c r="BY230" s="34" t="str">
        <f t="shared" si="114"/>
        <v/>
      </c>
      <c r="BZ230" s="34"/>
      <c r="CA230" s="34"/>
      <c r="CB230" s="34"/>
      <c r="CC230" s="34" t="str">
        <f t="shared" si="126"/>
        <v/>
      </c>
      <c r="CD230" s="31" t="str">
        <f t="shared" si="115"/>
        <v/>
      </c>
      <c r="CE230" s="51"/>
      <c r="CF230" s="33"/>
      <c r="CG230" s="34" t="str">
        <f>IF($A230="","",IF(CF230="","I",LOOKUP(CF230/CH$2,{0,0.4,0.45,0.5,0.55,0.6,0.65,0.7,0.75,0.8,1},{"F","D","C","C+","B-","B","B+","A-","A","A+"})))</f>
        <v/>
      </c>
      <c r="CH230" s="35" t="str">
        <f>IF($A230="","",IF(CF230="","--",LOOKUP(CF230/CH$2,{0,0.4,0.45,0.5,0.55,0.6,0.65,0.7,0.75,0.8,1},{0,2,2.25,2.5,2.75,3,3.25,3.5,3.75,4})))</f>
        <v/>
      </c>
      <c r="CI230" s="52"/>
      <c r="CJ230" s="36"/>
      <c r="CK230" s="36"/>
      <c r="CL230" s="36" t="str">
        <f t="shared" si="116"/>
        <v/>
      </c>
      <c r="CM230" s="36"/>
      <c r="CN230" s="37"/>
      <c r="CO230" s="36"/>
      <c r="CP230" s="60" t="str">
        <f t="shared" si="117"/>
        <v/>
      </c>
      <c r="CQ230" s="64"/>
      <c r="CR230" s="35"/>
    </row>
    <row r="231" spans="1:96" s="38" customFormat="1" x14ac:dyDescent="0.25">
      <c r="A231" s="31"/>
      <c r="B231" s="32"/>
      <c r="C231" s="33"/>
      <c r="D231" s="34"/>
      <c r="E231" s="34" t="str">
        <f t="shared" si="98"/>
        <v/>
      </c>
      <c r="F231" s="34"/>
      <c r="G231" s="34"/>
      <c r="H231" s="34"/>
      <c r="I231" s="34" t="str">
        <f t="shared" si="118"/>
        <v/>
      </c>
      <c r="J231" s="34" t="str">
        <f t="shared" si="99"/>
        <v/>
      </c>
      <c r="K231" s="51"/>
      <c r="L231" s="39"/>
      <c r="M231" s="34"/>
      <c r="N231" s="34" t="str">
        <f t="shared" si="100"/>
        <v/>
      </c>
      <c r="O231" s="34"/>
      <c r="P231" s="34"/>
      <c r="Q231" s="34"/>
      <c r="R231" s="34" t="str">
        <f t="shared" si="119"/>
        <v/>
      </c>
      <c r="S231" s="31" t="str">
        <f t="shared" si="101"/>
        <v/>
      </c>
      <c r="T231" s="51"/>
      <c r="U231" s="33"/>
      <c r="V231" s="34"/>
      <c r="W231" s="34" t="str">
        <f t="shared" si="102"/>
        <v/>
      </c>
      <c r="X231" s="34"/>
      <c r="Y231" s="34"/>
      <c r="Z231" s="34"/>
      <c r="AA231" s="34" t="str">
        <f t="shared" si="120"/>
        <v/>
      </c>
      <c r="AB231" s="31" t="str">
        <f t="shared" si="103"/>
        <v/>
      </c>
      <c r="AC231" s="51"/>
      <c r="AD231" s="33"/>
      <c r="AE231" s="34"/>
      <c r="AF231" s="34" t="str">
        <f t="shared" si="104"/>
        <v/>
      </c>
      <c r="AG231" s="34"/>
      <c r="AH231" s="34"/>
      <c r="AI231" s="34"/>
      <c r="AJ231" s="34" t="str">
        <f t="shared" si="121"/>
        <v/>
      </c>
      <c r="AK231" s="31" t="str">
        <f t="shared" si="105"/>
        <v/>
      </c>
      <c r="AL231" s="51"/>
      <c r="AM231" s="33"/>
      <c r="AN231" s="34"/>
      <c r="AO231" s="34" t="str">
        <f t="shared" si="106"/>
        <v/>
      </c>
      <c r="AP231" s="34"/>
      <c r="AQ231" s="34"/>
      <c r="AR231" s="34"/>
      <c r="AS231" s="34" t="str">
        <f t="shared" si="122"/>
        <v/>
      </c>
      <c r="AT231" s="31" t="str">
        <f t="shared" si="107"/>
        <v/>
      </c>
      <c r="AU231" s="51"/>
      <c r="AV231" s="33"/>
      <c r="AW231" s="34"/>
      <c r="AX231" s="34" t="str">
        <f t="shared" si="108"/>
        <v/>
      </c>
      <c r="AY231" s="34"/>
      <c r="AZ231" s="34"/>
      <c r="BA231" s="34"/>
      <c r="BB231" s="34" t="str">
        <f t="shared" si="123"/>
        <v/>
      </c>
      <c r="BC231" s="31" t="str">
        <f t="shared" si="109"/>
        <v/>
      </c>
      <c r="BD231" s="51"/>
      <c r="BE231" s="33"/>
      <c r="BF231" s="34"/>
      <c r="BG231" s="34" t="str">
        <f t="shared" si="110"/>
        <v/>
      </c>
      <c r="BH231" s="34"/>
      <c r="BI231" s="34"/>
      <c r="BJ231" s="34"/>
      <c r="BK231" s="34" t="str">
        <f t="shared" si="124"/>
        <v/>
      </c>
      <c r="BL231" s="31" t="str">
        <f t="shared" si="111"/>
        <v/>
      </c>
      <c r="BM231" s="51"/>
      <c r="BN231" s="33"/>
      <c r="BO231" s="34"/>
      <c r="BP231" s="34" t="str">
        <f t="shared" si="112"/>
        <v/>
      </c>
      <c r="BQ231" s="34"/>
      <c r="BR231" s="34"/>
      <c r="BS231" s="34"/>
      <c r="BT231" s="34" t="str">
        <f t="shared" si="125"/>
        <v/>
      </c>
      <c r="BU231" s="31" t="str">
        <f t="shared" si="113"/>
        <v/>
      </c>
      <c r="BV231" s="51"/>
      <c r="BW231" s="33"/>
      <c r="BX231" s="34"/>
      <c r="BY231" s="34" t="str">
        <f t="shared" si="114"/>
        <v/>
      </c>
      <c r="BZ231" s="34"/>
      <c r="CA231" s="34"/>
      <c r="CB231" s="34"/>
      <c r="CC231" s="34" t="str">
        <f t="shared" si="126"/>
        <v/>
      </c>
      <c r="CD231" s="31" t="str">
        <f t="shared" si="115"/>
        <v/>
      </c>
      <c r="CE231" s="51"/>
      <c r="CF231" s="33"/>
      <c r="CG231" s="34" t="str">
        <f>IF($A231="","",IF(CF231="","I",LOOKUP(CF231/CH$2,{0,0.4,0.45,0.5,0.55,0.6,0.65,0.7,0.75,0.8,1},{"F","D","C","C+","B-","B","B+","A-","A","A+"})))</f>
        <v/>
      </c>
      <c r="CH231" s="35" t="str">
        <f>IF($A231="","",IF(CF231="","--",LOOKUP(CF231/CH$2,{0,0.4,0.45,0.5,0.55,0.6,0.65,0.7,0.75,0.8,1},{0,2,2.25,2.5,2.75,3,3.25,3.5,3.75,4})))</f>
        <v/>
      </c>
      <c r="CI231" s="52"/>
      <c r="CJ231" s="36"/>
      <c r="CK231" s="36"/>
      <c r="CL231" s="36" t="str">
        <f t="shared" si="116"/>
        <v/>
      </c>
      <c r="CM231" s="36"/>
      <c r="CN231" s="37"/>
      <c r="CO231" s="36"/>
      <c r="CP231" s="60" t="str">
        <f t="shared" si="117"/>
        <v/>
      </c>
      <c r="CQ231" s="64"/>
      <c r="CR231" s="35"/>
    </row>
    <row r="232" spans="1:96" s="38" customFormat="1" x14ac:dyDescent="0.25">
      <c r="A232" s="31"/>
      <c r="B232" s="32"/>
      <c r="C232" s="33"/>
      <c r="D232" s="34"/>
      <c r="E232" s="34" t="str">
        <f t="shared" si="98"/>
        <v/>
      </c>
      <c r="F232" s="34"/>
      <c r="G232" s="34"/>
      <c r="H232" s="34"/>
      <c r="I232" s="34" t="str">
        <f t="shared" si="118"/>
        <v/>
      </c>
      <c r="J232" s="34" t="str">
        <f t="shared" si="99"/>
        <v/>
      </c>
      <c r="K232" s="51"/>
      <c r="L232" s="39"/>
      <c r="M232" s="34"/>
      <c r="N232" s="34" t="str">
        <f t="shared" si="100"/>
        <v/>
      </c>
      <c r="O232" s="34"/>
      <c r="P232" s="34"/>
      <c r="Q232" s="34"/>
      <c r="R232" s="34" t="str">
        <f t="shared" si="119"/>
        <v/>
      </c>
      <c r="S232" s="31" t="str">
        <f t="shared" si="101"/>
        <v/>
      </c>
      <c r="T232" s="51"/>
      <c r="U232" s="33"/>
      <c r="V232" s="34"/>
      <c r="W232" s="34" t="str">
        <f t="shared" si="102"/>
        <v/>
      </c>
      <c r="X232" s="34"/>
      <c r="Y232" s="34"/>
      <c r="Z232" s="34"/>
      <c r="AA232" s="34" t="str">
        <f t="shared" si="120"/>
        <v/>
      </c>
      <c r="AB232" s="31" t="str">
        <f t="shared" si="103"/>
        <v/>
      </c>
      <c r="AC232" s="51"/>
      <c r="AD232" s="33"/>
      <c r="AE232" s="34"/>
      <c r="AF232" s="34" t="str">
        <f t="shared" si="104"/>
        <v/>
      </c>
      <c r="AG232" s="34"/>
      <c r="AH232" s="34"/>
      <c r="AI232" s="34"/>
      <c r="AJ232" s="34" t="str">
        <f t="shared" si="121"/>
        <v/>
      </c>
      <c r="AK232" s="31" t="str">
        <f t="shared" si="105"/>
        <v/>
      </c>
      <c r="AL232" s="51"/>
      <c r="AM232" s="33"/>
      <c r="AN232" s="34"/>
      <c r="AO232" s="34" t="str">
        <f t="shared" si="106"/>
        <v/>
      </c>
      <c r="AP232" s="34"/>
      <c r="AQ232" s="34"/>
      <c r="AR232" s="34"/>
      <c r="AS232" s="34" t="str">
        <f t="shared" si="122"/>
        <v/>
      </c>
      <c r="AT232" s="31" t="str">
        <f t="shared" si="107"/>
        <v/>
      </c>
      <c r="AU232" s="51"/>
      <c r="AV232" s="33"/>
      <c r="AW232" s="34"/>
      <c r="AX232" s="34" t="str">
        <f t="shared" si="108"/>
        <v/>
      </c>
      <c r="AY232" s="34"/>
      <c r="AZ232" s="34"/>
      <c r="BA232" s="34"/>
      <c r="BB232" s="34" t="str">
        <f t="shared" si="123"/>
        <v/>
      </c>
      <c r="BC232" s="31" t="str">
        <f t="shared" si="109"/>
        <v/>
      </c>
      <c r="BD232" s="51"/>
      <c r="BE232" s="33"/>
      <c r="BF232" s="34"/>
      <c r="BG232" s="34" t="str">
        <f t="shared" si="110"/>
        <v/>
      </c>
      <c r="BH232" s="34"/>
      <c r="BI232" s="34"/>
      <c r="BJ232" s="34"/>
      <c r="BK232" s="34" t="str">
        <f t="shared" si="124"/>
        <v/>
      </c>
      <c r="BL232" s="31" t="str">
        <f t="shared" si="111"/>
        <v/>
      </c>
      <c r="BM232" s="51"/>
      <c r="BN232" s="33"/>
      <c r="BO232" s="34"/>
      <c r="BP232" s="34" t="str">
        <f t="shared" si="112"/>
        <v/>
      </c>
      <c r="BQ232" s="34"/>
      <c r="BR232" s="34"/>
      <c r="BS232" s="34"/>
      <c r="BT232" s="34" t="str">
        <f t="shared" si="125"/>
        <v/>
      </c>
      <c r="BU232" s="31" t="str">
        <f t="shared" si="113"/>
        <v/>
      </c>
      <c r="BV232" s="51"/>
      <c r="BW232" s="33"/>
      <c r="BX232" s="34"/>
      <c r="BY232" s="34" t="str">
        <f t="shared" si="114"/>
        <v/>
      </c>
      <c r="BZ232" s="34"/>
      <c r="CA232" s="34"/>
      <c r="CB232" s="34"/>
      <c r="CC232" s="34" t="str">
        <f t="shared" si="126"/>
        <v/>
      </c>
      <c r="CD232" s="31" t="str">
        <f t="shared" si="115"/>
        <v/>
      </c>
      <c r="CE232" s="51"/>
      <c r="CF232" s="33"/>
      <c r="CG232" s="34" t="str">
        <f>IF($A232="","",IF(CF232="","I",LOOKUP(CF232/CH$2,{0,0.4,0.45,0.5,0.55,0.6,0.65,0.7,0.75,0.8,1},{"F","D","C","C+","B-","B","B+","A-","A","A+"})))</f>
        <v/>
      </c>
      <c r="CH232" s="35" t="str">
        <f>IF($A232="","",IF(CF232="","--",LOOKUP(CF232/CH$2,{0,0.4,0.45,0.5,0.55,0.6,0.65,0.7,0.75,0.8,1},{0,2,2.25,2.5,2.75,3,3.25,3.5,3.75,4})))</f>
        <v/>
      </c>
      <c r="CI232" s="52"/>
      <c r="CJ232" s="36"/>
      <c r="CK232" s="36"/>
      <c r="CL232" s="36" t="str">
        <f t="shared" si="116"/>
        <v/>
      </c>
      <c r="CM232" s="36"/>
      <c r="CN232" s="37"/>
      <c r="CO232" s="36"/>
      <c r="CP232" s="60" t="str">
        <f t="shared" si="117"/>
        <v/>
      </c>
      <c r="CQ232" s="64"/>
      <c r="CR232" s="35"/>
    </row>
    <row r="233" spans="1:96" s="38" customFormat="1" x14ac:dyDescent="0.25">
      <c r="A233" s="31"/>
      <c r="B233" s="32"/>
      <c r="C233" s="33"/>
      <c r="D233" s="34"/>
      <c r="E233" s="34" t="str">
        <f t="shared" si="98"/>
        <v/>
      </c>
      <c r="F233" s="34"/>
      <c r="G233" s="34"/>
      <c r="H233" s="34"/>
      <c r="I233" s="34" t="str">
        <f t="shared" si="118"/>
        <v/>
      </c>
      <c r="J233" s="34" t="str">
        <f t="shared" si="99"/>
        <v/>
      </c>
      <c r="K233" s="51"/>
      <c r="L233" s="39"/>
      <c r="M233" s="34"/>
      <c r="N233" s="34" t="str">
        <f t="shared" si="100"/>
        <v/>
      </c>
      <c r="O233" s="34"/>
      <c r="P233" s="34"/>
      <c r="Q233" s="34"/>
      <c r="R233" s="34" t="str">
        <f t="shared" si="119"/>
        <v/>
      </c>
      <c r="S233" s="31" t="str">
        <f t="shared" si="101"/>
        <v/>
      </c>
      <c r="T233" s="51"/>
      <c r="U233" s="33"/>
      <c r="V233" s="34"/>
      <c r="W233" s="34" t="str">
        <f t="shared" si="102"/>
        <v/>
      </c>
      <c r="X233" s="34"/>
      <c r="Y233" s="34"/>
      <c r="Z233" s="34"/>
      <c r="AA233" s="34" t="str">
        <f t="shared" si="120"/>
        <v/>
      </c>
      <c r="AB233" s="31" t="str">
        <f t="shared" si="103"/>
        <v/>
      </c>
      <c r="AC233" s="51"/>
      <c r="AD233" s="33"/>
      <c r="AE233" s="34"/>
      <c r="AF233" s="34" t="str">
        <f t="shared" si="104"/>
        <v/>
      </c>
      <c r="AG233" s="34"/>
      <c r="AH233" s="34"/>
      <c r="AI233" s="34"/>
      <c r="AJ233" s="34" t="str">
        <f t="shared" si="121"/>
        <v/>
      </c>
      <c r="AK233" s="31" t="str">
        <f t="shared" si="105"/>
        <v/>
      </c>
      <c r="AL233" s="51"/>
      <c r="AM233" s="33"/>
      <c r="AN233" s="34"/>
      <c r="AO233" s="34" t="str">
        <f t="shared" si="106"/>
        <v/>
      </c>
      <c r="AP233" s="34"/>
      <c r="AQ233" s="34"/>
      <c r="AR233" s="34"/>
      <c r="AS233" s="34" t="str">
        <f t="shared" si="122"/>
        <v/>
      </c>
      <c r="AT233" s="31" t="str">
        <f t="shared" si="107"/>
        <v/>
      </c>
      <c r="AU233" s="51"/>
      <c r="AV233" s="33"/>
      <c r="AW233" s="34"/>
      <c r="AX233" s="34" t="str">
        <f t="shared" si="108"/>
        <v/>
      </c>
      <c r="AY233" s="34"/>
      <c r="AZ233" s="34"/>
      <c r="BA233" s="34"/>
      <c r="BB233" s="34" t="str">
        <f t="shared" si="123"/>
        <v/>
      </c>
      <c r="BC233" s="31" t="str">
        <f t="shared" si="109"/>
        <v/>
      </c>
      <c r="BD233" s="51"/>
      <c r="BE233" s="33"/>
      <c r="BF233" s="34"/>
      <c r="BG233" s="34" t="str">
        <f t="shared" si="110"/>
        <v/>
      </c>
      <c r="BH233" s="34"/>
      <c r="BI233" s="34"/>
      <c r="BJ233" s="34"/>
      <c r="BK233" s="34" t="str">
        <f t="shared" si="124"/>
        <v/>
      </c>
      <c r="BL233" s="31" t="str">
        <f t="shared" si="111"/>
        <v/>
      </c>
      <c r="BM233" s="51"/>
      <c r="BN233" s="33"/>
      <c r="BO233" s="34"/>
      <c r="BP233" s="34" t="str">
        <f t="shared" si="112"/>
        <v/>
      </c>
      <c r="BQ233" s="34"/>
      <c r="BR233" s="34"/>
      <c r="BS233" s="34"/>
      <c r="BT233" s="34" t="str">
        <f t="shared" si="125"/>
        <v/>
      </c>
      <c r="BU233" s="31" t="str">
        <f t="shared" si="113"/>
        <v/>
      </c>
      <c r="BV233" s="51"/>
      <c r="BW233" s="33"/>
      <c r="BX233" s="34"/>
      <c r="BY233" s="34" t="str">
        <f t="shared" si="114"/>
        <v/>
      </c>
      <c r="BZ233" s="34"/>
      <c r="CA233" s="34"/>
      <c r="CB233" s="34"/>
      <c r="CC233" s="34" t="str">
        <f t="shared" si="126"/>
        <v/>
      </c>
      <c r="CD233" s="31" t="str">
        <f t="shared" si="115"/>
        <v/>
      </c>
      <c r="CE233" s="51"/>
      <c r="CF233" s="33"/>
      <c r="CG233" s="34" t="str">
        <f>IF($A233="","",IF(CF233="","I",LOOKUP(CF233/CH$2,{0,0.4,0.45,0.5,0.55,0.6,0.65,0.7,0.75,0.8,1},{"F","D","C","C+","B-","B","B+","A-","A","A+"})))</f>
        <v/>
      </c>
      <c r="CH233" s="35" t="str">
        <f>IF($A233="","",IF(CF233="","--",LOOKUP(CF233/CH$2,{0,0.4,0.45,0.5,0.55,0.6,0.65,0.7,0.75,0.8,1},{0,2,2.25,2.5,2.75,3,3.25,3.5,3.75,4})))</f>
        <v/>
      </c>
      <c r="CI233" s="52"/>
      <c r="CJ233" s="36"/>
      <c r="CK233" s="36"/>
      <c r="CL233" s="36" t="str">
        <f t="shared" si="116"/>
        <v/>
      </c>
      <c r="CM233" s="36"/>
      <c r="CN233" s="37"/>
      <c r="CO233" s="36"/>
      <c r="CP233" s="60" t="str">
        <f t="shared" si="117"/>
        <v/>
      </c>
      <c r="CQ233" s="64"/>
      <c r="CR233" s="35"/>
    </row>
    <row r="234" spans="1:96" s="38" customFormat="1" x14ac:dyDescent="0.25">
      <c r="A234" s="31"/>
      <c r="B234" s="32"/>
      <c r="C234" s="33"/>
      <c r="D234" s="34"/>
      <c r="E234" s="34" t="str">
        <f t="shared" si="98"/>
        <v/>
      </c>
      <c r="F234" s="34"/>
      <c r="G234" s="34"/>
      <c r="H234" s="34"/>
      <c r="I234" s="34" t="str">
        <f t="shared" si="118"/>
        <v/>
      </c>
      <c r="J234" s="34" t="str">
        <f t="shared" si="99"/>
        <v/>
      </c>
      <c r="K234" s="51"/>
      <c r="L234" s="39"/>
      <c r="M234" s="34"/>
      <c r="N234" s="34" t="str">
        <f t="shared" si="100"/>
        <v/>
      </c>
      <c r="O234" s="34"/>
      <c r="P234" s="34"/>
      <c r="Q234" s="34"/>
      <c r="R234" s="34" t="str">
        <f t="shared" si="119"/>
        <v/>
      </c>
      <c r="S234" s="31" t="str">
        <f t="shared" si="101"/>
        <v/>
      </c>
      <c r="T234" s="51"/>
      <c r="U234" s="33"/>
      <c r="V234" s="34"/>
      <c r="W234" s="34" t="str">
        <f t="shared" si="102"/>
        <v/>
      </c>
      <c r="X234" s="34"/>
      <c r="Y234" s="34"/>
      <c r="Z234" s="34"/>
      <c r="AA234" s="34" t="str">
        <f t="shared" si="120"/>
        <v/>
      </c>
      <c r="AB234" s="31" t="str">
        <f t="shared" si="103"/>
        <v/>
      </c>
      <c r="AC234" s="51"/>
      <c r="AD234" s="33"/>
      <c r="AE234" s="34"/>
      <c r="AF234" s="34" t="str">
        <f t="shared" si="104"/>
        <v/>
      </c>
      <c r="AG234" s="34"/>
      <c r="AH234" s="34"/>
      <c r="AI234" s="34"/>
      <c r="AJ234" s="34" t="str">
        <f t="shared" si="121"/>
        <v/>
      </c>
      <c r="AK234" s="31" t="str">
        <f t="shared" si="105"/>
        <v/>
      </c>
      <c r="AL234" s="51"/>
      <c r="AM234" s="33"/>
      <c r="AN234" s="34"/>
      <c r="AO234" s="34" t="str">
        <f t="shared" si="106"/>
        <v/>
      </c>
      <c r="AP234" s="34"/>
      <c r="AQ234" s="34"/>
      <c r="AR234" s="34"/>
      <c r="AS234" s="34" t="str">
        <f t="shared" si="122"/>
        <v/>
      </c>
      <c r="AT234" s="31" t="str">
        <f t="shared" si="107"/>
        <v/>
      </c>
      <c r="AU234" s="51"/>
      <c r="AV234" s="33"/>
      <c r="AW234" s="34"/>
      <c r="AX234" s="34" t="str">
        <f t="shared" si="108"/>
        <v/>
      </c>
      <c r="AY234" s="34"/>
      <c r="AZ234" s="34"/>
      <c r="BA234" s="34"/>
      <c r="BB234" s="34" t="str">
        <f t="shared" si="123"/>
        <v/>
      </c>
      <c r="BC234" s="31" t="str">
        <f t="shared" si="109"/>
        <v/>
      </c>
      <c r="BD234" s="51"/>
      <c r="BE234" s="33"/>
      <c r="BF234" s="34"/>
      <c r="BG234" s="34" t="str">
        <f t="shared" si="110"/>
        <v/>
      </c>
      <c r="BH234" s="34"/>
      <c r="BI234" s="34"/>
      <c r="BJ234" s="34"/>
      <c r="BK234" s="34" t="str">
        <f t="shared" si="124"/>
        <v/>
      </c>
      <c r="BL234" s="31" t="str">
        <f t="shared" si="111"/>
        <v/>
      </c>
      <c r="BM234" s="51"/>
      <c r="BN234" s="33"/>
      <c r="BO234" s="34"/>
      <c r="BP234" s="34" t="str">
        <f t="shared" si="112"/>
        <v/>
      </c>
      <c r="BQ234" s="34"/>
      <c r="BR234" s="34"/>
      <c r="BS234" s="34"/>
      <c r="BT234" s="34" t="str">
        <f t="shared" si="125"/>
        <v/>
      </c>
      <c r="BU234" s="31" t="str">
        <f t="shared" si="113"/>
        <v/>
      </c>
      <c r="BV234" s="51"/>
      <c r="BW234" s="33"/>
      <c r="BX234" s="34"/>
      <c r="BY234" s="34" t="str">
        <f t="shared" si="114"/>
        <v/>
      </c>
      <c r="BZ234" s="34"/>
      <c r="CA234" s="34"/>
      <c r="CB234" s="34"/>
      <c r="CC234" s="34" t="str">
        <f t="shared" si="126"/>
        <v/>
      </c>
      <c r="CD234" s="31" t="str">
        <f t="shared" si="115"/>
        <v/>
      </c>
      <c r="CE234" s="51"/>
      <c r="CF234" s="33"/>
      <c r="CG234" s="34" t="str">
        <f>IF($A234="","",IF(CF234="","I",LOOKUP(CF234/CH$2,{0,0.4,0.45,0.5,0.55,0.6,0.65,0.7,0.75,0.8,1},{"F","D","C","C+","B-","B","B+","A-","A","A+"})))</f>
        <v/>
      </c>
      <c r="CH234" s="35" t="str">
        <f>IF($A234="","",IF(CF234="","--",LOOKUP(CF234/CH$2,{0,0.4,0.45,0.5,0.55,0.6,0.65,0.7,0.75,0.8,1},{0,2,2.25,2.5,2.75,3,3.25,3.5,3.75,4})))</f>
        <v/>
      </c>
      <c r="CI234" s="52"/>
      <c r="CJ234" s="36"/>
      <c r="CK234" s="36"/>
      <c r="CL234" s="36" t="str">
        <f t="shared" si="116"/>
        <v/>
      </c>
      <c r="CM234" s="36"/>
      <c r="CN234" s="37"/>
      <c r="CO234" s="36"/>
      <c r="CP234" s="60" t="str">
        <f t="shared" si="117"/>
        <v/>
      </c>
      <c r="CQ234" s="64"/>
      <c r="CR234" s="35"/>
    </row>
    <row r="235" spans="1:96" s="38" customFormat="1" x14ac:dyDescent="0.25">
      <c r="A235" s="31"/>
      <c r="B235" s="32"/>
      <c r="C235" s="33"/>
      <c r="D235" s="34"/>
      <c r="E235" s="34" t="str">
        <f t="shared" si="98"/>
        <v/>
      </c>
      <c r="F235" s="34"/>
      <c r="G235" s="34"/>
      <c r="H235" s="34"/>
      <c r="I235" s="34" t="str">
        <f t="shared" si="118"/>
        <v/>
      </c>
      <c r="J235" s="34" t="str">
        <f t="shared" si="99"/>
        <v/>
      </c>
      <c r="K235" s="51"/>
      <c r="L235" s="39"/>
      <c r="M235" s="34"/>
      <c r="N235" s="34" t="str">
        <f t="shared" si="100"/>
        <v/>
      </c>
      <c r="O235" s="34"/>
      <c r="P235" s="34"/>
      <c r="Q235" s="34"/>
      <c r="R235" s="34" t="str">
        <f t="shared" si="119"/>
        <v/>
      </c>
      <c r="S235" s="31" t="str">
        <f t="shared" si="101"/>
        <v/>
      </c>
      <c r="T235" s="51"/>
      <c r="U235" s="33"/>
      <c r="V235" s="34"/>
      <c r="W235" s="34" t="str">
        <f t="shared" si="102"/>
        <v/>
      </c>
      <c r="X235" s="34"/>
      <c r="Y235" s="34"/>
      <c r="Z235" s="34"/>
      <c r="AA235" s="34" t="str">
        <f t="shared" si="120"/>
        <v/>
      </c>
      <c r="AB235" s="31" t="str">
        <f t="shared" si="103"/>
        <v/>
      </c>
      <c r="AC235" s="51"/>
      <c r="AD235" s="33"/>
      <c r="AE235" s="34"/>
      <c r="AF235" s="34" t="str">
        <f t="shared" si="104"/>
        <v/>
      </c>
      <c r="AG235" s="34"/>
      <c r="AH235" s="34"/>
      <c r="AI235" s="34"/>
      <c r="AJ235" s="34" t="str">
        <f t="shared" si="121"/>
        <v/>
      </c>
      <c r="AK235" s="31" t="str">
        <f t="shared" si="105"/>
        <v/>
      </c>
      <c r="AL235" s="51"/>
      <c r="AM235" s="33"/>
      <c r="AN235" s="34"/>
      <c r="AO235" s="34" t="str">
        <f t="shared" si="106"/>
        <v/>
      </c>
      <c r="AP235" s="34"/>
      <c r="AQ235" s="34"/>
      <c r="AR235" s="34"/>
      <c r="AS235" s="34" t="str">
        <f t="shared" si="122"/>
        <v/>
      </c>
      <c r="AT235" s="31" t="str">
        <f t="shared" si="107"/>
        <v/>
      </c>
      <c r="AU235" s="51"/>
      <c r="AV235" s="33"/>
      <c r="AW235" s="34"/>
      <c r="AX235" s="34" t="str">
        <f t="shared" si="108"/>
        <v/>
      </c>
      <c r="AY235" s="34"/>
      <c r="AZ235" s="34"/>
      <c r="BA235" s="34"/>
      <c r="BB235" s="34" t="str">
        <f t="shared" si="123"/>
        <v/>
      </c>
      <c r="BC235" s="31" t="str">
        <f t="shared" si="109"/>
        <v/>
      </c>
      <c r="BD235" s="51"/>
      <c r="BE235" s="33"/>
      <c r="BF235" s="34"/>
      <c r="BG235" s="34" t="str">
        <f t="shared" si="110"/>
        <v/>
      </c>
      <c r="BH235" s="34"/>
      <c r="BI235" s="34"/>
      <c r="BJ235" s="34"/>
      <c r="BK235" s="34" t="str">
        <f t="shared" si="124"/>
        <v/>
      </c>
      <c r="BL235" s="31" t="str">
        <f t="shared" si="111"/>
        <v/>
      </c>
      <c r="BM235" s="51"/>
      <c r="BN235" s="33"/>
      <c r="BO235" s="34"/>
      <c r="BP235" s="34" t="str">
        <f t="shared" si="112"/>
        <v/>
      </c>
      <c r="BQ235" s="34"/>
      <c r="BR235" s="34"/>
      <c r="BS235" s="34"/>
      <c r="BT235" s="34" t="str">
        <f t="shared" si="125"/>
        <v/>
      </c>
      <c r="BU235" s="31" t="str">
        <f t="shared" si="113"/>
        <v/>
      </c>
      <c r="BV235" s="51"/>
      <c r="BW235" s="33"/>
      <c r="BX235" s="34"/>
      <c r="BY235" s="34" t="str">
        <f t="shared" si="114"/>
        <v/>
      </c>
      <c r="BZ235" s="34"/>
      <c r="CA235" s="34"/>
      <c r="CB235" s="34"/>
      <c r="CC235" s="34" t="str">
        <f t="shared" si="126"/>
        <v/>
      </c>
      <c r="CD235" s="31" t="str">
        <f t="shared" si="115"/>
        <v/>
      </c>
      <c r="CE235" s="51"/>
      <c r="CF235" s="33"/>
      <c r="CG235" s="34" t="str">
        <f>IF($A235="","",IF(CF235="","I",LOOKUP(CF235/CH$2,{0,0.4,0.45,0.5,0.55,0.6,0.65,0.7,0.75,0.8,1},{"F","D","C","C+","B-","B","B+","A-","A","A+"})))</f>
        <v/>
      </c>
      <c r="CH235" s="35" t="str">
        <f>IF($A235="","",IF(CF235="","--",LOOKUP(CF235/CH$2,{0,0.4,0.45,0.5,0.55,0.6,0.65,0.7,0.75,0.8,1},{0,2,2.25,2.5,2.75,3,3.25,3.5,3.75,4})))</f>
        <v/>
      </c>
      <c r="CI235" s="52"/>
      <c r="CJ235" s="36"/>
      <c r="CK235" s="36"/>
      <c r="CL235" s="36" t="str">
        <f t="shared" si="116"/>
        <v/>
      </c>
      <c r="CM235" s="36"/>
      <c r="CN235" s="37"/>
      <c r="CO235" s="36"/>
      <c r="CP235" s="60" t="str">
        <f t="shared" si="117"/>
        <v/>
      </c>
      <c r="CQ235" s="64"/>
      <c r="CR235" s="35"/>
    </row>
    <row r="236" spans="1:96" s="38" customFormat="1" x14ac:dyDescent="0.25">
      <c r="A236" s="31"/>
      <c r="B236" s="32"/>
      <c r="C236" s="33"/>
      <c r="D236" s="34"/>
      <c r="E236" s="34" t="str">
        <f t="shared" si="98"/>
        <v/>
      </c>
      <c r="F236" s="34"/>
      <c r="G236" s="34"/>
      <c r="H236" s="34"/>
      <c r="I236" s="34" t="str">
        <f t="shared" si="118"/>
        <v/>
      </c>
      <c r="J236" s="34" t="str">
        <f t="shared" si="99"/>
        <v/>
      </c>
      <c r="K236" s="51"/>
      <c r="L236" s="39"/>
      <c r="M236" s="34"/>
      <c r="N236" s="34" t="str">
        <f t="shared" si="100"/>
        <v/>
      </c>
      <c r="O236" s="34"/>
      <c r="P236" s="34"/>
      <c r="Q236" s="34"/>
      <c r="R236" s="34" t="str">
        <f t="shared" si="119"/>
        <v/>
      </c>
      <c r="S236" s="31" t="str">
        <f t="shared" si="101"/>
        <v/>
      </c>
      <c r="T236" s="51"/>
      <c r="U236" s="33"/>
      <c r="V236" s="34"/>
      <c r="W236" s="34" t="str">
        <f t="shared" si="102"/>
        <v/>
      </c>
      <c r="X236" s="34"/>
      <c r="Y236" s="34"/>
      <c r="Z236" s="34"/>
      <c r="AA236" s="34" t="str">
        <f t="shared" si="120"/>
        <v/>
      </c>
      <c r="AB236" s="31" t="str">
        <f t="shared" si="103"/>
        <v/>
      </c>
      <c r="AC236" s="51"/>
      <c r="AD236" s="33"/>
      <c r="AE236" s="34"/>
      <c r="AF236" s="34" t="str">
        <f t="shared" si="104"/>
        <v/>
      </c>
      <c r="AG236" s="34"/>
      <c r="AH236" s="34"/>
      <c r="AI236" s="34"/>
      <c r="AJ236" s="34" t="str">
        <f t="shared" si="121"/>
        <v/>
      </c>
      <c r="AK236" s="31" t="str">
        <f t="shared" si="105"/>
        <v/>
      </c>
      <c r="AL236" s="51"/>
      <c r="AM236" s="33"/>
      <c r="AN236" s="34"/>
      <c r="AO236" s="34" t="str">
        <f t="shared" si="106"/>
        <v/>
      </c>
      <c r="AP236" s="34"/>
      <c r="AQ236" s="34"/>
      <c r="AR236" s="34"/>
      <c r="AS236" s="34" t="str">
        <f t="shared" si="122"/>
        <v/>
      </c>
      <c r="AT236" s="31" t="str">
        <f t="shared" si="107"/>
        <v/>
      </c>
      <c r="AU236" s="51"/>
      <c r="AV236" s="33"/>
      <c r="AW236" s="34"/>
      <c r="AX236" s="34" t="str">
        <f t="shared" si="108"/>
        <v/>
      </c>
      <c r="AY236" s="34"/>
      <c r="AZ236" s="34"/>
      <c r="BA236" s="34"/>
      <c r="BB236" s="34" t="str">
        <f t="shared" si="123"/>
        <v/>
      </c>
      <c r="BC236" s="31" t="str">
        <f t="shared" si="109"/>
        <v/>
      </c>
      <c r="BD236" s="51"/>
      <c r="BE236" s="33"/>
      <c r="BF236" s="34"/>
      <c r="BG236" s="34" t="str">
        <f t="shared" si="110"/>
        <v/>
      </c>
      <c r="BH236" s="34"/>
      <c r="BI236" s="34"/>
      <c r="BJ236" s="34"/>
      <c r="BK236" s="34" t="str">
        <f t="shared" si="124"/>
        <v/>
      </c>
      <c r="BL236" s="31" t="str">
        <f t="shared" si="111"/>
        <v/>
      </c>
      <c r="BM236" s="51"/>
      <c r="BN236" s="33"/>
      <c r="BO236" s="34"/>
      <c r="BP236" s="34" t="str">
        <f t="shared" si="112"/>
        <v/>
      </c>
      <c r="BQ236" s="34"/>
      <c r="BR236" s="34"/>
      <c r="BS236" s="34"/>
      <c r="BT236" s="34" t="str">
        <f t="shared" si="125"/>
        <v/>
      </c>
      <c r="BU236" s="31" t="str">
        <f t="shared" si="113"/>
        <v/>
      </c>
      <c r="BV236" s="51"/>
      <c r="BW236" s="33"/>
      <c r="BX236" s="34"/>
      <c r="BY236" s="34" t="str">
        <f t="shared" si="114"/>
        <v/>
      </c>
      <c r="BZ236" s="34"/>
      <c r="CA236" s="34"/>
      <c r="CB236" s="34"/>
      <c r="CC236" s="34" t="str">
        <f t="shared" si="126"/>
        <v/>
      </c>
      <c r="CD236" s="31" t="str">
        <f t="shared" si="115"/>
        <v/>
      </c>
      <c r="CE236" s="51"/>
      <c r="CF236" s="33"/>
      <c r="CG236" s="34" t="str">
        <f>IF($A236="","",IF(CF236="","I",LOOKUP(CF236/CH$2,{0,0.4,0.45,0.5,0.55,0.6,0.65,0.7,0.75,0.8,1},{"F","D","C","C+","B-","B","B+","A-","A","A+"})))</f>
        <v/>
      </c>
      <c r="CH236" s="35" t="str">
        <f>IF($A236="","",IF(CF236="","--",LOOKUP(CF236/CH$2,{0,0.4,0.45,0.5,0.55,0.6,0.65,0.7,0.75,0.8,1},{0,2,2.25,2.5,2.75,3,3.25,3.5,3.75,4})))</f>
        <v/>
      </c>
      <c r="CI236" s="52"/>
      <c r="CJ236" s="36"/>
      <c r="CK236" s="36"/>
      <c r="CL236" s="36" t="str">
        <f t="shared" si="116"/>
        <v/>
      </c>
      <c r="CM236" s="36"/>
      <c r="CN236" s="37"/>
      <c r="CO236" s="36"/>
      <c r="CP236" s="60" t="str">
        <f t="shared" si="117"/>
        <v/>
      </c>
      <c r="CQ236" s="64"/>
      <c r="CR236" s="35"/>
    </row>
    <row r="237" spans="1:96" s="38" customFormat="1" x14ac:dyDescent="0.25">
      <c r="A237" s="31"/>
      <c r="B237" s="32"/>
      <c r="C237" s="33"/>
      <c r="D237" s="34"/>
      <c r="E237" s="34" t="str">
        <f t="shared" si="98"/>
        <v/>
      </c>
      <c r="F237" s="34"/>
      <c r="G237" s="34"/>
      <c r="H237" s="34"/>
      <c r="I237" s="34" t="str">
        <f t="shared" si="118"/>
        <v/>
      </c>
      <c r="J237" s="34" t="str">
        <f t="shared" si="99"/>
        <v/>
      </c>
      <c r="K237" s="51"/>
      <c r="L237" s="39"/>
      <c r="M237" s="34"/>
      <c r="N237" s="34" t="str">
        <f t="shared" si="100"/>
        <v/>
      </c>
      <c r="O237" s="34"/>
      <c r="P237" s="34"/>
      <c r="Q237" s="34"/>
      <c r="R237" s="34" t="str">
        <f t="shared" si="119"/>
        <v/>
      </c>
      <c r="S237" s="31" t="str">
        <f t="shared" si="101"/>
        <v/>
      </c>
      <c r="T237" s="51"/>
      <c r="U237" s="33"/>
      <c r="V237" s="34"/>
      <c r="W237" s="34" t="str">
        <f t="shared" si="102"/>
        <v/>
      </c>
      <c r="X237" s="34"/>
      <c r="Y237" s="34"/>
      <c r="Z237" s="34"/>
      <c r="AA237" s="34" t="str">
        <f t="shared" si="120"/>
        <v/>
      </c>
      <c r="AB237" s="31" t="str">
        <f t="shared" si="103"/>
        <v/>
      </c>
      <c r="AC237" s="51"/>
      <c r="AD237" s="33"/>
      <c r="AE237" s="34"/>
      <c r="AF237" s="34" t="str">
        <f t="shared" si="104"/>
        <v/>
      </c>
      <c r="AG237" s="34"/>
      <c r="AH237" s="34"/>
      <c r="AI237" s="34"/>
      <c r="AJ237" s="34" t="str">
        <f t="shared" si="121"/>
        <v/>
      </c>
      <c r="AK237" s="31" t="str">
        <f t="shared" si="105"/>
        <v/>
      </c>
      <c r="AL237" s="51"/>
      <c r="AM237" s="33"/>
      <c r="AN237" s="34"/>
      <c r="AO237" s="34" t="str">
        <f t="shared" si="106"/>
        <v/>
      </c>
      <c r="AP237" s="34"/>
      <c r="AQ237" s="34"/>
      <c r="AR237" s="34"/>
      <c r="AS237" s="34" t="str">
        <f t="shared" si="122"/>
        <v/>
      </c>
      <c r="AT237" s="31" t="str">
        <f t="shared" si="107"/>
        <v/>
      </c>
      <c r="AU237" s="51"/>
      <c r="AV237" s="33"/>
      <c r="AW237" s="34"/>
      <c r="AX237" s="34" t="str">
        <f t="shared" si="108"/>
        <v/>
      </c>
      <c r="AY237" s="34"/>
      <c r="AZ237" s="34"/>
      <c r="BA237" s="34"/>
      <c r="BB237" s="34" t="str">
        <f t="shared" si="123"/>
        <v/>
      </c>
      <c r="BC237" s="31" t="str">
        <f t="shared" si="109"/>
        <v/>
      </c>
      <c r="BD237" s="51"/>
      <c r="BE237" s="33"/>
      <c r="BF237" s="34"/>
      <c r="BG237" s="34" t="str">
        <f t="shared" si="110"/>
        <v/>
      </c>
      <c r="BH237" s="34"/>
      <c r="BI237" s="34"/>
      <c r="BJ237" s="34"/>
      <c r="BK237" s="34" t="str">
        <f t="shared" si="124"/>
        <v/>
      </c>
      <c r="BL237" s="31" t="str">
        <f t="shared" si="111"/>
        <v/>
      </c>
      <c r="BM237" s="51"/>
      <c r="BN237" s="33"/>
      <c r="BO237" s="34"/>
      <c r="BP237" s="34" t="str">
        <f t="shared" si="112"/>
        <v/>
      </c>
      <c r="BQ237" s="34"/>
      <c r="BR237" s="34"/>
      <c r="BS237" s="34"/>
      <c r="BT237" s="34" t="str">
        <f t="shared" si="125"/>
        <v/>
      </c>
      <c r="BU237" s="31" t="str">
        <f t="shared" si="113"/>
        <v/>
      </c>
      <c r="BV237" s="51"/>
      <c r="BW237" s="33"/>
      <c r="BX237" s="34"/>
      <c r="BY237" s="34" t="str">
        <f t="shared" si="114"/>
        <v/>
      </c>
      <c r="BZ237" s="34"/>
      <c r="CA237" s="34"/>
      <c r="CB237" s="34"/>
      <c r="CC237" s="34" t="str">
        <f t="shared" si="126"/>
        <v/>
      </c>
      <c r="CD237" s="31" t="str">
        <f t="shared" si="115"/>
        <v/>
      </c>
      <c r="CE237" s="51"/>
      <c r="CF237" s="33"/>
      <c r="CG237" s="34" t="str">
        <f>IF($A237="","",IF(CF237="","I",LOOKUP(CF237/CH$2,{0,0.4,0.45,0.5,0.55,0.6,0.65,0.7,0.75,0.8,1},{"F","D","C","C+","B-","B","B+","A-","A","A+"})))</f>
        <v/>
      </c>
      <c r="CH237" s="35" t="str">
        <f>IF($A237="","",IF(CF237="","--",LOOKUP(CF237/CH$2,{0,0.4,0.45,0.5,0.55,0.6,0.65,0.7,0.75,0.8,1},{0,2,2.25,2.5,2.75,3,3.25,3.5,3.75,4})))</f>
        <v/>
      </c>
      <c r="CI237" s="52"/>
      <c r="CJ237" s="36"/>
      <c r="CK237" s="36"/>
      <c r="CL237" s="36" t="str">
        <f t="shared" si="116"/>
        <v/>
      </c>
      <c r="CM237" s="36"/>
      <c r="CN237" s="37"/>
      <c r="CO237" s="36"/>
      <c r="CP237" s="60" t="str">
        <f t="shared" si="117"/>
        <v/>
      </c>
      <c r="CQ237" s="64"/>
      <c r="CR237" s="35"/>
    </row>
    <row r="238" spans="1:96" s="38" customFormat="1" x14ac:dyDescent="0.25">
      <c r="A238" s="31"/>
      <c r="B238" s="32"/>
      <c r="C238" s="33"/>
      <c r="D238" s="34"/>
      <c r="E238" s="34" t="str">
        <f t="shared" si="98"/>
        <v/>
      </c>
      <c r="F238" s="34"/>
      <c r="G238" s="34"/>
      <c r="H238" s="34"/>
      <c r="I238" s="34" t="str">
        <f t="shared" si="118"/>
        <v/>
      </c>
      <c r="J238" s="34" t="str">
        <f t="shared" si="99"/>
        <v/>
      </c>
      <c r="K238" s="51"/>
      <c r="L238" s="39"/>
      <c r="M238" s="34"/>
      <c r="N238" s="34" t="str">
        <f t="shared" si="100"/>
        <v/>
      </c>
      <c r="O238" s="34"/>
      <c r="P238" s="34"/>
      <c r="Q238" s="34"/>
      <c r="R238" s="34" t="str">
        <f t="shared" si="119"/>
        <v/>
      </c>
      <c r="S238" s="31" t="str">
        <f t="shared" si="101"/>
        <v/>
      </c>
      <c r="T238" s="51"/>
      <c r="U238" s="33"/>
      <c r="V238" s="34"/>
      <c r="W238" s="34" t="str">
        <f t="shared" si="102"/>
        <v/>
      </c>
      <c r="X238" s="34"/>
      <c r="Y238" s="34"/>
      <c r="Z238" s="34"/>
      <c r="AA238" s="34" t="str">
        <f t="shared" si="120"/>
        <v/>
      </c>
      <c r="AB238" s="31" t="str">
        <f t="shared" si="103"/>
        <v/>
      </c>
      <c r="AC238" s="51"/>
      <c r="AD238" s="33"/>
      <c r="AE238" s="34"/>
      <c r="AF238" s="34" t="str">
        <f t="shared" si="104"/>
        <v/>
      </c>
      <c r="AG238" s="34"/>
      <c r="AH238" s="34"/>
      <c r="AI238" s="34"/>
      <c r="AJ238" s="34" t="str">
        <f t="shared" si="121"/>
        <v/>
      </c>
      <c r="AK238" s="31" t="str">
        <f t="shared" si="105"/>
        <v/>
      </c>
      <c r="AL238" s="51"/>
      <c r="AM238" s="33"/>
      <c r="AN238" s="34"/>
      <c r="AO238" s="34" t="str">
        <f t="shared" si="106"/>
        <v/>
      </c>
      <c r="AP238" s="34"/>
      <c r="AQ238" s="34"/>
      <c r="AR238" s="34"/>
      <c r="AS238" s="34" t="str">
        <f t="shared" si="122"/>
        <v/>
      </c>
      <c r="AT238" s="31" t="str">
        <f t="shared" si="107"/>
        <v/>
      </c>
      <c r="AU238" s="51"/>
      <c r="AV238" s="33"/>
      <c r="AW238" s="34"/>
      <c r="AX238" s="34" t="str">
        <f t="shared" si="108"/>
        <v/>
      </c>
      <c r="AY238" s="34"/>
      <c r="AZ238" s="34"/>
      <c r="BA238" s="34"/>
      <c r="BB238" s="34" t="str">
        <f t="shared" si="123"/>
        <v/>
      </c>
      <c r="BC238" s="31" t="str">
        <f t="shared" si="109"/>
        <v/>
      </c>
      <c r="BD238" s="51"/>
      <c r="BE238" s="33"/>
      <c r="BF238" s="34"/>
      <c r="BG238" s="34" t="str">
        <f t="shared" si="110"/>
        <v/>
      </c>
      <c r="BH238" s="34"/>
      <c r="BI238" s="34"/>
      <c r="BJ238" s="34"/>
      <c r="BK238" s="34" t="str">
        <f t="shared" si="124"/>
        <v/>
      </c>
      <c r="BL238" s="31" t="str">
        <f t="shared" si="111"/>
        <v/>
      </c>
      <c r="BM238" s="51"/>
      <c r="BN238" s="33"/>
      <c r="BO238" s="34"/>
      <c r="BP238" s="34" t="str">
        <f t="shared" si="112"/>
        <v/>
      </c>
      <c r="BQ238" s="34"/>
      <c r="BR238" s="34"/>
      <c r="BS238" s="34"/>
      <c r="BT238" s="34" t="str">
        <f t="shared" si="125"/>
        <v/>
      </c>
      <c r="BU238" s="31" t="str">
        <f t="shared" si="113"/>
        <v/>
      </c>
      <c r="BV238" s="51"/>
      <c r="BW238" s="33"/>
      <c r="BX238" s="34"/>
      <c r="BY238" s="34" t="str">
        <f t="shared" si="114"/>
        <v/>
      </c>
      <c r="BZ238" s="34"/>
      <c r="CA238" s="34"/>
      <c r="CB238" s="34"/>
      <c r="CC238" s="34" t="str">
        <f t="shared" si="126"/>
        <v/>
      </c>
      <c r="CD238" s="31" t="str">
        <f t="shared" si="115"/>
        <v/>
      </c>
      <c r="CE238" s="51"/>
      <c r="CF238" s="33"/>
      <c r="CG238" s="34" t="str">
        <f>IF($A238="","",IF(CF238="","I",LOOKUP(CF238/CH$2,{0,0.4,0.45,0.5,0.55,0.6,0.65,0.7,0.75,0.8,1},{"F","D","C","C+","B-","B","B+","A-","A","A+"})))</f>
        <v/>
      </c>
      <c r="CH238" s="35" t="str">
        <f>IF($A238="","",IF(CF238="","--",LOOKUP(CF238/CH$2,{0,0.4,0.45,0.5,0.55,0.6,0.65,0.7,0.75,0.8,1},{0,2,2.25,2.5,2.75,3,3.25,3.5,3.75,4})))</f>
        <v/>
      </c>
      <c r="CI238" s="52"/>
      <c r="CJ238" s="36"/>
      <c r="CK238" s="36"/>
      <c r="CL238" s="36" t="str">
        <f t="shared" si="116"/>
        <v/>
      </c>
      <c r="CM238" s="36"/>
      <c r="CN238" s="37"/>
      <c r="CO238" s="36"/>
      <c r="CP238" s="60" t="str">
        <f t="shared" si="117"/>
        <v/>
      </c>
      <c r="CQ238" s="64"/>
      <c r="CR238" s="35"/>
    </row>
    <row r="239" spans="1:96" s="38" customFormat="1" x14ac:dyDescent="0.25">
      <c r="A239" s="31"/>
      <c r="B239" s="32"/>
      <c r="C239" s="33"/>
      <c r="D239" s="34"/>
      <c r="E239" s="34" t="str">
        <f t="shared" si="98"/>
        <v/>
      </c>
      <c r="F239" s="34"/>
      <c r="G239" s="34"/>
      <c r="H239" s="34"/>
      <c r="I239" s="34" t="str">
        <f t="shared" si="118"/>
        <v/>
      </c>
      <c r="J239" s="34" t="str">
        <f t="shared" si="99"/>
        <v/>
      </c>
      <c r="K239" s="51"/>
      <c r="L239" s="39"/>
      <c r="M239" s="34"/>
      <c r="N239" s="34" t="str">
        <f t="shared" si="100"/>
        <v/>
      </c>
      <c r="O239" s="34"/>
      <c r="P239" s="34"/>
      <c r="Q239" s="34"/>
      <c r="R239" s="34" t="str">
        <f t="shared" si="119"/>
        <v/>
      </c>
      <c r="S239" s="31" t="str">
        <f t="shared" si="101"/>
        <v/>
      </c>
      <c r="T239" s="51"/>
      <c r="U239" s="33"/>
      <c r="V239" s="34"/>
      <c r="W239" s="34" t="str">
        <f t="shared" si="102"/>
        <v/>
      </c>
      <c r="X239" s="34"/>
      <c r="Y239" s="34"/>
      <c r="Z239" s="34"/>
      <c r="AA239" s="34" t="str">
        <f t="shared" si="120"/>
        <v/>
      </c>
      <c r="AB239" s="31" t="str">
        <f t="shared" si="103"/>
        <v/>
      </c>
      <c r="AC239" s="51"/>
      <c r="AD239" s="33"/>
      <c r="AE239" s="34"/>
      <c r="AF239" s="34" t="str">
        <f t="shared" si="104"/>
        <v/>
      </c>
      <c r="AG239" s="34"/>
      <c r="AH239" s="34"/>
      <c r="AI239" s="34"/>
      <c r="AJ239" s="34" t="str">
        <f t="shared" si="121"/>
        <v/>
      </c>
      <c r="AK239" s="31" t="str">
        <f t="shared" si="105"/>
        <v/>
      </c>
      <c r="AL239" s="51"/>
      <c r="AM239" s="33"/>
      <c r="AN239" s="34"/>
      <c r="AO239" s="34" t="str">
        <f t="shared" si="106"/>
        <v/>
      </c>
      <c r="AP239" s="34"/>
      <c r="AQ239" s="34"/>
      <c r="AR239" s="34"/>
      <c r="AS239" s="34" t="str">
        <f t="shared" si="122"/>
        <v/>
      </c>
      <c r="AT239" s="31" t="str">
        <f t="shared" si="107"/>
        <v/>
      </c>
      <c r="AU239" s="51"/>
      <c r="AV239" s="33"/>
      <c r="AW239" s="34"/>
      <c r="AX239" s="34" t="str">
        <f t="shared" si="108"/>
        <v/>
      </c>
      <c r="AY239" s="34"/>
      <c r="AZ239" s="34"/>
      <c r="BA239" s="34"/>
      <c r="BB239" s="34" t="str">
        <f t="shared" si="123"/>
        <v/>
      </c>
      <c r="BC239" s="31" t="str">
        <f t="shared" si="109"/>
        <v/>
      </c>
      <c r="BD239" s="51"/>
      <c r="BE239" s="33"/>
      <c r="BF239" s="34"/>
      <c r="BG239" s="34" t="str">
        <f t="shared" si="110"/>
        <v/>
      </c>
      <c r="BH239" s="34"/>
      <c r="BI239" s="34"/>
      <c r="BJ239" s="34"/>
      <c r="BK239" s="34" t="str">
        <f t="shared" si="124"/>
        <v/>
      </c>
      <c r="BL239" s="31" t="str">
        <f t="shared" si="111"/>
        <v/>
      </c>
      <c r="BM239" s="51"/>
      <c r="BN239" s="33"/>
      <c r="BO239" s="34"/>
      <c r="BP239" s="34" t="str">
        <f t="shared" si="112"/>
        <v/>
      </c>
      <c r="BQ239" s="34"/>
      <c r="BR239" s="34"/>
      <c r="BS239" s="34"/>
      <c r="BT239" s="34" t="str">
        <f t="shared" si="125"/>
        <v/>
      </c>
      <c r="BU239" s="31" t="str">
        <f t="shared" si="113"/>
        <v/>
      </c>
      <c r="BV239" s="51"/>
      <c r="BW239" s="33"/>
      <c r="BX239" s="34"/>
      <c r="BY239" s="34" t="str">
        <f t="shared" si="114"/>
        <v/>
      </c>
      <c r="BZ239" s="34"/>
      <c r="CA239" s="34"/>
      <c r="CB239" s="34"/>
      <c r="CC239" s="34" t="str">
        <f t="shared" si="126"/>
        <v/>
      </c>
      <c r="CD239" s="31" t="str">
        <f t="shared" si="115"/>
        <v/>
      </c>
      <c r="CE239" s="51"/>
      <c r="CF239" s="33"/>
      <c r="CG239" s="34" t="str">
        <f>IF($A239="","",IF(CF239="","I",LOOKUP(CF239/CH$2,{0,0.4,0.45,0.5,0.55,0.6,0.65,0.7,0.75,0.8,1},{"F","D","C","C+","B-","B","B+","A-","A","A+"})))</f>
        <v/>
      </c>
      <c r="CH239" s="35" t="str">
        <f>IF($A239="","",IF(CF239="","--",LOOKUP(CF239/CH$2,{0,0.4,0.45,0.5,0.55,0.6,0.65,0.7,0.75,0.8,1},{0,2,2.25,2.5,2.75,3,3.25,3.5,3.75,4})))</f>
        <v/>
      </c>
      <c r="CI239" s="52"/>
      <c r="CJ239" s="36"/>
      <c r="CK239" s="36"/>
      <c r="CL239" s="36" t="str">
        <f t="shared" si="116"/>
        <v/>
      </c>
      <c r="CM239" s="36"/>
      <c r="CN239" s="37"/>
      <c r="CO239" s="36"/>
      <c r="CP239" s="60" t="str">
        <f t="shared" si="117"/>
        <v/>
      </c>
      <c r="CQ239" s="64"/>
      <c r="CR239" s="35"/>
    </row>
    <row r="240" spans="1:96" s="38" customFormat="1" x14ac:dyDescent="0.25">
      <c r="A240" s="31"/>
      <c r="B240" s="32"/>
      <c r="C240" s="33"/>
      <c r="D240" s="34"/>
      <c r="E240" s="34" t="str">
        <f t="shared" si="98"/>
        <v/>
      </c>
      <c r="F240" s="34"/>
      <c r="G240" s="34"/>
      <c r="H240" s="34"/>
      <c r="I240" s="34" t="str">
        <f t="shared" si="118"/>
        <v/>
      </c>
      <c r="J240" s="34" t="str">
        <f t="shared" si="99"/>
        <v/>
      </c>
      <c r="K240" s="51"/>
      <c r="L240" s="39"/>
      <c r="M240" s="34"/>
      <c r="N240" s="34" t="str">
        <f t="shared" si="100"/>
        <v/>
      </c>
      <c r="O240" s="34"/>
      <c r="P240" s="34"/>
      <c r="Q240" s="34"/>
      <c r="R240" s="34" t="str">
        <f t="shared" si="119"/>
        <v/>
      </c>
      <c r="S240" s="31" t="str">
        <f t="shared" si="101"/>
        <v/>
      </c>
      <c r="T240" s="51"/>
      <c r="U240" s="33"/>
      <c r="V240" s="34"/>
      <c r="W240" s="34" t="str">
        <f t="shared" si="102"/>
        <v/>
      </c>
      <c r="X240" s="34"/>
      <c r="Y240" s="34"/>
      <c r="Z240" s="34"/>
      <c r="AA240" s="34" t="str">
        <f t="shared" si="120"/>
        <v/>
      </c>
      <c r="AB240" s="31" t="str">
        <f t="shared" si="103"/>
        <v/>
      </c>
      <c r="AC240" s="51"/>
      <c r="AD240" s="33"/>
      <c r="AE240" s="34"/>
      <c r="AF240" s="34" t="str">
        <f t="shared" si="104"/>
        <v/>
      </c>
      <c r="AG240" s="34"/>
      <c r="AH240" s="34"/>
      <c r="AI240" s="34"/>
      <c r="AJ240" s="34" t="str">
        <f t="shared" si="121"/>
        <v/>
      </c>
      <c r="AK240" s="31" t="str">
        <f t="shared" si="105"/>
        <v/>
      </c>
      <c r="AL240" s="51"/>
      <c r="AM240" s="33"/>
      <c r="AN240" s="34"/>
      <c r="AO240" s="34" t="str">
        <f t="shared" si="106"/>
        <v/>
      </c>
      <c r="AP240" s="34"/>
      <c r="AQ240" s="34"/>
      <c r="AR240" s="34"/>
      <c r="AS240" s="34" t="str">
        <f t="shared" si="122"/>
        <v/>
      </c>
      <c r="AT240" s="31" t="str">
        <f t="shared" si="107"/>
        <v/>
      </c>
      <c r="AU240" s="51"/>
      <c r="AV240" s="33"/>
      <c r="AW240" s="34"/>
      <c r="AX240" s="34" t="str">
        <f t="shared" si="108"/>
        <v/>
      </c>
      <c r="AY240" s="34"/>
      <c r="AZ240" s="34"/>
      <c r="BA240" s="34"/>
      <c r="BB240" s="34" t="str">
        <f t="shared" si="123"/>
        <v/>
      </c>
      <c r="BC240" s="31" t="str">
        <f t="shared" si="109"/>
        <v/>
      </c>
      <c r="BD240" s="51"/>
      <c r="BE240" s="33"/>
      <c r="BF240" s="34"/>
      <c r="BG240" s="34" t="str">
        <f t="shared" si="110"/>
        <v/>
      </c>
      <c r="BH240" s="34"/>
      <c r="BI240" s="34"/>
      <c r="BJ240" s="34"/>
      <c r="BK240" s="34" t="str">
        <f t="shared" si="124"/>
        <v/>
      </c>
      <c r="BL240" s="31" t="str">
        <f t="shared" si="111"/>
        <v/>
      </c>
      <c r="BM240" s="51"/>
      <c r="BN240" s="33"/>
      <c r="BO240" s="34"/>
      <c r="BP240" s="34" t="str">
        <f t="shared" si="112"/>
        <v/>
      </c>
      <c r="BQ240" s="34"/>
      <c r="BR240" s="34"/>
      <c r="BS240" s="34"/>
      <c r="BT240" s="34" t="str">
        <f t="shared" si="125"/>
        <v/>
      </c>
      <c r="BU240" s="31" t="str">
        <f t="shared" si="113"/>
        <v/>
      </c>
      <c r="BV240" s="51"/>
      <c r="BW240" s="33"/>
      <c r="BX240" s="34"/>
      <c r="BY240" s="34" t="str">
        <f t="shared" si="114"/>
        <v/>
      </c>
      <c r="BZ240" s="34"/>
      <c r="CA240" s="34"/>
      <c r="CB240" s="34"/>
      <c r="CC240" s="34" t="str">
        <f t="shared" si="126"/>
        <v/>
      </c>
      <c r="CD240" s="31" t="str">
        <f t="shared" si="115"/>
        <v/>
      </c>
      <c r="CE240" s="51"/>
      <c r="CF240" s="33"/>
      <c r="CG240" s="34" t="str">
        <f>IF($A240="","",IF(CF240="","I",LOOKUP(CF240/CH$2,{0,0.4,0.45,0.5,0.55,0.6,0.65,0.7,0.75,0.8,1},{"F","D","C","C+","B-","B","B+","A-","A","A+"})))</f>
        <v/>
      </c>
      <c r="CH240" s="35" t="str">
        <f>IF($A240="","",IF(CF240="","--",LOOKUP(CF240/CH$2,{0,0.4,0.45,0.5,0.55,0.6,0.65,0.7,0.75,0.8,1},{0,2,2.25,2.5,2.75,3,3.25,3.5,3.75,4})))</f>
        <v/>
      </c>
      <c r="CI240" s="52"/>
      <c r="CJ240" s="36"/>
      <c r="CK240" s="36"/>
      <c r="CL240" s="36" t="str">
        <f t="shared" si="116"/>
        <v/>
      </c>
      <c r="CM240" s="36"/>
      <c r="CN240" s="37"/>
      <c r="CO240" s="36"/>
      <c r="CP240" s="60" t="str">
        <f t="shared" si="117"/>
        <v/>
      </c>
      <c r="CQ240" s="64"/>
      <c r="CR240" s="35"/>
    </row>
    <row r="241" spans="1:96" s="38" customFormat="1" x14ac:dyDescent="0.25">
      <c r="A241" s="31"/>
      <c r="B241" s="32"/>
      <c r="C241" s="33"/>
      <c r="D241" s="34"/>
      <c r="E241" s="34" t="str">
        <f t="shared" si="98"/>
        <v/>
      </c>
      <c r="F241" s="34"/>
      <c r="G241" s="34"/>
      <c r="H241" s="34"/>
      <c r="I241" s="34" t="str">
        <f t="shared" si="118"/>
        <v/>
      </c>
      <c r="J241" s="34" t="str">
        <f t="shared" si="99"/>
        <v/>
      </c>
      <c r="K241" s="51"/>
      <c r="L241" s="39"/>
      <c r="M241" s="34"/>
      <c r="N241" s="34" t="str">
        <f t="shared" si="100"/>
        <v/>
      </c>
      <c r="O241" s="34"/>
      <c r="P241" s="34"/>
      <c r="Q241" s="34"/>
      <c r="R241" s="34" t="str">
        <f t="shared" si="119"/>
        <v/>
      </c>
      <c r="S241" s="31" t="str">
        <f t="shared" si="101"/>
        <v/>
      </c>
      <c r="T241" s="51"/>
      <c r="U241" s="33"/>
      <c r="V241" s="34"/>
      <c r="W241" s="34" t="str">
        <f t="shared" si="102"/>
        <v/>
      </c>
      <c r="X241" s="34"/>
      <c r="Y241" s="34"/>
      <c r="Z241" s="34"/>
      <c r="AA241" s="34" t="str">
        <f t="shared" si="120"/>
        <v/>
      </c>
      <c r="AB241" s="31" t="str">
        <f t="shared" si="103"/>
        <v/>
      </c>
      <c r="AC241" s="51"/>
      <c r="AD241" s="33"/>
      <c r="AE241" s="34"/>
      <c r="AF241" s="34" t="str">
        <f t="shared" si="104"/>
        <v/>
      </c>
      <c r="AG241" s="34"/>
      <c r="AH241" s="34"/>
      <c r="AI241" s="34"/>
      <c r="AJ241" s="34" t="str">
        <f t="shared" si="121"/>
        <v/>
      </c>
      <c r="AK241" s="31" t="str">
        <f t="shared" si="105"/>
        <v/>
      </c>
      <c r="AL241" s="51"/>
      <c r="AM241" s="33"/>
      <c r="AN241" s="34"/>
      <c r="AO241" s="34" t="str">
        <f t="shared" si="106"/>
        <v/>
      </c>
      <c r="AP241" s="34"/>
      <c r="AQ241" s="34"/>
      <c r="AR241" s="34"/>
      <c r="AS241" s="34" t="str">
        <f t="shared" si="122"/>
        <v/>
      </c>
      <c r="AT241" s="31" t="str">
        <f t="shared" si="107"/>
        <v/>
      </c>
      <c r="AU241" s="51"/>
      <c r="AV241" s="33"/>
      <c r="AW241" s="34"/>
      <c r="AX241" s="34" t="str">
        <f t="shared" si="108"/>
        <v/>
      </c>
      <c r="AY241" s="34"/>
      <c r="AZ241" s="34"/>
      <c r="BA241" s="34"/>
      <c r="BB241" s="34" t="str">
        <f t="shared" si="123"/>
        <v/>
      </c>
      <c r="BC241" s="31" t="str">
        <f t="shared" si="109"/>
        <v/>
      </c>
      <c r="BD241" s="51"/>
      <c r="BE241" s="33"/>
      <c r="BF241" s="34"/>
      <c r="BG241" s="34" t="str">
        <f t="shared" si="110"/>
        <v/>
      </c>
      <c r="BH241" s="34"/>
      <c r="BI241" s="34"/>
      <c r="BJ241" s="34"/>
      <c r="BK241" s="34" t="str">
        <f t="shared" si="124"/>
        <v/>
      </c>
      <c r="BL241" s="31" t="str">
        <f t="shared" si="111"/>
        <v/>
      </c>
      <c r="BM241" s="51"/>
      <c r="BN241" s="33"/>
      <c r="BO241" s="34"/>
      <c r="BP241" s="34" t="str">
        <f t="shared" si="112"/>
        <v/>
      </c>
      <c r="BQ241" s="34"/>
      <c r="BR241" s="34"/>
      <c r="BS241" s="34"/>
      <c r="BT241" s="34" t="str">
        <f t="shared" si="125"/>
        <v/>
      </c>
      <c r="BU241" s="31" t="str">
        <f t="shared" si="113"/>
        <v/>
      </c>
      <c r="BV241" s="51"/>
      <c r="BW241" s="33"/>
      <c r="BX241" s="34"/>
      <c r="BY241" s="34" t="str">
        <f t="shared" si="114"/>
        <v/>
      </c>
      <c r="BZ241" s="34"/>
      <c r="CA241" s="34"/>
      <c r="CB241" s="34"/>
      <c r="CC241" s="34" t="str">
        <f t="shared" si="126"/>
        <v/>
      </c>
      <c r="CD241" s="31" t="str">
        <f t="shared" si="115"/>
        <v/>
      </c>
      <c r="CE241" s="51"/>
      <c r="CF241" s="33"/>
      <c r="CG241" s="34" t="str">
        <f>IF($A241="","",IF(CF241="","I",LOOKUP(CF241/CH$2,{0,0.4,0.45,0.5,0.55,0.6,0.65,0.7,0.75,0.8,1},{"F","D","C","C+","B-","B","B+","A-","A","A+"})))</f>
        <v/>
      </c>
      <c r="CH241" s="35" t="str">
        <f>IF($A241="","",IF(CF241="","--",LOOKUP(CF241/CH$2,{0,0.4,0.45,0.5,0.55,0.6,0.65,0.7,0.75,0.8,1},{0,2,2.25,2.5,2.75,3,3.25,3.5,3.75,4})))</f>
        <v/>
      </c>
      <c r="CI241" s="52"/>
      <c r="CJ241" s="36"/>
      <c r="CK241" s="36"/>
      <c r="CL241" s="36" t="str">
        <f t="shared" si="116"/>
        <v/>
      </c>
      <c r="CM241" s="36"/>
      <c r="CN241" s="37"/>
      <c r="CO241" s="36"/>
      <c r="CP241" s="60" t="str">
        <f t="shared" si="117"/>
        <v/>
      </c>
      <c r="CQ241" s="64"/>
      <c r="CR241" s="35"/>
    </row>
    <row r="242" spans="1:96" s="38" customFormat="1" x14ac:dyDescent="0.25">
      <c r="A242" s="31"/>
      <c r="B242" s="32"/>
      <c r="C242" s="33"/>
      <c r="D242" s="34"/>
      <c r="E242" s="34" t="str">
        <f t="shared" si="98"/>
        <v/>
      </c>
      <c r="F242" s="34"/>
      <c r="G242" s="34"/>
      <c r="H242" s="34"/>
      <c r="I242" s="34" t="str">
        <f t="shared" si="118"/>
        <v/>
      </c>
      <c r="J242" s="34" t="str">
        <f t="shared" si="99"/>
        <v/>
      </c>
      <c r="K242" s="51"/>
      <c r="L242" s="39"/>
      <c r="M242" s="34"/>
      <c r="N242" s="34" t="str">
        <f t="shared" si="100"/>
        <v/>
      </c>
      <c r="O242" s="34"/>
      <c r="P242" s="34"/>
      <c r="Q242" s="34"/>
      <c r="R242" s="34" t="str">
        <f t="shared" si="119"/>
        <v/>
      </c>
      <c r="S242" s="31" t="str">
        <f t="shared" si="101"/>
        <v/>
      </c>
      <c r="T242" s="51"/>
      <c r="U242" s="33"/>
      <c r="V242" s="34"/>
      <c r="W242" s="34" t="str">
        <f t="shared" si="102"/>
        <v/>
      </c>
      <c r="X242" s="34"/>
      <c r="Y242" s="34"/>
      <c r="Z242" s="34"/>
      <c r="AA242" s="34" t="str">
        <f t="shared" si="120"/>
        <v/>
      </c>
      <c r="AB242" s="31" t="str">
        <f t="shared" si="103"/>
        <v/>
      </c>
      <c r="AC242" s="51"/>
      <c r="AD242" s="33"/>
      <c r="AE242" s="34"/>
      <c r="AF242" s="34" t="str">
        <f t="shared" si="104"/>
        <v/>
      </c>
      <c r="AG242" s="34"/>
      <c r="AH242" s="34"/>
      <c r="AI242" s="34"/>
      <c r="AJ242" s="34" t="str">
        <f t="shared" si="121"/>
        <v/>
      </c>
      <c r="AK242" s="31" t="str">
        <f t="shared" si="105"/>
        <v/>
      </c>
      <c r="AL242" s="51"/>
      <c r="AM242" s="33"/>
      <c r="AN242" s="34"/>
      <c r="AO242" s="34" t="str">
        <f t="shared" si="106"/>
        <v/>
      </c>
      <c r="AP242" s="34"/>
      <c r="AQ242" s="34"/>
      <c r="AR242" s="34"/>
      <c r="AS242" s="34" t="str">
        <f t="shared" si="122"/>
        <v/>
      </c>
      <c r="AT242" s="31" t="str">
        <f t="shared" si="107"/>
        <v/>
      </c>
      <c r="AU242" s="51"/>
      <c r="AV242" s="33"/>
      <c r="AW242" s="34"/>
      <c r="AX242" s="34" t="str">
        <f t="shared" si="108"/>
        <v/>
      </c>
      <c r="AY242" s="34"/>
      <c r="AZ242" s="34"/>
      <c r="BA242" s="34"/>
      <c r="BB242" s="34" t="str">
        <f t="shared" si="123"/>
        <v/>
      </c>
      <c r="BC242" s="31" t="str">
        <f t="shared" si="109"/>
        <v/>
      </c>
      <c r="BD242" s="51"/>
      <c r="BE242" s="33"/>
      <c r="BF242" s="34"/>
      <c r="BG242" s="34" t="str">
        <f t="shared" si="110"/>
        <v/>
      </c>
      <c r="BH242" s="34"/>
      <c r="BI242" s="34"/>
      <c r="BJ242" s="34"/>
      <c r="BK242" s="34" t="str">
        <f t="shared" si="124"/>
        <v/>
      </c>
      <c r="BL242" s="31" t="str">
        <f t="shared" si="111"/>
        <v/>
      </c>
      <c r="BM242" s="51"/>
      <c r="BN242" s="33"/>
      <c r="BO242" s="34"/>
      <c r="BP242" s="34" t="str">
        <f t="shared" si="112"/>
        <v/>
      </c>
      <c r="BQ242" s="34"/>
      <c r="BR242" s="34"/>
      <c r="BS242" s="34"/>
      <c r="BT242" s="34" t="str">
        <f t="shared" si="125"/>
        <v/>
      </c>
      <c r="BU242" s="31" t="str">
        <f t="shared" si="113"/>
        <v/>
      </c>
      <c r="BV242" s="51"/>
      <c r="BW242" s="33"/>
      <c r="BX242" s="34"/>
      <c r="BY242" s="34" t="str">
        <f t="shared" si="114"/>
        <v/>
      </c>
      <c r="BZ242" s="34"/>
      <c r="CA242" s="34"/>
      <c r="CB242" s="34"/>
      <c r="CC242" s="34" t="str">
        <f t="shared" si="126"/>
        <v/>
      </c>
      <c r="CD242" s="31" t="str">
        <f t="shared" si="115"/>
        <v/>
      </c>
      <c r="CE242" s="51"/>
      <c r="CF242" s="33"/>
      <c r="CG242" s="34" t="str">
        <f>IF($A242="","",IF(CF242="","I",LOOKUP(CF242/CH$2,{0,0.4,0.45,0.5,0.55,0.6,0.65,0.7,0.75,0.8,1},{"F","D","C","C+","B-","B","B+","A-","A","A+"})))</f>
        <v/>
      </c>
      <c r="CH242" s="35" t="str">
        <f>IF($A242="","",IF(CF242="","--",LOOKUP(CF242/CH$2,{0,0.4,0.45,0.5,0.55,0.6,0.65,0.7,0.75,0.8,1},{0,2,2.25,2.5,2.75,3,3.25,3.5,3.75,4})))</f>
        <v/>
      </c>
      <c r="CI242" s="52"/>
      <c r="CJ242" s="36"/>
      <c r="CK242" s="36"/>
      <c r="CL242" s="36" t="str">
        <f t="shared" si="116"/>
        <v/>
      </c>
      <c r="CM242" s="36"/>
      <c r="CN242" s="37"/>
      <c r="CO242" s="36"/>
      <c r="CP242" s="60" t="str">
        <f t="shared" si="117"/>
        <v/>
      </c>
      <c r="CQ242" s="64"/>
      <c r="CR242" s="35"/>
    </row>
    <row r="243" spans="1:96" s="38" customFormat="1" x14ac:dyDescent="0.25">
      <c r="A243" s="31"/>
      <c r="B243" s="32"/>
      <c r="C243" s="33"/>
      <c r="D243" s="34"/>
      <c r="E243" s="34" t="str">
        <f t="shared" si="98"/>
        <v/>
      </c>
      <c r="F243" s="34"/>
      <c r="G243" s="34"/>
      <c r="H243" s="34"/>
      <c r="I243" s="34" t="str">
        <f t="shared" si="118"/>
        <v/>
      </c>
      <c r="J243" s="34" t="str">
        <f t="shared" si="99"/>
        <v/>
      </c>
      <c r="K243" s="51"/>
      <c r="L243" s="39"/>
      <c r="M243" s="34"/>
      <c r="N243" s="34" t="str">
        <f t="shared" si="100"/>
        <v/>
      </c>
      <c r="O243" s="34"/>
      <c r="P243" s="34"/>
      <c r="Q243" s="34"/>
      <c r="R243" s="34" t="str">
        <f t="shared" si="119"/>
        <v/>
      </c>
      <c r="S243" s="31" t="str">
        <f t="shared" si="101"/>
        <v/>
      </c>
      <c r="T243" s="51"/>
      <c r="U243" s="33"/>
      <c r="V243" s="34"/>
      <c r="W243" s="34" t="str">
        <f t="shared" si="102"/>
        <v/>
      </c>
      <c r="X243" s="34"/>
      <c r="Y243" s="34"/>
      <c r="Z243" s="34"/>
      <c r="AA243" s="34" t="str">
        <f t="shared" si="120"/>
        <v/>
      </c>
      <c r="AB243" s="31" t="str">
        <f t="shared" si="103"/>
        <v/>
      </c>
      <c r="AC243" s="51"/>
      <c r="AD243" s="33"/>
      <c r="AE243" s="34"/>
      <c r="AF243" s="34" t="str">
        <f t="shared" si="104"/>
        <v/>
      </c>
      <c r="AG243" s="34"/>
      <c r="AH243" s="34"/>
      <c r="AI243" s="34"/>
      <c r="AJ243" s="34" t="str">
        <f t="shared" si="121"/>
        <v/>
      </c>
      <c r="AK243" s="31" t="str">
        <f t="shared" si="105"/>
        <v/>
      </c>
      <c r="AL243" s="51"/>
      <c r="AM243" s="33"/>
      <c r="AN243" s="34"/>
      <c r="AO243" s="34" t="str">
        <f t="shared" si="106"/>
        <v/>
      </c>
      <c r="AP243" s="34"/>
      <c r="AQ243" s="34"/>
      <c r="AR243" s="34"/>
      <c r="AS243" s="34" t="str">
        <f t="shared" si="122"/>
        <v/>
      </c>
      <c r="AT243" s="31" t="str">
        <f t="shared" si="107"/>
        <v/>
      </c>
      <c r="AU243" s="51"/>
      <c r="AV243" s="33"/>
      <c r="AW243" s="34"/>
      <c r="AX243" s="34" t="str">
        <f t="shared" si="108"/>
        <v/>
      </c>
      <c r="AY243" s="34"/>
      <c r="AZ243" s="34"/>
      <c r="BA243" s="34"/>
      <c r="BB243" s="34" t="str">
        <f t="shared" si="123"/>
        <v/>
      </c>
      <c r="BC243" s="31" t="str">
        <f t="shared" si="109"/>
        <v/>
      </c>
      <c r="BD243" s="51"/>
      <c r="BE243" s="33"/>
      <c r="BF243" s="34"/>
      <c r="BG243" s="34" t="str">
        <f t="shared" si="110"/>
        <v/>
      </c>
      <c r="BH243" s="34"/>
      <c r="BI243" s="34"/>
      <c r="BJ243" s="34"/>
      <c r="BK243" s="34" t="str">
        <f t="shared" si="124"/>
        <v/>
      </c>
      <c r="BL243" s="31" t="str">
        <f t="shared" si="111"/>
        <v/>
      </c>
      <c r="BM243" s="51"/>
      <c r="BN243" s="33"/>
      <c r="BO243" s="34"/>
      <c r="BP243" s="34" t="str">
        <f t="shared" si="112"/>
        <v/>
      </c>
      <c r="BQ243" s="34"/>
      <c r="BR243" s="34"/>
      <c r="BS243" s="34"/>
      <c r="BT243" s="34" t="str">
        <f t="shared" si="125"/>
        <v/>
      </c>
      <c r="BU243" s="31" t="str">
        <f t="shared" si="113"/>
        <v/>
      </c>
      <c r="BV243" s="51"/>
      <c r="BW243" s="33"/>
      <c r="BX243" s="34"/>
      <c r="BY243" s="34" t="str">
        <f t="shared" si="114"/>
        <v/>
      </c>
      <c r="BZ243" s="34"/>
      <c r="CA243" s="34"/>
      <c r="CB243" s="34"/>
      <c r="CC243" s="34" t="str">
        <f t="shared" si="126"/>
        <v/>
      </c>
      <c r="CD243" s="31" t="str">
        <f t="shared" si="115"/>
        <v/>
      </c>
      <c r="CE243" s="51"/>
      <c r="CF243" s="33"/>
      <c r="CG243" s="34" t="str">
        <f>IF($A243="","",IF(CF243="","I",LOOKUP(CF243/CH$2,{0,0.4,0.45,0.5,0.55,0.6,0.65,0.7,0.75,0.8,1},{"F","D","C","C+","B-","B","B+","A-","A","A+"})))</f>
        <v/>
      </c>
      <c r="CH243" s="35" t="str">
        <f>IF($A243="","",IF(CF243="","--",LOOKUP(CF243/CH$2,{0,0.4,0.45,0.5,0.55,0.6,0.65,0.7,0.75,0.8,1},{0,2,2.25,2.5,2.75,3,3.25,3.5,3.75,4})))</f>
        <v/>
      </c>
      <c r="CI243" s="52"/>
      <c r="CJ243" s="36"/>
      <c r="CK243" s="36"/>
      <c r="CL243" s="36" t="str">
        <f t="shared" si="116"/>
        <v/>
      </c>
      <c r="CM243" s="36"/>
      <c r="CN243" s="37"/>
      <c r="CO243" s="36"/>
      <c r="CP243" s="60" t="str">
        <f t="shared" si="117"/>
        <v/>
      </c>
      <c r="CQ243" s="64"/>
      <c r="CR243" s="35"/>
    </row>
    <row r="244" spans="1:96" s="38" customFormat="1" x14ac:dyDescent="0.25">
      <c r="A244" s="31"/>
      <c r="B244" s="32"/>
      <c r="C244" s="33"/>
      <c r="D244" s="34"/>
      <c r="E244" s="34" t="str">
        <f t="shared" si="98"/>
        <v/>
      </c>
      <c r="F244" s="34"/>
      <c r="G244" s="34"/>
      <c r="H244" s="34"/>
      <c r="I244" s="34" t="str">
        <f t="shared" si="118"/>
        <v/>
      </c>
      <c r="J244" s="34" t="str">
        <f t="shared" si="99"/>
        <v/>
      </c>
      <c r="K244" s="51"/>
      <c r="L244" s="39"/>
      <c r="M244" s="34"/>
      <c r="N244" s="34" t="str">
        <f t="shared" si="100"/>
        <v/>
      </c>
      <c r="O244" s="34"/>
      <c r="P244" s="34"/>
      <c r="Q244" s="34"/>
      <c r="R244" s="34" t="str">
        <f t="shared" si="119"/>
        <v/>
      </c>
      <c r="S244" s="31" t="str">
        <f t="shared" si="101"/>
        <v/>
      </c>
      <c r="T244" s="51"/>
      <c r="U244" s="33"/>
      <c r="V244" s="34"/>
      <c r="W244" s="34" t="str">
        <f t="shared" si="102"/>
        <v/>
      </c>
      <c r="X244" s="34"/>
      <c r="Y244" s="34"/>
      <c r="Z244" s="34"/>
      <c r="AA244" s="34" t="str">
        <f t="shared" si="120"/>
        <v/>
      </c>
      <c r="AB244" s="31" t="str">
        <f t="shared" si="103"/>
        <v/>
      </c>
      <c r="AC244" s="51"/>
      <c r="AD244" s="33"/>
      <c r="AE244" s="34"/>
      <c r="AF244" s="34" t="str">
        <f t="shared" si="104"/>
        <v/>
      </c>
      <c r="AG244" s="34"/>
      <c r="AH244" s="34"/>
      <c r="AI244" s="34"/>
      <c r="AJ244" s="34" t="str">
        <f t="shared" si="121"/>
        <v/>
      </c>
      <c r="AK244" s="31" t="str">
        <f t="shared" si="105"/>
        <v/>
      </c>
      <c r="AL244" s="51"/>
      <c r="AM244" s="33"/>
      <c r="AN244" s="34"/>
      <c r="AO244" s="34" t="str">
        <f t="shared" si="106"/>
        <v/>
      </c>
      <c r="AP244" s="34"/>
      <c r="AQ244" s="34"/>
      <c r="AR244" s="34"/>
      <c r="AS244" s="34" t="str">
        <f t="shared" si="122"/>
        <v/>
      </c>
      <c r="AT244" s="31" t="str">
        <f t="shared" si="107"/>
        <v/>
      </c>
      <c r="AU244" s="51"/>
      <c r="AV244" s="33"/>
      <c r="AW244" s="34"/>
      <c r="AX244" s="34" t="str">
        <f t="shared" si="108"/>
        <v/>
      </c>
      <c r="AY244" s="34"/>
      <c r="AZ244" s="34"/>
      <c r="BA244" s="34"/>
      <c r="BB244" s="34" t="str">
        <f t="shared" si="123"/>
        <v/>
      </c>
      <c r="BC244" s="31" t="str">
        <f t="shared" si="109"/>
        <v/>
      </c>
      <c r="BD244" s="51"/>
      <c r="BE244" s="33"/>
      <c r="BF244" s="34"/>
      <c r="BG244" s="34" t="str">
        <f t="shared" si="110"/>
        <v/>
      </c>
      <c r="BH244" s="34"/>
      <c r="BI244" s="34"/>
      <c r="BJ244" s="34"/>
      <c r="BK244" s="34" t="str">
        <f t="shared" si="124"/>
        <v/>
      </c>
      <c r="BL244" s="31" t="str">
        <f t="shared" si="111"/>
        <v/>
      </c>
      <c r="BM244" s="51"/>
      <c r="BN244" s="33"/>
      <c r="BO244" s="34"/>
      <c r="BP244" s="34" t="str">
        <f t="shared" si="112"/>
        <v/>
      </c>
      <c r="BQ244" s="34"/>
      <c r="BR244" s="34"/>
      <c r="BS244" s="34"/>
      <c r="BT244" s="34" t="str">
        <f t="shared" si="125"/>
        <v/>
      </c>
      <c r="BU244" s="31" t="str">
        <f t="shared" si="113"/>
        <v/>
      </c>
      <c r="BV244" s="51"/>
      <c r="BW244" s="33"/>
      <c r="BX244" s="34"/>
      <c r="BY244" s="34" t="str">
        <f t="shared" si="114"/>
        <v/>
      </c>
      <c r="BZ244" s="34"/>
      <c r="CA244" s="34"/>
      <c r="CB244" s="34"/>
      <c r="CC244" s="34" t="str">
        <f t="shared" si="126"/>
        <v/>
      </c>
      <c r="CD244" s="31" t="str">
        <f t="shared" si="115"/>
        <v/>
      </c>
      <c r="CE244" s="51"/>
      <c r="CF244" s="33"/>
      <c r="CG244" s="34" t="str">
        <f>IF($A244="","",IF(CF244="","I",LOOKUP(CF244/CH$2,{0,0.4,0.45,0.5,0.55,0.6,0.65,0.7,0.75,0.8,1},{"F","D","C","C+","B-","B","B+","A-","A","A+"})))</f>
        <v/>
      </c>
      <c r="CH244" s="35" t="str">
        <f>IF($A244="","",IF(CF244="","--",LOOKUP(CF244/CH$2,{0,0.4,0.45,0.5,0.55,0.6,0.65,0.7,0.75,0.8,1},{0,2,2.25,2.5,2.75,3,3.25,3.5,3.75,4})))</f>
        <v/>
      </c>
      <c r="CI244" s="52"/>
      <c r="CJ244" s="36"/>
      <c r="CK244" s="36"/>
      <c r="CL244" s="36" t="str">
        <f t="shared" si="116"/>
        <v/>
      </c>
      <c r="CM244" s="36"/>
      <c r="CN244" s="37"/>
      <c r="CO244" s="36"/>
      <c r="CP244" s="60" t="str">
        <f t="shared" si="117"/>
        <v/>
      </c>
      <c r="CQ244" s="64"/>
      <c r="CR244" s="35"/>
    </row>
    <row r="245" spans="1:96" s="38" customFormat="1" x14ac:dyDescent="0.25">
      <c r="A245" s="31"/>
      <c r="B245" s="32"/>
      <c r="C245" s="33"/>
      <c r="D245" s="34"/>
      <c r="E245" s="34" t="str">
        <f t="shared" si="98"/>
        <v/>
      </c>
      <c r="F245" s="34"/>
      <c r="G245" s="34"/>
      <c r="H245" s="34"/>
      <c r="I245" s="34" t="str">
        <f t="shared" si="118"/>
        <v/>
      </c>
      <c r="J245" s="34" t="str">
        <f t="shared" si="99"/>
        <v/>
      </c>
      <c r="K245" s="51"/>
      <c r="L245" s="39"/>
      <c r="M245" s="34"/>
      <c r="N245" s="34" t="str">
        <f t="shared" si="100"/>
        <v/>
      </c>
      <c r="O245" s="34"/>
      <c r="P245" s="34"/>
      <c r="Q245" s="34"/>
      <c r="R245" s="34" t="str">
        <f t="shared" si="119"/>
        <v/>
      </c>
      <c r="S245" s="31" t="str">
        <f t="shared" si="101"/>
        <v/>
      </c>
      <c r="T245" s="51"/>
      <c r="U245" s="33"/>
      <c r="V245" s="34"/>
      <c r="W245" s="34" t="str">
        <f t="shared" si="102"/>
        <v/>
      </c>
      <c r="X245" s="34"/>
      <c r="Y245" s="34"/>
      <c r="Z245" s="34"/>
      <c r="AA245" s="34" t="str">
        <f t="shared" si="120"/>
        <v/>
      </c>
      <c r="AB245" s="31" t="str">
        <f t="shared" si="103"/>
        <v/>
      </c>
      <c r="AC245" s="51"/>
      <c r="AD245" s="33"/>
      <c r="AE245" s="34"/>
      <c r="AF245" s="34" t="str">
        <f t="shared" si="104"/>
        <v/>
      </c>
      <c r="AG245" s="34"/>
      <c r="AH245" s="34"/>
      <c r="AI245" s="34"/>
      <c r="AJ245" s="34" t="str">
        <f t="shared" si="121"/>
        <v/>
      </c>
      <c r="AK245" s="31" t="str">
        <f t="shared" si="105"/>
        <v/>
      </c>
      <c r="AL245" s="51"/>
      <c r="AM245" s="33"/>
      <c r="AN245" s="34"/>
      <c r="AO245" s="34" t="str">
        <f t="shared" si="106"/>
        <v/>
      </c>
      <c r="AP245" s="34"/>
      <c r="AQ245" s="34"/>
      <c r="AR245" s="34"/>
      <c r="AS245" s="34" t="str">
        <f t="shared" si="122"/>
        <v/>
      </c>
      <c r="AT245" s="31" t="str">
        <f t="shared" si="107"/>
        <v/>
      </c>
      <c r="AU245" s="51"/>
      <c r="AV245" s="33"/>
      <c r="AW245" s="34"/>
      <c r="AX245" s="34" t="str">
        <f t="shared" si="108"/>
        <v/>
      </c>
      <c r="AY245" s="34"/>
      <c r="AZ245" s="34"/>
      <c r="BA245" s="34"/>
      <c r="BB245" s="34" t="str">
        <f t="shared" si="123"/>
        <v/>
      </c>
      <c r="BC245" s="31" t="str">
        <f t="shared" si="109"/>
        <v/>
      </c>
      <c r="BD245" s="51"/>
      <c r="BE245" s="33"/>
      <c r="BF245" s="34"/>
      <c r="BG245" s="34" t="str">
        <f t="shared" si="110"/>
        <v/>
      </c>
      <c r="BH245" s="34"/>
      <c r="BI245" s="34"/>
      <c r="BJ245" s="34"/>
      <c r="BK245" s="34" t="str">
        <f t="shared" si="124"/>
        <v/>
      </c>
      <c r="BL245" s="31" t="str">
        <f t="shared" si="111"/>
        <v/>
      </c>
      <c r="BM245" s="51"/>
      <c r="BN245" s="33"/>
      <c r="BO245" s="34"/>
      <c r="BP245" s="34" t="str">
        <f t="shared" si="112"/>
        <v/>
      </c>
      <c r="BQ245" s="34"/>
      <c r="BR245" s="34"/>
      <c r="BS245" s="34"/>
      <c r="BT245" s="34" t="str">
        <f t="shared" si="125"/>
        <v/>
      </c>
      <c r="BU245" s="31" t="str">
        <f t="shared" si="113"/>
        <v/>
      </c>
      <c r="BV245" s="51"/>
      <c r="BW245" s="33"/>
      <c r="BX245" s="34"/>
      <c r="BY245" s="34" t="str">
        <f t="shared" si="114"/>
        <v/>
      </c>
      <c r="BZ245" s="34"/>
      <c r="CA245" s="34"/>
      <c r="CB245" s="34"/>
      <c r="CC245" s="34" t="str">
        <f t="shared" si="126"/>
        <v/>
      </c>
      <c r="CD245" s="31" t="str">
        <f t="shared" si="115"/>
        <v/>
      </c>
      <c r="CE245" s="51"/>
      <c r="CF245" s="33"/>
      <c r="CG245" s="34" t="str">
        <f>IF($A245="","",IF(CF245="","I",LOOKUP(CF245/CH$2,{0,0.4,0.45,0.5,0.55,0.6,0.65,0.7,0.75,0.8,1},{"F","D","C","C+","B-","B","B+","A-","A","A+"})))</f>
        <v/>
      </c>
      <c r="CH245" s="35" t="str">
        <f>IF($A245="","",IF(CF245="","--",LOOKUP(CF245/CH$2,{0,0.4,0.45,0.5,0.55,0.6,0.65,0.7,0.75,0.8,1},{0,2,2.25,2.5,2.75,3,3.25,3.5,3.75,4})))</f>
        <v/>
      </c>
      <c r="CI245" s="52"/>
      <c r="CJ245" s="36"/>
      <c r="CK245" s="36"/>
      <c r="CL245" s="36" t="str">
        <f t="shared" si="116"/>
        <v/>
      </c>
      <c r="CM245" s="36"/>
      <c r="CN245" s="37"/>
      <c r="CO245" s="36"/>
      <c r="CP245" s="60" t="str">
        <f t="shared" si="117"/>
        <v/>
      </c>
      <c r="CQ245" s="64"/>
      <c r="CR245" s="35"/>
    </row>
    <row r="246" spans="1:96" s="38" customFormat="1" x14ac:dyDescent="0.25">
      <c r="A246" s="31"/>
      <c r="B246" s="32"/>
      <c r="C246" s="33"/>
      <c r="D246" s="34"/>
      <c r="E246" s="34" t="str">
        <f t="shared" si="98"/>
        <v/>
      </c>
      <c r="F246" s="34"/>
      <c r="G246" s="34"/>
      <c r="H246" s="34"/>
      <c r="I246" s="34" t="str">
        <f t="shared" si="118"/>
        <v/>
      </c>
      <c r="J246" s="34" t="str">
        <f t="shared" si="99"/>
        <v/>
      </c>
      <c r="K246" s="51"/>
      <c r="L246" s="39"/>
      <c r="M246" s="34"/>
      <c r="N246" s="34" t="str">
        <f t="shared" si="100"/>
        <v/>
      </c>
      <c r="O246" s="34"/>
      <c r="P246" s="34"/>
      <c r="Q246" s="34"/>
      <c r="R246" s="34" t="str">
        <f t="shared" si="119"/>
        <v/>
      </c>
      <c r="S246" s="31" t="str">
        <f t="shared" si="101"/>
        <v/>
      </c>
      <c r="T246" s="51"/>
      <c r="U246" s="33"/>
      <c r="V246" s="34"/>
      <c r="W246" s="34" t="str">
        <f t="shared" si="102"/>
        <v/>
      </c>
      <c r="X246" s="34"/>
      <c r="Y246" s="34"/>
      <c r="Z246" s="34"/>
      <c r="AA246" s="34" t="str">
        <f t="shared" si="120"/>
        <v/>
      </c>
      <c r="AB246" s="31" t="str">
        <f t="shared" si="103"/>
        <v/>
      </c>
      <c r="AC246" s="51"/>
      <c r="AD246" s="33"/>
      <c r="AE246" s="34"/>
      <c r="AF246" s="34" t="str">
        <f t="shared" si="104"/>
        <v/>
      </c>
      <c r="AG246" s="34"/>
      <c r="AH246" s="34"/>
      <c r="AI246" s="34"/>
      <c r="AJ246" s="34" t="str">
        <f t="shared" si="121"/>
        <v/>
      </c>
      <c r="AK246" s="31" t="str">
        <f t="shared" si="105"/>
        <v/>
      </c>
      <c r="AL246" s="51"/>
      <c r="AM246" s="33"/>
      <c r="AN246" s="34"/>
      <c r="AO246" s="34" t="str">
        <f t="shared" si="106"/>
        <v/>
      </c>
      <c r="AP246" s="34"/>
      <c r="AQ246" s="34"/>
      <c r="AR246" s="34"/>
      <c r="AS246" s="34" t="str">
        <f t="shared" si="122"/>
        <v/>
      </c>
      <c r="AT246" s="31" t="str">
        <f t="shared" si="107"/>
        <v/>
      </c>
      <c r="AU246" s="51"/>
      <c r="AV246" s="33"/>
      <c r="AW246" s="34"/>
      <c r="AX246" s="34" t="str">
        <f t="shared" si="108"/>
        <v/>
      </c>
      <c r="AY246" s="34"/>
      <c r="AZ246" s="34"/>
      <c r="BA246" s="34"/>
      <c r="BB246" s="34" t="str">
        <f t="shared" si="123"/>
        <v/>
      </c>
      <c r="BC246" s="31" t="str">
        <f t="shared" si="109"/>
        <v/>
      </c>
      <c r="BD246" s="51"/>
      <c r="BE246" s="33"/>
      <c r="BF246" s="34"/>
      <c r="BG246" s="34" t="str">
        <f t="shared" si="110"/>
        <v/>
      </c>
      <c r="BH246" s="34"/>
      <c r="BI246" s="34"/>
      <c r="BJ246" s="34"/>
      <c r="BK246" s="34" t="str">
        <f t="shared" si="124"/>
        <v/>
      </c>
      <c r="BL246" s="31" t="str">
        <f t="shared" si="111"/>
        <v/>
      </c>
      <c r="BM246" s="51"/>
      <c r="BN246" s="33"/>
      <c r="BO246" s="34"/>
      <c r="BP246" s="34" t="str">
        <f t="shared" si="112"/>
        <v/>
      </c>
      <c r="BQ246" s="34"/>
      <c r="BR246" s="34"/>
      <c r="BS246" s="34"/>
      <c r="BT246" s="34" t="str">
        <f t="shared" si="125"/>
        <v/>
      </c>
      <c r="BU246" s="31" t="str">
        <f t="shared" si="113"/>
        <v/>
      </c>
      <c r="BV246" s="51"/>
      <c r="BW246" s="33"/>
      <c r="BX246" s="34"/>
      <c r="BY246" s="34" t="str">
        <f t="shared" si="114"/>
        <v/>
      </c>
      <c r="BZ246" s="34"/>
      <c r="CA246" s="34"/>
      <c r="CB246" s="34"/>
      <c r="CC246" s="34" t="str">
        <f t="shared" si="126"/>
        <v/>
      </c>
      <c r="CD246" s="31" t="str">
        <f t="shared" si="115"/>
        <v/>
      </c>
      <c r="CE246" s="51"/>
      <c r="CF246" s="33"/>
      <c r="CG246" s="34" t="str">
        <f>IF($A246="","",IF(CF246="","I",LOOKUP(CF246/CH$2,{0,0.4,0.45,0.5,0.55,0.6,0.65,0.7,0.75,0.8,1},{"F","D","C","C+","B-","B","B+","A-","A","A+"})))</f>
        <v/>
      </c>
      <c r="CH246" s="35" t="str">
        <f>IF($A246="","",IF(CF246="","--",LOOKUP(CF246/CH$2,{0,0.4,0.45,0.5,0.55,0.6,0.65,0.7,0.75,0.8,1},{0,2,2.25,2.5,2.75,3,3.25,3.5,3.75,4})))</f>
        <v/>
      </c>
      <c r="CI246" s="52"/>
      <c r="CJ246" s="36"/>
      <c r="CK246" s="36"/>
      <c r="CL246" s="36" t="str">
        <f t="shared" si="116"/>
        <v/>
      </c>
      <c r="CM246" s="36"/>
      <c r="CN246" s="37"/>
      <c r="CO246" s="36"/>
      <c r="CP246" s="60" t="str">
        <f t="shared" si="117"/>
        <v/>
      </c>
      <c r="CQ246" s="64"/>
      <c r="CR246" s="35"/>
    </row>
    <row r="247" spans="1:96" s="38" customFormat="1" x14ac:dyDescent="0.25">
      <c r="A247" s="31"/>
      <c r="B247" s="32"/>
      <c r="C247" s="33"/>
      <c r="D247" s="34"/>
      <c r="E247" s="34" t="str">
        <f t="shared" si="98"/>
        <v/>
      </c>
      <c r="F247" s="34"/>
      <c r="G247" s="34"/>
      <c r="H247" s="34"/>
      <c r="I247" s="34" t="str">
        <f t="shared" si="118"/>
        <v/>
      </c>
      <c r="J247" s="34" t="str">
        <f t="shared" si="99"/>
        <v/>
      </c>
      <c r="K247" s="51"/>
      <c r="L247" s="39"/>
      <c r="M247" s="34"/>
      <c r="N247" s="34" t="str">
        <f t="shared" si="100"/>
        <v/>
      </c>
      <c r="O247" s="34"/>
      <c r="P247" s="34"/>
      <c r="Q247" s="34"/>
      <c r="R247" s="34" t="str">
        <f t="shared" si="119"/>
        <v/>
      </c>
      <c r="S247" s="31" t="str">
        <f t="shared" si="101"/>
        <v/>
      </c>
      <c r="T247" s="51"/>
      <c r="U247" s="33"/>
      <c r="V247" s="34"/>
      <c r="W247" s="34" t="str">
        <f t="shared" si="102"/>
        <v/>
      </c>
      <c r="X247" s="34"/>
      <c r="Y247" s="34"/>
      <c r="Z247" s="34"/>
      <c r="AA247" s="34" t="str">
        <f t="shared" si="120"/>
        <v/>
      </c>
      <c r="AB247" s="31" t="str">
        <f t="shared" si="103"/>
        <v/>
      </c>
      <c r="AC247" s="51"/>
      <c r="AD247" s="33"/>
      <c r="AE247" s="34"/>
      <c r="AF247" s="34" t="str">
        <f t="shared" si="104"/>
        <v/>
      </c>
      <c r="AG247" s="34"/>
      <c r="AH247" s="34"/>
      <c r="AI247" s="34"/>
      <c r="AJ247" s="34" t="str">
        <f t="shared" si="121"/>
        <v/>
      </c>
      <c r="AK247" s="31" t="str">
        <f t="shared" si="105"/>
        <v/>
      </c>
      <c r="AL247" s="51"/>
      <c r="AM247" s="33"/>
      <c r="AN247" s="34"/>
      <c r="AO247" s="34" t="str">
        <f t="shared" si="106"/>
        <v/>
      </c>
      <c r="AP247" s="34"/>
      <c r="AQ247" s="34"/>
      <c r="AR247" s="34"/>
      <c r="AS247" s="34" t="str">
        <f t="shared" si="122"/>
        <v/>
      </c>
      <c r="AT247" s="31" t="str">
        <f t="shared" si="107"/>
        <v/>
      </c>
      <c r="AU247" s="51"/>
      <c r="AV247" s="33"/>
      <c r="AW247" s="34"/>
      <c r="AX247" s="34" t="str">
        <f t="shared" si="108"/>
        <v/>
      </c>
      <c r="AY247" s="34"/>
      <c r="AZ247" s="34"/>
      <c r="BA247" s="34"/>
      <c r="BB247" s="34" t="str">
        <f t="shared" si="123"/>
        <v/>
      </c>
      <c r="BC247" s="31" t="str">
        <f t="shared" si="109"/>
        <v/>
      </c>
      <c r="BD247" s="51"/>
      <c r="BE247" s="33"/>
      <c r="BF247" s="34"/>
      <c r="BG247" s="34" t="str">
        <f t="shared" si="110"/>
        <v/>
      </c>
      <c r="BH247" s="34"/>
      <c r="BI247" s="34"/>
      <c r="BJ247" s="34"/>
      <c r="BK247" s="34" t="str">
        <f t="shared" si="124"/>
        <v/>
      </c>
      <c r="BL247" s="31" t="str">
        <f t="shared" si="111"/>
        <v/>
      </c>
      <c r="BM247" s="51"/>
      <c r="BN247" s="33"/>
      <c r="BO247" s="34"/>
      <c r="BP247" s="34" t="str">
        <f t="shared" si="112"/>
        <v/>
      </c>
      <c r="BQ247" s="34"/>
      <c r="BR247" s="34"/>
      <c r="BS247" s="34"/>
      <c r="BT247" s="34" t="str">
        <f t="shared" si="125"/>
        <v/>
      </c>
      <c r="BU247" s="31" t="str">
        <f t="shared" si="113"/>
        <v/>
      </c>
      <c r="BV247" s="51"/>
      <c r="BW247" s="33"/>
      <c r="BX247" s="34"/>
      <c r="BY247" s="34" t="str">
        <f t="shared" si="114"/>
        <v/>
      </c>
      <c r="BZ247" s="34"/>
      <c r="CA247" s="34"/>
      <c r="CB247" s="34"/>
      <c r="CC247" s="34" t="str">
        <f t="shared" si="126"/>
        <v/>
      </c>
      <c r="CD247" s="31" t="str">
        <f t="shared" si="115"/>
        <v/>
      </c>
      <c r="CE247" s="51"/>
      <c r="CF247" s="33"/>
      <c r="CG247" s="34" t="str">
        <f>IF($A247="","",IF(CF247="","I",LOOKUP(CF247/CH$2,{0,0.4,0.45,0.5,0.55,0.6,0.65,0.7,0.75,0.8,1},{"F","D","C","C+","B-","B","B+","A-","A","A+"})))</f>
        <v/>
      </c>
      <c r="CH247" s="35" t="str">
        <f>IF($A247="","",IF(CF247="","--",LOOKUP(CF247/CH$2,{0,0.4,0.45,0.5,0.55,0.6,0.65,0.7,0.75,0.8,1},{0,2,2.25,2.5,2.75,3,3.25,3.5,3.75,4})))</f>
        <v/>
      </c>
      <c r="CI247" s="52"/>
      <c r="CJ247" s="36"/>
      <c r="CK247" s="36"/>
      <c r="CL247" s="36" t="str">
        <f t="shared" si="116"/>
        <v/>
      </c>
      <c r="CM247" s="36"/>
      <c r="CN247" s="37"/>
      <c r="CO247" s="36"/>
      <c r="CP247" s="60" t="str">
        <f t="shared" si="117"/>
        <v/>
      </c>
      <c r="CQ247" s="64"/>
      <c r="CR247" s="35"/>
    </row>
    <row r="248" spans="1:96" s="38" customFormat="1" x14ac:dyDescent="0.25">
      <c r="A248" s="31"/>
      <c r="B248" s="32"/>
      <c r="C248" s="33"/>
      <c r="D248" s="34"/>
      <c r="E248" s="34" t="str">
        <f t="shared" si="98"/>
        <v/>
      </c>
      <c r="F248" s="34"/>
      <c r="G248" s="34"/>
      <c r="H248" s="34"/>
      <c r="I248" s="34" t="str">
        <f t="shared" si="118"/>
        <v/>
      </c>
      <c r="J248" s="34" t="str">
        <f t="shared" si="99"/>
        <v/>
      </c>
      <c r="K248" s="51"/>
      <c r="L248" s="39"/>
      <c r="M248" s="34"/>
      <c r="N248" s="34" t="str">
        <f t="shared" si="100"/>
        <v/>
      </c>
      <c r="O248" s="34"/>
      <c r="P248" s="34"/>
      <c r="Q248" s="34"/>
      <c r="R248" s="34" t="str">
        <f t="shared" si="119"/>
        <v/>
      </c>
      <c r="S248" s="31" t="str">
        <f t="shared" si="101"/>
        <v/>
      </c>
      <c r="T248" s="51"/>
      <c r="U248" s="33"/>
      <c r="V248" s="34"/>
      <c r="W248" s="34" t="str">
        <f t="shared" si="102"/>
        <v/>
      </c>
      <c r="X248" s="34"/>
      <c r="Y248" s="34"/>
      <c r="Z248" s="34"/>
      <c r="AA248" s="34" t="str">
        <f t="shared" si="120"/>
        <v/>
      </c>
      <c r="AB248" s="31" t="str">
        <f t="shared" si="103"/>
        <v/>
      </c>
      <c r="AC248" s="51"/>
      <c r="AD248" s="33"/>
      <c r="AE248" s="34"/>
      <c r="AF248" s="34" t="str">
        <f t="shared" si="104"/>
        <v/>
      </c>
      <c r="AG248" s="34"/>
      <c r="AH248" s="34"/>
      <c r="AI248" s="34"/>
      <c r="AJ248" s="34" t="str">
        <f t="shared" si="121"/>
        <v/>
      </c>
      <c r="AK248" s="31" t="str">
        <f t="shared" si="105"/>
        <v/>
      </c>
      <c r="AL248" s="51"/>
      <c r="AM248" s="33"/>
      <c r="AN248" s="34"/>
      <c r="AO248" s="34" t="str">
        <f t="shared" si="106"/>
        <v/>
      </c>
      <c r="AP248" s="34"/>
      <c r="AQ248" s="34"/>
      <c r="AR248" s="34"/>
      <c r="AS248" s="34" t="str">
        <f t="shared" si="122"/>
        <v/>
      </c>
      <c r="AT248" s="31" t="str">
        <f t="shared" si="107"/>
        <v/>
      </c>
      <c r="AU248" s="51"/>
      <c r="AV248" s="33"/>
      <c r="AW248" s="34"/>
      <c r="AX248" s="34" t="str">
        <f t="shared" si="108"/>
        <v/>
      </c>
      <c r="AY248" s="34"/>
      <c r="AZ248" s="34"/>
      <c r="BA248" s="34"/>
      <c r="BB248" s="34" t="str">
        <f t="shared" si="123"/>
        <v/>
      </c>
      <c r="BC248" s="31" t="str">
        <f t="shared" si="109"/>
        <v/>
      </c>
      <c r="BD248" s="51"/>
      <c r="BE248" s="33"/>
      <c r="BF248" s="34"/>
      <c r="BG248" s="34" t="str">
        <f t="shared" si="110"/>
        <v/>
      </c>
      <c r="BH248" s="34"/>
      <c r="BI248" s="34"/>
      <c r="BJ248" s="34"/>
      <c r="BK248" s="34" t="str">
        <f t="shared" si="124"/>
        <v/>
      </c>
      <c r="BL248" s="31" t="str">
        <f t="shared" si="111"/>
        <v/>
      </c>
      <c r="BM248" s="51"/>
      <c r="BN248" s="33"/>
      <c r="BO248" s="34"/>
      <c r="BP248" s="34" t="str">
        <f t="shared" si="112"/>
        <v/>
      </c>
      <c r="BQ248" s="34"/>
      <c r="BR248" s="34"/>
      <c r="BS248" s="34"/>
      <c r="BT248" s="34" t="str">
        <f t="shared" si="125"/>
        <v/>
      </c>
      <c r="BU248" s="31" t="str">
        <f t="shared" si="113"/>
        <v/>
      </c>
      <c r="BV248" s="51"/>
      <c r="BW248" s="33"/>
      <c r="BX248" s="34"/>
      <c r="BY248" s="34" t="str">
        <f t="shared" si="114"/>
        <v/>
      </c>
      <c r="BZ248" s="34"/>
      <c r="CA248" s="34"/>
      <c r="CB248" s="34"/>
      <c r="CC248" s="34" t="str">
        <f t="shared" si="126"/>
        <v/>
      </c>
      <c r="CD248" s="31" t="str">
        <f t="shared" si="115"/>
        <v/>
      </c>
      <c r="CE248" s="51"/>
      <c r="CF248" s="33"/>
      <c r="CG248" s="34" t="str">
        <f>IF($A248="","",IF(CF248="","I",LOOKUP(CF248/CH$2,{0,0.4,0.45,0.5,0.55,0.6,0.65,0.7,0.75,0.8,1},{"F","D","C","C+","B-","B","B+","A-","A","A+"})))</f>
        <v/>
      </c>
      <c r="CH248" s="35" t="str">
        <f>IF($A248="","",IF(CF248="","--",LOOKUP(CF248/CH$2,{0,0.4,0.45,0.5,0.55,0.6,0.65,0.7,0.75,0.8,1},{0,2,2.25,2.5,2.75,3,3.25,3.5,3.75,4})))</f>
        <v/>
      </c>
      <c r="CI248" s="52"/>
      <c r="CJ248" s="36"/>
      <c r="CK248" s="36"/>
      <c r="CL248" s="36" t="str">
        <f t="shared" si="116"/>
        <v/>
      </c>
      <c r="CM248" s="36"/>
      <c r="CN248" s="37"/>
      <c r="CO248" s="36"/>
      <c r="CP248" s="60" t="str">
        <f t="shared" si="117"/>
        <v/>
      </c>
      <c r="CQ248" s="64"/>
      <c r="CR248" s="35"/>
    </row>
    <row r="249" spans="1:96" s="38" customFormat="1" x14ac:dyDescent="0.25">
      <c r="A249" s="31"/>
      <c r="B249" s="32"/>
      <c r="C249" s="33"/>
      <c r="D249" s="34"/>
      <c r="E249" s="34" t="str">
        <f t="shared" si="98"/>
        <v/>
      </c>
      <c r="F249" s="34"/>
      <c r="G249" s="34"/>
      <c r="H249" s="34"/>
      <c r="I249" s="34" t="str">
        <f t="shared" si="118"/>
        <v/>
      </c>
      <c r="J249" s="34" t="str">
        <f t="shared" si="99"/>
        <v/>
      </c>
      <c r="K249" s="51"/>
      <c r="L249" s="39"/>
      <c r="M249" s="34"/>
      <c r="N249" s="34" t="str">
        <f t="shared" si="100"/>
        <v/>
      </c>
      <c r="O249" s="34"/>
      <c r="P249" s="34"/>
      <c r="Q249" s="34"/>
      <c r="R249" s="34" t="str">
        <f t="shared" si="119"/>
        <v/>
      </c>
      <c r="S249" s="31" t="str">
        <f t="shared" si="101"/>
        <v/>
      </c>
      <c r="T249" s="51"/>
      <c r="U249" s="33"/>
      <c r="V249" s="34"/>
      <c r="W249" s="34" t="str">
        <f t="shared" si="102"/>
        <v/>
      </c>
      <c r="X249" s="34"/>
      <c r="Y249" s="34"/>
      <c r="Z249" s="34"/>
      <c r="AA249" s="34" t="str">
        <f t="shared" si="120"/>
        <v/>
      </c>
      <c r="AB249" s="31" t="str">
        <f t="shared" si="103"/>
        <v/>
      </c>
      <c r="AC249" s="51"/>
      <c r="AD249" s="33"/>
      <c r="AE249" s="34"/>
      <c r="AF249" s="34" t="str">
        <f t="shared" si="104"/>
        <v/>
      </c>
      <c r="AG249" s="34"/>
      <c r="AH249" s="34"/>
      <c r="AI249" s="34"/>
      <c r="AJ249" s="34" t="str">
        <f t="shared" si="121"/>
        <v/>
      </c>
      <c r="AK249" s="31" t="str">
        <f t="shared" si="105"/>
        <v/>
      </c>
      <c r="AL249" s="51"/>
      <c r="AM249" s="33"/>
      <c r="AN249" s="34"/>
      <c r="AO249" s="34" t="str">
        <f t="shared" si="106"/>
        <v/>
      </c>
      <c r="AP249" s="34"/>
      <c r="AQ249" s="34"/>
      <c r="AR249" s="34"/>
      <c r="AS249" s="34" t="str">
        <f t="shared" si="122"/>
        <v/>
      </c>
      <c r="AT249" s="31" t="str">
        <f t="shared" si="107"/>
        <v/>
      </c>
      <c r="AU249" s="51"/>
      <c r="AV249" s="33"/>
      <c r="AW249" s="34"/>
      <c r="AX249" s="34" t="str">
        <f t="shared" si="108"/>
        <v/>
      </c>
      <c r="AY249" s="34"/>
      <c r="AZ249" s="34"/>
      <c r="BA249" s="34"/>
      <c r="BB249" s="34" t="str">
        <f t="shared" si="123"/>
        <v/>
      </c>
      <c r="BC249" s="31" t="str">
        <f t="shared" si="109"/>
        <v/>
      </c>
      <c r="BD249" s="51"/>
      <c r="BE249" s="33"/>
      <c r="BF249" s="34"/>
      <c r="BG249" s="34" t="str">
        <f t="shared" si="110"/>
        <v/>
      </c>
      <c r="BH249" s="34"/>
      <c r="BI249" s="34"/>
      <c r="BJ249" s="34"/>
      <c r="BK249" s="34" t="str">
        <f t="shared" si="124"/>
        <v/>
      </c>
      <c r="BL249" s="31" t="str">
        <f t="shared" si="111"/>
        <v/>
      </c>
      <c r="BM249" s="51"/>
      <c r="BN249" s="33"/>
      <c r="BO249" s="34"/>
      <c r="BP249" s="34" t="str">
        <f t="shared" si="112"/>
        <v/>
      </c>
      <c r="BQ249" s="34"/>
      <c r="BR249" s="34"/>
      <c r="BS249" s="34"/>
      <c r="BT249" s="34" t="str">
        <f t="shared" si="125"/>
        <v/>
      </c>
      <c r="BU249" s="31" t="str">
        <f t="shared" si="113"/>
        <v/>
      </c>
      <c r="BV249" s="51"/>
      <c r="BW249" s="33"/>
      <c r="BX249" s="34"/>
      <c r="BY249" s="34" t="str">
        <f t="shared" si="114"/>
        <v/>
      </c>
      <c r="BZ249" s="34"/>
      <c r="CA249" s="34"/>
      <c r="CB249" s="34"/>
      <c r="CC249" s="34" t="str">
        <f t="shared" si="126"/>
        <v/>
      </c>
      <c r="CD249" s="31" t="str">
        <f t="shared" si="115"/>
        <v/>
      </c>
      <c r="CE249" s="51"/>
      <c r="CF249" s="33"/>
      <c r="CG249" s="34" t="str">
        <f>IF($A249="","",IF(CF249="","I",LOOKUP(CF249/CH$2,{0,0.4,0.45,0.5,0.55,0.6,0.65,0.7,0.75,0.8,1},{"F","D","C","C+","B-","B","B+","A-","A","A+"})))</f>
        <v/>
      </c>
      <c r="CH249" s="35" t="str">
        <f>IF($A249="","",IF(CF249="","--",LOOKUP(CF249/CH$2,{0,0.4,0.45,0.5,0.55,0.6,0.65,0.7,0.75,0.8,1},{0,2,2.25,2.5,2.75,3,3.25,3.5,3.75,4})))</f>
        <v/>
      </c>
      <c r="CI249" s="52"/>
      <c r="CJ249" s="36"/>
      <c r="CK249" s="36"/>
      <c r="CL249" s="36" t="str">
        <f t="shared" si="116"/>
        <v/>
      </c>
      <c r="CM249" s="36"/>
      <c r="CN249" s="37"/>
      <c r="CO249" s="36"/>
      <c r="CP249" s="60" t="str">
        <f t="shared" si="117"/>
        <v/>
      </c>
      <c r="CQ249" s="64"/>
      <c r="CR249" s="35"/>
    </row>
    <row r="250" spans="1:96" s="38" customFormat="1" x14ac:dyDescent="0.25">
      <c r="A250" s="31"/>
      <c r="B250" s="32"/>
      <c r="C250" s="33"/>
      <c r="D250" s="34"/>
      <c r="E250" s="34" t="str">
        <f t="shared" ref="E250:E313" si="127">IF(ISBLANK($B250),"",IF(COUNT(C250:D250)=0,"",IF(AND($A250="IM",COUNT(C250:D250)=1),C250+D250,(C250+D250)/2)))</f>
        <v/>
      </c>
      <c r="F250" s="34"/>
      <c r="G250" s="34"/>
      <c r="H250" s="34"/>
      <c r="I250" s="34" t="str">
        <f t="shared" si="118"/>
        <v/>
      </c>
      <c r="J250" s="34" t="str">
        <f t="shared" ref="J250:J313" si="128">IF(I250="3E","3E",IF(OR($B250="",COUNT(I250)=0),"",CEILING(N(E250)+N(I250),1)))</f>
        <v/>
      </c>
      <c r="K250" s="51"/>
      <c r="L250" s="39"/>
      <c r="M250" s="34"/>
      <c r="N250" s="34" t="str">
        <f t="shared" ref="N250:N313" si="129">IF(ISBLANK($B250),"",IF(COUNT(L250:M250)=0,"",IF(AND($A250="IM",COUNT(L250:M250)=1),L250+M250,(L250+M250)/2)))</f>
        <v/>
      </c>
      <c r="O250" s="34"/>
      <c r="P250" s="34"/>
      <c r="Q250" s="34"/>
      <c r="R250" s="34" t="str">
        <f t="shared" si="119"/>
        <v/>
      </c>
      <c r="S250" s="31" t="str">
        <f t="shared" ref="S250:S313" si="130">IF(R250="3E","3E",IF(OR($B250="",COUNT(R250)=0),"",CEILING(N(N250)+N(R250),1)))</f>
        <v/>
      </c>
      <c r="T250" s="51"/>
      <c r="U250" s="33"/>
      <c r="V250" s="34"/>
      <c r="W250" s="34" t="str">
        <f t="shared" ref="W250:W313" si="131">IF(ISBLANK($B250),"",IF(COUNT(U250:V250)=0,"",IF(AND($A250="IM",COUNT(U250:V250)=1),U250+V250,(U250+V250)/2)))</f>
        <v/>
      </c>
      <c r="X250" s="34"/>
      <c r="Y250" s="34"/>
      <c r="Z250" s="34"/>
      <c r="AA250" s="34" t="str">
        <f t="shared" si="120"/>
        <v/>
      </c>
      <c r="AB250" s="31" t="str">
        <f t="shared" ref="AB250:AB313" si="132">IF(AA250="3E","3E",IF(OR($B250="",COUNT(AA250)=0),"",CEILING(N(W250)+N(AA250),1)))</f>
        <v/>
      </c>
      <c r="AC250" s="51"/>
      <c r="AD250" s="33"/>
      <c r="AE250" s="34"/>
      <c r="AF250" s="34" t="str">
        <f t="shared" ref="AF250:AF313" si="133">IF(ISBLANK($B250),"",IF(COUNT(AD250:AE250)=0,"",IF(AND($A250="IM",COUNT(AD250:AE250)=1),AD250+AE250,(AD250+AE250)/2)))</f>
        <v/>
      </c>
      <c r="AG250" s="34"/>
      <c r="AH250" s="34"/>
      <c r="AI250" s="34"/>
      <c r="AJ250" s="34" t="str">
        <f t="shared" si="121"/>
        <v/>
      </c>
      <c r="AK250" s="31" t="str">
        <f t="shared" ref="AK250:AK313" si="134">IF(AJ250="3E","3E",IF(OR($B250="",COUNT(AJ250)=0),"",CEILING(N(AF250)+N(AJ250),1)))</f>
        <v/>
      </c>
      <c r="AL250" s="51"/>
      <c r="AM250" s="33"/>
      <c r="AN250" s="34"/>
      <c r="AO250" s="34" t="str">
        <f t="shared" ref="AO250:AO313" si="135">IF(ISBLANK($B250),"",IF(COUNT(AM250:AN250)=0,"",IF(AND($A250="IM",COUNT(AM250:AN250)=1),AM250+AN250,(AM250+AN250)/2)))</f>
        <v/>
      </c>
      <c r="AP250" s="34"/>
      <c r="AQ250" s="34"/>
      <c r="AR250" s="34"/>
      <c r="AS250" s="34" t="str">
        <f t="shared" si="122"/>
        <v/>
      </c>
      <c r="AT250" s="31" t="str">
        <f t="shared" ref="AT250:AT313" si="136">IF(AS250="3E","3E",IF(OR($B250="",COUNT(AS250)=0),"",CEILING(N(AO250)+N(AS250),1)))</f>
        <v/>
      </c>
      <c r="AU250" s="51"/>
      <c r="AV250" s="33"/>
      <c r="AW250" s="34"/>
      <c r="AX250" s="34" t="str">
        <f t="shared" ref="AX250:AX313" si="137">IF(ISBLANK($B250),"",IF(COUNT(AV250:AW250)=0,"",IF(AND($A250="IM",COUNT(AV250:AW250)=1),AV250+AW250,(AV250+AW250)/2)))</f>
        <v/>
      </c>
      <c r="AY250" s="34"/>
      <c r="AZ250" s="34"/>
      <c r="BA250" s="34"/>
      <c r="BB250" s="34" t="str">
        <f t="shared" si="123"/>
        <v/>
      </c>
      <c r="BC250" s="31" t="str">
        <f t="shared" ref="BC250:BC313" si="138">IF(BB250="3E","3E",IF(OR($B250="",COUNT(BB250)=0),"",CEILING(N(AX250)+N(BB250),1)))</f>
        <v/>
      </c>
      <c r="BD250" s="51"/>
      <c r="BE250" s="33"/>
      <c r="BF250" s="34"/>
      <c r="BG250" s="34" t="str">
        <f t="shared" ref="BG250:BG313" si="139">IF(ISBLANK($B250),"",IF(COUNT(BE250:BF250)=0,"",IF(AND($A250="IM",COUNT(BE250:BF250)=1),BE250+BF250,(BE250+BF250)/2)))</f>
        <v/>
      </c>
      <c r="BH250" s="34"/>
      <c r="BI250" s="34"/>
      <c r="BJ250" s="34"/>
      <c r="BK250" s="34" t="str">
        <f t="shared" si="124"/>
        <v/>
      </c>
      <c r="BL250" s="31" t="str">
        <f t="shared" ref="BL250:BL313" si="140">IF(BK250="3E","3E",IF(OR($B250="",COUNT(BK250)=0),"",CEILING(N(BG250)+N(BK250),1)))</f>
        <v/>
      </c>
      <c r="BM250" s="51"/>
      <c r="BN250" s="33"/>
      <c r="BO250" s="34"/>
      <c r="BP250" s="34" t="str">
        <f t="shared" ref="BP250:BP313" si="141">IF(ISBLANK($B250),"",IF(COUNT(BN250:BO250)=0,"",IF(AND($A250="IM",COUNT(BN250:BO250)=1),BN250+BO250,(BN250+BO250)/2)))</f>
        <v/>
      </c>
      <c r="BQ250" s="34"/>
      <c r="BR250" s="34"/>
      <c r="BS250" s="34"/>
      <c r="BT250" s="34" t="str">
        <f t="shared" si="125"/>
        <v/>
      </c>
      <c r="BU250" s="31" t="str">
        <f t="shared" ref="BU250:BU313" si="142">IF(BT250="3E","3E",IF(OR($B250="",COUNT(BT250)=0),"",CEILING(N(BP250)+N(BT250),1)))</f>
        <v/>
      </c>
      <c r="BV250" s="51"/>
      <c r="BW250" s="33"/>
      <c r="BX250" s="34"/>
      <c r="BY250" s="34" t="str">
        <f t="shared" ref="BY250:BY313" si="143">IF(ISBLANK($B250),"",IF(COUNT(BW250:BX250)=0,"",IF(AND($A250="IM",COUNT(BW250:BX250)=1),BW250+BX250,(BW250+BX250)/2)))</f>
        <v/>
      </c>
      <c r="BZ250" s="34"/>
      <c r="CA250" s="34"/>
      <c r="CB250" s="34"/>
      <c r="CC250" s="34" t="str">
        <f t="shared" si="126"/>
        <v/>
      </c>
      <c r="CD250" s="31" t="str">
        <f t="shared" ref="CD250:CD313" si="144">IF(CC250="3E","3E",IF(OR($B250="",COUNT(CC250)=0),"",CEILING(N(BY250)+N(CC250),1)))</f>
        <v/>
      </c>
      <c r="CE250" s="51"/>
      <c r="CF250" s="33"/>
      <c r="CG250" s="34" t="str">
        <f>IF($A250="","",IF(CF250="","I",LOOKUP(CF250/CH$2,{0,0.4,0.45,0.5,0.55,0.6,0.65,0.7,0.75,0.8,1},{"F","D","C","C+","B-","B","B+","A-","A","A+"})))</f>
        <v/>
      </c>
      <c r="CH250" s="35" t="str">
        <f>IF($A250="","",IF(CF250="","--",LOOKUP(CF250/CH$2,{0,0.4,0.45,0.5,0.55,0.6,0.65,0.7,0.75,0.8,1},{0,2,2.25,2.5,2.75,3,3.25,3.5,3.75,4})))</f>
        <v/>
      </c>
      <c r="CI250" s="52"/>
      <c r="CJ250" s="36"/>
      <c r="CK250" s="36"/>
      <c r="CL250" s="36" t="str">
        <f t="shared" ref="CL250:CL313" si="145">IF(ISBLANK($B250),"",IF(COUNT(CI250:CK250)=0,"",ROUNDUP(CI250+CJ250+CK250,0)))</f>
        <v/>
      </c>
      <c r="CM250" s="36"/>
      <c r="CN250" s="37"/>
      <c r="CO250" s="36"/>
      <c r="CP250" s="60" t="str">
        <f t="shared" ref="CP250:CP313" si="146">IF(ISBLANK($B250),"",IF(COUNT(CM250:CO250)=0,"",ROUNDUP(CM250+CN250+CO250,0)))</f>
        <v/>
      </c>
      <c r="CQ250" s="64"/>
      <c r="CR250" s="35"/>
    </row>
    <row r="251" spans="1:96" s="38" customFormat="1" x14ac:dyDescent="0.25">
      <c r="A251" s="31"/>
      <c r="B251" s="32"/>
      <c r="C251" s="33"/>
      <c r="D251" s="34"/>
      <c r="E251" s="34" t="str">
        <f t="shared" si="127"/>
        <v/>
      </c>
      <c r="F251" s="34"/>
      <c r="G251" s="34"/>
      <c r="H251" s="34"/>
      <c r="I251" s="34" t="str">
        <f t="shared" si="118"/>
        <v/>
      </c>
      <c r="J251" s="34" t="str">
        <f t="shared" si="128"/>
        <v/>
      </c>
      <c r="K251" s="51"/>
      <c r="L251" s="39"/>
      <c r="M251" s="34"/>
      <c r="N251" s="34" t="str">
        <f t="shared" si="129"/>
        <v/>
      </c>
      <c r="O251" s="34"/>
      <c r="P251" s="34"/>
      <c r="Q251" s="34"/>
      <c r="R251" s="34" t="str">
        <f t="shared" si="119"/>
        <v/>
      </c>
      <c r="S251" s="31" t="str">
        <f t="shared" si="130"/>
        <v/>
      </c>
      <c r="T251" s="51"/>
      <c r="U251" s="33"/>
      <c r="V251" s="34"/>
      <c r="W251" s="34" t="str">
        <f t="shared" si="131"/>
        <v/>
      </c>
      <c r="X251" s="34"/>
      <c r="Y251" s="34"/>
      <c r="Z251" s="34"/>
      <c r="AA251" s="34" t="str">
        <f t="shared" si="120"/>
        <v/>
      </c>
      <c r="AB251" s="31" t="str">
        <f t="shared" si="132"/>
        <v/>
      </c>
      <c r="AC251" s="51"/>
      <c r="AD251" s="33"/>
      <c r="AE251" s="34"/>
      <c r="AF251" s="34" t="str">
        <f t="shared" si="133"/>
        <v/>
      </c>
      <c r="AG251" s="34"/>
      <c r="AH251" s="34"/>
      <c r="AI251" s="34"/>
      <c r="AJ251" s="34" t="str">
        <f t="shared" si="121"/>
        <v/>
      </c>
      <c r="AK251" s="31" t="str">
        <f t="shared" si="134"/>
        <v/>
      </c>
      <c r="AL251" s="51"/>
      <c r="AM251" s="33"/>
      <c r="AN251" s="34"/>
      <c r="AO251" s="34" t="str">
        <f t="shared" si="135"/>
        <v/>
      </c>
      <c r="AP251" s="34"/>
      <c r="AQ251" s="34"/>
      <c r="AR251" s="34"/>
      <c r="AS251" s="34" t="str">
        <f t="shared" si="122"/>
        <v/>
      </c>
      <c r="AT251" s="31" t="str">
        <f t="shared" si="136"/>
        <v/>
      </c>
      <c r="AU251" s="51"/>
      <c r="AV251" s="33"/>
      <c r="AW251" s="34"/>
      <c r="AX251" s="34" t="str">
        <f t="shared" si="137"/>
        <v/>
      </c>
      <c r="AY251" s="34"/>
      <c r="AZ251" s="34"/>
      <c r="BA251" s="34"/>
      <c r="BB251" s="34" t="str">
        <f t="shared" si="123"/>
        <v/>
      </c>
      <c r="BC251" s="31" t="str">
        <f t="shared" si="138"/>
        <v/>
      </c>
      <c r="BD251" s="51"/>
      <c r="BE251" s="33"/>
      <c r="BF251" s="34"/>
      <c r="BG251" s="34" t="str">
        <f t="shared" si="139"/>
        <v/>
      </c>
      <c r="BH251" s="34"/>
      <c r="BI251" s="34"/>
      <c r="BJ251" s="34"/>
      <c r="BK251" s="34" t="str">
        <f t="shared" si="124"/>
        <v/>
      </c>
      <c r="BL251" s="31" t="str">
        <f t="shared" si="140"/>
        <v/>
      </c>
      <c r="BM251" s="51"/>
      <c r="BN251" s="33"/>
      <c r="BO251" s="34"/>
      <c r="BP251" s="34" t="str">
        <f t="shared" si="141"/>
        <v/>
      </c>
      <c r="BQ251" s="34"/>
      <c r="BR251" s="34"/>
      <c r="BS251" s="34"/>
      <c r="BT251" s="34" t="str">
        <f t="shared" si="125"/>
        <v/>
      </c>
      <c r="BU251" s="31" t="str">
        <f t="shared" si="142"/>
        <v/>
      </c>
      <c r="BV251" s="51"/>
      <c r="BW251" s="33"/>
      <c r="BX251" s="34"/>
      <c r="BY251" s="34" t="str">
        <f t="shared" si="143"/>
        <v/>
      </c>
      <c r="BZ251" s="34"/>
      <c r="CA251" s="34"/>
      <c r="CB251" s="34"/>
      <c r="CC251" s="34" t="str">
        <f t="shared" si="126"/>
        <v/>
      </c>
      <c r="CD251" s="31" t="str">
        <f t="shared" si="144"/>
        <v/>
      </c>
      <c r="CE251" s="51"/>
      <c r="CF251" s="33"/>
      <c r="CG251" s="34" t="str">
        <f>IF($A251="","",IF(CF251="","I",LOOKUP(CF251/CH$2,{0,0.4,0.45,0.5,0.55,0.6,0.65,0.7,0.75,0.8,1},{"F","D","C","C+","B-","B","B+","A-","A","A+"})))</f>
        <v/>
      </c>
      <c r="CH251" s="35" t="str">
        <f>IF($A251="","",IF(CF251="","--",LOOKUP(CF251/CH$2,{0,0.4,0.45,0.5,0.55,0.6,0.65,0.7,0.75,0.8,1},{0,2,2.25,2.5,2.75,3,3.25,3.5,3.75,4})))</f>
        <v/>
      </c>
      <c r="CI251" s="52"/>
      <c r="CJ251" s="36"/>
      <c r="CK251" s="36"/>
      <c r="CL251" s="36" t="str">
        <f t="shared" si="145"/>
        <v/>
      </c>
      <c r="CM251" s="36"/>
      <c r="CN251" s="37"/>
      <c r="CO251" s="36"/>
      <c r="CP251" s="60" t="str">
        <f t="shared" si="146"/>
        <v/>
      </c>
      <c r="CQ251" s="64"/>
      <c r="CR251" s="35"/>
    </row>
    <row r="252" spans="1:96" s="38" customFormat="1" x14ac:dyDescent="0.25">
      <c r="A252" s="31"/>
      <c r="B252" s="32"/>
      <c r="C252" s="33"/>
      <c r="D252" s="34"/>
      <c r="E252" s="34" t="str">
        <f t="shared" si="127"/>
        <v/>
      </c>
      <c r="F252" s="34"/>
      <c r="G252" s="34"/>
      <c r="H252" s="34"/>
      <c r="I252" s="34" t="str">
        <f t="shared" si="118"/>
        <v/>
      </c>
      <c r="J252" s="34" t="str">
        <f t="shared" si="128"/>
        <v/>
      </c>
      <c r="K252" s="51"/>
      <c r="L252" s="39"/>
      <c r="M252" s="34"/>
      <c r="N252" s="34" t="str">
        <f t="shared" si="129"/>
        <v/>
      </c>
      <c r="O252" s="34"/>
      <c r="P252" s="34"/>
      <c r="Q252" s="34"/>
      <c r="R252" s="34" t="str">
        <f t="shared" si="119"/>
        <v/>
      </c>
      <c r="S252" s="31" t="str">
        <f t="shared" si="130"/>
        <v/>
      </c>
      <c r="T252" s="51"/>
      <c r="U252" s="33"/>
      <c r="V252" s="34"/>
      <c r="W252" s="34" t="str">
        <f t="shared" si="131"/>
        <v/>
      </c>
      <c r="X252" s="34"/>
      <c r="Y252" s="34"/>
      <c r="Z252" s="34"/>
      <c r="AA252" s="34" t="str">
        <f t="shared" si="120"/>
        <v/>
      </c>
      <c r="AB252" s="31" t="str">
        <f t="shared" si="132"/>
        <v/>
      </c>
      <c r="AC252" s="51"/>
      <c r="AD252" s="33"/>
      <c r="AE252" s="34"/>
      <c r="AF252" s="34" t="str">
        <f t="shared" si="133"/>
        <v/>
      </c>
      <c r="AG252" s="34"/>
      <c r="AH252" s="34"/>
      <c r="AI252" s="34"/>
      <c r="AJ252" s="34" t="str">
        <f t="shared" si="121"/>
        <v/>
      </c>
      <c r="AK252" s="31" t="str">
        <f t="shared" si="134"/>
        <v/>
      </c>
      <c r="AL252" s="51"/>
      <c r="AM252" s="33"/>
      <c r="AN252" s="34"/>
      <c r="AO252" s="34" t="str">
        <f t="shared" si="135"/>
        <v/>
      </c>
      <c r="AP252" s="34"/>
      <c r="AQ252" s="34"/>
      <c r="AR252" s="34"/>
      <c r="AS252" s="34" t="str">
        <f t="shared" si="122"/>
        <v/>
      </c>
      <c r="AT252" s="31" t="str">
        <f t="shared" si="136"/>
        <v/>
      </c>
      <c r="AU252" s="51"/>
      <c r="AV252" s="33"/>
      <c r="AW252" s="34"/>
      <c r="AX252" s="34" t="str">
        <f t="shared" si="137"/>
        <v/>
      </c>
      <c r="AY252" s="34"/>
      <c r="AZ252" s="34"/>
      <c r="BA252" s="34"/>
      <c r="BB252" s="34" t="str">
        <f t="shared" si="123"/>
        <v/>
      </c>
      <c r="BC252" s="31" t="str">
        <f t="shared" si="138"/>
        <v/>
      </c>
      <c r="BD252" s="51"/>
      <c r="BE252" s="33"/>
      <c r="BF252" s="34"/>
      <c r="BG252" s="34" t="str">
        <f t="shared" si="139"/>
        <v/>
      </c>
      <c r="BH252" s="34"/>
      <c r="BI252" s="34"/>
      <c r="BJ252" s="34"/>
      <c r="BK252" s="34" t="str">
        <f t="shared" si="124"/>
        <v/>
      </c>
      <c r="BL252" s="31" t="str">
        <f t="shared" si="140"/>
        <v/>
      </c>
      <c r="BM252" s="51"/>
      <c r="BN252" s="33"/>
      <c r="BO252" s="34"/>
      <c r="BP252" s="34" t="str">
        <f t="shared" si="141"/>
        <v/>
      </c>
      <c r="BQ252" s="34"/>
      <c r="BR252" s="34"/>
      <c r="BS252" s="34"/>
      <c r="BT252" s="34" t="str">
        <f t="shared" si="125"/>
        <v/>
      </c>
      <c r="BU252" s="31" t="str">
        <f t="shared" si="142"/>
        <v/>
      </c>
      <c r="BV252" s="51"/>
      <c r="BW252" s="33"/>
      <c r="BX252" s="34"/>
      <c r="BY252" s="34" t="str">
        <f t="shared" si="143"/>
        <v/>
      </c>
      <c r="BZ252" s="34"/>
      <c r="CA252" s="34"/>
      <c r="CB252" s="34"/>
      <c r="CC252" s="34" t="str">
        <f t="shared" si="126"/>
        <v/>
      </c>
      <c r="CD252" s="31" t="str">
        <f t="shared" si="144"/>
        <v/>
      </c>
      <c r="CE252" s="51"/>
      <c r="CF252" s="33"/>
      <c r="CG252" s="34" t="str">
        <f>IF($A252="","",IF(CF252="","I",LOOKUP(CF252/CH$2,{0,0.4,0.45,0.5,0.55,0.6,0.65,0.7,0.75,0.8,1},{"F","D","C","C+","B-","B","B+","A-","A","A+"})))</f>
        <v/>
      </c>
      <c r="CH252" s="35" t="str">
        <f>IF($A252="","",IF(CF252="","--",LOOKUP(CF252/CH$2,{0,0.4,0.45,0.5,0.55,0.6,0.65,0.7,0.75,0.8,1},{0,2,2.25,2.5,2.75,3,3.25,3.5,3.75,4})))</f>
        <v/>
      </c>
      <c r="CI252" s="52"/>
      <c r="CJ252" s="36"/>
      <c r="CK252" s="36"/>
      <c r="CL252" s="36" t="str">
        <f t="shared" si="145"/>
        <v/>
      </c>
      <c r="CM252" s="36"/>
      <c r="CN252" s="37"/>
      <c r="CO252" s="36"/>
      <c r="CP252" s="60" t="str">
        <f t="shared" si="146"/>
        <v/>
      </c>
      <c r="CQ252" s="64"/>
      <c r="CR252" s="35"/>
    </row>
    <row r="253" spans="1:96" s="38" customFormat="1" x14ac:dyDescent="0.25">
      <c r="A253" s="31"/>
      <c r="B253" s="32"/>
      <c r="C253" s="33"/>
      <c r="D253" s="34"/>
      <c r="E253" s="34" t="str">
        <f t="shared" si="127"/>
        <v/>
      </c>
      <c r="F253" s="34"/>
      <c r="G253" s="34"/>
      <c r="H253" s="34"/>
      <c r="I253" s="34" t="str">
        <f t="shared" si="118"/>
        <v/>
      </c>
      <c r="J253" s="34" t="str">
        <f t="shared" si="128"/>
        <v/>
      </c>
      <c r="K253" s="51"/>
      <c r="L253" s="39"/>
      <c r="M253" s="34"/>
      <c r="N253" s="34" t="str">
        <f t="shared" si="129"/>
        <v/>
      </c>
      <c r="O253" s="34"/>
      <c r="P253" s="34"/>
      <c r="Q253" s="34"/>
      <c r="R253" s="34" t="str">
        <f t="shared" si="119"/>
        <v/>
      </c>
      <c r="S253" s="31" t="str">
        <f t="shared" si="130"/>
        <v/>
      </c>
      <c r="T253" s="51"/>
      <c r="U253" s="33"/>
      <c r="V253" s="34"/>
      <c r="W253" s="34" t="str">
        <f t="shared" si="131"/>
        <v/>
      </c>
      <c r="X253" s="34"/>
      <c r="Y253" s="34"/>
      <c r="Z253" s="34"/>
      <c r="AA253" s="34" t="str">
        <f t="shared" si="120"/>
        <v/>
      </c>
      <c r="AB253" s="31" t="str">
        <f t="shared" si="132"/>
        <v/>
      </c>
      <c r="AC253" s="51"/>
      <c r="AD253" s="33"/>
      <c r="AE253" s="34"/>
      <c r="AF253" s="34" t="str">
        <f t="shared" si="133"/>
        <v/>
      </c>
      <c r="AG253" s="34"/>
      <c r="AH253" s="34"/>
      <c r="AI253" s="34"/>
      <c r="AJ253" s="34" t="str">
        <f t="shared" si="121"/>
        <v/>
      </c>
      <c r="AK253" s="31" t="str">
        <f t="shared" si="134"/>
        <v/>
      </c>
      <c r="AL253" s="51"/>
      <c r="AM253" s="33"/>
      <c r="AN253" s="34"/>
      <c r="AO253" s="34" t="str">
        <f t="shared" si="135"/>
        <v/>
      </c>
      <c r="AP253" s="34"/>
      <c r="AQ253" s="34"/>
      <c r="AR253" s="34"/>
      <c r="AS253" s="34" t="str">
        <f t="shared" si="122"/>
        <v/>
      </c>
      <c r="AT253" s="31" t="str">
        <f t="shared" si="136"/>
        <v/>
      </c>
      <c r="AU253" s="51"/>
      <c r="AV253" s="33"/>
      <c r="AW253" s="34"/>
      <c r="AX253" s="34" t="str">
        <f t="shared" si="137"/>
        <v/>
      </c>
      <c r="AY253" s="34"/>
      <c r="AZ253" s="34"/>
      <c r="BA253" s="34"/>
      <c r="BB253" s="34" t="str">
        <f t="shared" si="123"/>
        <v/>
      </c>
      <c r="BC253" s="31" t="str">
        <f t="shared" si="138"/>
        <v/>
      </c>
      <c r="BD253" s="51"/>
      <c r="BE253" s="33"/>
      <c r="BF253" s="34"/>
      <c r="BG253" s="34" t="str">
        <f t="shared" si="139"/>
        <v/>
      </c>
      <c r="BH253" s="34"/>
      <c r="BI253" s="34"/>
      <c r="BJ253" s="34"/>
      <c r="BK253" s="34" t="str">
        <f t="shared" si="124"/>
        <v/>
      </c>
      <c r="BL253" s="31" t="str">
        <f t="shared" si="140"/>
        <v/>
      </c>
      <c r="BM253" s="51"/>
      <c r="BN253" s="33"/>
      <c r="BO253" s="34"/>
      <c r="BP253" s="34" t="str">
        <f t="shared" si="141"/>
        <v/>
      </c>
      <c r="BQ253" s="34"/>
      <c r="BR253" s="34"/>
      <c r="BS253" s="34"/>
      <c r="BT253" s="34" t="str">
        <f t="shared" si="125"/>
        <v/>
      </c>
      <c r="BU253" s="31" t="str">
        <f t="shared" si="142"/>
        <v/>
      </c>
      <c r="BV253" s="51"/>
      <c r="BW253" s="33"/>
      <c r="BX253" s="34"/>
      <c r="BY253" s="34" t="str">
        <f t="shared" si="143"/>
        <v/>
      </c>
      <c r="BZ253" s="34"/>
      <c r="CA253" s="34"/>
      <c r="CB253" s="34"/>
      <c r="CC253" s="34" t="str">
        <f t="shared" si="126"/>
        <v/>
      </c>
      <c r="CD253" s="31" t="str">
        <f t="shared" si="144"/>
        <v/>
      </c>
      <c r="CE253" s="51"/>
      <c r="CF253" s="33"/>
      <c r="CG253" s="34" t="str">
        <f>IF($A253="","",IF(CF253="","I",LOOKUP(CF253/CH$2,{0,0.4,0.45,0.5,0.55,0.6,0.65,0.7,0.75,0.8,1},{"F","D","C","C+","B-","B","B+","A-","A","A+"})))</f>
        <v/>
      </c>
      <c r="CH253" s="35" t="str">
        <f>IF($A253="","",IF(CF253="","--",LOOKUP(CF253/CH$2,{0,0.4,0.45,0.5,0.55,0.6,0.65,0.7,0.75,0.8,1},{0,2,2.25,2.5,2.75,3,3.25,3.5,3.75,4})))</f>
        <v/>
      </c>
      <c r="CI253" s="52"/>
      <c r="CJ253" s="36"/>
      <c r="CK253" s="36"/>
      <c r="CL253" s="36" t="str">
        <f t="shared" si="145"/>
        <v/>
      </c>
      <c r="CM253" s="36"/>
      <c r="CN253" s="37"/>
      <c r="CO253" s="36"/>
      <c r="CP253" s="60" t="str">
        <f t="shared" si="146"/>
        <v/>
      </c>
      <c r="CQ253" s="64"/>
      <c r="CR253" s="35"/>
    </row>
    <row r="254" spans="1:96" s="38" customFormat="1" x14ac:dyDescent="0.25">
      <c r="A254" s="31"/>
      <c r="B254" s="32"/>
      <c r="C254" s="33"/>
      <c r="D254" s="34"/>
      <c r="E254" s="34" t="str">
        <f t="shared" si="127"/>
        <v/>
      </c>
      <c r="F254" s="34"/>
      <c r="G254" s="34"/>
      <c r="H254" s="34"/>
      <c r="I254" s="34" t="str">
        <f t="shared" si="118"/>
        <v/>
      </c>
      <c r="J254" s="34" t="str">
        <f t="shared" si="128"/>
        <v/>
      </c>
      <c r="K254" s="51"/>
      <c r="L254" s="39"/>
      <c r="M254" s="34"/>
      <c r="N254" s="34" t="str">
        <f t="shared" si="129"/>
        <v/>
      </c>
      <c r="O254" s="34"/>
      <c r="P254" s="34"/>
      <c r="Q254" s="34"/>
      <c r="R254" s="34" t="str">
        <f t="shared" si="119"/>
        <v/>
      </c>
      <c r="S254" s="31" t="str">
        <f t="shared" si="130"/>
        <v/>
      </c>
      <c r="T254" s="51"/>
      <c r="U254" s="33"/>
      <c r="V254" s="34"/>
      <c r="W254" s="34" t="str">
        <f t="shared" si="131"/>
        <v/>
      </c>
      <c r="X254" s="34"/>
      <c r="Y254" s="34"/>
      <c r="Z254" s="34"/>
      <c r="AA254" s="34" t="str">
        <f t="shared" si="120"/>
        <v/>
      </c>
      <c r="AB254" s="31" t="str">
        <f t="shared" si="132"/>
        <v/>
      </c>
      <c r="AC254" s="51"/>
      <c r="AD254" s="33"/>
      <c r="AE254" s="34"/>
      <c r="AF254" s="34" t="str">
        <f t="shared" si="133"/>
        <v/>
      </c>
      <c r="AG254" s="34"/>
      <c r="AH254" s="34"/>
      <c r="AI254" s="34"/>
      <c r="AJ254" s="34" t="str">
        <f t="shared" si="121"/>
        <v/>
      </c>
      <c r="AK254" s="31" t="str">
        <f t="shared" si="134"/>
        <v/>
      </c>
      <c r="AL254" s="51"/>
      <c r="AM254" s="33"/>
      <c r="AN254" s="34"/>
      <c r="AO254" s="34" t="str">
        <f t="shared" si="135"/>
        <v/>
      </c>
      <c r="AP254" s="34"/>
      <c r="AQ254" s="34"/>
      <c r="AR254" s="34"/>
      <c r="AS254" s="34" t="str">
        <f t="shared" si="122"/>
        <v/>
      </c>
      <c r="AT254" s="31" t="str">
        <f t="shared" si="136"/>
        <v/>
      </c>
      <c r="AU254" s="51"/>
      <c r="AV254" s="33"/>
      <c r="AW254" s="34"/>
      <c r="AX254" s="34" t="str">
        <f t="shared" si="137"/>
        <v/>
      </c>
      <c r="AY254" s="34"/>
      <c r="AZ254" s="34"/>
      <c r="BA254" s="34"/>
      <c r="BB254" s="34" t="str">
        <f t="shared" si="123"/>
        <v/>
      </c>
      <c r="BC254" s="31" t="str">
        <f t="shared" si="138"/>
        <v/>
      </c>
      <c r="BD254" s="51"/>
      <c r="BE254" s="33"/>
      <c r="BF254" s="34"/>
      <c r="BG254" s="34" t="str">
        <f t="shared" si="139"/>
        <v/>
      </c>
      <c r="BH254" s="34"/>
      <c r="BI254" s="34"/>
      <c r="BJ254" s="34"/>
      <c r="BK254" s="34" t="str">
        <f t="shared" si="124"/>
        <v/>
      </c>
      <c r="BL254" s="31" t="str">
        <f t="shared" si="140"/>
        <v/>
      </c>
      <c r="BM254" s="51"/>
      <c r="BN254" s="33"/>
      <c r="BO254" s="34"/>
      <c r="BP254" s="34" t="str">
        <f t="shared" si="141"/>
        <v/>
      </c>
      <c r="BQ254" s="34"/>
      <c r="BR254" s="34"/>
      <c r="BS254" s="34"/>
      <c r="BT254" s="34" t="str">
        <f t="shared" si="125"/>
        <v/>
      </c>
      <c r="BU254" s="31" t="str">
        <f t="shared" si="142"/>
        <v/>
      </c>
      <c r="BV254" s="51"/>
      <c r="BW254" s="33"/>
      <c r="BX254" s="34"/>
      <c r="BY254" s="34" t="str">
        <f t="shared" si="143"/>
        <v/>
      </c>
      <c r="BZ254" s="34"/>
      <c r="CA254" s="34"/>
      <c r="CB254" s="34"/>
      <c r="CC254" s="34" t="str">
        <f t="shared" si="126"/>
        <v/>
      </c>
      <c r="CD254" s="31" t="str">
        <f t="shared" si="144"/>
        <v/>
      </c>
      <c r="CE254" s="51"/>
      <c r="CF254" s="33"/>
      <c r="CG254" s="34" t="str">
        <f>IF($A254="","",IF(CF254="","I",LOOKUP(CF254/CH$2,{0,0.4,0.45,0.5,0.55,0.6,0.65,0.7,0.75,0.8,1},{"F","D","C","C+","B-","B","B+","A-","A","A+"})))</f>
        <v/>
      </c>
      <c r="CH254" s="35" t="str">
        <f>IF($A254="","",IF(CF254="","--",LOOKUP(CF254/CH$2,{0,0.4,0.45,0.5,0.55,0.6,0.65,0.7,0.75,0.8,1},{0,2,2.25,2.5,2.75,3,3.25,3.5,3.75,4})))</f>
        <v/>
      </c>
      <c r="CI254" s="52"/>
      <c r="CJ254" s="36"/>
      <c r="CK254" s="36"/>
      <c r="CL254" s="36" t="str">
        <f t="shared" si="145"/>
        <v/>
      </c>
      <c r="CM254" s="36"/>
      <c r="CN254" s="37"/>
      <c r="CO254" s="36"/>
      <c r="CP254" s="60" t="str">
        <f t="shared" si="146"/>
        <v/>
      </c>
      <c r="CQ254" s="64"/>
      <c r="CR254" s="35"/>
    </row>
    <row r="255" spans="1:96" s="38" customFormat="1" x14ac:dyDescent="0.25">
      <c r="A255" s="31"/>
      <c r="B255" s="32"/>
      <c r="C255" s="33"/>
      <c r="D255" s="34"/>
      <c r="E255" s="34" t="str">
        <f t="shared" si="127"/>
        <v/>
      </c>
      <c r="F255" s="34"/>
      <c r="G255" s="34"/>
      <c r="H255" s="34"/>
      <c r="I255" s="34" t="str">
        <f t="shared" si="118"/>
        <v/>
      </c>
      <c r="J255" s="34" t="str">
        <f t="shared" si="128"/>
        <v/>
      </c>
      <c r="K255" s="51"/>
      <c r="L255" s="39"/>
      <c r="M255" s="34"/>
      <c r="N255" s="34" t="str">
        <f t="shared" si="129"/>
        <v/>
      </c>
      <c r="O255" s="34"/>
      <c r="P255" s="34"/>
      <c r="Q255" s="34"/>
      <c r="R255" s="34" t="str">
        <f t="shared" si="119"/>
        <v/>
      </c>
      <c r="S255" s="31" t="str">
        <f t="shared" si="130"/>
        <v/>
      </c>
      <c r="T255" s="51"/>
      <c r="U255" s="33"/>
      <c r="V255" s="34"/>
      <c r="W255" s="34" t="str">
        <f t="shared" si="131"/>
        <v/>
      </c>
      <c r="X255" s="34"/>
      <c r="Y255" s="34"/>
      <c r="Z255" s="34"/>
      <c r="AA255" s="34" t="str">
        <f t="shared" si="120"/>
        <v/>
      </c>
      <c r="AB255" s="31" t="str">
        <f t="shared" si="132"/>
        <v/>
      </c>
      <c r="AC255" s="51"/>
      <c r="AD255" s="33"/>
      <c r="AE255" s="34"/>
      <c r="AF255" s="34" t="str">
        <f t="shared" si="133"/>
        <v/>
      </c>
      <c r="AG255" s="34"/>
      <c r="AH255" s="34"/>
      <c r="AI255" s="34"/>
      <c r="AJ255" s="34" t="str">
        <f t="shared" si="121"/>
        <v/>
      </c>
      <c r="AK255" s="31" t="str">
        <f t="shared" si="134"/>
        <v/>
      </c>
      <c r="AL255" s="51"/>
      <c r="AM255" s="33"/>
      <c r="AN255" s="34"/>
      <c r="AO255" s="34" t="str">
        <f t="shared" si="135"/>
        <v/>
      </c>
      <c r="AP255" s="34"/>
      <c r="AQ255" s="34"/>
      <c r="AR255" s="34"/>
      <c r="AS255" s="34" t="str">
        <f t="shared" si="122"/>
        <v/>
      </c>
      <c r="AT255" s="31" t="str">
        <f t="shared" si="136"/>
        <v/>
      </c>
      <c r="AU255" s="51"/>
      <c r="AV255" s="33"/>
      <c r="AW255" s="34"/>
      <c r="AX255" s="34" t="str">
        <f t="shared" si="137"/>
        <v/>
      </c>
      <c r="AY255" s="34"/>
      <c r="AZ255" s="34"/>
      <c r="BA255" s="34"/>
      <c r="BB255" s="34" t="str">
        <f t="shared" si="123"/>
        <v/>
      </c>
      <c r="BC255" s="31" t="str">
        <f t="shared" si="138"/>
        <v/>
      </c>
      <c r="BD255" s="51"/>
      <c r="BE255" s="33"/>
      <c r="BF255" s="34"/>
      <c r="BG255" s="34" t="str">
        <f t="shared" si="139"/>
        <v/>
      </c>
      <c r="BH255" s="34"/>
      <c r="BI255" s="34"/>
      <c r="BJ255" s="34"/>
      <c r="BK255" s="34" t="str">
        <f t="shared" si="124"/>
        <v/>
      </c>
      <c r="BL255" s="31" t="str">
        <f t="shared" si="140"/>
        <v/>
      </c>
      <c r="BM255" s="51"/>
      <c r="BN255" s="33"/>
      <c r="BO255" s="34"/>
      <c r="BP255" s="34" t="str">
        <f t="shared" si="141"/>
        <v/>
      </c>
      <c r="BQ255" s="34"/>
      <c r="BR255" s="34"/>
      <c r="BS255" s="34"/>
      <c r="BT255" s="34" t="str">
        <f t="shared" si="125"/>
        <v/>
      </c>
      <c r="BU255" s="31" t="str">
        <f t="shared" si="142"/>
        <v/>
      </c>
      <c r="BV255" s="51"/>
      <c r="BW255" s="33"/>
      <c r="BX255" s="34"/>
      <c r="BY255" s="34" t="str">
        <f t="shared" si="143"/>
        <v/>
      </c>
      <c r="BZ255" s="34"/>
      <c r="CA255" s="34"/>
      <c r="CB255" s="34"/>
      <c r="CC255" s="34" t="str">
        <f t="shared" si="126"/>
        <v/>
      </c>
      <c r="CD255" s="31" t="str">
        <f t="shared" si="144"/>
        <v/>
      </c>
      <c r="CE255" s="51"/>
      <c r="CF255" s="33"/>
      <c r="CG255" s="34" t="str">
        <f>IF($A255="","",IF(CF255="","I",LOOKUP(CF255/CH$2,{0,0.4,0.45,0.5,0.55,0.6,0.65,0.7,0.75,0.8,1},{"F","D","C","C+","B-","B","B+","A-","A","A+"})))</f>
        <v/>
      </c>
      <c r="CH255" s="35" t="str">
        <f>IF($A255="","",IF(CF255="","--",LOOKUP(CF255/CH$2,{0,0.4,0.45,0.5,0.55,0.6,0.65,0.7,0.75,0.8,1},{0,2,2.25,2.5,2.75,3,3.25,3.5,3.75,4})))</f>
        <v/>
      </c>
      <c r="CI255" s="52"/>
      <c r="CJ255" s="36"/>
      <c r="CK255" s="36"/>
      <c r="CL255" s="36" t="str">
        <f t="shared" si="145"/>
        <v/>
      </c>
      <c r="CM255" s="36"/>
      <c r="CN255" s="37"/>
      <c r="CO255" s="36"/>
      <c r="CP255" s="60" t="str">
        <f t="shared" si="146"/>
        <v/>
      </c>
      <c r="CQ255" s="64"/>
      <c r="CR255" s="35"/>
    </row>
    <row r="256" spans="1:96" s="38" customFormat="1" x14ac:dyDescent="0.25">
      <c r="A256" s="31"/>
      <c r="B256" s="32"/>
      <c r="C256" s="33"/>
      <c r="D256" s="34"/>
      <c r="E256" s="34" t="str">
        <f t="shared" si="127"/>
        <v/>
      </c>
      <c r="F256" s="34"/>
      <c r="G256" s="34"/>
      <c r="H256" s="34"/>
      <c r="I256" s="34" t="str">
        <f t="shared" si="118"/>
        <v/>
      </c>
      <c r="J256" s="34" t="str">
        <f t="shared" si="128"/>
        <v/>
      </c>
      <c r="K256" s="51"/>
      <c r="L256" s="39"/>
      <c r="M256" s="34"/>
      <c r="N256" s="34" t="str">
        <f t="shared" si="129"/>
        <v/>
      </c>
      <c r="O256" s="34"/>
      <c r="P256" s="34"/>
      <c r="Q256" s="34"/>
      <c r="R256" s="34" t="str">
        <f t="shared" si="119"/>
        <v/>
      </c>
      <c r="S256" s="31" t="str">
        <f t="shared" si="130"/>
        <v/>
      </c>
      <c r="T256" s="51"/>
      <c r="U256" s="33"/>
      <c r="V256" s="34"/>
      <c r="W256" s="34" t="str">
        <f t="shared" si="131"/>
        <v/>
      </c>
      <c r="X256" s="34"/>
      <c r="Y256" s="34"/>
      <c r="Z256" s="34"/>
      <c r="AA256" s="34" t="str">
        <f t="shared" si="120"/>
        <v/>
      </c>
      <c r="AB256" s="31" t="str">
        <f t="shared" si="132"/>
        <v/>
      </c>
      <c r="AC256" s="51"/>
      <c r="AD256" s="33"/>
      <c r="AE256" s="34"/>
      <c r="AF256" s="34" t="str">
        <f t="shared" si="133"/>
        <v/>
      </c>
      <c r="AG256" s="34"/>
      <c r="AH256" s="34"/>
      <c r="AI256" s="34"/>
      <c r="AJ256" s="34" t="str">
        <f t="shared" si="121"/>
        <v/>
      </c>
      <c r="AK256" s="31" t="str">
        <f t="shared" si="134"/>
        <v/>
      </c>
      <c r="AL256" s="51"/>
      <c r="AM256" s="33"/>
      <c r="AN256" s="34"/>
      <c r="AO256" s="34" t="str">
        <f t="shared" si="135"/>
        <v/>
      </c>
      <c r="AP256" s="34"/>
      <c r="AQ256" s="34"/>
      <c r="AR256" s="34"/>
      <c r="AS256" s="34" t="str">
        <f t="shared" si="122"/>
        <v/>
      </c>
      <c r="AT256" s="31" t="str">
        <f t="shared" si="136"/>
        <v/>
      </c>
      <c r="AU256" s="51"/>
      <c r="AV256" s="33"/>
      <c r="AW256" s="34"/>
      <c r="AX256" s="34" t="str">
        <f t="shared" si="137"/>
        <v/>
      </c>
      <c r="AY256" s="34"/>
      <c r="AZ256" s="34"/>
      <c r="BA256" s="34"/>
      <c r="BB256" s="34" t="str">
        <f t="shared" si="123"/>
        <v/>
      </c>
      <c r="BC256" s="31" t="str">
        <f t="shared" si="138"/>
        <v/>
      </c>
      <c r="BD256" s="51"/>
      <c r="BE256" s="33"/>
      <c r="BF256" s="34"/>
      <c r="BG256" s="34" t="str">
        <f t="shared" si="139"/>
        <v/>
      </c>
      <c r="BH256" s="34"/>
      <c r="BI256" s="34"/>
      <c r="BJ256" s="34"/>
      <c r="BK256" s="34" t="str">
        <f t="shared" si="124"/>
        <v/>
      </c>
      <c r="BL256" s="31" t="str">
        <f t="shared" si="140"/>
        <v/>
      </c>
      <c r="BM256" s="51"/>
      <c r="BN256" s="33"/>
      <c r="BO256" s="34"/>
      <c r="BP256" s="34" t="str">
        <f t="shared" si="141"/>
        <v/>
      </c>
      <c r="BQ256" s="34"/>
      <c r="BR256" s="34"/>
      <c r="BS256" s="34"/>
      <c r="BT256" s="34" t="str">
        <f t="shared" si="125"/>
        <v/>
      </c>
      <c r="BU256" s="31" t="str">
        <f t="shared" si="142"/>
        <v/>
      </c>
      <c r="BV256" s="51"/>
      <c r="BW256" s="33"/>
      <c r="BX256" s="34"/>
      <c r="BY256" s="34" t="str">
        <f t="shared" si="143"/>
        <v/>
      </c>
      <c r="BZ256" s="34"/>
      <c r="CA256" s="34"/>
      <c r="CB256" s="34"/>
      <c r="CC256" s="34" t="str">
        <f t="shared" si="126"/>
        <v/>
      </c>
      <c r="CD256" s="31" t="str">
        <f t="shared" si="144"/>
        <v/>
      </c>
      <c r="CE256" s="51"/>
      <c r="CF256" s="33"/>
      <c r="CG256" s="34" t="str">
        <f>IF($A256="","",IF(CF256="","I",LOOKUP(CF256/CH$2,{0,0.4,0.45,0.5,0.55,0.6,0.65,0.7,0.75,0.8,1},{"F","D","C","C+","B-","B","B+","A-","A","A+"})))</f>
        <v/>
      </c>
      <c r="CH256" s="35" t="str">
        <f>IF($A256="","",IF(CF256="","--",LOOKUP(CF256/CH$2,{0,0.4,0.45,0.5,0.55,0.6,0.65,0.7,0.75,0.8,1},{0,2,2.25,2.5,2.75,3,3.25,3.5,3.75,4})))</f>
        <v/>
      </c>
      <c r="CI256" s="52"/>
      <c r="CJ256" s="36"/>
      <c r="CK256" s="36"/>
      <c r="CL256" s="36" t="str">
        <f t="shared" si="145"/>
        <v/>
      </c>
      <c r="CM256" s="36"/>
      <c r="CN256" s="37"/>
      <c r="CO256" s="36"/>
      <c r="CP256" s="60" t="str">
        <f t="shared" si="146"/>
        <v/>
      </c>
      <c r="CQ256" s="64"/>
      <c r="CR256" s="35"/>
    </row>
    <row r="257" spans="1:96" s="38" customFormat="1" x14ac:dyDescent="0.25">
      <c r="A257" s="31"/>
      <c r="B257" s="32"/>
      <c r="C257" s="33"/>
      <c r="D257" s="34"/>
      <c r="E257" s="34" t="str">
        <f t="shared" si="127"/>
        <v/>
      </c>
      <c r="F257" s="34"/>
      <c r="G257" s="34"/>
      <c r="H257" s="34"/>
      <c r="I257" s="34" t="str">
        <f t="shared" si="118"/>
        <v/>
      </c>
      <c r="J257" s="34" t="str">
        <f t="shared" si="128"/>
        <v/>
      </c>
      <c r="K257" s="51"/>
      <c r="L257" s="39"/>
      <c r="M257" s="34"/>
      <c r="N257" s="34" t="str">
        <f t="shared" si="129"/>
        <v/>
      </c>
      <c r="O257" s="34"/>
      <c r="P257" s="34"/>
      <c r="Q257" s="34"/>
      <c r="R257" s="34" t="str">
        <f t="shared" si="119"/>
        <v/>
      </c>
      <c r="S257" s="31" t="str">
        <f t="shared" si="130"/>
        <v/>
      </c>
      <c r="T257" s="51"/>
      <c r="U257" s="33"/>
      <c r="V257" s="34"/>
      <c r="W257" s="34" t="str">
        <f t="shared" si="131"/>
        <v/>
      </c>
      <c r="X257" s="34"/>
      <c r="Y257" s="34"/>
      <c r="Z257" s="34"/>
      <c r="AA257" s="34" t="str">
        <f t="shared" si="120"/>
        <v/>
      </c>
      <c r="AB257" s="31" t="str">
        <f t="shared" si="132"/>
        <v/>
      </c>
      <c r="AC257" s="51"/>
      <c r="AD257" s="33"/>
      <c r="AE257" s="34"/>
      <c r="AF257" s="34" t="str">
        <f t="shared" si="133"/>
        <v/>
      </c>
      <c r="AG257" s="34"/>
      <c r="AH257" s="34"/>
      <c r="AI257" s="34"/>
      <c r="AJ257" s="34" t="str">
        <f t="shared" si="121"/>
        <v/>
      </c>
      <c r="AK257" s="31" t="str">
        <f t="shared" si="134"/>
        <v/>
      </c>
      <c r="AL257" s="51"/>
      <c r="AM257" s="33"/>
      <c r="AN257" s="34"/>
      <c r="AO257" s="34" t="str">
        <f t="shared" si="135"/>
        <v/>
      </c>
      <c r="AP257" s="34"/>
      <c r="AQ257" s="34"/>
      <c r="AR257" s="34"/>
      <c r="AS257" s="34" t="str">
        <f t="shared" si="122"/>
        <v/>
      </c>
      <c r="AT257" s="31" t="str">
        <f t="shared" si="136"/>
        <v/>
      </c>
      <c r="AU257" s="51"/>
      <c r="AV257" s="33"/>
      <c r="AW257" s="34"/>
      <c r="AX257" s="34" t="str">
        <f t="shared" si="137"/>
        <v/>
      </c>
      <c r="AY257" s="34"/>
      <c r="AZ257" s="34"/>
      <c r="BA257" s="34"/>
      <c r="BB257" s="34" t="str">
        <f t="shared" si="123"/>
        <v/>
      </c>
      <c r="BC257" s="31" t="str">
        <f t="shared" si="138"/>
        <v/>
      </c>
      <c r="BD257" s="51"/>
      <c r="BE257" s="33"/>
      <c r="BF257" s="34"/>
      <c r="BG257" s="34" t="str">
        <f t="shared" si="139"/>
        <v/>
      </c>
      <c r="BH257" s="34"/>
      <c r="BI257" s="34"/>
      <c r="BJ257" s="34"/>
      <c r="BK257" s="34" t="str">
        <f t="shared" si="124"/>
        <v/>
      </c>
      <c r="BL257" s="31" t="str">
        <f t="shared" si="140"/>
        <v/>
      </c>
      <c r="BM257" s="51"/>
      <c r="BN257" s="33"/>
      <c r="BO257" s="34"/>
      <c r="BP257" s="34" t="str">
        <f t="shared" si="141"/>
        <v/>
      </c>
      <c r="BQ257" s="34"/>
      <c r="BR257" s="34"/>
      <c r="BS257" s="34"/>
      <c r="BT257" s="34" t="str">
        <f t="shared" si="125"/>
        <v/>
      </c>
      <c r="BU257" s="31" t="str">
        <f t="shared" si="142"/>
        <v/>
      </c>
      <c r="BV257" s="51"/>
      <c r="BW257" s="33"/>
      <c r="BX257" s="34"/>
      <c r="BY257" s="34" t="str">
        <f t="shared" si="143"/>
        <v/>
      </c>
      <c r="BZ257" s="34"/>
      <c r="CA257" s="34"/>
      <c r="CB257" s="34"/>
      <c r="CC257" s="34" t="str">
        <f t="shared" si="126"/>
        <v/>
      </c>
      <c r="CD257" s="31" t="str">
        <f t="shared" si="144"/>
        <v/>
      </c>
      <c r="CE257" s="51"/>
      <c r="CF257" s="33"/>
      <c r="CG257" s="34" t="str">
        <f>IF($A257="","",IF(CF257="","I",LOOKUP(CF257/CH$2,{0,0.4,0.45,0.5,0.55,0.6,0.65,0.7,0.75,0.8,1},{"F","D","C","C+","B-","B","B+","A-","A","A+"})))</f>
        <v/>
      </c>
      <c r="CH257" s="35" t="str">
        <f>IF($A257="","",IF(CF257="","--",LOOKUP(CF257/CH$2,{0,0.4,0.45,0.5,0.55,0.6,0.65,0.7,0.75,0.8,1},{0,2,2.25,2.5,2.75,3,3.25,3.5,3.75,4})))</f>
        <v/>
      </c>
      <c r="CI257" s="52"/>
      <c r="CJ257" s="36"/>
      <c r="CK257" s="36"/>
      <c r="CL257" s="36" t="str">
        <f t="shared" si="145"/>
        <v/>
      </c>
      <c r="CM257" s="36"/>
      <c r="CN257" s="37"/>
      <c r="CO257" s="36"/>
      <c r="CP257" s="60" t="str">
        <f t="shared" si="146"/>
        <v/>
      </c>
      <c r="CQ257" s="64"/>
      <c r="CR257" s="35"/>
    </row>
    <row r="258" spans="1:96" s="38" customFormat="1" x14ac:dyDescent="0.25">
      <c r="A258" s="31"/>
      <c r="B258" s="32"/>
      <c r="C258" s="33"/>
      <c r="D258" s="34"/>
      <c r="E258" s="34" t="str">
        <f t="shared" si="127"/>
        <v/>
      </c>
      <c r="F258" s="34"/>
      <c r="G258" s="34"/>
      <c r="H258" s="34"/>
      <c r="I258" s="34" t="str">
        <f t="shared" si="118"/>
        <v/>
      </c>
      <c r="J258" s="34" t="str">
        <f t="shared" si="128"/>
        <v/>
      </c>
      <c r="K258" s="51"/>
      <c r="L258" s="39"/>
      <c r="M258" s="34"/>
      <c r="N258" s="34" t="str">
        <f t="shared" si="129"/>
        <v/>
      </c>
      <c r="O258" s="34"/>
      <c r="P258" s="34"/>
      <c r="Q258" s="34"/>
      <c r="R258" s="34" t="str">
        <f t="shared" si="119"/>
        <v/>
      </c>
      <c r="S258" s="31" t="str">
        <f t="shared" si="130"/>
        <v/>
      </c>
      <c r="T258" s="51"/>
      <c r="U258" s="33"/>
      <c r="V258" s="34"/>
      <c r="W258" s="34" t="str">
        <f t="shared" si="131"/>
        <v/>
      </c>
      <c r="X258" s="34"/>
      <c r="Y258" s="34"/>
      <c r="Z258" s="34"/>
      <c r="AA258" s="34" t="str">
        <f t="shared" si="120"/>
        <v/>
      </c>
      <c r="AB258" s="31" t="str">
        <f t="shared" si="132"/>
        <v/>
      </c>
      <c r="AC258" s="51"/>
      <c r="AD258" s="33"/>
      <c r="AE258" s="34"/>
      <c r="AF258" s="34" t="str">
        <f t="shared" si="133"/>
        <v/>
      </c>
      <c r="AG258" s="34"/>
      <c r="AH258" s="34"/>
      <c r="AI258" s="34"/>
      <c r="AJ258" s="34" t="str">
        <f t="shared" si="121"/>
        <v/>
      </c>
      <c r="AK258" s="31" t="str">
        <f t="shared" si="134"/>
        <v/>
      </c>
      <c r="AL258" s="51"/>
      <c r="AM258" s="33"/>
      <c r="AN258" s="34"/>
      <c r="AO258" s="34" t="str">
        <f t="shared" si="135"/>
        <v/>
      </c>
      <c r="AP258" s="34"/>
      <c r="AQ258" s="34"/>
      <c r="AR258" s="34"/>
      <c r="AS258" s="34" t="str">
        <f t="shared" si="122"/>
        <v/>
      </c>
      <c r="AT258" s="31" t="str">
        <f t="shared" si="136"/>
        <v/>
      </c>
      <c r="AU258" s="51"/>
      <c r="AV258" s="33"/>
      <c r="AW258" s="34"/>
      <c r="AX258" s="34" t="str">
        <f t="shared" si="137"/>
        <v/>
      </c>
      <c r="AY258" s="34"/>
      <c r="AZ258" s="34"/>
      <c r="BA258" s="34"/>
      <c r="BB258" s="34" t="str">
        <f t="shared" si="123"/>
        <v/>
      </c>
      <c r="BC258" s="31" t="str">
        <f t="shared" si="138"/>
        <v/>
      </c>
      <c r="BD258" s="51"/>
      <c r="BE258" s="33"/>
      <c r="BF258" s="34"/>
      <c r="BG258" s="34" t="str">
        <f t="shared" si="139"/>
        <v/>
      </c>
      <c r="BH258" s="34"/>
      <c r="BI258" s="34"/>
      <c r="BJ258" s="34"/>
      <c r="BK258" s="34" t="str">
        <f t="shared" si="124"/>
        <v/>
      </c>
      <c r="BL258" s="31" t="str">
        <f t="shared" si="140"/>
        <v/>
      </c>
      <c r="BM258" s="51"/>
      <c r="BN258" s="33"/>
      <c r="BO258" s="34"/>
      <c r="BP258" s="34" t="str">
        <f t="shared" si="141"/>
        <v/>
      </c>
      <c r="BQ258" s="34"/>
      <c r="BR258" s="34"/>
      <c r="BS258" s="34"/>
      <c r="BT258" s="34" t="str">
        <f t="shared" si="125"/>
        <v/>
      </c>
      <c r="BU258" s="31" t="str">
        <f t="shared" si="142"/>
        <v/>
      </c>
      <c r="BV258" s="51"/>
      <c r="BW258" s="33"/>
      <c r="BX258" s="34"/>
      <c r="BY258" s="34" t="str">
        <f t="shared" si="143"/>
        <v/>
      </c>
      <c r="BZ258" s="34"/>
      <c r="CA258" s="34"/>
      <c r="CB258" s="34"/>
      <c r="CC258" s="34" t="str">
        <f t="shared" si="126"/>
        <v/>
      </c>
      <c r="CD258" s="31" t="str">
        <f t="shared" si="144"/>
        <v/>
      </c>
      <c r="CE258" s="51"/>
      <c r="CF258" s="33"/>
      <c r="CG258" s="34" t="str">
        <f>IF($A258="","",IF(CF258="","I",LOOKUP(CF258/CH$2,{0,0.4,0.45,0.5,0.55,0.6,0.65,0.7,0.75,0.8,1},{"F","D","C","C+","B-","B","B+","A-","A","A+"})))</f>
        <v/>
      </c>
      <c r="CH258" s="35" t="str">
        <f>IF($A258="","",IF(CF258="","--",LOOKUP(CF258/CH$2,{0,0.4,0.45,0.5,0.55,0.6,0.65,0.7,0.75,0.8,1},{0,2,2.25,2.5,2.75,3,3.25,3.5,3.75,4})))</f>
        <v/>
      </c>
      <c r="CI258" s="52"/>
      <c r="CJ258" s="36"/>
      <c r="CK258" s="36"/>
      <c r="CL258" s="36" t="str">
        <f t="shared" si="145"/>
        <v/>
      </c>
      <c r="CM258" s="36"/>
      <c r="CN258" s="37"/>
      <c r="CO258" s="36"/>
      <c r="CP258" s="60" t="str">
        <f t="shared" si="146"/>
        <v/>
      </c>
      <c r="CQ258" s="64"/>
      <c r="CR258" s="35"/>
    </row>
    <row r="259" spans="1:96" s="38" customFormat="1" x14ac:dyDescent="0.25">
      <c r="A259" s="31"/>
      <c r="B259" s="32"/>
      <c r="C259" s="33"/>
      <c r="D259" s="34"/>
      <c r="E259" s="34" t="str">
        <f t="shared" si="127"/>
        <v/>
      </c>
      <c r="F259" s="34"/>
      <c r="G259" s="34"/>
      <c r="H259" s="34"/>
      <c r="I259" s="34" t="str">
        <f t="shared" si="118"/>
        <v/>
      </c>
      <c r="J259" s="34" t="str">
        <f t="shared" si="128"/>
        <v/>
      </c>
      <c r="K259" s="51"/>
      <c r="L259" s="39"/>
      <c r="M259" s="34"/>
      <c r="N259" s="34" t="str">
        <f t="shared" si="129"/>
        <v/>
      </c>
      <c r="O259" s="34"/>
      <c r="P259" s="34"/>
      <c r="Q259" s="34"/>
      <c r="R259" s="34" t="str">
        <f t="shared" si="119"/>
        <v/>
      </c>
      <c r="S259" s="31" t="str">
        <f t="shared" si="130"/>
        <v/>
      </c>
      <c r="T259" s="51"/>
      <c r="U259" s="33"/>
      <c r="V259" s="34"/>
      <c r="W259" s="34" t="str">
        <f t="shared" si="131"/>
        <v/>
      </c>
      <c r="X259" s="34"/>
      <c r="Y259" s="34"/>
      <c r="Z259" s="34"/>
      <c r="AA259" s="34" t="str">
        <f t="shared" si="120"/>
        <v/>
      </c>
      <c r="AB259" s="31" t="str">
        <f t="shared" si="132"/>
        <v/>
      </c>
      <c r="AC259" s="51"/>
      <c r="AD259" s="33"/>
      <c r="AE259" s="34"/>
      <c r="AF259" s="34" t="str">
        <f t="shared" si="133"/>
        <v/>
      </c>
      <c r="AG259" s="34"/>
      <c r="AH259" s="34"/>
      <c r="AI259" s="34"/>
      <c r="AJ259" s="34" t="str">
        <f t="shared" si="121"/>
        <v/>
      </c>
      <c r="AK259" s="31" t="str">
        <f t="shared" si="134"/>
        <v/>
      </c>
      <c r="AL259" s="51"/>
      <c r="AM259" s="33"/>
      <c r="AN259" s="34"/>
      <c r="AO259" s="34" t="str">
        <f t="shared" si="135"/>
        <v/>
      </c>
      <c r="AP259" s="34"/>
      <c r="AQ259" s="34"/>
      <c r="AR259" s="34"/>
      <c r="AS259" s="34" t="str">
        <f t="shared" si="122"/>
        <v/>
      </c>
      <c r="AT259" s="31" t="str">
        <f t="shared" si="136"/>
        <v/>
      </c>
      <c r="AU259" s="51"/>
      <c r="AV259" s="33"/>
      <c r="AW259" s="34"/>
      <c r="AX259" s="34" t="str">
        <f t="shared" si="137"/>
        <v/>
      </c>
      <c r="AY259" s="34"/>
      <c r="AZ259" s="34"/>
      <c r="BA259" s="34"/>
      <c r="BB259" s="34" t="str">
        <f t="shared" si="123"/>
        <v/>
      </c>
      <c r="BC259" s="31" t="str">
        <f t="shared" si="138"/>
        <v/>
      </c>
      <c r="BD259" s="51"/>
      <c r="BE259" s="33"/>
      <c r="BF259" s="34"/>
      <c r="BG259" s="34" t="str">
        <f t="shared" si="139"/>
        <v/>
      </c>
      <c r="BH259" s="34"/>
      <c r="BI259" s="34"/>
      <c r="BJ259" s="34"/>
      <c r="BK259" s="34" t="str">
        <f t="shared" si="124"/>
        <v/>
      </c>
      <c r="BL259" s="31" t="str">
        <f t="shared" si="140"/>
        <v/>
      </c>
      <c r="BM259" s="51"/>
      <c r="BN259" s="33"/>
      <c r="BO259" s="34"/>
      <c r="BP259" s="34" t="str">
        <f t="shared" si="141"/>
        <v/>
      </c>
      <c r="BQ259" s="34"/>
      <c r="BR259" s="34"/>
      <c r="BS259" s="34"/>
      <c r="BT259" s="34" t="str">
        <f t="shared" si="125"/>
        <v/>
      </c>
      <c r="BU259" s="31" t="str">
        <f t="shared" si="142"/>
        <v/>
      </c>
      <c r="BV259" s="51"/>
      <c r="BW259" s="33"/>
      <c r="BX259" s="34"/>
      <c r="BY259" s="34" t="str">
        <f t="shared" si="143"/>
        <v/>
      </c>
      <c r="BZ259" s="34"/>
      <c r="CA259" s="34"/>
      <c r="CB259" s="34"/>
      <c r="CC259" s="34" t="str">
        <f t="shared" si="126"/>
        <v/>
      </c>
      <c r="CD259" s="31" t="str">
        <f t="shared" si="144"/>
        <v/>
      </c>
      <c r="CE259" s="51"/>
      <c r="CF259" s="33"/>
      <c r="CG259" s="34" t="str">
        <f>IF($A259="","",IF(CF259="","I",LOOKUP(CF259/CH$2,{0,0.4,0.45,0.5,0.55,0.6,0.65,0.7,0.75,0.8,1},{"F","D","C","C+","B-","B","B+","A-","A","A+"})))</f>
        <v/>
      </c>
      <c r="CH259" s="35" t="str">
        <f>IF($A259="","",IF(CF259="","--",LOOKUP(CF259/CH$2,{0,0.4,0.45,0.5,0.55,0.6,0.65,0.7,0.75,0.8,1},{0,2,2.25,2.5,2.75,3,3.25,3.5,3.75,4})))</f>
        <v/>
      </c>
      <c r="CI259" s="52"/>
      <c r="CJ259" s="36"/>
      <c r="CK259" s="36"/>
      <c r="CL259" s="36" t="str">
        <f t="shared" si="145"/>
        <v/>
      </c>
      <c r="CM259" s="36"/>
      <c r="CN259" s="37"/>
      <c r="CO259" s="36"/>
      <c r="CP259" s="60" t="str">
        <f t="shared" si="146"/>
        <v/>
      </c>
      <c r="CQ259" s="64"/>
      <c r="CR259" s="35"/>
    </row>
    <row r="260" spans="1:96" s="38" customFormat="1" x14ac:dyDescent="0.25">
      <c r="A260" s="31"/>
      <c r="B260" s="32"/>
      <c r="C260" s="33"/>
      <c r="D260" s="34"/>
      <c r="E260" s="34" t="str">
        <f t="shared" si="127"/>
        <v/>
      </c>
      <c r="F260" s="34"/>
      <c r="G260" s="34"/>
      <c r="H260" s="34"/>
      <c r="I260" s="34" t="str">
        <f t="shared" si="118"/>
        <v/>
      </c>
      <c r="J260" s="34" t="str">
        <f t="shared" si="128"/>
        <v/>
      </c>
      <c r="K260" s="51"/>
      <c r="L260" s="39"/>
      <c r="M260" s="34"/>
      <c r="N260" s="34" t="str">
        <f t="shared" si="129"/>
        <v/>
      </c>
      <c r="O260" s="34"/>
      <c r="P260" s="34"/>
      <c r="Q260" s="34"/>
      <c r="R260" s="34" t="str">
        <f t="shared" si="119"/>
        <v/>
      </c>
      <c r="S260" s="31" t="str">
        <f t="shared" si="130"/>
        <v/>
      </c>
      <c r="T260" s="51"/>
      <c r="U260" s="33"/>
      <c r="V260" s="34"/>
      <c r="W260" s="34" t="str">
        <f t="shared" si="131"/>
        <v/>
      </c>
      <c r="X260" s="34"/>
      <c r="Y260" s="34"/>
      <c r="Z260" s="34"/>
      <c r="AA260" s="34" t="str">
        <f t="shared" si="120"/>
        <v/>
      </c>
      <c r="AB260" s="31" t="str">
        <f t="shared" si="132"/>
        <v/>
      </c>
      <c r="AC260" s="51"/>
      <c r="AD260" s="33"/>
      <c r="AE260" s="34"/>
      <c r="AF260" s="34" t="str">
        <f t="shared" si="133"/>
        <v/>
      </c>
      <c r="AG260" s="34"/>
      <c r="AH260" s="34"/>
      <c r="AI260" s="34"/>
      <c r="AJ260" s="34" t="str">
        <f t="shared" si="121"/>
        <v/>
      </c>
      <c r="AK260" s="31" t="str">
        <f t="shared" si="134"/>
        <v/>
      </c>
      <c r="AL260" s="51"/>
      <c r="AM260" s="33"/>
      <c r="AN260" s="34"/>
      <c r="AO260" s="34" t="str">
        <f t="shared" si="135"/>
        <v/>
      </c>
      <c r="AP260" s="34"/>
      <c r="AQ260" s="34"/>
      <c r="AR260" s="34"/>
      <c r="AS260" s="34" t="str">
        <f t="shared" si="122"/>
        <v/>
      </c>
      <c r="AT260" s="31" t="str">
        <f t="shared" si="136"/>
        <v/>
      </c>
      <c r="AU260" s="51"/>
      <c r="AV260" s="33"/>
      <c r="AW260" s="34"/>
      <c r="AX260" s="34" t="str">
        <f t="shared" si="137"/>
        <v/>
      </c>
      <c r="AY260" s="34"/>
      <c r="AZ260" s="34"/>
      <c r="BA260" s="34"/>
      <c r="BB260" s="34" t="str">
        <f t="shared" si="123"/>
        <v/>
      </c>
      <c r="BC260" s="31" t="str">
        <f t="shared" si="138"/>
        <v/>
      </c>
      <c r="BD260" s="51"/>
      <c r="BE260" s="33"/>
      <c r="BF260" s="34"/>
      <c r="BG260" s="34" t="str">
        <f t="shared" si="139"/>
        <v/>
      </c>
      <c r="BH260" s="34"/>
      <c r="BI260" s="34"/>
      <c r="BJ260" s="34"/>
      <c r="BK260" s="34" t="str">
        <f t="shared" si="124"/>
        <v/>
      </c>
      <c r="BL260" s="31" t="str">
        <f t="shared" si="140"/>
        <v/>
      </c>
      <c r="BM260" s="51"/>
      <c r="BN260" s="33"/>
      <c r="BO260" s="34"/>
      <c r="BP260" s="34" t="str">
        <f t="shared" si="141"/>
        <v/>
      </c>
      <c r="BQ260" s="34"/>
      <c r="BR260" s="34"/>
      <c r="BS260" s="34"/>
      <c r="BT260" s="34" t="str">
        <f t="shared" si="125"/>
        <v/>
      </c>
      <c r="BU260" s="31" t="str">
        <f t="shared" si="142"/>
        <v/>
      </c>
      <c r="BV260" s="51"/>
      <c r="BW260" s="33"/>
      <c r="BX260" s="34"/>
      <c r="BY260" s="34" t="str">
        <f t="shared" si="143"/>
        <v/>
      </c>
      <c r="BZ260" s="34"/>
      <c r="CA260" s="34"/>
      <c r="CB260" s="34"/>
      <c r="CC260" s="34" t="str">
        <f t="shared" si="126"/>
        <v/>
      </c>
      <c r="CD260" s="31" t="str">
        <f t="shared" si="144"/>
        <v/>
      </c>
      <c r="CE260" s="51"/>
      <c r="CF260" s="33"/>
      <c r="CG260" s="34" t="str">
        <f>IF($A260="","",IF(CF260="","I",LOOKUP(CF260/CH$2,{0,0.4,0.45,0.5,0.55,0.6,0.65,0.7,0.75,0.8,1},{"F","D","C","C+","B-","B","B+","A-","A","A+"})))</f>
        <v/>
      </c>
      <c r="CH260" s="35" t="str">
        <f>IF($A260="","",IF(CF260="","--",LOOKUP(CF260/CH$2,{0,0.4,0.45,0.5,0.55,0.6,0.65,0.7,0.75,0.8,1},{0,2,2.25,2.5,2.75,3,3.25,3.5,3.75,4})))</f>
        <v/>
      </c>
      <c r="CI260" s="52"/>
      <c r="CJ260" s="36"/>
      <c r="CK260" s="36"/>
      <c r="CL260" s="36" t="str">
        <f t="shared" si="145"/>
        <v/>
      </c>
      <c r="CM260" s="36"/>
      <c r="CN260" s="37"/>
      <c r="CO260" s="36"/>
      <c r="CP260" s="60" t="str">
        <f t="shared" si="146"/>
        <v/>
      </c>
      <c r="CQ260" s="64"/>
      <c r="CR260" s="35"/>
    </row>
    <row r="261" spans="1:96" s="38" customFormat="1" x14ac:dyDescent="0.25">
      <c r="A261" s="31"/>
      <c r="B261" s="32"/>
      <c r="C261" s="33"/>
      <c r="D261" s="34"/>
      <c r="E261" s="34" t="str">
        <f t="shared" si="127"/>
        <v/>
      </c>
      <c r="F261" s="34"/>
      <c r="G261" s="34"/>
      <c r="H261" s="34"/>
      <c r="I261" s="34" t="str">
        <f t="shared" si="118"/>
        <v/>
      </c>
      <c r="J261" s="34" t="str">
        <f t="shared" si="128"/>
        <v/>
      </c>
      <c r="K261" s="51"/>
      <c r="L261" s="39"/>
      <c r="M261" s="34"/>
      <c r="N261" s="34" t="str">
        <f t="shared" si="129"/>
        <v/>
      </c>
      <c r="O261" s="34"/>
      <c r="P261" s="34"/>
      <c r="Q261" s="34"/>
      <c r="R261" s="34" t="str">
        <f t="shared" si="119"/>
        <v/>
      </c>
      <c r="S261" s="31" t="str">
        <f t="shared" si="130"/>
        <v/>
      </c>
      <c r="T261" s="51"/>
      <c r="U261" s="33"/>
      <c r="V261" s="34"/>
      <c r="W261" s="34" t="str">
        <f t="shared" si="131"/>
        <v/>
      </c>
      <c r="X261" s="34"/>
      <c r="Y261" s="34"/>
      <c r="Z261" s="34"/>
      <c r="AA261" s="34" t="str">
        <f t="shared" si="120"/>
        <v/>
      </c>
      <c r="AB261" s="31" t="str">
        <f t="shared" si="132"/>
        <v/>
      </c>
      <c r="AC261" s="51"/>
      <c r="AD261" s="33"/>
      <c r="AE261" s="34"/>
      <c r="AF261" s="34" t="str">
        <f t="shared" si="133"/>
        <v/>
      </c>
      <c r="AG261" s="34"/>
      <c r="AH261" s="34"/>
      <c r="AI261" s="34"/>
      <c r="AJ261" s="34" t="str">
        <f t="shared" si="121"/>
        <v/>
      </c>
      <c r="AK261" s="31" t="str">
        <f t="shared" si="134"/>
        <v/>
      </c>
      <c r="AL261" s="51"/>
      <c r="AM261" s="33"/>
      <c r="AN261" s="34"/>
      <c r="AO261" s="34" t="str">
        <f t="shared" si="135"/>
        <v/>
      </c>
      <c r="AP261" s="34"/>
      <c r="AQ261" s="34"/>
      <c r="AR261" s="34"/>
      <c r="AS261" s="34" t="str">
        <f t="shared" si="122"/>
        <v/>
      </c>
      <c r="AT261" s="31" t="str">
        <f t="shared" si="136"/>
        <v/>
      </c>
      <c r="AU261" s="51"/>
      <c r="AV261" s="33"/>
      <c r="AW261" s="34"/>
      <c r="AX261" s="34" t="str">
        <f t="shared" si="137"/>
        <v/>
      </c>
      <c r="AY261" s="34"/>
      <c r="AZ261" s="34"/>
      <c r="BA261" s="34"/>
      <c r="BB261" s="34" t="str">
        <f t="shared" si="123"/>
        <v/>
      </c>
      <c r="BC261" s="31" t="str">
        <f t="shared" si="138"/>
        <v/>
      </c>
      <c r="BD261" s="51"/>
      <c r="BE261" s="33"/>
      <c r="BF261" s="34"/>
      <c r="BG261" s="34" t="str">
        <f t="shared" si="139"/>
        <v/>
      </c>
      <c r="BH261" s="34"/>
      <c r="BI261" s="34"/>
      <c r="BJ261" s="34"/>
      <c r="BK261" s="34" t="str">
        <f t="shared" si="124"/>
        <v/>
      </c>
      <c r="BL261" s="31" t="str">
        <f t="shared" si="140"/>
        <v/>
      </c>
      <c r="BM261" s="51"/>
      <c r="BN261" s="33"/>
      <c r="BO261" s="34"/>
      <c r="BP261" s="34" t="str">
        <f t="shared" si="141"/>
        <v/>
      </c>
      <c r="BQ261" s="34"/>
      <c r="BR261" s="34"/>
      <c r="BS261" s="34"/>
      <c r="BT261" s="34" t="str">
        <f t="shared" si="125"/>
        <v/>
      </c>
      <c r="BU261" s="31" t="str">
        <f t="shared" si="142"/>
        <v/>
      </c>
      <c r="BV261" s="51"/>
      <c r="BW261" s="33"/>
      <c r="BX261" s="34"/>
      <c r="BY261" s="34" t="str">
        <f t="shared" si="143"/>
        <v/>
      </c>
      <c r="BZ261" s="34"/>
      <c r="CA261" s="34"/>
      <c r="CB261" s="34"/>
      <c r="CC261" s="34" t="str">
        <f t="shared" si="126"/>
        <v/>
      </c>
      <c r="CD261" s="31" t="str">
        <f t="shared" si="144"/>
        <v/>
      </c>
      <c r="CE261" s="51"/>
      <c r="CF261" s="33"/>
      <c r="CG261" s="34" t="str">
        <f>IF($A261="","",IF(CF261="","I",LOOKUP(CF261/CH$2,{0,0.4,0.45,0.5,0.55,0.6,0.65,0.7,0.75,0.8,1},{"F","D","C","C+","B-","B","B+","A-","A","A+"})))</f>
        <v/>
      </c>
      <c r="CH261" s="35" t="str">
        <f>IF($A261="","",IF(CF261="","--",LOOKUP(CF261/CH$2,{0,0.4,0.45,0.5,0.55,0.6,0.65,0.7,0.75,0.8,1},{0,2,2.25,2.5,2.75,3,3.25,3.5,3.75,4})))</f>
        <v/>
      </c>
      <c r="CI261" s="52"/>
      <c r="CJ261" s="36"/>
      <c r="CK261" s="36"/>
      <c r="CL261" s="36" t="str">
        <f t="shared" si="145"/>
        <v/>
      </c>
      <c r="CM261" s="36"/>
      <c r="CN261" s="37"/>
      <c r="CO261" s="36"/>
      <c r="CP261" s="60" t="str">
        <f t="shared" si="146"/>
        <v/>
      </c>
      <c r="CQ261" s="64"/>
      <c r="CR261" s="35"/>
    </row>
    <row r="262" spans="1:96" s="38" customFormat="1" x14ac:dyDescent="0.25">
      <c r="A262" s="31"/>
      <c r="B262" s="32"/>
      <c r="C262" s="33"/>
      <c r="D262" s="34"/>
      <c r="E262" s="34" t="str">
        <f t="shared" si="127"/>
        <v/>
      </c>
      <c r="F262" s="34"/>
      <c r="G262" s="34"/>
      <c r="H262" s="34"/>
      <c r="I262" s="34" t="str">
        <f t="shared" si="118"/>
        <v/>
      </c>
      <c r="J262" s="34" t="str">
        <f t="shared" si="128"/>
        <v/>
      </c>
      <c r="K262" s="51"/>
      <c r="L262" s="39"/>
      <c r="M262" s="34"/>
      <c r="N262" s="34" t="str">
        <f t="shared" si="129"/>
        <v/>
      </c>
      <c r="O262" s="34"/>
      <c r="P262" s="34"/>
      <c r="Q262" s="34"/>
      <c r="R262" s="34" t="str">
        <f t="shared" si="119"/>
        <v/>
      </c>
      <c r="S262" s="31" t="str">
        <f t="shared" si="130"/>
        <v/>
      </c>
      <c r="T262" s="51"/>
      <c r="U262" s="33"/>
      <c r="V262" s="34"/>
      <c r="W262" s="34" t="str">
        <f t="shared" si="131"/>
        <v/>
      </c>
      <c r="X262" s="34"/>
      <c r="Y262" s="34"/>
      <c r="Z262" s="34"/>
      <c r="AA262" s="34" t="str">
        <f t="shared" si="120"/>
        <v/>
      </c>
      <c r="AB262" s="31" t="str">
        <f t="shared" si="132"/>
        <v/>
      </c>
      <c r="AC262" s="51"/>
      <c r="AD262" s="33"/>
      <c r="AE262" s="34"/>
      <c r="AF262" s="34" t="str">
        <f t="shared" si="133"/>
        <v/>
      </c>
      <c r="AG262" s="34"/>
      <c r="AH262" s="34"/>
      <c r="AI262" s="34"/>
      <c r="AJ262" s="34" t="str">
        <f t="shared" si="121"/>
        <v/>
      </c>
      <c r="AK262" s="31" t="str">
        <f t="shared" si="134"/>
        <v/>
      </c>
      <c r="AL262" s="51"/>
      <c r="AM262" s="33"/>
      <c r="AN262" s="34"/>
      <c r="AO262" s="34" t="str">
        <f t="shared" si="135"/>
        <v/>
      </c>
      <c r="AP262" s="34"/>
      <c r="AQ262" s="34"/>
      <c r="AR262" s="34"/>
      <c r="AS262" s="34" t="str">
        <f t="shared" si="122"/>
        <v/>
      </c>
      <c r="AT262" s="31" t="str">
        <f t="shared" si="136"/>
        <v/>
      </c>
      <c r="AU262" s="51"/>
      <c r="AV262" s="33"/>
      <c r="AW262" s="34"/>
      <c r="AX262" s="34" t="str">
        <f t="shared" si="137"/>
        <v/>
      </c>
      <c r="AY262" s="34"/>
      <c r="AZ262" s="34"/>
      <c r="BA262" s="34"/>
      <c r="BB262" s="34" t="str">
        <f t="shared" si="123"/>
        <v/>
      </c>
      <c r="BC262" s="31" t="str">
        <f t="shared" si="138"/>
        <v/>
      </c>
      <c r="BD262" s="51"/>
      <c r="BE262" s="33"/>
      <c r="BF262" s="34"/>
      <c r="BG262" s="34" t="str">
        <f t="shared" si="139"/>
        <v/>
      </c>
      <c r="BH262" s="34"/>
      <c r="BI262" s="34"/>
      <c r="BJ262" s="34"/>
      <c r="BK262" s="34" t="str">
        <f t="shared" si="124"/>
        <v/>
      </c>
      <c r="BL262" s="31" t="str">
        <f t="shared" si="140"/>
        <v/>
      </c>
      <c r="BM262" s="51"/>
      <c r="BN262" s="33"/>
      <c r="BO262" s="34"/>
      <c r="BP262" s="34" t="str">
        <f t="shared" si="141"/>
        <v/>
      </c>
      <c r="BQ262" s="34"/>
      <c r="BR262" s="34"/>
      <c r="BS262" s="34"/>
      <c r="BT262" s="34" t="str">
        <f t="shared" si="125"/>
        <v/>
      </c>
      <c r="BU262" s="31" t="str">
        <f t="shared" si="142"/>
        <v/>
      </c>
      <c r="BV262" s="51"/>
      <c r="BW262" s="33"/>
      <c r="BX262" s="34"/>
      <c r="BY262" s="34" t="str">
        <f t="shared" si="143"/>
        <v/>
      </c>
      <c r="BZ262" s="34"/>
      <c r="CA262" s="34"/>
      <c r="CB262" s="34"/>
      <c r="CC262" s="34" t="str">
        <f t="shared" si="126"/>
        <v/>
      </c>
      <c r="CD262" s="31" t="str">
        <f t="shared" si="144"/>
        <v/>
      </c>
      <c r="CE262" s="51"/>
      <c r="CF262" s="33"/>
      <c r="CG262" s="34" t="str">
        <f>IF($A262="","",IF(CF262="","I",LOOKUP(CF262/CH$2,{0,0.4,0.45,0.5,0.55,0.6,0.65,0.7,0.75,0.8,1},{"F","D","C","C+","B-","B","B+","A-","A","A+"})))</f>
        <v/>
      </c>
      <c r="CH262" s="35" t="str">
        <f>IF($A262="","",IF(CF262="","--",LOOKUP(CF262/CH$2,{0,0.4,0.45,0.5,0.55,0.6,0.65,0.7,0.75,0.8,1},{0,2,2.25,2.5,2.75,3,3.25,3.5,3.75,4})))</f>
        <v/>
      </c>
      <c r="CI262" s="52"/>
      <c r="CJ262" s="36"/>
      <c r="CK262" s="36"/>
      <c r="CL262" s="36" t="str">
        <f t="shared" si="145"/>
        <v/>
      </c>
      <c r="CM262" s="36"/>
      <c r="CN262" s="37"/>
      <c r="CO262" s="36"/>
      <c r="CP262" s="60" t="str">
        <f t="shared" si="146"/>
        <v/>
      </c>
      <c r="CQ262" s="64"/>
      <c r="CR262" s="35"/>
    </row>
    <row r="263" spans="1:96" s="38" customFormat="1" x14ac:dyDescent="0.25">
      <c r="A263" s="31"/>
      <c r="B263" s="32"/>
      <c r="C263" s="33"/>
      <c r="D263" s="34"/>
      <c r="E263" s="34" t="str">
        <f t="shared" si="127"/>
        <v/>
      </c>
      <c r="F263" s="34"/>
      <c r="G263" s="34"/>
      <c r="H263" s="34"/>
      <c r="I263" s="34" t="str">
        <f t="shared" si="118"/>
        <v/>
      </c>
      <c r="J263" s="34" t="str">
        <f t="shared" si="128"/>
        <v/>
      </c>
      <c r="K263" s="51"/>
      <c r="L263" s="39"/>
      <c r="M263" s="34"/>
      <c r="N263" s="34" t="str">
        <f t="shared" si="129"/>
        <v/>
      </c>
      <c r="O263" s="34"/>
      <c r="P263" s="34"/>
      <c r="Q263" s="34"/>
      <c r="R263" s="34" t="str">
        <f t="shared" si="119"/>
        <v/>
      </c>
      <c r="S263" s="31" t="str">
        <f t="shared" si="130"/>
        <v/>
      </c>
      <c r="T263" s="51"/>
      <c r="U263" s="33"/>
      <c r="V263" s="34"/>
      <c r="W263" s="34" t="str">
        <f t="shared" si="131"/>
        <v/>
      </c>
      <c r="X263" s="34"/>
      <c r="Y263" s="34"/>
      <c r="Z263" s="34"/>
      <c r="AA263" s="34" t="str">
        <f t="shared" si="120"/>
        <v/>
      </c>
      <c r="AB263" s="31" t="str">
        <f t="shared" si="132"/>
        <v/>
      </c>
      <c r="AC263" s="51"/>
      <c r="AD263" s="33"/>
      <c r="AE263" s="34"/>
      <c r="AF263" s="34" t="str">
        <f t="shared" si="133"/>
        <v/>
      </c>
      <c r="AG263" s="34"/>
      <c r="AH263" s="34"/>
      <c r="AI263" s="34"/>
      <c r="AJ263" s="34" t="str">
        <f t="shared" si="121"/>
        <v/>
      </c>
      <c r="AK263" s="31" t="str">
        <f t="shared" si="134"/>
        <v/>
      </c>
      <c r="AL263" s="51"/>
      <c r="AM263" s="33"/>
      <c r="AN263" s="34"/>
      <c r="AO263" s="34" t="str">
        <f t="shared" si="135"/>
        <v/>
      </c>
      <c r="AP263" s="34"/>
      <c r="AQ263" s="34"/>
      <c r="AR263" s="34"/>
      <c r="AS263" s="34" t="str">
        <f t="shared" si="122"/>
        <v/>
      </c>
      <c r="AT263" s="31" t="str">
        <f t="shared" si="136"/>
        <v/>
      </c>
      <c r="AU263" s="51"/>
      <c r="AV263" s="33"/>
      <c r="AW263" s="34"/>
      <c r="AX263" s="34" t="str">
        <f t="shared" si="137"/>
        <v/>
      </c>
      <c r="AY263" s="34"/>
      <c r="AZ263" s="34"/>
      <c r="BA263" s="34"/>
      <c r="BB263" s="34" t="str">
        <f t="shared" si="123"/>
        <v/>
      </c>
      <c r="BC263" s="31" t="str">
        <f t="shared" si="138"/>
        <v/>
      </c>
      <c r="BD263" s="51"/>
      <c r="BE263" s="33"/>
      <c r="BF263" s="34"/>
      <c r="BG263" s="34" t="str">
        <f t="shared" si="139"/>
        <v/>
      </c>
      <c r="BH263" s="34"/>
      <c r="BI263" s="34"/>
      <c r="BJ263" s="34"/>
      <c r="BK263" s="34" t="str">
        <f t="shared" si="124"/>
        <v/>
      </c>
      <c r="BL263" s="31" t="str">
        <f t="shared" si="140"/>
        <v/>
      </c>
      <c r="BM263" s="51"/>
      <c r="BN263" s="33"/>
      <c r="BO263" s="34"/>
      <c r="BP263" s="34" t="str">
        <f t="shared" si="141"/>
        <v/>
      </c>
      <c r="BQ263" s="34"/>
      <c r="BR263" s="34"/>
      <c r="BS263" s="34"/>
      <c r="BT263" s="34" t="str">
        <f t="shared" si="125"/>
        <v/>
      </c>
      <c r="BU263" s="31" t="str">
        <f t="shared" si="142"/>
        <v/>
      </c>
      <c r="BV263" s="51"/>
      <c r="BW263" s="33"/>
      <c r="BX263" s="34"/>
      <c r="BY263" s="34" t="str">
        <f t="shared" si="143"/>
        <v/>
      </c>
      <c r="BZ263" s="34"/>
      <c r="CA263" s="34"/>
      <c r="CB263" s="34"/>
      <c r="CC263" s="34" t="str">
        <f t="shared" si="126"/>
        <v/>
      </c>
      <c r="CD263" s="31" t="str">
        <f t="shared" si="144"/>
        <v/>
      </c>
      <c r="CE263" s="51"/>
      <c r="CF263" s="33"/>
      <c r="CG263" s="34" t="str">
        <f>IF($A263="","",IF(CF263="","I",LOOKUP(CF263/CH$2,{0,0.4,0.45,0.5,0.55,0.6,0.65,0.7,0.75,0.8,1},{"F","D","C","C+","B-","B","B+","A-","A","A+"})))</f>
        <v/>
      </c>
      <c r="CH263" s="35" t="str">
        <f>IF($A263="","",IF(CF263="","--",LOOKUP(CF263/CH$2,{0,0.4,0.45,0.5,0.55,0.6,0.65,0.7,0.75,0.8,1},{0,2,2.25,2.5,2.75,3,3.25,3.5,3.75,4})))</f>
        <v/>
      </c>
      <c r="CI263" s="52"/>
      <c r="CJ263" s="36"/>
      <c r="CK263" s="36"/>
      <c r="CL263" s="36" t="str">
        <f t="shared" si="145"/>
        <v/>
      </c>
      <c r="CM263" s="36"/>
      <c r="CN263" s="37"/>
      <c r="CO263" s="36"/>
      <c r="CP263" s="60" t="str">
        <f t="shared" si="146"/>
        <v/>
      </c>
      <c r="CQ263" s="64"/>
      <c r="CR263" s="35"/>
    </row>
    <row r="264" spans="1:96" s="38" customFormat="1" x14ac:dyDescent="0.25">
      <c r="A264" s="31"/>
      <c r="B264" s="32"/>
      <c r="C264" s="33"/>
      <c r="D264" s="34"/>
      <c r="E264" s="34" t="str">
        <f t="shared" si="127"/>
        <v/>
      </c>
      <c r="F264" s="34"/>
      <c r="G264" s="34"/>
      <c r="H264" s="34"/>
      <c r="I264" s="34" t="str">
        <f t="shared" ref="I264:I327" si="147">IF(ISBLANK($B264),"",IF(COUNT(F264:G264)=0,"",IF(AND(ABS(F264-G264)&lt;E$2*0.16,ISBLANK(H264)),CEILING(AVERAGE(F264,G264),0.01),IF(AND(ABS(F264-G264)&gt;=E$2*0.16,ISBLANK(H264)),"3E",IF(MAX(F264:H264)-MEDIAN(F264:H264)&lt;=MEDIAN(F264:H264)-MIN(F264:H264),CEILING(AVERAGE(MAX(F264:H264),MEDIAN(F264:H264)),0.01),CEILING(AVERAGE(MIN(F264:H264),MEDIAN(F264:H264)),0.01))))))</f>
        <v/>
      </c>
      <c r="J264" s="34" t="str">
        <f t="shared" si="128"/>
        <v/>
      </c>
      <c r="K264" s="51"/>
      <c r="L264" s="39"/>
      <c r="M264" s="34"/>
      <c r="N264" s="34" t="str">
        <f t="shared" si="129"/>
        <v/>
      </c>
      <c r="O264" s="34"/>
      <c r="P264" s="34"/>
      <c r="Q264" s="34"/>
      <c r="R264" s="34" t="str">
        <f t="shared" ref="R264:R327" si="148">IF(ISBLANK($B264),"",IF(COUNT(O264:P264)=0,"",IF(AND(ABS(O264-P264)&lt;N$2*0.16,ISBLANK(Q264)),CEILING(AVERAGE(O264,P264),0.01),IF(AND(ABS(O264-P264)&gt;=N$2*0.16,ISBLANK(Q264)),"3E",IF(MAX(O264:Q264)-MEDIAN(O264:Q264)&lt;=MEDIAN(O264:Q264)-MIN(O264:Q264),CEILING(AVERAGE(MAX(O264:Q264),MEDIAN(O264:Q264)),0.01),CEILING(AVERAGE(MIN(O264:Q264),MEDIAN(O264:Q264)),0.01))))))</f>
        <v/>
      </c>
      <c r="S264" s="31" t="str">
        <f t="shared" si="130"/>
        <v/>
      </c>
      <c r="T264" s="51"/>
      <c r="U264" s="33"/>
      <c r="V264" s="34"/>
      <c r="W264" s="34" t="str">
        <f t="shared" si="131"/>
        <v/>
      </c>
      <c r="X264" s="34"/>
      <c r="Y264" s="34"/>
      <c r="Z264" s="34"/>
      <c r="AA264" s="34" t="str">
        <f t="shared" ref="AA264:AA327" si="149">IF(ISBLANK($B264),"",IF(COUNT(X264:Y264)=0,"",IF(AND(ABS(X264-Y264)&lt;W$2*0.16,ISBLANK(Z264)),CEILING(AVERAGE(X264,Y264),0.01),IF(AND(ABS(X264-Y264)&gt;=W$2*0.16,ISBLANK(Z264)),"3E",IF(MAX(X264:Z264)-MEDIAN(X264:Z264)&lt;=MEDIAN(X264:Z264)-MIN(X264:Z264),CEILING(AVERAGE(MAX(X264:Z264),MEDIAN(X264:Z264)),0.01),CEILING(AVERAGE(MIN(X264:Z264),MEDIAN(X264:Z264)),0.01))))))</f>
        <v/>
      </c>
      <c r="AB264" s="31" t="str">
        <f t="shared" si="132"/>
        <v/>
      </c>
      <c r="AC264" s="51"/>
      <c r="AD264" s="33"/>
      <c r="AE264" s="34"/>
      <c r="AF264" s="34" t="str">
        <f t="shared" si="133"/>
        <v/>
      </c>
      <c r="AG264" s="34"/>
      <c r="AH264" s="34"/>
      <c r="AI264" s="34"/>
      <c r="AJ264" s="34" t="str">
        <f t="shared" ref="AJ264:AJ327" si="150">IF(ISBLANK($B264),"",IF(COUNT(AG264:AH264)=0,"",IF(AND(ABS(AG264-AH264)&lt;AF$2*0.16,ISBLANK(AI264)),CEILING(AVERAGE(AG264,AH264),0.01),IF(AND(ABS(AG264-AH264)&gt;=AF$2*0.16,ISBLANK(AI264)),"3E",IF(MAX(AG264:AI264)-MEDIAN(AG264:AI264)&lt;=MEDIAN(AG264:AI264)-MIN(AG264:AI264),CEILING(AVERAGE(MAX(AG264:AI264),MEDIAN(AG264:AI264)),0.01),CEILING(AVERAGE(MIN(AG264:AI264),MEDIAN(AG264:AI264)),0.01))))))</f>
        <v/>
      </c>
      <c r="AK264" s="31" t="str">
        <f t="shared" si="134"/>
        <v/>
      </c>
      <c r="AL264" s="51"/>
      <c r="AM264" s="33"/>
      <c r="AN264" s="34"/>
      <c r="AO264" s="34" t="str">
        <f t="shared" si="135"/>
        <v/>
      </c>
      <c r="AP264" s="34"/>
      <c r="AQ264" s="34"/>
      <c r="AR264" s="34"/>
      <c r="AS264" s="34" t="str">
        <f t="shared" ref="AS264:AS327" si="151">IF(ISBLANK($B264),"",IF(COUNT(AP264:AQ264)=0,"",IF(AND(ABS(AP264-AQ264)&lt;AO$2*0.16,ISBLANK(AR264)),CEILING(AVERAGE(AP264,AQ264),0.01),IF(AND(ABS(AP264-AQ264)&gt;=AO$2*0.16,ISBLANK(AR264)),"3E",IF(MAX(AP264:AR264)-MEDIAN(AP264:AR264)&lt;=MEDIAN(AP264:AR264)-MIN(AP264:AR264),CEILING(AVERAGE(MAX(AP264:AR264),MEDIAN(AP264:AR264)),0.01),CEILING(AVERAGE(MIN(AP264:AR264),MEDIAN(AP264:AR264)),0.01))))))</f>
        <v/>
      </c>
      <c r="AT264" s="31" t="str">
        <f t="shared" si="136"/>
        <v/>
      </c>
      <c r="AU264" s="51"/>
      <c r="AV264" s="33"/>
      <c r="AW264" s="34"/>
      <c r="AX264" s="34" t="str">
        <f t="shared" si="137"/>
        <v/>
      </c>
      <c r="AY264" s="34"/>
      <c r="AZ264" s="34"/>
      <c r="BA264" s="34"/>
      <c r="BB264" s="34" t="str">
        <f t="shared" ref="BB264:BB327" si="152">IF(ISBLANK($B264),"",IF(COUNT(AY264:AZ264)=0,"",IF(AND(ABS(AY264-AZ264)&lt;AX$2*0.16,ISBLANK(BA264)),CEILING(AVERAGE(AY264,AZ264),0.01),IF(AND(ABS(AY264-AZ264)&gt;=AX$2*0.16,ISBLANK(BA264)),"3E",IF(MAX(AY264:BA264)-MEDIAN(AY264:BA264)&lt;=MEDIAN(AY264:BA264)-MIN(AY264:BA264),CEILING(AVERAGE(MAX(AY264:BA264),MEDIAN(AY264:BA264)),0.01),CEILING(AVERAGE(MIN(AY264:BA264),MEDIAN(AY264:BA264)),0.01))))))</f>
        <v/>
      </c>
      <c r="BC264" s="31" t="str">
        <f t="shared" si="138"/>
        <v/>
      </c>
      <c r="BD264" s="51"/>
      <c r="BE264" s="33"/>
      <c r="BF264" s="34"/>
      <c r="BG264" s="34" t="str">
        <f t="shared" si="139"/>
        <v/>
      </c>
      <c r="BH264" s="34"/>
      <c r="BI264" s="34"/>
      <c r="BJ264" s="34"/>
      <c r="BK264" s="34" t="str">
        <f t="shared" ref="BK264:BK327" si="153">IF(ISBLANK($B264),"",IF(COUNT(BH264:BI264)=0,"",IF(AND(ABS(BH264-BI264)&lt;BG$2*0.16,ISBLANK(BJ264)),CEILING(AVERAGE(BH264,BI264),0.01),IF(AND(ABS(BH264-BI264)&gt;=BG$2*0.16,ISBLANK(BJ264)),"3E",IF(MAX(BH264:BJ264)-MEDIAN(BH264:BJ264)&lt;=MEDIAN(BH264:BJ264)-MIN(BH264:BJ264),CEILING(AVERAGE(MAX(BH264:BJ264),MEDIAN(BH264:BJ264)),0.01),CEILING(AVERAGE(MIN(BH264:BJ264),MEDIAN(BH264:BJ264)),0.01))))))</f>
        <v/>
      </c>
      <c r="BL264" s="31" t="str">
        <f t="shared" si="140"/>
        <v/>
      </c>
      <c r="BM264" s="51"/>
      <c r="BN264" s="33"/>
      <c r="BO264" s="34"/>
      <c r="BP264" s="34" t="str">
        <f t="shared" si="141"/>
        <v/>
      </c>
      <c r="BQ264" s="34"/>
      <c r="BR264" s="34"/>
      <c r="BS264" s="34"/>
      <c r="BT264" s="34" t="str">
        <f t="shared" ref="BT264:BT327" si="154">IF(ISBLANK($B264),"",IF(COUNT(BQ264:BR264)=0,"",IF(AND(ABS(BQ264-BR264)&lt;BP$2*0.16,ISBLANK(BS264)),CEILING(AVERAGE(BQ264,BR264),0.01),IF(AND(ABS(BQ264-BR264)&gt;=BP$2*0.16,ISBLANK(BS264)),"3E",IF(MAX(BQ264:BS264)-MEDIAN(BQ264:BS264)&lt;=MEDIAN(BQ264:BS264)-MIN(BQ264:BS264),CEILING(AVERAGE(MAX(BQ264:BS264),MEDIAN(BQ264:BS264)),0.01),CEILING(AVERAGE(MIN(BQ264:BS264),MEDIAN(BQ264:BS264)),0.01))))))</f>
        <v/>
      </c>
      <c r="BU264" s="31" t="str">
        <f t="shared" si="142"/>
        <v/>
      </c>
      <c r="BV264" s="51"/>
      <c r="BW264" s="33"/>
      <c r="BX264" s="34"/>
      <c r="BY264" s="34" t="str">
        <f t="shared" si="143"/>
        <v/>
      </c>
      <c r="BZ264" s="34"/>
      <c r="CA264" s="34"/>
      <c r="CB264" s="34"/>
      <c r="CC264" s="34" t="str">
        <f t="shared" ref="CC264:CC327" si="155">IF(ISBLANK($B264),"",IF(COUNT(BZ264:CA264)=0,"",IF(AND(ABS(BZ264-CA264)&lt;BY$2*0.16,ISBLANK(CB264)),CEILING(AVERAGE(BZ264,CA264),0.01),IF(AND(ABS(BZ264-CA264)&gt;=BY$2*0.16,ISBLANK(CB264)),"3E",IF(MAX(BZ264:CB264)-MEDIAN(BZ264:CB264)&lt;=MEDIAN(BZ264:CB264)-MIN(BZ264:CB264),CEILING(AVERAGE(MAX(BZ264:CB264),MEDIAN(BZ264:CB264)),0.01),CEILING(AVERAGE(MIN(BZ264:CB264),MEDIAN(BZ264:CB264)),0.01))))))</f>
        <v/>
      </c>
      <c r="CD264" s="31" t="str">
        <f t="shared" si="144"/>
        <v/>
      </c>
      <c r="CE264" s="51"/>
      <c r="CF264" s="33"/>
      <c r="CG264" s="34" t="str">
        <f>IF($A264="","",IF(CF264="","I",LOOKUP(CF264/CH$2,{0,0.4,0.45,0.5,0.55,0.6,0.65,0.7,0.75,0.8,1},{"F","D","C","C+","B-","B","B+","A-","A","A+"})))</f>
        <v/>
      </c>
      <c r="CH264" s="35" t="str">
        <f>IF($A264="","",IF(CF264="","--",LOOKUP(CF264/CH$2,{0,0.4,0.45,0.5,0.55,0.6,0.65,0.7,0.75,0.8,1},{0,2,2.25,2.5,2.75,3,3.25,3.5,3.75,4})))</f>
        <v/>
      </c>
      <c r="CI264" s="52"/>
      <c r="CJ264" s="36"/>
      <c r="CK264" s="36"/>
      <c r="CL264" s="36" t="str">
        <f t="shared" si="145"/>
        <v/>
      </c>
      <c r="CM264" s="36"/>
      <c r="CN264" s="37"/>
      <c r="CO264" s="36"/>
      <c r="CP264" s="60" t="str">
        <f t="shared" si="146"/>
        <v/>
      </c>
      <c r="CQ264" s="64"/>
      <c r="CR264" s="35"/>
    </row>
    <row r="265" spans="1:96" s="38" customFormat="1" x14ac:dyDescent="0.25">
      <c r="A265" s="31"/>
      <c r="B265" s="32"/>
      <c r="C265" s="33"/>
      <c r="D265" s="34"/>
      <c r="E265" s="34" t="str">
        <f t="shared" si="127"/>
        <v/>
      </c>
      <c r="F265" s="34"/>
      <c r="G265" s="34"/>
      <c r="H265" s="34"/>
      <c r="I265" s="34" t="str">
        <f t="shared" si="147"/>
        <v/>
      </c>
      <c r="J265" s="34" t="str">
        <f t="shared" si="128"/>
        <v/>
      </c>
      <c r="K265" s="51"/>
      <c r="L265" s="39"/>
      <c r="M265" s="34"/>
      <c r="N265" s="34" t="str">
        <f t="shared" si="129"/>
        <v/>
      </c>
      <c r="O265" s="34"/>
      <c r="P265" s="34"/>
      <c r="Q265" s="34"/>
      <c r="R265" s="34" t="str">
        <f t="shared" si="148"/>
        <v/>
      </c>
      <c r="S265" s="31" t="str">
        <f t="shared" si="130"/>
        <v/>
      </c>
      <c r="T265" s="51"/>
      <c r="U265" s="33"/>
      <c r="V265" s="34"/>
      <c r="W265" s="34" t="str">
        <f t="shared" si="131"/>
        <v/>
      </c>
      <c r="X265" s="34"/>
      <c r="Y265" s="34"/>
      <c r="Z265" s="34"/>
      <c r="AA265" s="34" t="str">
        <f t="shared" si="149"/>
        <v/>
      </c>
      <c r="AB265" s="31" t="str">
        <f t="shared" si="132"/>
        <v/>
      </c>
      <c r="AC265" s="51"/>
      <c r="AD265" s="33"/>
      <c r="AE265" s="34"/>
      <c r="AF265" s="34" t="str">
        <f t="shared" si="133"/>
        <v/>
      </c>
      <c r="AG265" s="34"/>
      <c r="AH265" s="34"/>
      <c r="AI265" s="34"/>
      <c r="AJ265" s="34" t="str">
        <f t="shared" si="150"/>
        <v/>
      </c>
      <c r="AK265" s="31" t="str">
        <f t="shared" si="134"/>
        <v/>
      </c>
      <c r="AL265" s="51"/>
      <c r="AM265" s="33"/>
      <c r="AN265" s="34"/>
      <c r="AO265" s="34" t="str">
        <f t="shared" si="135"/>
        <v/>
      </c>
      <c r="AP265" s="34"/>
      <c r="AQ265" s="34"/>
      <c r="AR265" s="34"/>
      <c r="AS265" s="34" t="str">
        <f t="shared" si="151"/>
        <v/>
      </c>
      <c r="AT265" s="31" t="str">
        <f t="shared" si="136"/>
        <v/>
      </c>
      <c r="AU265" s="51"/>
      <c r="AV265" s="33"/>
      <c r="AW265" s="34"/>
      <c r="AX265" s="34" t="str">
        <f t="shared" si="137"/>
        <v/>
      </c>
      <c r="AY265" s="34"/>
      <c r="AZ265" s="34"/>
      <c r="BA265" s="34"/>
      <c r="BB265" s="34" t="str">
        <f t="shared" si="152"/>
        <v/>
      </c>
      <c r="BC265" s="31" t="str">
        <f t="shared" si="138"/>
        <v/>
      </c>
      <c r="BD265" s="51"/>
      <c r="BE265" s="33"/>
      <c r="BF265" s="34"/>
      <c r="BG265" s="34" t="str">
        <f t="shared" si="139"/>
        <v/>
      </c>
      <c r="BH265" s="34"/>
      <c r="BI265" s="34"/>
      <c r="BJ265" s="34"/>
      <c r="BK265" s="34" t="str">
        <f t="shared" si="153"/>
        <v/>
      </c>
      <c r="BL265" s="31" t="str">
        <f t="shared" si="140"/>
        <v/>
      </c>
      <c r="BM265" s="51"/>
      <c r="BN265" s="33"/>
      <c r="BO265" s="34"/>
      <c r="BP265" s="34" t="str">
        <f t="shared" si="141"/>
        <v/>
      </c>
      <c r="BQ265" s="34"/>
      <c r="BR265" s="34"/>
      <c r="BS265" s="34"/>
      <c r="BT265" s="34" t="str">
        <f t="shared" si="154"/>
        <v/>
      </c>
      <c r="BU265" s="31" t="str">
        <f t="shared" si="142"/>
        <v/>
      </c>
      <c r="BV265" s="51"/>
      <c r="BW265" s="33"/>
      <c r="BX265" s="34"/>
      <c r="BY265" s="34" t="str">
        <f t="shared" si="143"/>
        <v/>
      </c>
      <c r="BZ265" s="34"/>
      <c r="CA265" s="34"/>
      <c r="CB265" s="34"/>
      <c r="CC265" s="34" t="str">
        <f t="shared" si="155"/>
        <v/>
      </c>
      <c r="CD265" s="31" t="str">
        <f t="shared" si="144"/>
        <v/>
      </c>
      <c r="CE265" s="51"/>
      <c r="CF265" s="33"/>
      <c r="CG265" s="34" t="str">
        <f>IF($A265="","",IF(CF265="","I",LOOKUP(CF265/CH$2,{0,0.4,0.45,0.5,0.55,0.6,0.65,0.7,0.75,0.8,1},{"F","D","C","C+","B-","B","B+","A-","A","A+"})))</f>
        <v/>
      </c>
      <c r="CH265" s="35" t="str">
        <f>IF($A265="","",IF(CF265="","--",LOOKUP(CF265/CH$2,{0,0.4,0.45,0.5,0.55,0.6,0.65,0.7,0.75,0.8,1},{0,2,2.25,2.5,2.75,3,3.25,3.5,3.75,4})))</f>
        <v/>
      </c>
      <c r="CI265" s="52"/>
      <c r="CJ265" s="36"/>
      <c r="CK265" s="36"/>
      <c r="CL265" s="36" t="str">
        <f t="shared" si="145"/>
        <v/>
      </c>
      <c r="CM265" s="36"/>
      <c r="CN265" s="37"/>
      <c r="CO265" s="36"/>
      <c r="CP265" s="60" t="str">
        <f t="shared" si="146"/>
        <v/>
      </c>
      <c r="CQ265" s="64"/>
      <c r="CR265" s="35"/>
    </row>
    <row r="266" spans="1:96" s="38" customFormat="1" x14ac:dyDescent="0.25">
      <c r="A266" s="31"/>
      <c r="B266" s="32"/>
      <c r="C266" s="33"/>
      <c r="D266" s="34"/>
      <c r="E266" s="34" t="str">
        <f t="shared" si="127"/>
        <v/>
      </c>
      <c r="F266" s="34"/>
      <c r="G266" s="34"/>
      <c r="H266" s="34"/>
      <c r="I266" s="34" t="str">
        <f t="shared" si="147"/>
        <v/>
      </c>
      <c r="J266" s="34" t="str">
        <f t="shared" si="128"/>
        <v/>
      </c>
      <c r="K266" s="51"/>
      <c r="L266" s="39"/>
      <c r="M266" s="34"/>
      <c r="N266" s="34" t="str">
        <f t="shared" si="129"/>
        <v/>
      </c>
      <c r="O266" s="34"/>
      <c r="P266" s="34"/>
      <c r="Q266" s="34"/>
      <c r="R266" s="34" t="str">
        <f t="shared" si="148"/>
        <v/>
      </c>
      <c r="S266" s="31" t="str">
        <f t="shared" si="130"/>
        <v/>
      </c>
      <c r="T266" s="51"/>
      <c r="U266" s="33"/>
      <c r="V266" s="34"/>
      <c r="W266" s="34" t="str">
        <f t="shared" si="131"/>
        <v/>
      </c>
      <c r="X266" s="34"/>
      <c r="Y266" s="34"/>
      <c r="Z266" s="34"/>
      <c r="AA266" s="34" t="str">
        <f t="shared" si="149"/>
        <v/>
      </c>
      <c r="AB266" s="31" t="str">
        <f t="shared" si="132"/>
        <v/>
      </c>
      <c r="AC266" s="51"/>
      <c r="AD266" s="33"/>
      <c r="AE266" s="34"/>
      <c r="AF266" s="34" t="str">
        <f t="shared" si="133"/>
        <v/>
      </c>
      <c r="AG266" s="34"/>
      <c r="AH266" s="34"/>
      <c r="AI266" s="34"/>
      <c r="AJ266" s="34" t="str">
        <f t="shared" si="150"/>
        <v/>
      </c>
      <c r="AK266" s="31" t="str">
        <f t="shared" si="134"/>
        <v/>
      </c>
      <c r="AL266" s="51"/>
      <c r="AM266" s="33"/>
      <c r="AN266" s="34"/>
      <c r="AO266" s="34" t="str">
        <f t="shared" si="135"/>
        <v/>
      </c>
      <c r="AP266" s="34"/>
      <c r="AQ266" s="34"/>
      <c r="AR266" s="34"/>
      <c r="AS266" s="34" t="str">
        <f t="shared" si="151"/>
        <v/>
      </c>
      <c r="AT266" s="31" t="str">
        <f t="shared" si="136"/>
        <v/>
      </c>
      <c r="AU266" s="51"/>
      <c r="AV266" s="33"/>
      <c r="AW266" s="34"/>
      <c r="AX266" s="34" t="str">
        <f t="shared" si="137"/>
        <v/>
      </c>
      <c r="AY266" s="34"/>
      <c r="AZ266" s="34"/>
      <c r="BA266" s="34"/>
      <c r="BB266" s="34" t="str">
        <f t="shared" si="152"/>
        <v/>
      </c>
      <c r="BC266" s="31" t="str">
        <f t="shared" si="138"/>
        <v/>
      </c>
      <c r="BD266" s="51"/>
      <c r="BE266" s="33"/>
      <c r="BF266" s="34"/>
      <c r="BG266" s="34" t="str">
        <f t="shared" si="139"/>
        <v/>
      </c>
      <c r="BH266" s="34"/>
      <c r="BI266" s="34"/>
      <c r="BJ266" s="34"/>
      <c r="BK266" s="34" t="str">
        <f t="shared" si="153"/>
        <v/>
      </c>
      <c r="BL266" s="31" t="str">
        <f t="shared" si="140"/>
        <v/>
      </c>
      <c r="BM266" s="51"/>
      <c r="BN266" s="33"/>
      <c r="BO266" s="34"/>
      <c r="BP266" s="34" t="str">
        <f t="shared" si="141"/>
        <v/>
      </c>
      <c r="BQ266" s="34"/>
      <c r="BR266" s="34"/>
      <c r="BS266" s="34"/>
      <c r="BT266" s="34" t="str">
        <f t="shared" si="154"/>
        <v/>
      </c>
      <c r="BU266" s="31" t="str">
        <f t="shared" si="142"/>
        <v/>
      </c>
      <c r="BV266" s="51"/>
      <c r="BW266" s="33"/>
      <c r="BX266" s="34"/>
      <c r="BY266" s="34" t="str">
        <f t="shared" si="143"/>
        <v/>
      </c>
      <c r="BZ266" s="34"/>
      <c r="CA266" s="34"/>
      <c r="CB266" s="34"/>
      <c r="CC266" s="34" t="str">
        <f t="shared" si="155"/>
        <v/>
      </c>
      <c r="CD266" s="31" t="str">
        <f t="shared" si="144"/>
        <v/>
      </c>
      <c r="CE266" s="51"/>
      <c r="CF266" s="33"/>
      <c r="CG266" s="34" t="str">
        <f>IF($A266="","",IF(CF266="","I",LOOKUP(CF266/CH$2,{0,0.4,0.45,0.5,0.55,0.6,0.65,0.7,0.75,0.8,1},{"F","D","C","C+","B-","B","B+","A-","A","A+"})))</f>
        <v/>
      </c>
      <c r="CH266" s="35" t="str">
        <f>IF($A266="","",IF(CF266="","--",LOOKUP(CF266/CH$2,{0,0.4,0.45,0.5,0.55,0.6,0.65,0.7,0.75,0.8,1},{0,2,2.25,2.5,2.75,3,3.25,3.5,3.75,4})))</f>
        <v/>
      </c>
      <c r="CI266" s="52"/>
      <c r="CJ266" s="36"/>
      <c r="CK266" s="36"/>
      <c r="CL266" s="36" t="str">
        <f t="shared" si="145"/>
        <v/>
      </c>
      <c r="CM266" s="36"/>
      <c r="CN266" s="37"/>
      <c r="CO266" s="36"/>
      <c r="CP266" s="60" t="str">
        <f t="shared" si="146"/>
        <v/>
      </c>
      <c r="CQ266" s="64"/>
      <c r="CR266" s="35"/>
    </row>
    <row r="267" spans="1:96" s="38" customFormat="1" x14ac:dyDescent="0.25">
      <c r="A267" s="31"/>
      <c r="B267" s="32"/>
      <c r="C267" s="33"/>
      <c r="D267" s="34"/>
      <c r="E267" s="34" t="str">
        <f t="shared" si="127"/>
        <v/>
      </c>
      <c r="F267" s="34"/>
      <c r="G267" s="34"/>
      <c r="H267" s="34"/>
      <c r="I267" s="34" t="str">
        <f t="shared" si="147"/>
        <v/>
      </c>
      <c r="J267" s="34" t="str">
        <f t="shared" si="128"/>
        <v/>
      </c>
      <c r="K267" s="51"/>
      <c r="L267" s="39"/>
      <c r="M267" s="34"/>
      <c r="N267" s="34" t="str">
        <f t="shared" si="129"/>
        <v/>
      </c>
      <c r="O267" s="34"/>
      <c r="P267" s="34"/>
      <c r="Q267" s="34"/>
      <c r="R267" s="34" t="str">
        <f t="shared" si="148"/>
        <v/>
      </c>
      <c r="S267" s="31" t="str">
        <f t="shared" si="130"/>
        <v/>
      </c>
      <c r="T267" s="51"/>
      <c r="U267" s="33"/>
      <c r="V267" s="34"/>
      <c r="W267" s="34" t="str">
        <f t="shared" si="131"/>
        <v/>
      </c>
      <c r="X267" s="34"/>
      <c r="Y267" s="34"/>
      <c r="Z267" s="34"/>
      <c r="AA267" s="34" t="str">
        <f t="shared" si="149"/>
        <v/>
      </c>
      <c r="AB267" s="31" t="str">
        <f t="shared" si="132"/>
        <v/>
      </c>
      <c r="AC267" s="51"/>
      <c r="AD267" s="33"/>
      <c r="AE267" s="34"/>
      <c r="AF267" s="34" t="str">
        <f t="shared" si="133"/>
        <v/>
      </c>
      <c r="AG267" s="34"/>
      <c r="AH267" s="34"/>
      <c r="AI267" s="34"/>
      <c r="AJ267" s="34" t="str">
        <f t="shared" si="150"/>
        <v/>
      </c>
      <c r="AK267" s="31" t="str">
        <f t="shared" si="134"/>
        <v/>
      </c>
      <c r="AL267" s="51"/>
      <c r="AM267" s="33"/>
      <c r="AN267" s="34"/>
      <c r="AO267" s="34" t="str">
        <f t="shared" si="135"/>
        <v/>
      </c>
      <c r="AP267" s="34"/>
      <c r="AQ267" s="34"/>
      <c r="AR267" s="34"/>
      <c r="AS267" s="34" t="str">
        <f t="shared" si="151"/>
        <v/>
      </c>
      <c r="AT267" s="31" t="str">
        <f t="shared" si="136"/>
        <v/>
      </c>
      <c r="AU267" s="51"/>
      <c r="AV267" s="33"/>
      <c r="AW267" s="34"/>
      <c r="AX267" s="34" t="str">
        <f t="shared" si="137"/>
        <v/>
      </c>
      <c r="AY267" s="34"/>
      <c r="AZ267" s="34"/>
      <c r="BA267" s="34"/>
      <c r="BB267" s="34" t="str">
        <f t="shared" si="152"/>
        <v/>
      </c>
      <c r="BC267" s="31" t="str">
        <f t="shared" si="138"/>
        <v/>
      </c>
      <c r="BD267" s="51"/>
      <c r="BE267" s="33"/>
      <c r="BF267" s="34"/>
      <c r="BG267" s="34" t="str">
        <f t="shared" si="139"/>
        <v/>
      </c>
      <c r="BH267" s="34"/>
      <c r="BI267" s="34"/>
      <c r="BJ267" s="34"/>
      <c r="BK267" s="34" t="str">
        <f t="shared" si="153"/>
        <v/>
      </c>
      <c r="BL267" s="31" t="str">
        <f t="shared" si="140"/>
        <v/>
      </c>
      <c r="BM267" s="51"/>
      <c r="BN267" s="33"/>
      <c r="BO267" s="34"/>
      <c r="BP267" s="34" t="str">
        <f t="shared" si="141"/>
        <v/>
      </c>
      <c r="BQ267" s="34"/>
      <c r="BR267" s="34"/>
      <c r="BS267" s="34"/>
      <c r="BT267" s="34" t="str">
        <f t="shared" si="154"/>
        <v/>
      </c>
      <c r="BU267" s="31" t="str">
        <f t="shared" si="142"/>
        <v/>
      </c>
      <c r="BV267" s="51"/>
      <c r="BW267" s="33"/>
      <c r="BX267" s="34"/>
      <c r="BY267" s="34" t="str">
        <f t="shared" si="143"/>
        <v/>
      </c>
      <c r="BZ267" s="34"/>
      <c r="CA267" s="34"/>
      <c r="CB267" s="34"/>
      <c r="CC267" s="34" t="str">
        <f t="shared" si="155"/>
        <v/>
      </c>
      <c r="CD267" s="31" t="str">
        <f t="shared" si="144"/>
        <v/>
      </c>
      <c r="CE267" s="51"/>
      <c r="CF267" s="33"/>
      <c r="CG267" s="34" t="str">
        <f>IF($A267="","",IF(CF267="","I",LOOKUP(CF267/CH$2,{0,0.4,0.45,0.5,0.55,0.6,0.65,0.7,0.75,0.8,1},{"F","D","C","C+","B-","B","B+","A-","A","A+"})))</f>
        <v/>
      </c>
      <c r="CH267" s="35" t="str">
        <f>IF($A267="","",IF(CF267="","--",LOOKUP(CF267/CH$2,{0,0.4,0.45,0.5,0.55,0.6,0.65,0.7,0.75,0.8,1},{0,2,2.25,2.5,2.75,3,3.25,3.5,3.75,4})))</f>
        <v/>
      </c>
      <c r="CI267" s="52"/>
      <c r="CJ267" s="36"/>
      <c r="CK267" s="36"/>
      <c r="CL267" s="36" t="str">
        <f t="shared" si="145"/>
        <v/>
      </c>
      <c r="CM267" s="36"/>
      <c r="CN267" s="37"/>
      <c r="CO267" s="36"/>
      <c r="CP267" s="60" t="str">
        <f t="shared" si="146"/>
        <v/>
      </c>
      <c r="CQ267" s="64"/>
      <c r="CR267" s="35"/>
    </row>
    <row r="268" spans="1:96" s="38" customFormat="1" x14ac:dyDescent="0.25">
      <c r="A268" s="31"/>
      <c r="B268" s="32"/>
      <c r="C268" s="33"/>
      <c r="D268" s="34"/>
      <c r="E268" s="34" t="str">
        <f t="shared" si="127"/>
        <v/>
      </c>
      <c r="F268" s="34"/>
      <c r="G268" s="34"/>
      <c r="H268" s="34"/>
      <c r="I268" s="34" t="str">
        <f t="shared" si="147"/>
        <v/>
      </c>
      <c r="J268" s="34" t="str">
        <f t="shared" si="128"/>
        <v/>
      </c>
      <c r="K268" s="51"/>
      <c r="L268" s="39"/>
      <c r="M268" s="34"/>
      <c r="N268" s="34" t="str">
        <f t="shared" si="129"/>
        <v/>
      </c>
      <c r="O268" s="34"/>
      <c r="P268" s="34"/>
      <c r="Q268" s="34"/>
      <c r="R268" s="34" t="str">
        <f t="shared" si="148"/>
        <v/>
      </c>
      <c r="S268" s="31" t="str">
        <f t="shared" si="130"/>
        <v/>
      </c>
      <c r="T268" s="51"/>
      <c r="U268" s="33"/>
      <c r="V268" s="34"/>
      <c r="W268" s="34" t="str">
        <f t="shared" si="131"/>
        <v/>
      </c>
      <c r="X268" s="34"/>
      <c r="Y268" s="34"/>
      <c r="Z268" s="34"/>
      <c r="AA268" s="34" t="str">
        <f t="shared" si="149"/>
        <v/>
      </c>
      <c r="AB268" s="31" t="str">
        <f t="shared" si="132"/>
        <v/>
      </c>
      <c r="AC268" s="51"/>
      <c r="AD268" s="33"/>
      <c r="AE268" s="34"/>
      <c r="AF268" s="34" t="str">
        <f t="shared" si="133"/>
        <v/>
      </c>
      <c r="AG268" s="34"/>
      <c r="AH268" s="34"/>
      <c r="AI268" s="34"/>
      <c r="AJ268" s="34" t="str">
        <f t="shared" si="150"/>
        <v/>
      </c>
      <c r="AK268" s="31" t="str">
        <f t="shared" si="134"/>
        <v/>
      </c>
      <c r="AL268" s="51"/>
      <c r="AM268" s="33"/>
      <c r="AN268" s="34"/>
      <c r="AO268" s="34" t="str">
        <f t="shared" si="135"/>
        <v/>
      </c>
      <c r="AP268" s="34"/>
      <c r="AQ268" s="34"/>
      <c r="AR268" s="34"/>
      <c r="AS268" s="34" t="str">
        <f t="shared" si="151"/>
        <v/>
      </c>
      <c r="AT268" s="31" t="str">
        <f t="shared" si="136"/>
        <v/>
      </c>
      <c r="AU268" s="51"/>
      <c r="AV268" s="33"/>
      <c r="AW268" s="34"/>
      <c r="AX268" s="34" t="str">
        <f t="shared" si="137"/>
        <v/>
      </c>
      <c r="AY268" s="34"/>
      <c r="AZ268" s="34"/>
      <c r="BA268" s="34"/>
      <c r="BB268" s="34" t="str">
        <f t="shared" si="152"/>
        <v/>
      </c>
      <c r="BC268" s="31" t="str">
        <f t="shared" si="138"/>
        <v/>
      </c>
      <c r="BD268" s="51"/>
      <c r="BE268" s="33"/>
      <c r="BF268" s="34"/>
      <c r="BG268" s="34" t="str">
        <f t="shared" si="139"/>
        <v/>
      </c>
      <c r="BH268" s="34"/>
      <c r="BI268" s="34"/>
      <c r="BJ268" s="34"/>
      <c r="BK268" s="34" t="str">
        <f t="shared" si="153"/>
        <v/>
      </c>
      <c r="BL268" s="31" t="str">
        <f t="shared" si="140"/>
        <v/>
      </c>
      <c r="BM268" s="51"/>
      <c r="BN268" s="33"/>
      <c r="BO268" s="34"/>
      <c r="BP268" s="34" t="str">
        <f t="shared" si="141"/>
        <v/>
      </c>
      <c r="BQ268" s="34"/>
      <c r="BR268" s="34"/>
      <c r="BS268" s="34"/>
      <c r="BT268" s="34" t="str">
        <f t="shared" si="154"/>
        <v/>
      </c>
      <c r="BU268" s="31" t="str">
        <f t="shared" si="142"/>
        <v/>
      </c>
      <c r="BV268" s="51"/>
      <c r="BW268" s="33"/>
      <c r="BX268" s="34"/>
      <c r="BY268" s="34" t="str">
        <f t="shared" si="143"/>
        <v/>
      </c>
      <c r="BZ268" s="34"/>
      <c r="CA268" s="34"/>
      <c r="CB268" s="34"/>
      <c r="CC268" s="34" t="str">
        <f t="shared" si="155"/>
        <v/>
      </c>
      <c r="CD268" s="31" t="str">
        <f t="shared" si="144"/>
        <v/>
      </c>
      <c r="CE268" s="51"/>
      <c r="CF268" s="33"/>
      <c r="CG268" s="34" t="str">
        <f>IF($A268="","",IF(CF268="","I",LOOKUP(CF268/CH$2,{0,0.4,0.45,0.5,0.55,0.6,0.65,0.7,0.75,0.8,1},{"F","D","C","C+","B-","B","B+","A-","A","A+"})))</f>
        <v/>
      </c>
      <c r="CH268" s="35" t="str">
        <f>IF($A268="","",IF(CF268="","--",LOOKUP(CF268/CH$2,{0,0.4,0.45,0.5,0.55,0.6,0.65,0.7,0.75,0.8,1},{0,2,2.25,2.5,2.75,3,3.25,3.5,3.75,4})))</f>
        <v/>
      </c>
      <c r="CI268" s="52"/>
      <c r="CJ268" s="36"/>
      <c r="CK268" s="36"/>
      <c r="CL268" s="36" t="str">
        <f t="shared" si="145"/>
        <v/>
      </c>
      <c r="CM268" s="36"/>
      <c r="CN268" s="37"/>
      <c r="CO268" s="36"/>
      <c r="CP268" s="60" t="str">
        <f t="shared" si="146"/>
        <v/>
      </c>
      <c r="CQ268" s="64"/>
      <c r="CR268" s="35"/>
    </row>
    <row r="269" spans="1:96" s="38" customFormat="1" x14ac:dyDescent="0.25">
      <c r="A269" s="31"/>
      <c r="B269" s="32"/>
      <c r="C269" s="33"/>
      <c r="D269" s="34"/>
      <c r="E269" s="34" t="str">
        <f t="shared" si="127"/>
        <v/>
      </c>
      <c r="F269" s="34"/>
      <c r="G269" s="34"/>
      <c r="H269" s="34"/>
      <c r="I269" s="34" t="str">
        <f t="shared" si="147"/>
        <v/>
      </c>
      <c r="J269" s="34" t="str">
        <f t="shared" si="128"/>
        <v/>
      </c>
      <c r="K269" s="51"/>
      <c r="L269" s="39"/>
      <c r="M269" s="34"/>
      <c r="N269" s="34" t="str">
        <f t="shared" si="129"/>
        <v/>
      </c>
      <c r="O269" s="34"/>
      <c r="P269" s="34"/>
      <c r="Q269" s="34"/>
      <c r="R269" s="34" t="str">
        <f t="shared" si="148"/>
        <v/>
      </c>
      <c r="S269" s="31" t="str">
        <f t="shared" si="130"/>
        <v/>
      </c>
      <c r="T269" s="51"/>
      <c r="U269" s="33"/>
      <c r="V269" s="34"/>
      <c r="W269" s="34" t="str">
        <f t="shared" si="131"/>
        <v/>
      </c>
      <c r="X269" s="34"/>
      <c r="Y269" s="34"/>
      <c r="Z269" s="34"/>
      <c r="AA269" s="34" t="str">
        <f t="shared" si="149"/>
        <v/>
      </c>
      <c r="AB269" s="31" t="str">
        <f t="shared" si="132"/>
        <v/>
      </c>
      <c r="AC269" s="51"/>
      <c r="AD269" s="33"/>
      <c r="AE269" s="34"/>
      <c r="AF269" s="34" t="str">
        <f t="shared" si="133"/>
        <v/>
      </c>
      <c r="AG269" s="34"/>
      <c r="AH269" s="34"/>
      <c r="AI269" s="34"/>
      <c r="AJ269" s="34" t="str">
        <f t="shared" si="150"/>
        <v/>
      </c>
      <c r="AK269" s="31" t="str">
        <f t="shared" si="134"/>
        <v/>
      </c>
      <c r="AL269" s="51"/>
      <c r="AM269" s="33"/>
      <c r="AN269" s="34"/>
      <c r="AO269" s="34" t="str">
        <f t="shared" si="135"/>
        <v/>
      </c>
      <c r="AP269" s="34"/>
      <c r="AQ269" s="34"/>
      <c r="AR269" s="34"/>
      <c r="AS269" s="34" t="str">
        <f t="shared" si="151"/>
        <v/>
      </c>
      <c r="AT269" s="31" t="str">
        <f t="shared" si="136"/>
        <v/>
      </c>
      <c r="AU269" s="51"/>
      <c r="AV269" s="33"/>
      <c r="AW269" s="34"/>
      <c r="AX269" s="34" t="str">
        <f t="shared" si="137"/>
        <v/>
      </c>
      <c r="AY269" s="34"/>
      <c r="AZ269" s="34"/>
      <c r="BA269" s="34"/>
      <c r="BB269" s="34" t="str">
        <f t="shared" si="152"/>
        <v/>
      </c>
      <c r="BC269" s="31" t="str">
        <f t="shared" si="138"/>
        <v/>
      </c>
      <c r="BD269" s="51"/>
      <c r="BE269" s="33"/>
      <c r="BF269" s="34"/>
      <c r="BG269" s="34" t="str">
        <f t="shared" si="139"/>
        <v/>
      </c>
      <c r="BH269" s="34"/>
      <c r="BI269" s="34"/>
      <c r="BJ269" s="34"/>
      <c r="BK269" s="34" t="str">
        <f t="shared" si="153"/>
        <v/>
      </c>
      <c r="BL269" s="31" t="str">
        <f t="shared" si="140"/>
        <v/>
      </c>
      <c r="BM269" s="51"/>
      <c r="BN269" s="33"/>
      <c r="BO269" s="34"/>
      <c r="BP269" s="34" t="str">
        <f t="shared" si="141"/>
        <v/>
      </c>
      <c r="BQ269" s="34"/>
      <c r="BR269" s="34"/>
      <c r="BS269" s="34"/>
      <c r="BT269" s="34" t="str">
        <f t="shared" si="154"/>
        <v/>
      </c>
      <c r="BU269" s="31" t="str">
        <f t="shared" si="142"/>
        <v/>
      </c>
      <c r="BV269" s="51"/>
      <c r="BW269" s="33"/>
      <c r="BX269" s="34"/>
      <c r="BY269" s="34" t="str">
        <f t="shared" si="143"/>
        <v/>
      </c>
      <c r="BZ269" s="34"/>
      <c r="CA269" s="34"/>
      <c r="CB269" s="34"/>
      <c r="CC269" s="34" t="str">
        <f t="shared" si="155"/>
        <v/>
      </c>
      <c r="CD269" s="31" t="str">
        <f t="shared" si="144"/>
        <v/>
      </c>
      <c r="CE269" s="51"/>
      <c r="CF269" s="33"/>
      <c r="CG269" s="34" t="str">
        <f>IF($A269="","",IF(CF269="","I",LOOKUP(CF269/CH$2,{0,0.4,0.45,0.5,0.55,0.6,0.65,0.7,0.75,0.8,1},{"F","D","C","C+","B-","B","B+","A-","A","A+"})))</f>
        <v/>
      </c>
      <c r="CH269" s="35" t="str">
        <f>IF($A269="","",IF(CF269="","--",LOOKUP(CF269/CH$2,{0,0.4,0.45,0.5,0.55,0.6,0.65,0.7,0.75,0.8,1},{0,2,2.25,2.5,2.75,3,3.25,3.5,3.75,4})))</f>
        <v/>
      </c>
      <c r="CI269" s="52"/>
      <c r="CJ269" s="36"/>
      <c r="CK269" s="36"/>
      <c r="CL269" s="36" t="str">
        <f t="shared" si="145"/>
        <v/>
      </c>
      <c r="CM269" s="36"/>
      <c r="CN269" s="37"/>
      <c r="CO269" s="36"/>
      <c r="CP269" s="60" t="str">
        <f t="shared" si="146"/>
        <v/>
      </c>
      <c r="CQ269" s="64"/>
      <c r="CR269" s="35"/>
    </row>
    <row r="270" spans="1:96" s="38" customFormat="1" x14ac:dyDescent="0.25">
      <c r="A270" s="31"/>
      <c r="B270" s="32"/>
      <c r="C270" s="33"/>
      <c r="D270" s="34"/>
      <c r="E270" s="34" t="str">
        <f t="shared" si="127"/>
        <v/>
      </c>
      <c r="F270" s="34"/>
      <c r="G270" s="34"/>
      <c r="H270" s="34"/>
      <c r="I270" s="34" t="str">
        <f t="shared" si="147"/>
        <v/>
      </c>
      <c r="J270" s="34" t="str">
        <f t="shared" si="128"/>
        <v/>
      </c>
      <c r="K270" s="51"/>
      <c r="L270" s="39"/>
      <c r="M270" s="34"/>
      <c r="N270" s="34" t="str">
        <f t="shared" si="129"/>
        <v/>
      </c>
      <c r="O270" s="34"/>
      <c r="P270" s="34"/>
      <c r="Q270" s="34"/>
      <c r="R270" s="34" t="str">
        <f t="shared" si="148"/>
        <v/>
      </c>
      <c r="S270" s="31" t="str">
        <f t="shared" si="130"/>
        <v/>
      </c>
      <c r="T270" s="51"/>
      <c r="U270" s="33"/>
      <c r="V270" s="34"/>
      <c r="W270" s="34" t="str">
        <f t="shared" si="131"/>
        <v/>
      </c>
      <c r="X270" s="34"/>
      <c r="Y270" s="34"/>
      <c r="Z270" s="34"/>
      <c r="AA270" s="34" t="str">
        <f t="shared" si="149"/>
        <v/>
      </c>
      <c r="AB270" s="31" t="str">
        <f t="shared" si="132"/>
        <v/>
      </c>
      <c r="AC270" s="51"/>
      <c r="AD270" s="33"/>
      <c r="AE270" s="34"/>
      <c r="AF270" s="34" t="str">
        <f t="shared" si="133"/>
        <v/>
      </c>
      <c r="AG270" s="34"/>
      <c r="AH270" s="34"/>
      <c r="AI270" s="34"/>
      <c r="AJ270" s="34" t="str">
        <f t="shared" si="150"/>
        <v/>
      </c>
      <c r="AK270" s="31" t="str">
        <f t="shared" si="134"/>
        <v/>
      </c>
      <c r="AL270" s="51"/>
      <c r="AM270" s="33"/>
      <c r="AN270" s="34"/>
      <c r="AO270" s="34" t="str">
        <f t="shared" si="135"/>
        <v/>
      </c>
      <c r="AP270" s="34"/>
      <c r="AQ270" s="34"/>
      <c r="AR270" s="34"/>
      <c r="AS270" s="34" t="str">
        <f t="shared" si="151"/>
        <v/>
      </c>
      <c r="AT270" s="31" t="str">
        <f t="shared" si="136"/>
        <v/>
      </c>
      <c r="AU270" s="51"/>
      <c r="AV270" s="33"/>
      <c r="AW270" s="34"/>
      <c r="AX270" s="34" t="str">
        <f t="shared" si="137"/>
        <v/>
      </c>
      <c r="AY270" s="34"/>
      <c r="AZ270" s="34"/>
      <c r="BA270" s="34"/>
      <c r="BB270" s="34" t="str">
        <f t="shared" si="152"/>
        <v/>
      </c>
      <c r="BC270" s="31" t="str">
        <f t="shared" si="138"/>
        <v/>
      </c>
      <c r="BD270" s="51"/>
      <c r="BE270" s="33"/>
      <c r="BF270" s="34"/>
      <c r="BG270" s="34" t="str">
        <f t="shared" si="139"/>
        <v/>
      </c>
      <c r="BH270" s="34"/>
      <c r="BI270" s="34"/>
      <c r="BJ270" s="34"/>
      <c r="BK270" s="34" t="str">
        <f t="shared" si="153"/>
        <v/>
      </c>
      <c r="BL270" s="31" t="str">
        <f t="shared" si="140"/>
        <v/>
      </c>
      <c r="BM270" s="51"/>
      <c r="BN270" s="33"/>
      <c r="BO270" s="34"/>
      <c r="BP270" s="34" t="str">
        <f t="shared" si="141"/>
        <v/>
      </c>
      <c r="BQ270" s="34"/>
      <c r="BR270" s="34"/>
      <c r="BS270" s="34"/>
      <c r="BT270" s="34" t="str">
        <f t="shared" si="154"/>
        <v/>
      </c>
      <c r="BU270" s="31" t="str">
        <f t="shared" si="142"/>
        <v/>
      </c>
      <c r="BV270" s="51"/>
      <c r="BW270" s="33"/>
      <c r="BX270" s="34"/>
      <c r="BY270" s="34" t="str">
        <f t="shared" si="143"/>
        <v/>
      </c>
      <c r="BZ270" s="34"/>
      <c r="CA270" s="34"/>
      <c r="CB270" s="34"/>
      <c r="CC270" s="34" t="str">
        <f t="shared" si="155"/>
        <v/>
      </c>
      <c r="CD270" s="31" t="str">
        <f t="shared" si="144"/>
        <v/>
      </c>
      <c r="CE270" s="51"/>
      <c r="CF270" s="33"/>
      <c r="CG270" s="34" t="str">
        <f>IF($A270="","",IF(CF270="","I",LOOKUP(CF270/CH$2,{0,0.4,0.45,0.5,0.55,0.6,0.65,0.7,0.75,0.8,1},{"F","D","C","C+","B-","B","B+","A-","A","A+"})))</f>
        <v/>
      </c>
      <c r="CH270" s="35" t="str">
        <f>IF($A270="","",IF(CF270="","--",LOOKUP(CF270/CH$2,{0,0.4,0.45,0.5,0.55,0.6,0.65,0.7,0.75,0.8,1},{0,2,2.25,2.5,2.75,3,3.25,3.5,3.75,4})))</f>
        <v/>
      </c>
      <c r="CI270" s="52"/>
      <c r="CJ270" s="36"/>
      <c r="CK270" s="36"/>
      <c r="CL270" s="36" t="str">
        <f t="shared" si="145"/>
        <v/>
      </c>
      <c r="CM270" s="36"/>
      <c r="CN270" s="37"/>
      <c r="CO270" s="36"/>
      <c r="CP270" s="60" t="str">
        <f t="shared" si="146"/>
        <v/>
      </c>
      <c r="CQ270" s="64"/>
      <c r="CR270" s="35"/>
    </row>
    <row r="271" spans="1:96" s="38" customFormat="1" x14ac:dyDescent="0.25">
      <c r="A271" s="31"/>
      <c r="B271" s="32"/>
      <c r="C271" s="33"/>
      <c r="D271" s="34"/>
      <c r="E271" s="34" t="str">
        <f t="shared" si="127"/>
        <v/>
      </c>
      <c r="F271" s="34"/>
      <c r="G271" s="34"/>
      <c r="H271" s="34"/>
      <c r="I271" s="34" t="str">
        <f t="shared" si="147"/>
        <v/>
      </c>
      <c r="J271" s="34" t="str">
        <f t="shared" si="128"/>
        <v/>
      </c>
      <c r="K271" s="51"/>
      <c r="L271" s="39"/>
      <c r="M271" s="34"/>
      <c r="N271" s="34" t="str">
        <f t="shared" si="129"/>
        <v/>
      </c>
      <c r="O271" s="34"/>
      <c r="P271" s="34"/>
      <c r="Q271" s="34"/>
      <c r="R271" s="34" t="str">
        <f t="shared" si="148"/>
        <v/>
      </c>
      <c r="S271" s="31" t="str">
        <f t="shared" si="130"/>
        <v/>
      </c>
      <c r="T271" s="51"/>
      <c r="U271" s="33"/>
      <c r="V271" s="34"/>
      <c r="W271" s="34" t="str">
        <f t="shared" si="131"/>
        <v/>
      </c>
      <c r="X271" s="34"/>
      <c r="Y271" s="34"/>
      <c r="Z271" s="34"/>
      <c r="AA271" s="34" t="str">
        <f t="shared" si="149"/>
        <v/>
      </c>
      <c r="AB271" s="31" t="str">
        <f t="shared" si="132"/>
        <v/>
      </c>
      <c r="AC271" s="51"/>
      <c r="AD271" s="33"/>
      <c r="AE271" s="34"/>
      <c r="AF271" s="34" t="str">
        <f t="shared" si="133"/>
        <v/>
      </c>
      <c r="AG271" s="34"/>
      <c r="AH271" s="34"/>
      <c r="AI271" s="34"/>
      <c r="AJ271" s="34" t="str">
        <f t="shared" si="150"/>
        <v/>
      </c>
      <c r="AK271" s="31" t="str">
        <f t="shared" si="134"/>
        <v/>
      </c>
      <c r="AL271" s="51"/>
      <c r="AM271" s="33"/>
      <c r="AN271" s="34"/>
      <c r="AO271" s="34" t="str">
        <f t="shared" si="135"/>
        <v/>
      </c>
      <c r="AP271" s="34"/>
      <c r="AQ271" s="34"/>
      <c r="AR271" s="34"/>
      <c r="AS271" s="34" t="str">
        <f t="shared" si="151"/>
        <v/>
      </c>
      <c r="AT271" s="31" t="str">
        <f t="shared" si="136"/>
        <v/>
      </c>
      <c r="AU271" s="51"/>
      <c r="AV271" s="33"/>
      <c r="AW271" s="34"/>
      <c r="AX271" s="34" t="str">
        <f t="shared" si="137"/>
        <v/>
      </c>
      <c r="AY271" s="34"/>
      <c r="AZ271" s="34"/>
      <c r="BA271" s="34"/>
      <c r="BB271" s="34" t="str">
        <f t="shared" si="152"/>
        <v/>
      </c>
      <c r="BC271" s="31" t="str">
        <f t="shared" si="138"/>
        <v/>
      </c>
      <c r="BD271" s="51"/>
      <c r="BE271" s="33"/>
      <c r="BF271" s="34"/>
      <c r="BG271" s="34" t="str">
        <f t="shared" si="139"/>
        <v/>
      </c>
      <c r="BH271" s="34"/>
      <c r="BI271" s="34"/>
      <c r="BJ271" s="34"/>
      <c r="BK271" s="34" t="str">
        <f t="shared" si="153"/>
        <v/>
      </c>
      <c r="BL271" s="31" t="str">
        <f t="shared" si="140"/>
        <v/>
      </c>
      <c r="BM271" s="51"/>
      <c r="BN271" s="33"/>
      <c r="BO271" s="34"/>
      <c r="BP271" s="34" t="str">
        <f t="shared" si="141"/>
        <v/>
      </c>
      <c r="BQ271" s="34"/>
      <c r="BR271" s="34"/>
      <c r="BS271" s="34"/>
      <c r="BT271" s="34" t="str">
        <f t="shared" si="154"/>
        <v/>
      </c>
      <c r="BU271" s="31" t="str">
        <f t="shared" si="142"/>
        <v/>
      </c>
      <c r="BV271" s="51"/>
      <c r="BW271" s="33"/>
      <c r="BX271" s="34"/>
      <c r="BY271" s="34" t="str">
        <f t="shared" si="143"/>
        <v/>
      </c>
      <c r="BZ271" s="34"/>
      <c r="CA271" s="34"/>
      <c r="CB271" s="34"/>
      <c r="CC271" s="34" t="str">
        <f t="shared" si="155"/>
        <v/>
      </c>
      <c r="CD271" s="31" t="str">
        <f t="shared" si="144"/>
        <v/>
      </c>
      <c r="CE271" s="51"/>
      <c r="CF271" s="33"/>
      <c r="CG271" s="34" t="str">
        <f>IF($A271="","",IF(CF271="","I",LOOKUP(CF271/CH$2,{0,0.4,0.45,0.5,0.55,0.6,0.65,0.7,0.75,0.8,1},{"F","D","C","C+","B-","B","B+","A-","A","A+"})))</f>
        <v/>
      </c>
      <c r="CH271" s="35" t="str">
        <f>IF($A271="","",IF(CF271="","--",LOOKUP(CF271/CH$2,{0,0.4,0.45,0.5,0.55,0.6,0.65,0.7,0.75,0.8,1},{0,2,2.25,2.5,2.75,3,3.25,3.5,3.75,4})))</f>
        <v/>
      </c>
      <c r="CI271" s="52"/>
      <c r="CJ271" s="36"/>
      <c r="CK271" s="36"/>
      <c r="CL271" s="36" t="str">
        <f t="shared" si="145"/>
        <v/>
      </c>
      <c r="CM271" s="36"/>
      <c r="CN271" s="37"/>
      <c r="CO271" s="36"/>
      <c r="CP271" s="60" t="str">
        <f t="shared" si="146"/>
        <v/>
      </c>
      <c r="CQ271" s="64"/>
      <c r="CR271" s="35"/>
    </row>
    <row r="272" spans="1:96" s="38" customFormat="1" x14ac:dyDescent="0.25">
      <c r="A272" s="31"/>
      <c r="B272" s="32"/>
      <c r="C272" s="33"/>
      <c r="D272" s="34"/>
      <c r="E272" s="34" t="str">
        <f t="shared" si="127"/>
        <v/>
      </c>
      <c r="F272" s="34"/>
      <c r="G272" s="34"/>
      <c r="H272" s="34"/>
      <c r="I272" s="34" t="str">
        <f t="shared" si="147"/>
        <v/>
      </c>
      <c r="J272" s="34" t="str">
        <f t="shared" si="128"/>
        <v/>
      </c>
      <c r="K272" s="51"/>
      <c r="L272" s="39"/>
      <c r="M272" s="34"/>
      <c r="N272" s="34" t="str">
        <f t="shared" si="129"/>
        <v/>
      </c>
      <c r="O272" s="34"/>
      <c r="P272" s="34"/>
      <c r="Q272" s="34"/>
      <c r="R272" s="34" t="str">
        <f t="shared" si="148"/>
        <v/>
      </c>
      <c r="S272" s="31" t="str">
        <f t="shared" si="130"/>
        <v/>
      </c>
      <c r="T272" s="51"/>
      <c r="U272" s="33"/>
      <c r="V272" s="34"/>
      <c r="W272" s="34" t="str">
        <f t="shared" si="131"/>
        <v/>
      </c>
      <c r="X272" s="34"/>
      <c r="Y272" s="34"/>
      <c r="Z272" s="34"/>
      <c r="AA272" s="34" t="str">
        <f t="shared" si="149"/>
        <v/>
      </c>
      <c r="AB272" s="31" t="str">
        <f t="shared" si="132"/>
        <v/>
      </c>
      <c r="AC272" s="51"/>
      <c r="AD272" s="33"/>
      <c r="AE272" s="34"/>
      <c r="AF272" s="34" t="str">
        <f t="shared" si="133"/>
        <v/>
      </c>
      <c r="AG272" s="34"/>
      <c r="AH272" s="34"/>
      <c r="AI272" s="34"/>
      <c r="AJ272" s="34" t="str">
        <f t="shared" si="150"/>
        <v/>
      </c>
      <c r="AK272" s="31" t="str">
        <f t="shared" si="134"/>
        <v/>
      </c>
      <c r="AL272" s="51"/>
      <c r="AM272" s="33"/>
      <c r="AN272" s="34"/>
      <c r="AO272" s="34" t="str">
        <f t="shared" si="135"/>
        <v/>
      </c>
      <c r="AP272" s="34"/>
      <c r="AQ272" s="34"/>
      <c r="AR272" s="34"/>
      <c r="AS272" s="34" t="str">
        <f t="shared" si="151"/>
        <v/>
      </c>
      <c r="AT272" s="31" t="str">
        <f t="shared" si="136"/>
        <v/>
      </c>
      <c r="AU272" s="51"/>
      <c r="AV272" s="33"/>
      <c r="AW272" s="34"/>
      <c r="AX272" s="34" t="str">
        <f t="shared" si="137"/>
        <v/>
      </c>
      <c r="AY272" s="34"/>
      <c r="AZ272" s="34"/>
      <c r="BA272" s="34"/>
      <c r="BB272" s="34" t="str">
        <f t="shared" si="152"/>
        <v/>
      </c>
      <c r="BC272" s="31" t="str">
        <f t="shared" si="138"/>
        <v/>
      </c>
      <c r="BD272" s="51"/>
      <c r="BE272" s="33"/>
      <c r="BF272" s="34"/>
      <c r="BG272" s="34" t="str">
        <f t="shared" si="139"/>
        <v/>
      </c>
      <c r="BH272" s="34"/>
      <c r="BI272" s="34"/>
      <c r="BJ272" s="34"/>
      <c r="BK272" s="34" t="str">
        <f t="shared" si="153"/>
        <v/>
      </c>
      <c r="BL272" s="31" t="str">
        <f t="shared" si="140"/>
        <v/>
      </c>
      <c r="BM272" s="51"/>
      <c r="BN272" s="33"/>
      <c r="BO272" s="34"/>
      <c r="BP272" s="34" t="str">
        <f t="shared" si="141"/>
        <v/>
      </c>
      <c r="BQ272" s="34"/>
      <c r="BR272" s="34"/>
      <c r="BS272" s="34"/>
      <c r="BT272" s="34" t="str">
        <f t="shared" si="154"/>
        <v/>
      </c>
      <c r="BU272" s="31" t="str">
        <f t="shared" si="142"/>
        <v/>
      </c>
      <c r="BV272" s="51"/>
      <c r="BW272" s="33"/>
      <c r="BX272" s="34"/>
      <c r="BY272" s="34" t="str">
        <f t="shared" si="143"/>
        <v/>
      </c>
      <c r="BZ272" s="34"/>
      <c r="CA272" s="34"/>
      <c r="CB272" s="34"/>
      <c r="CC272" s="34" t="str">
        <f t="shared" si="155"/>
        <v/>
      </c>
      <c r="CD272" s="31" t="str">
        <f t="shared" si="144"/>
        <v/>
      </c>
      <c r="CE272" s="51"/>
      <c r="CF272" s="33"/>
      <c r="CG272" s="34" t="str">
        <f>IF($A272="","",IF(CF272="","I",LOOKUP(CF272/CH$2,{0,0.4,0.45,0.5,0.55,0.6,0.65,0.7,0.75,0.8,1},{"F","D","C","C+","B-","B","B+","A-","A","A+"})))</f>
        <v/>
      </c>
      <c r="CH272" s="35" t="str">
        <f>IF($A272="","",IF(CF272="","--",LOOKUP(CF272/CH$2,{0,0.4,0.45,0.5,0.55,0.6,0.65,0.7,0.75,0.8,1},{0,2,2.25,2.5,2.75,3,3.25,3.5,3.75,4})))</f>
        <v/>
      </c>
      <c r="CI272" s="52"/>
      <c r="CJ272" s="36"/>
      <c r="CK272" s="36"/>
      <c r="CL272" s="36" t="str">
        <f t="shared" si="145"/>
        <v/>
      </c>
      <c r="CM272" s="36"/>
      <c r="CN272" s="37"/>
      <c r="CO272" s="36"/>
      <c r="CP272" s="60" t="str">
        <f t="shared" si="146"/>
        <v/>
      </c>
      <c r="CQ272" s="64"/>
      <c r="CR272" s="35"/>
    </row>
    <row r="273" spans="1:96" s="38" customFormat="1" x14ac:dyDescent="0.25">
      <c r="A273" s="31"/>
      <c r="B273" s="32"/>
      <c r="C273" s="33"/>
      <c r="D273" s="34"/>
      <c r="E273" s="34" t="str">
        <f t="shared" si="127"/>
        <v/>
      </c>
      <c r="F273" s="34"/>
      <c r="G273" s="34"/>
      <c r="H273" s="34"/>
      <c r="I273" s="34" t="str">
        <f t="shared" si="147"/>
        <v/>
      </c>
      <c r="J273" s="34" t="str">
        <f t="shared" si="128"/>
        <v/>
      </c>
      <c r="K273" s="51"/>
      <c r="L273" s="39"/>
      <c r="M273" s="34"/>
      <c r="N273" s="34" t="str">
        <f t="shared" si="129"/>
        <v/>
      </c>
      <c r="O273" s="34"/>
      <c r="P273" s="34"/>
      <c r="Q273" s="34"/>
      <c r="R273" s="34" t="str">
        <f t="shared" si="148"/>
        <v/>
      </c>
      <c r="S273" s="31" t="str">
        <f t="shared" si="130"/>
        <v/>
      </c>
      <c r="T273" s="51"/>
      <c r="U273" s="33"/>
      <c r="V273" s="34"/>
      <c r="W273" s="34" t="str">
        <f t="shared" si="131"/>
        <v/>
      </c>
      <c r="X273" s="34"/>
      <c r="Y273" s="34"/>
      <c r="Z273" s="34"/>
      <c r="AA273" s="34" t="str">
        <f t="shared" si="149"/>
        <v/>
      </c>
      <c r="AB273" s="31" t="str">
        <f t="shared" si="132"/>
        <v/>
      </c>
      <c r="AC273" s="51"/>
      <c r="AD273" s="33"/>
      <c r="AE273" s="34"/>
      <c r="AF273" s="34" t="str">
        <f t="shared" si="133"/>
        <v/>
      </c>
      <c r="AG273" s="34"/>
      <c r="AH273" s="34"/>
      <c r="AI273" s="34"/>
      <c r="AJ273" s="34" t="str">
        <f t="shared" si="150"/>
        <v/>
      </c>
      <c r="AK273" s="31" t="str">
        <f t="shared" si="134"/>
        <v/>
      </c>
      <c r="AL273" s="51"/>
      <c r="AM273" s="33"/>
      <c r="AN273" s="34"/>
      <c r="AO273" s="34" t="str">
        <f t="shared" si="135"/>
        <v/>
      </c>
      <c r="AP273" s="34"/>
      <c r="AQ273" s="34"/>
      <c r="AR273" s="34"/>
      <c r="AS273" s="34" t="str">
        <f t="shared" si="151"/>
        <v/>
      </c>
      <c r="AT273" s="31" t="str">
        <f t="shared" si="136"/>
        <v/>
      </c>
      <c r="AU273" s="51"/>
      <c r="AV273" s="33"/>
      <c r="AW273" s="34"/>
      <c r="AX273" s="34" t="str">
        <f t="shared" si="137"/>
        <v/>
      </c>
      <c r="AY273" s="34"/>
      <c r="AZ273" s="34"/>
      <c r="BA273" s="34"/>
      <c r="BB273" s="34" t="str">
        <f t="shared" si="152"/>
        <v/>
      </c>
      <c r="BC273" s="31" t="str">
        <f t="shared" si="138"/>
        <v/>
      </c>
      <c r="BD273" s="51"/>
      <c r="BE273" s="33"/>
      <c r="BF273" s="34"/>
      <c r="BG273" s="34" t="str">
        <f t="shared" si="139"/>
        <v/>
      </c>
      <c r="BH273" s="34"/>
      <c r="BI273" s="34"/>
      <c r="BJ273" s="34"/>
      <c r="BK273" s="34" t="str">
        <f t="shared" si="153"/>
        <v/>
      </c>
      <c r="BL273" s="31" t="str">
        <f t="shared" si="140"/>
        <v/>
      </c>
      <c r="BM273" s="51"/>
      <c r="BN273" s="33"/>
      <c r="BO273" s="34"/>
      <c r="BP273" s="34" t="str">
        <f t="shared" si="141"/>
        <v/>
      </c>
      <c r="BQ273" s="34"/>
      <c r="BR273" s="34"/>
      <c r="BS273" s="34"/>
      <c r="BT273" s="34" t="str">
        <f t="shared" si="154"/>
        <v/>
      </c>
      <c r="BU273" s="31" t="str">
        <f t="shared" si="142"/>
        <v/>
      </c>
      <c r="BV273" s="51"/>
      <c r="BW273" s="33"/>
      <c r="BX273" s="34"/>
      <c r="BY273" s="34" t="str">
        <f t="shared" si="143"/>
        <v/>
      </c>
      <c r="BZ273" s="34"/>
      <c r="CA273" s="34"/>
      <c r="CB273" s="34"/>
      <c r="CC273" s="34" t="str">
        <f t="shared" si="155"/>
        <v/>
      </c>
      <c r="CD273" s="31" t="str">
        <f t="shared" si="144"/>
        <v/>
      </c>
      <c r="CE273" s="51"/>
      <c r="CF273" s="33"/>
      <c r="CG273" s="34" t="str">
        <f>IF($A273="","",IF(CF273="","I",LOOKUP(CF273/CH$2,{0,0.4,0.45,0.5,0.55,0.6,0.65,0.7,0.75,0.8,1},{"F","D","C","C+","B-","B","B+","A-","A","A+"})))</f>
        <v/>
      </c>
      <c r="CH273" s="35" t="str">
        <f>IF($A273="","",IF(CF273="","--",LOOKUP(CF273/CH$2,{0,0.4,0.45,0.5,0.55,0.6,0.65,0.7,0.75,0.8,1},{0,2,2.25,2.5,2.75,3,3.25,3.5,3.75,4})))</f>
        <v/>
      </c>
      <c r="CI273" s="52"/>
      <c r="CJ273" s="36"/>
      <c r="CK273" s="36"/>
      <c r="CL273" s="36" t="str">
        <f t="shared" si="145"/>
        <v/>
      </c>
      <c r="CM273" s="36"/>
      <c r="CN273" s="37"/>
      <c r="CO273" s="36"/>
      <c r="CP273" s="60" t="str">
        <f t="shared" si="146"/>
        <v/>
      </c>
      <c r="CQ273" s="64"/>
      <c r="CR273" s="35"/>
    </row>
    <row r="274" spans="1:96" s="38" customFormat="1" x14ac:dyDescent="0.25">
      <c r="A274" s="31"/>
      <c r="B274" s="32"/>
      <c r="C274" s="33"/>
      <c r="D274" s="34"/>
      <c r="E274" s="34" t="str">
        <f t="shared" si="127"/>
        <v/>
      </c>
      <c r="F274" s="34"/>
      <c r="G274" s="34"/>
      <c r="H274" s="34"/>
      <c r="I274" s="34" t="str">
        <f t="shared" si="147"/>
        <v/>
      </c>
      <c r="J274" s="34" t="str">
        <f t="shared" si="128"/>
        <v/>
      </c>
      <c r="K274" s="51"/>
      <c r="L274" s="39"/>
      <c r="M274" s="34"/>
      <c r="N274" s="34" t="str">
        <f t="shared" si="129"/>
        <v/>
      </c>
      <c r="O274" s="34"/>
      <c r="P274" s="34"/>
      <c r="Q274" s="34"/>
      <c r="R274" s="34" t="str">
        <f t="shared" si="148"/>
        <v/>
      </c>
      <c r="S274" s="31" t="str">
        <f t="shared" si="130"/>
        <v/>
      </c>
      <c r="T274" s="51"/>
      <c r="U274" s="33"/>
      <c r="V274" s="34"/>
      <c r="W274" s="34" t="str">
        <f t="shared" si="131"/>
        <v/>
      </c>
      <c r="X274" s="34"/>
      <c r="Y274" s="34"/>
      <c r="Z274" s="34"/>
      <c r="AA274" s="34" t="str">
        <f t="shared" si="149"/>
        <v/>
      </c>
      <c r="AB274" s="31" t="str">
        <f t="shared" si="132"/>
        <v/>
      </c>
      <c r="AC274" s="51"/>
      <c r="AD274" s="33"/>
      <c r="AE274" s="34"/>
      <c r="AF274" s="34" t="str">
        <f t="shared" si="133"/>
        <v/>
      </c>
      <c r="AG274" s="34"/>
      <c r="AH274" s="34"/>
      <c r="AI274" s="34"/>
      <c r="AJ274" s="34" t="str">
        <f t="shared" si="150"/>
        <v/>
      </c>
      <c r="AK274" s="31" t="str">
        <f t="shared" si="134"/>
        <v/>
      </c>
      <c r="AL274" s="51"/>
      <c r="AM274" s="33"/>
      <c r="AN274" s="34"/>
      <c r="AO274" s="34" t="str">
        <f t="shared" si="135"/>
        <v/>
      </c>
      <c r="AP274" s="34"/>
      <c r="AQ274" s="34"/>
      <c r="AR274" s="34"/>
      <c r="AS274" s="34" t="str">
        <f t="shared" si="151"/>
        <v/>
      </c>
      <c r="AT274" s="31" t="str">
        <f t="shared" si="136"/>
        <v/>
      </c>
      <c r="AU274" s="51"/>
      <c r="AV274" s="33"/>
      <c r="AW274" s="34"/>
      <c r="AX274" s="34" t="str">
        <f t="shared" si="137"/>
        <v/>
      </c>
      <c r="AY274" s="34"/>
      <c r="AZ274" s="34"/>
      <c r="BA274" s="34"/>
      <c r="BB274" s="34" t="str">
        <f t="shared" si="152"/>
        <v/>
      </c>
      <c r="BC274" s="31" t="str">
        <f t="shared" si="138"/>
        <v/>
      </c>
      <c r="BD274" s="51"/>
      <c r="BE274" s="33"/>
      <c r="BF274" s="34"/>
      <c r="BG274" s="34" t="str">
        <f t="shared" si="139"/>
        <v/>
      </c>
      <c r="BH274" s="34"/>
      <c r="BI274" s="34"/>
      <c r="BJ274" s="34"/>
      <c r="BK274" s="34" t="str">
        <f t="shared" si="153"/>
        <v/>
      </c>
      <c r="BL274" s="31" t="str">
        <f t="shared" si="140"/>
        <v/>
      </c>
      <c r="BM274" s="51"/>
      <c r="BN274" s="33"/>
      <c r="BO274" s="34"/>
      <c r="BP274" s="34" t="str">
        <f t="shared" si="141"/>
        <v/>
      </c>
      <c r="BQ274" s="34"/>
      <c r="BR274" s="34"/>
      <c r="BS274" s="34"/>
      <c r="BT274" s="34" t="str">
        <f t="shared" si="154"/>
        <v/>
      </c>
      <c r="BU274" s="31" t="str">
        <f t="shared" si="142"/>
        <v/>
      </c>
      <c r="BV274" s="51"/>
      <c r="BW274" s="33"/>
      <c r="BX274" s="34"/>
      <c r="BY274" s="34" t="str">
        <f t="shared" si="143"/>
        <v/>
      </c>
      <c r="BZ274" s="34"/>
      <c r="CA274" s="34"/>
      <c r="CB274" s="34"/>
      <c r="CC274" s="34" t="str">
        <f t="shared" si="155"/>
        <v/>
      </c>
      <c r="CD274" s="31" t="str">
        <f t="shared" si="144"/>
        <v/>
      </c>
      <c r="CE274" s="51"/>
      <c r="CF274" s="33"/>
      <c r="CG274" s="34" t="str">
        <f>IF($A274="","",IF(CF274="","I",LOOKUP(CF274/CH$2,{0,0.4,0.45,0.5,0.55,0.6,0.65,0.7,0.75,0.8,1},{"F","D","C","C+","B-","B","B+","A-","A","A+"})))</f>
        <v/>
      </c>
      <c r="CH274" s="35" t="str">
        <f>IF($A274="","",IF(CF274="","--",LOOKUP(CF274/CH$2,{0,0.4,0.45,0.5,0.55,0.6,0.65,0.7,0.75,0.8,1},{0,2,2.25,2.5,2.75,3,3.25,3.5,3.75,4})))</f>
        <v/>
      </c>
      <c r="CI274" s="52"/>
      <c r="CJ274" s="36"/>
      <c r="CK274" s="36"/>
      <c r="CL274" s="36" t="str">
        <f t="shared" si="145"/>
        <v/>
      </c>
      <c r="CM274" s="36"/>
      <c r="CN274" s="37"/>
      <c r="CO274" s="36"/>
      <c r="CP274" s="60" t="str">
        <f t="shared" si="146"/>
        <v/>
      </c>
      <c r="CQ274" s="64"/>
      <c r="CR274" s="35"/>
    </row>
    <row r="275" spans="1:96" s="38" customFormat="1" x14ac:dyDescent="0.25">
      <c r="A275" s="31"/>
      <c r="B275" s="32"/>
      <c r="C275" s="33"/>
      <c r="D275" s="34"/>
      <c r="E275" s="34" t="str">
        <f t="shared" si="127"/>
        <v/>
      </c>
      <c r="F275" s="34"/>
      <c r="G275" s="34"/>
      <c r="H275" s="34"/>
      <c r="I275" s="34" t="str">
        <f t="shared" si="147"/>
        <v/>
      </c>
      <c r="J275" s="34" t="str">
        <f t="shared" si="128"/>
        <v/>
      </c>
      <c r="K275" s="51"/>
      <c r="L275" s="39"/>
      <c r="M275" s="34"/>
      <c r="N275" s="34" t="str">
        <f t="shared" si="129"/>
        <v/>
      </c>
      <c r="O275" s="34"/>
      <c r="P275" s="34"/>
      <c r="Q275" s="34"/>
      <c r="R275" s="34" t="str">
        <f t="shared" si="148"/>
        <v/>
      </c>
      <c r="S275" s="31" t="str">
        <f t="shared" si="130"/>
        <v/>
      </c>
      <c r="T275" s="51"/>
      <c r="U275" s="33"/>
      <c r="V275" s="34"/>
      <c r="W275" s="34" t="str">
        <f t="shared" si="131"/>
        <v/>
      </c>
      <c r="X275" s="34"/>
      <c r="Y275" s="34"/>
      <c r="Z275" s="34"/>
      <c r="AA275" s="34" t="str">
        <f t="shared" si="149"/>
        <v/>
      </c>
      <c r="AB275" s="31" t="str">
        <f t="shared" si="132"/>
        <v/>
      </c>
      <c r="AC275" s="51"/>
      <c r="AD275" s="33"/>
      <c r="AE275" s="34"/>
      <c r="AF275" s="34" t="str">
        <f t="shared" si="133"/>
        <v/>
      </c>
      <c r="AG275" s="34"/>
      <c r="AH275" s="34"/>
      <c r="AI275" s="34"/>
      <c r="AJ275" s="34" t="str">
        <f t="shared" si="150"/>
        <v/>
      </c>
      <c r="AK275" s="31" t="str">
        <f t="shared" si="134"/>
        <v/>
      </c>
      <c r="AL275" s="51"/>
      <c r="AM275" s="33"/>
      <c r="AN275" s="34"/>
      <c r="AO275" s="34" t="str">
        <f t="shared" si="135"/>
        <v/>
      </c>
      <c r="AP275" s="34"/>
      <c r="AQ275" s="34"/>
      <c r="AR275" s="34"/>
      <c r="AS275" s="34" t="str">
        <f t="shared" si="151"/>
        <v/>
      </c>
      <c r="AT275" s="31" t="str">
        <f t="shared" si="136"/>
        <v/>
      </c>
      <c r="AU275" s="51"/>
      <c r="AV275" s="33"/>
      <c r="AW275" s="34"/>
      <c r="AX275" s="34" t="str">
        <f t="shared" si="137"/>
        <v/>
      </c>
      <c r="AY275" s="34"/>
      <c r="AZ275" s="34"/>
      <c r="BA275" s="34"/>
      <c r="BB275" s="34" t="str">
        <f t="shared" si="152"/>
        <v/>
      </c>
      <c r="BC275" s="31" t="str">
        <f t="shared" si="138"/>
        <v/>
      </c>
      <c r="BD275" s="51"/>
      <c r="BE275" s="33"/>
      <c r="BF275" s="34"/>
      <c r="BG275" s="34" t="str">
        <f t="shared" si="139"/>
        <v/>
      </c>
      <c r="BH275" s="34"/>
      <c r="BI275" s="34"/>
      <c r="BJ275" s="34"/>
      <c r="BK275" s="34" t="str">
        <f t="shared" si="153"/>
        <v/>
      </c>
      <c r="BL275" s="31" t="str">
        <f t="shared" si="140"/>
        <v/>
      </c>
      <c r="BM275" s="51"/>
      <c r="BN275" s="33"/>
      <c r="BO275" s="34"/>
      <c r="BP275" s="34" t="str">
        <f t="shared" si="141"/>
        <v/>
      </c>
      <c r="BQ275" s="34"/>
      <c r="BR275" s="34"/>
      <c r="BS275" s="34"/>
      <c r="BT275" s="34" t="str">
        <f t="shared" si="154"/>
        <v/>
      </c>
      <c r="BU275" s="31" t="str">
        <f t="shared" si="142"/>
        <v/>
      </c>
      <c r="BV275" s="51"/>
      <c r="BW275" s="33"/>
      <c r="BX275" s="34"/>
      <c r="BY275" s="34" t="str">
        <f t="shared" si="143"/>
        <v/>
      </c>
      <c r="BZ275" s="34"/>
      <c r="CA275" s="34"/>
      <c r="CB275" s="34"/>
      <c r="CC275" s="34" t="str">
        <f t="shared" si="155"/>
        <v/>
      </c>
      <c r="CD275" s="31" t="str">
        <f t="shared" si="144"/>
        <v/>
      </c>
      <c r="CE275" s="51"/>
      <c r="CF275" s="33"/>
      <c r="CG275" s="34" t="str">
        <f>IF($A275="","",IF(CF275="","I",LOOKUP(CF275/CH$2,{0,0.4,0.45,0.5,0.55,0.6,0.65,0.7,0.75,0.8,1},{"F","D","C","C+","B-","B","B+","A-","A","A+"})))</f>
        <v/>
      </c>
      <c r="CH275" s="35" t="str">
        <f>IF($A275="","",IF(CF275="","--",LOOKUP(CF275/CH$2,{0,0.4,0.45,0.5,0.55,0.6,0.65,0.7,0.75,0.8,1},{0,2,2.25,2.5,2.75,3,3.25,3.5,3.75,4})))</f>
        <v/>
      </c>
      <c r="CI275" s="52"/>
      <c r="CJ275" s="36"/>
      <c r="CK275" s="36"/>
      <c r="CL275" s="36" t="str">
        <f t="shared" si="145"/>
        <v/>
      </c>
      <c r="CM275" s="36"/>
      <c r="CN275" s="37"/>
      <c r="CO275" s="36"/>
      <c r="CP275" s="60" t="str">
        <f t="shared" si="146"/>
        <v/>
      </c>
      <c r="CQ275" s="64"/>
      <c r="CR275" s="35"/>
    </row>
    <row r="276" spans="1:96" s="38" customFormat="1" x14ac:dyDescent="0.25">
      <c r="A276" s="31"/>
      <c r="B276" s="32"/>
      <c r="C276" s="33"/>
      <c r="D276" s="34"/>
      <c r="E276" s="34" t="str">
        <f t="shared" si="127"/>
        <v/>
      </c>
      <c r="F276" s="34"/>
      <c r="G276" s="34"/>
      <c r="H276" s="34"/>
      <c r="I276" s="34" t="str">
        <f t="shared" si="147"/>
        <v/>
      </c>
      <c r="J276" s="34" t="str">
        <f t="shared" si="128"/>
        <v/>
      </c>
      <c r="K276" s="51"/>
      <c r="L276" s="39"/>
      <c r="M276" s="34"/>
      <c r="N276" s="34" t="str">
        <f t="shared" si="129"/>
        <v/>
      </c>
      <c r="O276" s="34"/>
      <c r="P276" s="34"/>
      <c r="Q276" s="34"/>
      <c r="R276" s="34" t="str">
        <f t="shared" si="148"/>
        <v/>
      </c>
      <c r="S276" s="31" t="str">
        <f t="shared" si="130"/>
        <v/>
      </c>
      <c r="T276" s="51"/>
      <c r="U276" s="33"/>
      <c r="V276" s="34"/>
      <c r="W276" s="34" t="str">
        <f t="shared" si="131"/>
        <v/>
      </c>
      <c r="X276" s="34"/>
      <c r="Y276" s="34"/>
      <c r="Z276" s="34"/>
      <c r="AA276" s="34" t="str">
        <f t="shared" si="149"/>
        <v/>
      </c>
      <c r="AB276" s="31" t="str">
        <f t="shared" si="132"/>
        <v/>
      </c>
      <c r="AC276" s="51"/>
      <c r="AD276" s="33"/>
      <c r="AE276" s="34"/>
      <c r="AF276" s="34" t="str">
        <f t="shared" si="133"/>
        <v/>
      </c>
      <c r="AG276" s="34"/>
      <c r="AH276" s="34"/>
      <c r="AI276" s="34"/>
      <c r="AJ276" s="34" t="str">
        <f t="shared" si="150"/>
        <v/>
      </c>
      <c r="AK276" s="31" t="str">
        <f t="shared" si="134"/>
        <v/>
      </c>
      <c r="AL276" s="51"/>
      <c r="AM276" s="33"/>
      <c r="AN276" s="34"/>
      <c r="AO276" s="34" t="str">
        <f t="shared" si="135"/>
        <v/>
      </c>
      <c r="AP276" s="34"/>
      <c r="AQ276" s="34"/>
      <c r="AR276" s="34"/>
      <c r="AS276" s="34" t="str">
        <f t="shared" si="151"/>
        <v/>
      </c>
      <c r="AT276" s="31" t="str">
        <f t="shared" si="136"/>
        <v/>
      </c>
      <c r="AU276" s="51"/>
      <c r="AV276" s="33"/>
      <c r="AW276" s="34"/>
      <c r="AX276" s="34" t="str">
        <f t="shared" si="137"/>
        <v/>
      </c>
      <c r="AY276" s="34"/>
      <c r="AZ276" s="34"/>
      <c r="BA276" s="34"/>
      <c r="BB276" s="34" t="str">
        <f t="shared" si="152"/>
        <v/>
      </c>
      <c r="BC276" s="31" t="str">
        <f t="shared" si="138"/>
        <v/>
      </c>
      <c r="BD276" s="51"/>
      <c r="BE276" s="33"/>
      <c r="BF276" s="34"/>
      <c r="BG276" s="34" t="str">
        <f t="shared" si="139"/>
        <v/>
      </c>
      <c r="BH276" s="34"/>
      <c r="BI276" s="34"/>
      <c r="BJ276" s="34"/>
      <c r="BK276" s="34" t="str">
        <f t="shared" si="153"/>
        <v/>
      </c>
      <c r="BL276" s="31" t="str">
        <f t="shared" si="140"/>
        <v/>
      </c>
      <c r="BM276" s="51"/>
      <c r="BN276" s="33"/>
      <c r="BO276" s="34"/>
      <c r="BP276" s="34" t="str">
        <f t="shared" si="141"/>
        <v/>
      </c>
      <c r="BQ276" s="34"/>
      <c r="BR276" s="34"/>
      <c r="BS276" s="34"/>
      <c r="BT276" s="34" t="str">
        <f t="shared" si="154"/>
        <v/>
      </c>
      <c r="BU276" s="31" t="str">
        <f t="shared" si="142"/>
        <v/>
      </c>
      <c r="BV276" s="51"/>
      <c r="BW276" s="33"/>
      <c r="BX276" s="34"/>
      <c r="BY276" s="34" t="str">
        <f t="shared" si="143"/>
        <v/>
      </c>
      <c r="BZ276" s="34"/>
      <c r="CA276" s="34"/>
      <c r="CB276" s="34"/>
      <c r="CC276" s="34" t="str">
        <f t="shared" si="155"/>
        <v/>
      </c>
      <c r="CD276" s="31" t="str">
        <f t="shared" si="144"/>
        <v/>
      </c>
      <c r="CE276" s="51"/>
      <c r="CF276" s="33"/>
      <c r="CG276" s="34" t="str">
        <f>IF($A276="","",IF(CF276="","I",LOOKUP(CF276/CH$2,{0,0.4,0.45,0.5,0.55,0.6,0.65,0.7,0.75,0.8,1},{"F","D","C","C+","B-","B","B+","A-","A","A+"})))</f>
        <v/>
      </c>
      <c r="CH276" s="35" t="str">
        <f>IF($A276="","",IF(CF276="","--",LOOKUP(CF276/CH$2,{0,0.4,0.45,0.5,0.55,0.6,0.65,0.7,0.75,0.8,1},{0,2,2.25,2.5,2.75,3,3.25,3.5,3.75,4})))</f>
        <v/>
      </c>
      <c r="CI276" s="52"/>
      <c r="CJ276" s="36"/>
      <c r="CK276" s="36"/>
      <c r="CL276" s="36" t="str">
        <f t="shared" si="145"/>
        <v/>
      </c>
      <c r="CM276" s="36"/>
      <c r="CN276" s="37"/>
      <c r="CO276" s="36"/>
      <c r="CP276" s="60" t="str">
        <f t="shared" si="146"/>
        <v/>
      </c>
      <c r="CQ276" s="64"/>
      <c r="CR276" s="35"/>
    </row>
    <row r="277" spans="1:96" s="38" customFormat="1" x14ac:dyDescent="0.25">
      <c r="A277" s="31"/>
      <c r="B277" s="32"/>
      <c r="C277" s="33"/>
      <c r="D277" s="34"/>
      <c r="E277" s="34" t="str">
        <f t="shared" si="127"/>
        <v/>
      </c>
      <c r="F277" s="34"/>
      <c r="G277" s="34"/>
      <c r="H277" s="34"/>
      <c r="I277" s="34" t="str">
        <f t="shared" si="147"/>
        <v/>
      </c>
      <c r="J277" s="34" t="str">
        <f t="shared" si="128"/>
        <v/>
      </c>
      <c r="K277" s="51"/>
      <c r="L277" s="39"/>
      <c r="M277" s="34"/>
      <c r="N277" s="34" t="str">
        <f t="shared" si="129"/>
        <v/>
      </c>
      <c r="O277" s="34"/>
      <c r="P277" s="34"/>
      <c r="Q277" s="34"/>
      <c r="R277" s="34" t="str">
        <f t="shared" si="148"/>
        <v/>
      </c>
      <c r="S277" s="31" t="str">
        <f t="shared" si="130"/>
        <v/>
      </c>
      <c r="T277" s="51"/>
      <c r="U277" s="33"/>
      <c r="V277" s="34"/>
      <c r="W277" s="34" t="str">
        <f t="shared" si="131"/>
        <v/>
      </c>
      <c r="X277" s="34"/>
      <c r="Y277" s="34"/>
      <c r="Z277" s="34"/>
      <c r="AA277" s="34" t="str">
        <f t="shared" si="149"/>
        <v/>
      </c>
      <c r="AB277" s="31" t="str">
        <f t="shared" si="132"/>
        <v/>
      </c>
      <c r="AC277" s="51"/>
      <c r="AD277" s="33"/>
      <c r="AE277" s="34"/>
      <c r="AF277" s="34" t="str">
        <f t="shared" si="133"/>
        <v/>
      </c>
      <c r="AG277" s="34"/>
      <c r="AH277" s="34"/>
      <c r="AI277" s="34"/>
      <c r="AJ277" s="34" t="str">
        <f t="shared" si="150"/>
        <v/>
      </c>
      <c r="AK277" s="31" t="str">
        <f t="shared" si="134"/>
        <v/>
      </c>
      <c r="AL277" s="51"/>
      <c r="AM277" s="33"/>
      <c r="AN277" s="34"/>
      <c r="AO277" s="34" t="str">
        <f t="shared" si="135"/>
        <v/>
      </c>
      <c r="AP277" s="34"/>
      <c r="AQ277" s="34"/>
      <c r="AR277" s="34"/>
      <c r="AS277" s="34" t="str">
        <f t="shared" si="151"/>
        <v/>
      </c>
      <c r="AT277" s="31" t="str">
        <f t="shared" si="136"/>
        <v/>
      </c>
      <c r="AU277" s="51"/>
      <c r="AV277" s="33"/>
      <c r="AW277" s="34"/>
      <c r="AX277" s="34" t="str">
        <f t="shared" si="137"/>
        <v/>
      </c>
      <c r="AY277" s="34"/>
      <c r="AZ277" s="34"/>
      <c r="BA277" s="34"/>
      <c r="BB277" s="34" t="str">
        <f t="shared" si="152"/>
        <v/>
      </c>
      <c r="BC277" s="31" t="str">
        <f t="shared" si="138"/>
        <v/>
      </c>
      <c r="BD277" s="51"/>
      <c r="BE277" s="33"/>
      <c r="BF277" s="34"/>
      <c r="BG277" s="34" t="str">
        <f t="shared" si="139"/>
        <v/>
      </c>
      <c r="BH277" s="34"/>
      <c r="BI277" s="34"/>
      <c r="BJ277" s="34"/>
      <c r="BK277" s="34" t="str">
        <f t="shared" si="153"/>
        <v/>
      </c>
      <c r="BL277" s="31" t="str">
        <f t="shared" si="140"/>
        <v/>
      </c>
      <c r="BM277" s="51"/>
      <c r="BN277" s="33"/>
      <c r="BO277" s="34"/>
      <c r="BP277" s="34" t="str">
        <f t="shared" si="141"/>
        <v/>
      </c>
      <c r="BQ277" s="34"/>
      <c r="BR277" s="34"/>
      <c r="BS277" s="34"/>
      <c r="BT277" s="34" t="str">
        <f t="shared" si="154"/>
        <v/>
      </c>
      <c r="BU277" s="31" t="str">
        <f t="shared" si="142"/>
        <v/>
      </c>
      <c r="BV277" s="51"/>
      <c r="BW277" s="33"/>
      <c r="BX277" s="34"/>
      <c r="BY277" s="34" t="str">
        <f t="shared" si="143"/>
        <v/>
      </c>
      <c r="BZ277" s="34"/>
      <c r="CA277" s="34"/>
      <c r="CB277" s="34"/>
      <c r="CC277" s="34" t="str">
        <f t="shared" si="155"/>
        <v/>
      </c>
      <c r="CD277" s="31" t="str">
        <f t="shared" si="144"/>
        <v/>
      </c>
      <c r="CE277" s="51"/>
      <c r="CF277" s="33"/>
      <c r="CG277" s="34" t="str">
        <f>IF($A277="","",IF(CF277="","I",LOOKUP(CF277/CH$2,{0,0.4,0.45,0.5,0.55,0.6,0.65,0.7,0.75,0.8,1},{"F","D","C","C+","B-","B","B+","A-","A","A+"})))</f>
        <v/>
      </c>
      <c r="CH277" s="35" t="str">
        <f>IF($A277="","",IF(CF277="","--",LOOKUP(CF277/CH$2,{0,0.4,0.45,0.5,0.55,0.6,0.65,0.7,0.75,0.8,1},{0,2,2.25,2.5,2.75,3,3.25,3.5,3.75,4})))</f>
        <v/>
      </c>
      <c r="CI277" s="52"/>
      <c r="CJ277" s="36"/>
      <c r="CK277" s="36"/>
      <c r="CL277" s="36" t="str">
        <f t="shared" si="145"/>
        <v/>
      </c>
      <c r="CM277" s="36"/>
      <c r="CN277" s="37"/>
      <c r="CO277" s="36"/>
      <c r="CP277" s="60" t="str">
        <f t="shared" si="146"/>
        <v/>
      </c>
      <c r="CQ277" s="64"/>
      <c r="CR277" s="35"/>
    </row>
    <row r="278" spans="1:96" s="38" customFormat="1" x14ac:dyDescent="0.25">
      <c r="A278" s="31"/>
      <c r="B278" s="32"/>
      <c r="C278" s="33"/>
      <c r="D278" s="34"/>
      <c r="E278" s="34" t="str">
        <f t="shared" si="127"/>
        <v/>
      </c>
      <c r="F278" s="34"/>
      <c r="G278" s="34"/>
      <c r="H278" s="34"/>
      <c r="I278" s="34" t="str">
        <f t="shared" si="147"/>
        <v/>
      </c>
      <c r="J278" s="34" t="str">
        <f t="shared" si="128"/>
        <v/>
      </c>
      <c r="K278" s="51"/>
      <c r="L278" s="39"/>
      <c r="M278" s="34"/>
      <c r="N278" s="34" t="str">
        <f t="shared" si="129"/>
        <v/>
      </c>
      <c r="O278" s="34"/>
      <c r="P278" s="34"/>
      <c r="Q278" s="34"/>
      <c r="R278" s="34" t="str">
        <f t="shared" si="148"/>
        <v/>
      </c>
      <c r="S278" s="31" t="str">
        <f t="shared" si="130"/>
        <v/>
      </c>
      <c r="T278" s="51"/>
      <c r="U278" s="33"/>
      <c r="V278" s="34"/>
      <c r="W278" s="34" t="str">
        <f t="shared" si="131"/>
        <v/>
      </c>
      <c r="X278" s="34"/>
      <c r="Y278" s="34"/>
      <c r="Z278" s="34"/>
      <c r="AA278" s="34" t="str">
        <f t="shared" si="149"/>
        <v/>
      </c>
      <c r="AB278" s="31" t="str">
        <f t="shared" si="132"/>
        <v/>
      </c>
      <c r="AC278" s="51"/>
      <c r="AD278" s="33"/>
      <c r="AE278" s="34"/>
      <c r="AF278" s="34" t="str">
        <f t="shared" si="133"/>
        <v/>
      </c>
      <c r="AG278" s="34"/>
      <c r="AH278" s="34"/>
      <c r="AI278" s="34"/>
      <c r="AJ278" s="34" t="str">
        <f t="shared" si="150"/>
        <v/>
      </c>
      <c r="AK278" s="31" t="str">
        <f t="shared" si="134"/>
        <v/>
      </c>
      <c r="AL278" s="51"/>
      <c r="AM278" s="33"/>
      <c r="AN278" s="34"/>
      <c r="AO278" s="34" t="str">
        <f t="shared" si="135"/>
        <v/>
      </c>
      <c r="AP278" s="34"/>
      <c r="AQ278" s="34"/>
      <c r="AR278" s="34"/>
      <c r="AS278" s="34" t="str">
        <f t="shared" si="151"/>
        <v/>
      </c>
      <c r="AT278" s="31" t="str">
        <f t="shared" si="136"/>
        <v/>
      </c>
      <c r="AU278" s="51"/>
      <c r="AV278" s="33"/>
      <c r="AW278" s="34"/>
      <c r="AX278" s="34" t="str">
        <f t="shared" si="137"/>
        <v/>
      </c>
      <c r="AY278" s="34"/>
      <c r="AZ278" s="34"/>
      <c r="BA278" s="34"/>
      <c r="BB278" s="34" t="str">
        <f t="shared" si="152"/>
        <v/>
      </c>
      <c r="BC278" s="31" t="str">
        <f t="shared" si="138"/>
        <v/>
      </c>
      <c r="BD278" s="51"/>
      <c r="BE278" s="33"/>
      <c r="BF278" s="34"/>
      <c r="BG278" s="34" t="str">
        <f t="shared" si="139"/>
        <v/>
      </c>
      <c r="BH278" s="34"/>
      <c r="BI278" s="34"/>
      <c r="BJ278" s="34"/>
      <c r="BK278" s="34" t="str">
        <f t="shared" si="153"/>
        <v/>
      </c>
      <c r="BL278" s="31" t="str">
        <f t="shared" si="140"/>
        <v/>
      </c>
      <c r="BM278" s="51"/>
      <c r="BN278" s="33"/>
      <c r="BO278" s="34"/>
      <c r="BP278" s="34" t="str">
        <f t="shared" si="141"/>
        <v/>
      </c>
      <c r="BQ278" s="34"/>
      <c r="BR278" s="34"/>
      <c r="BS278" s="34"/>
      <c r="BT278" s="34" t="str">
        <f t="shared" si="154"/>
        <v/>
      </c>
      <c r="BU278" s="31" t="str">
        <f t="shared" si="142"/>
        <v/>
      </c>
      <c r="BV278" s="51"/>
      <c r="BW278" s="33"/>
      <c r="BX278" s="34"/>
      <c r="BY278" s="34" t="str">
        <f t="shared" si="143"/>
        <v/>
      </c>
      <c r="BZ278" s="34"/>
      <c r="CA278" s="34"/>
      <c r="CB278" s="34"/>
      <c r="CC278" s="34" t="str">
        <f t="shared" si="155"/>
        <v/>
      </c>
      <c r="CD278" s="31" t="str">
        <f t="shared" si="144"/>
        <v/>
      </c>
      <c r="CE278" s="51"/>
      <c r="CF278" s="33"/>
      <c r="CG278" s="34" t="str">
        <f>IF($A278="","",IF(CF278="","I",LOOKUP(CF278/CH$2,{0,0.4,0.45,0.5,0.55,0.6,0.65,0.7,0.75,0.8,1},{"F","D","C","C+","B-","B","B+","A-","A","A+"})))</f>
        <v/>
      </c>
      <c r="CH278" s="35" t="str">
        <f>IF($A278="","",IF(CF278="","--",LOOKUP(CF278/CH$2,{0,0.4,0.45,0.5,0.55,0.6,0.65,0.7,0.75,0.8,1},{0,2,2.25,2.5,2.75,3,3.25,3.5,3.75,4})))</f>
        <v/>
      </c>
      <c r="CI278" s="52"/>
      <c r="CJ278" s="36"/>
      <c r="CK278" s="36"/>
      <c r="CL278" s="36" t="str">
        <f t="shared" si="145"/>
        <v/>
      </c>
      <c r="CM278" s="36"/>
      <c r="CN278" s="37"/>
      <c r="CO278" s="36"/>
      <c r="CP278" s="60" t="str">
        <f t="shared" si="146"/>
        <v/>
      </c>
      <c r="CQ278" s="64"/>
      <c r="CR278" s="35"/>
    </row>
    <row r="279" spans="1:96" s="38" customFormat="1" x14ac:dyDescent="0.25">
      <c r="A279" s="31"/>
      <c r="B279" s="32"/>
      <c r="C279" s="33"/>
      <c r="D279" s="34"/>
      <c r="E279" s="34" t="str">
        <f t="shared" si="127"/>
        <v/>
      </c>
      <c r="F279" s="34"/>
      <c r="G279" s="34"/>
      <c r="H279" s="34"/>
      <c r="I279" s="34" t="str">
        <f t="shared" si="147"/>
        <v/>
      </c>
      <c r="J279" s="34" t="str">
        <f t="shared" si="128"/>
        <v/>
      </c>
      <c r="K279" s="51"/>
      <c r="L279" s="39"/>
      <c r="M279" s="34"/>
      <c r="N279" s="34" t="str">
        <f t="shared" si="129"/>
        <v/>
      </c>
      <c r="O279" s="34"/>
      <c r="P279" s="34"/>
      <c r="Q279" s="34"/>
      <c r="R279" s="34" t="str">
        <f t="shared" si="148"/>
        <v/>
      </c>
      <c r="S279" s="31" t="str">
        <f t="shared" si="130"/>
        <v/>
      </c>
      <c r="T279" s="51"/>
      <c r="U279" s="33"/>
      <c r="V279" s="34"/>
      <c r="W279" s="34" t="str">
        <f t="shared" si="131"/>
        <v/>
      </c>
      <c r="X279" s="34"/>
      <c r="Y279" s="34"/>
      <c r="Z279" s="34"/>
      <c r="AA279" s="34" t="str">
        <f t="shared" si="149"/>
        <v/>
      </c>
      <c r="AB279" s="31" t="str">
        <f t="shared" si="132"/>
        <v/>
      </c>
      <c r="AC279" s="51"/>
      <c r="AD279" s="33"/>
      <c r="AE279" s="34"/>
      <c r="AF279" s="34" t="str">
        <f t="shared" si="133"/>
        <v/>
      </c>
      <c r="AG279" s="34"/>
      <c r="AH279" s="34"/>
      <c r="AI279" s="34"/>
      <c r="AJ279" s="34" t="str">
        <f t="shared" si="150"/>
        <v/>
      </c>
      <c r="AK279" s="31" t="str">
        <f t="shared" si="134"/>
        <v/>
      </c>
      <c r="AL279" s="51"/>
      <c r="AM279" s="33"/>
      <c r="AN279" s="34"/>
      <c r="AO279" s="34" t="str">
        <f t="shared" si="135"/>
        <v/>
      </c>
      <c r="AP279" s="34"/>
      <c r="AQ279" s="34"/>
      <c r="AR279" s="34"/>
      <c r="AS279" s="34" t="str">
        <f t="shared" si="151"/>
        <v/>
      </c>
      <c r="AT279" s="31" t="str">
        <f t="shared" si="136"/>
        <v/>
      </c>
      <c r="AU279" s="51"/>
      <c r="AV279" s="33"/>
      <c r="AW279" s="34"/>
      <c r="AX279" s="34" t="str">
        <f t="shared" si="137"/>
        <v/>
      </c>
      <c r="AY279" s="34"/>
      <c r="AZ279" s="34"/>
      <c r="BA279" s="34"/>
      <c r="BB279" s="34" t="str">
        <f t="shared" si="152"/>
        <v/>
      </c>
      <c r="BC279" s="31" t="str">
        <f t="shared" si="138"/>
        <v/>
      </c>
      <c r="BD279" s="51"/>
      <c r="BE279" s="33"/>
      <c r="BF279" s="34"/>
      <c r="BG279" s="34" t="str">
        <f t="shared" si="139"/>
        <v/>
      </c>
      <c r="BH279" s="34"/>
      <c r="BI279" s="34"/>
      <c r="BJ279" s="34"/>
      <c r="BK279" s="34" t="str">
        <f t="shared" si="153"/>
        <v/>
      </c>
      <c r="BL279" s="31" t="str">
        <f t="shared" si="140"/>
        <v/>
      </c>
      <c r="BM279" s="51"/>
      <c r="BN279" s="33"/>
      <c r="BO279" s="34"/>
      <c r="BP279" s="34" t="str">
        <f t="shared" si="141"/>
        <v/>
      </c>
      <c r="BQ279" s="34"/>
      <c r="BR279" s="34"/>
      <c r="BS279" s="34"/>
      <c r="BT279" s="34" t="str">
        <f t="shared" si="154"/>
        <v/>
      </c>
      <c r="BU279" s="31" t="str">
        <f t="shared" si="142"/>
        <v/>
      </c>
      <c r="BV279" s="51"/>
      <c r="BW279" s="33"/>
      <c r="BX279" s="34"/>
      <c r="BY279" s="34" t="str">
        <f t="shared" si="143"/>
        <v/>
      </c>
      <c r="BZ279" s="34"/>
      <c r="CA279" s="34"/>
      <c r="CB279" s="34"/>
      <c r="CC279" s="34" t="str">
        <f t="shared" si="155"/>
        <v/>
      </c>
      <c r="CD279" s="31" t="str">
        <f t="shared" si="144"/>
        <v/>
      </c>
      <c r="CE279" s="51"/>
      <c r="CF279" s="33"/>
      <c r="CG279" s="34" t="str">
        <f>IF($A279="","",IF(CF279="","I",LOOKUP(CF279/CH$2,{0,0.4,0.45,0.5,0.55,0.6,0.65,0.7,0.75,0.8,1},{"F","D","C","C+","B-","B","B+","A-","A","A+"})))</f>
        <v/>
      </c>
      <c r="CH279" s="35" t="str">
        <f>IF($A279="","",IF(CF279="","--",LOOKUP(CF279/CH$2,{0,0.4,0.45,0.5,0.55,0.6,0.65,0.7,0.75,0.8,1},{0,2,2.25,2.5,2.75,3,3.25,3.5,3.75,4})))</f>
        <v/>
      </c>
      <c r="CI279" s="52"/>
      <c r="CJ279" s="36"/>
      <c r="CK279" s="36"/>
      <c r="CL279" s="36" t="str">
        <f t="shared" si="145"/>
        <v/>
      </c>
      <c r="CM279" s="36"/>
      <c r="CN279" s="37"/>
      <c r="CO279" s="36"/>
      <c r="CP279" s="60" t="str">
        <f t="shared" si="146"/>
        <v/>
      </c>
      <c r="CQ279" s="64"/>
      <c r="CR279" s="35"/>
    </row>
    <row r="280" spans="1:96" s="38" customFormat="1" x14ac:dyDescent="0.25">
      <c r="A280" s="31"/>
      <c r="B280" s="32"/>
      <c r="C280" s="33"/>
      <c r="D280" s="34"/>
      <c r="E280" s="34" t="str">
        <f t="shared" si="127"/>
        <v/>
      </c>
      <c r="F280" s="34"/>
      <c r="G280" s="34"/>
      <c r="H280" s="34"/>
      <c r="I280" s="34" t="str">
        <f t="shared" si="147"/>
        <v/>
      </c>
      <c r="J280" s="34" t="str">
        <f t="shared" si="128"/>
        <v/>
      </c>
      <c r="K280" s="51"/>
      <c r="L280" s="39"/>
      <c r="M280" s="34"/>
      <c r="N280" s="34" t="str">
        <f t="shared" si="129"/>
        <v/>
      </c>
      <c r="O280" s="34"/>
      <c r="P280" s="34"/>
      <c r="Q280" s="34"/>
      <c r="R280" s="34" t="str">
        <f t="shared" si="148"/>
        <v/>
      </c>
      <c r="S280" s="31" t="str">
        <f t="shared" si="130"/>
        <v/>
      </c>
      <c r="T280" s="51"/>
      <c r="U280" s="33"/>
      <c r="V280" s="34"/>
      <c r="W280" s="34" t="str">
        <f t="shared" si="131"/>
        <v/>
      </c>
      <c r="X280" s="34"/>
      <c r="Y280" s="34"/>
      <c r="Z280" s="34"/>
      <c r="AA280" s="34" t="str">
        <f t="shared" si="149"/>
        <v/>
      </c>
      <c r="AB280" s="31" t="str">
        <f t="shared" si="132"/>
        <v/>
      </c>
      <c r="AC280" s="51"/>
      <c r="AD280" s="33"/>
      <c r="AE280" s="34"/>
      <c r="AF280" s="34" t="str">
        <f t="shared" si="133"/>
        <v/>
      </c>
      <c r="AG280" s="34"/>
      <c r="AH280" s="34"/>
      <c r="AI280" s="34"/>
      <c r="AJ280" s="34" t="str">
        <f t="shared" si="150"/>
        <v/>
      </c>
      <c r="AK280" s="31" t="str">
        <f t="shared" si="134"/>
        <v/>
      </c>
      <c r="AL280" s="51"/>
      <c r="AM280" s="33"/>
      <c r="AN280" s="34"/>
      <c r="AO280" s="34" t="str">
        <f t="shared" si="135"/>
        <v/>
      </c>
      <c r="AP280" s="34"/>
      <c r="AQ280" s="34"/>
      <c r="AR280" s="34"/>
      <c r="AS280" s="34" t="str">
        <f t="shared" si="151"/>
        <v/>
      </c>
      <c r="AT280" s="31" t="str">
        <f t="shared" si="136"/>
        <v/>
      </c>
      <c r="AU280" s="51"/>
      <c r="AV280" s="33"/>
      <c r="AW280" s="34"/>
      <c r="AX280" s="34" t="str">
        <f t="shared" si="137"/>
        <v/>
      </c>
      <c r="AY280" s="34"/>
      <c r="AZ280" s="34"/>
      <c r="BA280" s="34"/>
      <c r="BB280" s="34" t="str">
        <f t="shared" si="152"/>
        <v/>
      </c>
      <c r="BC280" s="31" t="str">
        <f t="shared" si="138"/>
        <v/>
      </c>
      <c r="BD280" s="51"/>
      <c r="BE280" s="33"/>
      <c r="BF280" s="34"/>
      <c r="BG280" s="34" t="str">
        <f t="shared" si="139"/>
        <v/>
      </c>
      <c r="BH280" s="34"/>
      <c r="BI280" s="34"/>
      <c r="BJ280" s="34"/>
      <c r="BK280" s="34" t="str">
        <f t="shared" si="153"/>
        <v/>
      </c>
      <c r="BL280" s="31" t="str">
        <f t="shared" si="140"/>
        <v/>
      </c>
      <c r="BM280" s="51"/>
      <c r="BN280" s="33"/>
      <c r="BO280" s="34"/>
      <c r="BP280" s="34" t="str">
        <f t="shared" si="141"/>
        <v/>
      </c>
      <c r="BQ280" s="34"/>
      <c r="BR280" s="34"/>
      <c r="BS280" s="34"/>
      <c r="BT280" s="34" t="str">
        <f t="shared" si="154"/>
        <v/>
      </c>
      <c r="BU280" s="31" t="str">
        <f t="shared" si="142"/>
        <v/>
      </c>
      <c r="BV280" s="51"/>
      <c r="BW280" s="33"/>
      <c r="BX280" s="34"/>
      <c r="BY280" s="34" t="str">
        <f t="shared" si="143"/>
        <v/>
      </c>
      <c r="BZ280" s="34"/>
      <c r="CA280" s="34"/>
      <c r="CB280" s="34"/>
      <c r="CC280" s="34" t="str">
        <f t="shared" si="155"/>
        <v/>
      </c>
      <c r="CD280" s="31" t="str">
        <f t="shared" si="144"/>
        <v/>
      </c>
      <c r="CE280" s="51"/>
      <c r="CF280" s="33"/>
      <c r="CG280" s="34" t="str">
        <f>IF($A280="","",IF(CF280="","I",LOOKUP(CF280/CH$2,{0,0.4,0.45,0.5,0.55,0.6,0.65,0.7,0.75,0.8,1},{"F","D","C","C+","B-","B","B+","A-","A","A+"})))</f>
        <v/>
      </c>
      <c r="CH280" s="35" t="str">
        <f>IF($A280="","",IF(CF280="","--",LOOKUP(CF280/CH$2,{0,0.4,0.45,0.5,0.55,0.6,0.65,0.7,0.75,0.8,1},{0,2,2.25,2.5,2.75,3,3.25,3.5,3.75,4})))</f>
        <v/>
      </c>
      <c r="CI280" s="52"/>
      <c r="CJ280" s="36"/>
      <c r="CK280" s="36"/>
      <c r="CL280" s="36" t="str">
        <f t="shared" si="145"/>
        <v/>
      </c>
      <c r="CM280" s="36"/>
      <c r="CN280" s="37"/>
      <c r="CO280" s="36"/>
      <c r="CP280" s="60" t="str">
        <f t="shared" si="146"/>
        <v/>
      </c>
      <c r="CQ280" s="64"/>
      <c r="CR280" s="35"/>
    </row>
    <row r="281" spans="1:96" s="38" customFormat="1" x14ac:dyDescent="0.25">
      <c r="A281" s="31"/>
      <c r="B281" s="32"/>
      <c r="C281" s="33"/>
      <c r="D281" s="34"/>
      <c r="E281" s="34" t="str">
        <f t="shared" si="127"/>
        <v/>
      </c>
      <c r="F281" s="34"/>
      <c r="G281" s="34"/>
      <c r="H281" s="34"/>
      <c r="I281" s="34" t="str">
        <f t="shared" si="147"/>
        <v/>
      </c>
      <c r="J281" s="34" t="str">
        <f t="shared" si="128"/>
        <v/>
      </c>
      <c r="K281" s="51"/>
      <c r="L281" s="39"/>
      <c r="M281" s="34"/>
      <c r="N281" s="34" t="str">
        <f t="shared" si="129"/>
        <v/>
      </c>
      <c r="O281" s="34"/>
      <c r="P281" s="34"/>
      <c r="Q281" s="34"/>
      <c r="R281" s="34" t="str">
        <f t="shared" si="148"/>
        <v/>
      </c>
      <c r="S281" s="31" t="str">
        <f t="shared" si="130"/>
        <v/>
      </c>
      <c r="T281" s="51"/>
      <c r="U281" s="33"/>
      <c r="V281" s="34"/>
      <c r="W281" s="34" t="str">
        <f t="shared" si="131"/>
        <v/>
      </c>
      <c r="X281" s="34"/>
      <c r="Y281" s="34"/>
      <c r="Z281" s="34"/>
      <c r="AA281" s="34" t="str">
        <f t="shared" si="149"/>
        <v/>
      </c>
      <c r="AB281" s="31" t="str">
        <f t="shared" si="132"/>
        <v/>
      </c>
      <c r="AC281" s="51"/>
      <c r="AD281" s="33"/>
      <c r="AE281" s="34"/>
      <c r="AF281" s="34" t="str">
        <f t="shared" si="133"/>
        <v/>
      </c>
      <c r="AG281" s="34"/>
      <c r="AH281" s="34"/>
      <c r="AI281" s="34"/>
      <c r="AJ281" s="34" t="str">
        <f t="shared" si="150"/>
        <v/>
      </c>
      <c r="AK281" s="31" t="str">
        <f t="shared" si="134"/>
        <v/>
      </c>
      <c r="AL281" s="51"/>
      <c r="AM281" s="33"/>
      <c r="AN281" s="34"/>
      <c r="AO281" s="34" t="str">
        <f t="shared" si="135"/>
        <v/>
      </c>
      <c r="AP281" s="34"/>
      <c r="AQ281" s="34"/>
      <c r="AR281" s="34"/>
      <c r="AS281" s="34" t="str">
        <f t="shared" si="151"/>
        <v/>
      </c>
      <c r="AT281" s="31" t="str">
        <f t="shared" si="136"/>
        <v/>
      </c>
      <c r="AU281" s="51"/>
      <c r="AV281" s="33"/>
      <c r="AW281" s="34"/>
      <c r="AX281" s="34" t="str">
        <f t="shared" si="137"/>
        <v/>
      </c>
      <c r="AY281" s="34"/>
      <c r="AZ281" s="34"/>
      <c r="BA281" s="34"/>
      <c r="BB281" s="34" t="str">
        <f t="shared" si="152"/>
        <v/>
      </c>
      <c r="BC281" s="31" t="str">
        <f t="shared" si="138"/>
        <v/>
      </c>
      <c r="BD281" s="51"/>
      <c r="BE281" s="33"/>
      <c r="BF281" s="34"/>
      <c r="BG281" s="34" t="str">
        <f t="shared" si="139"/>
        <v/>
      </c>
      <c r="BH281" s="34"/>
      <c r="BI281" s="34"/>
      <c r="BJ281" s="34"/>
      <c r="BK281" s="34" t="str">
        <f t="shared" si="153"/>
        <v/>
      </c>
      <c r="BL281" s="31" t="str">
        <f t="shared" si="140"/>
        <v/>
      </c>
      <c r="BM281" s="51"/>
      <c r="BN281" s="33"/>
      <c r="BO281" s="34"/>
      <c r="BP281" s="34" t="str">
        <f t="shared" si="141"/>
        <v/>
      </c>
      <c r="BQ281" s="34"/>
      <c r="BR281" s="34"/>
      <c r="BS281" s="34"/>
      <c r="BT281" s="34" t="str">
        <f t="shared" si="154"/>
        <v/>
      </c>
      <c r="BU281" s="31" t="str">
        <f t="shared" si="142"/>
        <v/>
      </c>
      <c r="BV281" s="51"/>
      <c r="BW281" s="33"/>
      <c r="BX281" s="34"/>
      <c r="BY281" s="34" t="str">
        <f t="shared" si="143"/>
        <v/>
      </c>
      <c r="BZ281" s="34"/>
      <c r="CA281" s="34"/>
      <c r="CB281" s="34"/>
      <c r="CC281" s="34" t="str">
        <f t="shared" si="155"/>
        <v/>
      </c>
      <c r="CD281" s="31" t="str">
        <f t="shared" si="144"/>
        <v/>
      </c>
      <c r="CE281" s="51"/>
      <c r="CF281" s="33"/>
      <c r="CG281" s="34" t="str">
        <f>IF($A281="","",IF(CF281="","I",LOOKUP(CF281/CH$2,{0,0.4,0.45,0.5,0.55,0.6,0.65,0.7,0.75,0.8,1},{"F","D","C","C+","B-","B","B+","A-","A","A+"})))</f>
        <v/>
      </c>
      <c r="CH281" s="35" t="str">
        <f>IF($A281="","",IF(CF281="","--",LOOKUP(CF281/CH$2,{0,0.4,0.45,0.5,0.55,0.6,0.65,0.7,0.75,0.8,1},{0,2,2.25,2.5,2.75,3,3.25,3.5,3.75,4})))</f>
        <v/>
      </c>
      <c r="CI281" s="52"/>
      <c r="CJ281" s="36"/>
      <c r="CK281" s="36"/>
      <c r="CL281" s="36" t="str">
        <f t="shared" si="145"/>
        <v/>
      </c>
      <c r="CM281" s="36"/>
      <c r="CN281" s="37"/>
      <c r="CO281" s="36"/>
      <c r="CP281" s="60" t="str">
        <f t="shared" si="146"/>
        <v/>
      </c>
      <c r="CQ281" s="64"/>
      <c r="CR281" s="35"/>
    </row>
    <row r="282" spans="1:96" s="38" customFormat="1" x14ac:dyDescent="0.25">
      <c r="A282" s="31"/>
      <c r="B282" s="32"/>
      <c r="C282" s="33"/>
      <c r="D282" s="34"/>
      <c r="E282" s="34" t="str">
        <f t="shared" si="127"/>
        <v/>
      </c>
      <c r="F282" s="34"/>
      <c r="G282" s="34"/>
      <c r="H282" s="34"/>
      <c r="I282" s="34" t="str">
        <f t="shared" si="147"/>
        <v/>
      </c>
      <c r="J282" s="34" t="str">
        <f t="shared" si="128"/>
        <v/>
      </c>
      <c r="K282" s="51"/>
      <c r="L282" s="39"/>
      <c r="M282" s="34"/>
      <c r="N282" s="34" t="str">
        <f t="shared" si="129"/>
        <v/>
      </c>
      <c r="O282" s="34"/>
      <c r="P282" s="34"/>
      <c r="Q282" s="34"/>
      <c r="R282" s="34" t="str">
        <f t="shared" si="148"/>
        <v/>
      </c>
      <c r="S282" s="31" t="str">
        <f t="shared" si="130"/>
        <v/>
      </c>
      <c r="T282" s="51"/>
      <c r="U282" s="33"/>
      <c r="V282" s="34"/>
      <c r="W282" s="34" t="str">
        <f t="shared" si="131"/>
        <v/>
      </c>
      <c r="X282" s="34"/>
      <c r="Y282" s="34"/>
      <c r="Z282" s="34"/>
      <c r="AA282" s="34" t="str">
        <f t="shared" si="149"/>
        <v/>
      </c>
      <c r="AB282" s="31" t="str">
        <f t="shared" si="132"/>
        <v/>
      </c>
      <c r="AC282" s="51"/>
      <c r="AD282" s="33"/>
      <c r="AE282" s="34"/>
      <c r="AF282" s="34" t="str">
        <f t="shared" si="133"/>
        <v/>
      </c>
      <c r="AG282" s="34"/>
      <c r="AH282" s="34"/>
      <c r="AI282" s="34"/>
      <c r="AJ282" s="34" t="str">
        <f t="shared" si="150"/>
        <v/>
      </c>
      <c r="AK282" s="31" t="str">
        <f t="shared" si="134"/>
        <v/>
      </c>
      <c r="AL282" s="51"/>
      <c r="AM282" s="33"/>
      <c r="AN282" s="34"/>
      <c r="AO282" s="34" t="str">
        <f t="shared" si="135"/>
        <v/>
      </c>
      <c r="AP282" s="34"/>
      <c r="AQ282" s="34"/>
      <c r="AR282" s="34"/>
      <c r="AS282" s="34" t="str">
        <f t="shared" si="151"/>
        <v/>
      </c>
      <c r="AT282" s="31" t="str">
        <f t="shared" si="136"/>
        <v/>
      </c>
      <c r="AU282" s="51"/>
      <c r="AV282" s="33"/>
      <c r="AW282" s="34"/>
      <c r="AX282" s="34" t="str">
        <f t="shared" si="137"/>
        <v/>
      </c>
      <c r="AY282" s="34"/>
      <c r="AZ282" s="34"/>
      <c r="BA282" s="34"/>
      <c r="BB282" s="34" t="str">
        <f t="shared" si="152"/>
        <v/>
      </c>
      <c r="BC282" s="31" t="str">
        <f t="shared" si="138"/>
        <v/>
      </c>
      <c r="BD282" s="51"/>
      <c r="BE282" s="33"/>
      <c r="BF282" s="34"/>
      <c r="BG282" s="34" t="str">
        <f t="shared" si="139"/>
        <v/>
      </c>
      <c r="BH282" s="34"/>
      <c r="BI282" s="34"/>
      <c r="BJ282" s="34"/>
      <c r="BK282" s="34" t="str">
        <f t="shared" si="153"/>
        <v/>
      </c>
      <c r="BL282" s="31" t="str">
        <f t="shared" si="140"/>
        <v/>
      </c>
      <c r="BM282" s="51"/>
      <c r="BN282" s="33"/>
      <c r="BO282" s="34"/>
      <c r="BP282" s="34" t="str">
        <f t="shared" si="141"/>
        <v/>
      </c>
      <c r="BQ282" s="34"/>
      <c r="BR282" s="34"/>
      <c r="BS282" s="34"/>
      <c r="BT282" s="34" t="str">
        <f t="shared" si="154"/>
        <v/>
      </c>
      <c r="BU282" s="31" t="str">
        <f t="shared" si="142"/>
        <v/>
      </c>
      <c r="BV282" s="51"/>
      <c r="BW282" s="33"/>
      <c r="BX282" s="34"/>
      <c r="BY282" s="34" t="str">
        <f t="shared" si="143"/>
        <v/>
      </c>
      <c r="BZ282" s="34"/>
      <c r="CA282" s="34"/>
      <c r="CB282" s="34"/>
      <c r="CC282" s="34" t="str">
        <f t="shared" si="155"/>
        <v/>
      </c>
      <c r="CD282" s="31" t="str">
        <f t="shared" si="144"/>
        <v/>
      </c>
      <c r="CE282" s="51"/>
      <c r="CF282" s="33"/>
      <c r="CG282" s="34" t="str">
        <f>IF($A282="","",IF(CF282="","I",LOOKUP(CF282/CH$2,{0,0.4,0.45,0.5,0.55,0.6,0.65,0.7,0.75,0.8,1},{"F","D","C","C+","B-","B","B+","A-","A","A+"})))</f>
        <v/>
      </c>
      <c r="CH282" s="35" t="str">
        <f>IF($A282="","",IF(CF282="","--",LOOKUP(CF282/CH$2,{0,0.4,0.45,0.5,0.55,0.6,0.65,0.7,0.75,0.8,1},{0,2,2.25,2.5,2.75,3,3.25,3.5,3.75,4})))</f>
        <v/>
      </c>
      <c r="CI282" s="52"/>
      <c r="CJ282" s="36"/>
      <c r="CK282" s="36"/>
      <c r="CL282" s="36" t="str">
        <f t="shared" si="145"/>
        <v/>
      </c>
      <c r="CM282" s="36"/>
      <c r="CN282" s="37"/>
      <c r="CO282" s="36"/>
      <c r="CP282" s="60" t="str">
        <f t="shared" si="146"/>
        <v/>
      </c>
      <c r="CQ282" s="64"/>
      <c r="CR282" s="35"/>
    </row>
    <row r="283" spans="1:96" s="38" customFormat="1" x14ac:dyDescent="0.25">
      <c r="A283" s="31"/>
      <c r="B283" s="32"/>
      <c r="C283" s="33"/>
      <c r="D283" s="34"/>
      <c r="E283" s="34" t="str">
        <f t="shared" si="127"/>
        <v/>
      </c>
      <c r="F283" s="34"/>
      <c r="G283" s="34"/>
      <c r="H283" s="34"/>
      <c r="I283" s="34" t="str">
        <f t="shared" si="147"/>
        <v/>
      </c>
      <c r="J283" s="34" t="str">
        <f t="shared" si="128"/>
        <v/>
      </c>
      <c r="K283" s="51"/>
      <c r="L283" s="39"/>
      <c r="M283" s="34"/>
      <c r="N283" s="34" t="str">
        <f t="shared" si="129"/>
        <v/>
      </c>
      <c r="O283" s="34"/>
      <c r="P283" s="34"/>
      <c r="Q283" s="34"/>
      <c r="R283" s="34" t="str">
        <f t="shared" si="148"/>
        <v/>
      </c>
      <c r="S283" s="31" t="str">
        <f t="shared" si="130"/>
        <v/>
      </c>
      <c r="T283" s="51"/>
      <c r="U283" s="33"/>
      <c r="V283" s="34"/>
      <c r="W283" s="34" t="str">
        <f t="shared" si="131"/>
        <v/>
      </c>
      <c r="X283" s="34"/>
      <c r="Y283" s="34"/>
      <c r="Z283" s="34"/>
      <c r="AA283" s="34" t="str">
        <f t="shared" si="149"/>
        <v/>
      </c>
      <c r="AB283" s="31" t="str">
        <f t="shared" si="132"/>
        <v/>
      </c>
      <c r="AC283" s="51"/>
      <c r="AD283" s="33"/>
      <c r="AE283" s="34"/>
      <c r="AF283" s="34" t="str">
        <f t="shared" si="133"/>
        <v/>
      </c>
      <c r="AG283" s="34"/>
      <c r="AH283" s="34"/>
      <c r="AI283" s="34"/>
      <c r="AJ283" s="34" t="str">
        <f t="shared" si="150"/>
        <v/>
      </c>
      <c r="AK283" s="31" t="str">
        <f t="shared" si="134"/>
        <v/>
      </c>
      <c r="AL283" s="51"/>
      <c r="AM283" s="33"/>
      <c r="AN283" s="34"/>
      <c r="AO283" s="34" t="str">
        <f t="shared" si="135"/>
        <v/>
      </c>
      <c r="AP283" s="34"/>
      <c r="AQ283" s="34"/>
      <c r="AR283" s="34"/>
      <c r="AS283" s="34" t="str">
        <f t="shared" si="151"/>
        <v/>
      </c>
      <c r="AT283" s="31" t="str">
        <f t="shared" si="136"/>
        <v/>
      </c>
      <c r="AU283" s="51"/>
      <c r="AV283" s="33"/>
      <c r="AW283" s="34"/>
      <c r="AX283" s="34" t="str">
        <f t="shared" si="137"/>
        <v/>
      </c>
      <c r="AY283" s="34"/>
      <c r="AZ283" s="34"/>
      <c r="BA283" s="34"/>
      <c r="BB283" s="34" t="str">
        <f t="shared" si="152"/>
        <v/>
      </c>
      <c r="BC283" s="31" t="str">
        <f t="shared" si="138"/>
        <v/>
      </c>
      <c r="BD283" s="51"/>
      <c r="BE283" s="33"/>
      <c r="BF283" s="34"/>
      <c r="BG283" s="34" t="str">
        <f t="shared" si="139"/>
        <v/>
      </c>
      <c r="BH283" s="34"/>
      <c r="BI283" s="34"/>
      <c r="BJ283" s="34"/>
      <c r="BK283" s="34" t="str">
        <f t="shared" si="153"/>
        <v/>
      </c>
      <c r="BL283" s="31" t="str">
        <f t="shared" si="140"/>
        <v/>
      </c>
      <c r="BM283" s="51"/>
      <c r="BN283" s="33"/>
      <c r="BO283" s="34"/>
      <c r="BP283" s="34" t="str">
        <f t="shared" si="141"/>
        <v/>
      </c>
      <c r="BQ283" s="34"/>
      <c r="BR283" s="34"/>
      <c r="BS283" s="34"/>
      <c r="BT283" s="34" t="str">
        <f t="shared" si="154"/>
        <v/>
      </c>
      <c r="BU283" s="31" t="str">
        <f t="shared" si="142"/>
        <v/>
      </c>
      <c r="BV283" s="51"/>
      <c r="BW283" s="33"/>
      <c r="BX283" s="34"/>
      <c r="BY283" s="34" t="str">
        <f t="shared" si="143"/>
        <v/>
      </c>
      <c r="BZ283" s="34"/>
      <c r="CA283" s="34"/>
      <c r="CB283" s="34"/>
      <c r="CC283" s="34" t="str">
        <f t="shared" si="155"/>
        <v/>
      </c>
      <c r="CD283" s="31" t="str">
        <f t="shared" si="144"/>
        <v/>
      </c>
      <c r="CE283" s="51"/>
      <c r="CF283" s="33"/>
      <c r="CG283" s="34" t="str">
        <f>IF($A283="","",IF(CF283="","I",LOOKUP(CF283/CH$2,{0,0.4,0.45,0.5,0.55,0.6,0.65,0.7,0.75,0.8,1},{"F","D","C","C+","B-","B","B+","A-","A","A+"})))</f>
        <v/>
      </c>
      <c r="CH283" s="35" t="str">
        <f>IF($A283="","",IF(CF283="","--",LOOKUP(CF283/CH$2,{0,0.4,0.45,0.5,0.55,0.6,0.65,0.7,0.75,0.8,1},{0,2,2.25,2.5,2.75,3,3.25,3.5,3.75,4})))</f>
        <v/>
      </c>
      <c r="CI283" s="52"/>
      <c r="CJ283" s="36"/>
      <c r="CK283" s="36"/>
      <c r="CL283" s="36" t="str">
        <f t="shared" si="145"/>
        <v/>
      </c>
      <c r="CM283" s="36"/>
      <c r="CN283" s="37"/>
      <c r="CO283" s="36"/>
      <c r="CP283" s="60" t="str">
        <f t="shared" si="146"/>
        <v/>
      </c>
      <c r="CQ283" s="64"/>
      <c r="CR283" s="35"/>
    </row>
    <row r="284" spans="1:96" s="38" customFormat="1" x14ac:dyDescent="0.25">
      <c r="A284" s="31"/>
      <c r="B284" s="32"/>
      <c r="C284" s="33"/>
      <c r="D284" s="34"/>
      <c r="E284" s="34" t="str">
        <f t="shared" si="127"/>
        <v/>
      </c>
      <c r="F284" s="34"/>
      <c r="G284" s="34"/>
      <c r="H284" s="34"/>
      <c r="I284" s="34" t="str">
        <f t="shared" si="147"/>
        <v/>
      </c>
      <c r="J284" s="34" t="str">
        <f t="shared" si="128"/>
        <v/>
      </c>
      <c r="K284" s="51"/>
      <c r="L284" s="39"/>
      <c r="M284" s="34"/>
      <c r="N284" s="34" t="str">
        <f t="shared" si="129"/>
        <v/>
      </c>
      <c r="O284" s="34"/>
      <c r="P284" s="34"/>
      <c r="Q284" s="34"/>
      <c r="R284" s="34" t="str">
        <f t="shared" si="148"/>
        <v/>
      </c>
      <c r="S284" s="31" t="str">
        <f t="shared" si="130"/>
        <v/>
      </c>
      <c r="T284" s="51"/>
      <c r="U284" s="33"/>
      <c r="V284" s="34"/>
      <c r="W284" s="34" t="str">
        <f t="shared" si="131"/>
        <v/>
      </c>
      <c r="X284" s="34"/>
      <c r="Y284" s="34"/>
      <c r="Z284" s="34"/>
      <c r="AA284" s="34" t="str">
        <f t="shared" si="149"/>
        <v/>
      </c>
      <c r="AB284" s="31" t="str">
        <f t="shared" si="132"/>
        <v/>
      </c>
      <c r="AC284" s="51"/>
      <c r="AD284" s="33"/>
      <c r="AE284" s="34"/>
      <c r="AF284" s="34" t="str">
        <f t="shared" si="133"/>
        <v/>
      </c>
      <c r="AG284" s="34"/>
      <c r="AH284" s="34"/>
      <c r="AI284" s="34"/>
      <c r="AJ284" s="34" t="str">
        <f t="shared" si="150"/>
        <v/>
      </c>
      <c r="AK284" s="31" t="str">
        <f t="shared" si="134"/>
        <v/>
      </c>
      <c r="AL284" s="51"/>
      <c r="AM284" s="33"/>
      <c r="AN284" s="34"/>
      <c r="AO284" s="34" t="str">
        <f t="shared" si="135"/>
        <v/>
      </c>
      <c r="AP284" s="34"/>
      <c r="AQ284" s="34"/>
      <c r="AR284" s="34"/>
      <c r="AS284" s="34" t="str">
        <f t="shared" si="151"/>
        <v/>
      </c>
      <c r="AT284" s="31" t="str">
        <f t="shared" si="136"/>
        <v/>
      </c>
      <c r="AU284" s="51"/>
      <c r="AV284" s="33"/>
      <c r="AW284" s="34"/>
      <c r="AX284" s="34" t="str">
        <f t="shared" si="137"/>
        <v/>
      </c>
      <c r="AY284" s="34"/>
      <c r="AZ284" s="34"/>
      <c r="BA284" s="34"/>
      <c r="BB284" s="34" t="str">
        <f t="shared" si="152"/>
        <v/>
      </c>
      <c r="BC284" s="31" t="str">
        <f t="shared" si="138"/>
        <v/>
      </c>
      <c r="BD284" s="51"/>
      <c r="BE284" s="33"/>
      <c r="BF284" s="34"/>
      <c r="BG284" s="34" t="str">
        <f t="shared" si="139"/>
        <v/>
      </c>
      <c r="BH284" s="34"/>
      <c r="BI284" s="34"/>
      <c r="BJ284" s="34"/>
      <c r="BK284" s="34" t="str">
        <f t="shared" si="153"/>
        <v/>
      </c>
      <c r="BL284" s="31" t="str">
        <f t="shared" si="140"/>
        <v/>
      </c>
      <c r="BM284" s="51"/>
      <c r="BN284" s="33"/>
      <c r="BO284" s="34"/>
      <c r="BP284" s="34" t="str">
        <f t="shared" si="141"/>
        <v/>
      </c>
      <c r="BQ284" s="34"/>
      <c r="BR284" s="34"/>
      <c r="BS284" s="34"/>
      <c r="BT284" s="34" t="str">
        <f t="shared" si="154"/>
        <v/>
      </c>
      <c r="BU284" s="31" t="str">
        <f t="shared" si="142"/>
        <v/>
      </c>
      <c r="BV284" s="51"/>
      <c r="BW284" s="33"/>
      <c r="BX284" s="34"/>
      <c r="BY284" s="34" t="str">
        <f t="shared" si="143"/>
        <v/>
      </c>
      <c r="BZ284" s="34"/>
      <c r="CA284" s="34"/>
      <c r="CB284" s="34"/>
      <c r="CC284" s="34" t="str">
        <f t="shared" si="155"/>
        <v/>
      </c>
      <c r="CD284" s="31" t="str">
        <f t="shared" si="144"/>
        <v/>
      </c>
      <c r="CE284" s="51"/>
      <c r="CF284" s="33"/>
      <c r="CG284" s="34" t="str">
        <f>IF($A284="","",IF(CF284="","I",LOOKUP(CF284/CH$2,{0,0.4,0.45,0.5,0.55,0.6,0.65,0.7,0.75,0.8,1},{"F","D","C","C+","B-","B","B+","A-","A","A+"})))</f>
        <v/>
      </c>
      <c r="CH284" s="35" t="str">
        <f>IF($A284="","",IF(CF284="","--",LOOKUP(CF284/CH$2,{0,0.4,0.45,0.5,0.55,0.6,0.65,0.7,0.75,0.8,1},{0,2,2.25,2.5,2.75,3,3.25,3.5,3.75,4})))</f>
        <v/>
      </c>
      <c r="CI284" s="52"/>
      <c r="CJ284" s="36"/>
      <c r="CK284" s="36"/>
      <c r="CL284" s="36" t="str">
        <f t="shared" si="145"/>
        <v/>
      </c>
      <c r="CM284" s="36"/>
      <c r="CN284" s="37"/>
      <c r="CO284" s="36"/>
      <c r="CP284" s="60" t="str">
        <f t="shared" si="146"/>
        <v/>
      </c>
      <c r="CQ284" s="64"/>
      <c r="CR284" s="35"/>
    </row>
    <row r="285" spans="1:96" s="38" customFormat="1" x14ac:dyDescent="0.25">
      <c r="A285" s="31"/>
      <c r="B285" s="32"/>
      <c r="C285" s="33"/>
      <c r="D285" s="34"/>
      <c r="E285" s="34" t="str">
        <f t="shared" si="127"/>
        <v/>
      </c>
      <c r="F285" s="34"/>
      <c r="G285" s="34"/>
      <c r="H285" s="34"/>
      <c r="I285" s="34" t="str">
        <f t="shared" si="147"/>
        <v/>
      </c>
      <c r="J285" s="34" t="str">
        <f t="shared" si="128"/>
        <v/>
      </c>
      <c r="K285" s="51"/>
      <c r="L285" s="39"/>
      <c r="M285" s="34"/>
      <c r="N285" s="34" t="str">
        <f t="shared" si="129"/>
        <v/>
      </c>
      <c r="O285" s="34"/>
      <c r="P285" s="34"/>
      <c r="Q285" s="34"/>
      <c r="R285" s="34" t="str">
        <f t="shared" si="148"/>
        <v/>
      </c>
      <c r="S285" s="31" t="str">
        <f t="shared" si="130"/>
        <v/>
      </c>
      <c r="T285" s="51"/>
      <c r="U285" s="33"/>
      <c r="V285" s="34"/>
      <c r="W285" s="34" t="str">
        <f t="shared" si="131"/>
        <v/>
      </c>
      <c r="X285" s="34"/>
      <c r="Y285" s="34"/>
      <c r="Z285" s="34"/>
      <c r="AA285" s="34" t="str">
        <f t="shared" si="149"/>
        <v/>
      </c>
      <c r="AB285" s="31" t="str">
        <f t="shared" si="132"/>
        <v/>
      </c>
      <c r="AC285" s="51"/>
      <c r="AD285" s="33"/>
      <c r="AE285" s="34"/>
      <c r="AF285" s="34" t="str">
        <f t="shared" si="133"/>
        <v/>
      </c>
      <c r="AG285" s="34"/>
      <c r="AH285" s="34"/>
      <c r="AI285" s="34"/>
      <c r="AJ285" s="34" t="str">
        <f t="shared" si="150"/>
        <v/>
      </c>
      <c r="AK285" s="31" t="str">
        <f t="shared" si="134"/>
        <v/>
      </c>
      <c r="AL285" s="51"/>
      <c r="AM285" s="33"/>
      <c r="AN285" s="34"/>
      <c r="AO285" s="34" t="str">
        <f t="shared" si="135"/>
        <v/>
      </c>
      <c r="AP285" s="34"/>
      <c r="AQ285" s="34"/>
      <c r="AR285" s="34"/>
      <c r="AS285" s="34" t="str">
        <f t="shared" si="151"/>
        <v/>
      </c>
      <c r="AT285" s="31" t="str">
        <f t="shared" si="136"/>
        <v/>
      </c>
      <c r="AU285" s="51"/>
      <c r="AV285" s="33"/>
      <c r="AW285" s="34"/>
      <c r="AX285" s="34" t="str">
        <f t="shared" si="137"/>
        <v/>
      </c>
      <c r="AY285" s="34"/>
      <c r="AZ285" s="34"/>
      <c r="BA285" s="34"/>
      <c r="BB285" s="34" t="str">
        <f t="shared" si="152"/>
        <v/>
      </c>
      <c r="BC285" s="31" t="str">
        <f t="shared" si="138"/>
        <v/>
      </c>
      <c r="BD285" s="51"/>
      <c r="BE285" s="33"/>
      <c r="BF285" s="34"/>
      <c r="BG285" s="34" t="str">
        <f t="shared" si="139"/>
        <v/>
      </c>
      <c r="BH285" s="34"/>
      <c r="BI285" s="34"/>
      <c r="BJ285" s="34"/>
      <c r="BK285" s="34" t="str">
        <f t="shared" si="153"/>
        <v/>
      </c>
      <c r="BL285" s="31" t="str">
        <f t="shared" si="140"/>
        <v/>
      </c>
      <c r="BM285" s="51"/>
      <c r="BN285" s="33"/>
      <c r="BO285" s="34"/>
      <c r="BP285" s="34" t="str">
        <f t="shared" si="141"/>
        <v/>
      </c>
      <c r="BQ285" s="34"/>
      <c r="BR285" s="34"/>
      <c r="BS285" s="34"/>
      <c r="BT285" s="34" t="str">
        <f t="shared" si="154"/>
        <v/>
      </c>
      <c r="BU285" s="31" t="str">
        <f t="shared" si="142"/>
        <v/>
      </c>
      <c r="BV285" s="51"/>
      <c r="BW285" s="33"/>
      <c r="BX285" s="34"/>
      <c r="BY285" s="34" t="str">
        <f t="shared" si="143"/>
        <v/>
      </c>
      <c r="BZ285" s="34"/>
      <c r="CA285" s="34"/>
      <c r="CB285" s="34"/>
      <c r="CC285" s="34" t="str">
        <f t="shared" si="155"/>
        <v/>
      </c>
      <c r="CD285" s="31" t="str">
        <f t="shared" si="144"/>
        <v/>
      </c>
      <c r="CE285" s="51"/>
      <c r="CF285" s="33"/>
      <c r="CG285" s="34" t="str">
        <f>IF($A285="","",IF(CF285="","I",LOOKUP(CF285/CH$2,{0,0.4,0.45,0.5,0.55,0.6,0.65,0.7,0.75,0.8,1},{"F","D","C","C+","B-","B","B+","A-","A","A+"})))</f>
        <v/>
      </c>
      <c r="CH285" s="35" t="str">
        <f>IF($A285="","",IF(CF285="","--",LOOKUP(CF285/CH$2,{0,0.4,0.45,0.5,0.55,0.6,0.65,0.7,0.75,0.8,1},{0,2,2.25,2.5,2.75,3,3.25,3.5,3.75,4})))</f>
        <v/>
      </c>
      <c r="CI285" s="52"/>
      <c r="CJ285" s="36"/>
      <c r="CK285" s="36"/>
      <c r="CL285" s="36" t="str">
        <f t="shared" si="145"/>
        <v/>
      </c>
      <c r="CM285" s="36"/>
      <c r="CN285" s="37"/>
      <c r="CO285" s="36"/>
      <c r="CP285" s="60" t="str">
        <f t="shared" si="146"/>
        <v/>
      </c>
      <c r="CQ285" s="64"/>
      <c r="CR285" s="35"/>
    </row>
    <row r="286" spans="1:96" s="38" customFormat="1" x14ac:dyDescent="0.25">
      <c r="A286" s="31"/>
      <c r="B286" s="32"/>
      <c r="C286" s="33"/>
      <c r="D286" s="34"/>
      <c r="E286" s="34" t="str">
        <f t="shared" si="127"/>
        <v/>
      </c>
      <c r="F286" s="34"/>
      <c r="G286" s="34"/>
      <c r="H286" s="34"/>
      <c r="I286" s="34" t="str">
        <f t="shared" si="147"/>
        <v/>
      </c>
      <c r="J286" s="34" t="str">
        <f t="shared" si="128"/>
        <v/>
      </c>
      <c r="K286" s="51"/>
      <c r="L286" s="39"/>
      <c r="M286" s="34"/>
      <c r="N286" s="34" t="str">
        <f t="shared" si="129"/>
        <v/>
      </c>
      <c r="O286" s="34"/>
      <c r="P286" s="34"/>
      <c r="Q286" s="34"/>
      <c r="R286" s="34" t="str">
        <f t="shared" si="148"/>
        <v/>
      </c>
      <c r="S286" s="31" t="str">
        <f t="shared" si="130"/>
        <v/>
      </c>
      <c r="T286" s="51"/>
      <c r="U286" s="33"/>
      <c r="V286" s="34"/>
      <c r="W286" s="34" t="str">
        <f t="shared" si="131"/>
        <v/>
      </c>
      <c r="X286" s="34"/>
      <c r="Y286" s="34"/>
      <c r="Z286" s="34"/>
      <c r="AA286" s="34" t="str">
        <f t="shared" si="149"/>
        <v/>
      </c>
      <c r="AB286" s="31" t="str">
        <f t="shared" si="132"/>
        <v/>
      </c>
      <c r="AC286" s="51"/>
      <c r="AD286" s="33"/>
      <c r="AE286" s="34"/>
      <c r="AF286" s="34" t="str">
        <f t="shared" si="133"/>
        <v/>
      </c>
      <c r="AG286" s="34"/>
      <c r="AH286" s="34"/>
      <c r="AI286" s="34"/>
      <c r="AJ286" s="34" t="str">
        <f t="shared" si="150"/>
        <v/>
      </c>
      <c r="AK286" s="31" t="str">
        <f t="shared" si="134"/>
        <v/>
      </c>
      <c r="AL286" s="51"/>
      <c r="AM286" s="33"/>
      <c r="AN286" s="34"/>
      <c r="AO286" s="34" t="str">
        <f t="shared" si="135"/>
        <v/>
      </c>
      <c r="AP286" s="34"/>
      <c r="AQ286" s="34"/>
      <c r="AR286" s="34"/>
      <c r="AS286" s="34" t="str">
        <f t="shared" si="151"/>
        <v/>
      </c>
      <c r="AT286" s="31" t="str">
        <f t="shared" si="136"/>
        <v/>
      </c>
      <c r="AU286" s="51"/>
      <c r="AV286" s="33"/>
      <c r="AW286" s="34"/>
      <c r="AX286" s="34" t="str">
        <f t="shared" si="137"/>
        <v/>
      </c>
      <c r="AY286" s="34"/>
      <c r="AZ286" s="34"/>
      <c r="BA286" s="34"/>
      <c r="BB286" s="34" t="str">
        <f t="shared" si="152"/>
        <v/>
      </c>
      <c r="BC286" s="31" t="str">
        <f t="shared" si="138"/>
        <v/>
      </c>
      <c r="BD286" s="51"/>
      <c r="BE286" s="33"/>
      <c r="BF286" s="34"/>
      <c r="BG286" s="34" t="str">
        <f t="shared" si="139"/>
        <v/>
      </c>
      <c r="BH286" s="34"/>
      <c r="BI286" s="34"/>
      <c r="BJ286" s="34"/>
      <c r="BK286" s="34" t="str">
        <f t="shared" si="153"/>
        <v/>
      </c>
      <c r="BL286" s="31" t="str">
        <f t="shared" si="140"/>
        <v/>
      </c>
      <c r="BM286" s="51"/>
      <c r="BN286" s="33"/>
      <c r="BO286" s="34"/>
      <c r="BP286" s="34" t="str">
        <f t="shared" si="141"/>
        <v/>
      </c>
      <c r="BQ286" s="34"/>
      <c r="BR286" s="34"/>
      <c r="BS286" s="34"/>
      <c r="BT286" s="34" t="str">
        <f t="shared" si="154"/>
        <v/>
      </c>
      <c r="BU286" s="31" t="str">
        <f t="shared" si="142"/>
        <v/>
      </c>
      <c r="BV286" s="51"/>
      <c r="BW286" s="33"/>
      <c r="BX286" s="34"/>
      <c r="BY286" s="34" t="str">
        <f t="shared" si="143"/>
        <v/>
      </c>
      <c r="BZ286" s="34"/>
      <c r="CA286" s="34"/>
      <c r="CB286" s="34"/>
      <c r="CC286" s="34" t="str">
        <f t="shared" si="155"/>
        <v/>
      </c>
      <c r="CD286" s="31" t="str">
        <f t="shared" si="144"/>
        <v/>
      </c>
      <c r="CE286" s="51"/>
      <c r="CF286" s="33"/>
      <c r="CG286" s="34" t="str">
        <f>IF($A286="","",IF(CF286="","I",LOOKUP(CF286/CH$2,{0,0.4,0.45,0.5,0.55,0.6,0.65,0.7,0.75,0.8,1},{"F","D","C","C+","B-","B","B+","A-","A","A+"})))</f>
        <v/>
      </c>
      <c r="CH286" s="35" t="str">
        <f>IF($A286="","",IF(CF286="","--",LOOKUP(CF286/CH$2,{0,0.4,0.45,0.5,0.55,0.6,0.65,0.7,0.75,0.8,1},{0,2,2.25,2.5,2.75,3,3.25,3.5,3.75,4})))</f>
        <v/>
      </c>
      <c r="CI286" s="52"/>
      <c r="CJ286" s="36"/>
      <c r="CK286" s="36"/>
      <c r="CL286" s="36" t="str">
        <f t="shared" si="145"/>
        <v/>
      </c>
      <c r="CM286" s="36"/>
      <c r="CN286" s="37"/>
      <c r="CO286" s="36"/>
      <c r="CP286" s="60" t="str">
        <f t="shared" si="146"/>
        <v/>
      </c>
      <c r="CQ286" s="64"/>
      <c r="CR286" s="35"/>
    </row>
    <row r="287" spans="1:96" s="38" customFormat="1" x14ac:dyDescent="0.25">
      <c r="A287" s="31"/>
      <c r="B287" s="32"/>
      <c r="C287" s="33"/>
      <c r="D287" s="34"/>
      <c r="E287" s="34" t="str">
        <f t="shared" si="127"/>
        <v/>
      </c>
      <c r="F287" s="34"/>
      <c r="G287" s="34"/>
      <c r="H287" s="34"/>
      <c r="I287" s="34" t="str">
        <f t="shared" si="147"/>
        <v/>
      </c>
      <c r="J287" s="34" t="str">
        <f t="shared" si="128"/>
        <v/>
      </c>
      <c r="K287" s="51"/>
      <c r="L287" s="39"/>
      <c r="M287" s="34"/>
      <c r="N287" s="34" t="str">
        <f t="shared" si="129"/>
        <v/>
      </c>
      <c r="O287" s="34"/>
      <c r="P287" s="34"/>
      <c r="Q287" s="34"/>
      <c r="R287" s="34" t="str">
        <f t="shared" si="148"/>
        <v/>
      </c>
      <c r="S287" s="31" t="str">
        <f t="shared" si="130"/>
        <v/>
      </c>
      <c r="T287" s="51"/>
      <c r="U287" s="33"/>
      <c r="V287" s="34"/>
      <c r="W287" s="34" t="str">
        <f t="shared" si="131"/>
        <v/>
      </c>
      <c r="X287" s="34"/>
      <c r="Y287" s="34"/>
      <c r="Z287" s="34"/>
      <c r="AA287" s="34" t="str">
        <f t="shared" si="149"/>
        <v/>
      </c>
      <c r="AB287" s="31" t="str">
        <f t="shared" si="132"/>
        <v/>
      </c>
      <c r="AC287" s="51"/>
      <c r="AD287" s="33"/>
      <c r="AE287" s="34"/>
      <c r="AF287" s="34" t="str">
        <f t="shared" si="133"/>
        <v/>
      </c>
      <c r="AG287" s="34"/>
      <c r="AH287" s="34"/>
      <c r="AI287" s="34"/>
      <c r="AJ287" s="34" t="str">
        <f t="shared" si="150"/>
        <v/>
      </c>
      <c r="AK287" s="31" t="str">
        <f t="shared" si="134"/>
        <v/>
      </c>
      <c r="AL287" s="51"/>
      <c r="AM287" s="33"/>
      <c r="AN287" s="34"/>
      <c r="AO287" s="34" t="str">
        <f t="shared" si="135"/>
        <v/>
      </c>
      <c r="AP287" s="34"/>
      <c r="AQ287" s="34"/>
      <c r="AR287" s="34"/>
      <c r="AS287" s="34" t="str">
        <f t="shared" si="151"/>
        <v/>
      </c>
      <c r="AT287" s="31" t="str">
        <f t="shared" si="136"/>
        <v/>
      </c>
      <c r="AU287" s="51"/>
      <c r="AV287" s="33"/>
      <c r="AW287" s="34"/>
      <c r="AX287" s="34" t="str">
        <f t="shared" si="137"/>
        <v/>
      </c>
      <c r="AY287" s="34"/>
      <c r="AZ287" s="34"/>
      <c r="BA287" s="34"/>
      <c r="BB287" s="34" t="str">
        <f t="shared" si="152"/>
        <v/>
      </c>
      <c r="BC287" s="31" t="str">
        <f t="shared" si="138"/>
        <v/>
      </c>
      <c r="BD287" s="51"/>
      <c r="BE287" s="33"/>
      <c r="BF287" s="34"/>
      <c r="BG287" s="34" t="str">
        <f t="shared" si="139"/>
        <v/>
      </c>
      <c r="BH287" s="34"/>
      <c r="BI287" s="34"/>
      <c r="BJ287" s="34"/>
      <c r="BK287" s="34" t="str">
        <f t="shared" si="153"/>
        <v/>
      </c>
      <c r="BL287" s="31" t="str">
        <f t="shared" si="140"/>
        <v/>
      </c>
      <c r="BM287" s="51"/>
      <c r="BN287" s="33"/>
      <c r="BO287" s="34"/>
      <c r="BP287" s="34" t="str">
        <f t="shared" si="141"/>
        <v/>
      </c>
      <c r="BQ287" s="34"/>
      <c r="BR287" s="34"/>
      <c r="BS287" s="34"/>
      <c r="BT287" s="34" t="str">
        <f t="shared" si="154"/>
        <v/>
      </c>
      <c r="BU287" s="31" t="str">
        <f t="shared" si="142"/>
        <v/>
      </c>
      <c r="BV287" s="51"/>
      <c r="BW287" s="33"/>
      <c r="BX287" s="34"/>
      <c r="BY287" s="34" t="str">
        <f t="shared" si="143"/>
        <v/>
      </c>
      <c r="BZ287" s="34"/>
      <c r="CA287" s="34"/>
      <c r="CB287" s="34"/>
      <c r="CC287" s="34" t="str">
        <f t="shared" si="155"/>
        <v/>
      </c>
      <c r="CD287" s="31" t="str">
        <f t="shared" si="144"/>
        <v/>
      </c>
      <c r="CE287" s="51"/>
      <c r="CF287" s="33"/>
      <c r="CG287" s="34" t="str">
        <f>IF($A287="","",IF(CF287="","I",LOOKUP(CF287/CH$2,{0,0.4,0.45,0.5,0.55,0.6,0.65,0.7,0.75,0.8,1},{"F","D","C","C+","B-","B","B+","A-","A","A+"})))</f>
        <v/>
      </c>
      <c r="CH287" s="35" t="str">
        <f>IF($A287="","",IF(CF287="","--",LOOKUP(CF287/CH$2,{0,0.4,0.45,0.5,0.55,0.6,0.65,0.7,0.75,0.8,1},{0,2,2.25,2.5,2.75,3,3.25,3.5,3.75,4})))</f>
        <v/>
      </c>
      <c r="CI287" s="52"/>
      <c r="CJ287" s="36"/>
      <c r="CK287" s="36"/>
      <c r="CL287" s="36" t="str">
        <f t="shared" si="145"/>
        <v/>
      </c>
      <c r="CM287" s="36"/>
      <c r="CN287" s="37"/>
      <c r="CO287" s="36"/>
      <c r="CP287" s="60" t="str">
        <f t="shared" si="146"/>
        <v/>
      </c>
      <c r="CQ287" s="64"/>
      <c r="CR287" s="35"/>
    </row>
    <row r="288" spans="1:96" s="38" customFormat="1" x14ac:dyDescent="0.25">
      <c r="A288" s="31"/>
      <c r="B288" s="32"/>
      <c r="C288" s="33"/>
      <c r="D288" s="34"/>
      <c r="E288" s="34" t="str">
        <f t="shared" si="127"/>
        <v/>
      </c>
      <c r="F288" s="34"/>
      <c r="G288" s="34"/>
      <c r="H288" s="34"/>
      <c r="I288" s="34" t="str">
        <f t="shared" si="147"/>
        <v/>
      </c>
      <c r="J288" s="34" t="str">
        <f t="shared" si="128"/>
        <v/>
      </c>
      <c r="K288" s="51"/>
      <c r="L288" s="39"/>
      <c r="M288" s="34"/>
      <c r="N288" s="34" t="str">
        <f t="shared" si="129"/>
        <v/>
      </c>
      <c r="O288" s="34"/>
      <c r="P288" s="34"/>
      <c r="Q288" s="34"/>
      <c r="R288" s="34" t="str">
        <f t="shared" si="148"/>
        <v/>
      </c>
      <c r="S288" s="31" t="str">
        <f t="shared" si="130"/>
        <v/>
      </c>
      <c r="T288" s="51"/>
      <c r="U288" s="33"/>
      <c r="V288" s="34"/>
      <c r="W288" s="34" t="str">
        <f t="shared" si="131"/>
        <v/>
      </c>
      <c r="X288" s="34"/>
      <c r="Y288" s="34"/>
      <c r="Z288" s="34"/>
      <c r="AA288" s="34" t="str">
        <f t="shared" si="149"/>
        <v/>
      </c>
      <c r="AB288" s="31" t="str">
        <f t="shared" si="132"/>
        <v/>
      </c>
      <c r="AC288" s="51"/>
      <c r="AD288" s="33"/>
      <c r="AE288" s="34"/>
      <c r="AF288" s="34" t="str">
        <f t="shared" si="133"/>
        <v/>
      </c>
      <c r="AG288" s="34"/>
      <c r="AH288" s="34"/>
      <c r="AI288" s="34"/>
      <c r="AJ288" s="34" t="str">
        <f t="shared" si="150"/>
        <v/>
      </c>
      <c r="AK288" s="31" t="str">
        <f t="shared" si="134"/>
        <v/>
      </c>
      <c r="AL288" s="51"/>
      <c r="AM288" s="33"/>
      <c r="AN288" s="34"/>
      <c r="AO288" s="34" t="str">
        <f t="shared" si="135"/>
        <v/>
      </c>
      <c r="AP288" s="34"/>
      <c r="AQ288" s="34"/>
      <c r="AR288" s="34"/>
      <c r="AS288" s="34" t="str">
        <f t="shared" si="151"/>
        <v/>
      </c>
      <c r="AT288" s="31" t="str">
        <f t="shared" si="136"/>
        <v/>
      </c>
      <c r="AU288" s="51"/>
      <c r="AV288" s="33"/>
      <c r="AW288" s="34"/>
      <c r="AX288" s="34" t="str">
        <f t="shared" si="137"/>
        <v/>
      </c>
      <c r="AY288" s="34"/>
      <c r="AZ288" s="34"/>
      <c r="BA288" s="34"/>
      <c r="BB288" s="34" t="str">
        <f t="shared" si="152"/>
        <v/>
      </c>
      <c r="BC288" s="31" t="str">
        <f t="shared" si="138"/>
        <v/>
      </c>
      <c r="BD288" s="51"/>
      <c r="BE288" s="33"/>
      <c r="BF288" s="34"/>
      <c r="BG288" s="34" t="str">
        <f t="shared" si="139"/>
        <v/>
      </c>
      <c r="BH288" s="34"/>
      <c r="BI288" s="34"/>
      <c r="BJ288" s="34"/>
      <c r="BK288" s="34" t="str">
        <f t="shared" si="153"/>
        <v/>
      </c>
      <c r="BL288" s="31" t="str">
        <f t="shared" si="140"/>
        <v/>
      </c>
      <c r="BM288" s="51"/>
      <c r="BN288" s="33"/>
      <c r="BO288" s="34"/>
      <c r="BP288" s="34" t="str">
        <f t="shared" si="141"/>
        <v/>
      </c>
      <c r="BQ288" s="34"/>
      <c r="BR288" s="34"/>
      <c r="BS288" s="34"/>
      <c r="BT288" s="34" t="str">
        <f t="shared" si="154"/>
        <v/>
      </c>
      <c r="BU288" s="31" t="str">
        <f t="shared" si="142"/>
        <v/>
      </c>
      <c r="BV288" s="51"/>
      <c r="BW288" s="33"/>
      <c r="BX288" s="34"/>
      <c r="BY288" s="34" t="str">
        <f t="shared" si="143"/>
        <v/>
      </c>
      <c r="BZ288" s="34"/>
      <c r="CA288" s="34"/>
      <c r="CB288" s="34"/>
      <c r="CC288" s="34" t="str">
        <f t="shared" si="155"/>
        <v/>
      </c>
      <c r="CD288" s="31" t="str">
        <f t="shared" si="144"/>
        <v/>
      </c>
      <c r="CE288" s="51"/>
      <c r="CF288" s="33"/>
      <c r="CG288" s="34" t="str">
        <f>IF($A288="","",IF(CF288="","I",LOOKUP(CF288/CH$2,{0,0.4,0.45,0.5,0.55,0.6,0.65,0.7,0.75,0.8,1},{"F","D","C","C+","B-","B","B+","A-","A","A+"})))</f>
        <v/>
      </c>
      <c r="CH288" s="35" t="str">
        <f>IF($A288="","",IF(CF288="","--",LOOKUP(CF288/CH$2,{0,0.4,0.45,0.5,0.55,0.6,0.65,0.7,0.75,0.8,1},{0,2,2.25,2.5,2.75,3,3.25,3.5,3.75,4})))</f>
        <v/>
      </c>
      <c r="CI288" s="52"/>
      <c r="CJ288" s="36"/>
      <c r="CK288" s="36"/>
      <c r="CL288" s="36" t="str">
        <f t="shared" si="145"/>
        <v/>
      </c>
      <c r="CM288" s="36"/>
      <c r="CN288" s="37"/>
      <c r="CO288" s="36"/>
      <c r="CP288" s="60" t="str">
        <f t="shared" si="146"/>
        <v/>
      </c>
      <c r="CQ288" s="64"/>
      <c r="CR288" s="35"/>
    </row>
    <row r="289" spans="1:96" s="38" customFormat="1" x14ac:dyDescent="0.25">
      <c r="A289" s="31"/>
      <c r="B289" s="32"/>
      <c r="C289" s="33"/>
      <c r="D289" s="34"/>
      <c r="E289" s="34" t="str">
        <f t="shared" si="127"/>
        <v/>
      </c>
      <c r="F289" s="34"/>
      <c r="G289" s="34"/>
      <c r="H289" s="34"/>
      <c r="I289" s="34" t="str">
        <f t="shared" si="147"/>
        <v/>
      </c>
      <c r="J289" s="34" t="str">
        <f t="shared" si="128"/>
        <v/>
      </c>
      <c r="K289" s="51"/>
      <c r="L289" s="39"/>
      <c r="M289" s="34"/>
      <c r="N289" s="34" t="str">
        <f t="shared" si="129"/>
        <v/>
      </c>
      <c r="O289" s="34"/>
      <c r="P289" s="34"/>
      <c r="Q289" s="34"/>
      <c r="R289" s="34" t="str">
        <f t="shared" si="148"/>
        <v/>
      </c>
      <c r="S289" s="31" t="str">
        <f t="shared" si="130"/>
        <v/>
      </c>
      <c r="T289" s="51"/>
      <c r="U289" s="33"/>
      <c r="V289" s="34"/>
      <c r="W289" s="34" t="str">
        <f t="shared" si="131"/>
        <v/>
      </c>
      <c r="X289" s="34"/>
      <c r="Y289" s="34"/>
      <c r="Z289" s="34"/>
      <c r="AA289" s="34" t="str">
        <f t="shared" si="149"/>
        <v/>
      </c>
      <c r="AB289" s="31" t="str">
        <f t="shared" si="132"/>
        <v/>
      </c>
      <c r="AC289" s="51"/>
      <c r="AD289" s="33"/>
      <c r="AE289" s="34"/>
      <c r="AF289" s="34" t="str">
        <f t="shared" si="133"/>
        <v/>
      </c>
      <c r="AG289" s="34"/>
      <c r="AH289" s="34"/>
      <c r="AI289" s="34"/>
      <c r="AJ289" s="34" t="str">
        <f t="shared" si="150"/>
        <v/>
      </c>
      <c r="AK289" s="31" t="str">
        <f t="shared" si="134"/>
        <v/>
      </c>
      <c r="AL289" s="51"/>
      <c r="AM289" s="33"/>
      <c r="AN289" s="34"/>
      <c r="AO289" s="34" t="str">
        <f t="shared" si="135"/>
        <v/>
      </c>
      <c r="AP289" s="34"/>
      <c r="AQ289" s="34"/>
      <c r="AR289" s="34"/>
      <c r="AS289" s="34" t="str">
        <f t="shared" si="151"/>
        <v/>
      </c>
      <c r="AT289" s="31" t="str">
        <f t="shared" si="136"/>
        <v/>
      </c>
      <c r="AU289" s="51"/>
      <c r="AV289" s="33"/>
      <c r="AW289" s="34"/>
      <c r="AX289" s="34" t="str">
        <f t="shared" si="137"/>
        <v/>
      </c>
      <c r="AY289" s="34"/>
      <c r="AZ289" s="34"/>
      <c r="BA289" s="34"/>
      <c r="BB289" s="34" t="str">
        <f t="shared" si="152"/>
        <v/>
      </c>
      <c r="BC289" s="31" t="str">
        <f t="shared" si="138"/>
        <v/>
      </c>
      <c r="BD289" s="51"/>
      <c r="BE289" s="33"/>
      <c r="BF289" s="34"/>
      <c r="BG289" s="34" t="str">
        <f t="shared" si="139"/>
        <v/>
      </c>
      <c r="BH289" s="34"/>
      <c r="BI289" s="34"/>
      <c r="BJ289" s="34"/>
      <c r="BK289" s="34" t="str">
        <f t="shared" si="153"/>
        <v/>
      </c>
      <c r="BL289" s="31" t="str">
        <f t="shared" si="140"/>
        <v/>
      </c>
      <c r="BM289" s="51"/>
      <c r="BN289" s="33"/>
      <c r="BO289" s="34"/>
      <c r="BP289" s="34" t="str">
        <f t="shared" si="141"/>
        <v/>
      </c>
      <c r="BQ289" s="34"/>
      <c r="BR289" s="34"/>
      <c r="BS289" s="34"/>
      <c r="BT289" s="34" t="str">
        <f t="shared" si="154"/>
        <v/>
      </c>
      <c r="BU289" s="31" t="str">
        <f t="shared" si="142"/>
        <v/>
      </c>
      <c r="BV289" s="51"/>
      <c r="BW289" s="33"/>
      <c r="BX289" s="34"/>
      <c r="BY289" s="34" t="str">
        <f t="shared" si="143"/>
        <v/>
      </c>
      <c r="BZ289" s="34"/>
      <c r="CA289" s="34"/>
      <c r="CB289" s="34"/>
      <c r="CC289" s="34" t="str">
        <f t="shared" si="155"/>
        <v/>
      </c>
      <c r="CD289" s="31" t="str">
        <f t="shared" si="144"/>
        <v/>
      </c>
      <c r="CE289" s="51"/>
      <c r="CF289" s="33"/>
      <c r="CG289" s="34" t="str">
        <f>IF($A289="","",IF(CF289="","I",LOOKUP(CF289/CH$2,{0,0.4,0.45,0.5,0.55,0.6,0.65,0.7,0.75,0.8,1},{"F","D","C","C+","B-","B","B+","A-","A","A+"})))</f>
        <v/>
      </c>
      <c r="CH289" s="35" t="str">
        <f>IF($A289="","",IF(CF289="","--",LOOKUP(CF289/CH$2,{0,0.4,0.45,0.5,0.55,0.6,0.65,0.7,0.75,0.8,1},{0,2,2.25,2.5,2.75,3,3.25,3.5,3.75,4})))</f>
        <v/>
      </c>
      <c r="CI289" s="52"/>
      <c r="CJ289" s="36"/>
      <c r="CK289" s="36"/>
      <c r="CL289" s="36" t="str">
        <f t="shared" si="145"/>
        <v/>
      </c>
      <c r="CM289" s="36"/>
      <c r="CN289" s="37"/>
      <c r="CO289" s="36"/>
      <c r="CP289" s="60" t="str">
        <f t="shared" si="146"/>
        <v/>
      </c>
      <c r="CQ289" s="64"/>
      <c r="CR289" s="35"/>
    </row>
    <row r="290" spans="1:96" s="38" customFormat="1" x14ac:dyDescent="0.25">
      <c r="A290" s="31"/>
      <c r="B290" s="32"/>
      <c r="C290" s="33"/>
      <c r="D290" s="34"/>
      <c r="E290" s="34" t="str">
        <f t="shared" si="127"/>
        <v/>
      </c>
      <c r="F290" s="34"/>
      <c r="G290" s="34"/>
      <c r="H290" s="34"/>
      <c r="I290" s="34" t="str">
        <f t="shared" si="147"/>
        <v/>
      </c>
      <c r="J290" s="34" t="str">
        <f t="shared" si="128"/>
        <v/>
      </c>
      <c r="K290" s="51"/>
      <c r="L290" s="39"/>
      <c r="M290" s="34"/>
      <c r="N290" s="34" t="str">
        <f t="shared" si="129"/>
        <v/>
      </c>
      <c r="O290" s="34"/>
      <c r="P290" s="34"/>
      <c r="Q290" s="34"/>
      <c r="R290" s="34" t="str">
        <f t="shared" si="148"/>
        <v/>
      </c>
      <c r="S290" s="31" t="str">
        <f t="shared" si="130"/>
        <v/>
      </c>
      <c r="T290" s="51"/>
      <c r="U290" s="33"/>
      <c r="V290" s="34"/>
      <c r="W290" s="34" t="str">
        <f t="shared" si="131"/>
        <v/>
      </c>
      <c r="X290" s="34"/>
      <c r="Y290" s="34"/>
      <c r="Z290" s="34"/>
      <c r="AA290" s="34" t="str">
        <f t="shared" si="149"/>
        <v/>
      </c>
      <c r="AB290" s="31" t="str">
        <f t="shared" si="132"/>
        <v/>
      </c>
      <c r="AC290" s="51"/>
      <c r="AD290" s="33"/>
      <c r="AE290" s="34"/>
      <c r="AF290" s="34" t="str">
        <f t="shared" si="133"/>
        <v/>
      </c>
      <c r="AG290" s="34"/>
      <c r="AH290" s="34"/>
      <c r="AI290" s="34"/>
      <c r="AJ290" s="34" t="str">
        <f t="shared" si="150"/>
        <v/>
      </c>
      <c r="AK290" s="31" t="str">
        <f t="shared" si="134"/>
        <v/>
      </c>
      <c r="AL290" s="51"/>
      <c r="AM290" s="33"/>
      <c r="AN290" s="34"/>
      <c r="AO290" s="34" t="str">
        <f t="shared" si="135"/>
        <v/>
      </c>
      <c r="AP290" s="34"/>
      <c r="AQ290" s="34"/>
      <c r="AR290" s="34"/>
      <c r="AS290" s="34" t="str">
        <f t="shared" si="151"/>
        <v/>
      </c>
      <c r="AT290" s="31" t="str">
        <f t="shared" si="136"/>
        <v/>
      </c>
      <c r="AU290" s="51"/>
      <c r="AV290" s="33"/>
      <c r="AW290" s="34"/>
      <c r="AX290" s="34" t="str">
        <f t="shared" si="137"/>
        <v/>
      </c>
      <c r="AY290" s="34"/>
      <c r="AZ290" s="34"/>
      <c r="BA290" s="34"/>
      <c r="BB290" s="34" t="str">
        <f t="shared" si="152"/>
        <v/>
      </c>
      <c r="BC290" s="31" t="str">
        <f t="shared" si="138"/>
        <v/>
      </c>
      <c r="BD290" s="51"/>
      <c r="BE290" s="33"/>
      <c r="BF290" s="34"/>
      <c r="BG290" s="34" t="str">
        <f t="shared" si="139"/>
        <v/>
      </c>
      <c r="BH290" s="34"/>
      <c r="BI290" s="34"/>
      <c r="BJ290" s="34"/>
      <c r="BK290" s="34" t="str">
        <f t="shared" si="153"/>
        <v/>
      </c>
      <c r="BL290" s="31" t="str">
        <f t="shared" si="140"/>
        <v/>
      </c>
      <c r="BM290" s="51"/>
      <c r="BN290" s="33"/>
      <c r="BO290" s="34"/>
      <c r="BP290" s="34" t="str">
        <f t="shared" si="141"/>
        <v/>
      </c>
      <c r="BQ290" s="34"/>
      <c r="BR290" s="34"/>
      <c r="BS290" s="34"/>
      <c r="BT290" s="34" t="str">
        <f t="shared" si="154"/>
        <v/>
      </c>
      <c r="BU290" s="31" t="str">
        <f t="shared" si="142"/>
        <v/>
      </c>
      <c r="BV290" s="51"/>
      <c r="BW290" s="33"/>
      <c r="BX290" s="34"/>
      <c r="BY290" s="34" t="str">
        <f t="shared" si="143"/>
        <v/>
      </c>
      <c r="BZ290" s="34"/>
      <c r="CA290" s="34"/>
      <c r="CB290" s="34"/>
      <c r="CC290" s="34" t="str">
        <f t="shared" si="155"/>
        <v/>
      </c>
      <c r="CD290" s="31" t="str">
        <f t="shared" si="144"/>
        <v/>
      </c>
      <c r="CE290" s="51"/>
      <c r="CF290" s="33"/>
      <c r="CG290" s="34" t="str">
        <f>IF($A290="","",IF(CF290="","I",LOOKUP(CF290/CH$2,{0,0.4,0.45,0.5,0.55,0.6,0.65,0.7,0.75,0.8,1},{"F","D","C","C+","B-","B","B+","A-","A","A+"})))</f>
        <v/>
      </c>
      <c r="CH290" s="35" t="str">
        <f>IF($A290="","",IF(CF290="","--",LOOKUP(CF290/CH$2,{0,0.4,0.45,0.5,0.55,0.6,0.65,0.7,0.75,0.8,1},{0,2,2.25,2.5,2.75,3,3.25,3.5,3.75,4})))</f>
        <v/>
      </c>
      <c r="CI290" s="52"/>
      <c r="CJ290" s="36"/>
      <c r="CK290" s="36"/>
      <c r="CL290" s="36" t="str">
        <f t="shared" si="145"/>
        <v/>
      </c>
      <c r="CM290" s="36"/>
      <c r="CN290" s="37"/>
      <c r="CO290" s="36"/>
      <c r="CP290" s="60" t="str">
        <f t="shared" si="146"/>
        <v/>
      </c>
      <c r="CQ290" s="64"/>
      <c r="CR290" s="35"/>
    </row>
    <row r="291" spans="1:96" s="38" customFormat="1" x14ac:dyDescent="0.25">
      <c r="A291" s="31"/>
      <c r="B291" s="32"/>
      <c r="C291" s="33"/>
      <c r="D291" s="34"/>
      <c r="E291" s="34" t="str">
        <f t="shared" si="127"/>
        <v/>
      </c>
      <c r="F291" s="34"/>
      <c r="G291" s="34"/>
      <c r="H291" s="34"/>
      <c r="I291" s="34" t="str">
        <f t="shared" si="147"/>
        <v/>
      </c>
      <c r="J291" s="34" t="str">
        <f t="shared" si="128"/>
        <v/>
      </c>
      <c r="K291" s="51"/>
      <c r="L291" s="39"/>
      <c r="M291" s="34"/>
      <c r="N291" s="34" t="str">
        <f t="shared" si="129"/>
        <v/>
      </c>
      <c r="O291" s="34"/>
      <c r="P291" s="34"/>
      <c r="Q291" s="34"/>
      <c r="R291" s="34" t="str">
        <f t="shared" si="148"/>
        <v/>
      </c>
      <c r="S291" s="31" t="str">
        <f t="shared" si="130"/>
        <v/>
      </c>
      <c r="T291" s="51"/>
      <c r="U291" s="33"/>
      <c r="V291" s="34"/>
      <c r="W291" s="34" t="str">
        <f t="shared" si="131"/>
        <v/>
      </c>
      <c r="X291" s="34"/>
      <c r="Y291" s="34"/>
      <c r="Z291" s="34"/>
      <c r="AA291" s="34" t="str">
        <f t="shared" si="149"/>
        <v/>
      </c>
      <c r="AB291" s="31" t="str">
        <f t="shared" si="132"/>
        <v/>
      </c>
      <c r="AC291" s="51"/>
      <c r="AD291" s="33"/>
      <c r="AE291" s="34"/>
      <c r="AF291" s="34" t="str">
        <f t="shared" si="133"/>
        <v/>
      </c>
      <c r="AG291" s="34"/>
      <c r="AH291" s="34"/>
      <c r="AI291" s="34"/>
      <c r="AJ291" s="34" t="str">
        <f t="shared" si="150"/>
        <v/>
      </c>
      <c r="AK291" s="31" t="str">
        <f t="shared" si="134"/>
        <v/>
      </c>
      <c r="AL291" s="51"/>
      <c r="AM291" s="33"/>
      <c r="AN291" s="34"/>
      <c r="AO291" s="34" t="str">
        <f t="shared" si="135"/>
        <v/>
      </c>
      <c r="AP291" s="34"/>
      <c r="AQ291" s="34"/>
      <c r="AR291" s="34"/>
      <c r="AS291" s="34" t="str">
        <f t="shared" si="151"/>
        <v/>
      </c>
      <c r="AT291" s="31" t="str">
        <f t="shared" si="136"/>
        <v/>
      </c>
      <c r="AU291" s="51"/>
      <c r="AV291" s="33"/>
      <c r="AW291" s="34"/>
      <c r="AX291" s="34" t="str">
        <f t="shared" si="137"/>
        <v/>
      </c>
      <c r="AY291" s="34"/>
      <c r="AZ291" s="34"/>
      <c r="BA291" s="34"/>
      <c r="BB291" s="34" t="str">
        <f t="shared" si="152"/>
        <v/>
      </c>
      <c r="BC291" s="31" t="str">
        <f t="shared" si="138"/>
        <v/>
      </c>
      <c r="BD291" s="51"/>
      <c r="BE291" s="33"/>
      <c r="BF291" s="34"/>
      <c r="BG291" s="34" t="str">
        <f t="shared" si="139"/>
        <v/>
      </c>
      <c r="BH291" s="34"/>
      <c r="BI291" s="34"/>
      <c r="BJ291" s="34"/>
      <c r="BK291" s="34" t="str">
        <f t="shared" si="153"/>
        <v/>
      </c>
      <c r="BL291" s="31" t="str">
        <f t="shared" si="140"/>
        <v/>
      </c>
      <c r="BM291" s="51"/>
      <c r="BN291" s="33"/>
      <c r="BO291" s="34"/>
      <c r="BP291" s="34" t="str">
        <f t="shared" si="141"/>
        <v/>
      </c>
      <c r="BQ291" s="34"/>
      <c r="BR291" s="34"/>
      <c r="BS291" s="34"/>
      <c r="BT291" s="34" t="str">
        <f t="shared" si="154"/>
        <v/>
      </c>
      <c r="BU291" s="31" t="str">
        <f t="shared" si="142"/>
        <v/>
      </c>
      <c r="BV291" s="51"/>
      <c r="BW291" s="33"/>
      <c r="BX291" s="34"/>
      <c r="BY291" s="34" t="str">
        <f t="shared" si="143"/>
        <v/>
      </c>
      <c r="BZ291" s="34"/>
      <c r="CA291" s="34"/>
      <c r="CB291" s="34"/>
      <c r="CC291" s="34" t="str">
        <f t="shared" si="155"/>
        <v/>
      </c>
      <c r="CD291" s="31" t="str">
        <f t="shared" si="144"/>
        <v/>
      </c>
      <c r="CE291" s="51"/>
      <c r="CF291" s="33"/>
      <c r="CG291" s="34" t="str">
        <f>IF($A291="","",IF(CF291="","I",LOOKUP(CF291/CH$2,{0,0.4,0.45,0.5,0.55,0.6,0.65,0.7,0.75,0.8,1},{"F","D","C","C+","B-","B","B+","A-","A","A+"})))</f>
        <v/>
      </c>
      <c r="CH291" s="35" t="str">
        <f>IF($A291="","",IF(CF291="","--",LOOKUP(CF291/CH$2,{0,0.4,0.45,0.5,0.55,0.6,0.65,0.7,0.75,0.8,1},{0,2,2.25,2.5,2.75,3,3.25,3.5,3.75,4})))</f>
        <v/>
      </c>
      <c r="CI291" s="52"/>
      <c r="CJ291" s="36"/>
      <c r="CK291" s="36"/>
      <c r="CL291" s="36" t="str">
        <f t="shared" si="145"/>
        <v/>
      </c>
      <c r="CM291" s="36"/>
      <c r="CN291" s="37"/>
      <c r="CO291" s="36"/>
      <c r="CP291" s="60" t="str">
        <f t="shared" si="146"/>
        <v/>
      </c>
      <c r="CQ291" s="64"/>
      <c r="CR291" s="35"/>
    </row>
    <row r="292" spans="1:96" s="38" customFormat="1" x14ac:dyDescent="0.25">
      <c r="A292" s="31"/>
      <c r="B292" s="32"/>
      <c r="C292" s="33"/>
      <c r="D292" s="34"/>
      <c r="E292" s="34" t="str">
        <f t="shared" si="127"/>
        <v/>
      </c>
      <c r="F292" s="34"/>
      <c r="G292" s="34"/>
      <c r="H292" s="34"/>
      <c r="I292" s="34" t="str">
        <f t="shared" si="147"/>
        <v/>
      </c>
      <c r="J292" s="34" t="str">
        <f t="shared" si="128"/>
        <v/>
      </c>
      <c r="K292" s="51"/>
      <c r="L292" s="39"/>
      <c r="M292" s="34"/>
      <c r="N292" s="34" t="str">
        <f t="shared" si="129"/>
        <v/>
      </c>
      <c r="O292" s="34"/>
      <c r="P292" s="34"/>
      <c r="Q292" s="34"/>
      <c r="R292" s="34" t="str">
        <f t="shared" si="148"/>
        <v/>
      </c>
      <c r="S292" s="31" t="str">
        <f t="shared" si="130"/>
        <v/>
      </c>
      <c r="T292" s="51"/>
      <c r="U292" s="33"/>
      <c r="V292" s="34"/>
      <c r="W292" s="34" t="str">
        <f t="shared" si="131"/>
        <v/>
      </c>
      <c r="X292" s="34"/>
      <c r="Y292" s="34"/>
      <c r="Z292" s="34"/>
      <c r="AA292" s="34" t="str">
        <f t="shared" si="149"/>
        <v/>
      </c>
      <c r="AB292" s="31" t="str">
        <f t="shared" si="132"/>
        <v/>
      </c>
      <c r="AC292" s="51"/>
      <c r="AD292" s="33"/>
      <c r="AE292" s="34"/>
      <c r="AF292" s="34" t="str">
        <f t="shared" si="133"/>
        <v/>
      </c>
      <c r="AG292" s="34"/>
      <c r="AH292" s="34"/>
      <c r="AI292" s="34"/>
      <c r="AJ292" s="34" t="str">
        <f t="shared" si="150"/>
        <v/>
      </c>
      <c r="AK292" s="31" t="str">
        <f t="shared" si="134"/>
        <v/>
      </c>
      <c r="AL292" s="51"/>
      <c r="AM292" s="33"/>
      <c r="AN292" s="34"/>
      <c r="AO292" s="34" t="str">
        <f t="shared" si="135"/>
        <v/>
      </c>
      <c r="AP292" s="34"/>
      <c r="AQ292" s="34"/>
      <c r="AR292" s="34"/>
      <c r="AS292" s="34" t="str">
        <f t="shared" si="151"/>
        <v/>
      </c>
      <c r="AT292" s="31" t="str">
        <f t="shared" si="136"/>
        <v/>
      </c>
      <c r="AU292" s="51"/>
      <c r="AV292" s="33"/>
      <c r="AW292" s="34"/>
      <c r="AX292" s="34" t="str">
        <f t="shared" si="137"/>
        <v/>
      </c>
      <c r="AY292" s="34"/>
      <c r="AZ292" s="34"/>
      <c r="BA292" s="34"/>
      <c r="BB292" s="34" t="str">
        <f t="shared" si="152"/>
        <v/>
      </c>
      <c r="BC292" s="31" t="str">
        <f t="shared" si="138"/>
        <v/>
      </c>
      <c r="BD292" s="51"/>
      <c r="BE292" s="33"/>
      <c r="BF292" s="34"/>
      <c r="BG292" s="34" t="str">
        <f t="shared" si="139"/>
        <v/>
      </c>
      <c r="BH292" s="34"/>
      <c r="BI292" s="34"/>
      <c r="BJ292" s="34"/>
      <c r="BK292" s="34" t="str">
        <f t="shared" si="153"/>
        <v/>
      </c>
      <c r="BL292" s="31" t="str">
        <f t="shared" si="140"/>
        <v/>
      </c>
      <c r="BM292" s="51"/>
      <c r="BN292" s="33"/>
      <c r="BO292" s="34"/>
      <c r="BP292" s="34" t="str">
        <f t="shared" si="141"/>
        <v/>
      </c>
      <c r="BQ292" s="34"/>
      <c r="BR292" s="34"/>
      <c r="BS292" s="34"/>
      <c r="BT292" s="34" t="str">
        <f t="shared" si="154"/>
        <v/>
      </c>
      <c r="BU292" s="31" t="str">
        <f t="shared" si="142"/>
        <v/>
      </c>
      <c r="BV292" s="51"/>
      <c r="BW292" s="33"/>
      <c r="BX292" s="34"/>
      <c r="BY292" s="34" t="str">
        <f t="shared" si="143"/>
        <v/>
      </c>
      <c r="BZ292" s="34"/>
      <c r="CA292" s="34"/>
      <c r="CB292" s="34"/>
      <c r="CC292" s="34" t="str">
        <f t="shared" si="155"/>
        <v/>
      </c>
      <c r="CD292" s="31" t="str">
        <f t="shared" si="144"/>
        <v/>
      </c>
      <c r="CE292" s="51"/>
      <c r="CF292" s="33"/>
      <c r="CG292" s="34" t="str">
        <f>IF($A292="","",IF(CF292="","I",LOOKUP(CF292/CH$2,{0,0.4,0.45,0.5,0.55,0.6,0.65,0.7,0.75,0.8,1},{"F","D","C","C+","B-","B","B+","A-","A","A+"})))</f>
        <v/>
      </c>
      <c r="CH292" s="35" t="str">
        <f>IF($A292="","",IF(CF292="","--",LOOKUP(CF292/CH$2,{0,0.4,0.45,0.5,0.55,0.6,0.65,0.7,0.75,0.8,1},{0,2,2.25,2.5,2.75,3,3.25,3.5,3.75,4})))</f>
        <v/>
      </c>
      <c r="CI292" s="52"/>
      <c r="CJ292" s="36"/>
      <c r="CK292" s="36"/>
      <c r="CL292" s="36" t="str">
        <f t="shared" si="145"/>
        <v/>
      </c>
      <c r="CM292" s="36"/>
      <c r="CN292" s="37"/>
      <c r="CO292" s="36"/>
      <c r="CP292" s="60" t="str">
        <f t="shared" si="146"/>
        <v/>
      </c>
      <c r="CQ292" s="64"/>
      <c r="CR292" s="35"/>
    </row>
    <row r="293" spans="1:96" s="38" customFormat="1" x14ac:dyDescent="0.25">
      <c r="A293" s="31"/>
      <c r="B293" s="32"/>
      <c r="C293" s="33"/>
      <c r="D293" s="34"/>
      <c r="E293" s="34" t="str">
        <f t="shared" si="127"/>
        <v/>
      </c>
      <c r="F293" s="34"/>
      <c r="G293" s="34"/>
      <c r="H293" s="34"/>
      <c r="I293" s="34" t="str">
        <f t="shared" si="147"/>
        <v/>
      </c>
      <c r="J293" s="34" t="str">
        <f t="shared" si="128"/>
        <v/>
      </c>
      <c r="K293" s="51"/>
      <c r="L293" s="39"/>
      <c r="M293" s="34"/>
      <c r="N293" s="34" t="str">
        <f t="shared" si="129"/>
        <v/>
      </c>
      <c r="O293" s="34"/>
      <c r="P293" s="34"/>
      <c r="Q293" s="34"/>
      <c r="R293" s="34" t="str">
        <f t="shared" si="148"/>
        <v/>
      </c>
      <c r="S293" s="31" t="str">
        <f t="shared" si="130"/>
        <v/>
      </c>
      <c r="T293" s="51"/>
      <c r="U293" s="33"/>
      <c r="V293" s="34"/>
      <c r="W293" s="34" t="str">
        <f t="shared" si="131"/>
        <v/>
      </c>
      <c r="X293" s="34"/>
      <c r="Y293" s="34"/>
      <c r="Z293" s="34"/>
      <c r="AA293" s="34" t="str">
        <f t="shared" si="149"/>
        <v/>
      </c>
      <c r="AB293" s="31" t="str">
        <f t="shared" si="132"/>
        <v/>
      </c>
      <c r="AC293" s="51"/>
      <c r="AD293" s="33"/>
      <c r="AE293" s="34"/>
      <c r="AF293" s="34" t="str">
        <f t="shared" si="133"/>
        <v/>
      </c>
      <c r="AG293" s="34"/>
      <c r="AH293" s="34"/>
      <c r="AI293" s="34"/>
      <c r="AJ293" s="34" t="str">
        <f t="shared" si="150"/>
        <v/>
      </c>
      <c r="AK293" s="31" t="str">
        <f t="shared" si="134"/>
        <v/>
      </c>
      <c r="AL293" s="51"/>
      <c r="AM293" s="33"/>
      <c r="AN293" s="34"/>
      <c r="AO293" s="34" t="str">
        <f t="shared" si="135"/>
        <v/>
      </c>
      <c r="AP293" s="34"/>
      <c r="AQ293" s="34"/>
      <c r="AR293" s="34"/>
      <c r="AS293" s="34" t="str">
        <f t="shared" si="151"/>
        <v/>
      </c>
      <c r="AT293" s="31" t="str">
        <f t="shared" si="136"/>
        <v/>
      </c>
      <c r="AU293" s="51"/>
      <c r="AV293" s="33"/>
      <c r="AW293" s="34"/>
      <c r="AX293" s="34" t="str">
        <f t="shared" si="137"/>
        <v/>
      </c>
      <c r="AY293" s="34"/>
      <c r="AZ293" s="34"/>
      <c r="BA293" s="34"/>
      <c r="BB293" s="34" t="str">
        <f t="shared" si="152"/>
        <v/>
      </c>
      <c r="BC293" s="31" t="str">
        <f t="shared" si="138"/>
        <v/>
      </c>
      <c r="BD293" s="51"/>
      <c r="BE293" s="33"/>
      <c r="BF293" s="34"/>
      <c r="BG293" s="34" t="str">
        <f t="shared" si="139"/>
        <v/>
      </c>
      <c r="BH293" s="34"/>
      <c r="BI293" s="34"/>
      <c r="BJ293" s="34"/>
      <c r="BK293" s="34" t="str">
        <f t="shared" si="153"/>
        <v/>
      </c>
      <c r="BL293" s="31" t="str">
        <f t="shared" si="140"/>
        <v/>
      </c>
      <c r="BM293" s="51"/>
      <c r="BN293" s="33"/>
      <c r="BO293" s="34"/>
      <c r="BP293" s="34" t="str">
        <f t="shared" si="141"/>
        <v/>
      </c>
      <c r="BQ293" s="34"/>
      <c r="BR293" s="34"/>
      <c r="BS293" s="34"/>
      <c r="BT293" s="34" t="str">
        <f t="shared" si="154"/>
        <v/>
      </c>
      <c r="BU293" s="31" t="str">
        <f t="shared" si="142"/>
        <v/>
      </c>
      <c r="BV293" s="51"/>
      <c r="BW293" s="33"/>
      <c r="BX293" s="34"/>
      <c r="BY293" s="34" t="str">
        <f t="shared" si="143"/>
        <v/>
      </c>
      <c r="BZ293" s="34"/>
      <c r="CA293" s="34"/>
      <c r="CB293" s="34"/>
      <c r="CC293" s="34" t="str">
        <f t="shared" si="155"/>
        <v/>
      </c>
      <c r="CD293" s="31" t="str">
        <f t="shared" si="144"/>
        <v/>
      </c>
      <c r="CE293" s="51"/>
      <c r="CF293" s="33"/>
      <c r="CG293" s="34" t="str">
        <f>IF($A293="","",IF(CF293="","I",LOOKUP(CF293/CH$2,{0,0.4,0.45,0.5,0.55,0.6,0.65,0.7,0.75,0.8,1},{"F","D","C","C+","B-","B","B+","A-","A","A+"})))</f>
        <v/>
      </c>
      <c r="CH293" s="35" t="str">
        <f>IF($A293="","",IF(CF293="","--",LOOKUP(CF293/CH$2,{0,0.4,0.45,0.5,0.55,0.6,0.65,0.7,0.75,0.8,1},{0,2,2.25,2.5,2.75,3,3.25,3.5,3.75,4})))</f>
        <v/>
      </c>
      <c r="CI293" s="52"/>
      <c r="CJ293" s="36"/>
      <c r="CK293" s="36"/>
      <c r="CL293" s="36" t="str">
        <f t="shared" si="145"/>
        <v/>
      </c>
      <c r="CM293" s="36"/>
      <c r="CN293" s="37"/>
      <c r="CO293" s="36"/>
      <c r="CP293" s="60" t="str">
        <f t="shared" si="146"/>
        <v/>
      </c>
      <c r="CQ293" s="64"/>
      <c r="CR293" s="35"/>
    </row>
    <row r="294" spans="1:96" s="38" customFormat="1" x14ac:dyDescent="0.25">
      <c r="A294" s="31"/>
      <c r="B294" s="32"/>
      <c r="C294" s="33"/>
      <c r="D294" s="34"/>
      <c r="E294" s="34" t="str">
        <f t="shared" si="127"/>
        <v/>
      </c>
      <c r="F294" s="34"/>
      <c r="G294" s="34"/>
      <c r="H294" s="34"/>
      <c r="I294" s="34" t="str">
        <f t="shared" si="147"/>
        <v/>
      </c>
      <c r="J294" s="34" t="str">
        <f t="shared" si="128"/>
        <v/>
      </c>
      <c r="K294" s="51"/>
      <c r="L294" s="39"/>
      <c r="M294" s="34"/>
      <c r="N294" s="34" t="str">
        <f t="shared" si="129"/>
        <v/>
      </c>
      <c r="O294" s="34"/>
      <c r="P294" s="34"/>
      <c r="Q294" s="34"/>
      <c r="R294" s="34" t="str">
        <f t="shared" si="148"/>
        <v/>
      </c>
      <c r="S294" s="31" t="str">
        <f t="shared" si="130"/>
        <v/>
      </c>
      <c r="T294" s="51"/>
      <c r="U294" s="33"/>
      <c r="V294" s="34"/>
      <c r="W294" s="34" t="str">
        <f t="shared" si="131"/>
        <v/>
      </c>
      <c r="X294" s="34"/>
      <c r="Y294" s="34"/>
      <c r="Z294" s="34"/>
      <c r="AA294" s="34" t="str">
        <f t="shared" si="149"/>
        <v/>
      </c>
      <c r="AB294" s="31" t="str">
        <f t="shared" si="132"/>
        <v/>
      </c>
      <c r="AC294" s="51"/>
      <c r="AD294" s="33"/>
      <c r="AE294" s="34"/>
      <c r="AF294" s="34" t="str">
        <f t="shared" si="133"/>
        <v/>
      </c>
      <c r="AG294" s="34"/>
      <c r="AH294" s="34"/>
      <c r="AI294" s="34"/>
      <c r="AJ294" s="34" t="str">
        <f t="shared" si="150"/>
        <v/>
      </c>
      <c r="AK294" s="31" t="str">
        <f t="shared" si="134"/>
        <v/>
      </c>
      <c r="AL294" s="51"/>
      <c r="AM294" s="33"/>
      <c r="AN294" s="34"/>
      <c r="AO294" s="34" t="str">
        <f t="shared" si="135"/>
        <v/>
      </c>
      <c r="AP294" s="34"/>
      <c r="AQ294" s="34"/>
      <c r="AR294" s="34"/>
      <c r="AS294" s="34" t="str">
        <f t="shared" si="151"/>
        <v/>
      </c>
      <c r="AT294" s="31" t="str">
        <f t="shared" si="136"/>
        <v/>
      </c>
      <c r="AU294" s="51"/>
      <c r="AV294" s="33"/>
      <c r="AW294" s="34"/>
      <c r="AX294" s="34" t="str">
        <f t="shared" si="137"/>
        <v/>
      </c>
      <c r="AY294" s="34"/>
      <c r="AZ294" s="34"/>
      <c r="BA294" s="34"/>
      <c r="BB294" s="34" t="str">
        <f t="shared" si="152"/>
        <v/>
      </c>
      <c r="BC294" s="31" t="str">
        <f t="shared" si="138"/>
        <v/>
      </c>
      <c r="BD294" s="51"/>
      <c r="BE294" s="33"/>
      <c r="BF294" s="34"/>
      <c r="BG294" s="34" t="str">
        <f t="shared" si="139"/>
        <v/>
      </c>
      <c r="BH294" s="34"/>
      <c r="BI294" s="34"/>
      <c r="BJ294" s="34"/>
      <c r="BK294" s="34" t="str">
        <f t="shared" si="153"/>
        <v/>
      </c>
      <c r="BL294" s="31" t="str">
        <f t="shared" si="140"/>
        <v/>
      </c>
      <c r="BM294" s="51"/>
      <c r="BN294" s="33"/>
      <c r="BO294" s="34"/>
      <c r="BP294" s="34" t="str">
        <f t="shared" si="141"/>
        <v/>
      </c>
      <c r="BQ294" s="34"/>
      <c r="BR294" s="34"/>
      <c r="BS294" s="34"/>
      <c r="BT294" s="34" t="str">
        <f t="shared" si="154"/>
        <v/>
      </c>
      <c r="BU294" s="31" t="str">
        <f t="shared" si="142"/>
        <v/>
      </c>
      <c r="BV294" s="51"/>
      <c r="BW294" s="33"/>
      <c r="BX294" s="34"/>
      <c r="BY294" s="34" t="str">
        <f t="shared" si="143"/>
        <v/>
      </c>
      <c r="BZ294" s="34"/>
      <c r="CA294" s="34"/>
      <c r="CB294" s="34"/>
      <c r="CC294" s="34" t="str">
        <f t="shared" si="155"/>
        <v/>
      </c>
      <c r="CD294" s="31" t="str">
        <f t="shared" si="144"/>
        <v/>
      </c>
      <c r="CE294" s="51"/>
      <c r="CF294" s="33"/>
      <c r="CG294" s="34" t="str">
        <f>IF($A294="","",IF(CF294="","I",LOOKUP(CF294/CH$2,{0,0.4,0.45,0.5,0.55,0.6,0.65,0.7,0.75,0.8,1},{"F","D","C","C+","B-","B","B+","A-","A","A+"})))</f>
        <v/>
      </c>
      <c r="CH294" s="35" t="str">
        <f>IF($A294="","",IF(CF294="","--",LOOKUP(CF294/CH$2,{0,0.4,0.45,0.5,0.55,0.6,0.65,0.7,0.75,0.8,1},{0,2,2.25,2.5,2.75,3,3.25,3.5,3.75,4})))</f>
        <v/>
      </c>
      <c r="CI294" s="52"/>
      <c r="CJ294" s="36"/>
      <c r="CK294" s="36"/>
      <c r="CL294" s="36" t="str">
        <f t="shared" si="145"/>
        <v/>
      </c>
      <c r="CM294" s="36"/>
      <c r="CN294" s="37"/>
      <c r="CO294" s="36"/>
      <c r="CP294" s="60" t="str">
        <f t="shared" si="146"/>
        <v/>
      </c>
      <c r="CQ294" s="64"/>
      <c r="CR294" s="35"/>
    </row>
    <row r="295" spans="1:96" s="38" customFormat="1" x14ac:dyDescent="0.25">
      <c r="A295" s="31"/>
      <c r="B295" s="32"/>
      <c r="C295" s="33"/>
      <c r="D295" s="34"/>
      <c r="E295" s="34" t="str">
        <f t="shared" si="127"/>
        <v/>
      </c>
      <c r="F295" s="34"/>
      <c r="G295" s="34"/>
      <c r="H295" s="34"/>
      <c r="I295" s="34" t="str">
        <f t="shared" si="147"/>
        <v/>
      </c>
      <c r="J295" s="34" t="str">
        <f t="shared" si="128"/>
        <v/>
      </c>
      <c r="K295" s="51"/>
      <c r="L295" s="39"/>
      <c r="M295" s="34"/>
      <c r="N295" s="34" t="str">
        <f t="shared" si="129"/>
        <v/>
      </c>
      <c r="O295" s="34"/>
      <c r="P295" s="34"/>
      <c r="Q295" s="34"/>
      <c r="R295" s="34" t="str">
        <f t="shared" si="148"/>
        <v/>
      </c>
      <c r="S295" s="31" t="str">
        <f t="shared" si="130"/>
        <v/>
      </c>
      <c r="T295" s="51"/>
      <c r="U295" s="33"/>
      <c r="V295" s="34"/>
      <c r="W295" s="34" t="str">
        <f t="shared" si="131"/>
        <v/>
      </c>
      <c r="X295" s="34"/>
      <c r="Y295" s="34"/>
      <c r="Z295" s="34"/>
      <c r="AA295" s="34" t="str">
        <f t="shared" si="149"/>
        <v/>
      </c>
      <c r="AB295" s="31" t="str">
        <f t="shared" si="132"/>
        <v/>
      </c>
      <c r="AC295" s="51"/>
      <c r="AD295" s="33"/>
      <c r="AE295" s="34"/>
      <c r="AF295" s="34" t="str">
        <f t="shared" si="133"/>
        <v/>
      </c>
      <c r="AG295" s="34"/>
      <c r="AH295" s="34"/>
      <c r="AI295" s="34"/>
      <c r="AJ295" s="34" t="str">
        <f t="shared" si="150"/>
        <v/>
      </c>
      <c r="AK295" s="31" t="str">
        <f t="shared" si="134"/>
        <v/>
      </c>
      <c r="AL295" s="51"/>
      <c r="AM295" s="33"/>
      <c r="AN295" s="34"/>
      <c r="AO295" s="34" t="str">
        <f t="shared" si="135"/>
        <v/>
      </c>
      <c r="AP295" s="34"/>
      <c r="AQ295" s="34"/>
      <c r="AR295" s="34"/>
      <c r="AS295" s="34" t="str">
        <f t="shared" si="151"/>
        <v/>
      </c>
      <c r="AT295" s="31" t="str">
        <f t="shared" si="136"/>
        <v/>
      </c>
      <c r="AU295" s="51"/>
      <c r="AV295" s="33"/>
      <c r="AW295" s="34"/>
      <c r="AX295" s="34" t="str">
        <f t="shared" si="137"/>
        <v/>
      </c>
      <c r="AY295" s="34"/>
      <c r="AZ295" s="34"/>
      <c r="BA295" s="34"/>
      <c r="BB295" s="34" t="str">
        <f t="shared" si="152"/>
        <v/>
      </c>
      <c r="BC295" s="31" t="str">
        <f t="shared" si="138"/>
        <v/>
      </c>
      <c r="BD295" s="51"/>
      <c r="BE295" s="33"/>
      <c r="BF295" s="34"/>
      <c r="BG295" s="34" t="str">
        <f t="shared" si="139"/>
        <v/>
      </c>
      <c r="BH295" s="34"/>
      <c r="BI295" s="34"/>
      <c r="BJ295" s="34"/>
      <c r="BK295" s="34" t="str">
        <f t="shared" si="153"/>
        <v/>
      </c>
      <c r="BL295" s="31" t="str">
        <f t="shared" si="140"/>
        <v/>
      </c>
      <c r="BM295" s="51"/>
      <c r="BN295" s="33"/>
      <c r="BO295" s="34"/>
      <c r="BP295" s="34" t="str">
        <f t="shared" si="141"/>
        <v/>
      </c>
      <c r="BQ295" s="34"/>
      <c r="BR295" s="34"/>
      <c r="BS295" s="34"/>
      <c r="BT295" s="34" t="str">
        <f t="shared" si="154"/>
        <v/>
      </c>
      <c r="BU295" s="31" t="str">
        <f t="shared" si="142"/>
        <v/>
      </c>
      <c r="BV295" s="51"/>
      <c r="BW295" s="33"/>
      <c r="BX295" s="34"/>
      <c r="BY295" s="34" t="str">
        <f t="shared" si="143"/>
        <v/>
      </c>
      <c r="BZ295" s="34"/>
      <c r="CA295" s="34"/>
      <c r="CB295" s="34"/>
      <c r="CC295" s="34" t="str">
        <f t="shared" si="155"/>
        <v/>
      </c>
      <c r="CD295" s="31" t="str">
        <f t="shared" si="144"/>
        <v/>
      </c>
      <c r="CE295" s="51"/>
      <c r="CF295" s="33"/>
      <c r="CG295" s="34" t="str">
        <f>IF($A295="","",IF(CF295="","I",LOOKUP(CF295/CH$2,{0,0.4,0.45,0.5,0.55,0.6,0.65,0.7,0.75,0.8,1},{"F","D","C","C+","B-","B","B+","A-","A","A+"})))</f>
        <v/>
      </c>
      <c r="CH295" s="35" t="str">
        <f>IF($A295="","",IF(CF295="","--",LOOKUP(CF295/CH$2,{0,0.4,0.45,0.5,0.55,0.6,0.65,0.7,0.75,0.8,1},{0,2,2.25,2.5,2.75,3,3.25,3.5,3.75,4})))</f>
        <v/>
      </c>
      <c r="CI295" s="52"/>
      <c r="CJ295" s="36"/>
      <c r="CK295" s="36"/>
      <c r="CL295" s="36" t="str">
        <f t="shared" si="145"/>
        <v/>
      </c>
      <c r="CM295" s="36"/>
      <c r="CN295" s="37"/>
      <c r="CO295" s="36"/>
      <c r="CP295" s="60" t="str">
        <f t="shared" si="146"/>
        <v/>
      </c>
      <c r="CQ295" s="64"/>
      <c r="CR295" s="35"/>
    </row>
    <row r="296" spans="1:96" s="38" customFormat="1" x14ac:dyDescent="0.25">
      <c r="A296" s="31"/>
      <c r="B296" s="32"/>
      <c r="C296" s="33"/>
      <c r="D296" s="34"/>
      <c r="E296" s="34" t="str">
        <f t="shared" si="127"/>
        <v/>
      </c>
      <c r="F296" s="34"/>
      <c r="G296" s="34"/>
      <c r="H296" s="34"/>
      <c r="I296" s="34" t="str">
        <f t="shared" si="147"/>
        <v/>
      </c>
      <c r="J296" s="34" t="str">
        <f t="shared" si="128"/>
        <v/>
      </c>
      <c r="K296" s="51"/>
      <c r="L296" s="39"/>
      <c r="M296" s="34"/>
      <c r="N296" s="34" t="str">
        <f t="shared" si="129"/>
        <v/>
      </c>
      <c r="O296" s="34"/>
      <c r="P296" s="34"/>
      <c r="Q296" s="34"/>
      <c r="R296" s="34" t="str">
        <f t="shared" si="148"/>
        <v/>
      </c>
      <c r="S296" s="31" t="str">
        <f t="shared" si="130"/>
        <v/>
      </c>
      <c r="T296" s="51"/>
      <c r="U296" s="33"/>
      <c r="V296" s="34"/>
      <c r="W296" s="34" t="str">
        <f t="shared" si="131"/>
        <v/>
      </c>
      <c r="X296" s="34"/>
      <c r="Y296" s="34"/>
      <c r="Z296" s="34"/>
      <c r="AA296" s="34" t="str">
        <f t="shared" si="149"/>
        <v/>
      </c>
      <c r="AB296" s="31" t="str">
        <f t="shared" si="132"/>
        <v/>
      </c>
      <c r="AC296" s="51"/>
      <c r="AD296" s="33"/>
      <c r="AE296" s="34"/>
      <c r="AF296" s="34" t="str">
        <f t="shared" si="133"/>
        <v/>
      </c>
      <c r="AG296" s="34"/>
      <c r="AH296" s="34"/>
      <c r="AI296" s="34"/>
      <c r="AJ296" s="34" t="str">
        <f t="shared" si="150"/>
        <v/>
      </c>
      <c r="AK296" s="31" t="str">
        <f t="shared" si="134"/>
        <v/>
      </c>
      <c r="AL296" s="51"/>
      <c r="AM296" s="33"/>
      <c r="AN296" s="34"/>
      <c r="AO296" s="34" t="str">
        <f t="shared" si="135"/>
        <v/>
      </c>
      <c r="AP296" s="34"/>
      <c r="AQ296" s="34"/>
      <c r="AR296" s="34"/>
      <c r="AS296" s="34" t="str">
        <f t="shared" si="151"/>
        <v/>
      </c>
      <c r="AT296" s="31" t="str">
        <f t="shared" si="136"/>
        <v/>
      </c>
      <c r="AU296" s="51"/>
      <c r="AV296" s="33"/>
      <c r="AW296" s="34"/>
      <c r="AX296" s="34" t="str">
        <f t="shared" si="137"/>
        <v/>
      </c>
      <c r="AY296" s="34"/>
      <c r="AZ296" s="34"/>
      <c r="BA296" s="34"/>
      <c r="BB296" s="34" t="str">
        <f t="shared" si="152"/>
        <v/>
      </c>
      <c r="BC296" s="31" t="str">
        <f t="shared" si="138"/>
        <v/>
      </c>
      <c r="BD296" s="51"/>
      <c r="BE296" s="33"/>
      <c r="BF296" s="34"/>
      <c r="BG296" s="34" t="str">
        <f t="shared" si="139"/>
        <v/>
      </c>
      <c r="BH296" s="34"/>
      <c r="BI296" s="34"/>
      <c r="BJ296" s="34"/>
      <c r="BK296" s="34" t="str">
        <f t="shared" si="153"/>
        <v/>
      </c>
      <c r="BL296" s="31" t="str">
        <f t="shared" si="140"/>
        <v/>
      </c>
      <c r="BM296" s="51"/>
      <c r="BN296" s="33"/>
      <c r="BO296" s="34"/>
      <c r="BP296" s="34" t="str">
        <f t="shared" si="141"/>
        <v/>
      </c>
      <c r="BQ296" s="34"/>
      <c r="BR296" s="34"/>
      <c r="BS296" s="34"/>
      <c r="BT296" s="34" t="str">
        <f t="shared" si="154"/>
        <v/>
      </c>
      <c r="BU296" s="31" t="str">
        <f t="shared" si="142"/>
        <v/>
      </c>
      <c r="BV296" s="51"/>
      <c r="BW296" s="33"/>
      <c r="BX296" s="34"/>
      <c r="BY296" s="34" t="str">
        <f t="shared" si="143"/>
        <v/>
      </c>
      <c r="BZ296" s="34"/>
      <c r="CA296" s="34"/>
      <c r="CB296" s="34"/>
      <c r="CC296" s="34" t="str">
        <f t="shared" si="155"/>
        <v/>
      </c>
      <c r="CD296" s="31" t="str">
        <f t="shared" si="144"/>
        <v/>
      </c>
      <c r="CE296" s="51"/>
      <c r="CF296" s="33"/>
      <c r="CG296" s="34" t="str">
        <f>IF($A296="","",IF(CF296="","I",LOOKUP(CF296/CH$2,{0,0.4,0.45,0.5,0.55,0.6,0.65,0.7,0.75,0.8,1},{"F","D","C","C+","B-","B","B+","A-","A","A+"})))</f>
        <v/>
      </c>
      <c r="CH296" s="35" t="str">
        <f>IF($A296="","",IF(CF296="","--",LOOKUP(CF296/CH$2,{0,0.4,0.45,0.5,0.55,0.6,0.65,0.7,0.75,0.8,1},{0,2,2.25,2.5,2.75,3,3.25,3.5,3.75,4})))</f>
        <v/>
      </c>
      <c r="CI296" s="52"/>
      <c r="CJ296" s="36"/>
      <c r="CK296" s="36"/>
      <c r="CL296" s="36" t="str">
        <f t="shared" si="145"/>
        <v/>
      </c>
      <c r="CM296" s="36"/>
      <c r="CN296" s="37"/>
      <c r="CO296" s="36"/>
      <c r="CP296" s="60" t="str">
        <f t="shared" si="146"/>
        <v/>
      </c>
      <c r="CQ296" s="64"/>
      <c r="CR296" s="35"/>
    </row>
    <row r="297" spans="1:96" s="38" customFormat="1" x14ac:dyDescent="0.25">
      <c r="A297" s="31"/>
      <c r="B297" s="32"/>
      <c r="C297" s="33"/>
      <c r="D297" s="34"/>
      <c r="E297" s="34" t="str">
        <f t="shared" si="127"/>
        <v/>
      </c>
      <c r="F297" s="34"/>
      <c r="G297" s="34"/>
      <c r="H297" s="34"/>
      <c r="I297" s="34" t="str">
        <f t="shared" si="147"/>
        <v/>
      </c>
      <c r="J297" s="34" t="str">
        <f t="shared" si="128"/>
        <v/>
      </c>
      <c r="K297" s="51"/>
      <c r="L297" s="39"/>
      <c r="M297" s="34"/>
      <c r="N297" s="34" t="str">
        <f t="shared" si="129"/>
        <v/>
      </c>
      <c r="O297" s="34"/>
      <c r="P297" s="34"/>
      <c r="Q297" s="34"/>
      <c r="R297" s="34" t="str">
        <f t="shared" si="148"/>
        <v/>
      </c>
      <c r="S297" s="31" t="str">
        <f t="shared" si="130"/>
        <v/>
      </c>
      <c r="T297" s="51"/>
      <c r="U297" s="33"/>
      <c r="V297" s="34"/>
      <c r="W297" s="34" t="str">
        <f t="shared" si="131"/>
        <v/>
      </c>
      <c r="X297" s="34"/>
      <c r="Y297" s="34"/>
      <c r="Z297" s="34"/>
      <c r="AA297" s="34" t="str">
        <f t="shared" si="149"/>
        <v/>
      </c>
      <c r="AB297" s="31" t="str">
        <f t="shared" si="132"/>
        <v/>
      </c>
      <c r="AC297" s="51"/>
      <c r="AD297" s="33"/>
      <c r="AE297" s="34"/>
      <c r="AF297" s="34" t="str">
        <f t="shared" si="133"/>
        <v/>
      </c>
      <c r="AG297" s="34"/>
      <c r="AH297" s="34"/>
      <c r="AI297" s="34"/>
      <c r="AJ297" s="34" t="str">
        <f t="shared" si="150"/>
        <v/>
      </c>
      <c r="AK297" s="31" t="str">
        <f t="shared" si="134"/>
        <v/>
      </c>
      <c r="AL297" s="51"/>
      <c r="AM297" s="33"/>
      <c r="AN297" s="34"/>
      <c r="AO297" s="34" t="str">
        <f t="shared" si="135"/>
        <v/>
      </c>
      <c r="AP297" s="34"/>
      <c r="AQ297" s="34"/>
      <c r="AR297" s="34"/>
      <c r="AS297" s="34" t="str">
        <f t="shared" si="151"/>
        <v/>
      </c>
      <c r="AT297" s="31" t="str">
        <f t="shared" si="136"/>
        <v/>
      </c>
      <c r="AU297" s="51"/>
      <c r="AV297" s="33"/>
      <c r="AW297" s="34"/>
      <c r="AX297" s="34" t="str">
        <f t="shared" si="137"/>
        <v/>
      </c>
      <c r="AY297" s="34"/>
      <c r="AZ297" s="34"/>
      <c r="BA297" s="34"/>
      <c r="BB297" s="34" t="str">
        <f t="shared" si="152"/>
        <v/>
      </c>
      <c r="BC297" s="31" t="str">
        <f t="shared" si="138"/>
        <v/>
      </c>
      <c r="BD297" s="51"/>
      <c r="BE297" s="33"/>
      <c r="BF297" s="34"/>
      <c r="BG297" s="34" t="str">
        <f t="shared" si="139"/>
        <v/>
      </c>
      <c r="BH297" s="34"/>
      <c r="BI297" s="34"/>
      <c r="BJ297" s="34"/>
      <c r="BK297" s="34" t="str">
        <f t="shared" si="153"/>
        <v/>
      </c>
      <c r="BL297" s="31" t="str">
        <f t="shared" si="140"/>
        <v/>
      </c>
      <c r="BM297" s="51"/>
      <c r="BN297" s="33"/>
      <c r="BO297" s="34"/>
      <c r="BP297" s="34" t="str">
        <f t="shared" si="141"/>
        <v/>
      </c>
      <c r="BQ297" s="34"/>
      <c r="BR297" s="34"/>
      <c r="BS297" s="34"/>
      <c r="BT297" s="34" t="str">
        <f t="shared" si="154"/>
        <v/>
      </c>
      <c r="BU297" s="31" t="str">
        <f t="shared" si="142"/>
        <v/>
      </c>
      <c r="BV297" s="51"/>
      <c r="BW297" s="33"/>
      <c r="BX297" s="34"/>
      <c r="BY297" s="34" t="str">
        <f t="shared" si="143"/>
        <v/>
      </c>
      <c r="BZ297" s="34"/>
      <c r="CA297" s="34"/>
      <c r="CB297" s="34"/>
      <c r="CC297" s="34" t="str">
        <f t="shared" si="155"/>
        <v/>
      </c>
      <c r="CD297" s="31" t="str">
        <f t="shared" si="144"/>
        <v/>
      </c>
      <c r="CE297" s="51"/>
      <c r="CF297" s="33"/>
      <c r="CG297" s="34" t="str">
        <f>IF($A297="","",IF(CF297="","I",LOOKUP(CF297/CH$2,{0,0.4,0.45,0.5,0.55,0.6,0.65,0.7,0.75,0.8,1},{"F","D","C","C+","B-","B","B+","A-","A","A+"})))</f>
        <v/>
      </c>
      <c r="CH297" s="35" t="str">
        <f>IF($A297="","",IF(CF297="","--",LOOKUP(CF297/CH$2,{0,0.4,0.45,0.5,0.55,0.6,0.65,0.7,0.75,0.8,1},{0,2,2.25,2.5,2.75,3,3.25,3.5,3.75,4})))</f>
        <v/>
      </c>
      <c r="CI297" s="52"/>
      <c r="CJ297" s="36"/>
      <c r="CK297" s="36"/>
      <c r="CL297" s="36" t="str">
        <f t="shared" si="145"/>
        <v/>
      </c>
      <c r="CM297" s="36"/>
      <c r="CN297" s="37"/>
      <c r="CO297" s="36"/>
      <c r="CP297" s="60" t="str">
        <f t="shared" si="146"/>
        <v/>
      </c>
      <c r="CQ297" s="64"/>
      <c r="CR297" s="35"/>
    </row>
    <row r="298" spans="1:96" s="38" customFormat="1" x14ac:dyDescent="0.25">
      <c r="A298" s="31"/>
      <c r="B298" s="32"/>
      <c r="C298" s="33"/>
      <c r="D298" s="34"/>
      <c r="E298" s="34" t="str">
        <f t="shared" si="127"/>
        <v/>
      </c>
      <c r="F298" s="34"/>
      <c r="G298" s="34"/>
      <c r="H298" s="34"/>
      <c r="I298" s="34" t="str">
        <f t="shared" si="147"/>
        <v/>
      </c>
      <c r="J298" s="34" t="str">
        <f t="shared" si="128"/>
        <v/>
      </c>
      <c r="K298" s="51"/>
      <c r="L298" s="39"/>
      <c r="M298" s="34"/>
      <c r="N298" s="34" t="str">
        <f t="shared" si="129"/>
        <v/>
      </c>
      <c r="O298" s="34"/>
      <c r="P298" s="34"/>
      <c r="Q298" s="34"/>
      <c r="R298" s="34" t="str">
        <f t="shared" si="148"/>
        <v/>
      </c>
      <c r="S298" s="31" t="str">
        <f t="shared" si="130"/>
        <v/>
      </c>
      <c r="T298" s="51"/>
      <c r="U298" s="33"/>
      <c r="V298" s="34"/>
      <c r="W298" s="34" t="str">
        <f t="shared" si="131"/>
        <v/>
      </c>
      <c r="X298" s="34"/>
      <c r="Y298" s="34"/>
      <c r="Z298" s="34"/>
      <c r="AA298" s="34" t="str">
        <f t="shared" si="149"/>
        <v/>
      </c>
      <c r="AB298" s="31" t="str">
        <f t="shared" si="132"/>
        <v/>
      </c>
      <c r="AC298" s="51"/>
      <c r="AD298" s="33"/>
      <c r="AE298" s="34"/>
      <c r="AF298" s="34" t="str">
        <f t="shared" si="133"/>
        <v/>
      </c>
      <c r="AG298" s="34"/>
      <c r="AH298" s="34"/>
      <c r="AI298" s="34"/>
      <c r="AJ298" s="34" t="str">
        <f t="shared" si="150"/>
        <v/>
      </c>
      <c r="AK298" s="31" t="str">
        <f t="shared" si="134"/>
        <v/>
      </c>
      <c r="AL298" s="51"/>
      <c r="AM298" s="33"/>
      <c r="AN298" s="34"/>
      <c r="AO298" s="34" t="str">
        <f t="shared" si="135"/>
        <v/>
      </c>
      <c r="AP298" s="34"/>
      <c r="AQ298" s="34"/>
      <c r="AR298" s="34"/>
      <c r="AS298" s="34" t="str">
        <f t="shared" si="151"/>
        <v/>
      </c>
      <c r="AT298" s="31" t="str">
        <f t="shared" si="136"/>
        <v/>
      </c>
      <c r="AU298" s="51"/>
      <c r="AV298" s="33"/>
      <c r="AW298" s="34"/>
      <c r="AX298" s="34" t="str">
        <f t="shared" si="137"/>
        <v/>
      </c>
      <c r="AY298" s="34"/>
      <c r="AZ298" s="34"/>
      <c r="BA298" s="34"/>
      <c r="BB298" s="34" t="str">
        <f t="shared" si="152"/>
        <v/>
      </c>
      <c r="BC298" s="31" t="str">
        <f t="shared" si="138"/>
        <v/>
      </c>
      <c r="BD298" s="51"/>
      <c r="BE298" s="33"/>
      <c r="BF298" s="34"/>
      <c r="BG298" s="34" t="str">
        <f t="shared" si="139"/>
        <v/>
      </c>
      <c r="BH298" s="34"/>
      <c r="BI298" s="34"/>
      <c r="BJ298" s="34"/>
      <c r="BK298" s="34" t="str">
        <f t="shared" si="153"/>
        <v/>
      </c>
      <c r="BL298" s="31" t="str">
        <f t="shared" si="140"/>
        <v/>
      </c>
      <c r="BM298" s="51"/>
      <c r="BN298" s="33"/>
      <c r="BO298" s="34"/>
      <c r="BP298" s="34" t="str">
        <f t="shared" si="141"/>
        <v/>
      </c>
      <c r="BQ298" s="34"/>
      <c r="BR298" s="34"/>
      <c r="BS298" s="34"/>
      <c r="BT298" s="34" t="str">
        <f t="shared" si="154"/>
        <v/>
      </c>
      <c r="BU298" s="31" t="str">
        <f t="shared" si="142"/>
        <v/>
      </c>
      <c r="BV298" s="51"/>
      <c r="BW298" s="33"/>
      <c r="BX298" s="34"/>
      <c r="BY298" s="34" t="str">
        <f t="shared" si="143"/>
        <v/>
      </c>
      <c r="BZ298" s="34"/>
      <c r="CA298" s="34"/>
      <c r="CB298" s="34"/>
      <c r="CC298" s="34" t="str">
        <f t="shared" si="155"/>
        <v/>
      </c>
      <c r="CD298" s="31" t="str">
        <f t="shared" si="144"/>
        <v/>
      </c>
      <c r="CE298" s="51"/>
      <c r="CF298" s="33"/>
      <c r="CG298" s="34" t="str">
        <f>IF($A298="","",IF(CF298="","I",LOOKUP(CF298/CH$2,{0,0.4,0.45,0.5,0.55,0.6,0.65,0.7,0.75,0.8,1},{"F","D","C","C+","B-","B","B+","A-","A","A+"})))</f>
        <v/>
      </c>
      <c r="CH298" s="35" t="str">
        <f>IF($A298="","",IF(CF298="","--",LOOKUP(CF298/CH$2,{0,0.4,0.45,0.5,0.55,0.6,0.65,0.7,0.75,0.8,1},{0,2,2.25,2.5,2.75,3,3.25,3.5,3.75,4})))</f>
        <v/>
      </c>
      <c r="CI298" s="52"/>
      <c r="CJ298" s="36"/>
      <c r="CK298" s="36"/>
      <c r="CL298" s="36" t="str">
        <f t="shared" si="145"/>
        <v/>
      </c>
      <c r="CM298" s="36"/>
      <c r="CN298" s="37"/>
      <c r="CO298" s="36"/>
      <c r="CP298" s="60" t="str">
        <f t="shared" si="146"/>
        <v/>
      </c>
      <c r="CQ298" s="64"/>
      <c r="CR298" s="35"/>
    </row>
    <row r="299" spans="1:96" s="38" customFormat="1" x14ac:dyDescent="0.25">
      <c r="A299" s="31"/>
      <c r="B299" s="32"/>
      <c r="C299" s="33"/>
      <c r="D299" s="34"/>
      <c r="E299" s="34" t="str">
        <f t="shared" si="127"/>
        <v/>
      </c>
      <c r="F299" s="34"/>
      <c r="G299" s="34"/>
      <c r="H299" s="34"/>
      <c r="I299" s="34" t="str">
        <f t="shared" si="147"/>
        <v/>
      </c>
      <c r="J299" s="34" t="str">
        <f t="shared" si="128"/>
        <v/>
      </c>
      <c r="K299" s="51"/>
      <c r="L299" s="39"/>
      <c r="M299" s="34"/>
      <c r="N299" s="34" t="str">
        <f t="shared" si="129"/>
        <v/>
      </c>
      <c r="O299" s="34"/>
      <c r="P299" s="34"/>
      <c r="Q299" s="34"/>
      <c r="R299" s="34" t="str">
        <f t="shared" si="148"/>
        <v/>
      </c>
      <c r="S299" s="31" t="str">
        <f t="shared" si="130"/>
        <v/>
      </c>
      <c r="T299" s="51"/>
      <c r="U299" s="33"/>
      <c r="V299" s="34"/>
      <c r="W299" s="34" t="str">
        <f t="shared" si="131"/>
        <v/>
      </c>
      <c r="X299" s="34"/>
      <c r="Y299" s="34"/>
      <c r="Z299" s="34"/>
      <c r="AA299" s="34" t="str">
        <f t="shared" si="149"/>
        <v/>
      </c>
      <c r="AB299" s="31" t="str">
        <f t="shared" si="132"/>
        <v/>
      </c>
      <c r="AC299" s="51"/>
      <c r="AD299" s="33"/>
      <c r="AE299" s="34"/>
      <c r="AF299" s="34" t="str">
        <f t="shared" si="133"/>
        <v/>
      </c>
      <c r="AG299" s="34"/>
      <c r="AH299" s="34"/>
      <c r="AI299" s="34"/>
      <c r="AJ299" s="34" t="str">
        <f t="shared" si="150"/>
        <v/>
      </c>
      <c r="AK299" s="31" t="str">
        <f t="shared" si="134"/>
        <v/>
      </c>
      <c r="AL299" s="51"/>
      <c r="AM299" s="33"/>
      <c r="AN299" s="34"/>
      <c r="AO299" s="34" t="str">
        <f t="shared" si="135"/>
        <v/>
      </c>
      <c r="AP299" s="34"/>
      <c r="AQ299" s="34"/>
      <c r="AR299" s="34"/>
      <c r="AS299" s="34" t="str">
        <f t="shared" si="151"/>
        <v/>
      </c>
      <c r="AT299" s="31" t="str">
        <f t="shared" si="136"/>
        <v/>
      </c>
      <c r="AU299" s="51"/>
      <c r="AV299" s="33"/>
      <c r="AW299" s="34"/>
      <c r="AX299" s="34" t="str">
        <f t="shared" si="137"/>
        <v/>
      </c>
      <c r="AY299" s="34"/>
      <c r="AZ299" s="34"/>
      <c r="BA299" s="34"/>
      <c r="BB299" s="34" t="str">
        <f t="shared" si="152"/>
        <v/>
      </c>
      <c r="BC299" s="31" t="str">
        <f t="shared" si="138"/>
        <v/>
      </c>
      <c r="BD299" s="51"/>
      <c r="BE299" s="33"/>
      <c r="BF299" s="34"/>
      <c r="BG299" s="34" t="str">
        <f t="shared" si="139"/>
        <v/>
      </c>
      <c r="BH299" s="34"/>
      <c r="BI299" s="34"/>
      <c r="BJ299" s="34"/>
      <c r="BK299" s="34" t="str">
        <f t="shared" si="153"/>
        <v/>
      </c>
      <c r="BL299" s="31" t="str">
        <f t="shared" si="140"/>
        <v/>
      </c>
      <c r="BM299" s="51"/>
      <c r="BN299" s="33"/>
      <c r="BO299" s="34"/>
      <c r="BP299" s="34" t="str">
        <f t="shared" si="141"/>
        <v/>
      </c>
      <c r="BQ299" s="34"/>
      <c r="BR299" s="34"/>
      <c r="BS299" s="34"/>
      <c r="BT299" s="34" t="str">
        <f t="shared" si="154"/>
        <v/>
      </c>
      <c r="BU299" s="31" t="str">
        <f t="shared" si="142"/>
        <v/>
      </c>
      <c r="BV299" s="51"/>
      <c r="BW299" s="33"/>
      <c r="BX299" s="34"/>
      <c r="BY299" s="34" t="str">
        <f t="shared" si="143"/>
        <v/>
      </c>
      <c r="BZ299" s="34"/>
      <c r="CA299" s="34"/>
      <c r="CB299" s="34"/>
      <c r="CC299" s="34" t="str">
        <f t="shared" si="155"/>
        <v/>
      </c>
      <c r="CD299" s="31" t="str">
        <f t="shared" si="144"/>
        <v/>
      </c>
      <c r="CE299" s="51"/>
      <c r="CF299" s="33"/>
      <c r="CG299" s="34" t="str">
        <f>IF($A299="","",IF(CF299="","I",LOOKUP(CF299/CH$2,{0,0.4,0.45,0.5,0.55,0.6,0.65,0.7,0.75,0.8,1},{"F","D","C","C+","B-","B","B+","A-","A","A+"})))</f>
        <v/>
      </c>
      <c r="CH299" s="35" t="str">
        <f>IF($A299="","",IF(CF299="","--",LOOKUP(CF299/CH$2,{0,0.4,0.45,0.5,0.55,0.6,0.65,0.7,0.75,0.8,1},{0,2,2.25,2.5,2.75,3,3.25,3.5,3.75,4})))</f>
        <v/>
      </c>
      <c r="CI299" s="52"/>
      <c r="CJ299" s="36"/>
      <c r="CK299" s="36"/>
      <c r="CL299" s="36" t="str">
        <f t="shared" si="145"/>
        <v/>
      </c>
      <c r="CM299" s="36"/>
      <c r="CN299" s="37"/>
      <c r="CO299" s="36"/>
      <c r="CP299" s="60" t="str">
        <f t="shared" si="146"/>
        <v/>
      </c>
      <c r="CQ299" s="64"/>
      <c r="CR299" s="35"/>
    </row>
    <row r="300" spans="1:96" s="38" customFormat="1" x14ac:dyDescent="0.25">
      <c r="A300" s="31"/>
      <c r="B300" s="32"/>
      <c r="C300" s="33"/>
      <c r="D300" s="34"/>
      <c r="E300" s="34" t="str">
        <f t="shared" si="127"/>
        <v/>
      </c>
      <c r="F300" s="34"/>
      <c r="G300" s="34"/>
      <c r="H300" s="34"/>
      <c r="I300" s="34" t="str">
        <f t="shared" si="147"/>
        <v/>
      </c>
      <c r="J300" s="34" t="str">
        <f t="shared" si="128"/>
        <v/>
      </c>
      <c r="K300" s="51"/>
      <c r="L300" s="39"/>
      <c r="M300" s="34"/>
      <c r="N300" s="34" t="str">
        <f t="shared" si="129"/>
        <v/>
      </c>
      <c r="O300" s="34"/>
      <c r="P300" s="34"/>
      <c r="Q300" s="34"/>
      <c r="R300" s="34" t="str">
        <f t="shared" si="148"/>
        <v/>
      </c>
      <c r="S300" s="31" t="str">
        <f t="shared" si="130"/>
        <v/>
      </c>
      <c r="T300" s="51"/>
      <c r="U300" s="33"/>
      <c r="V300" s="34"/>
      <c r="W300" s="34" t="str">
        <f t="shared" si="131"/>
        <v/>
      </c>
      <c r="X300" s="34"/>
      <c r="Y300" s="34"/>
      <c r="Z300" s="34"/>
      <c r="AA300" s="34" t="str">
        <f t="shared" si="149"/>
        <v/>
      </c>
      <c r="AB300" s="31" t="str">
        <f t="shared" si="132"/>
        <v/>
      </c>
      <c r="AC300" s="51"/>
      <c r="AD300" s="33"/>
      <c r="AE300" s="34"/>
      <c r="AF300" s="34" t="str">
        <f t="shared" si="133"/>
        <v/>
      </c>
      <c r="AG300" s="34"/>
      <c r="AH300" s="34"/>
      <c r="AI300" s="34"/>
      <c r="AJ300" s="34" t="str">
        <f t="shared" si="150"/>
        <v/>
      </c>
      <c r="AK300" s="31" t="str">
        <f t="shared" si="134"/>
        <v/>
      </c>
      <c r="AL300" s="51"/>
      <c r="AM300" s="33"/>
      <c r="AN300" s="34"/>
      <c r="AO300" s="34" t="str">
        <f t="shared" si="135"/>
        <v/>
      </c>
      <c r="AP300" s="34"/>
      <c r="AQ300" s="34"/>
      <c r="AR300" s="34"/>
      <c r="AS300" s="34" t="str">
        <f t="shared" si="151"/>
        <v/>
      </c>
      <c r="AT300" s="31" t="str">
        <f t="shared" si="136"/>
        <v/>
      </c>
      <c r="AU300" s="51"/>
      <c r="AV300" s="33"/>
      <c r="AW300" s="34"/>
      <c r="AX300" s="34" t="str">
        <f t="shared" si="137"/>
        <v/>
      </c>
      <c r="AY300" s="34"/>
      <c r="AZ300" s="34"/>
      <c r="BA300" s="34"/>
      <c r="BB300" s="34" t="str">
        <f t="shared" si="152"/>
        <v/>
      </c>
      <c r="BC300" s="31" t="str">
        <f t="shared" si="138"/>
        <v/>
      </c>
      <c r="BD300" s="51"/>
      <c r="BE300" s="33"/>
      <c r="BF300" s="34"/>
      <c r="BG300" s="34" t="str">
        <f t="shared" si="139"/>
        <v/>
      </c>
      <c r="BH300" s="34"/>
      <c r="BI300" s="34"/>
      <c r="BJ300" s="34"/>
      <c r="BK300" s="34" t="str">
        <f t="shared" si="153"/>
        <v/>
      </c>
      <c r="BL300" s="31" t="str">
        <f t="shared" si="140"/>
        <v/>
      </c>
      <c r="BM300" s="51"/>
      <c r="BN300" s="33"/>
      <c r="BO300" s="34"/>
      <c r="BP300" s="34" t="str">
        <f t="shared" si="141"/>
        <v/>
      </c>
      <c r="BQ300" s="34"/>
      <c r="BR300" s="34"/>
      <c r="BS300" s="34"/>
      <c r="BT300" s="34" t="str">
        <f t="shared" si="154"/>
        <v/>
      </c>
      <c r="BU300" s="31" t="str">
        <f t="shared" si="142"/>
        <v/>
      </c>
      <c r="BV300" s="51"/>
      <c r="BW300" s="33"/>
      <c r="BX300" s="34"/>
      <c r="BY300" s="34" t="str">
        <f t="shared" si="143"/>
        <v/>
      </c>
      <c r="BZ300" s="34"/>
      <c r="CA300" s="34"/>
      <c r="CB300" s="34"/>
      <c r="CC300" s="34" t="str">
        <f t="shared" si="155"/>
        <v/>
      </c>
      <c r="CD300" s="31" t="str">
        <f t="shared" si="144"/>
        <v/>
      </c>
      <c r="CE300" s="51"/>
      <c r="CF300" s="33"/>
      <c r="CG300" s="34" t="str">
        <f>IF($A300="","",IF(CF300="","I",LOOKUP(CF300/CH$2,{0,0.4,0.45,0.5,0.55,0.6,0.65,0.7,0.75,0.8,1},{"F","D","C","C+","B-","B","B+","A-","A","A+"})))</f>
        <v/>
      </c>
      <c r="CH300" s="35" t="str">
        <f>IF($A300="","",IF(CF300="","--",LOOKUP(CF300/CH$2,{0,0.4,0.45,0.5,0.55,0.6,0.65,0.7,0.75,0.8,1},{0,2,2.25,2.5,2.75,3,3.25,3.5,3.75,4})))</f>
        <v/>
      </c>
      <c r="CI300" s="52"/>
      <c r="CJ300" s="36"/>
      <c r="CK300" s="36"/>
      <c r="CL300" s="36" t="str">
        <f t="shared" si="145"/>
        <v/>
      </c>
      <c r="CM300" s="36"/>
      <c r="CN300" s="37"/>
      <c r="CO300" s="36"/>
      <c r="CP300" s="60" t="str">
        <f t="shared" si="146"/>
        <v/>
      </c>
      <c r="CQ300" s="64"/>
      <c r="CR300" s="35"/>
    </row>
    <row r="301" spans="1:96" s="38" customFormat="1" x14ac:dyDescent="0.25">
      <c r="A301" s="31"/>
      <c r="B301" s="32"/>
      <c r="C301" s="33"/>
      <c r="D301" s="34"/>
      <c r="E301" s="34" t="str">
        <f t="shared" si="127"/>
        <v/>
      </c>
      <c r="F301" s="34"/>
      <c r="G301" s="34"/>
      <c r="H301" s="34"/>
      <c r="I301" s="34" t="str">
        <f t="shared" si="147"/>
        <v/>
      </c>
      <c r="J301" s="34" t="str">
        <f t="shared" si="128"/>
        <v/>
      </c>
      <c r="K301" s="51"/>
      <c r="L301" s="39"/>
      <c r="M301" s="34"/>
      <c r="N301" s="34" t="str">
        <f t="shared" si="129"/>
        <v/>
      </c>
      <c r="O301" s="34"/>
      <c r="P301" s="34"/>
      <c r="Q301" s="34"/>
      <c r="R301" s="34" t="str">
        <f t="shared" si="148"/>
        <v/>
      </c>
      <c r="S301" s="31" t="str">
        <f t="shared" si="130"/>
        <v/>
      </c>
      <c r="T301" s="51"/>
      <c r="U301" s="33"/>
      <c r="V301" s="34"/>
      <c r="W301" s="34" t="str">
        <f t="shared" si="131"/>
        <v/>
      </c>
      <c r="X301" s="34"/>
      <c r="Y301" s="34"/>
      <c r="Z301" s="34"/>
      <c r="AA301" s="34" t="str">
        <f t="shared" si="149"/>
        <v/>
      </c>
      <c r="AB301" s="31" t="str">
        <f t="shared" si="132"/>
        <v/>
      </c>
      <c r="AC301" s="51"/>
      <c r="AD301" s="33"/>
      <c r="AE301" s="34"/>
      <c r="AF301" s="34" t="str">
        <f t="shared" si="133"/>
        <v/>
      </c>
      <c r="AG301" s="34"/>
      <c r="AH301" s="34"/>
      <c r="AI301" s="34"/>
      <c r="AJ301" s="34" t="str">
        <f t="shared" si="150"/>
        <v/>
      </c>
      <c r="AK301" s="31" t="str">
        <f t="shared" si="134"/>
        <v/>
      </c>
      <c r="AL301" s="51"/>
      <c r="AM301" s="33"/>
      <c r="AN301" s="34"/>
      <c r="AO301" s="34" t="str">
        <f t="shared" si="135"/>
        <v/>
      </c>
      <c r="AP301" s="34"/>
      <c r="AQ301" s="34"/>
      <c r="AR301" s="34"/>
      <c r="AS301" s="34" t="str">
        <f t="shared" si="151"/>
        <v/>
      </c>
      <c r="AT301" s="31" t="str">
        <f t="shared" si="136"/>
        <v/>
      </c>
      <c r="AU301" s="51"/>
      <c r="AV301" s="33"/>
      <c r="AW301" s="34"/>
      <c r="AX301" s="34" t="str">
        <f t="shared" si="137"/>
        <v/>
      </c>
      <c r="AY301" s="34"/>
      <c r="AZ301" s="34"/>
      <c r="BA301" s="34"/>
      <c r="BB301" s="34" t="str">
        <f t="shared" si="152"/>
        <v/>
      </c>
      <c r="BC301" s="31" t="str">
        <f t="shared" si="138"/>
        <v/>
      </c>
      <c r="BD301" s="51"/>
      <c r="BE301" s="33"/>
      <c r="BF301" s="34"/>
      <c r="BG301" s="34" t="str">
        <f t="shared" si="139"/>
        <v/>
      </c>
      <c r="BH301" s="34"/>
      <c r="BI301" s="34"/>
      <c r="BJ301" s="34"/>
      <c r="BK301" s="34" t="str">
        <f t="shared" si="153"/>
        <v/>
      </c>
      <c r="BL301" s="31" t="str">
        <f t="shared" si="140"/>
        <v/>
      </c>
      <c r="BM301" s="51"/>
      <c r="BN301" s="33"/>
      <c r="BO301" s="34"/>
      <c r="BP301" s="34" t="str">
        <f t="shared" si="141"/>
        <v/>
      </c>
      <c r="BQ301" s="34"/>
      <c r="BR301" s="34"/>
      <c r="BS301" s="34"/>
      <c r="BT301" s="34" t="str">
        <f t="shared" si="154"/>
        <v/>
      </c>
      <c r="BU301" s="31" t="str">
        <f t="shared" si="142"/>
        <v/>
      </c>
      <c r="BV301" s="51"/>
      <c r="BW301" s="33"/>
      <c r="BX301" s="34"/>
      <c r="BY301" s="34" t="str">
        <f t="shared" si="143"/>
        <v/>
      </c>
      <c r="BZ301" s="34"/>
      <c r="CA301" s="34"/>
      <c r="CB301" s="34"/>
      <c r="CC301" s="34" t="str">
        <f t="shared" si="155"/>
        <v/>
      </c>
      <c r="CD301" s="31" t="str">
        <f t="shared" si="144"/>
        <v/>
      </c>
      <c r="CE301" s="51"/>
      <c r="CF301" s="33"/>
      <c r="CG301" s="34" t="str">
        <f>IF($A301="","",IF(CF301="","I",LOOKUP(CF301/CH$2,{0,0.4,0.45,0.5,0.55,0.6,0.65,0.7,0.75,0.8,1},{"F","D","C","C+","B-","B","B+","A-","A","A+"})))</f>
        <v/>
      </c>
      <c r="CH301" s="35" t="str">
        <f>IF($A301="","",IF(CF301="","--",LOOKUP(CF301/CH$2,{0,0.4,0.45,0.5,0.55,0.6,0.65,0.7,0.75,0.8,1},{0,2,2.25,2.5,2.75,3,3.25,3.5,3.75,4})))</f>
        <v/>
      </c>
      <c r="CI301" s="52"/>
      <c r="CJ301" s="36"/>
      <c r="CK301" s="36"/>
      <c r="CL301" s="36" t="str">
        <f t="shared" si="145"/>
        <v/>
      </c>
      <c r="CM301" s="36"/>
      <c r="CN301" s="37"/>
      <c r="CO301" s="36"/>
      <c r="CP301" s="60" t="str">
        <f t="shared" si="146"/>
        <v/>
      </c>
      <c r="CQ301" s="64"/>
      <c r="CR301" s="35"/>
    </row>
    <row r="302" spans="1:96" s="38" customFormat="1" x14ac:dyDescent="0.25">
      <c r="A302" s="31"/>
      <c r="B302" s="32"/>
      <c r="C302" s="33"/>
      <c r="D302" s="34"/>
      <c r="E302" s="34" t="str">
        <f t="shared" si="127"/>
        <v/>
      </c>
      <c r="F302" s="34"/>
      <c r="G302" s="34"/>
      <c r="H302" s="34"/>
      <c r="I302" s="34" t="str">
        <f t="shared" si="147"/>
        <v/>
      </c>
      <c r="J302" s="34" t="str">
        <f t="shared" si="128"/>
        <v/>
      </c>
      <c r="K302" s="51"/>
      <c r="L302" s="39"/>
      <c r="M302" s="34"/>
      <c r="N302" s="34" t="str">
        <f t="shared" si="129"/>
        <v/>
      </c>
      <c r="O302" s="34"/>
      <c r="P302" s="34"/>
      <c r="Q302" s="34"/>
      <c r="R302" s="34" t="str">
        <f t="shared" si="148"/>
        <v/>
      </c>
      <c r="S302" s="31" t="str">
        <f t="shared" si="130"/>
        <v/>
      </c>
      <c r="T302" s="51"/>
      <c r="U302" s="33"/>
      <c r="V302" s="34"/>
      <c r="W302" s="34" t="str">
        <f t="shared" si="131"/>
        <v/>
      </c>
      <c r="X302" s="34"/>
      <c r="Y302" s="34"/>
      <c r="Z302" s="34"/>
      <c r="AA302" s="34" t="str">
        <f t="shared" si="149"/>
        <v/>
      </c>
      <c r="AB302" s="31" t="str">
        <f t="shared" si="132"/>
        <v/>
      </c>
      <c r="AC302" s="51"/>
      <c r="AD302" s="33"/>
      <c r="AE302" s="34"/>
      <c r="AF302" s="34" t="str">
        <f t="shared" si="133"/>
        <v/>
      </c>
      <c r="AG302" s="34"/>
      <c r="AH302" s="34"/>
      <c r="AI302" s="34"/>
      <c r="AJ302" s="34" t="str">
        <f t="shared" si="150"/>
        <v/>
      </c>
      <c r="AK302" s="31" t="str">
        <f t="shared" si="134"/>
        <v/>
      </c>
      <c r="AL302" s="51"/>
      <c r="AM302" s="33"/>
      <c r="AN302" s="34"/>
      <c r="AO302" s="34" t="str">
        <f t="shared" si="135"/>
        <v/>
      </c>
      <c r="AP302" s="34"/>
      <c r="AQ302" s="34"/>
      <c r="AR302" s="34"/>
      <c r="AS302" s="34" t="str">
        <f t="shared" si="151"/>
        <v/>
      </c>
      <c r="AT302" s="31" t="str">
        <f t="shared" si="136"/>
        <v/>
      </c>
      <c r="AU302" s="51"/>
      <c r="AV302" s="33"/>
      <c r="AW302" s="34"/>
      <c r="AX302" s="34" t="str">
        <f t="shared" si="137"/>
        <v/>
      </c>
      <c r="AY302" s="34"/>
      <c r="AZ302" s="34"/>
      <c r="BA302" s="34"/>
      <c r="BB302" s="34" t="str">
        <f t="shared" si="152"/>
        <v/>
      </c>
      <c r="BC302" s="31" t="str">
        <f t="shared" si="138"/>
        <v/>
      </c>
      <c r="BD302" s="51"/>
      <c r="BE302" s="33"/>
      <c r="BF302" s="34"/>
      <c r="BG302" s="34" t="str">
        <f t="shared" si="139"/>
        <v/>
      </c>
      <c r="BH302" s="34"/>
      <c r="BI302" s="34"/>
      <c r="BJ302" s="34"/>
      <c r="BK302" s="34" t="str">
        <f t="shared" si="153"/>
        <v/>
      </c>
      <c r="BL302" s="31" t="str">
        <f t="shared" si="140"/>
        <v/>
      </c>
      <c r="BM302" s="51"/>
      <c r="BN302" s="33"/>
      <c r="BO302" s="34"/>
      <c r="BP302" s="34" t="str">
        <f t="shared" si="141"/>
        <v/>
      </c>
      <c r="BQ302" s="34"/>
      <c r="BR302" s="34"/>
      <c r="BS302" s="34"/>
      <c r="BT302" s="34" t="str">
        <f t="shared" si="154"/>
        <v/>
      </c>
      <c r="BU302" s="31" t="str">
        <f t="shared" si="142"/>
        <v/>
      </c>
      <c r="BV302" s="51"/>
      <c r="BW302" s="33"/>
      <c r="BX302" s="34"/>
      <c r="BY302" s="34" t="str">
        <f t="shared" si="143"/>
        <v/>
      </c>
      <c r="BZ302" s="34"/>
      <c r="CA302" s="34"/>
      <c r="CB302" s="34"/>
      <c r="CC302" s="34" t="str">
        <f t="shared" si="155"/>
        <v/>
      </c>
      <c r="CD302" s="31" t="str">
        <f t="shared" si="144"/>
        <v/>
      </c>
      <c r="CE302" s="51"/>
      <c r="CF302" s="33"/>
      <c r="CG302" s="34" t="str">
        <f>IF($A302="","",IF(CF302="","I",LOOKUP(CF302/CH$2,{0,0.4,0.45,0.5,0.55,0.6,0.65,0.7,0.75,0.8,1},{"F","D","C","C+","B-","B","B+","A-","A","A+"})))</f>
        <v/>
      </c>
      <c r="CH302" s="35" t="str">
        <f>IF($A302="","",IF(CF302="","--",LOOKUP(CF302/CH$2,{0,0.4,0.45,0.5,0.55,0.6,0.65,0.7,0.75,0.8,1},{0,2,2.25,2.5,2.75,3,3.25,3.5,3.75,4})))</f>
        <v/>
      </c>
      <c r="CI302" s="52"/>
      <c r="CJ302" s="36"/>
      <c r="CK302" s="36"/>
      <c r="CL302" s="36" t="str">
        <f t="shared" si="145"/>
        <v/>
      </c>
      <c r="CM302" s="36"/>
      <c r="CN302" s="37"/>
      <c r="CO302" s="36"/>
      <c r="CP302" s="60" t="str">
        <f t="shared" si="146"/>
        <v/>
      </c>
      <c r="CQ302" s="64"/>
      <c r="CR302" s="35"/>
    </row>
    <row r="303" spans="1:96" s="38" customFormat="1" x14ac:dyDescent="0.25">
      <c r="A303" s="31"/>
      <c r="B303" s="32"/>
      <c r="C303" s="33"/>
      <c r="D303" s="34"/>
      <c r="E303" s="34" t="str">
        <f t="shared" si="127"/>
        <v/>
      </c>
      <c r="F303" s="34"/>
      <c r="G303" s="34"/>
      <c r="H303" s="34"/>
      <c r="I303" s="34" t="str">
        <f t="shared" si="147"/>
        <v/>
      </c>
      <c r="J303" s="34" t="str">
        <f t="shared" si="128"/>
        <v/>
      </c>
      <c r="K303" s="51"/>
      <c r="L303" s="39"/>
      <c r="M303" s="34"/>
      <c r="N303" s="34" t="str">
        <f t="shared" si="129"/>
        <v/>
      </c>
      <c r="O303" s="34"/>
      <c r="P303" s="34"/>
      <c r="Q303" s="34"/>
      <c r="R303" s="34" t="str">
        <f t="shared" si="148"/>
        <v/>
      </c>
      <c r="S303" s="31" t="str">
        <f t="shared" si="130"/>
        <v/>
      </c>
      <c r="T303" s="51"/>
      <c r="U303" s="33"/>
      <c r="V303" s="34"/>
      <c r="W303" s="34" t="str">
        <f t="shared" si="131"/>
        <v/>
      </c>
      <c r="X303" s="34"/>
      <c r="Y303" s="34"/>
      <c r="Z303" s="34"/>
      <c r="AA303" s="34" t="str">
        <f t="shared" si="149"/>
        <v/>
      </c>
      <c r="AB303" s="31" t="str">
        <f t="shared" si="132"/>
        <v/>
      </c>
      <c r="AC303" s="51"/>
      <c r="AD303" s="33"/>
      <c r="AE303" s="34"/>
      <c r="AF303" s="34" t="str">
        <f t="shared" si="133"/>
        <v/>
      </c>
      <c r="AG303" s="34"/>
      <c r="AH303" s="34"/>
      <c r="AI303" s="34"/>
      <c r="AJ303" s="34" t="str">
        <f t="shared" si="150"/>
        <v/>
      </c>
      <c r="AK303" s="31" t="str">
        <f t="shared" si="134"/>
        <v/>
      </c>
      <c r="AL303" s="51"/>
      <c r="AM303" s="33"/>
      <c r="AN303" s="34"/>
      <c r="AO303" s="34" t="str">
        <f t="shared" si="135"/>
        <v/>
      </c>
      <c r="AP303" s="34"/>
      <c r="AQ303" s="34"/>
      <c r="AR303" s="34"/>
      <c r="AS303" s="34" t="str">
        <f t="shared" si="151"/>
        <v/>
      </c>
      <c r="AT303" s="31" t="str">
        <f t="shared" si="136"/>
        <v/>
      </c>
      <c r="AU303" s="51"/>
      <c r="AV303" s="33"/>
      <c r="AW303" s="34"/>
      <c r="AX303" s="34" t="str">
        <f t="shared" si="137"/>
        <v/>
      </c>
      <c r="AY303" s="34"/>
      <c r="AZ303" s="34"/>
      <c r="BA303" s="34"/>
      <c r="BB303" s="34" t="str">
        <f t="shared" si="152"/>
        <v/>
      </c>
      <c r="BC303" s="31" t="str">
        <f t="shared" si="138"/>
        <v/>
      </c>
      <c r="BD303" s="51"/>
      <c r="BE303" s="33"/>
      <c r="BF303" s="34"/>
      <c r="BG303" s="34" t="str">
        <f t="shared" si="139"/>
        <v/>
      </c>
      <c r="BH303" s="34"/>
      <c r="BI303" s="34"/>
      <c r="BJ303" s="34"/>
      <c r="BK303" s="34" t="str">
        <f t="shared" si="153"/>
        <v/>
      </c>
      <c r="BL303" s="31" t="str">
        <f t="shared" si="140"/>
        <v/>
      </c>
      <c r="BM303" s="51"/>
      <c r="BN303" s="33"/>
      <c r="BO303" s="34"/>
      <c r="BP303" s="34" t="str">
        <f t="shared" si="141"/>
        <v/>
      </c>
      <c r="BQ303" s="34"/>
      <c r="BR303" s="34"/>
      <c r="BS303" s="34"/>
      <c r="BT303" s="34" t="str">
        <f t="shared" si="154"/>
        <v/>
      </c>
      <c r="BU303" s="31" t="str">
        <f t="shared" si="142"/>
        <v/>
      </c>
      <c r="BV303" s="51"/>
      <c r="BW303" s="33"/>
      <c r="BX303" s="34"/>
      <c r="BY303" s="34" t="str">
        <f t="shared" si="143"/>
        <v/>
      </c>
      <c r="BZ303" s="34"/>
      <c r="CA303" s="34"/>
      <c r="CB303" s="34"/>
      <c r="CC303" s="34" t="str">
        <f t="shared" si="155"/>
        <v/>
      </c>
      <c r="CD303" s="31" t="str">
        <f t="shared" si="144"/>
        <v/>
      </c>
      <c r="CE303" s="51"/>
      <c r="CF303" s="33"/>
      <c r="CG303" s="34" t="str">
        <f>IF($A303="","",IF(CF303="","I",LOOKUP(CF303/CH$2,{0,0.4,0.45,0.5,0.55,0.6,0.65,0.7,0.75,0.8,1},{"F","D","C","C+","B-","B","B+","A-","A","A+"})))</f>
        <v/>
      </c>
      <c r="CH303" s="35" t="str">
        <f>IF($A303="","",IF(CF303="","--",LOOKUP(CF303/CH$2,{0,0.4,0.45,0.5,0.55,0.6,0.65,0.7,0.75,0.8,1},{0,2,2.25,2.5,2.75,3,3.25,3.5,3.75,4})))</f>
        <v/>
      </c>
      <c r="CI303" s="52"/>
      <c r="CJ303" s="36"/>
      <c r="CK303" s="36"/>
      <c r="CL303" s="36" t="str">
        <f t="shared" si="145"/>
        <v/>
      </c>
      <c r="CM303" s="36"/>
      <c r="CN303" s="37"/>
      <c r="CO303" s="36"/>
      <c r="CP303" s="60" t="str">
        <f t="shared" si="146"/>
        <v/>
      </c>
      <c r="CQ303" s="64"/>
      <c r="CR303" s="35"/>
    </row>
    <row r="304" spans="1:96" s="38" customFormat="1" x14ac:dyDescent="0.25">
      <c r="A304" s="31"/>
      <c r="B304" s="32"/>
      <c r="C304" s="33"/>
      <c r="D304" s="34"/>
      <c r="E304" s="34" t="str">
        <f t="shared" si="127"/>
        <v/>
      </c>
      <c r="F304" s="34"/>
      <c r="G304" s="34"/>
      <c r="H304" s="34"/>
      <c r="I304" s="34" t="str">
        <f t="shared" si="147"/>
        <v/>
      </c>
      <c r="J304" s="34" t="str">
        <f t="shared" si="128"/>
        <v/>
      </c>
      <c r="K304" s="51"/>
      <c r="L304" s="39"/>
      <c r="M304" s="34"/>
      <c r="N304" s="34" t="str">
        <f t="shared" si="129"/>
        <v/>
      </c>
      <c r="O304" s="34"/>
      <c r="P304" s="34"/>
      <c r="Q304" s="34"/>
      <c r="R304" s="34" t="str">
        <f t="shared" si="148"/>
        <v/>
      </c>
      <c r="S304" s="31" t="str">
        <f t="shared" si="130"/>
        <v/>
      </c>
      <c r="T304" s="51"/>
      <c r="U304" s="33"/>
      <c r="V304" s="34"/>
      <c r="W304" s="34" t="str">
        <f t="shared" si="131"/>
        <v/>
      </c>
      <c r="X304" s="34"/>
      <c r="Y304" s="34"/>
      <c r="Z304" s="34"/>
      <c r="AA304" s="34" t="str">
        <f t="shared" si="149"/>
        <v/>
      </c>
      <c r="AB304" s="31" t="str">
        <f t="shared" si="132"/>
        <v/>
      </c>
      <c r="AC304" s="51"/>
      <c r="AD304" s="33"/>
      <c r="AE304" s="34"/>
      <c r="AF304" s="34" t="str">
        <f t="shared" si="133"/>
        <v/>
      </c>
      <c r="AG304" s="34"/>
      <c r="AH304" s="34"/>
      <c r="AI304" s="34"/>
      <c r="AJ304" s="34" t="str">
        <f t="shared" si="150"/>
        <v/>
      </c>
      <c r="AK304" s="31" t="str">
        <f t="shared" si="134"/>
        <v/>
      </c>
      <c r="AL304" s="51"/>
      <c r="AM304" s="33"/>
      <c r="AN304" s="34"/>
      <c r="AO304" s="34" t="str">
        <f t="shared" si="135"/>
        <v/>
      </c>
      <c r="AP304" s="34"/>
      <c r="AQ304" s="34"/>
      <c r="AR304" s="34"/>
      <c r="AS304" s="34" t="str">
        <f t="shared" si="151"/>
        <v/>
      </c>
      <c r="AT304" s="31" t="str">
        <f t="shared" si="136"/>
        <v/>
      </c>
      <c r="AU304" s="51"/>
      <c r="AV304" s="33"/>
      <c r="AW304" s="34"/>
      <c r="AX304" s="34" t="str">
        <f t="shared" si="137"/>
        <v/>
      </c>
      <c r="AY304" s="34"/>
      <c r="AZ304" s="34"/>
      <c r="BA304" s="34"/>
      <c r="BB304" s="34" t="str">
        <f t="shared" si="152"/>
        <v/>
      </c>
      <c r="BC304" s="31" t="str">
        <f t="shared" si="138"/>
        <v/>
      </c>
      <c r="BD304" s="51"/>
      <c r="BE304" s="33"/>
      <c r="BF304" s="34"/>
      <c r="BG304" s="34" t="str">
        <f t="shared" si="139"/>
        <v/>
      </c>
      <c r="BH304" s="34"/>
      <c r="BI304" s="34"/>
      <c r="BJ304" s="34"/>
      <c r="BK304" s="34" t="str">
        <f t="shared" si="153"/>
        <v/>
      </c>
      <c r="BL304" s="31" t="str">
        <f t="shared" si="140"/>
        <v/>
      </c>
      <c r="BM304" s="51"/>
      <c r="BN304" s="33"/>
      <c r="BO304" s="34"/>
      <c r="BP304" s="34" t="str">
        <f t="shared" si="141"/>
        <v/>
      </c>
      <c r="BQ304" s="34"/>
      <c r="BR304" s="34"/>
      <c r="BS304" s="34"/>
      <c r="BT304" s="34" t="str">
        <f t="shared" si="154"/>
        <v/>
      </c>
      <c r="BU304" s="31" t="str">
        <f t="shared" si="142"/>
        <v/>
      </c>
      <c r="BV304" s="51"/>
      <c r="BW304" s="33"/>
      <c r="BX304" s="34"/>
      <c r="BY304" s="34" t="str">
        <f t="shared" si="143"/>
        <v/>
      </c>
      <c r="BZ304" s="34"/>
      <c r="CA304" s="34"/>
      <c r="CB304" s="34"/>
      <c r="CC304" s="34" t="str">
        <f t="shared" si="155"/>
        <v/>
      </c>
      <c r="CD304" s="31" t="str">
        <f t="shared" si="144"/>
        <v/>
      </c>
      <c r="CE304" s="51"/>
      <c r="CF304" s="33"/>
      <c r="CG304" s="34" t="str">
        <f>IF($A304="","",IF(CF304="","I",LOOKUP(CF304/CH$2,{0,0.4,0.45,0.5,0.55,0.6,0.65,0.7,0.75,0.8,1},{"F","D","C","C+","B-","B","B+","A-","A","A+"})))</f>
        <v/>
      </c>
      <c r="CH304" s="35" t="str">
        <f>IF($A304="","",IF(CF304="","--",LOOKUP(CF304/CH$2,{0,0.4,0.45,0.5,0.55,0.6,0.65,0.7,0.75,0.8,1},{0,2,2.25,2.5,2.75,3,3.25,3.5,3.75,4})))</f>
        <v/>
      </c>
      <c r="CI304" s="52"/>
      <c r="CJ304" s="36"/>
      <c r="CK304" s="36"/>
      <c r="CL304" s="36" t="str">
        <f t="shared" si="145"/>
        <v/>
      </c>
      <c r="CM304" s="36"/>
      <c r="CN304" s="37"/>
      <c r="CO304" s="36"/>
      <c r="CP304" s="60" t="str">
        <f t="shared" si="146"/>
        <v/>
      </c>
      <c r="CQ304" s="64"/>
      <c r="CR304" s="35"/>
    </row>
    <row r="305" spans="1:96" s="38" customFormat="1" x14ac:dyDescent="0.25">
      <c r="A305" s="31"/>
      <c r="B305" s="32"/>
      <c r="C305" s="33"/>
      <c r="D305" s="34"/>
      <c r="E305" s="34" t="str">
        <f t="shared" si="127"/>
        <v/>
      </c>
      <c r="F305" s="34"/>
      <c r="G305" s="34"/>
      <c r="H305" s="34"/>
      <c r="I305" s="34" t="str">
        <f t="shared" si="147"/>
        <v/>
      </c>
      <c r="J305" s="34" t="str">
        <f t="shared" si="128"/>
        <v/>
      </c>
      <c r="K305" s="51"/>
      <c r="L305" s="39"/>
      <c r="M305" s="34"/>
      <c r="N305" s="34" t="str">
        <f t="shared" si="129"/>
        <v/>
      </c>
      <c r="O305" s="34"/>
      <c r="P305" s="34"/>
      <c r="Q305" s="34"/>
      <c r="R305" s="34" t="str">
        <f t="shared" si="148"/>
        <v/>
      </c>
      <c r="S305" s="31" t="str">
        <f t="shared" si="130"/>
        <v/>
      </c>
      <c r="T305" s="51"/>
      <c r="U305" s="33"/>
      <c r="V305" s="34"/>
      <c r="W305" s="34" t="str">
        <f t="shared" si="131"/>
        <v/>
      </c>
      <c r="X305" s="34"/>
      <c r="Y305" s="34"/>
      <c r="Z305" s="34"/>
      <c r="AA305" s="34" t="str">
        <f t="shared" si="149"/>
        <v/>
      </c>
      <c r="AB305" s="31" t="str">
        <f t="shared" si="132"/>
        <v/>
      </c>
      <c r="AC305" s="51"/>
      <c r="AD305" s="33"/>
      <c r="AE305" s="34"/>
      <c r="AF305" s="34" t="str">
        <f t="shared" si="133"/>
        <v/>
      </c>
      <c r="AG305" s="34"/>
      <c r="AH305" s="34"/>
      <c r="AI305" s="34"/>
      <c r="AJ305" s="34" t="str">
        <f t="shared" si="150"/>
        <v/>
      </c>
      <c r="AK305" s="31" t="str">
        <f t="shared" si="134"/>
        <v/>
      </c>
      <c r="AL305" s="51"/>
      <c r="AM305" s="33"/>
      <c r="AN305" s="34"/>
      <c r="AO305" s="34" t="str">
        <f t="shared" si="135"/>
        <v/>
      </c>
      <c r="AP305" s="34"/>
      <c r="AQ305" s="34"/>
      <c r="AR305" s="34"/>
      <c r="AS305" s="34" t="str">
        <f t="shared" si="151"/>
        <v/>
      </c>
      <c r="AT305" s="31" t="str">
        <f t="shared" si="136"/>
        <v/>
      </c>
      <c r="AU305" s="51"/>
      <c r="AV305" s="33"/>
      <c r="AW305" s="34"/>
      <c r="AX305" s="34" t="str">
        <f t="shared" si="137"/>
        <v/>
      </c>
      <c r="AY305" s="34"/>
      <c r="AZ305" s="34"/>
      <c r="BA305" s="34"/>
      <c r="BB305" s="34" t="str">
        <f t="shared" si="152"/>
        <v/>
      </c>
      <c r="BC305" s="31" t="str">
        <f t="shared" si="138"/>
        <v/>
      </c>
      <c r="BD305" s="51"/>
      <c r="BE305" s="33"/>
      <c r="BF305" s="34"/>
      <c r="BG305" s="34" t="str">
        <f t="shared" si="139"/>
        <v/>
      </c>
      <c r="BH305" s="34"/>
      <c r="BI305" s="34"/>
      <c r="BJ305" s="34"/>
      <c r="BK305" s="34" t="str">
        <f t="shared" si="153"/>
        <v/>
      </c>
      <c r="BL305" s="31" t="str">
        <f t="shared" si="140"/>
        <v/>
      </c>
      <c r="BM305" s="51"/>
      <c r="BN305" s="33"/>
      <c r="BO305" s="34"/>
      <c r="BP305" s="34" t="str">
        <f t="shared" si="141"/>
        <v/>
      </c>
      <c r="BQ305" s="34"/>
      <c r="BR305" s="34"/>
      <c r="BS305" s="34"/>
      <c r="BT305" s="34" t="str">
        <f t="shared" si="154"/>
        <v/>
      </c>
      <c r="BU305" s="31" t="str">
        <f t="shared" si="142"/>
        <v/>
      </c>
      <c r="BV305" s="51"/>
      <c r="BW305" s="33"/>
      <c r="BX305" s="34"/>
      <c r="BY305" s="34" t="str">
        <f t="shared" si="143"/>
        <v/>
      </c>
      <c r="BZ305" s="34"/>
      <c r="CA305" s="34"/>
      <c r="CB305" s="34"/>
      <c r="CC305" s="34" t="str">
        <f t="shared" si="155"/>
        <v/>
      </c>
      <c r="CD305" s="31" t="str">
        <f t="shared" si="144"/>
        <v/>
      </c>
      <c r="CE305" s="51"/>
      <c r="CF305" s="33"/>
      <c r="CG305" s="34" t="str">
        <f>IF($A305="","",IF(CF305="","I",LOOKUP(CF305/CH$2,{0,0.4,0.45,0.5,0.55,0.6,0.65,0.7,0.75,0.8,1},{"F","D","C","C+","B-","B","B+","A-","A","A+"})))</f>
        <v/>
      </c>
      <c r="CH305" s="35" t="str">
        <f>IF($A305="","",IF(CF305="","--",LOOKUP(CF305/CH$2,{0,0.4,0.45,0.5,0.55,0.6,0.65,0.7,0.75,0.8,1},{0,2,2.25,2.5,2.75,3,3.25,3.5,3.75,4})))</f>
        <v/>
      </c>
      <c r="CI305" s="52"/>
      <c r="CJ305" s="36"/>
      <c r="CK305" s="36"/>
      <c r="CL305" s="36" t="str">
        <f t="shared" si="145"/>
        <v/>
      </c>
      <c r="CM305" s="36"/>
      <c r="CN305" s="37"/>
      <c r="CO305" s="36"/>
      <c r="CP305" s="60" t="str">
        <f t="shared" si="146"/>
        <v/>
      </c>
      <c r="CQ305" s="64"/>
      <c r="CR305" s="35"/>
    </row>
    <row r="306" spans="1:96" s="38" customFormat="1" x14ac:dyDescent="0.25">
      <c r="A306" s="31"/>
      <c r="B306" s="32"/>
      <c r="C306" s="33"/>
      <c r="D306" s="34"/>
      <c r="E306" s="34" t="str">
        <f t="shared" si="127"/>
        <v/>
      </c>
      <c r="F306" s="34"/>
      <c r="G306" s="34"/>
      <c r="H306" s="34"/>
      <c r="I306" s="34" t="str">
        <f t="shared" si="147"/>
        <v/>
      </c>
      <c r="J306" s="34" t="str">
        <f t="shared" si="128"/>
        <v/>
      </c>
      <c r="K306" s="51"/>
      <c r="L306" s="39"/>
      <c r="M306" s="34"/>
      <c r="N306" s="34" t="str">
        <f t="shared" si="129"/>
        <v/>
      </c>
      <c r="O306" s="34"/>
      <c r="P306" s="34"/>
      <c r="Q306" s="34"/>
      <c r="R306" s="34" t="str">
        <f t="shared" si="148"/>
        <v/>
      </c>
      <c r="S306" s="31" t="str">
        <f t="shared" si="130"/>
        <v/>
      </c>
      <c r="T306" s="51"/>
      <c r="U306" s="33"/>
      <c r="V306" s="34"/>
      <c r="W306" s="34" t="str">
        <f t="shared" si="131"/>
        <v/>
      </c>
      <c r="X306" s="34"/>
      <c r="Y306" s="34"/>
      <c r="Z306" s="34"/>
      <c r="AA306" s="34" t="str">
        <f t="shared" si="149"/>
        <v/>
      </c>
      <c r="AB306" s="31" t="str">
        <f t="shared" si="132"/>
        <v/>
      </c>
      <c r="AC306" s="51"/>
      <c r="AD306" s="33"/>
      <c r="AE306" s="34"/>
      <c r="AF306" s="34" t="str">
        <f t="shared" si="133"/>
        <v/>
      </c>
      <c r="AG306" s="34"/>
      <c r="AH306" s="34"/>
      <c r="AI306" s="34"/>
      <c r="AJ306" s="34" t="str">
        <f t="shared" si="150"/>
        <v/>
      </c>
      <c r="AK306" s="31" t="str">
        <f t="shared" si="134"/>
        <v/>
      </c>
      <c r="AL306" s="51"/>
      <c r="AM306" s="33"/>
      <c r="AN306" s="34"/>
      <c r="AO306" s="34" t="str">
        <f t="shared" si="135"/>
        <v/>
      </c>
      <c r="AP306" s="34"/>
      <c r="AQ306" s="34"/>
      <c r="AR306" s="34"/>
      <c r="AS306" s="34" t="str">
        <f t="shared" si="151"/>
        <v/>
      </c>
      <c r="AT306" s="31" t="str">
        <f t="shared" si="136"/>
        <v/>
      </c>
      <c r="AU306" s="51"/>
      <c r="AV306" s="33"/>
      <c r="AW306" s="34"/>
      <c r="AX306" s="34" t="str">
        <f t="shared" si="137"/>
        <v/>
      </c>
      <c r="AY306" s="34"/>
      <c r="AZ306" s="34"/>
      <c r="BA306" s="34"/>
      <c r="BB306" s="34" t="str">
        <f t="shared" si="152"/>
        <v/>
      </c>
      <c r="BC306" s="31" t="str">
        <f t="shared" si="138"/>
        <v/>
      </c>
      <c r="BD306" s="51"/>
      <c r="BE306" s="33"/>
      <c r="BF306" s="34"/>
      <c r="BG306" s="34" t="str">
        <f t="shared" si="139"/>
        <v/>
      </c>
      <c r="BH306" s="34"/>
      <c r="BI306" s="34"/>
      <c r="BJ306" s="34"/>
      <c r="BK306" s="34" t="str">
        <f t="shared" si="153"/>
        <v/>
      </c>
      <c r="BL306" s="31" t="str">
        <f t="shared" si="140"/>
        <v/>
      </c>
      <c r="BM306" s="51"/>
      <c r="BN306" s="33"/>
      <c r="BO306" s="34"/>
      <c r="BP306" s="34" t="str">
        <f t="shared" si="141"/>
        <v/>
      </c>
      <c r="BQ306" s="34"/>
      <c r="BR306" s="34"/>
      <c r="BS306" s="34"/>
      <c r="BT306" s="34" t="str">
        <f t="shared" si="154"/>
        <v/>
      </c>
      <c r="BU306" s="31" t="str">
        <f t="shared" si="142"/>
        <v/>
      </c>
      <c r="BV306" s="51"/>
      <c r="BW306" s="33"/>
      <c r="BX306" s="34"/>
      <c r="BY306" s="34" t="str">
        <f t="shared" si="143"/>
        <v/>
      </c>
      <c r="BZ306" s="34"/>
      <c r="CA306" s="34"/>
      <c r="CB306" s="34"/>
      <c r="CC306" s="34" t="str">
        <f t="shared" si="155"/>
        <v/>
      </c>
      <c r="CD306" s="31" t="str">
        <f t="shared" si="144"/>
        <v/>
      </c>
      <c r="CE306" s="51"/>
      <c r="CF306" s="33"/>
      <c r="CG306" s="34" t="str">
        <f>IF($A306="","",IF(CF306="","I",LOOKUP(CF306/CH$2,{0,0.4,0.45,0.5,0.55,0.6,0.65,0.7,0.75,0.8,1},{"F","D","C","C+","B-","B","B+","A-","A","A+"})))</f>
        <v/>
      </c>
      <c r="CH306" s="35" t="str">
        <f>IF($A306="","",IF(CF306="","--",LOOKUP(CF306/CH$2,{0,0.4,0.45,0.5,0.55,0.6,0.65,0.7,0.75,0.8,1},{0,2,2.25,2.5,2.75,3,3.25,3.5,3.75,4})))</f>
        <v/>
      </c>
      <c r="CI306" s="52"/>
      <c r="CJ306" s="36"/>
      <c r="CK306" s="36"/>
      <c r="CL306" s="36" t="str">
        <f t="shared" si="145"/>
        <v/>
      </c>
      <c r="CM306" s="36"/>
      <c r="CN306" s="37"/>
      <c r="CO306" s="36"/>
      <c r="CP306" s="60" t="str">
        <f t="shared" si="146"/>
        <v/>
      </c>
      <c r="CQ306" s="64"/>
      <c r="CR306" s="35"/>
    </row>
    <row r="307" spans="1:96" s="38" customFormat="1" x14ac:dyDescent="0.25">
      <c r="A307" s="31"/>
      <c r="B307" s="32"/>
      <c r="C307" s="33"/>
      <c r="D307" s="34"/>
      <c r="E307" s="34" t="str">
        <f t="shared" si="127"/>
        <v/>
      </c>
      <c r="F307" s="34"/>
      <c r="G307" s="34"/>
      <c r="H307" s="34"/>
      <c r="I307" s="34" t="str">
        <f t="shared" si="147"/>
        <v/>
      </c>
      <c r="J307" s="34" t="str">
        <f t="shared" si="128"/>
        <v/>
      </c>
      <c r="K307" s="51"/>
      <c r="L307" s="39"/>
      <c r="M307" s="34"/>
      <c r="N307" s="34" t="str">
        <f t="shared" si="129"/>
        <v/>
      </c>
      <c r="O307" s="34"/>
      <c r="P307" s="34"/>
      <c r="Q307" s="34"/>
      <c r="R307" s="34" t="str">
        <f t="shared" si="148"/>
        <v/>
      </c>
      <c r="S307" s="31" t="str">
        <f t="shared" si="130"/>
        <v/>
      </c>
      <c r="T307" s="51"/>
      <c r="U307" s="33"/>
      <c r="V307" s="34"/>
      <c r="W307" s="34" t="str">
        <f t="shared" si="131"/>
        <v/>
      </c>
      <c r="X307" s="34"/>
      <c r="Y307" s="34"/>
      <c r="Z307" s="34"/>
      <c r="AA307" s="34" t="str">
        <f t="shared" si="149"/>
        <v/>
      </c>
      <c r="AB307" s="31" t="str">
        <f t="shared" si="132"/>
        <v/>
      </c>
      <c r="AC307" s="51"/>
      <c r="AD307" s="33"/>
      <c r="AE307" s="34"/>
      <c r="AF307" s="34" t="str">
        <f t="shared" si="133"/>
        <v/>
      </c>
      <c r="AG307" s="34"/>
      <c r="AH307" s="34"/>
      <c r="AI307" s="34"/>
      <c r="AJ307" s="34" t="str">
        <f t="shared" si="150"/>
        <v/>
      </c>
      <c r="AK307" s="31" t="str">
        <f t="shared" si="134"/>
        <v/>
      </c>
      <c r="AL307" s="51"/>
      <c r="AM307" s="33"/>
      <c r="AN307" s="34"/>
      <c r="AO307" s="34" t="str">
        <f t="shared" si="135"/>
        <v/>
      </c>
      <c r="AP307" s="34"/>
      <c r="AQ307" s="34"/>
      <c r="AR307" s="34"/>
      <c r="AS307" s="34" t="str">
        <f t="shared" si="151"/>
        <v/>
      </c>
      <c r="AT307" s="31" t="str">
        <f t="shared" si="136"/>
        <v/>
      </c>
      <c r="AU307" s="51"/>
      <c r="AV307" s="33"/>
      <c r="AW307" s="34"/>
      <c r="AX307" s="34" t="str">
        <f t="shared" si="137"/>
        <v/>
      </c>
      <c r="AY307" s="34"/>
      <c r="AZ307" s="34"/>
      <c r="BA307" s="34"/>
      <c r="BB307" s="34" t="str">
        <f t="shared" si="152"/>
        <v/>
      </c>
      <c r="BC307" s="31" t="str">
        <f t="shared" si="138"/>
        <v/>
      </c>
      <c r="BD307" s="51"/>
      <c r="BE307" s="33"/>
      <c r="BF307" s="34"/>
      <c r="BG307" s="34" t="str">
        <f t="shared" si="139"/>
        <v/>
      </c>
      <c r="BH307" s="34"/>
      <c r="BI307" s="34"/>
      <c r="BJ307" s="34"/>
      <c r="BK307" s="34" t="str">
        <f t="shared" si="153"/>
        <v/>
      </c>
      <c r="BL307" s="31" t="str">
        <f t="shared" si="140"/>
        <v/>
      </c>
      <c r="BM307" s="51"/>
      <c r="BN307" s="33"/>
      <c r="BO307" s="34"/>
      <c r="BP307" s="34" t="str">
        <f t="shared" si="141"/>
        <v/>
      </c>
      <c r="BQ307" s="34"/>
      <c r="BR307" s="34"/>
      <c r="BS307" s="34"/>
      <c r="BT307" s="34" t="str">
        <f t="shared" si="154"/>
        <v/>
      </c>
      <c r="BU307" s="31" t="str">
        <f t="shared" si="142"/>
        <v/>
      </c>
      <c r="BV307" s="51"/>
      <c r="BW307" s="33"/>
      <c r="BX307" s="34"/>
      <c r="BY307" s="34" t="str">
        <f t="shared" si="143"/>
        <v/>
      </c>
      <c r="BZ307" s="34"/>
      <c r="CA307" s="34"/>
      <c r="CB307" s="34"/>
      <c r="CC307" s="34" t="str">
        <f t="shared" si="155"/>
        <v/>
      </c>
      <c r="CD307" s="31" t="str">
        <f t="shared" si="144"/>
        <v/>
      </c>
      <c r="CE307" s="51"/>
      <c r="CF307" s="33"/>
      <c r="CG307" s="34" t="str">
        <f>IF($A307="","",IF(CF307="","I",LOOKUP(CF307/CH$2,{0,0.4,0.45,0.5,0.55,0.6,0.65,0.7,0.75,0.8,1},{"F","D","C","C+","B-","B","B+","A-","A","A+"})))</f>
        <v/>
      </c>
      <c r="CH307" s="35" t="str">
        <f>IF($A307="","",IF(CF307="","--",LOOKUP(CF307/CH$2,{0,0.4,0.45,0.5,0.55,0.6,0.65,0.7,0.75,0.8,1},{0,2,2.25,2.5,2.75,3,3.25,3.5,3.75,4})))</f>
        <v/>
      </c>
      <c r="CI307" s="52"/>
      <c r="CJ307" s="36"/>
      <c r="CK307" s="36"/>
      <c r="CL307" s="36" t="str">
        <f t="shared" si="145"/>
        <v/>
      </c>
      <c r="CM307" s="36"/>
      <c r="CN307" s="37"/>
      <c r="CO307" s="36"/>
      <c r="CP307" s="60" t="str">
        <f t="shared" si="146"/>
        <v/>
      </c>
      <c r="CQ307" s="64"/>
      <c r="CR307" s="35"/>
    </row>
    <row r="308" spans="1:96" s="38" customFormat="1" x14ac:dyDescent="0.25">
      <c r="A308" s="31"/>
      <c r="B308" s="32"/>
      <c r="C308" s="33"/>
      <c r="D308" s="34"/>
      <c r="E308" s="34" t="str">
        <f t="shared" si="127"/>
        <v/>
      </c>
      <c r="F308" s="34"/>
      <c r="G308" s="34"/>
      <c r="H308" s="34"/>
      <c r="I308" s="34" t="str">
        <f t="shared" si="147"/>
        <v/>
      </c>
      <c r="J308" s="34" t="str">
        <f t="shared" si="128"/>
        <v/>
      </c>
      <c r="K308" s="51"/>
      <c r="L308" s="39"/>
      <c r="M308" s="34"/>
      <c r="N308" s="34" t="str">
        <f t="shared" si="129"/>
        <v/>
      </c>
      <c r="O308" s="34"/>
      <c r="P308" s="34"/>
      <c r="Q308" s="34"/>
      <c r="R308" s="34" t="str">
        <f t="shared" si="148"/>
        <v/>
      </c>
      <c r="S308" s="31" t="str">
        <f t="shared" si="130"/>
        <v/>
      </c>
      <c r="T308" s="51"/>
      <c r="U308" s="33"/>
      <c r="V308" s="34"/>
      <c r="W308" s="34" t="str">
        <f t="shared" si="131"/>
        <v/>
      </c>
      <c r="X308" s="34"/>
      <c r="Y308" s="34"/>
      <c r="Z308" s="34"/>
      <c r="AA308" s="34" t="str">
        <f t="shared" si="149"/>
        <v/>
      </c>
      <c r="AB308" s="31" t="str">
        <f t="shared" si="132"/>
        <v/>
      </c>
      <c r="AC308" s="51"/>
      <c r="AD308" s="33"/>
      <c r="AE308" s="34"/>
      <c r="AF308" s="34" t="str">
        <f t="shared" si="133"/>
        <v/>
      </c>
      <c r="AG308" s="34"/>
      <c r="AH308" s="34"/>
      <c r="AI308" s="34"/>
      <c r="AJ308" s="34" t="str">
        <f t="shared" si="150"/>
        <v/>
      </c>
      <c r="AK308" s="31" t="str">
        <f t="shared" si="134"/>
        <v/>
      </c>
      <c r="AL308" s="51"/>
      <c r="AM308" s="33"/>
      <c r="AN308" s="34"/>
      <c r="AO308" s="34" t="str">
        <f t="shared" si="135"/>
        <v/>
      </c>
      <c r="AP308" s="34"/>
      <c r="AQ308" s="34"/>
      <c r="AR308" s="34"/>
      <c r="AS308" s="34" t="str">
        <f t="shared" si="151"/>
        <v/>
      </c>
      <c r="AT308" s="31" t="str">
        <f t="shared" si="136"/>
        <v/>
      </c>
      <c r="AU308" s="51"/>
      <c r="AV308" s="33"/>
      <c r="AW308" s="34"/>
      <c r="AX308" s="34" t="str">
        <f t="shared" si="137"/>
        <v/>
      </c>
      <c r="AY308" s="34"/>
      <c r="AZ308" s="34"/>
      <c r="BA308" s="34"/>
      <c r="BB308" s="34" t="str">
        <f t="shared" si="152"/>
        <v/>
      </c>
      <c r="BC308" s="31" t="str">
        <f t="shared" si="138"/>
        <v/>
      </c>
      <c r="BD308" s="51"/>
      <c r="BE308" s="33"/>
      <c r="BF308" s="34"/>
      <c r="BG308" s="34" t="str">
        <f t="shared" si="139"/>
        <v/>
      </c>
      <c r="BH308" s="34"/>
      <c r="BI308" s="34"/>
      <c r="BJ308" s="34"/>
      <c r="BK308" s="34" t="str">
        <f t="shared" si="153"/>
        <v/>
      </c>
      <c r="BL308" s="31" t="str">
        <f t="shared" si="140"/>
        <v/>
      </c>
      <c r="BM308" s="51"/>
      <c r="BN308" s="33"/>
      <c r="BO308" s="34"/>
      <c r="BP308" s="34" t="str">
        <f t="shared" si="141"/>
        <v/>
      </c>
      <c r="BQ308" s="34"/>
      <c r="BR308" s="34"/>
      <c r="BS308" s="34"/>
      <c r="BT308" s="34" t="str">
        <f t="shared" si="154"/>
        <v/>
      </c>
      <c r="BU308" s="31" t="str">
        <f t="shared" si="142"/>
        <v/>
      </c>
      <c r="BV308" s="51"/>
      <c r="BW308" s="33"/>
      <c r="BX308" s="34"/>
      <c r="BY308" s="34" t="str">
        <f t="shared" si="143"/>
        <v/>
      </c>
      <c r="BZ308" s="34"/>
      <c r="CA308" s="34"/>
      <c r="CB308" s="34"/>
      <c r="CC308" s="34" t="str">
        <f t="shared" si="155"/>
        <v/>
      </c>
      <c r="CD308" s="31" t="str">
        <f t="shared" si="144"/>
        <v/>
      </c>
      <c r="CE308" s="51"/>
      <c r="CF308" s="33"/>
      <c r="CG308" s="34" t="str">
        <f>IF($A308="","",IF(CF308="","I",LOOKUP(CF308/CH$2,{0,0.4,0.45,0.5,0.55,0.6,0.65,0.7,0.75,0.8,1},{"F","D","C","C+","B-","B","B+","A-","A","A+"})))</f>
        <v/>
      </c>
      <c r="CH308" s="35" t="str">
        <f>IF($A308="","",IF(CF308="","--",LOOKUP(CF308/CH$2,{0,0.4,0.45,0.5,0.55,0.6,0.65,0.7,0.75,0.8,1},{0,2,2.25,2.5,2.75,3,3.25,3.5,3.75,4})))</f>
        <v/>
      </c>
      <c r="CI308" s="52"/>
      <c r="CJ308" s="36"/>
      <c r="CK308" s="36"/>
      <c r="CL308" s="36" t="str">
        <f t="shared" si="145"/>
        <v/>
      </c>
      <c r="CM308" s="36"/>
      <c r="CN308" s="37"/>
      <c r="CO308" s="36"/>
      <c r="CP308" s="60" t="str">
        <f t="shared" si="146"/>
        <v/>
      </c>
      <c r="CQ308" s="64"/>
      <c r="CR308" s="35"/>
    </row>
    <row r="309" spans="1:96" s="38" customFormat="1" x14ac:dyDescent="0.25">
      <c r="A309" s="31"/>
      <c r="B309" s="32"/>
      <c r="C309" s="33"/>
      <c r="D309" s="34"/>
      <c r="E309" s="34" t="str">
        <f t="shared" si="127"/>
        <v/>
      </c>
      <c r="F309" s="34"/>
      <c r="G309" s="34"/>
      <c r="H309" s="34"/>
      <c r="I309" s="34" t="str">
        <f t="shared" si="147"/>
        <v/>
      </c>
      <c r="J309" s="34" t="str">
        <f t="shared" si="128"/>
        <v/>
      </c>
      <c r="K309" s="51"/>
      <c r="L309" s="39"/>
      <c r="M309" s="34"/>
      <c r="N309" s="34" t="str">
        <f t="shared" si="129"/>
        <v/>
      </c>
      <c r="O309" s="34"/>
      <c r="P309" s="34"/>
      <c r="Q309" s="34"/>
      <c r="R309" s="34" t="str">
        <f t="shared" si="148"/>
        <v/>
      </c>
      <c r="S309" s="31" t="str">
        <f t="shared" si="130"/>
        <v/>
      </c>
      <c r="T309" s="51"/>
      <c r="U309" s="33"/>
      <c r="V309" s="34"/>
      <c r="W309" s="34" t="str">
        <f t="shared" si="131"/>
        <v/>
      </c>
      <c r="X309" s="34"/>
      <c r="Y309" s="34"/>
      <c r="Z309" s="34"/>
      <c r="AA309" s="34" t="str">
        <f t="shared" si="149"/>
        <v/>
      </c>
      <c r="AB309" s="31" t="str">
        <f t="shared" si="132"/>
        <v/>
      </c>
      <c r="AC309" s="51"/>
      <c r="AD309" s="33"/>
      <c r="AE309" s="34"/>
      <c r="AF309" s="34" t="str">
        <f t="shared" si="133"/>
        <v/>
      </c>
      <c r="AG309" s="34"/>
      <c r="AH309" s="34"/>
      <c r="AI309" s="34"/>
      <c r="AJ309" s="34" t="str">
        <f t="shared" si="150"/>
        <v/>
      </c>
      <c r="AK309" s="31" t="str">
        <f t="shared" si="134"/>
        <v/>
      </c>
      <c r="AL309" s="51"/>
      <c r="AM309" s="33"/>
      <c r="AN309" s="34"/>
      <c r="AO309" s="34" t="str">
        <f t="shared" si="135"/>
        <v/>
      </c>
      <c r="AP309" s="34"/>
      <c r="AQ309" s="34"/>
      <c r="AR309" s="34"/>
      <c r="AS309" s="34" t="str">
        <f t="shared" si="151"/>
        <v/>
      </c>
      <c r="AT309" s="31" t="str">
        <f t="shared" si="136"/>
        <v/>
      </c>
      <c r="AU309" s="51"/>
      <c r="AV309" s="33"/>
      <c r="AW309" s="34"/>
      <c r="AX309" s="34" t="str">
        <f t="shared" si="137"/>
        <v/>
      </c>
      <c r="AY309" s="34"/>
      <c r="AZ309" s="34"/>
      <c r="BA309" s="34"/>
      <c r="BB309" s="34" t="str">
        <f t="shared" si="152"/>
        <v/>
      </c>
      <c r="BC309" s="31" t="str">
        <f t="shared" si="138"/>
        <v/>
      </c>
      <c r="BD309" s="51"/>
      <c r="BE309" s="33"/>
      <c r="BF309" s="34"/>
      <c r="BG309" s="34" t="str">
        <f t="shared" si="139"/>
        <v/>
      </c>
      <c r="BH309" s="34"/>
      <c r="BI309" s="34"/>
      <c r="BJ309" s="34"/>
      <c r="BK309" s="34" t="str">
        <f t="shared" si="153"/>
        <v/>
      </c>
      <c r="BL309" s="31" t="str">
        <f t="shared" si="140"/>
        <v/>
      </c>
      <c r="BM309" s="51"/>
      <c r="BN309" s="33"/>
      <c r="BO309" s="34"/>
      <c r="BP309" s="34" t="str">
        <f t="shared" si="141"/>
        <v/>
      </c>
      <c r="BQ309" s="34"/>
      <c r="BR309" s="34"/>
      <c r="BS309" s="34"/>
      <c r="BT309" s="34" t="str">
        <f t="shared" si="154"/>
        <v/>
      </c>
      <c r="BU309" s="31" t="str">
        <f t="shared" si="142"/>
        <v/>
      </c>
      <c r="BV309" s="51"/>
      <c r="BW309" s="33"/>
      <c r="BX309" s="34"/>
      <c r="BY309" s="34" t="str">
        <f t="shared" si="143"/>
        <v/>
      </c>
      <c r="BZ309" s="34"/>
      <c r="CA309" s="34"/>
      <c r="CB309" s="34"/>
      <c r="CC309" s="34" t="str">
        <f t="shared" si="155"/>
        <v/>
      </c>
      <c r="CD309" s="31" t="str">
        <f t="shared" si="144"/>
        <v/>
      </c>
      <c r="CE309" s="51"/>
      <c r="CF309" s="33"/>
      <c r="CG309" s="34" t="str">
        <f>IF($A309="","",IF(CF309="","I",LOOKUP(CF309/CH$2,{0,0.4,0.45,0.5,0.55,0.6,0.65,0.7,0.75,0.8,1},{"F","D","C","C+","B-","B","B+","A-","A","A+"})))</f>
        <v/>
      </c>
      <c r="CH309" s="35" t="str">
        <f>IF($A309="","",IF(CF309="","--",LOOKUP(CF309/CH$2,{0,0.4,0.45,0.5,0.55,0.6,0.65,0.7,0.75,0.8,1},{0,2,2.25,2.5,2.75,3,3.25,3.5,3.75,4})))</f>
        <v/>
      </c>
      <c r="CI309" s="52"/>
      <c r="CJ309" s="36"/>
      <c r="CK309" s="36"/>
      <c r="CL309" s="36" t="str">
        <f t="shared" si="145"/>
        <v/>
      </c>
      <c r="CM309" s="36"/>
      <c r="CN309" s="37"/>
      <c r="CO309" s="36"/>
      <c r="CP309" s="60" t="str">
        <f t="shared" si="146"/>
        <v/>
      </c>
      <c r="CQ309" s="64"/>
      <c r="CR309" s="35"/>
    </row>
    <row r="310" spans="1:96" s="38" customFormat="1" x14ac:dyDescent="0.25">
      <c r="A310" s="31"/>
      <c r="B310" s="32"/>
      <c r="C310" s="33"/>
      <c r="D310" s="34"/>
      <c r="E310" s="34" t="str">
        <f t="shared" si="127"/>
        <v/>
      </c>
      <c r="F310" s="34"/>
      <c r="G310" s="34"/>
      <c r="H310" s="34"/>
      <c r="I310" s="34" t="str">
        <f t="shared" si="147"/>
        <v/>
      </c>
      <c r="J310" s="34" t="str">
        <f t="shared" si="128"/>
        <v/>
      </c>
      <c r="K310" s="51"/>
      <c r="L310" s="39"/>
      <c r="M310" s="34"/>
      <c r="N310" s="34" t="str">
        <f t="shared" si="129"/>
        <v/>
      </c>
      <c r="O310" s="34"/>
      <c r="P310" s="34"/>
      <c r="Q310" s="34"/>
      <c r="R310" s="34" t="str">
        <f t="shared" si="148"/>
        <v/>
      </c>
      <c r="S310" s="31" t="str">
        <f t="shared" si="130"/>
        <v/>
      </c>
      <c r="T310" s="51"/>
      <c r="U310" s="33"/>
      <c r="V310" s="34"/>
      <c r="W310" s="34" t="str">
        <f t="shared" si="131"/>
        <v/>
      </c>
      <c r="X310" s="34"/>
      <c r="Y310" s="34"/>
      <c r="Z310" s="34"/>
      <c r="AA310" s="34" t="str">
        <f t="shared" si="149"/>
        <v/>
      </c>
      <c r="AB310" s="31" t="str">
        <f t="shared" si="132"/>
        <v/>
      </c>
      <c r="AC310" s="51"/>
      <c r="AD310" s="33"/>
      <c r="AE310" s="34"/>
      <c r="AF310" s="34" t="str">
        <f t="shared" si="133"/>
        <v/>
      </c>
      <c r="AG310" s="34"/>
      <c r="AH310" s="34"/>
      <c r="AI310" s="34"/>
      <c r="AJ310" s="34" t="str">
        <f t="shared" si="150"/>
        <v/>
      </c>
      <c r="AK310" s="31" t="str">
        <f t="shared" si="134"/>
        <v/>
      </c>
      <c r="AL310" s="51"/>
      <c r="AM310" s="33"/>
      <c r="AN310" s="34"/>
      <c r="AO310" s="34" t="str">
        <f t="shared" si="135"/>
        <v/>
      </c>
      <c r="AP310" s="34"/>
      <c r="AQ310" s="34"/>
      <c r="AR310" s="34"/>
      <c r="AS310" s="34" t="str">
        <f t="shared" si="151"/>
        <v/>
      </c>
      <c r="AT310" s="31" t="str">
        <f t="shared" si="136"/>
        <v/>
      </c>
      <c r="AU310" s="51"/>
      <c r="AV310" s="33"/>
      <c r="AW310" s="34"/>
      <c r="AX310" s="34" t="str">
        <f t="shared" si="137"/>
        <v/>
      </c>
      <c r="AY310" s="34"/>
      <c r="AZ310" s="34"/>
      <c r="BA310" s="34"/>
      <c r="BB310" s="34" t="str">
        <f t="shared" si="152"/>
        <v/>
      </c>
      <c r="BC310" s="31" t="str">
        <f t="shared" si="138"/>
        <v/>
      </c>
      <c r="BD310" s="51"/>
      <c r="BE310" s="33"/>
      <c r="BF310" s="34"/>
      <c r="BG310" s="34" t="str">
        <f t="shared" si="139"/>
        <v/>
      </c>
      <c r="BH310" s="34"/>
      <c r="BI310" s="34"/>
      <c r="BJ310" s="34"/>
      <c r="BK310" s="34" t="str">
        <f t="shared" si="153"/>
        <v/>
      </c>
      <c r="BL310" s="31" t="str">
        <f t="shared" si="140"/>
        <v/>
      </c>
      <c r="BM310" s="51"/>
      <c r="BN310" s="33"/>
      <c r="BO310" s="34"/>
      <c r="BP310" s="34" t="str">
        <f t="shared" si="141"/>
        <v/>
      </c>
      <c r="BQ310" s="34"/>
      <c r="BR310" s="34"/>
      <c r="BS310" s="34"/>
      <c r="BT310" s="34" t="str">
        <f t="shared" si="154"/>
        <v/>
      </c>
      <c r="BU310" s="31" t="str">
        <f t="shared" si="142"/>
        <v/>
      </c>
      <c r="BV310" s="51"/>
      <c r="BW310" s="33"/>
      <c r="BX310" s="34"/>
      <c r="BY310" s="34" t="str">
        <f t="shared" si="143"/>
        <v/>
      </c>
      <c r="BZ310" s="34"/>
      <c r="CA310" s="34"/>
      <c r="CB310" s="34"/>
      <c r="CC310" s="34" t="str">
        <f t="shared" si="155"/>
        <v/>
      </c>
      <c r="CD310" s="31" t="str">
        <f t="shared" si="144"/>
        <v/>
      </c>
      <c r="CE310" s="51"/>
      <c r="CF310" s="33"/>
      <c r="CG310" s="34" t="str">
        <f>IF($A310="","",IF(CF310="","I",LOOKUP(CF310/CH$2,{0,0.4,0.45,0.5,0.55,0.6,0.65,0.7,0.75,0.8,1},{"F","D","C","C+","B-","B","B+","A-","A","A+"})))</f>
        <v/>
      </c>
      <c r="CH310" s="35" t="str">
        <f>IF($A310="","",IF(CF310="","--",LOOKUP(CF310/CH$2,{0,0.4,0.45,0.5,0.55,0.6,0.65,0.7,0.75,0.8,1},{0,2,2.25,2.5,2.75,3,3.25,3.5,3.75,4})))</f>
        <v/>
      </c>
      <c r="CI310" s="52"/>
      <c r="CJ310" s="36"/>
      <c r="CK310" s="36"/>
      <c r="CL310" s="36" t="str">
        <f t="shared" si="145"/>
        <v/>
      </c>
      <c r="CM310" s="36"/>
      <c r="CN310" s="37"/>
      <c r="CO310" s="36"/>
      <c r="CP310" s="60" t="str">
        <f t="shared" si="146"/>
        <v/>
      </c>
      <c r="CQ310" s="64"/>
      <c r="CR310" s="35"/>
    </row>
    <row r="311" spans="1:96" s="38" customFormat="1" x14ac:dyDescent="0.25">
      <c r="A311" s="31"/>
      <c r="B311" s="32"/>
      <c r="C311" s="33"/>
      <c r="D311" s="34"/>
      <c r="E311" s="34" t="str">
        <f t="shared" si="127"/>
        <v/>
      </c>
      <c r="F311" s="34"/>
      <c r="G311" s="34"/>
      <c r="H311" s="34"/>
      <c r="I311" s="34" t="str">
        <f t="shared" si="147"/>
        <v/>
      </c>
      <c r="J311" s="34" t="str">
        <f t="shared" si="128"/>
        <v/>
      </c>
      <c r="K311" s="51"/>
      <c r="L311" s="39"/>
      <c r="M311" s="34"/>
      <c r="N311" s="34" t="str">
        <f t="shared" si="129"/>
        <v/>
      </c>
      <c r="O311" s="34"/>
      <c r="P311" s="34"/>
      <c r="Q311" s="34"/>
      <c r="R311" s="34" t="str">
        <f t="shared" si="148"/>
        <v/>
      </c>
      <c r="S311" s="31" t="str">
        <f t="shared" si="130"/>
        <v/>
      </c>
      <c r="T311" s="51"/>
      <c r="U311" s="33"/>
      <c r="V311" s="34"/>
      <c r="W311" s="34" t="str">
        <f t="shared" si="131"/>
        <v/>
      </c>
      <c r="X311" s="34"/>
      <c r="Y311" s="34"/>
      <c r="Z311" s="34"/>
      <c r="AA311" s="34" t="str">
        <f t="shared" si="149"/>
        <v/>
      </c>
      <c r="AB311" s="31" t="str">
        <f t="shared" si="132"/>
        <v/>
      </c>
      <c r="AC311" s="51"/>
      <c r="AD311" s="33"/>
      <c r="AE311" s="34"/>
      <c r="AF311" s="34" t="str">
        <f t="shared" si="133"/>
        <v/>
      </c>
      <c r="AG311" s="34"/>
      <c r="AH311" s="34"/>
      <c r="AI311" s="34"/>
      <c r="AJ311" s="34" t="str">
        <f t="shared" si="150"/>
        <v/>
      </c>
      <c r="AK311" s="31" t="str">
        <f t="shared" si="134"/>
        <v/>
      </c>
      <c r="AL311" s="51"/>
      <c r="AM311" s="33"/>
      <c r="AN311" s="34"/>
      <c r="AO311" s="34" t="str">
        <f t="shared" si="135"/>
        <v/>
      </c>
      <c r="AP311" s="34"/>
      <c r="AQ311" s="34"/>
      <c r="AR311" s="34"/>
      <c r="AS311" s="34" t="str">
        <f t="shared" si="151"/>
        <v/>
      </c>
      <c r="AT311" s="31" t="str">
        <f t="shared" si="136"/>
        <v/>
      </c>
      <c r="AU311" s="51"/>
      <c r="AV311" s="33"/>
      <c r="AW311" s="34"/>
      <c r="AX311" s="34" t="str">
        <f t="shared" si="137"/>
        <v/>
      </c>
      <c r="AY311" s="34"/>
      <c r="AZ311" s="34"/>
      <c r="BA311" s="34"/>
      <c r="BB311" s="34" t="str">
        <f t="shared" si="152"/>
        <v/>
      </c>
      <c r="BC311" s="31" t="str">
        <f t="shared" si="138"/>
        <v/>
      </c>
      <c r="BD311" s="51"/>
      <c r="BE311" s="33"/>
      <c r="BF311" s="34"/>
      <c r="BG311" s="34" t="str">
        <f t="shared" si="139"/>
        <v/>
      </c>
      <c r="BH311" s="34"/>
      <c r="BI311" s="34"/>
      <c r="BJ311" s="34"/>
      <c r="BK311" s="34" t="str">
        <f t="shared" si="153"/>
        <v/>
      </c>
      <c r="BL311" s="31" t="str">
        <f t="shared" si="140"/>
        <v/>
      </c>
      <c r="BM311" s="51"/>
      <c r="BN311" s="33"/>
      <c r="BO311" s="34"/>
      <c r="BP311" s="34" t="str">
        <f t="shared" si="141"/>
        <v/>
      </c>
      <c r="BQ311" s="34"/>
      <c r="BR311" s="34"/>
      <c r="BS311" s="34"/>
      <c r="BT311" s="34" t="str">
        <f t="shared" si="154"/>
        <v/>
      </c>
      <c r="BU311" s="31" t="str">
        <f t="shared" si="142"/>
        <v/>
      </c>
      <c r="BV311" s="51"/>
      <c r="BW311" s="33"/>
      <c r="BX311" s="34"/>
      <c r="BY311" s="34" t="str">
        <f t="shared" si="143"/>
        <v/>
      </c>
      <c r="BZ311" s="34"/>
      <c r="CA311" s="34"/>
      <c r="CB311" s="34"/>
      <c r="CC311" s="34" t="str">
        <f t="shared" si="155"/>
        <v/>
      </c>
      <c r="CD311" s="31" t="str">
        <f t="shared" si="144"/>
        <v/>
      </c>
      <c r="CE311" s="51"/>
      <c r="CF311" s="33"/>
      <c r="CG311" s="34" t="str">
        <f>IF($A311="","",IF(CF311="","I",LOOKUP(CF311/CH$2,{0,0.4,0.45,0.5,0.55,0.6,0.65,0.7,0.75,0.8,1},{"F","D","C","C+","B-","B","B+","A-","A","A+"})))</f>
        <v/>
      </c>
      <c r="CH311" s="35" t="str">
        <f>IF($A311="","",IF(CF311="","--",LOOKUP(CF311/CH$2,{0,0.4,0.45,0.5,0.55,0.6,0.65,0.7,0.75,0.8,1},{0,2,2.25,2.5,2.75,3,3.25,3.5,3.75,4})))</f>
        <v/>
      </c>
      <c r="CI311" s="52"/>
      <c r="CJ311" s="36"/>
      <c r="CK311" s="36"/>
      <c r="CL311" s="36" t="str">
        <f t="shared" si="145"/>
        <v/>
      </c>
      <c r="CM311" s="36"/>
      <c r="CN311" s="37"/>
      <c r="CO311" s="36"/>
      <c r="CP311" s="60" t="str">
        <f t="shared" si="146"/>
        <v/>
      </c>
      <c r="CQ311" s="64"/>
      <c r="CR311" s="35"/>
    </row>
    <row r="312" spans="1:96" s="38" customFormat="1" x14ac:dyDescent="0.25">
      <c r="A312" s="31"/>
      <c r="B312" s="32"/>
      <c r="C312" s="33"/>
      <c r="D312" s="34"/>
      <c r="E312" s="34" t="str">
        <f t="shared" si="127"/>
        <v/>
      </c>
      <c r="F312" s="34"/>
      <c r="G312" s="34"/>
      <c r="H312" s="34"/>
      <c r="I312" s="34" t="str">
        <f t="shared" si="147"/>
        <v/>
      </c>
      <c r="J312" s="34" t="str">
        <f t="shared" si="128"/>
        <v/>
      </c>
      <c r="K312" s="51"/>
      <c r="L312" s="39"/>
      <c r="M312" s="34"/>
      <c r="N312" s="34" t="str">
        <f t="shared" si="129"/>
        <v/>
      </c>
      <c r="O312" s="34"/>
      <c r="P312" s="34"/>
      <c r="Q312" s="34"/>
      <c r="R312" s="34" t="str">
        <f t="shared" si="148"/>
        <v/>
      </c>
      <c r="S312" s="31" t="str">
        <f t="shared" si="130"/>
        <v/>
      </c>
      <c r="T312" s="51"/>
      <c r="U312" s="33"/>
      <c r="V312" s="34"/>
      <c r="W312" s="34" t="str">
        <f t="shared" si="131"/>
        <v/>
      </c>
      <c r="X312" s="34"/>
      <c r="Y312" s="34"/>
      <c r="Z312" s="34"/>
      <c r="AA312" s="34" t="str">
        <f t="shared" si="149"/>
        <v/>
      </c>
      <c r="AB312" s="31" t="str">
        <f t="shared" si="132"/>
        <v/>
      </c>
      <c r="AC312" s="51"/>
      <c r="AD312" s="33"/>
      <c r="AE312" s="34"/>
      <c r="AF312" s="34" t="str">
        <f t="shared" si="133"/>
        <v/>
      </c>
      <c r="AG312" s="34"/>
      <c r="AH312" s="34"/>
      <c r="AI312" s="34"/>
      <c r="AJ312" s="34" t="str">
        <f t="shared" si="150"/>
        <v/>
      </c>
      <c r="AK312" s="31" t="str">
        <f t="shared" si="134"/>
        <v/>
      </c>
      <c r="AL312" s="51"/>
      <c r="AM312" s="33"/>
      <c r="AN312" s="34"/>
      <c r="AO312" s="34" t="str">
        <f t="shared" si="135"/>
        <v/>
      </c>
      <c r="AP312" s="34"/>
      <c r="AQ312" s="34"/>
      <c r="AR312" s="34"/>
      <c r="AS312" s="34" t="str">
        <f t="shared" si="151"/>
        <v/>
      </c>
      <c r="AT312" s="31" t="str">
        <f t="shared" si="136"/>
        <v/>
      </c>
      <c r="AU312" s="51"/>
      <c r="AV312" s="33"/>
      <c r="AW312" s="34"/>
      <c r="AX312" s="34" t="str">
        <f t="shared" si="137"/>
        <v/>
      </c>
      <c r="AY312" s="34"/>
      <c r="AZ312" s="34"/>
      <c r="BA312" s="34"/>
      <c r="BB312" s="34" t="str">
        <f t="shared" si="152"/>
        <v/>
      </c>
      <c r="BC312" s="31" t="str">
        <f t="shared" si="138"/>
        <v/>
      </c>
      <c r="BD312" s="51"/>
      <c r="BE312" s="33"/>
      <c r="BF312" s="34"/>
      <c r="BG312" s="34" t="str">
        <f t="shared" si="139"/>
        <v/>
      </c>
      <c r="BH312" s="34"/>
      <c r="BI312" s="34"/>
      <c r="BJ312" s="34"/>
      <c r="BK312" s="34" t="str">
        <f t="shared" si="153"/>
        <v/>
      </c>
      <c r="BL312" s="31" t="str">
        <f t="shared" si="140"/>
        <v/>
      </c>
      <c r="BM312" s="51"/>
      <c r="BN312" s="33"/>
      <c r="BO312" s="34"/>
      <c r="BP312" s="34" t="str">
        <f t="shared" si="141"/>
        <v/>
      </c>
      <c r="BQ312" s="34"/>
      <c r="BR312" s="34"/>
      <c r="BS312" s="34"/>
      <c r="BT312" s="34" t="str">
        <f t="shared" si="154"/>
        <v/>
      </c>
      <c r="BU312" s="31" t="str">
        <f t="shared" si="142"/>
        <v/>
      </c>
      <c r="BV312" s="51"/>
      <c r="BW312" s="33"/>
      <c r="BX312" s="34"/>
      <c r="BY312" s="34" t="str">
        <f t="shared" si="143"/>
        <v/>
      </c>
      <c r="BZ312" s="34"/>
      <c r="CA312" s="34"/>
      <c r="CB312" s="34"/>
      <c r="CC312" s="34" t="str">
        <f t="shared" si="155"/>
        <v/>
      </c>
      <c r="CD312" s="31" t="str">
        <f t="shared" si="144"/>
        <v/>
      </c>
      <c r="CE312" s="51"/>
      <c r="CF312" s="33"/>
      <c r="CG312" s="34" t="str">
        <f>IF($A312="","",IF(CF312="","I",LOOKUP(CF312/CH$2,{0,0.4,0.45,0.5,0.55,0.6,0.65,0.7,0.75,0.8,1},{"F","D","C","C+","B-","B","B+","A-","A","A+"})))</f>
        <v/>
      </c>
      <c r="CH312" s="35" t="str">
        <f>IF($A312="","",IF(CF312="","--",LOOKUP(CF312/CH$2,{0,0.4,0.45,0.5,0.55,0.6,0.65,0.7,0.75,0.8,1},{0,2,2.25,2.5,2.75,3,3.25,3.5,3.75,4})))</f>
        <v/>
      </c>
      <c r="CI312" s="52"/>
      <c r="CJ312" s="36"/>
      <c r="CK312" s="36"/>
      <c r="CL312" s="36" t="str">
        <f t="shared" si="145"/>
        <v/>
      </c>
      <c r="CM312" s="36"/>
      <c r="CN312" s="37"/>
      <c r="CO312" s="36"/>
      <c r="CP312" s="60" t="str">
        <f t="shared" si="146"/>
        <v/>
      </c>
      <c r="CQ312" s="64"/>
      <c r="CR312" s="35"/>
    </row>
    <row r="313" spans="1:96" s="38" customFormat="1" x14ac:dyDescent="0.25">
      <c r="A313" s="31"/>
      <c r="B313" s="32"/>
      <c r="C313" s="33"/>
      <c r="D313" s="34"/>
      <c r="E313" s="34" t="str">
        <f t="shared" si="127"/>
        <v/>
      </c>
      <c r="F313" s="34"/>
      <c r="G313" s="34"/>
      <c r="H313" s="34"/>
      <c r="I313" s="34" t="str">
        <f t="shared" si="147"/>
        <v/>
      </c>
      <c r="J313" s="34" t="str">
        <f t="shared" si="128"/>
        <v/>
      </c>
      <c r="K313" s="51"/>
      <c r="L313" s="39"/>
      <c r="M313" s="34"/>
      <c r="N313" s="34" t="str">
        <f t="shared" si="129"/>
        <v/>
      </c>
      <c r="O313" s="34"/>
      <c r="P313" s="34"/>
      <c r="Q313" s="34"/>
      <c r="R313" s="34" t="str">
        <f t="shared" si="148"/>
        <v/>
      </c>
      <c r="S313" s="31" t="str">
        <f t="shared" si="130"/>
        <v/>
      </c>
      <c r="T313" s="51"/>
      <c r="U313" s="33"/>
      <c r="V313" s="34"/>
      <c r="W313" s="34" t="str">
        <f t="shared" si="131"/>
        <v/>
      </c>
      <c r="X313" s="34"/>
      <c r="Y313" s="34"/>
      <c r="Z313" s="34"/>
      <c r="AA313" s="34" t="str">
        <f t="shared" si="149"/>
        <v/>
      </c>
      <c r="AB313" s="31" t="str">
        <f t="shared" si="132"/>
        <v/>
      </c>
      <c r="AC313" s="51"/>
      <c r="AD313" s="33"/>
      <c r="AE313" s="34"/>
      <c r="AF313" s="34" t="str">
        <f t="shared" si="133"/>
        <v/>
      </c>
      <c r="AG313" s="34"/>
      <c r="AH313" s="34"/>
      <c r="AI313" s="34"/>
      <c r="AJ313" s="34" t="str">
        <f t="shared" si="150"/>
        <v/>
      </c>
      <c r="AK313" s="31" t="str">
        <f t="shared" si="134"/>
        <v/>
      </c>
      <c r="AL313" s="51"/>
      <c r="AM313" s="33"/>
      <c r="AN313" s="34"/>
      <c r="AO313" s="34" t="str">
        <f t="shared" si="135"/>
        <v/>
      </c>
      <c r="AP313" s="34"/>
      <c r="AQ313" s="34"/>
      <c r="AR313" s="34"/>
      <c r="AS313" s="34" t="str">
        <f t="shared" si="151"/>
        <v/>
      </c>
      <c r="AT313" s="31" t="str">
        <f t="shared" si="136"/>
        <v/>
      </c>
      <c r="AU313" s="51"/>
      <c r="AV313" s="33"/>
      <c r="AW313" s="34"/>
      <c r="AX313" s="34" t="str">
        <f t="shared" si="137"/>
        <v/>
      </c>
      <c r="AY313" s="34"/>
      <c r="AZ313" s="34"/>
      <c r="BA313" s="34"/>
      <c r="BB313" s="34" t="str">
        <f t="shared" si="152"/>
        <v/>
      </c>
      <c r="BC313" s="31" t="str">
        <f t="shared" si="138"/>
        <v/>
      </c>
      <c r="BD313" s="51"/>
      <c r="BE313" s="33"/>
      <c r="BF313" s="34"/>
      <c r="BG313" s="34" t="str">
        <f t="shared" si="139"/>
        <v/>
      </c>
      <c r="BH313" s="34"/>
      <c r="BI313" s="34"/>
      <c r="BJ313" s="34"/>
      <c r="BK313" s="34" t="str">
        <f t="shared" si="153"/>
        <v/>
      </c>
      <c r="BL313" s="31" t="str">
        <f t="shared" si="140"/>
        <v/>
      </c>
      <c r="BM313" s="51"/>
      <c r="BN313" s="33"/>
      <c r="BO313" s="34"/>
      <c r="BP313" s="34" t="str">
        <f t="shared" si="141"/>
        <v/>
      </c>
      <c r="BQ313" s="34"/>
      <c r="BR313" s="34"/>
      <c r="BS313" s="34"/>
      <c r="BT313" s="34" t="str">
        <f t="shared" si="154"/>
        <v/>
      </c>
      <c r="BU313" s="31" t="str">
        <f t="shared" si="142"/>
        <v/>
      </c>
      <c r="BV313" s="51"/>
      <c r="BW313" s="33"/>
      <c r="BX313" s="34"/>
      <c r="BY313" s="34" t="str">
        <f t="shared" si="143"/>
        <v/>
      </c>
      <c r="BZ313" s="34"/>
      <c r="CA313" s="34"/>
      <c r="CB313" s="34"/>
      <c r="CC313" s="34" t="str">
        <f t="shared" si="155"/>
        <v/>
      </c>
      <c r="CD313" s="31" t="str">
        <f t="shared" si="144"/>
        <v/>
      </c>
      <c r="CE313" s="51"/>
      <c r="CF313" s="33"/>
      <c r="CG313" s="34" t="str">
        <f>IF($A313="","",IF(CF313="","I",LOOKUP(CF313/CH$2,{0,0.4,0.45,0.5,0.55,0.6,0.65,0.7,0.75,0.8,1},{"F","D","C","C+","B-","B","B+","A-","A","A+"})))</f>
        <v/>
      </c>
      <c r="CH313" s="35" t="str">
        <f>IF($A313="","",IF(CF313="","--",LOOKUP(CF313/CH$2,{0,0.4,0.45,0.5,0.55,0.6,0.65,0.7,0.75,0.8,1},{0,2,2.25,2.5,2.75,3,3.25,3.5,3.75,4})))</f>
        <v/>
      </c>
      <c r="CI313" s="52"/>
      <c r="CJ313" s="36"/>
      <c r="CK313" s="36"/>
      <c r="CL313" s="36" t="str">
        <f t="shared" si="145"/>
        <v/>
      </c>
      <c r="CM313" s="36"/>
      <c r="CN313" s="37"/>
      <c r="CO313" s="36"/>
      <c r="CP313" s="60" t="str">
        <f t="shared" si="146"/>
        <v/>
      </c>
      <c r="CQ313" s="64"/>
      <c r="CR313" s="35"/>
    </row>
    <row r="314" spans="1:96" s="38" customFormat="1" x14ac:dyDescent="0.25">
      <c r="A314" s="31"/>
      <c r="B314" s="32"/>
      <c r="C314" s="33"/>
      <c r="D314" s="34"/>
      <c r="E314" s="34" t="str">
        <f t="shared" ref="E314:E365" si="156">IF(ISBLANK($B314),"",IF(COUNT(C314:D314)=0,"",IF(AND($A314="IM",COUNT(C314:D314)=1),C314+D314,(C314+D314)/2)))</f>
        <v/>
      </c>
      <c r="F314" s="34"/>
      <c r="G314" s="34"/>
      <c r="H314" s="34"/>
      <c r="I314" s="34" t="str">
        <f t="shared" si="147"/>
        <v/>
      </c>
      <c r="J314" s="34" t="str">
        <f t="shared" ref="J314:J365" si="157">IF(I314="3E","3E",IF(OR($B314="",COUNT(I314)=0),"",CEILING(N(E314)+N(I314),1)))</f>
        <v/>
      </c>
      <c r="K314" s="51"/>
      <c r="L314" s="39"/>
      <c r="M314" s="34"/>
      <c r="N314" s="34" t="str">
        <f t="shared" ref="N314:N365" si="158">IF(ISBLANK($B314),"",IF(COUNT(L314:M314)=0,"",IF(AND($A314="IM",COUNT(L314:M314)=1),L314+M314,(L314+M314)/2)))</f>
        <v/>
      </c>
      <c r="O314" s="34"/>
      <c r="P314" s="34"/>
      <c r="Q314" s="34"/>
      <c r="R314" s="34" t="str">
        <f t="shared" si="148"/>
        <v/>
      </c>
      <c r="S314" s="31" t="str">
        <f t="shared" ref="S314:S365" si="159">IF(R314="3E","3E",IF(OR($B314="",COUNT(R314)=0),"",CEILING(N(N314)+N(R314),1)))</f>
        <v/>
      </c>
      <c r="T314" s="51"/>
      <c r="U314" s="33"/>
      <c r="V314" s="34"/>
      <c r="W314" s="34" t="str">
        <f t="shared" ref="W314:W365" si="160">IF(ISBLANK($B314),"",IF(COUNT(U314:V314)=0,"",IF(AND($A314="IM",COUNT(U314:V314)=1),U314+V314,(U314+V314)/2)))</f>
        <v/>
      </c>
      <c r="X314" s="34"/>
      <c r="Y314" s="34"/>
      <c r="Z314" s="34"/>
      <c r="AA314" s="34" t="str">
        <f t="shared" si="149"/>
        <v/>
      </c>
      <c r="AB314" s="31" t="str">
        <f t="shared" ref="AB314:AB365" si="161">IF(AA314="3E","3E",IF(OR($B314="",COUNT(AA314)=0),"",CEILING(N(W314)+N(AA314),1)))</f>
        <v/>
      </c>
      <c r="AC314" s="51"/>
      <c r="AD314" s="33"/>
      <c r="AE314" s="34"/>
      <c r="AF314" s="34" t="str">
        <f t="shared" ref="AF314:AF365" si="162">IF(ISBLANK($B314),"",IF(COUNT(AD314:AE314)=0,"",IF(AND($A314="IM",COUNT(AD314:AE314)=1),AD314+AE314,(AD314+AE314)/2)))</f>
        <v/>
      </c>
      <c r="AG314" s="34"/>
      <c r="AH314" s="34"/>
      <c r="AI314" s="34"/>
      <c r="AJ314" s="34" t="str">
        <f t="shared" si="150"/>
        <v/>
      </c>
      <c r="AK314" s="31" t="str">
        <f t="shared" ref="AK314:AK365" si="163">IF(AJ314="3E","3E",IF(OR($B314="",COUNT(AJ314)=0),"",CEILING(N(AF314)+N(AJ314),1)))</f>
        <v/>
      </c>
      <c r="AL314" s="51"/>
      <c r="AM314" s="33"/>
      <c r="AN314" s="34"/>
      <c r="AO314" s="34" t="str">
        <f t="shared" ref="AO314:AO365" si="164">IF(ISBLANK($B314),"",IF(COUNT(AM314:AN314)=0,"",IF(AND($A314="IM",COUNT(AM314:AN314)=1),AM314+AN314,(AM314+AN314)/2)))</f>
        <v/>
      </c>
      <c r="AP314" s="34"/>
      <c r="AQ314" s="34"/>
      <c r="AR314" s="34"/>
      <c r="AS314" s="34" t="str">
        <f t="shared" si="151"/>
        <v/>
      </c>
      <c r="AT314" s="31" t="str">
        <f t="shared" ref="AT314:AT365" si="165">IF(AS314="3E","3E",IF(OR($B314="",COUNT(AS314)=0),"",CEILING(N(AO314)+N(AS314),1)))</f>
        <v/>
      </c>
      <c r="AU314" s="51"/>
      <c r="AV314" s="33"/>
      <c r="AW314" s="34"/>
      <c r="AX314" s="34" t="str">
        <f t="shared" ref="AX314:AX365" si="166">IF(ISBLANK($B314),"",IF(COUNT(AV314:AW314)=0,"",IF(AND($A314="IM",COUNT(AV314:AW314)=1),AV314+AW314,(AV314+AW314)/2)))</f>
        <v/>
      </c>
      <c r="AY314" s="34"/>
      <c r="AZ314" s="34"/>
      <c r="BA314" s="34"/>
      <c r="BB314" s="34" t="str">
        <f t="shared" si="152"/>
        <v/>
      </c>
      <c r="BC314" s="31" t="str">
        <f t="shared" ref="BC314:BC365" si="167">IF(BB314="3E","3E",IF(OR($B314="",COUNT(BB314)=0),"",CEILING(N(AX314)+N(BB314),1)))</f>
        <v/>
      </c>
      <c r="BD314" s="51"/>
      <c r="BE314" s="33"/>
      <c r="BF314" s="34"/>
      <c r="BG314" s="34" t="str">
        <f t="shared" ref="BG314:BG365" si="168">IF(ISBLANK($B314),"",IF(COUNT(BE314:BF314)=0,"",IF(AND($A314="IM",COUNT(BE314:BF314)=1),BE314+BF314,(BE314+BF314)/2)))</f>
        <v/>
      </c>
      <c r="BH314" s="34"/>
      <c r="BI314" s="34"/>
      <c r="BJ314" s="34"/>
      <c r="BK314" s="34" t="str">
        <f t="shared" si="153"/>
        <v/>
      </c>
      <c r="BL314" s="31" t="str">
        <f t="shared" ref="BL314:BL365" si="169">IF(BK314="3E","3E",IF(OR($B314="",COUNT(BK314)=0),"",CEILING(N(BG314)+N(BK314),1)))</f>
        <v/>
      </c>
      <c r="BM314" s="51"/>
      <c r="BN314" s="33"/>
      <c r="BO314" s="34"/>
      <c r="BP314" s="34" t="str">
        <f t="shared" ref="BP314:BP365" si="170">IF(ISBLANK($B314),"",IF(COUNT(BN314:BO314)=0,"",IF(AND($A314="IM",COUNT(BN314:BO314)=1),BN314+BO314,(BN314+BO314)/2)))</f>
        <v/>
      </c>
      <c r="BQ314" s="34"/>
      <c r="BR314" s="34"/>
      <c r="BS314" s="34"/>
      <c r="BT314" s="34" t="str">
        <f t="shared" si="154"/>
        <v/>
      </c>
      <c r="BU314" s="31" t="str">
        <f t="shared" ref="BU314:BU365" si="171">IF(BT314="3E","3E",IF(OR($B314="",COUNT(BT314)=0),"",CEILING(N(BP314)+N(BT314),1)))</f>
        <v/>
      </c>
      <c r="BV314" s="51"/>
      <c r="BW314" s="33"/>
      <c r="BX314" s="34"/>
      <c r="BY314" s="34" t="str">
        <f t="shared" ref="BY314:BY365" si="172">IF(ISBLANK($B314),"",IF(COUNT(BW314:BX314)=0,"",IF(AND($A314="IM",COUNT(BW314:BX314)=1),BW314+BX314,(BW314+BX314)/2)))</f>
        <v/>
      </c>
      <c r="BZ314" s="34"/>
      <c r="CA314" s="34"/>
      <c r="CB314" s="34"/>
      <c r="CC314" s="34" t="str">
        <f t="shared" si="155"/>
        <v/>
      </c>
      <c r="CD314" s="31" t="str">
        <f t="shared" ref="CD314:CD365" si="173">IF(CC314="3E","3E",IF(OR($B314="",COUNT(CC314)=0),"",CEILING(N(BY314)+N(CC314),1)))</f>
        <v/>
      </c>
      <c r="CE314" s="51"/>
      <c r="CF314" s="33"/>
      <c r="CG314" s="34" t="str">
        <f>IF($A314="","",IF(CF314="","I",LOOKUP(CF314/CH$2,{0,0.4,0.45,0.5,0.55,0.6,0.65,0.7,0.75,0.8,1},{"F","D","C","C+","B-","B","B+","A-","A","A+"})))</f>
        <v/>
      </c>
      <c r="CH314" s="35" t="str">
        <f>IF($A314="","",IF(CF314="","--",LOOKUP(CF314/CH$2,{0,0.4,0.45,0.5,0.55,0.6,0.65,0.7,0.75,0.8,1},{0,2,2.25,2.5,2.75,3,3.25,3.5,3.75,4})))</f>
        <v/>
      </c>
      <c r="CI314" s="52"/>
      <c r="CJ314" s="36"/>
      <c r="CK314" s="36"/>
      <c r="CL314" s="36" t="str">
        <f t="shared" ref="CL314:CL365" si="174">IF(ISBLANK($B314),"",IF(COUNT(CI314:CK314)=0,"",ROUNDUP(CI314+CJ314+CK314,0)))</f>
        <v/>
      </c>
      <c r="CM314" s="36"/>
      <c r="CN314" s="37"/>
      <c r="CO314" s="36"/>
      <c r="CP314" s="60" t="str">
        <f t="shared" ref="CP314:CP365" si="175">IF(ISBLANK($B314),"",IF(COUNT(CM314:CO314)=0,"",ROUNDUP(CM314+CN314+CO314,0)))</f>
        <v/>
      </c>
      <c r="CQ314" s="64"/>
      <c r="CR314" s="35"/>
    </row>
    <row r="315" spans="1:96" s="38" customFormat="1" x14ac:dyDescent="0.25">
      <c r="A315" s="31"/>
      <c r="B315" s="32"/>
      <c r="C315" s="33"/>
      <c r="D315" s="34"/>
      <c r="E315" s="34" t="str">
        <f t="shared" si="156"/>
        <v/>
      </c>
      <c r="F315" s="34"/>
      <c r="G315" s="34"/>
      <c r="H315" s="34"/>
      <c r="I315" s="34" t="str">
        <f t="shared" si="147"/>
        <v/>
      </c>
      <c r="J315" s="34" t="str">
        <f t="shared" si="157"/>
        <v/>
      </c>
      <c r="K315" s="51"/>
      <c r="L315" s="39"/>
      <c r="M315" s="34"/>
      <c r="N315" s="34" t="str">
        <f t="shared" si="158"/>
        <v/>
      </c>
      <c r="O315" s="34"/>
      <c r="P315" s="34"/>
      <c r="Q315" s="34"/>
      <c r="R315" s="34" t="str">
        <f t="shared" si="148"/>
        <v/>
      </c>
      <c r="S315" s="31" t="str">
        <f t="shared" si="159"/>
        <v/>
      </c>
      <c r="T315" s="51"/>
      <c r="U315" s="33"/>
      <c r="V315" s="34"/>
      <c r="W315" s="34" t="str">
        <f t="shared" si="160"/>
        <v/>
      </c>
      <c r="X315" s="34"/>
      <c r="Y315" s="34"/>
      <c r="Z315" s="34"/>
      <c r="AA315" s="34" t="str">
        <f t="shared" si="149"/>
        <v/>
      </c>
      <c r="AB315" s="31" t="str">
        <f t="shared" si="161"/>
        <v/>
      </c>
      <c r="AC315" s="51"/>
      <c r="AD315" s="33"/>
      <c r="AE315" s="34"/>
      <c r="AF315" s="34" t="str">
        <f t="shared" si="162"/>
        <v/>
      </c>
      <c r="AG315" s="34"/>
      <c r="AH315" s="34"/>
      <c r="AI315" s="34"/>
      <c r="AJ315" s="34" t="str">
        <f t="shared" si="150"/>
        <v/>
      </c>
      <c r="AK315" s="31" t="str">
        <f t="shared" si="163"/>
        <v/>
      </c>
      <c r="AL315" s="51"/>
      <c r="AM315" s="33"/>
      <c r="AN315" s="34"/>
      <c r="AO315" s="34" t="str">
        <f t="shared" si="164"/>
        <v/>
      </c>
      <c r="AP315" s="34"/>
      <c r="AQ315" s="34"/>
      <c r="AR315" s="34"/>
      <c r="AS315" s="34" t="str">
        <f t="shared" si="151"/>
        <v/>
      </c>
      <c r="AT315" s="31" t="str">
        <f t="shared" si="165"/>
        <v/>
      </c>
      <c r="AU315" s="51"/>
      <c r="AV315" s="33"/>
      <c r="AW315" s="34"/>
      <c r="AX315" s="34" t="str">
        <f t="shared" si="166"/>
        <v/>
      </c>
      <c r="AY315" s="34"/>
      <c r="AZ315" s="34"/>
      <c r="BA315" s="34"/>
      <c r="BB315" s="34" t="str">
        <f t="shared" si="152"/>
        <v/>
      </c>
      <c r="BC315" s="31" t="str">
        <f t="shared" si="167"/>
        <v/>
      </c>
      <c r="BD315" s="51"/>
      <c r="BE315" s="33"/>
      <c r="BF315" s="34"/>
      <c r="BG315" s="34" t="str">
        <f t="shared" si="168"/>
        <v/>
      </c>
      <c r="BH315" s="34"/>
      <c r="BI315" s="34"/>
      <c r="BJ315" s="34"/>
      <c r="BK315" s="34" t="str">
        <f t="shared" si="153"/>
        <v/>
      </c>
      <c r="BL315" s="31" t="str">
        <f t="shared" si="169"/>
        <v/>
      </c>
      <c r="BM315" s="51"/>
      <c r="BN315" s="33"/>
      <c r="BO315" s="34"/>
      <c r="BP315" s="34" t="str">
        <f t="shared" si="170"/>
        <v/>
      </c>
      <c r="BQ315" s="34"/>
      <c r="BR315" s="34"/>
      <c r="BS315" s="34"/>
      <c r="BT315" s="34" t="str">
        <f t="shared" si="154"/>
        <v/>
      </c>
      <c r="BU315" s="31" t="str">
        <f t="shared" si="171"/>
        <v/>
      </c>
      <c r="BV315" s="51"/>
      <c r="BW315" s="33"/>
      <c r="BX315" s="34"/>
      <c r="BY315" s="34" t="str">
        <f t="shared" si="172"/>
        <v/>
      </c>
      <c r="BZ315" s="34"/>
      <c r="CA315" s="34"/>
      <c r="CB315" s="34"/>
      <c r="CC315" s="34" t="str">
        <f t="shared" si="155"/>
        <v/>
      </c>
      <c r="CD315" s="31" t="str">
        <f t="shared" si="173"/>
        <v/>
      </c>
      <c r="CE315" s="51"/>
      <c r="CF315" s="33"/>
      <c r="CG315" s="34" t="str">
        <f>IF($A315="","",IF(CF315="","I",LOOKUP(CF315/CH$2,{0,0.4,0.45,0.5,0.55,0.6,0.65,0.7,0.75,0.8,1},{"F","D","C","C+","B-","B","B+","A-","A","A+"})))</f>
        <v/>
      </c>
      <c r="CH315" s="35" t="str">
        <f>IF($A315="","",IF(CF315="","--",LOOKUP(CF315/CH$2,{0,0.4,0.45,0.5,0.55,0.6,0.65,0.7,0.75,0.8,1},{0,2,2.25,2.5,2.75,3,3.25,3.5,3.75,4})))</f>
        <v/>
      </c>
      <c r="CI315" s="52"/>
      <c r="CJ315" s="36"/>
      <c r="CK315" s="36"/>
      <c r="CL315" s="36" t="str">
        <f t="shared" si="174"/>
        <v/>
      </c>
      <c r="CM315" s="36"/>
      <c r="CN315" s="37"/>
      <c r="CO315" s="36"/>
      <c r="CP315" s="60" t="str">
        <f t="shared" si="175"/>
        <v/>
      </c>
      <c r="CQ315" s="64"/>
      <c r="CR315" s="35"/>
    </row>
    <row r="316" spans="1:96" s="38" customFormat="1" x14ac:dyDescent="0.25">
      <c r="A316" s="31"/>
      <c r="B316" s="32"/>
      <c r="C316" s="33"/>
      <c r="D316" s="34"/>
      <c r="E316" s="34" t="str">
        <f t="shared" si="156"/>
        <v/>
      </c>
      <c r="F316" s="34"/>
      <c r="G316" s="34"/>
      <c r="H316" s="34"/>
      <c r="I316" s="34" t="str">
        <f t="shared" si="147"/>
        <v/>
      </c>
      <c r="J316" s="34" t="str">
        <f t="shared" si="157"/>
        <v/>
      </c>
      <c r="K316" s="51"/>
      <c r="L316" s="39"/>
      <c r="M316" s="34"/>
      <c r="N316" s="34" t="str">
        <f t="shared" si="158"/>
        <v/>
      </c>
      <c r="O316" s="34"/>
      <c r="P316" s="34"/>
      <c r="Q316" s="34"/>
      <c r="R316" s="34" t="str">
        <f t="shared" si="148"/>
        <v/>
      </c>
      <c r="S316" s="31" t="str">
        <f t="shared" si="159"/>
        <v/>
      </c>
      <c r="T316" s="51"/>
      <c r="U316" s="33"/>
      <c r="V316" s="34"/>
      <c r="W316" s="34" t="str">
        <f t="shared" si="160"/>
        <v/>
      </c>
      <c r="X316" s="34"/>
      <c r="Y316" s="34"/>
      <c r="Z316" s="34"/>
      <c r="AA316" s="34" t="str">
        <f t="shared" si="149"/>
        <v/>
      </c>
      <c r="AB316" s="31" t="str">
        <f t="shared" si="161"/>
        <v/>
      </c>
      <c r="AC316" s="51"/>
      <c r="AD316" s="33"/>
      <c r="AE316" s="34"/>
      <c r="AF316" s="34" t="str">
        <f t="shared" si="162"/>
        <v/>
      </c>
      <c r="AG316" s="34"/>
      <c r="AH316" s="34"/>
      <c r="AI316" s="34"/>
      <c r="AJ316" s="34" t="str">
        <f t="shared" si="150"/>
        <v/>
      </c>
      <c r="AK316" s="31" t="str">
        <f t="shared" si="163"/>
        <v/>
      </c>
      <c r="AL316" s="51"/>
      <c r="AM316" s="33"/>
      <c r="AN316" s="34"/>
      <c r="AO316" s="34" t="str">
        <f t="shared" si="164"/>
        <v/>
      </c>
      <c r="AP316" s="34"/>
      <c r="AQ316" s="34"/>
      <c r="AR316" s="34"/>
      <c r="AS316" s="34" t="str">
        <f t="shared" si="151"/>
        <v/>
      </c>
      <c r="AT316" s="31" t="str">
        <f t="shared" si="165"/>
        <v/>
      </c>
      <c r="AU316" s="51"/>
      <c r="AV316" s="33"/>
      <c r="AW316" s="34"/>
      <c r="AX316" s="34" t="str">
        <f t="shared" si="166"/>
        <v/>
      </c>
      <c r="AY316" s="34"/>
      <c r="AZ316" s="34"/>
      <c r="BA316" s="34"/>
      <c r="BB316" s="34" t="str">
        <f t="shared" si="152"/>
        <v/>
      </c>
      <c r="BC316" s="31" t="str">
        <f t="shared" si="167"/>
        <v/>
      </c>
      <c r="BD316" s="51"/>
      <c r="BE316" s="33"/>
      <c r="BF316" s="34"/>
      <c r="BG316" s="34" t="str">
        <f t="shared" si="168"/>
        <v/>
      </c>
      <c r="BH316" s="34"/>
      <c r="BI316" s="34"/>
      <c r="BJ316" s="34"/>
      <c r="BK316" s="34" t="str">
        <f t="shared" si="153"/>
        <v/>
      </c>
      <c r="BL316" s="31" t="str">
        <f t="shared" si="169"/>
        <v/>
      </c>
      <c r="BM316" s="51"/>
      <c r="BN316" s="33"/>
      <c r="BO316" s="34"/>
      <c r="BP316" s="34" t="str">
        <f t="shared" si="170"/>
        <v/>
      </c>
      <c r="BQ316" s="34"/>
      <c r="BR316" s="34"/>
      <c r="BS316" s="34"/>
      <c r="BT316" s="34" t="str">
        <f t="shared" si="154"/>
        <v/>
      </c>
      <c r="BU316" s="31" t="str">
        <f t="shared" si="171"/>
        <v/>
      </c>
      <c r="BV316" s="51"/>
      <c r="BW316" s="33"/>
      <c r="BX316" s="34"/>
      <c r="BY316" s="34" t="str">
        <f t="shared" si="172"/>
        <v/>
      </c>
      <c r="BZ316" s="34"/>
      <c r="CA316" s="34"/>
      <c r="CB316" s="34"/>
      <c r="CC316" s="34" t="str">
        <f t="shared" si="155"/>
        <v/>
      </c>
      <c r="CD316" s="31" t="str">
        <f t="shared" si="173"/>
        <v/>
      </c>
      <c r="CE316" s="51"/>
      <c r="CF316" s="33"/>
      <c r="CG316" s="34" t="str">
        <f>IF($A316="","",IF(CF316="","I",LOOKUP(CF316/CH$2,{0,0.4,0.45,0.5,0.55,0.6,0.65,0.7,0.75,0.8,1},{"F","D","C","C+","B-","B","B+","A-","A","A+"})))</f>
        <v/>
      </c>
      <c r="CH316" s="35" t="str">
        <f>IF($A316="","",IF(CF316="","--",LOOKUP(CF316/CH$2,{0,0.4,0.45,0.5,0.55,0.6,0.65,0.7,0.75,0.8,1},{0,2,2.25,2.5,2.75,3,3.25,3.5,3.75,4})))</f>
        <v/>
      </c>
      <c r="CI316" s="52"/>
      <c r="CJ316" s="36"/>
      <c r="CK316" s="36"/>
      <c r="CL316" s="36" t="str">
        <f t="shared" si="174"/>
        <v/>
      </c>
      <c r="CM316" s="36"/>
      <c r="CN316" s="37"/>
      <c r="CO316" s="36"/>
      <c r="CP316" s="60" t="str">
        <f t="shared" si="175"/>
        <v/>
      </c>
      <c r="CQ316" s="64"/>
      <c r="CR316" s="35"/>
    </row>
    <row r="317" spans="1:96" s="38" customFormat="1" x14ac:dyDescent="0.25">
      <c r="A317" s="31"/>
      <c r="B317" s="32"/>
      <c r="C317" s="33"/>
      <c r="D317" s="34"/>
      <c r="E317" s="34" t="str">
        <f t="shared" si="156"/>
        <v/>
      </c>
      <c r="F317" s="34"/>
      <c r="G317" s="34"/>
      <c r="H317" s="34"/>
      <c r="I317" s="34" t="str">
        <f t="shared" si="147"/>
        <v/>
      </c>
      <c r="J317" s="34" t="str">
        <f t="shared" si="157"/>
        <v/>
      </c>
      <c r="K317" s="51"/>
      <c r="L317" s="39"/>
      <c r="M317" s="34"/>
      <c r="N317" s="34" t="str">
        <f t="shared" si="158"/>
        <v/>
      </c>
      <c r="O317" s="34"/>
      <c r="P317" s="34"/>
      <c r="Q317" s="34"/>
      <c r="R317" s="34" t="str">
        <f t="shared" si="148"/>
        <v/>
      </c>
      <c r="S317" s="31" t="str">
        <f t="shared" si="159"/>
        <v/>
      </c>
      <c r="T317" s="51"/>
      <c r="U317" s="33"/>
      <c r="V317" s="34"/>
      <c r="W317" s="34" t="str">
        <f t="shared" si="160"/>
        <v/>
      </c>
      <c r="X317" s="34"/>
      <c r="Y317" s="34"/>
      <c r="Z317" s="34"/>
      <c r="AA317" s="34" t="str">
        <f t="shared" si="149"/>
        <v/>
      </c>
      <c r="AB317" s="31" t="str">
        <f t="shared" si="161"/>
        <v/>
      </c>
      <c r="AC317" s="51"/>
      <c r="AD317" s="33"/>
      <c r="AE317" s="34"/>
      <c r="AF317" s="34" t="str">
        <f t="shared" si="162"/>
        <v/>
      </c>
      <c r="AG317" s="34"/>
      <c r="AH317" s="34"/>
      <c r="AI317" s="34"/>
      <c r="AJ317" s="34" t="str">
        <f t="shared" si="150"/>
        <v/>
      </c>
      <c r="AK317" s="31" t="str">
        <f t="shared" si="163"/>
        <v/>
      </c>
      <c r="AL317" s="51"/>
      <c r="AM317" s="33"/>
      <c r="AN317" s="34"/>
      <c r="AO317" s="34" t="str">
        <f t="shared" si="164"/>
        <v/>
      </c>
      <c r="AP317" s="34"/>
      <c r="AQ317" s="34"/>
      <c r="AR317" s="34"/>
      <c r="AS317" s="34" t="str">
        <f t="shared" si="151"/>
        <v/>
      </c>
      <c r="AT317" s="31" t="str">
        <f t="shared" si="165"/>
        <v/>
      </c>
      <c r="AU317" s="51"/>
      <c r="AV317" s="33"/>
      <c r="AW317" s="34"/>
      <c r="AX317" s="34" t="str">
        <f t="shared" si="166"/>
        <v/>
      </c>
      <c r="AY317" s="34"/>
      <c r="AZ317" s="34"/>
      <c r="BA317" s="34"/>
      <c r="BB317" s="34" t="str">
        <f t="shared" si="152"/>
        <v/>
      </c>
      <c r="BC317" s="31" t="str">
        <f t="shared" si="167"/>
        <v/>
      </c>
      <c r="BD317" s="51"/>
      <c r="BE317" s="33"/>
      <c r="BF317" s="34"/>
      <c r="BG317" s="34" t="str">
        <f t="shared" si="168"/>
        <v/>
      </c>
      <c r="BH317" s="34"/>
      <c r="BI317" s="34"/>
      <c r="BJ317" s="34"/>
      <c r="BK317" s="34" t="str">
        <f t="shared" si="153"/>
        <v/>
      </c>
      <c r="BL317" s="31" t="str">
        <f t="shared" si="169"/>
        <v/>
      </c>
      <c r="BM317" s="51"/>
      <c r="BN317" s="33"/>
      <c r="BO317" s="34"/>
      <c r="BP317" s="34" t="str">
        <f t="shared" si="170"/>
        <v/>
      </c>
      <c r="BQ317" s="34"/>
      <c r="BR317" s="34"/>
      <c r="BS317" s="34"/>
      <c r="BT317" s="34" t="str">
        <f t="shared" si="154"/>
        <v/>
      </c>
      <c r="BU317" s="31" t="str">
        <f t="shared" si="171"/>
        <v/>
      </c>
      <c r="BV317" s="51"/>
      <c r="BW317" s="33"/>
      <c r="BX317" s="34"/>
      <c r="BY317" s="34" t="str">
        <f t="shared" si="172"/>
        <v/>
      </c>
      <c r="BZ317" s="34"/>
      <c r="CA317" s="34"/>
      <c r="CB317" s="34"/>
      <c r="CC317" s="34" t="str">
        <f t="shared" si="155"/>
        <v/>
      </c>
      <c r="CD317" s="31" t="str">
        <f t="shared" si="173"/>
        <v/>
      </c>
      <c r="CE317" s="51"/>
      <c r="CF317" s="33"/>
      <c r="CG317" s="34" t="str">
        <f>IF($A317="","",IF(CF317="","I",LOOKUP(CF317/CH$2,{0,0.4,0.45,0.5,0.55,0.6,0.65,0.7,0.75,0.8,1},{"F","D","C","C+","B-","B","B+","A-","A","A+"})))</f>
        <v/>
      </c>
      <c r="CH317" s="35" t="str">
        <f>IF($A317="","",IF(CF317="","--",LOOKUP(CF317/CH$2,{0,0.4,0.45,0.5,0.55,0.6,0.65,0.7,0.75,0.8,1},{0,2,2.25,2.5,2.75,3,3.25,3.5,3.75,4})))</f>
        <v/>
      </c>
      <c r="CI317" s="52"/>
      <c r="CJ317" s="36"/>
      <c r="CK317" s="36"/>
      <c r="CL317" s="36" t="str">
        <f t="shared" si="174"/>
        <v/>
      </c>
      <c r="CM317" s="36"/>
      <c r="CN317" s="37"/>
      <c r="CO317" s="36"/>
      <c r="CP317" s="60" t="str">
        <f t="shared" si="175"/>
        <v/>
      </c>
      <c r="CQ317" s="64"/>
      <c r="CR317" s="35"/>
    </row>
    <row r="318" spans="1:96" s="38" customFormat="1" x14ac:dyDescent="0.25">
      <c r="A318" s="31"/>
      <c r="B318" s="32"/>
      <c r="C318" s="33"/>
      <c r="D318" s="34"/>
      <c r="E318" s="34" t="str">
        <f t="shared" si="156"/>
        <v/>
      </c>
      <c r="F318" s="34"/>
      <c r="G318" s="34"/>
      <c r="H318" s="34"/>
      <c r="I318" s="34" t="str">
        <f t="shared" si="147"/>
        <v/>
      </c>
      <c r="J318" s="34" t="str">
        <f t="shared" si="157"/>
        <v/>
      </c>
      <c r="K318" s="51"/>
      <c r="L318" s="39"/>
      <c r="M318" s="34"/>
      <c r="N318" s="34" t="str">
        <f t="shared" si="158"/>
        <v/>
      </c>
      <c r="O318" s="34"/>
      <c r="P318" s="34"/>
      <c r="Q318" s="34"/>
      <c r="R318" s="34" t="str">
        <f t="shared" si="148"/>
        <v/>
      </c>
      <c r="S318" s="31" t="str">
        <f t="shared" si="159"/>
        <v/>
      </c>
      <c r="T318" s="51"/>
      <c r="U318" s="33"/>
      <c r="V318" s="34"/>
      <c r="W318" s="34" t="str">
        <f t="shared" si="160"/>
        <v/>
      </c>
      <c r="X318" s="34"/>
      <c r="Y318" s="34"/>
      <c r="Z318" s="34"/>
      <c r="AA318" s="34" t="str">
        <f t="shared" si="149"/>
        <v/>
      </c>
      <c r="AB318" s="31" t="str">
        <f t="shared" si="161"/>
        <v/>
      </c>
      <c r="AC318" s="51"/>
      <c r="AD318" s="33"/>
      <c r="AE318" s="34"/>
      <c r="AF318" s="34" t="str">
        <f t="shared" si="162"/>
        <v/>
      </c>
      <c r="AG318" s="34"/>
      <c r="AH318" s="34"/>
      <c r="AI318" s="34"/>
      <c r="AJ318" s="34" t="str">
        <f t="shared" si="150"/>
        <v/>
      </c>
      <c r="AK318" s="31" t="str">
        <f t="shared" si="163"/>
        <v/>
      </c>
      <c r="AL318" s="51"/>
      <c r="AM318" s="33"/>
      <c r="AN318" s="34"/>
      <c r="AO318" s="34" t="str">
        <f t="shared" si="164"/>
        <v/>
      </c>
      <c r="AP318" s="34"/>
      <c r="AQ318" s="34"/>
      <c r="AR318" s="34"/>
      <c r="AS318" s="34" t="str">
        <f t="shared" si="151"/>
        <v/>
      </c>
      <c r="AT318" s="31" t="str">
        <f t="shared" si="165"/>
        <v/>
      </c>
      <c r="AU318" s="51"/>
      <c r="AV318" s="33"/>
      <c r="AW318" s="34"/>
      <c r="AX318" s="34" t="str">
        <f t="shared" si="166"/>
        <v/>
      </c>
      <c r="AY318" s="34"/>
      <c r="AZ318" s="34"/>
      <c r="BA318" s="34"/>
      <c r="BB318" s="34" t="str">
        <f t="shared" si="152"/>
        <v/>
      </c>
      <c r="BC318" s="31" t="str">
        <f t="shared" si="167"/>
        <v/>
      </c>
      <c r="BD318" s="51"/>
      <c r="BE318" s="33"/>
      <c r="BF318" s="34"/>
      <c r="BG318" s="34" t="str">
        <f t="shared" si="168"/>
        <v/>
      </c>
      <c r="BH318" s="34"/>
      <c r="BI318" s="34"/>
      <c r="BJ318" s="34"/>
      <c r="BK318" s="34" t="str">
        <f t="shared" si="153"/>
        <v/>
      </c>
      <c r="BL318" s="31" t="str">
        <f t="shared" si="169"/>
        <v/>
      </c>
      <c r="BM318" s="51"/>
      <c r="BN318" s="33"/>
      <c r="BO318" s="34"/>
      <c r="BP318" s="34" t="str">
        <f t="shared" si="170"/>
        <v/>
      </c>
      <c r="BQ318" s="34"/>
      <c r="BR318" s="34"/>
      <c r="BS318" s="34"/>
      <c r="BT318" s="34" t="str">
        <f t="shared" si="154"/>
        <v/>
      </c>
      <c r="BU318" s="31" t="str">
        <f t="shared" si="171"/>
        <v/>
      </c>
      <c r="BV318" s="51"/>
      <c r="BW318" s="33"/>
      <c r="BX318" s="34"/>
      <c r="BY318" s="34" t="str">
        <f t="shared" si="172"/>
        <v/>
      </c>
      <c r="BZ318" s="34"/>
      <c r="CA318" s="34"/>
      <c r="CB318" s="34"/>
      <c r="CC318" s="34" t="str">
        <f t="shared" si="155"/>
        <v/>
      </c>
      <c r="CD318" s="31" t="str">
        <f t="shared" si="173"/>
        <v/>
      </c>
      <c r="CE318" s="51"/>
      <c r="CF318" s="33"/>
      <c r="CG318" s="34" t="str">
        <f>IF($A318="","",IF(CF318="","I",LOOKUP(CF318/CH$2,{0,0.4,0.45,0.5,0.55,0.6,0.65,0.7,0.75,0.8,1},{"F","D","C","C+","B-","B","B+","A-","A","A+"})))</f>
        <v/>
      </c>
      <c r="CH318" s="35" t="str">
        <f>IF($A318="","",IF(CF318="","--",LOOKUP(CF318/CH$2,{0,0.4,0.45,0.5,0.55,0.6,0.65,0.7,0.75,0.8,1},{0,2,2.25,2.5,2.75,3,3.25,3.5,3.75,4})))</f>
        <v/>
      </c>
      <c r="CI318" s="52"/>
      <c r="CJ318" s="36"/>
      <c r="CK318" s="36"/>
      <c r="CL318" s="36" t="str">
        <f t="shared" si="174"/>
        <v/>
      </c>
      <c r="CM318" s="36"/>
      <c r="CN318" s="37"/>
      <c r="CO318" s="36"/>
      <c r="CP318" s="60" t="str">
        <f t="shared" si="175"/>
        <v/>
      </c>
      <c r="CQ318" s="64"/>
      <c r="CR318" s="35"/>
    </row>
    <row r="319" spans="1:96" s="38" customFormat="1" x14ac:dyDescent="0.25">
      <c r="A319" s="31"/>
      <c r="B319" s="32"/>
      <c r="C319" s="33"/>
      <c r="D319" s="34"/>
      <c r="E319" s="34" t="str">
        <f t="shared" si="156"/>
        <v/>
      </c>
      <c r="F319" s="34"/>
      <c r="G319" s="34"/>
      <c r="H319" s="34"/>
      <c r="I319" s="34" t="str">
        <f t="shared" si="147"/>
        <v/>
      </c>
      <c r="J319" s="34" t="str">
        <f t="shared" si="157"/>
        <v/>
      </c>
      <c r="K319" s="51"/>
      <c r="L319" s="39"/>
      <c r="M319" s="34"/>
      <c r="N319" s="34" t="str">
        <f t="shared" si="158"/>
        <v/>
      </c>
      <c r="O319" s="34"/>
      <c r="P319" s="34"/>
      <c r="Q319" s="34"/>
      <c r="R319" s="34" t="str">
        <f t="shared" si="148"/>
        <v/>
      </c>
      <c r="S319" s="31" t="str">
        <f t="shared" si="159"/>
        <v/>
      </c>
      <c r="T319" s="51"/>
      <c r="U319" s="33"/>
      <c r="V319" s="34"/>
      <c r="W319" s="34" t="str">
        <f t="shared" si="160"/>
        <v/>
      </c>
      <c r="X319" s="34"/>
      <c r="Y319" s="34"/>
      <c r="Z319" s="34"/>
      <c r="AA319" s="34" t="str">
        <f t="shared" si="149"/>
        <v/>
      </c>
      <c r="AB319" s="31" t="str">
        <f t="shared" si="161"/>
        <v/>
      </c>
      <c r="AC319" s="51"/>
      <c r="AD319" s="33"/>
      <c r="AE319" s="34"/>
      <c r="AF319" s="34" t="str">
        <f t="shared" si="162"/>
        <v/>
      </c>
      <c r="AG319" s="34"/>
      <c r="AH319" s="34"/>
      <c r="AI319" s="34"/>
      <c r="AJ319" s="34" t="str">
        <f t="shared" si="150"/>
        <v/>
      </c>
      <c r="AK319" s="31" t="str">
        <f t="shared" si="163"/>
        <v/>
      </c>
      <c r="AL319" s="51"/>
      <c r="AM319" s="33"/>
      <c r="AN319" s="34"/>
      <c r="AO319" s="34" t="str">
        <f t="shared" si="164"/>
        <v/>
      </c>
      <c r="AP319" s="34"/>
      <c r="AQ319" s="34"/>
      <c r="AR319" s="34"/>
      <c r="AS319" s="34" t="str">
        <f t="shared" si="151"/>
        <v/>
      </c>
      <c r="AT319" s="31" t="str">
        <f t="shared" si="165"/>
        <v/>
      </c>
      <c r="AU319" s="51"/>
      <c r="AV319" s="33"/>
      <c r="AW319" s="34"/>
      <c r="AX319" s="34" t="str">
        <f t="shared" si="166"/>
        <v/>
      </c>
      <c r="AY319" s="34"/>
      <c r="AZ319" s="34"/>
      <c r="BA319" s="34"/>
      <c r="BB319" s="34" t="str">
        <f t="shared" si="152"/>
        <v/>
      </c>
      <c r="BC319" s="31" t="str">
        <f t="shared" si="167"/>
        <v/>
      </c>
      <c r="BD319" s="51"/>
      <c r="BE319" s="33"/>
      <c r="BF319" s="34"/>
      <c r="BG319" s="34" t="str">
        <f t="shared" si="168"/>
        <v/>
      </c>
      <c r="BH319" s="34"/>
      <c r="BI319" s="34"/>
      <c r="BJ319" s="34"/>
      <c r="BK319" s="34" t="str">
        <f t="shared" si="153"/>
        <v/>
      </c>
      <c r="BL319" s="31" t="str">
        <f t="shared" si="169"/>
        <v/>
      </c>
      <c r="BM319" s="51"/>
      <c r="BN319" s="33"/>
      <c r="BO319" s="34"/>
      <c r="BP319" s="34" t="str">
        <f t="shared" si="170"/>
        <v/>
      </c>
      <c r="BQ319" s="34"/>
      <c r="BR319" s="34"/>
      <c r="BS319" s="34"/>
      <c r="BT319" s="34" t="str">
        <f t="shared" si="154"/>
        <v/>
      </c>
      <c r="BU319" s="31" t="str">
        <f t="shared" si="171"/>
        <v/>
      </c>
      <c r="BV319" s="51"/>
      <c r="BW319" s="33"/>
      <c r="BX319" s="34"/>
      <c r="BY319" s="34" t="str">
        <f t="shared" si="172"/>
        <v/>
      </c>
      <c r="BZ319" s="34"/>
      <c r="CA319" s="34"/>
      <c r="CB319" s="34"/>
      <c r="CC319" s="34" t="str">
        <f t="shared" si="155"/>
        <v/>
      </c>
      <c r="CD319" s="31" t="str">
        <f t="shared" si="173"/>
        <v/>
      </c>
      <c r="CE319" s="51"/>
      <c r="CF319" s="33"/>
      <c r="CG319" s="34" t="str">
        <f>IF($A319="","",IF(CF319="","I",LOOKUP(CF319/CH$2,{0,0.4,0.45,0.5,0.55,0.6,0.65,0.7,0.75,0.8,1},{"F","D","C","C+","B-","B","B+","A-","A","A+"})))</f>
        <v/>
      </c>
      <c r="CH319" s="35" t="str">
        <f>IF($A319="","",IF(CF319="","--",LOOKUP(CF319/CH$2,{0,0.4,0.45,0.5,0.55,0.6,0.65,0.7,0.75,0.8,1},{0,2,2.25,2.5,2.75,3,3.25,3.5,3.75,4})))</f>
        <v/>
      </c>
      <c r="CI319" s="52"/>
      <c r="CJ319" s="36"/>
      <c r="CK319" s="36"/>
      <c r="CL319" s="36" t="str">
        <f t="shared" si="174"/>
        <v/>
      </c>
      <c r="CM319" s="36"/>
      <c r="CN319" s="37"/>
      <c r="CO319" s="36"/>
      <c r="CP319" s="60" t="str">
        <f t="shared" si="175"/>
        <v/>
      </c>
      <c r="CQ319" s="64"/>
      <c r="CR319" s="35"/>
    </row>
    <row r="320" spans="1:96" s="38" customFormat="1" x14ac:dyDescent="0.25">
      <c r="A320" s="31"/>
      <c r="B320" s="32"/>
      <c r="C320" s="33"/>
      <c r="D320" s="34"/>
      <c r="E320" s="34" t="str">
        <f t="shared" si="156"/>
        <v/>
      </c>
      <c r="F320" s="34"/>
      <c r="G320" s="34"/>
      <c r="H320" s="34"/>
      <c r="I320" s="34" t="str">
        <f t="shared" si="147"/>
        <v/>
      </c>
      <c r="J320" s="34" t="str">
        <f t="shared" si="157"/>
        <v/>
      </c>
      <c r="K320" s="51"/>
      <c r="L320" s="39"/>
      <c r="M320" s="34"/>
      <c r="N320" s="34" t="str">
        <f t="shared" si="158"/>
        <v/>
      </c>
      <c r="O320" s="34"/>
      <c r="P320" s="34"/>
      <c r="Q320" s="34"/>
      <c r="R320" s="34" t="str">
        <f t="shared" si="148"/>
        <v/>
      </c>
      <c r="S320" s="31" t="str">
        <f t="shared" si="159"/>
        <v/>
      </c>
      <c r="T320" s="51"/>
      <c r="U320" s="33"/>
      <c r="V320" s="34"/>
      <c r="W320" s="34" t="str">
        <f t="shared" si="160"/>
        <v/>
      </c>
      <c r="X320" s="34"/>
      <c r="Y320" s="34"/>
      <c r="Z320" s="34"/>
      <c r="AA320" s="34" t="str">
        <f t="shared" si="149"/>
        <v/>
      </c>
      <c r="AB320" s="31" t="str">
        <f t="shared" si="161"/>
        <v/>
      </c>
      <c r="AC320" s="51"/>
      <c r="AD320" s="33"/>
      <c r="AE320" s="34"/>
      <c r="AF320" s="34" t="str">
        <f t="shared" si="162"/>
        <v/>
      </c>
      <c r="AG320" s="34"/>
      <c r="AH320" s="34"/>
      <c r="AI320" s="34"/>
      <c r="AJ320" s="34" t="str">
        <f t="shared" si="150"/>
        <v/>
      </c>
      <c r="AK320" s="31" t="str">
        <f t="shared" si="163"/>
        <v/>
      </c>
      <c r="AL320" s="51"/>
      <c r="AM320" s="33"/>
      <c r="AN320" s="34"/>
      <c r="AO320" s="34" t="str">
        <f t="shared" si="164"/>
        <v/>
      </c>
      <c r="AP320" s="34"/>
      <c r="AQ320" s="34"/>
      <c r="AR320" s="34"/>
      <c r="AS320" s="34" t="str">
        <f t="shared" si="151"/>
        <v/>
      </c>
      <c r="AT320" s="31" t="str">
        <f t="shared" si="165"/>
        <v/>
      </c>
      <c r="AU320" s="51"/>
      <c r="AV320" s="33"/>
      <c r="AW320" s="34"/>
      <c r="AX320" s="34" t="str">
        <f t="shared" si="166"/>
        <v/>
      </c>
      <c r="AY320" s="34"/>
      <c r="AZ320" s="34"/>
      <c r="BA320" s="34"/>
      <c r="BB320" s="34" t="str">
        <f t="shared" si="152"/>
        <v/>
      </c>
      <c r="BC320" s="31" t="str">
        <f t="shared" si="167"/>
        <v/>
      </c>
      <c r="BD320" s="51"/>
      <c r="BE320" s="33"/>
      <c r="BF320" s="34"/>
      <c r="BG320" s="34" t="str">
        <f t="shared" si="168"/>
        <v/>
      </c>
      <c r="BH320" s="34"/>
      <c r="BI320" s="34"/>
      <c r="BJ320" s="34"/>
      <c r="BK320" s="34" t="str">
        <f t="shared" si="153"/>
        <v/>
      </c>
      <c r="BL320" s="31" t="str">
        <f t="shared" si="169"/>
        <v/>
      </c>
      <c r="BM320" s="51"/>
      <c r="BN320" s="33"/>
      <c r="BO320" s="34"/>
      <c r="BP320" s="34" t="str">
        <f t="shared" si="170"/>
        <v/>
      </c>
      <c r="BQ320" s="34"/>
      <c r="BR320" s="34"/>
      <c r="BS320" s="34"/>
      <c r="BT320" s="34" t="str">
        <f t="shared" si="154"/>
        <v/>
      </c>
      <c r="BU320" s="31" t="str">
        <f t="shared" si="171"/>
        <v/>
      </c>
      <c r="BV320" s="51"/>
      <c r="BW320" s="33"/>
      <c r="BX320" s="34"/>
      <c r="BY320" s="34" t="str">
        <f t="shared" si="172"/>
        <v/>
      </c>
      <c r="BZ320" s="34"/>
      <c r="CA320" s="34"/>
      <c r="CB320" s="34"/>
      <c r="CC320" s="34" t="str">
        <f t="shared" si="155"/>
        <v/>
      </c>
      <c r="CD320" s="31" t="str">
        <f t="shared" si="173"/>
        <v/>
      </c>
      <c r="CE320" s="51"/>
      <c r="CF320" s="33"/>
      <c r="CG320" s="34" t="str">
        <f>IF($A320="","",IF(CF320="","I",LOOKUP(CF320/CH$2,{0,0.4,0.45,0.5,0.55,0.6,0.65,0.7,0.75,0.8,1},{"F","D","C","C+","B-","B","B+","A-","A","A+"})))</f>
        <v/>
      </c>
      <c r="CH320" s="35" t="str">
        <f>IF($A320="","",IF(CF320="","--",LOOKUP(CF320/CH$2,{0,0.4,0.45,0.5,0.55,0.6,0.65,0.7,0.75,0.8,1},{0,2,2.25,2.5,2.75,3,3.25,3.5,3.75,4})))</f>
        <v/>
      </c>
      <c r="CI320" s="52"/>
      <c r="CJ320" s="36"/>
      <c r="CK320" s="36"/>
      <c r="CL320" s="36" t="str">
        <f t="shared" si="174"/>
        <v/>
      </c>
      <c r="CM320" s="36"/>
      <c r="CN320" s="37"/>
      <c r="CO320" s="36"/>
      <c r="CP320" s="60" t="str">
        <f t="shared" si="175"/>
        <v/>
      </c>
      <c r="CQ320" s="64"/>
      <c r="CR320" s="35"/>
    </row>
    <row r="321" spans="1:96" s="38" customFormat="1" x14ac:dyDescent="0.25">
      <c r="A321" s="31"/>
      <c r="B321" s="32"/>
      <c r="C321" s="33"/>
      <c r="D321" s="34"/>
      <c r="E321" s="34" t="str">
        <f t="shared" si="156"/>
        <v/>
      </c>
      <c r="F321" s="34"/>
      <c r="G321" s="34"/>
      <c r="H321" s="34"/>
      <c r="I321" s="34" t="str">
        <f t="shared" si="147"/>
        <v/>
      </c>
      <c r="J321" s="34" t="str">
        <f t="shared" si="157"/>
        <v/>
      </c>
      <c r="K321" s="51"/>
      <c r="L321" s="39"/>
      <c r="M321" s="34"/>
      <c r="N321" s="34" t="str">
        <f t="shared" si="158"/>
        <v/>
      </c>
      <c r="O321" s="34"/>
      <c r="P321" s="34"/>
      <c r="Q321" s="34"/>
      <c r="R321" s="34" t="str">
        <f t="shared" si="148"/>
        <v/>
      </c>
      <c r="S321" s="31" t="str">
        <f t="shared" si="159"/>
        <v/>
      </c>
      <c r="T321" s="51"/>
      <c r="U321" s="33"/>
      <c r="V321" s="34"/>
      <c r="W321" s="34" t="str">
        <f t="shared" si="160"/>
        <v/>
      </c>
      <c r="X321" s="34"/>
      <c r="Y321" s="34"/>
      <c r="Z321" s="34"/>
      <c r="AA321" s="34" t="str">
        <f t="shared" si="149"/>
        <v/>
      </c>
      <c r="AB321" s="31" t="str">
        <f t="shared" si="161"/>
        <v/>
      </c>
      <c r="AC321" s="51"/>
      <c r="AD321" s="33"/>
      <c r="AE321" s="34"/>
      <c r="AF321" s="34" t="str">
        <f t="shared" si="162"/>
        <v/>
      </c>
      <c r="AG321" s="34"/>
      <c r="AH321" s="34"/>
      <c r="AI321" s="34"/>
      <c r="AJ321" s="34" t="str">
        <f t="shared" si="150"/>
        <v/>
      </c>
      <c r="AK321" s="31" t="str">
        <f t="shared" si="163"/>
        <v/>
      </c>
      <c r="AL321" s="51"/>
      <c r="AM321" s="33"/>
      <c r="AN321" s="34"/>
      <c r="AO321" s="34" t="str">
        <f t="shared" si="164"/>
        <v/>
      </c>
      <c r="AP321" s="34"/>
      <c r="AQ321" s="34"/>
      <c r="AR321" s="34"/>
      <c r="AS321" s="34" t="str">
        <f t="shared" si="151"/>
        <v/>
      </c>
      <c r="AT321" s="31" t="str">
        <f t="shared" si="165"/>
        <v/>
      </c>
      <c r="AU321" s="51"/>
      <c r="AV321" s="33"/>
      <c r="AW321" s="34"/>
      <c r="AX321" s="34" t="str">
        <f t="shared" si="166"/>
        <v/>
      </c>
      <c r="AY321" s="34"/>
      <c r="AZ321" s="34"/>
      <c r="BA321" s="34"/>
      <c r="BB321" s="34" t="str">
        <f t="shared" si="152"/>
        <v/>
      </c>
      <c r="BC321" s="31" t="str">
        <f t="shared" si="167"/>
        <v/>
      </c>
      <c r="BD321" s="51"/>
      <c r="BE321" s="33"/>
      <c r="BF321" s="34"/>
      <c r="BG321" s="34" t="str">
        <f t="shared" si="168"/>
        <v/>
      </c>
      <c r="BH321" s="34"/>
      <c r="BI321" s="34"/>
      <c r="BJ321" s="34"/>
      <c r="BK321" s="34" t="str">
        <f t="shared" si="153"/>
        <v/>
      </c>
      <c r="BL321" s="31" t="str">
        <f t="shared" si="169"/>
        <v/>
      </c>
      <c r="BM321" s="51"/>
      <c r="BN321" s="33"/>
      <c r="BO321" s="34"/>
      <c r="BP321" s="34" t="str">
        <f t="shared" si="170"/>
        <v/>
      </c>
      <c r="BQ321" s="34"/>
      <c r="BR321" s="34"/>
      <c r="BS321" s="34"/>
      <c r="BT321" s="34" t="str">
        <f t="shared" si="154"/>
        <v/>
      </c>
      <c r="BU321" s="31" t="str">
        <f t="shared" si="171"/>
        <v/>
      </c>
      <c r="BV321" s="51"/>
      <c r="BW321" s="33"/>
      <c r="BX321" s="34"/>
      <c r="BY321" s="34" t="str">
        <f t="shared" si="172"/>
        <v/>
      </c>
      <c r="BZ321" s="34"/>
      <c r="CA321" s="34"/>
      <c r="CB321" s="34"/>
      <c r="CC321" s="34" t="str">
        <f t="shared" si="155"/>
        <v/>
      </c>
      <c r="CD321" s="31" t="str">
        <f t="shared" si="173"/>
        <v/>
      </c>
      <c r="CE321" s="51"/>
      <c r="CF321" s="33"/>
      <c r="CG321" s="34" t="str">
        <f>IF($A321="","",IF(CF321="","I",LOOKUP(CF321/CH$2,{0,0.4,0.45,0.5,0.55,0.6,0.65,0.7,0.75,0.8,1},{"F","D","C","C+","B-","B","B+","A-","A","A+"})))</f>
        <v/>
      </c>
      <c r="CH321" s="35" t="str">
        <f>IF($A321="","",IF(CF321="","--",LOOKUP(CF321/CH$2,{0,0.4,0.45,0.5,0.55,0.6,0.65,0.7,0.75,0.8,1},{0,2,2.25,2.5,2.75,3,3.25,3.5,3.75,4})))</f>
        <v/>
      </c>
      <c r="CI321" s="52"/>
      <c r="CJ321" s="36"/>
      <c r="CK321" s="36"/>
      <c r="CL321" s="36" t="str">
        <f t="shared" si="174"/>
        <v/>
      </c>
      <c r="CM321" s="36"/>
      <c r="CN321" s="37"/>
      <c r="CO321" s="36"/>
      <c r="CP321" s="60" t="str">
        <f t="shared" si="175"/>
        <v/>
      </c>
      <c r="CQ321" s="64"/>
      <c r="CR321" s="35"/>
    </row>
    <row r="322" spans="1:96" s="38" customFormat="1" x14ac:dyDescent="0.25">
      <c r="A322" s="31"/>
      <c r="B322" s="32"/>
      <c r="C322" s="33"/>
      <c r="D322" s="34"/>
      <c r="E322" s="34" t="str">
        <f t="shared" si="156"/>
        <v/>
      </c>
      <c r="F322" s="34"/>
      <c r="G322" s="34"/>
      <c r="H322" s="34"/>
      <c r="I322" s="34" t="str">
        <f t="shared" si="147"/>
        <v/>
      </c>
      <c r="J322" s="34" t="str">
        <f t="shared" si="157"/>
        <v/>
      </c>
      <c r="K322" s="51"/>
      <c r="L322" s="39"/>
      <c r="M322" s="34"/>
      <c r="N322" s="34" t="str">
        <f t="shared" si="158"/>
        <v/>
      </c>
      <c r="O322" s="34"/>
      <c r="P322" s="34"/>
      <c r="Q322" s="34"/>
      <c r="R322" s="34" t="str">
        <f t="shared" si="148"/>
        <v/>
      </c>
      <c r="S322" s="31" t="str">
        <f t="shared" si="159"/>
        <v/>
      </c>
      <c r="T322" s="51"/>
      <c r="U322" s="33"/>
      <c r="V322" s="34"/>
      <c r="W322" s="34" t="str">
        <f t="shared" si="160"/>
        <v/>
      </c>
      <c r="X322" s="34"/>
      <c r="Y322" s="34"/>
      <c r="Z322" s="34"/>
      <c r="AA322" s="34" t="str">
        <f t="shared" si="149"/>
        <v/>
      </c>
      <c r="AB322" s="31" t="str">
        <f t="shared" si="161"/>
        <v/>
      </c>
      <c r="AC322" s="51"/>
      <c r="AD322" s="33"/>
      <c r="AE322" s="34"/>
      <c r="AF322" s="34" t="str">
        <f t="shared" si="162"/>
        <v/>
      </c>
      <c r="AG322" s="34"/>
      <c r="AH322" s="34"/>
      <c r="AI322" s="34"/>
      <c r="AJ322" s="34" t="str">
        <f t="shared" si="150"/>
        <v/>
      </c>
      <c r="AK322" s="31" t="str">
        <f t="shared" si="163"/>
        <v/>
      </c>
      <c r="AL322" s="51"/>
      <c r="AM322" s="33"/>
      <c r="AN322" s="34"/>
      <c r="AO322" s="34" t="str">
        <f t="shared" si="164"/>
        <v/>
      </c>
      <c r="AP322" s="34"/>
      <c r="AQ322" s="34"/>
      <c r="AR322" s="34"/>
      <c r="AS322" s="34" t="str">
        <f t="shared" si="151"/>
        <v/>
      </c>
      <c r="AT322" s="31" t="str">
        <f t="shared" si="165"/>
        <v/>
      </c>
      <c r="AU322" s="51"/>
      <c r="AV322" s="33"/>
      <c r="AW322" s="34"/>
      <c r="AX322" s="34" t="str">
        <f t="shared" si="166"/>
        <v/>
      </c>
      <c r="AY322" s="34"/>
      <c r="AZ322" s="34"/>
      <c r="BA322" s="34"/>
      <c r="BB322" s="34" t="str">
        <f t="shared" si="152"/>
        <v/>
      </c>
      <c r="BC322" s="31" t="str">
        <f t="shared" si="167"/>
        <v/>
      </c>
      <c r="BD322" s="51"/>
      <c r="BE322" s="33"/>
      <c r="BF322" s="34"/>
      <c r="BG322" s="34" t="str">
        <f t="shared" si="168"/>
        <v/>
      </c>
      <c r="BH322" s="34"/>
      <c r="BI322" s="34"/>
      <c r="BJ322" s="34"/>
      <c r="BK322" s="34" t="str">
        <f t="shared" si="153"/>
        <v/>
      </c>
      <c r="BL322" s="31" t="str">
        <f t="shared" si="169"/>
        <v/>
      </c>
      <c r="BM322" s="51"/>
      <c r="BN322" s="33"/>
      <c r="BO322" s="34"/>
      <c r="BP322" s="34" t="str">
        <f t="shared" si="170"/>
        <v/>
      </c>
      <c r="BQ322" s="34"/>
      <c r="BR322" s="34"/>
      <c r="BS322" s="34"/>
      <c r="BT322" s="34" t="str">
        <f t="shared" si="154"/>
        <v/>
      </c>
      <c r="BU322" s="31" t="str">
        <f t="shared" si="171"/>
        <v/>
      </c>
      <c r="BV322" s="51"/>
      <c r="BW322" s="33"/>
      <c r="BX322" s="34"/>
      <c r="BY322" s="34" t="str">
        <f t="shared" si="172"/>
        <v/>
      </c>
      <c r="BZ322" s="34"/>
      <c r="CA322" s="34"/>
      <c r="CB322" s="34"/>
      <c r="CC322" s="34" t="str">
        <f t="shared" si="155"/>
        <v/>
      </c>
      <c r="CD322" s="31" t="str">
        <f t="shared" si="173"/>
        <v/>
      </c>
      <c r="CE322" s="51"/>
      <c r="CF322" s="33"/>
      <c r="CG322" s="34" t="str">
        <f>IF($A322="","",IF(CF322="","I",LOOKUP(CF322/CH$2,{0,0.4,0.45,0.5,0.55,0.6,0.65,0.7,0.75,0.8,1},{"F","D","C","C+","B-","B","B+","A-","A","A+"})))</f>
        <v/>
      </c>
      <c r="CH322" s="35" t="str">
        <f>IF($A322="","",IF(CF322="","--",LOOKUP(CF322/CH$2,{0,0.4,0.45,0.5,0.55,0.6,0.65,0.7,0.75,0.8,1},{0,2,2.25,2.5,2.75,3,3.25,3.5,3.75,4})))</f>
        <v/>
      </c>
      <c r="CI322" s="52"/>
      <c r="CJ322" s="36"/>
      <c r="CK322" s="36"/>
      <c r="CL322" s="36" t="str">
        <f t="shared" si="174"/>
        <v/>
      </c>
      <c r="CM322" s="36"/>
      <c r="CN322" s="37"/>
      <c r="CO322" s="36"/>
      <c r="CP322" s="60" t="str">
        <f t="shared" si="175"/>
        <v/>
      </c>
      <c r="CQ322" s="64"/>
      <c r="CR322" s="35"/>
    </row>
    <row r="323" spans="1:96" s="38" customFormat="1" x14ac:dyDescent="0.25">
      <c r="A323" s="31"/>
      <c r="B323" s="32"/>
      <c r="C323" s="33"/>
      <c r="D323" s="34"/>
      <c r="E323" s="34" t="str">
        <f t="shared" si="156"/>
        <v/>
      </c>
      <c r="F323" s="34"/>
      <c r="G323" s="34"/>
      <c r="H323" s="34"/>
      <c r="I323" s="34" t="str">
        <f t="shared" si="147"/>
        <v/>
      </c>
      <c r="J323" s="34" t="str">
        <f t="shared" si="157"/>
        <v/>
      </c>
      <c r="K323" s="51"/>
      <c r="L323" s="39"/>
      <c r="M323" s="34"/>
      <c r="N323" s="34" t="str">
        <f t="shared" si="158"/>
        <v/>
      </c>
      <c r="O323" s="34"/>
      <c r="P323" s="34"/>
      <c r="Q323" s="34"/>
      <c r="R323" s="34" t="str">
        <f t="shared" si="148"/>
        <v/>
      </c>
      <c r="S323" s="31" t="str">
        <f t="shared" si="159"/>
        <v/>
      </c>
      <c r="T323" s="51"/>
      <c r="U323" s="33"/>
      <c r="V323" s="34"/>
      <c r="W323" s="34" t="str">
        <f t="shared" si="160"/>
        <v/>
      </c>
      <c r="X323" s="34"/>
      <c r="Y323" s="34"/>
      <c r="Z323" s="34"/>
      <c r="AA323" s="34" t="str">
        <f t="shared" si="149"/>
        <v/>
      </c>
      <c r="AB323" s="31" t="str">
        <f t="shared" si="161"/>
        <v/>
      </c>
      <c r="AC323" s="51"/>
      <c r="AD323" s="33"/>
      <c r="AE323" s="34"/>
      <c r="AF323" s="34" t="str">
        <f t="shared" si="162"/>
        <v/>
      </c>
      <c r="AG323" s="34"/>
      <c r="AH323" s="34"/>
      <c r="AI323" s="34"/>
      <c r="AJ323" s="34" t="str">
        <f t="shared" si="150"/>
        <v/>
      </c>
      <c r="AK323" s="31" t="str">
        <f t="shared" si="163"/>
        <v/>
      </c>
      <c r="AL323" s="51"/>
      <c r="AM323" s="33"/>
      <c r="AN323" s="34"/>
      <c r="AO323" s="34" t="str">
        <f t="shared" si="164"/>
        <v/>
      </c>
      <c r="AP323" s="34"/>
      <c r="AQ323" s="34"/>
      <c r="AR323" s="34"/>
      <c r="AS323" s="34" t="str">
        <f t="shared" si="151"/>
        <v/>
      </c>
      <c r="AT323" s="31" t="str">
        <f t="shared" si="165"/>
        <v/>
      </c>
      <c r="AU323" s="51"/>
      <c r="AV323" s="33"/>
      <c r="AW323" s="34"/>
      <c r="AX323" s="34" t="str">
        <f t="shared" si="166"/>
        <v/>
      </c>
      <c r="AY323" s="34"/>
      <c r="AZ323" s="34"/>
      <c r="BA323" s="34"/>
      <c r="BB323" s="34" t="str">
        <f t="shared" si="152"/>
        <v/>
      </c>
      <c r="BC323" s="31" t="str">
        <f t="shared" si="167"/>
        <v/>
      </c>
      <c r="BD323" s="51"/>
      <c r="BE323" s="33"/>
      <c r="BF323" s="34"/>
      <c r="BG323" s="34" t="str">
        <f t="shared" si="168"/>
        <v/>
      </c>
      <c r="BH323" s="34"/>
      <c r="BI323" s="34"/>
      <c r="BJ323" s="34"/>
      <c r="BK323" s="34" t="str">
        <f t="shared" si="153"/>
        <v/>
      </c>
      <c r="BL323" s="31" t="str">
        <f t="shared" si="169"/>
        <v/>
      </c>
      <c r="BM323" s="51"/>
      <c r="BN323" s="33"/>
      <c r="BO323" s="34"/>
      <c r="BP323" s="34" t="str">
        <f t="shared" si="170"/>
        <v/>
      </c>
      <c r="BQ323" s="34"/>
      <c r="BR323" s="34"/>
      <c r="BS323" s="34"/>
      <c r="BT323" s="34" t="str">
        <f t="shared" si="154"/>
        <v/>
      </c>
      <c r="BU323" s="31" t="str">
        <f t="shared" si="171"/>
        <v/>
      </c>
      <c r="BV323" s="51"/>
      <c r="BW323" s="33"/>
      <c r="BX323" s="34"/>
      <c r="BY323" s="34" t="str">
        <f t="shared" si="172"/>
        <v/>
      </c>
      <c r="BZ323" s="34"/>
      <c r="CA323" s="34"/>
      <c r="CB323" s="34"/>
      <c r="CC323" s="34" t="str">
        <f t="shared" si="155"/>
        <v/>
      </c>
      <c r="CD323" s="31" t="str">
        <f t="shared" si="173"/>
        <v/>
      </c>
      <c r="CE323" s="51"/>
      <c r="CF323" s="33"/>
      <c r="CG323" s="34" t="str">
        <f>IF($A323="","",IF(CF323="","I",LOOKUP(CF323/CH$2,{0,0.4,0.45,0.5,0.55,0.6,0.65,0.7,0.75,0.8,1},{"F","D","C","C+","B-","B","B+","A-","A","A+"})))</f>
        <v/>
      </c>
      <c r="CH323" s="35" t="str">
        <f>IF($A323="","",IF(CF323="","--",LOOKUP(CF323/CH$2,{0,0.4,0.45,0.5,0.55,0.6,0.65,0.7,0.75,0.8,1},{0,2,2.25,2.5,2.75,3,3.25,3.5,3.75,4})))</f>
        <v/>
      </c>
      <c r="CI323" s="52"/>
      <c r="CJ323" s="36"/>
      <c r="CK323" s="36"/>
      <c r="CL323" s="36" t="str">
        <f t="shared" si="174"/>
        <v/>
      </c>
      <c r="CM323" s="36"/>
      <c r="CN323" s="37"/>
      <c r="CO323" s="36"/>
      <c r="CP323" s="60" t="str">
        <f t="shared" si="175"/>
        <v/>
      </c>
      <c r="CQ323" s="64"/>
      <c r="CR323" s="35"/>
    </row>
    <row r="324" spans="1:96" s="38" customFormat="1" x14ac:dyDescent="0.25">
      <c r="A324" s="31"/>
      <c r="B324" s="32"/>
      <c r="C324" s="33"/>
      <c r="D324" s="34"/>
      <c r="E324" s="34" t="str">
        <f t="shared" si="156"/>
        <v/>
      </c>
      <c r="F324" s="34"/>
      <c r="G324" s="34"/>
      <c r="H324" s="34"/>
      <c r="I324" s="34" t="str">
        <f t="shared" si="147"/>
        <v/>
      </c>
      <c r="J324" s="34" t="str">
        <f t="shared" si="157"/>
        <v/>
      </c>
      <c r="K324" s="51"/>
      <c r="L324" s="39"/>
      <c r="M324" s="34"/>
      <c r="N324" s="34" t="str">
        <f t="shared" si="158"/>
        <v/>
      </c>
      <c r="O324" s="34"/>
      <c r="P324" s="34"/>
      <c r="Q324" s="34"/>
      <c r="R324" s="34" t="str">
        <f t="shared" si="148"/>
        <v/>
      </c>
      <c r="S324" s="31" t="str">
        <f t="shared" si="159"/>
        <v/>
      </c>
      <c r="T324" s="51"/>
      <c r="U324" s="33"/>
      <c r="V324" s="34"/>
      <c r="W324" s="34" t="str">
        <f t="shared" si="160"/>
        <v/>
      </c>
      <c r="X324" s="34"/>
      <c r="Y324" s="34"/>
      <c r="Z324" s="34"/>
      <c r="AA324" s="34" t="str">
        <f t="shared" si="149"/>
        <v/>
      </c>
      <c r="AB324" s="31" t="str">
        <f t="shared" si="161"/>
        <v/>
      </c>
      <c r="AC324" s="51"/>
      <c r="AD324" s="33"/>
      <c r="AE324" s="34"/>
      <c r="AF324" s="34" t="str">
        <f t="shared" si="162"/>
        <v/>
      </c>
      <c r="AG324" s="34"/>
      <c r="AH324" s="34"/>
      <c r="AI324" s="34"/>
      <c r="AJ324" s="34" t="str">
        <f t="shared" si="150"/>
        <v/>
      </c>
      <c r="AK324" s="31" t="str">
        <f t="shared" si="163"/>
        <v/>
      </c>
      <c r="AL324" s="51"/>
      <c r="AM324" s="33"/>
      <c r="AN324" s="34"/>
      <c r="AO324" s="34" t="str">
        <f t="shared" si="164"/>
        <v/>
      </c>
      <c r="AP324" s="34"/>
      <c r="AQ324" s="34"/>
      <c r="AR324" s="34"/>
      <c r="AS324" s="34" t="str">
        <f t="shared" si="151"/>
        <v/>
      </c>
      <c r="AT324" s="31" t="str">
        <f t="shared" si="165"/>
        <v/>
      </c>
      <c r="AU324" s="51"/>
      <c r="AV324" s="33"/>
      <c r="AW324" s="34"/>
      <c r="AX324" s="34" t="str">
        <f t="shared" si="166"/>
        <v/>
      </c>
      <c r="AY324" s="34"/>
      <c r="AZ324" s="34"/>
      <c r="BA324" s="34"/>
      <c r="BB324" s="34" t="str">
        <f t="shared" si="152"/>
        <v/>
      </c>
      <c r="BC324" s="31" t="str">
        <f t="shared" si="167"/>
        <v/>
      </c>
      <c r="BD324" s="51"/>
      <c r="BE324" s="33"/>
      <c r="BF324" s="34"/>
      <c r="BG324" s="34" t="str">
        <f t="shared" si="168"/>
        <v/>
      </c>
      <c r="BH324" s="34"/>
      <c r="BI324" s="34"/>
      <c r="BJ324" s="34"/>
      <c r="BK324" s="34" t="str">
        <f t="shared" si="153"/>
        <v/>
      </c>
      <c r="BL324" s="31" t="str">
        <f t="shared" si="169"/>
        <v/>
      </c>
      <c r="BM324" s="51"/>
      <c r="BN324" s="33"/>
      <c r="BO324" s="34"/>
      <c r="BP324" s="34" t="str">
        <f t="shared" si="170"/>
        <v/>
      </c>
      <c r="BQ324" s="34"/>
      <c r="BR324" s="34"/>
      <c r="BS324" s="34"/>
      <c r="BT324" s="34" t="str">
        <f t="shared" si="154"/>
        <v/>
      </c>
      <c r="BU324" s="31" t="str">
        <f t="shared" si="171"/>
        <v/>
      </c>
      <c r="BV324" s="51"/>
      <c r="BW324" s="33"/>
      <c r="BX324" s="34"/>
      <c r="BY324" s="34" t="str">
        <f t="shared" si="172"/>
        <v/>
      </c>
      <c r="BZ324" s="34"/>
      <c r="CA324" s="34"/>
      <c r="CB324" s="34"/>
      <c r="CC324" s="34" t="str">
        <f t="shared" si="155"/>
        <v/>
      </c>
      <c r="CD324" s="31" t="str">
        <f t="shared" si="173"/>
        <v/>
      </c>
      <c r="CE324" s="51"/>
      <c r="CF324" s="33"/>
      <c r="CG324" s="34" t="str">
        <f>IF($A324="","",IF(CF324="","I",LOOKUP(CF324/CH$2,{0,0.4,0.45,0.5,0.55,0.6,0.65,0.7,0.75,0.8,1},{"F","D","C","C+","B-","B","B+","A-","A","A+"})))</f>
        <v/>
      </c>
      <c r="CH324" s="35" t="str">
        <f>IF($A324="","",IF(CF324="","--",LOOKUP(CF324/CH$2,{0,0.4,0.45,0.5,0.55,0.6,0.65,0.7,0.75,0.8,1},{0,2,2.25,2.5,2.75,3,3.25,3.5,3.75,4})))</f>
        <v/>
      </c>
      <c r="CI324" s="52"/>
      <c r="CJ324" s="36"/>
      <c r="CK324" s="36"/>
      <c r="CL324" s="36" t="str">
        <f t="shared" si="174"/>
        <v/>
      </c>
      <c r="CM324" s="36"/>
      <c r="CN324" s="37"/>
      <c r="CO324" s="36"/>
      <c r="CP324" s="60" t="str">
        <f t="shared" si="175"/>
        <v/>
      </c>
      <c r="CQ324" s="64"/>
      <c r="CR324" s="35"/>
    </row>
    <row r="325" spans="1:96" s="38" customFormat="1" x14ac:dyDescent="0.25">
      <c r="A325" s="31"/>
      <c r="B325" s="32"/>
      <c r="C325" s="33"/>
      <c r="D325" s="34"/>
      <c r="E325" s="34" t="str">
        <f t="shared" si="156"/>
        <v/>
      </c>
      <c r="F325" s="34"/>
      <c r="G325" s="34"/>
      <c r="H325" s="34"/>
      <c r="I325" s="34" t="str">
        <f t="shared" si="147"/>
        <v/>
      </c>
      <c r="J325" s="34" t="str">
        <f t="shared" si="157"/>
        <v/>
      </c>
      <c r="K325" s="51"/>
      <c r="L325" s="39"/>
      <c r="M325" s="34"/>
      <c r="N325" s="34" t="str">
        <f t="shared" si="158"/>
        <v/>
      </c>
      <c r="O325" s="34"/>
      <c r="P325" s="34"/>
      <c r="Q325" s="34"/>
      <c r="R325" s="34" t="str">
        <f t="shared" si="148"/>
        <v/>
      </c>
      <c r="S325" s="31" t="str">
        <f t="shared" si="159"/>
        <v/>
      </c>
      <c r="T325" s="51"/>
      <c r="U325" s="33"/>
      <c r="V325" s="34"/>
      <c r="W325" s="34" t="str">
        <f t="shared" si="160"/>
        <v/>
      </c>
      <c r="X325" s="34"/>
      <c r="Y325" s="34"/>
      <c r="Z325" s="34"/>
      <c r="AA325" s="34" t="str">
        <f t="shared" si="149"/>
        <v/>
      </c>
      <c r="AB325" s="31" t="str">
        <f t="shared" si="161"/>
        <v/>
      </c>
      <c r="AC325" s="51"/>
      <c r="AD325" s="33"/>
      <c r="AE325" s="34"/>
      <c r="AF325" s="34" t="str">
        <f t="shared" si="162"/>
        <v/>
      </c>
      <c r="AG325" s="34"/>
      <c r="AH325" s="34"/>
      <c r="AI325" s="34"/>
      <c r="AJ325" s="34" t="str">
        <f t="shared" si="150"/>
        <v/>
      </c>
      <c r="AK325" s="31" t="str">
        <f t="shared" si="163"/>
        <v/>
      </c>
      <c r="AL325" s="51"/>
      <c r="AM325" s="33"/>
      <c r="AN325" s="34"/>
      <c r="AO325" s="34" t="str">
        <f t="shared" si="164"/>
        <v/>
      </c>
      <c r="AP325" s="34"/>
      <c r="AQ325" s="34"/>
      <c r="AR325" s="34"/>
      <c r="AS325" s="34" t="str">
        <f t="shared" si="151"/>
        <v/>
      </c>
      <c r="AT325" s="31" t="str">
        <f t="shared" si="165"/>
        <v/>
      </c>
      <c r="AU325" s="51"/>
      <c r="AV325" s="33"/>
      <c r="AW325" s="34"/>
      <c r="AX325" s="34" t="str">
        <f t="shared" si="166"/>
        <v/>
      </c>
      <c r="AY325" s="34"/>
      <c r="AZ325" s="34"/>
      <c r="BA325" s="34"/>
      <c r="BB325" s="34" t="str">
        <f t="shared" si="152"/>
        <v/>
      </c>
      <c r="BC325" s="31" t="str">
        <f t="shared" si="167"/>
        <v/>
      </c>
      <c r="BD325" s="51"/>
      <c r="BE325" s="33"/>
      <c r="BF325" s="34"/>
      <c r="BG325" s="34" t="str">
        <f t="shared" si="168"/>
        <v/>
      </c>
      <c r="BH325" s="34"/>
      <c r="BI325" s="34"/>
      <c r="BJ325" s="34"/>
      <c r="BK325" s="34" t="str">
        <f t="shared" si="153"/>
        <v/>
      </c>
      <c r="BL325" s="31" t="str">
        <f t="shared" si="169"/>
        <v/>
      </c>
      <c r="BM325" s="51"/>
      <c r="BN325" s="33"/>
      <c r="BO325" s="34"/>
      <c r="BP325" s="34" t="str">
        <f t="shared" si="170"/>
        <v/>
      </c>
      <c r="BQ325" s="34"/>
      <c r="BR325" s="34"/>
      <c r="BS325" s="34"/>
      <c r="BT325" s="34" t="str">
        <f t="shared" si="154"/>
        <v/>
      </c>
      <c r="BU325" s="31" t="str">
        <f t="shared" si="171"/>
        <v/>
      </c>
      <c r="BV325" s="51"/>
      <c r="BW325" s="33"/>
      <c r="BX325" s="34"/>
      <c r="BY325" s="34" t="str">
        <f t="shared" si="172"/>
        <v/>
      </c>
      <c r="BZ325" s="34"/>
      <c r="CA325" s="34"/>
      <c r="CB325" s="34"/>
      <c r="CC325" s="34" t="str">
        <f t="shared" si="155"/>
        <v/>
      </c>
      <c r="CD325" s="31" t="str">
        <f t="shared" si="173"/>
        <v/>
      </c>
      <c r="CE325" s="51"/>
      <c r="CF325" s="33"/>
      <c r="CG325" s="34" t="str">
        <f>IF($A325="","",IF(CF325="","I",LOOKUP(CF325/CH$2,{0,0.4,0.45,0.5,0.55,0.6,0.65,0.7,0.75,0.8,1},{"F","D","C","C+","B-","B","B+","A-","A","A+"})))</f>
        <v/>
      </c>
      <c r="CH325" s="35" t="str">
        <f>IF($A325="","",IF(CF325="","--",LOOKUP(CF325/CH$2,{0,0.4,0.45,0.5,0.55,0.6,0.65,0.7,0.75,0.8,1},{0,2,2.25,2.5,2.75,3,3.25,3.5,3.75,4})))</f>
        <v/>
      </c>
      <c r="CI325" s="52"/>
      <c r="CJ325" s="36"/>
      <c r="CK325" s="36"/>
      <c r="CL325" s="36" t="str">
        <f t="shared" si="174"/>
        <v/>
      </c>
      <c r="CM325" s="36"/>
      <c r="CN325" s="37"/>
      <c r="CO325" s="36"/>
      <c r="CP325" s="60" t="str">
        <f t="shared" si="175"/>
        <v/>
      </c>
      <c r="CQ325" s="64"/>
      <c r="CR325" s="35"/>
    </row>
    <row r="326" spans="1:96" s="38" customFormat="1" x14ac:dyDescent="0.25">
      <c r="A326" s="31"/>
      <c r="B326" s="32"/>
      <c r="C326" s="33"/>
      <c r="D326" s="34"/>
      <c r="E326" s="34" t="str">
        <f t="shared" si="156"/>
        <v/>
      </c>
      <c r="F326" s="34"/>
      <c r="G326" s="34"/>
      <c r="H326" s="34"/>
      <c r="I326" s="34" t="str">
        <f t="shared" si="147"/>
        <v/>
      </c>
      <c r="J326" s="34" t="str">
        <f t="shared" si="157"/>
        <v/>
      </c>
      <c r="K326" s="51"/>
      <c r="L326" s="39"/>
      <c r="M326" s="34"/>
      <c r="N326" s="34" t="str">
        <f t="shared" si="158"/>
        <v/>
      </c>
      <c r="O326" s="34"/>
      <c r="P326" s="34"/>
      <c r="Q326" s="34"/>
      <c r="R326" s="34" t="str">
        <f t="shared" si="148"/>
        <v/>
      </c>
      <c r="S326" s="31" t="str">
        <f t="shared" si="159"/>
        <v/>
      </c>
      <c r="T326" s="51"/>
      <c r="U326" s="33"/>
      <c r="V326" s="34"/>
      <c r="W326" s="34" t="str">
        <f t="shared" si="160"/>
        <v/>
      </c>
      <c r="X326" s="34"/>
      <c r="Y326" s="34"/>
      <c r="Z326" s="34"/>
      <c r="AA326" s="34" t="str">
        <f t="shared" si="149"/>
        <v/>
      </c>
      <c r="AB326" s="31" t="str">
        <f t="shared" si="161"/>
        <v/>
      </c>
      <c r="AC326" s="51"/>
      <c r="AD326" s="33"/>
      <c r="AE326" s="34"/>
      <c r="AF326" s="34" t="str">
        <f t="shared" si="162"/>
        <v/>
      </c>
      <c r="AG326" s="34"/>
      <c r="AH326" s="34"/>
      <c r="AI326" s="34"/>
      <c r="AJ326" s="34" t="str">
        <f t="shared" si="150"/>
        <v/>
      </c>
      <c r="AK326" s="31" t="str">
        <f t="shared" si="163"/>
        <v/>
      </c>
      <c r="AL326" s="51"/>
      <c r="AM326" s="33"/>
      <c r="AN326" s="34"/>
      <c r="AO326" s="34" t="str">
        <f t="shared" si="164"/>
        <v/>
      </c>
      <c r="AP326" s="34"/>
      <c r="AQ326" s="34"/>
      <c r="AR326" s="34"/>
      <c r="AS326" s="34" t="str">
        <f t="shared" si="151"/>
        <v/>
      </c>
      <c r="AT326" s="31" t="str">
        <f t="shared" si="165"/>
        <v/>
      </c>
      <c r="AU326" s="51"/>
      <c r="AV326" s="33"/>
      <c r="AW326" s="34"/>
      <c r="AX326" s="34" t="str">
        <f t="shared" si="166"/>
        <v/>
      </c>
      <c r="AY326" s="34"/>
      <c r="AZ326" s="34"/>
      <c r="BA326" s="34"/>
      <c r="BB326" s="34" t="str">
        <f t="shared" si="152"/>
        <v/>
      </c>
      <c r="BC326" s="31" t="str">
        <f t="shared" si="167"/>
        <v/>
      </c>
      <c r="BD326" s="51"/>
      <c r="BE326" s="33"/>
      <c r="BF326" s="34"/>
      <c r="BG326" s="34" t="str">
        <f t="shared" si="168"/>
        <v/>
      </c>
      <c r="BH326" s="34"/>
      <c r="BI326" s="34"/>
      <c r="BJ326" s="34"/>
      <c r="BK326" s="34" t="str">
        <f t="shared" si="153"/>
        <v/>
      </c>
      <c r="BL326" s="31" t="str">
        <f t="shared" si="169"/>
        <v/>
      </c>
      <c r="BM326" s="51"/>
      <c r="BN326" s="33"/>
      <c r="BO326" s="34"/>
      <c r="BP326" s="34" t="str">
        <f t="shared" si="170"/>
        <v/>
      </c>
      <c r="BQ326" s="34"/>
      <c r="BR326" s="34"/>
      <c r="BS326" s="34"/>
      <c r="BT326" s="34" t="str">
        <f t="shared" si="154"/>
        <v/>
      </c>
      <c r="BU326" s="31" t="str">
        <f t="shared" si="171"/>
        <v/>
      </c>
      <c r="BV326" s="51"/>
      <c r="BW326" s="33"/>
      <c r="BX326" s="34"/>
      <c r="BY326" s="34" t="str">
        <f t="shared" si="172"/>
        <v/>
      </c>
      <c r="BZ326" s="34"/>
      <c r="CA326" s="34"/>
      <c r="CB326" s="34"/>
      <c r="CC326" s="34" t="str">
        <f t="shared" si="155"/>
        <v/>
      </c>
      <c r="CD326" s="31" t="str">
        <f t="shared" si="173"/>
        <v/>
      </c>
      <c r="CE326" s="51"/>
      <c r="CF326" s="33"/>
      <c r="CG326" s="34" t="str">
        <f>IF($A326="","",IF(CF326="","I",LOOKUP(CF326/CH$2,{0,0.4,0.45,0.5,0.55,0.6,0.65,0.7,0.75,0.8,1},{"F","D","C","C+","B-","B","B+","A-","A","A+"})))</f>
        <v/>
      </c>
      <c r="CH326" s="35" t="str">
        <f>IF($A326="","",IF(CF326="","--",LOOKUP(CF326/CH$2,{0,0.4,0.45,0.5,0.55,0.6,0.65,0.7,0.75,0.8,1},{0,2,2.25,2.5,2.75,3,3.25,3.5,3.75,4})))</f>
        <v/>
      </c>
      <c r="CI326" s="52"/>
      <c r="CJ326" s="36"/>
      <c r="CK326" s="36"/>
      <c r="CL326" s="36" t="str">
        <f t="shared" si="174"/>
        <v/>
      </c>
      <c r="CM326" s="36"/>
      <c r="CN326" s="37"/>
      <c r="CO326" s="36"/>
      <c r="CP326" s="60" t="str">
        <f t="shared" si="175"/>
        <v/>
      </c>
      <c r="CQ326" s="64"/>
      <c r="CR326" s="35"/>
    </row>
    <row r="327" spans="1:96" s="38" customFormat="1" x14ac:dyDescent="0.25">
      <c r="A327" s="31"/>
      <c r="B327" s="32"/>
      <c r="C327" s="33"/>
      <c r="D327" s="34"/>
      <c r="E327" s="34" t="str">
        <f t="shared" si="156"/>
        <v/>
      </c>
      <c r="F327" s="34"/>
      <c r="G327" s="34"/>
      <c r="H327" s="34"/>
      <c r="I327" s="34" t="str">
        <f t="shared" si="147"/>
        <v/>
      </c>
      <c r="J327" s="34" t="str">
        <f t="shared" si="157"/>
        <v/>
      </c>
      <c r="K327" s="51"/>
      <c r="L327" s="39"/>
      <c r="M327" s="34"/>
      <c r="N327" s="34" t="str">
        <f t="shared" si="158"/>
        <v/>
      </c>
      <c r="O327" s="34"/>
      <c r="P327" s="34"/>
      <c r="Q327" s="34"/>
      <c r="R327" s="34" t="str">
        <f t="shared" si="148"/>
        <v/>
      </c>
      <c r="S327" s="31" t="str">
        <f t="shared" si="159"/>
        <v/>
      </c>
      <c r="T327" s="51"/>
      <c r="U327" s="33"/>
      <c r="V327" s="34"/>
      <c r="W327" s="34" t="str">
        <f t="shared" si="160"/>
        <v/>
      </c>
      <c r="X327" s="34"/>
      <c r="Y327" s="34"/>
      <c r="Z327" s="34"/>
      <c r="AA327" s="34" t="str">
        <f t="shared" si="149"/>
        <v/>
      </c>
      <c r="AB327" s="31" t="str">
        <f t="shared" si="161"/>
        <v/>
      </c>
      <c r="AC327" s="51"/>
      <c r="AD327" s="33"/>
      <c r="AE327" s="34"/>
      <c r="AF327" s="34" t="str">
        <f t="shared" si="162"/>
        <v/>
      </c>
      <c r="AG327" s="34"/>
      <c r="AH327" s="34"/>
      <c r="AI327" s="34"/>
      <c r="AJ327" s="34" t="str">
        <f t="shared" si="150"/>
        <v/>
      </c>
      <c r="AK327" s="31" t="str">
        <f t="shared" si="163"/>
        <v/>
      </c>
      <c r="AL327" s="51"/>
      <c r="AM327" s="33"/>
      <c r="AN327" s="34"/>
      <c r="AO327" s="34" t="str">
        <f t="shared" si="164"/>
        <v/>
      </c>
      <c r="AP327" s="34"/>
      <c r="AQ327" s="34"/>
      <c r="AR327" s="34"/>
      <c r="AS327" s="34" t="str">
        <f t="shared" si="151"/>
        <v/>
      </c>
      <c r="AT327" s="31" t="str">
        <f t="shared" si="165"/>
        <v/>
      </c>
      <c r="AU327" s="51"/>
      <c r="AV327" s="33"/>
      <c r="AW327" s="34"/>
      <c r="AX327" s="34" t="str">
        <f t="shared" si="166"/>
        <v/>
      </c>
      <c r="AY327" s="34"/>
      <c r="AZ327" s="34"/>
      <c r="BA327" s="34"/>
      <c r="BB327" s="34" t="str">
        <f t="shared" si="152"/>
        <v/>
      </c>
      <c r="BC327" s="31" t="str">
        <f t="shared" si="167"/>
        <v/>
      </c>
      <c r="BD327" s="51"/>
      <c r="BE327" s="33"/>
      <c r="BF327" s="34"/>
      <c r="BG327" s="34" t="str">
        <f t="shared" si="168"/>
        <v/>
      </c>
      <c r="BH327" s="34"/>
      <c r="BI327" s="34"/>
      <c r="BJ327" s="34"/>
      <c r="BK327" s="34" t="str">
        <f t="shared" si="153"/>
        <v/>
      </c>
      <c r="BL327" s="31" t="str">
        <f t="shared" si="169"/>
        <v/>
      </c>
      <c r="BM327" s="51"/>
      <c r="BN327" s="33"/>
      <c r="BO327" s="34"/>
      <c r="BP327" s="34" t="str">
        <f t="shared" si="170"/>
        <v/>
      </c>
      <c r="BQ327" s="34"/>
      <c r="BR327" s="34"/>
      <c r="BS327" s="34"/>
      <c r="BT327" s="34" t="str">
        <f t="shared" si="154"/>
        <v/>
      </c>
      <c r="BU327" s="31" t="str">
        <f t="shared" si="171"/>
        <v/>
      </c>
      <c r="BV327" s="51"/>
      <c r="BW327" s="33"/>
      <c r="BX327" s="34"/>
      <c r="BY327" s="34" t="str">
        <f t="shared" si="172"/>
        <v/>
      </c>
      <c r="BZ327" s="34"/>
      <c r="CA327" s="34"/>
      <c r="CB327" s="34"/>
      <c r="CC327" s="34" t="str">
        <f t="shared" si="155"/>
        <v/>
      </c>
      <c r="CD327" s="31" t="str">
        <f t="shared" si="173"/>
        <v/>
      </c>
      <c r="CE327" s="51"/>
      <c r="CF327" s="33"/>
      <c r="CG327" s="34" t="str">
        <f>IF($A327="","",IF(CF327="","I",LOOKUP(CF327/CH$2,{0,0.4,0.45,0.5,0.55,0.6,0.65,0.7,0.75,0.8,1},{"F","D","C","C+","B-","B","B+","A-","A","A+"})))</f>
        <v/>
      </c>
      <c r="CH327" s="35" t="str">
        <f>IF($A327="","",IF(CF327="","--",LOOKUP(CF327/CH$2,{0,0.4,0.45,0.5,0.55,0.6,0.65,0.7,0.75,0.8,1},{0,2,2.25,2.5,2.75,3,3.25,3.5,3.75,4})))</f>
        <v/>
      </c>
      <c r="CI327" s="52"/>
      <c r="CJ327" s="36"/>
      <c r="CK327" s="36"/>
      <c r="CL327" s="36" t="str">
        <f t="shared" si="174"/>
        <v/>
      </c>
      <c r="CM327" s="36"/>
      <c r="CN327" s="37"/>
      <c r="CO327" s="36"/>
      <c r="CP327" s="60" t="str">
        <f t="shared" si="175"/>
        <v/>
      </c>
      <c r="CQ327" s="64"/>
      <c r="CR327" s="35"/>
    </row>
    <row r="328" spans="1:96" s="38" customFormat="1" x14ac:dyDescent="0.25">
      <c r="A328" s="31"/>
      <c r="B328" s="32"/>
      <c r="C328" s="33"/>
      <c r="D328" s="34"/>
      <c r="E328" s="34" t="str">
        <f t="shared" si="156"/>
        <v/>
      </c>
      <c r="F328" s="34"/>
      <c r="G328" s="34"/>
      <c r="H328" s="34"/>
      <c r="I328" s="34" t="str">
        <f t="shared" ref="I328:I365" si="176">IF(ISBLANK($B328),"",IF(COUNT(F328:G328)=0,"",IF(AND(ABS(F328-G328)&lt;E$2*0.16,ISBLANK(H328)),CEILING(AVERAGE(F328,G328),0.01),IF(AND(ABS(F328-G328)&gt;=E$2*0.16,ISBLANK(H328)),"3E",IF(MAX(F328:H328)-MEDIAN(F328:H328)&lt;=MEDIAN(F328:H328)-MIN(F328:H328),CEILING(AVERAGE(MAX(F328:H328),MEDIAN(F328:H328)),0.01),CEILING(AVERAGE(MIN(F328:H328),MEDIAN(F328:H328)),0.01))))))</f>
        <v/>
      </c>
      <c r="J328" s="34" t="str">
        <f t="shared" si="157"/>
        <v/>
      </c>
      <c r="K328" s="51"/>
      <c r="L328" s="39"/>
      <c r="M328" s="34"/>
      <c r="N328" s="34" t="str">
        <f t="shared" si="158"/>
        <v/>
      </c>
      <c r="O328" s="34"/>
      <c r="P328" s="34"/>
      <c r="Q328" s="34"/>
      <c r="R328" s="34" t="str">
        <f t="shared" ref="R328:R365" si="177">IF(ISBLANK($B328),"",IF(COUNT(O328:P328)=0,"",IF(AND(ABS(O328-P328)&lt;N$2*0.16,ISBLANK(Q328)),CEILING(AVERAGE(O328,P328),0.01),IF(AND(ABS(O328-P328)&gt;=N$2*0.16,ISBLANK(Q328)),"3E",IF(MAX(O328:Q328)-MEDIAN(O328:Q328)&lt;=MEDIAN(O328:Q328)-MIN(O328:Q328),CEILING(AVERAGE(MAX(O328:Q328),MEDIAN(O328:Q328)),0.01),CEILING(AVERAGE(MIN(O328:Q328),MEDIAN(O328:Q328)),0.01))))))</f>
        <v/>
      </c>
      <c r="S328" s="31" t="str">
        <f t="shared" si="159"/>
        <v/>
      </c>
      <c r="T328" s="51"/>
      <c r="U328" s="33"/>
      <c r="V328" s="34"/>
      <c r="W328" s="34" t="str">
        <f t="shared" si="160"/>
        <v/>
      </c>
      <c r="X328" s="34"/>
      <c r="Y328" s="34"/>
      <c r="Z328" s="34"/>
      <c r="AA328" s="34" t="str">
        <f t="shared" ref="AA328:AA365" si="178">IF(ISBLANK($B328),"",IF(COUNT(X328:Y328)=0,"",IF(AND(ABS(X328-Y328)&lt;W$2*0.16,ISBLANK(Z328)),CEILING(AVERAGE(X328,Y328),0.01),IF(AND(ABS(X328-Y328)&gt;=W$2*0.16,ISBLANK(Z328)),"3E",IF(MAX(X328:Z328)-MEDIAN(X328:Z328)&lt;=MEDIAN(X328:Z328)-MIN(X328:Z328),CEILING(AVERAGE(MAX(X328:Z328),MEDIAN(X328:Z328)),0.01),CEILING(AVERAGE(MIN(X328:Z328),MEDIAN(X328:Z328)),0.01))))))</f>
        <v/>
      </c>
      <c r="AB328" s="31" t="str">
        <f t="shared" si="161"/>
        <v/>
      </c>
      <c r="AC328" s="51"/>
      <c r="AD328" s="33"/>
      <c r="AE328" s="34"/>
      <c r="AF328" s="34" t="str">
        <f t="shared" si="162"/>
        <v/>
      </c>
      <c r="AG328" s="34"/>
      <c r="AH328" s="34"/>
      <c r="AI328" s="34"/>
      <c r="AJ328" s="34" t="str">
        <f t="shared" ref="AJ328:AJ365" si="179">IF(ISBLANK($B328),"",IF(COUNT(AG328:AH328)=0,"",IF(AND(ABS(AG328-AH328)&lt;AF$2*0.16,ISBLANK(AI328)),CEILING(AVERAGE(AG328,AH328),0.01),IF(AND(ABS(AG328-AH328)&gt;=AF$2*0.16,ISBLANK(AI328)),"3E",IF(MAX(AG328:AI328)-MEDIAN(AG328:AI328)&lt;=MEDIAN(AG328:AI328)-MIN(AG328:AI328),CEILING(AVERAGE(MAX(AG328:AI328),MEDIAN(AG328:AI328)),0.01),CEILING(AVERAGE(MIN(AG328:AI328),MEDIAN(AG328:AI328)),0.01))))))</f>
        <v/>
      </c>
      <c r="AK328" s="31" t="str">
        <f t="shared" si="163"/>
        <v/>
      </c>
      <c r="AL328" s="51"/>
      <c r="AM328" s="33"/>
      <c r="AN328" s="34"/>
      <c r="AO328" s="34" t="str">
        <f t="shared" si="164"/>
        <v/>
      </c>
      <c r="AP328" s="34"/>
      <c r="AQ328" s="34"/>
      <c r="AR328" s="34"/>
      <c r="AS328" s="34" t="str">
        <f t="shared" ref="AS328:AS365" si="180">IF(ISBLANK($B328),"",IF(COUNT(AP328:AQ328)=0,"",IF(AND(ABS(AP328-AQ328)&lt;AO$2*0.16,ISBLANK(AR328)),CEILING(AVERAGE(AP328,AQ328),0.01),IF(AND(ABS(AP328-AQ328)&gt;=AO$2*0.16,ISBLANK(AR328)),"3E",IF(MAX(AP328:AR328)-MEDIAN(AP328:AR328)&lt;=MEDIAN(AP328:AR328)-MIN(AP328:AR328),CEILING(AVERAGE(MAX(AP328:AR328),MEDIAN(AP328:AR328)),0.01),CEILING(AVERAGE(MIN(AP328:AR328),MEDIAN(AP328:AR328)),0.01))))))</f>
        <v/>
      </c>
      <c r="AT328" s="31" t="str">
        <f t="shared" si="165"/>
        <v/>
      </c>
      <c r="AU328" s="51"/>
      <c r="AV328" s="33"/>
      <c r="AW328" s="34"/>
      <c r="AX328" s="34" t="str">
        <f t="shared" si="166"/>
        <v/>
      </c>
      <c r="AY328" s="34"/>
      <c r="AZ328" s="34"/>
      <c r="BA328" s="34"/>
      <c r="BB328" s="34" t="str">
        <f t="shared" ref="BB328:BB365" si="181">IF(ISBLANK($B328),"",IF(COUNT(AY328:AZ328)=0,"",IF(AND(ABS(AY328-AZ328)&lt;AX$2*0.16,ISBLANK(BA328)),CEILING(AVERAGE(AY328,AZ328),0.01),IF(AND(ABS(AY328-AZ328)&gt;=AX$2*0.16,ISBLANK(BA328)),"3E",IF(MAX(AY328:BA328)-MEDIAN(AY328:BA328)&lt;=MEDIAN(AY328:BA328)-MIN(AY328:BA328),CEILING(AVERAGE(MAX(AY328:BA328),MEDIAN(AY328:BA328)),0.01),CEILING(AVERAGE(MIN(AY328:BA328),MEDIAN(AY328:BA328)),0.01))))))</f>
        <v/>
      </c>
      <c r="BC328" s="31" t="str">
        <f t="shared" si="167"/>
        <v/>
      </c>
      <c r="BD328" s="51"/>
      <c r="BE328" s="33"/>
      <c r="BF328" s="34"/>
      <c r="BG328" s="34" t="str">
        <f t="shared" si="168"/>
        <v/>
      </c>
      <c r="BH328" s="34"/>
      <c r="BI328" s="34"/>
      <c r="BJ328" s="34"/>
      <c r="BK328" s="34" t="str">
        <f t="shared" ref="BK328:BK365" si="182">IF(ISBLANK($B328),"",IF(COUNT(BH328:BI328)=0,"",IF(AND(ABS(BH328-BI328)&lt;BG$2*0.16,ISBLANK(BJ328)),CEILING(AVERAGE(BH328,BI328),0.01),IF(AND(ABS(BH328-BI328)&gt;=BG$2*0.16,ISBLANK(BJ328)),"3E",IF(MAX(BH328:BJ328)-MEDIAN(BH328:BJ328)&lt;=MEDIAN(BH328:BJ328)-MIN(BH328:BJ328),CEILING(AVERAGE(MAX(BH328:BJ328),MEDIAN(BH328:BJ328)),0.01),CEILING(AVERAGE(MIN(BH328:BJ328),MEDIAN(BH328:BJ328)),0.01))))))</f>
        <v/>
      </c>
      <c r="BL328" s="31" t="str">
        <f t="shared" si="169"/>
        <v/>
      </c>
      <c r="BM328" s="51"/>
      <c r="BN328" s="33"/>
      <c r="BO328" s="34"/>
      <c r="BP328" s="34" t="str">
        <f t="shared" si="170"/>
        <v/>
      </c>
      <c r="BQ328" s="34"/>
      <c r="BR328" s="34"/>
      <c r="BS328" s="34"/>
      <c r="BT328" s="34" t="str">
        <f t="shared" ref="BT328:BT365" si="183">IF(ISBLANK($B328),"",IF(COUNT(BQ328:BR328)=0,"",IF(AND(ABS(BQ328-BR328)&lt;BP$2*0.16,ISBLANK(BS328)),CEILING(AVERAGE(BQ328,BR328),0.01),IF(AND(ABS(BQ328-BR328)&gt;=BP$2*0.16,ISBLANK(BS328)),"3E",IF(MAX(BQ328:BS328)-MEDIAN(BQ328:BS328)&lt;=MEDIAN(BQ328:BS328)-MIN(BQ328:BS328),CEILING(AVERAGE(MAX(BQ328:BS328),MEDIAN(BQ328:BS328)),0.01),CEILING(AVERAGE(MIN(BQ328:BS328),MEDIAN(BQ328:BS328)),0.01))))))</f>
        <v/>
      </c>
      <c r="BU328" s="31" t="str">
        <f t="shared" si="171"/>
        <v/>
      </c>
      <c r="BV328" s="51"/>
      <c r="BW328" s="33"/>
      <c r="BX328" s="34"/>
      <c r="BY328" s="34" t="str">
        <f t="shared" si="172"/>
        <v/>
      </c>
      <c r="BZ328" s="34"/>
      <c r="CA328" s="34"/>
      <c r="CB328" s="34"/>
      <c r="CC328" s="34" t="str">
        <f t="shared" ref="CC328:CC365" si="184">IF(ISBLANK($B328),"",IF(COUNT(BZ328:CA328)=0,"",IF(AND(ABS(BZ328-CA328)&lt;BY$2*0.16,ISBLANK(CB328)),CEILING(AVERAGE(BZ328,CA328),0.01),IF(AND(ABS(BZ328-CA328)&gt;=BY$2*0.16,ISBLANK(CB328)),"3E",IF(MAX(BZ328:CB328)-MEDIAN(BZ328:CB328)&lt;=MEDIAN(BZ328:CB328)-MIN(BZ328:CB328),CEILING(AVERAGE(MAX(BZ328:CB328),MEDIAN(BZ328:CB328)),0.01),CEILING(AVERAGE(MIN(BZ328:CB328),MEDIAN(BZ328:CB328)),0.01))))))</f>
        <v/>
      </c>
      <c r="CD328" s="31" t="str">
        <f t="shared" si="173"/>
        <v/>
      </c>
      <c r="CE328" s="51"/>
      <c r="CF328" s="33"/>
      <c r="CG328" s="34" t="str">
        <f>IF($A328="","",IF(CF328="","I",LOOKUP(CF328/CH$2,{0,0.4,0.45,0.5,0.55,0.6,0.65,0.7,0.75,0.8,1},{"F","D","C","C+","B-","B","B+","A-","A","A+"})))</f>
        <v/>
      </c>
      <c r="CH328" s="35" t="str">
        <f>IF($A328="","",IF(CF328="","--",LOOKUP(CF328/CH$2,{0,0.4,0.45,0.5,0.55,0.6,0.65,0.7,0.75,0.8,1},{0,2,2.25,2.5,2.75,3,3.25,3.5,3.75,4})))</f>
        <v/>
      </c>
      <c r="CI328" s="52"/>
      <c r="CJ328" s="36"/>
      <c r="CK328" s="36"/>
      <c r="CL328" s="36" t="str">
        <f t="shared" si="174"/>
        <v/>
      </c>
      <c r="CM328" s="36"/>
      <c r="CN328" s="37"/>
      <c r="CO328" s="36"/>
      <c r="CP328" s="60" t="str">
        <f t="shared" si="175"/>
        <v/>
      </c>
      <c r="CQ328" s="64"/>
      <c r="CR328" s="35"/>
    </row>
    <row r="329" spans="1:96" s="38" customFormat="1" x14ac:dyDescent="0.25">
      <c r="A329" s="31"/>
      <c r="B329" s="32"/>
      <c r="C329" s="33"/>
      <c r="D329" s="34"/>
      <c r="E329" s="34" t="str">
        <f t="shared" si="156"/>
        <v/>
      </c>
      <c r="F329" s="34"/>
      <c r="G329" s="34"/>
      <c r="H329" s="34"/>
      <c r="I329" s="34" t="str">
        <f t="shared" si="176"/>
        <v/>
      </c>
      <c r="J329" s="34" t="str">
        <f t="shared" si="157"/>
        <v/>
      </c>
      <c r="K329" s="51"/>
      <c r="L329" s="39"/>
      <c r="M329" s="34"/>
      <c r="N329" s="34" t="str">
        <f t="shared" si="158"/>
        <v/>
      </c>
      <c r="O329" s="34"/>
      <c r="P329" s="34"/>
      <c r="Q329" s="34"/>
      <c r="R329" s="34" t="str">
        <f t="shared" si="177"/>
        <v/>
      </c>
      <c r="S329" s="31" t="str">
        <f t="shared" si="159"/>
        <v/>
      </c>
      <c r="T329" s="51"/>
      <c r="U329" s="33"/>
      <c r="V329" s="34"/>
      <c r="W329" s="34" t="str">
        <f t="shared" si="160"/>
        <v/>
      </c>
      <c r="X329" s="34"/>
      <c r="Y329" s="34"/>
      <c r="Z329" s="34"/>
      <c r="AA329" s="34" t="str">
        <f t="shared" si="178"/>
        <v/>
      </c>
      <c r="AB329" s="31" t="str">
        <f t="shared" si="161"/>
        <v/>
      </c>
      <c r="AC329" s="51"/>
      <c r="AD329" s="33"/>
      <c r="AE329" s="34"/>
      <c r="AF329" s="34" t="str">
        <f t="shared" si="162"/>
        <v/>
      </c>
      <c r="AG329" s="34"/>
      <c r="AH329" s="34"/>
      <c r="AI329" s="34"/>
      <c r="AJ329" s="34" t="str">
        <f t="shared" si="179"/>
        <v/>
      </c>
      <c r="AK329" s="31" t="str">
        <f t="shared" si="163"/>
        <v/>
      </c>
      <c r="AL329" s="51"/>
      <c r="AM329" s="33"/>
      <c r="AN329" s="34"/>
      <c r="AO329" s="34" t="str">
        <f t="shared" si="164"/>
        <v/>
      </c>
      <c r="AP329" s="34"/>
      <c r="AQ329" s="34"/>
      <c r="AR329" s="34"/>
      <c r="AS329" s="34" t="str">
        <f t="shared" si="180"/>
        <v/>
      </c>
      <c r="AT329" s="31" t="str">
        <f t="shared" si="165"/>
        <v/>
      </c>
      <c r="AU329" s="51"/>
      <c r="AV329" s="33"/>
      <c r="AW329" s="34"/>
      <c r="AX329" s="34" t="str">
        <f t="shared" si="166"/>
        <v/>
      </c>
      <c r="AY329" s="34"/>
      <c r="AZ329" s="34"/>
      <c r="BA329" s="34"/>
      <c r="BB329" s="34" t="str">
        <f t="shared" si="181"/>
        <v/>
      </c>
      <c r="BC329" s="31" t="str">
        <f t="shared" si="167"/>
        <v/>
      </c>
      <c r="BD329" s="51"/>
      <c r="BE329" s="33"/>
      <c r="BF329" s="34"/>
      <c r="BG329" s="34" t="str">
        <f t="shared" si="168"/>
        <v/>
      </c>
      <c r="BH329" s="34"/>
      <c r="BI329" s="34"/>
      <c r="BJ329" s="34"/>
      <c r="BK329" s="34" t="str">
        <f t="shared" si="182"/>
        <v/>
      </c>
      <c r="BL329" s="31" t="str">
        <f t="shared" si="169"/>
        <v/>
      </c>
      <c r="BM329" s="51"/>
      <c r="BN329" s="33"/>
      <c r="BO329" s="34"/>
      <c r="BP329" s="34" t="str">
        <f t="shared" si="170"/>
        <v/>
      </c>
      <c r="BQ329" s="34"/>
      <c r="BR329" s="34"/>
      <c r="BS329" s="34"/>
      <c r="BT329" s="34" t="str">
        <f t="shared" si="183"/>
        <v/>
      </c>
      <c r="BU329" s="31" t="str">
        <f t="shared" si="171"/>
        <v/>
      </c>
      <c r="BV329" s="51"/>
      <c r="BW329" s="33"/>
      <c r="BX329" s="34"/>
      <c r="BY329" s="34" t="str">
        <f t="shared" si="172"/>
        <v/>
      </c>
      <c r="BZ329" s="34"/>
      <c r="CA329" s="34"/>
      <c r="CB329" s="34"/>
      <c r="CC329" s="34" t="str">
        <f t="shared" si="184"/>
        <v/>
      </c>
      <c r="CD329" s="31" t="str">
        <f t="shared" si="173"/>
        <v/>
      </c>
      <c r="CE329" s="51"/>
      <c r="CF329" s="33"/>
      <c r="CG329" s="34" t="str">
        <f>IF($A329="","",IF(CF329="","I",LOOKUP(CF329/CH$2,{0,0.4,0.45,0.5,0.55,0.6,0.65,0.7,0.75,0.8,1},{"F","D","C","C+","B-","B","B+","A-","A","A+"})))</f>
        <v/>
      </c>
      <c r="CH329" s="35" t="str">
        <f>IF($A329="","",IF(CF329="","--",LOOKUP(CF329/CH$2,{0,0.4,0.45,0.5,0.55,0.6,0.65,0.7,0.75,0.8,1},{0,2,2.25,2.5,2.75,3,3.25,3.5,3.75,4})))</f>
        <v/>
      </c>
      <c r="CI329" s="52"/>
      <c r="CJ329" s="36"/>
      <c r="CK329" s="36"/>
      <c r="CL329" s="36" t="str">
        <f t="shared" si="174"/>
        <v/>
      </c>
      <c r="CM329" s="36"/>
      <c r="CN329" s="37"/>
      <c r="CO329" s="36"/>
      <c r="CP329" s="60" t="str">
        <f t="shared" si="175"/>
        <v/>
      </c>
      <c r="CQ329" s="64"/>
      <c r="CR329" s="35"/>
    </row>
    <row r="330" spans="1:96" s="38" customFormat="1" x14ac:dyDescent="0.25">
      <c r="A330" s="31"/>
      <c r="B330" s="32"/>
      <c r="C330" s="33"/>
      <c r="D330" s="34"/>
      <c r="E330" s="34" t="str">
        <f t="shared" si="156"/>
        <v/>
      </c>
      <c r="F330" s="34"/>
      <c r="G330" s="34"/>
      <c r="H330" s="34"/>
      <c r="I330" s="34" t="str">
        <f t="shared" si="176"/>
        <v/>
      </c>
      <c r="J330" s="34" t="str">
        <f t="shared" si="157"/>
        <v/>
      </c>
      <c r="K330" s="51"/>
      <c r="L330" s="39"/>
      <c r="M330" s="34"/>
      <c r="N330" s="34" t="str">
        <f t="shared" si="158"/>
        <v/>
      </c>
      <c r="O330" s="34"/>
      <c r="P330" s="34"/>
      <c r="Q330" s="34"/>
      <c r="R330" s="34" t="str">
        <f t="shared" si="177"/>
        <v/>
      </c>
      <c r="S330" s="31" t="str">
        <f t="shared" si="159"/>
        <v/>
      </c>
      <c r="T330" s="51"/>
      <c r="U330" s="33"/>
      <c r="V330" s="34"/>
      <c r="W330" s="34" t="str">
        <f t="shared" si="160"/>
        <v/>
      </c>
      <c r="X330" s="34"/>
      <c r="Y330" s="34"/>
      <c r="Z330" s="34"/>
      <c r="AA330" s="34" t="str">
        <f t="shared" si="178"/>
        <v/>
      </c>
      <c r="AB330" s="31" t="str">
        <f t="shared" si="161"/>
        <v/>
      </c>
      <c r="AC330" s="51"/>
      <c r="AD330" s="33"/>
      <c r="AE330" s="34"/>
      <c r="AF330" s="34" t="str">
        <f t="shared" si="162"/>
        <v/>
      </c>
      <c r="AG330" s="34"/>
      <c r="AH330" s="34"/>
      <c r="AI330" s="34"/>
      <c r="AJ330" s="34" t="str">
        <f t="shared" si="179"/>
        <v/>
      </c>
      <c r="AK330" s="31" t="str">
        <f t="shared" si="163"/>
        <v/>
      </c>
      <c r="AL330" s="51"/>
      <c r="AM330" s="33"/>
      <c r="AN330" s="34"/>
      <c r="AO330" s="34" t="str">
        <f t="shared" si="164"/>
        <v/>
      </c>
      <c r="AP330" s="34"/>
      <c r="AQ330" s="34"/>
      <c r="AR330" s="34"/>
      <c r="AS330" s="34" t="str">
        <f t="shared" si="180"/>
        <v/>
      </c>
      <c r="AT330" s="31" t="str">
        <f t="shared" si="165"/>
        <v/>
      </c>
      <c r="AU330" s="51"/>
      <c r="AV330" s="33"/>
      <c r="AW330" s="34"/>
      <c r="AX330" s="34" t="str">
        <f t="shared" si="166"/>
        <v/>
      </c>
      <c r="AY330" s="34"/>
      <c r="AZ330" s="34"/>
      <c r="BA330" s="34"/>
      <c r="BB330" s="34" t="str">
        <f t="shared" si="181"/>
        <v/>
      </c>
      <c r="BC330" s="31" t="str">
        <f t="shared" si="167"/>
        <v/>
      </c>
      <c r="BD330" s="51"/>
      <c r="BE330" s="33"/>
      <c r="BF330" s="34"/>
      <c r="BG330" s="34" t="str">
        <f t="shared" si="168"/>
        <v/>
      </c>
      <c r="BH330" s="34"/>
      <c r="BI330" s="34"/>
      <c r="BJ330" s="34"/>
      <c r="BK330" s="34" t="str">
        <f t="shared" si="182"/>
        <v/>
      </c>
      <c r="BL330" s="31" t="str">
        <f t="shared" si="169"/>
        <v/>
      </c>
      <c r="BM330" s="51"/>
      <c r="BN330" s="33"/>
      <c r="BO330" s="34"/>
      <c r="BP330" s="34" t="str">
        <f t="shared" si="170"/>
        <v/>
      </c>
      <c r="BQ330" s="34"/>
      <c r="BR330" s="34"/>
      <c r="BS330" s="34"/>
      <c r="BT330" s="34" t="str">
        <f t="shared" si="183"/>
        <v/>
      </c>
      <c r="BU330" s="31" t="str">
        <f t="shared" si="171"/>
        <v/>
      </c>
      <c r="BV330" s="51"/>
      <c r="BW330" s="33"/>
      <c r="BX330" s="34"/>
      <c r="BY330" s="34" t="str">
        <f t="shared" si="172"/>
        <v/>
      </c>
      <c r="BZ330" s="34"/>
      <c r="CA330" s="34"/>
      <c r="CB330" s="34"/>
      <c r="CC330" s="34" t="str">
        <f t="shared" si="184"/>
        <v/>
      </c>
      <c r="CD330" s="31" t="str">
        <f t="shared" si="173"/>
        <v/>
      </c>
      <c r="CE330" s="51"/>
      <c r="CF330" s="33"/>
      <c r="CG330" s="34" t="str">
        <f>IF($A330="","",IF(CF330="","I",LOOKUP(CF330/CH$2,{0,0.4,0.45,0.5,0.55,0.6,0.65,0.7,0.75,0.8,1},{"F","D","C","C+","B-","B","B+","A-","A","A+"})))</f>
        <v/>
      </c>
      <c r="CH330" s="35" t="str">
        <f>IF($A330="","",IF(CF330="","--",LOOKUP(CF330/CH$2,{0,0.4,0.45,0.5,0.55,0.6,0.65,0.7,0.75,0.8,1},{0,2,2.25,2.5,2.75,3,3.25,3.5,3.75,4})))</f>
        <v/>
      </c>
      <c r="CI330" s="52"/>
      <c r="CJ330" s="36"/>
      <c r="CK330" s="36"/>
      <c r="CL330" s="36" t="str">
        <f t="shared" si="174"/>
        <v/>
      </c>
      <c r="CM330" s="36"/>
      <c r="CN330" s="37"/>
      <c r="CO330" s="36"/>
      <c r="CP330" s="60" t="str">
        <f t="shared" si="175"/>
        <v/>
      </c>
      <c r="CQ330" s="64"/>
      <c r="CR330" s="35"/>
    </row>
    <row r="331" spans="1:96" s="38" customFormat="1" x14ac:dyDescent="0.25">
      <c r="A331" s="31"/>
      <c r="B331" s="32"/>
      <c r="C331" s="33"/>
      <c r="D331" s="34"/>
      <c r="E331" s="34" t="str">
        <f t="shared" si="156"/>
        <v/>
      </c>
      <c r="F331" s="34"/>
      <c r="G331" s="34"/>
      <c r="H331" s="34"/>
      <c r="I331" s="34" t="str">
        <f t="shared" si="176"/>
        <v/>
      </c>
      <c r="J331" s="34" t="str">
        <f t="shared" si="157"/>
        <v/>
      </c>
      <c r="K331" s="51"/>
      <c r="L331" s="39"/>
      <c r="M331" s="34"/>
      <c r="N331" s="34" t="str">
        <f t="shared" si="158"/>
        <v/>
      </c>
      <c r="O331" s="34"/>
      <c r="P331" s="34"/>
      <c r="Q331" s="34"/>
      <c r="R331" s="34" t="str">
        <f t="shared" si="177"/>
        <v/>
      </c>
      <c r="S331" s="31" t="str">
        <f t="shared" si="159"/>
        <v/>
      </c>
      <c r="T331" s="51"/>
      <c r="U331" s="33"/>
      <c r="V331" s="34"/>
      <c r="W331" s="34" t="str">
        <f t="shared" si="160"/>
        <v/>
      </c>
      <c r="X331" s="34"/>
      <c r="Y331" s="34"/>
      <c r="Z331" s="34"/>
      <c r="AA331" s="34" t="str">
        <f t="shared" si="178"/>
        <v/>
      </c>
      <c r="AB331" s="31" t="str">
        <f t="shared" si="161"/>
        <v/>
      </c>
      <c r="AC331" s="51"/>
      <c r="AD331" s="33"/>
      <c r="AE331" s="34"/>
      <c r="AF331" s="34" t="str">
        <f t="shared" si="162"/>
        <v/>
      </c>
      <c r="AG331" s="34"/>
      <c r="AH331" s="34"/>
      <c r="AI331" s="34"/>
      <c r="AJ331" s="34" t="str">
        <f t="shared" si="179"/>
        <v/>
      </c>
      <c r="AK331" s="31" t="str">
        <f t="shared" si="163"/>
        <v/>
      </c>
      <c r="AL331" s="51"/>
      <c r="AM331" s="33"/>
      <c r="AN331" s="34"/>
      <c r="AO331" s="34" t="str">
        <f t="shared" si="164"/>
        <v/>
      </c>
      <c r="AP331" s="34"/>
      <c r="AQ331" s="34"/>
      <c r="AR331" s="34"/>
      <c r="AS331" s="34" t="str">
        <f t="shared" si="180"/>
        <v/>
      </c>
      <c r="AT331" s="31" t="str">
        <f t="shared" si="165"/>
        <v/>
      </c>
      <c r="AU331" s="51"/>
      <c r="AV331" s="33"/>
      <c r="AW331" s="34"/>
      <c r="AX331" s="34" t="str">
        <f t="shared" si="166"/>
        <v/>
      </c>
      <c r="AY331" s="34"/>
      <c r="AZ331" s="34"/>
      <c r="BA331" s="34"/>
      <c r="BB331" s="34" t="str">
        <f t="shared" si="181"/>
        <v/>
      </c>
      <c r="BC331" s="31" t="str">
        <f t="shared" si="167"/>
        <v/>
      </c>
      <c r="BD331" s="51"/>
      <c r="BE331" s="33"/>
      <c r="BF331" s="34"/>
      <c r="BG331" s="34" t="str">
        <f t="shared" si="168"/>
        <v/>
      </c>
      <c r="BH331" s="34"/>
      <c r="BI331" s="34"/>
      <c r="BJ331" s="34"/>
      <c r="BK331" s="34" t="str">
        <f t="shared" si="182"/>
        <v/>
      </c>
      <c r="BL331" s="31" t="str">
        <f t="shared" si="169"/>
        <v/>
      </c>
      <c r="BM331" s="51"/>
      <c r="BN331" s="33"/>
      <c r="BO331" s="34"/>
      <c r="BP331" s="34" t="str">
        <f t="shared" si="170"/>
        <v/>
      </c>
      <c r="BQ331" s="34"/>
      <c r="BR331" s="34"/>
      <c r="BS331" s="34"/>
      <c r="BT331" s="34" t="str">
        <f t="shared" si="183"/>
        <v/>
      </c>
      <c r="BU331" s="31" t="str">
        <f t="shared" si="171"/>
        <v/>
      </c>
      <c r="BV331" s="51"/>
      <c r="BW331" s="33"/>
      <c r="BX331" s="34"/>
      <c r="BY331" s="34" t="str">
        <f t="shared" si="172"/>
        <v/>
      </c>
      <c r="BZ331" s="34"/>
      <c r="CA331" s="34"/>
      <c r="CB331" s="34"/>
      <c r="CC331" s="34" t="str">
        <f t="shared" si="184"/>
        <v/>
      </c>
      <c r="CD331" s="31" t="str">
        <f t="shared" si="173"/>
        <v/>
      </c>
      <c r="CE331" s="51"/>
      <c r="CF331" s="33"/>
      <c r="CG331" s="34" t="str">
        <f>IF($A331="","",IF(CF331="","I",LOOKUP(CF331/CH$2,{0,0.4,0.45,0.5,0.55,0.6,0.65,0.7,0.75,0.8,1},{"F","D","C","C+","B-","B","B+","A-","A","A+"})))</f>
        <v/>
      </c>
      <c r="CH331" s="35" t="str">
        <f>IF($A331="","",IF(CF331="","--",LOOKUP(CF331/CH$2,{0,0.4,0.45,0.5,0.55,0.6,0.65,0.7,0.75,0.8,1},{0,2,2.25,2.5,2.75,3,3.25,3.5,3.75,4})))</f>
        <v/>
      </c>
      <c r="CI331" s="52"/>
      <c r="CJ331" s="36"/>
      <c r="CK331" s="36"/>
      <c r="CL331" s="36" t="str">
        <f t="shared" si="174"/>
        <v/>
      </c>
      <c r="CM331" s="36"/>
      <c r="CN331" s="37"/>
      <c r="CO331" s="36"/>
      <c r="CP331" s="60" t="str">
        <f t="shared" si="175"/>
        <v/>
      </c>
      <c r="CQ331" s="64"/>
      <c r="CR331" s="35"/>
    </row>
    <row r="332" spans="1:96" s="38" customFormat="1" x14ac:dyDescent="0.25">
      <c r="A332" s="31"/>
      <c r="B332" s="32"/>
      <c r="C332" s="33"/>
      <c r="D332" s="34"/>
      <c r="E332" s="34" t="str">
        <f t="shared" si="156"/>
        <v/>
      </c>
      <c r="F332" s="34"/>
      <c r="G332" s="34"/>
      <c r="H332" s="34"/>
      <c r="I332" s="34" t="str">
        <f t="shared" si="176"/>
        <v/>
      </c>
      <c r="J332" s="34" t="str">
        <f t="shared" si="157"/>
        <v/>
      </c>
      <c r="K332" s="51"/>
      <c r="L332" s="39"/>
      <c r="M332" s="34"/>
      <c r="N332" s="34" t="str">
        <f t="shared" si="158"/>
        <v/>
      </c>
      <c r="O332" s="34"/>
      <c r="P332" s="34"/>
      <c r="Q332" s="34"/>
      <c r="R332" s="34" t="str">
        <f t="shared" si="177"/>
        <v/>
      </c>
      <c r="S332" s="31" t="str">
        <f t="shared" si="159"/>
        <v/>
      </c>
      <c r="T332" s="51"/>
      <c r="U332" s="33"/>
      <c r="V332" s="34"/>
      <c r="W332" s="34" t="str">
        <f t="shared" si="160"/>
        <v/>
      </c>
      <c r="X332" s="34"/>
      <c r="Y332" s="34"/>
      <c r="Z332" s="34"/>
      <c r="AA332" s="34" t="str">
        <f t="shared" si="178"/>
        <v/>
      </c>
      <c r="AB332" s="31" t="str">
        <f t="shared" si="161"/>
        <v/>
      </c>
      <c r="AC332" s="51"/>
      <c r="AD332" s="33"/>
      <c r="AE332" s="34"/>
      <c r="AF332" s="34" t="str">
        <f t="shared" si="162"/>
        <v/>
      </c>
      <c r="AG332" s="34"/>
      <c r="AH332" s="34"/>
      <c r="AI332" s="34"/>
      <c r="AJ332" s="34" t="str">
        <f t="shared" si="179"/>
        <v/>
      </c>
      <c r="AK332" s="31" t="str">
        <f t="shared" si="163"/>
        <v/>
      </c>
      <c r="AL332" s="51"/>
      <c r="AM332" s="33"/>
      <c r="AN332" s="34"/>
      <c r="AO332" s="34" t="str">
        <f t="shared" si="164"/>
        <v/>
      </c>
      <c r="AP332" s="34"/>
      <c r="AQ332" s="34"/>
      <c r="AR332" s="34"/>
      <c r="AS332" s="34" t="str">
        <f t="shared" si="180"/>
        <v/>
      </c>
      <c r="AT332" s="31" t="str">
        <f t="shared" si="165"/>
        <v/>
      </c>
      <c r="AU332" s="51"/>
      <c r="AV332" s="33"/>
      <c r="AW332" s="34"/>
      <c r="AX332" s="34" t="str">
        <f t="shared" si="166"/>
        <v/>
      </c>
      <c r="AY332" s="34"/>
      <c r="AZ332" s="34"/>
      <c r="BA332" s="34"/>
      <c r="BB332" s="34" t="str">
        <f t="shared" si="181"/>
        <v/>
      </c>
      <c r="BC332" s="31" t="str">
        <f t="shared" si="167"/>
        <v/>
      </c>
      <c r="BD332" s="51"/>
      <c r="BE332" s="33"/>
      <c r="BF332" s="34"/>
      <c r="BG332" s="34" t="str">
        <f t="shared" si="168"/>
        <v/>
      </c>
      <c r="BH332" s="34"/>
      <c r="BI332" s="34"/>
      <c r="BJ332" s="34"/>
      <c r="BK332" s="34" t="str">
        <f t="shared" si="182"/>
        <v/>
      </c>
      <c r="BL332" s="31" t="str">
        <f t="shared" si="169"/>
        <v/>
      </c>
      <c r="BM332" s="51"/>
      <c r="BN332" s="33"/>
      <c r="BO332" s="34"/>
      <c r="BP332" s="34" t="str">
        <f t="shared" si="170"/>
        <v/>
      </c>
      <c r="BQ332" s="34"/>
      <c r="BR332" s="34"/>
      <c r="BS332" s="34"/>
      <c r="BT332" s="34" t="str">
        <f t="shared" si="183"/>
        <v/>
      </c>
      <c r="BU332" s="31" t="str">
        <f t="shared" si="171"/>
        <v/>
      </c>
      <c r="BV332" s="51"/>
      <c r="BW332" s="33"/>
      <c r="BX332" s="34"/>
      <c r="BY332" s="34" t="str">
        <f t="shared" si="172"/>
        <v/>
      </c>
      <c r="BZ332" s="34"/>
      <c r="CA332" s="34"/>
      <c r="CB332" s="34"/>
      <c r="CC332" s="34" t="str">
        <f t="shared" si="184"/>
        <v/>
      </c>
      <c r="CD332" s="31" t="str">
        <f t="shared" si="173"/>
        <v/>
      </c>
      <c r="CE332" s="51"/>
      <c r="CF332" s="33"/>
      <c r="CG332" s="34" t="str">
        <f>IF($A332="","",IF(CF332="","I",LOOKUP(CF332/CH$2,{0,0.4,0.45,0.5,0.55,0.6,0.65,0.7,0.75,0.8,1},{"F","D","C","C+","B-","B","B+","A-","A","A+"})))</f>
        <v/>
      </c>
      <c r="CH332" s="35" t="str">
        <f>IF($A332="","",IF(CF332="","--",LOOKUP(CF332/CH$2,{0,0.4,0.45,0.5,0.55,0.6,0.65,0.7,0.75,0.8,1},{0,2,2.25,2.5,2.75,3,3.25,3.5,3.75,4})))</f>
        <v/>
      </c>
      <c r="CI332" s="52"/>
      <c r="CJ332" s="36"/>
      <c r="CK332" s="36"/>
      <c r="CL332" s="36" t="str">
        <f t="shared" si="174"/>
        <v/>
      </c>
      <c r="CM332" s="36"/>
      <c r="CN332" s="37"/>
      <c r="CO332" s="36"/>
      <c r="CP332" s="60" t="str">
        <f t="shared" si="175"/>
        <v/>
      </c>
      <c r="CQ332" s="64"/>
      <c r="CR332" s="35"/>
    </row>
    <row r="333" spans="1:96" s="38" customFormat="1" x14ac:dyDescent="0.25">
      <c r="A333" s="31"/>
      <c r="B333" s="32"/>
      <c r="C333" s="33"/>
      <c r="D333" s="34"/>
      <c r="E333" s="34" t="str">
        <f t="shared" si="156"/>
        <v/>
      </c>
      <c r="F333" s="34"/>
      <c r="G333" s="34"/>
      <c r="H333" s="34"/>
      <c r="I333" s="34" t="str">
        <f t="shared" si="176"/>
        <v/>
      </c>
      <c r="J333" s="34" t="str">
        <f t="shared" si="157"/>
        <v/>
      </c>
      <c r="K333" s="51"/>
      <c r="L333" s="39"/>
      <c r="M333" s="34"/>
      <c r="N333" s="34" t="str">
        <f t="shared" si="158"/>
        <v/>
      </c>
      <c r="O333" s="34"/>
      <c r="P333" s="34"/>
      <c r="Q333" s="34"/>
      <c r="R333" s="34" t="str">
        <f t="shared" si="177"/>
        <v/>
      </c>
      <c r="S333" s="31" t="str">
        <f t="shared" si="159"/>
        <v/>
      </c>
      <c r="T333" s="51"/>
      <c r="U333" s="33"/>
      <c r="V333" s="34"/>
      <c r="W333" s="34" t="str">
        <f t="shared" si="160"/>
        <v/>
      </c>
      <c r="X333" s="34"/>
      <c r="Y333" s="34"/>
      <c r="Z333" s="34"/>
      <c r="AA333" s="34" t="str">
        <f t="shared" si="178"/>
        <v/>
      </c>
      <c r="AB333" s="31" t="str">
        <f t="shared" si="161"/>
        <v/>
      </c>
      <c r="AC333" s="51"/>
      <c r="AD333" s="33"/>
      <c r="AE333" s="34"/>
      <c r="AF333" s="34" t="str">
        <f t="shared" si="162"/>
        <v/>
      </c>
      <c r="AG333" s="34"/>
      <c r="AH333" s="34"/>
      <c r="AI333" s="34"/>
      <c r="AJ333" s="34" t="str">
        <f t="shared" si="179"/>
        <v/>
      </c>
      <c r="AK333" s="31" t="str">
        <f t="shared" si="163"/>
        <v/>
      </c>
      <c r="AL333" s="51"/>
      <c r="AM333" s="33"/>
      <c r="AN333" s="34"/>
      <c r="AO333" s="34" t="str">
        <f t="shared" si="164"/>
        <v/>
      </c>
      <c r="AP333" s="34"/>
      <c r="AQ333" s="34"/>
      <c r="AR333" s="34"/>
      <c r="AS333" s="34" t="str">
        <f t="shared" si="180"/>
        <v/>
      </c>
      <c r="AT333" s="31" t="str">
        <f t="shared" si="165"/>
        <v/>
      </c>
      <c r="AU333" s="51"/>
      <c r="AV333" s="33"/>
      <c r="AW333" s="34"/>
      <c r="AX333" s="34" t="str">
        <f t="shared" si="166"/>
        <v/>
      </c>
      <c r="AY333" s="34"/>
      <c r="AZ333" s="34"/>
      <c r="BA333" s="34"/>
      <c r="BB333" s="34" t="str">
        <f t="shared" si="181"/>
        <v/>
      </c>
      <c r="BC333" s="31" t="str">
        <f t="shared" si="167"/>
        <v/>
      </c>
      <c r="BD333" s="51"/>
      <c r="BE333" s="33"/>
      <c r="BF333" s="34"/>
      <c r="BG333" s="34" t="str">
        <f t="shared" si="168"/>
        <v/>
      </c>
      <c r="BH333" s="34"/>
      <c r="BI333" s="34"/>
      <c r="BJ333" s="34"/>
      <c r="BK333" s="34" t="str">
        <f t="shared" si="182"/>
        <v/>
      </c>
      <c r="BL333" s="31" t="str">
        <f t="shared" si="169"/>
        <v/>
      </c>
      <c r="BM333" s="51"/>
      <c r="BN333" s="33"/>
      <c r="BO333" s="34"/>
      <c r="BP333" s="34" t="str">
        <f t="shared" si="170"/>
        <v/>
      </c>
      <c r="BQ333" s="34"/>
      <c r="BR333" s="34"/>
      <c r="BS333" s="34"/>
      <c r="BT333" s="34" t="str">
        <f t="shared" si="183"/>
        <v/>
      </c>
      <c r="BU333" s="31" t="str">
        <f t="shared" si="171"/>
        <v/>
      </c>
      <c r="BV333" s="51"/>
      <c r="BW333" s="33"/>
      <c r="BX333" s="34"/>
      <c r="BY333" s="34" t="str">
        <f t="shared" si="172"/>
        <v/>
      </c>
      <c r="BZ333" s="34"/>
      <c r="CA333" s="34"/>
      <c r="CB333" s="34"/>
      <c r="CC333" s="34" t="str">
        <f t="shared" si="184"/>
        <v/>
      </c>
      <c r="CD333" s="31" t="str">
        <f t="shared" si="173"/>
        <v/>
      </c>
      <c r="CE333" s="51"/>
      <c r="CF333" s="33"/>
      <c r="CG333" s="34" t="str">
        <f>IF($A333="","",IF(CF333="","I",LOOKUP(CF333/CH$2,{0,0.4,0.45,0.5,0.55,0.6,0.65,0.7,0.75,0.8,1},{"F","D","C","C+","B-","B","B+","A-","A","A+"})))</f>
        <v/>
      </c>
      <c r="CH333" s="35" t="str">
        <f>IF($A333="","",IF(CF333="","--",LOOKUP(CF333/CH$2,{0,0.4,0.45,0.5,0.55,0.6,0.65,0.7,0.75,0.8,1},{0,2,2.25,2.5,2.75,3,3.25,3.5,3.75,4})))</f>
        <v/>
      </c>
      <c r="CI333" s="52"/>
      <c r="CJ333" s="36"/>
      <c r="CK333" s="36"/>
      <c r="CL333" s="36" t="str">
        <f t="shared" si="174"/>
        <v/>
      </c>
      <c r="CM333" s="36"/>
      <c r="CN333" s="37"/>
      <c r="CO333" s="36"/>
      <c r="CP333" s="60" t="str">
        <f t="shared" si="175"/>
        <v/>
      </c>
      <c r="CQ333" s="64"/>
      <c r="CR333" s="35"/>
    </row>
    <row r="334" spans="1:96" s="38" customFormat="1" x14ac:dyDescent="0.25">
      <c r="A334" s="31"/>
      <c r="B334" s="32"/>
      <c r="C334" s="33"/>
      <c r="D334" s="34"/>
      <c r="E334" s="34" t="str">
        <f t="shared" si="156"/>
        <v/>
      </c>
      <c r="F334" s="34"/>
      <c r="G334" s="34"/>
      <c r="H334" s="34"/>
      <c r="I334" s="34" t="str">
        <f t="shared" si="176"/>
        <v/>
      </c>
      <c r="J334" s="34" t="str">
        <f t="shared" si="157"/>
        <v/>
      </c>
      <c r="K334" s="51"/>
      <c r="L334" s="39"/>
      <c r="M334" s="34"/>
      <c r="N334" s="34" t="str">
        <f t="shared" si="158"/>
        <v/>
      </c>
      <c r="O334" s="34"/>
      <c r="P334" s="34"/>
      <c r="Q334" s="34"/>
      <c r="R334" s="34" t="str">
        <f t="shared" si="177"/>
        <v/>
      </c>
      <c r="S334" s="31" t="str">
        <f t="shared" si="159"/>
        <v/>
      </c>
      <c r="T334" s="51"/>
      <c r="U334" s="33"/>
      <c r="V334" s="34"/>
      <c r="W334" s="34" t="str">
        <f t="shared" si="160"/>
        <v/>
      </c>
      <c r="X334" s="34"/>
      <c r="Y334" s="34"/>
      <c r="Z334" s="34"/>
      <c r="AA334" s="34" t="str">
        <f t="shared" si="178"/>
        <v/>
      </c>
      <c r="AB334" s="31" t="str">
        <f t="shared" si="161"/>
        <v/>
      </c>
      <c r="AC334" s="51"/>
      <c r="AD334" s="33"/>
      <c r="AE334" s="34"/>
      <c r="AF334" s="34" t="str">
        <f t="shared" si="162"/>
        <v/>
      </c>
      <c r="AG334" s="34"/>
      <c r="AH334" s="34"/>
      <c r="AI334" s="34"/>
      <c r="AJ334" s="34" t="str">
        <f t="shared" si="179"/>
        <v/>
      </c>
      <c r="AK334" s="31" t="str">
        <f t="shared" si="163"/>
        <v/>
      </c>
      <c r="AL334" s="51"/>
      <c r="AM334" s="33"/>
      <c r="AN334" s="34"/>
      <c r="AO334" s="34" t="str">
        <f t="shared" si="164"/>
        <v/>
      </c>
      <c r="AP334" s="34"/>
      <c r="AQ334" s="34"/>
      <c r="AR334" s="34"/>
      <c r="AS334" s="34" t="str">
        <f t="shared" si="180"/>
        <v/>
      </c>
      <c r="AT334" s="31" t="str">
        <f t="shared" si="165"/>
        <v/>
      </c>
      <c r="AU334" s="51"/>
      <c r="AV334" s="33"/>
      <c r="AW334" s="34"/>
      <c r="AX334" s="34" t="str">
        <f t="shared" si="166"/>
        <v/>
      </c>
      <c r="AY334" s="34"/>
      <c r="AZ334" s="34"/>
      <c r="BA334" s="34"/>
      <c r="BB334" s="34" t="str">
        <f t="shared" si="181"/>
        <v/>
      </c>
      <c r="BC334" s="31" t="str">
        <f t="shared" si="167"/>
        <v/>
      </c>
      <c r="BD334" s="51"/>
      <c r="BE334" s="33"/>
      <c r="BF334" s="34"/>
      <c r="BG334" s="34" t="str">
        <f t="shared" si="168"/>
        <v/>
      </c>
      <c r="BH334" s="34"/>
      <c r="BI334" s="34"/>
      <c r="BJ334" s="34"/>
      <c r="BK334" s="34" t="str">
        <f t="shared" si="182"/>
        <v/>
      </c>
      <c r="BL334" s="31" t="str">
        <f t="shared" si="169"/>
        <v/>
      </c>
      <c r="BM334" s="51"/>
      <c r="BN334" s="33"/>
      <c r="BO334" s="34"/>
      <c r="BP334" s="34" t="str">
        <f t="shared" si="170"/>
        <v/>
      </c>
      <c r="BQ334" s="34"/>
      <c r="BR334" s="34"/>
      <c r="BS334" s="34"/>
      <c r="BT334" s="34" t="str">
        <f t="shared" si="183"/>
        <v/>
      </c>
      <c r="BU334" s="31" t="str">
        <f t="shared" si="171"/>
        <v/>
      </c>
      <c r="BV334" s="51"/>
      <c r="BW334" s="33"/>
      <c r="BX334" s="34"/>
      <c r="BY334" s="34" t="str">
        <f t="shared" si="172"/>
        <v/>
      </c>
      <c r="BZ334" s="34"/>
      <c r="CA334" s="34"/>
      <c r="CB334" s="34"/>
      <c r="CC334" s="34" t="str">
        <f t="shared" si="184"/>
        <v/>
      </c>
      <c r="CD334" s="31" t="str">
        <f t="shared" si="173"/>
        <v/>
      </c>
      <c r="CE334" s="51"/>
      <c r="CF334" s="33"/>
      <c r="CG334" s="34" t="str">
        <f>IF($A334="","",IF(CF334="","I",LOOKUP(CF334/CH$2,{0,0.4,0.45,0.5,0.55,0.6,0.65,0.7,0.75,0.8,1},{"F","D","C","C+","B-","B","B+","A-","A","A+"})))</f>
        <v/>
      </c>
      <c r="CH334" s="35" t="str">
        <f>IF($A334="","",IF(CF334="","--",LOOKUP(CF334/CH$2,{0,0.4,0.45,0.5,0.55,0.6,0.65,0.7,0.75,0.8,1},{0,2,2.25,2.5,2.75,3,3.25,3.5,3.75,4})))</f>
        <v/>
      </c>
      <c r="CI334" s="52"/>
      <c r="CJ334" s="36"/>
      <c r="CK334" s="36"/>
      <c r="CL334" s="36" t="str">
        <f t="shared" si="174"/>
        <v/>
      </c>
      <c r="CM334" s="36"/>
      <c r="CN334" s="37"/>
      <c r="CO334" s="36"/>
      <c r="CP334" s="60" t="str">
        <f t="shared" si="175"/>
        <v/>
      </c>
      <c r="CQ334" s="64"/>
      <c r="CR334" s="35"/>
    </row>
    <row r="335" spans="1:96" s="38" customFormat="1" x14ac:dyDescent="0.25">
      <c r="A335" s="31"/>
      <c r="B335" s="32"/>
      <c r="C335" s="33"/>
      <c r="D335" s="34"/>
      <c r="E335" s="34" t="str">
        <f t="shared" si="156"/>
        <v/>
      </c>
      <c r="F335" s="34"/>
      <c r="G335" s="34"/>
      <c r="H335" s="34"/>
      <c r="I335" s="34" t="str">
        <f t="shared" si="176"/>
        <v/>
      </c>
      <c r="J335" s="34" t="str">
        <f t="shared" si="157"/>
        <v/>
      </c>
      <c r="K335" s="51"/>
      <c r="L335" s="39"/>
      <c r="M335" s="34"/>
      <c r="N335" s="34" t="str">
        <f t="shared" si="158"/>
        <v/>
      </c>
      <c r="O335" s="34"/>
      <c r="P335" s="34"/>
      <c r="Q335" s="34"/>
      <c r="R335" s="34" t="str">
        <f t="shared" si="177"/>
        <v/>
      </c>
      <c r="S335" s="31" t="str">
        <f t="shared" si="159"/>
        <v/>
      </c>
      <c r="T335" s="51"/>
      <c r="U335" s="33"/>
      <c r="V335" s="34"/>
      <c r="W335" s="34" t="str">
        <f t="shared" si="160"/>
        <v/>
      </c>
      <c r="X335" s="34"/>
      <c r="Y335" s="34"/>
      <c r="Z335" s="34"/>
      <c r="AA335" s="34" t="str">
        <f t="shared" si="178"/>
        <v/>
      </c>
      <c r="AB335" s="31" t="str">
        <f t="shared" si="161"/>
        <v/>
      </c>
      <c r="AC335" s="51"/>
      <c r="AD335" s="33"/>
      <c r="AE335" s="34"/>
      <c r="AF335" s="34" t="str">
        <f t="shared" si="162"/>
        <v/>
      </c>
      <c r="AG335" s="34"/>
      <c r="AH335" s="34"/>
      <c r="AI335" s="34"/>
      <c r="AJ335" s="34" t="str">
        <f t="shared" si="179"/>
        <v/>
      </c>
      <c r="AK335" s="31" t="str">
        <f t="shared" si="163"/>
        <v/>
      </c>
      <c r="AL335" s="51"/>
      <c r="AM335" s="33"/>
      <c r="AN335" s="34"/>
      <c r="AO335" s="34" t="str">
        <f t="shared" si="164"/>
        <v/>
      </c>
      <c r="AP335" s="34"/>
      <c r="AQ335" s="34"/>
      <c r="AR335" s="34"/>
      <c r="AS335" s="34" t="str">
        <f t="shared" si="180"/>
        <v/>
      </c>
      <c r="AT335" s="31" t="str">
        <f t="shared" si="165"/>
        <v/>
      </c>
      <c r="AU335" s="51"/>
      <c r="AV335" s="33"/>
      <c r="AW335" s="34"/>
      <c r="AX335" s="34" t="str">
        <f t="shared" si="166"/>
        <v/>
      </c>
      <c r="AY335" s="34"/>
      <c r="AZ335" s="34"/>
      <c r="BA335" s="34"/>
      <c r="BB335" s="34" t="str">
        <f t="shared" si="181"/>
        <v/>
      </c>
      <c r="BC335" s="31" t="str">
        <f t="shared" si="167"/>
        <v/>
      </c>
      <c r="BD335" s="51"/>
      <c r="BE335" s="33"/>
      <c r="BF335" s="34"/>
      <c r="BG335" s="34" t="str">
        <f t="shared" si="168"/>
        <v/>
      </c>
      <c r="BH335" s="34"/>
      <c r="BI335" s="34"/>
      <c r="BJ335" s="34"/>
      <c r="BK335" s="34" t="str">
        <f t="shared" si="182"/>
        <v/>
      </c>
      <c r="BL335" s="31" t="str">
        <f t="shared" si="169"/>
        <v/>
      </c>
      <c r="BM335" s="51"/>
      <c r="BN335" s="33"/>
      <c r="BO335" s="34"/>
      <c r="BP335" s="34" t="str">
        <f t="shared" si="170"/>
        <v/>
      </c>
      <c r="BQ335" s="34"/>
      <c r="BR335" s="34"/>
      <c r="BS335" s="34"/>
      <c r="BT335" s="34" t="str">
        <f t="shared" si="183"/>
        <v/>
      </c>
      <c r="BU335" s="31" t="str">
        <f t="shared" si="171"/>
        <v/>
      </c>
      <c r="BV335" s="51"/>
      <c r="BW335" s="33"/>
      <c r="BX335" s="34"/>
      <c r="BY335" s="34" t="str">
        <f t="shared" si="172"/>
        <v/>
      </c>
      <c r="BZ335" s="34"/>
      <c r="CA335" s="34"/>
      <c r="CB335" s="34"/>
      <c r="CC335" s="34" t="str">
        <f t="shared" si="184"/>
        <v/>
      </c>
      <c r="CD335" s="31" t="str">
        <f t="shared" si="173"/>
        <v/>
      </c>
      <c r="CE335" s="51"/>
      <c r="CF335" s="33"/>
      <c r="CG335" s="34" t="str">
        <f>IF($A335="","",IF(CF335="","I",LOOKUP(CF335/CH$2,{0,0.4,0.45,0.5,0.55,0.6,0.65,0.7,0.75,0.8,1},{"F","D","C","C+","B-","B","B+","A-","A","A+"})))</f>
        <v/>
      </c>
      <c r="CH335" s="35" t="str">
        <f>IF($A335="","",IF(CF335="","--",LOOKUP(CF335/CH$2,{0,0.4,0.45,0.5,0.55,0.6,0.65,0.7,0.75,0.8,1},{0,2,2.25,2.5,2.75,3,3.25,3.5,3.75,4})))</f>
        <v/>
      </c>
      <c r="CI335" s="52"/>
      <c r="CJ335" s="36"/>
      <c r="CK335" s="36"/>
      <c r="CL335" s="36" t="str">
        <f t="shared" si="174"/>
        <v/>
      </c>
      <c r="CM335" s="36"/>
      <c r="CN335" s="37"/>
      <c r="CO335" s="36"/>
      <c r="CP335" s="60" t="str">
        <f t="shared" si="175"/>
        <v/>
      </c>
      <c r="CQ335" s="64"/>
      <c r="CR335" s="35"/>
    </row>
    <row r="336" spans="1:96" s="38" customFormat="1" x14ac:dyDescent="0.25">
      <c r="A336" s="31"/>
      <c r="B336" s="32"/>
      <c r="C336" s="33"/>
      <c r="D336" s="34"/>
      <c r="E336" s="34" t="str">
        <f t="shared" si="156"/>
        <v/>
      </c>
      <c r="F336" s="34"/>
      <c r="G336" s="34"/>
      <c r="H336" s="34"/>
      <c r="I336" s="34" t="str">
        <f t="shared" si="176"/>
        <v/>
      </c>
      <c r="J336" s="34" t="str">
        <f t="shared" si="157"/>
        <v/>
      </c>
      <c r="K336" s="51"/>
      <c r="L336" s="39"/>
      <c r="M336" s="34"/>
      <c r="N336" s="34" t="str">
        <f t="shared" si="158"/>
        <v/>
      </c>
      <c r="O336" s="34"/>
      <c r="P336" s="34"/>
      <c r="Q336" s="34"/>
      <c r="R336" s="34" t="str">
        <f t="shared" si="177"/>
        <v/>
      </c>
      <c r="S336" s="31" t="str">
        <f t="shared" si="159"/>
        <v/>
      </c>
      <c r="T336" s="51"/>
      <c r="U336" s="33"/>
      <c r="V336" s="34"/>
      <c r="W336" s="34" t="str">
        <f t="shared" si="160"/>
        <v/>
      </c>
      <c r="X336" s="34"/>
      <c r="Y336" s="34"/>
      <c r="Z336" s="34"/>
      <c r="AA336" s="34" t="str">
        <f t="shared" si="178"/>
        <v/>
      </c>
      <c r="AB336" s="31" t="str">
        <f t="shared" si="161"/>
        <v/>
      </c>
      <c r="AC336" s="51"/>
      <c r="AD336" s="33"/>
      <c r="AE336" s="34"/>
      <c r="AF336" s="34" t="str">
        <f t="shared" si="162"/>
        <v/>
      </c>
      <c r="AG336" s="34"/>
      <c r="AH336" s="34"/>
      <c r="AI336" s="34"/>
      <c r="AJ336" s="34" t="str">
        <f t="shared" si="179"/>
        <v/>
      </c>
      <c r="AK336" s="31" t="str">
        <f t="shared" si="163"/>
        <v/>
      </c>
      <c r="AL336" s="51"/>
      <c r="AM336" s="33"/>
      <c r="AN336" s="34"/>
      <c r="AO336" s="34" t="str">
        <f t="shared" si="164"/>
        <v/>
      </c>
      <c r="AP336" s="34"/>
      <c r="AQ336" s="34"/>
      <c r="AR336" s="34"/>
      <c r="AS336" s="34" t="str">
        <f t="shared" si="180"/>
        <v/>
      </c>
      <c r="AT336" s="31" t="str">
        <f t="shared" si="165"/>
        <v/>
      </c>
      <c r="AU336" s="51"/>
      <c r="AV336" s="33"/>
      <c r="AW336" s="34"/>
      <c r="AX336" s="34" t="str">
        <f t="shared" si="166"/>
        <v/>
      </c>
      <c r="AY336" s="34"/>
      <c r="AZ336" s="34"/>
      <c r="BA336" s="34"/>
      <c r="BB336" s="34" t="str">
        <f t="shared" si="181"/>
        <v/>
      </c>
      <c r="BC336" s="31" t="str">
        <f t="shared" si="167"/>
        <v/>
      </c>
      <c r="BD336" s="51"/>
      <c r="BE336" s="33"/>
      <c r="BF336" s="34"/>
      <c r="BG336" s="34" t="str">
        <f t="shared" si="168"/>
        <v/>
      </c>
      <c r="BH336" s="34"/>
      <c r="BI336" s="34"/>
      <c r="BJ336" s="34"/>
      <c r="BK336" s="34" t="str">
        <f t="shared" si="182"/>
        <v/>
      </c>
      <c r="BL336" s="31" t="str">
        <f t="shared" si="169"/>
        <v/>
      </c>
      <c r="BM336" s="51"/>
      <c r="BN336" s="33"/>
      <c r="BO336" s="34"/>
      <c r="BP336" s="34" t="str">
        <f t="shared" si="170"/>
        <v/>
      </c>
      <c r="BQ336" s="34"/>
      <c r="BR336" s="34"/>
      <c r="BS336" s="34"/>
      <c r="BT336" s="34" t="str">
        <f t="shared" si="183"/>
        <v/>
      </c>
      <c r="BU336" s="31" t="str">
        <f t="shared" si="171"/>
        <v/>
      </c>
      <c r="BV336" s="51"/>
      <c r="BW336" s="33"/>
      <c r="BX336" s="34"/>
      <c r="BY336" s="34" t="str">
        <f t="shared" si="172"/>
        <v/>
      </c>
      <c r="BZ336" s="34"/>
      <c r="CA336" s="34"/>
      <c r="CB336" s="34"/>
      <c r="CC336" s="34" t="str">
        <f t="shared" si="184"/>
        <v/>
      </c>
      <c r="CD336" s="31" t="str">
        <f t="shared" si="173"/>
        <v/>
      </c>
      <c r="CE336" s="51"/>
      <c r="CF336" s="33"/>
      <c r="CG336" s="34" t="str">
        <f>IF($A336="","",IF(CF336="","I",LOOKUP(CF336/CH$2,{0,0.4,0.45,0.5,0.55,0.6,0.65,0.7,0.75,0.8,1},{"F","D","C","C+","B-","B","B+","A-","A","A+"})))</f>
        <v/>
      </c>
      <c r="CH336" s="35" t="str">
        <f>IF($A336="","",IF(CF336="","--",LOOKUP(CF336/CH$2,{0,0.4,0.45,0.5,0.55,0.6,0.65,0.7,0.75,0.8,1},{0,2,2.25,2.5,2.75,3,3.25,3.5,3.75,4})))</f>
        <v/>
      </c>
      <c r="CI336" s="52"/>
      <c r="CJ336" s="36"/>
      <c r="CK336" s="36"/>
      <c r="CL336" s="36" t="str">
        <f t="shared" si="174"/>
        <v/>
      </c>
      <c r="CM336" s="36"/>
      <c r="CN336" s="37"/>
      <c r="CO336" s="36"/>
      <c r="CP336" s="60" t="str">
        <f t="shared" si="175"/>
        <v/>
      </c>
      <c r="CQ336" s="64"/>
      <c r="CR336" s="35"/>
    </row>
    <row r="337" spans="1:96" s="38" customFormat="1" x14ac:dyDescent="0.25">
      <c r="A337" s="31"/>
      <c r="B337" s="32"/>
      <c r="C337" s="33"/>
      <c r="D337" s="34"/>
      <c r="E337" s="34" t="str">
        <f t="shared" si="156"/>
        <v/>
      </c>
      <c r="F337" s="34"/>
      <c r="G337" s="34"/>
      <c r="H337" s="34"/>
      <c r="I337" s="34" t="str">
        <f t="shared" si="176"/>
        <v/>
      </c>
      <c r="J337" s="34" t="str">
        <f t="shared" si="157"/>
        <v/>
      </c>
      <c r="K337" s="51"/>
      <c r="L337" s="39"/>
      <c r="M337" s="34"/>
      <c r="N337" s="34" t="str">
        <f t="shared" si="158"/>
        <v/>
      </c>
      <c r="O337" s="34"/>
      <c r="P337" s="34"/>
      <c r="Q337" s="34"/>
      <c r="R337" s="34" t="str">
        <f t="shared" si="177"/>
        <v/>
      </c>
      <c r="S337" s="31" t="str">
        <f t="shared" si="159"/>
        <v/>
      </c>
      <c r="T337" s="51"/>
      <c r="U337" s="33"/>
      <c r="V337" s="34"/>
      <c r="W337" s="34" t="str">
        <f t="shared" si="160"/>
        <v/>
      </c>
      <c r="X337" s="34"/>
      <c r="Y337" s="34"/>
      <c r="Z337" s="34"/>
      <c r="AA337" s="34" t="str">
        <f t="shared" si="178"/>
        <v/>
      </c>
      <c r="AB337" s="31" t="str">
        <f t="shared" si="161"/>
        <v/>
      </c>
      <c r="AC337" s="51"/>
      <c r="AD337" s="33"/>
      <c r="AE337" s="34"/>
      <c r="AF337" s="34" t="str">
        <f t="shared" si="162"/>
        <v/>
      </c>
      <c r="AG337" s="34"/>
      <c r="AH337" s="34"/>
      <c r="AI337" s="34"/>
      <c r="AJ337" s="34" t="str">
        <f t="shared" si="179"/>
        <v/>
      </c>
      <c r="AK337" s="31" t="str">
        <f t="shared" si="163"/>
        <v/>
      </c>
      <c r="AL337" s="51"/>
      <c r="AM337" s="33"/>
      <c r="AN337" s="34"/>
      <c r="AO337" s="34" t="str">
        <f t="shared" si="164"/>
        <v/>
      </c>
      <c r="AP337" s="34"/>
      <c r="AQ337" s="34"/>
      <c r="AR337" s="34"/>
      <c r="AS337" s="34" t="str">
        <f t="shared" si="180"/>
        <v/>
      </c>
      <c r="AT337" s="31" t="str">
        <f t="shared" si="165"/>
        <v/>
      </c>
      <c r="AU337" s="51"/>
      <c r="AV337" s="33"/>
      <c r="AW337" s="34"/>
      <c r="AX337" s="34" t="str">
        <f t="shared" si="166"/>
        <v/>
      </c>
      <c r="AY337" s="34"/>
      <c r="AZ337" s="34"/>
      <c r="BA337" s="34"/>
      <c r="BB337" s="34" t="str">
        <f t="shared" si="181"/>
        <v/>
      </c>
      <c r="BC337" s="31" t="str">
        <f t="shared" si="167"/>
        <v/>
      </c>
      <c r="BD337" s="51"/>
      <c r="BE337" s="33"/>
      <c r="BF337" s="34"/>
      <c r="BG337" s="34" t="str">
        <f t="shared" si="168"/>
        <v/>
      </c>
      <c r="BH337" s="34"/>
      <c r="BI337" s="34"/>
      <c r="BJ337" s="34"/>
      <c r="BK337" s="34" t="str">
        <f t="shared" si="182"/>
        <v/>
      </c>
      <c r="BL337" s="31" t="str">
        <f t="shared" si="169"/>
        <v/>
      </c>
      <c r="BM337" s="51"/>
      <c r="BN337" s="33"/>
      <c r="BO337" s="34"/>
      <c r="BP337" s="34" t="str">
        <f t="shared" si="170"/>
        <v/>
      </c>
      <c r="BQ337" s="34"/>
      <c r="BR337" s="34"/>
      <c r="BS337" s="34"/>
      <c r="BT337" s="34" t="str">
        <f t="shared" si="183"/>
        <v/>
      </c>
      <c r="BU337" s="31" t="str">
        <f t="shared" si="171"/>
        <v/>
      </c>
      <c r="BV337" s="51"/>
      <c r="BW337" s="33"/>
      <c r="BX337" s="34"/>
      <c r="BY337" s="34" t="str">
        <f t="shared" si="172"/>
        <v/>
      </c>
      <c r="BZ337" s="34"/>
      <c r="CA337" s="34"/>
      <c r="CB337" s="34"/>
      <c r="CC337" s="34" t="str">
        <f t="shared" si="184"/>
        <v/>
      </c>
      <c r="CD337" s="31" t="str">
        <f t="shared" si="173"/>
        <v/>
      </c>
      <c r="CE337" s="51"/>
      <c r="CF337" s="33"/>
      <c r="CG337" s="34" t="str">
        <f>IF($A337="","",IF(CF337="","I",LOOKUP(CF337/CH$2,{0,0.4,0.45,0.5,0.55,0.6,0.65,0.7,0.75,0.8,1},{"F","D","C","C+","B-","B","B+","A-","A","A+"})))</f>
        <v/>
      </c>
      <c r="CH337" s="35" t="str">
        <f>IF($A337="","",IF(CF337="","--",LOOKUP(CF337/CH$2,{0,0.4,0.45,0.5,0.55,0.6,0.65,0.7,0.75,0.8,1},{0,2,2.25,2.5,2.75,3,3.25,3.5,3.75,4})))</f>
        <v/>
      </c>
      <c r="CI337" s="52"/>
      <c r="CJ337" s="36"/>
      <c r="CK337" s="36"/>
      <c r="CL337" s="36" t="str">
        <f t="shared" si="174"/>
        <v/>
      </c>
      <c r="CM337" s="36"/>
      <c r="CN337" s="37"/>
      <c r="CO337" s="36"/>
      <c r="CP337" s="60" t="str">
        <f t="shared" si="175"/>
        <v/>
      </c>
      <c r="CQ337" s="64"/>
      <c r="CR337" s="35"/>
    </row>
    <row r="338" spans="1:96" s="38" customFormat="1" x14ac:dyDescent="0.25">
      <c r="A338" s="31"/>
      <c r="B338" s="32"/>
      <c r="C338" s="33"/>
      <c r="D338" s="34"/>
      <c r="E338" s="34" t="str">
        <f t="shared" si="156"/>
        <v/>
      </c>
      <c r="F338" s="34"/>
      <c r="G338" s="34"/>
      <c r="H338" s="34"/>
      <c r="I338" s="34" t="str">
        <f t="shared" si="176"/>
        <v/>
      </c>
      <c r="J338" s="34" t="str">
        <f t="shared" si="157"/>
        <v/>
      </c>
      <c r="K338" s="51"/>
      <c r="L338" s="39"/>
      <c r="M338" s="34"/>
      <c r="N338" s="34" t="str">
        <f t="shared" si="158"/>
        <v/>
      </c>
      <c r="O338" s="34"/>
      <c r="P338" s="34"/>
      <c r="Q338" s="34"/>
      <c r="R338" s="34" t="str">
        <f t="shared" si="177"/>
        <v/>
      </c>
      <c r="S338" s="31" t="str">
        <f t="shared" si="159"/>
        <v/>
      </c>
      <c r="T338" s="51"/>
      <c r="U338" s="33"/>
      <c r="V338" s="34"/>
      <c r="W338" s="34" t="str">
        <f t="shared" si="160"/>
        <v/>
      </c>
      <c r="X338" s="34"/>
      <c r="Y338" s="34"/>
      <c r="Z338" s="34"/>
      <c r="AA338" s="34" t="str">
        <f t="shared" si="178"/>
        <v/>
      </c>
      <c r="AB338" s="31" t="str">
        <f t="shared" si="161"/>
        <v/>
      </c>
      <c r="AC338" s="51"/>
      <c r="AD338" s="33"/>
      <c r="AE338" s="34"/>
      <c r="AF338" s="34" t="str">
        <f t="shared" si="162"/>
        <v/>
      </c>
      <c r="AG338" s="34"/>
      <c r="AH338" s="34"/>
      <c r="AI338" s="34"/>
      <c r="AJ338" s="34" t="str">
        <f t="shared" si="179"/>
        <v/>
      </c>
      <c r="AK338" s="31" t="str">
        <f t="shared" si="163"/>
        <v/>
      </c>
      <c r="AL338" s="51"/>
      <c r="AM338" s="33"/>
      <c r="AN338" s="34"/>
      <c r="AO338" s="34" t="str">
        <f t="shared" si="164"/>
        <v/>
      </c>
      <c r="AP338" s="34"/>
      <c r="AQ338" s="34"/>
      <c r="AR338" s="34"/>
      <c r="AS338" s="34" t="str">
        <f t="shared" si="180"/>
        <v/>
      </c>
      <c r="AT338" s="31" t="str">
        <f t="shared" si="165"/>
        <v/>
      </c>
      <c r="AU338" s="51"/>
      <c r="AV338" s="33"/>
      <c r="AW338" s="34"/>
      <c r="AX338" s="34" t="str">
        <f t="shared" si="166"/>
        <v/>
      </c>
      <c r="AY338" s="34"/>
      <c r="AZ338" s="34"/>
      <c r="BA338" s="34"/>
      <c r="BB338" s="34" t="str">
        <f t="shared" si="181"/>
        <v/>
      </c>
      <c r="BC338" s="31" t="str">
        <f t="shared" si="167"/>
        <v/>
      </c>
      <c r="BD338" s="51"/>
      <c r="BE338" s="33"/>
      <c r="BF338" s="34"/>
      <c r="BG338" s="34" t="str">
        <f t="shared" si="168"/>
        <v/>
      </c>
      <c r="BH338" s="34"/>
      <c r="BI338" s="34"/>
      <c r="BJ338" s="34"/>
      <c r="BK338" s="34" t="str">
        <f t="shared" si="182"/>
        <v/>
      </c>
      <c r="BL338" s="31" t="str">
        <f t="shared" si="169"/>
        <v/>
      </c>
      <c r="BM338" s="51"/>
      <c r="BN338" s="33"/>
      <c r="BO338" s="34"/>
      <c r="BP338" s="34" t="str">
        <f t="shared" si="170"/>
        <v/>
      </c>
      <c r="BQ338" s="34"/>
      <c r="BR338" s="34"/>
      <c r="BS338" s="34"/>
      <c r="BT338" s="34" t="str">
        <f t="shared" si="183"/>
        <v/>
      </c>
      <c r="BU338" s="31" t="str">
        <f t="shared" si="171"/>
        <v/>
      </c>
      <c r="BV338" s="51"/>
      <c r="BW338" s="33"/>
      <c r="BX338" s="34"/>
      <c r="BY338" s="34" t="str">
        <f t="shared" si="172"/>
        <v/>
      </c>
      <c r="BZ338" s="34"/>
      <c r="CA338" s="34"/>
      <c r="CB338" s="34"/>
      <c r="CC338" s="34" t="str">
        <f t="shared" si="184"/>
        <v/>
      </c>
      <c r="CD338" s="31" t="str">
        <f t="shared" si="173"/>
        <v/>
      </c>
      <c r="CE338" s="51"/>
      <c r="CF338" s="33"/>
      <c r="CG338" s="34" t="str">
        <f>IF($A338="","",IF(CF338="","I",LOOKUP(CF338/CH$2,{0,0.4,0.45,0.5,0.55,0.6,0.65,0.7,0.75,0.8,1},{"F","D","C","C+","B-","B","B+","A-","A","A+"})))</f>
        <v/>
      </c>
      <c r="CH338" s="35" t="str">
        <f>IF($A338="","",IF(CF338="","--",LOOKUP(CF338/CH$2,{0,0.4,0.45,0.5,0.55,0.6,0.65,0.7,0.75,0.8,1},{0,2,2.25,2.5,2.75,3,3.25,3.5,3.75,4})))</f>
        <v/>
      </c>
      <c r="CI338" s="52"/>
      <c r="CJ338" s="36"/>
      <c r="CK338" s="36"/>
      <c r="CL338" s="36" t="str">
        <f t="shared" si="174"/>
        <v/>
      </c>
      <c r="CM338" s="36"/>
      <c r="CN338" s="37"/>
      <c r="CO338" s="36"/>
      <c r="CP338" s="60" t="str">
        <f t="shared" si="175"/>
        <v/>
      </c>
      <c r="CQ338" s="64"/>
      <c r="CR338" s="35"/>
    </row>
    <row r="339" spans="1:96" s="38" customFormat="1" x14ac:dyDescent="0.25">
      <c r="A339" s="31"/>
      <c r="B339" s="32"/>
      <c r="C339" s="33"/>
      <c r="D339" s="34"/>
      <c r="E339" s="34" t="str">
        <f t="shared" si="156"/>
        <v/>
      </c>
      <c r="F339" s="34"/>
      <c r="G339" s="34"/>
      <c r="H339" s="34"/>
      <c r="I339" s="34" t="str">
        <f t="shared" si="176"/>
        <v/>
      </c>
      <c r="J339" s="34" t="str">
        <f t="shared" si="157"/>
        <v/>
      </c>
      <c r="K339" s="51"/>
      <c r="L339" s="39"/>
      <c r="M339" s="34"/>
      <c r="N339" s="34" t="str">
        <f t="shared" si="158"/>
        <v/>
      </c>
      <c r="O339" s="34"/>
      <c r="P339" s="34"/>
      <c r="Q339" s="34"/>
      <c r="R339" s="34" t="str">
        <f t="shared" si="177"/>
        <v/>
      </c>
      <c r="S339" s="31" t="str">
        <f t="shared" si="159"/>
        <v/>
      </c>
      <c r="T339" s="51"/>
      <c r="U339" s="33"/>
      <c r="V339" s="34"/>
      <c r="W339" s="34" t="str">
        <f t="shared" si="160"/>
        <v/>
      </c>
      <c r="X339" s="34"/>
      <c r="Y339" s="34"/>
      <c r="Z339" s="34"/>
      <c r="AA339" s="34" t="str">
        <f t="shared" si="178"/>
        <v/>
      </c>
      <c r="AB339" s="31" t="str">
        <f t="shared" si="161"/>
        <v/>
      </c>
      <c r="AC339" s="51"/>
      <c r="AD339" s="33"/>
      <c r="AE339" s="34"/>
      <c r="AF339" s="34" t="str">
        <f t="shared" si="162"/>
        <v/>
      </c>
      <c r="AG339" s="34"/>
      <c r="AH339" s="34"/>
      <c r="AI339" s="34"/>
      <c r="AJ339" s="34" t="str">
        <f t="shared" si="179"/>
        <v/>
      </c>
      <c r="AK339" s="31" t="str">
        <f t="shared" si="163"/>
        <v/>
      </c>
      <c r="AL339" s="51"/>
      <c r="AM339" s="33"/>
      <c r="AN339" s="34"/>
      <c r="AO339" s="34" t="str">
        <f t="shared" si="164"/>
        <v/>
      </c>
      <c r="AP339" s="34"/>
      <c r="AQ339" s="34"/>
      <c r="AR339" s="34"/>
      <c r="AS339" s="34" t="str">
        <f t="shared" si="180"/>
        <v/>
      </c>
      <c r="AT339" s="31" t="str">
        <f t="shared" si="165"/>
        <v/>
      </c>
      <c r="AU339" s="51"/>
      <c r="AV339" s="33"/>
      <c r="AW339" s="34"/>
      <c r="AX339" s="34" t="str">
        <f t="shared" si="166"/>
        <v/>
      </c>
      <c r="AY339" s="34"/>
      <c r="AZ339" s="34"/>
      <c r="BA339" s="34"/>
      <c r="BB339" s="34" t="str">
        <f t="shared" si="181"/>
        <v/>
      </c>
      <c r="BC339" s="31" t="str">
        <f t="shared" si="167"/>
        <v/>
      </c>
      <c r="BD339" s="51"/>
      <c r="BE339" s="33"/>
      <c r="BF339" s="34"/>
      <c r="BG339" s="34" t="str">
        <f t="shared" si="168"/>
        <v/>
      </c>
      <c r="BH339" s="34"/>
      <c r="BI339" s="34"/>
      <c r="BJ339" s="34"/>
      <c r="BK339" s="34" t="str">
        <f t="shared" si="182"/>
        <v/>
      </c>
      <c r="BL339" s="31" t="str">
        <f t="shared" si="169"/>
        <v/>
      </c>
      <c r="BM339" s="51"/>
      <c r="BN339" s="33"/>
      <c r="BO339" s="34"/>
      <c r="BP339" s="34" t="str">
        <f t="shared" si="170"/>
        <v/>
      </c>
      <c r="BQ339" s="34"/>
      <c r="BR339" s="34"/>
      <c r="BS339" s="34"/>
      <c r="BT339" s="34" t="str">
        <f t="shared" si="183"/>
        <v/>
      </c>
      <c r="BU339" s="31" t="str">
        <f t="shared" si="171"/>
        <v/>
      </c>
      <c r="BV339" s="51"/>
      <c r="BW339" s="33"/>
      <c r="BX339" s="34"/>
      <c r="BY339" s="34" t="str">
        <f t="shared" si="172"/>
        <v/>
      </c>
      <c r="BZ339" s="34"/>
      <c r="CA339" s="34"/>
      <c r="CB339" s="34"/>
      <c r="CC339" s="34" t="str">
        <f t="shared" si="184"/>
        <v/>
      </c>
      <c r="CD339" s="31" t="str">
        <f t="shared" si="173"/>
        <v/>
      </c>
      <c r="CE339" s="51"/>
      <c r="CF339" s="33"/>
      <c r="CG339" s="34" t="str">
        <f>IF($A339="","",IF(CF339="","I",LOOKUP(CF339/CH$2,{0,0.4,0.45,0.5,0.55,0.6,0.65,0.7,0.75,0.8,1},{"F","D","C","C+","B-","B","B+","A-","A","A+"})))</f>
        <v/>
      </c>
      <c r="CH339" s="35" t="str">
        <f>IF($A339="","",IF(CF339="","--",LOOKUP(CF339/CH$2,{0,0.4,0.45,0.5,0.55,0.6,0.65,0.7,0.75,0.8,1},{0,2,2.25,2.5,2.75,3,3.25,3.5,3.75,4})))</f>
        <v/>
      </c>
      <c r="CI339" s="52"/>
      <c r="CJ339" s="36"/>
      <c r="CK339" s="36"/>
      <c r="CL339" s="36" t="str">
        <f t="shared" si="174"/>
        <v/>
      </c>
      <c r="CM339" s="36"/>
      <c r="CN339" s="37"/>
      <c r="CO339" s="36"/>
      <c r="CP339" s="60" t="str">
        <f t="shared" si="175"/>
        <v/>
      </c>
      <c r="CQ339" s="64"/>
      <c r="CR339" s="35"/>
    </row>
    <row r="340" spans="1:96" s="38" customFormat="1" x14ac:dyDescent="0.25">
      <c r="A340" s="31"/>
      <c r="B340" s="32"/>
      <c r="C340" s="33"/>
      <c r="D340" s="34"/>
      <c r="E340" s="34" t="str">
        <f t="shared" si="156"/>
        <v/>
      </c>
      <c r="F340" s="34"/>
      <c r="G340" s="34"/>
      <c r="H340" s="34"/>
      <c r="I340" s="34" t="str">
        <f t="shared" si="176"/>
        <v/>
      </c>
      <c r="J340" s="34" t="str">
        <f t="shared" si="157"/>
        <v/>
      </c>
      <c r="K340" s="51"/>
      <c r="L340" s="39"/>
      <c r="M340" s="34"/>
      <c r="N340" s="34" t="str">
        <f t="shared" si="158"/>
        <v/>
      </c>
      <c r="O340" s="34"/>
      <c r="P340" s="34"/>
      <c r="Q340" s="34"/>
      <c r="R340" s="34" t="str">
        <f t="shared" si="177"/>
        <v/>
      </c>
      <c r="S340" s="31" t="str">
        <f t="shared" si="159"/>
        <v/>
      </c>
      <c r="T340" s="51"/>
      <c r="U340" s="33"/>
      <c r="V340" s="34"/>
      <c r="W340" s="34" t="str">
        <f t="shared" si="160"/>
        <v/>
      </c>
      <c r="X340" s="34"/>
      <c r="Y340" s="34"/>
      <c r="Z340" s="34"/>
      <c r="AA340" s="34" t="str">
        <f t="shared" si="178"/>
        <v/>
      </c>
      <c r="AB340" s="31" t="str">
        <f t="shared" si="161"/>
        <v/>
      </c>
      <c r="AC340" s="51"/>
      <c r="AD340" s="33"/>
      <c r="AE340" s="34"/>
      <c r="AF340" s="34" t="str">
        <f t="shared" si="162"/>
        <v/>
      </c>
      <c r="AG340" s="34"/>
      <c r="AH340" s="34"/>
      <c r="AI340" s="34"/>
      <c r="AJ340" s="34" t="str">
        <f t="shared" si="179"/>
        <v/>
      </c>
      <c r="AK340" s="31" t="str">
        <f t="shared" si="163"/>
        <v/>
      </c>
      <c r="AL340" s="51"/>
      <c r="AM340" s="33"/>
      <c r="AN340" s="34"/>
      <c r="AO340" s="34" t="str">
        <f t="shared" si="164"/>
        <v/>
      </c>
      <c r="AP340" s="34"/>
      <c r="AQ340" s="34"/>
      <c r="AR340" s="34"/>
      <c r="AS340" s="34" t="str">
        <f t="shared" si="180"/>
        <v/>
      </c>
      <c r="AT340" s="31" t="str">
        <f t="shared" si="165"/>
        <v/>
      </c>
      <c r="AU340" s="51"/>
      <c r="AV340" s="33"/>
      <c r="AW340" s="34"/>
      <c r="AX340" s="34" t="str">
        <f t="shared" si="166"/>
        <v/>
      </c>
      <c r="AY340" s="34"/>
      <c r="AZ340" s="34"/>
      <c r="BA340" s="34"/>
      <c r="BB340" s="34" t="str">
        <f t="shared" si="181"/>
        <v/>
      </c>
      <c r="BC340" s="31" t="str">
        <f t="shared" si="167"/>
        <v/>
      </c>
      <c r="BD340" s="51"/>
      <c r="BE340" s="33"/>
      <c r="BF340" s="34"/>
      <c r="BG340" s="34" t="str">
        <f t="shared" si="168"/>
        <v/>
      </c>
      <c r="BH340" s="34"/>
      <c r="BI340" s="34"/>
      <c r="BJ340" s="34"/>
      <c r="BK340" s="34" t="str">
        <f t="shared" si="182"/>
        <v/>
      </c>
      <c r="BL340" s="31" t="str">
        <f t="shared" si="169"/>
        <v/>
      </c>
      <c r="BM340" s="51"/>
      <c r="BN340" s="33"/>
      <c r="BO340" s="34"/>
      <c r="BP340" s="34" t="str">
        <f t="shared" si="170"/>
        <v/>
      </c>
      <c r="BQ340" s="34"/>
      <c r="BR340" s="34"/>
      <c r="BS340" s="34"/>
      <c r="BT340" s="34" t="str">
        <f t="shared" si="183"/>
        <v/>
      </c>
      <c r="BU340" s="31" t="str">
        <f t="shared" si="171"/>
        <v/>
      </c>
      <c r="BV340" s="51"/>
      <c r="BW340" s="33"/>
      <c r="BX340" s="34"/>
      <c r="BY340" s="34" t="str">
        <f t="shared" si="172"/>
        <v/>
      </c>
      <c r="BZ340" s="34"/>
      <c r="CA340" s="34"/>
      <c r="CB340" s="34"/>
      <c r="CC340" s="34" t="str">
        <f t="shared" si="184"/>
        <v/>
      </c>
      <c r="CD340" s="31" t="str">
        <f t="shared" si="173"/>
        <v/>
      </c>
      <c r="CE340" s="51"/>
      <c r="CF340" s="33"/>
      <c r="CG340" s="34" t="str">
        <f>IF($A340="","",IF(CF340="","I",LOOKUP(CF340/CH$2,{0,0.4,0.45,0.5,0.55,0.6,0.65,0.7,0.75,0.8,1},{"F","D","C","C+","B-","B","B+","A-","A","A+"})))</f>
        <v/>
      </c>
      <c r="CH340" s="35" t="str">
        <f>IF($A340="","",IF(CF340="","--",LOOKUP(CF340/CH$2,{0,0.4,0.45,0.5,0.55,0.6,0.65,0.7,0.75,0.8,1},{0,2,2.25,2.5,2.75,3,3.25,3.5,3.75,4})))</f>
        <v/>
      </c>
      <c r="CI340" s="52"/>
      <c r="CJ340" s="36"/>
      <c r="CK340" s="36"/>
      <c r="CL340" s="36" t="str">
        <f t="shared" si="174"/>
        <v/>
      </c>
      <c r="CM340" s="36"/>
      <c r="CN340" s="37"/>
      <c r="CO340" s="36"/>
      <c r="CP340" s="60" t="str">
        <f t="shared" si="175"/>
        <v/>
      </c>
      <c r="CQ340" s="64"/>
      <c r="CR340" s="35"/>
    </row>
    <row r="341" spans="1:96" s="38" customFormat="1" x14ac:dyDescent="0.25">
      <c r="A341" s="31"/>
      <c r="B341" s="32"/>
      <c r="C341" s="33"/>
      <c r="D341" s="34"/>
      <c r="E341" s="34" t="str">
        <f t="shared" si="156"/>
        <v/>
      </c>
      <c r="F341" s="34"/>
      <c r="G341" s="34"/>
      <c r="H341" s="34"/>
      <c r="I341" s="34" t="str">
        <f t="shared" si="176"/>
        <v/>
      </c>
      <c r="J341" s="34" t="str">
        <f t="shared" si="157"/>
        <v/>
      </c>
      <c r="K341" s="51"/>
      <c r="L341" s="39"/>
      <c r="M341" s="34"/>
      <c r="N341" s="34" t="str">
        <f t="shared" si="158"/>
        <v/>
      </c>
      <c r="O341" s="34"/>
      <c r="P341" s="34"/>
      <c r="Q341" s="34"/>
      <c r="R341" s="34" t="str">
        <f t="shared" si="177"/>
        <v/>
      </c>
      <c r="S341" s="31" t="str">
        <f t="shared" si="159"/>
        <v/>
      </c>
      <c r="T341" s="51"/>
      <c r="U341" s="33"/>
      <c r="V341" s="34"/>
      <c r="W341" s="34" t="str">
        <f t="shared" si="160"/>
        <v/>
      </c>
      <c r="X341" s="34"/>
      <c r="Y341" s="34"/>
      <c r="Z341" s="34"/>
      <c r="AA341" s="34" t="str">
        <f t="shared" si="178"/>
        <v/>
      </c>
      <c r="AB341" s="31" t="str">
        <f t="shared" si="161"/>
        <v/>
      </c>
      <c r="AC341" s="51"/>
      <c r="AD341" s="33"/>
      <c r="AE341" s="34"/>
      <c r="AF341" s="34" t="str">
        <f t="shared" si="162"/>
        <v/>
      </c>
      <c r="AG341" s="34"/>
      <c r="AH341" s="34"/>
      <c r="AI341" s="34"/>
      <c r="AJ341" s="34" t="str">
        <f t="shared" si="179"/>
        <v/>
      </c>
      <c r="AK341" s="31" t="str">
        <f t="shared" si="163"/>
        <v/>
      </c>
      <c r="AL341" s="51"/>
      <c r="AM341" s="33"/>
      <c r="AN341" s="34"/>
      <c r="AO341" s="34" t="str">
        <f t="shared" si="164"/>
        <v/>
      </c>
      <c r="AP341" s="34"/>
      <c r="AQ341" s="34"/>
      <c r="AR341" s="34"/>
      <c r="AS341" s="34" t="str">
        <f t="shared" si="180"/>
        <v/>
      </c>
      <c r="AT341" s="31" t="str">
        <f t="shared" si="165"/>
        <v/>
      </c>
      <c r="AU341" s="51"/>
      <c r="AV341" s="33"/>
      <c r="AW341" s="34"/>
      <c r="AX341" s="34" t="str">
        <f t="shared" si="166"/>
        <v/>
      </c>
      <c r="AY341" s="34"/>
      <c r="AZ341" s="34"/>
      <c r="BA341" s="34"/>
      <c r="BB341" s="34" t="str">
        <f t="shared" si="181"/>
        <v/>
      </c>
      <c r="BC341" s="31" t="str">
        <f t="shared" si="167"/>
        <v/>
      </c>
      <c r="BD341" s="51"/>
      <c r="BE341" s="33"/>
      <c r="BF341" s="34"/>
      <c r="BG341" s="34" t="str">
        <f t="shared" si="168"/>
        <v/>
      </c>
      <c r="BH341" s="34"/>
      <c r="BI341" s="34"/>
      <c r="BJ341" s="34"/>
      <c r="BK341" s="34" t="str">
        <f t="shared" si="182"/>
        <v/>
      </c>
      <c r="BL341" s="31" t="str">
        <f t="shared" si="169"/>
        <v/>
      </c>
      <c r="BM341" s="51"/>
      <c r="BN341" s="33"/>
      <c r="BO341" s="34"/>
      <c r="BP341" s="34" t="str">
        <f t="shared" si="170"/>
        <v/>
      </c>
      <c r="BQ341" s="34"/>
      <c r="BR341" s="34"/>
      <c r="BS341" s="34"/>
      <c r="BT341" s="34" t="str">
        <f t="shared" si="183"/>
        <v/>
      </c>
      <c r="BU341" s="31" t="str">
        <f t="shared" si="171"/>
        <v/>
      </c>
      <c r="BV341" s="51"/>
      <c r="BW341" s="33"/>
      <c r="BX341" s="34"/>
      <c r="BY341" s="34" t="str">
        <f t="shared" si="172"/>
        <v/>
      </c>
      <c r="BZ341" s="34"/>
      <c r="CA341" s="34"/>
      <c r="CB341" s="34"/>
      <c r="CC341" s="34" t="str">
        <f t="shared" si="184"/>
        <v/>
      </c>
      <c r="CD341" s="31" t="str">
        <f t="shared" si="173"/>
        <v/>
      </c>
      <c r="CE341" s="51"/>
      <c r="CF341" s="33"/>
      <c r="CG341" s="34" t="str">
        <f>IF($A341="","",IF(CF341="","I",LOOKUP(CF341/CH$2,{0,0.4,0.45,0.5,0.55,0.6,0.65,0.7,0.75,0.8,1},{"F","D","C","C+","B-","B","B+","A-","A","A+"})))</f>
        <v/>
      </c>
      <c r="CH341" s="35" t="str">
        <f>IF($A341="","",IF(CF341="","--",LOOKUP(CF341/CH$2,{0,0.4,0.45,0.5,0.55,0.6,0.65,0.7,0.75,0.8,1},{0,2,2.25,2.5,2.75,3,3.25,3.5,3.75,4})))</f>
        <v/>
      </c>
      <c r="CI341" s="52"/>
      <c r="CJ341" s="36"/>
      <c r="CK341" s="36"/>
      <c r="CL341" s="36" t="str">
        <f t="shared" si="174"/>
        <v/>
      </c>
      <c r="CM341" s="36"/>
      <c r="CN341" s="37"/>
      <c r="CO341" s="36"/>
      <c r="CP341" s="60" t="str">
        <f t="shared" si="175"/>
        <v/>
      </c>
      <c r="CQ341" s="64"/>
      <c r="CR341" s="35"/>
    </row>
    <row r="342" spans="1:96" s="38" customFormat="1" x14ac:dyDescent="0.25">
      <c r="A342" s="31"/>
      <c r="B342" s="32"/>
      <c r="C342" s="33"/>
      <c r="D342" s="34"/>
      <c r="E342" s="34" t="str">
        <f t="shared" si="156"/>
        <v/>
      </c>
      <c r="F342" s="34"/>
      <c r="G342" s="34"/>
      <c r="H342" s="34"/>
      <c r="I342" s="34" t="str">
        <f t="shared" si="176"/>
        <v/>
      </c>
      <c r="J342" s="34" t="str">
        <f t="shared" si="157"/>
        <v/>
      </c>
      <c r="K342" s="51"/>
      <c r="L342" s="39"/>
      <c r="M342" s="34"/>
      <c r="N342" s="34" t="str">
        <f t="shared" si="158"/>
        <v/>
      </c>
      <c r="O342" s="34"/>
      <c r="P342" s="34"/>
      <c r="Q342" s="34"/>
      <c r="R342" s="34" t="str">
        <f t="shared" si="177"/>
        <v/>
      </c>
      <c r="S342" s="31" t="str">
        <f t="shared" si="159"/>
        <v/>
      </c>
      <c r="T342" s="51"/>
      <c r="U342" s="33"/>
      <c r="V342" s="34"/>
      <c r="W342" s="34" t="str">
        <f t="shared" si="160"/>
        <v/>
      </c>
      <c r="X342" s="34"/>
      <c r="Y342" s="34"/>
      <c r="Z342" s="34"/>
      <c r="AA342" s="34" t="str">
        <f t="shared" si="178"/>
        <v/>
      </c>
      <c r="AB342" s="31" t="str">
        <f t="shared" si="161"/>
        <v/>
      </c>
      <c r="AC342" s="51"/>
      <c r="AD342" s="33"/>
      <c r="AE342" s="34"/>
      <c r="AF342" s="34" t="str">
        <f t="shared" si="162"/>
        <v/>
      </c>
      <c r="AG342" s="34"/>
      <c r="AH342" s="34"/>
      <c r="AI342" s="34"/>
      <c r="AJ342" s="34" t="str">
        <f t="shared" si="179"/>
        <v/>
      </c>
      <c r="AK342" s="31" t="str">
        <f t="shared" si="163"/>
        <v/>
      </c>
      <c r="AL342" s="51"/>
      <c r="AM342" s="33"/>
      <c r="AN342" s="34"/>
      <c r="AO342" s="34" t="str">
        <f t="shared" si="164"/>
        <v/>
      </c>
      <c r="AP342" s="34"/>
      <c r="AQ342" s="34"/>
      <c r="AR342" s="34"/>
      <c r="AS342" s="34" t="str">
        <f t="shared" si="180"/>
        <v/>
      </c>
      <c r="AT342" s="31" t="str">
        <f t="shared" si="165"/>
        <v/>
      </c>
      <c r="AU342" s="51"/>
      <c r="AV342" s="33"/>
      <c r="AW342" s="34"/>
      <c r="AX342" s="34" t="str">
        <f t="shared" si="166"/>
        <v/>
      </c>
      <c r="AY342" s="34"/>
      <c r="AZ342" s="34"/>
      <c r="BA342" s="34"/>
      <c r="BB342" s="34" t="str">
        <f t="shared" si="181"/>
        <v/>
      </c>
      <c r="BC342" s="31" t="str">
        <f t="shared" si="167"/>
        <v/>
      </c>
      <c r="BD342" s="51"/>
      <c r="BE342" s="33"/>
      <c r="BF342" s="34"/>
      <c r="BG342" s="34" t="str">
        <f t="shared" si="168"/>
        <v/>
      </c>
      <c r="BH342" s="34"/>
      <c r="BI342" s="34"/>
      <c r="BJ342" s="34"/>
      <c r="BK342" s="34" t="str">
        <f t="shared" si="182"/>
        <v/>
      </c>
      <c r="BL342" s="31" t="str">
        <f t="shared" si="169"/>
        <v/>
      </c>
      <c r="BM342" s="51"/>
      <c r="BN342" s="33"/>
      <c r="BO342" s="34"/>
      <c r="BP342" s="34" t="str">
        <f t="shared" si="170"/>
        <v/>
      </c>
      <c r="BQ342" s="34"/>
      <c r="BR342" s="34"/>
      <c r="BS342" s="34"/>
      <c r="BT342" s="34" t="str">
        <f t="shared" si="183"/>
        <v/>
      </c>
      <c r="BU342" s="31" t="str">
        <f t="shared" si="171"/>
        <v/>
      </c>
      <c r="BV342" s="51"/>
      <c r="BW342" s="33"/>
      <c r="BX342" s="34"/>
      <c r="BY342" s="34" t="str">
        <f t="shared" si="172"/>
        <v/>
      </c>
      <c r="BZ342" s="34"/>
      <c r="CA342" s="34"/>
      <c r="CB342" s="34"/>
      <c r="CC342" s="34" t="str">
        <f t="shared" si="184"/>
        <v/>
      </c>
      <c r="CD342" s="31" t="str">
        <f t="shared" si="173"/>
        <v/>
      </c>
      <c r="CE342" s="51"/>
      <c r="CF342" s="33"/>
      <c r="CG342" s="34" t="str">
        <f>IF($A342="","",IF(CF342="","I",LOOKUP(CF342/CH$2,{0,0.4,0.45,0.5,0.55,0.6,0.65,0.7,0.75,0.8,1},{"F","D","C","C+","B-","B","B+","A-","A","A+"})))</f>
        <v/>
      </c>
      <c r="CH342" s="35" t="str">
        <f>IF($A342="","",IF(CF342="","--",LOOKUP(CF342/CH$2,{0,0.4,0.45,0.5,0.55,0.6,0.65,0.7,0.75,0.8,1},{0,2,2.25,2.5,2.75,3,3.25,3.5,3.75,4})))</f>
        <v/>
      </c>
      <c r="CI342" s="52"/>
      <c r="CJ342" s="36"/>
      <c r="CK342" s="36"/>
      <c r="CL342" s="36" t="str">
        <f t="shared" si="174"/>
        <v/>
      </c>
      <c r="CM342" s="36"/>
      <c r="CN342" s="37"/>
      <c r="CO342" s="36"/>
      <c r="CP342" s="60" t="str">
        <f t="shared" si="175"/>
        <v/>
      </c>
      <c r="CQ342" s="64"/>
      <c r="CR342" s="35"/>
    </row>
    <row r="343" spans="1:96" s="38" customFormat="1" x14ac:dyDescent="0.25">
      <c r="A343" s="31"/>
      <c r="B343" s="32"/>
      <c r="C343" s="33"/>
      <c r="D343" s="34"/>
      <c r="E343" s="34" t="str">
        <f t="shared" si="156"/>
        <v/>
      </c>
      <c r="F343" s="34"/>
      <c r="G343" s="34"/>
      <c r="H343" s="34"/>
      <c r="I343" s="34" t="str">
        <f t="shared" si="176"/>
        <v/>
      </c>
      <c r="J343" s="34" t="str">
        <f t="shared" si="157"/>
        <v/>
      </c>
      <c r="K343" s="51"/>
      <c r="L343" s="39"/>
      <c r="M343" s="34"/>
      <c r="N343" s="34" t="str">
        <f t="shared" si="158"/>
        <v/>
      </c>
      <c r="O343" s="34"/>
      <c r="P343" s="34"/>
      <c r="Q343" s="34"/>
      <c r="R343" s="34" t="str">
        <f t="shared" si="177"/>
        <v/>
      </c>
      <c r="S343" s="31" t="str">
        <f t="shared" si="159"/>
        <v/>
      </c>
      <c r="T343" s="51"/>
      <c r="U343" s="33"/>
      <c r="V343" s="34"/>
      <c r="W343" s="34" t="str">
        <f t="shared" si="160"/>
        <v/>
      </c>
      <c r="X343" s="34"/>
      <c r="Y343" s="34"/>
      <c r="Z343" s="34"/>
      <c r="AA343" s="34" t="str">
        <f t="shared" si="178"/>
        <v/>
      </c>
      <c r="AB343" s="31" t="str">
        <f t="shared" si="161"/>
        <v/>
      </c>
      <c r="AC343" s="51"/>
      <c r="AD343" s="33"/>
      <c r="AE343" s="34"/>
      <c r="AF343" s="34" t="str">
        <f t="shared" si="162"/>
        <v/>
      </c>
      <c r="AG343" s="34"/>
      <c r="AH343" s="34"/>
      <c r="AI343" s="34"/>
      <c r="AJ343" s="34" t="str">
        <f t="shared" si="179"/>
        <v/>
      </c>
      <c r="AK343" s="31" t="str">
        <f t="shared" si="163"/>
        <v/>
      </c>
      <c r="AL343" s="51"/>
      <c r="AM343" s="33"/>
      <c r="AN343" s="34"/>
      <c r="AO343" s="34" t="str">
        <f t="shared" si="164"/>
        <v/>
      </c>
      <c r="AP343" s="34"/>
      <c r="AQ343" s="34"/>
      <c r="AR343" s="34"/>
      <c r="AS343" s="34" t="str">
        <f t="shared" si="180"/>
        <v/>
      </c>
      <c r="AT343" s="31" t="str">
        <f t="shared" si="165"/>
        <v/>
      </c>
      <c r="AU343" s="51"/>
      <c r="AV343" s="33"/>
      <c r="AW343" s="34"/>
      <c r="AX343" s="34" t="str">
        <f t="shared" si="166"/>
        <v/>
      </c>
      <c r="AY343" s="34"/>
      <c r="AZ343" s="34"/>
      <c r="BA343" s="34"/>
      <c r="BB343" s="34" t="str">
        <f t="shared" si="181"/>
        <v/>
      </c>
      <c r="BC343" s="31" t="str">
        <f t="shared" si="167"/>
        <v/>
      </c>
      <c r="BD343" s="51"/>
      <c r="BE343" s="33"/>
      <c r="BF343" s="34"/>
      <c r="BG343" s="34" t="str">
        <f t="shared" si="168"/>
        <v/>
      </c>
      <c r="BH343" s="34"/>
      <c r="BI343" s="34"/>
      <c r="BJ343" s="34"/>
      <c r="BK343" s="34" t="str">
        <f t="shared" si="182"/>
        <v/>
      </c>
      <c r="BL343" s="31" t="str">
        <f t="shared" si="169"/>
        <v/>
      </c>
      <c r="BM343" s="51"/>
      <c r="BN343" s="33"/>
      <c r="BO343" s="34"/>
      <c r="BP343" s="34" t="str">
        <f t="shared" si="170"/>
        <v/>
      </c>
      <c r="BQ343" s="34"/>
      <c r="BR343" s="34"/>
      <c r="BS343" s="34"/>
      <c r="BT343" s="34" t="str">
        <f t="shared" si="183"/>
        <v/>
      </c>
      <c r="BU343" s="31" t="str">
        <f t="shared" si="171"/>
        <v/>
      </c>
      <c r="BV343" s="51"/>
      <c r="BW343" s="33"/>
      <c r="BX343" s="34"/>
      <c r="BY343" s="34" t="str">
        <f t="shared" si="172"/>
        <v/>
      </c>
      <c r="BZ343" s="34"/>
      <c r="CA343" s="34"/>
      <c r="CB343" s="34"/>
      <c r="CC343" s="34" t="str">
        <f t="shared" si="184"/>
        <v/>
      </c>
      <c r="CD343" s="31" t="str">
        <f t="shared" si="173"/>
        <v/>
      </c>
      <c r="CE343" s="51"/>
      <c r="CF343" s="33"/>
      <c r="CG343" s="34" t="str">
        <f>IF($A343="","",IF(CF343="","I",LOOKUP(CF343/CH$2,{0,0.4,0.45,0.5,0.55,0.6,0.65,0.7,0.75,0.8,1},{"F","D","C","C+","B-","B","B+","A-","A","A+"})))</f>
        <v/>
      </c>
      <c r="CH343" s="35" t="str">
        <f>IF($A343="","",IF(CF343="","--",LOOKUP(CF343/CH$2,{0,0.4,0.45,0.5,0.55,0.6,0.65,0.7,0.75,0.8,1},{0,2,2.25,2.5,2.75,3,3.25,3.5,3.75,4})))</f>
        <v/>
      </c>
      <c r="CI343" s="52"/>
      <c r="CJ343" s="36"/>
      <c r="CK343" s="36"/>
      <c r="CL343" s="36" t="str">
        <f t="shared" si="174"/>
        <v/>
      </c>
      <c r="CM343" s="36"/>
      <c r="CN343" s="37"/>
      <c r="CO343" s="36"/>
      <c r="CP343" s="60" t="str">
        <f t="shared" si="175"/>
        <v/>
      </c>
      <c r="CQ343" s="64"/>
      <c r="CR343" s="35"/>
    </row>
    <row r="344" spans="1:96" s="38" customFormat="1" x14ac:dyDescent="0.25">
      <c r="A344" s="31"/>
      <c r="B344" s="32"/>
      <c r="C344" s="33"/>
      <c r="D344" s="34"/>
      <c r="E344" s="34" t="str">
        <f t="shared" si="156"/>
        <v/>
      </c>
      <c r="F344" s="34"/>
      <c r="G344" s="34"/>
      <c r="H344" s="34"/>
      <c r="I344" s="34" t="str">
        <f t="shared" si="176"/>
        <v/>
      </c>
      <c r="J344" s="34" t="str">
        <f t="shared" si="157"/>
        <v/>
      </c>
      <c r="K344" s="51"/>
      <c r="L344" s="39"/>
      <c r="M344" s="34"/>
      <c r="N344" s="34" t="str">
        <f t="shared" si="158"/>
        <v/>
      </c>
      <c r="O344" s="34"/>
      <c r="P344" s="34"/>
      <c r="Q344" s="34"/>
      <c r="R344" s="34" t="str">
        <f t="shared" si="177"/>
        <v/>
      </c>
      <c r="S344" s="31" t="str">
        <f t="shared" si="159"/>
        <v/>
      </c>
      <c r="T344" s="51"/>
      <c r="U344" s="33"/>
      <c r="V344" s="34"/>
      <c r="W344" s="34" t="str">
        <f t="shared" si="160"/>
        <v/>
      </c>
      <c r="X344" s="34"/>
      <c r="Y344" s="34"/>
      <c r="Z344" s="34"/>
      <c r="AA344" s="34" t="str">
        <f t="shared" si="178"/>
        <v/>
      </c>
      <c r="AB344" s="31" t="str">
        <f t="shared" si="161"/>
        <v/>
      </c>
      <c r="AC344" s="51"/>
      <c r="AD344" s="33"/>
      <c r="AE344" s="34"/>
      <c r="AF344" s="34" t="str">
        <f t="shared" si="162"/>
        <v/>
      </c>
      <c r="AG344" s="34"/>
      <c r="AH344" s="34"/>
      <c r="AI344" s="34"/>
      <c r="AJ344" s="34" t="str">
        <f t="shared" si="179"/>
        <v/>
      </c>
      <c r="AK344" s="31" t="str">
        <f t="shared" si="163"/>
        <v/>
      </c>
      <c r="AL344" s="51"/>
      <c r="AM344" s="33"/>
      <c r="AN344" s="34"/>
      <c r="AO344" s="34" t="str">
        <f t="shared" si="164"/>
        <v/>
      </c>
      <c r="AP344" s="34"/>
      <c r="AQ344" s="34"/>
      <c r="AR344" s="34"/>
      <c r="AS344" s="34" t="str">
        <f t="shared" si="180"/>
        <v/>
      </c>
      <c r="AT344" s="31" t="str">
        <f t="shared" si="165"/>
        <v/>
      </c>
      <c r="AU344" s="51"/>
      <c r="AV344" s="33"/>
      <c r="AW344" s="34"/>
      <c r="AX344" s="34" t="str">
        <f t="shared" si="166"/>
        <v/>
      </c>
      <c r="AY344" s="34"/>
      <c r="AZ344" s="34"/>
      <c r="BA344" s="34"/>
      <c r="BB344" s="34" t="str">
        <f t="shared" si="181"/>
        <v/>
      </c>
      <c r="BC344" s="31" t="str">
        <f t="shared" si="167"/>
        <v/>
      </c>
      <c r="BD344" s="51"/>
      <c r="BE344" s="33"/>
      <c r="BF344" s="34"/>
      <c r="BG344" s="34" t="str">
        <f t="shared" si="168"/>
        <v/>
      </c>
      <c r="BH344" s="34"/>
      <c r="BI344" s="34"/>
      <c r="BJ344" s="34"/>
      <c r="BK344" s="34" t="str">
        <f t="shared" si="182"/>
        <v/>
      </c>
      <c r="BL344" s="31" t="str">
        <f t="shared" si="169"/>
        <v/>
      </c>
      <c r="BM344" s="51"/>
      <c r="BN344" s="33"/>
      <c r="BO344" s="34"/>
      <c r="BP344" s="34" t="str">
        <f t="shared" si="170"/>
        <v/>
      </c>
      <c r="BQ344" s="34"/>
      <c r="BR344" s="34"/>
      <c r="BS344" s="34"/>
      <c r="BT344" s="34" t="str">
        <f t="shared" si="183"/>
        <v/>
      </c>
      <c r="BU344" s="31" t="str">
        <f t="shared" si="171"/>
        <v/>
      </c>
      <c r="BV344" s="51"/>
      <c r="BW344" s="33"/>
      <c r="BX344" s="34"/>
      <c r="BY344" s="34" t="str">
        <f t="shared" si="172"/>
        <v/>
      </c>
      <c r="BZ344" s="34"/>
      <c r="CA344" s="34"/>
      <c r="CB344" s="34"/>
      <c r="CC344" s="34" t="str">
        <f t="shared" si="184"/>
        <v/>
      </c>
      <c r="CD344" s="31" t="str">
        <f t="shared" si="173"/>
        <v/>
      </c>
      <c r="CE344" s="51"/>
      <c r="CF344" s="33"/>
      <c r="CG344" s="34" t="str">
        <f>IF($A344="","",IF(CF344="","I",LOOKUP(CF344/CH$2,{0,0.4,0.45,0.5,0.55,0.6,0.65,0.7,0.75,0.8,1},{"F","D","C","C+","B-","B","B+","A-","A","A+"})))</f>
        <v/>
      </c>
      <c r="CH344" s="35" t="str">
        <f>IF($A344="","",IF(CF344="","--",LOOKUP(CF344/CH$2,{0,0.4,0.45,0.5,0.55,0.6,0.65,0.7,0.75,0.8,1},{0,2,2.25,2.5,2.75,3,3.25,3.5,3.75,4})))</f>
        <v/>
      </c>
      <c r="CI344" s="52"/>
      <c r="CJ344" s="36"/>
      <c r="CK344" s="36"/>
      <c r="CL344" s="36" t="str">
        <f t="shared" si="174"/>
        <v/>
      </c>
      <c r="CM344" s="36"/>
      <c r="CN344" s="37"/>
      <c r="CO344" s="36"/>
      <c r="CP344" s="60" t="str">
        <f t="shared" si="175"/>
        <v/>
      </c>
      <c r="CQ344" s="64"/>
      <c r="CR344" s="35"/>
    </row>
    <row r="345" spans="1:96" s="38" customFormat="1" x14ac:dyDescent="0.25">
      <c r="A345" s="31"/>
      <c r="B345" s="32"/>
      <c r="C345" s="33"/>
      <c r="D345" s="34"/>
      <c r="E345" s="34" t="str">
        <f t="shared" si="156"/>
        <v/>
      </c>
      <c r="F345" s="34"/>
      <c r="G345" s="34"/>
      <c r="H345" s="34"/>
      <c r="I345" s="34" t="str">
        <f t="shared" si="176"/>
        <v/>
      </c>
      <c r="J345" s="34" t="str">
        <f t="shared" si="157"/>
        <v/>
      </c>
      <c r="K345" s="51"/>
      <c r="L345" s="39"/>
      <c r="M345" s="34"/>
      <c r="N345" s="34" t="str">
        <f t="shared" si="158"/>
        <v/>
      </c>
      <c r="O345" s="34"/>
      <c r="P345" s="34"/>
      <c r="Q345" s="34"/>
      <c r="R345" s="34" t="str">
        <f t="shared" si="177"/>
        <v/>
      </c>
      <c r="S345" s="31" t="str">
        <f t="shared" si="159"/>
        <v/>
      </c>
      <c r="T345" s="51"/>
      <c r="U345" s="33"/>
      <c r="V345" s="34"/>
      <c r="W345" s="34" t="str">
        <f t="shared" si="160"/>
        <v/>
      </c>
      <c r="X345" s="34"/>
      <c r="Y345" s="34"/>
      <c r="Z345" s="34"/>
      <c r="AA345" s="34" t="str">
        <f t="shared" si="178"/>
        <v/>
      </c>
      <c r="AB345" s="31" t="str">
        <f t="shared" si="161"/>
        <v/>
      </c>
      <c r="AC345" s="51"/>
      <c r="AD345" s="33"/>
      <c r="AE345" s="34"/>
      <c r="AF345" s="34" t="str">
        <f t="shared" si="162"/>
        <v/>
      </c>
      <c r="AG345" s="34"/>
      <c r="AH345" s="34"/>
      <c r="AI345" s="34"/>
      <c r="AJ345" s="34" t="str">
        <f t="shared" si="179"/>
        <v/>
      </c>
      <c r="AK345" s="31" t="str">
        <f t="shared" si="163"/>
        <v/>
      </c>
      <c r="AL345" s="51"/>
      <c r="AM345" s="33"/>
      <c r="AN345" s="34"/>
      <c r="AO345" s="34" t="str">
        <f t="shared" si="164"/>
        <v/>
      </c>
      <c r="AP345" s="34"/>
      <c r="AQ345" s="34"/>
      <c r="AR345" s="34"/>
      <c r="AS345" s="34" t="str">
        <f t="shared" si="180"/>
        <v/>
      </c>
      <c r="AT345" s="31" t="str">
        <f t="shared" si="165"/>
        <v/>
      </c>
      <c r="AU345" s="51"/>
      <c r="AV345" s="33"/>
      <c r="AW345" s="34"/>
      <c r="AX345" s="34" t="str">
        <f t="shared" si="166"/>
        <v/>
      </c>
      <c r="AY345" s="34"/>
      <c r="AZ345" s="34"/>
      <c r="BA345" s="34"/>
      <c r="BB345" s="34" t="str">
        <f t="shared" si="181"/>
        <v/>
      </c>
      <c r="BC345" s="31" t="str">
        <f t="shared" si="167"/>
        <v/>
      </c>
      <c r="BD345" s="51"/>
      <c r="BE345" s="33"/>
      <c r="BF345" s="34"/>
      <c r="BG345" s="34" t="str">
        <f t="shared" si="168"/>
        <v/>
      </c>
      <c r="BH345" s="34"/>
      <c r="BI345" s="34"/>
      <c r="BJ345" s="34"/>
      <c r="BK345" s="34" t="str">
        <f t="shared" si="182"/>
        <v/>
      </c>
      <c r="BL345" s="31" t="str">
        <f t="shared" si="169"/>
        <v/>
      </c>
      <c r="BM345" s="51"/>
      <c r="BN345" s="33"/>
      <c r="BO345" s="34"/>
      <c r="BP345" s="34" t="str">
        <f t="shared" si="170"/>
        <v/>
      </c>
      <c r="BQ345" s="34"/>
      <c r="BR345" s="34"/>
      <c r="BS345" s="34"/>
      <c r="BT345" s="34" t="str">
        <f t="shared" si="183"/>
        <v/>
      </c>
      <c r="BU345" s="31" t="str">
        <f t="shared" si="171"/>
        <v/>
      </c>
      <c r="BV345" s="51"/>
      <c r="BW345" s="33"/>
      <c r="BX345" s="34"/>
      <c r="BY345" s="34" t="str">
        <f t="shared" si="172"/>
        <v/>
      </c>
      <c r="BZ345" s="34"/>
      <c r="CA345" s="34"/>
      <c r="CB345" s="34"/>
      <c r="CC345" s="34" t="str">
        <f t="shared" si="184"/>
        <v/>
      </c>
      <c r="CD345" s="31" t="str">
        <f t="shared" si="173"/>
        <v/>
      </c>
      <c r="CE345" s="51"/>
      <c r="CF345" s="33"/>
      <c r="CG345" s="34" t="str">
        <f>IF($A345="","",IF(CF345="","I",LOOKUP(CF345/CH$2,{0,0.4,0.45,0.5,0.55,0.6,0.65,0.7,0.75,0.8,1},{"F","D","C","C+","B-","B","B+","A-","A","A+"})))</f>
        <v/>
      </c>
      <c r="CH345" s="35" t="str">
        <f>IF($A345="","",IF(CF345="","--",LOOKUP(CF345/CH$2,{0,0.4,0.45,0.5,0.55,0.6,0.65,0.7,0.75,0.8,1},{0,2,2.25,2.5,2.75,3,3.25,3.5,3.75,4})))</f>
        <v/>
      </c>
      <c r="CI345" s="52"/>
      <c r="CJ345" s="36"/>
      <c r="CK345" s="36"/>
      <c r="CL345" s="36" t="str">
        <f t="shared" si="174"/>
        <v/>
      </c>
      <c r="CM345" s="36"/>
      <c r="CN345" s="37"/>
      <c r="CO345" s="36"/>
      <c r="CP345" s="60" t="str">
        <f t="shared" si="175"/>
        <v/>
      </c>
      <c r="CQ345" s="64"/>
      <c r="CR345" s="35"/>
    </row>
    <row r="346" spans="1:96" s="38" customFormat="1" x14ac:dyDescent="0.25">
      <c r="A346" s="31"/>
      <c r="B346" s="32"/>
      <c r="C346" s="33"/>
      <c r="D346" s="34"/>
      <c r="E346" s="34" t="str">
        <f t="shared" si="156"/>
        <v/>
      </c>
      <c r="F346" s="34"/>
      <c r="G346" s="34"/>
      <c r="H346" s="34"/>
      <c r="I346" s="34" t="str">
        <f t="shared" si="176"/>
        <v/>
      </c>
      <c r="J346" s="34" t="str">
        <f t="shared" si="157"/>
        <v/>
      </c>
      <c r="K346" s="51"/>
      <c r="L346" s="39"/>
      <c r="M346" s="34"/>
      <c r="N346" s="34" t="str">
        <f t="shared" si="158"/>
        <v/>
      </c>
      <c r="O346" s="34"/>
      <c r="P346" s="34"/>
      <c r="Q346" s="34"/>
      <c r="R346" s="34" t="str">
        <f t="shared" si="177"/>
        <v/>
      </c>
      <c r="S346" s="31" t="str">
        <f t="shared" si="159"/>
        <v/>
      </c>
      <c r="T346" s="51"/>
      <c r="U346" s="33"/>
      <c r="V346" s="34"/>
      <c r="W346" s="34" t="str">
        <f t="shared" si="160"/>
        <v/>
      </c>
      <c r="X346" s="34"/>
      <c r="Y346" s="34"/>
      <c r="Z346" s="34"/>
      <c r="AA346" s="34" t="str">
        <f t="shared" si="178"/>
        <v/>
      </c>
      <c r="AB346" s="31" t="str">
        <f t="shared" si="161"/>
        <v/>
      </c>
      <c r="AC346" s="51"/>
      <c r="AD346" s="33"/>
      <c r="AE346" s="34"/>
      <c r="AF346" s="34" t="str">
        <f t="shared" si="162"/>
        <v/>
      </c>
      <c r="AG346" s="34"/>
      <c r="AH346" s="34"/>
      <c r="AI346" s="34"/>
      <c r="AJ346" s="34" t="str">
        <f t="shared" si="179"/>
        <v/>
      </c>
      <c r="AK346" s="31" t="str">
        <f t="shared" si="163"/>
        <v/>
      </c>
      <c r="AL346" s="51"/>
      <c r="AM346" s="33"/>
      <c r="AN346" s="34"/>
      <c r="AO346" s="34" t="str">
        <f t="shared" si="164"/>
        <v/>
      </c>
      <c r="AP346" s="34"/>
      <c r="AQ346" s="34"/>
      <c r="AR346" s="34"/>
      <c r="AS346" s="34" t="str">
        <f t="shared" si="180"/>
        <v/>
      </c>
      <c r="AT346" s="31" t="str">
        <f t="shared" si="165"/>
        <v/>
      </c>
      <c r="AU346" s="51"/>
      <c r="AV346" s="33"/>
      <c r="AW346" s="34"/>
      <c r="AX346" s="34" t="str">
        <f t="shared" si="166"/>
        <v/>
      </c>
      <c r="AY346" s="34"/>
      <c r="AZ346" s="34"/>
      <c r="BA346" s="34"/>
      <c r="BB346" s="34" t="str">
        <f t="shared" si="181"/>
        <v/>
      </c>
      <c r="BC346" s="31" t="str">
        <f t="shared" si="167"/>
        <v/>
      </c>
      <c r="BD346" s="51"/>
      <c r="BE346" s="33"/>
      <c r="BF346" s="34"/>
      <c r="BG346" s="34" t="str">
        <f t="shared" si="168"/>
        <v/>
      </c>
      <c r="BH346" s="34"/>
      <c r="BI346" s="34"/>
      <c r="BJ346" s="34"/>
      <c r="BK346" s="34" t="str">
        <f t="shared" si="182"/>
        <v/>
      </c>
      <c r="BL346" s="31" t="str">
        <f t="shared" si="169"/>
        <v/>
      </c>
      <c r="BM346" s="51"/>
      <c r="BN346" s="33"/>
      <c r="BO346" s="34"/>
      <c r="BP346" s="34" t="str">
        <f t="shared" si="170"/>
        <v/>
      </c>
      <c r="BQ346" s="34"/>
      <c r="BR346" s="34"/>
      <c r="BS346" s="34"/>
      <c r="BT346" s="34" t="str">
        <f t="shared" si="183"/>
        <v/>
      </c>
      <c r="BU346" s="31" t="str">
        <f t="shared" si="171"/>
        <v/>
      </c>
      <c r="BV346" s="51"/>
      <c r="BW346" s="33"/>
      <c r="BX346" s="34"/>
      <c r="BY346" s="34" t="str">
        <f t="shared" si="172"/>
        <v/>
      </c>
      <c r="BZ346" s="34"/>
      <c r="CA346" s="34"/>
      <c r="CB346" s="34"/>
      <c r="CC346" s="34" t="str">
        <f t="shared" si="184"/>
        <v/>
      </c>
      <c r="CD346" s="31" t="str">
        <f t="shared" si="173"/>
        <v/>
      </c>
      <c r="CE346" s="51"/>
      <c r="CF346" s="33"/>
      <c r="CG346" s="34" t="str">
        <f>IF($A346="","",IF(CF346="","I",LOOKUP(CF346/CH$2,{0,0.4,0.45,0.5,0.55,0.6,0.65,0.7,0.75,0.8,1},{"F","D","C","C+","B-","B","B+","A-","A","A+"})))</f>
        <v/>
      </c>
      <c r="CH346" s="35" t="str">
        <f>IF($A346="","",IF(CF346="","--",LOOKUP(CF346/CH$2,{0,0.4,0.45,0.5,0.55,0.6,0.65,0.7,0.75,0.8,1},{0,2,2.25,2.5,2.75,3,3.25,3.5,3.75,4})))</f>
        <v/>
      </c>
      <c r="CI346" s="52"/>
      <c r="CJ346" s="36"/>
      <c r="CK346" s="36"/>
      <c r="CL346" s="36" t="str">
        <f t="shared" si="174"/>
        <v/>
      </c>
      <c r="CM346" s="36"/>
      <c r="CN346" s="37"/>
      <c r="CO346" s="36"/>
      <c r="CP346" s="60" t="str">
        <f t="shared" si="175"/>
        <v/>
      </c>
      <c r="CQ346" s="64"/>
      <c r="CR346" s="35"/>
    </row>
    <row r="347" spans="1:96" s="38" customFormat="1" x14ac:dyDescent="0.25">
      <c r="A347" s="31"/>
      <c r="B347" s="32"/>
      <c r="C347" s="33"/>
      <c r="D347" s="34"/>
      <c r="E347" s="34" t="str">
        <f t="shared" si="156"/>
        <v/>
      </c>
      <c r="F347" s="34"/>
      <c r="G347" s="34"/>
      <c r="H347" s="34"/>
      <c r="I347" s="34" t="str">
        <f t="shared" si="176"/>
        <v/>
      </c>
      <c r="J347" s="34" t="str">
        <f t="shared" si="157"/>
        <v/>
      </c>
      <c r="K347" s="51"/>
      <c r="L347" s="39"/>
      <c r="M347" s="34"/>
      <c r="N347" s="34" t="str">
        <f t="shared" si="158"/>
        <v/>
      </c>
      <c r="O347" s="34"/>
      <c r="P347" s="34"/>
      <c r="Q347" s="34"/>
      <c r="R347" s="34" t="str">
        <f t="shared" si="177"/>
        <v/>
      </c>
      <c r="S347" s="31" t="str">
        <f t="shared" si="159"/>
        <v/>
      </c>
      <c r="T347" s="51"/>
      <c r="U347" s="33"/>
      <c r="V347" s="34"/>
      <c r="W347" s="34" t="str">
        <f t="shared" si="160"/>
        <v/>
      </c>
      <c r="X347" s="34"/>
      <c r="Y347" s="34"/>
      <c r="Z347" s="34"/>
      <c r="AA347" s="34" t="str">
        <f t="shared" si="178"/>
        <v/>
      </c>
      <c r="AB347" s="31" t="str">
        <f t="shared" si="161"/>
        <v/>
      </c>
      <c r="AC347" s="51"/>
      <c r="AD347" s="33"/>
      <c r="AE347" s="34"/>
      <c r="AF347" s="34" t="str">
        <f t="shared" si="162"/>
        <v/>
      </c>
      <c r="AG347" s="34"/>
      <c r="AH347" s="34"/>
      <c r="AI347" s="34"/>
      <c r="AJ347" s="34" t="str">
        <f t="shared" si="179"/>
        <v/>
      </c>
      <c r="AK347" s="31" t="str">
        <f t="shared" si="163"/>
        <v/>
      </c>
      <c r="AL347" s="51"/>
      <c r="AM347" s="33"/>
      <c r="AN347" s="34"/>
      <c r="AO347" s="34" t="str">
        <f t="shared" si="164"/>
        <v/>
      </c>
      <c r="AP347" s="34"/>
      <c r="AQ347" s="34"/>
      <c r="AR347" s="34"/>
      <c r="AS347" s="34" t="str">
        <f t="shared" si="180"/>
        <v/>
      </c>
      <c r="AT347" s="31" t="str">
        <f t="shared" si="165"/>
        <v/>
      </c>
      <c r="AU347" s="51"/>
      <c r="AV347" s="33"/>
      <c r="AW347" s="34"/>
      <c r="AX347" s="34" t="str">
        <f t="shared" si="166"/>
        <v/>
      </c>
      <c r="AY347" s="34"/>
      <c r="AZ347" s="34"/>
      <c r="BA347" s="34"/>
      <c r="BB347" s="34" t="str">
        <f t="shared" si="181"/>
        <v/>
      </c>
      <c r="BC347" s="31" t="str">
        <f t="shared" si="167"/>
        <v/>
      </c>
      <c r="BD347" s="51"/>
      <c r="BE347" s="33"/>
      <c r="BF347" s="34"/>
      <c r="BG347" s="34" t="str">
        <f t="shared" si="168"/>
        <v/>
      </c>
      <c r="BH347" s="34"/>
      <c r="BI347" s="34"/>
      <c r="BJ347" s="34"/>
      <c r="BK347" s="34" t="str">
        <f t="shared" si="182"/>
        <v/>
      </c>
      <c r="BL347" s="31" t="str">
        <f t="shared" si="169"/>
        <v/>
      </c>
      <c r="BM347" s="51"/>
      <c r="BN347" s="33"/>
      <c r="BO347" s="34"/>
      <c r="BP347" s="34" t="str">
        <f t="shared" si="170"/>
        <v/>
      </c>
      <c r="BQ347" s="34"/>
      <c r="BR347" s="34"/>
      <c r="BS347" s="34"/>
      <c r="BT347" s="34" t="str">
        <f t="shared" si="183"/>
        <v/>
      </c>
      <c r="BU347" s="31" t="str">
        <f t="shared" si="171"/>
        <v/>
      </c>
      <c r="BV347" s="51"/>
      <c r="BW347" s="33"/>
      <c r="BX347" s="34"/>
      <c r="BY347" s="34" t="str">
        <f t="shared" si="172"/>
        <v/>
      </c>
      <c r="BZ347" s="34"/>
      <c r="CA347" s="34"/>
      <c r="CB347" s="34"/>
      <c r="CC347" s="34" t="str">
        <f t="shared" si="184"/>
        <v/>
      </c>
      <c r="CD347" s="31" t="str">
        <f t="shared" si="173"/>
        <v/>
      </c>
      <c r="CE347" s="51"/>
      <c r="CF347" s="33"/>
      <c r="CG347" s="34" t="str">
        <f>IF($A347="","",IF(CF347="","I",LOOKUP(CF347/CH$2,{0,0.4,0.45,0.5,0.55,0.6,0.65,0.7,0.75,0.8,1},{"F","D","C","C+","B-","B","B+","A-","A","A+"})))</f>
        <v/>
      </c>
      <c r="CH347" s="35" t="str">
        <f>IF($A347="","",IF(CF347="","--",LOOKUP(CF347/CH$2,{0,0.4,0.45,0.5,0.55,0.6,0.65,0.7,0.75,0.8,1},{0,2,2.25,2.5,2.75,3,3.25,3.5,3.75,4})))</f>
        <v/>
      </c>
      <c r="CI347" s="52"/>
      <c r="CJ347" s="36"/>
      <c r="CK347" s="36"/>
      <c r="CL347" s="36" t="str">
        <f t="shared" si="174"/>
        <v/>
      </c>
      <c r="CM347" s="36"/>
      <c r="CN347" s="37"/>
      <c r="CO347" s="36"/>
      <c r="CP347" s="60" t="str">
        <f t="shared" si="175"/>
        <v/>
      </c>
      <c r="CQ347" s="64"/>
      <c r="CR347" s="35"/>
    </row>
    <row r="348" spans="1:96" s="38" customFormat="1" x14ac:dyDescent="0.25">
      <c r="A348" s="31"/>
      <c r="B348" s="32"/>
      <c r="C348" s="33"/>
      <c r="D348" s="34"/>
      <c r="E348" s="34" t="str">
        <f t="shared" si="156"/>
        <v/>
      </c>
      <c r="F348" s="34"/>
      <c r="G348" s="34"/>
      <c r="H348" s="34"/>
      <c r="I348" s="34" t="str">
        <f t="shared" si="176"/>
        <v/>
      </c>
      <c r="J348" s="34" t="str">
        <f t="shared" si="157"/>
        <v/>
      </c>
      <c r="K348" s="51"/>
      <c r="L348" s="39"/>
      <c r="M348" s="34"/>
      <c r="N348" s="34" t="str">
        <f t="shared" si="158"/>
        <v/>
      </c>
      <c r="O348" s="34"/>
      <c r="P348" s="34"/>
      <c r="Q348" s="34"/>
      <c r="R348" s="34" t="str">
        <f t="shared" si="177"/>
        <v/>
      </c>
      <c r="S348" s="31" t="str">
        <f t="shared" si="159"/>
        <v/>
      </c>
      <c r="T348" s="51"/>
      <c r="U348" s="33"/>
      <c r="V348" s="34"/>
      <c r="W348" s="34" t="str">
        <f t="shared" si="160"/>
        <v/>
      </c>
      <c r="X348" s="34"/>
      <c r="Y348" s="34"/>
      <c r="Z348" s="34"/>
      <c r="AA348" s="34" t="str">
        <f t="shared" si="178"/>
        <v/>
      </c>
      <c r="AB348" s="31" t="str">
        <f t="shared" si="161"/>
        <v/>
      </c>
      <c r="AC348" s="51"/>
      <c r="AD348" s="33"/>
      <c r="AE348" s="34"/>
      <c r="AF348" s="34" t="str">
        <f t="shared" si="162"/>
        <v/>
      </c>
      <c r="AG348" s="34"/>
      <c r="AH348" s="34"/>
      <c r="AI348" s="34"/>
      <c r="AJ348" s="34" t="str">
        <f t="shared" si="179"/>
        <v/>
      </c>
      <c r="AK348" s="31" t="str">
        <f t="shared" si="163"/>
        <v/>
      </c>
      <c r="AL348" s="51"/>
      <c r="AM348" s="33"/>
      <c r="AN348" s="34"/>
      <c r="AO348" s="34" t="str">
        <f t="shared" si="164"/>
        <v/>
      </c>
      <c r="AP348" s="34"/>
      <c r="AQ348" s="34"/>
      <c r="AR348" s="34"/>
      <c r="AS348" s="34" t="str">
        <f t="shared" si="180"/>
        <v/>
      </c>
      <c r="AT348" s="31" t="str">
        <f t="shared" si="165"/>
        <v/>
      </c>
      <c r="AU348" s="51"/>
      <c r="AV348" s="33"/>
      <c r="AW348" s="34"/>
      <c r="AX348" s="34" t="str">
        <f t="shared" si="166"/>
        <v/>
      </c>
      <c r="AY348" s="34"/>
      <c r="AZ348" s="34"/>
      <c r="BA348" s="34"/>
      <c r="BB348" s="34" t="str">
        <f t="shared" si="181"/>
        <v/>
      </c>
      <c r="BC348" s="31" t="str">
        <f t="shared" si="167"/>
        <v/>
      </c>
      <c r="BD348" s="51"/>
      <c r="BE348" s="33"/>
      <c r="BF348" s="34"/>
      <c r="BG348" s="34" t="str">
        <f t="shared" si="168"/>
        <v/>
      </c>
      <c r="BH348" s="34"/>
      <c r="BI348" s="34"/>
      <c r="BJ348" s="34"/>
      <c r="BK348" s="34" t="str">
        <f t="shared" si="182"/>
        <v/>
      </c>
      <c r="BL348" s="31" t="str">
        <f t="shared" si="169"/>
        <v/>
      </c>
      <c r="BM348" s="51"/>
      <c r="BN348" s="33"/>
      <c r="BO348" s="34"/>
      <c r="BP348" s="34" t="str">
        <f t="shared" si="170"/>
        <v/>
      </c>
      <c r="BQ348" s="34"/>
      <c r="BR348" s="34"/>
      <c r="BS348" s="34"/>
      <c r="BT348" s="34" t="str">
        <f t="shared" si="183"/>
        <v/>
      </c>
      <c r="BU348" s="31" t="str">
        <f t="shared" si="171"/>
        <v/>
      </c>
      <c r="BV348" s="51"/>
      <c r="BW348" s="33"/>
      <c r="BX348" s="34"/>
      <c r="BY348" s="34" t="str">
        <f t="shared" si="172"/>
        <v/>
      </c>
      <c r="BZ348" s="34"/>
      <c r="CA348" s="34"/>
      <c r="CB348" s="34"/>
      <c r="CC348" s="34" t="str">
        <f t="shared" si="184"/>
        <v/>
      </c>
      <c r="CD348" s="31" t="str">
        <f t="shared" si="173"/>
        <v/>
      </c>
      <c r="CE348" s="51"/>
      <c r="CF348" s="33"/>
      <c r="CG348" s="34" t="str">
        <f>IF($A348="","",IF(CF348="","I",LOOKUP(CF348/CH$2,{0,0.4,0.45,0.5,0.55,0.6,0.65,0.7,0.75,0.8,1},{"F","D","C","C+","B-","B","B+","A-","A","A+"})))</f>
        <v/>
      </c>
      <c r="CH348" s="35" t="str">
        <f>IF($A348="","",IF(CF348="","--",LOOKUP(CF348/CH$2,{0,0.4,0.45,0.5,0.55,0.6,0.65,0.7,0.75,0.8,1},{0,2,2.25,2.5,2.75,3,3.25,3.5,3.75,4})))</f>
        <v/>
      </c>
      <c r="CI348" s="52"/>
      <c r="CJ348" s="36"/>
      <c r="CK348" s="36"/>
      <c r="CL348" s="36" t="str">
        <f t="shared" si="174"/>
        <v/>
      </c>
      <c r="CM348" s="36"/>
      <c r="CN348" s="37"/>
      <c r="CO348" s="36"/>
      <c r="CP348" s="60" t="str">
        <f t="shared" si="175"/>
        <v/>
      </c>
      <c r="CQ348" s="64"/>
      <c r="CR348" s="35"/>
    </row>
    <row r="349" spans="1:96" s="38" customFormat="1" x14ac:dyDescent="0.25">
      <c r="A349" s="31"/>
      <c r="B349" s="32"/>
      <c r="C349" s="33"/>
      <c r="D349" s="34"/>
      <c r="E349" s="34" t="str">
        <f t="shared" si="156"/>
        <v/>
      </c>
      <c r="F349" s="34"/>
      <c r="G349" s="34"/>
      <c r="H349" s="34"/>
      <c r="I349" s="34" t="str">
        <f t="shared" si="176"/>
        <v/>
      </c>
      <c r="J349" s="34" t="str">
        <f t="shared" si="157"/>
        <v/>
      </c>
      <c r="K349" s="51"/>
      <c r="L349" s="39"/>
      <c r="M349" s="34"/>
      <c r="N349" s="34" t="str">
        <f t="shared" si="158"/>
        <v/>
      </c>
      <c r="O349" s="34"/>
      <c r="P349" s="34"/>
      <c r="Q349" s="34"/>
      <c r="R349" s="34" t="str">
        <f t="shared" si="177"/>
        <v/>
      </c>
      <c r="S349" s="31" t="str">
        <f t="shared" si="159"/>
        <v/>
      </c>
      <c r="T349" s="51"/>
      <c r="U349" s="33"/>
      <c r="V349" s="34"/>
      <c r="W349" s="34" t="str">
        <f t="shared" si="160"/>
        <v/>
      </c>
      <c r="X349" s="34"/>
      <c r="Y349" s="34"/>
      <c r="Z349" s="34"/>
      <c r="AA349" s="34" t="str">
        <f t="shared" si="178"/>
        <v/>
      </c>
      <c r="AB349" s="31" t="str">
        <f t="shared" si="161"/>
        <v/>
      </c>
      <c r="AC349" s="51"/>
      <c r="AD349" s="33"/>
      <c r="AE349" s="34"/>
      <c r="AF349" s="34" t="str">
        <f t="shared" si="162"/>
        <v/>
      </c>
      <c r="AG349" s="34"/>
      <c r="AH349" s="34"/>
      <c r="AI349" s="34"/>
      <c r="AJ349" s="34" t="str">
        <f t="shared" si="179"/>
        <v/>
      </c>
      <c r="AK349" s="31" t="str">
        <f t="shared" si="163"/>
        <v/>
      </c>
      <c r="AL349" s="51"/>
      <c r="AM349" s="33"/>
      <c r="AN349" s="34"/>
      <c r="AO349" s="34" t="str">
        <f t="shared" si="164"/>
        <v/>
      </c>
      <c r="AP349" s="34"/>
      <c r="AQ349" s="34"/>
      <c r="AR349" s="34"/>
      <c r="AS349" s="34" t="str">
        <f t="shared" si="180"/>
        <v/>
      </c>
      <c r="AT349" s="31" t="str">
        <f t="shared" si="165"/>
        <v/>
      </c>
      <c r="AU349" s="51"/>
      <c r="AV349" s="33"/>
      <c r="AW349" s="34"/>
      <c r="AX349" s="34" t="str">
        <f t="shared" si="166"/>
        <v/>
      </c>
      <c r="AY349" s="34"/>
      <c r="AZ349" s="34"/>
      <c r="BA349" s="34"/>
      <c r="BB349" s="34" t="str">
        <f t="shared" si="181"/>
        <v/>
      </c>
      <c r="BC349" s="31" t="str">
        <f t="shared" si="167"/>
        <v/>
      </c>
      <c r="BD349" s="51"/>
      <c r="BE349" s="33"/>
      <c r="BF349" s="34"/>
      <c r="BG349" s="34" t="str">
        <f t="shared" si="168"/>
        <v/>
      </c>
      <c r="BH349" s="34"/>
      <c r="BI349" s="34"/>
      <c r="BJ349" s="34"/>
      <c r="BK349" s="34" t="str">
        <f t="shared" si="182"/>
        <v/>
      </c>
      <c r="BL349" s="31" t="str">
        <f t="shared" si="169"/>
        <v/>
      </c>
      <c r="BM349" s="51"/>
      <c r="BN349" s="33"/>
      <c r="BO349" s="34"/>
      <c r="BP349" s="34" t="str">
        <f t="shared" si="170"/>
        <v/>
      </c>
      <c r="BQ349" s="34"/>
      <c r="BR349" s="34"/>
      <c r="BS349" s="34"/>
      <c r="BT349" s="34" t="str">
        <f t="shared" si="183"/>
        <v/>
      </c>
      <c r="BU349" s="31" t="str">
        <f t="shared" si="171"/>
        <v/>
      </c>
      <c r="BV349" s="51"/>
      <c r="BW349" s="33"/>
      <c r="BX349" s="34"/>
      <c r="BY349" s="34" t="str">
        <f t="shared" si="172"/>
        <v/>
      </c>
      <c r="BZ349" s="34"/>
      <c r="CA349" s="34"/>
      <c r="CB349" s="34"/>
      <c r="CC349" s="34" t="str">
        <f t="shared" si="184"/>
        <v/>
      </c>
      <c r="CD349" s="31" t="str">
        <f t="shared" si="173"/>
        <v/>
      </c>
      <c r="CE349" s="51"/>
      <c r="CF349" s="33"/>
      <c r="CG349" s="34" t="str">
        <f>IF($A349="","",IF(CF349="","I",LOOKUP(CF349/CH$2,{0,0.4,0.45,0.5,0.55,0.6,0.65,0.7,0.75,0.8,1},{"F","D","C","C+","B-","B","B+","A-","A","A+"})))</f>
        <v/>
      </c>
      <c r="CH349" s="35" t="str">
        <f>IF($A349="","",IF(CF349="","--",LOOKUP(CF349/CH$2,{0,0.4,0.45,0.5,0.55,0.6,0.65,0.7,0.75,0.8,1},{0,2,2.25,2.5,2.75,3,3.25,3.5,3.75,4})))</f>
        <v/>
      </c>
      <c r="CI349" s="52"/>
      <c r="CJ349" s="36"/>
      <c r="CK349" s="36"/>
      <c r="CL349" s="36" t="str">
        <f t="shared" si="174"/>
        <v/>
      </c>
      <c r="CM349" s="36"/>
      <c r="CN349" s="37"/>
      <c r="CO349" s="36"/>
      <c r="CP349" s="60" t="str">
        <f t="shared" si="175"/>
        <v/>
      </c>
      <c r="CQ349" s="64"/>
      <c r="CR349" s="35"/>
    </row>
    <row r="350" spans="1:96" s="38" customFormat="1" x14ac:dyDescent="0.25">
      <c r="A350" s="31"/>
      <c r="B350" s="32"/>
      <c r="C350" s="33"/>
      <c r="D350" s="34"/>
      <c r="E350" s="34" t="str">
        <f t="shared" si="156"/>
        <v/>
      </c>
      <c r="F350" s="34"/>
      <c r="G350" s="34"/>
      <c r="H350" s="34"/>
      <c r="I350" s="34" t="str">
        <f t="shared" si="176"/>
        <v/>
      </c>
      <c r="J350" s="34" t="str">
        <f t="shared" si="157"/>
        <v/>
      </c>
      <c r="K350" s="51"/>
      <c r="L350" s="39"/>
      <c r="M350" s="34"/>
      <c r="N350" s="34" t="str">
        <f t="shared" si="158"/>
        <v/>
      </c>
      <c r="O350" s="34"/>
      <c r="P350" s="34"/>
      <c r="Q350" s="34"/>
      <c r="R350" s="34" t="str">
        <f t="shared" si="177"/>
        <v/>
      </c>
      <c r="S350" s="31" t="str">
        <f t="shared" si="159"/>
        <v/>
      </c>
      <c r="T350" s="51"/>
      <c r="U350" s="33"/>
      <c r="V350" s="34"/>
      <c r="W350" s="34" t="str">
        <f t="shared" si="160"/>
        <v/>
      </c>
      <c r="X350" s="34"/>
      <c r="Y350" s="34"/>
      <c r="Z350" s="34"/>
      <c r="AA350" s="34" t="str">
        <f t="shared" si="178"/>
        <v/>
      </c>
      <c r="AB350" s="31" t="str">
        <f t="shared" si="161"/>
        <v/>
      </c>
      <c r="AC350" s="51"/>
      <c r="AD350" s="33"/>
      <c r="AE350" s="34"/>
      <c r="AF350" s="34" t="str">
        <f t="shared" si="162"/>
        <v/>
      </c>
      <c r="AG350" s="34"/>
      <c r="AH350" s="34"/>
      <c r="AI350" s="34"/>
      <c r="AJ350" s="34" t="str">
        <f t="shared" si="179"/>
        <v/>
      </c>
      <c r="AK350" s="31" t="str">
        <f t="shared" si="163"/>
        <v/>
      </c>
      <c r="AL350" s="51"/>
      <c r="AM350" s="33"/>
      <c r="AN350" s="34"/>
      <c r="AO350" s="34" t="str">
        <f t="shared" si="164"/>
        <v/>
      </c>
      <c r="AP350" s="34"/>
      <c r="AQ350" s="34"/>
      <c r="AR350" s="34"/>
      <c r="AS350" s="34" t="str">
        <f t="shared" si="180"/>
        <v/>
      </c>
      <c r="AT350" s="31" t="str">
        <f t="shared" si="165"/>
        <v/>
      </c>
      <c r="AU350" s="51"/>
      <c r="AV350" s="33"/>
      <c r="AW350" s="34"/>
      <c r="AX350" s="34" t="str">
        <f t="shared" si="166"/>
        <v/>
      </c>
      <c r="AY350" s="34"/>
      <c r="AZ350" s="34"/>
      <c r="BA350" s="34"/>
      <c r="BB350" s="34" t="str">
        <f t="shared" si="181"/>
        <v/>
      </c>
      <c r="BC350" s="31" t="str">
        <f t="shared" si="167"/>
        <v/>
      </c>
      <c r="BD350" s="51"/>
      <c r="BE350" s="33"/>
      <c r="BF350" s="34"/>
      <c r="BG350" s="34" t="str">
        <f t="shared" si="168"/>
        <v/>
      </c>
      <c r="BH350" s="34"/>
      <c r="BI350" s="34"/>
      <c r="BJ350" s="34"/>
      <c r="BK350" s="34" t="str">
        <f t="shared" si="182"/>
        <v/>
      </c>
      <c r="BL350" s="31" t="str">
        <f t="shared" si="169"/>
        <v/>
      </c>
      <c r="BM350" s="51"/>
      <c r="BN350" s="33"/>
      <c r="BO350" s="34"/>
      <c r="BP350" s="34" t="str">
        <f t="shared" si="170"/>
        <v/>
      </c>
      <c r="BQ350" s="34"/>
      <c r="BR350" s="34"/>
      <c r="BS350" s="34"/>
      <c r="BT350" s="34" t="str">
        <f t="shared" si="183"/>
        <v/>
      </c>
      <c r="BU350" s="31" t="str">
        <f t="shared" si="171"/>
        <v/>
      </c>
      <c r="BV350" s="51"/>
      <c r="BW350" s="33"/>
      <c r="BX350" s="34"/>
      <c r="BY350" s="34" t="str">
        <f t="shared" si="172"/>
        <v/>
      </c>
      <c r="BZ350" s="34"/>
      <c r="CA350" s="34"/>
      <c r="CB350" s="34"/>
      <c r="CC350" s="34" t="str">
        <f t="shared" si="184"/>
        <v/>
      </c>
      <c r="CD350" s="31" t="str">
        <f t="shared" si="173"/>
        <v/>
      </c>
      <c r="CE350" s="51"/>
      <c r="CF350" s="33"/>
      <c r="CG350" s="34" t="str">
        <f>IF($A350="","",IF(CF350="","I",LOOKUP(CF350/CH$2,{0,0.4,0.45,0.5,0.55,0.6,0.65,0.7,0.75,0.8,1},{"F","D","C","C+","B-","B","B+","A-","A","A+"})))</f>
        <v/>
      </c>
      <c r="CH350" s="35" t="str">
        <f>IF($A350="","",IF(CF350="","--",LOOKUP(CF350/CH$2,{0,0.4,0.45,0.5,0.55,0.6,0.65,0.7,0.75,0.8,1},{0,2,2.25,2.5,2.75,3,3.25,3.5,3.75,4})))</f>
        <v/>
      </c>
      <c r="CI350" s="52"/>
      <c r="CJ350" s="36"/>
      <c r="CK350" s="36"/>
      <c r="CL350" s="36" t="str">
        <f t="shared" si="174"/>
        <v/>
      </c>
      <c r="CM350" s="36"/>
      <c r="CN350" s="37"/>
      <c r="CO350" s="36"/>
      <c r="CP350" s="60" t="str">
        <f t="shared" si="175"/>
        <v/>
      </c>
      <c r="CQ350" s="64"/>
      <c r="CR350" s="35"/>
    </row>
    <row r="351" spans="1:96" s="38" customFormat="1" x14ac:dyDescent="0.25">
      <c r="A351" s="31"/>
      <c r="B351" s="32"/>
      <c r="C351" s="33"/>
      <c r="D351" s="34"/>
      <c r="E351" s="34" t="str">
        <f t="shared" si="156"/>
        <v/>
      </c>
      <c r="F351" s="34"/>
      <c r="G351" s="34"/>
      <c r="H351" s="34"/>
      <c r="I351" s="34" t="str">
        <f t="shared" si="176"/>
        <v/>
      </c>
      <c r="J351" s="34" t="str">
        <f t="shared" si="157"/>
        <v/>
      </c>
      <c r="K351" s="51"/>
      <c r="L351" s="39"/>
      <c r="M351" s="34"/>
      <c r="N351" s="34" t="str">
        <f t="shared" si="158"/>
        <v/>
      </c>
      <c r="O351" s="34"/>
      <c r="P351" s="34"/>
      <c r="Q351" s="34"/>
      <c r="R351" s="34" t="str">
        <f t="shared" si="177"/>
        <v/>
      </c>
      <c r="S351" s="31" t="str">
        <f t="shared" si="159"/>
        <v/>
      </c>
      <c r="T351" s="51"/>
      <c r="U351" s="33"/>
      <c r="V351" s="34"/>
      <c r="W351" s="34" t="str">
        <f t="shared" si="160"/>
        <v/>
      </c>
      <c r="X351" s="34"/>
      <c r="Y351" s="34"/>
      <c r="Z351" s="34"/>
      <c r="AA351" s="34" t="str">
        <f t="shared" si="178"/>
        <v/>
      </c>
      <c r="AB351" s="31" t="str">
        <f t="shared" si="161"/>
        <v/>
      </c>
      <c r="AC351" s="51"/>
      <c r="AD351" s="33"/>
      <c r="AE351" s="34"/>
      <c r="AF351" s="34" t="str">
        <f t="shared" si="162"/>
        <v/>
      </c>
      <c r="AG351" s="34"/>
      <c r="AH351" s="34"/>
      <c r="AI351" s="34"/>
      <c r="AJ351" s="34" t="str">
        <f t="shared" si="179"/>
        <v/>
      </c>
      <c r="AK351" s="31" t="str">
        <f t="shared" si="163"/>
        <v/>
      </c>
      <c r="AL351" s="51"/>
      <c r="AM351" s="33"/>
      <c r="AN351" s="34"/>
      <c r="AO351" s="34" t="str">
        <f t="shared" si="164"/>
        <v/>
      </c>
      <c r="AP351" s="34"/>
      <c r="AQ351" s="34"/>
      <c r="AR351" s="34"/>
      <c r="AS351" s="34" t="str">
        <f t="shared" si="180"/>
        <v/>
      </c>
      <c r="AT351" s="31" t="str">
        <f t="shared" si="165"/>
        <v/>
      </c>
      <c r="AU351" s="51"/>
      <c r="AV351" s="33"/>
      <c r="AW351" s="34"/>
      <c r="AX351" s="34" t="str">
        <f t="shared" si="166"/>
        <v/>
      </c>
      <c r="AY351" s="34"/>
      <c r="AZ351" s="34"/>
      <c r="BA351" s="34"/>
      <c r="BB351" s="34" t="str">
        <f t="shared" si="181"/>
        <v/>
      </c>
      <c r="BC351" s="31" t="str">
        <f t="shared" si="167"/>
        <v/>
      </c>
      <c r="BD351" s="51"/>
      <c r="BE351" s="33"/>
      <c r="BF351" s="34"/>
      <c r="BG351" s="34" t="str">
        <f t="shared" si="168"/>
        <v/>
      </c>
      <c r="BH351" s="34"/>
      <c r="BI351" s="34"/>
      <c r="BJ351" s="34"/>
      <c r="BK351" s="34" t="str">
        <f t="shared" si="182"/>
        <v/>
      </c>
      <c r="BL351" s="31" t="str">
        <f t="shared" si="169"/>
        <v/>
      </c>
      <c r="BM351" s="51"/>
      <c r="BN351" s="33"/>
      <c r="BO351" s="34"/>
      <c r="BP351" s="34" t="str">
        <f t="shared" si="170"/>
        <v/>
      </c>
      <c r="BQ351" s="34"/>
      <c r="BR351" s="34"/>
      <c r="BS351" s="34"/>
      <c r="BT351" s="34" t="str">
        <f t="shared" si="183"/>
        <v/>
      </c>
      <c r="BU351" s="31" t="str">
        <f t="shared" si="171"/>
        <v/>
      </c>
      <c r="BV351" s="51"/>
      <c r="BW351" s="33"/>
      <c r="BX351" s="34"/>
      <c r="BY351" s="34" t="str">
        <f t="shared" si="172"/>
        <v/>
      </c>
      <c r="BZ351" s="34"/>
      <c r="CA351" s="34"/>
      <c r="CB351" s="34"/>
      <c r="CC351" s="34" t="str">
        <f t="shared" si="184"/>
        <v/>
      </c>
      <c r="CD351" s="31" t="str">
        <f t="shared" si="173"/>
        <v/>
      </c>
      <c r="CE351" s="51"/>
      <c r="CF351" s="33"/>
      <c r="CG351" s="34" t="str">
        <f>IF($A351="","",IF(CF351="","I",LOOKUP(CF351/CH$2,{0,0.4,0.45,0.5,0.55,0.6,0.65,0.7,0.75,0.8,1},{"F","D","C","C+","B-","B","B+","A-","A","A+"})))</f>
        <v/>
      </c>
      <c r="CH351" s="35" t="str">
        <f>IF($A351="","",IF(CF351="","--",LOOKUP(CF351/CH$2,{0,0.4,0.45,0.5,0.55,0.6,0.65,0.7,0.75,0.8,1},{0,2,2.25,2.5,2.75,3,3.25,3.5,3.75,4})))</f>
        <v/>
      </c>
      <c r="CI351" s="52"/>
      <c r="CJ351" s="36"/>
      <c r="CK351" s="36"/>
      <c r="CL351" s="36" t="str">
        <f t="shared" si="174"/>
        <v/>
      </c>
      <c r="CM351" s="36"/>
      <c r="CN351" s="37"/>
      <c r="CO351" s="36"/>
      <c r="CP351" s="60" t="str">
        <f t="shared" si="175"/>
        <v/>
      </c>
      <c r="CQ351" s="64"/>
      <c r="CR351" s="35"/>
    </row>
    <row r="352" spans="1:96" s="38" customFormat="1" x14ac:dyDescent="0.25">
      <c r="A352" s="31"/>
      <c r="B352" s="32"/>
      <c r="C352" s="33"/>
      <c r="D352" s="34"/>
      <c r="E352" s="34" t="str">
        <f t="shared" si="156"/>
        <v/>
      </c>
      <c r="F352" s="34"/>
      <c r="G352" s="34"/>
      <c r="H352" s="34"/>
      <c r="I352" s="34" t="str">
        <f t="shared" si="176"/>
        <v/>
      </c>
      <c r="J352" s="34" t="str">
        <f t="shared" si="157"/>
        <v/>
      </c>
      <c r="K352" s="51"/>
      <c r="L352" s="39"/>
      <c r="M352" s="34"/>
      <c r="N352" s="34" t="str">
        <f t="shared" si="158"/>
        <v/>
      </c>
      <c r="O352" s="34"/>
      <c r="P352" s="34"/>
      <c r="Q352" s="34"/>
      <c r="R352" s="34" t="str">
        <f t="shared" si="177"/>
        <v/>
      </c>
      <c r="S352" s="31" t="str">
        <f t="shared" si="159"/>
        <v/>
      </c>
      <c r="T352" s="51"/>
      <c r="U352" s="33"/>
      <c r="V352" s="34"/>
      <c r="W352" s="34" t="str">
        <f t="shared" si="160"/>
        <v/>
      </c>
      <c r="X352" s="34"/>
      <c r="Y352" s="34"/>
      <c r="Z352" s="34"/>
      <c r="AA352" s="34" t="str">
        <f t="shared" si="178"/>
        <v/>
      </c>
      <c r="AB352" s="31" t="str">
        <f t="shared" si="161"/>
        <v/>
      </c>
      <c r="AC352" s="51"/>
      <c r="AD352" s="33"/>
      <c r="AE352" s="34"/>
      <c r="AF352" s="34" t="str">
        <f t="shared" si="162"/>
        <v/>
      </c>
      <c r="AG352" s="34"/>
      <c r="AH352" s="34"/>
      <c r="AI352" s="34"/>
      <c r="AJ352" s="34" t="str">
        <f t="shared" si="179"/>
        <v/>
      </c>
      <c r="AK352" s="31" t="str">
        <f t="shared" si="163"/>
        <v/>
      </c>
      <c r="AL352" s="51"/>
      <c r="AM352" s="33"/>
      <c r="AN352" s="34"/>
      <c r="AO352" s="34" t="str">
        <f t="shared" si="164"/>
        <v/>
      </c>
      <c r="AP352" s="34"/>
      <c r="AQ352" s="34"/>
      <c r="AR352" s="34"/>
      <c r="AS352" s="34" t="str">
        <f t="shared" si="180"/>
        <v/>
      </c>
      <c r="AT352" s="31" t="str">
        <f t="shared" si="165"/>
        <v/>
      </c>
      <c r="AU352" s="51"/>
      <c r="AV352" s="33"/>
      <c r="AW352" s="34"/>
      <c r="AX352" s="34" t="str">
        <f t="shared" si="166"/>
        <v/>
      </c>
      <c r="AY352" s="34"/>
      <c r="AZ352" s="34"/>
      <c r="BA352" s="34"/>
      <c r="BB352" s="34" t="str">
        <f t="shared" si="181"/>
        <v/>
      </c>
      <c r="BC352" s="31" t="str">
        <f t="shared" si="167"/>
        <v/>
      </c>
      <c r="BD352" s="51"/>
      <c r="BE352" s="33"/>
      <c r="BF352" s="34"/>
      <c r="BG352" s="34" t="str">
        <f t="shared" si="168"/>
        <v/>
      </c>
      <c r="BH352" s="34"/>
      <c r="BI352" s="34"/>
      <c r="BJ352" s="34"/>
      <c r="BK352" s="34" t="str">
        <f t="shared" si="182"/>
        <v/>
      </c>
      <c r="BL352" s="31" t="str">
        <f t="shared" si="169"/>
        <v/>
      </c>
      <c r="BM352" s="51"/>
      <c r="BN352" s="33"/>
      <c r="BO352" s="34"/>
      <c r="BP352" s="34" t="str">
        <f t="shared" si="170"/>
        <v/>
      </c>
      <c r="BQ352" s="34"/>
      <c r="BR352" s="34"/>
      <c r="BS352" s="34"/>
      <c r="BT352" s="34" t="str">
        <f t="shared" si="183"/>
        <v/>
      </c>
      <c r="BU352" s="31" t="str">
        <f t="shared" si="171"/>
        <v/>
      </c>
      <c r="BV352" s="51"/>
      <c r="BW352" s="33"/>
      <c r="BX352" s="34"/>
      <c r="BY352" s="34" t="str">
        <f t="shared" si="172"/>
        <v/>
      </c>
      <c r="BZ352" s="34"/>
      <c r="CA352" s="34"/>
      <c r="CB352" s="34"/>
      <c r="CC352" s="34" t="str">
        <f t="shared" si="184"/>
        <v/>
      </c>
      <c r="CD352" s="31" t="str">
        <f t="shared" si="173"/>
        <v/>
      </c>
      <c r="CE352" s="51"/>
      <c r="CF352" s="33"/>
      <c r="CG352" s="34" t="str">
        <f>IF($A352="","",IF(CF352="","I",LOOKUP(CF352/CH$2,{0,0.4,0.45,0.5,0.55,0.6,0.65,0.7,0.75,0.8,1},{"F","D","C","C+","B-","B","B+","A-","A","A+"})))</f>
        <v/>
      </c>
      <c r="CH352" s="35" t="str">
        <f>IF($A352="","",IF(CF352="","--",LOOKUP(CF352/CH$2,{0,0.4,0.45,0.5,0.55,0.6,0.65,0.7,0.75,0.8,1},{0,2,2.25,2.5,2.75,3,3.25,3.5,3.75,4})))</f>
        <v/>
      </c>
      <c r="CI352" s="52"/>
      <c r="CJ352" s="36"/>
      <c r="CK352" s="36"/>
      <c r="CL352" s="36" t="str">
        <f t="shared" si="174"/>
        <v/>
      </c>
      <c r="CM352" s="36"/>
      <c r="CN352" s="37"/>
      <c r="CO352" s="36"/>
      <c r="CP352" s="60" t="str">
        <f t="shared" si="175"/>
        <v/>
      </c>
      <c r="CQ352" s="64"/>
      <c r="CR352" s="35"/>
    </row>
    <row r="353" spans="1:96" s="38" customFormat="1" x14ac:dyDescent="0.25">
      <c r="A353" s="31"/>
      <c r="B353" s="32"/>
      <c r="C353" s="33"/>
      <c r="D353" s="34"/>
      <c r="E353" s="34" t="str">
        <f t="shared" si="156"/>
        <v/>
      </c>
      <c r="F353" s="34"/>
      <c r="G353" s="34"/>
      <c r="H353" s="34"/>
      <c r="I353" s="34" t="str">
        <f t="shared" si="176"/>
        <v/>
      </c>
      <c r="J353" s="34" t="str">
        <f t="shared" si="157"/>
        <v/>
      </c>
      <c r="K353" s="51"/>
      <c r="L353" s="39"/>
      <c r="M353" s="34"/>
      <c r="N353" s="34" t="str">
        <f t="shared" si="158"/>
        <v/>
      </c>
      <c r="O353" s="34"/>
      <c r="P353" s="34"/>
      <c r="Q353" s="34"/>
      <c r="R353" s="34" t="str">
        <f t="shared" si="177"/>
        <v/>
      </c>
      <c r="S353" s="31" t="str">
        <f t="shared" si="159"/>
        <v/>
      </c>
      <c r="T353" s="51"/>
      <c r="U353" s="33"/>
      <c r="V353" s="34"/>
      <c r="W353" s="34" t="str">
        <f t="shared" si="160"/>
        <v/>
      </c>
      <c r="X353" s="34"/>
      <c r="Y353" s="34"/>
      <c r="Z353" s="34"/>
      <c r="AA353" s="34" t="str">
        <f t="shared" si="178"/>
        <v/>
      </c>
      <c r="AB353" s="31" t="str">
        <f t="shared" si="161"/>
        <v/>
      </c>
      <c r="AC353" s="51"/>
      <c r="AD353" s="33"/>
      <c r="AE353" s="34"/>
      <c r="AF353" s="34" t="str">
        <f t="shared" si="162"/>
        <v/>
      </c>
      <c r="AG353" s="34"/>
      <c r="AH353" s="34"/>
      <c r="AI353" s="34"/>
      <c r="AJ353" s="34" t="str">
        <f t="shared" si="179"/>
        <v/>
      </c>
      <c r="AK353" s="31" t="str">
        <f t="shared" si="163"/>
        <v/>
      </c>
      <c r="AL353" s="51"/>
      <c r="AM353" s="33"/>
      <c r="AN353" s="34"/>
      <c r="AO353" s="34" t="str">
        <f t="shared" si="164"/>
        <v/>
      </c>
      <c r="AP353" s="34"/>
      <c r="AQ353" s="34"/>
      <c r="AR353" s="34"/>
      <c r="AS353" s="34" t="str">
        <f t="shared" si="180"/>
        <v/>
      </c>
      <c r="AT353" s="31" t="str">
        <f t="shared" si="165"/>
        <v/>
      </c>
      <c r="AU353" s="51"/>
      <c r="AV353" s="33"/>
      <c r="AW353" s="34"/>
      <c r="AX353" s="34" t="str">
        <f t="shared" si="166"/>
        <v/>
      </c>
      <c r="AY353" s="34"/>
      <c r="AZ353" s="34"/>
      <c r="BA353" s="34"/>
      <c r="BB353" s="34" t="str">
        <f t="shared" si="181"/>
        <v/>
      </c>
      <c r="BC353" s="31" t="str">
        <f t="shared" si="167"/>
        <v/>
      </c>
      <c r="BD353" s="51"/>
      <c r="BE353" s="33"/>
      <c r="BF353" s="34"/>
      <c r="BG353" s="34" t="str">
        <f t="shared" si="168"/>
        <v/>
      </c>
      <c r="BH353" s="34"/>
      <c r="BI353" s="34"/>
      <c r="BJ353" s="34"/>
      <c r="BK353" s="34" t="str">
        <f t="shared" si="182"/>
        <v/>
      </c>
      <c r="BL353" s="31" t="str">
        <f t="shared" si="169"/>
        <v/>
      </c>
      <c r="BM353" s="51"/>
      <c r="BN353" s="33"/>
      <c r="BO353" s="34"/>
      <c r="BP353" s="34" t="str">
        <f t="shared" si="170"/>
        <v/>
      </c>
      <c r="BQ353" s="34"/>
      <c r="BR353" s="34"/>
      <c r="BS353" s="34"/>
      <c r="BT353" s="34" t="str">
        <f t="shared" si="183"/>
        <v/>
      </c>
      <c r="BU353" s="31" t="str">
        <f t="shared" si="171"/>
        <v/>
      </c>
      <c r="BV353" s="51"/>
      <c r="BW353" s="33"/>
      <c r="BX353" s="34"/>
      <c r="BY353" s="34" t="str">
        <f t="shared" si="172"/>
        <v/>
      </c>
      <c r="BZ353" s="34"/>
      <c r="CA353" s="34"/>
      <c r="CB353" s="34"/>
      <c r="CC353" s="34" t="str">
        <f t="shared" si="184"/>
        <v/>
      </c>
      <c r="CD353" s="31" t="str">
        <f t="shared" si="173"/>
        <v/>
      </c>
      <c r="CE353" s="51"/>
      <c r="CF353" s="33"/>
      <c r="CG353" s="34" t="str">
        <f>IF($A353="","",IF(CF353="","I",LOOKUP(CF353/CH$2,{0,0.4,0.45,0.5,0.55,0.6,0.65,0.7,0.75,0.8,1},{"F","D","C","C+","B-","B","B+","A-","A","A+"})))</f>
        <v/>
      </c>
      <c r="CH353" s="35" t="str">
        <f>IF($A353="","",IF(CF353="","--",LOOKUP(CF353/CH$2,{0,0.4,0.45,0.5,0.55,0.6,0.65,0.7,0.75,0.8,1},{0,2,2.25,2.5,2.75,3,3.25,3.5,3.75,4})))</f>
        <v/>
      </c>
      <c r="CI353" s="52"/>
      <c r="CJ353" s="36"/>
      <c r="CK353" s="36"/>
      <c r="CL353" s="36" t="str">
        <f t="shared" si="174"/>
        <v/>
      </c>
      <c r="CM353" s="36"/>
      <c r="CN353" s="37"/>
      <c r="CO353" s="36"/>
      <c r="CP353" s="60" t="str">
        <f t="shared" si="175"/>
        <v/>
      </c>
      <c r="CQ353" s="64"/>
      <c r="CR353" s="35"/>
    </row>
    <row r="354" spans="1:96" s="38" customFormat="1" x14ac:dyDescent="0.25">
      <c r="A354" s="31"/>
      <c r="B354" s="32"/>
      <c r="C354" s="33"/>
      <c r="D354" s="34"/>
      <c r="E354" s="34" t="str">
        <f t="shared" si="156"/>
        <v/>
      </c>
      <c r="F354" s="34"/>
      <c r="G354" s="34"/>
      <c r="H354" s="34"/>
      <c r="I354" s="34" t="str">
        <f t="shared" si="176"/>
        <v/>
      </c>
      <c r="J354" s="34" t="str">
        <f t="shared" si="157"/>
        <v/>
      </c>
      <c r="K354" s="51"/>
      <c r="L354" s="39"/>
      <c r="M354" s="34"/>
      <c r="N354" s="34" t="str">
        <f t="shared" si="158"/>
        <v/>
      </c>
      <c r="O354" s="34"/>
      <c r="P354" s="34"/>
      <c r="Q354" s="34"/>
      <c r="R354" s="34" t="str">
        <f t="shared" si="177"/>
        <v/>
      </c>
      <c r="S354" s="31" t="str">
        <f t="shared" si="159"/>
        <v/>
      </c>
      <c r="T354" s="51"/>
      <c r="U354" s="33"/>
      <c r="V354" s="34"/>
      <c r="W354" s="34" t="str">
        <f t="shared" si="160"/>
        <v/>
      </c>
      <c r="X354" s="34"/>
      <c r="Y354" s="34"/>
      <c r="Z354" s="34"/>
      <c r="AA354" s="34" t="str">
        <f t="shared" si="178"/>
        <v/>
      </c>
      <c r="AB354" s="31" t="str">
        <f t="shared" si="161"/>
        <v/>
      </c>
      <c r="AC354" s="51"/>
      <c r="AD354" s="33"/>
      <c r="AE354" s="34"/>
      <c r="AF354" s="34" t="str">
        <f t="shared" si="162"/>
        <v/>
      </c>
      <c r="AG354" s="34"/>
      <c r="AH354" s="34"/>
      <c r="AI354" s="34"/>
      <c r="AJ354" s="34" t="str">
        <f t="shared" si="179"/>
        <v/>
      </c>
      <c r="AK354" s="31" t="str">
        <f t="shared" si="163"/>
        <v/>
      </c>
      <c r="AL354" s="51"/>
      <c r="AM354" s="33"/>
      <c r="AN354" s="34"/>
      <c r="AO354" s="34" t="str">
        <f t="shared" si="164"/>
        <v/>
      </c>
      <c r="AP354" s="34"/>
      <c r="AQ354" s="34"/>
      <c r="AR354" s="34"/>
      <c r="AS354" s="34" t="str">
        <f t="shared" si="180"/>
        <v/>
      </c>
      <c r="AT354" s="31" t="str">
        <f t="shared" si="165"/>
        <v/>
      </c>
      <c r="AU354" s="51"/>
      <c r="AV354" s="33"/>
      <c r="AW354" s="34"/>
      <c r="AX354" s="34" t="str">
        <f t="shared" si="166"/>
        <v/>
      </c>
      <c r="AY354" s="34"/>
      <c r="AZ354" s="34"/>
      <c r="BA354" s="34"/>
      <c r="BB354" s="34" t="str">
        <f t="shared" si="181"/>
        <v/>
      </c>
      <c r="BC354" s="31" t="str">
        <f t="shared" si="167"/>
        <v/>
      </c>
      <c r="BD354" s="51"/>
      <c r="BE354" s="33"/>
      <c r="BF354" s="34"/>
      <c r="BG354" s="34" t="str">
        <f t="shared" si="168"/>
        <v/>
      </c>
      <c r="BH354" s="34"/>
      <c r="BI354" s="34"/>
      <c r="BJ354" s="34"/>
      <c r="BK354" s="34" t="str">
        <f t="shared" si="182"/>
        <v/>
      </c>
      <c r="BL354" s="31" t="str">
        <f t="shared" si="169"/>
        <v/>
      </c>
      <c r="BM354" s="51"/>
      <c r="BN354" s="33"/>
      <c r="BO354" s="34"/>
      <c r="BP354" s="34" t="str">
        <f t="shared" si="170"/>
        <v/>
      </c>
      <c r="BQ354" s="34"/>
      <c r="BR354" s="34"/>
      <c r="BS354" s="34"/>
      <c r="BT354" s="34" t="str">
        <f t="shared" si="183"/>
        <v/>
      </c>
      <c r="BU354" s="31" t="str">
        <f t="shared" si="171"/>
        <v/>
      </c>
      <c r="BV354" s="51"/>
      <c r="BW354" s="33"/>
      <c r="BX354" s="34"/>
      <c r="BY354" s="34" t="str">
        <f t="shared" si="172"/>
        <v/>
      </c>
      <c r="BZ354" s="34"/>
      <c r="CA354" s="34"/>
      <c r="CB354" s="34"/>
      <c r="CC354" s="34" t="str">
        <f t="shared" si="184"/>
        <v/>
      </c>
      <c r="CD354" s="31" t="str">
        <f t="shared" si="173"/>
        <v/>
      </c>
      <c r="CE354" s="51"/>
      <c r="CF354" s="33"/>
      <c r="CG354" s="34" t="str">
        <f>IF($A354="","",IF(CF354="","I",LOOKUP(CF354/CH$2,{0,0.4,0.45,0.5,0.55,0.6,0.65,0.7,0.75,0.8,1},{"F","D","C","C+","B-","B","B+","A-","A","A+"})))</f>
        <v/>
      </c>
      <c r="CH354" s="35" t="str">
        <f>IF($A354="","",IF(CF354="","--",LOOKUP(CF354/CH$2,{0,0.4,0.45,0.5,0.55,0.6,0.65,0.7,0.75,0.8,1},{0,2,2.25,2.5,2.75,3,3.25,3.5,3.75,4})))</f>
        <v/>
      </c>
      <c r="CI354" s="52"/>
      <c r="CJ354" s="36"/>
      <c r="CK354" s="36"/>
      <c r="CL354" s="36" t="str">
        <f t="shared" si="174"/>
        <v/>
      </c>
      <c r="CM354" s="36"/>
      <c r="CN354" s="37"/>
      <c r="CO354" s="36"/>
      <c r="CP354" s="60" t="str">
        <f t="shared" si="175"/>
        <v/>
      </c>
      <c r="CQ354" s="64"/>
      <c r="CR354" s="35"/>
    </row>
    <row r="355" spans="1:96" s="38" customFormat="1" x14ac:dyDescent="0.25">
      <c r="A355" s="31"/>
      <c r="B355" s="32"/>
      <c r="C355" s="33"/>
      <c r="D355" s="34"/>
      <c r="E355" s="34" t="str">
        <f t="shared" si="156"/>
        <v/>
      </c>
      <c r="F355" s="34"/>
      <c r="G355" s="34"/>
      <c r="H355" s="34"/>
      <c r="I355" s="34" t="str">
        <f t="shared" si="176"/>
        <v/>
      </c>
      <c r="J355" s="34" t="str">
        <f t="shared" si="157"/>
        <v/>
      </c>
      <c r="K355" s="51"/>
      <c r="L355" s="39"/>
      <c r="M355" s="34"/>
      <c r="N355" s="34" t="str">
        <f t="shared" si="158"/>
        <v/>
      </c>
      <c r="O355" s="34"/>
      <c r="P355" s="34"/>
      <c r="Q355" s="34"/>
      <c r="R355" s="34" t="str">
        <f t="shared" si="177"/>
        <v/>
      </c>
      <c r="S355" s="31" t="str">
        <f t="shared" si="159"/>
        <v/>
      </c>
      <c r="T355" s="51"/>
      <c r="U355" s="33"/>
      <c r="V355" s="34"/>
      <c r="W355" s="34" t="str">
        <f t="shared" si="160"/>
        <v/>
      </c>
      <c r="X355" s="34"/>
      <c r="Y355" s="34"/>
      <c r="Z355" s="34"/>
      <c r="AA355" s="34" t="str">
        <f t="shared" si="178"/>
        <v/>
      </c>
      <c r="AB355" s="31" t="str">
        <f t="shared" si="161"/>
        <v/>
      </c>
      <c r="AC355" s="51"/>
      <c r="AD355" s="33"/>
      <c r="AE355" s="34"/>
      <c r="AF355" s="34" t="str">
        <f t="shared" si="162"/>
        <v/>
      </c>
      <c r="AG355" s="34"/>
      <c r="AH355" s="34"/>
      <c r="AI355" s="34"/>
      <c r="AJ355" s="34" t="str">
        <f t="shared" si="179"/>
        <v/>
      </c>
      <c r="AK355" s="31" t="str">
        <f t="shared" si="163"/>
        <v/>
      </c>
      <c r="AL355" s="51"/>
      <c r="AM355" s="33"/>
      <c r="AN355" s="34"/>
      <c r="AO355" s="34" t="str">
        <f t="shared" si="164"/>
        <v/>
      </c>
      <c r="AP355" s="34"/>
      <c r="AQ355" s="34"/>
      <c r="AR355" s="34"/>
      <c r="AS355" s="34" t="str">
        <f t="shared" si="180"/>
        <v/>
      </c>
      <c r="AT355" s="31" t="str">
        <f t="shared" si="165"/>
        <v/>
      </c>
      <c r="AU355" s="51"/>
      <c r="AV355" s="33"/>
      <c r="AW355" s="34"/>
      <c r="AX355" s="34" t="str">
        <f t="shared" si="166"/>
        <v/>
      </c>
      <c r="AY355" s="34"/>
      <c r="AZ355" s="34"/>
      <c r="BA355" s="34"/>
      <c r="BB355" s="34" t="str">
        <f t="shared" si="181"/>
        <v/>
      </c>
      <c r="BC355" s="31" t="str">
        <f t="shared" si="167"/>
        <v/>
      </c>
      <c r="BD355" s="51"/>
      <c r="BE355" s="33"/>
      <c r="BF355" s="34"/>
      <c r="BG355" s="34" t="str">
        <f t="shared" si="168"/>
        <v/>
      </c>
      <c r="BH355" s="34"/>
      <c r="BI355" s="34"/>
      <c r="BJ355" s="34"/>
      <c r="BK355" s="34" t="str">
        <f t="shared" si="182"/>
        <v/>
      </c>
      <c r="BL355" s="31" t="str">
        <f t="shared" si="169"/>
        <v/>
      </c>
      <c r="BM355" s="51"/>
      <c r="BN355" s="33"/>
      <c r="BO355" s="34"/>
      <c r="BP355" s="34" t="str">
        <f t="shared" si="170"/>
        <v/>
      </c>
      <c r="BQ355" s="34"/>
      <c r="BR355" s="34"/>
      <c r="BS355" s="34"/>
      <c r="BT355" s="34" t="str">
        <f t="shared" si="183"/>
        <v/>
      </c>
      <c r="BU355" s="31" t="str">
        <f t="shared" si="171"/>
        <v/>
      </c>
      <c r="BV355" s="51"/>
      <c r="BW355" s="33"/>
      <c r="BX355" s="34"/>
      <c r="BY355" s="34" t="str">
        <f t="shared" si="172"/>
        <v/>
      </c>
      <c r="BZ355" s="34"/>
      <c r="CA355" s="34"/>
      <c r="CB355" s="34"/>
      <c r="CC355" s="34" t="str">
        <f t="shared" si="184"/>
        <v/>
      </c>
      <c r="CD355" s="31" t="str">
        <f t="shared" si="173"/>
        <v/>
      </c>
      <c r="CE355" s="51"/>
      <c r="CF355" s="33"/>
      <c r="CG355" s="34" t="str">
        <f>IF($A355="","",IF(CF355="","I",LOOKUP(CF355/CH$2,{0,0.4,0.45,0.5,0.55,0.6,0.65,0.7,0.75,0.8,1},{"F","D","C","C+","B-","B","B+","A-","A","A+"})))</f>
        <v/>
      </c>
      <c r="CH355" s="35" t="str">
        <f>IF($A355="","",IF(CF355="","--",LOOKUP(CF355/CH$2,{0,0.4,0.45,0.5,0.55,0.6,0.65,0.7,0.75,0.8,1},{0,2,2.25,2.5,2.75,3,3.25,3.5,3.75,4})))</f>
        <v/>
      </c>
      <c r="CI355" s="52"/>
      <c r="CJ355" s="36"/>
      <c r="CK355" s="36"/>
      <c r="CL355" s="36" t="str">
        <f t="shared" si="174"/>
        <v/>
      </c>
      <c r="CM355" s="36"/>
      <c r="CN355" s="37"/>
      <c r="CO355" s="36"/>
      <c r="CP355" s="60" t="str">
        <f t="shared" si="175"/>
        <v/>
      </c>
      <c r="CQ355" s="64"/>
      <c r="CR355" s="35"/>
    </row>
    <row r="356" spans="1:96" s="38" customFormat="1" x14ac:dyDescent="0.25">
      <c r="A356" s="31"/>
      <c r="B356" s="32"/>
      <c r="C356" s="33"/>
      <c r="D356" s="34"/>
      <c r="E356" s="34" t="str">
        <f t="shared" si="156"/>
        <v/>
      </c>
      <c r="F356" s="34"/>
      <c r="G356" s="34"/>
      <c r="H356" s="34"/>
      <c r="I356" s="34" t="str">
        <f t="shared" si="176"/>
        <v/>
      </c>
      <c r="J356" s="34" t="str">
        <f t="shared" si="157"/>
        <v/>
      </c>
      <c r="K356" s="51"/>
      <c r="L356" s="39"/>
      <c r="M356" s="34"/>
      <c r="N356" s="34" t="str">
        <f t="shared" si="158"/>
        <v/>
      </c>
      <c r="O356" s="34"/>
      <c r="P356" s="34"/>
      <c r="Q356" s="34"/>
      <c r="R356" s="34" t="str">
        <f t="shared" si="177"/>
        <v/>
      </c>
      <c r="S356" s="31" t="str">
        <f t="shared" si="159"/>
        <v/>
      </c>
      <c r="T356" s="51"/>
      <c r="U356" s="33"/>
      <c r="V356" s="34"/>
      <c r="W356" s="34" t="str">
        <f t="shared" si="160"/>
        <v/>
      </c>
      <c r="X356" s="34"/>
      <c r="Y356" s="34"/>
      <c r="Z356" s="34"/>
      <c r="AA356" s="34" t="str">
        <f t="shared" si="178"/>
        <v/>
      </c>
      <c r="AB356" s="31" t="str">
        <f t="shared" si="161"/>
        <v/>
      </c>
      <c r="AC356" s="51"/>
      <c r="AD356" s="33"/>
      <c r="AE356" s="34"/>
      <c r="AF356" s="34" t="str">
        <f t="shared" si="162"/>
        <v/>
      </c>
      <c r="AG356" s="34"/>
      <c r="AH356" s="34"/>
      <c r="AI356" s="34"/>
      <c r="AJ356" s="34" t="str">
        <f t="shared" si="179"/>
        <v/>
      </c>
      <c r="AK356" s="31" t="str">
        <f t="shared" si="163"/>
        <v/>
      </c>
      <c r="AL356" s="51"/>
      <c r="AM356" s="33"/>
      <c r="AN356" s="34"/>
      <c r="AO356" s="34" t="str">
        <f t="shared" si="164"/>
        <v/>
      </c>
      <c r="AP356" s="34"/>
      <c r="AQ356" s="34"/>
      <c r="AR356" s="34"/>
      <c r="AS356" s="34" t="str">
        <f t="shared" si="180"/>
        <v/>
      </c>
      <c r="AT356" s="31" t="str">
        <f t="shared" si="165"/>
        <v/>
      </c>
      <c r="AU356" s="51"/>
      <c r="AV356" s="33"/>
      <c r="AW356" s="34"/>
      <c r="AX356" s="34" t="str">
        <f t="shared" si="166"/>
        <v/>
      </c>
      <c r="AY356" s="34"/>
      <c r="AZ356" s="34"/>
      <c r="BA356" s="34"/>
      <c r="BB356" s="34" t="str">
        <f t="shared" si="181"/>
        <v/>
      </c>
      <c r="BC356" s="31" t="str">
        <f t="shared" si="167"/>
        <v/>
      </c>
      <c r="BD356" s="51"/>
      <c r="BE356" s="33"/>
      <c r="BF356" s="34"/>
      <c r="BG356" s="34" t="str">
        <f t="shared" si="168"/>
        <v/>
      </c>
      <c r="BH356" s="34"/>
      <c r="BI356" s="34"/>
      <c r="BJ356" s="34"/>
      <c r="BK356" s="34" t="str">
        <f t="shared" si="182"/>
        <v/>
      </c>
      <c r="BL356" s="31" t="str">
        <f t="shared" si="169"/>
        <v/>
      </c>
      <c r="BM356" s="51"/>
      <c r="BN356" s="33"/>
      <c r="BO356" s="34"/>
      <c r="BP356" s="34" t="str">
        <f t="shared" si="170"/>
        <v/>
      </c>
      <c r="BQ356" s="34"/>
      <c r="BR356" s="34"/>
      <c r="BS356" s="34"/>
      <c r="BT356" s="34" t="str">
        <f t="shared" si="183"/>
        <v/>
      </c>
      <c r="BU356" s="31" t="str">
        <f t="shared" si="171"/>
        <v/>
      </c>
      <c r="BV356" s="51"/>
      <c r="BW356" s="33"/>
      <c r="BX356" s="34"/>
      <c r="BY356" s="34" t="str">
        <f t="shared" si="172"/>
        <v/>
      </c>
      <c r="BZ356" s="34"/>
      <c r="CA356" s="34"/>
      <c r="CB356" s="34"/>
      <c r="CC356" s="34" t="str">
        <f t="shared" si="184"/>
        <v/>
      </c>
      <c r="CD356" s="31" t="str">
        <f t="shared" si="173"/>
        <v/>
      </c>
      <c r="CE356" s="51"/>
      <c r="CF356" s="33"/>
      <c r="CG356" s="34" t="str">
        <f>IF($A356="","",IF(CF356="","I",LOOKUP(CF356/CH$2,{0,0.4,0.45,0.5,0.55,0.6,0.65,0.7,0.75,0.8,1},{"F","D","C","C+","B-","B","B+","A-","A","A+"})))</f>
        <v/>
      </c>
      <c r="CH356" s="35" t="str">
        <f>IF($A356="","",IF(CF356="","--",LOOKUP(CF356/CH$2,{0,0.4,0.45,0.5,0.55,0.6,0.65,0.7,0.75,0.8,1},{0,2,2.25,2.5,2.75,3,3.25,3.5,3.75,4})))</f>
        <v/>
      </c>
      <c r="CI356" s="52"/>
      <c r="CJ356" s="36"/>
      <c r="CK356" s="36"/>
      <c r="CL356" s="36" t="str">
        <f t="shared" si="174"/>
        <v/>
      </c>
      <c r="CM356" s="36"/>
      <c r="CN356" s="37"/>
      <c r="CO356" s="36"/>
      <c r="CP356" s="60" t="str">
        <f t="shared" si="175"/>
        <v/>
      </c>
      <c r="CQ356" s="64"/>
      <c r="CR356" s="35"/>
    </row>
    <row r="357" spans="1:96" s="38" customFormat="1" x14ac:dyDescent="0.25">
      <c r="A357" s="31"/>
      <c r="B357" s="32"/>
      <c r="C357" s="33"/>
      <c r="D357" s="34"/>
      <c r="E357" s="34" t="str">
        <f t="shared" si="156"/>
        <v/>
      </c>
      <c r="F357" s="34"/>
      <c r="G357" s="34"/>
      <c r="H357" s="34"/>
      <c r="I357" s="34" t="str">
        <f t="shared" si="176"/>
        <v/>
      </c>
      <c r="J357" s="34" t="str">
        <f t="shared" si="157"/>
        <v/>
      </c>
      <c r="K357" s="51"/>
      <c r="L357" s="39"/>
      <c r="M357" s="34"/>
      <c r="N357" s="34" t="str">
        <f t="shared" si="158"/>
        <v/>
      </c>
      <c r="O357" s="34"/>
      <c r="P357" s="34"/>
      <c r="Q357" s="34"/>
      <c r="R357" s="34" t="str">
        <f t="shared" si="177"/>
        <v/>
      </c>
      <c r="S357" s="31" t="str">
        <f t="shared" si="159"/>
        <v/>
      </c>
      <c r="T357" s="51"/>
      <c r="U357" s="33"/>
      <c r="V357" s="34"/>
      <c r="W357" s="34" t="str">
        <f t="shared" si="160"/>
        <v/>
      </c>
      <c r="X357" s="34"/>
      <c r="Y357" s="34"/>
      <c r="Z357" s="34"/>
      <c r="AA357" s="34" t="str">
        <f t="shared" si="178"/>
        <v/>
      </c>
      <c r="AB357" s="31" t="str">
        <f t="shared" si="161"/>
        <v/>
      </c>
      <c r="AC357" s="51"/>
      <c r="AD357" s="33"/>
      <c r="AE357" s="34"/>
      <c r="AF357" s="34" t="str">
        <f t="shared" si="162"/>
        <v/>
      </c>
      <c r="AG357" s="34"/>
      <c r="AH357" s="34"/>
      <c r="AI357" s="34"/>
      <c r="AJ357" s="34" t="str">
        <f t="shared" si="179"/>
        <v/>
      </c>
      <c r="AK357" s="31" t="str">
        <f t="shared" si="163"/>
        <v/>
      </c>
      <c r="AL357" s="51"/>
      <c r="AM357" s="33"/>
      <c r="AN357" s="34"/>
      <c r="AO357" s="34" t="str">
        <f t="shared" si="164"/>
        <v/>
      </c>
      <c r="AP357" s="34"/>
      <c r="AQ357" s="34"/>
      <c r="AR357" s="34"/>
      <c r="AS357" s="34" t="str">
        <f t="shared" si="180"/>
        <v/>
      </c>
      <c r="AT357" s="31" t="str">
        <f t="shared" si="165"/>
        <v/>
      </c>
      <c r="AU357" s="51"/>
      <c r="AV357" s="33"/>
      <c r="AW357" s="34"/>
      <c r="AX357" s="34" t="str">
        <f t="shared" si="166"/>
        <v/>
      </c>
      <c r="AY357" s="34"/>
      <c r="AZ357" s="34"/>
      <c r="BA357" s="34"/>
      <c r="BB357" s="34" t="str">
        <f t="shared" si="181"/>
        <v/>
      </c>
      <c r="BC357" s="31" t="str">
        <f t="shared" si="167"/>
        <v/>
      </c>
      <c r="BD357" s="51"/>
      <c r="BE357" s="33"/>
      <c r="BF357" s="34"/>
      <c r="BG357" s="34" t="str">
        <f t="shared" si="168"/>
        <v/>
      </c>
      <c r="BH357" s="34"/>
      <c r="BI357" s="34"/>
      <c r="BJ357" s="34"/>
      <c r="BK357" s="34" t="str">
        <f t="shared" si="182"/>
        <v/>
      </c>
      <c r="BL357" s="31" t="str">
        <f t="shared" si="169"/>
        <v/>
      </c>
      <c r="BM357" s="51"/>
      <c r="BN357" s="33"/>
      <c r="BO357" s="34"/>
      <c r="BP357" s="34" t="str">
        <f t="shared" si="170"/>
        <v/>
      </c>
      <c r="BQ357" s="34"/>
      <c r="BR357" s="34"/>
      <c r="BS357" s="34"/>
      <c r="BT357" s="34" t="str">
        <f t="shared" si="183"/>
        <v/>
      </c>
      <c r="BU357" s="31" t="str">
        <f t="shared" si="171"/>
        <v/>
      </c>
      <c r="BV357" s="51"/>
      <c r="BW357" s="33"/>
      <c r="BX357" s="34"/>
      <c r="BY357" s="34" t="str">
        <f t="shared" si="172"/>
        <v/>
      </c>
      <c r="BZ357" s="34"/>
      <c r="CA357" s="34"/>
      <c r="CB357" s="34"/>
      <c r="CC357" s="34" t="str">
        <f t="shared" si="184"/>
        <v/>
      </c>
      <c r="CD357" s="31" t="str">
        <f t="shared" si="173"/>
        <v/>
      </c>
      <c r="CE357" s="51"/>
      <c r="CF357" s="33"/>
      <c r="CG357" s="34" t="str">
        <f>IF($A357="","",IF(CF357="","I",LOOKUP(CF357/CH$2,{0,0.4,0.45,0.5,0.55,0.6,0.65,0.7,0.75,0.8,1},{"F","D","C","C+","B-","B","B+","A-","A","A+"})))</f>
        <v/>
      </c>
      <c r="CH357" s="35" t="str">
        <f>IF($A357="","",IF(CF357="","--",LOOKUP(CF357/CH$2,{0,0.4,0.45,0.5,0.55,0.6,0.65,0.7,0.75,0.8,1},{0,2,2.25,2.5,2.75,3,3.25,3.5,3.75,4})))</f>
        <v/>
      </c>
      <c r="CI357" s="52"/>
      <c r="CJ357" s="36"/>
      <c r="CK357" s="36"/>
      <c r="CL357" s="36" t="str">
        <f t="shared" si="174"/>
        <v/>
      </c>
      <c r="CM357" s="36"/>
      <c r="CN357" s="37"/>
      <c r="CO357" s="36"/>
      <c r="CP357" s="60" t="str">
        <f t="shared" si="175"/>
        <v/>
      </c>
      <c r="CQ357" s="64"/>
      <c r="CR357" s="35"/>
    </row>
    <row r="358" spans="1:96" s="38" customFormat="1" x14ac:dyDescent="0.25">
      <c r="A358" s="31"/>
      <c r="B358" s="32"/>
      <c r="C358" s="33"/>
      <c r="D358" s="34"/>
      <c r="E358" s="34" t="str">
        <f t="shared" si="156"/>
        <v/>
      </c>
      <c r="F358" s="34"/>
      <c r="G358" s="34"/>
      <c r="H358" s="34"/>
      <c r="I358" s="34" t="str">
        <f t="shared" si="176"/>
        <v/>
      </c>
      <c r="J358" s="34" t="str">
        <f t="shared" si="157"/>
        <v/>
      </c>
      <c r="K358" s="51"/>
      <c r="L358" s="39"/>
      <c r="M358" s="34"/>
      <c r="N358" s="34" t="str">
        <f t="shared" si="158"/>
        <v/>
      </c>
      <c r="O358" s="34"/>
      <c r="P358" s="34"/>
      <c r="Q358" s="34"/>
      <c r="R358" s="34" t="str">
        <f t="shared" si="177"/>
        <v/>
      </c>
      <c r="S358" s="31" t="str">
        <f t="shared" si="159"/>
        <v/>
      </c>
      <c r="T358" s="51"/>
      <c r="U358" s="33"/>
      <c r="V358" s="34"/>
      <c r="W358" s="34" t="str">
        <f t="shared" si="160"/>
        <v/>
      </c>
      <c r="X358" s="34"/>
      <c r="Y358" s="34"/>
      <c r="Z358" s="34"/>
      <c r="AA358" s="34" t="str">
        <f t="shared" si="178"/>
        <v/>
      </c>
      <c r="AB358" s="31" t="str">
        <f t="shared" si="161"/>
        <v/>
      </c>
      <c r="AC358" s="51"/>
      <c r="AD358" s="33"/>
      <c r="AE358" s="34"/>
      <c r="AF358" s="34" t="str">
        <f t="shared" si="162"/>
        <v/>
      </c>
      <c r="AG358" s="34"/>
      <c r="AH358" s="34"/>
      <c r="AI358" s="34"/>
      <c r="AJ358" s="34" t="str">
        <f t="shared" si="179"/>
        <v/>
      </c>
      <c r="AK358" s="31" t="str">
        <f t="shared" si="163"/>
        <v/>
      </c>
      <c r="AL358" s="51"/>
      <c r="AM358" s="33"/>
      <c r="AN358" s="34"/>
      <c r="AO358" s="34" t="str">
        <f t="shared" si="164"/>
        <v/>
      </c>
      <c r="AP358" s="34"/>
      <c r="AQ358" s="34"/>
      <c r="AR358" s="34"/>
      <c r="AS358" s="34" t="str">
        <f t="shared" si="180"/>
        <v/>
      </c>
      <c r="AT358" s="31" t="str">
        <f t="shared" si="165"/>
        <v/>
      </c>
      <c r="AU358" s="51"/>
      <c r="AV358" s="33"/>
      <c r="AW358" s="34"/>
      <c r="AX358" s="34" t="str">
        <f t="shared" si="166"/>
        <v/>
      </c>
      <c r="AY358" s="34"/>
      <c r="AZ358" s="34"/>
      <c r="BA358" s="34"/>
      <c r="BB358" s="34" t="str">
        <f t="shared" si="181"/>
        <v/>
      </c>
      <c r="BC358" s="31" t="str">
        <f t="shared" si="167"/>
        <v/>
      </c>
      <c r="BD358" s="51"/>
      <c r="BE358" s="33"/>
      <c r="BF358" s="34"/>
      <c r="BG358" s="34" t="str">
        <f t="shared" si="168"/>
        <v/>
      </c>
      <c r="BH358" s="34"/>
      <c r="BI358" s="34"/>
      <c r="BJ358" s="34"/>
      <c r="BK358" s="34" t="str">
        <f t="shared" si="182"/>
        <v/>
      </c>
      <c r="BL358" s="31" t="str">
        <f t="shared" si="169"/>
        <v/>
      </c>
      <c r="BM358" s="51"/>
      <c r="BN358" s="33"/>
      <c r="BO358" s="34"/>
      <c r="BP358" s="34" t="str">
        <f t="shared" si="170"/>
        <v/>
      </c>
      <c r="BQ358" s="34"/>
      <c r="BR358" s="34"/>
      <c r="BS358" s="34"/>
      <c r="BT358" s="34" t="str">
        <f t="shared" si="183"/>
        <v/>
      </c>
      <c r="BU358" s="31" t="str">
        <f t="shared" si="171"/>
        <v/>
      </c>
      <c r="BV358" s="51"/>
      <c r="BW358" s="33"/>
      <c r="BX358" s="34"/>
      <c r="BY358" s="34" t="str">
        <f t="shared" si="172"/>
        <v/>
      </c>
      <c r="BZ358" s="34"/>
      <c r="CA358" s="34"/>
      <c r="CB358" s="34"/>
      <c r="CC358" s="34" t="str">
        <f t="shared" si="184"/>
        <v/>
      </c>
      <c r="CD358" s="31" t="str">
        <f t="shared" si="173"/>
        <v/>
      </c>
      <c r="CE358" s="51"/>
      <c r="CF358" s="33"/>
      <c r="CG358" s="34" t="str">
        <f>IF($A358="","",IF(CF358="","I",LOOKUP(CF358/CH$2,{0,0.4,0.45,0.5,0.55,0.6,0.65,0.7,0.75,0.8,1},{"F","D","C","C+","B-","B","B+","A-","A","A+"})))</f>
        <v/>
      </c>
      <c r="CH358" s="35" t="str">
        <f>IF($A358="","",IF(CF358="","--",LOOKUP(CF358/CH$2,{0,0.4,0.45,0.5,0.55,0.6,0.65,0.7,0.75,0.8,1},{0,2,2.25,2.5,2.75,3,3.25,3.5,3.75,4})))</f>
        <v/>
      </c>
      <c r="CI358" s="52"/>
      <c r="CJ358" s="36"/>
      <c r="CK358" s="36"/>
      <c r="CL358" s="36" t="str">
        <f t="shared" si="174"/>
        <v/>
      </c>
      <c r="CM358" s="36"/>
      <c r="CN358" s="37"/>
      <c r="CO358" s="36"/>
      <c r="CP358" s="60" t="str">
        <f t="shared" si="175"/>
        <v/>
      </c>
      <c r="CQ358" s="64"/>
      <c r="CR358" s="35"/>
    </row>
    <row r="359" spans="1:96" s="38" customFormat="1" x14ac:dyDescent="0.25">
      <c r="A359" s="31"/>
      <c r="B359" s="32"/>
      <c r="C359" s="33"/>
      <c r="D359" s="34"/>
      <c r="E359" s="34" t="str">
        <f t="shared" si="156"/>
        <v/>
      </c>
      <c r="F359" s="34"/>
      <c r="G359" s="34"/>
      <c r="H359" s="34"/>
      <c r="I359" s="34" t="str">
        <f t="shared" si="176"/>
        <v/>
      </c>
      <c r="J359" s="34" t="str">
        <f t="shared" si="157"/>
        <v/>
      </c>
      <c r="K359" s="51"/>
      <c r="L359" s="39"/>
      <c r="M359" s="34"/>
      <c r="N359" s="34" t="str">
        <f t="shared" si="158"/>
        <v/>
      </c>
      <c r="O359" s="34"/>
      <c r="P359" s="34"/>
      <c r="Q359" s="34"/>
      <c r="R359" s="34" t="str">
        <f t="shared" si="177"/>
        <v/>
      </c>
      <c r="S359" s="31" t="str">
        <f t="shared" si="159"/>
        <v/>
      </c>
      <c r="T359" s="51"/>
      <c r="U359" s="33"/>
      <c r="V359" s="34"/>
      <c r="W359" s="34" t="str">
        <f t="shared" si="160"/>
        <v/>
      </c>
      <c r="X359" s="34"/>
      <c r="Y359" s="34"/>
      <c r="Z359" s="34"/>
      <c r="AA359" s="34" t="str">
        <f t="shared" si="178"/>
        <v/>
      </c>
      <c r="AB359" s="31" t="str">
        <f t="shared" si="161"/>
        <v/>
      </c>
      <c r="AC359" s="51"/>
      <c r="AD359" s="33"/>
      <c r="AE359" s="34"/>
      <c r="AF359" s="34" t="str">
        <f t="shared" si="162"/>
        <v/>
      </c>
      <c r="AG359" s="34"/>
      <c r="AH359" s="34"/>
      <c r="AI359" s="34"/>
      <c r="AJ359" s="34" t="str">
        <f t="shared" si="179"/>
        <v/>
      </c>
      <c r="AK359" s="31" t="str">
        <f t="shared" si="163"/>
        <v/>
      </c>
      <c r="AL359" s="51"/>
      <c r="AM359" s="33"/>
      <c r="AN359" s="34"/>
      <c r="AO359" s="34" t="str">
        <f t="shared" si="164"/>
        <v/>
      </c>
      <c r="AP359" s="34"/>
      <c r="AQ359" s="34"/>
      <c r="AR359" s="34"/>
      <c r="AS359" s="34" t="str">
        <f t="shared" si="180"/>
        <v/>
      </c>
      <c r="AT359" s="31" t="str">
        <f t="shared" si="165"/>
        <v/>
      </c>
      <c r="AU359" s="51"/>
      <c r="AV359" s="33"/>
      <c r="AW359" s="34"/>
      <c r="AX359" s="34" t="str">
        <f t="shared" si="166"/>
        <v/>
      </c>
      <c r="AY359" s="34"/>
      <c r="AZ359" s="34"/>
      <c r="BA359" s="34"/>
      <c r="BB359" s="34" t="str">
        <f t="shared" si="181"/>
        <v/>
      </c>
      <c r="BC359" s="31" t="str">
        <f t="shared" si="167"/>
        <v/>
      </c>
      <c r="BD359" s="51"/>
      <c r="BE359" s="33"/>
      <c r="BF359" s="34"/>
      <c r="BG359" s="34" t="str">
        <f t="shared" si="168"/>
        <v/>
      </c>
      <c r="BH359" s="34"/>
      <c r="BI359" s="34"/>
      <c r="BJ359" s="34"/>
      <c r="BK359" s="34" t="str">
        <f t="shared" si="182"/>
        <v/>
      </c>
      <c r="BL359" s="31" t="str">
        <f t="shared" si="169"/>
        <v/>
      </c>
      <c r="BM359" s="51"/>
      <c r="BN359" s="33"/>
      <c r="BO359" s="34"/>
      <c r="BP359" s="34" t="str">
        <f t="shared" si="170"/>
        <v/>
      </c>
      <c r="BQ359" s="34"/>
      <c r="BR359" s="34"/>
      <c r="BS359" s="34"/>
      <c r="BT359" s="34" t="str">
        <f t="shared" si="183"/>
        <v/>
      </c>
      <c r="BU359" s="31" t="str">
        <f t="shared" si="171"/>
        <v/>
      </c>
      <c r="BV359" s="51"/>
      <c r="BW359" s="33"/>
      <c r="BX359" s="34"/>
      <c r="BY359" s="34" t="str">
        <f t="shared" si="172"/>
        <v/>
      </c>
      <c r="BZ359" s="34"/>
      <c r="CA359" s="34"/>
      <c r="CB359" s="34"/>
      <c r="CC359" s="34" t="str">
        <f t="shared" si="184"/>
        <v/>
      </c>
      <c r="CD359" s="31" t="str">
        <f t="shared" si="173"/>
        <v/>
      </c>
      <c r="CE359" s="51"/>
      <c r="CF359" s="33"/>
      <c r="CG359" s="34" t="str">
        <f>IF($A359="","",IF(CF359="","I",LOOKUP(CF359/CH$2,{0,0.4,0.45,0.5,0.55,0.6,0.65,0.7,0.75,0.8,1},{"F","D","C","C+","B-","B","B+","A-","A","A+"})))</f>
        <v/>
      </c>
      <c r="CH359" s="35" t="str">
        <f>IF($A359="","",IF(CF359="","--",LOOKUP(CF359/CH$2,{0,0.4,0.45,0.5,0.55,0.6,0.65,0.7,0.75,0.8,1},{0,2,2.25,2.5,2.75,3,3.25,3.5,3.75,4})))</f>
        <v/>
      </c>
      <c r="CI359" s="52"/>
      <c r="CJ359" s="36"/>
      <c r="CK359" s="36"/>
      <c r="CL359" s="36" t="str">
        <f t="shared" si="174"/>
        <v/>
      </c>
      <c r="CM359" s="36"/>
      <c r="CN359" s="37"/>
      <c r="CO359" s="36"/>
      <c r="CP359" s="60" t="str">
        <f t="shared" si="175"/>
        <v/>
      </c>
      <c r="CQ359" s="64"/>
      <c r="CR359" s="35"/>
    </row>
    <row r="360" spans="1:96" s="38" customFormat="1" x14ac:dyDescent="0.25">
      <c r="A360" s="31"/>
      <c r="B360" s="32"/>
      <c r="C360" s="33"/>
      <c r="D360" s="34"/>
      <c r="E360" s="34" t="str">
        <f t="shared" si="156"/>
        <v/>
      </c>
      <c r="F360" s="34"/>
      <c r="G360" s="34"/>
      <c r="H360" s="34"/>
      <c r="I360" s="34" t="str">
        <f t="shared" si="176"/>
        <v/>
      </c>
      <c r="J360" s="34" t="str">
        <f t="shared" si="157"/>
        <v/>
      </c>
      <c r="K360" s="51"/>
      <c r="L360" s="39"/>
      <c r="M360" s="34"/>
      <c r="N360" s="34" t="str">
        <f t="shared" si="158"/>
        <v/>
      </c>
      <c r="O360" s="34"/>
      <c r="P360" s="34"/>
      <c r="Q360" s="34"/>
      <c r="R360" s="34" t="str">
        <f t="shared" si="177"/>
        <v/>
      </c>
      <c r="S360" s="31" t="str">
        <f t="shared" si="159"/>
        <v/>
      </c>
      <c r="T360" s="51"/>
      <c r="U360" s="33"/>
      <c r="V360" s="34"/>
      <c r="W360" s="34" t="str">
        <f t="shared" si="160"/>
        <v/>
      </c>
      <c r="X360" s="34"/>
      <c r="Y360" s="34"/>
      <c r="Z360" s="34"/>
      <c r="AA360" s="34" t="str">
        <f t="shared" si="178"/>
        <v/>
      </c>
      <c r="AB360" s="31" t="str">
        <f t="shared" si="161"/>
        <v/>
      </c>
      <c r="AC360" s="51"/>
      <c r="AD360" s="33"/>
      <c r="AE360" s="34"/>
      <c r="AF360" s="34" t="str">
        <f t="shared" si="162"/>
        <v/>
      </c>
      <c r="AG360" s="34"/>
      <c r="AH360" s="34"/>
      <c r="AI360" s="34"/>
      <c r="AJ360" s="34" t="str">
        <f t="shared" si="179"/>
        <v/>
      </c>
      <c r="AK360" s="31" t="str">
        <f t="shared" si="163"/>
        <v/>
      </c>
      <c r="AL360" s="51"/>
      <c r="AM360" s="33"/>
      <c r="AN360" s="34"/>
      <c r="AO360" s="34" t="str">
        <f t="shared" si="164"/>
        <v/>
      </c>
      <c r="AP360" s="34"/>
      <c r="AQ360" s="34"/>
      <c r="AR360" s="34"/>
      <c r="AS360" s="34" t="str">
        <f t="shared" si="180"/>
        <v/>
      </c>
      <c r="AT360" s="31" t="str">
        <f t="shared" si="165"/>
        <v/>
      </c>
      <c r="AU360" s="51"/>
      <c r="AV360" s="33"/>
      <c r="AW360" s="34"/>
      <c r="AX360" s="34" t="str">
        <f t="shared" si="166"/>
        <v/>
      </c>
      <c r="AY360" s="34"/>
      <c r="AZ360" s="34"/>
      <c r="BA360" s="34"/>
      <c r="BB360" s="34" t="str">
        <f t="shared" si="181"/>
        <v/>
      </c>
      <c r="BC360" s="31" t="str">
        <f t="shared" si="167"/>
        <v/>
      </c>
      <c r="BD360" s="51"/>
      <c r="BE360" s="33"/>
      <c r="BF360" s="34"/>
      <c r="BG360" s="34" t="str">
        <f t="shared" si="168"/>
        <v/>
      </c>
      <c r="BH360" s="34"/>
      <c r="BI360" s="34"/>
      <c r="BJ360" s="34"/>
      <c r="BK360" s="34" t="str">
        <f t="shared" si="182"/>
        <v/>
      </c>
      <c r="BL360" s="31" t="str">
        <f t="shared" si="169"/>
        <v/>
      </c>
      <c r="BM360" s="51"/>
      <c r="BN360" s="33"/>
      <c r="BO360" s="34"/>
      <c r="BP360" s="34" t="str">
        <f t="shared" si="170"/>
        <v/>
      </c>
      <c r="BQ360" s="34"/>
      <c r="BR360" s="34"/>
      <c r="BS360" s="34"/>
      <c r="BT360" s="34" t="str">
        <f t="shared" si="183"/>
        <v/>
      </c>
      <c r="BU360" s="31" t="str">
        <f t="shared" si="171"/>
        <v/>
      </c>
      <c r="BV360" s="51"/>
      <c r="BW360" s="33"/>
      <c r="BX360" s="34"/>
      <c r="BY360" s="34" t="str">
        <f t="shared" si="172"/>
        <v/>
      </c>
      <c r="BZ360" s="34"/>
      <c r="CA360" s="34"/>
      <c r="CB360" s="34"/>
      <c r="CC360" s="34" t="str">
        <f t="shared" si="184"/>
        <v/>
      </c>
      <c r="CD360" s="31" t="str">
        <f t="shared" si="173"/>
        <v/>
      </c>
      <c r="CE360" s="51"/>
      <c r="CF360" s="33"/>
      <c r="CG360" s="34" t="str">
        <f>IF($A360="","",IF(CF360="","I",LOOKUP(CF360/CH$2,{0,0.4,0.45,0.5,0.55,0.6,0.65,0.7,0.75,0.8,1},{"F","D","C","C+","B-","B","B+","A-","A","A+"})))</f>
        <v/>
      </c>
      <c r="CH360" s="35" t="str">
        <f>IF($A360="","",IF(CF360="","--",LOOKUP(CF360/CH$2,{0,0.4,0.45,0.5,0.55,0.6,0.65,0.7,0.75,0.8,1},{0,2,2.25,2.5,2.75,3,3.25,3.5,3.75,4})))</f>
        <v/>
      </c>
      <c r="CI360" s="52"/>
      <c r="CJ360" s="36"/>
      <c r="CK360" s="36"/>
      <c r="CL360" s="36" t="str">
        <f t="shared" si="174"/>
        <v/>
      </c>
      <c r="CM360" s="36"/>
      <c r="CN360" s="37"/>
      <c r="CO360" s="36"/>
      <c r="CP360" s="60" t="str">
        <f t="shared" si="175"/>
        <v/>
      </c>
      <c r="CQ360" s="64"/>
      <c r="CR360" s="35"/>
    </row>
    <row r="361" spans="1:96" s="38" customFormat="1" x14ac:dyDescent="0.25">
      <c r="A361" s="31"/>
      <c r="B361" s="32"/>
      <c r="C361" s="33"/>
      <c r="D361" s="34"/>
      <c r="E361" s="34" t="str">
        <f t="shared" si="156"/>
        <v/>
      </c>
      <c r="F361" s="34"/>
      <c r="G361" s="34"/>
      <c r="H361" s="34"/>
      <c r="I361" s="34" t="str">
        <f t="shared" si="176"/>
        <v/>
      </c>
      <c r="J361" s="34" t="str">
        <f t="shared" si="157"/>
        <v/>
      </c>
      <c r="K361" s="51"/>
      <c r="L361" s="39"/>
      <c r="M361" s="34"/>
      <c r="N361" s="34" t="str">
        <f t="shared" si="158"/>
        <v/>
      </c>
      <c r="O361" s="34"/>
      <c r="P361" s="34"/>
      <c r="Q361" s="34"/>
      <c r="R361" s="34" t="str">
        <f t="shared" si="177"/>
        <v/>
      </c>
      <c r="S361" s="31" t="str">
        <f t="shared" si="159"/>
        <v/>
      </c>
      <c r="T361" s="51"/>
      <c r="U361" s="33"/>
      <c r="V361" s="34"/>
      <c r="W361" s="34" t="str">
        <f t="shared" si="160"/>
        <v/>
      </c>
      <c r="X361" s="34"/>
      <c r="Y361" s="34"/>
      <c r="Z361" s="34"/>
      <c r="AA361" s="34" t="str">
        <f t="shared" si="178"/>
        <v/>
      </c>
      <c r="AB361" s="31" t="str">
        <f t="shared" si="161"/>
        <v/>
      </c>
      <c r="AC361" s="51"/>
      <c r="AD361" s="33"/>
      <c r="AE361" s="34"/>
      <c r="AF361" s="34" t="str">
        <f t="shared" si="162"/>
        <v/>
      </c>
      <c r="AG361" s="34"/>
      <c r="AH361" s="34"/>
      <c r="AI361" s="34"/>
      <c r="AJ361" s="34" t="str">
        <f t="shared" si="179"/>
        <v/>
      </c>
      <c r="AK361" s="31" t="str">
        <f t="shared" si="163"/>
        <v/>
      </c>
      <c r="AL361" s="51"/>
      <c r="AM361" s="33"/>
      <c r="AN361" s="34"/>
      <c r="AO361" s="34" t="str">
        <f t="shared" si="164"/>
        <v/>
      </c>
      <c r="AP361" s="34"/>
      <c r="AQ361" s="34"/>
      <c r="AR361" s="34"/>
      <c r="AS361" s="34" t="str">
        <f t="shared" si="180"/>
        <v/>
      </c>
      <c r="AT361" s="31" t="str">
        <f t="shared" si="165"/>
        <v/>
      </c>
      <c r="AU361" s="51"/>
      <c r="AV361" s="33"/>
      <c r="AW361" s="34"/>
      <c r="AX361" s="34" t="str">
        <f t="shared" si="166"/>
        <v/>
      </c>
      <c r="AY361" s="34"/>
      <c r="AZ361" s="34"/>
      <c r="BA361" s="34"/>
      <c r="BB361" s="34" t="str">
        <f t="shared" si="181"/>
        <v/>
      </c>
      <c r="BC361" s="31" t="str">
        <f t="shared" si="167"/>
        <v/>
      </c>
      <c r="BD361" s="51"/>
      <c r="BE361" s="33"/>
      <c r="BF361" s="34"/>
      <c r="BG361" s="34" t="str">
        <f t="shared" si="168"/>
        <v/>
      </c>
      <c r="BH361" s="34"/>
      <c r="BI361" s="34"/>
      <c r="BJ361" s="34"/>
      <c r="BK361" s="34" t="str">
        <f t="shared" si="182"/>
        <v/>
      </c>
      <c r="BL361" s="31" t="str">
        <f t="shared" si="169"/>
        <v/>
      </c>
      <c r="BM361" s="51"/>
      <c r="BN361" s="33"/>
      <c r="BO361" s="34"/>
      <c r="BP361" s="34" t="str">
        <f t="shared" si="170"/>
        <v/>
      </c>
      <c r="BQ361" s="34"/>
      <c r="BR361" s="34"/>
      <c r="BS361" s="34"/>
      <c r="BT361" s="34" t="str">
        <f t="shared" si="183"/>
        <v/>
      </c>
      <c r="BU361" s="31" t="str">
        <f t="shared" si="171"/>
        <v/>
      </c>
      <c r="BV361" s="51"/>
      <c r="BW361" s="33"/>
      <c r="BX361" s="34"/>
      <c r="BY361" s="34" t="str">
        <f t="shared" si="172"/>
        <v/>
      </c>
      <c r="BZ361" s="34"/>
      <c r="CA361" s="34"/>
      <c r="CB361" s="34"/>
      <c r="CC361" s="34" t="str">
        <f t="shared" si="184"/>
        <v/>
      </c>
      <c r="CD361" s="31" t="str">
        <f t="shared" si="173"/>
        <v/>
      </c>
      <c r="CE361" s="51"/>
      <c r="CF361" s="33"/>
      <c r="CG361" s="34" t="str">
        <f>IF($A361="","",IF(CF361="","I",LOOKUP(CF361/CH$2,{0,0.4,0.45,0.5,0.55,0.6,0.65,0.7,0.75,0.8,1},{"F","D","C","C+","B-","B","B+","A-","A","A+"})))</f>
        <v/>
      </c>
      <c r="CH361" s="35" t="str">
        <f>IF($A361="","",IF(CF361="","--",LOOKUP(CF361/CH$2,{0,0.4,0.45,0.5,0.55,0.6,0.65,0.7,0.75,0.8,1},{0,2,2.25,2.5,2.75,3,3.25,3.5,3.75,4})))</f>
        <v/>
      </c>
      <c r="CI361" s="52"/>
      <c r="CJ361" s="36"/>
      <c r="CK361" s="36"/>
      <c r="CL361" s="36" t="str">
        <f t="shared" si="174"/>
        <v/>
      </c>
      <c r="CM361" s="36"/>
      <c r="CN361" s="37"/>
      <c r="CO361" s="36"/>
      <c r="CP361" s="60" t="str">
        <f t="shared" si="175"/>
        <v/>
      </c>
      <c r="CQ361" s="64"/>
      <c r="CR361" s="35"/>
    </row>
    <row r="362" spans="1:96" s="38" customFormat="1" x14ac:dyDescent="0.25">
      <c r="A362" s="31"/>
      <c r="B362" s="32"/>
      <c r="C362" s="33"/>
      <c r="D362" s="34"/>
      <c r="E362" s="34" t="str">
        <f t="shared" si="156"/>
        <v/>
      </c>
      <c r="F362" s="34"/>
      <c r="G362" s="34"/>
      <c r="H362" s="34"/>
      <c r="I362" s="34" t="str">
        <f t="shared" si="176"/>
        <v/>
      </c>
      <c r="J362" s="34" t="str">
        <f t="shared" si="157"/>
        <v/>
      </c>
      <c r="K362" s="51"/>
      <c r="L362" s="39"/>
      <c r="M362" s="34"/>
      <c r="N362" s="34" t="str">
        <f t="shared" si="158"/>
        <v/>
      </c>
      <c r="O362" s="34"/>
      <c r="P362" s="34"/>
      <c r="Q362" s="34"/>
      <c r="R362" s="34" t="str">
        <f t="shared" si="177"/>
        <v/>
      </c>
      <c r="S362" s="31" t="str">
        <f t="shared" si="159"/>
        <v/>
      </c>
      <c r="T362" s="51"/>
      <c r="U362" s="33"/>
      <c r="V362" s="34"/>
      <c r="W362" s="34" t="str">
        <f t="shared" si="160"/>
        <v/>
      </c>
      <c r="X362" s="34"/>
      <c r="Y362" s="34"/>
      <c r="Z362" s="34"/>
      <c r="AA362" s="34" t="str">
        <f t="shared" si="178"/>
        <v/>
      </c>
      <c r="AB362" s="31" t="str">
        <f t="shared" si="161"/>
        <v/>
      </c>
      <c r="AC362" s="51"/>
      <c r="AD362" s="33"/>
      <c r="AE362" s="34"/>
      <c r="AF362" s="34" t="str">
        <f t="shared" si="162"/>
        <v/>
      </c>
      <c r="AG362" s="34"/>
      <c r="AH362" s="34"/>
      <c r="AI362" s="34"/>
      <c r="AJ362" s="34" t="str">
        <f t="shared" si="179"/>
        <v/>
      </c>
      <c r="AK362" s="31" t="str">
        <f t="shared" si="163"/>
        <v/>
      </c>
      <c r="AL362" s="51"/>
      <c r="AM362" s="33"/>
      <c r="AN362" s="34"/>
      <c r="AO362" s="34" t="str">
        <f t="shared" si="164"/>
        <v/>
      </c>
      <c r="AP362" s="34"/>
      <c r="AQ362" s="34"/>
      <c r="AR362" s="34"/>
      <c r="AS362" s="34" t="str">
        <f t="shared" si="180"/>
        <v/>
      </c>
      <c r="AT362" s="31" t="str">
        <f t="shared" si="165"/>
        <v/>
      </c>
      <c r="AU362" s="51"/>
      <c r="AV362" s="33"/>
      <c r="AW362" s="34"/>
      <c r="AX362" s="34" t="str">
        <f t="shared" si="166"/>
        <v/>
      </c>
      <c r="AY362" s="34"/>
      <c r="AZ362" s="34"/>
      <c r="BA362" s="34"/>
      <c r="BB362" s="34" t="str">
        <f t="shared" si="181"/>
        <v/>
      </c>
      <c r="BC362" s="31" t="str">
        <f t="shared" si="167"/>
        <v/>
      </c>
      <c r="BD362" s="51"/>
      <c r="BE362" s="33"/>
      <c r="BF362" s="34"/>
      <c r="BG362" s="34" t="str">
        <f t="shared" si="168"/>
        <v/>
      </c>
      <c r="BH362" s="34"/>
      <c r="BI362" s="34"/>
      <c r="BJ362" s="34"/>
      <c r="BK362" s="34" t="str">
        <f t="shared" si="182"/>
        <v/>
      </c>
      <c r="BL362" s="31" t="str">
        <f t="shared" si="169"/>
        <v/>
      </c>
      <c r="BM362" s="51"/>
      <c r="BN362" s="33"/>
      <c r="BO362" s="34"/>
      <c r="BP362" s="34" t="str">
        <f t="shared" si="170"/>
        <v/>
      </c>
      <c r="BQ362" s="34"/>
      <c r="BR362" s="34"/>
      <c r="BS362" s="34"/>
      <c r="BT362" s="34" t="str">
        <f t="shared" si="183"/>
        <v/>
      </c>
      <c r="BU362" s="31" t="str">
        <f t="shared" si="171"/>
        <v/>
      </c>
      <c r="BV362" s="51"/>
      <c r="BW362" s="33"/>
      <c r="BX362" s="34"/>
      <c r="BY362" s="34" t="str">
        <f t="shared" si="172"/>
        <v/>
      </c>
      <c r="BZ362" s="34"/>
      <c r="CA362" s="34"/>
      <c r="CB362" s="34"/>
      <c r="CC362" s="34" t="str">
        <f t="shared" si="184"/>
        <v/>
      </c>
      <c r="CD362" s="31" t="str">
        <f t="shared" si="173"/>
        <v/>
      </c>
      <c r="CE362" s="51"/>
      <c r="CF362" s="33"/>
      <c r="CG362" s="34" t="str">
        <f>IF($A362="","",IF(CF362="","I",LOOKUP(CF362/CH$2,{0,0.4,0.45,0.5,0.55,0.6,0.65,0.7,0.75,0.8,1},{"F","D","C","C+","B-","B","B+","A-","A","A+"})))</f>
        <v/>
      </c>
      <c r="CH362" s="35" t="str">
        <f>IF($A362="","",IF(CF362="","--",LOOKUP(CF362/CH$2,{0,0.4,0.45,0.5,0.55,0.6,0.65,0.7,0.75,0.8,1},{0,2,2.25,2.5,2.75,3,3.25,3.5,3.75,4})))</f>
        <v/>
      </c>
      <c r="CI362" s="52"/>
      <c r="CJ362" s="36"/>
      <c r="CK362" s="36"/>
      <c r="CL362" s="36" t="str">
        <f t="shared" si="174"/>
        <v/>
      </c>
      <c r="CM362" s="36"/>
      <c r="CN362" s="37"/>
      <c r="CO362" s="36"/>
      <c r="CP362" s="60" t="str">
        <f t="shared" si="175"/>
        <v/>
      </c>
      <c r="CQ362" s="64"/>
      <c r="CR362" s="35"/>
    </row>
    <row r="363" spans="1:96" s="38" customFormat="1" x14ac:dyDescent="0.25">
      <c r="A363" s="31"/>
      <c r="B363" s="32"/>
      <c r="C363" s="33"/>
      <c r="D363" s="34"/>
      <c r="E363" s="34" t="str">
        <f t="shared" si="156"/>
        <v/>
      </c>
      <c r="F363" s="34"/>
      <c r="G363" s="34"/>
      <c r="H363" s="34"/>
      <c r="I363" s="34" t="str">
        <f t="shared" si="176"/>
        <v/>
      </c>
      <c r="J363" s="34" t="str">
        <f t="shared" si="157"/>
        <v/>
      </c>
      <c r="K363" s="51"/>
      <c r="L363" s="39"/>
      <c r="M363" s="34"/>
      <c r="N363" s="34" t="str">
        <f t="shared" si="158"/>
        <v/>
      </c>
      <c r="O363" s="34"/>
      <c r="P363" s="34"/>
      <c r="Q363" s="34"/>
      <c r="R363" s="34" t="str">
        <f t="shared" si="177"/>
        <v/>
      </c>
      <c r="S363" s="31" t="str">
        <f t="shared" si="159"/>
        <v/>
      </c>
      <c r="T363" s="51"/>
      <c r="U363" s="33"/>
      <c r="V363" s="34"/>
      <c r="W363" s="34" t="str">
        <f t="shared" si="160"/>
        <v/>
      </c>
      <c r="X363" s="34"/>
      <c r="Y363" s="34"/>
      <c r="Z363" s="34"/>
      <c r="AA363" s="34" t="str">
        <f t="shared" si="178"/>
        <v/>
      </c>
      <c r="AB363" s="31" t="str">
        <f t="shared" si="161"/>
        <v/>
      </c>
      <c r="AC363" s="51"/>
      <c r="AD363" s="33"/>
      <c r="AE363" s="34"/>
      <c r="AF363" s="34" t="str">
        <f t="shared" si="162"/>
        <v/>
      </c>
      <c r="AG363" s="34"/>
      <c r="AH363" s="34"/>
      <c r="AI363" s="34"/>
      <c r="AJ363" s="34" t="str">
        <f t="shared" si="179"/>
        <v/>
      </c>
      <c r="AK363" s="31" t="str">
        <f t="shared" si="163"/>
        <v/>
      </c>
      <c r="AL363" s="51"/>
      <c r="AM363" s="33"/>
      <c r="AN363" s="34"/>
      <c r="AO363" s="34" t="str">
        <f t="shared" si="164"/>
        <v/>
      </c>
      <c r="AP363" s="34"/>
      <c r="AQ363" s="34"/>
      <c r="AR363" s="34"/>
      <c r="AS363" s="34" t="str">
        <f t="shared" si="180"/>
        <v/>
      </c>
      <c r="AT363" s="31" t="str">
        <f t="shared" si="165"/>
        <v/>
      </c>
      <c r="AU363" s="51"/>
      <c r="AV363" s="33"/>
      <c r="AW363" s="34"/>
      <c r="AX363" s="34" t="str">
        <f t="shared" si="166"/>
        <v/>
      </c>
      <c r="AY363" s="34"/>
      <c r="AZ363" s="34"/>
      <c r="BA363" s="34"/>
      <c r="BB363" s="34" t="str">
        <f t="shared" si="181"/>
        <v/>
      </c>
      <c r="BC363" s="31" t="str">
        <f t="shared" si="167"/>
        <v/>
      </c>
      <c r="BD363" s="51"/>
      <c r="BE363" s="33"/>
      <c r="BF363" s="34"/>
      <c r="BG363" s="34" t="str">
        <f t="shared" si="168"/>
        <v/>
      </c>
      <c r="BH363" s="34"/>
      <c r="BI363" s="34"/>
      <c r="BJ363" s="34"/>
      <c r="BK363" s="34" t="str">
        <f t="shared" si="182"/>
        <v/>
      </c>
      <c r="BL363" s="31" t="str">
        <f t="shared" si="169"/>
        <v/>
      </c>
      <c r="BM363" s="51"/>
      <c r="BN363" s="33"/>
      <c r="BO363" s="34"/>
      <c r="BP363" s="34" t="str">
        <f t="shared" si="170"/>
        <v/>
      </c>
      <c r="BQ363" s="34"/>
      <c r="BR363" s="34"/>
      <c r="BS363" s="34"/>
      <c r="BT363" s="34" t="str">
        <f t="shared" si="183"/>
        <v/>
      </c>
      <c r="BU363" s="31" t="str">
        <f t="shared" si="171"/>
        <v/>
      </c>
      <c r="BV363" s="51"/>
      <c r="BW363" s="33"/>
      <c r="BX363" s="34"/>
      <c r="BY363" s="34" t="str">
        <f t="shared" si="172"/>
        <v/>
      </c>
      <c r="BZ363" s="34"/>
      <c r="CA363" s="34"/>
      <c r="CB363" s="34"/>
      <c r="CC363" s="34" t="str">
        <f t="shared" si="184"/>
        <v/>
      </c>
      <c r="CD363" s="31" t="str">
        <f t="shared" si="173"/>
        <v/>
      </c>
      <c r="CE363" s="51"/>
      <c r="CF363" s="33"/>
      <c r="CG363" s="34" t="str">
        <f>IF($A363="","",IF(CF363="","I",LOOKUP(CF363/CH$2,{0,0.4,0.45,0.5,0.55,0.6,0.65,0.7,0.75,0.8,1},{"F","D","C","C+","B-","B","B+","A-","A","A+"})))</f>
        <v/>
      </c>
      <c r="CH363" s="35" t="str">
        <f>IF($A363="","",IF(CF363="","--",LOOKUP(CF363/CH$2,{0,0.4,0.45,0.5,0.55,0.6,0.65,0.7,0.75,0.8,1},{0,2,2.25,2.5,2.75,3,3.25,3.5,3.75,4})))</f>
        <v/>
      </c>
      <c r="CI363" s="52"/>
      <c r="CJ363" s="36"/>
      <c r="CK363" s="36"/>
      <c r="CL363" s="36" t="str">
        <f t="shared" si="174"/>
        <v/>
      </c>
      <c r="CM363" s="36"/>
      <c r="CN363" s="37"/>
      <c r="CO363" s="36"/>
      <c r="CP363" s="60" t="str">
        <f t="shared" si="175"/>
        <v/>
      </c>
      <c r="CQ363" s="64"/>
      <c r="CR363" s="35"/>
    </row>
    <row r="364" spans="1:96" s="38" customFormat="1" x14ac:dyDescent="0.25">
      <c r="A364" s="31"/>
      <c r="B364" s="32"/>
      <c r="C364" s="33"/>
      <c r="D364" s="34"/>
      <c r="E364" s="34" t="str">
        <f t="shared" si="156"/>
        <v/>
      </c>
      <c r="F364" s="34"/>
      <c r="G364" s="34"/>
      <c r="H364" s="34"/>
      <c r="I364" s="34" t="str">
        <f t="shared" si="176"/>
        <v/>
      </c>
      <c r="J364" s="34" t="str">
        <f t="shared" si="157"/>
        <v/>
      </c>
      <c r="K364" s="51"/>
      <c r="L364" s="39"/>
      <c r="M364" s="34"/>
      <c r="N364" s="34" t="str">
        <f t="shared" si="158"/>
        <v/>
      </c>
      <c r="O364" s="34"/>
      <c r="P364" s="34"/>
      <c r="Q364" s="34"/>
      <c r="R364" s="34" t="str">
        <f t="shared" si="177"/>
        <v/>
      </c>
      <c r="S364" s="31" t="str">
        <f t="shared" si="159"/>
        <v/>
      </c>
      <c r="T364" s="51"/>
      <c r="U364" s="33"/>
      <c r="V364" s="34"/>
      <c r="W364" s="34" t="str">
        <f t="shared" si="160"/>
        <v/>
      </c>
      <c r="X364" s="34"/>
      <c r="Y364" s="34"/>
      <c r="Z364" s="34"/>
      <c r="AA364" s="34" t="str">
        <f t="shared" si="178"/>
        <v/>
      </c>
      <c r="AB364" s="31" t="str">
        <f t="shared" si="161"/>
        <v/>
      </c>
      <c r="AC364" s="51"/>
      <c r="AD364" s="33"/>
      <c r="AE364" s="34"/>
      <c r="AF364" s="34" t="str">
        <f t="shared" si="162"/>
        <v/>
      </c>
      <c r="AG364" s="34"/>
      <c r="AH364" s="34"/>
      <c r="AI364" s="34"/>
      <c r="AJ364" s="34" t="str">
        <f t="shared" si="179"/>
        <v/>
      </c>
      <c r="AK364" s="31" t="str">
        <f t="shared" si="163"/>
        <v/>
      </c>
      <c r="AL364" s="51"/>
      <c r="AM364" s="33"/>
      <c r="AN364" s="34"/>
      <c r="AO364" s="34" t="str">
        <f t="shared" si="164"/>
        <v/>
      </c>
      <c r="AP364" s="34"/>
      <c r="AQ364" s="34"/>
      <c r="AR364" s="34"/>
      <c r="AS364" s="34" t="str">
        <f t="shared" si="180"/>
        <v/>
      </c>
      <c r="AT364" s="31" t="str">
        <f t="shared" si="165"/>
        <v/>
      </c>
      <c r="AU364" s="51"/>
      <c r="AV364" s="33"/>
      <c r="AW364" s="34"/>
      <c r="AX364" s="34" t="str">
        <f t="shared" si="166"/>
        <v/>
      </c>
      <c r="AY364" s="34"/>
      <c r="AZ364" s="34"/>
      <c r="BA364" s="34"/>
      <c r="BB364" s="34" t="str">
        <f t="shared" si="181"/>
        <v/>
      </c>
      <c r="BC364" s="31" t="str">
        <f t="shared" si="167"/>
        <v/>
      </c>
      <c r="BD364" s="51"/>
      <c r="BE364" s="33"/>
      <c r="BF364" s="34"/>
      <c r="BG364" s="34" t="str">
        <f t="shared" si="168"/>
        <v/>
      </c>
      <c r="BH364" s="34"/>
      <c r="BI364" s="34"/>
      <c r="BJ364" s="34"/>
      <c r="BK364" s="34" t="str">
        <f t="shared" si="182"/>
        <v/>
      </c>
      <c r="BL364" s="31" t="str">
        <f t="shared" si="169"/>
        <v/>
      </c>
      <c r="BM364" s="51"/>
      <c r="BN364" s="33"/>
      <c r="BO364" s="34"/>
      <c r="BP364" s="34" t="str">
        <f t="shared" si="170"/>
        <v/>
      </c>
      <c r="BQ364" s="34"/>
      <c r="BR364" s="34"/>
      <c r="BS364" s="34"/>
      <c r="BT364" s="34" t="str">
        <f t="shared" si="183"/>
        <v/>
      </c>
      <c r="BU364" s="31" t="str">
        <f t="shared" si="171"/>
        <v/>
      </c>
      <c r="BV364" s="51"/>
      <c r="BW364" s="33"/>
      <c r="BX364" s="34"/>
      <c r="BY364" s="34" t="str">
        <f t="shared" si="172"/>
        <v/>
      </c>
      <c r="BZ364" s="34"/>
      <c r="CA364" s="34"/>
      <c r="CB364" s="34"/>
      <c r="CC364" s="34" t="str">
        <f t="shared" si="184"/>
        <v/>
      </c>
      <c r="CD364" s="31" t="str">
        <f t="shared" si="173"/>
        <v/>
      </c>
      <c r="CE364" s="51"/>
      <c r="CF364" s="33"/>
      <c r="CG364" s="34" t="str">
        <f>IF($A364="","",IF(CF364="","I",LOOKUP(CF364/CH$2,{0,0.4,0.45,0.5,0.55,0.6,0.65,0.7,0.75,0.8,1},{"F","D","C","C+","B-","B","B+","A-","A","A+"})))</f>
        <v/>
      </c>
      <c r="CH364" s="35" t="str">
        <f>IF($A364="","",IF(CF364="","--",LOOKUP(CF364/CH$2,{0,0.4,0.45,0.5,0.55,0.6,0.65,0.7,0.75,0.8,1},{0,2,2.25,2.5,2.75,3,3.25,3.5,3.75,4})))</f>
        <v/>
      </c>
      <c r="CI364" s="52"/>
      <c r="CJ364" s="36"/>
      <c r="CK364" s="36"/>
      <c r="CL364" s="36" t="str">
        <f t="shared" si="174"/>
        <v/>
      </c>
      <c r="CM364" s="36"/>
      <c r="CN364" s="37"/>
      <c r="CO364" s="36"/>
      <c r="CP364" s="60" t="str">
        <f t="shared" si="175"/>
        <v/>
      </c>
      <c r="CQ364" s="64"/>
      <c r="CR364" s="35"/>
    </row>
    <row r="365" spans="1:96" s="38" customFormat="1" x14ac:dyDescent="0.25">
      <c r="A365" s="31"/>
      <c r="B365" s="32"/>
      <c r="C365" s="33"/>
      <c r="D365" s="34"/>
      <c r="E365" s="34" t="str">
        <f t="shared" si="156"/>
        <v/>
      </c>
      <c r="F365" s="34"/>
      <c r="G365" s="34"/>
      <c r="H365" s="34"/>
      <c r="I365" s="34" t="str">
        <f t="shared" si="176"/>
        <v/>
      </c>
      <c r="J365" s="34" t="str">
        <f t="shared" si="157"/>
        <v/>
      </c>
      <c r="K365" s="51"/>
      <c r="L365" s="39"/>
      <c r="M365" s="34"/>
      <c r="N365" s="34" t="str">
        <f t="shared" si="158"/>
        <v/>
      </c>
      <c r="O365" s="34"/>
      <c r="P365" s="34"/>
      <c r="Q365" s="34"/>
      <c r="R365" s="34" t="str">
        <f t="shared" si="177"/>
        <v/>
      </c>
      <c r="S365" s="31" t="str">
        <f t="shared" si="159"/>
        <v/>
      </c>
      <c r="T365" s="51"/>
      <c r="U365" s="33"/>
      <c r="V365" s="34"/>
      <c r="W365" s="34" t="str">
        <f t="shared" si="160"/>
        <v/>
      </c>
      <c r="X365" s="34"/>
      <c r="Y365" s="34"/>
      <c r="Z365" s="34"/>
      <c r="AA365" s="34" t="str">
        <f t="shared" si="178"/>
        <v/>
      </c>
      <c r="AB365" s="31" t="str">
        <f t="shared" si="161"/>
        <v/>
      </c>
      <c r="AC365" s="51"/>
      <c r="AD365" s="33"/>
      <c r="AE365" s="34"/>
      <c r="AF365" s="34" t="str">
        <f t="shared" si="162"/>
        <v/>
      </c>
      <c r="AG365" s="34"/>
      <c r="AH365" s="34"/>
      <c r="AI365" s="34"/>
      <c r="AJ365" s="34" t="str">
        <f t="shared" si="179"/>
        <v/>
      </c>
      <c r="AK365" s="31" t="str">
        <f t="shared" si="163"/>
        <v/>
      </c>
      <c r="AL365" s="51"/>
      <c r="AM365" s="33"/>
      <c r="AN365" s="34"/>
      <c r="AO365" s="34" t="str">
        <f t="shared" si="164"/>
        <v/>
      </c>
      <c r="AP365" s="34"/>
      <c r="AQ365" s="34"/>
      <c r="AR365" s="34"/>
      <c r="AS365" s="34" t="str">
        <f t="shared" si="180"/>
        <v/>
      </c>
      <c r="AT365" s="31" t="str">
        <f t="shared" si="165"/>
        <v/>
      </c>
      <c r="AU365" s="51"/>
      <c r="AV365" s="33"/>
      <c r="AW365" s="34"/>
      <c r="AX365" s="34" t="str">
        <f t="shared" si="166"/>
        <v/>
      </c>
      <c r="AY365" s="34"/>
      <c r="AZ365" s="34"/>
      <c r="BA365" s="34"/>
      <c r="BB365" s="34" t="str">
        <f t="shared" si="181"/>
        <v/>
      </c>
      <c r="BC365" s="31" t="str">
        <f t="shared" si="167"/>
        <v/>
      </c>
      <c r="BD365" s="51"/>
      <c r="BE365" s="33"/>
      <c r="BF365" s="34"/>
      <c r="BG365" s="34" t="str">
        <f t="shared" si="168"/>
        <v/>
      </c>
      <c r="BH365" s="34"/>
      <c r="BI365" s="34"/>
      <c r="BJ365" s="34"/>
      <c r="BK365" s="34" t="str">
        <f t="shared" si="182"/>
        <v/>
      </c>
      <c r="BL365" s="31" t="str">
        <f t="shared" si="169"/>
        <v/>
      </c>
      <c r="BM365" s="51"/>
      <c r="BN365" s="33"/>
      <c r="BO365" s="34"/>
      <c r="BP365" s="34" t="str">
        <f t="shared" si="170"/>
        <v/>
      </c>
      <c r="BQ365" s="34"/>
      <c r="BR365" s="34"/>
      <c r="BS365" s="34"/>
      <c r="BT365" s="34" t="str">
        <f t="shared" si="183"/>
        <v/>
      </c>
      <c r="BU365" s="31" t="str">
        <f t="shared" si="171"/>
        <v/>
      </c>
      <c r="BV365" s="51"/>
      <c r="BW365" s="33"/>
      <c r="BX365" s="34"/>
      <c r="BY365" s="34" t="str">
        <f t="shared" si="172"/>
        <v/>
      </c>
      <c r="BZ365" s="34"/>
      <c r="CA365" s="34"/>
      <c r="CB365" s="34"/>
      <c r="CC365" s="34" t="str">
        <f t="shared" si="184"/>
        <v/>
      </c>
      <c r="CD365" s="31" t="str">
        <f t="shared" si="173"/>
        <v/>
      </c>
      <c r="CE365" s="51"/>
      <c r="CF365" s="33"/>
      <c r="CG365" s="34" t="str">
        <f>IF($A365="","",IF(CF365="","I",LOOKUP(CF365/CH$2,{0,0.4,0.45,0.5,0.55,0.6,0.65,0.7,0.75,0.8,1},{"F","D","C","C+","B-","B","B+","A-","A","A+"})))</f>
        <v/>
      </c>
      <c r="CH365" s="35" t="str">
        <f>IF($A365="","",IF(CF365="","--",LOOKUP(CF365/CH$2,{0,0.4,0.45,0.5,0.55,0.6,0.65,0.7,0.75,0.8,1},{0,2,2.25,2.5,2.75,3,3.25,3.5,3.75,4})))</f>
        <v/>
      </c>
      <c r="CI365" s="52"/>
      <c r="CJ365" s="36"/>
      <c r="CK365" s="36"/>
      <c r="CL365" s="36" t="str">
        <f t="shared" si="174"/>
        <v/>
      </c>
      <c r="CM365" s="36"/>
      <c r="CN365" s="37"/>
      <c r="CO365" s="36"/>
      <c r="CP365" s="60" t="str">
        <f t="shared" si="175"/>
        <v/>
      </c>
      <c r="CQ365" s="64"/>
      <c r="CR365" s="35"/>
    </row>
    <row r="366" spans="1:96" s="38" customFormat="1" x14ac:dyDescent="0.25">
      <c r="A366" s="31"/>
      <c r="B366" s="40"/>
      <c r="C366" s="33"/>
      <c r="D366" s="34"/>
      <c r="E366" s="34"/>
      <c r="F366" s="34"/>
      <c r="G366" s="34"/>
      <c r="H366" s="34"/>
      <c r="I366" s="34"/>
      <c r="J366" s="34"/>
      <c r="K366" s="51"/>
      <c r="L366" s="39"/>
      <c r="M366" s="34"/>
      <c r="N366" s="34"/>
      <c r="O366" s="34"/>
      <c r="P366" s="34"/>
      <c r="Q366" s="34"/>
      <c r="R366" s="34"/>
      <c r="S366" s="31"/>
      <c r="T366" s="51"/>
      <c r="U366" s="33"/>
      <c r="V366" s="34"/>
      <c r="W366" s="34"/>
      <c r="X366" s="34"/>
      <c r="Y366" s="34"/>
      <c r="Z366" s="34"/>
      <c r="AA366" s="34"/>
      <c r="AB366" s="31"/>
      <c r="AC366" s="51"/>
      <c r="AD366" s="33"/>
      <c r="AE366" s="34"/>
      <c r="AF366" s="34"/>
      <c r="AG366" s="34"/>
      <c r="AH366" s="34"/>
      <c r="AI366" s="34"/>
      <c r="AJ366" s="34"/>
      <c r="AK366" s="31"/>
      <c r="AL366" s="51"/>
      <c r="AM366" s="33"/>
      <c r="AN366" s="34"/>
      <c r="AO366" s="34"/>
      <c r="AP366" s="34"/>
      <c r="AQ366" s="34"/>
      <c r="AR366" s="34"/>
      <c r="AS366" s="34"/>
      <c r="AT366" s="31"/>
      <c r="AU366" s="51"/>
      <c r="AV366" s="33"/>
      <c r="AW366" s="34"/>
      <c r="AX366" s="34"/>
      <c r="AY366" s="34"/>
      <c r="AZ366" s="34"/>
      <c r="BA366" s="34"/>
      <c r="BB366" s="34"/>
      <c r="BC366" s="31"/>
      <c r="BD366" s="51"/>
      <c r="BE366" s="33"/>
      <c r="BF366" s="34"/>
      <c r="BG366" s="34"/>
      <c r="BH366" s="34"/>
      <c r="BI366" s="34"/>
      <c r="BJ366" s="34"/>
      <c r="BK366" s="34"/>
      <c r="BL366" s="31"/>
      <c r="BM366" s="51"/>
      <c r="BN366" s="33"/>
      <c r="BO366" s="34"/>
      <c r="BP366" s="34"/>
      <c r="BQ366" s="34"/>
      <c r="BR366" s="34"/>
      <c r="BS366" s="34"/>
      <c r="BT366" s="34"/>
      <c r="BU366" s="31"/>
      <c r="BV366" s="51"/>
      <c r="BW366" s="33"/>
      <c r="BX366" s="34"/>
      <c r="BY366" s="34"/>
      <c r="BZ366" s="34"/>
      <c r="CA366" s="34"/>
      <c r="CB366" s="34"/>
      <c r="CC366" s="34"/>
      <c r="CD366" s="31"/>
      <c r="CE366" s="51"/>
      <c r="CF366" s="33"/>
      <c r="CG366" s="34"/>
      <c r="CH366" s="35"/>
      <c r="CI366" s="33"/>
      <c r="CJ366" s="34"/>
      <c r="CK366" s="34"/>
      <c r="CL366" s="37"/>
      <c r="CM366" s="37"/>
      <c r="CN366" s="37"/>
      <c r="CO366" s="37"/>
      <c r="CP366" s="62"/>
      <c r="CQ366" s="64"/>
      <c r="CR366" s="35"/>
    </row>
  </sheetData>
  <mergeCells count="114">
    <mergeCell ref="X3:AA3"/>
    <mergeCell ref="W4:W5"/>
    <mergeCell ref="AA4:AA5"/>
    <mergeCell ref="C1:K1"/>
    <mergeCell ref="I2:K2"/>
    <mergeCell ref="CI2:CK2"/>
    <mergeCell ref="CI1:CP1"/>
    <mergeCell ref="C2:D2"/>
    <mergeCell ref="CF1:CH1"/>
    <mergeCell ref="BE1:BM1"/>
    <mergeCell ref="BN2:BO2"/>
    <mergeCell ref="AG2:AI2"/>
    <mergeCell ref="L2:M2"/>
    <mergeCell ref="L1:T1"/>
    <mergeCell ref="R2:T2"/>
    <mergeCell ref="U1:AC1"/>
    <mergeCell ref="AA2:AC2"/>
    <mergeCell ref="AD1:AL1"/>
    <mergeCell ref="AJ2:AL2"/>
    <mergeCell ref="AM1:AU1"/>
    <mergeCell ref="AS2:AU2"/>
    <mergeCell ref="AV1:BD1"/>
    <mergeCell ref="AM2:AN2"/>
    <mergeCell ref="AP2:AR2"/>
    <mergeCell ref="AD2:AE2"/>
    <mergeCell ref="CC4:CC5"/>
    <mergeCell ref="BN1:BV1"/>
    <mergeCell ref="BT2:BV2"/>
    <mergeCell ref="BW1:CE1"/>
    <mergeCell ref="CC2:CE2"/>
    <mergeCell ref="CM2:CN2"/>
    <mergeCell ref="CO2:CP2"/>
    <mergeCell ref="AL3:AL5"/>
    <mergeCell ref="AU3:AU5"/>
    <mergeCell ref="BD3:BD5"/>
    <mergeCell ref="BM3:BM5"/>
    <mergeCell ref="BL3:BL5"/>
    <mergeCell ref="AF4:AF5"/>
    <mergeCell ref="AJ4:AJ5"/>
    <mergeCell ref="AD3:AF3"/>
    <mergeCell ref="AG3:AJ3"/>
    <mergeCell ref="BU3:BU5"/>
    <mergeCell ref="CD3:CD5"/>
    <mergeCell ref="BP4:BP5"/>
    <mergeCell ref="BT4:BT5"/>
    <mergeCell ref="BW2:BX2"/>
    <mergeCell ref="BZ2:CB2"/>
    <mergeCell ref="O2:Q2"/>
    <mergeCell ref="L3:N3"/>
    <mergeCell ref="O3:R3"/>
    <mergeCell ref="E4:E5"/>
    <mergeCell ref="I4:I5"/>
    <mergeCell ref="C3:E3"/>
    <mergeCell ref="F3:I3"/>
    <mergeCell ref="CI4:CI6"/>
    <mergeCell ref="CJ4:CJ6"/>
    <mergeCell ref="N4:N5"/>
    <mergeCell ref="R4:R5"/>
    <mergeCell ref="U2:V2"/>
    <mergeCell ref="X2:Z2"/>
    <mergeCell ref="U3:W3"/>
    <mergeCell ref="CF2:CG2"/>
    <mergeCell ref="CF3:CG3"/>
    <mergeCell ref="AT3:AT5"/>
    <mergeCell ref="BB2:BD2"/>
    <mergeCell ref="BK2:BM2"/>
    <mergeCell ref="AM3:AO3"/>
    <mergeCell ref="AP3:AS3"/>
    <mergeCell ref="AO4:AO5"/>
    <mergeCell ref="BW3:BY3"/>
    <mergeCell ref="BZ3:CC3"/>
    <mergeCell ref="A5:B5"/>
    <mergeCell ref="A1:B4"/>
    <mergeCell ref="F2:H2"/>
    <mergeCell ref="AS4:AS5"/>
    <mergeCell ref="AX4:AX5"/>
    <mergeCell ref="BB4:BB5"/>
    <mergeCell ref="BE2:BF2"/>
    <mergeCell ref="BH2:BJ2"/>
    <mergeCell ref="BE3:BG3"/>
    <mergeCell ref="BH3:BK3"/>
    <mergeCell ref="BG4:BG5"/>
    <mergeCell ref="BK4:BK5"/>
    <mergeCell ref="AV2:AW2"/>
    <mergeCell ref="AY2:BA2"/>
    <mergeCell ref="AV3:AX3"/>
    <mergeCell ref="AY3:BB3"/>
    <mergeCell ref="BC3:BC5"/>
    <mergeCell ref="J3:J5"/>
    <mergeCell ref="S3:S5"/>
    <mergeCell ref="AB3:AB5"/>
    <mergeCell ref="AK3:AK5"/>
    <mergeCell ref="K3:K5"/>
    <mergeCell ref="T3:T5"/>
    <mergeCell ref="AC3:AC5"/>
    <mergeCell ref="CZ5:DB5"/>
    <mergeCell ref="DC5:DE5"/>
    <mergeCell ref="BQ2:BS2"/>
    <mergeCell ref="BN3:BP3"/>
    <mergeCell ref="BQ3:BT3"/>
    <mergeCell ref="CM3:CP3"/>
    <mergeCell ref="CM4:CM6"/>
    <mergeCell ref="CN4:CN6"/>
    <mergeCell ref="CO4:CO6"/>
    <mergeCell ref="CP4:CP6"/>
    <mergeCell ref="CK4:CK6"/>
    <mergeCell ref="CI3:CL3"/>
    <mergeCell ref="CL4:CL6"/>
    <mergeCell ref="BV3:BV5"/>
    <mergeCell ref="CE3:CE5"/>
    <mergeCell ref="CQ1:CR3"/>
    <mergeCell ref="CQ4:CQ6"/>
    <mergeCell ref="CR4:CR6"/>
    <mergeCell ref="BY4:BY5"/>
  </mergeCells>
  <conditionalFormatting sqref="A5 A1 C2:F2 CL2:CM2 CO2 CQ4:XFD4 C3:K3 CI3:CP6 CI1:CI2 I2 C1 CH2:CH3 C4:I5 L1 U1 R2 AD1 AA2 AM1 AJ2 AV1 AS2 BE1 BB2 BN1 BK2 BW1 BT2 CF1:CF3 CC2 L2:O2 U2:X2 AD2:AG2 AM2:AP2 AV2:AY2 BE2:BH2 BN2:BQ2 BW2:BZ2 A366:S1048576 A28:E104 G28:H104 F29:F104 A8:H27 A6:K7 S6:S365 AB6:AB365 AK6:AK365 AT6:AT365 BC6:BC365 BL6:BL365 BU6:BU365 CF5:CH365 CD6:CD365 A105:H365 CT7:CV104 CT6:XFD6 CT5:CZ5 DC5 DF5:XFD5 CV7:XFD200 U366:AB1048576 S3:T3 T6:T1048576 AD366:AK1048576 AB3:AC3 AC6:AC1048576 AM366:AT1048576 AK3:AL3 AL6:AL1048576 AV366:BC1048576 AT3:AU3 AU6:AU1048576 BE366:BL1048576 BC3:BD3 BD6:BD1048576 BN366:BU1048576 BL3:BM3 BM6:BM1048576 BW366:CD1048576 BU3:BV3 BV6:BV1048576 CD3:CE3 CE6:CE1048576 CI201:XFD365 CI7:CS200 CF366:XFD1048576 CQ1 CT1:XFD3 I8:K365 L3:R365 U3:AA365 AD3:AJ365 AM3:AS365 AV3:BB365 BE3:BK365 BN3:BT365 BW3:CC365">
    <cfRule type="expression" dxfId="4" priority="12">
      <formula>_xlfn.ISFORMULA(INDIRECT("rc",FALSE))</formula>
    </cfRule>
  </conditionalFormatting>
  <conditionalFormatting sqref="A1:C1 A2:I2 L2:R2 A4:J5 L4:S5 A3:T3 AC3 AC6:AC1048576 AL3 AL6:AL1048576 AU3 AU6:AU1048576 BD3 BD6:BD1048576 BM3 BM6:BM1048576 BV3 BV6:BV1048576 CF1:CP1 CE3 CE6:CE1048576 L1 U1 U2:AA2 AD1 AD2:AJ2 AM1 AM2:AS2 AV1 AV2:BB2 BE1 BE2:BK2 BN1 BN2:BT2 BW1 BW2:CC2 CF3:CP1048576 CF2:CM2 CO2 A6:T1048576 U3:AB1048576 AD3:AK1048576 AM3:AT1048576 AV3:BC1048576 BE3:BL1048576 BN3:BU1048576 BW3:CD1048576">
    <cfRule type="containsText" dxfId="3" priority="3" operator="containsText" text="3E">
      <formula>NOT(ISERROR(SEARCH("3E",A1)))</formula>
    </cfRule>
  </conditionalFormatting>
  <conditionalFormatting sqref="CT7:CT104">
    <cfRule type="containsText" dxfId="2" priority="2" operator="containsText" text="3E">
      <formula>NOT(ISERROR(SEARCH("3E",CT7)))</formula>
    </cfRule>
  </conditionalFormatting>
  <conditionalFormatting sqref="CV7:CV104">
    <cfRule type="containsText" dxfId="1" priority="1" operator="containsText" text="3E">
      <formula>NOT(ISERROR(SEARCH("3E",CV7)))</formula>
    </cfRule>
  </conditionalFormatting>
  <pageMargins left="0.7" right="0.7" top="0.75" bottom="0.7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949"/>
  <sheetViews>
    <sheetView zoomScale="90" zoomScaleNormal="90" workbookViewId="0">
      <pane ySplit="4" topLeftCell="A5" activePane="bottomLeft" state="frozen"/>
      <selection pane="bottomLeft" activeCell="AT18" sqref="AT18"/>
    </sheetView>
  </sheetViews>
  <sheetFormatPr defaultColWidth="9.140625" defaultRowHeight="18.95" customHeight="1" x14ac:dyDescent="0.25"/>
  <cols>
    <col min="1" max="1" width="12.28515625" style="3" customWidth="1"/>
    <col min="2" max="3" width="4.7109375" style="3" customWidth="1"/>
    <col min="4" max="4" width="4.7109375" style="2" customWidth="1"/>
    <col min="5" max="6" width="4.7109375" style="3" customWidth="1"/>
    <col min="7" max="7" width="4.7109375" style="2" customWidth="1"/>
    <col min="8" max="9" width="4.7109375" style="3" customWidth="1"/>
    <col min="10" max="10" width="4.7109375" style="2" customWidth="1"/>
    <col min="11" max="12" width="4.7109375" style="3" customWidth="1"/>
    <col min="13" max="13" width="4.7109375" style="2" customWidth="1"/>
    <col min="14" max="15" width="4.7109375" style="3" customWidth="1"/>
    <col min="16" max="16" width="4.7109375" style="2" customWidth="1"/>
    <col min="17" max="18" width="4.7109375" style="3" customWidth="1"/>
    <col min="19" max="19" width="4.7109375" style="2" customWidth="1"/>
    <col min="20" max="21" width="4.7109375" style="3" customWidth="1"/>
    <col min="22" max="22" width="4.7109375" style="2" customWidth="1"/>
    <col min="23" max="24" width="4.7109375" style="3" customWidth="1"/>
    <col min="25" max="25" width="4.7109375" style="2" customWidth="1"/>
    <col min="26" max="27" width="4.7109375" style="3" customWidth="1"/>
    <col min="28" max="28" width="4.7109375" style="2" customWidth="1"/>
    <col min="29" max="30" width="4.7109375" style="3" customWidth="1"/>
    <col min="31" max="31" width="4.7109375" style="2" customWidth="1"/>
    <col min="32" max="33" width="4.7109375" style="3" customWidth="1"/>
    <col min="34" max="34" width="4.7109375" style="2" customWidth="1"/>
    <col min="35" max="35" width="5.42578125" style="11" bestFit="1" customWidth="1"/>
    <col min="36" max="36" width="4.7109375" style="3" customWidth="1"/>
    <col min="37" max="37" width="16" style="3" bestFit="1" customWidth="1"/>
    <col min="38" max="38" width="10.42578125" style="3" bestFit="1" customWidth="1"/>
    <col min="39" max="39" width="3.5703125" style="3" bestFit="1" customWidth="1"/>
    <col min="40" max="16384" width="9.140625" style="1"/>
  </cols>
  <sheetData>
    <row r="1" spans="1:39" ht="15" customHeight="1" x14ac:dyDescent="0.25">
      <c r="A1" s="119" t="s">
        <v>53</v>
      </c>
      <c r="B1" s="124" t="str">
        <f>DRAFT!C1</f>
        <v>CHEM 311F</v>
      </c>
      <c r="C1" s="125"/>
      <c r="D1" s="126"/>
      <c r="E1" s="124" t="str">
        <f>DRAFT!L1</f>
        <v>CHEM 312F</v>
      </c>
      <c r="F1" s="125"/>
      <c r="G1" s="126"/>
      <c r="H1" s="124" t="str">
        <f>DRAFT!U1</f>
        <v>CHEM 313F</v>
      </c>
      <c r="I1" s="125"/>
      <c r="J1" s="126"/>
      <c r="K1" s="124" t="str">
        <f>DRAFT!AD1</f>
        <v>CHEM 321F</v>
      </c>
      <c r="L1" s="125"/>
      <c r="M1" s="126"/>
      <c r="N1" s="124" t="str">
        <f>DRAFT!AM1</f>
        <v>CHEM 322F</v>
      </c>
      <c r="O1" s="125"/>
      <c r="P1" s="126"/>
      <c r="Q1" s="124" t="str">
        <f>DRAFT!AV1</f>
        <v>CHEM 323F</v>
      </c>
      <c r="R1" s="125"/>
      <c r="S1" s="126"/>
      <c r="T1" s="124" t="str">
        <f>DRAFT!BE1</f>
        <v>CHEM 331F</v>
      </c>
      <c r="U1" s="125"/>
      <c r="V1" s="126"/>
      <c r="W1" s="124" t="str">
        <f>DRAFT!BN1</f>
        <v>CHEM 332F</v>
      </c>
      <c r="X1" s="125"/>
      <c r="Y1" s="126"/>
      <c r="Z1" s="124" t="str">
        <f>DRAFT!BW1</f>
        <v>CHEM 333F</v>
      </c>
      <c r="AA1" s="125"/>
      <c r="AB1" s="126"/>
      <c r="AC1" s="124" t="str">
        <f>DRAFT!CF1</f>
        <v>CHEM 301VF</v>
      </c>
      <c r="AD1" s="125"/>
      <c r="AE1" s="126"/>
      <c r="AF1" s="124" t="str">
        <f>DRAFT!CI1</f>
        <v>CHEM 301LF</v>
      </c>
      <c r="AG1" s="125"/>
      <c r="AH1" s="126"/>
      <c r="AI1" s="131" t="s">
        <v>5</v>
      </c>
      <c r="AJ1" s="134" t="s">
        <v>6</v>
      </c>
      <c r="AK1" s="128" t="s">
        <v>10</v>
      </c>
      <c r="AL1" s="128" t="s">
        <v>11</v>
      </c>
      <c r="AM1" s="127" t="s">
        <v>72</v>
      </c>
    </row>
    <row r="2" spans="1:39" ht="12.75" x14ac:dyDescent="0.25">
      <c r="A2" s="120"/>
      <c r="B2" s="122" t="str">
        <f>DRAFT!C2</f>
        <v>MARKS</v>
      </c>
      <c r="C2" s="123"/>
      <c r="D2" s="3">
        <f>DRAFT!E2</f>
        <v>100</v>
      </c>
      <c r="E2" s="122" t="str">
        <f>DRAFT!L2</f>
        <v>MARKS</v>
      </c>
      <c r="F2" s="123"/>
      <c r="G2" s="3">
        <f>DRAFT!N2</f>
        <v>75</v>
      </c>
      <c r="H2" s="122" t="str">
        <f>DRAFT!U2</f>
        <v>MARKS</v>
      </c>
      <c r="I2" s="123"/>
      <c r="J2" s="3">
        <f>DRAFT!W2</f>
        <v>75</v>
      </c>
      <c r="K2" s="122" t="str">
        <f>DRAFT!AD2</f>
        <v>MARKS</v>
      </c>
      <c r="L2" s="123"/>
      <c r="M2" s="3">
        <f>DRAFT!AF2</f>
        <v>100</v>
      </c>
      <c r="N2" s="122" t="str">
        <f>DRAFT!AM2</f>
        <v>MARKS</v>
      </c>
      <c r="O2" s="123"/>
      <c r="P2" s="3">
        <f>DRAFT!AO2</f>
        <v>75</v>
      </c>
      <c r="Q2" s="122" t="str">
        <f>DRAFT!AV2</f>
        <v>MARKS</v>
      </c>
      <c r="R2" s="123"/>
      <c r="S2" s="3">
        <f>DRAFT!AX2</f>
        <v>75</v>
      </c>
      <c r="T2" s="122" t="str">
        <f>DRAFT!BE2</f>
        <v>MARKS</v>
      </c>
      <c r="U2" s="123"/>
      <c r="V2" s="3">
        <f>DRAFT!BG2</f>
        <v>100</v>
      </c>
      <c r="W2" s="122" t="str">
        <f>DRAFT!BN2</f>
        <v>MARKS</v>
      </c>
      <c r="X2" s="123"/>
      <c r="Y2" s="3">
        <f>DRAFT!BP2</f>
        <v>75</v>
      </c>
      <c r="Z2" s="122" t="str">
        <f>DRAFT!BW2</f>
        <v>MARKS</v>
      </c>
      <c r="AA2" s="123"/>
      <c r="AB2" s="3">
        <f>DRAFT!BY2</f>
        <v>75</v>
      </c>
      <c r="AC2" s="122" t="str">
        <f>DRAFT!CF2</f>
        <v>MARKS</v>
      </c>
      <c r="AD2" s="123"/>
      <c r="AE2" s="3">
        <f>DRAFT!CH2</f>
        <v>75</v>
      </c>
      <c r="AF2" s="122" t="str">
        <f>DRAFT!CI2</f>
        <v>MARKS</v>
      </c>
      <c r="AG2" s="123"/>
      <c r="AH2" s="3">
        <f>DRAFT!CL2</f>
        <v>225</v>
      </c>
      <c r="AI2" s="132"/>
      <c r="AJ2" s="135"/>
      <c r="AK2" s="129"/>
      <c r="AL2" s="129"/>
      <c r="AM2" s="127"/>
    </row>
    <row r="3" spans="1:39" ht="12.75" x14ac:dyDescent="0.25">
      <c r="A3" s="121"/>
      <c r="B3" s="122" t="str">
        <f>DRAFT!F2</f>
        <v>CREDIT</v>
      </c>
      <c r="C3" s="123"/>
      <c r="D3" s="3">
        <f>DRAFT!I2</f>
        <v>4</v>
      </c>
      <c r="E3" s="122" t="str">
        <f>DRAFT!O2</f>
        <v>CREDIT</v>
      </c>
      <c r="F3" s="123"/>
      <c r="G3" s="3">
        <f>DRAFT!R2</f>
        <v>3</v>
      </c>
      <c r="H3" s="122" t="str">
        <f>DRAFT!X2</f>
        <v>CREDIT</v>
      </c>
      <c r="I3" s="123"/>
      <c r="J3" s="3">
        <f>DRAFT!AA2</f>
        <v>3</v>
      </c>
      <c r="K3" s="122" t="str">
        <f>DRAFT!AG2</f>
        <v>CREDIT</v>
      </c>
      <c r="L3" s="123"/>
      <c r="M3" s="3">
        <f>DRAFT!AJ2</f>
        <v>4</v>
      </c>
      <c r="N3" s="122" t="str">
        <f>DRAFT!AP2</f>
        <v>CREDIT</v>
      </c>
      <c r="O3" s="123"/>
      <c r="P3" s="3">
        <f>DRAFT!AS2</f>
        <v>3</v>
      </c>
      <c r="Q3" s="122" t="str">
        <f>DRAFT!AY2</f>
        <v>CREDIT</v>
      </c>
      <c r="R3" s="123"/>
      <c r="S3" s="3">
        <f>DRAFT!BB2</f>
        <v>3</v>
      </c>
      <c r="T3" s="122" t="str">
        <f>DRAFT!BH2</f>
        <v>CREDIT</v>
      </c>
      <c r="U3" s="123"/>
      <c r="V3" s="3">
        <f>DRAFT!BK2</f>
        <v>4</v>
      </c>
      <c r="W3" s="122" t="str">
        <f>DRAFT!BQ2</f>
        <v>CREDIT</v>
      </c>
      <c r="X3" s="123"/>
      <c r="Y3" s="3">
        <f>DRAFT!BT2</f>
        <v>3</v>
      </c>
      <c r="Z3" s="122" t="str">
        <f>DRAFT!BZ2</f>
        <v>CREDIT</v>
      </c>
      <c r="AA3" s="123"/>
      <c r="AB3" s="3">
        <f>DRAFT!CC2</f>
        <v>3</v>
      </c>
      <c r="AC3" s="122" t="str">
        <f>DRAFT!CF3</f>
        <v>CREDIT</v>
      </c>
      <c r="AD3" s="123"/>
      <c r="AE3" s="3">
        <f>DRAFT!CH3</f>
        <v>3</v>
      </c>
      <c r="AF3" s="122" t="str">
        <f>DRAFT!CM2</f>
        <v>CREDIT</v>
      </c>
      <c r="AG3" s="123"/>
      <c r="AH3" s="3">
        <f>DRAFT!CO2</f>
        <v>9</v>
      </c>
      <c r="AI3" s="132"/>
      <c r="AJ3" s="136"/>
      <c r="AK3" s="129"/>
      <c r="AL3" s="129"/>
      <c r="AM3" s="127"/>
    </row>
    <row r="4" spans="1:39" ht="16.5" customHeight="1" x14ac:dyDescent="0.25">
      <c r="A4" s="3" t="s">
        <v>37</v>
      </c>
      <c r="B4" s="3" t="s">
        <v>9</v>
      </c>
      <c r="C4" s="3" t="s">
        <v>4</v>
      </c>
      <c r="D4" s="2" t="s">
        <v>3</v>
      </c>
      <c r="E4" s="3" t="s">
        <v>9</v>
      </c>
      <c r="F4" s="3" t="s">
        <v>4</v>
      </c>
      <c r="G4" s="2" t="s">
        <v>3</v>
      </c>
      <c r="H4" s="3" t="s">
        <v>9</v>
      </c>
      <c r="I4" s="3" t="s">
        <v>4</v>
      </c>
      <c r="J4" s="2" t="s">
        <v>3</v>
      </c>
      <c r="K4" s="3" t="s">
        <v>9</v>
      </c>
      <c r="L4" s="3" t="s">
        <v>4</v>
      </c>
      <c r="M4" s="2" t="s">
        <v>3</v>
      </c>
      <c r="N4" s="3" t="s">
        <v>9</v>
      </c>
      <c r="O4" s="3" t="s">
        <v>4</v>
      </c>
      <c r="P4" s="2" t="s">
        <v>3</v>
      </c>
      <c r="Q4" s="3" t="s">
        <v>9</v>
      </c>
      <c r="R4" s="3" t="s">
        <v>4</v>
      </c>
      <c r="S4" s="2" t="s">
        <v>3</v>
      </c>
      <c r="T4" s="3" t="s">
        <v>9</v>
      </c>
      <c r="U4" s="3" t="s">
        <v>4</v>
      </c>
      <c r="V4" s="2" t="s">
        <v>3</v>
      </c>
      <c r="W4" s="3" t="s">
        <v>9</v>
      </c>
      <c r="X4" s="3" t="s">
        <v>4</v>
      </c>
      <c r="Y4" s="2" t="s">
        <v>3</v>
      </c>
      <c r="Z4" s="3" t="s">
        <v>9</v>
      </c>
      <c r="AA4" s="3" t="s">
        <v>4</v>
      </c>
      <c r="AB4" s="2" t="s">
        <v>3</v>
      </c>
      <c r="AC4" s="3" t="s">
        <v>9</v>
      </c>
      <c r="AD4" s="3" t="s">
        <v>4</v>
      </c>
      <c r="AE4" s="2" t="s">
        <v>3</v>
      </c>
      <c r="AF4" s="3" t="s">
        <v>9</v>
      </c>
      <c r="AG4" s="3" t="s">
        <v>4</v>
      </c>
      <c r="AH4" s="2" t="s">
        <v>3</v>
      </c>
      <c r="AI4" s="133"/>
      <c r="AJ4" s="14">
        <f>SUM(B3:AH3)</f>
        <v>42</v>
      </c>
      <c r="AK4" s="130"/>
      <c r="AL4" s="130"/>
      <c r="AM4" s="127"/>
    </row>
    <row r="5" spans="1:39" ht="18.95" customHeight="1" x14ac:dyDescent="0.25">
      <c r="A5" s="4" t="str">
        <f>IF(DRAFT!$B7="","",DRAFT!$B7)</f>
        <v/>
      </c>
      <c r="B5" s="3" t="str">
        <f>IF(COUNT($A5)=0,"",IF($A5&lt;&gt;DRAFT!$B7,"ERR",IF(DRAFT!I7="3E","3E",IF(COUNT(DRAFT!E7,DRAFT!I7)&gt;0,DRAFT!J7,""))))</f>
        <v/>
      </c>
      <c r="C5" s="3" t="str">
        <f>IF(COUNT($A5)=0,"",IF(B5="3E","3E",IF(B5="","I",LOOKUP(B5/D$2,{0,0.4,0.45,0.5,0.55,0.6,0.65,0.7,0.75,0.8,1},{"F","D","C","C+","B-","B","B+","A-","A","A+"}))))</f>
        <v/>
      </c>
      <c r="D5" s="2" t="str">
        <f>IF(COUNT($A5)=0,"",IF(B5="","--",IF(B5="3E","3E",LOOKUP(B5/D$2,{0,0.4,0.45,0.5,0.55,0.6,0.65,0.7,0.75,0.8,1},{0,2,2.25,2.5,2.75,3,3.25,3.5,3.75,4}))))</f>
        <v/>
      </c>
      <c r="E5" s="3" t="str">
        <f>IF(COUNT($A5)=0,"",IF($A5&lt;&gt;DRAFT!$B7,"ERR",IF(DRAFT!R7="3E","3E",IF(COUNT(DRAFT!N7,DRAFT!R7)&gt;0,DRAFT!S7,""))))</f>
        <v/>
      </c>
      <c r="F5" s="3" t="str">
        <f>IF(COUNT($A5)=0,"",IF(E5="3E","3E",IF(E5="","I",LOOKUP(E5/G$2,{0,0.4,0.45,0.5,0.55,0.6,0.65,0.7,0.75,0.8,1},{"F","D","C","C+","B-","B","B+","A-","A","A+"}))))</f>
        <v/>
      </c>
      <c r="G5" s="2" t="str">
        <f>IF(COUNT($A5)=0,"",IF(E5="","--",IF(E5="3E","3E",LOOKUP(E5/G$2,{0,0.4,0.45,0.5,0.55,0.6,0.65,0.7,0.75,0.8,1},{0,2,2.25,2.5,2.75,3,3.25,3.5,3.75,4}))))</f>
        <v/>
      </c>
      <c r="H5" s="3" t="str">
        <f>IF(COUNT($A5)=0,"",IF($A5&lt;&gt;DRAFT!$B7,"ERR",IF(DRAFT!AA7="3E","3E",IF(COUNT(DRAFT!W7,DRAFT!AA7)&gt;0,DRAFT!AB7,""))))</f>
        <v/>
      </c>
      <c r="I5" s="3" t="str">
        <f>IF(COUNT($A5)=0,"",IF(H5="3E","3E",IF(H5="","I",LOOKUP(H5/J$2,{0,0.4,0.45,0.5,0.55,0.6,0.65,0.7,0.75,0.8,1},{"F","D","C","C+","B-","B","B+","A-","A","A+"}))))</f>
        <v/>
      </c>
      <c r="J5" s="2" t="str">
        <f>IF(COUNT($A5)=0,"",IF(H5="","--",IF(H5="3E","3E",LOOKUP(H5/J$2,{0,0.4,0.45,0.5,0.55,0.6,0.65,0.7,0.75,0.8,1},{0,2,2.25,2.5,2.75,3,3.25,3.5,3.75,4}))))</f>
        <v/>
      </c>
      <c r="K5" s="3" t="str">
        <f>IF(COUNT($A5)=0,"",IF($A5&lt;&gt;DRAFT!$B7,"ERR",IF(DRAFT!AJ7="3E","3E",IF(COUNT(DRAFT!AF7,DRAFT!AJ7)&gt;0,DRAFT!AK7,""))))</f>
        <v/>
      </c>
      <c r="L5" s="3" t="str">
        <f>IF(COUNT($A5)=0,"",IF(K5="3E","3E",IF(K5="","I",LOOKUP(K5/M$2,{0,0.4,0.45,0.5,0.55,0.6,0.65,0.7,0.75,0.8,1},{"F","D","C","C+","B-","B","B+","A-","A","A+"}))))</f>
        <v/>
      </c>
      <c r="M5" s="2" t="str">
        <f>IF(COUNT($A5)=0,"",IF(K5="","--",IF(K5="3E","3E",LOOKUP(K5/M$2,{0,0.4,0.45,0.5,0.55,0.6,0.65,0.7,0.75,0.8,1},{0,2,2.25,2.5,2.75,3,3.25,3.5,3.75,4}))))</f>
        <v/>
      </c>
      <c r="N5" s="3" t="str">
        <f>IF(COUNT($A5)=0,"",IF($A5&lt;&gt;DRAFT!$B7,"ERR",IF(DRAFT!AS7="3E","3E",IF(COUNT(DRAFT!AO7,DRAFT!AS7)&gt;0,DRAFT!AT7,""))))</f>
        <v/>
      </c>
      <c r="O5" s="3" t="str">
        <f>IF(COUNT($A5)=0,"",IF(N5="3E","3E",IF(N5="","I",LOOKUP(N5/P$2,{0,0.4,0.45,0.5,0.55,0.6,0.65,0.7,0.75,0.8,1},{"F","D","C","C+","B-","B","B+","A-","A","A+"}))))</f>
        <v/>
      </c>
      <c r="P5" s="2" t="str">
        <f>IF(COUNT($A5)=0,"",IF(N5="","--",IF(N5="3E","3E",LOOKUP(N5/P$2,{0,0.4,0.45,0.5,0.55,0.6,0.65,0.7,0.75,0.8,1},{0,2,2.25,2.5,2.75,3,3.25,3.5,3.75,4}))))</f>
        <v/>
      </c>
      <c r="Q5" s="3" t="str">
        <f>IF(COUNT($A5)=0,"",IF($A5&lt;&gt;DRAFT!$B7,"ERR",IF(DRAFT!BB7="3E","3E",IF(COUNT(DRAFT!AX7,DRAFT!BB7)&gt;0,DRAFT!BC7,""))))</f>
        <v/>
      </c>
      <c r="R5" s="3" t="str">
        <f>IF(COUNT($A5)=0,"",IF(Q5="3E","3E",IF(Q5="","I",LOOKUP(Q5/S$2,{0,0.4,0.45,0.5,0.55,0.6,0.65,0.7,0.75,0.8,1},{"F","D","C","C+","B-","B","B+","A-","A","A+"}))))</f>
        <v/>
      </c>
      <c r="S5" s="2" t="str">
        <f>IF(COUNT($A5)=0,"",IF(Q5="","--",IF(Q5="3E","3E",LOOKUP(Q5/S$2,{0,0.4,0.45,0.5,0.55,0.6,0.65,0.7,0.75,0.8,1},{0,2,2.25,2.5,2.75,3,3.25,3.5,3.75,4}))))</f>
        <v/>
      </c>
      <c r="T5" s="3" t="str">
        <f>IF(COUNT($A5)=0,"",IF($A5&lt;&gt;DRAFT!$B7,"ERR",IF(DRAFT!BK7="3E","3E",IF(COUNT(DRAFT!BG7,DRAFT!BK7)&gt;0,DRAFT!BL7,""))))</f>
        <v/>
      </c>
      <c r="U5" s="3" t="str">
        <f>IF(COUNT($A5)=0,"",IF(T5="3E","3E",IF(T5="","I",LOOKUP(T5/V$2,{0,0.4,0.45,0.5,0.55,0.6,0.65,0.7,0.75,0.8,1},{"F","D","C","C+","B-","B","B+","A-","A","A+"}))))</f>
        <v/>
      </c>
      <c r="V5" s="2" t="str">
        <f>IF(COUNT($A5)=0,"",IF(T5="","--",IF(T5="3E","3E",LOOKUP(T5/V$2,{0,0.4,0.45,0.5,0.55,0.6,0.65,0.7,0.75,0.8,1},{0,2,2.25,2.5,2.75,3,3.25,3.5,3.75,4}))))</f>
        <v/>
      </c>
      <c r="W5" s="3" t="str">
        <f>IF(COUNT($A5)=0,"",IF($A5&lt;&gt;DRAFT!$B7,"ERR",IF(DRAFT!BT7="3E","3E",IF(COUNT(DRAFT!BP7,DRAFT!BT7)&gt;0,DRAFT!BU7,""))))</f>
        <v/>
      </c>
      <c r="X5" s="3" t="str">
        <f>IF(COUNT($A5)=0,"",IF(W5="3E","3E",IF(W5="","I",LOOKUP(W5/Y$2,{0,0.4,0.45,0.5,0.55,0.6,0.65,0.7,0.75,0.8,1},{"F","D","C","C+","B-","B","B+","A-","A","A+"}))))</f>
        <v/>
      </c>
      <c r="Y5" s="2" t="str">
        <f>IF(COUNT($A5)=0,"",IF(W5="","--",IF(W5="3E","3E",LOOKUP(W5/Y$2,{0,0.4,0.45,0.5,0.55,0.6,0.65,0.7,0.75,0.8,1},{0,2,2.25,2.5,2.75,3,3.25,3.5,3.75,4}))))</f>
        <v/>
      </c>
      <c r="Z5" s="3" t="str">
        <f>IF(COUNT($A5)=0,"",IF($A5&lt;&gt;DRAFT!$B7,"ERR",IF(DRAFT!CC7="3E","3E",IF(COUNT(DRAFT!BY7,DRAFT!CC7)&gt;0,DRAFT!CD7,""))))</f>
        <v/>
      </c>
      <c r="AA5" s="3" t="str">
        <f>IF(COUNT($A5)=0,"",IF(Z5="3E","3E",IF(Z5="","I",LOOKUP(Z5/AB$2,{0,0.4,0.45,0.5,0.55,0.6,0.65,0.7,0.75,0.8,1},{"F","D","C","C+","B-","B","B+","A-","A","A+"}))))</f>
        <v/>
      </c>
      <c r="AB5" s="2" t="str">
        <f>IF(COUNT($A5)=0,"",IF(Z5="","--",IF(Z5="3E","3E",LOOKUP(Z5/AB$2,{0,0.4,0.45,0.5,0.55,0.6,0.65,0.7,0.75,0.8,1},{0,2,2.25,2.5,2.75,3,3.25,3.5,3.75,4}))))</f>
        <v/>
      </c>
      <c r="AC5" s="3" t="str">
        <f>IF(COUNT($A5)=0,"",IF($A5&lt;&gt;DRAFT!$B7,"ERR",IF(DRAFT!CF7&gt;0,DRAFT!CF7,"")))</f>
        <v/>
      </c>
      <c r="AD5" s="3" t="str">
        <f>IF(COUNT($A5)=0,"",IF(AC5="3E","3E",IF(AC5="","I",LOOKUP(AC5/AE$2,{0,0.4,0.45,0.5,0.55,0.6,0.65,0.7,0.75,0.8,1},{"F","D","C","C+","B-","B","B+","A-","A","A+"}))))</f>
        <v/>
      </c>
      <c r="AE5" s="2" t="str">
        <f>IF(COUNT($A5)=0,"",IF(AC5="","--",IF(AC5="3E","3E",LOOKUP(AC5/AE$2,{0,0.4,0.45,0.5,0.55,0.6,0.65,0.7,0.75,0.8,1},{0,2,2.25,2.5,2.75,3,3.25,3.5,3.75,4}))))</f>
        <v/>
      </c>
      <c r="AF5" s="3" t="str">
        <f>IF($A5&lt;&gt;DRAFT!$B7,"ERR",IF(OR(COUNT($A5)=0,COUNT(DRAFT!CI7:CK7,DRAFT!CM7:CO7)=0),"",CEILING(SUM(DRAFT!CL7,DRAFT!CP7),1)))</f>
        <v/>
      </c>
      <c r="AG5" s="3" t="str">
        <f>IF(COUNT($A5)=0,"",IF(AF5="3E","3E",IF(AF5="","I",LOOKUP(AF5/AH$2,{0,0.4,0.45,0.5,0.55,0.6,0.65,0.7,0.75,0.8,1},{"F","D","C","C+","B-","B","B+","A-","A","A+"}))))</f>
        <v/>
      </c>
      <c r="AH5" s="2" t="str">
        <f>IF(COUNT($A5)=0,"",IF(AF5="","--",IF(AF5="3E","3E",LOOKUP(AF5/AH$2,{0,0.4,0.45,0.5,0.55,0.6,0.65,0.7,0.75,0.8,1},{0,2,2.25,2.5,2.75,3,3.25,3.5,3.75,4}))))</f>
        <v/>
      </c>
      <c r="AI5" s="11" t="str">
        <f>IF(OR(COUNT($A5)=0,COUNT(B5:AH5)=0),"",IF(COUNTIF(B5:AH5,"3E")&gt;0,"3E",IF(DRAFT!$A7="R",TRUNC(SUMPRODUCT(RGP,RCP)/TCP,3),TRUNC((SUMPRODUCT(--(IMDGP&gt;0)*IMDGP,IMCP)+CEILING(DRAFT!$CQ7*42,0.25))/TCP,3))))</f>
        <v/>
      </c>
      <c r="AJ5" s="3" t="str">
        <f>IF(OR(COUNT($A5)=0,COUNT(B5:AH5)=0),"",IF(COUNTIF(B5:AH5,"3E")&gt;0,"3E",IF(DRAFT!$A7="R",SUMPRODUCT(--(RGP&gt;=2),RCP),SUMPRODUCT(--(IMDGP&gt;0),--(IMGP=0),IMCP)+DRAFT!$CR7)))</f>
        <v/>
      </c>
      <c r="AK5" s="3" t="str">
        <f>IF(OR(COUNT($A5)=0,COUNT(B5:AH5)=0),"",IF(COUNTIF(B5:AJ5,"3E")&gt;0,"3E",IF(AND(DRAFT!$A7="IM",OR($AI5&gt;DRAFT!$CQ7,$AJ5&gt;DRAFT!$CR7)),"IMPROVED",IF(AND(DRAFT!$A7="IM",$AI5&lt;=DRAFT!$CQ7,$AJ5&lt;=DRAFT!$CR7),"NOT IMPROVED",IF(AND(AH5&gt;=2,AI5&gt;=2,AJ5&gt;=30),"PASS","FAIL")))))</f>
        <v/>
      </c>
      <c r="AL5" s="3" t="str">
        <f>IF(COUNT($A5)=0,"",IF(AK5="3E","3E",IF(AK5="PASS",CONCATENATE(IF(N(D5)&lt;2,"311F,",""),IF(N(G5)&lt;2,"312F,",""),IF(N(J5)&lt;2,"313F,",""),IF(N(M5)&lt;2,"321F,",""),IF(N(P5)&lt;2,"322F,",""),IF(N(S5)&lt;2,"323F,",""),IF(N(V5)&lt;2,"331F,",""),IF(N(Y5)&lt;2,"332F,",""),IF(N(AB5)&lt;2,"333F,","")),"")))</f>
        <v/>
      </c>
      <c r="AM5" s="3" t="str">
        <f>IF($AI5="3E","3E",IF(AH5=0,"",IF(OR(COUNT($A5)=0,COUNT(AF5)=0),"",RANK(AI5,$AI$5:$AI$420,0))))</f>
        <v/>
      </c>
    </row>
    <row r="6" spans="1:39" ht="18.95" customHeight="1" x14ac:dyDescent="0.25">
      <c r="A6" s="4" t="str">
        <f>IF(DRAFT!$B8="","",DRAFT!$B8)</f>
        <v/>
      </c>
      <c r="B6" s="3" t="str">
        <f>IF(COUNT($A6)=0,"",IF($A6&lt;&gt;DRAFT!$B8,"ERR",IF(DRAFT!I8="3E","3E",IF(COUNT(DRAFT!E8,DRAFT!I8)&gt;0,DRAFT!J8,""))))</f>
        <v/>
      </c>
      <c r="C6" s="3" t="str">
        <f>IF(COUNT($A6)=0,"",IF(B6="3E","3E",IF(B6="","I",LOOKUP(B6/D$2,{0,0.4,0.45,0.5,0.55,0.6,0.65,0.7,0.75,0.8,1},{"F","D","C","C+","B-","B","B+","A-","A","A+"}))))</f>
        <v/>
      </c>
      <c r="D6" s="2" t="str">
        <f>IF(COUNT($A6)=0,"",IF(B6="","--",IF(B6="3E","3E",LOOKUP(B6/D$2,{0,0.4,0.45,0.5,0.55,0.6,0.65,0.7,0.75,0.8,1},{0,2,2.25,2.5,2.75,3,3.25,3.5,3.75,4}))))</f>
        <v/>
      </c>
      <c r="E6" s="3" t="str">
        <f>IF(COUNT($A6)=0,"",IF($A6&lt;&gt;DRAFT!$B8,"ERR",IF(DRAFT!R8="3E","3E",IF(COUNT(DRAFT!N8,DRAFT!R8)&gt;0,DRAFT!S8,""))))</f>
        <v/>
      </c>
      <c r="F6" s="3" t="str">
        <f>IF(COUNT($A6)=0,"",IF(E6="3E","3E",IF(E6="","I",LOOKUP(E6/G$2,{0,0.4,0.45,0.5,0.55,0.6,0.65,0.7,0.75,0.8,1},{"F","D","C","C+","B-","B","B+","A-","A","A+"}))))</f>
        <v/>
      </c>
      <c r="G6" s="2" t="str">
        <f>IF(COUNT($A6)=0,"",IF(E6="","--",IF(E6="3E","3E",LOOKUP(E6/G$2,{0,0.4,0.45,0.5,0.55,0.6,0.65,0.7,0.75,0.8,1},{0,2,2.25,2.5,2.75,3,3.25,3.5,3.75,4}))))</f>
        <v/>
      </c>
      <c r="H6" s="3" t="str">
        <f>IF(COUNT($A6)=0,"",IF($A6&lt;&gt;DRAFT!$B8,"ERR",IF(DRAFT!AA8="3E","3E",IF(COUNT(DRAFT!W8,DRAFT!AA8)&gt;0,DRAFT!AB8,""))))</f>
        <v/>
      </c>
      <c r="I6" s="3" t="str">
        <f>IF(COUNT($A6)=0,"",IF(H6="3E","3E",IF(H6="","I",LOOKUP(H6/J$2,{0,0.4,0.45,0.5,0.55,0.6,0.65,0.7,0.75,0.8,1},{"F","D","C","C+","B-","B","B+","A-","A","A+"}))))</f>
        <v/>
      </c>
      <c r="J6" s="2" t="str">
        <f>IF(COUNT($A6)=0,"",IF(H6="","--",IF(H6="3E","3E",LOOKUP(H6/J$2,{0,0.4,0.45,0.5,0.55,0.6,0.65,0.7,0.75,0.8,1},{0,2,2.25,2.5,2.75,3,3.25,3.5,3.75,4}))))</f>
        <v/>
      </c>
      <c r="K6" s="3" t="str">
        <f>IF(COUNT($A6)=0,"",IF($A6&lt;&gt;DRAFT!$B8,"ERR",IF(DRAFT!AJ8="3E","3E",IF(COUNT(DRAFT!AF8,DRAFT!AJ8)&gt;0,DRAFT!AK8,""))))</f>
        <v/>
      </c>
      <c r="L6" s="3" t="str">
        <f>IF(COUNT($A6)=0,"",IF(K6="3E","3E",IF(K6="","I",LOOKUP(K6/M$2,{0,0.4,0.45,0.5,0.55,0.6,0.65,0.7,0.75,0.8,1},{"F","D","C","C+","B-","B","B+","A-","A","A+"}))))</f>
        <v/>
      </c>
      <c r="M6" s="2" t="str">
        <f>IF(COUNT($A6)=0,"",IF(K6="","--",IF(K6="3E","3E",LOOKUP(K6/M$2,{0,0.4,0.45,0.5,0.55,0.6,0.65,0.7,0.75,0.8,1},{0,2,2.25,2.5,2.75,3,3.25,3.5,3.75,4}))))</f>
        <v/>
      </c>
      <c r="N6" s="3" t="str">
        <f>IF(COUNT($A6)=0,"",IF($A6&lt;&gt;DRAFT!$B8,"ERR",IF(DRAFT!AS8="3E","3E",IF(COUNT(DRAFT!AO8,DRAFT!AS8)&gt;0,DRAFT!AT8,""))))</f>
        <v/>
      </c>
      <c r="O6" s="3" t="str">
        <f>IF(COUNT($A6)=0,"",IF(N6="3E","3E",IF(N6="","I",LOOKUP(N6/P$2,{0,0.4,0.45,0.5,0.55,0.6,0.65,0.7,0.75,0.8,1},{"F","D","C","C+","B-","B","B+","A-","A","A+"}))))</f>
        <v/>
      </c>
      <c r="P6" s="2" t="str">
        <f>IF(COUNT($A6)=0,"",IF(N6="","--",IF(N6="3E","3E",LOOKUP(N6/P$2,{0,0.4,0.45,0.5,0.55,0.6,0.65,0.7,0.75,0.8,1},{0,2,2.25,2.5,2.75,3,3.25,3.5,3.75,4}))))</f>
        <v/>
      </c>
      <c r="Q6" s="3" t="str">
        <f>IF(COUNT($A6)=0,"",IF($A6&lt;&gt;DRAFT!$B8,"ERR",IF(DRAFT!BB8="3E","3E",IF(COUNT(DRAFT!AX8,DRAFT!BB8)&gt;0,DRAFT!BC8,""))))</f>
        <v/>
      </c>
      <c r="R6" s="3" t="str">
        <f>IF(COUNT($A6)=0,"",IF(Q6="3E","3E",IF(Q6="","I",LOOKUP(Q6/S$2,{0,0.4,0.45,0.5,0.55,0.6,0.65,0.7,0.75,0.8,1},{"F","D","C","C+","B-","B","B+","A-","A","A+"}))))</f>
        <v/>
      </c>
      <c r="S6" s="2" t="str">
        <f>IF(COUNT($A6)=0,"",IF(Q6="","--",IF(Q6="3E","3E",LOOKUP(Q6/S$2,{0,0.4,0.45,0.5,0.55,0.6,0.65,0.7,0.75,0.8,1},{0,2,2.25,2.5,2.75,3,3.25,3.5,3.75,4}))))</f>
        <v/>
      </c>
      <c r="T6" s="3" t="str">
        <f>IF(COUNT($A6)=0,"",IF($A6&lt;&gt;DRAFT!$B8,"ERR",IF(DRAFT!BK8="3E","3E",IF(COUNT(DRAFT!BG8,DRAFT!BK8)&gt;0,DRAFT!BL8,""))))</f>
        <v/>
      </c>
      <c r="U6" s="3" t="str">
        <f>IF(COUNT($A6)=0,"",IF(T6="3E","3E",IF(T6="","I",LOOKUP(T6/V$2,{0,0.4,0.45,0.5,0.55,0.6,0.65,0.7,0.75,0.8,1},{"F","D","C","C+","B-","B","B+","A-","A","A+"}))))</f>
        <v/>
      </c>
      <c r="V6" s="2" t="str">
        <f>IF(COUNT($A6)=0,"",IF(T6="","--",IF(T6="3E","3E",LOOKUP(T6/V$2,{0,0.4,0.45,0.5,0.55,0.6,0.65,0.7,0.75,0.8,1},{0,2,2.25,2.5,2.75,3,3.25,3.5,3.75,4}))))</f>
        <v/>
      </c>
      <c r="W6" s="3" t="str">
        <f>IF(COUNT($A6)=0,"",IF($A6&lt;&gt;DRAFT!$B8,"ERR",IF(DRAFT!BT8="3E","3E",IF(COUNT(DRAFT!BP8,DRAFT!BT8)&gt;0,DRAFT!BU8,""))))</f>
        <v/>
      </c>
      <c r="X6" s="3" t="str">
        <f>IF(COUNT($A6)=0,"",IF(W6="3E","3E",IF(W6="","I",LOOKUP(W6/Y$2,{0,0.4,0.45,0.5,0.55,0.6,0.65,0.7,0.75,0.8,1},{"F","D","C","C+","B-","B","B+","A-","A","A+"}))))</f>
        <v/>
      </c>
      <c r="Y6" s="2" t="str">
        <f>IF(COUNT($A6)=0,"",IF(W6="","--",IF(W6="3E","3E",LOOKUP(W6/Y$2,{0,0.4,0.45,0.5,0.55,0.6,0.65,0.7,0.75,0.8,1},{0,2,2.25,2.5,2.75,3,3.25,3.5,3.75,4}))))</f>
        <v/>
      </c>
      <c r="Z6" s="3" t="str">
        <f>IF(COUNT($A6)=0,"",IF($A6&lt;&gt;DRAFT!$B8,"ERR",IF(DRAFT!CC8="3E","3E",IF(COUNT(DRAFT!BY8,DRAFT!CC8)&gt;0,DRAFT!CD8,""))))</f>
        <v/>
      </c>
      <c r="AA6" s="3" t="str">
        <f>IF(COUNT($A6)=0,"",IF(Z6="3E","3E",IF(Z6="","I",LOOKUP(Z6/AB$2,{0,0.4,0.45,0.5,0.55,0.6,0.65,0.7,0.75,0.8,1},{"F","D","C","C+","B-","B","B+","A-","A","A+"}))))</f>
        <v/>
      </c>
      <c r="AB6" s="2" t="str">
        <f>IF(COUNT($A6)=0,"",IF(Z6="","--",IF(Z6="3E","3E",LOOKUP(Z6/AB$2,{0,0.4,0.45,0.5,0.55,0.6,0.65,0.7,0.75,0.8,1},{0,2,2.25,2.5,2.75,3,3.25,3.5,3.75,4}))))</f>
        <v/>
      </c>
      <c r="AC6" s="3" t="str">
        <f>IF(COUNT($A6)=0,"",IF($A6&lt;&gt;DRAFT!$B8,"ERR",IF(DRAFT!CF8&gt;0,DRAFT!CF8,"")))</f>
        <v/>
      </c>
      <c r="AD6" s="3" t="str">
        <f>IF(COUNT($A6)=0,"",IF(AC6="3E","3E",IF(AC6="","I",LOOKUP(AC6/AE$2,{0,0.4,0.45,0.5,0.55,0.6,0.65,0.7,0.75,0.8,1},{"F","D","C","C+","B-","B","B+","A-","A","A+"}))))</f>
        <v/>
      </c>
      <c r="AE6" s="2" t="str">
        <f>IF(COUNT($A6)=0,"",IF(AC6="","--",IF(AC6="3E","3E",LOOKUP(AC6/AE$2,{0,0.4,0.45,0.5,0.55,0.6,0.65,0.7,0.75,0.8,1},{0,2,2.25,2.5,2.75,3,3.25,3.5,3.75,4}))))</f>
        <v/>
      </c>
      <c r="AF6" s="3" t="str">
        <f>IF($A6&lt;&gt;DRAFT!$B8,"ERR",IF(OR(COUNT($A6)=0,COUNT(DRAFT!CI8:CK8,DRAFT!CM8:CO8)=0),"",CEILING(SUM(DRAFT!CL8,DRAFT!CP8),1)))</f>
        <v/>
      </c>
      <c r="AG6" s="3" t="str">
        <f>IF(COUNT($A6)=0,"",IF(AF6="3E","3E",IF(AF6="","I",LOOKUP(AF6/AH$2,{0,0.4,0.45,0.5,0.55,0.6,0.65,0.7,0.75,0.8,1},{"F","D","C","C+","B-","B","B+","A-","A","A+"}))))</f>
        <v/>
      </c>
      <c r="AH6" s="2" t="str">
        <f>IF(COUNT($A6)=0,"",IF(AF6="","--",IF(AF6="3E","3E",LOOKUP(AF6/AH$2,{0,0.4,0.45,0.5,0.55,0.6,0.65,0.7,0.75,0.8,1},{0,2,2.25,2.5,2.75,3,3.25,3.5,3.75,4}))))</f>
        <v/>
      </c>
      <c r="AI6" s="11" t="str">
        <f>IF(OR(COUNT($A6)=0,COUNT(B6:AH6)=0),"",IF(COUNTIF(B6:AH6,"3E")&gt;0,"3E",IF(DRAFT!$A8="R",TRUNC(SUMPRODUCT(RGP,RCP)/TCP,3),TRUNC((SUMPRODUCT(--(IMDGP&gt;0)*IMDGP,IMCP)+CEILING(DRAFT!$CQ8*42,0.25))/TCP,3))))</f>
        <v/>
      </c>
      <c r="AJ6" s="3" t="str">
        <f>IF(OR(COUNT($A6)=0,COUNT(B6:AH6)=0),"",IF(COUNTIF(B6:AH6,"3E")&gt;0,"3E",IF(DRAFT!$A8="R",SUMPRODUCT(--(RGP&gt;=2),RCP),SUMPRODUCT(--(IMDGP&gt;0),--(IMGP=0),IMCP)+DRAFT!$CR8)))</f>
        <v/>
      </c>
      <c r="AK6" s="3" t="str">
        <f>IF(OR(COUNT($A6)=0,COUNT(B6:AH6)=0),"",IF(COUNTIF(B6:AJ6,"3E")&gt;0,"3E",IF(AND(DRAFT!$A8="IM",OR($AI6&gt;DRAFT!$CQ8,$AJ6&gt;DRAFT!$CR8)),"IMPROVED",IF(AND(DRAFT!$A8="IM",$AI6&lt;=DRAFT!$CQ8,$AJ6&lt;=DRAFT!$CR8),"NOT IMPROVED",IF(AND(AH6&gt;=2,AI6&gt;=2,AJ6&gt;=30),"PASS","FAIL")))))</f>
        <v/>
      </c>
      <c r="AL6" s="3" t="str">
        <f t="shared" ref="AL6:AL69" si="0">IF(COUNT($A6)=0,"",IF(AK6="3E","3E",IF(AK6="PASS",CONCATENATE(IF(N(D6)&lt;2,"311F,",""),IF(N(G6)&lt;2,"312F,",""),IF(N(J6)&lt;2,"313F,",""),IF(N(M6)&lt;2,"321F,",""),IF(N(P6)&lt;2,"322F,",""),IF(N(S6)&lt;2,"323F,",""),IF(N(V6)&lt;2,"331F,",""),IF(N(Y6)&lt;2,"332F,",""),IF(N(AB6)&lt;2,"333F,","")),"")))</f>
        <v/>
      </c>
      <c r="AM6" s="3" t="str">
        <f t="shared" ref="AM6:AM69" si="1">IF($AI6="3E","3E",IF(AH6=0,"",IF(OR(COUNT($A6)=0,COUNT(AF6)=0),"",RANK(AI6,$AI$5:$AI$420,0))))</f>
        <v/>
      </c>
    </row>
    <row r="7" spans="1:39" ht="18.95" customHeight="1" x14ac:dyDescent="0.25">
      <c r="A7" s="4" t="str">
        <f>IF(DRAFT!$B9="","",DRAFT!$B9)</f>
        <v/>
      </c>
      <c r="B7" s="3" t="str">
        <f>IF(COUNT($A7)=0,"",IF($A7&lt;&gt;DRAFT!$B9,"ERR",IF(DRAFT!I9="3E","3E",IF(COUNT(DRAFT!E9,DRAFT!I9)&gt;0,DRAFT!J9,""))))</f>
        <v/>
      </c>
      <c r="C7" s="3" t="str">
        <f>IF(COUNT($A7)=0,"",IF(B7="3E","3E",IF(B7="","I",LOOKUP(B7/D$2,{0,0.4,0.45,0.5,0.55,0.6,0.65,0.7,0.75,0.8,1},{"F","D","C","C+","B-","B","B+","A-","A","A+"}))))</f>
        <v/>
      </c>
      <c r="D7" s="2" t="str">
        <f>IF(COUNT($A7)=0,"",IF(B7="","--",IF(B7="3E","3E",LOOKUP(B7/D$2,{0,0.4,0.45,0.5,0.55,0.6,0.65,0.7,0.75,0.8,1},{0,2,2.25,2.5,2.75,3,3.25,3.5,3.75,4}))))</f>
        <v/>
      </c>
      <c r="E7" s="3" t="str">
        <f>IF(COUNT($A7)=0,"",IF($A7&lt;&gt;DRAFT!$B9,"ERR",IF(DRAFT!R9="3E","3E",IF(COUNT(DRAFT!N9,DRAFT!R9)&gt;0,DRAFT!S9,""))))</f>
        <v/>
      </c>
      <c r="F7" s="3" t="str">
        <f>IF(COUNT($A7)=0,"",IF(E7="3E","3E",IF(E7="","I",LOOKUP(E7/G$2,{0,0.4,0.45,0.5,0.55,0.6,0.65,0.7,0.75,0.8,1},{"F","D","C","C+","B-","B","B+","A-","A","A+"}))))</f>
        <v/>
      </c>
      <c r="G7" s="2" t="str">
        <f>IF(COUNT($A7)=0,"",IF(E7="","--",IF(E7="3E","3E",LOOKUP(E7/G$2,{0,0.4,0.45,0.5,0.55,0.6,0.65,0.7,0.75,0.8,1},{0,2,2.25,2.5,2.75,3,3.25,3.5,3.75,4}))))</f>
        <v/>
      </c>
      <c r="H7" s="3" t="str">
        <f>IF(COUNT($A7)=0,"",IF($A7&lt;&gt;DRAFT!$B9,"ERR",IF(DRAFT!AA9="3E","3E",IF(COUNT(DRAFT!W9,DRAFT!AA9)&gt;0,DRAFT!AB9,""))))</f>
        <v/>
      </c>
      <c r="I7" s="3" t="str">
        <f>IF(COUNT($A7)=0,"",IF(H7="3E","3E",IF(H7="","I",LOOKUP(H7/J$2,{0,0.4,0.45,0.5,0.55,0.6,0.65,0.7,0.75,0.8,1},{"F","D","C","C+","B-","B","B+","A-","A","A+"}))))</f>
        <v/>
      </c>
      <c r="J7" s="2" t="str">
        <f>IF(COUNT($A7)=0,"",IF(H7="","--",IF(H7="3E","3E",LOOKUP(H7/J$2,{0,0.4,0.45,0.5,0.55,0.6,0.65,0.7,0.75,0.8,1},{0,2,2.25,2.5,2.75,3,3.25,3.5,3.75,4}))))</f>
        <v/>
      </c>
      <c r="K7" s="3" t="str">
        <f>IF(COUNT($A7)=0,"",IF($A7&lt;&gt;DRAFT!$B9,"ERR",IF(DRAFT!AJ9="3E","3E",IF(COUNT(DRAFT!AF9,DRAFT!AJ9)&gt;0,DRAFT!AK9,""))))</f>
        <v/>
      </c>
      <c r="L7" s="3" t="str">
        <f>IF(COUNT($A7)=0,"",IF(K7="3E","3E",IF(K7="","I",LOOKUP(K7/M$2,{0,0.4,0.45,0.5,0.55,0.6,0.65,0.7,0.75,0.8,1},{"F","D","C","C+","B-","B","B+","A-","A","A+"}))))</f>
        <v/>
      </c>
      <c r="M7" s="2" t="str">
        <f>IF(COUNT($A7)=0,"",IF(K7="","--",IF(K7="3E","3E",LOOKUP(K7/M$2,{0,0.4,0.45,0.5,0.55,0.6,0.65,0.7,0.75,0.8,1},{0,2,2.25,2.5,2.75,3,3.25,3.5,3.75,4}))))</f>
        <v/>
      </c>
      <c r="N7" s="3" t="str">
        <f>IF(COUNT($A7)=0,"",IF($A7&lt;&gt;DRAFT!$B9,"ERR",IF(DRAFT!AS9="3E","3E",IF(COUNT(DRAFT!AO9,DRAFT!AS9)&gt;0,DRAFT!AT9,""))))</f>
        <v/>
      </c>
      <c r="O7" s="3" t="str">
        <f>IF(COUNT($A7)=0,"",IF(N7="3E","3E",IF(N7="","I",LOOKUP(N7/P$2,{0,0.4,0.45,0.5,0.55,0.6,0.65,0.7,0.75,0.8,1},{"F","D","C","C+","B-","B","B+","A-","A","A+"}))))</f>
        <v/>
      </c>
      <c r="P7" s="2" t="str">
        <f>IF(COUNT($A7)=0,"",IF(N7="","--",IF(N7="3E","3E",LOOKUP(N7/P$2,{0,0.4,0.45,0.5,0.55,0.6,0.65,0.7,0.75,0.8,1},{0,2,2.25,2.5,2.75,3,3.25,3.5,3.75,4}))))</f>
        <v/>
      </c>
      <c r="Q7" s="3" t="str">
        <f>IF(COUNT($A7)=0,"",IF($A7&lt;&gt;DRAFT!$B9,"ERR",IF(DRAFT!BB9="3E","3E",IF(COUNT(DRAFT!AX9,DRAFT!BB9)&gt;0,DRAFT!BC9,""))))</f>
        <v/>
      </c>
      <c r="R7" s="3" t="str">
        <f>IF(COUNT($A7)=0,"",IF(Q7="3E","3E",IF(Q7="","I",LOOKUP(Q7/S$2,{0,0.4,0.45,0.5,0.55,0.6,0.65,0.7,0.75,0.8,1},{"F","D","C","C+","B-","B","B+","A-","A","A+"}))))</f>
        <v/>
      </c>
      <c r="S7" s="2" t="str">
        <f>IF(COUNT($A7)=0,"",IF(Q7="","--",IF(Q7="3E","3E",LOOKUP(Q7/S$2,{0,0.4,0.45,0.5,0.55,0.6,0.65,0.7,0.75,0.8,1},{0,2,2.25,2.5,2.75,3,3.25,3.5,3.75,4}))))</f>
        <v/>
      </c>
      <c r="T7" s="3" t="str">
        <f>IF(COUNT($A7)=0,"",IF($A7&lt;&gt;DRAFT!$B9,"ERR",IF(DRAFT!BK9="3E","3E",IF(COUNT(DRAFT!BG9,DRAFT!BK9)&gt;0,DRAFT!BL9,""))))</f>
        <v/>
      </c>
      <c r="U7" s="3" t="str">
        <f>IF(COUNT($A7)=0,"",IF(T7="3E","3E",IF(T7="","I",LOOKUP(T7/V$2,{0,0.4,0.45,0.5,0.55,0.6,0.65,0.7,0.75,0.8,1},{"F","D","C","C+","B-","B","B+","A-","A","A+"}))))</f>
        <v/>
      </c>
      <c r="V7" s="2" t="str">
        <f>IF(COUNT($A7)=0,"",IF(T7="","--",IF(T7="3E","3E",LOOKUP(T7/V$2,{0,0.4,0.45,0.5,0.55,0.6,0.65,0.7,0.75,0.8,1},{0,2,2.25,2.5,2.75,3,3.25,3.5,3.75,4}))))</f>
        <v/>
      </c>
      <c r="W7" s="3" t="str">
        <f>IF(COUNT($A7)=0,"",IF($A7&lt;&gt;DRAFT!$B9,"ERR",IF(DRAFT!BT9="3E","3E",IF(COUNT(DRAFT!BP9,DRAFT!BT9)&gt;0,DRAFT!BU9,""))))</f>
        <v/>
      </c>
      <c r="X7" s="3" t="str">
        <f>IF(COUNT($A7)=0,"",IF(W7="3E","3E",IF(W7="","I",LOOKUP(W7/Y$2,{0,0.4,0.45,0.5,0.55,0.6,0.65,0.7,0.75,0.8,1},{"F","D","C","C+","B-","B","B+","A-","A","A+"}))))</f>
        <v/>
      </c>
      <c r="Y7" s="2" t="str">
        <f>IF(COUNT($A7)=0,"",IF(W7="","--",IF(W7="3E","3E",LOOKUP(W7/Y$2,{0,0.4,0.45,0.5,0.55,0.6,0.65,0.7,0.75,0.8,1},{0,2,2.25,2.5,2.75,3,3.25,3.5,3.75,4}))))</f>
        <v/>
      </c>
      <c r="Z7" s="3" t="str">
        <f>IF(COUNT($A7)=0,"",IF($A7&lt;&gt;DRAFT!$B9,"ERR",IF(DRAFT!CC9="3E","3E",IF(COUNT(DRAFT!BY9,DRAFT!CC9)&gt;0,DRAFT!CD9,""))))</f>
        <v/>
      </c>
      <c r="AA7" s="3" t="str">
        <f>IF(COUNT($A7)=0,"",IF(Z7="3E","3E",IF(Z7="","I",LOOKUP(Z7/AB$2,{0,0.4,0.45,0.5,0.55,0.6,0.65,0.7,0.75,0.8,1},{"F","D","C","C+","B-","B","B+","A-","A","A+"}))))</f>
        <v/>
      </c>
      <c r="AB7" s="2" t="str">
        <f>IF(COUNT($A7)=0,"",IF(Z7="","--",IF(Z7="3E","3E",LOOKUP(Z7/AB$2,{0,0.4,0.45,0.5,0.55,0.6,0.65,0.7,0.75,0.8,1},{0,2,2.25,2.5,2.75,3,3.25,3.5,3.75,4}))))</f>
        <v/>
      </c>
      <c r="AC7" s="3" t="str">
        <f>IF(COUNT($A7)=0,"",IF($A7&lt;&gt;DRAFT!$B9,"ERR",IF(DRAFT!CF9&gt;0,DRAFT!CF9,"")))</f>
        <v/>
      </c>
      <c r="AD7" s="3" t="str">
        <f>IF(COUNT($A7)=0,"",IF(AC7="3E","3E",IF(AC7="","I",LOOKUP(AC7/AE$2,{0,0.4,0.45,0.5,0.55,0.6,0.65,0.7,0.75,0.8,1},{"F","D","C","C+","B-","B","B+","A-","A","A+"}))))</f>
        <v/>
      </c>
      <c r="AE7" s="2" t="str">
        <f>IF(COUNT($A7)=0,"",IF(AC7="","--",IF(AC7="3E","3E",LOOKUP(AC7/AE$2,{0,0.4,0.45,0.5,0.55,0.6,0.65,0.7,0.75,0.8,1},{0,2,2.25,2.5,2.75,3,3.25,3.5,3.75,4}))))</f>
        <v/>
      </c>
      <c r="AF7" s="3" t="str">
        <f>IF($A7&lt;&gt;DRAFT!$B9,"ERR",IF(OR(COUNT($A7)=0,COUNT(DRAFT!CI9:CK9,DRAFT!CM9:CO9)=0),"",CEILING(SUM(DRAFT!CL9,DRAFT!CP9),1)))</f>
        <v/>
      </c>
      <c r="AG7" s="3" t="str">
        <f>IF(COUNT($A7)=0,"",IF(AF7="3E","3E",IF(AF7="","I",LOOKUP(AF7/AH$2,{0,0.4,0.45,0.5,0.55,0.6,0.65,0.7,0.75,0.8,1},{"F","D","C","C+","B-","B","B+","A-","A","A+"}))))</f>
        <v/>
      </c>
      <c r="AH7" s="2" t="str">
        <f>IF(COUNT($A7)=0,"",IF(AF7="","--",IF(AF7="3E","3E",LOOKUP(AF7/AH$2,{0,0.4,0.45,0.5,0.55,0.6,0.65,0.7,0.75,0.8,1},{0,2,2.25,2.5,2.75,3,3.25,3.5,3.75,4}))))</f>
        <v/>
      </c>
      <c r="AI7" s="11" t="str">
        <f>IF(OR(COUNT($A7)=0,COUNT(B7:AH7)=0),"",IF(COUNTIF(B7:AH7,"3E")&gt;0,"3E",IF(DRAFT!$A9="R",TRUNC(SUMPRODUCT(RGP,RCP)/TCP,3),TRUNC((SUMPRODUCT(--(IMDGP&gt;0)*IMDGP,IMCP)+CEILING(DRAFT!$CQ9*42,0.25))/TCP,3))))</f>
        <v/>
      </c>
      <c r="AJ7" s="3" t="str">
        <f>IF(OR(COUNT($A7)=0,COUNT(B7:AH7)=0),"",IF(COUNTIF(B7:AH7,"3E")&gt;0,"3E",IF(DRAFT!$A9="R",SUMPRODUCT(--(RGP&gt;=2),RCP),SUMPRODUCT(--(IMDGP&gt;0),--(IMGP=0),IMCP)+DRAFT!$CR9)))</f>
        <v/>
      </c>
      <c r="AK7" s="3" t="str">
        <f>IF(OR(COUNT($A7)=0,COUNT(B7:AH7)=0),"",IF(COUNTIF(B7:AJ7,"3E")&gt;0,"3E",IF(AND(DRAFT!$A9="IM",OR($AI7&gt;DRAFT!$CQ9,$AJ7&gt;DRAFT!$CR9)),"IMPROVED",IF(AND(DRAFT!$A9="IM",$AI7&lt;=DRAFT!$CQ9,$AJ7&lt;=DRAFT!$CR9),"NOT IMPROVED",IF(AND(AH7&gt;=2,AI7&gt;=2,AJ7&gt;=30),"PASS","FAIL")))))</f>
        <v/>
      </c>
      <c r="AL7" s="3" t="str">
        <f t="shared" si="0"/>
        <v/>
      </c>
      <c r="AM7" s="3" t="str">
        <f t="shared" si="1"/>
        <v/>
      </c>
    </row>
    <row r="8" spans="1:39" ht="18.95" customHeight="1" x14ac:dyDescent="0.25">
      <c r="A8" s="4" t="str">
        <f>IF(DRAFT!$B10="","",DRAFT!$B10)</f>
        <v/>
      </c>
      <c r="B8" s="3" t="str">
        <f>IF(COUNT($A8)=0,"",IF($A8&lt;&gt;DRAFT!$B10,"ERR",IF(DRAFT!I10="3E","3E",IF(COUNT(DRAFT!E10,DRAFT!I10)&gt;0,DRAFT!J10,""))))</f>
        <v/>
      </c>
      <c r="C8" s="3" t="str">
        <f>IF(COUNT($A8)=0,"",IF(B8="3E","3E",IF(B8="","I",LOOKUP(B8/D$2,{0,0.4,0.45,0.5,0.55,0.6,0.65,0.7,0.75,0.8,1},{"F","D","C","C+","B-","B","B+","A-","A","A+"}))))</f>
        <v/>
      </c>
      <c r="D8" s="2" t="str">
        <f>IF(COUNT($A8)=0,"",IF(B8="","--",IF(B8="3E","3E",LOOKUP(B8/D$2,{0,0.4,0.45,0.5,0.55,0.6,0.65,0.7,0.75,0.8,1},{0,2,2.25,2.5,2.75,3,3.25,3.5,3.75,4}))))</f>
        <v/>
      </c>
      <c r="E8" s="3" t="str">
        <f>IF(COUNT($A8)=0,"",IF($A8&lt;&gt;DRAFT!$B10,"ERR",IF(DRAFT!R10="3E","3E",IF(COUNT(DRAFT!N10,DRAFT!R10)&gt;0,DRAFT!S10,""))))</f>
        <v/>
      </c>
      <c r="F8" s="3" t="str">
        <f>IF(COUNT($A8)=0,"",IF(E8="3E","3E",IF(E8="","I",LOOKUP(E8/G$2,{0,0.4,0.45,0.5,0.55,0.6,0.65,0.7,0.75,0.8,1},{"F","D","C","C+","B-","B","B+","A-","A","A+"}))))</f>
        <v/>
      </c>
      <c r="G8" s="2" t="str">
        <f>IF(COUNT($A8)=0,"",IF(E8="","--",IF(E8="3E","3E",LOOKUP(E8/G$2,{0,0.4,0.45,0.5,0.55,0.6,0.65,0.7,0.75,0.8,1},{0,2,2.25,2.5,2.75,3,3.25,3.5,3.75,4}))))</f>
        <v/>
      </c>
      <c r="H8" s="3" t="str">
        <f>IF(COUNT($A8)=0,"",IF($A8&lt;&gt;DRAFT!$B10,"ERR",IF(DRAFT!AA10="3E","3E",IF(COUNT(DRAFT!W10,DRAFT!AA10)&gt;0,DRAFT!AB10,""))))</f>
        <v/>
      </c>
      <c r="I8" s="3" t="str">
        <f>IF(COUNT($A8)=0,"",IF(H8="3E","3E",IF(H8="","I",LOOKUP(H8/J$2,{0,0.4,0.45,0.5,0.55,0.6,0.65,0.7,0.75,0.8,1},{"F","D","C","C+","B-","B","B+","A-","A","A+"}))))</f>
        <v/>
      </c>
      <c r="J8" s="2" t="str">
        <f>IF(COUNT($A8)=0,"",IF(H8="","--",IF(H8="3E","3E",LOOKUP(H8/J$2,{0,0.4,0.45,0.5,0.55,0.6,0.65,0.7,0.75,0.8,1},{0,2,2.25,2.5,2.75,3,3.25,3.5,3.75,4}))))</f>
        <v/>
      </c>
      <c r="K8" s="3" t="str">
        <f>IF(COUNT($A8)=0,"",IF($A8&lt;&gt;DRAFT!$B10,"ERR",IF(DRAFT!AJ10="3E","3E",IF(COUNT(DRAFT!AF10,DRAFT!AJ10)&gt;0,DRAFT!AK10,""))))</f>
        <v/>
      </c>
      <c r="L8" s="3" t="str">
        <f>IF(COUNT($A8)=0,"",IF(K8="3E","3E",IF(K8="","I",LOOKUP(K8/M$2,{0,0.4,0.45,0.5,0.55,0.6,0.65,0.7,0.75,0.8,1},{"F","D","C","C+","B-","B","B+","A-","A","A+"}))))</f>
        <v/>
      </c>
      <c r="M8" s="2" t="str">
        <f>IF(COUNT($A8)=0,"",IF(K8="","--",IF(K8="3E","3E",LOOKUP(K8/M$2,{0,0.4,0.45,0.5,0.55,0.6,0.65,0.7,0.75,0.8,1},{0,2,2.25,2.5,2.75,3,3.25,3.5,3.75,4}))))</f>
        <v/>
      </c>
      <c r="N8" s="3" t="str">
        <f>IF(COUNT($A8)=0,"",IF($A8&lt;&gt;DRAFT!$B10,"ERR",IF(DRAFT!AS10="3E","3E",IF(COUNT(DRAFT!AO10,DRAFT!AS10)&gt;0,DRAFT!AT10,""))))</f>
        <v/>
      </c>
      <c r="O8" s="3" t="str">
        <f>IF(COUNT($A8)=0,"",IF(N8="3E","3E",IF(N8="","I",LOOKUP(N8/P$2,{0,0.4,0.45,0.5,0.55,0.6,0.65,0.7,0.75,0.8,1},{"F","D","C","C+","B-","B","B+","A-","A","A+"}))))</f>
        <v/>
      </c>
      <c r="P8" s="2" t="str">
        <f>IF(COUNT($A8)=0,"",IF(N8="","--",IF(N8="3E","3E",LOOKUP(N8/P$2,{0,0.4,0.45,0.5,0.55,0.6,0.65,0.7,0.75,0.8,1},{0,2,2.25,2.5,2.75,3,3.25,3.5,3.75,4}))))</f>
        <v/>
      </c>
      <c r="Q8" s="3" t="str">
        <f>IF(COUNT($A8)=0,"",IF($A8&lt;&gt;DRAFT!$B10,"ERR",IF(DRAFT!BB10="3E","3E",IF(COUNT(DRAFT!AX10,DRAFT!BB10)&gt;0,DRAFT!BC10,""))))</f>
        <v/>
      </c>
      <c r="R8" s="3" t="str">
        <f>IF(COUNT($A8)=0,"",IF(Q8="3E","3E",IF(Q8="","I",LOOKUP(Q8/S$2,{0,0.4,0.45,0.5,0.55,0.6,0.65,0.7,0.75,0.8,1},{"F","D","C","C+","B-","B","B+","A-","A","A+"}))))</f>
        <v/>
      </c>
      <c r="S8" s="2" t="str">
        <f>IF(COUNT($A8)=0,"",IF(Q8="","--",IF(Q8="3E","3E",LOOKUP(Q8/S$2,{0,0.4,0.45,0.5,0.55,0.6,0.65,0.7,0.75,0.8,1},{0,2,2.25,2.5,2.75,3,3.25,3.5,3.75,4}))))</f>
        <v/>
      </c>
      <c r="T8" s="3" t="str">
        <f>IF(COUNT($A8)=0,"",IF($A8&lt;&gt;DRAFT!$B10,"ERR",IF(DRAFT!BK10="3E","3E",IF(COUNT(DRAFT!BG10,DRAFT!BK10)&gt;0,DRAFT!BL10,""))))</f>
        <v/>
      </c>
      <c r="U8" s="3" t="str">
        <f>IF(COUNT($A8)=0,"",IF(T8="3E","3E",IF(T8="","I",LOOKUP(T8/V$2,{0,0.4,0.45,0.5,0.55,0.6,0.65,0.7,0.75,0.8,1},{"F","D","C","C+","B-","B","B+","A-","A","A+"}))))</f>
        <v/>
      </c>
      <c r="V8" s="2" t="str">
        <f>IF(COUNT($A8)=0,"",IF(T8="","--",IF(T8="3E","3E",LOOKUP(T8/V$2,{0,0.4,0.45,0.5,0.55,0.6,0.65,0.7,0.75,0.8,1},{0,2,2.25,2.5,2.75,3,3.25,3.5,3.75,4}))))</f>
        <v/>
      </c>
      <c r="W8" s="3" t="str">
        <f>IF(COUNT($A8)=0,"",IF($A8&lt;&gt;DRAFT!$B10,"ERR",IF(DRAFT!BT10="3E","3E",IF(COUNT(DRAFT!BP10,DRAFT!BT10)&gt;0,DRAFT!BU10,""))))</f>
        <v/>
      </c>
      <c r="X8" s="3" t="str">
        <f>IF(COUNT($A8)=0,"",IF(W8="3E","3E",IF(W8="","I",LOOKUP(W8/Y$2,{0,0.4,0.45,0.5,0.55,0.6,0.65,0.7,0.75,0.8,1},{"F","D","C","C+","B-","B","B+","A-","A","A+"}))))</f>
        <v/>
      </c>
      <c r="Y8" s="2" t="str">
        <f>IF(COUNT($A8)=0,"",IF(W8="","--",IF(W8="3E","3E",LOOKUP(W8/Y$2,{0,0.4,0.45,0.5,0.55,0.6,0.65,0.7,0.75,0.8,1},{0,2,2.25,2.5,2.75,3,3.25,3.5,3.75,4}))))</f>
        <v/>
      </c>
      <c r="Z8" s="3" t="str">
        <f>IF(COUNT($A8)=0,"",IF($A8&lt;&gt;DRAFT!$B10,"ERR",IF(DRAFT!CC10="3E","3E",IF(COUNT(DRAFT!BY10,DRAFT!CC10)&gt;0,DRAFT!CD10,""))))</f>
        <v/>
      </c>
      <c r="AA8" s="3" t="str">
        <f>IF(COUNT($A8)=0,"",IF(Z8="3E","3E",IF(Z8="","I",LOOKUP(Z8/AB$2,{0,0.4,0.45,0.5,0.55,0.6,0.65,0.7,0.75,0.8,1},{"F","D","C","C+","B-","B","B+","A-","A","A+"}))))</f>
        <v/>
      </c>
      <c r="AB8" s="2" t="str">
        <f>IF(COUNT($A8)=0,"",IF(Z8="","--",IF(Z8="3E","3E",LOOKUP(Z8/AB$2,{0,0.4,0.45,0.5,0.55,0.6,0.65,0.7,0.75,0.8,1},{0,2,2.25,2.5,2.75,3,3.25,3.5,3.75,4}))))</f>
        <v/>
      </c>
      <c r="AC8" s="3" t="str">
        <f>IF(COUNT($A8)=0,"",IF($A8&lt;&gt;DRAFT!$B10,"ERR",IF(DRAFT!CF10&gt;0,DRAFT!CF10,"")))</f>
        <v/>
      </c>
      <c r="AD8" s="3" t="str">
        <f>IF(COUNT($A8)=0,"",IF(AC8="3E","3E",IF(AC8="","I",LOOKUP(AC8/AE$2,{0,0.4,0.45,0.5,0.55,0.6,0.65,0.7,0.75,0.8,1},{"F","D","C","C+","B-","B","B+","A-","A","A+"}))))</f>
        <v/>
      </c>
      <c r="AE8" s="2" t="str">
        <f>IF(COUNT($A8)=0,"",IF(AC8="","--",IF(AC8="3E","3E",LOOKUP(AC8/AE$2,{0,0.4,0.45,0.5,0.55,0.6,0.65,0.7,0.75,0.8,1},{0,2,2.25,2.5,2.75,3,3.25,3.5,3.75,4}))))</f>
        <v/>
      </c>
      <c r="AF8" s="3" t="str">
        <f>IF($A8&lt;&gt;DRAFT!$B10,"ERR",IF(OR(COUNT($A8)=0,COUNT(DRAFT!CI10:CK10,DRAFT!CM10:CO10)=0),"",CEILING(SUM(DRAFT!CL10,DRAFT!CP10),1)))</f>
        <v/>
      </c>
      <c r="AG8" s="3" t="str">
        <f>IF(COUNT($A8)=0,"",IF(AF8="3E","3E",IF(AF8="","I",LOOKUP(AF8/AH$2,{0,0.4,0.45,0.5,0.55,0.6,0.65,0.7,0.75,0.8,1},{"F","D","C","C+","B-","B","B+","A-","A","A+"}))))</f>
        <v/>
      </c>
      <c r="AH8" s="2" t="str">
        <f>IF(COUNT($A8)=0,"",IF(AF8="","--",IF(AF8="3E","3E",LOOKUP(AF8/AH$2,{0,0.4,0.45,0.5,0.55,0.6,0.65,0.7,0.75,0.8,1},{0,2,2.25,2.5,2.75,3,3.25,3.5,3.75,4}))))</f>
        <v/>
      </c>
      <c r="AI8" s="11" t="str">
        <f>IF(OR(COUNT($A8)=0,COUNT(B8:AH8)=0),"",IF(COUNTIF(B8:AH8,"3E")&gt;0,"3E",IF(DRAFT!$A10="R",TRUNC(SUMPRODUCT(RGP,RCP)/TCP,3),TRUNC((SUMPRODUCT(--(IMDGP&gt;0)*IMDGP,IMCP)+CEILING(DRAFT!$CQ10*42,0.25))/TCP,3))))</f>
        <v/>
      </c>
      <c r="AJ8" s="3" t="str">
        <f>IF(OR(COUNT($A8)=0,COUNT(B8:AH8)=0),"",IF(COUNTIF(B8:AH8,"3E")&gt;0,"3E",IF(DRAFT!$A10="R",SUMPRODUCT(--(RGP&gt;=2),RCP),SUMPRODUCT(--(IMDGP&gt;0),--(IMGP=0),IMCP)+DRAFT!$CR10)))</f>
        <v/>
      </c>
      <c r="AK8" s="3" t="str">
        <f>IF(OR(COUNT($A8)=0,COUNT(B8:AH8)=0),"",IF(COUNTIF(B8:AJ8,"3E")&gt;0,"3E",IF(AND(DRAFT!$A10="IM",OR($AI8&gt;DRAFT!$CQ10,$AJ8&gt;DRAFT!$CR10)),"IMPROVED",IF(AND(DRAFT!$A10="IM",$AI8&lt;=DRAFT!$CQ10,$AJ8&lt;=DRAFT!$CR10),"NOT IMPROVED",IF(AND(AH8&gt;=2,AI8&gt;=2,AJ8&gt;=30),"PASS","FAIL")))))</f>
        <v/>
      </c>
      <c r="AL8" s="3" t="str">
        <f t="shared" si="0"/>
        <v/>
      </c>
      <c r="AM8" s="3" t="str">
        <f t="shared" si="1"/>
        <v/>
      </c>
    </row>
    <row r="9" spans="1:39" ht="18.95" customHeight="1" x14ac:dyDescent="0.25">
      <c r="A9" s="4" t="str">
        <f>IF(DRAFT!$B11="","",DRAFT!$B11)</f>
        <v/>
      </c>
      <c r="B9" s="3" t="str">
        <f>IF(COUNT($A9)=0,"",IF($A9&lt;&gt;DRAFT!$B11,"ERR",IF(DRAFT!I11="3E","3E",IF(COUNT(DRAFT!E11,DRAFT!I11)&gt;0,DRAFT!J11,""))))</f>
        <v/>
      </c>
      <c r="C9" s="3" t="str">
        <f>IF(COUNT($A9)=0,"",IF(B9="3E","3E",IF(B9="","I",LOOKUP(B9/D$2,{0,0.4,0.45,0.5,0.55,0.6,0.65,0.7,0.75,0.8,1},{"F","D","C","C+","B-","B","B+","A-","A","A+"}))))</f>
        <v/>
      </c>
      <c r="D9" s="2" t="str">
        <f>IF(COUNT($A9)=0,"",IF(B9="","--",IF(B9="3E","3E",LOOKUP(B9/D$2,{0,0.4,0.45,0.5,0.55,0.6,0.65,0.7,0.75,0.8,1},{0,2,2.25,2.5,2.75,3,3.25,3.5,3.75,4}))))</f>
        <v/>
      </c>
      <c r="E9" s="3" t="str">
        <f>IF(COUNT($A9)=0,"",IF($A9&lt;&gt;DRAFT!$B11,"ERR",IF(DRAFT!R11="3E","3E",IF(COUNT(DRAFT!N11,DRAFT!R11)&gt;0,DRAFT!S11,""))))</f>
        <v/>
      </c>
      <c r="F9" s="3" t="str">
        <f>IF(COUNT($A9)=0,"",IF(E9="3E","3E",IF(E9="","I",LOOKUP(E9/G$2,{0,0.4,0.45,0.5,0.55,0.6,0.65,0.7,0.75,0.8,1},{"F","D","C","C+","B-","B","B+","A-","A","A+"}))))</f>
        <v/>
      </c>
      <c r="G9" s="2" t="str">
        <f>IF(COUNT($A9)=0,"",IF(E9="","--",IF(E9="3E","3E",LOOKUP(E9/G$2,{0,0.4,0.45,0.5,0.55,0.6,0.65,0.7,0.75,0.8,1},{0,2,2.25,2.5,2.75,3,3.25,3.5,3.75,4}))))</f>
        <v/>
      </c>
      <c r="H9" s="3" t="str">
        <f>IF(COUNT($A9)=0,"",IF($A9&lt;&gt;DRAFT!$B11,"ERR",IF(DRAFT!AA11="3E","3E",IF(COUNT(DRAFT!W11,DRAFT!AA11)&gt;0,DRAFT!AB11,""))))</f>
        <v/>
      </c>
      <c r="I9" s="3" t="str">
        <f>IF(COUNT($A9)=0,"",IF(H9="3E","3E",IF(H9="","I",LOOKUP(H9/J$2,{0,0.4,0.45,0.5,0.55,0.6,0.65,0.7,0.75,0.8,1},{"F","D","C","C+","B-","B","B+","A-","A","A+"}))))</f>
        <v/>
      </c>
      <c r="J9" s="2" t="str">
        <f>IF(COUNT($A9)=0,"",IF(H9="","--",IF(H9="3E","3E",LOOKUP(H9/J$2,{0,0.4,0.45,0.5,0.55,0.6,0.65,0.7,0.75,0.8,1},{0,2,2.25,2.5,2.75,3,3.25,3.5,3.75,4}))))</f>
        <v/>
      </c>
      <c r="K9" s="3" t="str">
        <f>IF(COUNT($A9)=0,"",IF($A9&lt;&gt;DRAFT!$B11,"ERR",IF(DRAFT!AJ11="3E","3E",IF(COUNT(DRAFT!AF11,DRAFT!AJ11)&gt;0,DRAFT!AK11,""))))</f>
        <v/>
      </c>
      <c r="L9" s="3" t="str">
        <f>IF(COUNT($A9)=0,"",IF(K9="3E","3E",IF(K9="","I",LOOKUP(K9/M$2,{0,0.4,0.45,0.5,0.55,0.6,0.65,0.7,0.75,0.8,1},{"F","D","C","C+","B-","B","B+","A-","A","A+"}))))</f>
        <v/>
      </c>
      <c r="M9" s="2" t="str">
        <f>IF(COUNT($A9)=0,"",IF(K9="","--",IF(K9="3E","3E",LOOKUP(K9/M$2,{0,0.4,0.45,0.5,0.55,0.6,0.65,0.7,0.75,0.8,1},{0,2,2.25,2.5,2.75,3,3.25,3.5,3.75,4}))))</f>
        <v/>
      </c>
      <c r="N9" s="3" t="str">
        <f>IF(COUNT($A9)=0,"",IF($A9&lt;&gt;DRAFT!$B11,"ERR",IF(DRAFT!AS11="3E","3E",IF(COUNT(DRAFT!AO11,DRAFT!AS11)&gt;0,DRAFT!AT11,""))))</f>
        <v/>
      </c>
      <c r="O9" s="3" t="str">
        <f>IF(COUNT($A9)=0,"",IF(N9="3E","3E",IF(N9="","I",LOOKUP(N9/P$2,{0,0.4,0.45,0.5,0.55,0.6,0.65,0.7,0.75,0.8,1},{"F","D","C","C+","B-","B","B+","A-","A","A+"}))))</f>
        <v/>
      </c>
      <c r="P9" s="2" t="str">
        <f>IF(COUNT($A9)=0,"",IF(N9="","--",IF(N9="3E","3E",LOOKUP(N9/P$2,{0,0.4,0.45,0.5,0.55,0.6,0.65,0.7,0.75,0.8,1},{0,2,2.25,2.5,2.75,3,3.25,3.5,3.75,4}))))</f>
        <v/>
      </c>
      <c r="Q9" s="3" t="str">
        <f>IF(COUNT($A9)=0,"",IF($A9&lt;&gt;DRAFT!$B11,"ERR",IF(DRAFT!BB11="3E","3E",IF(COUNT(DRAFT!AX11,DRAFT!BB11)&gt;0,DRAFT!BC11,""))))</f>
        <v/>
      </c>
      <c r="R9" s="3" t="str">
        <f>IF(COUNT($A9)=0,"",IF(Q9="3E","3E",IF(Q9="","I",LOOKUP(Q9/S$2,{0,0.4,0.45,0.5,0.55,0.6,0.65,0.7,0.75,0.8,1},{"F","D","C","C+","B-","B","B+","A-","A","A+"}))))</f>
        <v/>
      </c>
      <c r="S9" s="2" t="str">
        <f>IF(COUNT($A9)=0,"",IF(Q9="","--",IF(Q9="3E","3E",LOOKUP(Q9/S$2,{0,0.4,0.45,0.5,0.55,0.6,0.65,0.7,0.75,0.8,1},{0,2,2.25,2.5,2.75,3,3.25,3.5,3.75,4}))))</f>
        <v/>
      </c>
      <c r="T9" s="3" t="str">
        <f>IF(COUNT($A9)=0,"",IF($A9&lt;&gt;DRAFT!$B11,"ERR",IF(DRAFT!BK11="3E","3E",IF(COUNT(DRAFT!BG11,DRAFT!BK11)&gt;0,DRAFT!BL11,""))))</f>
        <v/>
      </c>
      <c r="U9" s="3" t="str">
        <f>IF(COUNT($A9)=0,"",IF(T9="3E","3E",IF(T9="","I",LOOKUP(T9/V$2,{0,0.4,0.45,0.5,0.55,0.6,0.65,0.7,0.75,0.8,1},{"F","D","C","C+","B-","B","B+","A-","A","A+"}))))</f>
        <v/>
      </c>
      <c r="V9" s="2" t="str">
        <f>IF(COUNT($A9)=0,"",IF(T9="","--",IF(T9="3E","3E",LOOKUP(T9/V$2,{0,0.4,0.45,0.5,0.55,0.6,0.65,0.7,0.75,0.8,1},{0,2,2.25,2.5,2.75,3,3.25,3.5,3.75,4}))))</f>
        <v/>
      </c>
      <c r="W9" s="3" t="str">
        <f>IF(COUNT($A9)=0,"",IF($A9&lt;&gt;DRAFT!$B11,"ERR",IF(DRAFT!BT11="3E","3E",IF(COUNT(DRAFT!BP11,DRAFT!BT11)&gt;0,DRAFT!BU11,""))))</f>
        <v/>
      </c>
      <c r="X9" s="3" t="str">
        <f>IF(COUNT($A9)=0,"",IF(W9="3E","3E",IF(W9="","I",LOOKUP(W9/Y$2,{0,0.4,0.45,0.5,0.55,0.6,0.65,0.7,0.75,0.8,1},{"F","D","C","C+","B-","B","B+","A-","A","A+"}))))</f>
        <v/>
      </c>
      <c r="Y9" s="2" t="str">
        <f>IF(COUNT($A9)=0,"",IF(W9="","--",IF(W9="3E","3E",LOOKUP(W9/Y$2,{0,0.4,0.45,0.5,0.55,0.6,0.65,0.7,0.75,0.8,1},{0,2,2.25,2.5,2.75,3,3.25,3.5,3.75,4}))))</f>
        <v/>
      </c>
      <c r="Z9" s="3" t="str">
        <f>IF(COUNT($A9)=0,"",IF($A9&lt;&gt;DRAFT!$B11,"ERR",IF(DRAFT!CC11="3E","3E",IF(COUNT(DRAFT!BY11,DRAFT!CC11)&gt;0,DRAFT!CD11,""))))</f>
        <v/>
      </c>
      <c r="AA9" s="3" t="str">
        <f>IF(COUNT($A9)=0,"",IF(Z9="3E","3E",IF(Z9="","I",LOOKUP(Z9/AB$2,{0,0.4,0.45,0.5,0.55,0.6,0.65,0.7,0.75,0.8,1},{"F","D","C","C+","B-","B","B+","A-","A","A+"}))))</f>
        <v/>
      </c>
      <c r="AB9" s="2" t="str">
        <f>IF(COUNT($A9)=0,"",IF(Z9="","--",IF(Z9="3E","3E",LOOKUP(Z9/AB$2,{0,0.4,0.45,0.5,0.55,0.6,0.65,0.7,0.75,0.8,1},{0,2,2.25,2.5,2.75,3,3.25,3.5,3.75,4}))))</f>
        <v/>
      </c>
      <c r="AC9" s="3" t="str">
        <f>IF(COUNT($A9)=0,"",IF($A9&lt;&gt;DRAFT!$B11,"ERR",IF(DRAFT!CF11&gt;0,DRAFT!CF11,"")))</f>
        <v/>
      </c>
      <c r="AD9" s="3" t="str">
        <f>IF(COUNT($A9)=0,"",IF(AC9="3E","3E",IF(AC9="","I",LOOKUP(AC9/AE$2,{0,0.4,0.45,0.5,0.55,0.6,0.65,0.7,0.75,0.8,1},{"F","D","C","C+","B-","B","B+","A-","A","A+"}))))</f>
        <v/>
      </c>
      <c r="AE9" s="2" t="str">
        <f>IF(COUNT($A9)=0,"",IF(AC9="","--",IF(AC9="3E","3E",LOOKUP(AC9/AE$2,{0,0.4,0.45,0.5,0.55,0.6,0.65,0.7,0.75,0.8,1},{0,2,2.25,2.5,2.75,3,3.25,3.5,3.75,4}))))</f>
        <v/>
      </c>
      <c r="AF9" s="3" t="str">
        <f>IF($A9&lt;&gt;DRAFT!$B11,"ERR",IF(OR(COUNT($A9)=0,COUNT(DRAFT!CI11:CK11,DRAFT!CM11:CO11)=0),"",CEILING(SUM(DRAFT!CL11,DRAFT!CP11),1)))</f>
        <v/>
      </c>
      <c r="AG9" s="3" t="str">
        <f>IF(COUNT($A9)=0,"",IF(AF9="3E","3E",IF(AF9="","I",LOOKUP(AF9/AH$2,{0,0.4,0.45,0.5,0.55,0.6,0.65,0.7,0.75,0.8,1},{"F","D","C","C+","B-","B","B+","A-","A","A+"}))))</f>
        <v/>
      </c>
      <c r="AH9" s="2" t="str">
        <f>IF(COUNT($A9)=0,"",IF(AF9="","--",IF(AF9="3E","3E",LOOKUP(AF9/AH$2,{0,0.4,0.45,0.5,0.55,0.6,0.65,0.7,0.75,0.8,1},{0,2,2.25,2.5,2.75,3,3.25,3.5,3.75,4}))))</f>
        <v/>
      </c>
      <c r="AI9" s="11" t="str">
        <f>IF(OR(COUNT($A9)=0,COUNT(B9:AH9)=0),"",IF(COUNTIF(B9:AH9,"3E")&gt;0,"3E",IF(DRAFT!$A11="R",TRUNC(SUMPRODUCT(RGP,RCP)/TCP,3),TRUNC((SUMPRODUCT(--(IMDGP&gt;0)*IMDGP,IMCP)+CEILING(DRAFT!$CQ11*42,0.25))/TCP,3))))</f>
        <v/>
      </c>
      <c r="AJ9" s="3" t="str">
        <f>IF(OR(COUNT($A9)=0,COUNT(B9:AH9)=0),"",IF(COUNTIF(B9:AH9,"3E")&gt;0,"3E",IF(DRAFT!$A11="R",SUMPRODUCT(--(RGP&gt;=2),RCP),SUMPRODUCT(--(IMDGP&gt;0),--(IMGP=0),IMCP)+DRAFT!$CR11)))</f>
        <v/>
      </c>
      <c r="AK9" s="3" t="str">
        <f>IF(OR(COUNT($A9)=0,COUNT(B9:AH9)=0),"",IF(COUNTIF(B9:AJ9,"3E")&gt;0,"3E",IF(AND(DRAFT!$A11="IM",OR($AI9&gt;DRAFT!$CQ11,$AJ9&gt;DRAFT!$CR11)),"IMPROVED",IF(AND(DRAFT!$A11="IM",$AI9&lt;=DRAFT!$CQ11,$AJ9&lt;=DRAFT!$CR11),"NOT IMPROVED",IF(AND(AH9&gt;=2,AI9&gt;=2,AJ9&gt;=30),"PASS","FAIL")))))</f>
        <v/>
      </c>
      <c r="AL9" s="3" t="str">
        <f t="shared" si="0"/>
        <v/>
      </c>
      <c r="AM9" s="3" t="str">
        <f t="shared" si="1"/>
        <v/>
      </c>
    </row>
    <row r="10" spans="1:39" ht="18.95" customHeight="1" x14ac:dyDescent="0.25">
      <c r="A10" s="4" t="str">
        <f>IF(DRAFT!$B12="","",DRAFT!$B12)</f>
        <v/>
      </c>
      <c r="B10" s="3" t="str">
        <f>IF(COUNT($A10)=0,"",IF($A10&lt;&gt;DRAFT!$B12,"ERR",IF(DRAFT!I12="3E","3E",IF(COUNT(DRAFT!E12,DRAFT!I12)&gt;0,DRAFT!J12,""))))</f>
        <v/>
      </c>
      <c r="C10" s="3" t="str">
        <f>IF(COUNT($A10)=0,"",IF(B10="3E","3E",IF(B10="","I",LOOKUP(B10/D$2,{0,0.4,0.45,0.5,0.55,0.6,0.65,0.7,0.75,0.8,1},{"F","D","C","C+","B-","B","B+","A-","A","A+"}))))</f>
        <v/>
      </c>
      <c r="D10" s="2" t="str">
        <f>IF(COUNT($A10)=0,"",IF(B10="","--",IF(B10="3E","3E",LOOKUP(B10/D$2,{0,0.4,0.45,0.5,0.55,0.6,0.65,0.7,0.75,0.8,1},{0,2,2.25,2.5,2.75,3,3.25,3.5,3.75,4}))))</f>
        <v/>
      </c>
      <c r="E10" s="3" t="str">
        <f>IF(COUNT($A10)=0,"",IF($A10&lt;&gt;DRAFT!$B12,"ERR",IF(DRAFT!R12="3E","3E",IF(COUNT(DRAFT!N12,DRAFT!R12)&gt;0,DRAFT!S12,""))))</f>
        <v/>
      </c>
      <c r="F10" s="3" t="str">
        <f>IF(COUNT($A10)=0,"",IF(E10="3E","3E",IF(E10="","I",LOOKUP(E10/G$2,{0,0.4,0.45,0.5,0.55,0.6,0.65,0.7,0.75,0.8,1},{"F","D","C","C+","B-","B","B+","A-","A","A+"}))))</f>
        <v/>
      </c>
      <c r="G10" s="2" t="str">
        <f>IF(COUNT($A10)=0,"",IF(E10="","--",IF(E10="3E","3E",LOOKUP(E10/G$2,{0,0.4,0.45,0.5,0.55,0.6,0.65,0.7,0.75,0.8,1},{0,2,2.25,2.5,2.75,3,3.25,3.5,3.75,4}))))</f>
        <v/>
      </c>
      <c r="H10" s="3" t="str">
        <f>IF(COUNT($A10)=0,"",IF($A10&lt;&gt;DRAFT!$B12,"ERR",IF(DRAFT!AA12="3E","3E",IF(COUNT(DRAFT!W12,DRAFT!AA12)&gt;0,DRAFT!AB12,""))))</f>
        <v/>
      </c>
      <c r="I10" s="3" t="str">
        <f>IF(COUNT($A10)=0,"",IF(H10="3E","3E",IF(H10="","I",LOOKUP(H10/J$2,{0,0.4,0.45,0.5,0.55,0.6,0.65,0.7,0.75,0.8,1},{"F","D","C","C+","B-","B","B+","A-","A","A+"}))))</f>
        <v/>
      </c>
      <c r="J10" s="2" t="str">
        <f>IF(COUNT($A10)=0,"",IF(H10="","--",IF(H10="3E","3E",LOOKUP(H10/J$2,{0,0.4,0.45,0.5,0.55,0.6,0.65,0.7,0.75,0.8,1},{0,2,2.25,2.5,2.75,3,3.25,3.5,3.75,4}))))</f>
        <v/>
      </c>
      <c r="K10" s="3" t="str">
        <f>IF(COUNT($A10)=0,"",IF($A10&lt;&gt;DRAFT!$B12,"ERR",IF(DRAFT!AJ12="3E","3E",IF(COUNT(DRAFT!AF12,DRAFT!AJ12)&gt;0,DRAFT!AK12,""))))</f>
        <v/>
      </c>
      <c r="L10" s="3" t="str">
        <f>IF(COUNT($A10)=0,"",IF(K10="3E","3E",IF(K10="","I",LOOKUP(K10/M$2,{0,0.4,0.45,0.5,0.55,0.6,0.65,0.7,0.75,0.8,1},{"F","D","C","C+","B-","B","B+","A-","A","A+"}))))</f>
        <v/>
      </c>
      <c r="M10" s="2" t="str">
        <f>IF(COUNT($A10)=0,"",IF(K10="","--",IF(K10="3E","3E",LOOKUP(K10/M$2,{0,0.4,0.45,0.5,0.55,0.6,0.65,0.7,0.75,0.8,1},{0,2,2.25,2.5,2.75,3,3.25,3.5,3.75,4}))))</f>
        <v/>
      </c>
      <c r="N10" s="3" t="str">
        <f>IF(COUNT($A10)=0,"",IF($A10&lt;&gt;DRAFT!$B12,"ERR",IF(DRAFT!AS12="3E","3E",IF(COUNT(DRAFT!AO12,DRAFT!AS12)&gt;0,DRAFT!AT12,""))))</f>
        <v/>
      </c>
      <c r="O10" s="3" t="str">
        <f>IF(COUNT($A10)=0,"",IF(N10="3E","3E",IF(N10="","I",LOOKUP(N10/P$2,{0,0.4,0.45,0.5,0.55,0.6,0.65,0.7,0.75,0.8,1},{"F","D","C","C+","B-","B","B+","A-","A","A+"}))))</f>
        <v/>
      </c>
      <c r="P10" s="2" t="str">
        <f>IF(COUNT($A10)=0,"",IF(N10="","--",IF(N10="3E","3E",LOOKUP(N10/P$2,{0,0.4,0.45,0.5,0.55,0.6,0.65,0.7,0.75,0.8,1},{0,2,2.25,2.5,2.75,3,3.25,3.5,3.75,4}))))</f>
        <v/>
      </c>
      <c r="Q10" s="3" t="str">
        <f>IF(COUNT($A10)=0,"",IF($A10&lt;&gt;DRAFT!$B12,"ERR",IF(DRAFT!BB12="3E","3E",IF(COUNT(DRAFT!AX12,DRAFT!BB12)&gt;0,DRAFT!BC12,""))))</f>
        <v/>
      </c>
      <c r="R10" s="3" t="str">
        <f>IF(COUNT($A10)=0,"",IF(Q10="3E","3E",IF(Q10="","I",LOOKUP(Q10/S$2,{0,0.4,0.45,0.5,0.55,0.6,0.65,0.7,0.75,0.8,1},{"F","D","C","C+","B-","B","B+","A-","A","A+"}))))</f>
        <v/>
      </c>
      <c r="S10" s="2" t="str">
        <f>IF(COUNT($A10)=0,"",IF(Q10="","--",IF(Q10="3E","3E",LOOKUP(Q10/S$2,{0,0.4,0.45,0.5,0.55,0.6,0.65,0.7,0.75,0.8,1},{0,2,2.25,2.5,2.75,3,3.25,3.5,3.75,4}))))</f>
        <v/>
      </c>
      <c r="T10" s="3" t="str">
        <f>IF(COUNT($A10)=0,"",IF($A10&lt;&gt;DRAFT!$B12,"ERR",IF(DRAFT!BK12="3E","3E",IF(COUNT(DRAFT!BG12,DRAFT!BK12)&gt;0,DRAFT!BL12,""))))</f>
        <v/>
      </c>
      <c r="U10" s="3" t="str">
        <f>IF(COUNT($A10)=0,"",IF(T10="3E","3E",IF(T10="","I",LOOKUP(T10/V$2,{0,0.4,0.45,0.5,0.55,0.6,0.65,0.7,0.75,0.8,1},{"F","D","C","C+","B-","B","B+","A-","A","A+"}))))</f>
        <v/>
      </c>
      <c r="V10" s="2" t="str">
        <f>IF(COUNT($A10)=0,"",IF(T10="","--",IF(T10="3E","3E",LOOKUP(T10/V$2,{0,0.4,0.45,0.5,0.55,0.6,0.65,0.7,0.75,0.8,1},{0,2,2.25,2.5,2.75,3,3.25,3.5,3.75,4}))))</f>
        <v/>
      </c>
      <c r="W10" s="3" t="str">
        <f>IF(COUNT($A10)=0,"",IF($A10&lt;&gt;DRAFT!$B12,"ERR",IF(DRAFT!BT12="3E","3E",IF(COUNT(DRAFT!BP12,DRAFT!BT12)&gt;0,DRAFT!BU12,""))))</f>
        <v/>
      </c>
      <c r="X10" s="3" t="str">
        <f>IF(COUNT($A10)=0,"",IF(W10="3E","3E",IF(W10="","I",LOOKUP(W10/Y$2,{0,0.4,0.45,0.5,0.55,0.6,0.65,0.7,0.75,0.8,1},{"F","D","C","C+","B-","B","B+","A-","A","A+"}))))</f>
        <v/>
      </c>
      <c r="Y10" s="2" t="str">
        <f>IF(COUNT($A10)=0,"",IF(W10="","--",IF(W10="3E","3E",LOOKUP(W10/Y$2,{0,0.4,0.45,0.5,0.55,0.6,0.65,0.7,0.75,0.8,1},{0,2,2.25,2.5,2.75,3,3.25,3.5,3.75,4}))))</f>
        <v/>
      </c>
      <c r="Z10" s="3" t="str">
        <f>IF(COUNT($A10)=0,"",IF($A10&lt;&gt;DRAFT!$B12,"ERR",IF(DRAFT!CC12="3E","3E",IF(COUNT(DRAFT!BY12,DRAFT!CC12)&gt;0,DRAFT!CD12,""))))</f>
        <v/>
      </c>
      <c r="AA10" s="3" t="str">
        <f>IF(COUNT($A10)=0,"",IF(Z10="3E","3E",IF(Z10="","I",LOOKUP(Z10/AB$2,{0,0.4,0.45,0.5,0.55,0.6,0.65,0.7,0.75,0.8,1},{"F","D","C","C+","B-","B","B+","A-","A","A+"}))))</f>
        <v/>
      </c>
      <c r="AB10" s="2" t="str">
        <f>IF(COUNT($A10)=0,"",IF(Z10="","--",IF(Z10="3E","3E",LOOKUP(Z10/AB$2,{0,0.4,0.45,0.5,0.55,0.6,0.65,0.7,0.75,0.8,1},{0,2,2.25,2.5,2.75,3,3.25,3.5,3.75,4}))))</f>
        <v/>
      </c>
      <c r="AC10" s="3" t="str">
        <f>IF(COUNT($A10)=0,"",IF($A10&lt;&gt;DRAFT!$B12,"ERR",IF(DRAFT!CF12&gt;0,DRAFT!CF12,"")))</f>
        <v/>
      </c>
      <c r="AD10" s="3" t="str">
        <f>IF(COUNT($A10)=0,"",IF(AC10="3E","3E",IF(AC10="","I",LOOKUP(AC10/AE$2,{0,0.4,0.45,0.5,0.55,0.6,0.65,0.7,0.75,0.8,1},{"F","D","C","C+","B-","B","B+","A-","A","A+"}))))</f>
        <v/>
      </c>
      <c r="AE10" s="2" t="str">
        <f>IF(COUNT($A10)=0,"",IF(AC10="","--",IF(AC10="3E","3E",LOOKUP(AC10/AE$2,{0,0.4,0.45,0.5,0.55,0.6,0.65,0.7,0.75,0.8,1},{0,2,2.25,2.5,2.75,3,3.25,3.5,3.75,4}))))</f>
        <v/>
      </c>
      <c r="AF10" s="3" t="str">
        <f>IF($A10&lt;&gt;DRAFT!$B12,"ERR",IF(OR(COUNT($A10)=0,COUNT(DRAFT!CI12:CK12,DRAFT!CM12:CO12)=0),"",CEILING(SUM(DRAFT!CL12,DRAFT!CP12),1)))</f>
        <v/>
      </c>
      <c r="AG10" s="3" t="str">
        <f>IF(COUNT($A10)=0,"",IF(AF10="3E","3E",IF(AF10="","I",LOOKUP(AF10/AH$2,{0,0.4,0.45,0.5,0.55,0.6,0.65,0.7,0.75,0.8,1},{"F","D","C","C+","B-","B","B+","A-","A","A+"}))))</f>
        <v/>
      </c>
      <c r="AH10" s="2" t="str">
        <f>IF(COUNT($A10)=0,"",IF(AF10="","--",IF(AF10="3E","3E",LOOKUP(AF10/AH$2,{0,0.4,0.45,0.5,0.55,0.6,0.65,0.7,0.75,0.8,1},{0,2,2.25,2.5,2.75,3,3.25,3.5,3.75,4}))))</f>
        <v/>
      </c>
      <c r="AI10" s="11" t="str">
        <f>IF(OR(COUNT($A10)=0,COUNT(B10:AH10)=0),"",IF(COUNTIF(B10:AH10,"3E")&gt;0,"3E",IF(DRAFT!$A12="R",TRUNC(SUMPRODUCT(RGP,RCP)/TCP,3),TRUNC((SUMPRODUCT(--(IMDGP&gt;0)*IMDGP,IMCP)+CEILING(DRAFT!$CQ12*42,0.25))/TCP,3))))</f>
        <v/>
      </c>
      <c r="AJ10" s="3" t="str">
        <f>IF(OR(COUNT($A10)=0,COUNT(B10:AH10)=0),"",IF(COUNTIF(B10:AH10,"3E")&gt;0,"3E",IF(DRAFT!$A12="R",SUMPRODUCT(--(RGP&gt;=2),RCP),SUMPRODUCT(--(IMDGP&gt;0),--(IMGP=0),IMCP)+DRAFT!$CR12)))</f>
        <v/>
      </c>
      <c r="AK10" s="3" t="str">
        <f>IF(OR(COUNT($A10)=0,COUNT(B10:AH10)=0),"",IF(COUNTIF(B10:AJ10,"3E")&gt;0,"3E",IF(AND(DRAFT!$A12="IM",OR($AI10&gt;DRAFT!$CQ12,$AJ10&gt;DRAFT!$CR12)),"IMPROVED",IF(AND(DRAFT!$A12="IM",$AI10&lt;=DRAFT!$CQ12,$AJ10&lt;=DRAFT!$CR12),"NOT IMPROVED",IF(AND(AH10&gt;=2,AI10&gt;=2,AJ10&gt;=30),"PASS","FAIL")))))</f>
        <v/>
      </c>
      <c r="AL10" s="3" t="str">
        <f t="shared" si="0"/>
        <v/>
      </c>
      <c r="AM10" s="3" t="str">
        <f t="shared" si="1"/>
        <v/>
      </c>
    </row>
    <row r="11" spans="1:39" ht="18.95" customHeight="1" x14ac:dyDescent="0.25">
      <c r="A11" s="4" t="str">
        <f>IF(DRAFT!$B13="","",DRAFT!$B13)</f>
        <v/>
      </c>
      <c r="B11" s="3" t="str">
        <f>IF(COUNT($A11)=0,"",IF($A11&lt;&gt;DRAFT!$B13,"ERR",IF(DRAFT!I13="3E","3E",IF(COUNT(DRAFT!E13,DRAFT!I13)&gt;0,DRAFT!J13,""))))</f>
        <v/>
      </c>
      <c r="C11" s="3" t="str">
        <f>IF(COUNT($A11)=0,"",IF(B11="3E","3E",IF(B11="","I",LOOKUP(B11/D$2,{0,0.4,0.45,0.5,0.55,0.6,0.65,0.7,0.75,0.8,1},{"F","D","C","C+","B-","B","B+","A-","A","A+"}))))</f>
        <v/>
      </c>
      <c r="D11" s="2" t="str">
        <f>IF(COUNT($A11)=0,"",IF(B11="","--",IF(B11="3E","3E",LOOKUP(B11/D$2,{0,0.4,0.45,0.5,0.55,0.6,0.65,0.7,0.75,0.8,1},{0,2,2.25,2.5,2.75,3,3.25,3.5,3.75,4}))))</f>
        <v/>
      </c>
      <c r="E11" s="3" t="str">
        <f>IF(COUNT($A11)=0,"",IF($A11&lt;&gt;DRAFT!$B13,"ERR",IF(DRAFT!R13="3E","3E",IF(COUNT(DRAFT!N13,DRAFT!R13)&gt;0,DRAFT!S13,""))))</f>
        <v/>
      </c>
      <c r="F11" s="3" t="str">
        <f>IF(COUNT($A11)=0,"",IF(E11="3E","3E",IF(E11="","I",LOOKUP(E11/G$2,{0,0.4,0.45,0.5,0.55,0.6,0.65,0.7,0.75,0.8,1},{"F","D","C","C+","B-","B","B+","A-","A","A+"}))))</f>
        <v/>
      </c>
      <c r="G11" s="2" t="str">
        <f>IF(COUNT($A11)=0,"",IF(E11="","--",IF(E11="3E","3E",LOOKUP(E11/G$2,{0,0.4,0.45,0.5,0.55,0.6,0.65,0.7,0.75,0.8,1},{0,2,2.25,2.5,2.75,3,3.25,3.5,3.75,4}))))</f>
        <v/>
      </c>
      <c r="H11" s="3" t="str">
        <f>IF(COUNT($A11)=0,"",IF($A11&lt;&gt;DRAFT!$B13,"ERR",IF(DRAFT!AA13="3E","3E",IF(COUNT(DRAFT!W13,DRAFT!AA13)&gt;0,DRAFT!AB13,""))))</f>
        <v/>
      </c>
      <c r="I11" s="3" t="str">
        <f>IF(COUNT($A11)=0,"",IF(H11="3E","3E",IF(H11="","I",LOOKUP(H11/J$2,{0,0.4,0.45,0.5,0.55,0.6,0.65,0.7,0.75,0.8,1},{"F","D","C","C+","B-","B","B+","A-","A","A+"}))))</f>
        <v/>
      </c>
      <c r="J11" s="2" t="str">
        <f>IF(COUNT($A11)=0,"",IF(H11="","--",IF(H11="3E","3E",LOOKUP(H11/J$2,{0,0.4,0.45,0.5,0.55,0.6,0.65,0.7,0.75,0.8,1},{0,2,2.25,2.5,2.75,3,3.25,3.5,3.75,4}))))</f>
        <v/>
      </c>
      <c r="K11" s="3" t="str">
        <f>IF(COUNT($A11)=0,"",IF($A11&lt;&gt;DRAFT!$B13,"ERR",IF(DRAFT!AJ13="3E","3E",IF(COUNT(DRAFT!AF13,DRAFT!AJ13)&gt;0,DRAFT!AK13,""))))</f>
        <v/>
      </c>
      <c r="L11" s="3" t="str">
        <f>IF(COUNT($A11)=0,"",IF(K11="3E","3E",IF(K11="","I",LOOKUP(K11/M$2,{0,0.4,0.45,0.5,0.55,0.6,0.65,0.7,0.75,0.8,1},{"F","D","C","C+","B-","B","B+","A-","A","A+"}))))</f>
        <v/>
      </c>
      <c r="M11" s="2" t="str">
        <f>IF(COUNT($A11)=0,"",IF(K11="","--",IF(K11="3E","3E",LOOKUP(K11/M$2,{0,0.4,0.45,0.5,0.55,0.6,0.65,0.7,0.75,0.8,1},{0,2,2.25,2.5,2.75,3,3.25,3.5,3.75,4}))))</f>
        <v/>
      </c>
      <c r="N11" s="3" t="str">
        <f>IF(COUNT($A11)=0,"",IF($A11&lt;&gt;DRAFT!$B13,"ERR",IF(DRAFT!AS13="3E","3E",IF(COUNT(DRAFT!AO13,DRAFT!AS13)&gt;0,DRAFT!AT13,""))))</f>
        <v/>
      </c>
      <c r="O11" s="3" t="str">
        <f>IF(COUNT($A11)=0,"",IF(N11="3E","3E",IF(N11="","I",LOOKUP(N11/P$2,{0,0.4,0.45,0.5,0.55,0.6,0.65,0.7,0.75,0.8,1},{"F","D","C","C+","B-","B","B+","A-","A","A+"}))))</f>
        <v/>
      </c>
      <c r="P11" s="2" t="str">
        <f>IF(COUNT($A11)=0,"",IF(N11="","--",IF(N11="3E","3E",LOOKUP(N11/P$2,{0,0.4,0.45,0.5,0.55,0.6,0.65,0.7,0.75,0.8,1},{0,2,2.25,2.5,2.75,3,3.25,3.5,3.75,4}))))</f>
        <v/>
      </c>
      <c r="Q11" s="3" t="str">
        <f>IF(COUNT($A11)=0,"",IF($A11&lt;&gt;DRAFT!$B13,"ERR",IF(DRAFT!BB13="3E","3E",IF(COUNT(DRAFT!AX13,DRAFT!BB13)&gt;0,DRAFT!BC13,""))))</f>
        <v/>
      </c>
      <c r="R11" s="3" t="str">
        <f>IF(COUNT($A11)=0,"",IF(Q11="3E","3E",IF(Q11="","I",LOOKUP(Q11/S$2,{0,0.4,0.45,0.5,0.55,0.6,0.65,0.7,0.75,0.8,1},{"F","D","C","C+","B-","B","B+","A-","A","A+"}))))</f>
        <v/>
      </c>
      <c r="S11" s="2" t="str">
        <f>IF(COUNT($A11)=0,"",IF(Q11="","--",IF(Q11="3E","3E",LOOKUP(Q11/S$2,{0,0.4,0.45,0.5,0.55,0.6,0.65,0.7,0.75,0.8,1},{0,2,2.25,2.5,2.75,3,3.25,3.5,3.75,4}))))</f>
        <v/>
      </c>
      <c r="T11" s="3" t="str">
        <f>IF(COUNT($A11)=0,"",IF($A11&lt;&gt;DRAFT!$B13,"ERR",IF(DRAFT!BK13="3E","3E",IF(COUNT(DRAFT!BG13,DRAFT!BK13)&gt;0,DRAFT!BL13,""))))</f>
        <v/>
      </c>
      <c r="U11" s="3" t="str">
        <f>IF(COUNT($A11)=0,"",IF(T11="3E","3E",IF(T11="","I",LOOKUP(T11/V$2,{0,0.4,0.45,0.5,0.55,0.6,0.65,0.7,0.75,0.8,1},{"F","D","C","C+","B-","B","B+","A-","A","A+"}))))</f>
        <v/>
      </c>
      <c r="V11" s="2" t="str">
        <f>IF(COUNT($A11)=0,"",IF(T11="","--",IF(T11="3E","3E",LOOKUP(T11/V$2,{0,0.4,0.45,0.5,0.55,0.6,0.65,0.7,0.75,0.8,1},{0,2,2.25,2.5,2.75,3,3.25,3.5,3.75,4}))))</f>
        <v/>
      </c>
      <c r="W11" s="3" t="str">
        <f>IF(COUNT($A11)=0,"",IF($A11&lt;&gt;DRAFT!$B13,"ERR",IF(DRAFT!BT13="3E","3E",IF(COUNT(DRAFT!BP13,DRAFT!BT13)&gt;0,DRAFT!BU13,""))))</f>
        <v/>
      </c>
      <c r="X11" s="3" t="str">
        <f>IF(COUNT($A11)=0,"",IF(W11="3E","3E",IF(W11="","I",LOOKUP(W11/Y$2,{0,0.4,0.45,0.5,0.55,0.6,0.65,0.7,0.75,0.8,1},{"F","D","C","C+","B-","B","B+","A-","A","A+"}))))</f>
        <v/>
      </c>
      <c r="Y11" s="2" t="str">
        <f>IF(COUNT($A11)=0,"",IF(W11="","--",IF(W11="3E","3E",LOOKUP(W11/Y$2,{0,0.4,0.45,0.5,0.55,0.6,0.65,0.7,0.75,0.8,1},{0,2,2.25,2.5,2.75,3,3.25,3.5,3.75,4}))))</f>
        <v/>
      </c>
      <c r="Z11" s="3" t="str">
        <f>IF(COUNT($A11)=0,"",IF($A11&lt;&gt;DRAFT!$B13,"ERR",IF(DRAFT!CC13="3E","3E",IF(COUNT(DRAFT!BY13,DRAFT!CC13)&gt;0,DRAFT!CD13,""))))</f>
        <v/>
      </c>
      <c r="AA11" s="3" t="str">
        <f>IF(COUNT($A11)=0,"",IF(Z11="3E","3E",IF(Z11="","I",LOOKUP(Z11/AB$2,{0,0.4,0.45,0.5,0.55,0.6,0.65,0.7,0.75,0.8,1},{"F","D","C","C+","B-","B","B+","A-","A","A+"}))))</f>
        <v/>
      </c>
      <c r="AB11" s="2" t="str">
        <f>IF(COUNT($A11)=0,"",IF(Z11="","--",IF(Z11="3E","3E",LOOKUP(Z11/AB$2,{0,0.4,0.45,0.5,0.55,0.6,0.65,0.7,0.75,0.8,1},{0,2,2.25,2.5,2.75,3,3.25,3.5,3.75,4}))))</f>
        <v/>
      </c>
      <c r="AC11" s="3" t="str">
        <f>IF(COUNT($A11)=0,"",IF($A11&lt;&gt;DRAFT!$B13,"ERR",IF(DRAFT!CF13&gt;0,DRAFT!CF13,"")))</f>
        <v/>
      </c>
      <c r="AD11" s="3" t="str">
        <f>IF(COUNT($A11)=0,"",IF(AC11="3E","3E",IF(AC11="","I",LOOKUP(AC11/AE$2,{0,0.4,0.45,0.5,0.55,0.6,0.65,0.7,0.75,0.8,1},{"F","D","C","C+","B-","B","B+","A-","A","A+"}))))</f>
        <v/>
      </c>
      <c r="AE11" s="2" t="str">
        <f>IF(COUNT($A11)=0,"",IF(AC11="","--",IF(AC11="3E","3E",LOOKUP(AC11/AE$2,{0,0.4,0.45,0.5,0.55,0.6,0.65,0.7,0.75,0.8,1},{0,2,2.25,2.5,2.75,3,3.25,3.5,3.75,4}))))</f>
        <v/>
      </c>
      <c r="AF11" s="3" t="str">
        <f>IF($A11&lt;&gt;DRAFT!$B13,"ERR",IF(OR(COUNT($A11)=0,COUNT(DRAFT!CI13:CK13,DRAFT!CM13:CO13)=0),"",CEILING(SUM(DRAFT!CL13,DRAFT!CP13),1)))</f>
        <v/>
      </c>
      <c r="AG11" s="3" t="str">
        <f>IF(COUNT($A11)=0,"",IF(AF11="3E","3E",IF(AF11="","I",LOOKUP(AF11/AH$2,{0,0.4,0.45,0.5,0.55,0.6,0.65,0.7,0.75,0.8,1},{"F","D","C","C+","B-","B","B+","A-","A","A+"}))))</f>
        <v/>
      </c>
      <c r="AH11" s="2" t="str">
        <f>IF(COUNT($A11)=0,"",IF(AF11="","--",IF(AF11="3E","3E",LOOKUP(AF11/AH$2,{0,0.4,0.45,0.5,0.55,0.6,0.65,0.7,0.75,0.8,1},{0,2,2.25,2.5,2.75,3,3.25,3.5,3.75,4}))))</f>
        <v/>
      </c>
      <c r="AI11" s="11" t="str">
        <f>IF(OR(COUNT($A11)=0,COUNT(B11:AH11)=0),"",IF(COUNTIF(B11:AH11,"3E")&gt;0,"3E",IF(DRAFT!$A13="R",TRUNC(SUMPRODUCT(RGP,RCP)/TCP,3),TRUNC((SUMPRODUCT(--(IMDGP&gt;0)*IMDGP,IMCP)+CEILING(DRAFT!$CQ13*42,0.25))/TCP,3))))</f>
        <v/>
      </c>
      <c r="AJ11" s="3" t="str">
        <f>IF(OR(COUNT($A11)=0,COUNT(B11:AH11)=0),"",IF(COUNTIF(B11:AH11,"3E")&gt;0,"3E",IF(DRAFT!$A13="R",SUMPRODUCT(--(RGP&gt;=2),RCP),SUMPRODUCT(--(IMDGP&gt;0),--(IMGP=0),IMCP)+DRAFT!$CR13)))</f>
        <v/>
      </c>
      <c r="AK11" s="3" t="str">
        <f>IF(OR(COUNT($A11)=0,COUNT(B11:AH11)=0),"",IF(COUNTIF(B11:AJ11,"3E")&gt;0,"3E",IF(AND(DRAFT!$A13="IM",OR($AI11&gt;DRAFT!$CQ13,$AJ11&gt;DRAFT!$CR13)),"IMPROVED",IF(AND(DRAFT!$A13="IM",$AI11&lt;=DRAFT!$CQ13,$AJ11&lt;=DRAFT!$CR13),"NOT IMPROVED",IF(AND(AH11&gt;=2,AI11&gt;=2,AJ11&gt;=30),"PASS","FAIL")))))</f>
        <v/>
      </c>
      <c r="AL11" s="3" t="str">
        <f t="shared" si="0"/>
        <v/>
      </c>
      <c r="AM11" s="3" t="str">
        <f t="shared" si="1"/>
        <v/>
      </c>
    </row>
    <row r="12" spans="1:39" ht="18.95" customHeight="1" x14ac:dyDescent="0.25">
      <c r="A12" s="4" t="str">
        <f>IF(DRAFT!$B14="","",DRAFT!$B14)</f>
        <v/>
      </c>
      <c r="B12" s="3" t="str">
        <f>IF(COUNT($A12)=0,"",IF($A12&lt;&gt;DRAFT!$B14,"ERR",IF(DRAFT!I14="3E","3E",IF(COUNT(DRAFT!E14,DRAFT!I14)&gt;0,DRAFT!J14,""))))</f>
        <v/>
      </c>
      <c r="C12" s="3" t="str">
        <f>IF(COUNT($A12)=0,"",IF(B12="3E","3E",IF(B12="","I",LOOKUP(B12/D$2,{0,0.4,0.45,0.5,0.55,0.6,0.65,0.7,0.75,0.8,1},{"F","D","C","C+","B-","B","B+","A-","A","A+"}))))</f>
        <v/>
      </c>
      <c r="D12" s="2" t="str">
        <f>IF(COUNT($A12)=0,"",IF(B12="","--",IF(B12="3E","3E",LOOKUP(B12/D$2,{0,0.4,0.45,0.5,0.55,0.6,0.65,0.7,0.75,0.8,1},{0,2,2.25,2.5,2.75,3,3.25,3.5,3.75,4}))))</f>
        <v/>
      </c>
      <c r="E12" s="3" t="str">
        <f>IF(COUNT($A12)=0,"",IF($A12&lt;&gt;DRAFT!$B14,"ERR",IF(DRAFT!R14="3E","3E",IF(COUNT(DRAFT!N14,DRAFT!R14)&gt;0,DRAFT!S14,""))))</f>
        <v/>
      </c>
      <c r="F12" s="3" t="str">
        <f>IF(COUNT($A12)=0,"",IF(E12="3E","3E",IF(E12="","I",LOOKUP(E12/G$2,{0,0.4,0.45,0.5,0.55,0.6,0.65,0.7,0.75,0.8,1},{"F","D","C","C+","B-","B","B+","A-","A","A+"}))))</f>
        <v/>
      </c>
      <c r="G12" s="2" t="str">
        <f>IF(COUNT($A12)=0,"",IF(E12="","--",IF(E12="3E","3E",LOOKUP(E12/G$2,{0,0.4,0.45,0.5,0.55,0.6,0.65,0.7,0.75,0.8,1},{0,2,2.25,2.5,2.75,3,3.25,3.5,3.75,4}))))</f>
        <v/>
      </c>
      <c r="H12" s="3" t="str">
        <f>IF(COUNT($A12)=0,"",IF($A12&lt;&gt;DRAFT!$B14,"ERR",IF(DRAFT!AA14="3E","3E",IF(COUNT(DRAFT!W14,DRAFT!AA14)&gt;0,DRAFT!AB14,""))))</f>
        <v/>
      </c>
      <c r="I12" s="3" t="str">
        <f>IF(COUNT($A12)=0,"",IF(H12="3E","3E",IF(H12="","I",LOOKUP(H12/J$2,{0,0.4,0.45,0.5,0.55,0.6,0.65,0.7,0.75,0.8,1},{"F","D","C","C+","B-","B","B+","A-","A","A+"}))))</f>
        <v/>
      </c>
      <c r="J12" s="2" t="str">
        <f>IF(COUNT($A12)=0,"",IF(H12="","--",IF(H12="3E","3E",LOOKUP(H12/J$2,{0,0.4,0.45,0.5,0.55,0.6,0.65,0.7,0.75,0.8,1},{0,2,2.25,2.5,2.75,3,3.25,3.5,3.75,4}))))</f>
        <v/>
      </c>
      <c r="K12" s="3" t="str">
        <f>IF(COUNT($A12)=0,"",IF($A12&lt;&gt;DRAFT!$B14,"ERR",IF(DRAFT!AJ14="3E","3E",IF(COUNT(DRAFT!AF14,DRAFT!AJ14)&gt;0,DRAFT!AK14,""))))</f>
        <v/>
      </c>
      <c r="L12" s="3" t="str">
        <f>IF(COUNT($A12)=0,"",IF(K12="3E","3E",IF(K12="","I",LOOKUP(K12/M$2,{0,0.4,0.45,0.5,0.55,0.6,0.65,0.7,0.75,0.8,1},{"F","D","C","C+","B-","B","B+","A-","A","A+"}))))</f>
        <v/>
      </c>
      <c r="M12" s="2" t="str">
        <f>IF(COUNT($A12)=0,"",IF(K12="","--",IF(K12="3E","3E",LOOKUP(K12/M$2,{0,0.4,0.45,0.5,0.55,0.6,0.65,0.7,0.75,0.8,1},{0,2,2.25,2.5,2.75,3,3.25,3.5,3.75,4}))))</f>
        <v/>
      </c>
      <c r="N12" s="3" t="str">
        <f>IF(COUNT($A12)=0,"",IF($A12&lt;&gt;DRAFT!$B14,"ERR",IF(DRAFT!AS14="3E","3E",IF(COUNT(DRAFT!AO14,DRAFT!AS14)&gt;0,DRAFT!AT14,""))))</f>
        <v/>
      </c>
      <c r="O12" s="3" t="str">
        <f>IF(COUNT($A12)=0,"",IF(N12="3E","3E",IF(N12="","I",LOOKUP(N12/P$2,{0,0.4,0.45,0.5,0.55,0.6,0.65,0.7,0.75,0.8,1},{"F","D","C","C+","B-","B","B+","A-","A","A+"}))))</f>
        <v/>
      </c>
      <c r="P12" s="2" t="str">
        <f>IF(COUNT($A12)=0,"",IF(N12="","--",IF(N12="3E","3E",LOOKUP(N12/P$2,{0,0.4,0.45,0.5,0.55,0.6,0.65,0.7,0.75,0.8,1},{0,2,2.25,2.5,2.75,3,3.25,3.5,3.75,4}))))</f>
        <v/>
      </c>
      <c r="Q12" s="3" t="str">
        <f>IF(COUNT($A12)=0,"",IF($A12&lt;&gt;DRAFT!$B14,"ERR",IF(DRAFT!BB14="3E","3E",IF(COUNT(DRAFT!AX14,DRAFT!BB14)&gt;0,DRAFT!BC14,""))))</f>
        <v/>
      </c>
      <c r="R12" s="3" t="str">
        <f>IF(COUNT($A12)=0,"",IF(Q12="3E","3E",IF(Q12="","I",LOOKUP(Q12/S$2,{0,0.4,0.45,0.5,0.55,0.6,0.65,0.7,0.75,0.8,1},{"F","D","C","C+","B-","B","B+","A-","A","A+"}))))</f>
        <v/>
      </c>
      <c r="S12" s="2" t="str">
        <f>IF(COUNT($A12)=0,"",IF(Q12="","--",IF(Q12="3E","3E",LOOKUP(Q12/S$2,{0,0.4,0.45,0.5,0.55,0.6,0.65,0.7,0.75,0.8,1},{0,2,2.25,2.5,2.75,3,3.25,3.5,3.75,4}))))</f>
        <v/>
      </c>
      <c r="T12" s="3" t="str">
        <f>IF(COUNT($A12)=0,"",IF($A12&lt;&gt;DRAFT!$B14,"ERR",IF(DRAFT!BK14="3E","3E",IF(COUNT(DRAFT!BG14,DRAFT!BK14)&gt;0,DRAFT!BL14,""))))</f>
        <v/>
      </c>
      <c r="U12" s="3" t="str">
        <f>IF(COUNT($A12)=0,"",IF(T12="3E","3E",IF(T12="","I",LOOKUP(T12/V$2,{0,0.4,0.45,0.5,0.55,0.6,0.65,0.7,0.75,0.8,1},{"F","D","C","C+","B-","B","B+","A-","A","A+"}))))</f>
        <v/>
      </c>
      <c r="V12" s="2" t="str">
        <f>IF(COUNT($A12)=0,"",IF(T12="","--",IF(T12="3E","3E",LOOKUP(T12/V$2,{0,0.4,0.45,0.5,0.55,0.6,0.65,0.7,0.75,0.8,1},{0,2,2.25,2.5,2.75,3,3.25,3.5,3.75,4}))))</f>
        <v/>
      </c>
      <c r="W12" s="3" t="str">
        <f>IF(COUNT($A12)=0,"",IF($A12&lt;&gt;DRAFT!$B14,"ERR",IF(DRAFT!BT14="3E","3E",IF(COUNT(DRAFT!BP14,DRAFT!BT14)&gt;0,DRAFT!BU14,""))))</f>
        <v/>
      </c>
      <c r="X12" s="3" t="str">
        <f>IF(COUNT($A12)=0,"",IF(W12="3E","3E",IF(W12="","I",LOOKUP(W12/Y$2,{0,0.4,0.45,0.5,0.55,0.6,0.65,0.7,0.75,0.8,1},{"F","D","C","C+","B-","B","B+","A-","A","A+"}))))</f>
        <v/>
      </c>
      <c r="Y12" s="2" t="str">
        <f>IF(COUNT($A12)=0,"",IF(W12="","--",IF(W12="3E","3E",LOOKUP(W12/Y$2,{0,0.4,0.45,0.5,0.55,0.6,0.65,0.7,0.75,0.8,1},{0,2,2.25,2.5,2.75,3,3.25,3.5,3.75,4}))))</f>
        <v/>
      </c>
      <c r="Z12" s="3" t="str">
        <f>IF(COUNT($A12)=0,"",IF($A12&lt;&gt;DRAFT!$B14,"ERR",IF(DRAFT!CC14="3E","3E",IF(COUNT(DRAFT!BY14,DRAFT!CC14)&gt;0,DRAFT!CD14,""))))</f>
        <v/>
      </c>
      <c r="AA12" s="3" t="str">
        <f>IF(COUNT($A12)=0,"",IF(Z12="3E","3E",IF(Z12="","I",LOOKUP(Z12/AB$2,{0,0.4,0.45,0.5,0.55,0.6,0.65,0.7,0.75,0.8,1},{"F","D","C","C+","B-","B","B+","A-","A","A+"}))))</f>
        <v/>
      </c>
      <c r="AB12" s="2" t="str">
        <f>IF(COUNT($A12)=0,"",IF(Z12="","--",IF(Z12="3E","3E",LOOKUP(Z12/AB$2,{0,0.4,0.45,0.5,0.55,0.6,0.65,0.7,0.75,0.8,1},{0,2,2.25,2.5,2.75,3,3.25,3.5,3.75,4}))))</f>
        <v/>
      </c>
      <c r="AC12" s="3" t="str">
        <f>IF(COUNT($A12)=0,"",IF($A12&lt;&gt;DRAFT!$B14,"ERR",IF(DRAFT!CF14&gt;0,DRAFT!CF14,"")))</f>
        <v/>
      </c>
      <c r="AD12" s="3" t="str">
        <f>IF(COUNT($A12)=0,"",IF(AC12="3E","3E",IF(AC12="","I",LOOKUP(AC12/AE$2,{0,0.4,0.45,0.5,0.55,0.6,0.65,0.7,0.75,0.8,1},{"F","D","C","C+","B-","B","B+","A-","A","A+"}))))</f>
        <v/>
      </c>
      <c r="AE12" s="2" t="str">
        <f>IF(COUNT($A12)=0,"",IF(AC12="","--",IF(AC12="3E","3E",LOOKUP(AC12/AE$2,{0,0.4,0.45,0.5,0.55,0.6,0.65,0.7,0.75,0.8,1},{0,2,2.25,2.5,2.75,3,3.25,3.5,3.75,4}))))</f>
        <v/>
      </c>
      <c r="AF12" s="3" t="str">
        <f>IF($A12&lt;&gt;DRAFT!$B14,"ERR",IF(OR(COUNT($A12)=0,COUNT(DRAFT!CI14:CK14,DRAFT!CM14:CO14)=0),"",CEILING(SUM(DRAFT!CL14,DRAFT!CP14),1)))</f>
        <v/>
      </c>
      <c r="AG12" s="3" t="str">
        <f>IF(COUNT($A12)=0,"",IF(AF12="3E","3E",IF(AF12="","I",LOOKUP(AF12/AH$2,{0,0.4,0.45,0.5,0.55,0.6,0.65,0.7,0.75,0.8,1},{"F","D","C","C+","B-","B","B+","A-","A","A+"}))))</f>
        <v/>
      </c>
      <c r="AH12" s="2" t="str">
        <f>IF(COUNT($A12)=0,"",IF(AF12="","--",IF(AF12="3E","3E",LOOKUP(AF12/AH$2,{0,0.4,0.45,0.5,0.55,0.6,0.65,0.7,0.75,0.8,1},{0,2,2.25,2.5,2.75,3,3.25,3.5,3.75,4}))))</f>
        <v/>
      </c>
      <c r="AI12" s="11" t="str">
        <f>IF(OR(COUNT($A12)=0,COUNT(B12:AH12)=0),"",IF(COUNTIF(B12:AH12,"3E")&gt;0,"3E",IF(DRAFT!$A14="R",TRUNC(SUMPRODUCT(RGP,RCP)/TCP,3),TRUNC((SUMPRODUCT(--(IMDGP&gt;0)*IMDGP,IMCP)+CEILING(DRAFT!$CQ14*42,0.25))/TCP,3))))</f>
        <v/>
      </c>
      <c r="AJ12" s="3" t="str">
        <f>IF(OR(COUNT($A12)=0,COUNT(B12:AH12)=0),"",IF(COUNTIF(B12:AH12,"3E")&gt;0,"3E",IF(DRAFT!$A14="R",SUMPRODUCT(--(RGP&gt;=2),RCP),SUMPRODUCT(--(IMDGP&gt;0),--(IMGP=0),IMCP)+DRAFT!$CR14)))</f>
        <v/>
      </c>
      <c r="AK12" s="3" t="str">
        <f>IF(OR(COUNT($A12)=0,COUNT(B12:AH12)=0),"",IF(COUNTIF(B12:AJ12,"3E")&gt;0,"3E",IF(AND(DRAFT!$A14="IM",OR($AI12&gt;DRAFT!$CQ14,$AJ12&gt;DRAFT!$CR14)),"IMPROVED",IF(AND(DRAFT!$A14="IM",$AI12&lt;=DRAFT!$CQ14,$AJ12&lt;=DRAFT!$CR14),"NOT IMPROVED",IF(AND(AH12&gt;=2,AI12&gt;=2,AJ12&gt;=30),"PASS","FAIL")))))</f>
        <v/>
      </c>
      <c r="AL12" s="3" t="str">
        <f t="shared" si="0"/>
        <v/>
      </c>
      <c r="AM12" s="3" t="str">
        <f t="shared" si="1"/>
        <v/>
      </c>
    </row>
    <row r="13" spans="1:39" ht="18.95" customHeight="1" x14ac:dyDescent="0.25">
      <c r="A13" s="4" t="str">
        <f>IF(DRAFT!$B15="","",DRAFT!$B15)</f>
        <v/>
      </c>
      <c r="B13" s="3" t="str">
        <f>IF(COUNT($A13)=0,"",IF($A13&lt;&gt;DRAFT!$B15,"ERR",IF(DRAFT!I15="3E","3E",IF(COUNT(DRAFT!E15,DRAFT!I15)&gt;0,DRAFT!J15,""))))</f>
        <v/>
      </c>
      <c r="C13" s="3" t="str">
        <f>IF(COUNT($A13)=0,"",IF(B13="3E","3E",IF(B13="","I",LOOKUP(B13/D$2,{0,0.4,0.45,0.5,0.55,0.6,0.65,0.7,0.75,0.8,1},{"F","D","C","C+","B-","B","B+","A-","A","A+"}))))</f>
        <v/>
      </c>
      <c r="D13" s="2" t="str">
        <f>IF(COUNT($A13)=0,"",IF(B13="","--",IF(B13="3E","3E",LOOKUP(B13/D$2,{0,0.4,0.45,0.5,0.55,0.6,0.65,0.7,0.75,0.8,1},{0,2,2.25,2.5,2.75,3,3.25,3.5,3.75,4}))))</f>
        <v/>
      </c>
      <c r="E13" s="3" t="str">
        <f>IF(COUNT($A13)=0,"",IF($A13&lt;&gt;DRAFT!$B15,"ERR",IF(DRAFT!R15="3E","3E",IF(COUNT(DRAFT!N15,DRAFT!R15)&gt;0,DRAFT!S15,""))))</f>
        <v/>
      </c>
      <c r="F13" s="3" t="str">
        <f>IF(COUNT($A13)=0,"",IF(E13="3E","3E",IF(E13="","I",LOOKUP(E13/G$2,{0,0.4,0.45,0.5,0.55,0.6,0.65,0.7,0.75,0.8,1},{"F","D","C","C+","B-","B","B+","A-","A","A+"}))))</f>
        <v/>
      </c>
      <c r="G13" s="2" t="str">
        <f>IF(COUNT($A13)=0,"",IF(E13="","--",IF(E13="3E","3E",LOOKUP(E13/G$2,{0,0.4,0.45,0.5,0.55,0.6,0.65,0.7,0.75,0.8,1},{0,2,2.25,2.5,2.75,3,3.25,3.5,3.75,4}))))</f>
        <v/>
      </c>
      <c r="H13" s="3" t="str">
        <f>IF(COUNT($A13)=0,"",IF($A13&lt;&gt;DRAFT!$B15,"ERR",IF(DRAFT!AA15="3E","3E",IF(COUNT(DRAFT!W15,DRAFT!AA15)&gt;0,DRAFT!AB15,""))))</f>
        <v/>
      </c>
      <c r="I13" s="3" t="str">
        <f>IF(COUNT($A13)=0,"",IF(H13="3E","3E",IF(H13="","I",LOOKUP(H13/J$2,{0,0.4,0.45,0.5,0.55,0.6,0.65,0.7,0.75,0.8,1},{"F","D","C","C+","B-","B","B+","A-","A","A+"}))))</f>
        <v/>
      </c>
      <c r="J13" s="2" t="str">
        <f>IF(COUNT($A13)=0,"",IF(H13="","--",IF(H13="3E","3E",LOOKUP(H13/J$2,{0,0.4,0.45,0.5,0.55,0.6,0.65,0.7,0.75,0.8,1},{0,2,2.25,2.5,2.75,3,3.25,3.5,3.75,4}))))</f>
        <v/>
      </c>
      <c r="K13" s="3" t="str">
        <f>IF(COUNT($A13)=0,"",IF($A13&lt;&gt;DRAFT!$B15,"ERR",IF(DRAFT!AJ15="3E","3E",IF(COUNT(DRAFT!AF15,DRAFT!AJ15)&gt;0,DRAFT!AK15,""))))</f>
        <v/>
      </c>
      <c r="L13" s="3" t="str">
        <f>IF(COUNT($A13)=0,"",IF(K13="3E","3E",IF(K13="","I",LOOKUP(K13/M$2,{0,0.4,0.45,0.5,0.55,0.6,0.65,0.7,0.75,0.8,1},{"F","D","C","C+","B-","B","B+","A-","A","A+"}))))</f>
        <v/>
      </c>
      <c r="M13" s="2" t="str">
        <f>IF(COUNT($A13)=0,"",IF(K13="","--",IF(K13="3E","3E",LOOKUP(K13/M$2,{0,0.4,0.45,0.5,0.55,0.6,0.65,0.7,0.75,0.8,1},{0,2,2.25,2.5,2.75,3,3.25,3.5,3.75,4}))))</f>
        <v/>
      </c>
      <c r="N13" s="3" t="str">
        <f>IF(COUNT($A13)=0,"",IF($A13&lt;&gt;DRAFT!$B15,"ERR",IF(DRAFT!AS15="3E","3E",IF(COUNT(DRAFT!AO15,DRAFT!AS15)&gt;0,DRAFT!AT15,""))))</f>
        <v/>
      </c>
      <c r="O13" s="3" t="str">
        <f>IF(COUNT($A13)=0,"",IF(N13="3E","3E",IF(N13="","I",LOOKUP(N13/P$2,{0,0.4,0.45,0.5,0.55,0.6,0.65,0.7,0.75,0.8,1},{"F","D","C","C+","B-","B","B+","A-","A","A+"}))))</f>
        <v/>
      </c>
      <c r="P13" s="2" t="str">
        <f>IF(COUNT($A13)=0,"",IF(N13="","--",IF(N13="3E","3E",LOOKUP(N13/P$2,{0,0.4,0.45,0.5,0.55,0.6,0.65,0.7,0.75,0.8,1},{0,2,2.25,2.5,2.75,3,3.25,3.5,3.75,4}))))</f>
        <v/>
      </c>
      <c r="Q13" s="3" t="str">
        <f>IF(COUNT($A13)=0,"",IF($A13&lt;&gt;DRAFT!$B15,"ERR",IF(DRAFT!BB15="3E","3E",IF(COUNT(DRAFT!AX15,DRAFT!BB15)&gt;0,DRAFT!BC15,""))))</f>
        <v/>
      </c>
      <c r="R13" s="3" t="str">
        <f>IF(COUNT($A13)=0,"",IF(Q13="3E","3E",IF(Q13="","I",LOOKUP(Q13/S$2,{0,0.4,0.45,0.5,0.55,0.6,0.65,0.7,0.75,0.8,1},{"F","D","C","C+","B-","B","B+","A-","A","A+"}))))</f>
        <v/>
      </c>
      <c r="S13" s="2" t="str">
        <f>IF(COUNT($A13)=0,"",IF(Q13="","--",IF(Q13="3E","3E",LOOKUP(Q13/S$2,{0,0.4,0.45,0.5,0.55,0.6,0.65,0.7,0.75,0.8,1},{0,2,2.25,2.5,2.75,3,3.25,3.5,3.75,4}))))</f>
        <v/>
      </c>
      <c r="T13" s="3" t="str">
        <f>IF(COUNT($A13)=0,"",IF($A13&lt;&gt;DRAFT!$B15,"ERR",IF(DRAFT!BK15="3E","3E",IF(COUNT(DRAFT!BG15,DRAFT!BK15)&gt;0,DRAFT!BL15,""))))</f>
        <v/>
      </c>
      <c r="U13" s="3" t="str">
        <f>IF(COUNT($A13)=0,"",IF(T13="3E","3E",IF(T13="","I",LOOKUP(T13/V$2,{0,0.4,0.45,0.5,0.55,0.6,0.65,0.7,0.75,0.8,1},{"F","D","C","C+","B-","B","B+","A-","A","A+"}))))</f>
        <v/>
      </c>
      <c r="V13" s="2" t="str">
        <f>IF(COUNT($A13)=0,"",IF(T13="","--",IF(T13="3E","3E",LOOKUP(T13/V$2,{0,0.4,0.45,0.5,0.55,0.6,0.65,0.7,0.75,0.8,1},{0,2,2.25,2.5,2.75,3,3.25,3.5,3.75,4}))))</f>
        <v/>
      </c>
      <c r="W13" s="3" t="str">
        <f>IF(COUNT($A13)=0,"",IF($A13&lt;&gt;DRAFT!$B15,"ERR",IF(DRAFT!BT15="3E","3E",IF(COUNT(DRAFT!BP15,DRAFT!BT15)&gt;0,DRAFT!BU15,""))))</f>
        <v/>
      </c>
      <c r="X13" s="3" t="str">
        <f>IF(COUNT($A13)=0,"",IF(W13="3E","3E",IF(W13="","I",LOOKUP(W13/Y$2,{0,0.4,0.45,0.5,0.55,0.6,0.65,0.7,0.75,0.8,1},{"F","D","C","C+","B-","B","B+","A-","A","A+"}))))</f>
        <v/>
      </c>
      <c r="Y13" s="2" t="str">
        <f>IF(COUNT($A13)=0,"",IF(W13="","--",IF(W13="3E","3E",LOOKUP(W13/Y$2,{0,0.4,0.45,0.5,0.55,0.6,0.65,0.7,0.75,0.8,1},{0,2,2.25,2.5,2.75,3,3.25,3.5,3.75,4}))))</f>
        <v/>
      </c>
      <c r="Z13" s="3" t="str">
        <f>IF(COUNT($A13)=0,"",IF($A13&lt;&gt;DRAFT!$B15,"ERR",IF(DRAFT!CC15="3E","3E",IF(COUNT(DRAFT!BY15,DRAFT!CC15)&gt;0,DRAFT!CD15,""))))</f>
        <v/>
      </c>
      <c r="AA13" s="3" t="str">
        <f>IF(COUNT($A13)=0,"",IF(Z13="3E","3E",IF(Z13="","I",LOOKUP(Z13/AB$2,{0,0.4,0.45,0.5,0.55,0.6,0.65,0.7,0.75,0.8,1},{"F","D","C","C+","B-","B","B+","A-","A","A+"}))))</f>
        <v/>
      </c>
      <c r="AB13" s="2" t="str">
        <f>IF(COUNT($A13)=0,"",IF(Z13="","--",IF(Z13="3E","3E",LOOKUP(Z13/AB$2,{0,0.4,0.45,0.5,0.55,0.6,0.65,0.7,0.75,0.8,1},{0,2,2.25,2.5,2.75,3,3.25,3.5,3.75,4}))))</f>
        <v/>
      </c>
      <c r="AC13" s="3" t="str">
        <f>IF(COUNT($A13)=0,"",IF($A13&lt;&gt;DRAFT!$B15,"ERR",IF(DRAFT!CF15&gt;0,DRAFT!CF15,"")))</f>
        <v/>
      </c>
      <c r="AD13" s="3" t="str">
        <f>IF(COUNT($A13)=0,"",IF(AC13="3E","3E",IF(AC13="","I",LOOKUP(AC13/AE$2,{0,0.4,0.45,0.5,0.55,0.6,0.65,0.7,0.75,0.8,1},{"F","D","C","C+","B-","B","B+","A-","A","A+"}))))</f>
        <v/>
      </c>
      <c r="AE13" s="2" t="str">
        <f>IF(COUNT($A13)=0,"",IF(AC13="","--",IF(AC13="3E","3E",LOOKUP(AC13/AE$2,{0,0.4,0.45,0.5,0.55,0.6,0.65,0.7,0.75,0.8,1},{0,2,2.25,2.5,2.75,3,3.25,3.5,3.75,4}))))</f>
        <v/>
      </c>
      <c r="AF13" s="3" t="str">
        <f>IF($A13&lt;&gt;DRAFT!$B15,"ERR",IF(OR(COUNT($A13)=0,COUNT(DRAFT!CI15:CK15,DRAFT!CM15:CO15)=0),"",CEILING(SUM(DRAFT!CL15,DRAFT!CP15),1)))</f>
        <v/>
      </c>
      <c r="AG13" s="3" t="str">
        <f>IF(COUNT($A13)=0,"",IF(AF13="3E","3E",IF(AF13="","I",LOOKUP(AF13/AH$2,{0,0.4,0.45,0.5,0.55,0.6,0.65,0.7,0.75,0.8,1},{"F","D","C","C+","B-","B","B+","A-","A","A+"}))))</f>
        <v/>
      </c>
      <c r="AH13" s="2" t="str">
        <f>IF(COUNT($A13)=0,"",IF(AF13="","--",IF(AF13="3E","3E",LOOKUP(AF13/AH$2,{0,0.4,0.45,0.5,0.55,0.6,0.65,0.7,0.75,0.8,1},{0,2,2.25,2.5,2.75,3,3.25,3.5,3.75,4}))))</f>
        <v/>
      </c>
      <c r="AI13" s="11" t="str">
        <f>IF(OR(COUNT($A13)=0,COUNT(B13:AH13)=0),"",IF(COUNTIF(B13:AH13,"3E")&gt;0,"3E",IF(DRAFT!$A15="R",TRUNC(SUMPRODUCT(RGP,RCP)/TCP,3),TRUNC((SUMPRODUCT(--(IMDGP&gt;0)*IMDGP,IMCP)+CEILING(DRAFT!$CQ15*42,0.25))/TCP,3))))</f>
        <v/>
      </c>
      <c r="AJ13" s="3" t="str">
        <f>IF(OR(COUNT($A13)=0,COUNT(B13:AH13)=0),"",IF(COUNTIF(B13:AH13,"3E")&gt;0,"3E",IF(DRAFT!$A15="R",SUMPRODUCT(--(RGP&gt;=2),RCP),SUMPRODUCT(--(IMDGP&gt;0),--(IMGP=0),IMCP)+DRAFT!$CR15)))</f>
        <v/>
      </c>
      <c r="AK13" s="3" t="str">
        <f>IF(OR(COUNT($A13)=0,COUNT(B13:AH13)=0),"",IF(COUNTIF(B13:AJ13,"3E")&gt;0,"3E",IF(AND(DRAFT!$A15="IM",OR($AI13&gt;DRAFT!$CQ15,$AJ13&gt;DRAFT!$CR15)),"IMPROVED",IF(AND(DRAFT!$A15="IM",$AI13&lt;=DRAFT!$CQ15,$AJ13&lt;=DRAFT!$CR15),"NOT IMPROVED",IF(AND(AH13&gt;=2,AI13&gt;=2,AJ13&gt;=30),"PASS","FAIL")))))</f>
        <v/>
      </c>
      <c r="AL13" s="3" t="str">
        <f t="shared" si="0"/>
        <v/>
      </c>
      <c r="AM13" s="3" t="str">
        <f t="shared" si="1"/>
        <v/>
      </c>
    </row>
    <row r="14" spans="1:39" ht="18.95" customHeight="1" x14ac:dyDescent="0.25">
      <c r="A14" s="4" t="str">
        <f>IF(DRAFT!$B16="","",DRAFT!$B16)</f>
        <v/>
      </c>
      <c r="B14" s="3" t="str">
        <f>IF(COUNT($A14)=0,"",IF($A14&lt;&gt;DRAFT!$B16,"ERR",IF(DRAFT!I16="3E","3E",IF(COUNT(DRAFT!E16,DRAFT!I16)&gt;0,DRAFT!J16,""))))</f>
        <v/>
      </c>
      <c r="C14" s="3" t="str">
        <f>IF(COUNT($A14)=0,"",IF(B14="3E","3E",IF(B14="","I",LOOKUP(B14/D$2,{0,0.4,0.45,0.5,0.55,0.6,0.65,0.7,0.75,0.8,1},{"F","D","C","C+","B-","B","B+","A-","A","A+"}))))</f>
        <v/>
      </c>
      <c r="D14" s="2" t="str">
        <f>IF(COUNT($A14)=0,"",IF(B14="","--",IF(B14="3E","3E",LOOKUP(B14/D$2,{0,0.4,0.45,0.5,0.55,0.6,0.65,0.7,0.75,0.8,1},{0,2,2.25,2.5,2.75,3,3.25,3.5,3.75,4}))))</f>
        <v/>
      </c>
      <c r="E14" s="3" t="str">
        <f>IF(COUNT($A14)=0,"",IF($A14&lt;&gt;DRAFT!$B16,"ERR",IF(DRAFT!R16="3E","3E",IF(COUNT(DRAFT!N16,DRAFT!R16)&gt;0,DRAFT!S16,""))))</f>
        <v/>
      </c>
      <c r="F14" s="3" t="str">
        <f>IF(COUNT($A14)=0,"",IF(E14="3E","3E",IF(E14="","I",LOOKUP(E14/G$2,{0,0.4,0.45,0.5,0.55,0.6,0.65,0.7,0.75,0.8,1},{"F","D","C","C+","B-","B","B+","A-","A","A+"}))))</f>
        <v/>
      </c>
      <c r="G14" s="2" t="str">
        <f>IF(COUNT($A14)=0,"",IF(E14="","--",IF(E14="3E","3E",LOOKUP(E14/G$2,{0,0.4,0.45,0.5,0.55,0.6,0.65,0.7,0.75,0.8,1},{0,2,2.25,2.5,2.75,3,3.25,3.5,3.75,4}))))</f>
        <v/>
      </c>
      <c r="H14" s="3" t="str">
        <f>IF(COUNT($A14)=0,"",IF($A14&lt;&gt;DRAFT!$B16,"ERR",IF(DRAFT!AA16="3E","3E",IF(COUNT(DRAFT!W16,DRAFT!AA16)&gt;0,DRAFT!AB16,""))))</f>
        <v/>
      </c>
      <c r="I14" s="3" t="str">
        <f>IF(COUNT($A14)=0,"",IF(H14="3E","3E",IF(H14="","I",LOOKUP(H14/J$2,{0,0.4,0.45,0.5,0.55,0.6,0.65,0.7,0.75,0.8,1},{"F","D","C","C+","B-","B","B+","A-","A","A+"}))))</f>
        <v/>
      </c>
      <c r="J14" s="2" t="str">
        <f>IF(COUNT($A14)=0,"",IF(H14="","--",IF(H14="3E","3E",LOOKUP(H14/J$2,{0,0.4,0.45,0.5,0.55,0.6,0.65,0.7,0.75,0.8,1},{0,2,2.25,2.5,2.75,3,3.25,3.5,3.75,4}))))</f>
        <v/>
      </c>
      <c r="K14" s="3" t="str">
        <f>IF(COUNT($A14)=0,"",IF($A14&lt;&gt;DRAFT!$B16,"ERR",IF(DRAFT!AJ16="3E","3E",IF(COUNT(DRAFT!AF16,DRAFT!AJ16)&gt;0,DRAFT!AK16,""))))</f>
        <v/>
      </c>
      <c r="L14" s="3" t="str">
        <f>IF(COUNT($A14)=0,"",IF(K14="3E","3E",IF(K14="","I",LOOKUP(K14/M$2,{0,0.4,0.45,0.5,0.55,0.6,0.65,0.7,0.75,0.8,1},{"F","D","C","C+","B-","B","B+","A-","A","A+"}))))</f>
        <v/>
      </c>
      <c r="M14" s="2" t="str">
        <f>IF(COUNT($A14)=0,"",IF(K14="","--",IF(K14="3E","3E",LOOKUP(K14/M$2,{0,0.4,0.45,0.5,0.55,0.6,0.65,0.7,0.75,0.8,1},{0,2,2.25,2.5,2.75,3,3.25,3.5,3.75,4}))))</f>
        <v/>
      </c>
      <c r="N14" s="3" t="str">
        <f>IF(COUNT($A14)=0,"",IF($A14&lt;&gt;DRAFT!$B16,"ERR",IF(DRAFT!AS16="3E","3E",IF(COUNT(DRAFT!AO16,DRAFT!AS16)&gt;0,DRAFT!AT16,""))))</f>
        <v/>
      </c>
      <c r="O14" s="3" t="str">
        <f>IF(COUNT($A14)=0,"",IF(N14="3E","3E",IF(N14="","I",LOOKUP(N14/P$2,{0,0.4,0.45,0.5,0.55,0.6,0.65,0.7,0.75,0.8,1},{"F","D","C","C+","B-","B","B+","A-","A","A+"}))))</f>
        <v/>
      </c>
      <c r="P14" s="2" t="str">
        <f>IF(COUNT($A14)=0,"",IF(N14="","--",IF(N14="3E","3E",LOOKUP(N14/P$2,{0,0.4,0.45,0.5,0.55,0.6,0.65,0.7,0.75,0.8,1},{0,2,2.25,2.5,2.75,3,3.25,3.5,3.75,4}))))</f>
        <v/>
      </c>
      <c r="Q14" s="3" t="str">
        <f>IF(COUNT($A14)=0,"",IF($A14&lt;&gt;DRAFT!$B16,"ERR",IF(DRAFT!BB16="3E","3E",IF(COUNT(DRAFT!AX16,DRAFT!BB16)&gt;0,DRAFT!BC16,""))))</f>
        <v/>
      </c>
      <c r="R14" s="3" t="str">
        <f>IF(COUNT($A14)=0,"",IF(Q14="3E","3E",IF(Q14="","I",LOOKUP(Q14/S$2,{0,0.4,0.45,0.5,0.55,0.6,0.65,0.7,0.75,0.8,1},{"F","D","C","C+","B-","B","B+","A-","A","A+"}))))</f>
        <v/>
      </c>
      <c r="S14" s="2" t="str">
        <f>IF(COUNT($A14)=0,"",IF(Q14="","--",IF(Q14="3E","3E",LOOKUP(Q14/S$2,{0,0.4,0.45,0.5,0.55,0.6,0.65,0.7,0.75,0.8,1},{0,2,2.25,2.5,2.75,3,3.25,3.5,3.75,4}))))</f>
        <v/>
      </c>
      <c r="T14" s="3" t="str">
        <f>IF(COUNT($A14)=0,"",IF($A14&lt;&gt;DRAFT!$B16,"ERR",IF(DRAFT!BK16="3E","3E",IF(COUNT(DRAFT!BG16,DRAFT!BK16)&gt;0,DRAFT!BL16,""))))</f>
        <v/>
      </c>
      <c r="U14" s="3" t="str">
        <f>IF(COUNT($A14)=0,"",IF(T14="3E","3E",IF(T14="","I",LOOKUP(T14/V$2,{0,0.4,0.45,0.5,0.55,0.6,0.65,0.7,0.75,0.8,1},{"F","D","C","C+","B-","B","B+","A-","A","A+"}))))</f>
        <v/>
      </c>
      <c r="V14" s="2" t="str">
        <f>IF(COUNT($A14)=0,"",IF(T14="","--",IF(T14="3E","3E",LOOKUP(T14/V$2,{0,0.4,0.45,0.5,0.55,0.6,0.65,0.7,0.75,0.8,1},{0,2,2.25,2.5,2.75,3,3.25,3.5,3.75,4}))))</f>
        <v/>
      </c>
      <c r="W14" s="3" t="str">
        <f>IF(COUNT($A14)=0,"",IF($A14&lt;&gt;DRAFT!$B16,"ERR",IF(DRAFT!BT16="3E","3E",IF(COUNT(DRAFT!BP16,DRAFT!BT16)&gt;0,DRAFT!BU16,""))))</f>
        <v/>
      </c>
      <c r="X14" s="3" t="str">
        <f>IF(COUNT($A14)=0,"",IF(W14="3E","3E",IF(W14="","I",LOOKUP(W14/Y$2,{0,0.4,0.45,0.5,0.55,0.6,0.65,0.7,0.75,0.8,1},{"F","D","C","C+","B-","B","B+","A-","A","A+"}))))</f>
        <v/>
      </c>
      <c r="Y14" s="2" t="str">
        <f>IF(COUNT($A14)=0,"",IF(W14="","--",IF(W14="3E","3E",LOOKUP(W14/Y$2,{0,0.4,0.45,0.5,0.55,0.6,0.65,0.7,0.75,0.8,1},{0,2,2.25,2.5,2.75,3,3.25,3.5,3.75,4}))))</f>
        <v/>
      </c>
      <c r="Z14" s="3" t="str">
        <f>IF(COUNT($A14)=0,"",IF($A14&lt;&gt;DRAFT!$B16,"ERR",IF(DRAFT!CC16="3E","3E",IF(COUNT(DRAFT!BY16,DRAFT!CC16)&gt;0,DRAFT!CD16,""))))</f>
        <v/>
      </c>
      <c r="AA14" s="3" t="str">
        <f>IF(COUNT($A14)=0,"",IF(Z14="3E","3E",IF(Z14="","I",LOOKUP(Z14/AB$2,{0,0.4,0.45,0.5,0.55,0.6,0.65,0.7,0.75,0.8,1},{"F","D","C","C+","B-","B","B+","A-","A","A+"}))))</f>
        <v/>
      </c>
      <c r="AB14" s="2" t="str">
        <f>IF(COUNT($A14)=0,"",IF(Z14="","--",IF(Z14="3E","3E",LOOKUP(Z14/AB$2,{0,0.4,0.45,0.5,0.55,0.6,0.65,0.7,0.75,0.8,1},{0,2,2.25,2.5,2.75,3,3.25,3.5,3.75,4}))))</f>
        <v/>
      </c>
      <c r="AC14" s="3" t="str">
        <f>IF(COUNT($A14)=0,"",IF($A14&lt;&gt;DRAFT!$B16,"ERR",IF(DRAFT!CF16&gt;0,DRAFT!CF16,"")))</f>
        <v/>
      </c>
      <c r="AD14" s="3" t="str">
        <f>IF(COUNT($A14)=0,"",IF(AC14="3E","3E",IF(AC14="","I",LOOKUP(AC14/AE$2,{0,0.4,0.45,0.5,0.55,0.6,0.65,0.7,0.75,0.8,1},{"F","D","C","C+","B-","B","B+","A-","A","A+"}))))</f>
        <v/>
      </c>
      <c r="AE14" s="2" t="str">
        <f>IF(COUNT($A14)=0,"",IF(AC14="","--",IF(AC14="3E","3E",LOOKUP(AC14/AE$2,{0,0.4,0.45,0.5,0.55,0.6,0.65,0.7,0.75,0.8,1},{0,2,2.25,2.5,2.75,3,3.25,3.5,3.75,4}))))</f>
        <v/>
      </c>
      <c r="AF14" s="3" t="str">
        <f>IF($A14&lt;&gt;DRAFT!$B16,"ERR",IF(OR(COUNT($A14)=0,COUNT(DRAFT!CI16:CK16,DRAFT!CM16:CO16)=0),"",CEILING(SUM(DRAFT!CL16,DRAFT!CP16),1)))</f>
        <v/>
      </c>
      <c r="AG14" s="3" t="str">
        <f>IF(COUNT($A14)=0,"",IF(AF14="3E","3E",IF(AF14="","I",LOOKUP(AF14/AH$2,{0,0.4,0.45,0.5,0.55,0.6,0.65,0.7,0.75,0.8,1},{"F","D","C","C+","B-","B","B+","A-","A","A+"}))))</f>
        <v/>
      </c>
      <c r="AH14" s="2" t="str">
        <f>IF(COUNT($A14)=0,"",IF(AF14="","--",IF(AF14="3E","3E",LOOKUP(AF14/AH$2,{0,0.4,0.45,0.5,0.55,0.6,0.65,0.7,0.75,0.8,1},{0,2,2.25,2.5,2.75,3,3.25,3.5,3.75,4}))))</f>
        <v/>
      </c>
      <c r="AI14" s="11" t="str">
        <f>IF(OR(COUNT($A14)=0,COUNT(B14:AH14)=0),"",IF(COUNTIF(B14:AH14,"3E")&gt;0,"3E",IF(DRAFT!$A16="R",TRUNC(SUMPRODUCT(RGP,RCP)/TCP,3),TRUNC((SUMPRODUCT(--(IMDGP&gt;0)*IMDGP,IMCP)+CEILING(DRAFT!$CQ16*42,0.25))/TCP,3))))</f>
        <v/>
      </c>
      <c r="AJ14" s="3" t="str">
        <f>IF(OR(COUNT($A14)=0,COUNT(B14:AH14)=0),"",IF(COUNTIF(B14:AH14,"3E")&gt;0,"3E",IF(DRAFT!$A16="R",SUMPRODUCT(--(RGP&gt;=2),RCP),SUMPRODUCT(--(IMDGP&gt;0),--(IMGP=0),IMCP)+DRAFT!$CR16)))</f>
        <v/>
      </c>
      <c r="AK14" s="3" t="str">
        <f>IF(OR(COUNT($A14)=0,COUNT(B14:AH14)=0),"",IF(COUNTIF(B14:AJ14,"3E")&gt;0,"3E",IF(AND(DRAFT!$A16="IM",OR($AI14&gt;DRAFT!$CQ16,$AJ14&gt;DRAFT!$CR16)),"IMPROVED",IF(AND(DRAFT!$A16="IM",$AI14&lt;=DRAFT!$CQ16,$AJ14&lt;=DRAFT!$CR16),"NOT IMPROVED",IF(AND(AH14&gt;=2,AI14&gt;=2,AJ14&gt;=30),"PASS","FAIL")))))</f>
        <v/>
      </c>
      <c r="AL14" s="3" t="str">
        <f t="shared" si="0"/>
        <v/>
      </c>
      <c r="AM14" s="3" t="str">
        <f t="shared" si="1"/>
        <v/>
      </c>
    </row>
    <row r="15" spans="1:39" ht="18.95" customHeight="1" x14ac:dyDescent="0.25">
      <c r="A15" s="4" t="str">
        <f>IF(DRAFT!$B17="","",DRAFT!$B17)</f>
        <v/>
      </c>
      <c r="B15" s="3" t="str">
        <f>IF(COUNT($A15)=0,"",IF($A15&lt;&gt;DRAFT!$B17,"ERR",IF(DRAFT!I17="3E","3E",IF(COUNT(DRAFT!E17,DRAFT!I17)&gt;0,DRAFT!J17,""))))</f>
        <v/>
      </c>
      <c r="C15" s="3" t="str">
        <f>IF(COUNT($A15)=0,"",IF(B15="3E","3E",IF(B15="","I",LOOKUP(B15/D$2,{0,0.4,0.45,0.5,0.55,0.6,0.65,0.7,0.75,0.8,1},{"F","D","C","C+","B-","B","B+","A-","A","A+"}))))</f>
        <v/>
      </c>
      <c r="D15" s="2" t="str">
        <f>IF(COUNT($A15)=0,"",IF(B15="","--",IF(B15="3E","3E",LOOKUP(B15/D$2,{0,0.4,0.45,0.5,0.55,0.6,0.65,0.7,0.75,0.8,1},{0,2,2.25,2.5,2.75,3,3.25,3.5,3.75,4}))))</f>
        <v/>
      </c>
      <c r="E15" s="3" t="str">
        <f>IF(COUNT($A15)=0,"",IF($A15&lt;&gt;DRAFT!$B17,"ERR",IF(DRAFT!R17="3E","3E",IF(COUNT(DRAFT!N17,DRAFT!R17)&gt;0,DRAFT!S17,""))))</f>
        <v/>
      </c>
      <c r="F15" s="3" t="str">
        <f>IF(COUNT($A15)=0,"",IF(E15="3E","3E",IF(E15="","I",LOOKUP(E15/G$2,{0,0.4,0.45,0.5,0.55,0.6,0.65,0.7,0.75,0.8,1},{"F","D","C","C+","B-","B","B+","A-","A","A+"}))))</f>
        <v/>
      </c>
      <c r="G15" s="2" t="str">
        <f>IF(COUNT($A15)=0,"",IF(E15="","--",IF(E15="3E","3E",LOOKUP(E15/G$2,{0,0.4,0.45,0.5,0.55,0.6,0.65,0.7,0.75,0.8,1},{0,2,2.25,2.5,2.75,3,3.25,3.5,3.75,4}))))</f>
        <v/>
      </c>
      <c r="H15" s="3" t="str">
        <f>IF(COUNT($A15)=0,"",IF($A15&lt;&gt;DRAFT!$B17,"ERR",IF(DRAFT!AA17="3E","3E",IF(COUNT(DRAFT!W17,DRAFT!AA17)&gt;0,DRAFT!AB17,""))))</f>
        <v/>
      </c>
      <c r="I15" s="3" t="str">
        <f>IF(COUNT($A15)=0,"",IF(H15="3E","3E",IF(H15="","I",LOOKUP(H15/J$2,{0,0.4,0.45,0.5,0.55,0.6,0.65,0.7,0.75,0.8,1},{"F","D","C","C+","B-","B","B+","A-","A","A+"}))))</f>
        <v/>
      </c>
      <c r="J15" s="2" t="str">
        <f>IF(COUNT($A15)=0,"",IF(H15="","--",IF(H15="3E","3E",LOOKUP(H15/J$2,{0,0.4,0.45,0.5,0.55,0.6,0.65,0.7,0.75,0.8,1},{0,2,2.25,2.5,2.75,3,3.25,3.5,3.75,4}))))</f>
        <v/>
      </c>
      <c r="K15" s="3" t="str">
        <f>IF(COUNT($A15)=0,"",IF($A15&lt;&gt;DRAFT!$B17,"ERR",IF(DRAFT!AJ17="3E","3E",IF(COUNT(DRAFT!AF17,DRAFT!AJ17)&gt;0,DRAFT!AK17,""))))</f>
        <v/>
      </c>
      <c r="L15" s="3" t="str">
        <f>IF(COUNT($A15)=0,"",IF(K15="3E","3E",IF(K15="","I",LOOKUP(K15/M$2,{0,0.4,0.45,0.5,0.55,0.6,0.65,0.7,0.75,0.8,1},{"F","D","C","C+","B-","B","B+","A-","A","A+"}))))</f>
        <v/>
      </c>
      <c r="M15" s="2" t="str">
        <f>IF(COUNT($A15)=0,"",IF(K15="","--",IF(K15="3E","3E",LOOKUP(K15/M$2,{0,0.4,0.45,0.5,0.55,0.6,0.65,0.7,0.75,0.8,1},{0,2,2.25,2.5,2.75,3,3.25,3.5,3.75,4}))))</f>
        <v/>
      </c>
      <c r="N15" s="3" t="str">
        <f>IF(COUNT($A15)=0,"",IF($A15&lt;&gt;DRAFT!$B17,"ERR",IF(DRAFT!AS17="3E","3E",IF(COUNT(DRAFT!AO17,DRAFT!AS17)&gt;0,DRAFT!AT17,""))))</f>
        <v/>
      </c>
      <c r="O15" s="3" t="str">
        <f>IF(COUNT($A15)=0,"",IF(N15="3E","3E",IF(N15="","I",LOOKUP(N15/P$2,{0,0.4,0.45,0.5,0.55,0.6,0.65,0.7,0.75,0.8,1},{"F","D","C","C+","B-","B","B+","A-","A","A+"}))))</f>
        <v/>
      </c>
      <c r="P15" s="2" t="str">
        <f>IF(COUNT($A15)=0,"",IF(N15="","--",IF(N15="3E","3E",LOOKUP(N15/P$2,{0,0.4,0.45,0.5,0.55,0.6,0.65,0.7,0.75,0.8,1},{0,2,2.25,2.5,2.75,3,3.25,3.5,3.75,4}))))</f>
        <v/>
      </c>
      <c r="Q15" s="3" t="str">
        <f>IF(COUNT($A15)=0,"",IF($A15&lt;&gt;DRAFT!$B17,"ERR",IF(DRAFT!BB17="3E","3E",IF(COUNT(DRAFT!AX17,DRAFT!BB17)&gt;0,DRAFT!BC17,""))))</f>
        <v/>
      </c>
      <c r="R15" s="3" t="str">
        <f>IF(COUNT($A15)=0,"",IF(Q15="3E","3E",IF(Q15="","I",LOOKUP(Q15/S$2,{0,0.4,0.45,0.5,0.55,0.6,0.65,0.7,0.75,0.8,1},{"F","D","C","C+","B-","B","B+","A-","A","A+"}))))</f>
        <v/>
      </c>
      <c r="S15" s="2" t="str">
        <f>IF(COUNT($A15)=0,"",IF(Q15="","--",IF(Q15="3E","3E",LOOKUP(Q15/S$2,{0,0.4,0.45,0.5,0.55,0.6,0.65,0.7,0.75,0.8,1},{0,2,2.25,2.5,2.75,3,3.25,3.5,3.75,4}))))</f>
        <v/>
      </c>
      <c r="T15" s="3" t="str">
        <f>IF(COUNT($A15)=0,"",IF($A15&lt;&gt;DRAFT!$B17,"ERR",IF(DRAFT!BK17="3E","3E",IF(COUNT(DRAFT!BG17,DRAFT!BK17)&gt;0,DRAFT!BL17,""))))</f>
        <v/>
      </c>
      <c r="U15" s="3" t="str">
        <f>IF(COUNT($A15)=0,"",IF(T15="3E","3E",IF(T15="","I",LOOKUP(T15/V$2,{0,0.4,0.45,0.5,0.55,0.6,0.65,0.7,0.75,0.8,1},{"F","D","C","C+","B-","B","B+","A-","A","A+"}))))</f>
        <v/>
      </c>
      <c r="V15" s="2" t="str">
        <f>IF(COUNT($A15)=0,"",IF(T15="","--",IF(T15="3E","3E",LOOKUP(T15/V$2,{0,0.4,0.45,0.5,0.55,0.6,0.65,0.7,0.75,0.8,1},{0,2,2.25,2.5,2.75,3,3.25,3.5,3.75,4}))))</f>
        <v/>
      </c>
      <c r="W15" s="3" t="str">
        <f>IF(COUNT($A15)=0,"",IF($A15&lt;&gt;DRAFT!$B17,"ERR",IF(DRAFT!BT17="3E","3E",IF(COUNT(DRAFT!BP17,DRAFT!BT17)&gt;0,DRAFT!BU17,""))))</f>
        <v/>
      </c>
      <c r="X15" s="3" t="str">
        <f>IF(COUNT($A15)=0,"",IF(W15="3E","3E",IF(W15="","I",LOOKUP(W15/Y$2,{0,0.4,0.45,0.5,0.55,0.6,0.65,0.7,0.75,0.8,1},{"F","D","C","C+","B-","B","B+","A-","A","A+"}))))</f>
        <v/>
      </c>
      <c r="Y15" s="2" t="str">
        <f>IF(COUNT($A15)=0,"",IF(W15="","--",IF(W15="3E","3E",LOOKUP(W15/Y$2,{0,0.4,0.45,0.5,0.55,0.6,0.65,0.7,0.75,0.8,1},{0,2,2.25,2.5,2.75,3,3.25,3.5,3.75,4}))))</f>
        <v/>
      </c>
      <c r="Z15" s="3" t="str">
        <f>IF(COUNT($A15)=0,"",IF($A15&lt;&gt;DRAFT!$B17,"ERR",IF(DRAFT!CC17="3E","3E",IF(COUNT(DRAFT!BY17,DRAFT!CC17)&gt;0,DRAFT!CD17,""))))</f>
        <v/>
      </c>
      <c r="AA15" s="3" t="str">
        <f>IF(COUNT($A15)=0,"",IF(Z15="3E","3E",IF(Z15="","I",LOOKUP(Z15/AB$2,{0,0.4,0.45,0.5,0.55,0.6,0.65,0.7,0.75,0.8,1},{"F","D","C","C+","B-","B","B+","A-","A","A+"}))))</f>
        <v/>
      </c>
      <c r="AB15" s="2" t="str">
        <f>IF(COUNT($A15)=0,"",IF(Z15="","--",IF(Z15="3E","3E",LOOKUP(Z15/AB$2,{0,0.4,0.45,0.5,0.55,0.6,0.65,0.7,0.75,0.8,1},{0,2,2.25,2.5,2.75,3,3.25,3.5,3.75,4}))))</f>
        <v/>
      </c>
      <c r="AC15" s="3" t="str">
        <f>IF(COUNT($A15)=0,"",IF($A15&lt;&gt;DRAFT!$B17,"ERR",IF(DRAFT!CF17&gt;0,DRAFT!CF17,"")))</f>
        <v/>
      </c>
      <c r="AD15" s="3" t="str">
        <f>IF(COUNT($A15)=0,"",IF(AC15="3E","3E",IF(AC15="","I",LOOKUP(AC15/AE$2,{0,0.4,0.45,0.5,0.55,0.6,0.65,0.7,0.75,0.8,1},{"F","D","C","C+","B-","B","B+","A-","A","A+"}))))</f>
        <v/>
      </c>
      <c r="AE15" s="2" t="str">
        <f>IF(COUNT($A15)=0,"",IF(AC15="","--",IF(AC15="3E","3E",LOOKUP(AC15/AE$2,{0,0.4,0.45,0.5,0.55,0.6,0.65,0.7,0.75,0.8,1},{0,2,2.25,2.5,2.75,3,3.25,3.5,3.75,4}))))</f>
        <v/>
      </c>
      <c r="AF15" s="3" t="str">
        <f>IF($A15&lt;&gt;DRAFT!$B17,"ERR",IF(OR(COUNT($A15)=0,COUNT(DRAFT!CI17:CK17,DRAFT!CM17:CO17)=0),"",CEILING(SUM(DRAFT!CL17,DRAFT!CP17),1)))</f>
        <v/>
      </c>
      <c r="AG15" s="3" t="str">
        <f>IF(COUNT($A15)=0,"",IF(AF15="3E","3E",IF(AF15="","I",LOOKUP(AF15/AH$2,{0,0.4,0.45,0.5,0.55,0.6,0.65,0.7,0.75,0.8,1},{"F","D","C","C+","B-","B","B+","A-","A","A+"}))))</f>
        <v/>
      </c>
      <c r="AH15" s="2" t="str">
        <f>IF(COUNT($A15)=0,"",IF(AF15="","--",IF(AF15="3E","3E",LOOKUP(AF15/AH$2,{0,0.4,0.45,0.5,0.55,0.6,0.65,0.7,0.75,0.8,1},{0,2,2.25,2.5,2.75,3,3.25,3.5,3.75,4}))))</f>
        <v/>
      </c>
      <c r="AI15" s="11" t="str">
        <f>IF(OR(COUNT($A15)=0,COUNT(B15:AH15)=0),"",IF(COUNTIF(B15:AH15,"3E")&gt;0,"3E",IF(DRAFT!$A17="R",TRUNC(SUMPRODUCT(RGP,RCP)/TCP,3),TRUNC((SUMPRODUCT(--(IMDGP&gt;0)*IMDGP,IMCP)+CEILING(DRAFT!$CQ17*42,0.25))/TCP,3))))</f>
        <v/>
      </c>
      <c r="AJ15" s="3" t="str">
        <f>IF(OR(COUNT($A15)=0,COUNT(B15:AH15)=0),"",IF(COUNTIF(B15:AH15,"3E")&gt;0,"3E",IF(DRAFT!$A17="R",SUMPRODUCT(--(RGP&gt;=2),RCP),SUMPRODUCT(--(IMDGP&gt;0),--(IMGP=0),IMCP)+DRAFT!$CR17)))</f>
        <v/>
      </c>
      <c r="AK15" s="3" t="str">
        <f>IF(OR(COUNT($A15)=0,COUNT(B15:AH15)=0),"",IF(COUNTIF(B15:AJ15,"3E")&gt;0,"3E",IF(AND(DRAFT!$A17="IM",OR($AI15&gt;DRAFT!$CQ17,$AJ15&gt;DRAFT!$CR17)),"IMPROVED",IF(AND(DRAFT!$A17="IM",$AI15&lt;=DRAFT!$CQ17,$AJ15&lt;=DRAFT!$CR17),"NOT IMPROVED",IF(AND(AH15&gt;=2,AI15&gt;=2,AJ15&gt;=30),"PASS","FAIL")))))</f>
        <v/>
      </c>
      <c r="AL15" s="3" t="str">
        <f t="shared" si="0"/>
        <v/>
      </c>
      <c r="AM15" s="3" t="str">
        <f t="shared" si="1"/>
        <v/>
      </c>
    </row>
    <row r="16" spans="1:39" ht="18.95" customHeight="1" x14ac:dyDescent="0.25">
      <c r="A16" s="4" t="str">
        <f>IF(DRAFT!$B18="","",DRAFT!$B18)</f>
        <v/>
      </c>
      <c r="B16" s="3" t="str">
        <f>IF(COUNT($A16)=0,"",IF($A16&lt;&gt;DRAFT!$B18,"ERR",IF(DRAFT!I18="3E","3E",IF(COUNT(DRAFT!E18,DRAFT!I18)&gt;0,DRAFT!J18,""))))</f>
        <v/>
      </c>
      <c r="C16" s="3" t="str">
        <f>IF(COUNT($A16)=0,"",IF(B16="3E","3E",IF(B16="","I",LOOKUP(B16/D$2,{0,0.4,0.45,0.5,0.55,0.6,0.65,0.7,0.75,0.8,1},{"F","D","C","C+","B-","B","B+","A-","A","A+"}))))</f>
        <v/>
      </c>
      <c r="D16" s="2" t="str">
        <f>IF(COUNT($A16)=0,"",IF(B16="","--",IF(B16="3E","3E",LOOKUP(B16/D$2,{0,0.4,0.45,0.5,0.55,0.6,0.65,0.7,0.75,0.8,1},{0,2,2.25,2.5,2.75,3,3.25,3.5,3.75,4}))))</f>
        <v/>
      </c>
      <c r="E16" s="3" t="str">
        <f>IF(COUNT($A16)=0,"",IF($A16&lt;&gt;DRAFT!$B18,"ERR",IF(DRAFT!R18="3E","3E",IF(COUNT(DRAFT!N18,DRAFT!R18)&gt;0,DRAFT!S18,""))))</f>
        <v/>
      </c>
      <c r="F16" s="3" t="str">
        <f>IF(COUNT($A16)=0,"",IF(E16="3E","3E",IF(E16="","I",LOOKUP(E16/G$2,{0,0.4,0.45,0.5,0.55,0.6,0.65,0.7,0.75,0.8,1},{"F","D","C","C+","B-","B","B+","A-","A","A+"}))))</f>
        <v/>
      </c>
      <c r="G16" s="2" t="str">
        <f>IF(COUNT($A16)=0,"",IF(E16="","--",IF(E16="3E","3E",LOOKUP(E16/G$2,{0,0.4,0.45,0.5,0.55,0.6,0.65,0.7,0.75,0.8,1},{0,2,2.25,2.5,2.75,3,3.25,3.5,3.75,4}))))</f>
        <v/>
      </c>
      <c r="H16" s="3" t="str">
        <f>IF(COUNT($A16)=0,"",IF($A16&lt;&gt;DRAFT!$B18,"ERR",IF(DRAFT!AA18="3E","3E",IF(COUNT(DRAFT!W18,DRAFT!AA18)&gt;0,DRAFT!AB18,""))))</f>
        <v/>
      </c>
      <c r="I16" s="3" t="str">
        <f>IF(COUNT($A16)=0,"",IF(H16="3E","3E",IF(H16="","I",LOOKUP(H16/J$2,{0,0.4,0.45,0.5,0.55,0.6,0.65,0.7,0.75,0.8,1},{"F","D","C","C+","B-","B","B+","A-","A","A+"}))))</f>
        <v/>
      </c>
      <c r="J16" s="2" t="str">
        <f>IF(COUNT($A16)=0,"",IF(H16="","--",IF(H16="3E","3E",LOOKUP(H16/J$2,{0,0.4,0.45,0.5,0.55,0.6,0.65,0.7,0.75,0.8,1},{0,2,2.25,2.5,2.75,3,3.25,3.5,3.75,4}))))</f>
        <v/>
      </c>
      <c r="K16" s="3" t="str">
        <f>IF(COUNT($A16)=0,"",IF($A16&lt;&gt;DRAFT!$B18,"ERR",IF(DRAFT!AJ18="3E","3E",IF(COUNT(DRAFT!AF18,DRAFT!AJ18)&gt;0,DRAFT!AK18,""))))</f>
        <v/>
      </c>
      <c r="L16" s="3" t="str">
        <f>IF(COUNT($A16)=0,"",IF(K16="3E","3E",IF(K16="","I",LOOKUP(K16/M$2,{0,0.4,0.45,0.5,0.55,0.6,0.65,0.7,0.75,0.8,1},{"F","D","C","C+","B-","B","B+","A-","A","A+"}))))</f>
        <v/>
      </c>
      <c r="M16" s="2" t="str">
        <f>IF(COUNT($A16)=0,"",IF(K16="","--",IF(K16="3E","3E",LOOKUP(K16/M$2,{0,0.4,0.45,0.5,0.55,0.6,0.65,0.7,0.75,0.8,1},{0,2,2.25,2.5,2.75,3,3.25,3.5,3.75,4}))))</f>
        <v/>
      </c>
      <c r="N16" s="3" t="str">
        <f>IF(COUNT($A16)=0,"",IF($A16&lt;&gt;DRAFT!$B18,"ERR",IF(DRAFT!AS18="3E","3E",IF(COUNT(DRAFT!AO18,DRAFT!AS18)&gt;0,DRAFT!AT18,""))))</f>
        <v/>
      </c>
      <c r="O16" s="3" t="str">
        <f>IF(COUNT($A16)=0,"",IF(N16="3E","3E",IF(N16="","I",LOOKUP(N16/P$2,{0,0.4,0.45,0.5,0.55,0.6,0.65,0.7,0.75,0.8,1},{"F","D","C","C+","B-","B","B+","A-","A","A+"}))))</f>
        <v/>
      </c>
      <c r="P16" s="2" t="str">
        <f>IF(COUNT($A16)=0,"",IF(N16="","--",IF(N16="3E","3E",LOOKUP(N16/P$2,{0,0.4,0.45,0.5,0.55,0.6,0.65,0.7,0.75,0.8,1},{0,2,2.25,2.5,2.75,3,3.25,3.5,3.75,4}))))</f>
        <v/>
      </c>
      <c r="Q16" s="3" t="str">
        <f>IF(COUNT($A16)=0,"",IF($A16&lt;&gt;DRAFT!$B18,"ERR",IF(DRAFT!BB18="3E","3E",IF(COUNT(DRAFT!AX18,DRAFT!BB18)&gt;0,DRAFT!BC18,""))))</f>
        <v/>
      </c>
      <c r="R16" s="3" t="str">
        <f>IF(COUNT($A16)=0,"",IF(Q16="3E","3E",IF(Q16="","I",LOOKUP(Q16/S$2,{0,0.4,0.45,0.5,0.55,0.6,0.65,0.7,0.75,0.8,1},{"F","D","C","C+","B-","B","B+","A-","A","A+"}))))</f>
        <v/>
      </c>
      <c r="S16" s="2" t="str">
        <f>IF(COUNT($A16)=0,"",IF(Q16="","--",IF(Q16="3E","3E",LOOKUP(Q16/S$2,{0,0.4,0.45,0.5,0.55,0.6,0.65,0.7,0.75,0.8,1},{0,2,2.25,2.5,2.75,3,3.25,3.5,3.75,4}))))</f>
        <v/>
      </c>
      <c r="T16" s="3" t="str">
        <f>IF(COUNT($A16)=0,"",IF($A16&lt;&gt;DRAFT!$B18,"ERR",IF(DRAFT!BK18="3E","3E",IF(COUNT(DRAFT!BG18,DRAFT!BK18)&gt;0,DRAFT!BL18,""))))</f>
        <v/>
      </c>
      <c r="U16" s="3" t="str">
        <f>IF(COUNT($A16)=0,"",IF(T16="3E","3E",IF(T16="","I",LOOKUP(T16/V$2,{0,0.4,0.45,0.5,0.55,0.6,0.65,0.7,0.75,0.8,1},{"F","D","C","C+","B-","B","B+","A-","A","A+"}))))</f>
        <v/>
      </c>
      <c r="V16" s="2" t="str">
        <f>IF(COUNT($A16)=0,"",IF(T16="","--",IF(T16="3E","3E",LOOKUP(T16/V$2,{0,0.4,0.45,0.5,0.55,0.6,0.65,0.7,0.75,0.8,1},{0,2,2.25,2.5,2.75,3,3.25,3.5,3.75,4}))))</f>
        <v/>
      </c>
      <c r="W16" s="3" t="str">
        <f>IF(COUNT($A16)=0,"",IF($A16&lt;&gt;DRAFT!$B18,"ERR",IF(DRAFT!BT18="3E","3E",IF(COUNT(DRAFT!BP18,DRAFT!BT18)&gt;0,DRAFT!BU18,""))))</f>
        <v/>
      </c>
      <c r="X16" s="3" t="str">
        <f>IF(COUNT($A16)=0,"",IF(W16="3E","3E",IF(W16="","I",LOOKUP(W16/Y$2,{0,0.4,0.45,0.5,0.55,0.6,0.65,0.7,0.75,0.8,1},{"F","D","C","C+","B-","B","B+","A-","A","A+"}))))</f>
        <v/>
      </c>
      <c r="Y16" s="2" t="str">
        <f>IF(COUNT($A16)=0,"",IF(W16="","--",IF(W16="3E","3E",LOOKUP(W16/Y$2,{0,0.4,0.45,0.5,0.55,0.6,0.65,0.7,0.75,0.8,1},{0,2,2.25,2.5,2.75,3,3.25,3.5,3.75,4}))))</f>
        <v/>
      </c>
      <c r="Z16" s="3" t="str">
        <f>IF(COUNT($A16)=0,"",IF($A16&lt;&gt;DRAFT!$B18,"ERR",IF(DRAFT!CC18="3E","3E",IF(COUNT(DRAFT!BY18,DRAFT!CC18)&gt;0,DRAFT!CD18,""))))</f>
        <v/>
      </c>
      <c r="AA16" s="3" t="str">
        <f>IF(COUNT($A16)=0,"",IF(Z16="3E","3E",IF(Z16="","I",LOOKUP(Z16/AB$2,{0,0.4,0.45,0.5,0.55,0.6,0.65,0.7,0.75,0.8,1},{"F","D","C","C+","B-","B","B+","A-","A","A+"}))))</f>
        <v/>
      </c>
      <c r="AB16" s="2" t="str">
        <f>IF(COUNT($A16)=0,"",IF(Z16="","--",IF(Z16="3E","3E",LOOKUP(Z16/AB$2,{0,0.4,0.45,0.5,0.55,0.6,0.65,0.7,0.75,0.8,1},{0,2,2.25,2.5,2.75,3,3.25,3.5,3.75,4}))))</f>
        <v/>
      </c>
      <c r="AC16" s="3" t="str">
        <f>IF(COUNT($A16)=0,"",IF($A16&lt;&gt;DRAFT!$B18,"ERR",IF(DRAFT!CF18&gt;0,DRAFT!CF18,"")))</f>
        <v/>
      </c>
      <c r="AD16" s="3" t="str">
        <f>IF(COUNT($A16)=0,"",IF(AC16="3E","3E",IF(AC16="","I",LOOKUP(AC16/AE$2,{0,0.4,0.45,0.5,0.55,0.6,0.65,0.7,0.75,0.8,1},{"F","D","C","C+","B-","B","B+","A-","A","A+"}))))</f>
        <v/>
      </c>
      <c r="AE16" s="2" t="str">
        <f>IF(COUNT($A16)=0,"",IF(AC16="","--",IF(AC16="3E","3E",LOOKUP(AC16/AE$2,{0,0.4,0.45,0.5,0.55,0.6,0.65,0.7,0.75,0.8,1},{0,2,2.25,2.5,2.75,3,3.25,3.5,3.75,4}))))</f>
        <v/>
      </c>
      <c r="AF16" s="3" t="str">
        <f>IF($A16&lt;&gt;DRAFT!$B18,"ERR",IF(OR(COUNT($A16)=0,COUNT(DRAFT!CI18:CK18,DRAFT!CM18:CO18)=0),"",CEILING(SUM(DRAFT!CL18,DRAFT!CP18),1)))</f>
        <v/>
      </c>
      <c r="AG16" s="3" t="str">
        <f>IF(COUNT($A16)=0,"",IF(AF16="3E","3E",IF(AF16="","I",LOOKUP(AF16/AH$2,{0,0.4,0.45,0.5,0.55,0.6,0.65,0.7,0.75,0.8,1},{"F","D","C","C+","B-","B","B+","A-","A","A+"}))))</f>
        <v/>
      </c>
      <c r="AH16" s="2" t="str">
        <f>IF(COUNT($A16)=0,"",IF(AF16="","--",IF(AF16="3E","3E",LOOKUP(AF16/AH$2,{0,0.4,0.45,0.5,0.55,0.6,0.65,0.7,0.75,0.8,1},{0,2,2.25,2.5,2.75,3,3.25,3.5,3.75,4}))))</f>
        <v/>
      </c>
      <c r="AI16" s="11" t="str">
        <f>IF(OR(COUNT($A16)=0,COUNT(B16:AH16)=0),"",IF(COUNTIF(B16:AH16,"3E")&gt;0,"3E",IF(DRAFT!$A18="R",TRUNC(SUMPRODUCT(RGP,RCP)/TCP,3),TRUNC((SUMPRODUCT(--(IMDGP&gt;0)*IMDGP,IMCP)+CEILING(DRAFT!$CQ18*42,0.25))/TCP,3))))</f>
        <v/>
      </c>
      <c r="AJ16" s="3" t="str">
        <f>IF(OR(COUNT($A16)=0,COUNT(B16:AH16)=0),"",IF(COUNTIF(B16:AH16,"3E")&gt;0,"3E",IF(DRAFT!$A18="R",SUMPRODUCT(--(RGP&gt;=2),RCP),SUMPRODUCT(--(IMDGP&gt;0),--(IMGP=0),IMCP)+DRAFT!$CR18)))</f>
        <v/>
      </c>
      <c r="AK16" s="3" t="str">
        <f>IF(OR(COUNT($A16)=0,COUNT(B16:AH16)=0),"",IF(COUNTIF(B16:AJ16,"3E")&gt;0,"3E",IF(AND(DRAFT!$A18="IM",OR($AI16&gt;DRAFT!$CQ18,$AJ16&gt;DRAFT!$CR18)),"IMPROVED",IF(AND(DRAFT!$A18="IM",$AI16&lt;=DRAFT!$CQ18,$AJ16&lt;=DRAFT!$CR18),"NOT IMPROVED",IF(AND(AH16&gt;=2,AI16&gt;=2,AJ16&gt;=30),"PASS","FAIL")))))</f>
        <v/>
      </c>
      <c r="AL16" s="3" t="str">
        <f t="shared" si="0"/>
        <v/>
      </c>
      <c r="AM16" s="3" t="str">
        <f t="shared" si="1"/>
        <v/>
      </c>
    </row>
    <row r="17" spans="1:39" ht="18.95" customHeight="1" x14ac:dyDescent="0.25">
      <c r="A17" s="4" t="str">
        <f>IF(DRAFT!$B19="","",DRAFT!$B19)</f>
        <v/>
      </c>
      <c r="B17" s="3" t="str">
        <f>IF(COUNT($A17)=0,"",IF($A17&lt;&gt;DRAFT!$B19,"ERR",IF(DRAFT!I19="3E","3E",IF(COUNT(DRAFT!E19,DRAFT!I19)&gt;0,DRAFT!J19,""))))</f>
        <v/>
      </c>
      <c r="C17" s="3" t="str">
        <f>IF(COUNT($A17)=0,"",IF(B17="3E","3E",IF(B17="","I",LOOKUP(B17/D$2,{0,0.4,0.45,0.5,0.55,0.6,0.65,0.7,0.75,0.8,1},{"F","D","C","C+","B-","B","B+","A-","A","A+"}))))</f>
        <v/>
      </c>
      <c r="D17" s="2" t="str">
        <f>IF(COUNT($A17)=0,"",IF(B17="","--",IF(B17="3E","3E",LOOKUP(B17/D$2,{0,0.4,0.45,0.5,0.55,0.6,0.65,0.7,0.75,0.8,1},{0,2,2.25,2.5,2.75,3,3.25,3.5,3.75,4}))))</f>
        <v/>
      </c>
      <c r="E17" s="3" t="str">
        <f>IF(COUNT($A17)=0,"",IF($A17&lt;&gt;DRAFT!$B19,"ERR",IF(DRAFT!R19="3E","3E",IF(COUNT(DRAFT!N19,DRAFT!R19)&gt;0,DRAFT!S19,""))))</f>
        <v/>
      </c>
      <c r="F17" s="3" t="str">
        <f>IF(COUNT($A17)=0,"",IF(E17="3E","3E",IF(E17="","I",LOOKUP(E17/G$2,{0,0.4,0.45,0.5,0.55,0.6,0.65,0.7,0.75,0.8,1},{"F","D","C","C+","B-","B","B+","A-","A","A+"}))))</f>
        <v/>
      </c>
      <c r="G17" s="2" t="str">
        <f>IF(COUNT($A17)=0,"",IF(E17="","--",IF(E17="3E","3E",LOOKUP(E17/G$2,{0,0.4,0.45,0.5,0.55,0.6,0.65,0.7,0.75,0.8,1},{0,2,2.25,2.5,2.75,3,3.25,3.5,3.75,4}))))</f>
        <v/>
      </c>
      <c r="H17" s="3" t="str">
        <f>IF(COUNT($A17)=0,"",IF($A17&lt;&gt;DRAFT!$B19,"ERR",IF(DRAFT!AA19="3E","3E",IF(COUNT(DRAFT!W19,DRAFT!AA19)&gt;0,DRAFT!AB19,""))))</f>
        <v/>
      </c>
      <c r="I17" s="3" t="str">
        <f>IF(COUNT($A17)=0,"",IF(H17="3E","3E",IF(H17="","I",LOOKUP(H17/J$2,{0,0.4,0.45,0.5,0.55,0.6,0.65,0.7,0.75,0.8,1},{"F","D","C","C+","B-","B","B+","A-","A","A+"}))))</f>
        <v/>
      </c>
      <c r="J17" s="2" t="str">
        <f>IF(COUNT($A17)=0,"",IF(H17="","--",IF(H17="3E","3E",LOOKUP(H17/J$2,{0,0.4,0.45,0.5,0.55,0.6,0.65,0.7,0.75,0.8,1},{0,2,2.25,2.5,2.75,3,3.25,3.5,3.75,4}))))</f>
        <v/>
      </c>
      <c r="K17" s="3" t="str">
        <f>IF(COUNT($A17)=0,"",IF($A17&lt;&gt;DRAFT!$B19,"ERR",IF(DRAFT!AJ19="3E","3E",IF(COUNT(DRAFT!AF19,DRAFT!AJ19)&gt;0,DRAFT!AK19,""))))</f>
        <v/>
      </c>
      <c r="L17" s="3" t="str">
        <f>IF(COUNT($A17)=0,"",IF(K17="3E","3E",IF(K17="","I",LOOKUP(K17/M$2,{0,0.4,0.45,0.5,0.55,0.6,0.65,0.7,0.75,0.8,1},{"F","D","C","C+","B-","B","B+","A-","A","A+"}))))</f>
        <v/>
      </c>
      <c r="M17" s="2" t="str">
        <f>IF(COUNT($A17)=0,"",IF(K17="","--",IF(K17="3E","3E",LOOKUP(K17/M$2,{0,0.4,0.45,0.5,0.55,0.6,0.65,0.7,0.75,0.8,1},{0,2,2.25,2.5,2.75,3,3.25,3.5,3.75,4}))))</f>
        <v/>
      </c>
      <c r="N17" s="3" t="str">
        <f>IF(COUNT($A17)=0,"",IF($A17&lt;&gt;DRAFT!$B19,"ERR",IF(DRAFT!AS19="3E","3E",IF(COUNT(DRAFT!AO19,DRAFT!AS19)&gt;0,DRAFT!AT19,""))))</f>
        <v/>
      </c>
      <c r="O17" s="3" t="str">
        <f>IF(COUNT($A17)=0,"",IF(N17="3E","3E",IF(N17="","I",LOOKUP(N17/P$2,{0,0.4,0.45,0.5,0.55,0.6,0.65,0.7,0.75,0.8,1},{"F","D","C","C+","B-","B","B+","A-","A","A+"}))))</f>
        <v/>
      </c>
      <c r="P17" s="2" t="str">
        <f>IF(COUNT($A17)=0,"",IF(N17="","--",IF(N17="3E","3E",LOOKUP(N17/P$2,{0,0.4,0.45,0.5,0.55,0.6,0.65,0.7,0.75,0.8,1},{0,2,2.25,2.5,2.75,3,3.25,3.5,3.75,4}))))</f>
        <v/>
      </c>
      <c r="Q17" s="3" t="str">
        <f>IF(COUNT($A17)=0,"",IF($A17&lt;&gt;DRAFT!$B19,"ERR",IF(DRAFT!BB19="3E","3E",IF(COUNT(DRAFT!AX19,DRAFT!BB19)&gt;0,DRAFT!BC19,""))))</f>
        <v/>
      </c>
      <c r="R17" s="3" t="str">
        <f>IF(COUNT($A17)=0,"",IF(Q17="3E","3E",IF(Q17="","I",LOOKUP(Q17/S$2,{0,0.4,0.45,0.5,0.55,0.6,0.65,0.7,0.75,0.8,1},{"F","D","C","C+","B-","B","B+","A-","A","A+"}))))</f>
        <v/>
      </c>
      <c r="S17" s="2" t="str">
        <f>IF(COUNT($A17)=0,"",IF(Q17="","--",IF(Q17="3E","3E",LOOKUP(Q17/S$2,{0,0.4,0.45,0.5,0.55,0.6,0.65,0.7,0.75,0.8,1},{0,2,2.25,2.5,2.75,3,3.25,3.5,3.75,4}))))</f>
        <v/>
      </c>
      <c r="T17" s="3" t="str">
        <f>IF(COUNT($A17)=0,"",IF($A17&lt;&gt;DRAFT!$B19,"ERR",IF(DRAFT!BK19="3E","3E",IF(COUNT(DRAFT!BG19,DRAFT!BK19)&gt;0,DRAFT!BL19,""))))</f>
        <v/>
      </c>
      <c r="U17" s="3" t="str">
        <f>IF(COUNT($A17)=0,"",IF(T17="3E","3E",IF(T17="","I",LOOKUP(T17/V$2,{0,0.4,0.45,0.5,0.55,0.6,0.65,0.7,0.75,0.8,1},{"F","D","C","C+","B-","B","B+","A-","A","A+"}))))</f>
        <v/>
      </c>
      <c r="V17" s="2" t="str">
        <f>IF(COUNT($A17)=0,"",IF(T17="","--",IF(T17="3E","3E",LOOKUP(T17/V$2,{0,0.4,0.45,0.5,0.55,0.6,0.65,0.7,0.75,0.8,1},{0,2,2.25,2.5,2.75,3,3.25,3.5,3.75,4}))))</f>
        <v/>
      </c>
      <c r="W17" s="3" t="str">
        <f>IF(COUNT($A17)=0,"",IF($A17&lt;&gt;DRAFT!$B19,"ERR",IF(DRAFT!BT19="3E","3E",IF(COUNT(DRAFT!BP19,DRAFT!BT19)&gt;0,DRAFT!BU19,""))))</f>
        <v/>
      </c>
      <c r="X17" s="3" t="str">
        <f>IF(COUNT($A17)=0,"",IF(W17="3E","3E",IF(W17="","I",LOOKUP(W17/Y$2,{0,0.4,0.45,0.5,0.55,0.6,0.65,0.7,0.75,0.8,1},{"F","D","C","C+","B-","B","B+","A-","A","A+"}))))</f>
        <v/>
      </c>
      <c r="Y17" s="2" t="str">
        <f>IF(COUNT($A17)=0,"",IF(W17="","--",IF(W17="3E","3E",LOOKUP(W17/Y$2,{0,0.4,0.45,0.5,0.55,0.6,0.65,0.7,0.75,0.8,1},{0,2,2.25,2.5,2.75,3,3.25,3.5,3.75,4}))))</f>
        <v/>
      </c>
      <c r="Z17" s="3" t="str">
        <f>IF(COUNT($A17)=0,"",IF($A17&lt;&gt;DRAFT!$B19,"ERR",IF(DRAFT!CC19="3E","3E",IF(COUNT(DRAFT!BY19,DRAFT!CC19)&gt;0,DRAFT!CD19,""))))</f>
        <v/>
      </c>
      <c r="AA17" s="3" t="str">
        <f>IF(COUNT($A17)=0,"",IF(Z17="3E","3E",IF(Z17="","I",LOOKUP(Z17/AB$2,{0,0.4,0.45,0.5,0.55,0.6,0.65,0.7,0.75,0.8,1},{"F","D","C","C+","B-","B","B+","A-","A","A+"}))))</f>
        <v/>
      </c>
      <c r="AB17" s="2" t="str">
        <f>IF(COUNT($A17)=0,"",IF(Z17="","--",IF(Z17="3E","3E",LOOKUP(Z17/AB$2,{0,0.4,0.45,0.5,0.55,0.6,0.65,0.7,0.75,0.8,1},{0,2,2.25,2.5,2.75,3,3.25,3.5,3.75,4}))))</f>
        <v/>
      </c>
      <c r="AC17" s="3" t="str">
        <f>IF(COUNT($A17)=0,"",IF($A17&lt;&gt;DRAFT!$B19,"ERR",IF(DRAFT!CF19&gt;0,DRAFT!CF19,"")))</f>
        <v/>
      </c>
      <c r="AD17" s="3" t="str">
        <f>IF(COUNT($A17)=0,"",IF(AC17="3E","3E",IF(AC17="","I",LOOKUP(AC17/AE$2,{0,0.4,0.45,0.5,0.55,0.6,0.65,0.7,0.75,0.8,1},{"F","D","C","C+","B-","B","B+","A-","A","A+"}))))</f>
        <v/>
      </c>
      <c r="AE17" s="2" t="str">
        <f>IF(COUNT($A17)=0,"",IF(AC17="","--",IF(AC17="3E","3E",LOOKUP(AC17/AE$2,{0,0.4,0.45,0.5,0.55,0.6,0.65,0.7,0.75,0.8,1},{0,2,2.25,2.5,2.75,3,3.25,3.5,3.75,4}))))</f>
        <v/>
      </c>
      <c r="AF17" s="3" t="str">
        <f>IF($A17&lt;&gt;DRAFT!$B19,"ERR",IF(OR(COUNT($A17)=0,COUNT(DRAFT!CI19:CK19,DRAFT!CM19:CO19)=0),"",CEILING(SUM(DRAFT!CL19,DRAFT!CP19),1)))</f>
        <v/>
      </c>
      <c r="AG17" s="3" t="str">
        <f>IF(COUNT($A17)=0,"",IF(AF17="3E","3E",IF(AF17="","I",LOOKUP(AF17/AH$2,{0,0.4,0.45,0.5,0.55,0.6,0.65,0.7,0.75,0.8,1},{"F","D","C","C+","B-","B","B+","A-","A","A+"}))))</f>
        <v/>
      </c>
      <c r="AH17" s="2" t="str">
        <f>IF(COUNT($A17)=0,"",IF(AF17="","--",IF(AF17="3E","3E",LOOKUP(AF17/AH$2,{0,0.4,0.45,0.5,0.55,0.6,0.65,0.7,0.75,0.8,1},{0,2,2.25,2.5,2.75,3,3.25,3.5,3.75,4}))))</f>
        <v/>
      </c>
      <c r="AI17" s="11" t="str">
        <f>IF(OR(COUNT($A17)=0,COUNT(B17:AH17)=0),"",IF(COUNTIF(B17:AH17,"3E")&gt;0,"3E",IF(DRAFT!$A19="R",TRUNC(SUMPRODUCT(RGP,RCP)/TCP,3),TRUNC((SUMPRODUCT(--(IMDGP&gt;0)*IMDGP,IMCP)+CEILING(DRAFT!$CQ19*42,0.25))/TCP,3))))</f>
        <v/>
      </c>
      <c r="AJ17" s="3" t="str">
        <f>IF(OR(COUNT($A17)=0,COUNT(B17:AH17)=0),"",IF(COUNTIF(B17:AH17,"3E")&gt;0,"3E",IF(DRAFT!$A19="R",SUMPRODUCT(--(RGP&gt;=2),RCP),SUMPRODUCT(--(IMDGP&gt;0),--(IMGP=0),IMCP)+DRAFT!$CR19)))</f>
        <v/>
      </c>
      <c r="AK17" s="3" t="str">
        <f>IF(OR(COUNT($A17)=0,COUNT(B17:AH17)=0),"",IF(COUNTIF(B17:AJ17,"3E")&gt;0,"3E",IF(AND(DRAFT!$A19="IM",OR($AI17&gt;DRAFT!$CQ19,$AJ17&gt;DRAFT!$CR19)),"IMPROVED",IF(AND(DRAFT!$A19="IM",$AI17&lt;=DRAFT!$CQ19,$AJ17&lt;=DRAFT!$CR19),"NOT IMPROVED",IF(AND(AH17&gt;=2,AI17&gt;=2,AJ17&gt;=30),"PASS","FAIL")))))</f>
        <v/>
      </c>
      <c r="AL17" s="3" t="str">
        <f t="shared" si="0"/>
        <v/>
      </c>
      <c r="AM17" s="3" t="str">
        <f t="shared" si="1"/>
        <v/>
      </c>
    </row>
    <row r="18" spans="1:39" ht="18.95" customHeight="1" x14ac:dyDescent="0.25">
      <c r="A18" s="4" t="str">
        <f>IF(DRAFT!$B20="","",DRAFT!$B20)</f>
        <v/>
      </c>
      <c r="B18" s="3" t="str">
        <f>IF(COUNT($A18)=0,"",IF($A18&lt;&gt;DRAFT!$B20,"ERR",IF(DRAFT!I20="3E","3E",IF(COUNT(DRAFT!E20,DRAFT!I20)&gt;0,DRAFT!J20,""))))</f>
        <v/>
      </c>
      <c r="C18" s="3" t="str">
        <f>IF(COUNT($A18)=0,"",IF(B18="3E","3E",IF(B18="","I",LOOKUP(B18/D$2,{0,0.4,0.45,0.5,0.55,0.6,0.65,0.7,0.75,0.8,1},{"F","D","C","C+","B-","B","B+","A-","A","A+"}))))</f>
        <v/>
      </c>
      <c r="D18" s="2" t="str">
        <f>IF(COUNT($A18)=0,"",IF(B18="","--",IF(B18="3E","3E",LOOKUP(B18/D$2,{0,0.4,0.45,0.5,0.55,0.6,0.65,0.7,0.75,0.8,1},{0,2,2.25,2.5,2.75,3,3.25,3.5,3.75,4}))))</f>
        <v/>
      </c>
      <c r="E18" s="3" t="str">
        <f>IF(COUNT($A18)=0,"",IF($A18&lt;&gt;DRAFT!$B20,"ERR",IF(DRAFT!R20="3E","3E",IF(COUNT(DRAFT!N20,DRAFT!R20)&gt;0,DRAFT!S20,""))))</f>
        <v/>
      </c>
      <c r="F18" s="3" t="str">
        <f>IF(COUNT($A18)=0,"",IF(E18="3E","3E",IF(E18="","I",LOOKUP(E18/G$2,{0,0.4,0.45,0.5,0.55,0.6,0.65,0.7,0.75,0.8,1},{"F","D","C","C+","B-","B","B+","A-","A","A+"}))))</f>
        <v/>
      </c>
      <c r="G18" s="2" t="str">
        <f>IF(COUNT($A18)=0,"",IF(E18="","--",IF(E18="3E","3E",LOOKUP(E18/G$2,{0,0.4,0.45,0.5,0.55,0.6,0.65,0.7,0.75,0.8,1},{0,2,2.25,2.5,2.75,3,3.25,3.5,3.75,4}))))</f>
        <v/>
      </c>
      <c r="H18" s="3" t="str">
        <f>IF(COUNT($A18)=0,"",IF($A18&lt;&gt;DRAFT!$B20,"ERR",IF(DRAFT!AA20="3E","3E",IF(COUNT(DRAFT!W20,DRAFT!AA20)&gt;0,DRAFT!AB20,""))))</f>
        <v/>
      </c>
      <c r="I18" s="3" t="str">
        <f>IF(COUNT($A18)=0,"",IF(H18="3E","3E",IF(H18="","I",LOOKUP(H18/J$2,{0,0.4,0.45,0.5,0.55,0.6,0.65,0.7,0.75,0.8,1},{"F","D","C","C+","B-","B","B+","A-","A","A+"}))))</f>
        <v/>
      </c>
      <c r="J18" s="2" t="str">
        <f>IF(COUNT($A18)=0,"",IF(H18="","--",IF(H18="3E","3E",LOOKUP(H18/J$2,{0,0.4,0.45,0.5,0.55,0.6,0.65,0.7,0.75,0.8,1},{0,2,2.25,2.5,2.75,3,3.25,3.5,3.75,4}))))</f>
        <v/>
      </c>
      <c r="K18" s="3" t="str">
        <f>IF(COUNT($A18)=0,"",IF($A18&lt;&gt;DRAFT!$B20,"ERR",IF(DRAFT!AJ20="3E","3E",IF(COUNT(DRAFT!AF20,DRAFT!AJ20)&gt;0,DRAFT!AK20,""))))</f>
        <v/>
      </c>
      <c r="L18" s="3" t="str">
        <f>IF(COUNT($A18)=0,"",IF(K18="3E","3E",IF(K18="","I",LOOKUP(K18/M$2,{0,0.4,0.45,0.5,0.55,0.6,0.65,0.7,0.75,0.8,1},{"F","D","C","C+","B-","B","B+","A-","A","A+"}))))</f>
        <v/>
      </c>
      <c r="M18" s="2" t="str">
        <f>IF(COUNT($A18)=0,"",IF(K18="","--",IF(K18="3E","3E",LOOKUP(K18/M$2,{0,0.4,0.45,0.5,0.55,0.6,0.65,0.7,0.75,0.8,1},{0,2,2.25,2.5,2.75,3,3.25,3.5,3.75,4}))))</f>
        <v/>
      </c>
      <c r="N18" s="3" t="str">
        <f>IF(COUNT($A18)=0,"",IF($A18&lt;&gt;DRAFT!$B20,"ERR",IF(DRAFT!AS20="3E","3E",IF(COUNT(DRAFT!AO20,DRAFT!AS20)&gt;0,DRAFT!AT20,""))))</f>
        <v/>
      </c>
      <c r="O18" s="3" t="str">
        <f>IF(COUNT($A18)=0,"",IF(N18="3E","3E",IF(N18="","I",LOOKUP(N18/P$2,{0,0.4,0.45,0.5,0.55,0.6,0.65,0.7,0.75,0.8,1},{"F","D","C","C+","B-","B","B+","A-","A","A+"}))))</f>
        <v/>
      </c>
      <c r="P18" s="2" t="str">
        <f>IF(COUNT($A18)=0,"",IF(N18="","--",IF(N18="3E","3E",LOOKUP(N18/P$2,{0,0.4,0.45,0.5,0.55,0.6,0.65,0.7,0.75,0.8,1},{0,2,2.25,2.5,2.75,3,3.25,3.5,3.75,4}))))</f>
        <v/>
      </c>
      <c r="Q18" s="3" t="str">
        <f>IF(COUNT($A18)=0,"",IF($A18&lt;&gt;DRAFT!$B20,"ERR",IF(DRAFT!BB20="3E","3E",IF(COUNT(DRAFT!AX20,DRAFT!BB20)&gt;0,DRAFT!BC20,""))))</f>
        <v/>
      </c>
      <c r="R18" s="3" t="str">
        <f>IF(COUNT($A18)=0,"",IF(Q18="3E","3E",IF(Q18="","I",LOOKUP(Q18/S$2,{0,0.4,0.45,0.5,0.55,0.6,0.65,0.7,0.75,0.8,1},{"F","D","C","C+","B-","B","B+","A-","A","A+"}))))</f>
        <v/>
      </c>
      <c r="S18" s="2" t="str">
        <f>IF(COUNT($A18)=0,"",IF(Q18="","--",IF(Q18="3E","3E",LOOKUP(Q18/S$2,{0,0.4,0.45,0.5,0.55,0.6,0.65,0.7,0.75,0.8,1},{0,2,2.25,2.5,2.75,3,3.25,3.5,3.75,4}))))</f>
        <v/>
      </c>
      <c r="T18" s="3" t="str">
        <f>IF(COUNT($A18)=0,"",IF($A18&lt;&gt;DRAFT!$B20,"ERR",IF(DRAFT!BK20="3E","3E",IF(COUNT(DRAFT!BG20,DRAFT!BK20)&gt;0,DRAFT!BL20,""))))</f>
        <v/>
      </c>
      <c r="U18" s="3" t="str">
        <f>IF(COUNT($A18)=0,"",IF(T18="3E","3E",IF(T18="","I",LOOKUP(T18/V$2,{0,0.4,0.45,0.5,0.55,0.6,0.65,0.7,0.75,0.8,1},{"F","D","C","C+","B-","B","B+","A-","A","A+"}))))</f>
        <v/>
      </c>
      <c r="V18" s="2" t="str">
        <f>IF(COUNT($A18)=0,"",IF(T18="","--",IF(T18="3E","3E",LOOKUP(T18/V$2,{0,0.4,0.45,0.5,0.55,0.6,0.65,0.7,0.75,0.8,1},{0,2,2.25,2.5,2.75,3,3.25,3.5,3.75,4}))))</f>
        <v/>
      </c>
      <c r="W18" s="3" t="str">
        <f>IF(COUNT($A18)=0,"",IF($A18&lt;&gt;DRAFT!$B20,"ERR",IF(DRAFT!BT20="3E","3E",IF(COUNT(DRAFT!BP20,DRAFT!BT20)&gt;0,DRAFT!BU20,""))))</f>
        <v/>
      </c>
      <c r="X18" s="3" t="str">
        <f>IF(COUNT($A18)=0,"",IF(W18="3E","3E",IF(W18="","I",LOOKUP(W18/Y$2,{0,0.4,0.45,0.5,0.55,0.6,0.65,0.7,0.75,0.8,1},{"F","D","C","C+","B-","B","B+","A-","A","A+"}))))</f>
        <v/>
      </c>
      <c r="Y18" s="2" t="str">
        <f>IF(COUNT($A18)=0,"",IF(W18="","--",IF(W18="3E","3E",LOOKUP(W18/Y$2,{0,0.4,0.45,0.5,0.55,0.6,0.65,0.7,0.75,0.8,1},{0,2,2.25,2.5,2.75,3,3.25,3.5,3.75,4}))))</f>
        <v/>
      </c>
      <c r="Z18" s="3" t="str">
        <f>IF(COUNT($A18)=0,"",IF($A18&lt;&gt;DRAFT!$B20,"ERR",IF(DRAFT!CC20="3E","3E",IF(COUNT(DRAFT!BY20,DRAFT!CC20)&gt;0,DRAFT!CD20,""))))</f>
        <v/>
      </c>
      <c r="AA18" s="3" t="str">
        <f>IF(COUNT($A18)=0,"",IF(Z18="3E","3E",IF(Z18="","I",LOOKUP(Z18/AB$2,{0,0.4,0.45,0.5,0.55,0.6,0.65,0.7,0.75,0.8,1},{"F","D","C","C+","B-","B","B+","A-","A","A+"}))))</f>
        <v/>
      </c>
      <c r="AB18" s="2" t="str">
        <f>IF(COUNT($A18)=0,"",IF(Z18="","--",IF(Z18="3E","3E",LOOKUP(Z18/AB$2,{0,0.4,0.45,0.5,0.55,0.6,0.65,0.7,0.75,0.8,1},{0,2,2.25,2.5,2.75,3,3.25,3.5,3.75,4}))))</f>
        <v/>
      </c>
      <c r="AC18" s="3" t="str">
        <f>IF(COUNT($A18)=0,"",IF($A18&lt;&gt;DRAFT!$B20,"ERR",IF(DRAFT!CF20&gt;0,DRAFT!CF20,"")))</f>
        <v/>
      </c>
      <c r="AD18" s="3" t="str">
        <f>IF(COUNT($A18)=0,"",IF(AC18="3E","3E",IF(AC18="","I",LOOKUP(AC18/AE$2,{0,0.4,0.45,0.5,0.55,0.6,0.65,0.7,0.75,0.8,1},{"F","D","C","C+","B-","B","B+","A-","A","A+"}))))</f>
        <v/>
      </c>
      <c r="AE18" s="2" t="str">
        <f>IF(COUNT($A18)=0,"",IF(AC18="","--",IF(AC18="3E","3E",LOOKUP(AC18/AE$2,{0,0.4,0.45,0.5,0.55,0.6,0.65,0.7,0.75,0.8,1},{0,2,2.25,2.5,2.75,3,3.25,3.5,3.75,4}))))</f>
        <v/>
      </c>
      <c r="AF18" s="3" t="str">
        <f>IF($A18&lt;&gt;DRAFT!$B20,"ERR",IF(OR(COUNT($A18)=0,COUNT(DRAFT!CI20:CK20,DRAFT!CM20:CO20)=0),"",CEILING(SUM(DRAFT!CL20,DRAFT!CP20),1)))</f>
        <v/>
      </c>
      <c r="AG18" s="3" t="str">
        <f>IF(COUNT($A18)=0,"",IF(AF18="3E","3E",IF(AF18="","I",LOOKUP(AF18/AH$2,{0,0.4,0.45,0.5,0.55,0.6,0.65,0.7,0.75,0.8,1},{"F","D","C","C+","B-","B","B+","A-","A","A+"}))))</f>
        <v/>
      </c>
      <c r="AH18" s="2" t="str">
        <f>IF(COUNT($A18)=0,"",IF(AF18="","--",IF(AF18="3E","3E",LOOKUP(AF18/AH$2,{0,0.4,0.45,0.5,0.55,0.6,0.65,0.7,0.75,0.8,1},{0,2,2.25,2.5,2.75,3,3.25,3.5,3.75,4}))))</f>
        <v/>
      </c>
      <c r="AI18" s="11" t="str">
        <f>IF(OR(COUNT($A18)=0,COUNT(B18:AH18)=0),"",IF(COUNTIF(B18:AH18,"3E")&gt;0,"3E",IF(DRAFT!$A20="R",TRUNC(SUMPRODUCT(RGP,RCP)/TCP,3),TRUNC((SUMPRODUCT(--(IMDGP&gt;0)*IMDGP,IMCP)+CEILING(DRAFT!$CQ20*42,0.25))/TCP,3))))</f>
        <v/>
      </c>
      <c r="AJ18" s="3" t="str">
        <f>IF(OR(COUNT($A18)=0,COUNT(B18:AH18)=0),"",IF(COUNTIF(B18:AH18,"3E")&gt;0,"3E",IF(DRAFT!$A20="R",SUMPRODUCT(--(RGP&gt;=2),RCP),SUMPRODUCT(--(IMDGP&gt;0),--(IMGP=0),IMCP)+DRAFT!$CR20)))</f>
        <v/>
      </c>
      <c r="AK18" s="3" t="str">
        <f>IF(OR(COUNT($A18)=0,COUNT(B18:AH18)=0),"",IF(COUNTIF(B18:AJ18,"3E")&gt;0,"3E",IF(AND(DRAFT!$A20="IM",OR($AI18&gt;DRAFT!$CQ20,$AJ18&gt;DRAFT!$CR20)),"IMPROVED",IF(AND(DRAFT!$A20="IM",$AI18&lt;=DRAFT!$CQ20,$AJ18&lt;=DRAFT!$CR20),"NOT IMPROVED",IF(AND(AH18&gt;=2,AI18&gt;=2,AJ18&gt;=30),"PASS","FAIL")))))</f>
        <v/>
      </c>
      <c r="AL18" s="3" t="str">
        <f t="shared" si="0"/>
        <v/>
      </c>
      <c r="AM18" s="3" t="str">
        <f t="shared" si="1"/>
        <v/>
      </c>
    </row>
    <row r="19" spans="1:39" ht="18.95" customHeight="1" x14ac:dyDescent="0.25">
      <c r="A19" s="4" t="str">
        <f>IF(DRAFT!$B21="","",DRAFT!$B21)</f>
        <v/>
      </c>
      <c r="B19" s="3" t="str">
        <f>IF(COUNT($A19)=0,"",IF($A19&lt;&gt;DRAFT!$B21,"ERR",IF(DRAFT!I21="3E","3E",IF(COUNT(DRAFT!E21,DRAFT!I21)&gt;0,DRAFT!J21,""))))</f>
        <v/>
      </c>
      <c r="C19" s="3" t="str">
        <f>IF(COUNT($A19)=0,"",IF(B19="3E","3E",IF(B19="","I",LOOKUP(B19/D$2,{0,0.4,0.45,0.5,0.55,0.6,0.65,0.7,0.75,0.8,1},{"F","D","C","C+","B-","B","B+","A-","A","A+"}))))</f>
        <v/>
      </c>
      <c r="D19" s="2" t="str">
        <f>IF(COUNT($A19)=0,"",IF(B19="","--",IF(B19="3E","3E",LOOKUP(B19/D$2,{0,0.4,0.45,0.5,0.55,0.6,0.65,0.7,0.75,0.8,1},{0,2,2.25,2.5,2.75,3,3.25,3.5,3.75,4}))))</f>
        <v/>
      </c>
      <c r="E19" s="3" t="str">
        <f>IF(COUNT($A19)=0,"",IF($A19&lt;&gt;DRAFT!$B21,"ERR",IF(DRAFT!R21="3E","3E",IF(COUNT(DRAFT!N21,DRAFT!R21)&gt;0,DRAFT!S21,""))))</f>
        <v/>
      </c>
      <c r="F19" s="3" t="str">
        <f>IF(COUNT($A19)=0,"",IF(E19="3E","3E",IF(E19="","I",LOOKUP(E19/G$2,{0,0.4,0.45,0.5,0.55,0.6,0.65,0.7,0.75,0.8,1},{"F","D","C","C+","B-","B","B+","A-","A","A+"}))))</f>
        <v/>
      </c>
      <c r="G19" s="2" t="str">
        <f>IF(COUNT($A19)=0,"",IF(E19="","--",IF(E19="3E","3E",LOOKUP(E19/G$2,{0,0.4,0.45,0.5,0.55,0.6,0.65,0.7,0.75,0.8,1},{0,2,2.25,2.5,2.75,3,3.25,3.5,3.75,4}))))</f>
        <v/>
      </c>
      <c r="H19" s="3" t="str">
        <f>IF(COUNT($A19)=0,"",IF($A19&lt;&gt;DRAFT!$B21,"ERR",IF(DRAFT!AA21="3E","3E",IF(COUNT(DRAFT!W21,DRAFT!AA21)&gt;0,DRAFT!AB21,""))))</f>
        <v/>
      </c>
      <c r="I19" s="3" t="str">
        <f>IF(COUNT($A19)=0,"",IF(H19="3E","3E",IF(H19="","I",LOOKUP(H19/J$2,{0,0.4,0.45,0.5,0.55,0.6,0.65,0.7,0.75,0.8,1},{"F","D","C","C+","B-","B","B+","A-","A","A+"}))))</f>
        <v/>
      </c>
      <c r="J19" s="2" t="str">
        <f>IF(COUNT($A19)=0,"",IF(H19="","--",IF(H19="3E","3E",LOOKUP(H19/J$2,{0,0.4,0.45,0.5,0.55,0.6,0.65,0.7,0.75,0.8,1},{0,2,2.25,2.5,2.75,3,3.25,3.5,3.75,4}))))</f>
        <v/>
      </c>
      <c r="K19" s="3" t="str">
        <f>IF(COUNT($A19)=0,"",IF($A19&lt;&gt;DRAFT!$B21,"ERR",IF(DRAFT!AJ21="3E","3E",IF(COUNT(DRAFT!AF21,DRAFT!AJ21)&gt;0,DRAFT!AK21,""))))</f>
        <v/>
      </c>
      <c r="L19" s="3" t="str">
        <f>IF(COUNT($A19)=0,"",IF(K19="3E","3E",IF(K19="","I",LOOKUP(K19/M$2,{0,0.4,0.45,0.5,0.55,0.6,0.65,0.7,0.75,0.8,1},{"F","D","C","C+","B-","B","B+","A-","A","A+"}))))</f>
        <v/>
      </c>
      <c r="M19" s="2" t="str">
        <f>IF(COUNT($A19)=0,"",IF(K19="","--",IF(K19="3E","3E",LOOKUP(K19/M$2,{0,0.4,0.45,0.5,0.55,0.6,0.65,0.7,0.75,0.8,1},{0,2,2.25,2.5,2.75,3,3.25,3.5,3.75,4}))))</f>
        <v/>
      </c>
      <c r="N19" s="3" t="str">
        <f>IF(COUNT($A19)=0,"",IF($A19&lt;&gt;DRAFT!$B21,"ERR",IF(DRAFT!AS21="3E","3E",IF(COUNT(DRAFT!AO21,DRAFT!AS21)&gt;0,DRAFT!AT21,""))))</f>
        <v/>
      </c>
      <c r="O19" s="3" t="str">
        <f>IF(COUNT($A19)=0,"",IF(N19="3E","3E",IF(N19="","I",LOOKUP(N19/P$2,{0,0.4,0.45,0.5,0.55,0.6,0.65,0.7,0.75,0.8,1},{"F","D","C","C+","B-","B","B+","A-","A","A+"}))))</f>
        <v/>
      </c>
      <c r="P19" s="2" t="str">
        <f>IF(COUNT($A19)=0,"",IF(N19="","--",IF(N19="3E","3E",LOOKUP(N19/P$2,{0,0.4,0.45,0.5,0.55,0.6,0.65,0.7,0.75,0.8,1},{0,2,2.25,2.5,2.75,3,3.25,3.5,3.75,4}))))</f>
        <v/>
      </c>
      <c r="Q19" s="3" t="str">
        <f>IF(COUNT($A19)=0,"",IF($A19&lt;&gt;DRAFT!$B21,"ERR",IF(DRAFT!BB21="3E","3E",IF(COUNT(DRAFT!AX21,DRAFT!BB21)&gt;0,DRAFT!BC21,""))))</f>
        <v/>
      </c>
      <c r="R19" s="3" t="str">
        <f>IF(COUNT($A19)=0,"",IF(Q19="3E","3E",IF(Q19="","I",LOOKUP(Q19/S$2,{0,0.4,0.45,0.5,0.55,0.6,0.65,0.7,0.75,0.8,1},{"F","D","C","C+","B-","B","B+","A-","A","A+"}))))</f>
        <v/>
      </c>
      <c r="S19" s="2" t="str">
        <f>IF(COUNT($A19)=0,"",IF(Q19="","--",IF(Q19="3E","3E",LOOKUP(Q19/S$2,{0,0.4,0.45,0.5,0.55,0.6,0.65,0.7,0.75,0.8,1},{0,2,2.25,2.5,2.75,3,3.25,3.5,3.75,4}))))</f>
        <v/>
      </c>
      <c r="T19" s="3" t="str">
        <f>IF(COUNT($A19)=0,"",IF($A19&lt;&gt;DRAFT!$B21,"ERR",IF(DRAFT!BK21="3E","3E",IF(COUNT(DRAFT!BG21,DRAFT!BK21)&gt;0,DRAFT!BL21,""))))</f>
        <v/>
      </c>
      <c r="U19" s="3" t="str">
        <f>IF(COUNT($A19)=0,"",IF(T19="3E","3E",IF(T19="","I",LOOKUP(T19/V$2,{0,0.4,0.45,0.5,0.55,0.6,0.65,0.7,0.75,0.8,1},{"F","D","C","C+","B-","B","B+","A-","A","A+"}))))</f>
        <v/>
      </c>
      <c r="V19" s="2" t="str">
        <f>IF(COUNT($A19)=0,"",IF(T19="","--",IF(T19="3E","3E",LOOKUP(T19/V$2,{0,0.4,0.45,0.5,0.55,0.6,0.65,0.7,0.75,0.8,1},{0,2,2.25,2.5,2.75,3,3.25,3.5,3.75,4}))))</f>
        <v/>
      </c>
      <c r="W19" s="3" t="str">
        <f>IF(COUNT($A19)=0,"",IF($A19&lt;&gt;DRAFT!$B21,"ERR",IF(DRAFT!BT21="3E","3E",IF(COUNT(DRAFT!BP21,DRAFT!BT21)&gt;0,DRAFT!BU21,""))))</f>
        <v/>
      </c>
      <c r="X19" s="3" t="str">
        <f>IF(COUNT($A19)=0,"",IF(W19="3E","3E",IF(W19="","I",LOOKUP(W19/Y$2,{0,0.4,0.45,0.5,0.55,0.6,0.65,0.7,0.75,0.8,1},{"F","D","C","C+","B-","B","B+","A-","A","A+"}))))</f>
        <v/>
      </c>
      <c r="Y19" s="2" t="str">
        <f>IF(COUNT($A19)=0,"",IF(W19="","--",IF(W19="3E","3E",LOOKUP(W19/Y$2,{0,0.4,0.45,0.5,0.55,0.6,0.65,0.7,0.75,0.8,1},{0,2,2.25,2.5,2.75,3,3.25,3.5,3.75,4}))))</f>
        <v/>
      </c>
      <c r="Z19" s="3" t="str">
        <f>IF(COUNT($A19)=0,"",IF($A19&lt;&gt;DRAFT!$B21,"ERR",IF(DRAFT!CC21="3E","3E",IF(COUNT(DRAFT!BY21,DRAFT!CC21)&gt;0,DRAFT!CD21,""))))</f>
        <v/>
      </c>
      <c r="AA19" s="3" t="str">
        <f>IF(COUNT($A19)=0,"",IF(Z19="3E","3E",IF(Z19="","I",LOOKUP(Z19/AB$2,{0,0.4,0.45,0.5,0.55,0.6,0.65,0.7,0.75,0.8,1},{"F","D","C","C+","B-","B","B+","A-","A","A+"}))))</f>
        <v/>
      </c>
      <c r="AB19" s="2" t="str">
        <f>IF(COUNT($A19)=0,"",IF(Z19="","--",IF(Z19="3E","3E",LOOKUP(Z19/AB$2,{0,0.4,0.45,0.5,0.55,0.6,0.65,0.7,0.75,0.8,1},{0,2,2.25,2.5,2.75,3,3.25,3.5,3.75,4}))))</f>
        <v/>
      </c>
      <c r="AC19" s="3" t="str">
        <f>IF(COUNT($A19)=0,"",IF($A19&lt;&gt;DRAFT!$B21,"ERR",IF(DRAFT!CF21&gt;0,DRAFT!CF21,"")))</f>
        <v/>
      </c>
      <c r="AD19" s="3" t="str">
        <f>IF(COUNT($A19)=0,"",IF(AC19="3E","3E",IF(AC19="","I",LOOKUP(AC19/AE$2,{0,0.4,0.45,0.5,0.55,0.6,0.65,0.7,0.75,0.8,1},{"F","D","C","C+","B-","B","B+","A-","A","A+"}))))</f>
        <v/>
      </c>
      <c r="AE19" s="2" t="str">
        <f>IF(COUNT($A19)=0,"",IF(AC19="","--",IF(AC19="3E","3E",LOOKUP(AC19/AE$2,{0,0.4,0.45,0.5,0.55,0.6,0.65,0.7,0.75,0.8,1},{0,2,2.25,2.5,2.75,3,3.25,3.5,3.75,4}))))</f>
        <v/>
      </c>
      <c r="AF19" s="3" t="str">
        <f>IF($A19&lt;&gt;DRAFT!$B21,"ERR",IF(OR(COUNT($A19)=0,COUNT(DRAFT!CI21:CK21,DRAFT!CM21:CO21)=0),"",CEILING(SUM(DRAFT!CL21,DRAFT!CP21),1)))</f>
        <v/>
      </c>
      <c r="AG19" s="3" t="str">
        <f>IF(COUNT($A19)=0,"",IF(AF19="3E","3E",IF(AF19="","I",LOOKUP(AF19/AH$2,{0,0.4,0.45,0.5,0.55,0.6,0.65,0.7,0.75,0.8,1},{"F","D","C","C+","B-","B","B+","A-","A","A+"}))))</f>
        <v/>
      </c>
      <c r="AH19" s="2" t="str">
        <f>IF(COUNT($A19)=0,"",IF(AF19="","--",IF(AF19="3E","3E",LOOKUP(AF19/AH$2,{0,0.4,0.45,0.5,0.55,0.6,0.65,0.7,0.75,0.8,1},{0,2,2.25,2.5,2.75,3,3.25,3.5,3.75,4}))))</f>
        <v/>
      </c>
      <c r="AI19" s="11" t="str">
        <f>IF(OR(COUNT($A19)=0,COUNT(B19:AH19)=0),"",IF(COUNTIF(B19:AH19,"3E")&gt;0,"3E",IF(DRAFT!$A21="R",TRUNC(SUMPRODUCT(RGP,RCP)/TCP,3),TRUNC((SUMPRODUCT(--(IMDGP&gt;0)*IMDGP,IMCP)+CEILING(DRAFT!$CQ21*42,0.25))/TCP,3))))</f>
        <v/>
      </c>
      <c r="AJ19" s="3" t="str">
        <f>IF(OR(COUNT($A19)=0,COUNT(B19:AH19)=0),"",IF(COUNTIF(B19:AH19,"3E")&gt;0,"3E",IF(DRAFT!$A21="R",SUMPRODUCT(--(RGP&gt;=2),RCP),SUMPRODUCT(--(IMDGP&gt;0),--(IMGP=0),IMCP)+DRAFT!$CR21)))</f>
        <v/>
      </c>
      <c r="AK19" s="3" t="str">
        <f>IF(OR(COUNT($A19)=0,COUNT(B19:AH19)=0),"",IF(COUNTIF(B19:AJ19,"3E")&gt;0,"3E",IF(AND(DRAFT!$A21="IM",OR($AI19&gt;DRAFT!$CQ21,$AJ19&gt;DRAFT!$CR21)),"IMPROVED",IF(AND(DRAFT!$A21="IM",$AI19&lt;=DRAFT!$CQ21,$AJ19&lt;=DRAFT!$CR21),"NOT IMPROVED",IF(AND(AH19&gt;=2,AI19&gt;=2,AJ19&gt;=30),"PASS","FAIL")))))</f>
        <v/>
      </c>
      <c r="AL19" s="3" t="str">
        <f t="shared" si="0"/>
        <v/>
      </c>
      <c r="AM19" s="3" t="str">
        <f t="shared" si="1"/>
        <v/>
      </c>
    </row>
    <row r="20" spans="1:39" ht="18.95" customHeight="1" x14ac:dyDescent="0.25">
      <c r="A20" s="4" t="str">
        <f>IF(DRAFT!$B22="","",DRAFT!$B22)</f>
        <v/>
      </c>
      <c r="B20" s="3" t="str">
        <f>IF(COUNT($A20)=0,"",IF($A20&lt;&gt;DRAFT!$B22,"ERR",IF(DRAFT!I22="3E","3E",IF(COUNT(DRAFT!E22,DRAFT!I22)&gt;0,DRAFT!J22,""))))</f>
        <v/>
      </c>
      <c r="C20" s="3" t="str">
        <f>IF(COUNT($A20)=0,"",IF(B20="3E","3E",IF(B20="","I",LOOKUP(B20/D$2,{0,0.4,0.45,0.5,0.55,0.6,0.65,0.7,0.75,0.8,1},{"F","D","C","C+","B-","B","B+","A-","A","A+"}))))</f>
        <v/>
      </c>
      <c r="D20" s="2" t="str">
        <f>IF(COUNT($A20)=0,"",IF(B20="","--",IF(B20="3E","3E",LOOKUP(B20/D$2,{0,0.4,0.45,0.5,0.55,0.6,0.65,0.7,0.75,0.8,1},{0,2,2.25,2.5,2.75,3,3.25,3.5,3.75,4}))))</f>
        <v/>
      </c>
      <c r="E20" s="3" t="str">
        <f>IF(COUNT($A20)=0,"",IF($A20&lt;&gt;DRAFT!$B22,"ERR",IF(DRAFT!R22="3E","3E",IF(COUNT(DRAFT!N22,DRAFT!R22)&gt;0,DRAFT!S22,""))))</f>
        <v/>
      </c>
      <c r="F20" s="3" t="str">
        <f>IF(COUNT($A20)=0,"",IF(E20="3E","3E",IF(E20="","I",LOOKUP(E20/G$2,{0,0.4,0.45,0.5,0.55,0.6,0.65,0.7,0.75,0.8,1},{"F","D","C","C+","B-","B","B+","A-","A","A+"}))))</f>
        <v/>
      </c>
      <c r="G20" s="2" t="str">
        <f>IF(COUNT($A20)=0,"",IF(E20="","--",IF(E20="3E","3E",LOOKUP(E20/G$2,{0,0.4,0.45,0.5,0.55,0.6,0.65,0.7,0.75,0.8,1},{0,2,2.25,2.5,2.75,3,3.25,3.5,3.75,4}))))</f>
        <v/>
      </c>
      <c r="H20" s="3" t="str">
        <f>IF(COUNT($A20)=0,"",IF($A20&lt;&gt;DRAFT!$B22,"ERR",IF(DRAFT!AA22="3E","3E",IF(COUNT(DRAFT!W22,DRAFT!AA22)&gt;0,DRAFT!AB22,""))))</f>
        <v/>
      </c>
      <c r="I20" s="3" t="str">
        <f>IF(COUNT($A20)=0,"",IF(H20="3E","3E",IF(H20="","I",LOOKUP(H20/J$2,{0,0.4,0.45,0.5,0.55,0.6,0.65,0.7,0.75,0.8,1},{"F","D","C","C+","B-","B","B+","A-","A","A+"}))))</f>
        <v/>
      </c>
      <c r="J20" s="2" t="str">
        <f>IF(COUNT($A20)=0,"",IF(H20="","--",IF(H20="3E","3E",LOOKUP(H20/J$2,{0,0.4,0.45,0.5,0.55,0.6,0.65,0.7,0.75,0.8,1},{0,2,2.25,2.5,2.75,3,3.25,3.5,3.75,4}))))</f>
        <v/>
      </c>
      <c r="K20" s="3" t="str">
        <f>IF(COUNT($A20)=0,"",IF($A20&lt;&gt;DRAFT!$B22,"ERR",IF(DRAFT!AJ22="3E","3E",IF(COUNT(DRAFT!AF22,DRAFT!AJ22)&gt;0,DRAFT!AK22,""))))</f>
        <v/>
      </c>
      <c r="L20" s="3" t="str">
        <f>IF(COUNT($A20)=0,"",IF(K20="3E","3E",IF(K20="","I",LOOKUP(K20/M$2,{0,0.4,0.45,0.5,0.55,0.6,0.65,0.7,0.75,0.8,1},{"F","D","C","C+","B-","B","B+","A-","A","A+"}))))</f>
        <v/>
      </c>
      <c r="M20" s="2" t="str">
        <f>IF(COUNT($A20)=0,"",IF(K20="","--",IF(K20="3E","3E",LOOKUP(K20/M$2,{0,0.4,0.45,0.5,0.55,0.6,0.65,0.7,0.75,0.8,1},{0,2,2.25,2.5,2.75,3,3.25,3.5,3.75,4}))))</f>
        <v/>
      </c>
      <c r="N20" s="3" t="str">
        <f>IF(COUNT($A20)=0,"",IF($A20&lt;&gt;DRAFT!$B22,"ERR",IF(DRAFT!AS22="3E","3E",IF(COUNT(DRAFT!AO22,DRAFT!AS22)&gt;0,DRAFT!AT22,""))))</f>
        <v/>
      </c>
      <c r="O20" s="3" t="str">
        <f>IF(COUNT($A20)=0,"",IF(N20="3E","3E",IF(N20="","I",LOOKUP(N20/P$2,{0,0.4,0.45,0.5,0.55,0.6,0.65,0.7,0.75,0.8,1},{"F","D","C","C+","B-","B","B+","A-","A","A+"}))))</f>
        <v/>
      </c>
      <c r="P20" s="2" t="str">
        <f>IF(COUNT($A20)=0,"",IF(N20="","--",IF(N20="3E","3E",LOOKUP(N20/P$2,{0,0.4,0.45,0.5,0.55,0.6,0.65,0.7,0.75,0.8,1},{0,2,2.25,2.5,2.75,3,3.25,3.5,3.75,4}))))</f>
        <v/>
      </c>
      <c r="Q20" s="3" t="str">
        <f>IF(COUNT($A20)=0,"",IF($A20&lt;&gt;DRAFT!$B22,"ERR",IF(DRAFT!BB22="3E","3E",IF(COUNT(DRAFT!AX22,DRAFT!BB22)&gt;0,DRAFT!BC22,""))))</f>
        <v/>
      </c>
      <c r="R20" s="3" t="str">
        <f>IF(COUNT($A20)=0,"",IF(Q20="3E","3E",IF(Q20="","I",LOOKUP(Q20/S$2,{0,0.4,0.45,0.5,0.55,0.6,0.65,0.7,0.75,0.8,1},{"F","D","C","C+","B-","B","B+","A-","A","A+"}))))</f>
        <v/>
      </c>
      <c r="S20" s="2" t="str">
        <f>IF(COUNT($A20)=0,"",IF(Q20="","--",IF(Q20="3E","3E",LOOKUP(Q20/S$2,{0,0.4,0.45,0.5,0.55,0.6,0.65,0.7,0.75,0.8,1},{0,2,2.25,2.5,2.75,3,3.25,3.5,3.75,4}))))</f>
        <v/>
      </c>
      <c r="T20" s="3" t="str">
        <f>IF(COUNT($A20)=0,"",IF($A20&lt;&gt;DRAFT!$B22,"ERR",IF(DRAFT!BK22="3E","3E",IF(COUNT(DRAFT!BG22,DRAFT!BK22)&gt;0,DRAFT!BL22,""))))</f>
        <v/>
      </c>
      <c r="U20" s="3" t="str">
        <f>IF(COUNT($A20)=0,"",IF(T20="3E","3E",IF(T20="","I",LOOKUP(T20/V$2,{0,0.4,0.45,0.5,0.55,0.6,0.65,0.7,0.75,0.8,1},{"F","D","C","C+","B-","B","B+","A-","A","A+"}))))</f>
        <v/>
      </c>
      <c r="V20" s="2" t="str">
        <f>IF(COUNT($A20)=0,"",IF(T20="","--",IF(T20="3E","3E",LOOKUP(T20/V$2,{0,0.4,0.45,0.5,0.55,0.6,0.65,0.7,0.75,0.8,1},{0,2,2.25,2.5,2.75,3,3.25,3.5,3.75,4}))))</f>
        <v/>
      </c>
      <c r="W20" s="3" t="str">
        <f>IF(COUNT($A20)=0,"",IF($A20&lt;&gt;DRAFT!$B22,"ERR",IF(DRAFT!BT22="3E","3E",IF(COUNT(DRAFT!BP22,DRAFT!BT22)&gt;0,DRAFT!BU22,""))))</f>
        <v/>
      </c>
      <c r="X20" s="3" t="str">
        <f>IF(COUNT($A20)=0,"",IF(W20="3E","3E",IF(W20="","I",LOOKUP(W20/Y$2,{0,0.4,0.45,0.5,0.55,0.6,0.65,0.7,0.75,0.8,1},{"F","D","C","C+","B-","B","B+","A-","A","A+"}))))</f>
        <v/>
      </c>
      <c r="Y20" s="2" t="str">
        <f>IF(COUNT($A20)=0,"",IF(W20="","--",IF(W20="3E","3E",LOOKUP(W20/Y$2,{0,0.4,0.45,0.5,0.55,0.6,0.65,0.7,0.75,0.8,1},{0,2,2.25,2.5,2.75,3,3.25,3.5,3.75,4}))))</f>
        <v/>
      </c>
      <c r="Z20" s="3" t="str">
        <f>IF(COUNT($A20)=0,"",IF($A20&lt;&gt;DRAFT!$B22,"ERR",IF(DRAFT!CC22="3E","3E",IF(COUNT(DRAFT!BY22,DRAFT!CC22)&gt;0,DRAFT!CD22,""))))</f>
        <v/>
      </c>
      <c r="AA20" s="3" t="str">
        <f>IF(COUNT($A20)=0,"",IF(Z20="3E","3E",IF(Z20="","I",LOOKUP(Z20/AB$2,{0,0.4,0.45,0.5,0.55,0.6,0.65,0.7,0.75,0.8,1},{"F","D","C","C+","B-","B","B+","A-","A","A+"}))))</f>
        <v/>
      </c>
      <c r="AB20" s="2" t="str">
        <f>IF(COUNT($A20)=0,"",IF(Z20="","--",IF(Z20="3E","3E",LOOKUP(Z20/AB$2,{0,0.4,0.45,0.5,0.55,0.6,0.65,0.7,0.75,0.8,1},{0,2,2.25,2.5,2.75,3,3.25,3.5,3.75,4}))))</f>
        <v/>
      </c>
      <c r="AC20" s="3" t="str">
        <f>IF(COUNT($A20)=0,"",IF($A20&lt;&gt;DRAFT!$B22,"ERR",IF(DRAFT!CF22&gt;0,DRAFT!CF22,"")))</f>
        <v/>
      </c>
      <c r="AD20" s="3" t="str">
        <f>IF(COUNT($A20)=0,"",IF(AC20="3E","3E",IF(AC20="","I",LOOKUP(AC20/AE$2,{0,0.4,0.45,0.5,0.55,0.6,0.65,0.7,0.75,0.8,1},{"F","D","C","C+","B-","B","B+","A-","A","A+"}))))</f>
        <v/>
      </c>
      <c r="AE20" s="2" t="str">
        <f>IF(COUNT($A20)=0,"",IF(AC20="","--",IF(AC20="3E","3E",LOOKUP(AC20/AE$2,{0,0.4,0.45,0.5,0.55,0.6,0.65,0.7,0.75,0.8,1},{0,2,2.25,2.5,2.75,3,3.25,3.5,3.75,4}))))</f>
        <v/>
      </c>
      <c r="AF20" s="3" t="str">
        <f>IF($A20&lt;&gt;DRAFT!$B22,"ERR",IF(OR(COUNT($A20)=0,COUNT(DRAFT!CI22:CK22,DRAFT!CM22:CO22)=0),"",CEILING(SUM(DRAFT!CL22,DRAFT!CP22),1)))</f>
        <v/>
      </c>
      <c r="AG20" s="3" t="str">
        <f>IF(COUNT($A20)=0,"",IF(AF20="3E","3E",IF(AF20="","I",LOOKUP(AF20/AH$2,{0,0.4,0.45,0.5,0.55,0.6,0.65,0.7,0.75,0.8,1},{"F","D","C","C+","B-","B","B+","A-","A","A+"}))))</f>
        <v/>
      </c>
      <c r="AH20" s="2" t="str">
        <f>IF(COUNT($A20)=0,"",IF(AF20="","--",IF(AF20="3E","3E",LOOKUP(AF20/AH$2,{0,0.4,0.45,0.5,0.55,0.6,0.65,0.7,0.75,0.8,1},{0,2,2.25,2.5,2.75,3,3.25,3.5,3.75,4}))))</f>
        <v/>
      </c>
      <c r="AI20" s="11" t="str">
        <f>IF(OR(COUNT($A20)=0,COUNT(B20:AH20)=0),"",IF(COUNTIF(B20:AH20,"3E")&gt;0,"3E",IF(DRAFT!$A22="R",TRUNC(SUMPRODUCT(RGP,RCP)/TCP,3),TRUNC((SUMPRODUCT(--(IMDGP&gt;0)*IMDGP,IMCP)+CEILING(DRAFT!$CQ22*42,0.25))/TCP,3))))</f>
        <v/>
      </c>
      <c r="AJ20" s="3" t="str">
        <f>IF(OR(COUNT($A20)=0,COUNT(B20:AH20)=0),"",IF(COUNTIF(B20:AH20,"3E")&gt;0,"3E",IF(DRAFT!$A22="R",SUMPRODUCT(--(RGP&gt;=2),RCP),SUMPRODUCT(--(IMDGP&gt;0),--(IMGP=0),IMCP)+DRAFT!$CR22)))</f>
        <v/>
      </c>
      <c r="AK20" s="3" t="str">
        <f>IF(OR(COUNT($A20)=0,COUNT(B20:AH20)=0),"",IF(COUNTIF(B20:AJ20,"3E")&gt;0,"3E",IF(AND(DRAFT!$A22="IM",OR($AI20&gt;DRAFT!$CQ22,$AJ20&gt;DRAFT!$CR22)),"IMPROVED",IF(AND(DRAFT!$A22="IM",$AI20&lt;=DRAFT!$CQ22,$AJ20&lt;=DRAFT!$CR22),"NOT IMPROVED",IF(AND(AH20&gt;=2,AI20&gt;=2,AJ20&gt;=30),"PASS","FAIL")))))</f>
        <v/>
      </c>
      <c r="AL20" s="3" t="str">
        <f t="shared" si="0"/>
        <v/>
      </c>
      <c r="AM20" s="3" t="str">
        <f t="shared" si="1"/>
        <v/>
      </c>
    </row>
    <row r="21" spans="1:39" ht="18.95" customHeight="1" x14ac:dyDescent="0.25">
      <c r="A21" s="4" t="str">
        <f>IF(DRAFT!$B23="","",DRAFT!$B23)</f>
        <v/>
      </c>
      <c r="B21" s="3" t="str">
        <f>IF(COUNT($A21)=0,"",IF($A21&lt;&gt;DRAFT!$B23,"ERR",IF(DRAFT!I23="3E","3E",IF(COUNT(DRAFT!E23,DRAFT!I23)&gt;0,DRAFT!J23,""))))</f>
        <v/>
      </c>
      <c r="C21" s="3" t="str">
        <f>IF(COUNT($A21)=0,"",IF(B21="3E","3E",IF(B21="","I",LOOKUP(B21/D$2,{0,0.4,0.45,0.5,0.55,0.6,0.65,0.7,0.75,0.8,1},{"F","D","C","C+","B-","B","B+","A-","A","A+"}))))</f>
        <v/>
      </c>
      <c r="D21" s="2" t="str">
        <f>IF(COUNT($A21)=0,"",IF(B21="","--",IF(B21="3E","3E",LOOKUP(B21/D$2,{0,0.4,0.45,0.5,0.55,0.6,0.65,0.7,0.75,0.8,1},{0,2,2.25,2.5,2.75,3,3.25,3.5,3.75,4}))))</f>
        <v/>
      </c>
      <c r="E21" s="3" t="str">
        <f>IF(COUNT($A21)=0,"",IF($A21&lt;&gt;DRAFT!$B23,"ERR",IF(DRAFT!R23="3E","3E",IF(COUNT(DRAFT!N23,DRAFT!R23)&gt;0,DRAFT!S23,""))))</f>
        <v/>
      </c>
      <c r="F21" s="3" t="str">
        <f>IF(COUNT($A21)=0,"",IF(E21="3E","3E",IF(E21="","I",LOOKUP(E21/G$2,{0,0.4,0.45,0.5,0.55,0.6,0.65,0.7,0.75,0.8,1},{"F","D","C","C+","B-","B","B+","A-","A","A+"}))))</f>
        <v/>
      </c>
      <c r="G21" s="2" t="str">
        <f>IF(COUNT($A21)=0,"",IF(E21="","--",IF(E21="3E","3E",LOOKUP(E21/G$2,{0,0.4,0.45,0.5,0.55,0.6,0.65,0.7,0.75,0.8,1},{0,2,2.25,2.5,2.75,3,3.25,3.5,3.75,4}))))</f>
        <v/>
      </c>
      <c r="H21" s="3" t="str">
        <f>IF(COUNT($A21)=0,"",IF($A21&lt;&gt;DRAFT!$B23,"ERR",IF(DRAFT!AA23="3E","3E",IF(COUNT(DRAFT!W23,DRAFT!AA23)&gt;0,DRAFT!AB23,""))))</f>
        <v/>
      </c>
      <c r="I21" s="3" t="str">
        <f>IF(COUNT($A21)=0,"",IF(H21="3E","3E",IF(H21="","I",LOOKUP(H21/J$2,{0,0.4,0.45,0.5,0.55,0.6,0.65,0.7,0.75,0.8,1},{"F","D","C","C+","B-","B","B+","A-","A","A+"}))))</f>
        <v/>
      </c>
      <c r="J21" s="2" t="str">
        <f>IF(COUNT($A21)=0,"",IF(H21="","--",IF(H21="3E","3E",LOOKUP(H21/J$2,{0,0.4,0.45,0.5,0.55,0.6,0.65,0.7,0.75,0.8,1},{0,2,2.25,2.5,2.75,3,3.25,3.5,3.75,4}))))</f>
        <v/>
      </c>
      <c r="K21" s="3" t="str">
        <f>IF(COUNT($A21)=0,"",IF($A21&lt;&gt;DRAFT!$B23,"ERR",IF(DRAFT!AJ23="3E","3E",IF(COUNT(DRAFT!AF23,DRAFT!AJ23)&gt;0,DRAFT!AK23,""))))</f>
        <v/>
      </c>
      <c r="L21" s="3" t="str">
        <f>IF(COUNT($A21)=0,"",IF(K21="3E","3E",IF(K21="","I",LOOKUP(K21/M$2,{0,0.4,0.45,0.5,0.55,0.6,0.65,0.7,0.75,0.8,1},{"F","D","C","C+","B-","B","B+","A-","A","A+"}))))</f>
        <v/>
      </c>
      <c r="M21" s="2" t="str">
        <f>IF(COUNT($A21)=0,"",IF(K21="","--",IF(K21="3E","3E",LOOKUP(K21/M$2,{0,0.4,0.45,0.5,0.55,0.6,0.65,0.7,0.75,0.8,1},{0,2,2.25,2.5,2.75,3,3.25,3.5,3.75,4}))))</f>
        <v/>
      </c>
      <c r="N21" s="3" t="str">
        <f>IF(COUNT($A21)=0,"",IF($A21&lt;&gt;DRAFT!$B23,"ERR",IF(DRAFT!AS23="3E","3E",IF(COUNT(DRAFT!AO23,DRAFT!AS23)&gt;0,DRAFT!AT23,""))))</f>
        <v/>
      </c>
      <c r="O21" s="3" t="str">
        <f>IF(COUNT($A21)=0,"",IF(N21="3E","3E",IF(N21="","I",LOOKUP(N21/P$2,{0,0.4,0.45,0.5,0.55,0.6,0.65,0.7,0.75,0.8,1},{"F","D","C","C+","B-","B","B+","A-","A","A+"}))))</f>
        <v/>
      </c>
      <c r="P21" s="2" t="str">
        <f>IF(COUNT($A21)=0,"",IF(N21="","--",IF(N21="3E","3E",LOOKUP(N21/P$2,{0,0.4,0.45,0.5,0.55,0.6,0.65,0.7,0.75,0.8,1},{0,2,2.25,2.5,2.75,3,3.25,3.5,3.75,4}))))</f>
        <v/>
      </c>
      <c r="Q21" s="3" t="str">
        <f>IF(COUNT($A21)=0,"",IF($A21&lt;&gt;DRAFT!$B23,"ERR",IF(DRAFT!BB23="3E","3E",IF(COUNT(DRAFT!AX23,DRAFT!BB23)&gt;0,DRAFT!BC23,""))))</f>
        <v/>
      </c>
      <c r="R21" s="3" t="str">
        <f>IF(COUNT($A21)=0,"",IF(Q21="3E","3E",IF(Q21="","I",LOOKUP(Q21/S$2,{0,0.4,0.45,0.5,0.55,0.6,0.65,0.7,0.75,0.8,1},{"F","D","C","C+","B-","B","B+","A-","A","A+"}))))</f>
        <v/>
      </c>
      <c r="S21" s="2" t="str">
        <f>IF(COUNT($A21)=0,"",IF(Q21="","--",IF(Q21="3E","3E",LOOKUP(Q21/S$2,{0,0.4,0.45,0.5,0.55,0.6,0.65,0.7,0.75,0.8,1},{0,2,2.25,2.5,2.75,3,3.25,3.5,3.75,4}))))</f>
        <v/>
      </c>
      <c r="T21" s="3" t="str">
        <f>IF(COUNT($A21)=0,"",IF($A21&lt;&gt;DRAFT!$B23,"ERR",IF(DRAFT!BK23="3E","3E",IF(COUNT(DRAFT!BG23,DRAFT!BK23)&gt;0,DRAFT!BL23,""))))</f>
        <v/>
      </c>
      <c r="U21" s="3" t="str">
        <f>IF(COUNT($A21)=0,"",IF(T21="3E","3E",IF(T21="","I",LOOKUP(T21/V$2,{0,0.4,0.45,0.5,0.55,0.6,0.65,0.7,0.75,0.8,1},{"F","D","C","C+","B-","B","B+","A-","A","A+"}))))</f>
        <v/>
      </c>
      <c r="V21" s="2" t="str">
        <f>IF(COUNT($A21)=0,"",IF(T21="","--",IF(T21="3E","3E",LOOKUP(T21/V$2,{0,0.4,0.45,0.5,0.55,0.6,0.65,0.7,0.75,0.8,1},{0,2,2.25,2.5,2.75,3,3.25,3.5,3.75,4}))))</f>
        <v/>
      </c>
      <c r="W21" s="3" t="str">
        <f>IF(COUNT($A21)=0,"",IF($A21&lt;&gt;DRAFT!$B23,"ERR",IF(DRAFT!BT23="3E","3E",IF(COUNT(DRAFT!BP23,DRAFT!BT23)&gt;0,DRAFT!BU23,""))))</f>
        <v/>
      </c>
      <c r="X21" s="3" t="str">
        <f>IF(COUNT($A21)=0,"",IF(W21="3E","3E",IF(W21="","I",LOOKUP(W21/Y$2,{0,0.4,0.45,0.5,0.55,0.6,0.65,0.7,0.75,0.8,1},{"F","D","C","C+","B-","B","B+","A-","A","A+"}))))</f>
        <v/>
      </c>
      <c r="Y21" s="2" t="str">
        <f>IF(COUNT($A21)=0,"",IF(W21="","--",IF(W21="3E","3E",LOOKUP(W21/Y$2,{0,0.4,0.45,0.5,0.55,0.6,0.65,0.7,0.75,0.8,1},{0,2,2.25,2.5,2.75,3,3.25,3.5,3.75,4}))))</f>
        <v/>
      </c>
      <c r="Z21" s="3" t="str">
        <f>IF(COUNT($A21)=0,"",IF($A21&lt;&gt;DRAFT!$B23,"ERR",IF(DRAFT!CC23="3E","3E",IF(COUNT(DRAFT!BY23,DRAFT!CC23)&gt;0,DRAFT!CD23,""))))</f>
        <v/>
      </c>
      <c r="AA21" s="3" t="str">
        <f>IF(COUNT($A21)=0,"",IF(Z21="3E","3E",IF(Z21="","I",LOOKUP(Z21/AB$2,{0,0.4,0.45,0.5,0.55,0.6,0.65,0.7,0.75,0.8,1},{"F","D","C","C+","B-","B","B+","A-","A","A+"}))))</f>
        <v/>
      </c>
      <c r="AB21" s="2" t="str">
        <f>IF(COUNT($A21)=0,"",IF(Z21="","--",IF(Z21="3E","3E",LOOKUP(Z21/AB$2,{0,0.4,0.45,0.5,0.55,0.6,0.65,0.7,0.75,0.8,1},{0,2,2.25,2.5,2.75,3,3.25,3.5,3.75,4}))))</f>
        <v/>
      </c>
      <c r="AC21" s="3" t="str">
        <f>IF(COUNT($A21)=0,"",IF($A21&lt;&gt;DRAFT!$B23,"ERR",IF(DRAFT!CF23&gt;0,DRAFT!CF23,"")))</f>
        <v/>
      </c>
      <c r="AD21" s="3" t="str">
        <f>IF(COUNT($A21)=0,"",IF(AC21="3E","3E",IF(AC21="","I",LOOKUP(AC21/AE$2,{0,0.4,0.45,0.5,0.55,0.6,0.65,0.7,0.75,0.8,1},{"F","D","C","C+","B-","B","B+","A-","A","A+"}))))</f>
        <v/>
      </c>
      <c r="AE21" s="2" t="str">
        <f>IF(COUNT($A21)=0,"",IF(AC21="","--",IF(AC21="3E","3E",LOOKUP(AC21/AE$2,{0,0.4,0.45,0.5,0.55,0.6,0.65,0.7,0.75,0.8,1},{0,2,2.25,2.5,2.75,3,3.25,3.5,3.75,4}))))</f>
        <v/>
      </c>
      <c r="AF21" s="3" t="str">
        <f>IF($A21&lt;&gt;DRAFT!$B23,"ERR",IF(OR(COUNT($A21)=0,COUNT(DRAFT!CI23:CK23,DRAFT!CM23:CO23)=0),"",CEILING(SUM(DRAFT!CL23,DRAFT!CP23),1)))</f>
        <v/>
      </c>
      <c r="AG21" s="3" t="str">
        <f>IF(COUNT($A21)=0,"",IF(AF21="3E","3E",IF(AF21="","I",LOOKUP(AF21/AH$2,{0,0.4,0.45,0.5,0.55,0.6,0.65,0.7,0.75,0.8,1},{"F","D","C","C+","B-","B","B+","A-","A","A+"}))))</f>
        <v/>
      </c>
      <c r="AH21" s="2" t="str">
        <f>IF(COUNT($A21)=0,"",IF(AF21="","--",IF(AF21="3E","3E",LOOKUP(AF21/AH$2,{0,0.4,0.45,0.5,0.55,0.6,0.65,0.7,0.75,0.8,1},{0,2,2.25,2.5,2.75,3,3.25,3.5,3.75,4}))))</f>
        <v/>
      </c>
      <c r="AI21" s="11" t="str">
        <f>IF(OR(COUNT($A21)=0,COUNT(B21:AH21)=0),"",IF(COUNTIF(B21:AH21,"3E")&gt;0,"3E",IF(DRAFT!$A23="R",TRUNC(SUMPRODUCT(RGP,RCP)/TCP,3),TRUNC((SUMPRODUCT(--(IMDGP&gt;0)*IMDGP,IMCP)+CEILING(DRAFT!$CQ23*42,0.25))/TCP,3))))</f>
        <v/>
      </c>
      <c r="AJ21" s="3" t="str">
        <f>IF(OR(COUNT($A21)=0,COUNT(B21:AH21)=0),"",IF(COUNTIF(B21:AH21,"3E")&gt;0,"3E",IF(DRAFT!$A23="R",SUMPRODUCT(--(RGP&gt;=2),RCP),SUMPRODUCT(--(IMDGP&gt;0),--(IMGP=0),IMCP)+DRAFT!$CR23)))</f>
        <v/>
      </c>
      <c r="AK21" s="3" t="str">
        <f>IF(OR(COUNT($A21)=0,COUNT(B21:AH21)=0),"",IF(COUNTIF(B21:AJ21,"3E")&gt;0,"3E",IF(AND(DRAFT!$A23="IM",OR($AI21&gt;DRAFT!$CQ23,$AJ21&gt;DRAFT!$CR23)),"IMPROVED",IF(AND(DRAFT!$A23="IM",$AI21&lt;=DRAFT!$CQ23,$AJ21&lt;=DRAFT!$CR23),"NOT IMPROVED",IF(AND(AH21&gt;=2,AI21&gt;=2,AJ21&gt;=30),"PASS","FAIL")))))</f>
        <v/>
      </c>
      <c r="AL21" s="3" t="str">
        <f t="shared" si="0"/>
        <v/>
      </c>
      <c r="AM21" s="3" t="str">
        <f t="shared" si="1"/>
        <v/>
      </c>
    </row>
    <row r="22" spans="1:39" ht="18.95" customHeight="1" x14ac:dyDescent="0.25">
      <c r="A22" s="4" t="str">
        <f>IF(DRAFT!$B24="","",DRAFT!$B24)</f>
        <v/>
      </c>
      <c r="B22" s="3" t="str">
        <f>IF(COUNT($A22)=0,"",IF($A22&lt;&gt;DRAFT!$B24,"ERR",IF(DRAFT!I24="3E","3E",IF(COUNT(DRAFT!E24,DRAFT!I24)&gt;0,DRAFT!J24,""))))</f>
        <v/>
      </c>
      <c r="C22" s="3" t="str">
        <f>IF(COUNT($A22)=0,"",IF(B22="3E","3E",IF(B22="","I",LOOKUP(B22/D$2,{0,0.4,0.45,0.5,0.55,0.6,0.65,0.7,0.75,0.8,1},{"F","D","C","C+","B-","B","B+","A-","A","A+"}))))</f>
        <v/>
      </c>
      <c r="D22" s="2" t="str">
        <f>IF(COUNT($A22)=0,"",IF(B22="","--",IF(B22="3E","3E",LOOKUP(B22/D$2,{0,0.4,0.45,0.5,0.55,0.6,0.65,0.7,0.75,0.8,1},{0,2,2.25,2.5,2.75,3,3.25,3.5,3.75,4}))))</f>
        <v/>
      </c>
      <c r="E22" s="3" t="str">
        <f>IF(COUNT($A22)=0,"",IF($A22&lt;&gt;DRAFT!$B24,"ERR",IF(DRAFT!R24="3E","3E",IF(COUNT(DRAFT!N24,DRAFT!R24)&gt;0,DRAFT!S24,""))))</f>
        <v/>
      </c>
      <c r="F22" s="3" t="str">
        <f>IF(COUNT($A22)=0,"",IF(E22="3E","3E",IF(E22="","I",LOOKUP(E22/G$2,{0,0.4,0.45,0.5,0.55,0.6,0.65,0.7,0.75,0.8,1},{"F","D","C","C+","B-","B","B+","A-","A","A+"}))))</f>
        <v/>
      </c>
      <c r="G22" s="2" t="str">
        <f>IF(COUNT($A22)=0,"",IF(E22="","--",IF(E22="3E","3E",LOOKUP(E22/G$2,{0,0.4,0.45,0.5,0.55,0.6,0.65,0.7,0.75,0.8,1},{0,2,2.25,2.5,2.75,3,3.25,3.5,3.75,4}))))</f>
        <v/>
      </c>
      <c r="H22" s="3" t="str">
        <f>IF(COUNT($A22)=0,"",IF($A22&lt;&gt;DRAFT!$B24,"ERR",IF(DRAFT!AA24="3E","3E",IF(COUNT(DRAFT!W24,DRAFT!AA24)&gt;0,DRAFT!AB24,""))))</f>
        <v/>
      </c>
      <c r="I22" s="3" t="str">
        <f>IF(COUNT($A22)=0,"",IF(H22="3E","3E",IF(H22="","I",LOOKUP(H22/J$2,{0,0.4,0.45,0.5,0.55,0.6,0.65,0.7,0.75,0.8,1},{"F","D","C","C+","B-","B","B+","A-","A","A+"}))))</f>
        <v/>
      </c>
      <c r="J22" s="2" t="str">
        <f>IF(COUNT($A22)=0,"",IF(H22="","--",IF(H22="3E","3E",LOOKUP(H22/J$2,{0,0.4,0.45,0.5,0.55,0.6,0.65,0.7,0.75,0.8,1},{0,2,2.25,2.5,2.75,3,3.25,3.5,3.75,4}))))</f>
        <v/>
      </c>
      <c r="K22" s="3" t="str">
        <f>IF(COUNT($A22)=0,"",IF($A22&lt;&gt;DRAFT!$B24,"ERR",IF(DRAFT!AJ24="3E","3E",IF(COUNT(DRAFT!AF24,DRAFT!AJ24)&gt;0,DRAFT!AK24,""))))</f>
        <v/>
      </c>
      <c r="L22" s="3" t="str">
        <f>IF(COUNT($A22)=0,"",IF(K22="3E","3E",IF(K22="","I",LOOKUP(K22/M$2,{0,0.4,0.45,0.5,0.55,0.6,0.65,0.7,0.75,0.8,1},{"F","D","C","C+","B-","B","B+","A-","A","A+"}))))</f>
        <v/>
      </c>
      <c r="M22" s="2" t="str">
        <f>IF(COUNT($A22)=0,"",IF(K22="","--",IF(K22="3E","3E",LOOKUP(K22/M$2,{0,0.4,0.45,0.5,0.55,0.6,0.65,0.7,0.75,0.8,1},{0,2,2.25,2.5,2.75,3,3.25,3.5,3.75,4}))))</f>
        <v/>
      </c>
      <c r="N22" s="3" t="str">
        <f>IF(COUNT($A22)=0,"",IF($A22&lt;&gt;DRAFT!$B24,"ERR",IF(DRAFT!AS24="3E","3E",IF(COUNT(DRAFT!AO24,DRAFT!AS24)&gt;0,DRAFT!AT24,""))))</f>
        <v/>
      </c>
      <c r="O22" s="3" t="str">
        <f>IF(COUNT($A22)=0,"",IF(N22="3E","3E",IF(N22="","I",LOOKUP(N22/P$2,{0,0.4,0.45,0.5,0.55,0.6,0.65,0.7,0.75,0.8,1},{"F","D","C","C+","B-","B","B+","A-","A","A+"}))))</f>
        <v/>
      </c>
      <c r="P22" s="2" t="str">
        <f>IF(COUNT($A22)=0,"",IF(N22="","--",IF(N22="3E","3E",LOOKUP(N22/P$2,{0,0.4,0.45,0.5,0.55,0.6,0.65,0.7,0.75,0.8,1},{0,2,2.25,2.5,2.75,3,3.25,3.5,3.75,4}))))</f>
        <v/>
      </c>
      <c r="Q22" s="3" t="str">
        <f>IF(COUNT($A22)=0,"",IF($A22&lt;&gt;DRAFT!$B24,"ERR",IF(DRAFT!BB24="3E","3E",IF(COUNT(DRAFT!AX24,DRAFT!BB24)&gt;0,DRAFT!BC24,""))))</f>
        <v/>
      </c>
      <c r="R22" s="3" t="str">
        <f>IF(COUNT($A22)=0,"",IF(Q22="3E","3E",IF(Q22="","I",LOOKUP(Q22/S$2,{0,0.4,0.45,0.5,0.55,0.6,0.65,0.7,0.75,0.8,1},{"F","D","C","C+","B-","B","B+","A-","A","A+"}))))</f>
        <v/>
      </c>
      <c r="S22" s="2" t="str">
        <f>IF(COUNT($A22)=0,"",IF(Q22="","--",IF(Q22="3E","3E",LOOKUP(Q22/S$2,{0,0.4,0.45,0.5,0.55,0.6,0.65,0.7,0.75,0.8,1},{0,2,2.25,2.5,2.75,3,3.25,3.5,3.75,4}))))</f>
        <v/>
      </c>
      <c r="T22" s="3" t="str">
        <f>IF(COUNT($A22)=0,"",IF($A22&lt;&gt;DRAFT!$B24,"ERR",IF(DRAFT!BK24="3E","3E",IF(COUNT(DRAFT!BG24,DRAFT!BK24)&gt;0,DRAFT!BL24,""))))</f>
        <v/>
      </c>
      <c r="U22" s="3" t="str">
        <f>IF(COUNT($A22)=0,"",IF(T22="3E","3E",IF(T22="","I",LOOKUP(T22/V$2,{0,0.4,0.45,0.5,0.55,0.6,0.65,0.7,0.75,0.8,1},{"F","D","C","C+","B-","B","B+","A-","A","A+"}))))</f>
        <v/>
      </c>
      <c r="V22" s="2" t="str">
        <f>IF(COUNT($A22)=0,"",IF(T22="","--",IF(T22="3E","3E",LOOKUP(T22/V$2,{0,0.4,0.45,0.5,0.55,0.6,0.65,0.7,0.75,0.8,1},{0,2,2.25,2.5,2.75,3,3.25,3.5,3.75,4}))))</f>
        <v/>
      </c>
      <c r="W22" s="3" t="str">
        <f>IF(COUNT($A22)=0,"",IF($A22&lt;&gt;DRAFT!$B24,"ERR",IF(DRAFT!BT24="3E","3E",IF(COUNT(DRAFT!BP24,DRAFT!BT24)&gt;0,DRAFT!BU24,""))))</f>
        <v/>
      </c>
      <c r="X22" s="3" t="str">
        <f>IF(COUNT($A22)=0,"",IF(W22="3E","3E",IF(W22="","I",LOOKUP(W22/Y$2,{0,0.4,0.45,0.5,0.55,0.6,0.65,0.7,0.75,0.8,1},{"F","D","C","C+","B-","B","B+","A-","A","A+"}))))</f>
        <v/>
      </c>
      <c r="Y22" s="2" t="str">
        <f>IF(COUNT($A22)=0,"",IF(W22="","--",IF(W22="3E","3E",LOOKUP(W22/Y$2,{0,0.4,0.45,0.5,0.55,0.6,0.65,0.7,0.75,0.8,1},{0,2,2.25,2.5,2.75,3,3.25,3.5,3.75,4}))))</f>
        <v/>
      </c>
      <c r="Z22" s="3" t="str">
        <f>IF(COUNT($A22)=0,"",IF($A22&lt;&gt;DRAFT!$B24,"ERR",IF(DRAFT!CC24="3E","3E",IF(COUNT(DRAFT!BY24,DRAFT!CC24)&gt;0,DRAFT!CD24,""))))</f>
        <v/>
      </c>
      <c r="AA22" s="3" t="str">
        <f>IF(COUNT($A22)=0,"",IF(Z22="3E","3E",IF(Z22="","I",LOOKUP(Z22/AB$2,{0,0.4,0.45,0.5,0.55,0.6,0.65,0.7,0.75,0.8,1},{"F","D","C","C+","B-","B","B+","A-","A","A+"}))))</f>
        <v/>
      </c>
      <c r="AB22" s="2" t="str">
        <f>IF(COUNT($A22)=0,"",IF(Z22="","--",IF(Z22="3E","3E",LOOKUP(Z22/AB$2,{0,0.4,0.45,0.5,0.55,0.6,0.65,0.7,0.75,0.8,1},{0,2,2.25,2.5,2.75,3,3.25,3.5,3.75,4}))))</f>
        <v/>
      </c>
      <c r="AC22" s="3" t="str">
        <f>IF(COUNT($A22)=0,"",IF($A22&lt;&gt;DRAFT!$B24,"ERR",IF(DRAFT!CF24&gt;0,DRAFT!CF24,"")))</f>
        <v/>
      </c>
      <c r="AD22" s="3" t="str">
        <f>IF(COUNT($A22)=0,"",IF(AC22="3E","3E",IF(AC22="","I",LOOKUP(AC22/AE$2,{0,0.4,0.45,0.5,0.55,0.6,0.65,0.7,0.75,0.8,1},{"F","D","C","C+","B-","B","B+","A-","A","A+"}))))</f>
        <v/>
      </c>
      <c r="AE22" s="2" t="str">
        <f>IF(COUNT($A22)=0,"",IF(AC22="","--",IF(AC22="3E","3E",LOOKUP(AC22/AE$2,{0,0.4,0.45,0.5,0.55,0.6,0.65,0.7,0.75,0.8,1},{0,2,2.25,2.5,2.75,3,3.25,3.5,3.75,4}))))</f>
        <v/>
      </c>
      <c r="AF22" s="3" t="str">
        <f>IF($A22&lt;&gt;DRAFT!$B24,"ERR",IF(OR(COUNT($A22)=0,COUNT(DRAFT!CI24:CK24,DRAFT!CM24:CO24)=0),"",CEILING(SUM(DRAFT!CL24,DRAFT!CP24),1)))</f>
        <v/>
      </c>
      <c r="AG22" s="3" t="str">
        <f>IF(COUNT($A22)=0,"",IF(AF22="3E","3E",IF(AF22="","I",LOOKUP(AF22/AH$2,{0,0.4,0.45,0.5,0.55,0.6,0.65,0.7,0.75,0.8,1},{"F","D","C","C+","B-","B","B+","A-","A","A+"}))))</f>
        <v/>
      </c>
      <c r="AH22" s="2" t="str">
        <f>IF(COUNT($A22)=0,"",IF(AF22="","--",IF(AF22="3E","3E",LOOKUP(AF22/AH$2,{0,0.4,0.45,0.5,0.55,0.6,0.65,0.7,0.75,0.8,1},{0,2,2.25,2.5,2.75,3,3.25,3.5,3.75,4}))))</f>
        <v/>
      </c>
      <c r="AI22" s="11" t="str">
        <f>IF(OR(COUNT($A22)=0,COUNT(B22:AH22)=0),"",IF(COUNTIF(B22:AH22,"3E")&gt;0,"3E",IF(DRAFT!$A24="R",TRUNC(SUMPRODUCT(RGP,RCP)/TCP,3),TRUNC((SUMPRODUCT(--(IMDGP&gt;0)*IMDGP,IMCP)+CEILING(DRAFT!$CQ24*42,0.25))/TCP,3))))</f>
        <v/>
      </c>
      <c r="AJ22" s="3" t="str">
        <f>IF(OR(COUNT($A22)=0,COUNT(B22:AH22)=0),"",IF(COUNTIF(B22:AH22,"3E")&gt;0,"3E",IF(DRAFT!$A24="R",SUMPRODUCT(--(RGP&gt;=2),RCP),SUMPRODUCT(--(IMDGP&gt;0),--(IMGP=0),IMCP)+DRAFT!$CR24)))</f>
        <v/>
      </c>
      <c r="AK22" s="3" t="str">
        <f>IF(OR(COUNT($A22)=0,COUNT(B22:AH22)=0),"",IF(COUNTIF(B22:AJ22,"3E")&gt;0,"3E",IF(AND(DRAFT!$A24="IM",OR($AI22&gt;DRAFT!$CQ24,$AJ22&gt;DRAFT!$CR24)),"IMPROVED",IF(AND(DRAFT!$A24="IM",$AI22&lt;=DRAFT!$CQ24,$AJ22&lt;=DRAFT!$CR24),"NOT IMPROVED",IF(AND(AH22&gt;=2,AI22&gt;=2,AJ22&gt;=30),"PASS","FAIL")))))</f>
        <v/>
      </c>
      <c r="AL22" s="3" t="str">
        <f t="shared" si="0"/>
        <v/>
      </c>
      <c r="AM22" s="3" t="str">
        <f t="shared" si="1"/>
        <v/>
      </c>
    </row>
    <row r="23" spans="1:39" ht="18.95" customHeight="1" x14ac:dyDescent="0.25">
      <c r="A23" s="4" t="str">
        <f>IF(DRAFT!$B25="","",DRAFT!$B25)</f>
        <v/>
      </c>
      <c r="B23" s="3" t="str">
        <f>IF(COUNT($A23)=0,"",IF($A23&lt;&gt;DRAFT!$B25,"ERR",IF(DRAFT!I25="3E","3E",IF(COUNT(DRAFT!E25,DRAFT!I25)&gt;0,DRAFT!J25,""))))</f>
        <v/>
      </c>
      <c r="C23" s="3" t="str">
        <f>IF(COUNT($A23)=0,"",IF(B23="3E","3E",IF(B23="","I",LOOKUP(B23/D$2,{0,0.4,0.45,0.5,0.55,0.6,0.65,0.7,0.75,0.8,1},{"F","D","C","C+","B-","B","B+","A-","A","A+"}))))</f>
        <v/>
      </c>
      <c r="D23" s="2" t="str">
        <f>IF(COUNT($A23)=0,"",IF(B23="","--",IF(B23="3E","3E",LOOKUP(B23/D$2,{0,0.4,0.45,0.5,0.55,0.6,0.65,0.7,0.75,0.8,1},{0,2,2.25,2.5,2.75,3,3.25,3.5,3.75,4}))))</f>
        <v/>
      </c>
      <c r="E23" s="3" t="str">
        <f>IF(COUNT($A23)=0,"",IF($A23&lt;&gt;DRAFT!$B25,"ERR",IF(DRAFT!R25="3E","3E",IF(COUNT(DRAFT!N25,DRAFT!R25)&gt;0,DRAFT!S25,""))))</f>
        <v/>
      </c>
      <c r="F23" s="3" t="str">
        <f>IF(COUNT($A23)=0,"",IF(E23="3E","3E",IF(E23="","I",LOOKUP(E23/G$2,{0,0.4,0.45,0.5,0.55,0.6,0.65,0.7,0.75,0.8,1},{"F","D","C","C+","B-","B","B+","A-","A","A+"}))))</f>
        <v/>
      </c>
      <c r="G23" s="2" t="str">
        <f>IF(COUNT($A23)=0,"",IF(E23="","--",IF(E23="3E","3E",LOOKUP(E23/G$2,{0,0.4,0.45,0.5,0.55,0.6,0.65,0.7,0.75,0.8,1},{0,2,2.25,2.5,2.75,3,3.25,3.5,3.75,4}))))</f>
        <v/>
      </c>
      <c r="H23" s="3" t="str">
        <f>IF(COUNT($A23)=0,"",IF($A23&lt;&gt;DRAFT!$B25,"ERR",IF(DRAFT!AA25="3E","3E",IF(COUNT(DRAFT!W25,DRAFT!AA25)&gt;0,DRAFT!AB25,""))))</f>
        <v/>
      </c>
      <c r="I23" s="3" t="str">
        <f>IF(COUNT($A23)=0,"",IF(H23="3E","3E",IF(H23="","I",LOOKUP(H23/J$2,{0,0.4,0.45,0.5,0.55,0.6,0.65,0.7,0.75,0.8,1},{"F","D","C","C+","B-","B","B+","A-","A","A+"}))))</f>
        <v/>
      </c>
      <c r="J23" s="2" t="str">
        <f>IF(COUNT($A23)=0,"",IF(H23="","--",IF(H23="3E","3E",LOOKUP(H23/J$2,{0,0.4,0.45,0.5,0.55,0.6,0.65,0.7,0.75,0.8,1},{0,2,2.25,2.5,2.75,3,3.25,3.5,3.75,4}))))</f>
        <v/>
      </c>
      <c r="K23" s="3" t="str">
        <f>IF(COUNT($A23)=0,"",IF($A23&lt;&gt;DRAFT!$B25,"ERR",IF(DRAFT!AJ25="3E","3E",IF(COUNT(DRAFT!AF25,DRAFT!AJ25)&gt;0,DRAFT!AK25,""))))</f>
        <v/>
      </c>
      <c r="L23" s="3" t="str">
        <f>IF(COUNT($A23)=0,"",IF(K23="3E","3E",IF(K23="","I",LOOKUP(K23/M$2,{0,0.4,0.45,0.5,0.55,0.6,0.65,0.7,0.75,0.8,1},{"F","D","C","C+","B-","B","B+","A-","A","A+"}))))</f>
        <v/>
      </c>
      <c r="M23" s="2" t="str">
        <f>IF(COUNT($A23)=0,"",IF(K23="","--",IF(K23="3E","3E",LOOKUP(K23/M$2,{0,0.4,0.45,0.5,0.55,0.6,0.65,0.7,0.75,0.8,1},{0,2,2.25,2.5,2.75,3,3.25,3.5,3.75,4}))))</f>
        <v/>
      </c>
      <c r="N23" s="3" t="str">
        <f>IF(COUNT($A23)=0,"",IF($A23&lt;&gt;DRAFT!$B25,"ERR",IF(DRAFT!AS25="3E","3E",IF(COUNT(DRAFT!AO25,DRAFT!AS25)&gt;0,DRAFT!AT25,""))))</f>
        <v/>
      </c>
      <c r="O23" s="3" t="str">
        <f>IF(COUNT($A23)=0,"",IF(N23="3E","3E",IF(N23="","I",LOOKUP(N23/P$2,{0,0.4,0.45,0.5,0.55,0.6,0.65,0.7,0.75,0.8,1},{"F","D","C","C+","B-","B","B+","A-","A","A+"}))))</f>
        <v/>
      </c>
      <c r="P23" s="2" t="str">
        <f>IF(COUNT($A23)=0,"",IF(N23="","--",IF(N23="3E","3E",LOOKUP(N23/P$2,{0,0.4,0.45,0.5,0.55,0.6,0.65,0.7,0.75,0.8,1},{0,2,2.25,2.5,2.75,3,3.25,3.5,3.75,4}))))</f>
        <v/>
      </c>
      <c r="Q23" s="3" t="str">
        <f>IF(COUNT($A23)=0,"",IF($A23&lt;&gt;DRAFT!$B25,"ERR",IF(DRAFT!BB25="3E","3E",IF(COUNT(DRAFT!AX25,DRAFT!BB25)&gt;0,DRAFT!BC25,""))))</f>
        <v/>
      </c>
      <c r="R23" s="3" t="str">
        <f>IF(COUNT($A23)=0,"",IF(Q23="3E","3E",IF(Q23="","I",LOOKUP(Q23/S$2,{0,0.4,0.45,0.5,0.55,0.6,0.65,0.7,0.75,0.8,1},{"F","D","C","C+","B-","B","B+","A-","A","A+"}))))</f>
        <v/>
      </c>
      <c r="S23" s="2" t="str">
        <f>IF(COUNT($A23)=0,"",IF(Q23="","--",IF(Q23="3E","3E",LOOKUP(Q23/S$2,{0,0.4,0.45,0.5,0.55,0.6,0.65,0.7,0.75,0.8,1},{0,2,2.25,2.5,2.75,3,3.25,3.5,3.75,4}))))</f>
        <v/>
      </c>
      <c r="T23" s="3" t="str">
        <f>IF(COUNT($A23)=0,"",IF($A23&lt;&gt;DRAFT!$B25,"ERR",IF(DRAFT!BK25="3E","3E",IF(COUNT(DRAFT!BG25,DRAFT!BK25)&gt;0,DRAFT!BL25,""))))</f>
        <v/>
      </c>
      <c r="U23" s="3" t="str">
        <f>IF(COUNT($A23)=0,"",IF(T23="3E","3E",IF(T23="","I",LOOKUP(T23/V$2,{0,0.4,0.45,0.5,0.55,0.6,0.65,0.7,0.75,0.8,1},{"F","D","C","C+","B-","B","B+","A-","A","A+"}))))</f>
        <v/>
      </c>
      <c r="V23" s="2" t="str">
        <f>IF(COUNT($A23)=0,"",IF(T23="","--",IF(T23="3E","3E",LOOKUP(T23/V$2,{0,0.4,0.45,0.5,0.55,0.6,0.65,0.7,0.75,0.8,1},{0,2,2.25,2.5,2.75,3,3.25,3.5,3.75,4}))))</f>
        <v/>
      </c>
      <c r="W23" s="3" t="str">
        <f>IF(COUNT($A23)=0,"",IF($A23&lt;&gt;DRAFT!$B25,"ERR",IF(DRAFT!BT25="3E","3E",IF(COUNT(DRAFT!BP25,DRAFT!BT25)&gt;0,DRAFT!BU25,""))))</f>
        <v/>
      </c>
      <c r="X23" s="3" t="str">
        <f>IF(COUNT($A23)=0,"",IF(W23="3E","3E",IF(W23="","I",LOOKUP(W23/Y$2,{0,0.4,0.45,0.5,0.55,0.6,0.65,0.7,0.75,0.8,1},{"F","D","C","C+","B-","B","B+","A-","A","A+"}))))</f>
        <v/>
      </c>
      <c r="Y23" s="2" t="str">
        <f>IF(COUNT($A23)=0,"",IF(W23="","--",IF(W23="3E","3E",LOOKUP(W23/Y$2,{0,0.4,0.45,0.5,0.55,0.6,0.65,0.7,0.75,0.8,1},{0,2,2.25,2.5,2.75,3,3.25,3.5,3.75,4}))))</f>
        <v/>
      </c>
      <c r="Z23" s="3" t="str">
        <f>IF(COUNT($A23)=0,"",IF($A23&lt;&gt;DRAFT!$B25,"ERR",IF(DRAFT!CC25="3E","3E",IF(COUNT(DRAFT!BY25,DRAFT!CC25)&gt;0,DRAFT!CD25,""))))</f>
        <v/>
      </c>
      <c r="AA23" s="3" t="str">
        <f>IF(COUNT($A23)=0,"",IF(Z23="3E","3E",IF(Z23="","I",LOOKUP(Z23/AB$2,{0,0.4,0.45,0.5,0.55,0.6,0.65,0.7,0.75,0.8,1},{"F","D","C","C+","B-","B","B+","A-","A","A+"}))))</f>
        <v/>
      </c>
      <c r="AB23" s="2" t="str">
        <f>IF(COUNT($A23)=0,"",IF(Z23="","--",IF(Z23="3E","3E",LOOKUP(Z23/AB$2,{0,0.4,0.45,0.5,0.55,0.6,0.65,0.7,0.75,0.8,1},{0,2,2.25,2.5,2.75,3,3.25,3.5,3.75,4}))))</f>
        <v/>
      </c>
      <c r="AC23" s="3" t="str">
        <f>IF(COUNT($A23)=0,"",IF($A23&lt;&gt;DRAFT!$B25,"ERR",IF(DRAFT!CF25&gt;0,DRAFT!CF25,"")))</f>
        <v/>
      </c>
      <c r="AD23" s="3" t="str">
        <f>IF(COUNT($A23)=0,"",IF(AC23="3E","3E",IF(AC23="","I",LOOKUP(AC23/AE$2,{0,0.4,0.45,0.5,0.55,0.6,0.65,0.7,0.75,0.8,1},{"F","D","C","C+","B-","B","B+","A-","A","A+"}))))</f>
        <v/>
      </c>
      <c r="AE23" s="2" t="str">
        <f>IF(COUNT($A23)=0,"",IF(AC23="","--",IF(AC23="3E","3E",LOOKUP(AC23/AE$2,{0,0.4,0.45,0.5,0.55,0.6,0.65,0.7,0.75,0.8,1},{0,2,2.25,2.5,2.75,3,3.25,3.5,3.75,4}))))</f>
        <v/>
      </c>
      <c r="AF23" s="3" t="str">
        <f>IF($A23&lt;&gt;DRAFT!$B25,"ERR",IF(OR(COUNT($A23)=0,COUNT(DRAFT!CI25:CK25,DRAFT!CM25:CO25)=0),"",CEILING(SUM(DRAFT!CL25,DRAFT!CP25),1)))</f>
        <v/>
      </c>
      <c r="AG23" s="3" t="str">
        <f>IF(COUNT($A23)=0,"",IF(AF23="3E","3E",IF(AF23="","I",LOOKUP(AF23/AH$2,{0,0.4,0.45,0.5,0.55,0.6,0.65,0.7,0.75,0.8,1},{"F","D","C","C+","B-","B","B+","A-","A","A+"}))))</f>
        <v/>
      </c>
      <c r="AH23" s="2" t="str">
        <f>IF(COUNT($A23)=0,"",IF(AF23="","--",IF(AF23="3E","3E",LOOKUP(AF23/AH$2,{0,0.4,0.45,0.5,0.55,0.6,0.65,0.7,0.75,0.8,1},{0,2,2.25,2.5,2.75,3,3.25,3.5,3.75,4}))))</f>
        <v/>
      </c>
      <c r="AI23" s="11" t="str">
        <f>IF(OR(COUNT($A23)=0,COUNT(B23:AH23)=0),"",IF(COUNTIF(B23:AH23,"3E")&gt;0,"3E",IF(DRAFT!$A25="R",TRUNC(SUMPRODUCT(RGP,RCP)/TCP,3),TRUNC((SUMPRODUCT(--(IMDGP&gt;0)*IMDGP,IMCP)+CEILING(DRAFT!$CQ25*42,0.25))/TCP,3))))</f>
        <v/>
      </c>
      <c r="AJ23" s="3" t="str">
        <f>IF(OR(COUNT($A23)=0,COUNT(B23:AH23)=0),"",IF(COUNTIF(B23:AH23,"3E")&gt;0,"3E",IF(DRAFT!$A25="R",SUMPRODUCT(--(RGP&gt;=2),RCP),SUMPRODUCT(--(IMDGP&gt;0),--(IMGP=0),IMCP)+DRAFT!$CR25)))</f>
        <v/>
      </c>
      <c r="AK23" s="3" t="str">
        <f>IF(OR(COUNT($A23)=0,COUNT(B23:AH23)=0),"",IF(COUNTIF(B23:AJ23,"3E")&gt;0,"3E",IF(AND(DRAFT!$A25="IM",OR($AI23&gt;DRAFT!$CQ25,$AJ23&gt;DRAFT!$CR25)),"IMPROVED",IF(AND(DRAFT!$A25="IM",$AI23&lt;=DRAFT!$CQ25,$AJ23&lt;=DRAFT!$CR25),"NOT IMPROVED",IF(AND(AH23&gt;=2,AI23&gt;=2,AJ23&gt;=30),"PASS","FAIL")))))</f>
        <v/>
      </c>
      <c r="AL23" s="3" t="str">
        <f t="shared" si="0"/>
        <v/>
      </c>
      <c r="AM23" s="3" t="str">
        <f t="shared" si="1"/>
        <v/>
      </c>
    </row>
    <row r="24" spans="1:39" ht="18.95" customHeight="1" x14ac:dyDescent="0.25">
      <c r="A24" s="4" t="str">
        <f>IF(DRAFT!$B26="","",DRAFT!$B26)</f>
        <v/>
      </c>
      <c r="B24" s="3" t="str">
        <f>IF(COUNT($A24)=0,"",IF($A24&lt;&gt;DRAFT!$B26,"ERR",IF(DRAFT!I26="3E","3E",IF(COUNT(DRAFT!E26,DRAFT!I26)&gt;0,DRAFT!J26,""))))</f>
        <v/>
      </c>
      <c r="C24" s="3" t="str">
        <f>IF(COUNT($A24)=0,"",IF(B24="3E","3E",IF(B24="","I",LOOKUP(B24/D$2,{0,0.4,0.45,0.5,0.55,0.6,0.65,0.7,0.75,0.8,1},{"F","D","C","C+","B-","B","B+","A-","A","A+"}))))</f>
        <v/>
      </c>
      <c r="D24" s="2" t="str">
        <f>IF(COUNT($A24)=0,"",IF(B24="","--",IF(B24="3E","3E",LOOKUP(B24/D$2,{0,0.4,0.45,0.5,0.55,0.6,0.65,0.7,0.75,0.8,1},{0,2,2.25,2.5,2.75,3,3.25,3.5,3.75,4}))))</f>
        <v/>
      </c>
      <c r="E24" s="3" t="str">
        <f>IF(COUNT($A24)=0,"",IF($A24&lt;&gt;DRAFT!$B26,"ERR",IF(DRAFT!R26="3E","3E",IF(COUNT(DRAFT!N26,DRAFT!R26)&gt;0,DRAFT!S26,""))))</f>
        <v/>
      </c>
      <c r="F24" s="3" t="str">
        <f>IF(COUNT($A24)=0,"",IF(E24="3E","3E",IF(E24="","I",LOOKUP(E24/G$2,{0,0.4,0.45,0.5,0.55,0.6,0.65,0.7,0.75,0.8,1},{"F","D","C","C+","B-","B","B+","A-","A","A+"}))))</f>
        <v/>
      </c>
      <c r="G24" s="2" t="str">
        <f>IF(COUNT($A24)=0,"",IF(E24="","--",IF(E24="3E","3E",LOOKUP(E24/G$2,{0,0.4,0.45,0.5,0.55,0.6,0.65,0.7,0.75,0.8,1},{0,2,2.25,2.5,2.75,3,3.25,3.5,3.75,4}))))</f>
        <v/>
      </c>
      <c r="H24" s="3" t="str">
        <f>IF(COUNT($A24)=0,"",IF($A24&lt;&gt;DRAFT!$B26,"ERR",IF(DRAFT!AA26="3E","3E",IF(COUNT(DRAFT!W26,DRAFT!AA26)&gt;0,DRAFT!AB26,""))))</f>
        <v/>
      </c>
      <c r="I24" s="3" t="str">
        <f>IF(COUNT($A24)=0,"",IF(H24="3E","3E",IF(H24="","I",LOOKUP(H24/J$2,{0,0.4,0.45,0.5,0.55,0.6,0.65,0.7,0.75,0.8,1},{"F","D","C","C+","B-","B","B+","A-","A","A+"}))))</f>
        <v/>
      </c>
      <c r="J24" s="2" t="str">
        <f>IF(COUNT($A24)=0,"",IF(H24="","--",IF(H24="3E","3E",LOOKUP(H24/J$2,{0,0.4,0.45,0.5,0.55,0.6,0.65,0.7,0.75,0.8,1},{0,2,2.25,2.5,2.75,3,3.25,3.5,3.75,4}))))</f>
        <v/>
      </c>
      <c r="K24" s="3" t="str">
        <f>IF(COUNT($A24)=0,"",IF($A24&lt;&gt;DRAFT!$B26,"ERR",IF(DRAFT!AJ26="3E","3E",IF(COUNT(DRAFT!AF26,DRAFT!AJ26)&gt;0,DRAFT!AK26,""))))</f>
        <v/>
      </c>
      <c r="L24" s="3" t="str">
        <f>IF(COUNT($A24)=0,"",IF(K24="3E","3E",IF(K24="","I",LOOKUP(K24/M$2,{0,0.4,0.45,0.5,0.55,0.6,0.65,0.7,0.75,0.8,1},{"F","D","C","C+","B-","B","B+","A-","A","A+"}))))</f>
        <v/>
      </c>
      <c r="M24" s="2" t="str">
        <f>IF(COUNT($A24)=0,"",IF(K24="","--",IF(K24="3E","3E",LOOKUP(K24/M$2,{0,0.4,0.45,0.5,0.55,0.6,0.65,0.7,0.75,0.8,1},{0,2,2.25,2.5,2.75,3,3.25,3.5,3.75,4}))))</f>
        <v/>
      </c>
      <c r="N24" s="3" t="str">
        <f>IF(COUNT($A24)=0,"",IF($A24&lt;&gt;DRAFT!$B26,"ERR",IF(DRAFT!AS26="3E","3E",IF(COUNT(DRAFT!AO26,DRAFT!AS26)&gt;0,DRAFT!AT26,""))))</f>
        <v/>
      </c>
      <c r="O24" s="3" t="str">
        <f>IF(COUNT($A24)=0,"",IF(N24="3E","3E",IF(N24="","I",LOOKUP(N24/P$2,{0,0.4,0.45,0.5,0.55,0.6,0.65,0.7,0.75,0.8,1},{"F","D","C","C+","B-","B","B+","A-","A","A+"}))))</f>
        <v/>
      </c>
      <c r="P24" s="2" t="str">
        <f>IF(COUNT($A24)=0,"",IF(N24="","--",IF(N24="3E","3E",LOOKUP(N24/P$2,{0,0.4,0.45,0.5,0.55,0.6,0.65,0.7,0.75,0.8,1},{0,2,2.25,2.5,2.75,3,3.25,3.5,3.75,4}))))</f>
        <v/>
      </c>
      <c r="Q24" s="3" t="str">
        <f>IF(COUNT($A24)=0,"",IF($A24&lt;&gt;DRAFT!$B26,"ERR",IF(DRAFT!BB26="3E","3E",IF(COUNT(DRAFT!AX26,DRAFT!BB26)&gt;0,DRAFT!BC26,""))))</f>
        <v/>
      </c>
      <c r="R24" s="3" t="str">
        <f>IF(COUNT($A24)=0,"",IF(Q24="3E","3E",IF(Q24="","I",LOOKUP(Q24/S$2,{0,0.4,0.45,0.5,0.55,0.6,0.65,0.7,0.75,0.8,1},{"F","D","C","C+","B-","B","B+","A-","A","A+"}))))</f>
        <v/>
      </c>
      <c r="S24" s="2" t="str">
        <f>IF(COUNT($A24)=0,"",IF(Q24="","--",IF(Q24="3E","3E",LOOKUP(Q24/S$2,{0,0.4,0.45,0.5,0.55,0.6,0.65,0.7,0.75,0.8,1},{0,2,2.25,2.5,2.75,3,3.25,3.5,3.75,4}))))</f>
        <v/>
      </c>
      <c r="T24" s="3" t="str">
        <f>IF(COUNT($A24)=0,"",IF($A24&lt;&gt;DRAFT!$B26,"ERR",IF(DRAFT!BK26="3E","3E",IF(COUNT(DRAFT!BG26,DRAFT!BK26)&gt;0,DRAFT!BL26,""))))</f>
        <v/>
      </c>
      <c r="U24" s="3" t="str">
        <f>IF(COUNT($A24)=0,"",IF(T24="3E","3E",IF(T24="","I",LOOKUP(T24/V$2,{0,0.4,0.45,0.5,0.55,0.6,0.65,0.7,0.75,0.8,1},{"F","D","C","C+","B-","B","B+","A-","A","A+"}))))</f>
        <v/>
      </c>
      <c r="V24" s="2" t="str">
        <f>IF(COUNT($A24)=0,"",IF(T24="","--",IF(T24="3E","3E",LOOKUP(T24/V$2,{0,0.4,0.45,0.5,0.55,0.6,0.65,0.7,0.75,0.8,1},{0,2,2.25,2.5,2.75,3,3.25,3.5,3.75,4}))))</f>
        <v/>
      </c>
      <c r="W24" s="3" t="str">
        <f>IF(COUNT($A24)=0,"",IF($A24&lt;&gt;DRAFT!$B26,"ERR",IF(DRAFT!BT26="3E","3E",IF(COUNT(DRAFT!BP26,DRAFT!BT26)&gt;0,DRAFT!BU26,""))))</f>
        <v/>
      </c>
      <c r="X24" s="3" t="str">
        <f>IF(COUNT($A24)=0,"",IF(W24="3E","3E",IF(W24="","I",LOOKUP(W24/Y$2,{0,0.4,0.45,0.5,0.55,0.6,0.65,0.7,0.75,0.8,1},{"F","D","C","C+","B-","B","B+","A-","A","A+"}))))</f>
        <v/>
      </c>
      <c r="Y24" s="2" t="str">
        <f>IF(COUNT($A24)=0,"",IF(W24="","--",IF(W24="3E","3E",LOOKUP(W24/Y$2,{0,0.4,0.45,0.5,0.55,0.6,0.65,0.7,0.75,0.8,1},{0,2,2.25,2.5,2.75,3,3.25,3.5,3.75,4}))))</f>
        <v/>
      </c>
      <c r="Z24" s="3" t="str">
        <f>IF(COUNT($A24)=0,"",IF($A24&lt;&gt;DRAFT!$B26,"ERR",IF(DRAFT!CC26="3E","3E",IF(COUNT(DRAFT!BY26,DRAFT!CC26)&gt;0,DRAFT!CD26,""))))</f>
        <v/>
      </c>
      <c r="AA24" s="3" t="str">
        <f>IF(COUNT($A24)=0,"",IF(Z24="3E","3E",IF(Z24="","I",LOOKUP(Z24/AB$2,{0,0.4,0.45,0.5,0.55,0.6,0.65,0.7,0.75,0.8,1},{"F","D","C","C+","B-","B","B+","A-","A","A+"}))))</f>
        <v/>
      </c>
      <c r="AB24" s="2" t="str">
        <f>IF(COUNT($A24)=0,"",IF(Z24="","--",IF(Z24="3E","3E",LOOKUP(Z24/AB$2,{0,0.4,0.45,0.5,0.55,0.6,0.65,0.7,0.75,0.8,1},{0,2,2.25,2.5,2.75,3,3.25,3.5,3.75,4}))))</f>
        <v/>
      </c>
      <c r="AC24" s="3" t="str">
        <f>IF(COUNT($A24)=0,"",IF($A24&lt;&gt;DRAFT!$B26,"ERR",IF(DRAFT!CF26&gt;0,DRAFT!CF26,"")))</f>
        <v/>
      </c>
      <c r="AD24" s="3" t="str">
        <f>IF(COUNT($A24)=0,"",IF(AC24="3E","3E",IF(AC24="","I",LOOKUP(AC24/AE$2,{0,0.4,0.45,0.5,0.55,0.6,0.65,0.7,0.75,0.8,1},{"F","D","C","C+","B-","B","B+","A-","A","A+"}))))</f>
        <v/>
      </c>
      <c r="AE24" s="2" t="str">
        <f>IF(COUNT($A24)=0,"",IF(AC24="","--",IF(AC24="3E","3E",LOOKUP(AC24/AE$2,{0,0.4,0.45,0.5,0.55,0.6,0.65,0.7,0.75,0.8,1},{0,2,2.25,2.5,2.75,3,3.25,3.5,3.75,4}))))</f>
        <v/>
      </c>
      <c r="AF24" s="3" t="str">
        <f>IF($A24&lt;&gt;DRAFT!$B26,"ERR",IF(OR(COUNT($A24)=0,COUNT(DRAFT!CI26:CK26,DRAFT!CM26:CO26)=0),"",CEILING(SUM(DRAFT!CL26,DRAFT!CP26),1)))</f>
        <v/>
      </c>
      <c r="AG24" s="3" t="str">
        <f>IF(COUNT($A24)=0,"",IF(AF24="3E","3E",IF(AF24="","I",LOOKUP(AF24/AH$2,{0,0.4,0.45,0.5,0.55,0.6,0.65,0.7,0.75,0.8,1},{"F","D","C","C+","B-","B","B+","A-","A","A+"}))))</f>
        <v/>
      </c>
      <c r="AH24" s="2" t="str">
        <f>IF(COUNT($A24)=0,"",IF(AF24="","--",IF(AF24="3E","3E",LOOKUP(AF24/AH$2,{0,0.4,0.45,0.5,0.55,0.6,0.65,0.7,0.75,0.8,1},{0,2,2.25,2.5,2.75,3,3.25,3.5,3.75,4}))))</f>
        <v/>
      </c>
      <c r="AI24" s="11" t="str">
        <f>IF(OR(COUNT($A24)=0,COUNT(B24:AH24)=0),"",IF(COUNTIF(B24:AH24,"3E")&gt;0,"3E",IF(DRAFT!$A26="R",TRUNC(SUMPRODUCT(RGP,RCP)/TCP,3),TRUNC((SUMPRODUCT(--(IMDGP&gt;0)*IMDGP,IMCP)+CEILING(DRAFT!$CQ26*42,0.25))/TCP,3))))</f>
        <v/>
      </c>
      <c r="AJ24" s="3" t="str">
        <f>IF(OR(COUNT($A24)=0,COUNT(B24:AH24)=0),"",IF(COUNTIF(B24:AH24,"3E")&gt;0,"3E",IF(DRAFT!$A26="R",SUMPRODUCT(--(RGP&gt;=2),RCP),SUMPRODUCT(--(IMDGP&gt;0),--(IMGP=0),IMCP)+DRAFT!$CR26)))</f>
        <v/>
      </c>
      <c r="AK24" s="3" t="str">
        <f>IF(OR(COUNT($A24)=0,COUNT(B24:AH24)=0),"",IF(COUNTIF(B24:AJ24,"3E")&gt;0,"3E",IF(AND(DRAFT!$A26="IM",OR($AI24&gt;DRAFT!$CQ26,$AJ24&gt;DRAFT!$CR26)),"IMPROVED",IF(AND(DRAFT!$A26="IM",$AI24&lt;=DRAFT!$CQ26,$AJ24&lt;=DRAFT!$CR26),"NOT IMPROVED",IF(AND(AH24&gt;=2,AI24&gt;=2,AJ24&gt;=30),"PASS","FAIL")))))</f>
        <v/>
      </c>
      <c r="AL24" s="3" t="str">
        <f t="shared" si="0"/>
        <v/>
      </c>
      <c r="AM24" s="3" t="str">
        <f t="shared" si="1"/>
        <v/>
      </c>
    </row>
    <row r="25" spans="1:39" ht="18.95" customHeight="1" x14ac:dyDescent="0.25">
      <c r="A25" s="4" t="str">
        <f>IF(DRAFT!$B27="","",DRAFT!$B27)</f>
        <v/>
      </c>
      <c r="B25" s="3" t="str">
        <f>IF(COUNT($A25)=0,"",IF($A25&lt;&gt;DRAFT!$B27,"ERR",IF(DRAFT!I27="3E","3E",IF(COUNT(DRAFT!E27,DRAFT!I27)&gt;0,DRAFT!J27,""))))</f>
        <v/>
      </c>
      <c r="C25" s="3" t="str">
        <f>IF(COUNT($A25)=0,"",IF(B25="3E","3E",IF(B25="","I",LOOKUP(B25/D$2,{0,0.4,0.45,0.5,0.55,0.6,0.65,0.7,0.75,0.8,1},{"F","D","C","C+","B-","B","B+","A-","A","A+"}))))</f>
        <v/>
      </c>
      <c r="D25" s="2" t="str">
        <f>IF(COUNT($A25)=0,"",IF(B25="","--",IF(B25="3E","3E",LOOKUP(B25/D$2,{0,0.4,0.45,0.5,0.55,0.6,0.65,0.7,0.75,0.8,1},{0,2,2.25,2.5,2.75,3,3.25,3.5,3.75,4}))))</f>
        <v/>
      </c>
      <c r="E25" s="3" t="str">
        <f>IF(COUNT($A25)=0,"",IF($A25&lt;&gt;DRAFT!$B27,"ERR",IF(DRAFT!R27="3E","3E",IF(COUNT(DRAFT!N27,DRAFT!R27)&gt;0,DRAFT!S27,""))))</f>
        <v/>
      </c>
      <c r="F25" s="3" t="str">
        <f>IF(COUNT($A25)=0,"",IF(E25="3E","3E",IF(E25="","I",LOOKUP(E25/G$2,{0,0.4,0.45,0.5,0.55,0.6,0.65,0.7,0.75,0.8,1},{"F","D","C","C+","B-","B","B+","A-","A","A+"}))))</f>
        <v/>
      </c>
      <c r="G25" s="2" t="str">
        <f>IF(COUNT($A25)=0,"",IF(E25="","--",IF(E25="3E","3E",LOOKUP(E25/G$2,{0,0.4,0.45,0.5,0.55,0.6,0.65,0.7,0.75,0.8,1},{0,2,2.25,2.5,2.75,3,3.25,3.5,3.75,4}))))</f>
        <v/>
      </c>
      <c r="H25" s="3" t="str">
        <f>IF(COUNT($A25)=0,"",IF($A25&lt;&gt;DRAFT!$B27,"ERR",IF(DRAFT!AA27="3E","3E",IF(COUNT(DRAFT!W27,DRAFT!AA27)&gt;0,DRAFT!AB27,""))))</f>
        <v/>
      </c>
      <c r="I25" s="3" t="str">
        <f>IF(COUNT($A25)=0,"",IF(H25="3E","3E",IF(H25="","I",LOOKUP(H25/J$2,{0,0.4,0.45,0.5,0.55,0.6,0.65,0.7,0.75,0.8,1},{"F","D","C","C+","B-","B","B+","A-","A","A+"}))))</f>
        <v/>
      </c>
      <c r="J25" s="2" t="str">
        <f>IF(COUNT($A25)=0,"",IF(H25="","--",IF(H25="3E","3E",LOOKUP(H25/J$2,{0,0.4,0.45,0.5,0.55,0.6,0.65,0.7,0.75,0.8,1},{0,2,2.25,2.5,2.75,3,3.25,3.5,3.75,4}))))</f>
        <v/>
      </c>
      <c r="K25" s="3" t="str">
        <f>IF(COUNT($A25)=0,"",IF($A25&lt;&gt;DRAFT!$B27,"ERR",IF(DRAFT!AJ27="3E","3E",IF(COUNT(DRAFT!AF27,DRAFT!AJ27)&gt;0,DRAFT!AK27,""))))</f>
        <v/>
      </c>
      <c r="L25" s="3" t="str">
        <f>IF(COUNT($A25)=0,"",IF(K25="3E","3E",IF(K25="","I",LOOKUP(K25/M$2,{0,0.4,0.45,0.5,0.55,0.6,0.65,0.7,0.75,0.8,1},{"F","D","C","C+","B-","B","B+","A-","A","A+"}))))</f>
        <v/>
      </c>
      <c r="M25" s="2" t="str">
        <f>IF(COUNT($A25)=0,"",IF(K25="","--",IF(K25="3E","3E",LOOKUP(K25/M$2,{0,0.4,0.45,0.5,0.55,0.6,0.65,0.7,0.75,0.8,1},{0,2,2.25,2.5,2.75,3,3.25,3.5,3.75,4}))))</f>
        <v/>
      </c>
      <c r="N25" s="3" t="str">
        <f>IF(COUNT($A25)=0,"",IF($A25&lt;&gt;DRAFT!$B27,"ERR",IF(DRAFT!AS27="3E","3E",IF(COUNT(DRAFT!AO27,DRAFT!AS27)&gt;0,DRAFT!AT27,""))))</f>
        <v/>
      </c>
      <c r="O25" s="3" t="str">
        <f>IF(COUNT($A25)=0,"",IF(N25="3E","3E",IF(N25="","I",LOOKUP(N25/P$2,{0,0.4,0.45,0.5,0.55,0.6,0.65,0.7,0.75,0.8,1},{"F","D","C","C+","B-","B","B+","A-","A","A+"}))))</f>
        <v/>
      </c>
      <c r="P25" s="2" t="str">
        <f>IF(COUNT($A25)=0,"",IF(N25="","--",IF(N25="3E","3E",LOOKUP(N25/P$2,{0,0.4,0.45,0.5,0.55,0.6,0.65,0.7,0.75,0.8,1},{0,2,2.25,2.5,2.75,3,3.25,3.5,3.75,4}))))</f>
        <v/>
      </c>
      <c r="Q25" s="3" t="str">
        <f>IF(COUNT($A25)=0,"",IF($A25&lt;&gt;DRAFT!$B27,"ERR",IF(DRAFT!BB27="3E","3E",IF(COUNT(DRAFT!AX27,DRAFT!BB27)&gt;0,DRAFT!BC27,""))))</f>
        <v/>
      </c>
      <c r="R25" s="3" t="str">
        <f>IF(COUNT($A25)=0,"",IF(Q25="3E","3E",IF(Q25="","I",LOOKUP(Q25/S$2,{0,0.4,0.45,0.5,0.55,0.6,0.65,0.7,0.75,0.8,1},{"F","D","C","C+","B-","B","B+","A-","A","A+"}))))</f>
        <v/>
      </c>
      <c r="S25" s="2" t="str">
        <f>IF(COUNT($A25)=0,"",IF(Q25="","--",IF(Q25="3E","3E",LOOKUP(Q25/S$2,{0,0.4,0.45,0.5,0.55,0.6,0.65,0.7,0.75,0.8,1},{0,2,2.25,2.5,2.75,3,3.25,3.5,3.75,4}))))</f>
        <v/>
      </c>
      <c r="T25" s="3" t="str">
        <f>IF(COUNT($A25)=0,"",IF($A25&lt;&gt;DRAFT!$B27,"ERR",IF(DRAFT!BK27="3E","3E",IF(COUNT(DRAFT!BG27,DRAFT!BK27)&gt;0,DRAFT!BL27,""))))</f>
        <v/>
      </c>
      <c r="U25" s="3" t="str">
        <f>IF(COUNT($A25)=0,"",IF(T25="3E","3E",IF(T25="","I",LOOKUP(T25/V$2,{0,0.4,0.45,0.5,0.55,0.6,0.65,0.7,0.75,0.8,1},{"F","D","C","C+","B-","B","B+","A-","A","A+"}))))</f>
        <v/>
      </c>
      <c r="V25" s="2" t="str">
        <f>IF(COUNT($A25)=0,"",IF(T25="","--",IF(T25="3E","3E",LOOKUP(T25/V$2,{0,0.4,0.45,0.5,0.55,0.6,0.65,0.7,0.75,0.8,1},{0,2,2.25,2.5,2.75,3,3.25,3.5,3.75,4}))))</f>
        <v/>
      </c>
      <c r="W25" s="3" t="str">
        <f>IF(COUNT($A25)=0,"",IF($A25&lt;&gt;DRAFT!$B27,"ERR",IF(DRAFT!BT27="3E","3E",IF(COUNT(DRAFT!BP27,DRAFT!BT27)&gt;0,DRAFT!BU27,""))))</f>
        <v/>
      </c>
      <c r="X25" s="3" t="str">
        <f>IF(COUNT($A25)=0,"",IF(W25="3E","3E",IF(W25="","I",LOOKUP(W25/Y$2,{0,0.4,0.45,0.5,0.55,0.6,0.65,0.7,0.75,0.8,1},{"F","D","C","C+","B-","B","B+","A-","A","A+"}))))</f>
        <v/>
      </c>
      <c r="Y25" s="2" t="str">
        <f>IF(COUNT($A25)=0,"",IF(W25="","--",IF(W25="3E","3E",LOOKUP(W25/Y$2,{0,0.4,0.45,0.5,0.55,0.6,0.65,0.7,0.75,0.8,1},{0,2,2.25,2.5,2.75,3,3.25,3.5,3.75,4}))))</f>
        <v/>
      </c>
      <c r="Z25" s="3" t="str">
        <f>IF(COUNT($A25)=0,"",IF($A25&lt;&gt;DRAFT!$B27,"ERR",IF(DRAFT!CC27="3E","3E",IF(COUNT(DRAFT!BY27,DRAFT!CC27)&gt;0,DRAFT!CD27,""))))</f>
        <v/>
      </c>
      <c r="AA25" s="3" t="str">
        <f>IF(COUNT($A25)=0,"",IF(Z25="3E","3E",IF(Z25="","I",LOOKUP(Z25/AB$2,{0,0.4,0.45,0.5,0.55,0.6,0.65,0.7,0.75,0.8,1},{"F","D","C","C+","B-","B","B+","A-","A","A+"}))))</f>
        <v/>
      </c>
      <c r="AB25" s="2" t="str">
        <f>IF(COUNT($A25)=0,"",IF(Z25="","--",IF(Z25="3E","3E",LOOKUP(Z25/AB$2,{0,0.4,0.45,0.5,0.55,0.6,0.65,0.7,0.75,0.8,1},{0,2,2.25,2.5,2.75,3,3.25,3.5,3.75,4}))))</f>
        <v/>
      </c>
      <c r="AC25" s="3" t="str">
        <f>IF(COUNT($A25)=0,"",IF($A25&lt;&gt;DRAFT!$B27,"ERR",IF(DRAFT!CF27&gt;0,DRAFT!CF27,"")))</f>
        <v/>
      </c>
      <c r="AD25" s="3" t="str">
        <f>IF(COUNT($A25)=0,"",IF(AC25="3E","3E",IF(AC25="","I",LOOKUP(AC25/AE$2,{0,0.4,0.45,0.5,0.55,0.6,0.65,0.7,0.75,0.8,1},{"F","D","C","C+","B-","B","B+","A-","A","A+"}))))</f>
        <v/>
      </c>
      <c r="AE25" s="2" t="str">
        <f>IF(COUNT($A25)=0,"",IF(AC25="","--",IF(AC25="3E","3E",LOOKUP(AC25/AE$2,{0,0.4,0.45,0.5,0.55,0.6,0.65,0.7,0.75,0.8,1},{0,2,2.25,2.5,2.75,3,3.25,3.5,3.75,4}))))</f>
        <v/>
      </c>
      <c r="AF25" s="3" t="str">
        <f>IF($A25&lt;&gt;DRAFT!$B27,"ERR",IF(OR(COUNT($A25)=0,COUNT(DRAFT!CI27:CK27,DRAFT!CM27:CO27)=0),"",CEILING(SUM(DRAFT!CL27,DRAFT!CP27),1)))</f>
        <v/>
      </c>
      <c r="AG25" s="3" t="str">
        <f>IF(COUNT($A25)=0,"",IF(AF25="3E","3E",IF(AF25="","I",LOOKUP(AF25/AH$2,{0,0.4,0.45,0.5,0.55,0.6,0.65,0.7,0.75,0.8,1},{"F","D","C","C+","B-","B","B+","A-","A","A+"}))))</f>
        <v/>
      </c>
      <c r="AH25" s="2" t="str">
        <f>IF(COUNT($A25)=0,"",IF(AF25="","--",IF(AF25="3E","3E",LOOKUP(AF25/AH$2,{0,0.4,0.45,0.5,0.55,0.6,0.65,0.7,0.75,0.8,1},{0,2,2.25,2.5,2.75,3,3.25,3.5,3.75,4}))))</f>
        <v/>
      </c>
      <c r="AI25" s="11" t="str">
        <f>IF(OR(COUNT($A25)=0,COUNT(B25:AH25)=0),"",IF(COUNTIF(B25:AH25,"3E")&gt;0,"3E",IF(DRAFT!$A27="R",TRUNC(SUMPRODUCT(RGP,RCP)/TCP,3),TRUNC((SUMPRODUCT(--(IMDGP&gt;0)*IMDGP,IMCP)+CEILING(DRAFT!$CQ27*42,0.25))/TCP,3))))</f>
        <v/>
      </c>
      <c r="AJ25" s="3" t="str">
        <f>IF(OR(COUNT($A25)=0,COUNT(B25:AH25)=0),"",IF(COUNTIF(B25:AH25,"3E")&gt;0,"3E",IF(DRAFT!$A27="R",SUMPRODUCT(--(RGP&gt;=2),RCP),SUMPRODUCT(--(IMDGP&gt;0),--(IMGP=0),IMCP)+DRAFT!$CR27)))</f>
        <v/>
      </c>
      <c r="AK25" s="3" t="str">
        <f>IF(OR(COUNT($A25)=0,COUNT(B25:AH25)=0),"",IF(COUNTIF(B25:AJ25,"3E")&gt;0,"3E",IF(AND(DRAFT!$A27="IM",OR($AI25&gt;DRAFT!$CQ27,$AJ25&gt;DRAFT!$CR27)),"IMPROVED",IF(AND(DRAFT!$A27="IM",$AI25&lt;=DRAFT!$CQ27,$AJ25&lt;=DRAFT!$CR27),"NOT IMPROVED",IF(AND(AH25&gt;=2,AI25&gt;=2,AJ25&gt;=30),"PASS","FAIL")))))</f>
        <v/>
      </c>
      <c r="AL25" s="3" t="str">
        <f t="shared" si="0"/>
        <v/>
      </c>
      <c r="AM25" s="3" t="str">
        <f t="shared" si="1"/>
        <v/>
      </c>
    </row>
    <row r="26" spans="1:39" ht="18.95" customHeight="1" x14ac:dyDescent="0.25">
      <c r="A26" s="4" t="str">
        <f>IF(DRAFT!$B28="","",DRAFT!$B28)</f>
        <v/>
      </c>
      <c r="B26" s="3" t="str">
        <f>IF(COUNT($A26)=0,"",IF($A26&lt;&gt;DRAFT!$B28,"ERR",IF(DRAFT!I28="3E","3E",IF(COUNT(DRAFT!E28,DRAFT!I28)&gt;0,DRAFT!J28,""))))</f>
        <v/>
      </c>
      <c r="C26" s="3" t="str">
        <f>IF(COUNT($A26)=0,"",IF(B26="3E","3E",IF(B26="","I",LOOKUP(B26/D$2,{0,0.4,0.45,0.5,0.55,0.6,0.65,0.7,0.75,0.8,1},{"F","D","C","C+","B-","B","B+","A-","A","A+"}))))</f>
        <v/>
      </c>
      <c r="D26" s="2" t="str">
        <f>IF(COUNT($A26)=0,"",IF(B26="","--",IF(B26="3E","3E",LOOKUP(B26/D$2,{0,0.4,0.45,0.5,0.55,0.6,0.65,0.7,0.75,0.8,1},{0,2,2.25,2.5,2.75,3,3.25,3.5,3.75,4}))))</f>
        <v/>
      </c>
      <c r="E26" s="3" t="str">
        <f>IF(COUNT($A26)=0,"",IF($A26&lt;&gt;DRAFT!$B28,"ERR",IF(DRAFT!R28="3E","3E",IF(COUNT(DRAFT!N28,DRAFT!R28)&gt;0,DRAFT!S28,""))))</f>
        <v/>
      </c>
      <c r="F26" s="3" t="str">
        <f>IF(COUNT($A26)=0,"",IF(E26="3E","3E",IF(E26="","I",LOOKUP(E26/G$2,{0,0.4,0.45,0.5,0.55,0.6,0.65,0.7,0.75,0.8,1},{"F","D","C","C+","B-","B","B+","A-","A","A+"}))))</f>
        <v/>
      </c>
      <c r="G26" s="2" t="str">
        <f>IF(COUNT($A26)=0,"",IF(E26="","--",IF(E26="3E","3E",LOOKUP(E26/G$2,{0,0.4,0.45,0.5,0.55,0.6,0.65,0.7,0.75,0.8,1},{0,2,2.25,2.5,2.75,3,3.25,3.5,3.75,4}))))</f>
        <v/>
      </c>
      <c r="H26" s="3" t="str">
        <f>IF(COUNT($A26)=0,"",IF($A26&lt;&gt;DRAFT!$B28,"ERR",IF(DRAFT!AA28="3E","3E",IF(COUNT(DRAFT!W28,DRAFT!AA28)&gt;0,DRAFT!AB28,""))))</f>
        <v/>
      </c>
      <c r="I26" s="3" t="str">
        <f>IF(COUNT($A26)=0,"",IF(H26="3E","3E",IF(H26="","I",LOOKUP(H26/J$2,{0,0.4,0.45,0.5,0.55,0.6,0.65,0.7,0.75,0.8,1},{"F","D","C","C+","B-","B","B+","A-","A","A+"}))))</f>
        <v/>
      </c>
      <c r="J26" s="2" t="str">
        <f>IF(COUNT($A26)=0,"",IF(H26="","--",IF(H26="3E","3E",LOOKUP(H26/J$2,{0,0.4,0.45,0.5,0.55,0.6,0.65,0.7,0.75,0.8,1},{0,2,2.25,2.5,2.75,3,3.25,3.5,3.75,4}))))</f>
        <v/>
      </c>
      <c r="K26" s="3" t="str">
        <f>IF(COUNT($A26)=0,"",IF($A26&lt;&gt;DRAFT!$B28,"ERR",IF(DRAFT!AJ28="3E","3E",IF(COUNT(DRAFT!AF28,DRAFT!AJ28)&gt;0,DRAFT!AK28,""))))</f>
        <v/>
      </c>
      <c r="L26" s="3" t="str">
        <f>IF(COUNT($A26)=0,"",IF(K26="3E","3E",IF(K26="","I",LOOKUP(K26/M$2,{0,0.4,0.45,0.5,0.55,0.6,0.65,0.7,0.75,0.8,1},{"F","D","C","C+","B-","B","B+","A-","A","A+"}))))</f>
        <v/>
      </c>
      <c r="M26" s="2" t="str">
        <f>IF(COUNT($A26)=0,"",IF(K26="","--",IF(K26="3E","3E",LOOKUP(K26/M$2,{0,0.4,0.45,0.5,0.55,0.6,0.65,0.7,0.75,0.8,1},{0,2,2.25,2.5,2.75,3,3.25,3.5,3.75,4}))))</f>
        <v/>
      </c>
      <c r="N26" s="3" t="str">
        <f>IF(COUNT($A26)=0,"",IF($A26&lt;&gt;DRAFT!$B28,"ERR",IF(DRAFT!AS28="3E","3E",IF(COUNT(DRAFT!AO28,DRAFT!AS28)&gt;0,DRAFT!AT28,""))))</f>
        <v/>
      </c>
      <c r="O26" s="3" t="str">
        <f>IF(COUNT($A26)=0,"",IF(N26="3E","3E",IF(N26="","I",LOOKUP(N26/P$2,{0,0.4,0.45,0.5,0.55,0.6,0.65,0.7,0.75,0.8,1},{"F","D","C","C+","B-","B","B+","A-","A","A+"}))))</f>
        <v/>
      </c>
      <c r="P26" s="2" t="str">
        <f>IF(COUNT($A26)=0,"",IF(N26="","--",IF(N26="3E","3E",LOOKUP(N26/P$2,{0,0.4,0.45,0.5,0.55,0.6,0.65,0.7,0.75,0.8,1},{0,2,2.25,2.5,2.75,3,3.25,3.5,3.75,4}))))</f>
        <v/>
      </c>
      <c r="Q26" s="3" t="str">
        <f>IF(COUNT($A26)=0,"",IF($A26&lt;&gt;DRAFT!$B28,"ERR",IF(DRAFT!BB28="3E","3E",IF(COUNT(DRAFT!AX28,DRAFT!BB28)&gt;0,DRAFT!BC28,""))))</f>
        <v/>
      </c>
      <c r="R26" s="3" t="str">
        <f>IF(COUNT($A26)=0,"",IF(Q26="3E","3E",IF(Q26="","I",LOOKUP(Q26/S$2,{0,0.4,0.45,0.5,0.55,0.6,0.65,0.7,0.75,0.8,1},{"F","D","C","C+","B-","B","B+","A-","A","A+"}))))</f>
        <v/>
      </c>
      <c r="S26" s="2" t="str">
        <f>IF(COUNT($A26)=0,"",IF(Q26="","--",IF(Q26="3E","3E",LOOKUP(Q26/S$2,{0,0.4,0.45,0.5,0.55,0.6,0.65,0.7,0.75,0.8,1},{0,2,2.25,2.5,2.75,3,3.25,3.5,3.75,4}))))</f>
        <v/>
      </c>
      <c r="T26" s="3" t="str">
        <f>IF(COUNT($A26)=0,"",IF($A26&lt;&gt;DRAFT!$B28,"ERR",IF(DRAFT!BK28="3E","3E",IF(COUNT(DRAFT!BG28,DRAFT!BK28)&gt;0,DRAFT!BL28,""))))</f>
        <v/>
      </c>
      <c r="U26" s="3" t="str">
        <f>IF(COUNT($A26)=0,"",IF(T26="3E","3E",IF(T26="","I",LOOKUP(T26/V$2,{0,0.4,0.45,0.5,0.55,0.6,0.65,0.7,0.75,0.8,1},{"F","D","C","C+","B-","B","B+","A-","A","A+"}))))</f>
        <v/>
      </c>
      <c r="V26" s="2" t="str">
        <f>IF(COUNT($A26)=0,"",IF(T26="","--",IF(T26="3E","3E",LOOKUP(T26/V$2,{0,0.4,0.45,0.5,0.55,0.6,0.65,0.7,0.75,0.8,1},{0,2,2.25,2.5,2.75,3,3.25,3.5,3.75,4}))))</f>
        <v/>
      </c>
      <c r="W26" s="3" t="str">
        <f>IF(COUNT($A26)=0,"",IF($A26&lt;&gt;DRAFT!$B28,"ERR",IF(DRAFT!BT28="3E","3E",IF(COUNT(DRAFT!BP28,DRAFT!BT28)&gt;0,DRAFT!BU28,""))))</f>
        <v/>
      </c>
      <c r="X26" s="3" t="str">
        <f>IF(COUNT($A26)=0,"",IF(W26="3E","3E",IF(W26="","I",LOOKUP(W26/Y$2,{0,0.4,0.45,0.5,0.55,0.6,0.65,0.7,0.75,0.8,1},{"F","D","C","C+","B-","B","B+","A-","A","A+"}))))</f>
        <v/>
      </c>
      <c r="Y26" s="2" t="str">
        <f>IF(COUNT($A26)=0,"",IF(W26="","--",IF(W26="3E","3E",LOOKUP(W26/Y$2,{0,0.4,0.45,0.5,0.55,0.6,0.65,0.7,0.75,0.8,1},{0,2,2.25,2.5,2.75,3,3.25,3.5,3.75,4}))))</f>
        <v/>
      </c>
      <c r="Z26" s="3" t="str">
        <f>IF(COUNT($A26)=0,"",IF($A26&lt;&gt;DRAFT!$B28,"ERR",IF(DRAFT!CC28="3E","3E",IF(COUNT(DRAFT!BY28,DRAFT!CC28)&gt;0,DRAFT!CD28,""))))</f>
        <v/>
      </c>
      <c r="AA26" s="3" t="str">
        <f>IF(COUNT($A26)=0,"",IF(Z26="3E","3E",IF(Z26="","I",LOOKUP(Z26/AB$2,{0,0.4,0.45,0.5,0.55,0.6,0.65,0.7,0.75,0.8,1},{"F","D","C","C+","B-","B","B+","A-","A","A+"}))))</f>
        <v/>
      </c>
      <c r="AB26" s="2" t="str">
        <f>IF(COUNT($A26)=0,"",IF(Z26="","--",IF(Z26="3E","3E",LOOKUP(Z26/AB$2,{0,0.4,0.45,0.5,0.55,0.6,0.65,0.7,0.75,0.8,1},{0,2,2.25,2.5,2.75,3,3.25,3.5,3.75,4}))))</f>
        <v/>
      </c>
      <c r="AC26" s="3" t="str">
        <f>IF(COUNT($A26)=0,"",IF($A26&lt;&gt;DRAFT!$B28,"ERR",IF(DRAFT!CF28&gt;0,DRAFT!CF28,"")))</f>
        <v/>
      </c>
      <c r="AD26" s="3" t="str">
        <f>IF(COUNT($A26)=0,"",IF(AC26="3E","3E",IF(AC26="","I",LOOKUP(AC26/AE$2,{0,0.4,0.45,0.5,0.55,0.6,0.65,0.7,0.75,0.8,1},{"F","D","C","C+","B-","B","B+","A-","A","A+"}))))</f>
        <v/>
      </c>
      <c r="AE26" s="2" t="str">
        <f>IF(COUNT($A26)=0,"",IF(AC26="","--",IF(AC26="3E","3E",LOOKUP(AC26/AE$2,{0,0.4,0.45,0.5,0.55,0.6,0.65,0.7,0.75,0.8,1},{0,2,2.25,2.5,2.75,3,3.25,3.5,3.75,4}))))</f>
        <v/>
      </c>
      <c r="AF26" s="3" t="str">
        <f>IF($A26&lt;&gt;DRAFT!$B28,"ERR",IF(OR(COUNT($A26)=0,COUNT(DRAFT!CI28:CK28,DRAFT!CM28:CO28)=0),"",CEILING(SUM(DRAFT!CL28,DRAFT!CP28),1)))</f>
        <v/>
      </c>
      <c r="AG26" s="3" t="str">
        <f>IF(COUNT($A26)=0,"",IF(AF26="3E","3E",IF(AF26="","I",LOOKUP(AF26/AH$2,{0,0.4,0.45,0.5,0.55,0.6,0.65,0.7,0.75,0.8,1},{"F","D","C","C+","B-","B","B+","A-","A","A+"}))))</f>
        <v/>
      </c>
      <c r="AH26" s="2" t="str">
        <f>IF(COUNT($A26)=0,"",IF(AF26="","--",IF(AF26="3E","3E",LOOKUP(AF26/AH$2,{0,0.4,0.45,0.5,0.55,0.6,0.65,0.7,0.75,0.8,1},{0,2,2.25,2.5,2.75,3,3.25,3.5,3.75,4}))))</f>
        <v/>
      </c>
      <c r="AI26" s="11" t="str">
        <f>IF(OR(COUNT($A26)=0,COUNT(B26:AH26)=0),"",IF(COUNTIF(B26:AH26,"3E")&gt;0,"3E",IF(DRAFT!$A28="R",TRUNC(SUMPRODUCT(RGP,RCP)/TCP,3),TRUNC((SUMPRODUCT(--(IMDGP&gt;0)*IMDGP,IMCP)+CEILING(DRAFT!$CQ28*42,0.25))/TCP,3))))</f>
        <v/>
      </c>
      <c r="AJ26" s="3" t="str">
        <f>IF(OR(COUNT($A26)=0,COUNT(B26:AH26)=0),"",IF(COUNTIF(B26:AH26,"3E")&gt;0,"3E",IF(DRAFT!$A28="R",SUMPRODUCT(--(RGP&gt;=2),RCP),SUMPRODUCT(--(IMDGP&gt;0),--(IMGP=0),IMCP)+DRAFT!$CR28)))</f>
        <v/>
      </c>
      <c r="AK26" s="3" t="str">
        <f>IF(OR(COUNT($A26)=0,COUNT(B26:AH26)=0),"",IF(COUNTIF(B26:AJ26,"3E")&gt;0,"3E",IF(AND(DRAFT!$A28="IM",OR($AI26&gt;DRAFT!$CQ28,$AJ26&gt;DRAFT!$CR28)),"IMPROVED",IF(AND(DRAFT!$A28="IM",$AI26&lt;=DRAFT!$CQ28,$AJ26&lt;=DRAFT!$CR28),"NOT IMPROVED",IF(AND(AH26&gt;=2,AI26&gt;=2,AJ26&gt;=30),"PASS","FAIL")))))</f>
        <v/>
      </c>
      <c r="AL26" s="3" t="str">
        <f t="shared" si="0"/>
        <v/>
      </c>
      <c r="AM26" s="3" t="str">
        <f t="shared" si="1"/>
        <v/>
      </c>
    </row>
    <row r="27" spans="1:39" ht="18.95" customHeight="1" x14ac:dyDescent="0.25">
      <c r="A27" s="4" t="str">
        <f>IF(DRAFT!$B29="","",DRAFT!$B29)</f>
        <v/>
      </c>
      <c r="B27" s="3" t="str">
        <f>IF(COUNT($A27)=0,"",IF($A27&lt;&gt;DRAFT!$B29,"ERR",IF(DRAFT!I29="3E","3E",IF(COUNT(DRAFT!E29,DRAFT!I29)&gt;0,DRAFT!J29,""))))</f>
        <v/>
      </c>
      <c r="C27" s="3" t="str">
        <f>IF(COUNT($A27)=0,"",IF(B27="3E","3E",IF(B27="","I",LOOKUP(B27/D$2,{0,0.4,0.45,0.5,0.55,0.6,0.65,0.7,0.75,0.8,1},{"F","D","C","C+","B-","B","B+","A-","A","A+"}))))</f>
        <v/>
      </c>
      <c r="D27" s="2" t="str">
        <f>IF(COUNT($A27)=0,"",IF(B27="","--",IF(B27="3E","3E",LOOKUP(B27/D$2,{0,0.4,0.45,0.5,0.55,0.6,0.65,0.7,0.75,0.8,1},{0,2,2.25,2.5,2.75,3,3.25,3.5,3.75,4}))))</f>
        <v/>
      </c>
      <c r="E27" s="3" t="str">
        <f>IF(COUNT($A27)=0,"",IF($A27&lt;&gt;DRAFT!$B29,"ERR",IF(DRAFT!R29="3E","3E",IF(COUNT(DRAFT!N29,DRAFT!R29)&gt;0,DRAFT!S29,""))))</f>
        <v/>
      </c>
      <c r="F27" s="3" t="str">
        <f>IF(COUNT($A27)=0,"",IF(E27="3E","3E",IF(E27="","I",LOOKUP(E27/G$2,{0,0.4,0.45,0.5,0.55,0.6,0.65,0.7,0.75,0.8,1},{"F","D","C","C+","B-","B","B+","A-","A","A+"}))))</f>
        <v/>
      </c>
      <c r="G27" s="2" t="str">
        <f>IF(COUNT($A27)=0,"",IF(E27="","--",IF(E27="3E","3E",LOOKUP(E27/G$2,{0,0.4,0.45,0.5,0.55,0.6,0.65,0.7,0.75,0.8,1},{0,2,2.25,2.5,2.75,3,3.25,3.5,3.75,4}))))</f>
        <v/>
      </c>
      <c r="H27" s="3" t="str">
        <f>IF(COUNT($A27)=0,"",IF($A27&lt;&gt;DRAFT!$B29,"ERR",IF(DRAFT!AA29="3E","3E",IF(COUNT(DRAFT!W29,DRAFT!AA29)&gt;0,DRAFT!AB29,""))))</f>
        <v/>
      </c>
      <c r="I27" s="3" t="str">
        <f>IF(COUNT($A27)=0,"",IF(H27="3E","3E",IF(H27="","I",LOOKUP(H27/J$2,{0,0.4,0.45,0.5,0.55,0.6,0.65,0.7,0.75,0.8,1},{"F","D","C","C+","B-","B","B+","A-","A","A+"}))))</f>
        <v/>
      </c>
      <c r="J27" s="2" t="str">
        <f>IF(COUNT($A27)=0,"",IF(H27="","--",IF(H27="3E","3E",LOOKUP(H27/J$2,{0,0.4,0.45,0.5,0.55,0.6,0.65,0.7,0.75,0.8,1},{0,2,2.25,2.5,2.75,3,3.25,3.5,3.75,4}))))</f>
        <v/>
      </c>
      <c r="K27" s="3" t="str">
        <f>IF(COUNT($A27)=0,"",IF($A27&lt;&gt;DRAFT!$B29,"ERR",IF(DRAFT!AJ29="3E","3E",IF(COUNT(DRAFT!AF29,DRAFT!AJ29)&gt;0,DRAFT!AK29,""))))</f>
        <v/>
      </c>
      <c r="L27" s="3" t="str">
        <f>IF(COUNT($A27)=0,"",IF(K27="3E","3E",IF(K27="","I",LOOKUP(K27/M$2,{0,0.4,0.45,0.5,0.55,0.6,0.65,0.7,0.75,0.8,1},{"F","D","C","C+","B-","B","B+","A-","A","A+"}))))</f>
        <v/>
      </c>
      <c r="M27" s="2" t="str">
        <f>IF(COUNT($A27)=0,"",IF(K27="","--",IF(K27="3E","3E",LOOKUP(K27/M$2,{0,0.4,0.45,0.5,0.55,0.6,0.65,0.7,0.75,0.8,1},{0,2,2.25,2.5,2.75,3,3.25,3.5,3.75,4}))))</f>
        <v/>
      </c>
      <c r="N27" s="3" t="str">
        <f>IF(COUNT($A27)=0,"",IF($A27&lt;&gt;DRAFT!$B29,"ERR",IF(DRAFT!AS29="3E","3E",IF(COUNT(DRAFT!AO29,DRAFT!AS29)&gt;0,DRAFT!AT29,""))))</f>
        <v/>
      </c>
      <c r="O27" s="3" t="str">
        <f>IF(COUNT($A27)=0,"",IF(N27="3E","3E",IF(N27="","I",LOOKUP(N27/P$2,{0,0.4,0.45,0.5,0.55,0.6,0.65,0.7,0.75,0.8,1},{"F","D","C","C+","B-","B","B+","A-","A","A+"}))))</f>
        <v/>
      </c>
      <c r="P27" s="2" t="str">
        <f>IF(COUNT($A27)=0,"",IF(N27="","--",IF(N27="3E","3E",LOOKUP(N27/P$2,{0,0.4,0.45,0.5,0.55,0.6,0.65,0.7,0.75,0.8,1},{0,2,2.25,2.5,2.75,3,3.25,3.5,3.75,4}))))</f>
        <v/>
      </c>
      <c r="Q27" s="3" t="str">
        <f>IF(COUNT($A27)=0,"",IF($A27&lt;&gt;DRAFT!$B29,"ERR",IF(DRAFT!BB29="3E","3E",IF(COUNT(DRAFT!AX29,DRAFT!BB29)&gt;0,DRAFT!BC29,""))))</f>
        <v/>
      </c>
      <c r="R27" s="3" t="str">
        <f>IF(COUNT($A27)=0,"",IF(Q27="3E","3E",IF(Q27="","I",LOOKUP(Q27/S$2,{0,0.4,0.45,0.5,0.55,0.6,0.65,0.7,0.75,0.8,1},{"F","D","C","C+","B-","B","B+","A-","A","A+"}))))</f>
        <v/>
      </c>
      <c r="S27" s="2" t="str">
        <f>IF(COUNT($A27)=0,"",IF(Q27="","--",IF(Q27="3E","3E",LOOKUP(Q27/S$2,{0,0.4,0.45,0.5,0.55,0.6,0.65,0.7,0.75,0.8,1},{0,2,2.25,2.5,2.75,3,3.25,3.5,3.75,4}))))</f>
        <v/>
      </c>
      <c r="T27" s="3" t="str">
        <f>IF(COUNT($A27)=0,"",IF($A27&lt;&gt;DRAFT!$B29,"ERR",IF(DRAFT!BK29="3E","3E",IF(COUNT(DRAFT!BG29,DRAFT!BK29)&gt;0,DRAFT!BL29,""))))</f>
        <v/>
      </c>
      <c r="U27" s="3" t="str">
        <f>IF(COUNT($A27)=0,"",IF(T27="3E","3E",IF(T27="","I",LOOKUP(T27/V$2,{0,0.4,0.45,0.5,0.55,0.6,0.65,0.7,0.75,0.8,1},{"F","D","C","C+","B-","B","B+","A-","A","A+"}))))</f>
        <v/>
      </c>
      <c r="V27" s="2" t="str">
        <f>IF(COUNT($A27)=0,"",IF(T27="","--",IF(T27="3E","3E",LOOKUP(T27/V$2,{0,0.4,0.45,0.5,0.55,0.6,0.65,0.7,0.75,0.8,1},{0,2,2.25,2.5,2.75,3,3.25,3.5,3.75,4}))))</f>
        <v/>
      </c>
      <c r="W27" s="3" t="str">
        <f>IF(COUNT($A27)=0,"",IF($A27&lt;&gt;DRAFT!$B29,"ERR",IF(DRAFT!BT29="3E","3E",IF(COUNT(DRAFT!BP29,DRAFT!BT29)&gt;0,DRAFT!BU29,""))))</f>
        <v/>
      </c>
      <c r="X27" s="3" t="str">
        <f>IF(COUNT($A27)=0,"",IF(W27="3E","3E",IF(W27="","I",LOOKUP(W27/Y$2,{0,0.4,0.45,0.5,0.55,0.6,0.65,0.7,0.75,0.8,1},{"F","D","C","C+","B-","B","B+","A-","A","A+"}))))</f>
        <v/>
      </c>
      <c r="Y27" s="2" t="str">
        <f>IF(COUNT($A27)=0,"",IF(W27="","--",IF(W27="3E","3E",LOOKUP(W27/Y$2,{0,0.4,0.45,0.5,0.55,0.6,0.65,0.7,0.75,0.8,1},{0,2,2.25,2.5,2.75,3,3.25,3.5,3.75,4}))))</f>
        <v/>
      </c>
      <c r="Z27" s="3" t="str">
        <f>IF(COUNT($A27)=0,"",IF($A27&lt;&gt;DRAFT!$B29,"ERR",IF(DRAFT!CC29="3E","3E",IF(COUNT(DRAFT!BY29,DRAFT!CC29)&gt;0,DRAFT!CD29,""))))</f>
        <v/>
      </c>
      <c r="AA27" s="3" t="str">
        <f>IF(COUNT($A27)=0,"",IF(Z27="3E","3E",IF(Z27="","I",LOOKUP(Z27/AB$2,{0,0.4,0.45,0.5,0.55,0.6,0.65,0.7,0.75,0.8,1},{"F","D","C","C+","B-","B","B+","A-","A","A+"}))))</f>
        <v/>
      </c>
      <c r="AB27" s="2" t="str">
        <f>IF(COUNT($A27)=0,"",IF(Z27="","--",IF(Z27="3E","3E",LOOKUP(Z27/AB$2,{0,0.4,0.45,0.5,0.55,0.6,0.65,0.7,0.75,0.8,1},{0,2,2.25,2.5,2.75,3,3.25,3.5,3.75,4}))))</f>
        <v/>
      </c>
      <c r="AC27" s="3" t="str">
        <f>IF(COUNT($A27)=0,"",IF($A27&lt;&gt;DRAFT!$B29,"ERR",IF(DRAFT!CF29&gt;0,DRAFT!CF29,"")))</f>
        <v/>
      </c>
      <c r="AD27" s="3" t="str">
        <f>IF(COUNT($A27)=0,"",IF(AC27="3E","3E",IF(AC27="","I",LOOKUP(AC27/AE$2,{0,0.4,0.45,0.5,0.55,0.6,0.65,0.7,0.75,0.8,1},{"F","D","C","C+","B-","B","B+","A-","A","A+"}))))</f>
        <v/>
      </c>
      <c r="AE27" s="2" t="str">
        <f>IF(COUNT($A27)=0,"",IF(AC27="","--",IF(AC27="3E","3E",LOOKUP(AC27/AE$2,{0,0.4,0.45,0.5,0.55,0.6,0.65,0.7,0.75,0.8,1},{0,2,2.25,2.5,2.75,3,3.25,3.5,3.75,4}))))</f>
        <v/>
      </c>
      <c r="AF27" s="3" t="str">
        <f>IF($A27&lt;&gt;DRAFT!$B29,"ERR",IF(OR(COUNT($A27)=0,COUNT(DRAFT!CI29:CK29,DRAFT!CM29:CO29)=0),"",CEILING(SUM(DRAFT!CL29,DRAFT!CP29),1)))</f>
        <v/>
      </c>
      <c r="AG27" s="3" t="str">
        <f>IF(COUNT($A27)=0,"",IF(AF27="3E","3E",IF(AF27="","I",LOOKUP(AF27/AH$2,{0,0.4,0.45,0.5,0.55,0.6,0.65,0.7,0.75,0.8,1},{"F","D","C","C+","B-","B","B+","A-","A","A+"}))))</f>
        <v/>
      </c>
      <c r="AH27" s="2" t="str">
        <f>IF(COUNT($A27)=0,"",IF(AF27="","--",IF(AF27="3E","3E",LOOKUP(AF27/AH$2,{0,0.4,0.45,0.5,0.55,0.6,0.65,0.7,0.75,0.8,1},{0,2,2.25,2.5,2.75,3,3.25,3.5,3.75,4}))))</f>
        <v/>
      </c>
      <c r="AI27" s="11" t="str">
        <f>IF(OR(COUNT($A27)=0,COUNT(B27:AH27)=0),"",IF(COUNTIF(B27:AH27,"3E")&gt;0,"3E",IF(DRAFT!$A29="R",TRUNC(SUMPRODUCT(RGP,RCP)/TCP,3),TRUNC((SUMPRODUCT(--(IMDGP&gt;0)*IMDGP,IMCP)+CEILING(DRAFT!$CQ29*42,0.25))/TCP,3))))</f>
        <v/>
      </c>
      <c r="AJ27" s="3" t="str">
        <f>IF(OR(COUNT($A27)=0,COUNT(B27:AH27)=0),"",IF(COUNTIF(B27:AH27,"3E")&gt;0,"3E",IF(DRAFT!$A29="R",SUMPRODUCT(--(RGP&gt;=2),RCP),SUMPRODUCT(--(IMDGP&gt;0),--(IMGP=0),IMCP)+DRAFT!$CR29)))</f>
        <v/>
      </c>
      <c r="AK27" s="3" t="str">
        <f>IF(OR(COUNT($A27)=0,COUNT(B27:AH27)=0),"",IF(COUNTIF(B27:AJ27,"3E")&gt;0,"3E",IF(AND(DRAFT!$A29="IM",OR($AI27&gt;DRAFT!$CQ29,$AJ27&gt;DRAFT!$CR29)),"IMPROVED",IF(AND(DRAFT!$A29="IM",$AI27&lt;=DRAFT!$CQ29,$AJ27&lt;=DRAFT!$CR29),"NOT IMPROVED",IF(AND(AH27&gt;=2,AI27&gt;=2,AJ27&gt;=30),"PASS","FAIL")))))</f>
        <v/>
      </c>
      <c r="AL27" s="3" t="str">
        <f t="shared" si="0"/>
        <v/>
      </c>
      <c r="AM27" s="3" t="str">
        <f t="shared" si="1"/>
        <v/>
      </c>
    </row>
    <row r="28" spans="1:39" ht="18.95" customHeight="1" x14ac:dyDescent="0.25">
      <c r="A28" s="4" t="str">
        <f>IF(DRAFT!$B30="","",DRAFT!$B30)</f>
        <v/>
      </c>
      <c r="B28" s="3" t="str">
        <f>IF(COUNT($A28)=0,"",IF($A28&lt;&gt;DRAFT!$B30,"ERR",IF(DRAFT!I30="3E","3E",IF(COUNT(DRAFT!E30,DRAFT!I30)&gt;0,DRAFT!J30,""))))</f>
        <v/>
      </c>
      <c r="C28" s="3" t="str">
        <f>IF(COUNT($A28)=0,"",IF(B28="3E","3E",IF(B28="","I",LOOKUP(B28/D$2,{0,0.4,0.45,0.5,0.55,0.6,0.65,0.7,0.75,0.8,1},{"F","D","C","C+","B-","B","B+","A-","A","A+"}))))</f>
        <v/>
      </c>
      <c r="D28" s="2" t="str">
        <f>IF(COUNT($A28)=0,"",IF(B28="","--",IF(B28="3E","3E",LOOKUP(B28/D$2,{0,0.4,0.45,0.5,0.55,0.6,0.65,0.7,0.75,0.8,1},{0,2,2.25,2.5,2.75,3,3.25,3.5,3.75,4}))))</f>
        <v/>
      </c>
      <c r="E28" s="3" t="str">
        <f>IF(COUNT($A28)=0,"",IF($A28&lt;&gt;DRAFT!$B30,"ERR",IF(DRAFT!R30="3E","3E",IF(COUNT(DRAFT!N30,DRAFT!R30)&gt;0,DRAFT!S30,""))))</f>
        <v/>
      </c>
      <c r="F28" s="3" t="str">
        <f>IF(COUNT($A28)=0,"",IF(E28="3E","3E",IF(E28="","I",LOOKUP(E28/G$2,{0,0.4,0.45,0.5,0.55,0.6,0.65,0.7,0.75,0.8,1},{"F","D","C","C+","B-","B","B+","A-","A","A+"}))))</f>
        <v/>
      </c>
      <c r="G28" s="2" t="str">
        <f>IF(COUNT($A28)=0,"",IF(E28="","--",IF(E28="3E","3E",LOOKUP(E28/G$2,{0,0.4,0.45,0.5,0.55,0.6,0.65,0.7,0.75,0.8,1},{0,2,2.25,2.5,2.75,3,3.25,3.5,3.75,4}))))</f>
        <v/>
      </c>
      <c r="H28" s="3" t="str">
        <f>IF(COUNT($A28)=0,"",IF($A28&lt;&gt;DRAFT!$B30,"ERR",IF(DRAFT!AA30="3E","3E",IF(COUNT(DRAFT!W30,DRAFT!AA30)&gt;0,DRAFT!AB30,""))))</f>
        <v/>
      </c>
      <c r="I28" s="3" t="str">
        <f>IF(COUNT($A28)=0,"",IF(H28="3E","3E",IF(H28="","I",LOOKUP(H28/J$2,{0,0.4,0.45,0.5,0.55,0.6,0.65,0.7,0.75,0.8,1},{"F","D","C","C+","B-","B","B+","A-","A","A+"}))))</f>
        <v/>
      </c>
      <c r="J28" s="2" t="str">
        <f>IF(COUNT($A28)=0,"",IF(H28="","--",IF(H28="3E","3E",LOOKUP(H28/J$2,{0,0.4,0.45,0.5,0.55,0.6,0.65,0.7,0.75,0.8,1},{0,2,2.25,2.5,2.75,3,3.25,3.5,3.75,4}))))</f>
        <v/>
      </c>
      <c r="K28" s="3" t="str">
        <f>IF(COUNT($A28)=0,"",IF($A28&lt;&gt;DRAFT!$B30,"ERR",IF(DRAFT!AJ30="3E","3E",IF(COUNT(DRAFT!AF30,DRAFT!AJ30)&gt;0,DRAFT!AK30,""))))</f>
        <v/>
      </c>
      <c r="L28" s="3" t="str">
        <f>IF(COUNT($A28)=0,"",IF(K28="3E","3E",IF(K28="","I",LOOKUP(K28/M$2,{0,0.4,0.45,0.5,0.55,0.6,0.65,0.7,0.75,0.8,1},{"F","D","C","C+","B-","B","B+","A-","A","A+"}))))</f>
        <v/>
      </c>
      <c r="M28" s="2" t="str">
        <f>IF(COUNT($A28)=0,"",IF(K28="","--",IF(K28="3E","3E",LOOKUP(K28/M$2,{0,0.4,0.45,0.5,0.55,0.6,0.65,0.7,0.75,0.8,1},{0,2,2.25,2.5,2.75,3,3.25,3.5,3.75,4}))))</f>
        <v/>
      </c>
      <c r="N28" s="3" t="str">
        <f>IF(COUNT($A28)=0,"",IF($A28&lt;&gt;DRAFT!$B30,"ERR",IF(DRAFT!AS30="3E","3E",IF(COUNT(DRAFT!AO30,DRAFT!AS30)&gt;0,DRAFT!AT30,""))))</f>
        <v/>
      </c>
      <c r="O28" s="3" t="str">
        <f>IF(COUNT($A28)=0,"",IF(N28="3E","3E",IF(N28="","I",LOOKUP(N28/P$2,{0,0.4,0.45,0.5,0.55,0.6,0.65,0.7,0.75,0.8,1},{"F","D","C","C+","B-","B","B+","A-","A","A+"}))))</f>
        <v/>
      </c>
      <c r="P28" s="2" t="str">
        <f>IF(COUNT($A28)=0,"",IF(N28="","--",IF(N28="3E","3E",LOOKUP(N28/P$2,{0,0.4,0.45,0.5,0.55,0.6,0.65,0.7,0.75,0.8,1},{0,2,2.25,2.5,2.75,3,3.25,3.5,3.75,4}))))</f>
        <v/>
      </c>
      <c r="Q28" s="3" t="str">
        <f>IF(COUNT($A28)=0,"",IF($A28&lt;&gt;DRAFT!$B30,"ERR",IF(DRAFT!BB30="3E","3E",IF(COUNT(DRAFT!AX30,DRAFT!BB30)&gt;0,DRAFT!BC30,""))))</f>
        <v/>
      </c>
      <c r="R28" s="3" t="str">
        <f>IF(COUNT($A28)=0,"",IF(Q28="3E","3E",IF(Q28="","I",LOOKUP(Q28/S$2,{0,0.4,0.45,0.5,0.55,0.6,0.65,0.7,0.75,0.8,1},{"F","D","C","C+","B-","B","B+","A-","A","A+"}))))</f>
        <v/>
      </c>
      <c r="S28" s="2" t="str">
        <f>IF(COUNT($A28)=0,"",IF(Q28="","--",IF(Q28="3E","3E",LOOKUP(Q28/S$2,{0,0.4,0.45,0.5,0.55,0.6,0.65,0.7,0.75,0.8,1},{0,2,2.25,2.5,2.75,3,3.25,3.5,3.75,4}))))</f>
        <v/>
      </c>
      <c r="T28" s="3" t="str">
        <f>IF(COUNT($A28)=0,"",IF($A28&lt;&gt;DRAFT!$B30,"ERR",IF(DRAFT!BK30="3E","3E",IF(COUNT(DRAFT!BG30,DRAFT!BK30)&gt;0,DRAFT!BL30,""))))</f>
        <v/>
      </c>
      <c r="U28" s="3" t="str">
        <f>IF(COUNT($A28)=0,"",IF(T28="3E","3E",IF(T28="","I",LOOKUP(T28/V$2,{0,0.4,0.45,0.5,0.55,0.6,0.65,0.7,0.75,0.8,1},{"F","D","C","C+","B-","B","B+","A-","A","A+"}))))</f>
        <v/>
      </c>
      <c r="V28" s="2" t="str">
        <f>IF(COUNT($A28)=0,"",IF(T28="","--",IF(T28="3E","3E",LOOKUP(T28/V$2,{0,0.4,0.45,0.5,0.55,0.6,0.65,0.7,0.75,0.8,1},{0,2,2.25,2.5,2.75,3,3.25,3.5,3.75,4}))))</f>
        <v/>
      </c>
      <c r="W28" s="3" t="str">
        <f>IF(COUNT($A28)=0,"",IF($A28&lt;&gt;DRAFT!$B30,"ERR",IF(DRAFT!BT30="3E","3E",IF(COUNT(DRAFT!BP30,DRAFT!BT30)&gt;0,DRAFT!BU30,""))))</f>
        <v/>
      </c>
      <c r="X28" s="3" t="str">
        <f>IF(COUNT($A28)=0,"",IF(W28="3E","3E",IF(W28="","I",LOOKUP(W28/Y$2,{0,0.4,0.45,0.5,0.55,0.6,0.65,0.7,0.75,0.8,1},{"F","D","C","C+","B-","B","B+","A-","A","A+"}))))</f>
        <v/>
      </c>
      <c r="Y28" s="2" t="str">
        <f>IF(COUNT($A28)=0,"",IF(W28="","--",IF(W28="3E","3E",LOOKUP(W28/Y$2,{0,0.4,0.45,0.5,0.55,0.6,0.65,0.7,0.75,0.8,1},{0,2,2.25,2.5,2.75,3,3.25,3.5,3.75,4}))))</f>
        <v/>
      </c>
      <c r="Z28" s="3" t="str">
        <f>IF(COUNT($A28)=0,"",IF($A28&lt;&gt;DRAFT!$B30,"ERR",IF(DRAFT!CC30="3E","3E",IF(COUNT(DRAFT!BY30,DRAFT!CC30)&gt;0,DRAFT!CD30,""))))</f>
        <v/>
      </c>
      <c r="AA28" s="3" t="str">
        <f>IF(COUNT($A28)=0,"",IF(Z28="3E","3E",IF(Z28="","I",LOOKUP(Z28/AB$2,{0,0.4,0.45,0.5,0.55,0.6,0.65,0.7,0.75,0.8,1},{"F","D","C","C+","B-","B","B+","A-","A","A+"}))))</f>
        <v/>
      </c>
      <c r="AB28" s="2" t="str">
        <f>IF(COUNT($A28)=0,"",IF(Z28="","--",IF(Z28="3E","3E",LOOKUP(Z28/AB$2,{0,0.4,0.45,0.5,0.55,0.6,0.65,0.7,0.75,0.8,1},{0,2,2.25,2.5,2.75,3,3.25,3.5,3.75,4}))))</f>
        <v/>
      </c>
      <c r="AC28" s="3" t="str">
        <f>IF(COUNT($A28)=0,"",IF($A28&lt;&gt;DRAFT!$B30,"ERR",IF(DRAFT!CF30&gt;0,DRAFT!CF30,"")))</f>
        <v/>
      </c>
      <c r="AD28" s="3" t="str">
        <f>IF(COUNT($A28)=0,"",IF(AC28="3E","3E",IF(AC28="","I",LOOKUP(AC28/AE$2,{0,0.4,0.45,0.5,0.55,0.6,0.65,0.7,0.75,0.8,1},{"F","D","C","C+","B-","B","B+","A-","A","A+"}))))</f>
        <v/>
      </c>
      <c r="AE28" s="2" t="str">
        <f>IF(COUNT($A28)=0,"",IF(AC28="","--",IF(AC28="3E","3E",LOOKUP(AC28/AE$2,{0,0.4,0.45,0.5,0.55,0.6,0.65,0.7,0.75,0.8,1},{0,2,2.25,2.5,2.75,3,3.25,3.5,3.75,4}))))</f>
        <v/>
      </c>
      <c r="AF28" s="3" t="str">
        <f>IF($A28&lt;&gt;DRAFT!$B30,"ERR",IF(OR(COUNT($A28)=0,COUNT(DRAFT!CI30:CK30,DRAFT!CM30:CO30)=0),"",CEILING(SUM(DRAFT!CL30,DRAFT!CP30),1)))</f>
        <v/>
      </c>
      <c r="AG28" s="3" t="str">
        <f>IF(COUNT($A28)=0,"",IF(AF28="3E","3E",IF(AF28="","I",LOOKUP(AF28/AH$2,{0,0.4,0.45,0.5,0.55,0.6,0.65,0.7,0.75,0.8,1},{"F","D","C","C+","B-","B","B+","A-","A","A+"}))))</f>
        <v/>
      </c>
      <c r="AH28" s="2" t="str">
        <f>IF(COUNT($A28)=0,"",IF(AF28="","--",IF(AF28="3E","3E",LOOKUP(AF28/AH$2,{0,0.4,0.45,0.5,0.55,0.6,0.65,0.7,0.75,0.8,1},{0,2,2.25,2.5,2.75,3,3.25,3.5,3.75,4}))))</f>
        <v/>
      </c>
      <c r="AI28" s="11" t="str">
        <f>IF(OR(COUNT($A28)=0,COUNT(B28:AH28)=0),"",IF(COUNTIF(B28:AH28,"3E")&gt;0,"3E",IF(DRAFT!$A30="R",TRUNC(SUMPRODUCT(RGP,RCP)/TCP,3),TRUNC((SUMPRODUCT(--(IMDGP&gt;0)*IMDGP,IMCP)+CEILING(DRAFT!$CQ30*42,0.25))/TCP,3))))</f>
        <v/>
      </c>
      <c r="AJ28" s="3" t="str">
        <f>IF(OR(COUNT($A28)=0,COUNT(B28:AH28)=0),"",IF(COUNTIF(B28:AH28,"3E")&gt;0,"3E",IF(DRAFT!$A30="R",SUMPRODUCT(--(RGP&gt;=2),RCP),SUMPRODUCT(--(IMDGP&gt;0),--(IMGP=0),IMCP)+DRAFT!$CR30)))</f>
        <v/>
      </c>
      <c r="AK28" s="3" t="str">
        <f>IF(OR(COUNT($A28)=0,COUNT(B28:AH28)=0),"",IF(COUNTIF(B28:AJ28,"3E")&gt;0,"3E",IF(AND(DRAFT!$A30="IM",OR($AI28&gt;DRAFT!$CQ30,$AJ28&gt;DRAFT!$CR30)),"IMPROVED",IF(AND(DRAFT!$A30="IM",$AI28&lt;=DRAFT!$CQ30,$AJ28&lt;=DRAFT!$CR30),"NOT IMPROVED",IF(AND(AH28&gt;=2,AI28&gt;=2,AJ28&gt;=30),"PASS","FAIL")))))</f>
        <v/>
      </c>
      <c r="AL28" s="3" t="str">
        <f t="shared" si="0"/>
        <v/>
      </c>
      <c r="AM28" s="3" t="str">
        <f t="shared" si="1"/>
        <v/>
      </c>
    </row>
    <row r="29" spans="1:39" ht="18.95" customHeight="1" x14ac:dyDescent="0.25">
      <c r="A29" s="4" t="str">
        <f>IF(DRAFT!$B31="","",DRAFT!$B31)</f>
        <v/>
      </c>
      <c r="B29" s="3" t="str">
        <f>IF(COUNT($A29)=0,"",IF($A29&lt;&gt;DRAFT!$B31,"ERR",IF(DRAFT!I31="3E","3E",IF(COUNT(DRAFT!E31,DRAFT!I31)&gt;0,DRAFT!J31,""))))</f>
        <v/>
      </c>
      <c r="C29" s="3" t="str">
        <f>IF(COUNT($A29)=0,"",IF(B29="3E","3E",IF(B29="","I",LOOKUP(B29/D$2,{0,0.4,0.45,0.5,0.55,0.6,0.65,0.7,0.75,0.8,1},{"F","D","C","C+","B-","B","B+","A-","A","A+"}))))</f>
        <v/>
      </c>
      <c r="D29" s="2" t="str">
        <f>IF(COUNT($A29)=0,"",IF(B29="","--",IF(B29="3E","3E",LOOKUP(B29/D$2,{0,0.4,0.45,0.5,0.55,0.6,0.65,0.7,0.75,0.8,1},{0,2,2.25,2.5,2.75,3,3.25,3.5,3.75,4}))))</f>
        <v/>
      </c>
      <c r="E29" s="3" t="str">
        <f>IF(COUNT($A29)=0,"",IF($A29&lt;&gt;DRAFT!$B31,"ERR",IF(DRAFT!R31="3E","3E",IF(COUNT(DRAFT!N31,DRAFT!R31)&gt;0,DRAFT!S31,""))))</f>
        <v/>
      </c>
      <c r="F29" s="3" t="str">
        <f>IF(COUNT($A29)=0,"",IF(E29="3E","3E",IF(E29="","I",LOOKUP(E29/G$2,{0,0.4,0.45,0.5,0.55,0.6,0.65,0.7,0.75,0.8,1},{"F","D","C","C+","B-","B","B+","A-","A","A+"}))))</f>
        <v/>
      </c>
      <c r="G29" s="2" t="str">
        <f>IF(COUNT($A29)=0,"",IF(E29="","--",IF(E29="3E","3E",LOOKUP(E29/G$2,{0,0.4,0.45,0.5,0.55,0.6,0.65,0.7,0.75,0.8,1},{0,2,2.25,2.5,2.75,3,3.25,3.5,3.75,4}))))</f>
        <v/>
      </c>
      <c r="H29" s="3" t="str">
        <f>IF(COUNT($A29)=0,"",IF($A29&lt;&gt;DRAFT!$B31,"ERR",IF(DRAFT!AA31="3E","3E",IF(COUNT(DRAFT!W31,DRAFT!AA31)&gt;0,DRAFT!AB31,""))))</f>
        <v/>
      </c>
      <c r="I29" s="3" t="str">
        <f>IF(COUNT($A29)=0,"",IF(H29="3E","3E",IF(H29="","I",LOOKUP(H29/J$2,{0,0.4,0.45,0.5,0.55,0.6,0.65,0.7,0.75,0.8,1},{"F","D","C","C+","B-","B","B+","A-","A","A+"}))))</f>
        <v/>
      </c>
      <c r="J29" s="2" t="str">
        <f>IF(COUNT($A29)=0,"",IF(H29="","--",IF(H29="3E","3E",LOOKUP(H29/J$2,{0,0.4,0.45,0.5,0.55,0.6,0.65,0.7,0.75,0.8,1},{0,2,2.25,2.5,2.75,3,3.25,3.5,3.75,4}))))</f>
        <v/>
      </c>
      <c r="K29" s="3" t="str">
        <f>IF(COUNT($A29)=0,"",IF($A29&lt;&gt;DRAFT!$B31,"ERR",IF(DRAFT!AJ31="3E","3E",IF(COUNT(DRAFT!AF31,DRAFT!AJ31)&gt;0,DRAFT!AK31,""))))</f>
        <v/>
      </c>
      <c r="L29" s="3" t="str">
        <f>IF(COUNT($A29)=0,"",IF(K29="3E","3E",IF(K29="","I",LOOKUP(K29/M$2,{0,0.4,0.45,0.5,0.55,0.6,0.65,0.7,0.75,0.8,1},{"F","D","C","C+","B-","B","B+","A-","A","A+"}))))</f>
        <v/>
      </c>
      <c r="M29" s="2" t="str">
        <f>IF(COUNT($A29)=0,"",IF(K29="","--",IF(K29="3E","3E",LOOKUP(K29/M$2,{0,0.4,0.45,0.5,0.55,0.6,0.65,0.7,0.75,0.8,1},{0,2,2.25,2.5,2.75,3,3.25,3.5,3.75,4}))))</f>
        <v/>
      </c>
      <c r="N29" s="3" t="str">
        <f>IF(COUNT($A29)=0,"",IF($A29&lt;&gt;DRAFT!$B31,"ERR",IF(DRAFT!AS31="3E","3E",IF(COUNT(DRAFT!AO31,DRAFT!AS31)&gt;0,DRAFT!AT31,""))))</f>
        <v/>
      </c>
      <c r="O29" s="3" t="str">
        <f>IF(COUNT($A29)=0,"",IF(N29="3E","3E",IF(N29="","I",LOOKUP(N29/P$2,{0,0.4,0.45,0.5,0.55,0.6,0.65,0.7,0.75,0.8,1},{"F","D","C","C+","B-","B","B+","A-","A","A+"}))))</f>
        <v/>
      </c>
      <c r="P29" s="2" t="str">
        <f>IF(COUNT($A29)=0,"",IF(N29="","--",IF(N29="3E","3E",LOOKUP(N29/P$2,{0,0.4,0.45,0.5,0.55,0.6,0.65,0.7,0.75,0.8,1},{0,2,2.25,2.5,2.75,3,3.25,3.5,3.75,4}))))</f>
        <v/>
      </c>
      <c r="Q29" s="3" t="str">
        <f>IF(COUNT($A29)=0,"",IF($A29&lt;&gt;DRAFT!$B31,"ERR",IF(DRAFT!BB31="3E","3E",IF(COUNT(DRAFT!AX31,DRAFT!BB31)&gt;0,DRAFT!BC31,""))))</f>
        <v/>
      </c>
      <c r="R29" s="3" t="str">
        <f>IF(COUNT($A29)=0,"",IF(Q29="3E","3E",IF(Q29="","I",LOOKUP(Q29/S$2,{0,0.4,0.45,0.5,0.55,0.6,0.65,0.7,0.75,0.8,1},{"F","D","C","C+","B-","B","B+","A-","A","A+"}))))</f>
        <v/>
      </c>
      <c r="S29" s="2" t="str">
        <f>IF(COUNT($A29)=0,"",IF(Q29="","--",IF(Q29="3E","3E",LOOKUP(Q29/S$2,{0,0.4,0.45,0.5,0.55,0.6,0.65,0.7,0.75,0.8,1},{0,2,2.25,2.5,2.75,3,3.25,3.5,3.75,4}))))</f>
        <v/>
      </c>
      <c r="T29" s="3" t="str">
        <f>IF(COUNT($A29)=0,"",IF($A29&lt;&gt;DRAFT!$B31,"ERR",IF(DRAFT!BK31="3E","3E",IF(COUNT(DRAFT!BG31,DRAFT!BK31)&gt;0,DRAFT!BL31,""))))</f>
        <v/>
      </c>
      <c r="U29" s="3" t="str">
        <f>IF(COUNT($A29)=0,"",IF(T29="3E","3E",IF(T29="","I",LOOKUP(T29/V$2,{0,0.4,0.45,0.5,0.55,0.6,0.65,0.7,0.75,0.8,1},{"F","D","C","C+","B-","B","B+","A-","A","A+"}))))</f>
        <v/>
      </c>
      <c r="V29" s="2" t="str">
        <f>IF(COUNT($A29)=0,"",IF(T29="","--",IF(T29="3E","3E",LOOKUP(T29/V$2,{0,0.4,0.45,0.5,0.55,0.6,0.65,0.7,0.75,0.8,1},{0,2,2.25,2.5,2.75,3,3.25,3.5,3.75,4}))))</f>
        <v/>
      </c>
      <c r="W29" s="3" t="str">
        <f>IF(COUNT($A29)=0,"",IF($A29&lt;&gt;DRAFT!$B31,"ERR",IF(DRAFT!BT31="3E","3E",IF(COUNT(DRAFT!BP31,DRAFT!BT31)&gt;0,DRAFT!BU31,""))))</f>
        <v/>
      </c>
      <c r="X29" s="3" t="str">
        <f>IF(COUNT($A29)=0,"",IF(W29="3E","3E",IF(W29="","I",LOOKUP(W29/Y$2,{0,0.4,0.45,0.5,0.55,0.6,0.65,0.7,0.75,0.8,1},{"F","D","C","C+","B-","B","B+","A-","A","A+"}))))</f>
        <v/>
      </c>
      <c r="Y29" s="2" t="str">
        <f>IF(COUNT($A29)=0,"",IF(W29="","--",IF(W29="3E","3E",LOOKUP(W29/Y$2,{0,0.4,0.45,0.5,0.55,0.6,0.65,0.7,0.75,0.8,1},{0,2,2.25,2.5,2.75,3,3.25,3.5,3.75,4}))))</f>
        <v/>
      </c>
      <c r="Z29" s="3" t="str">
        <f>IF(COUNT($A29)=0,"",IF($A29&lt;&gt;DRAFT!$B31,"ERR",IF(DRAFT!CC31="3E","3E",IF(COUNT(DRAFT!BY31,DRAFT!CC31)&gt;0,DRAFT!CD31,""))))</f>
        <v/>
      </c>
      <c r="AA29" s="3" t="str">
        <f>IF(COUNT($A29)=0,"",IF(Z29="3E","3E",IF(Z29="","I",LOOKUP(Z29/AB$2,{0,0.4,0.45,0.5,0.55,0.6,0.65,0.7,0.75,0.8,1},{"F","D","C","C+","B-","B","B+","A-","A","A+"}))))</f>
        <v/>
      </c>
      <c r="AB29" s="2" t="str">
        <f>IF(COUNT($A29)=0,"",IF(Z29="","--",IF(Z29="3E","3E",LOOKUP(Z29/AB$2,{0,0.4,0.45,0.5,0.55,0.6,0.65,0.7,0.75,0.8,1},{0,2,2.25,2.5,2.75,3,3.25,3.5,3.75,4}))))</f>
        <v/>
      </c>
      <c r="AC29" s="3" t="str">
        <f>IF(COUNT($A29)=0,"",IF($A29&lt;&gt;DRAFT!$B31,"ERR",IF(DRAFT!CF31&gt;0,DRAFT!CF31,"")))</f>
        <v/>
      </c>
      <c r="AD29" s="3" t="str">
        <f>IF(COUNT($A29)=0,"",IF(AC29="3E","3E",IF(AC29="","I",LOOKUP(AC29/AE$2,{0,0.4,0.45,0.5,0.55,0.6,0.65,0.7,0.75,0.8,1},{"F","D","C","C+","B-","B","B+","A-","A","A+"}))))</f>
        <v/>
      </c>
      <c r="AE29" s="2" t="str">
        <f>IF(COUNT($A29)=0,"",IF(AC29="","--",IF(AC29="3E","3E",LOOKUP(AC29/AE$2,{0,0.4,0.45,0.5,0.55,0.6,0.65,0.7,0.75,0.8,1},{0,2,2.25,2.5,2.75,3,3.25,3.5,3.75,4}))))</f>
        <v/>
      </c>
      <c r="AF29" s="3" t="str">
        <f>IF($A29&lt;&gt;DRAFT!$B31,"ERR",IF(OR(COUNT($A29)=0,COUNT(DRAFT!CI31:CK31,DRAFT!CM31:CO31)=0),"",CEILING(SUM(DRAFT!CL31,DRAFT!CP31),1)))</f>
        <v/>
      </c>
      <c r="AG29" s="3" t="str">
        <f>IF(COUNT($A29)=0,"",IF(AF29="3E","3E",IF(AF29="","I",LOOKUP(AF29/AH$2,{0,0.4,0.45,0.5,0.55,0.6,0.65,0.7,0.75,0.8,1},{"F","D","C","C+","B-","B","B+","A-","A","A+"}))))</f>
        <v/>
      </c>
      <c r="AH29" s="2" t="str">
        <f>IF(COUNT($A29)=0,"",IF(AF29="","--",IF(AF29="3E","3E",LOOKUP(AF29/AH$2,{0,0.4,0.45,0.5,0.55,0.6,0.65,0.7,0.75,0.8,1},{0,2,2.25,2.5,2.75,3,3.25,3.5,3.75,4}))))</f>
        <v/>
      </c>
      <c r="AI29" s="11" t="str">
        <f>IF(OR(COUNT($A29)=0,COUNT(B29:AH29)=0),"",IF(COUNTIF(B29:AH29,"3E")&gt;0,"3E",IF(DRAFT!$A31="R",TRUNC(SUMPRODUCT(RGP,RCP)/TCP,3),TRUNC((SUMPRODUCT(--(IMDGP&gt;0)*IMDGP,IMCP)+CEILING(DRAFT!$CQ31*42,0.25))/TCP,3))))</f>
        <v/>
      </c>
      <c r="AJ29" s="3" t="str">
        <f>IF(OR(COUNT($A29)=0,COUNT(B29:AH29)=0),"",IF(COUNTIF(B29:AH29,"3E")&gt;0,"3E",IF(DRAFT!$A31="R",SUMPRODUCT(--(RGP&gt;=2),RCP),SUMPRODUCT(--(IMDGP&gt;0),--(IMGP=0),IMCP)+DRAFT!$CR31)))</f>
        <v/>
      </c>
      <c r="AK29" s="3" t="str">
        <f>IF(OR(COUNT($A29)=0,COUNT(B29:AH29)=0),"",IF(COUNTIF(B29:AJ29,"3E")&gt;0,"3E",IF(AND(DRAFT!$A31="IM",OR($AI29&gt;DRAFT!$CQ31,$AJ29&gt;DRAFT!$CR31)),"IMPROVED",IF(AND(DRAFT!$A31="IM",$AI29&lt;=DRAFT!$CQ31,$AJ29&lt;=DRAFT!$CR31),"NOT IMPROVED",IF(AND(AH29&gt;=2,AI29&gt;=2,AJ29&gt;=30),"PASS","FAIL")))))</f>
        <v/>
      </c>
      <c r="AL29" s="3" t="str">
        <f t="shared" si="0"/>
        <v/>
      </c>
      <c r="AM29" s="3" t="str">
        <f t="shared" si="1"/>
        <v/>
      </c>
    </row>
    <row r="30" spans="1:39" ht="18.95" customHeight="1" x14ac:dyDescent="0.25">
      <c r="A30" s="4" t="str">
        <f>IF(DRAFT!$B32="","",DRAFT!$B32)</f>
        <v/>
      </c>
      <c r="B30" s="3" t="str">
        <f>IF(COUNT($A30)=0,"",IF($A30&lt;&gt;DRAFT!$B32,"ERR",IF(DRAFT!I32="3E","3E",IF(COUNT(DRAFT!E32,DRAFT!I32)&gt;0,DRAFT!J32,""))))</f>
        <v/>
      </c>
      <c r="C30" s="3" t="str">
        <f>IF(COUNT($A30)=0,"",IF(B30="3E","3E",IF(B30="","I",LOOKUP(B30/D$2,{0,0.4,0.45,0.5,0.55,0.6,0.65,0.7,0.75,0.8,1},{"F","D","C","C+","B-","B","B+","A-","A","A+"}))))</f>
        <v/>
      </c>
      <c r="D30" s="2" t="str">
        <f>IF(COUNT($A30)=0,"",IF(B30="","--",IF(B30="3E","3E",LOOKUP(B30/D$2,{0,0.4,0.45,0.5,0.55,0.6,0.65,0.7,0.75,0.8,1},{0,2,2.25,2.5,2.75,3,3.25,3.5,3.75,4}))))</f>
        <v/>
      </c>
      <c r="E30" s="3" t="str">
        <f>IF(COUNT($A30)=0,"",IF($A30&lt;&gt;DRAFT!$B32,"ERR",IF(DRAFT!R32="3E","3E",IF(COUNT(DRAFT!N32,DRAFT!R32)&gt;0,DRAFT!S32,""))))</f>
        <v/>
      </c>
      <c r="F30" s="3" t="str">
        <f>IF(COUNT($A30)=0,"",IF(E30="3E","3E",IF(E30="","I",LOOKUP(E30/G$2,{0,0.4,0.45,0.5,0.55,0.6,0.65,0.7,0.75,0.8,1},{"F","D","C","C+","B-","B","B+","A-","A","A+"}))))</f>
        <v/>
      </c>
      <c r="G30" s="2" t="str">
        <f>IF(COUNT($A30)=0,"",IF(E30="","--",IF(E30="3E","3E",LOOKUP(E30/G$2,{0,0.4,0.45,0.5,0.55,0.6,0.65,0.7,0.75,0.8,1},{0,2,2.25,2.5,2.75,3,3.25,3.5,3.75,4}))))</f>
        <v/>
      </c>
      <c r="H30" s="3" t="str">
        <f>IF(COUNT($A30)=0,"",IF($A30&lt;&gt;DRAFT!$B32,"ERR",IF(DRAFT!AA32="3E","3E",IF(COUNT(DRAFT!W32,DRAFT!AA32)&gt;0,DRAFT!AB32,""))))</f>
        <v/>
      </c>
      <c r="I30" s="3" t="str">
        <f>IF(COUNT($A30)=0,"",IF(H30="3E","3E",IF(H30="","I",LOOKUP(H30/J$2,{0,0.4,0.45,0.5,0.55,0.6,0.65,0.7,0.75,0.8,1},{"F","D","C","C+","B-","B","B+","A-","A","A+"}))))</f>
        <v/>
      </c>
      <c r="J30" s="2" t="str">
        <f>IF(COUNT($A30)=0,"",IF(H30="","--",IF(H30="3E","3E",LOOKUP(H30/J$2,{0,0.4,0.45,0.5,0.55,0.6,0.65,0.7,0.75,0.8,1},{0,2,2.25,2.5,2.75,3,3.25,3.5,3.75,4}))))</f>
        <v/>
      </c>
      <c r="K30" s="3" t="str">
        <f>IF(COUNT($A30)=0,"",IF($A30&lt;&gt;DRAFT!$B32,"ERR",IF(DRAFT!AJ32="3E","3E",IF(COUNT(DRAFT!AF32,DRAFT!AJ32)&gt;0,DRAFT!AK32,""))))</f>
        <v/>
      </c>
      <c r="L30" s="3" t="str">
        <f>IF(COUNT($A30)=0,"",IF(K30="3E","3E",IF(K30="","I",LOOKUP(K30/M$2,{0,0.4,0.45,0.5,0.55,0.6,0.65,0.7,0.75,0.8,1},{"F","D","C","C+","B-","B","B+","A-","A","A+"}))))</f>
        <v/>
      </c>
      <c r="M30" s="2" t="str">
        <f>IF(COUNT($A30)=0,"",IF(K30="","--",IF(K30="3E","3E",LOOKUP(K30/M$2,{0,0.4,0.45,0.5,0.55,0.6,0.65,0.7,0.75,0.8,1},{0,2,2.25,2.5,2.75,3,3.25,3.5,3.75,4}))))</f>
        <v/>
      </c>
      <c r="N30" s="3" t="str">
        <f>IF(COUNT($A30)=0,"",IF($A30&lt;&gt;DRAFT!$B32,"ERR",IF(DRAFT!AS32="3E","3E",IF(COUNT(DRAFT!AO32,DRAFT!AS32)&gt;0,DRAFT!AT32,""))))</f>
        <v/>
      </c>
      <c r="O30" s="3" t="str">
        <f>IF(COUNT($A30)=0,"",IF(N30="3E","3E",IF(N30="","I",LOOKUP(N30/P$2,{0,0.4,0.45,0.5,0.55,0.6,0.65,0.7,0.75,0.8,1},{"F","D","C","C+","B-","B","B+","A-","A","A+"}))))</f>
        <v/>
      </c>
      <c r="P30" s="2" t="str">
        <f>IF(COUNT($A30)=0,"",IF(N30="","--",IF(N30="3E","3E",LOOKUP(N30/P$2,{0,0.4,0.45,0.5,0.55,0.6,0.65,0.7,0.75,0.8,1},{0,2,2.25,2.5,2.75,3,3.25,3.5,3.75,4}))))</f>
        <v/>
      </c>
      <c r="Q30" s="3" t="str">
        <f>IF(COUNT($A30)=0,"",IF($A30&lt;&gt;DRAFT!$B32,"ERR",IF(DRAFT!BB32="3E","3E",IF(COUNT(DRAFT!AX32,DRAFT!BB32)&gt;0,DRAFT!BC32,""))))</f>
        <v/>
      </c>
      <c r="R30" s="3" t="str">
        <f>IF(COUNT($A30)=0,"",IF(Q30="3E","3E",IF(Q30="","I",LOOKUP(Q30/S$2,{0,0.4,0.45,0.5,0.55,0.6,0.65,0.7,0.75,0.8,1},{"F","D","C","C+","B-","B","B+","A-","A","A+"}))))</f>
        <v/>
      </c>
      <c r="S30" s="2" t="str">
        <f>IF(COUNT($A30)=0,"",IF(Q30="","--",IF(Q30="3E","3E",LOOKUP(Q30/S$2,{0,0.4,0.45,0.5,0.55,0.6,0.65,0.7,0.75,0.8,1},{0,2,2.25,2.5,2.75,3,3.25,3.5,3.75,4}))))</f>
        <v/>
      </c>
      <c r="T30" s="3" t="str">
        <f>IF(COUNT($A30)=0,"",IF($A30&lt;&gt;DRAFT!$B32,"ERR",IF(DRAFT!BK32="3E","3E",IF(COUNT(DRAFT!BG32,DRAFT!BK32)&gt;0,DRAFT!BL32,""))))</f>
        <v/>
      </c>
      <c r="U30" s="3" t="str">
        <f>IF(COUNT($A30)=0,"",IF(T30="3E","3E",IF(T30="","I",LOOKUP(T30/V$2,{0,0.4,0.45,0.5,0.55,0.6,0.65,0.7,0.75,0.8,1},{"F","D","C","C+","B-","B","B+","A-","A","A+"}))))</f>
        <v/>
      </c>
      <c r="V30" s="2" t="str">
        <f>IF(COUNT($A30)=0,"",IF(T30="","--",IF(T30="3E","3E",LOOKUP(T30/V$2,{0,0.4,0.45,0.5,0.55,0.6,0.65,0.7,0.75,0.8,1},{0,2,2.25,2.5,2.75,3,3.25,3.5,3.75,4}))))</f>
        <v/>
      </c>
      <c r="W30" s="3" t="str">
        <f>IF(COUNT($A30)=0,"",IF($A30&lt;&gt;DRAFT!$B32,"ERR",IF(DRAFT!BT32="3E","3E",IF(COUNT(DRAFT!BP32,DRAFT!BT32)&gt;0,DRAFT!BU32,""))))</f>
        <v/>
      </c>
      <c r="X30" s="3" t="str">
        <f>IF(COUNT($A30)=0,"",IF(W30="3E","3E",IF(W30="","I",LOOKUP(W30/Y$2,{0,0.4,0.45,0.5,0.55,0.6,0.65,0.7,0.75,0.8,1},{"F","D","C","C+","B-","B","B+","A-","A","A+"}))))</f>
        <v/>
      </c>
      <c r="Y30" s="2" t="str">
        <f>IF(COUNT($A30)=0,"",IF(W30="","--",IF(W30="3E","3E",LOOKUP(W30/Y$2,{0,0.4,0.45,0.5,0.55,0.6,0.65,0.7,0.75,0.8,1},{0,2,2.25,2.5,2.75,3,3.25,3.5,3.75,4}))))</f>
        <v/>
      </c>
      <c r="Z30" s="3" t="str">
        <f>IF(COUNT($A30)=0,"",IF($A30&lt;&gt;DRAFT!$B32,"ERR",IF(DRAFT!CC32="3E","3E",IF(COUNT(DRAFT!BY32,DRAFT!CC32)&gt;0,DRAFT!CD32,""))))</f>
        <v/>
      </c>
      <c r="AA30" s="3" t="str">
        <f>IF(COUNT($A30)=0,"",IF(Z30="3E","3E",IF(Z30="","I",LOOKUP(Z30/AB$2,{0,0.4,0.45,0.5,0.55,0.6,0.65,0.7,0.75,0.8,1},{"F","D","C","C+","B-","B","B+","A-","A","A+"}))))</f>
        <v/>
      </c>
      <c r="AB30" s="2" t="str">
        <f>IF(COUNT($A30)=0,"",IF(Z30="","--",IF(Z30="3E","3E",LOOKUP(Z30/AB$2,{0,0.4,0.45,0.5,0.55,0.6,0.65,0.7,0.75,0.8,1},{0,2,2.25,2.5,2.75,3,3.25,3.5,3.75,4}))))</f>
        <v/>
      </c>
      <c r="AC30" s="3" t="str">
        <f>IF(COUNT($A30)=0,"",IF($A30&lt;&gt;DRAFT!$B32,"ERR",IF(DRAFT!CF32&gt;0,DRAFT!CF32,"")))</f>
        <v/>
      </c>
      <c r="AD30" s="3" t="str">
        <f>IF(COUNT($A30)=0,"",IF(AC30="3E","3E",IF(AC30="","I",LOOKUP(AC30/AE$2,{0,0.4,0.45,0.5,0.55,0.6,0.65,0.7,0.75,0.8,1},{"F","D","C","C+","B-","B","B+","A-","A","A+"}))))</f>
        <v/>
      </c>
      <c r="AE30" s="2" t="str">
        <f>IF(COUNT($A30)=0,"",IF(AC30="","--",IF(AC30="3E","3E",LOOKUP(AC30/AE$2,{0,0.4,0.45,0.5,0.55,0.6,0.65,0.7,0.75,0.8,1},{0,2,2.25,2.5,2.75,3,3.25,3.5,3.75,4}))))</f>
        <v/>
      </c>
      <c r="AF30" s="3" t="str">
        <f>IF($A30&lt;&gt;DRAFT!$B32,"ERR",IF(OR(COUNT($A30)=0,COUNT(DRAFT!CI32:CK32,DRAFT!CM32:CO32)=0),"",CEILING(SUM(DRAFT!CL32,DRAFT!CP32),1)))</f>
        <v/>
      </c>
      <c r="AG30" s="3" t="str">
        <f>IF(COUNT($A30)=0,"",IF(AF30="3E","3E",IF(AF30="","I",LOOKUP(AF30/AH$2,{0,0.4,0.45,0.5,0.55,0.6,0.65,0.7,0.75,0.8,1},{"F","D","C","C+","B-","B","B+","A-","A","A+"}))))</f>
        <v/>
      </c>
      <c r="AH30" s="2" t="str">
        <f>IF(COUNT($A30)=0,"",IF(AF30="","--",IF(AF30="3E","3E",LOOKUP(AF30/AH$2,{0,0.4,0.45,0.5,0.55,0.6,0.65,0.7,0.75,0.8,1},{0,2,2.25,2.5,2.75,3,3.25,3.5,3.75,4}))))</f>
        <v/>
      </c>
      <c r="AI30" s="11" t="str">
        <f>IF(OR(COUNT($A30)=0,COUNT(B30:AH30)=0),"",IF(COUNTIF(B30:AH30,"3E")&gt;0,"3E",IF(DRAFT!$A32="R",TRUNC(SUMPRODUCT(RGP,RCP)/TCP,3),TRUNC((SUMPRODUCT(--(IMDGP&gt;0)*IMDGP,IMCP)+CEILING(DRAFT!$CQ32*42,0.25))/TCP,3))))</f>
        <v/>
      </c>
      <c r="AJ30" s="3" t="str">
        <f>IF(OR(COUNT($A30)=0,COUNT(B30:AH30)=0),"",IF(COUNTIF(B30:AH30,"3E")&gt;0,"3E",IF(DRAFT!$A32="R",SUMPRODUCT(--(RGP&gt;=2),RCP),SUMPRODUCT(--(IMDGP&gt;0),--(IMGP=0),IMCP)+DRAFT!$CR32)))</f>
        <v/>
      </c>
      <c r="AK30" s="3" t="str">
        <f>IF(OR(COUNT($A30)=0,COUNT(B30:AH30)=0),"",IF(COUNTIF(B30:AJ30,"3E")&gt;0,"3E",IF(AND(DRAFT!$A32="IM",OR($AI30&gt;DRAFT!$CQ32,$AJ30&gt;DRAFT!$CR32)),"IMPROVED",IF(AND(DRAFT!$A32="IM",$AI30&lt;=DRAFT!$CQ32,$AJ30&lt;=DRAFT!$CR32),"NOT IMPROVED",IF(AND(AH30&gt;=2,AI30&gt;=2,AJ30&gt;=30),"PASS","FAIL")))))</f>
        <v/>
      </c>
      <c r="AL30" s="3" t="str">
        <f t="shared" si="0"/>
        <v/>
      </c>
      <c r="AM30" s="3" t="str">
        <f t="shared" si="1"/>
        <v/>
      </c>
    </row>
    <row r="31" spans="1:39" ht="18.95" customHeight="1" x14ac:dyDescent="0.25">
      <c r="A31" s="4" t="str">
        <f>IF(DRAFT!$B33="","",DRAFT!$B33)</f>
        <v/>
      </c>
      <c r="B31" s="3" t="str">
        <f>IF(COUNT($A31)=0,"",IF($A31&lt;&gt;DRAFT!$B33,"ERR",IF(DRAFT!I33="3E","3E",IF(COUNT(DRAFT!E33,DRAFT!I33)&gt;0,DRAFT!J33,""))))</f>
        <v/>
      </c>
      <c r="C31" s="3" t="str">
        <f>IF(COUNT($A31)=0,"",IF(B31="3E","3E",IF(B31="","I",LOOKUP(B31/D$2,{0,0.4,0.45,0.5,0.55,0.6,0.65,0.7,0.75,0.8,1},{"F","D","C","C+","B-","B","B+","A-","A","A+"}))))</f>
        <v/>
      </c>
      <c r="D31" s="2" t="str">
        <f>IF(COUNT($A31)=0,"",IF(B31="","--",IF(B31="3E","3E",LOOKUP(B31/D$2,{0,0.4,0.45,0.5,0.55,0.6,0.65,0.7,0.75,0.8,1},{0,2,2.25,2.5,2.75,3,3.25,3.5,3.75,4}))))</f>
        <v/>
      </c>
      <c r="E31" s="3" t="str">
        <f>IF(COUNT($A31)=0,"",IF($A31&lt;&gt;DRAFT!$B33,"ERR",IF(DRAFT!R33="3E","3E",IF(COUNT(DRAFT!N33,DRAFT!R33)&gt;0,DRAFT!S33,""))))</f>
        <v/>
      </c>
      <c r="F31" s="3" t="str">
        <f>IF(COUNT($A31)=0,"",IF(E31="3E","3E",IF(E31="","I",LOOKUP(E31/G$2,{0,0.4,0.45,0.5,0.55,0.6,0.65,0.7,0.75,0.8,1},{"F","D","C","C+","B-","B","B+","A-","A","A+"}))))</f>
        <v/>
      </c>
      <c r="G31" s="2" t="str">
        <f>IF(COUNT($A31)=0,"",IF(E31="","--",IF(E31="3E","3E",LOOKUP(E31/G$2,{0,0.4,0.45,0.5,0.55,0.6,0.65,0.7,0.75,0.8,1},{0,2,2.25,2.5,2.75,3,3.25,3.5,3.75,4}))))</f>
        <v/>
      </c>
      <c r="H31" s="3" t="str">
        <f>IF(COUNT($A31)=0,"",IF($A31&lt;&gt;DRAFT!$B33,"ERR",IF(DRAFT!AA33="3E","3E",IF(COUNT(DRAFT!W33,DRAFT!AA33)&gt;0,DRAFT!AB33,""))))</f>
        <v/>
      </c>
      <c r="I31" s="3" t="str">
        <f>IF(COUNT($A31)=0,"",IF(H31="3E","3E",IF(H31="","I",LOOKUP(H31/J$2,{0,0.4,0.45,0.5,0.55,0.6,0.65,0.7,0.75,0.8,1},{"F","D","C","C+","B-","B","B+","A-","A","A+"}))))</f>
        <v/>
      </c>
      <c r="J31" s="2" t="str">
        <f>IF(COUNT($A31)=0,"",IF(H31="","--",IF(H31="3E","3E",LOOKUP(H31/J$2,{0,0.4,0.45,0.5,0.55,0.6,0.65,0.7,0.75,0.8,1},{0,2,2.25,2.5,2.75,3,3.25,3.5,3.75,4}))))</f>
        <v/>
      </c>
      <c r="K31" s="3" t="str">
        <f>IF(COUNT($A31)=0,"",IF($A31&lt;&gt;DRAFT!$B33,"ERR",IF(DRAFT!AJ33="3E","3E",IF(COUNT(DRAFT!AF33,DRAFT!AJ33)&gt;0,DRAFT!AK33,""))))</f>
        <v/>
      </c>
      <c r="L31" s="3" t="str">
        <f>IF(COUNT($A31)=0,"",IF(K31="3E","3E",IF(K31="","I",LOOKUP(K31/M$2,{0,0.4,0.45,0.5,0.55,0.6,0.65,0.7,0.75,0.8,1},{"F","D","C","C+","B-","B","B+","A-","A","A+"}))))</f>
        <v/>
      </c>
      <c r="M31" s="2" t="str">
        <f>IF(COUNT($A31)=0,"",IF(K31="","--",IF(K31="3E","3E",LOOKUP(K31/M$2,{0,0.4,0.45,0.5,0.55,0.6,0.65,0.7,0.75,0.8,1},{0,2,2.25,2.5,2.75,3,3.25,3.5,3.75,4}))))</f>
        <v/>
      </c>
      <c r="N31" s="3" t="str">
        <f>IF(COUNT($A31)=0,"",IF($A31&lt;&gt;DRAFT!$B33,"ERR",IF(DRAFT!AS33="3E","3E",IF(COUNT(DRAFT!AO33,DRAFT!AS33)&gt;0,DRAFT!AT33,""))))</f>
        <v/>
      </c>
      <c r="O31" s="3" t="str">
        <f>IF(COUNT($A31)=0,"",IF(N31="3E","3E",IF(N31="","I",LOOKUP(N31/P$2,{0,0.4,0.45,0.5,0.55,0.6,0.65,0.7,0.75,0.8,1},{"F","D","C","C+","B-","B","B+","A-","A","A+"}))))</f>
        <v/>
      </c>
      <c r="P31" s="2" t="str">
        <f>IF(COUNT($A31)=0,"",IF(N31="","--",IF(N31="3E","3E",LOOKUP(N31/P$2,{0,0.4,0.45,0.5,0.55,0.6,0.65,0.7,0.75,0.8,1},{0,2,2.25,2.5,2.75,3,3.25,3.5,3.75,4}))))</f>
        <v/>
      </c>
      <c r="Q31" s="3" t="str">
        <f>IF(COUNT($A31)=0,"",IF($A31&lt;&gt;DRAFT!$B33,"ERR",IF(DRAFT!BB33="3E","3E",IF(COUNT(DRAFT!AX33,DRAFT!BB33)&gt;0,DRAFT!BC33,""))))</f>
        <v/>
      </c>
      <c r="R31" s="3" t="str">
        <f>IF(COUNT($A31)=0,"",IF(Q31="3E","3E",IF(Q31="","I",LOOKUP(Q31/S$2,{0,0.4,0.45,0.5,0.55,0.6,0.65,0.7,0.75,0.8,1},{"F","D","C","C+","B-","B","B+","A-","A","A+"}))))</f>
        <v/>
      </c>
      <c r="S31" s="2" t="str">
        <f>IF(COUNT($A31)=0,"",IF(Q31="","--",IF(Q31="3E","3E",LOOKUP(Q31/S$2,{0,0.4,0.45,0.5,0.55,0.6,0.65,0.7,0.75,0.8,1},{0,2,2.25,2.5,2.75,3,3.25,3.5,3.75,4}))))</f>
        <v/>
      </c>
      <c r="T31" s="3" t="str">
        <f>IF(COUNT($A31)=0,"",IF($A31&lt;&gt;DRAFT!$B33,"ERR",IF(DRAFT!BK33="3E","3E",IF(COUNT(DRAFT!BG33,DRAFT!BK33)&gt;0,DRAFT!BL33,""))))</f>
        <v/>
      </c>
      <c r="U31" s="3" t="str">
        <f>IF(COUNT($A31)=0,"",IF(T31="3E","3E",IF(T31="","I",LOOKUP(T31/V$2,{0,0.4,0.45,0.5,0.55,0.6,0.65,0.7,0.75,0.8,1},{"F","D","C","C+","B-","B","B+","A-","A","A+"}))))</f>
        <v/>
      </c>
      <c r="V31" s="2" t="str">
        <f>IF(COUNT($A31)=0,"",IF(T31="","--",IF(T31="3E","3E",LOOKUP(T31/V$2,{0,0.4,0.45,0.5,0.55,0.6,0.65,0.7,0.75,0.8,1},{0,2,2.25,2.5,2.75,3,3.25,3.5,3.75,4}))))</f>
        <v/>
      </c>
      <c r="W31" s="3" t="str">
        <f>IF(COUNT($A31)=0,"",IF($A31&lt;&gt;DRAFT!$B33,"ERR",IF(DRAFT!BT33="3E","3E",IF(COUNT(DRAFT!BP33,DRAFT!BT33)&gt;0,DRAFT!BU33,""))))</f>
        <v/>
      </c>
      <c r="X31" s="3" t="str">
        <f>IF(COUNT($A31)=0,"",IF(W31="3E","3E",IF(W31="","I",LOOKUP(W31/Y$2,{0,0.4,0.45,0.5,0.55,0.6,0.65,0.7,0.75,0.8,1},{"F","D","C","C+","B-","B","B+","A-","A","A+"}))))</f>
        <v/>
      </c>
      <c r="Y31" s="2" t="str">
        <f>IF(COUNT($A31)=0,"",IF(W31="","--",IF(W31="3E","3E",LOOKUP(W31/Y$2,{0,0.4,0.45,0.5,0.55,0.6,0.65,0.7,0.75,0.8,1},{0,2,2.25,2.5,2.75,3,3.25,3.5,3.75,4}))))</f>
        <v/>
      </c>
      <c r="Z31" s="3" t="str">
        <f>IF(COUNT($A31)=0,"",IF($A31&lt;&gt;DRAFT!$B33,"ERR",IF(DRAFT!CC33="3E","3E",IF(COUNT(DRAFT!BY33,DRAFT!CC33)&gt;0,DRAFT!CD33,""))))</f>
        <v/>
      </c>
      <c r="AA31" s="3" t="str">
        <f>IF(COUNT($A31)=0,"",IF(Z31="3E","3E",IF(Z31="","I",LOOKUP(Z31/AB$2,{0,0.4,0.45,0.5,0.55,0.6,0.65,0.7,0.75,0.8,1},{"F","D","C","C+","B-","B","B+","A-","A","A+"}))))</f>
        <v/>
      </c>
      <c r="AB31" s="2" t="str">
        <f>IF(COUNT($A31)=0,"",IF(Z31="","--",IF(Z31="3E","3E",LOOKUP(Z31/AB$2,{0,0.4,0.45,0.5,0.55,0.6,0.65,0.7,0.75,0.8,1},{0,2,2.25,2.5,2.75,3,3.25,3.5,3.75,4}))))</f>
        <v/>
      </c>
      <c r="AC31" s="3" t="str">
        <f>IF(COUNT($A31)=0,"",IF($A31&lt;&gt;DRAFT!$B33,"ERR",IF(DRAFT!CF33&gt;0,DRAFT!CF33,"")))</f>
        <v/>
      </c>
      <c r="AD31" s="3" t="str">
        <f>IF(COUNT($A31)=0,"",IF(AC31="3E","3E",IF(AC31="","I",LOOKUP(AC31/AE$2,{0,0.4,0.45,0.5,0.55,0.6,0.65,0.7,0.75,0.8,1},{"F","D","C","C+","B-","B","B+","A-","A","A+"}))))</f>
        <v/>
      </c>
      <c r="AE31" s="2" t="str">
        <f>IF(COUNT($A31)=0,"",IF(AC31="","--",IF(AC31="3E","3E",LOOKUP(AC31/AE$2,{0,0.4,0.45,0.5,0.55,0.6,0.65,0.7,0.75,0.8,1},{0,2,2.25,2.5,2.75,3,3.25,3.5,3.75,4}))))</f>
        <v/>
      </c>
      <c r="AF31" s="3" t="str">
        <f>IF($A31&lt;&gt;DRAFT!$B33,"ERR",IF(OR(COUNT($A31)=0,COUNT(DRAFT!CI33:CK33,DRAFT!CM33:CO33)=0),"",CEILING(SUM(DRAFT!CL33,DRAFT!CP33),1)))</f>
        <v/>
      </c>
      <c r="AG31" s="3" t="str">
        <f>IF(COUNT($A31)=0,"",IF(AF31="3E","3E",IF(AF31="","I",LOOKUP(AF31/AH$2,{0,0.4,0.45,0.5,0.55,0.6,0.65,0.7,0.75,0.8,1},{"F","D","C","C+","B-","B","B+","A-","A","A+"}))))</f>
        <v/>
      </c>
      <c r="AH31" s="2" t="str">
        <f>IF(COUNT($A31)=0,"",IF(AF31="","--",IF(AF31="3E","3E",LOOKUP(AF31/AH$2,{0,0.4,0.45,0.5,0.55,0.6,0.65,0.7,0.75,0.8,1},{0,2,2.25,2.5,2.75,3,3.25,3.5,3.75,4}))))</f>
        <v/>
      </c>
      <c r="AI31" s="11" t="str">
        <f>IF(OR(COUNT($A31)=0,COUNT(B31:AH31)=0),"",IF(COUNTIF(B31:AH31,"3E")&gt;0,"3E",IF(DRAFT!$A33="R",TRUNC(SUMPRODUCT(RGP,RCP)/TCP,3),TRUNC((SUMPRODUCT(--(IMDGP&gt;0)*IMDGP,IMCP)+CEILING(DRAFT!$CQ33*42,0.25))/TCP,3))))</f>
        <v/>
      </c>
      <c r="AJ31" s="3" t="str">
        <f>IF(OR(COUNT($A31)=0,COUNT(B31:AH31)=0),"",IF(COUNTIF(B31:AH31,"3E")&gt;0,"3E",IF(DRAFT!$A33="R",SUMPRODUCT(--(RGP&gt;=2),RCP),SUMPRODUCT(--(IMDGP&gt;0),--(IMGP=0),IMCP)+DRAFT!$CR33)))</f>
        <v/>
      </c>
      <c r="AK31" s="3" t="str">
        <f>IF(OR(COUNT($A31)=0,COUNT(B31:AH31)=0),"",IF(COUNTIF(B31:AJ31,"3E")&gt;0,"3E",IF(AND(DRAFT!$A33="IM",OR($AI31&gt;DRAFT!$CQ33,$AJ31&gt;DRAFT!$CR33)),"IMPROVED",IF(AND(DRAFT!$A33="IM",$AI31&lt;=DRAFT!$CQ33,$AJ31&lt;=DRAFT!$CR33),"NOT IMPROVED",IF(AND(AH31&gt;=2,AI31&gt;=2,AJ31&gt;=30),"PASS","FAIL")))))</f>
        <v/>
      </c>
      <c r="AL31" s="3" t="str">
        <f t="shared" si="0"/>
        <v/>
      </c>
      <c r="AM31" s="3" t="str">
        <f t="shared" si="1"/>
        <v/>
      </c>
    </row>
    <row r="32" spans="1:39" ht="18.95" customHeight="1" x14ac:dyDescent="0.25">
      <c r="A32" s="4" t="str">
        <f>IF(DRAFT!$B34="","",DRAFT!$B34)</f>
        <v/>
      </c>
      <c r="B32" s="3" t="str">
        <f>IF(COUNT($A32)=0,"",IF($A32&lt;&gt;DRAFT!$B34,"ERR",IF(DRAFT!I34="3E","3E",IF(COUNT(DRAFT!E34,DRAFT!I34)&gt;0,DRAFT!J34,""))))</f>
        <v/>
      </c>
      <c r="C32" s="3" t="str">
        <f>IF(COUNT($A32)=0,"",IF(B32="3E","3E",IF(B32="","I",LOOKUP(B32/D$2,{0,0.4,0.45,0.5,0.55,0.6,0.65,0.7,0.75,0.8,1},{"F","D","C","C+","B-","B","B+","A-","A","A+"}))))</f>
        <v/>
      </c>
      <c r="D32" s="2" t="str">
        <f>IF(COUNT($A32)=0,"",IF(B32="","--",IF(B32="3E","3E",LOOKUP(B32/D$2,{0,0.4,0.45,0.5,0.55,0.6,0.65,0.7,0.75,0.8,1},{0,2,2.25,2.5,2.75,3,3.25,3.5,3.75,4}))))</f>
        <v/>
      </c>
      <c r="E32" s="3" t="str">
        <f>IF(COUNT($A32)=0,"",IF($A32&lt;&gt;DRAFT!$B34,"ERR",IF(DRAFT!R34="3E","3E",IF(COUNT(DRAFT!N34,DRAFT!R34)&gt;0,DRAFT!S34,""))))</f>
        <v/>
      </c>
      <c r="F32" s="3" t="str">
        <f>IF(COUNT($A32)=0,"",IF(E32="3E","3E",IF(E32="","I",LOOKUP(E32/G$2,{0,0.4,0.45,0.5,0.55,0.6,0.65,0.7,0.75,0.8,1},{"F","D","C","C+","B-","B","B+","A-","A","A+"}))))</f>
        <v/>
      </c>
      <c r="G32" s="2" t="str">
        <f>IF(COUNT($A32)=0,"",IF(E32="","--",IF(E32="3E","3E",LOOKUP(E32/G$2,{0,0.4,0.45,0.5,0.55,0.6,0.65,0.7,0.75,0.8,1},{0,2,2.25,2.5,2.75,3,3.25,3.5,3.75,4}))))</f>
        <v/>
      </c>
      <c r="H32" s="3" t="str">
        <f>IF(COUNT($A32)=0,"",IF($A32&lt;&gt;DRAFT!$B34,"ERR",IF(DRAFT!AA34="3E","3E",IF(COUNT(DRAFT!W34,DRAFT!AA34)&gt;0,DRAFT!AB34,""))))</f>
        <v/>
      </c>
      <c r="I32" s="3" t="str">
        <f>IF(COUNT($A32)=0,"",IF(H32="3E","3E",IF(H32="","I",LOOKUP(H32/J$2,{0,0.4,0.45,0.5,0.55,0.6,0.65,0.7,0.75,0.8,1},{"F","D","C","C+","B-","B","B+","A-","A","A+"}))))</f>
        <v/>
      </c>
      <c r="J32" s="2" t="str">
        <f>IF(COUNT($A32)=0,"",IF(H32="","--",IF(H32="3E","3E",LOOKUP(H32/J$2,{0,0.4,0.45,0.5,0.55,0.6,0.65,0.7,0.75,0.8,1},{0,2,2.25,2.5,2.75,3,3.25,3.5,3.75,4}))))</f>
        <v/>
      </c>
      <c r="K32" s="3" t="str">
        <f>IF(COUNT($A32)=0,"",IF($A32&lt;&gt;DRAFT!$B34,"ERR",IF(DRAFT!AJ34="3E","3E",IF(COUNT(DRAFT!AF34,DRAFT!AJ34)&gt;0,DRAFT!AK34,""))))</f>
        <v/>
      </c>
      <c r="L32" s="3" t="str">
        <f>IF(COUNT($A32)=0,"",IF(K32="3E","3E",IF(K32="","I",LOOKUP(K32/M$2,{0,0.4,0.45,0.5,0.55,0.6,0.65,0.7,0.75,0.8,1},{"F","D","C","C+","B-","B","B+","A-","A","A+"}))))</f>
        <v/>
      </c>
      <c r="M32" s="2" t="str">
        <f>IF(COUNT($A32)=0,"",IF(K32="","--",IF(K32="3E","3E",LOOKUP(K32/M$2,{0,0.4,0.45,0.5,0.55,0.6,0.65,0.7,0.75,0.8,1},{0,2,2.25,2.5,2.75,3,3.25,3.5,3.75,4}))))</f>
        <v/>
      </c>
      <c r="N32" s="3" t="str">
        <f>IF(COUNT($A32)=0,"",IF($A32&lt;&gt;DRAFT!$B34,"ERR",IF(DRAFT!AS34="3E","3E",IF(COUNT(DRAFT!AO34,DRAFT!AS34)&gt;0,DRAFT!AT34,""))))</f>
        <v/>
      </c>
      <c r="O32" s="3" t="str">
        <f>IF(COUNT($A32)=0,"",IF(N32="3E","3E",IF(N32="","I",LOOKUP(N32/P$2,{0,0.4,0.45,0.5,0.55,0.6,0.65,0.7,0.75,0.8,1},{"F","D","C","C+","B-","B","B+","A-","A","A+"}))))</f>
        <v/>
      </c>
      <c r="P32" s="2" t="str">
        <f>IF(COUNT($A32)=0,"",IF(N32="","--",IF(N32="3E","3E",LOOKUP(N32/P$2,{0,0.4,0.45,0.5,0.55,0.6,0.65,0.7,0.75,0.8,1},{0,2,2.25,2.5,2.75,3,3.25,3.5,3.75,4}))))</f>
        <v/>
      </c>
      <c r="Q32" s="3" t="str">
        <f>IF(COUNT($A32)=0,"",IF($A32&lt;&gt;DRAFT!$B34,"ERR",IF(DRAFT!BB34="3E","3E",IF(COUNT(DRAFT!AX34,DRAFT!BB34)&gt;0,DRAFT!BC34,""))))</f>
        <v/>
      </c>
      <c r="R32" s="3" t="str">
        <f>IF(COUNT($A32)=0,"",IF(Q32="3E","3E",IF(Q32="","I",LOOKUP(Q32/S$2,{0,0.4,0.45,0.5,0.55,0.6,0.65,0.7,0.75,0.8,1},{"F","D","C","C+","B-","B","B+","A-","A","A+"}))))</f>
        <v/>
      </c>
      <c r="S32" s="2" t="str">
        <f>IF(COUNT($A32)=0,"",IF(Q32="","--",IF(Q32="3E","3E",LOOKUP(Q32/S$2,{0,0.4,0.45,0.5,0.55,0.6,0.65,0.7,0.75,0.8,1},{0,2,2.25,2.5,2.75,3,3.25,3.5,3.75,4}))))</f>
        <v/>
      </c>
      <c r="T32" s="3" t="str">
        <f>IF(COUNT($A32)=0,"",IF($A32&lt;&gt;DRAFT!$B34,"ERR",IF(DRAFT!BK34="3E","3E",IF(COUNT(DRAFT!BG34,DRAFT!BK34)&gt;0,DRAFT!BL34,""))))</f>
        <v/>
      </c>
      <c r="U32" s="3" t="str">
        <f>IF(COUNT($A32)=0,"",IF(T32="3E","3E",IF(T32="","I",LOOKUP(T32/V$2,{0,0.4,0.45,0.5,0.55,0.6,0.65,0.7,0.75,0.8,1},{"F","D","C","C+","B-","B","B+","A-","A","A+"}))))</f>
        <v/>
      </c>
      <c r="V32" s="2" t="str">
        <f>IF(COUNT($A32)=0,"",IF(T32="","--",IF(T32="3E","3E",LOOKUP(T32/V$2,{0,0.4,0.45,0.5,0.55,0.6,0.65,0.7,0.75,0.8,1},{0,2,2.25,2.5,2.75,3,3.25,3.5,3.75,4}))))</f>
        <v/>
      </c>
      <c r="W32" s="3" t="str">
        <f>IF(COUNT($A32)=0,"",IF($A32&lt;&gt;DRAFT!$B34,"ERR",IF(DRAFT!BT34="3E","3E",IF(COUNT(DRAFT!BP34,DRAFT!BT34)&gt;0,DRAFT!BU34,""))))</f>
        <v/>
      </c>
      <c r="X32" s="3" t="str">
        <f>IF(COUNT($A32)=0,"",IF(W32="3E","3E",IF(W32="","I",LOOKUP(W32/Y$2,{0,0.4,0.45,0.5,0.55,0.6,0.65,0.7,0.75,0.8,1},{"F","D","C","C+","B-","B","B+","A-","A","A+"}))))</f>
        <v/>
      </c>
      <c r="Y32" s="2" t="str">
        <f>IF(COUNT($A32)=0,"",IF(W32="","--",IF(W32="3E","3E",LOOKUP(W32/Y$2,{0,0.4,0.45,0.5,0.55,0.6,0.65,0.7,0.75,0.8,1},{0,2,2.25,2.5,2.75,3,3.25,3.5,3.75,4}))))</f>
        <v/>
      </c>
      <c r="Z32" s="3" t="str">
        <f>IF(COUNT($A32)=0,"",IF($A32&lt;&gt;DRAFT!$B34,"ERR",IF(DRAFT!CC34="3E","3E",IF(COUNT(DRAFT!BY34,DRAFT!CC34)&gt;0,DRAFT!CD34,""))))</f>
        <v/>
      </c>
      <c r="AA32" s="3" t="str">
        <f>IF(COUNT($A32)=0,"",IF(Z32="3E","3E",IF(Z32="","I",LOOKUP(Z32/AB$2,{0,0.4,0.45,0.5,0.55,0.6,0.65,0.7,0.75,0.8,1},{"F","D","C","C+","B-","B","B+","A-","A","A+"}))))</f>
        <v/>
      </c>
      <c r="AB32" s="2" t="str">
        <f>IF(COUNT($A32)=0,"",IF(Z32="","--",IF(Z32="3E","3E",LOOKUP(Z32/AB$2,{0,0.4,0.45,0.5,0.55,0.6,0.65,0.7,0.75,0.8,1},{0,2,2.25,2.5,2.75,3,3.25,3.5,3.75,4}))))</f>
        <v/>
      </c>
      <c r="AC32" s="3" t="str">
        <f>IF(COUNT($A32)=0,"",IF($A32&lt;&gt;DRAFT!$B34,"ERR",IF(DRAFT!CF34&gt;0,DRAFT!CF34,"")))</f>
        <v/>
      </c>
      <c r="AD32" s="3" t="str">
        <f>IF(COUNT($A32)=0,"",IF(AC32="3E","3E",IF(AC32="","I",LOOKUP(AC32/AE$2,{0,0.4,0.45,0.5,0.55,0.6,0.65,0.7,0.75,0.8,1},{"F","D","C","C+","B-","B","B+","A-","A","A+"}))))</f>
        <v/>
      </c>
      <c r="AE32" s="2" t="str">
        <f>IF(COUNT($A32)=0,"",IF(AC32="","--",IF(AC32="3E","3E",LOOKUP(AC32/AE$2,{0,0.4,0.45,0.5,0.55,0.6,0.65,0.7,0.75,0.8,1},{0,2,2.25,2.5,2.75,3,3.25,3.5,3.75,4}))))</f>
        <v/>
      </c>
      <c r="AF32" s="3" t="str">
        <f>IF($A32&lt;&gt;DRAFT!$B34,"ERR",IF(OR(COUNT($A32)=0,COUNT(DRAFT!CI34:CK34,DRAFT!CM34:CO34)=0),"",CEILING(SUM(DRAFT!CL34,DRAFT!CP34),1)))</f>
        <v/>
      </c>
      <c r="AG32" s="3" t="str">
        <f>IF(COUNT($A32)=0,"",IF(AF32="3E","3E",IF(AF32="","I",LOOKUP(AF32/AH$2,{0,0.4,0.45,0.5,0.55,0.6,0.65,0.7,0.75,0.8,1},{"F","D","C","C+","B-","B","B+","A-","A","A+"}))))</f>
        <v/>
      </c>
      <c r="AH32" s="2" t="str">
        <f>IF(COUNT($A32)=0,"",IF(AF32="","--",IF(AF32="3E","3E",LOOKUP(AF32/AH$2,{0,0.4,0.45,0.5,0.55,0.6,0.65,0.7,0.75,0.8,1},{0,2,2.25,2.5,2.75,3,3.25,3.5,3.75,4}))))</f>
        <v/>
      </c>
      <c r="AI32" s="11" t="str">
        <f>IF(OR(COUNT($A32)=0,COUNT(B32:AH32)=0),"",IF(COUNTIF(B32:AH32,"3E")&gt;0,"3E",IF(DRAFT!$A34="R",TRUNC(SUMPRODUCT(RGP,RCP)/TCP,3),TRUNC((SUMPRODUCT(--(IMDGP&gt;0)*IMDGP,IMCP)+CEILING(DRAFT!$CQ34*42,0.25))/TCP,3))))</f>
        <v/>
      </c>
      <c r="AJ32" s="3" t="str">
        <f>IF(OR(COUNT($A32)=0,COUNT(B32:AH32)=0),"",IF(COUNTIF(B32:AH32,"3E")&gt;0,"3E",IF(DRAFT!$A34="R",SUMPRODUCT(--(RGP&gt;=2),RCP),SUMPRODUCT(--(IMDGP&gt;0),--(IMGP=0),IMCP)+DRAFT!$CR34)))</f>
        <v/>
      </c>
      <c r="AK32" s="3" t="str">
        <f>IF(OR(COUNT($A32)=0,COUNT(B32:AH32)=0),"",IF(COUNTIF(B32:AJ32,"3E")&gt;0,"3E",IF(AND(DRAFT!$A34="IM",OR($AI32&gt;DRAFT!$CQ34,$AJ32&gt;DRAFT!$CR34)),"IMPROVED",IF(AND(DRAFT!$A34="IM",$AI32&lt;=DRAFT!$CQ34,$AJ32&lt;=DRAFT!$CR34),"NOT IMPROVED",IF(AND(AH32&gt;=2,AI32&gt;=2,AJ32&gt;=30),"PASS","FAIL")))))</f>
        <v/>
      </c>
      <c r="AL32" s="3" t="str">
        <f t="shared" si="0"/>
        <v/>
      </c>
      <c r="AM32" s="3" t="str">
        <f t="shared" si="1"/>
        <v/>
      </c>
    </row>
    <row r="33" spans="1:39" ht="18.95" customHeight="1" x14ac:dyDescent="0.25">
      <c r="A33" s="4" t="str">
        <f>IF(DRAFT!$B35="","",DRAFT!$B35)</f>
        <v/>
      </c>
      <c r="B33" s="3" t="str">
        <f>IF(COUNT($A33)=0,"",IF($A33&lt;&gt;DRAFT!$B35,"ERR",IF(DRAFT!I35="3E","3E",IF(COUNT(DRAFT!E35,DRAFT!I35)&gt;0,DRAFT!J35,""))))</f>
        <v/>
      </c>
      <c r="C33" s="3" t="str">
        <f>IF(COUNT($A33)=0,"",IF(B33="3E","3E",IF(B33="","I",LOOKUP(B33/D$2,{0,0.4,0.45,0.5,0.55,0.6,0.65,0.7,0.75,0.8,1},{"F","D","C","C+","B-","B","B+","A-","A","A+"}))))</f>
        <v/>
      </c>
      <c r="D33" s="2" t="str">
        <f>IF(COUNT($A33)=0,"",IF(B33="","--",IF(B33="3E","3E",LOOKUP(B33/D$2,{0,0.4,0.45,0.5,0.55,0.6,0.65,0.7,0.75,0.8,1},{0,2,2.25,2.5,2.75,3,3.25,3.5,3.75,4}))))</f>
        <v/>
      </c>
      <c r="E33" s="3" t="str">
        <f>IF(COUNT($A33)=0,"",IF($A33&lt;&gt;DRAFT!$B35,"ERR",IF(DRAFT!R35="3E","3E",IF(COUNT(DRAFT!N35,DRAFT!R35)&gt;0,DRAFT!S35,""))))</f>
        <v/>
      </c>
      <c r="F33" s="3" t="str">
        <f>IF(COUNT($A33)=0,"",IF(E33="3E","3E",IF(E33="","I",LOOKUP(E33/G$2,{0,0.4,0.45,0.5,0.55,0.6,0.65,0.7,0.75,0.8,1},{"F","D","C","C+","B-","B","B+","A-","A","A+"}))))</f>
        <v/>
      </c>
      <c r="G33" s="2" t="str">
        <f>IF(COUNT($A33)=0,"",IF(E33="","--",IF(E33="3E","3E",LOOKUP(E33/G$2,{0,0.4,0.45,0.5,0.55,0.6,0.65,0.7,0.75,0.8,1},{0,2,2.25,2.5,2.75,3,3.25,3.5,3.75,4}))))</f>
        <v/>
      </c>
      <c r="H33" s="3" t="str">
        <f>IF(COUNT($A33)=0,"",IF($A33&lt;&gt;DRAFT!$B35,"ERR",IF(DRAFT!AA35="3E","3E",IF(COUNT(DRAFT!W35,DRAFT!AA35)&gt;0,DRAFT!AB35,""))))</f>
        <v/>
      </c>
      <c r="I33" s="3" t="str">
        <f>IF(COUNT($A33)=0,"",IF(H33="3E","3E",IF(H33="","I",LOOKUP(H33/J$2,{0,0.4,0.45,0.5,0.55,0.6,0.65,0.7,0.75,0.8,1},{"F","D","C","C+","B-","B","B+","A-","A","A+"}))))</f>
        <v/>
      </c>
      <c r="J33" s="2" t="str">
        <f>IF(COUNT($A33)=0,"",IF(H33="","--",IF(H33="3E","3E",LOOKUP(H33/J$2,{0,0.4,0.45,0.5,0.55,0.6,0.65,0.7,0.75,0.8,1},{0,2,2.25,2.5,2.75,3,3.25,3.5,3.75,4}))))</f>
        <v/>
      </c>
      <c r="K33" s="3" t="str">
        <f>IF(COUNT($A33)=0,"",IF($A33&lt;&gt;DRAFT!$B35,"ERR",IF(DRAFT!AJ35="3E","3E",IF(COUNT(DRAFT!AF35,DRAFT!AJ35)&gt;0,DRAFT!AK35,""))))</f>
        <v/>
      </c>
      <c r="L33" s="3" t="str">
        <f>IF(COUNT($A33)=0,"",IF(K33="3E","3E",IF(K33="","I",LOOKUP(K33/M$2,{0,0.4,0.45,0.5,0.55,0.6,0.65,0.7,0.75,0.8,1},{"F","D","C","C+","B-","B","B+","A-","A","A+"}))))</f>
        <v/>
      </c>
      <c r="M33" s="2" t="str">
        <f>IF(COUNT($A33)=0,"",IF(K33="","--",IF(K33="3E","3E",LOOKUP(K33/M$2,{0,0.4,0.45,0.5,0.55,0.6,0.65,0.7,0.75,0.8,1},{0,2,2.25,2.5,2.75,3,3.25,3.5,3.75,4}))))</f>
        <v/>
      </c>
      <c r="N33" s="3" t="str">
        <f>IF(COUNT($A33)=0,"",IF($A33&lt;&gt;DRAFT!$B35,"ERR",IF(DRAFT!AS35="3E","3E",IF(COUNT(DRAFT!AO35,DRAFT!AS35)&gt;0,DRAFT!AT35,""))))</f>
        <v/>
      </c>
      <c r="O33" s="3" t="str">
        <f>IF(COUNT($A33)=0,"",IF(N33="3E","3E",IF(N33="","I",LOOKUP(N33/P$2,{0,0.4,0.45,0.5,0.55,0.6,0.65,0.7,0.75,0.8,1},{"F","D","C","C+","B-","B","B+","A-","A","A+"}))))</f>
        <v/>
      </c>
      <c r="P33" s="2" t="str">
        <f>IF(COUNT($A33)=0,"",IF(N33="","--",IF(N33="3E","3E",LOOKUP(N33/P$2,{0,0.4,0.45,0.5,0.55,0.6,0.65,0.7,0.75,0.8,1},{0,2,2.25,2.5,2.75,3,3.25,3.5,3.75,4}))))</f>
        <v/>
      </c>
      <c r="Q33" s="3" t="str">
        <f>IF(COUNT($A33)=0,"",IF($A33&lt;&gt;DRAFT!$B35,"ERR",IF(DRAFT!BB35="3E","3E",IF(COUNT(DRAFT!AX35,DRAFT!BB35)&gt;0,DRAFT!BC35,""))))</f>
        <v/>
      </c>
      <c r="R33" s="3" t="str">
        <f>IF(COUNT($A33)=0,"",IF(Q33="3E","3E",IF(Q33="","I",LOOKUP(Q33/S$2,{0,0.4,0.45,0.5,0.55,0.6,0.65,0.7,0.75,0.8,1},{"F","D","C","C+","B-","B","B+","A-","A","A+"}))))</f>
        <v/>
      </c>
      <c r="S33" s="2" t="str">
        <f>IF(COUNT($A33)=0,"",IF(Q33="","--",IF(Q33="3E","3E",LOOKUP(Q33/S$2,{0,0.4,0.45,0.5,0.55,0.6,0.65,0.7,0.75,0.8,1},{0,2,2.25,2.5,2.75,3,3.25,3.5,3.75,4}))))</f>
        <v/>
      </c>
      <c r="T33" s="3" t="str">
        <f>IF(COUNT($A33)=0,"",IF($A33&lt;&gt;DRAFT!$B35,"ERR",IF(DRAFT!BK35="3E","3E",IF(COUNT(DRAFT!BG35,DRAFT!BK35)&gt;0,DRAFT!BL35,""))))</f>
        <v/>
      </c>
      <c r="U33" s="3" t="str">
        <f>IF(COUNT($A33)=0,"",IF(T33="3E","3E",IF(T33="","I",LOOKUP(T33/V$2,{0,0.4,0.45,0.5,0.55,0.6,0.65,0.7,0.75,0.8,1},{"F","D","C","C+","B-","B","B+","A-","A","A+"}))))</f>
        <v/>
      </c>
      <c r="V33" s="2" t="str">
        <f>IF(COUNT($A33)=0,"",IF(T33="","--",IF(T33="3E","3E",LOOKUP(T33/V$2,{0,0.4,0.45,0.5,0.55,0.6,0.65,0.7,0.75,0.8,1},{0,2,2.25,2.5,2.75,3,3.25,3.5,3.75,4}))))</f>
        <v/>
      </c>
      <c r="W33" s="3" t="str">
        <f>IF(COUNT($A33)=0,"",IF($A33&lt;&gt;DRAFT!$B35,"ERR",IF(DRAFT!BT35="3E","3E",IF(COUNT(DRAFT!BP35,DRAFT!BT35)&gt;0,DRAFT!BU35,""))))</f>
        <v/>
      </c>
      <c r="X33" s="3" t="str">
        <f>IF(COUNT($A33)=0,"",IF(W33="3E","3E",IF(W33="","I",LOOKUP(W33/Y$2,{0,0.4,0.45,0.5,0.55,0.6,0.65,0.7,0.75,0.8,1},{"F","D","C","C+","B-","B","B+","A-","A","A+"}))))</f>
        <v/>
      </c>
      <c r="Y33" s="2" t="str">
        <f>IF(COUNT($A33)=0,"",IF(W33="","--",IF(W33="3E","3E",LOOKUP(W33/Y$2,{0,0.4,0.45,0.5,0.55,0.6,0.65,0.7,0.75,0.8,1},{0,2,2.25,2.5,2.75,3,3.25,3.5,3.75,4}))))</f>
        <v/>
      </c>
      <c r="Z33" s="3" t="str">
        <f>IF(COUNT($A33)=0,"",IF($A33&lt;&gt;DRAFT!$B35,"ERR",IF(DRAFT!CC35="3E","3E",IF(COUNT(DRAFT!BY35,DRAFT!CC35)&gt;0,DRAFT!CD35,""))))</f>
        <v/>
      </c>
      <c r="AA33" s="3" t="str">
        <f>IF(COUNT($A33)=0,"",IF(Z33="3E","3E",IF(Z33="","I",LOOKUP(Z33/AB$2,{0,0.4,0.45,0.5,0.55,0.6,0.65,0.7,0.75,0.8,1},{"F","D","C","C+","B-","B","B+","A-","A","A+"}))))</f>
        <v/>
      </c>
      <c r="AB33" s="2" t="str">
        <f>IF(COUNT($A33)=0,"",IF(Z33="","--",IF(Z33="3E","3E",LOOKUP(Z33/AB$2,{0,0.4,0.45,0.5,0.55,0.6,0.65,0.7,0.75,0.8,1},{0,2,2.25,2.5,2.75,3,3.25,3.5,3.75,4}))))</f>
        <v/>
      </c>
      <c r="AC33" s="3" t="str">
        <f>IF(COUNT($A33)=0,"",IF($A33&lt;&gt;DRAFT!$B35,"ERR",IF(DRAFT!CF35&gt;0,DRAFT!CF35,"")))</f>
        <v/>
      </c>
      <c r="AD33" s="3" t="str">
        <f>IF(COUNT($A33)=0,"",IF(AC33="3E","3E",IF(AC33="","I",LOOKUP(AC33/AE$2,{0,0.4,0.45,0.5,0.55,0.6,0.65,0.7,0.75,0.8,1},{"F","D","C","C+","B-","B","B+","A-","A","A+"}))))</f>
        <v/>
      </c>
      <c r="AE33" s="2" t="str">
        <f>IF(COUNT($A33)=0,"",IF(AC33="","--",IF(AC33="3E","3E",LOOKUP(AC33/AE$2,{0,0.4,0.45,0.5,0.55,0.6,0.65,0.7,0.75,0.8,1},{0,2,2.25,2.5,2.75,3,3.25,3.5,3.75,4}))))</f>
        <v/>
      </c>
      <c r="AF33" s="3" t="str">
        <f>IF($A33&lt;&gt;DRAFT!$B35,"ERR",IF(OR(COUNT($A33)=0,COUNT(DRAFT!CI35:CK35,DRAFT!CM35:CO35)=0),"",CEILING(SUM(DRAFT!CL35,DRAFT!CP35),1)))</f>
        <v/>
      </c>
      <c r="AG33" s="3" t="str">
        <f>IF(COUNT($A33)=0,"",IF(AF33="3E","3E",IF(AF33="","I",LOOKUP(AF33/AH$2,{0,0.4,0.45,0.5,0.55,0.6,0.65,0.7,0.75,0.8,1},{"F","D","C","C+","B-","B","B+","A-","A","A+"}))))</f>
        <v/>
      </c>
      <c r="AH33" s="2" t="str">
        <f>IF(COUNT($A33)=0,"",IF(AF33="","--",IF(AF33="3E","3E",LOOKUP(AF33/AH$2,{0,0.4,0.45,0.5,0.55,0.6,0.65,0.7,0.75,0.8,1},{0,2,2.25,2.5,2.75,3,3.25,3.5,3.75,4}))))</f>
        <v/>
      </c>
      <c r="AI33" s="11" t="str">
        <f>IF(OR(COUNT($A33)=0,COUNT(B33:AH33)=0),"",IF(COUNTIF(B33:AH33,"3E")&gt;0,"3E",IF(DRAFT!$A35="R",TRUNC(SUMPRODUCT(RGP,RCP)/TCP,3),TRUNC((SUMPRODUCT(--(IMDGP&gt;0)*IMDGP,IMCP)+CEILING(DRAFT!$CQ35*42,0.25))/TCP,3))))</f>
        <v/>
      </c>
      <c r="AJ33" s="3" t="str">
        <f>IF(OR(COUNT($A33)=0,COUNT(B33:AH33)=0),"",IF(COUNTIF(B33:AH33,"3E")&gt;0,"3E",IF(DRAFT!$A35="R",SUMPRODUCT(--(RGP&gt;=2),RCP),SUMPRODUCT(--(IMDGP&gt;0),--(IMGP=0),IMCP)+DRAFT!$CR35)))</f>
        <v/>
      </c>
      <c r="AK33" s="3" t="str">
        <f>IF(OR(COUNT($A33)=0,COUNT(B33:AH33)=0),"",IF(COUNTIF(B33:AJ33,"3E")&gt;0,"3E",IF(AND(DRAFT!$A35="IM",OR($AI33&gt;DRAFT!$CQ35,$AJ33&gt;DRAFT!$CR35)),"IMPROVED",IF(AND(DRAFT!$A35="IM",$AI33&lt;=DRAFT!$CQ35,$AJ33&lt;=DRAFT!$CR35),"NOT IMPROVED",IF(AND(AH33&gt;=2,AI33&gt;=2,AJ33&gt;=30),"PASS","FAIL")))))</f>
        <v/>
      </c>
      <c r="AL33" s="3" t="str">
        <f t="shared" si="0"/>
        <v/>
      </c>
      <c r="AM33" s="3" t="str">
        <f t="shared" si="1"/>
        <v/>
      </c>
    </row>
    <row r="34" spans="1:39" ht="18.95" customHeight="1" x14ac:dyDescent="0.25">
      <c r="A34" s="4" t="str">
        <f>IF(DRAFT!$B36="","",DRAFT!$B36)</f>
        <v/>
      </c>
      <c r="B34" s="3" t="str">
        <f>IF(COUNT($A34)=0,"",IF($A34&lt;&gt;DRAFT!$B36,"ERR",IF(DRAFT!I36="3E","3E",IF(COUNT(DRAFT!E36,DRAFT!I36)&gt;0,DRAFT!J36,""))))</f>
        <v/>
      </c>
      <c r="C34" s="3" t="str">
        <f>IF(COUNT($A34)=0,"",IF(B34="3E","3E",IF(B34="","I",LOOKUP(B34/D$2,{0,0.4,0.45,0.5,0.55,0.6,0.65,0.7,0.75,0.8,1},{"F","D","C","C+","B-","B","B+","A-","A","A+"}))))</f>
        <v/>
      </c>
      <c r="D34" s="2" t="str">
        <f>IF(COUNT($A34)=0,"",IF(B34="","--",IF(B34="3E","3E",LOOKUP(B34/D$2,{0,0.4,0.45,0.5,0.55,0.6,0.65,0.7,0.75,0.8,1},{0,2,2.25,2.5,2.75,3,3.25,3.5,3.75,4}))))</f>
        <v/>
      </c>
      <c r="E34" s="3" t="str">
        <f>IF(COUNT($A34)=0,"",IF($A34&lt;&gt;DRAFT!$B36,"ERR",IF(DRAFT!R36="3E","3E",IF(COUNT(DRAFT!N36,DRAFT!R36)&gt;0,DRAFT!S36,""))))</f>
        <v/>
      </c>
      <c r="F34" s="3" t="str">
        <f>IF(COUNT($A34)=0,"",IF(E34="3E","3E",IF(E34="","I",LOOKUP(E34/G$2,{0,0.4,0.45,0.5,0.55,0.6,0.65,0.7,0.75,0.8,1},{"F","D","C","C+","B-","B","B+","A-","A","A+"}))))</f>
        <v/>
      </c>
      <c r="G34" s="2" t="str">
        <f>IF(COUNT($A34)=0,"",IF(E34="","--",IF(E34="3E","3E",LOOKUP(E34/G$2,{0,0.4,0.45,0.5,0.55,0.6,0.65,0.7,0.75,0.8,1},{0,2,2.25,2.5,2.75,3,3.25,3.5,3.75,4}))))</f>
        <v/>
      </c>
      <c r="H34" s="3" t="str">
        <f>IF(COUNT($A34)=0,"",IF($A34&lt;&gt;DRAFT!$B36,"ERR",IF(DRAFT!AA36="3E","3E",IF(COUNT(DRAFT!W36,DRAFT!AA36)&gt;0,DRAFT!AB36,""))))</f>
        <v/>
      </c>
      <c r="I34" s="3" t="str">
        <f>IF(COUNT($A34)=0,"",IF(H34="3E","3E",IF(H34="","I",LOOKUP(H34/J$2,{0,0.4,0.45,0.5,0.55,0.6,0.65,0.7,0.75,0.8,1},{"F","D","C","C+","B-","B","B+","A-","A","A+"}))))</f>
        <v/>
      </c>
      <c r="J34" s="2" t="str">
        <f>IF(COUNT($A34)=0,"",IF(H34="","--",IF(H34="3E","3E",LOOKUP(H34/J$2,{0,0.4,0.45,0.5,0.55,0.6,0.65,0.7,0.75,0.8,1},{0,2,2.25,2.5,2.75,3,3.25,3.5,3.75,4}))))</f>
        <v/>
      </c>
      <c r="K34" s="3" t="str">
        <f>IF(COUNT($A34)=0,"",IF($A34&lt;&gt;DRAFT!$B36,"ERR",IF(DRAFT!AJ36="3E","3E",IF(COUNT(DRAFT!AF36,DRAFT!AJ36)&gt;0,DRAFT!AK36,""))))</f>
        <v/>
      </c>
      <c r="L34" s="3" t="str">
        <f>IF(COUNT($A34)=0,"",IF(K34="3E","3E",IF(K34="","I",LOOKUP(K34/M$2,{0,0.4,0.45,0.5,0.55,0.6,0.65,0.7,0.75,0.8,1},{"F","D","C","C+","B-","B","B+","A-","A","A+"}))))</f>
        <v/>
      </c>
      <c r="M34" s="2" t="str">
        <f>IF(COUNT($A34)=0,"",IF(K34="","--",IF(K34="3E","3E",LOOKUP(K34/M$2,{0,0.4,0.45,0.5,0.55,0.6,0.65,0.7,0.75,0.8,1},{0,2,2.25,2.5,2.75,3,3.25,3.5,3.75,4}))))</f>
        <v/>
      </c>
      <c r="N34" s="3" t="str">
        <f>IF(COUNT($A34)=0,"",IF($A34&lt;&gt;DRAFT!$B36,"ERR",IF(DRAFT!AS36="3E","3E",IF(COUNT(DRAFT!AO36,DRAFT!AS36)&gt;0,DRAFT!AT36,""))))</f>
        <v/>
      </c>
      <c r="O34" s="3" t="str">
        <f>IF(COUNT($A34)=0,"",IF(N34="3E","3E",IF(N34="","I",LOOKUP(N34/P$2,{0,0.4,0.45,0.5,0.55,0.6,0.65,0.7,0.75,0.8,1},{"F","D","C","C+","B-","B","B+","A-","A","A+"}))))</f>
        <v/>
      </c>
      <c r="P34" s="2" t="str">
        <f>IF(COUNT($A34)=0,"",IF(N34="","--",IF(N34="3E","3E",LOOKUP(N34/P$2,{0,0.4,0.45,0.5,0.55,0.6,0.65,0.7,0.75,0.8,1},{0,2,2.25,2.5,2.75,3,3.25,3.5,3.75,4}))))</f>
        <v/>
      </c>
      <c r="Q34" s="3" t="str">
        <f>IF(COUNT($A34)=0,"",IF($A34&lt;&gt;DRAFT!$B36,"ERR",IF(DRAFT!BB36="3E","3E",IF(COUNT(DRAFT!AX36,DRAFT!BB36)&gt;0,DRAFT!BC36,""))))</f>
        <v/>
      </c>
      <c r="R34" s="3" t="str">
        <f>IF(COUNT($A34)=0,"",IF(Q34="3E","3E",IF(Q34="","I",LOOKUP(Q34/S$2,{0,0.4,0.45,0.5,0.55,0.6,0.65,0.7,0.75,0.8,1},{"F","D","C","C+","B-","B","B+","A-","A","A+"}))))</f>
        <v/>
      </c>
      <c r="S34" s="2" t="str">
        <f>IF(COUNT($A34)=0,"",IF(Q34="","--",IF(Q34="3E","3E",LOOKUP(Q34/S$2,{0,0.4,0.45,0.5,0.55,0.6,0.65,0.7,0.75,0.8,1},{0,2,2.25,2.5,2.75,3,3.25,3.5,3.75,4}))))</f>
        <v/>
      </c>
      <c r="T34" s="3" t="str">
        <f>IF(COUNT($A34)=0,"",IF($A34&lt;&gt;DRAFT!$B36,"ERR",IF(DRAFT!BK36="3E","3E",IF(COUNT(DRAFT!BG36,DRAFT!BK36)&gt;0,DRAFT!BL36,""))))</f>
        <v/>
      </c>
      <c r="U34" s="3" t="str">
        <f>IF(COUNT($A34)=0,"",IF(T34="3E","3E",IF(T34="","I",LOOKUP(T34/V$2,{0,0.4,0.45,0.5,0.55,0.6,0.65,0.7,0.75,0.8,1},{"F","D","C","C+","B-","B","B+","A-","A","A+"}))))</f>
        <v/>
      </c>
      <c r="V34" s="2" t="str">
        <f>IF(COUNT($A34)=0,"",IF(T34="","--",IF(T34="3E","3E",LOOKUP(T34/V$2,{0,0.4,0.45,0.5,0.55,0.6,0.65,0.7,0.75,0.8,1},{0,2,2.25,2.5,2.75,3,3.25,3.5,3.75,4}))))</f>
        <v/>
      </c>
      <c r="W34" s="3" t="str">
        <f>IF(COUNT($A34)=0,"",IF($A34&lt;&gt;DRAFT!$B36,"ERR",IF(DRAFT!BT36="3E","3E",IF(COUNT(DRAFT!BP36,DRAFT!BT36)&gt;0,DRAFT!BU36,""))))</f>
        <v/>
      </c>
      <c r="X34" s="3" t="str">
        <f>IF(COUNT($A34)=0,"",IF(W34="3E","3E",IF(W34="","I",LOOKUP(W34/Y$2,{0,0.4,0.45,0.5,0.55,0.6,0.65,0.7,0.75,0.8,1},{"F","D","C","C+","B-","B","B+","A-","A","A+"}))))</f>
        <v/>
      </c>
      <c r="Y34" s="2" t="str">
        <f>IF(COUNT($A34)=0,"",IF(W34="","--",IF(W34="3E","3E",LOOKUP(W34/Y$2,{0,0.4,0.45,0.5,0.55,0.6,0.65,0.7,0.75,0.8,1},{0,2,2.25,2.5,2.75,3,3.25,3.5,3.75,4}))))</f>
        <v/>
      </c>
      <c r="Z34" s="3" t="str">
        <f>IF(COUNT($A34)=0,"",IF($A34&lt;&gt;DRAFT!$B36,"ERR",IF(DRAFT!CC36="3E","3E",IF(COUNT(DRAFT!BY36,DRAFT!CC36)&gt;0,DRAFT!CD36,""))))</f>
        <v/>
      </c>
      <c r="AA34" s="3" t="str">
        <f>IF(COUNT($A34)=0,"",IF(Z34="3E","3E",IF(Z34="","I",LOOKUP(Z34/AB$2,{0,0.4,0.45,0.5,0.55,0.6,0.65,0.7,0.75,0.8,1},{"F","D","C","C+","B-","B","B+","A-","A","A+"}))))</f>
        <v/>
      </c>
      <c r="AB34" s="2" t="str">
        <f>IF(COUNT($A34)=0,"",IF(Z34="","--",IF(Z34="3E","3E",LOOKUP(Z34/AB$2,{0,0.4,0.45,0.5,0.55,0.6,0.65,0.7,0.75,0.8,1},{0,2,2.25,2.5,2.75,3,3.25,3.5,3.75,4}))))</f>
        <v/>
      </c>
      <c r="AC34" s="3" t="str">
        <f>IF(COUNT($A34)=0,"",IF($A34&lt;&gt;DRAFT!$B36,"ERR",IF(DRAFT!CF36&gt;0,DRAFT!CF36,"")))</f>
        <v/>
      </c>
      <c r="AD34" s="3" t="str">
        <f>IF(COUNT($A34)=0,"",IF(AC34="3E","3E",IF(AC34="","I",LOOKUP(AC34/AE$2,{0,0.4,0.45,0.5,0.55,0.6,0.65,0.7,0.75,0.8,1},{"F","D","C","C+","B-","B","B+","A-","A","A+"}))))</f>
        <v/>
      </c>
      <c r="AE34" s="2" t="str">
        <f>IF(COUNT($A34)=0,"",IF(AC34="","--",IF(AC34="3E","3E",LOOKUP(AC34/AE$2,{0,0.4,0.45,0.5,0.55,0.6,0.65,0.7,0.75,0.8,1},{0,2,2.25,2.5,2.75,3,3.25,3.5,3.75,4}))))</f>
        <v/>
      </c>
      <c r="AF34" s="3" t="str">
        <f>IF($A34&lt;&gt;DRAFT!$B36,"ERR",IF(OR(COUNT($A34)=0,COUNT(DRAFT!CI36:CK36,DRAFT!CM36:CO36)=0),"",CEILING(SUM(DRAFT!CL36,DRAFT!CP36),1)))</f>
        <v/>
      </c>
      <c r="AG34" s="3" t="str">
        <f>IF(COUNT($A34)=0,"",IF(AF34="3E","3E",IF(AF34="","I",LOOKUP(AF34/AH$2,{0,0.4,0.45,0.5,0.55,0.6,0.65,0.7,0.75,0.8,1},{"F","D","C","C+","B-","B","B+","A-","A","A+"}))))</f>
        <v/>
      </c>
      <c r="AH34" s="2" t="str">
        <f>IF(COUNT($A34)=0,"",IF(AF34="","--",IF(AF34="3E","3E",LOOKUP(AF34/AH$2,{0,0.4,0.45,0.5,0.55,0.6,0.65,0.7,0.75,0.8,1},{0,2,2.25,2.5,2.75,3,3.25,3.5,3.75,4}))))</f>
        <v/>
      </c>
      <c r="AI34" s="11" t="str">
        <f>IF(OR(COUNT($A34)=0,COUNT(B34:AH34)=0),"",IF(COUNTIF(B34:AH34,"3E")&gt;0,"3E",IF(DRAFT!$A36="R",TRUNC(SUMPRODUCT(RGP,RCP)/TCP,3),TRUNC((SUMPRODUCT(--(IMDGP&gt;0)*IMDGP,IMCP)+CEILING(DRAFT!$CQ36*42,0.25))/TCP,3))))</f>
        <v/>
      </c>
      <c r="AJ34" s="3" t="str">
        <f>IF(OR(COUNT($A34)=0,COUNT(B34:AH34)=0),"",IF(COUNTIF(B34:AH34,"3E")&gt;0,"3E",IF(DRAFT!$A36="R",SUMPRODUCT(--(RGP&gt;=2),RCP),SUMPRODUCT(--(IMDGP&gt;0),--(IMGP=0),IMCP)+DRAFT!$CR36)))</f>
        <v/>
      </c>
      <c r="AK34" s="3" t="str">
        <f>IF(OR(COUNT($A34)=0,COUNT(B34:AH34)=0),"",IF(COUNTIF(B34:AJ34,"3E")&gt;0,"3E",IF(AND(DRAFT!$A36="IM",OR($AI34&gt;DRAFT!$CQ36,$AJ34&gt;DRAFT!$CR36)),"IMPROVED",IF(AND(DRAFT!$A36="IM",$AI34&lt;=DRAFT!$CQ36,$AJ34&lt;=DRAFT!$CR36),"NOT IMPROVED",IF(AND(AH34&gt;=2,AI34&gt;=2,AJ34&gt;=30),"PASS","FAIL")))))</f>
        <v/>
      </c>
      <c r="AL34" s="3" t="str">
        <f t="shared" si="0"/>
        <v/>
      </c>
      <c r="AM34" s="3" t="str">
        <f t="shared" si="1"/>
        <v/>
      </c>
    </row>
    <row r="35" spans="1:39" ht="18.95" customHeight="1" x14ac:dyDescent="0.25">
      <c r="A35" s="4" t="str">
        <f>IF(DRAFT!$B37="","",DRAFT!$B37)</f>
        <v/>
      </c>
      <c r="B35" s="3" t="str">
        <f>IF(COUNT($A35)=0,"",IF($A35&lt;&gt;DRAFT!$B37,"ERR",IF(DRAFT!I37="3E","3E",IF(COUNT(DRAFT!E37,DRAFT!I37)&gt;0,DRAFT!J37,""))))</f>
        <v/>
      </c>
      <c r="C35" s="3" t="str">
        <f>IF(COUNT($A35)=0,"",IF(B35="3E","3E",IF(B35="","I",LOOKUP(B35/D$2,{0,0.4,0.45,0.5,0.55,0.6,0.65,0.7,0.75,0.8,1},{"F","D","C","C+","B-","B","B+","A-","A","A+"}))))</f>
        <v/>
      </c>
      <c r="D35" s="2" t="str">
        <f>IF(COUNT($A35)=0,"",IF(B35="","--",IF(B35="3E","3E",LOOKUP(B35/D$2,{0,0.4,0.45,0.5,0.55,0.6,0.65,0.7,0.75,0.8,1},{0,2,2.25,2.5,2.75,3,3.25,3.5,3.75,4}))))</f>
        <v/>
      </c>
      <c r="E35" s="3" t="str">
        <f>IF(COUNT($A35)=0,"",IF($A35&lt;&gt;DRAFT!$B37,"ERR",IF(DRAFT!R37="3E","3E",IF(COUNT(DRAFT!N37,DRAFT!R37)&gt;0,DRAFT!S37,""))))</f>
        <v/>
      </c>
      <c r="F35" s="3" t="str">
        <f>IF(COUNT($A35)=0,"",IF(E35="3E","3E",IF(E35="","I",LOOKUP(E35/G$2,{0,0.4,0.45,0.5,0.55,0.6,0.65,0.7,0.75,0.8,1},{"F","D","C","C+","B-","B","B+","A-","A","A+"}))))</f>
        <v/>
      </c>
      <c r="G35" s="2" t="str">
        <f>IF(COUNT($A35)=0,"",IF(E35="","--",IF(E35="3E","3E",LOOKUP(E35/G$2,{0,0.4,0.45,0.5,0.55,0.6,0.65,0.7,0.75,0.8,1},{0,2,2.25,2.5,2.75,3,3.25,3.5,3.75,4}))))</f>
        <v/>
      </c>
      <c r="H35" s="3" t="str">
        <f>IF(COUNT($A35)=0,"",IF($A35&lt;&gt;DRAFT!$B37,"ERR",IF(DRAFT!AA37="3E","3E",IF(COUNT(DRAFT!W37,DRAFT!AA37)&gt;0,DRAFT!AB37,""))))</f>
        <v/>
      </c>
      <c r="I35" s="3" t="str">
        <f>IF(COUNT($A35)=0,"",IF(H35="3E","3E",IF(H35="","I",LOOKUP(H35/J$2,{0,0.4,0.45,0.5,0.55,0.6,0.65,0.7,0.75,0.8,1},{"F","D","C","C+","B-","B","B+","A-","A","A+"}))))</f>
        <v/>
      </c>
      <c r="J35" s="2" t="str">
        <f>IF(COUNT($A35)=0,"",IF(H35="","--",IF(H35="3E","3E",LOOKUP(H35/J$2,{0,0.4,0.45,0.5,0.55,0.6,0.65,0.7,0.75,0.8,1},{0,2,2.25,2.5,2.75,3,3.25,3.5,3.75,4}))))</f>
        <v/>
      </c>
      <c r="K35" s="3" t="str">
        <f>IF(COUNT($A35)=0,"",IF($A35&lt;&gt;DRAFT!$B37,"ERR",IF(DRAFT!AJ37="3E","3E",IF(COUNT(DRAFT!AF37,DRAFT!AJ37)&gt;0,DRAFT!AK37,""))))</f>
        <v/>
      </c>
      <c r="L35" s="3" t="str">
        <f>IF(COUNT($A35)=0,"",IF(K35="3E","3E",IF(K35="","I",LOOKUP(K35/M$2,{0,0.4,0.45,0.5,0.55,0.6,0.65,0.7,0.75,0.8,1},{"F","D","C","C+","B-","B","B+","A-","A","A+"}))))</f>
        <v/>
      </c>
      <c r="M35" s="2" t="str">
        <f>IF(COUNT($A35)=0,"",IF(K35="","--",IF(K35="3E","3E",LOOKUP(K35/M$2,{0,0.4,0.45,0.5,0.55,0.6,0.65,0.7,0.75,0.8,1},{0,2,2.25,2.5,2.75,3,3.25,3.5,3.75,4}))))</f>
        <v/>
      </c>
      <c r="N35" s="3" t="str">
        <f>IF(COUNT($A35)=0,"",IF($A35&lt;&gt;DRAFT!$B37,"ERR",IF(DRAFT!AS37="3E","3E",IF(COUNT(DRAFT!AO37,DRAFT!AS37)&gt;0,DRAFT!AT37,""))))</f>
        <v/>
      </c>
      <c r="O35" s="3" t="str">
        <f>IF(COUNT($A35)=0,"",IF(N35="3E","3E",IF(N35="","I",LOOKUP(N35/P$2,{0,0.4,0.45,0.5,0.55,0.6,0.65,0.7,0.75,0.8,1},{"F","D","C","C+","B-","B","B+","A-","A","A+"}))))</f>
        <v/>
      </c>
      <c r="P35" s="2" t="str">
        <f>IF(COUNT($A35)=0,"",IF(N35="","--",IF(N35="3E","3E",LOOKUP(N35/P$2,{0,0.4,0.45,0.5,0.55,0.6,0.65,0.7,0.75,0.8,1},{0,2,2.25,2.5,2.75,3,3.25,3.5,3.75,4}))))</f>
        <v/>
      </c>
      <c r="Q35" s="3" t="str">
        <f>IF(COUNT($A35)=0,"",IF($A35&lt;&gt;DRAFT!$B37,"ERR",IF(DRAFT!BB37="3E","3E",IF(COUNT(DRAFT!AX37,DRAFT!BB37)&gt;0,DRAFT!BC37,""))))</f>
        <v/>
      </c>
      <c r="R35" s="3" t="str">
        <f>IF(COUNT($A35)=0,"",IF(Q35="3E","3E",IF(Q35="","I",LOOKUP(Q35/S$2,{0,0.4,0.45,0.5,0.55,0.6,0.65,0.7,0.75,0.8,1},{"F","D","C","C+","B-","B","B+","A-","A","A+"}))))</f>
        <v/>
      </c>
      <c r="S35" s="2" t="str">
        <f>IF(COUNT($A35)=0,"",IF(Q35="","--",IF(Q35="3E","3E",LOOKUP(Q35/S$2,{0,0.4,0.45,0.5,0.55,0.6,0.65,0.7,0.75,0.8,1},{0,2,2.25,2.5,2.75,3,3.25,3.5,3.75,4}))))</f>
        <v/>
      </c>
      <c r="T35" s="3" t="str">
        <f>IF(COUNT($A35)=0,"",IF($A35&lt;&gt;DRAFT!$B37,"ERR",IF(DRAFT!BK37="3E","3E",IF(COUNT(DRAFT!BG37,DRAFT!BK37)&gt;0,DRAFT!BL37,""))))</f>
        <v/>
      </c>
      <c r="U35" s="3" t="str">
        <f>IF(COUNT($A35)=0,"",IF(T35="3E","3E",IF(T35="","I",LOOKUP(T35/V$2,{0,0.4,0.45,0.5,0.55,0.6,0.65,0.7,0.75,0.8,1},{"F","D","C","C+","B-","B","B+","A-","A","A+"}))))</f>
        <v/>
      </c>
      <c r="V35" s="2" t="str">
        <f>IF(COUNT($A35)=0,"",IF(T35="","--",IF(T35="3E","3E",LOOKUP(T35/V$2,{0,0.4,0.45,0.5,0.55,0.6,0.65,0.7,0.75,0.8,1},{0,2,2.25,2.5,2.75,3,3.25,3.5,3.75,4}))))</f>
        <v/>
      </c>
      <c r="W35" s="3" t="str">
        <f>IF(COUNT($A35)=0,"",IF($A35&lt;&gt;DRAFT!$B37,"ERR",IF(DRAFT!BT37="3E","3E",IF(COUNT(DRAFT!BP37,DRAFT!BT37)&gt;0,DRAFT!BU37,""))))</f>
        <v/>
      </c>
      <c r="X35" s="3" t="str">
        <f>IF(COUNT($A35)=0,"",IF(W35="3E","3E",IF(W35="","I",LOOKUP(W35/Y$2,{0,0.4,0.45,0.5,0.55,0.6,0.65,0.7,0.75,0.8,1},{"F","D","C","C+","B-","B","B+","A-","A","A+"}))))</f>
        <v/>
      </c>
      <c r="Y35" s="2" t="str">
        <f>IF(COUNT($A35)=0,"",IF(W35="","--",IF(W35="3E","3E",LOOKUP(W35/Y$2,{0,0.4,0.45,0.5,0.55,0.6,0.65,0.7,0.75,0.8,1},{0,2,2.25,2.5,2.75,3,3.25,3.5,3.75,4}))))</f>
        <v/>
      </c>
      <c r="Z35" s="3" t="str">
        <f>IF(COUNT($A35)=0,"",IF($A35&lt;&gt;DRAFT!$B37,"ERR",IF(DRAFT!CC37="3E","3E",IF(COUNT(DRAFT!BY37,DRAFT!CC37)&gt;0,DRAFT!CD37,""))))</f>
        <v/>
      </c>
      <c r="AA35" s="3" t="str">
        <f>IF(COUNT($A35)=0,"",IF(Z35="3E","3E",IF(Z35="","I",LOOKUP(Z35/AB$2,{0,0.4,0.45,0.5,0.55,0.6,0.65,0.7,0.75,0.8,1},{"F","D","C","C+","B-","B","B+","A-","A","A+"}))))</f>
        <v/>
      </c>
      <c r="AB35" s="2" t="str">
        <f>IF(COUNT($A35)=0,"",IF(Z35="","--",IF(Z35="3E","3E",LOOKUP(Z35/AB$2,{0,0.4,0.45,0.5,0.55,0.6,0.65,0.7,0.75,0.8,1},{0,2,2.25,2.5,2.75,3,3.25,3.5,3.75,4}))))</f>
        <v/>
      </c>
      <c r="AC35" s="3" t="str">
        <f>IF(COUNT($A35)=0,"",IF($A35&lt;&gt;DRAFT!$B37,"ERR",IF(DRAFT!CF37&gt;0,DRAFT!CF37,"")))</f>
        <v/>
      </c>
      <c r="AD35" s="3" t="str">
        <f>IF(COUNT($A35)=0,"",IF(AC35="3E","3E",IF(AC35="","I",LOOKUP(AC35/AE$2,{0,0.4,0.45,0.5,0.55,0.6,0.65,0.7,0.75,0.8,1},{"F","D","C","C+","B-","B","B+","A-","A","A+"}))))</f>
        <v/>
      </c>
      <c r="AE35" s="2" t="str">
        <f>IF(COUNT($A35)=0,"",IF(AC35="","--",IF(AC35="3E","3E",LOOKUP(AC35/AE$2,{0,0.4,0.45,0.5,0.55,0.6,0.65,0.7,0.75,0.8,1},{0,2,2.25,2.5,2.75,3,3.25,3.5,3.75,4}))))</f>
        <v/>
      </c>
      <c r="AF35" s="3" t="str">
        <f>IF($A35&lt;&gt;DRAFT!$B37,"ERR",IF(OR(COUNT($A35)=0,COUNT(DRAFT!CI37:CK37,DRAFT!CM37:CO37)=0),"",CEILING(SUM(DRAFT!CL37,DRAFT!CP37),1)))</f>
        <v/>
      </c>
      <c r="AG35" s="3" t="str">
        <f>IF(COUNT($A35)=0,"",IF(AF35="3E","3E",IF(AF35="","I",LOOKUP(AF35/AH$2,{0,0.4,0.45,0.5,0.55,0.6,0.65,0.7,0.75,0.8,1},{"F","D","C","C+","B-","B","B+","A-","A","A+"}))))</f>
        <v/>
      </c>
      <c r="AH35" s="2" t="str">
        <f>IF(COUNT($A35)=0,"",IF(AF35="","--",IF(AF35="3E","3E",LOOKUP(AF35/AH$2,{0,0.4,0.45,0.5,0.55,0.6,0.65,0.7,0.75,0.8,1},{0,2,2.25,2.5,2.75,3,3.25,3.5,3.75,4}))))</f>
        <v/>
      </c>
      <c r="AI35" s="11" t="str">
        <f>IF(OR(COUNT($A35)=0,COUNT(B35:AH35)=0),"",IF(COUNTIF(B35:AH35,"3E")&gt;0,"3E",IF(DRAFT!$A37="R",TRUNC(SUMPRODUCT(RGP,RCP)/TCP,3),TRUNC((SUMPRODUCT(--(IMDGP&gt;0)*IMDGP,IMCP)+CEILING(DRAFT!$CQ37*42,0.25))/TCP,3))))</f>
        <v/>
      </c>
      <c r="AJ35" s="3" t="str">
        <f>IF(OR(COUNT($A35)=0,COUNT(B35:AH35)=0),"",IF(COUNTIF(B35:AH35,"3E")&gt;0,"3E",IF(DRAFT!$A37="R",SUMPRODUCT(--(RGP&gt;=2),RCP),SUMPRODUCT(--(IMDGP&gt;0),--(IMGP=0),IMCP)+DRAFT!$CR37)))</f>
        <v/>
      </c>
      <c r="AK35" s="3" t="str">
        <f>IF(OR(COUNT($A35)=0,COUNT(B35:AH35)=0),"",IF(COUNTIF(B35:AJ35,"3E")&gt;0,"3E",IF(AND(DRAFT!$A37="IM",OR($AI35&gt;DRAFT!$CQ37,$AJ35&gt;DRAFT!$CR37)),"IMPROVED",IF(AND(DRAFT!$A37="IM",$AI35&lt;=DRAFT!$CQ37,$AJ35&lt;=DRAFT!$CR37),"NOT IMPROVED",IF(AND(AH35&gt;=2,AI35&gt;=2,AJ35&gt;=30),"PASS","FAIL")))))</f>
        <v/>
      </c>
      <c r="AL35" s="3" t="str">
        <f t="shared" si="0"/>
        <v/>
      </c>
      <c r="AM35" s="3" t="str">
        <f t="shared" si="1"/>
        <v/>
      </c>
    </row>
    <row r="36" spans="1:39" ht="18.95" customHeight="1" x14ac:dyDescent="0.25">
      <c r="A36" s="4" t="str">
        <f>IF(DRAFT!$B38="","",DRAFT!$B38)</f>
        <v/>
      </c>
      <c r="B36" s="3" t="str">
        <f>IF(COUNT($A36)=0,"",IF($A36&lt;&gt;DRAFT!$B38,"ERR",IF(DRAFT!I38="3E","3E",IF(COUNT(DRAFT!E38,DRAFT!I38)&gt;0,DRAFT!J38,""))))</f>
        <v/>
      </c>
      <c r="C36" s="3" t="str">
        <f>IF(COUNT($A36)=0,"",IF(B36="3E","3E",IF(B36="","I",LOOKUP(B36/D$2,{0,0.4,0.45,0.5,0.55,0.6,0.65,0.7,0.75,0.8,1},{"F","D","C","C+","B-","B","B+","A-","A","A+"}))))</f>
        <v/>
      </c>
      <c r="D36" s="2" t="str">
        <f>IF(COUNT($A36)=0,"",IF(B36="","--",IF(B36="3E","3E",LOOKUP(B36/D$2,{0,0.4,0.45,0.5,0.55,0.6,0.65,0.7,0.75,0.8,1},{0,2,2.25,2.5,2.75,3,3.25,3.5,3.75,4}))))</f>
        <v/>
      </c>
      <c r="E36" s="3" t="str">
        <f>IF(COUNT($A36)=0,"",IF($A36&lt;&gt;DRAFT!$B38,"ERR",IF(DRAFT!R38="3E","3E",IF(COUNT(DRAFT!N38,DRAFT!R38)&gt;0,DRAFT!S38,""))))</f>
        <v/>
      </c>
      <c r="F36" s="3" t="str">
        <f>IF(COUNT($A36)=0,"",IF(E36="3E","3E",IF(E36="","I",LOOKUP(E36/G$2,{0,0.4,0.45,0.5,0.55,0.6,0.65,0.7,0.75,0.8,1},{"F","D","C","C+","B-","B","B+","A-","A","A+"}))))</f>
        <v/>
      </c>
      <c r="G36" s="2" t="str">
        <f>IF(COUNT($A36)=0,"",IF(E36="","--",IF(E36="3E","3E",LOOKUP(E36/G$2,{0,0.4,0.45,0.5,0.55,0.6,0.65,0.7,0.75,0.8,1},{0,2,2.25,2.5,2.75,3,3.25,3.5,3.75,4}))))</f>
        <v/>
      </c>
      <c r="H36" s="3" t="str">
        <f>IF(COUNT($A36)=0,"",IF($A36&lt;&gt;DRAFT!$B38,"ERR",IF(DRAFT!AA38="3E","3E",IF(COUNT(DRAFT!W38,DRAFT!AA38)&gt;0,DRAFT!AB38,""))))</f>
        <v/>
      </c>
      <c r="I36" s="3" t="str">
        <f>IF(COUNT($A36)=0,"",IF(H36="3E","3E",IF(H36="","I",LOOKUP(H36/J$2,{0,0.4,0.45,0.5,0.55,0.6,0.65,0.7,0.75,0.8,1},{"F","D","C","C+","B-","B","B+","A-","A","A+"}))))</f>
        <v/>
      </c>
      <c r="J36" s="2" t="str">
        <f>IF(COUNT($A36)=0,"",IF(H36="","--",IF(H36="3E","3E",LOOKUP(H36/J$2,{0,0.4,0.45,0.5,0.55,0.6,0.65,0.7,0.75,0.8,1},{0,2,2.25,2.5,2.75,3,3.25,3.5,3.75,4}))))</f>
        <v/>
      </c>
      <c r="K36" s="3" t="str">
        <f>IF(COUNT($A36)=0,"",IF($A36&lt;&gt;DRAFT!$B38,"ERR",IF(DRAFT!AJ38="3E","3E",IF(COUNT(DRAFT!AF38,DRAFT!AJ38)&gt;0,DRAFT!AK38,""))))</f>
        <v/>
      </c>
      <c r="L36" s="3" t="str">
        <f>IF(COUNT($A36)=0,"",IF(K36="3E","3E",IF(K36="","I",LOOKUP(K36/M$2,{0,0.4,0.45,0.5,0.55,0.6,0.65,0.7,0.75,0.8,1},{"F","D","C","C+","B-","B","B+","A-","A","A+"}))))</f>
        <v/>
      </c>
      <c r="M36" s="2" t="str">
        <f>IF(COUNT($A36)=0,"",IF(K36="","--",IF(K36="3E","3E",LOOKUP(K36/M$2,{0,0.4,0.45,0.5,0.55,0.6,0.65,0.7,0.75,0.8,1},{0,2,2.25,2.5,2.75,3,3.25,3.5,3.75,4}))))</f>
        <v/>
      </c>
      <c r="N36" s="3" t="str">
        <f>IF(COUNT($A36)=0,"",IF($A36&lt;&gt;DRAFT!$B38,"ERR",IF(DRAFT!AS38="3E","3E",IF(COUNT(DRAFT!AO38,DRAFT!AS38)&gt;0,DRAFT!AT38,""))))</f>
        <v/>
      </c>
      <c r="O36" s="3" t="str">
        <f>IF(COUNT($A36)=0,"",IF(N36="3E","3E",IF(N36="","I",LOOKUP(N36/P$2,{0,0.4,0.45,0.5,0.55,0.6,0.65,0.7,0.75,0.8,1},{"F","D","C","C+","B-","B","B+","A-","A","A+"}))))</f>
        <v/>
      </c>
      <c r="P36" s="2" t="str">
        <f>IF(COUNT($A36)=0,"",IF(N36="","--",IF(N36="3E","3E",LOOKUP(N36/P$2,{0,0.4,0.45,0.5,0.55,0.6,0.65,0.7,0.75,0.8,1},{0,2,2.25,2.5,2.75,3,3.25,3.5,3.75,4}))))</f>
        <v/>
      </c>
      <c r="Q36" s="3" t="str">
        <f>IF(COUNT($A36)=0,"",IF($A36&lt;&gt;DRAFT!$B38,"ERR",IF(DRAFT!BB38="3E","3E",IF(COUNT(DRAFT!AX38,DRAFT!BB38)&gt;0,DRAFT!BC38,""))))</f>
        <v/>
      </c>
      <c r="R36" s="3" t="str">
        <f>IF(COUNT($A36)=0,"",IF(Q36="3E","3E",IF(Q36="","I",LOOKUP(Q36/S$2,{0,0.4,0.45,0.5,0.55,0.6,0.65,0.7,0.75,0.8,1},{"F","D","C","C+","B-","B","B+","A-","A","A+"}))))</f>
        <v/>
      </c>
      <c r="S36" s="2" t="str">
        <f>IF(COUNT($A36)=0,"",IF(Q36="","--",IF(Q36="3E","3E",LOOKUP(Q36/S$2,{0,0.4,0.45,0.5,0.55,0.6,0.65,0.7,0.75,0.8,1},{0,2,2.25,2.5,2.75,3,3.25,3.5,3.75,4}))))</f>
        <v/>
      </c>
      <c r="T36" s="3" t="str">
        <f>IF(COUNT($A36)=0,"",IF($A36&lt;&gt;DRAFT!$B38,"ERR",IF(DRAFT!BK38="3E","3E",IF(COUNT(DRAFT!BG38,DRAFT!BK38)&gt;0,DRAFT!BL38,""))))</f>
        <v/>
      </c>
      <c r="U36" s="3" t="str">
        <f>IF(COUNT($A36)=0,"",IF(T36="3E","3E",IF(T36="","I",LOOKUP(T36/V$2,{0,0.4,0.45,0.5,0.55,0.6,0.65,0.7,0.75,0.8,1},{"F","D","C","C+","B-","B","B+","A-","A","A+"}))))</f>
        <v/>
      </c>
      <c r="V36" s="2" t="str">
        <f>IF(COUNT($A36)=0,"",IF(T36="","--",IF(T36="3E","3E",LOOKUP(T36/V$2,{0,0.4,0.45,0.5,0.55,0.6,0.65,0.7,0.75,0.8,1},{0,2,2.25,2.5,2.75,3,3.25,3.5,3.75,4}))))</f>
        <v/>
      </c>
      <c r="W36" s="3" t="str">
        <f>IF(COUNT($A36)=0,"",IF($A36&lt;&gt;DRAFT!$B38,"ERR",IF(DRAFT!BT38="3E","3E",IF(COUNT(DRAFT!BP38,DRAFT!BT38)&gt;0,DRAFT!BU38,""))))</f>
        <v/>
      </c>
      <c r="X36" s="3" t="str">
        <f>IF(COUNT($A36)=0,"",IF(W36="3E","3E",IF(W36="","I",LOOKUP(W36/Y$2,{0,0.4,0.45,0.5,0.55,0.6,0.65,0.7,0.75,0.8,1},{"F","D","C","C+","B-","B","B+","A-","A","A+"}))))</f>
        <v/>
      </c>
      <c r="Y36" s="2" t="str">
        <f>IF(COUNT($A36)=0,"",IF(W36="","--",IF(W36="3E","3E",LOOKUP(W36/Y$2,{0,0.4,0.45,0.5,0.55,0.6,0.65,0.7,0.75,0.8,1},{0,2,2.25,2.5,2.75,3,3.25,3.5,3.75,4}))))</f>
        <v/>
      </c>
      <c r="Z36" s="3" t="str">
        <f>IF(COUNT($A36)=0,"",IF($A36&lt;&gt;DRAFT!$B38,"ERR",IF(DRAFT!CC38="3E","3E",IF(COUNT(DRAFT!BY38,DRAFT!CC38)&gt;0,DRAFT!CD38,""))))</f>
        <v/>
      </c>
      <c r="AA36" s="3" t="str">
        <f>IF(COUNT($A36)=0,"",IF(Z36="3E","3E",IF(Z36="","I",LOOKUP(Z36/AB$2,{0,0.4,0.45,0.5,0.55,0.6,0.65,0.7,0.75,0.8,1},{"F","D","C","C+","B-","B","B+","A-","A","A+"}))))</f>
        <v/>
      </c>
      <c r="AB36" s="2" t="str">
        <f>IF(COUNT($A36)=0,"",IF(Z36="","--",IF(Z36="3E","3E",LOOKUP(Z36/AB$2,{0,0.4,0.45,0.5,0.55,0.6,0.65,0.7,0.75,0.8,1},{0,2,2.25,2.5,2.75,3,3.25,3.5,3.75,4}))))</f>
        <v/>
      </c>
      <c r="AC36" s="3" t="str">
        <f>IF(COUNT($A36)=0,"",IF($A36&lt;&gt;DRAFT!$B38,"ERR",IF(DRAFT!CF38&gt;0,DRAFT!CF38,"")))</f>
        <v/>
      </c>
      <c r="AD36" s="3" t="str">
        <f>IF(COUNT($A36)=0,"",IF(AC36="3E","3E",IF(AC36="","I",LOOKUP(AC36/AE$2,{0,0.4,0.45,0.5,0.55,0.6,0.65,0.7,0.75,0.8,1},{"F","D","C","C+","B-","B","B+","A-","A","A+"}))))</f>
        <v/>
      </c>
      <c r="AE36" s="2" t="str">
        <f>IF(COUNT($A36)=0,"",IF(AC36="","--",IF(AC36="3E","3E",LOOKUP(AC36/AE$2,{0,0.4,0.45,0.5,0.55,0.6,0.65,0.7,0.75,0.8,1},{0,2,2.25,2.5,2.75,3,3.25,3.5,3.75,4}))))</f>
        <v/>
      </c>
      <c r="AF36" s="3" t="str">
        <f>IF($A36&lt;&gt;DRAFT!$B38,"ERR",IF(OR(COUNT($A36)=0,COUNT(DRAFT!CI38:CK38,DRAFT!CM38:CO38)=0),"",CEILING(SUM(DRAFT!CL38,DRAFT!CP38),1)))</f>
        <v/>
      </c>
      <c r="AG36" s="3" t="str">
        <f>IF(COUNT($A36)=0,"",IF(AF36="3E","3E",IF(AF36="","I",LOOKUP(AF36/AH$2,{0,0.4,0.45,0.5,0.55,0.6,0.65,0.7,0.75,0.8,1},{"F","D","C","C+","B-","B","B+","A-","A","A+"}))))</f>
        <v/>
      </c>
      <c r="AH36" s="2" t="str">
        <f>IF(COUNT($A36)=0,"",IF(AF36="","--",IF(AF36="3E","3E",LOOKUP(AF36/AH$2,{0,0.4,0.45,0.5,0.55,0.6,0.65,0.7,0.75,0.8,1},{0,2,2.25,2.5,2.75,3,3.25,3.5,3.75,4}))))</f>
        <v/>
      </c>
      <c r="AI36" s="11" t="str">
        <f>IF(OR(COUNT($A36)=0,COUNT(B36:AH36)=0),"",IF(COUNTIF(B36:AH36,"3E")&gt;0,"3E",IF(DRAFT!$A38="R",TRUNC(SUMPRODUCT(RGP,RCP)/TCP,3),TRUNC((SUMPRODUCT(--(IMDGP&gt;0)*IMDGP,IMCP)+CEILING(DRAFT!$CQ38*42,0.25))/TCP,3))))</f>
        <v/>
      </c>
      <c r="AJ36" s="3" t="str">
        <f>IF(OR(COUNT($A36)=0,COUNT(B36:AH36)=0),"",IF(COUNTIF(B36:AH36,"3E")&gt;0,"3E",IF(DRAFT!$A38="R",SUMPRODUCT(--(RGP&gt;=2),RCP),SUMPRODUCT(--(IMDGP&gt;0),--(IMGP=0),IMCP)+DRAFT!$CR38)))</f>
        <v/>
      </c>
      <c r="AK36" s="3" t="str">
        <f>IF(OR(COUNT($A36)=0,COUNT(B36:AH36)=0),"",IF(COUNTIF(B36:AJ36,"3E")&gt;0,"3E",IF(AND(DRAFT!$A38="IM",OR($AI36&gt;DRAFT!$CQ38,$AJ36&gt;DRAFT!$CR38)),"IMPROVED",IF(AND(DRAFT!$A38="IM",$AI36&lt;=DRAFT!$CQ38,$AJ36&lt;=DRAFT!$CR38),"NOT IMPROVED",IF(AND(AH36&gt;=2,AI36&gt;=2,AJ36&gt;=30),"PASS","FAIL")))))</f>
        <v/>
      </c>
      <c r="AL36" s="3" t="str">
        <f t="shared" si="0"/>
        <v/>
      </c>
      <c r="AM36" s="3" t="str">
        <f t="shared" si="1"/>
        <v/>
      </c>
    </row>
    <row r="37" spans="1:39" ht="18.95" customHeight="1" x14ac:dyDescent="0.25">
      <c r="A37" s="4" t="str">
        <f>IF(DRAFT!$B39="","",DRAFT!$B39)</f>
        <v/>
      </c>
      <c r="B37" s="3" t="str">
        <f>IF(COUNT($A37)=0,"",IF($A37&lt;&gt;DRAFT!$B39,"ERR",IF(DRAFT!I39="3E","3E",IF(COUNT(DRAFT!E39,DRAFT!I39)&gt;0,DRAFT!J39,""))))</f>
        <v/>
      </c>
      <c r="C37" s="3" t="str">
        <f>IF(COUNT($A37)=0,"",IF(B37="3E","3E",IF(B37="","I",LOOKUP(B37/D$2,{0,0.4,0.45,0.5,0.55,0.6,0.65,0.7,0.75,0.8,1},{"F","D","C","C+","B-","B","B+","A-","A","A+"}))))</f>
        <v/>
      </c>
      <c r="D37" s="2" t="str">
        <f>IF(COUNT($A37)=0,"",IF(B37="","--",IF(B37="3E","3E",LOOKUP(B37/D$2,{0,0.4,0.45,0.5,0.55,0.6,0.65,0.7,0.75,0.8,1},{0,2,2.25,2.5,2.75,3,3.25,3.5,3.75,4}))))</f>
        <v/>
      </c>
      <c r="E37" s="3" t="str">
        <f>IF(COUNT($A37)=0,"",IF($A37&lt;&gt;DRAFT!$B39,"ERR",IF(DRAFT!R39="3E","3E",IF(COUNT(DRAFT!N39,DRAFT!R39)&gt;0,DRAFT!S39,""))))</f>
        <v/>
      </c>
      <c r="F37" s="3" t="str">
        <f>IF(COUNT($A37)=0,"",IF(E37="3E","3E",IF(E37="","I",LOOKUP(E37/G$2,{0,0.4,0.45,0.5,0.55,0.6,0.65,0.7,0.75,0.8,1},{"F","D","C","C+","B-","B","B+","A-","A","A+"}))))</f>
        <v/>
      </c>
      <c r="G37" s="2" t="str">
        <f>IF(COUNT($A37)=0,"",IF(E37="","--",IF(E37="3E","3E",LOOKUP(E37/G$2,{0,0.4,0.45,0.5,0.55,0.6,0.65,0.7,0.75,0.8,1},{0,2,2.25,2.5,2.75,3,3.25,3.5,3.75,4}))))</f>
        <v/>
      </c>
      <c r="H37" s="3" t="str">
        <f>IF(COUNT($A37)=0,"",IF($A37&lt;&gt;DRAFT!$B39,"ERR",IF(DRAFT!AA39="3E","3E",IF(COUNT(DRAFT!W39,DRAFT!AA39)&gt;0,DRAFT!AB39,""))))</f>
        <v/>
      </c>
      <c r="I37" s="3" t="str">
        <f>IF(COUNT($A37)=0,"",IF(H37="3E","3E",IF(H37="","I",LOOKUP(H37/J$2,{0,0.4,0.45,0.5,0.55,0.6,0.65,0.7,0.75,0.8,1},{"F","D","C","C+","B-","B","B+","A-","A","A+"}))))</f>
        <v/>
      </c>
      <c r="J37" s="2" t="str">
        <f>IF(COUNT($A37)=0,"",IF(H37="","--",IF(H37="3E","3E",LOOKUP(H37/J$2,{0,0.4,0.45,0.5,0.55,0.6,0.65,0.7,0.75,0.8,1},{0,2,2.25,2.5,2.75,3,3.25,3.5,3.75,4}))))</f>
        <v/>
      </c>
      <c r="K37" s="3" t="str">
        <f>IF(COUNT($A37)=0,"",IF($A37&lt;&gt;DRAFT!$B39,"ERR",IF(DRAFT!AJ39="3E","3E",IF(COUNT(DRAFT!AF39,DRAFT!AJ39)&gt;0,DRAFT!AK39,""))))</f>
        <v/>
      </c>
      <c r="L37" s="3" t="str">
        <f>IF(COUNT($A37)=0,"",IF(K37="3E","3E",IF(K37="","I",LOOKUP(K37/M$2,{0,0.4,0.45,0.5,0.55,0.6,0.65,0.7,0.75,0.8,1},{"F","D","C","C+","B-","B","B+","A-","A","A+"}))))</f>
        <v/>
      </c>
      <c r="M37" s="2" t="str">
        <f>IF(COUNT($A37)=0,"",IF(K37="","--",IF(K37="3E","3E",LOOKUP(K37/M$2,{0,0.4,0.45,0.5,0.55,0.6,0.65,0.7,0.75,0.8,1},{0,2,2.25,2.5,2.75,3,3.25,3.5,3.75,4}))))</f>
        <v/>
      </c>
      <c r="N37" s="3" t="str">
        <f>IF(COUNT($A37)=0,"",IF($A37&lt;&gt;DRAFT!$B39,"ERR",IF(DRAFT!AS39="3E","3E",IF(COUNT(DRAFT!AO39,DRAFT!AS39)&gt;0,DRAFT!AT39,""))))</f>
        <v/>
      </c>
      <c r="O37" s="3" t="str">
        <f>IF(COUNT($A37)=0,"",IF(N37="3E","3E",IF(N37="","I",LOOKUP(N37/P$2,{0,0.4,0.45,0.5,0.55,0.6,0.65,0.7,0.75,0.8,1},{"F","D","C","C+","B-","B","B+","A-","A","A+"}))))</f>
        <v/>
      </c>
      <c r="P37" s="2" t="str">
        <f>IF(COUNT($A37)=0,"",IF(N37="","--",IF(N37="3E","3E",LOOKUP(N37/P$2,{0,0.4,0.45,0.5,0.55,0.6,0.65,0.7,0.75,0.8,1},{0,2,2.25,2.5,2.75,3,3.25,3.5,3.75,4}))))</f>
        <v/>
      </c>
      <c r="Q37" s="3" t="str">
        <f>IF(COUNT($A37)=0,"",IF($A37&lt;&gt;DRAFT!$B39,"ERR",IF(DRAFT!BB39="3E","3E",IF(COUNT(DRAFT!AX39,DRAFT!BB39)&gt;0,DRAFT!BC39,""))))</f>
        <v/>
      </c>
      <c r="R37" s="3" t="str">
        <f>IF(COUNT($A37)=0,"",IF(Q37="3E","3E",IF(Q37="","I",LOOKUP(Q37/S$2,{0,0.4,0.45,0.5,0.55,0.6,0.65,0.7,0.75,0.8,1},{"F","D","C","C+","B-","B","B+","A-","A","A+"}))))</f>
        <v/>
      </c>
      <c r="S37" s="2" t="str">
        <f>IF(COUNT($A37)=0,"",IF(Q37="","--",IF(Q37="3E","3E",LOOKUP(Q37/S$2,{0,0.4,0.45,0.5,0.55,0.6,0.65,0.7,0.75,0.8,1},{0,2,2.25,2.5,2.75,3,3.25,3.5,3.75,4}))))</f>
        <v/>
      </c>
      <c r="T37" s="3" t="str">
        <f>IF(COUNT($A37)=0,"",IF($A37&lt;&gt;DRAFT!$B39,"ERR",IF(DRAFT!BK39="3E","3E",IF(COUNT(DRAFT!BG39,DRAFT!BK39)&gt;0,DRAFT!BL39,""))))</f>
        <v/>
      </c>
      <c r="U37" s="3" t="str">
        <f>IF(COUNT($A37)=0,"",IF(T37="3E","3E",IF(T37="","I",LOOKUP(T37/V$2,{0,0.4,0.45,0.5,0.55,0.6,0.65,0.7,0.75,0.8,1},{"F","D","C","C+","B-","B","B+","A-","A","A+"}))))</f>
        <v/>
      </c>
      <c r="V37" s="2" t="str">
        <f>IF(COUNT($A37)=0,"",IF(T37="","--",IF(T37="3E","3E",LOOKUP(T37/V$2,{0,0.4,0.45,0.5,0.55,0.6,0.65,0.7,0.75,0.8,1},{0,2,2.25,2.5,2.75,3,3.25,3.5,3.75,4}))))</f>
        <v/>
      </c>
      <c r="W37" s="3" t="str">
        <f>IF(COUNT($A37)=0,"",IF($A37&lt;&gt;DRAFT!$B39,"ERR",IF(DRAFT!BT39="3E","3E",IF(COUNT(DRAFT!BP39,DRAFT!BT39)&gt;0,DRAFT!BU39,""))))</f>
        <v/>
      </c>
      <c r="X37" s="3" t="str">
        <f>IF(COUNT($A37)=0,"",IF(W37="3E","3E",IF(W37="","I",LOOKUP(W37/Y$2,{0,0.4,0.45,0.5,0.55,0.6,0.65,0.7,0.75,0.8,1},{"F","D","C","C+","B-","B","B+","A-","A","A+"}))))</f>
        <v/>
      </c>
      <c r="Y37" s="2" t="str">
        <f>IF(COUNT($A37)=0,"",IF(W37="","--",IF(W37="3E","3E",LOOKUP(W37/Y$2,{0,0.4,0.45,0.5,0.55,0.6,0.65,0.7,0.75,0.8,1},{0,2,2.25,2.5,2.75,3,3.25,3.5,3.75,4}))))</f>
        <v/>
      </c>
      <c r="Z37" s="3" t="str">
        <f>IF(COUNT($A37)=0,"",IF($A37&lt;&gt;DRAFT!$B39,"ERR",IF(DRAFT!CC39="3E","3E",IF(COUNT(DRAFT!BY39,DRAFT!CC39)&gt;0,DRAFT!CD39,""))))</f>
        <v/>
      </c>
      <c r="AA37" s="3" t="str">
        <f>IF(COUNT($A37)=0,"",IF(Z37="3E","3E",IF(Z37="","I",LOOKUP(Z37/AB$2,{0,0.4,0.45,0.5,0.55,0.6,0.65,0.7,0.75,0.8,1},{"F","D","C","C+","B-","B","B+","A-","A","A+"}))))</f>
        <v/>
      </c>
      <c r="AB37" s="2" t="str">
        <f>IF(COUNT($A37)=0,"",IF(Z37="","--",IF(Z37="3E","3E",LOOKUP(Z37/AB$2,{0,0.4,0.45,0.5,0.55,0.6,0.65,0.7,0.75,0.8,1},{0,2,2.25,2.5,2.75,3,3.25,3.5,3.75,4}))))</f>
        <v/>
      </c>
      <c r="AC37" s="3" t="str">
        <f>IF(COUNT($A37)=0,"",IF($A37&lt;&gt;DRAFT!$B39,"ERR",IF(DRAFT!CF39&gt;0,DRAFT!CF39,"")))</f>
        <v/>
      </c>
      <c r="AD37" s="3" t="str">
        <f>IF(COUNT($A37)=0,"",IF(AC37="3E","3E",IF(AC37="","I",LOOKUP(AC37/AE$2,{0,0.4,0.45,0.5,0.55,0.6,0.65,0.7,0.75,0.8,1},{"F","D","C","C+","B-","B","B+","A-","A","A+"}))))</f>
        <v/>
      </c>
      <c r="AE37" s="2" t="str">
        <f>IF(COUNT($A37)=0,"",IF(AC37="","--",IF(AC37="3E","3E",LOOKUP(AC37/AE$2,{0,0.4,0.45,0.5,0.55,0.6,0.65,0.7,0.75,0.8,1},{0,2,2.25,2.5,2.75,3,3.25,3.5,3.75,4}))))</f>
        <v/>
      </c>
      <c r="AF37" s="3" t="str">
        <f>IF($A37&lt;&gt;DRAFT!$B39,"ERR",IF(OR(COUNT($A37)=0,COUNT(DRAFT!CI39:CK39,DRAFT!CM39:CO39)=0),"",CEILING(SUM(DRAFT!CL39,DRAFT!CP39),1)))</f>
        <v/>
      </c>
      <c r="AG37" s="3" t="str">
        <f>IF(COUNT($A37)=0,"",IF(AF37="3E","3E",IF(AF37="","I",LOOKUP(AF37/AH$2,{0,0.4,0.45,0.5,0.55,0.6,0.65,0.7,0.75,0.8,1},{"F","D","C","C+","B-","B","B+","A-","A","A+"}))))</f>
        <v/>
      </c>
      <c r="AH37" s="2" t="str">
        <f>IF(COUNT($A37)=0,"",IF(AF37="","--",IF(AF37="3E","3E",LOOKUP(AF37/AH$2,{0,0.4,0.45,0.5,0.55,0.6,0.65,0.7,0.75,0.8,1},{0,2,2.25,2.5,2.75,3,3.25,3.5,3.75,4}))))</f>
        <v/>
      </c>
      <c r="AI37" s="11" t="str">
        <f>IF(OR(COUNT($A37)=0,COUNT(B37:AH37)=0),"",IF(COUNTIF(B37:AH37,"3E")&gt;0,"3E",IF(DRAFT!$A39="R",TRUNC(SUMPRODUCT(RGP,RCP)/TCP,3),TRUNC((SUMPRODUCT(--(IMDGP&gt;0)*IMDGP,IMCP)+CEILING(DRAFT!$CQ39*42,0.25))/TCP,3))))</f>
        <v/>
      </c>
      <c r="AJ37" s="3" t="str">
        <f>IF(OR(COUNT($A37)=0,COUNT(B37:AH37)=0),"",IF(COUNTIF(B37:AH37,"3E")&gt;0,"3E",IF(DRAFT!$A39="R",SUMPRODUCT(--(RGP&gt;=2),RCP),SUMPRODUCT(--(IMDGP&gt;0),--(IMGP=0),IMCP)+DRAFT!$CR39)))</f>
        <v/>
      </c>
      <c r="AK37" s="3" t="str">
        <f>IF(OR(COUNT($A37)=0,COUNT(B37:AH37)=0),"",IF(COUNTIF(B37:AJ37,"3E")&gt;0,"3E",IF(AND(DRAFT!$A39="IM",OR($AI37&gt;DRAFT!$CQ39,$AJ37&gt;DRAFT!$CR39)),"IMPROVED",IF(AND(DRAFT!$A39="IM",$AI37&lt;=DRAFT!$CQ39,$AJ37&lt;=DRAFT!$CR39),"NOT IMPROVED",IF(AND(AH37&gt;=2,AI37&gt;=2,AJ37&gt;=30),"PASS","FAIL")))))</f>
        <v/>
      </c>
      <c r="AL37" s="3" t="str">
        <f t="shared" si="0"/>
        <v/>
      </c>
      <c r="AM37" s="3" t="str">
        <f t="shared" si="1"/>
        <v/>
      </c>
    </row>
    <row r="38" spans="1:39" ht="18.95" customHeight="1" x14ac:dyDescent="0.25">
      <c r="A38" s="4" t="str">
        <f>IF(DRAFT!$B40="","",DRAFT!$B40)</f>
        <v/>
      </c>
      <c r="B38" s="3" t="str">
        <f>IF(COUNT($A38)=0,"",IF($A38&lt;&gt;DRAFT!$B40,"ERR",IF(DRAFT!I40="3E","3E",IF(COUNT(DRAFT!E40,DRAFT!I40)&gt;0,DRAFT!J40,""))))</f>
        <v/>
      </c>
      <c r="C38" s="3" t="str">
        <f>IF(COUNT($A38)=0,"",IF(B38="3E","3E",IF(B38="","I",LOOKUP(B38/D$2,{0,0.4,0.45,0.5,0.55,0.6,0.65,0.7,0.75,0.8,1},{"F","D","C","C+","B-","B","B+","A-","A","A+"}))))</f>
        <v/>
      </c>
      <c r="D38" s="2" t="str">
        <f>IF(COUNT($A38)=0,"",IF(B38="","--",IF(B38="3E","3E",LOOKUP(B38/D$2,{0,0.4,0.45,0.5,0.55,0.6,0.65,0.7,0.75,0.8,1},{0,2,2.25,2.5,2.75,3,3.25,3.5,3.75,4}))))</f>
        <v/>
      </c>
      <c r="E38" s="3" t="str">
        <f>IF(COUNT($A38)=0,"",IF($A38&lt;&gt;DRAFT!$B40,"ERR",IF(DRAFT!R40="3E","3E",IF(COUNT(DRAFT!N40,DRAFT!R40)&gt;0,DRAFT!S40,""))))</f>
        <v/>
      </c>
      <c r="F38" s="3" t="str">
        <f>IF(COUNT($A38)=0,"",IF(E38="3E","3E",IF(E38="","I",LOOKUP(E38/G$2,{0,0.4,0.45,0.5,0.55,0.6,0.65,0.7,0.75,0.8,1},{"F","D","C","C+","B-","B","B+","A-","A","A+"}))))</f>
        <v/>
      </c>
      <c r="G38" s="2" t="str">
        <f>IF(COUNT($A38)=0,"",IF(E38="","--",IF(E38="3E","3E",LOOKUP(E38/G$2,{0,0.4,0.45,0.5,0.55,0.6,0.65,0.7,0.75,0.8,1},{0,2,2.25,2.5,2.75,3,3.25,3.5,3.75,4}))))</f>
        <v/>
      </c>
      <c r="H38" s="3" t="str">
        <f>IF(COUNT($A38)=0,"",IF($A38&lt;&gt;DRAFT!$B40,"ERR",IF(DRAFT!AA40="3E","3E",IF(COUNT(DRAFT!W40,DRAFT!AA40)&gt;0,DRAFT!AB40,""))))</f>
        <v/>
      </c>
      <c r="I38" s="3" t="str">
        <f>IF(COUNT($A38)=0,"",IF(H38="3E","3E",IF(H38="","I",LOOKUP(H38/J$2,{0,0.4,0.45,0.5,0.55,0.6,0.65,0.7,0.75,0.8,1},{"F","D","C","C+","B-","B","B+","A-","A","A+"}))))</f>
        <v/>
      </c>
      <c r="J38" s="2" t="str">
        <f>IF(COUNT($A38)=0,"",IF(H38="","--",IF(H38="3E","3E",LOOKUP(H38/J$2,{0,0.4,0.45,0.5,0.55,0.6,0.65,0.7,0.75,0.8,1},{0,2,2.25,2.5,2.75,3,3.25,3.5,3.75,4}))))</f>
        <v/>
      </c>
      <c r="K38" s="3" t="str">
        <f>IF(COUNT($A38)=0,"",IF($A38&lt;&gt;DRAFT!$B40,"ERR",IF(DRAFT!AJ40="3E","3E",IF(COUNT(DRAFT!AF40,DRAFT!AJ40)&gt;0,DRAFT!AK40,""))))</f>
        <v/>
      </c>
      <c r="L38" s="3" t="str">
        <f>IF(COUNT($A38)=0,"",IF(K38="3E","3E",IF(K38="","I",LOOKUP(K38/M$2,{0,0.4,0.45,0.5,0.55,0.6,0.65,0.7,0.75,0.8,1},{"F","D","C","C+","B-","B","B+","A-","A","A+"}))))</f>
        <v/>
      </c>
      <c r="M38" s="2" t="str">
        <f>IF(COUNT($A38)=0,"",IF(K38="","--",IF(K38="3E","3E",LOOKUP(K38/M$2,{0,0.4,0.45,0.5,0.55,0.6,0.65,0.7,0.75,0.8,1},{0,2,2.25,2.5,2.75,3,3.25,3.5,3.75,4}))))</f>
        <v/>
      </c>
      <c r="N38" s="3" t="str">
        <f>IF(COUNT($A38)=0,"",IF($A38&lt;&gt;DRAFT!$B40,"ERR",IF(DRAFT!AS40="3E","3E",IF(COUNT(DRAFT!AO40,DRAFT!AS40)&gt;0,DRAFT!AT40,""))))</f>
        <v/>
      </c>
      <c r="O38" s="3" t="str">
        <f>IF(COUNT($A38)=0,"",IF(N38="3E","3E",IF(N38="","I",LOOKUP(N38/P$2,{0,0.4,0.45,0.5,0.55,0.6,0.65,0.7,0.75,0.8,1},{"F","D","C","C+","B-","B","B+","A-","A","A+"}))))</f>
        <v/>
      </c>
      <c r="P38" s="2" t="str">
        <f>IF(COUNT($A38)=0,"",IF(N38="","--",IF(N38="3E","3E",LOOKUP(N38/P$2,{0,0.4,0.45,0.5,0.55,0.6,0.65,0.7,0.75,0.8,1},{0,2,2.25,2.5,2.75,3,3.25,3.5,3.75,4}))))</f>
        <v/>
      </c>
      <c r="Q38" s="3" t="str">
        <f>IF(COUNT($A38)=0,"",IF($A38&lt;&gt;DRAFT!$B40,"ERR",IF(DRAFT!BB40="3E","3E",IF(COUNT(DRAFT!AX40,DRAFT!BB40)&gt;0,DRAFT!BC40,""))))</f>
        <v/>
      </c>
      <c r="R38" s="3" t="str">
        <f>IF(COUNT($A38)=0,"",IF(Q38="3E","3E",IF(Q38="","I",LOOKUP(Q38/S$2,{0,0.4,0.45,0.5,0.55,0.6,0.65,0.7,0.75,0.8,1},{"F","D","C","C+","B-","B","B+","A-","A","A+"}))))</f>
        <v/>
      </c>
      <c r="S38" s="2" t="str">
        <f>IF(COUNT($A38)=0,"",IF(Q38="","--",IF(Q38="3E","3E",LOOKUP(Q38/S$2,{0,0.4,0.45,0.5,0.55,0.6,0.65,0.7,0.75,0.8,1},{0,2,2.25,2.5,2.75,3,3.25,3.5,3.75,4}))))</f>
        <v/>
      </c>
      <c r="T38" s="3" t="str">
        <f>IF(COUNT($A38)=0,"",IF($A38&lt;&gt;DRAFT!$B40,"ERR",IF(DRAFT!BK40="3E","3E",IF(COUNT(DRAFT!BG40,DRAFT!BK40)&gt;0,DRAFT!BL40,""))))</f>
        <v/>
      </c>
      <c r="U38" s="3" t="str">
        <f>IF(COUNT($A38)=0,"",IF(T38="3E","3E",IF(T38="","I",LOOKUP(T38/V$2,{0,0.4,0.45,0.5,0.55,0.6,0.65,0.7,0.75,0.8,1},{"F","D","C","C+","B-","B","B+","A-","A","A+"}))))</f>
        <v/>
      </c>
      <c r="V38" s="2" t="str">
        <f>IF(COUNT($A38)=0,"",IF(T38="","--",IF(T38="3E","3E",LOOKUP(T38/V$2,{0,0.4,0.45,0.5,0.55,0.6,0.65,0.7,0.75,0.8,1},{0,2,2.25,2.5,2.75,3,3.25,3.5,3.75,4}))))</f>
        <v/>
      </c>
      <c r="W38" s="3" t="str">
        <f>IF(COUNT($A38)=0,"",IF($A38&lt;&gt;DRAFT!$B40,"ERR",IF(DRAFT!BT40="3E","3E",IF(COUNT(DRAFT!BP40,DRAFT!BT40)&gt;0,DRAFT!BU40,""))))</f>
        <v/>
      </c>
      <c r="X38" s="3" t="str">
        <f>IF(COUNT($A38)=0,"",IF(W38="3E","3E",IF(W38="","I",LOOKUP(W38/Y$2,{0,0.4,0.45,0.5,0.55,0.6,0.65,0.7,0.75,0.8,1},{"F","D","C","C+","B-","B","B+","A-","A","A+"}))))</f>
        <v/>
      </c>
      <c r="Y38" s="2" t="str">
        <f>IF(COUNT($A38)=0,"",IF(W38="","--",IF(W38="3E","3E",LOOKUP(W38/Y$2,{0,0.4,0.45,0.5,0.55,0.6,0.65,0.7,0.75,0.8,1},{0,2,2.25,2.5,2.75,3,3.25,3.5,3.75,4}))))</f>
        <v/>
      </c>
      <c r="Z38" s="3" t="str">
        <f>IF(COUNT($A38)=0,"",IF($A38&lt;&gt;DRAFT!$B40,"ERR",IF(DRAFT!CC40="3E","3E",IF(COUNT(DRAFT!BY40,DRAFT!CC40)&gt;0,DRAFT!CD40,""))))</f>
        <v/>
      </c>
      <c r="AA38" s="3" t="str">
        <f>IF(COUNT($A38)=0,"",IF(Z38="3E","3E",IF(Z38="","I",LOOKUP(Z38/AB$2,{0,0.4,0.45,0.5,0.55,0.6,0.65,0.7,0.75,0.8,1},{"F","D","C","C+","B-","B","B+","A-","A","A+"}))))</f>
        <v/>
      </c>
      <c r="AB38" s="2" t="str">
        <f>IF(COUNT($A38)=0,"",IF(Z38="","--",IF(Z38="3E","3E",LOOKUP(Z38/AB$2,{0,0.4,0.45,0.5,0.55,0.6,0.65,0.7,0.75,0.8,1},{0,2,2.25,2.5,2.75,3,3.25,3.5,3.75,4}))))</f>
        <v/>
      </c>
      <c r="AC38" s="3" t="str">
        <f>IF(COUNT($A38)=0,"",IF($A38&lt;&gt;DRAFT!$B40,"ERR",IF(DRAFT!CF40&gt;0,DRAFT!CF40,"")))</f>
        <v/>
      </c>
      <c r="AD38" s="3" t="str">
        <f>IF(COUNT($A38)=0,"",IF(AC38="3E","3E",IF(AC38="","I",LOOKUP(AC38/AE$2,{0,0.4,0.45,0.5,0.55,0.6,0.65,0.7,0.75,0.8,1},{"F","D","C","C+","B-","B","B+","A-","A","A+"}))))</f>
        <v/>
      </c>
      <c r="AE38" s="2" t="str">
        <f>IF(COUNT($A38)=0,"",IF(AC38="","--",IF(AC38="3E","3E",LOOKUP(AC38/AE$2,{0,0.4,0.45,0.5,0.55,0.6,0.65,0.7,0.75,0.8,1},{0,2,2.25,2.5,2.75,3,3.25,3.5,3.75,4}))))</f>
        <v/>
      </c>
      <c r="AF38" s="3" t="str">
        <f>IF($A38&lt;&gt;DRAFT!$B40,"ERR",IF(OR(COUNT($A38)=0,COUNT(DRAFT!CI40:CK40,DRAFT!CM40:CO40)=0),"",CEILING(SUM(DRAFT!CL40,DRAFT!CP40),1)))</f>
        <v/>
      </c>
      <c r="AG38" s="3" t="str">
        <f>IF(COUNT($A38)=0,"",IF(AF38="3E","3E",IF(AF38="","I",LOOKUP(AF38/AH$2,{0,0.4,0.45,0.5,0.55,0.6,0.65,0.7,0.75,0.8,1},{"F","D","C","C+","B-","B","B+","A-","A","A+"}))))</f>
        <v/>
      </c>
      <c r="AH38" s="2" t="str">
        <f>IF(COUNT($A38)=0,"",IF(AF38="","--",IF(AF38="3E","3E",LOOKUP(AF38/AH$2,{0,0.4,0.45,0.5,0.55,0.6,0.65,0.7,0.75,0.8,1},{0,2,2.25,2.5,2.75,3,3.25,3.5,3.75,4}))))</f>
        <v/>
      </c>
      <c r="AI38" s="11" t="str">
        <f>IF(OR(COUNT($A38)=0,COUNT(B38:AH38)=0),"",IF(COUNTIF(B38:AH38,"3E")&gt;0,"3E",IF(DRAFT!$A40="R",TRUNC(SUMPRODUCT(RGP,RCP)/TCP,3),TRUNC((SUMPRODUCT(--(IMDGP&gt;0)*IMDGP,IMCP)+CEILING(DRAFT!$CQ40*42,0.25))/TCP,3))))</f>
        <v/>
      </c>
      <c r="AJ38" s="3" t="str">
        <f>IF(OR(COUNT($A38)=0,COUNT(B38:AH38)=0),"",IF(COUNTIF(B38:AH38,"3E")&gt;0,"3E",IF(DRAFT!$A40="R",SUMPRODUCT(--(RGP&gt;=2),RCP),SUMPRODUCT(--(IMDGP&gt;0),--(IMGP=0),IMCP)+DRAFT!$CR40)))</f>
        <v/>
      </c>
      <c r="AK38" s="3" t="str">
        <f>IF(OR(COUNT($A38)=0,COUNT(B38:AH38)=0),"",IF(COUNTIF(B38:AJ38,"3E")&gt;0,"3E",IF(AND(DRAFT!$A40="IM",OR($AI38&gt;DRAFT!$CQ40,$AJ38&gt;DRAFT!$CR40)),"IMPROVED",IF(AND(DRAFT!$A40="IM",$AI38&lt;=DRAFT!$CQ40,$AJ38&lt;=DRAFT!$CR40),"NOT IMPROVED",IF(AND(AH38&gt;=2,AI38&gt;=2,AJ38&gt;=30),"PASS","FAIL")))))</f>
        <v/>
      </c>
      <c r="AL38" s="3" t="str">
        <f t="shared" si="0"/>
        <v/>
      </c>
      <c r="AM38" s="3" t="str">
        <f t="shared" si="1"/>
        <v/>
      </c>
    </row>
    <row r="39" spans="1:39" ht="18.95" customHeight="1" x14ac:dyDescent="0.25">
      <c r="A39" s="4" t="str">
        <f>IF(DRAFT!$B41="","",DRAFT!$B41)</f>
        <v/>
      </c>
      <c r="B39" s="3" t="str">
        <f>IF(COUNT($A39)=0,"",IF($A39&lt;&gt;DRAFT!$B41,"ERR",IF(DRAFT!I41="3E","3E",IF(COUNT(DRAFT!E41,DRAFT!I41)&gt;0,DRAFT!J41,""))))</f>
        <v/>
      </c>
      <c r="C39" s="3" t="str">
        <f>IF(COUNT($A39)=0,"",IF(B39="3E","3E",IF(B39="","I",LOOKUP(B39/D$2,{0,0.4,0.45,0.5,0.55,0.6,0.65,0.7,0.75,0.8,1},{"F","D","C","C+","B-","B","B+","A-","A","A+"}))))</f>
        <v/>
      </c>
      <c r="D39" s="2" t="str">
        <f>IF(COUNT($A39)=0,"",IF(B39="","--",IF(B39="3E","3E",LOOKUP(B39/D$2,{0,0.4,0.45,0.5,0.55,0.6,0.65,0.7,0.75,0.8,1},{0,2,2.25,2.5,2.75,3,3.25,3.5,3.75,4}))))</f>
        <v/>
      </c>
      <c r="E39" s="3" t="str">
        <f>IF(COUNT($A39)=0,"",IF($A39&lt;&gt;DRAFT!$B41,"ERR",IF(DRAFT!R41="3E","3E",IF(COUNT(DRAFT!N41,DRAFT!R41)&gt;0,DRAFT!S41,""))))</f>
        <v/>
      </c>
      <c r="F39" s="3" t="str">
        <f>IF(COUNT($A39)=0,"",IF(E39="3E","3E",IF(E39="","I",LOOKUP(E39/G$2,{0,0.4,0.45,0.5,0.55,0.6,0.65,0.7,0.75,0.8,1},{"F","D","C","C+","B-","B","B+","A-","A","A+"}))))</f>
        <v/>
      </c>
      <c r="G39" s="2" t="str">
        <f>IF(COUNT($A39)=0,"",IF(E39="","--",IF(E39="3E","3E",LOOKUP(E39/G$2,{0,0.4,0.45,0.5,0.55,0.6,0.65,0.7,0.75,0.8,1},{0,2,2.25,2.5,2.75,3,3.25,3.5,3.75,4}))))</f>
        <v/>
      </c>
      <c r="H39" s="3" t="str">
        <f>IF(COUNT($A39)=0,"",IF($A39&lt;&gt;DRAFT!$B41,"ERR",IF(DRAFT!AA41="3E","3E",IF(COUNT(DRAFT!W41,DRAFT!AA41)&gt;0,DRAFT!AB41,""))))</f>
        <v/>
      </c>
      <c r="I39" s="3" t="str">
        <f>IF(COUNT($A39)=0,"",IF(H39="3E","3E",IF(H39="","I",LOOKUP(H39/J$2,{0,0.4,0.45,0.5,0.55,0.6,0.65,0.7,0.75,0.8,1},{"F","D","C","C+","B-","B","B+","A-","A","A+"}))))</f>
        <v/>
      </c>
      <c r="J39" s="2" t="str">
        <f>IF(COUNT($A39)=0,"",IF(H39="","--",IF(H39="3E","3E",LOOKUP(H39/J$2,{0,0.4,0.45,0.5,0.55,0.6,0.65,0.7,0.75,0.8,1},{0,2,2.25,2.5,2.75,3,3.25,3.5,3.75,4}))))</f>
        <v/>
      </c>
      <c r="K39" s="3" t="str">
        <f>IF(COUNT($A39)=0,"",IF($A39&lt;&gt;DRAFT!$B41,"ERR",IF(DRAFT!AJ41="3E","3E",IF(COUNT(DRAFT!AF41,DRAFT!AJ41)&gt;0,DRAFT!AK41,""))))</f>
        <v/>
      </c>
      <c r="L39" s="3" t="str">
        <f>IF(COUNT($A39)=0,"",IF(K39="3E","3E",IF(K39="","I",LOOKUP(K39/M$2,{0,0.4,0.45,0.5,0.55,0.6,0.65,0.7,0.75,0.8,1},{"F","D","C","C+","B-","B","B+","A-","A","A+"}))))</f>
        <v/>
      </c>
      <c r="M39" s="2" t="str">
        <f>IF(COUNT($A39)=0,"",IF(K39="","--",IF(K39="3E","3E",LOOKUP(K39/M$2,{0,0.4,0.45,0.5,0.55,0.6,0.65,0.7,0.75,0.8,1},{0,2,2.25,2.5,2.75,3,3.25,3.5,3.75,4}))))</f>
        <v/>
      </c>
      <c r="N39" s="3" t="str">
        <f>IF(COUNT($A39)=0,"",IF($A39&lt;&gt;DRAFT!$B41,"ERR",IF(DRAFT!AS41="3E","3E",IF(COUNT(DRAFT!AO41,DRAFT!AS41)&gt;0,DRAFT!AT41,""))))</f>
        <v/>
      </c>
      <c r="O39" s="3" t="str">
        <f>IF(COUNT($A39)=0,"",IF(N39="3E","3E",IF(N39="","I",LOOKUP(N39/P$2,{0,0.4,0.45,0.5,0.55,0.6,0.65,0.7,0.75,0.8,1},{"F","D","C","C+","B-","B","B+","A-","A","A+"}))))</f>
        <v/>
      </c>
      <c r="P39" s="2" t="str">
        <f>IF(COUNT($A39)=0,"",IF(N39="","--",IF(N39="3E","3E",LOOKUP(N39/P$2,{0,0.4,0.45,0.5,0.55,0.6,0.65,0.7,0.75,0.8,1},{0,2,2.25,2.5,2.75,3,3.25,3.5,3.75,4}))))</f>
        <v/>
      </c>
      <c r="Q39" s="3" t="str">
        <f>IF(COUNT($A39)=0,"",IF($A39&lt;&gt;DRAFT!$B41,"ERR",IF(DRAFT!BB41="3E","3E",IF(COUNT(DRAFT!AX41,DRAFT!BB41)&gt;0,DRAFT!BC41,""))))</f>
        <v/>
      </c>
      <c r="R39" s="3" t="str">
        <f>IF(COUNT($A39)=0,"",IF(Q39="3E","3E",IF(Q39="","I",LOOKUP(Q39/S$2,{0,0.4,0.45,0.5,0.55,0.6,0.65,0.7,0.75,0.8,1},{"F","D","C","C+","B-","B","B+","A-","A","A+"}))))</f>
        <v/>
      </c>
      <c r="S39" s="2" t="str">
        <f>IF(COUNT($A39)=0,"",IF(Q39="","--",IF(Q39="3E","3E",LOOKUP(Q39/S$2,{0,0.4,0.45,0.5,0.55,0.6,0.65,0.7,0.75,0.8,1},{0,2,2.25,2.5,2.75,3,3.25,3.5,3.75,4}))))</f>
        <v/>
      </c>
      <c r="T39" s="3" t="str">
        <f>IF(COUNT($A39)=0,"",IF($A39&lt;&gt;DRAFT!$B41,"ERR",IF(DRAFT!BK41="3E","3E",IF(COUNT(DRAFT!BG41,DRAFT!BK41)&gt;0,DRAFT!BL41,""))))</f>
        <v/>
      </c>
      <c r="U39" s="3" t="str">
        <f>IF(COUNT($A39)=0,"",IF(T39="3E","3E",IF(T39="","I",LOOKUP(T39/V$2,{0,0.4,0.45,0.5,0.55,0.6,0.65,0.7,0.75,0.8,1},{"F","D","C","C+","B-","B","B+","A-","A","A+"}))))</f>
        <v/>
      </c>
      <c r="V39" s="2" t="str">
        <f>IF(COUNT($A39)=0,"",IF(T39="","--",IF(T39="3E","3E",LOOKUP(T39/V$2,{0,0.4,0.45,0.5,0.55,0.6,0.65,0.7,0.75,0.8,1},{0,2,2.25,2.5,2.75,3,3.25,3.5,3.75,4}))))</f>
        <v/>
      </c>
      <c r="W39" s="3" t="str">
        <f>IF(COUNT($A39)=0,"",IF($A39&lt;&gt;DRAFT!$B41,"ERR",IF(DRAFT!BT41="3E","3E",IF(COUNT(DRAFT!BP41,DRAFT!BT41)&gt;0,DRAFT!BU41,""))))</f>
        <v/>
      </c>
      <c r="X39" s="3" t="str">
        <f>IF(COUNT($A39)=0,"",IF(W39="3E","3E",IF(W39="","I",LOOKUP(W39/Y$2,{0,0.4,0.45,0.5,0.55,0.6,0.65,0.7,0.75,0.8,1},{"F","D","C","C+","B-","B","B+","A-","A","A+"}))))</f>
        <v/>
      </c>
      <c r="Y39" s="2" t="str">
        <f>IF(COUNT($A39)=0,"",IF(W39="","--",IF(W39="3E","3E",LOOKUP(W39/Y$2,{0,0.4,0.45,0.5,0.55,0.6,0.65,0.7,0.75,0.8,1},{0,2,2.25,2.5,2.75,3,3.25,3.5,3.75,4}))))</f>
        <v/>
      </c>
      <c r="Z39" s="3" t="str">
        <f>IF(COUNT($A39)=0,"",IF($A39&lt;&gt;DRAFT!$B41,"ERR",IF(DRAFT!CC41="3E","3E",IF(COUNT(DRAFT!BY41,DRAFT!CC41)&gt;0,DRAFT!CD41,""))))</f>
        <v/>
      </c>
      <c r="AA39" s="3" t="str">
        <f>IF(COUNT($A39)=0,"",IF(Z39="3E","3E",IF(Z39="","I",LOOKUP(Z39/AB$2,{0,0.4,0.45,0.5,0.55,0.6,0.65,0.7,0.75,0.8,1},{"F","D","C","C+","B-","B","B+","A-","A","A+"}))))</f>
        <v/>
      </c>
      <c r="AB39" s="2" t="str">
        <f>IF(COUNT($A39)=0,"",IF(Z39="","--",IF(Z39="3E","3E",LOOKUP(Z39/AB$2,{0,0.4,0.45,0.5,0.55,0.6,0.65,0.7,0.75,0.8,1},{0,2,2.25,2.5,2.75,3,3.25,3.5,3.75,4}))))</f>
        <v/>
      </c>
      <c r="AC39" s="3" t="str">
        <f>IF(COUNT($A39)=0,"",IF($A39&lt;&gt;DRAFT!$B41,"ERR",IF(DRAFT!CF41&gt;0,DRAFT!CF41,"")))</f>
        <v/>
      </c>
      <c r="AD39" s="3" t="str">
        <f>IF(COUNT($A39)=0,"",IF(AC39="3E","3E",IF(AC39="","I",LOOKUP(AC39/AE$2,{0,0.4,0.45,0.5,0.55,0.6,0.65,0.7,0.75,0.8,1},{"F","D","C","C+","B-","B","B+","A-","A","A+"}))))</f>
        <v/>
      </c>
      <c r="AE39" s="2" t="str">
        <f>IF(COUNT($A39)=0,"",IF(AC39="","--",IF(AC39="3E","3E",LOOKUP(AC39/AE$2,{0,0.4,0.45,0.5,0.55,0.6,0.65,0.7,0.75,0.8,1},{0,2,2.25,2.5,2.75,3,3.25,3.5,3.75,4}))))</f>
        <v/>
      </c>
      <c r="AF39" s="3" t="str">
        <f>IF($A39&lt;&gt;DRAFT!$B41,"ERR",IF(OR(COUNT($A39)=0,COUNT(DRAFT!CI41:CK41,DRAFT!CM41:CO41)=0),"",CEILING(SUM(DRAFT!CL41,DRAFT!CP41),1)))</f>
        <v/>
      </c>
      <c r="AG39" s="3" t="str">
        <f>IF(COUNT($A39)=0,"",IF(AF39="3E","3E",IF(AF39="","I",LOOKUP(AF39/AH$2,{0,0.4,0.45,0.5,0.55,0.6,0.65,0.7,0.75,0.8,1},{"F","D","C","C+","B-","B","B+","A-","A","A+"}))))</f>
        <v/>
      </c>
      <c r="AH39" s="2" t="str">
        <f>IF(COUNT($A39)=0,"",IF(AF39="","--",IF(AF39="3E","3E",LOOKUP(AF39/AH$2,{0,0.4,0.45,0.5,0.55,0.6,0.65,0.7,0.75,0.8,1},{0,2,2.25,2.5,2.75,3,3.25,3.5,3.75,4}))))</f>
        <v/>
      </c>
      <c r="AI39" s="11" t="str">
        <f>IF(OR(COUNT($A39)=0,COUNT(B39:AH39)=0),"",IF(COUNTIF(B39:AH39,"3E")&gt;0,"3E",IF(DRAFT!$A41="R",TRUNC(SUMPRODUCT(RGP,RCP)/TCP,3),TRUNC((SUMPRODUCT(--(IMDGP&gt;0)*IMDGP,IMCP)+CEILING(DRAFT!$CQ41*42,0.25))/TCP,3))))</f>
        <v/>
      </c>
      <c r="AJ39" s="3" t="str">
        <f>IF(OR(COUNT($A39)=0,COUNT(B39:AH39)=0),"",IF(COUNTIF(B39:AH39,"3E")&gt;0,"3E",IF(DRAFT!$A41="R",SUMPRODUCT(--(RGP&gt;=2),RCP),SUMPRODUCT(--(IMDGP&gt;0),--(IMGP=0),IMCP)+DRAFT!$CR41)))</f>
        <v/>
      </c>
      <c r="AK39" s="3" t="str">
        <f>IF(OR(COUNT($A39)=0,COUNT(B39:AH39)=0),"",IF(COUNTIF(B39:AJ39,"3E")&gt;0,"3E",IF(AND(DRAFT!$A41="IM",OR($AI39&gt;DRAFT!$CQ41,$AJ39&gt;DRAFT!$CR41)),"IMPROVED",IF(AND(DRAFT!$A41="IM",$AI39&lt;=DRAFT!$CQ41,$AJ39&lt;=DRAFT!$CR41),"NOT IMPROVED",IF(AND(AH39&gt;=2,AI39&gt;=2,AJ39&gt;=30),"PASS","FAIL")))))</f>
        <v/>
      </c>
      <c r="AL39" s="3" t="str">
        <f t="shared" si="0"/>
        <v/>
      </c>
      <c r="AM39" s="3" t="str">
        <f t="shared" si="1"/>
        <v/>
      </c>
    </row>
    <row r="40" spans="1:39" ht="18.95" customHeight="1" x14ac:dyDescent="0.25">
      <c r="A40" s="4" t="str">
        <f>IF(DRAFT!$B42="","",DRAFT!$B42)</f>
        <v/>
      </c>
      <c r="B40" s="3" t="str">
        <f>IF(COUNT($A40)=0,"",IF($A40&lt;&gt;DRAFT!$B42,"ERR",IF(DRAFT!I42="3E","3E",IF(COUNT(DRAFT!E42,DRAFT!I42)&gt;0,DRAFT!J42,""))))</f>
        <v/>
      </c>
      <c r="C40" s="3" t="str">
        <f>IF(COUNT($A40)=0,"",IF(B40="3E","3E",IF(B40="","I",LOOKUP(B40/D$2,{0,0.4,0.45,0.5,0.55,0.6,0.65,0.7,0.75,0.8,1},{"F","D","C","C+","B-","B","B+","A-","A","A+"}))))</f>
        <v/>
      </c>
      <c r="D40" s="2" t="str">
        <f>IF(COUNT($A40)=0,"",IF(B40="","--",IF(B40="3E","3E",LOOKUP(B40/D$2,{0,0.4,0.45,0.5,0.55,0.6,0.65,0.7,0.75,0.8,1},{0,2,2.25,2.5,2.75,3,3.25,3.5,3.75,4}))))</f>
        <v/>
      </c>
      <c r="E40" s="3" t="str">
        <f>IF(COUNT($A40)=0,"",IF($A40&lt;&gt;DRAFT!$B42,"ERR",IF(DRAFT!R42="3E","3E",IF(COUNT(DRAFT!N42,DRAFT!R42)&gt;0,DRAFT!S42,""))))</f>
        <v/>
      </c>
      <c r="F40" s="3" t="str">
        <f>IF(COUNT($A40)=0,"",IF(E40="3E","3E",IF(E40="","I",LOOKUP(E40/G$2,{0,0.4,0.45,0.5,0.55,0.6,0.65,0.7,0.75,0.8,1},{"F","D","C","C+","B-","B","B+","A-","A","A+"}))))</f>
        <v/>
      </c>
      <c r="G40" s="2" t="str">
        <f>IF(COUNT($A40)=0,"",IF(E40="","--",IF(E40="3E","3E",LOOKUP(E40/G$2,{0,0.4,0.45,0.5,0.55,0.6,0.65,0.7,0.75,0.8,1},{0,2,2.25,2.5,2.75,3,3.25,3.5,3.75,4}))))</f>
        <v/>
      </c>
      <c r="H40" s="3" t="str">
        <f>IF(COUNT($A40)=0,"",IF($A40&lt;&gt;DRAFT!$B42,"ERR",IF(DRAFT!AA42="3E","3E",IF(COUNT(DRAFT!W42,DRAFT!AA42)&gt;0,DRAFT!AB42,""))))</f>
        <v/>
      </c>
      <c r="I40" s="3" t="str">
        <f>IF(COUNT($A40)=0,"",IF(H40="3E","3E",IF(H40="","I",LOOKUP(H40/J$2,{0,0.4,0.45,0.5,0.55,0.6,0.65,0.7,0.75,0.8,1},{"F","D","C","C+","B-","B","B+","A-","A","A+"}))))</f>
        <v/>
      </c>
      <c r="J40" s="2" t="str">
        <f>IF(COUNT($A40)=0,"",IF(H40="","--",IF(H40="3E","3E",LOOKUP(H40/J$2,{0,0.4,0.45,0.5,0.55,0.6,0.65,0.7,0.75,0.8,1},{0,2,2.25,2.5,2.75,3,3.25,3.5,3.75,4}))))</f>
        <v/>
      </c>
      <c r="K40" s="3" t="str">
        <f>IF(COUNT($A40)=0,"",IF($A40&lt;&gt;DRAFT!$B42,"ERR",IF(DRAFT!AJ42="3E","3E",IF(COUNT(DRAFT!AF42,DRAFT!AJ42)&gt;0,DRAFT!AK42,""))))</f>
        <v/>
      </c>
      <c r="L40" s="3" t="str">
        <f>IF(COUNT($A40)=0,"",IF(K40="3E","3E",IF(K40="","I",LOOKUP(K40/M$2,{0,0.4,0.45,0.5,0.55,0.6,0.65,0.7,0.75,0.8,1},{"F","D","C","C+","B-","B","B+","A-","A","A+"}))))</f>
        <v/>
      </c>
      <c r="M40" s="2" t="str">
        <f>IF(COUNT($A40)=0,"",IF(K40="","--",IF(K40="3E","3E",LOOKUP(K40/M$2,{0,0.4,0.45,0.5,0.55,0.6,0.65,0.7,0.75,0.8,1},{0,2,2.25,2.5,2.75,3,3.25,3.5,3.75,4}))))</f>
        <v/>
      </c>
      <c r="N40" s="3" t="str">
        <f>IF(COUNT($A40)=0,"",IF($A40&lt;&gt;DRAFT!$B42,"ERR",IF(DRAFT!AS42="3E","3E",IF(COUNT(DRAFT!AO42,DRAFT!AS42)&gt;0,DRAFT!AT42,""))))</f>
        <v/>
      </c>
      <c r="O40" s="3" t="str">
        <f>IF(COUNT($A40)=0,"",IF(N40="3E","3E",IF(N40="","I",LOOKUP(N40/P$2,{0,0.4,0.45,0.5,0.55,0.6,0.65,0.7,0.75,0.8,1},{"F","D","C","C+","B-","B","B+","A-","A","A+"}))))</f>
        <v/>
      </c>
      <c r="P40" s="2" t="str">
        <f>IF(COUNT($A40)=0,"",IF(N40="","--",IF(N40="3E","3E",LOOKUP(N40/P$2,{0,0.4,0.45,0.5,0.55,0.6,0.65,0.7,0.75,0.8,1},{0,2,2.25,2.5,2.75,3,3.25,3.5,3.75,4}))))</f>
        <v/>
      </c>
      <c r="Q40" s="3" t="str">
        <f>IF(COUNT($A40)=0,"",IF($A40&lt;&gt;DRAFT!$B42,"ERR",IF(DRAFT!BB42="3E","3E",IF(COUNT(DRAFT!AX42,DRAFT!BB42)&gt;0,DRAFT!BC42,""))))</f>
        <v/>
      </c>
      <c r="R40" s="3" t="str">
        <f>IF(COUNT($A40)=0,"",IF(Q40="3E","3E",IF(Q40="","I",LOOKUP(Q40/S$2,{0,0.4,0.45,0.5,0.55,0.6,0.65,0.7,0.75,0.8,1},{"F","D","C","C+","B-","B","B+","A-","A","A+"}))))</f>
        <v/>
      </c>
      <c r="S40" s="2" t="str">
        <f>IF(COUNT($A40)=0,"",IF(Q40="","--",IF(Q40="3E","3E",LOOKUP(Q40/S$2,{0,0.4,0.45,0.5,0.55,0.6,0.65,0.7,0.75,0.8,1},{0,2,2.25,2.5,2.75,3,3.25,3.5,3.75,4}))))</f>
        <v/>
      </c>
      <c r="T40" s="3" t="str">
        <f>IF(COUNT($A40)=0,"",IF($A40&lt;&gt;DRAFT!$B42,"ERR",IF(DRAFT!BK42="3E","3E",IF(COUNT(DRAFT!BG42,DRAFT!BK42)&gt;0,DRAFT!BL42,""))))</f>
        <v/>
      </c>
      <c r="U40" s="3" t="str">
        <f>IF(COUNT($A40)=0,"",IF(T40="3E","3E",IF(T40="","I",LOOKUP(T40/V$2,{0,0.4,0.45,0.5,0.55,0.6,0.65,0.7,0.75,0.8,1},{"F","D","C","C+","B-","B","B+","A-","A","A+"}))))</f>
        <v/>
      </c>
      <c r="V40" s="2" t="str">
        <f>IF(COUNT($A40)=0,"",IF(T40="","--",IF(T40="3E","3E",LOOKUP(T40/V$2,{0,0.4,0.45,0.5,0.55,0.6,0.65,0.7,0.75,0.8,1},{0,2,2.25,2.5,2.75,3,3.25,3.5,3.75,4}))))</f>
        <v/>
      </c>
      <c r="W40" s="3" t="str">
        <f>IF(COUNT($A40)=0,"",IF($A40&lt;&gt;DRAFT!$B42,"ERR",IF(DRAFT!BT42="3E","3E",IF(COUNT(DRAFT!BP42,DRAFT!BT42)&gt;0,DRAFT!BU42,""))))</f>
        <v/>
      </c>
      <c r="X40" s="3" t="str">
        <f>IF(COUNT($A40)=0,"",IF(W40="3E","3E",IF(W40="","I",LOOKUP(W40/Y$2,{0,0.4,0.45,0.5,0.55,0.6,0.65,0.7,0.75,0.8,1},{"F","D","C","C+","B-","B","B+","A-","A","A+"}))))</f>
        <v/>
      </c>
      <c r="Y40" s="2" t="str">
        <f>IF(COUNT($A40)=0,"",IF(W40="","--",IF(W40="3E","3E",LOOKUP(W40/Y$2,{0,0.4,0.45,0.5,0.55,0.6,0.65,0.7,0.75,0.8,1},{0,2,2.25,2.5,2.75,3,3.25,3.5,3.75,4}))))</f>
        <v/>
      </c>
      <c r="Z40" s="3" t="str">
        <f>IF(COUNT($A40)=0,"",IF($A40&lt;&gt;DRAFT!$B42,"ERR",IF(DRAFT!CC42="3E","3E",IF(COUNT(DRAFT!BY42,DRAFT!CC42)&gt;0,DRAFT!CD42,""))))</f>
        <v/>
      </c>
      <c r="AA40" s="3" t="str">
        <f>IF(COUNT($A40)=0,"",IF(Z40="3E","3E",IF(Z40="","I",LOOKUP(Z40/AB$2,{0,0.4,0.45,0.5,0.55,0.6,0.65,0.7,0.75,0.8,1},{"F","D","C","C+","B-","B","B+","A-","A","A+"}))))</f>
        <v/>
      </c>
      <c r="AB40" s="2" t="str">
        <f>IF(COUNT($A40)=0,"",IF(Z40="","--",IF(Z40="3E","3E",LOOKUP(Z40/AB$2,{0,0.4,0.45,0.5,0.55,0.6,0.65,0.7,0.75,0.8,1},{0,2,2.25,2.5,2.75,3,3.25,3.5,3.75,4}))))</f>
        <v/>
      </c>
      <c r="AC40" s="3" t="str">
        <f>IF(COUNT($A40)=0,"",IF($A40&lt;&gt;DRAFT!$B42,"ERR",IF(DRAFT!CF42&gt;0,DRAFT!CF42,"")))</f>
        <v/>
      </c>
      <c r="AD40" s="3" t="str">
        <f>IF(COUNT($A40)=0,"",IF(AC40="3E","3E",IF(AC40="","I",LOOKUP(AC40/AE$2,{0,0.4,0.45,0.5,0.55,0.6,0.65,0.7,0.75,0.8,1},{"F","D","C","C+","B-","B","B+","A-","A","A+"}))))</f>
        <v/>
      </c>
      <c r="AE40" s="2" t="str">
        <f>IF(COUNT($A40)=0,"",IF(AC40="","--",IF(AC40="3E","3E",LOOKUP(AC40/AE$2,{0,0.4,0.45,0.5,0.55,0.6,0.65,0.7,0.75,0.8,1},{0,2,2.25,2.5,2.75,3,3.25,3.5,3.75,4}))))</f>
        <v/>
      </c>
      <c r="AF40" s="3" t="str">
        <f>IF($A40&lt;&gt;DRAFT!$B42,"ERR",IF(OR(COUNT($A40)=0,COUNT(DRAFT!CI42:CK42,DRAFT!CM42:CO42)=0),"",CEILING(SUM(DRAFT!CL42,DRAFT!CP42),1)))</f>
        <v/>
      </c>
      <c r="AG40" s="3" t="str">
        <f>IF(COUNT($A40)=0,"",IF(AF40="3E","3E",IF(AF40="","I",LOOKUP(AF40/AH$2,{0,0.4,0.45,0.5,0.55,0.6,0.65,0.7,0.75,0.8,1},{"F","D","C","C+","B-","B","B+","A-","A","A+"}))))</f>
        <v/>
      </c>
      <c r="AH40" s="2" t="str">
        <f>IF(COUNT($A40)=0,"",IF(AF40="","--",IF(AF40="3E","3E",LOOKUP(AF40/AH$2,{0,0.4,0.45,0.5,0.55,0.6,0.65,0.7,0.75,0.8,1},{0,2,2.25,2.5,2.75,3,3.25,3.5,3.75,4}))))</f>
        <v/>
      </c>
      <c r="AI40" s="11" t="str">
        <f>IF(OR(COUNT($A40)=0,COUNT(B40:AH40)=0),"",IF(COUNTIF(B40:AH40,"3E")&gt;0,"3E",IF(DRAFT!$A42="R",TRUNC(SUMPRODUCT(RGP,RCP)/TCP,3),TRUNC((SUMPRODUCT(--(IMDGP&gt;0)*IMDGP,IMCP)+CEILING(DRAFT!$CQ42*42,0.25))/TCP,3))))</f>
        <v/>
      </c>
      <c r="AJ40" s="3" t="str">
        <f>IF(OR(COUNT($A40)=0,COUNT(B40:AH40)=0),"",IF(COUNTIF(B40:AH40,"3E")&gt;0,"3E",IF(DRAFT!$A42="R",SUMPRODUCT(--(RGP&gt;=2),RCP),SUMPRODUCT(--(IMDGP&gt;0),--(IMGP=0),IMCP)+DRAFT!$CR42)))</f>
        <v/>
      </c>
      <c r="AK40" s="3" t="str">
        <f>IF(OR(COUNT($A40)=0,COUNT(B40:AH40)=0),"",IF(COUNTIF(B40:AJ40,"3E")&gt;0,"3E",IF(AND(DRAFT!$A42="IM",OR($AI40&gt;DRAFT!$CQ42,$AJ40&gt;DRAFT!$CR42)),"IMPROVED",IF(AND(DRAFT!$A42="IM",$AI40&lt;=DRAFT!$CQ42,$AJ40&lt;=DRAFT!$CR42),"NOT IMPROVED",IF(AND(AH40&gt;=2,AI40&gt;=2,AJ40&gt;=30),"PASS","FAIL")))))</f>
        <v/>
      </c>
      <c r="AL40" s="3" t="str">
        <f t="shared" si="0"/>
        <v/>
      </c>
      <c r="AM40" s="3" t="str">
        <f t="shared" si="1"/>
        <v/>
      </c>
    </row>
    <row r="41" spans="1:39" ht="18.95" customHeight="1" x14ac:dyDescent="0.25">
      <c r="A41" s="4" t="str">
        <f>IF(DRAFT!$B43="","",DRAFT!$B43)</f>
        <v/>
      </c>
      <c r="B41" s="3" t="str">
        <f>IF(COUNT($A41)=0,"",IF($A41&lt;&gt;DRAFT!$B43,"ERR",IF(DRAFT!I43="3E","3E",IF(COUNT(DRAFT!E43,DRAFT!I43)&gt;0,DRAFT!J43,""))))</f>
        <v/>
      </c>
      <c r="C41" s="3" t="str">
        <f>IF(COUNT($A41)=0,"",IF(B41="3E","3E",IF(B41="","I",LOOKUP(B41/D$2,{0,0.4,0.45,0.5,0.55,0.6,0.65,0.7,0.75,0.8,1},{"F","D","C","C+","B-","B","B+","A-","A","A+"}))))</f>
        <v/>
      </c>
      <c r="D41" s="2" t="str">
        <f>IF(COUNT($A41)=0,"",IF(B41="","--",IF(B41="3E","3E",LOOKUP(B41/D$2,{0,0.4,0.45,0.5,0.55,0.6,0.65,0.7,0.75,0.8,1},{0,2,2.25,2.5,2.75,3,3.25,3.5,3.75,4}))))</f>
        <v/>
      </c>
      <c r="E41" s="3" t="str">
        <f>IF(COUNT($A41)=0,"",IF($A41&lt;&gt;DRAFT!$B43,"ERR",IF(DRAFT!R43="3E","3E",IF(COUNT(DRAFT!N43,DRAFT!R43)&gt;0,DRAFT!S43,""))))</f>
        <v/>
      </c>
      <c r="F41" s="3" t="str">
        <f>IF(COUNT($A41)=0,"",IF(E41="3E","3E",IF(E41="","I",LOOKUP(E41/G$2,{0,0.4,0.45,0.5,0.55,0.6,0.65,0.7,0.75,0.8,1},{"F","D","C","C+","B-","B","B+","A-","A","A+"}))))</f>
        <v/>
      </c>
      <c r="G41" s="2" t="str">
        <f>IF(COUNT($A41)=0,"",IF(E41="","--",IF(E41="3E","3E",LOOKUP(E41/G$2,{0,0.4,0.45,0.5,0.55,0.6,0.65,0.7,0.75,0.8,1},{0,2,2.25,2.5,2.75,3,3.25,3.5,3.75,4}))))</f>
        <v/>
      </c>
      <c r="H41" s="3" t="str">
        <f>IF(COUNT($A41)=0,"",IF($A41&lt;&gt;DRAFT!$B43,"ERR",IF(DRAFT!AA43="3E","3E",IF(COUNT(DRAFT!W43,DRAFT!AA43)&gt;0,DRAFT!AB43,""))))</f>
        <v/>
      </c>
      <c r="I41" s="3" t="str">
        <f>IF(COUNT($A41)=0,"",IF(H41="3E","3E",IF(H41="","I",LOOKUP(H41/J$2,{0,0.4,0.45,0.5,0.55,0.6,0.65,0.7,0.75,0.8,1},{"F","D","C","C+","B-","B","B+","A-","A","A+"}))))</f>
        <v/>
      </c>
      <c r="J41" s="2" t="str">
        <f>IF(COUNT($A41)=0,"",IF(H41="","--",IF(H41="3E","3E",LOOKUP(H41/J$2,{0,0.4,0.45,0.5,0.55,0.6,0.65,0.7,0.75,0.8,1},{0,2,2.25,2.5,2.75,3,3.25,3.5,3.75,4}))))</f>
        <v/>
      </c>
      <c r="K41" s="3" t="str">
        <f>IF(COUNT($A41)=0,"",IF($A41&lt;&gt;DRAFT!$B43,"ERR",IF(DRAFT!AJ43="3E","3E",IF(COUNT(DRAFT!AF43,DRAFT!AJ43)&gt;0,DRAFT!AK43,""))))</f>
        <v/>
      </c>
      <c r="L41" s="3" t="str">
        <f>IF(COUNT($A41)=0,"",IF(K41="3E","3E",IF(K41="","I",LOOKUP(K41/M$2,{0,0.4,0.45,0.5,0.55,0.6,0.65,0.7,0.75,0.8,1},{"F","D","C","C+","B-","B","B+","A-","A","A+"}))))</f>
        <v/>
      </c>
      <c r="M41" s="2" t="str">
        <f>IF(COUNT($A41)=0,"",IF(K41="","--",IF(K41="3E","3E",LOOKUP(K41/M$2,{0,0.4,0.45,0.5,0.55,0.6,0.65,0.7,0.75,0.8,1},{0,2,2.25,2.5,2.75,3,3.25,3.5,3.75,4}))))</f>
        <v/>
      </c>
      <c r="N41" s="3" t="str">
        <f>IF(COUNT($A41)=0,"",IF($A41&lt;&gt;DRAFT!$B43,"ERR",IF(DRAFT!AS43="3E","3E",IF(COUNT(DRAFT!AO43,DRAFT!AS43)&gt;0,DRAFT!AT43,""))))</f>
        <v/>
      </c>
      <c r="O41" s="3" t="str">
        <f>IF(COUNT($A41)=0,"",IF(N41="3E","3E",IF(N41="","I",LOOKUP(N41/P$2,{0,0.4,0.45,0.5,0.55,0.6,0.65,0.7,0.75,0.8,1},{"F","D","C","C+","B-","B","B+","A-","A","A+"}))))</f>
        <v/>
      </c>
      <c r="P41" s="2" t="str">
        <f>IF(COUNT($A41)=0,"",IF(N41="","--",IF(N41="3E","3E",LOOKUP(N41/P$2,{0,0.4,0.45,0.5,0.55,0.6,0.65,0.7,0.75,0.8,1},{0,2,2.25,2.5,2.75,3,3.25,3.5,3.75,4}))))</f>
        <v/>
      </c>
      <c r="Q41" s="3" t="str">
        <f>IF(COUNT($A41)=0,"",IF($A41&lt;&gt;DRAFT!$B43,"ERR",IF(DRAFT!BB43="3E","3E",IF(COUNT(DRAFT!AX43,DRAFT!BB43)&gt;0,DRAFT!BC43,""))))</f>
        <v/>
      </c>
      <c r="R41" s="3" t="str">
        <f>IF(COUNT($A41)=0,"",IF(Q41="3E","3E",IF(Q41="","I",LOOKUP(Q41/S$2,{0,0.4,0.45,0.5,0.55,0.6,0.65,0.7,0.75,0.8,1},{"F","D","C","C+","B-","B","B+","A-","A","A+"}))))</f>
        <v/>
      </c>
      <c r="S41" s="2" t="str">
        <f>IF(COUNT($A41)=0,"",IF(Q41="","--",IF(Q41="3E","3E",LOOKUP(Q41/S$2,{0,0.4,0.45,0.5,0.55,0.6,0.65,0.7,0.75,0.8,1},{0,2,2.25,2.5,2.75,3,3.25,3.5,3.75,4}))))</f>
        <v/>
      </c>
      <c r="T41" s="3" t="str">
        <f>IF(COUNT($A41)=0,"",IF($A41&lt;&gt;DRAFT!$B43,"ERR",IF(DRAFT!BK43="3E","3E",IF(COUNT(DRAFT!BG43,DRAFT!BK43)&gt;0,DRAFT!BL43,""))))</f>
        <v/>
      </c>
      <c r="U41" s="3" t="str">
        <f>IF(COUNT($A41)=0,"",IF(T41="3E","3E",IF(T41="","I",LOOKUP(T41/V$2,{0,0.4,0.45,0.5,0.55,0.6,0.65,0.7,0.75,0.8,1},{"F","D","C","C+","B-","B","B+","A-","A","A+"}))))</f>
        <v/>
      </c>
      <c r="V41" s="2" t="str">
        <f>IF(COUNT($A41)=0,"",IF(T41="","--",IF(T41="3E","3E",LOOKUP(T41/V$2,{0,0.4,0.45,0.5,0.55,0.6,0.65,0.7,0.75,0.8,1},{0,2,2.25,2.5,2.75,3,3.25,3.5,3.75,4}))))</f>
        <v/>
      </c>
      <c r="W41" s="3" t="str">
        <f>IF(COUNT($A41)=0,"",IF($A41&lt;&gt;DRAFT!$B43,"ERR",IF(DRAFT!BT43="3E","3E",IF(COUNT(DRAFT!BP43,DRAFT!BT43)&gt;0,DRAFT!BU43,""))))</f>
        <v/>
      </c>
      <c r="X41" s="3" t="str">
        <f>IF(COUNT($A41)=0,"",IF(W41="3E","3E",IF(W41="","I",LOOKUP(W41/Y$2,{0,0.4,0.45,0.5,0.55,0.6,0.65,0.7,0.75,0.8,1},{"F","D","C","C+","B-","B","B+","A-","A","A+"}))))</f>
        <v/>
      </c>
      <c r="Y41" s="2" t="str">
        <f>IF(COUNT($A41)=0,"",IF(W41="","--",IF(W41="3E","3E",LOOKUP(W41/Y$2,{0,0.4,0.45,0.5,0.55,0.6,0.65,0.7,0.75,0.8,1},{0,2,2.25,2.5,2.75,3,3.25,3.5,3.75,4}))))</f>
        <v/>
      </c>
      <c r="Z41" s="3" t="str">
        <f>IF(COUNT($A41)=0,"",IF($A41&lt;&gt;DRAFT!$B43,"ERR",IF(DRAFT!CC43="3E","3E",IF(COUNT(DRAFT!BY43,DRAFT!CC43)&gt;0,DRAFT!CD43,""))))</f>
        <v/>
      </c>
      <c r="AA41" s="3" t="str">
        <f>IF(COUNT($A41)=0,"",IF(Z41="3E","3E",IF(Z41="","I",LOOKUP(Z41/AB$2,{0,0.4,0.45,0.5,0.55,0.6,0.65,0.7,0.75,0.8,1},{"F","D","C","C+","B-","B","B+","A-","A","A+"}))))</f>
        <v/>
      </c>
      <c r="AB41" s="2" t="str">
        <f>IF(COUNT($A41)=0,"",IF(Z41="","--",IF(Z41="3E","3E",LOOKUP(Z41/AB$2,{0,0.4,0.45,0.5,0.55,0.6,0.65,0.7,0.75,0.8,1},{0,2,2.25,2.5,2.75,3,3.25,3.5,3.75,4}))))</f>
        <v/>
      </c>
      <c r="AC41" s="3" t="str">
        <f>IF(COUNT($A41)=0,"",IF($A41&lt;&gt;DRAFT!$B43,"ERR",IF(DRAFT!CF43&gt;0,DRAFT!CF43,"")))</f>
        <v/>
      </c>
      <c r="AD41" s="3" t="str">
        <f>IF(COUNT($A41)=0,"",IF(AC41="3E","3E",IF(AC41="","I",LOOKUP(AC41/AE$2,{0,0.4,0.45,0.5,0.55,0.6,0.65,0.7,0.75,0.8,1},{"F","D","C","C+","B-","B","B+","A-","A","A+"}))))</f>
        <v/>
      </c>
      <c r="AE41" s="2" t="str">
        <f>IF(COUNT($A41)=0,"",IF(AC41="","--",IF(AC41="3E","3E",LOOKUP(AC41/AE$2,{0,0.4,0.45,0.5,0.55,0.6,0.65,0.7,0.75,0.8,1},{0,2,2.25,2.5,2.75,3,3.25,3.5,3.75,4}))))</f>
        <v/>
      </c>
      <c r="AF41" s="3" t="str">
        <f>IF($A41&lt;&gt;DRAFT!$B43,"ERR",IF(OR(COUNT($A41)=0,COUNT(DRAFT!CI43:CK43,DRAFT!CM43:CO43)=0),"",CEILING(SUM(DRAFT!CL43,DRAFT!CP43),1)))</f>
        <v/>
      </c>
      <c r="AG41" s="3" t="str">
        <f>IF(COUNT($A41)=0,"",IF(AF41="3E","3E",IF(AF41="","I",LOOKUP(AF41/AH$2,{0,0.4,0.45,0.5,0.55,0.6,0.65,0.7,0.75,0.8,1},{"F","D","C","C+","B-","B","B+","A-","A","A+"}))))</f>
        <v/>
      </c>
      <c r="AH41" s="2" t="str">
        <f>IF(COUNT($A41)=0,"",IF(AF41="","--",IF(AF41="3E","3E",LOOKUP(AF41/AH$2,{0,0.4,0.45,0.5,0.55,0.6,0.65,0.7,0.75,0.8,1},{0,2,2.25,2.5,2.75,3,3.25,3.5,3.75,4}))))</f>
        <v/>
      </c>
      <c r="AI41" s="11" t="str">
        <f>IF(OR(COUNT($A41)=0,COUNT(B41:AH41)=0),"",IF(COUNTIF(B41:AH41,"3E")&gt;0,"3E",IF(DRAFT!$A43="R",TRUNC(SUMPRODUCT(RGP,RCP)/TCP,3),TRUNC((SUMPRODUCT(--(IMDGP&gt;0)*IMDGP,IMCP)+CEILING(DRAFT!$CQ43*42,0.25))/TCP,3))))</f>
        <v/>
      </c>
      <c r="AJ41" s="3" t="str">
        <f>IF(OR(COUNT($A41)=0,COUNT(B41:AH41)=0),"",IF(COUNTIF(B41:AH41,"3E")&gt;0,"3E",IF(DRAFT!$A43="R",SUMPRODUCT(--(RGP&gt;=2),RCP),SUMPRODUCT(--(IMDGP&gt;0),--(IMGP=0),IMCP)+DRAFT!$CR43)))</f>
        <v/>
      </c>
      <c r="AK41" s="3" t="str">
        <f>IF(OR(COUNT($A41)=0,COUNT(B41:AH41)=0),"",IF(COUNTIF(B41:AJ41,"3E")&gt;0,"3E",IF(AND(DRAFT!$A43="IM",OR($AI41&gt;DRAFT!$CQ43,$AJ41&gt;DRAFT!$CR43)),"IMPROVED",IF(AND(DRAFT!$A43="IM",$AI41&lt;=DRAFT!$CQ43,$AJ41&lt;=DRAFT!$CR43),"NOT IMPROVED",IF(AND(AH41&gt;=2,AI41&gt;=2,AJ41&gt;=30),"PASS","FAIL")))))</f>
        <v/>
      </c>
      <c r="AL41" s="3" t="str">
        <f t="shared" si="0"/>
        <v/>
      </c>
      <c r="AM41" s="3" t="str">
        <f t="shared" si="1"/>
        <v/>
      </c>
    </row>
    <row r="42" spans="1:39" ht="18.95" customHeight="1" x14ac:dyDescent="0.25">
      <c r="A42" s="4" t="str">
        <f>IF(DRAFT!$B44="","",DRAFT!$B44)</f>
        <v/>
      </c>
      <c r="B42" s="3" t="str">
        <f>IF(COUNT($A42)=0,"",IF($A42&lt;&gt;DRAFT!$B44,"ERR",IF(DRAFT!I44="3E","3E",IF(COUNT(DRAFT!E44,DRAFT!I44)&gt;0,DRAFT!J44,""))))</f>
        <v/>
      </c>
      <c r="C42" s="3" t="str">
        <f>IF(COUNT($A42)=0,"",IF(B42="3E","3E",IF(B42="","I",LOOKUP(B42/D$2,{0,0.4,0.45,0.5,0.55,0.6,0.65,0.7,0.75,0.8,1},{"F","D","C","C+","B-","B","B+","A-","A","A+"}))))</f>
        <v/>
      </c>
      <c r="D42" s="2" t="str">
        <f>IF(COUNT($A42)=0,"",IF(B42="","--",IF(B42="3E","3E",LOOKUP(B42/D$2,{0,0.4,0.45,0.5,0.55,0.6,0.65,0.7,0.75,0.8,1},{0,2,2.25,2.5,2.75,3,3.25,3.5,3.75,4}))))</f>
        <v/>
      </c>
      <c r="E42" s="3" t="str">
        <f>IF(COUNT($A42)=0,"",IF($A42&lt;&gt;DRAFT!$B44,"ERR",IF(DRAFT!R44="3E","3E",IF(COUNT(DRAFT!N44,DRAFT!R44)&gt;0,DRAFT!S44,""))))</f>
        <v/>
      </c>
      <c r="F42" s="3" t="str">
        <f>IF(COUNT($A42)=0,"",IF(E42="3E","3E",IF(E42="","I",LOOKUP(E42/G$2,{0,0.4,0.45,0.5,0.55,0.6,0.65,0.7,0.75,0.8,1},{"F","D","C","C+","B-","B","B+","A-","A","A+"}))))</f>
        <v/>
      </c>
      <c r="G42" s="2" t="str">
        <f>IF(COUNT($A42)=0,"",IF(E42="","--",IF(E42="3E","3E",LOOKUP(E42/G$2,{0,0.4,0.45,0.5,0.55,0.6,0.65,0.7,0.75,0.8,1},{0,2,2.25,2.5,2.75,3,3.25,3.5,3.75,4}))))</f>
        <v/>
      </c>
      <c r="H42" s="3" t="str">
        <f>IF(COUNT($A42)=0,"",IF($A42&lt;&gt;DRAFT!$B44,"ERR",IF(DRAFT!AA44="3E","3E",IF(COUNT(DRAFT!W44,DRAFT!AA44)&gt;0,DRAFT!AB44,""))))</f>
        <v/>
      </c>
      <c r="I42" s="3" t="str">
        <f>IF(COUNT($A42)=0,"",IF(H42="3E","3E",IF(H42="","I",LOOKUP(H42/J$2,{0,0.4,0.45,0.5,0.55,0.6,0.65,0.7,0.75,0.8,1},{"F","D","C","C+","B-","B","B+","A-","A","A+"}))))</f>
        <v/>
      </c>
      <c r="J42" s="2" t="str">
        <f>IF(COUNT($A42)=0,"",IF(H42="","--",IF(H42="3E","3E",LOOKUP(H42/J$2,{0,0.4,0.45,0.5,0.55,0.6,0.65,0.7,0.75,0.8,1},{0,2,2.25,2.5,2.75,3,3.25,3.5,3.75,4}))))</f>
        <v/>
      </c>
      <c r="K42" s="3" t="str">
        <f>IF(COUNT($A42)=0,"",IF($A42&lt;&gt;DRAFT!$B44,"ERR",IF(DRAFT!AJ44="3E","3E",IF(COUNT(DRAFT!AF44,DRAFT!AJ44)&gt;0,DRAFT!AK44,""))))</f>
        <v/>
      </c>
      <c r="L42" s="3" t="str">
        <f>IF(COUNT($A42)=0,"",IF(K42="3E","3E",IF(K42="","I",LOOKUP(K42/M$2,{0,0.4,0.45,0.5,0.55,0.6,0.65,0.7,0.75,0.8,1},{"F","D","C","C+","B-","B","B+","A-","A","A+"}))))</f>
        <v/>
      </c>
      <c r="M42" s="2" t="str">
        <f>IF(COUNT($A42)=0,"",IF(K42="","--",IF(K42="3E","3E",LOOKUP(K42/M$2,{0,0.4,0.45,0.5,0.55,0.6,0.65,0.7,0.75,0.8,1},{0,2,2.25,2.5,2.75,3,3.25,3.5,3.75,4}))))</f>
        <v/>
      </c>
      <c r="N42" s="3" t="str">
        <f>IF(COUNT($A42)=0,"",IF($A42&lt;&gt;DRAFT!$B44,"ERR",IF(DRAFT!AS44="3E","3E",IF(COUNT(DRAFT!AO44,DRAFT!AS44)&gt;0,DRAFT!AT44,""))))</f>
        <v/>
      </c>
      <c r="O42" s="3" t="str">
        <f>IF(COUNT($A42)=0,"",IF(N42="3E","3E",IF(N42="","I",LOOKUP(N42/P$2,{0,0.4,0.45,0.5,0.55,0.6,0.65,0.7,0.75,0.8,1},{"F","D","C","C+","B-","B","B+","A-","A","A+"}))))</f>
        <v/>
      </c>
      <c r="P42" s="2" t="str">
        <f>IF(COUNT($A42)=0,"",IF(N42="","--",IF(N42="3E","3E",LOOKUP(N42/P$2,{0,0.4,0.45,0.5,0.55,0.6,0.65,0.7,0.75,0.8,1},{0,2,2.25,2.5,2.75,3,3.25,3.5,3.75,4}))))</f>
        <v/>
      </c>
      <c r="Q42" s="3" t="str">
        <f>IF(COUNT($A42)=0,"",IF($A42&lt;&gt;DRAFT!$B44,"ERR",IF(DRAFT!BB44="3E","3E",IF(COUNT(DRAFT!AX44,DRAFT!BB44)&gt;0,DRAFT!BC44,""))))</f>
        <v/>
      </c>
      <c r="R42" s="3" t="str">
        <f>IF(COUNT($A42)=0,"",IF(Q42="3E","3E",IF(Q42="","I",LOOKUP(Q42/S$2,{0,0.4,0.45,0.5,0.55,0.6,0.65,0.7,0.75,0.8,1},{"F","D","C","C+","B-","B","B+","A-","A","A+"}))))</f>
        <v/>
      </c>
      <c r="S42" s="2" t="str">
        <f>IF(COUNT($A42)=0,"",IF(Q42="","--",IF(Q42="3E","3E",LOOKUP(Q42/S$2,{0,0.4,0.45,0.5,0.55,0.6,0.65,0.7,0.75,0.8,1},{0,2,2.25,2.5,2.75,3,3.25,3.5,3.75,4}))))</f>
        <v/>
      </c>
      <c r="T42" s="3" t="str">
        <f>IF(COUNT($A42)=0,"",IF($A42&lt;&gt;DRAFT!$B44,"ERR",IF(DRAFT!BK44="3E","3E",IF(COUNT(DRAFT!BG44,DRAFT!BK44)&gt;0,DRAFT!BL44,""))))</f>
        <v/>
      </c>
      <c r="U42" s="3" t="str">
        <f>IF(COUNT($A42)=0,"",IF(T42="3E","3E",IF(T42="","I",LOOKUP(T42/V$2,{0,0.4,0.45,0.5,0.55,0.6,0.65,0.7,0.75,0.8,1},{"F","D","C","C+","B-","B","B+","A-","A","A+"}))))</f>
        <v/>
      </c>
      <c r="V42" s="2" t="str">
        <f>IF(COUNT($A42)=0,"",IF(T42="","--",IF(T42="3E","3E",LOOKUP(T42/V$2,{0,0.4,0.45,0.5,0.55,0.6,0.65,0.7,0.75,0.8,1},{0,2,2.25,2.5,2.75,3,3.25,3.5,3.75,4}))))</f>
        <v/>
      </c>
      <c r="W42" s="3" t="str">
        <f>IF(COUNT($A42)=0,"",IF($A42&lt;&gt;DRAFT!$B44,"ERR",IF(DRAFT!BT44="3E","3E",IF(COUNT(DRAFT!BP44,DRAFT!BT44)&gt;0,DRAFT!BU44,""))))</f>
        <v/>
      </c>
      <c r="X42" s="3" t="str">
        <f>IF(COUNT($A42)=0,"",IF(W42="3E","3E",IF(W42="","I",LOOKUP(W42/Y$2,{0,0.4,0.45,0.5,0.55,0.6,0.65,0.7,0.75,0.8,1},{"F","D","C","C+","B-","B","B+","A-","A","A+"}))))</f>
        <v/>
      </c>
      <c r="Y42" s="2" t="str">
        <f>IF(COUNT($A42)=0,"",IF(W42="","--",IF(W42="3E","3E",LOOKUP(W42/Y$2,{0,0.4,0.45,0.5,0.55,0.6,0.65,0.7,0.75,0.8,1},{0,2,2.25,2.5,2.75,3,3.25,3.5,3.75,4}))))</f>
        <v/>
      </c>
      <c r="Z42" s="3" t="str">
        <f>IF(COUNT($A42)=0,"",IF($A42&lt;&gt;DRAFT!$B44,"ERR",IF(DRAFT!CC44="3E","3E",IF(COUNT(DRAFT!BY44,DRAFT!CC44)&gt;0,DRAFT!CD44,""))))</f>
        <v/>
      </c>
      <c r="AA42" s="3" t="str">
        <f>IF(COUNT($A42)=0,"",IF(Z42="3E","3E",IF(Z42="","I",LOOKUP(Z42/AB$2,{0,0.4,0.45,0.5,0.55,0.6,0.65,0.7,0.75,0.8,1},{"F","D","C","C+","B-","B","B+","A-","A","A+"}))))</f>
        <v/>
      </c>
      <c r="AB42" s="2" t="str">
        <f>IF(COUNT($A42)=0,"",IF(Z42="","--",IF(Z42="3E","3E",LOOKUP(Z42/AB$2,{0,0.4,0.45,0.5,0.55,0.6,0.65,0.7,0.75,0.8,1},{0,2,2.25,2.5,2.75,3,3.25,3.5,3.75,4}))))</f>
        <v/>
      </c>
      <c r="AC42" s="3" t="str">
        <f>IF(COUNT($A42)=0,"",IF($A42&lt;&gt;DRAFT!$B44,"ERR",IF(DRAFT!CF44&gt;0,DRAFT!CF44,"")))</f>
        <v/>
      </c>
      <c r="AD42" s="3" t="str">
        <f>IF(COUNT($A42)=0,"",IF(AC42="3E","3E",IF(AC42="","I",LOOKUP(AC42/AE$2,{0,0.4,0.45,0.5,0.55,0.6,0.65,0.7,0.75,0.8,1},{"F","D","C","C+","B-","B","B+","A-","A","A+"}))))</f>
        <v/>
      </c>
      <c r="AE42" s="2" t="str">
        <f>IF(COUNT($A42)=0,"",IF(AC42="","--",IF(AC42="3E","3E",LOOKUP(AC42/AE$2,{0,0.4,0.45,0.5,0.55,0.6,0.65,0.7,0.75,0.8,1},{0,2,2.25,2.5,2.75,3,3.25,3.5,3.75,4}))))</f>
        <v/>
      </c>
      <c r="AF42" s="3" t="str">
        <f>IF($A42&lt;&gt;DRAFT!$B44,"ERR",IF(OR(COUNT($A42)=0,COUNT(DRAFT!CI44:CK44,DRAFT!CM44:CO44)=0),"",CEILING(SUM(DRAFT!CL44,DRAFT!CP44),1)))</f>
        <v/>
      </c>
      <c r="AG42" s="3" t="str">
        <f>IF(COUNT($A42)=0,"",IF(AF42="3E","3E",IF(AF42="","I",LOOKUP(AF42/AH$2,{0,0.4,0.45,0.5,0.55,0.6,0.65,0.7,0.75,0.8,1},{"F","D","C","C+","B-","B","B+","A-","A","A+"}))))</f>
        <v/>
      </c>
      <c r="AH42" s="2" t="str">
        <f>IF(COUNT($A42)=0,"",IF(AF42="","--",IF(AF42="3E","3E",LOOKUP(AF42/AH$2,{0,0.4,0.45,0.5,0.55,0.6,0.65,0.7,0.75,0.8,1},{0,2,2.25,2.5,2.75,3,3.25,3.5,3.75,4}))))</f>
        <v/>
      </c>
      <c r="AI42" s="11" t="str">
        <f>IF(OR(COUNT($A42)=0,COUNT(B42:AH42)=0),"",IF(COUNTIF(B42:AH42,"3E")&gt;0,"3E",IF(DRAFT!$A44="R",TRUNC(SUMPRODUCT(RGP,RCP)/TCP,3),TRUNC((SUMPRODUCT(--(IMDGP&gt;0)*IMDGP,IMCP)+CEILING(DRAFT!$CQ44*42,0.25))/TCP,3))))</f>
        <v/>
      </c>
      <c r="AJ42" s="3" t="str">
        <f>IF(OR(COUNT($A42)=0,COUNT(B42:AH42)=0),"",IF(COUNTIF(B42:AH42,"3E")&gt;0,"3E",IF(DRAFT!$A44="R",SUMPRODUCT(--(RGP&gt;=2),RCP),SUMPRODUCT(--(IMDGP&gt;0),--(IMGP=0),IMCP)+DRAFT!$CR44)))</f>
        <v/>
      </c>
      <c r="AK42" s="3" t="str">
        <f>IF(OR(COUNT($A42)=0,COUNT(B42:AH42)=0),"",IF(COUNTIF(B42:AJ42,"3E")&gt;0,"3E",IF(AND(DRAFT!$A44="IM",OR($AI42&gt;DRAFT!$CQ44,$AJ42&gt;DRAFT!$CR44)),"IMPROVED",IF(AND(DRAFT!$A44="IM",$AI42&lt;=DRAFT!$CQ44,$AJ42&lt;=DRAFT!$CR44),"NOT IMPROVED",IF(AND(AH42&gt;=2,AI42&gt;=2,AJ42&gt;=30),"PASS","FAIL")))))</f>
        <v/>
      </c>
      <c r="AL42" s="3" t="str">
        <f t="shared" si="0"/>
        <v/>
      </c>
      <c r="AM42" s="3" t="str">
        <f t="shared" si="1"/>
        <v/>
      </c>
    </row>
    <row r="43" spans="1:39" ht="18.95" customHeight="1" x14ac:dyDescent="0.25">
      <c r="A43" s="4" t="str">
        <f>IF(DRAFT!$B45="","",DRAFT!$B45)</f>
        <v/>
      </c>
      <c r="B43" s="3" t="str">
        <f>IF(COUNT($A43)=0,"",IF($A43&lt;&gt;DRAFT!$B45,"ERR",IF(DRAFT!I45="3E","3E",IF(COUNT(DRAFT!E45,DRAFT!I45)&gt;0,DRAFT!J45,""))))</f>
        <v/>
      </c>
      <c r="C43" s="3" t="str">
        <f>IF(COUNT($A43)=0,"",IF(B43="3E","3E",IF(B43="","I",LOOKUP(B43/D$2,{0,0.4,0.45,0.5,0.55,0.6,0.65,0.7,0.75,0.8,1},{"F","D","C","C+","B-","B","B+","A-","A","A+"}))))</f>
        <v/>
      </c>
      <c r="D43" s="2" t="str">
        <f>IF(COUNT($A43)=0,"",IF(B43="","--",IF(B43="3E","3E",LOOKUP(B43/D$2,{0,0.4,0.45,0.5,0.55,0.6,0.65,0.7,0.75,0.8,1},{0,2,2.25,2.5,2.75,3,3.25,3.5,3.75,4}))))</f>
        <v/>
      </c>
      <c r="E43" s="3" t="str">
        <f>IF(COUNT($A43)=0,"",IF($A43&lt;&gt;DRAFT!$B45,"ERR",IF(DRAFT!R45="3E","3E",IF(COUNT(DRAFT!N45,DRAFT!R45)&gt;0,DRAFT!S45,""))))</f>
        <v/>
      </c>
      <c r="F43" s="3" t="str">
        <f>IF(COUNT($A43)=0,"",IF(E43="3E","3E",IF(E43="","I",LOOKUP(E43/G$2,{0,0.4,0.45,0.5,0.55,0.6,0.65,0.7,0.75,0.8,1},{"F","D","C","C+","B-","B","B+","A-","A","A+"}))))</f>
        <v/>
      </c>
      <c r="G43" s="2" t="str">
        <f>IF(COUNT($A43)=0,"",IF(E43="","--",IF(E43="3E","3E",LOOKUP(E43/G$2,{0,0.4,0.45,0.5,0.55,0.6,0.65,0.7,0.75,0.8,1},{0,2,2.25,2.5,2.75,3,3.25,3.5,3.75,4}))))</f>
        <v/>
      </c>
      <c r="H43" s="3" t="str">
        <f>IF(COUNT($A43)=0,"",IF($A43&lt;&gt;DRAFT!$B45,"ERR",IF(DRAFT!AA45="3E","3E",IF(COUNT(DRAFT!W45,DRAFT!AA45)&gt;0,DRAFT!AB45,""))))</f>
        <v/>
      </c>
      <c r="I43" s="3" t="str">
        <f>IF(COUNT($A43)=0,"",IF(H43="3E","3E",IF(H43="","I",LOOKUP(H43/J$2,{0,0.4,0.45,0.5,0.55,0.6,0.65,0.7,0.75,0.8,1},{"F","D","C","C+","B-","B","B+","A-","A","A+"}))))</f>
        <v/>
      </c>
      <c r="J43" s="2" t="str">
        <f>IF(COUNT($A43)=0,"",IF(H43="","--",IF(H43="3E","3E",LOOKUP(H43/J$2,{0,0.4,0.45,0.5,0.55,0.6,0.65,0.7,0.75,0.8,1},{0,2,2.25,2.5,2.75,3,3.25,3.5,3.75,4}))))</f>
        <v/>
      </c>
      <c r="K43" s="3" t="str">
        <f>IF(COUNT($A43)=0,"",IF($A43&lt;&gt;DRAFT!$B45,"ERR",IF(DRAFT!AJ45="3E","3E",IF(COUNT(DRAFT!AF45,DRAFT!AJ45)&gt;0,DRAFT!AK45,""))))</f>
        <v/>
      </c>
      <c r="L43" s="3" t="str">
        <f>IF(COUNT($A43)=0,"",IF(K43="3E","3E",IF(K43="","I",LOOKUP(K43/M$2,{0,0.4,0.45,0.5,0.55,0.6,0.65,0.7,0.75,0.8,1},{"F","D","C","C+","B-","B","B+","A-","A","A+"}))))</f>
        <v/>
      </c>
      <c r="M43" s="2" t="str">
        <f>IF(COUNT($A43)=0,"",IF(K43="","--",IF(K43="3E","3E",LOOKUP(K43/M$2,{0,0.4,0.45,0.5,0.55,0.6,0.65,0.7,0.75,0.8,1},{0,2,2.25,2.5,2.75,3,3.25,3.5,3.75,4}))))</f>
        <v/>
      </c>
      <c r="N43" s="3" t="str">
        <f>IF(COUNT($A43)=0,"",IF($A43&lt;&gt;DRAFT!$B45,"ERR",IF(DRAFT!AS45="3E","3E",IF(COUNT(DRAFT!AO45,DRAFT!AS45)&gt;0,DRAFT!AT45,""))))</f>
        <v/>
      </c>
      <c r="O43" s="3" t="str">
        <f>IF(COUNT($A43)=0,"",IF(N43="3E","3E",IF(N43="","I",LOOKUP(N43/P$2,{0,0.4,0.45,0.5,0.55,0.6,0.65,0.7,0.75,0.8,1},{"F","D","C","C+","B-","B","B+","A-","A","A+"}))))</f>
        <v/>
      </c>
      <c r="P43" s="2" t="str">
        <f>IF(COUNT($A43)=0,"",IF(N43="","--",IF(N43="3E","3E",LOOKUP(N43/P$2,{0,0.4,0.45,0.5,0.55,0.6,0.65,0.7,0.75,0.8,1},{0,2,2.25,2.5,2.75,3,3.25,3.5,3.75,4}))))</f>
        <v/>
      </c>
      <c r="Q43" s="3" t="str">
        <f>IF(COUNT($A43)=0,"",IF($A43&lt;&gt;DRAFT!$B45,"ERR",IF(DRAFT!BB45="3E","3E",IF(COUNT(DRAFT!AX45,DRAFT!BB45)&gt;0,DRAFT!BC45,""))))</f>
        <v/>
      </c>
      <c r="R43" s="3" t="str">
        <f>IF(COUNT($A43)=0,"",IF(Q43="3E","3E",IF(Q43="","I",LOOKUP(Q43/S$2,{0,0.4,0.45,0.5,0.55,0.6,0.65,0.7,0.75,0.8,1},{"F","D","C","C+","B-","B","B+","A-","A","A+"}))))</f>
        <v/>
      </c>
      <c r="S43" s="2" t="str">
        <f>IF(COUNT($A43)=0,"",IF(Q43="","--",IF(Q43="3E","3E",LOOKUP(Q43/S$2,{0,0.4,0.45,0.5,0.55,0.6,0.65,0.7,0.75,0.8,1},{0,2,2.25,2.5,2.75,3,3.25,3.5,3.75,4}))))</f>
        <v/>
      </c>
      <c r="T43" s="3" t="str">
        <f>IF(COUNT($A43)=0,"",IF($A43&lt;&gt;DRAFT!$B45,"ERR",IF(DRAFT!BK45="3E","3E",IF(COUNT(DRAFT!BG45,DRAFT!BK45)&gt;0,DRAFT!BL45,""))))</f>
        <v/>
      </c>
      <c r="U43" s="3" t="str">
        <f>IF(COUNT($A43)=0,"",IF(T43="3E","3E",IF(T43="","I",LOOKUP(T43/V$2,{0,0.4,0.45,0.5,0.55,0.6,0.65,0.7,0.75,0.8,1},{"F","D","C","C+","B-","B","B+","A-","A","A+"}))))</f>
        <v/>
      </c>
      <c r="V43" s="2" t="str">
        <f>IF(COUNT($A43)=0,"",IF(T43="","--",IF(T43="3E","3E",LOOKUP(T43/V$2,{0,0.4,0.45,0.5,0.55,0.6,0.65,0.7,0.75,0.8,1},{0,2,2.25,2.5,2.75,3,3.25,3.5,3.75,4}))))</f>
        <v/>
      </c>
      <c r="W43" s="3" t="str">
        <f>IF(COUNT($A43)=0,"",IF($A43&lt;&gt;DRAFT!$B45,"ERR",IF(DRAFT!BT45="3E","3E",IF(COUNT(DRAFT!BP45,DRAFT!BT45)&gt;0,DRAFT!BU45,""))))</f>
        <v/>
      </c>
      <c r="X43" s="3" t="str">
        <f>IF(COUNT($A43)=0,"",IF(W43="3E","3E",IF(W43="","I",LOOKUP(W43/Y$2,{0,0.4,0.45,0.5,0.55,0.6,0.65,0.7,0.75,0.8,1},{"F","D","C","C+","B-","B","B+","A-","A","A+"}))))</f>
        <v/>
      </c>
      <c r="Y43" s="2" t="str">
        <f>IF(COUNT($A43)=0,"",IF(W43="","--",IF(W43="3E","3E",LOOKUP(W43/Y$2,{0,0.4,0.45,0.5,0.55,0.6,0.65,0.7,0.75,0.8,1},{0,2,2.25,2.5,2.75,3,3.25,3.5,3.75,4}))))</f>
        <v/>
      </c>
      <c r="Z43" s="3" t="str">
        <f>IF(COUNT($A43)=0,"",IF($A43&lt;&gt;DRAFT!$B45,"ERR",IF(DRAFT!CC45="3E","3E",IF(COUNT(DRAFT!BY45,DRAFT!CC45)&gt;0,DRAFT!CD45,""))))</f>
        <v/>
      </c>
      <c r="AA43" s="3" t="str">
        <f>IF(COUNT($A43)=0,"",IF(Z43="3E","3E",IF(Z43="","I",LOOKUP(Z43/AB$2,{0,0.4,0.45,0.5,0.55,0.6,0.65,0.7,0.75,0.8,1},{"F","D","C","C+","B-","B","B+","A-","A","A+"}))))</f>
        <v/>
      </c>
      <c r="AB43" s="2" t="str">
        <f>IF(COUNT($A43)=0,"",IF(Z43="","--",IF(Z43="3E","3E",LOOKUP(Z43/AB$2,{0,0.4,0.45,0.5,0.55,0.6,0.65,0.7,0.75,0.8,1},{0,2,2.25,2.5,2.75,3,3.25,3.5,3.75,4}))))</f>
        <v/>
      </c>
      <c r="AC43" s="3" t="str">
        <f>IF(COUNT($A43)=0,"",IF($A43&lt;&gt;DRAFT!$B45,"ERR",IF(DRAFT!CF45&gt;0,DRAFT!CF45,"")))</f>
        <v/>
      </c>
      <c r="AD43" s="3" t="str">
        <f>IF(COUNT($A43)=0,"",IF(AC43="3E","3E",IF(AC43="","I",LOOKUP(AC43/AE$2,{0,0.4,0.45,0.5,0.55,0.6,0.65,0.7,0.75,0.8,1},{"F","D","C","C+","B-","B","B+","A-","A","A+"}))))</f>
        <v/>
      </c>
      <c r="AE43" s="2" t="str">
        <f>IF(COUNT($A43)=0,"",IF(AC43="","--",IF(AC43="3E","3E",LOOKUP(AC43/AE$2,{0,0.4,0.45,0.5,0.55,0.6,0.65,0.7,0.75,0.8,1},{0,2,2.25,2.5,2.75,3,3.25,3.5,3.75,4}))))</f>
        <v/>
      </c>
      <c r="AF43" s="3" t="str">
        <f>IF($A43&lt;&gt;DRAFT!$B45,"ERR",IF(OR(COUNT($A43)=0,COUNT(DRAFT!CI45:CK45,DRAFT!CM45:CO45)=0),"",CEILING(SUM(DRAFT!CL45,DRAFT!CP45),1)))</f>
        <v/>
      </c>
      <c r="AG43" s="3" t="str">
        <f>IF(COUNT($A43)=0,"",IF(AF43="3E","3E",IF(AF43="","I",LOOKUP(AF43/AH$2,{0,0.4,0.45,0.5,0.55,0.6,0.65,0.7,0.75,0.8,1},{"F","D","C","C+","B-","B","B+","A-","A","A+"}))))</f>
        <v/>
      </c>
      <c r="AH43" s="2" t="str">
        <f>IF(COUNT($A43)=0,"",IF(AF43="","--",IF(AF43="3E","3E",LOOKUP(AF43/AH$2,{0,0.4,0.45,0.5,0.55,0.6,0.65,0.7,0.75,0.8,1},{0,2,2.25,2.5,2.75,3,3.25,3.5,3.75,4}))))</f>
        <v/>
      </c>
      <c r="AI43" s="11" t="str">
        <f>IF(OR(COUNT($A43)=0,COUNT(B43:AH43)=0),"",IF(COUNTIF(B43:AH43,"3E")&gt;0,"3E",IF(DRAFT!$A45="R",TRUNC(SUMPRODUCT(RGP,RCP)/TCP,3),TRUNC((SUMPRODUCT(--(IMDGP&gt;0)*IMDGP,IMCP)+CEILING(DRAFT!$CQ45*42,0.25))/TCP,3))))</f>
        <v/>
      </c>
      <c r="AJ43" s="3" t="str">
        <f>IF(OR(COUNT($A43)=0,COUNT(B43:AH43)=0),"",IF(COUNTIF(B43:AH43,"3E")&gt;0,"3E",IF(DRAFT!$A45="R",SUMPRODUCT(--(RGP&gt;=2),RCP),SUMPRODUCT(--(IMDGP&gt;0),--(IMGP=0),IMCP)+DRAFT!$CR45)))</f>
        <v/>
      </c>
      <c r="AK43" s="3" t="str">
        <f>IF(OR(COUNT($A43)=0,COUNT(B43:AH43)=0),"",IF(COUNTIF(B43:AJ43,"3E")&gt;0,"3E",IF(AND(DRAFT!$A45="IM",OR($AI43&gt;DRAFT!$CQ45,$AJ43&gt;DRAFT!$CR45)),"IMPROVED",IF(AND(DRAFT!$A45="IM",$AI43&lt;=DRAFT!$CQ45,$AJ43&lt;=DRAFT!$CR45),"NOT IMPROVED",IF(AND(AH43&gt;=2,AI43&gt;=2,AJ43&gt;=30),"PASS","FAIL")))))</f>
        <v/>
      </c>
      <c r="AL43" s="3" t="str">
        <f t="shared" si="0"/>
        <v/>
      </c>
      <c r="AM43" s="3" t="str">
        <f t="shared" si="1"/>
        <v/>
      </c>
    </row>
    <row r="44" spans="1:39" ht="18.95" customHeight="1" x14ac:dyDescent="0.25">
      <c r="A44" s="4" t="str">
        <f>IF(DRAFT!$B46="","",DRAFT!$B46)</f>
        <v/>
      </c>
      <c r="B44" s="3" t="str">
        <f>IF(COUNT($A44)=0,"",IF($A44&lt;&gt;DRAFT!$B46,"ERR",IF(DRAFT!I46="3E","3E",IF(COUNT(DRAFT!E46,DRAFT!I46)&gt;0,DRAFT!J46,""))))</f>
        <v/>
      </c>
      <c r="C44" s="3" t="str">
        <f>IF(COUNT($A44)=0,"",IF(B44="3E","3E",IF(B44="","I",LOOKUP(B44/D$2,{0,0.4,0.45,0.5,0.55,0.6,0.65,0.7,0.75,0.8,1},{"F","D","C","C+","B-","B","B+","A-","A","A+"}))))</f>
        <v/>
      </c>
      <c r="D44" s="2" t="str">
        <f>IF(COUNT($A44)=0,"",IF(B44="","--",IF(B44="3E","3E",LOOKUP(B44/D$2,{0,0.4,0.45,0.5,0.55,0.6,0.65,0.7,0.75,0.8,1},{0,2,2.25,2.5,2.75,3,3.25,3.5,3.75,4}))))</f>
        <v/>
      </c>
      <c r="E44" s="3" t="str">
        <f>IF(COUNT($A44)=0,"",IF($A44&lt;&gt;DRAFT!$B46,"ERR",IF(DRAFT!R46="3E","3E",IF(COUNT(DRAFT!N46,DRAFT!R46)&gt;0,DRAFT!S46,""))))</f>
        <v/>
      </c>
      <c r="F44" s="3" t="str">
        <f>IF(COUNT($A44)=0,"",IF(E44="3E","3E",IF(E44="","I",LOOKUP(E44/G$2,{0,0.4,0.45,0.5,0.55,0.6,0.65,0.7,0.75,0.8,1},{"F","D","C","C+","B-","B","B+","A-","A","A+"}))))</f>
        <v/>
      </c>
      <c r="G44" s="2" t="str">
        <f>IF(COUNT($A44)=0,"",IF(E44="","--",IF(E44="3E","3E",LOOKUP(E44/G$2,{0,0.4,0.45,0.5,0.55,0.6,0.65,0.7,0.75,0.8,1},{0,2,2.25,2.5,2.75,3,3.25,3.5,3.75,4}))))</f>
        <v/>
      </c>
      <c r="H44" s="3" t="str">
        <f>IF(COUNT($A44)=0,"",IF($A44&lt;&gt;DRAFT!$B46,"ERR",IF(DRAFT!AA46="3E","3E",IF(COUNT(DRAFT!W46,DRAFT!AA46)&gt;0,DRAFT!AB46,""))))</f>
        <v/>
      </c>
      <c r="I44" s="3" t="str">
        <f>IF(COUNT($A44)=0,"",IF(H44="3E","3E",IF(H44="","I",LOOKUP(H44/J$2,{0,0.4,0.45,0.5,0.55,0.6,0.65,0.7,0.75,0.8,1},{"F","D","C","C+","B-","B","B+","A-","A","A+"}))))</f>
        <v/>
      </c>
      <c r="J44" s="2" t="str">
        <f>IF(COUNT($A44)=0,"",IF(H44="","--",IF(H44="3E","3E",LOOKUP(H44/J$2,{0,0.4,0.45,0.5,0.55,0.6,0.65,0.7,0.75,0.8,1},{0,2,2.25,2.5,2.75,3,3.25,3.5,3.75,4}))))</f>
        <v/>
      </c>
      <c r="K44" s="3" t="str">
        <f>IF(COUNT($A44)=0,"",IF($A44&lt;&gt;DRAFT!$B46,"ERR",IF(DRAFT!AJ46="3E","3E",IF(COUNT(DRAFT!AF46,DRAFT!AJ46)&gt;0,DRAFT!AK46,""))))</f>
        <v/>
      </c>
      <c r="L44" s="3" t="str">
        <f>IF(COUNT($A44)=0,"",IF(K44="3E","3E",IF(K44="","I",LOOKUP(K44/M$2,{0,0.4,0.45,0.5,0.55,0.6,0.65,0.7,0.75,0.8,1},{"F","D","C","C+","B-","B","B+","A-","A","A+"}))))</f>
        <v/>
      </c>
      <c r="M44" s="2" t="str">
        <f>IF(COUNT($A44)=0,"",IF(K44="","--",IF(K44="3E","3E",LOOKUP(K44/M$2,{0,0.4,0.45,0.5,0.55,0.6,0.65,0.7,0.75,0.8,1},{0,2,2.25,2.5,2.75,3,3.25,3.5,3.75,4}))))</f>
        <v/>
      </c>
      <c r="N44" s="3" t="str">
        <f>IF(COUNT($A44)=0,"",IF($A44&lt;&gt;DRAFT!$B46,"ERR",IF(DRAFT!AS46="3E","3E",IF(COUNT(DRAFT!AO46,DRAFT!AS46)&gt;0,DRAFT!AT46,""))))</f>
        <v/>
      </c>
      <c r="O44" s="3" t="str">
        <f>IF(COUNT($A44)=0,"",IF(N44="3E","3E",IF(N44="","I",LOOKUP(N44/P$2,{0,0.4,0.45,0.5,0.55,0.6,0.65,0.7,0.75,0.8,1},{"F","D","C","C+","B-","B","B+","A-","A","A+"}))))</f>
        <v/>
      </c>
      <c r="P44" s="2" t="str">
        <f>IF(COUNT($A44)=0,"",IF(N44="","--",IF(N44="3E","3E",LOOKUP(N44/P$2,{0,0.4,0.45,0.5,0.55,0.6,0.65,0.7,0.75,0.8,1},{0,2,2.25,2.5,2.75,3,3.25,3.5,3.75,4}))))</f>
        <v/>
      </c>
      <c r="Q44" s="3" t="str">
        <f>IF(COUNT($A44)=0,"",IF($A44&lt;&gt;DRAFT!$B46,"ERR",IF(DRAFT!BB46="3E","3E",IF(COUNT(DRAFT!AX46,DRAFT!BB46)&gt;0,DRAFT!BC46,""))))</f>
        <v/>
      </c>
      <c r="R44" s="3" t="str">
        <f>IF(COUNT($A44)=0,"",IF(Q44="3E","3E",IF(Q44="","I",LOOKUP(Q44/S$2,{0,0.4,0.45,0.5,0.55,0.6,0.65,0.7,0.75,0.8,1},{"F","D","C","C+","B-","B","B+","A-","A","A+"}))))</f>
        <v/>
      </c>
      <c r="S44" s="2" t="str">
        <f>IF(COUNT($A44)=0,"",IF(Q44="","--",IF(Q44="3E","3E",LOOKUP(Q44/S$2,{0,0.4,0.45,0.5,0.55,0.6,0.65,0.7,0.75,0.8,1},{0,2,2.25,2.5,2.75,3,3.25,3.5,3.75,4}))))</f>
        <v/>
      </c>
      <c r="T44" s="3" t="str">
        <f>IF(COUNT($A44)=0,"",IF($A44&lt;&gt;DRAFT!$B46,"ERR",IF(DRAFT!BK46="3E","3E",IF(COUNT(DRAFT!BG46,DRAFT!BK46)&gt;0,DRAFT!BL46,""))))</f>
        <v/>
      </c>
      <c r="U44" s="3" t="str">
        <f>IF(COUNT($A44)=0,"",IF(T44="3E","3E",IF(T44="","I",LOOKUP(T44/V$2,{0,0.4,0.45,0.5,0.55,0.6,0.65,0.7,0.75,0.8,1},{"F","D","C","C+","B-","B","B+","A-","A","A+"}))))</f>
        <v/>
      </c>
      <c r="V44" s="2" t="str">
        <f>IF(COUNT($A44)=0,"",IF(T44="","--",IF(T44="3E","3E",LOOKUP(T44/V$2,{0,0.4,0.45,0.5,0.55,0.6,0.65,0.7,0.75,0.8,1},{0,2,2.25,2.5,2.75,3,3.25,3.5,3.75,4}))))</f>
        <v/>
      </c>
      <c r="W44" s="3" t="str">
        <f>IF(COUNT($A44)=0,"",IF($A44&lt;&gt;DRAFT!$B46,"ERR",IF(DRAFT!BT46="3E","3E",IF(COUNT(DRAFT!BP46,DRAFT!BT46)&gt;0,DRAFT!BU46,""))))</f>
        <v/>
      </c>
      <c r="X44" s="3" t="str">
        <f>IF(COUNT($A44)=0,"",IF(W44="3E","3E",IF(W44="","I",LOOKUP(W44/Y$2,{0,0.4,0.45,0.5,0.55,0.6,0.65,0.7,0.75,0.8,1},{"F","D","C","C+","B-","B","B+","A-","A","A+"}))))</f>
        <v/>
      </c>
      <c r="Y44" s="2" t="str">
        <f>IF(COUNT($A44)=0,"",IF(W44="","--",IF(W44="3E","3E",LOOKUP(W44/Y$2,{0,0.4,0.45,0.5,0.55,0.6,0.65,0.7,0.75,0.8,1},{0,2,2.25,2.5,2.75,3,3.25,3.5,3.75,4}))))</f>
        <v/>
      </c>
      <c r="Z44" s="3" t="str">
        <f>IF(COUNT($A44)=0,"",IF($A44&lt;&gt;DRAFT!$B46,"ERR",IF(DRAFT!CC46="3E","3E",IF(COUNT(DRAFT!BY46,DRAFT!CC46)&gt;0,DRAFT!CD46,""))))</f>
        <v/>
      </c>
      <c r="AA44" s="3" t="str">
        <f>IF(COUNT($A44)=0,"",IF(Z44="3E","3E",IF(Z44="","I",LOOKUP(Z44/AB$2,{0,0.4,0.45,0.5,0.55,0.6,0.65,0.7,0.75,0.8,1},{"F","D","C","C+","B-","B","B+","A-","A","A+"}))))</f>
        <v/>
      </c>
      <c r="AB44" s="2" t="str">
        <f>IF(COUNT($A44)=0,"",IF(Z44="","--",IF(Z44="3E","3E",LOOKUP(Z44/AB$2,{0,0.4,0.45,0.5,0.55,0.6,0.65,0.7,0.75,0.8,1},{0,2,2.25,2.5,2.75,3,3.25,3.5,3.75,4}))))</f>
        <v/>
      </c>
      <c r="AC44" s="3" t="str">
        <f>IF(COUNT($A44)=0,"",IF($A44&lt;&gt;DRAFT!$B46,"ERR",IF(DRAFT!CF46&gt;0,DRAFT!CF46,"")))</f>
        <v/>
      </c>
      <c r="AD44" s="3" t="str">
        <f>IF(COUNT($A44)=0,"",IF(AC44="3E","3E",IF(AC44="","I",LOOKUP(AC44/AE$2,{0,0.4,0.45,0.5,0.55,0.6,0.65,0.7,0.75,0.8,1},{"F","D","C","C+","B-","B","B+","A-","A","A+"}))))</f>
        <v/>
      </c>
      <c r="AE44" s="2" t="str">
        <f>IF(COUNT($A44)=0,"",IF(AC44="","--",IF(AC44="3E","3E",LOOKUP(AC44/AE$2,{0,0.4,0.45,0.5,0.55,0.6,0.65,0.7,0.75,0.8,1},{0,2,2.25,2.5,2.75,3,3.25,3.5,3.75,4}))))</f>
        <v/>
      </c>
      <c r="AF44" s="3" t="str">
        <f>IF($A44&lt;&gt;DRAFT!$B46,"ERR",IF(OR(COUNT($A44)=0,COUNT(DRAFT!CI46:CK46,DRAFT!CM46:CO46)=0),"",CEILING(SUM(DRAFT!CL46,DRAFT!CP46),1)))</f>
        <v/>
      </c>
      <c r="AG44" s="3" t="str">
        <f>IF(COUNT($A44)=0,"",IF(AF44="3E","3E",IF(AF44="","I",LOOKUP(AF44/AH$2,{0,0.4,0.45,0.5,0.55,0.6,0.65,0.7,0.75,0.8,1},{"F","D","C","C+","B-","B","B+","A-","A","A+"}))))</f>
        <v/>
      </c>
      <c r="AH44" s="2" t="str">
        <f>IF(COUNT($A44)=0,"",IF(AF44="","--",IF(AF44="3E","3E",LOOKUP(AF44/AH$2,{0,0.4,0.45,0.5,0.55,0.6,0.65,0.7,0.75,0.8,1},{0,2,2.25,2.5,2.75,3,3.25,3.5,3.75,4}))))</f>
        <v/>
      </c>
      <c r="AI44" s="11" t="str">
        <f>IF(OR(COUNT($A44)=0,COUNT(B44:AH44)=0),"",IF(COUNTIF(B44:AH44,"3E")&gt;0,"3E",IF(DRAFT!$A46="R",TRUNC(SUMPRODUCT(RGP,RCP)/TCP,3),TRUNC((SUMPRODUCT(--(IMDGP&gt;0)*IMDGP,IMCP)+CEILING(DRAFT!$CQ46*42,0.25))/TCP,3))))</f>
        <v/>
      </c>
      <c r="AJ44" s="3" t="str">
        <f>IF(OR(COUNT($A44)=0,COUNT(B44:AH44)=0),"",IF(COUNTIF(B44:AH44,"3E")&gt;0,"3E",IF(DRAFT!$A46="R",SUMPRODUCT(--(RGP&gt;=2),RCP),SUMPRODUCT(--(IMDGP&gt;0),--(IMGP=0),IMCP)+DRAFT!$CR46)))</f>
        <v/>
      </c>
      <c r="AK44" s="3" t="str">
        <f>IF(OR(COUNT($A44)=0,COUNT(B44:AH44)=0),"",IF(COUNTIF(B44:AJ44,"3E")&gt;0,"3E",IF(AND(DRAFT!$A46="IM",OR($AI44&gt;DRAFT!$CQ46,$AJ44&gt;DRAFT!$CR46)),"IMPROVED",IF(AND(DRAFT!$A46="IM",$AI44&lt;=DRAFT!$CQ46,$AJ44&lt;=DRAFT!$CR46),"NOT IMPROVED",IF(AND(AH44&gt;=2,AI44&gt;=2,AJ44&gt;=30),"PASS","FAIL")))))</f>
        <v/>
      </c>
      <c r="AL44" s="3" t="str">
        <f t="shared" si="0"/>
        <v/>
      </c>
      <c r="AM44" s="3" t="str">
        <f t="shared" si="1"/>
        <v/>
      </c>
    </row>
    <row r="45" spans="1:39" ht="18.95" customHeight="1" x14ac:dyDescent="0.25">
      <c r="A45" s="4" t="str">
        <f>IF(DRAFT!$B47="","",DRAFT!$B47)</f>
        <v/>
      </c>
      <c r="B45" s="3" t="str">
        <f>IF(COUNT($A45)=0,"",IF($A45&lt;&gt;DRAFT!$B47,"ERR",IF(DRAFT!I47="3E","3E",IF(COUNT(DRAFT!E47,DRAFT!I47)&gt;0,DRAFT!J47,""))))</f>
        <v/>
      </c>
      <c r="C45" s="3" t="str">
        <f>IF(COUNT($A45)=0,"",IF(B45="3E","3E",IF(B45="","I",LOOKUP(B45/D$2,{0,0.4,0.45,0.5,0.55,0.6,0.65,0.7,0.75,0.8,1},{"F","D","C","C+","B-","B","B+","A-","A","A+"}))))</f>
        <v/>
      </c>
      <c r="D45" s="2" t="str">
        <f>IF(COUNT($A45)=0,"",IF(B45="","--",IF(B45="3E","3E",LOOKUP(B45/D$2,{0,0.4,0.45,0.5,0.55,0.6,0.65,0.7,0.75,0.8,1},{0,2,2.25,2.5,2.75,3,3.25,3.5,3.75,4}))))</f>
        <v/>
      </c>
      <c r="E45" s="3" t="str">
        <f>IF(COUNT($A45)=0,"",IF($A45&lt;&gt;DRAFT!$B47,"ERR",IF(DRAFT!R47="3E","3E",IF(COUNT(DRAFT!N47,DRAFT!R47)&gt;0,DRAFT!S47,""))))</f>
        <v/>
      </c>
      <c r="F45" s="3" t="str">
        <f>IF(COUNT($A45)=0,"",IF(E45="3E","3E",IF(E45="","I",LOOKUP(E45/G$2,{0,0.4,0.45,0.5,0.55,0.6,0.65,0.7,0.75,0.8,1},{"F","D","C","C+","B-","B","B+","A-","A","A+"}))))</f>
        <v/>
      </c>
      <c r="G45" s="2" t="str">
        <f>IF(COUNT($A45)=0,"",IF(E45="","--",IF(E45="3E","3E",LOOKUP(E45/G$2,{0,0.4,0.45,0.5,0.55,0.6,0.65,0.7,0.75,0.8,1},{0,2,2.25,2.5,2.75,3,3.25,3.5,3.75,4}))))</f>
        <v/>
      </c>
      <c r="H45" s="3" t="str">
        <f>IF(COUNT($A45)=0,"",IF($A45&lt;&gt;DRAFT!$B47,"ERR",IF(DRAFT!AA47="3E","3E",IF(COUNT(DRAFT!W47,DRAFT!AA47)&gt;0,DRAFT!AB47,""))))</f>
        <v/>
      </c>
      <c r="I45" s="3" t="str">
        <f>IF(COUNT($A45)=0,"",IF(H45="3E","3E",IF(H45="","I",LOOKUP(H45/J$2,{0,0.4,0.45,0.5,0.55,0.6,0.65,0.7,0.75,0.8,1},{"F","D","C","C+","B-","B","B+","A-","A","A+"}))))</f>
        <v/>
      </c>
      <c r="J45" s="2" t="str">
        <f>IF(COUNT($A45)=0,"",IF(H45="","--",IF(H45="3E","3E",LOOKUP(H45/J$2,{0,0.4,0.45,0.5,0.55,0.6,0.65,0.7,0.75,0.8,1},{0,2,2.25,2.5,2.75,3,3.25,3.5,3.75,4}))))</f>
        <v/>
      </c>
      <c r="K45" s="3" t="str">
        <f>IF(COUNT($A45)=0,"",IF($A45&lt;&gt;DRAFT!$B47,"ERR",IF(DRAFT!AJ47="3E","3E",IF(COUNT(DRAFT!AF47,DRAFT!AJ47)&gt;0,DRAFT!AK47,""))))</f>
        <v/>
      </c>
      <c r="L45" s="3" t="str">
        <f>IF(COUNT($A45)=0,"",IF(K45="3E","3E",IF(K45="","I",LOOKUP(K45/M$2,{0,0.4,0.45,0.5,0.55,0.6,0.65,0.7,0.75,0.8,1},{"F","D","C","C+","B-","B","B+","A-","A","A+"}))))</f>
        <v/>
      </c>
      <c r="M45" s="2" t="str">
        <f>IF(COUNT($A45)=0,"",IF(K45="","--",IF(K45="3E","3E",LOOKUP(K45/M$2,{0,0.4,0.45,0.5,0.55,0.6,0.65,0.7,0.75,0.8,1},{0,2,2.25,2.5,2.75,3,3.25,3.5,3.75,4}))))</f>
        <v/>
      </c>
      <c r="N45" s="3" t="str">
        <f>IF(COUNT($A45)=0,"",IF($A45&lt;&gt;DRAFT!$B47,"ERR",IF(DRAFT!AS47="3E","3E",IF(COUNT(DRAFT!AO47,DRAFT!AS47)&gt;0,DRAFT!AT47,""))))</f>
        <v/>
      </c>
      <c r="O45" s="3" t="str">
        <f>IF(COUNT($A45)=0,"",IF(N45="3E","3E",IF(N45="","I",LOOKUP(N45/P$2,{0,0.4,0.45,0.5,0.55,0.6,0.65,0.7,0.75,0.8,1},{"F","D","C","C+","B-","B","B+","A-","A","A+"}))))</f>
        <v/>
      </c>
      <c r="P45" s="2" t="str">
        <f>IF(COUNT($A45)=0,"",IF(N45="","--",IF(N45="3E","3E",LOOKUP(N45/P$2,{0,0.4,0.45,0.5,0.55,0.6,0.65,0.7,0.75,0.8,1},{0,2,2.25,2.5,2.75,3,3.25,3.5,3.75,4}))))</f>
        <v/>
      </c>
      <c r="Q45" s="3" t="str">
        <f>IF(COUNT($A45)=0,"",IF($A45&lt;&gt;DRAFT!$B47,"ERR",IF(DRAFT!BB47="3E","3E",IF(COUNT(DRAFT!AX47,DRAFT!BB47)&gt;0,DRAFT!BC47,""))))</f>
        <v/>
      </c>
      <c r="R45" s="3" t="str">
        <f>IF(COUNT($A45)=0,"",IF(Q45="3E","3E",IF(Q45="","I",LOOKUP(Q45/S$2,{0,0.4,0.45,0.5,0.55,0.6,0.65,0.7,0.75,0.8,1},{"F","D","C","C+","B-","B","B+","A-","A","A+"}))))</f>
        <v/>
      </c>
      <c r="S45" s="2" t="str">
        <f>IF(COUNT($A45)=0,"",IF(Q45="","--",IF(Q45="3E","3E",LOOKUP(Q45/S$2,{0,0.4,0.45,0.5,0.55,0.6,0.65,0.7,0.75,0.8,1},{0,2,2.25,2.5,2.75,3,3.25,3.5,3.75,4}))))</f>
        <v/>
      </c>
      <c r="T45" s="3" t="str">
        <f>IF(COUNT($A45)=0,"",IF($A45&lt;&gt;DRAFT!$B47,"ERR",IF(DRAFT!BK47="3E","3E",IF(COUNT(DRAFT!BG47,DRAFT!BK47)&gt;0,DRAFT!BL47,""))))</f>
        <v/>
      </c>
      <c r="U45" s="3" t="str">
        <f>IF(COUNT($A45)=0,"",IF(T45="3E","3E",IF(T45="","I",LOOKUP(T45/V$2,{0,0.4,0.45,0.5,0.55,0.6,0.65,0.7,0.75,0.8,1},{"F","D","C","C+","B-","B","B+","A-","A","A+"}))))</f>
        <v/>
      </c>
      <c r="V45" s="2" t="str">
        <f>IF(COUNT($A45)=0,"",IF(T45="","--",IF(T45="3E","3E",LOOKUP(T45/V$2,{0,0.4,0.45,0.5,0.55,0.6,0.65,0.7,0.75,0.8,1},{0,2,2.25,2.5,2.75,3,3.25,3.5,3.75,4}))))</f>
        <v/>
      </c>
      <c r="W45" s="3" t="str">
        <f>IF(COUNT($A45)=0,"",IF($A45&lt;&gt;DRAFT!$B47,"ERR",IF(DRAFT!BT47="3E","3E",IF(COUNT(DRAFT!BP47,DRAFT!BT47)&gt;0,DRAFT!BU47,""))))</f>
        <v/>
      </c>
      <c r="X45" s="3" t="str">
        <f>IF(COUNT($A45)=0,"",IF(W45="3E","3E",IF(W45="","I",LOOKUP(W45/Y$2,{0,0.4,0.45,0.5,0.55,0.6,0.65,0.7,0.75,0.8,1},{"F","D","C","C+","B-","B","B+","A-","A","A+"}))))</f>
        <v/>
      </c>
      <c r="Y45" s="2" t="str">
        <f>IF(COUNT($A45)=0,"",IF(W45="","--",IF(W45="3E","3E",LOOKUP(W45/Y$2,{0,0.4,0.45,0.5,0.55,0.6,0.65,0.7,0.75,0.8,1},{0,2,2.25,2.5,2.75,3,3.25,3.5,3.75,4}))))</f>
        <v/>
      </c>
      <c r="Z45" s="3" t="str">
        <f>IF(COUNT($A45)=0,"",IF($A45&lt;&gt;DRAFT!$B47,"ERR",IF(DRAFT!CC47="3E","3E",IF(COUNT(DRAFT!BY47,DRAFT!CC47)&gt;0,DRAFT!CD47,""))))</f>
        <v/>
      </c>
      <c r="AA45" s="3" t="str">
        <f>IF(COUNT($A45)=0,"",IF(Z45="3E","3E",IF(Z45="","I",LOOKUP(Z45/AB$2,{0,0.4,0.45,0.5,0.55,0.6,0.65,0.7,0.75,0.8,1},{"F","D","C","C+","B-","B","B+","A-","A","A+"}))))</f>
        <v/>
      </c>
      <c r="AB45" s="2" t="str">
        <f>IF(COUNT($A45)=0,"",IF(Z45="","--",IF(Z45="3E","3E",LOOKUP(Z45/AB$2,{0,0.4,0.45,0.5,0.55,0.6,0.65,0.7,0.75,0.8,1},{0,2,2.25,2.5,2.75,3,3.25,3.5,3.75,4}))))</f>
        <v/>
      </c>
      <c r="AC45" s="3" t="str">
        <f>IF(COUNT($A45)=0,"",IF($A45&lt;&gt;DRAFT!$B47,"ERR",IF(DRAFT!CF47&gt;0,DRAFT!CF47,"")))</f>
        <v/>
      </c>
      <c r="AD45" s="3" t="str">
        <f>IF(COUNT($A45)=0,"",IF(AC45="3E","3E",IF(AC45="","I",LOOKUP(AC45/AE$2,{0,0.4,0.45,0.5,0.55,0.6,0.65,0.7,0.75,0.8,1},{"F","D","C","C+","B-","B","B+","A-","A","A+"}))))</f>
        <v/>
      </c>
      <c r="AE45" s="2" t="str">
        <f>IF(COUNT($A45)=0,"",IF(AC45="","--",IF(AC45="3E","3E",LOOKUP(AC45/AE$2,{0,0.4,0.45,0.5,0.55,0.6,0.65,0.7,0.75,0.8,1},{0,2,2.25,2.5,2.75,3,3.25,3.5,3.75,4}))))</f>
        <v/>
      </c>
      <c r="AF45" s="3" t="str">
        <f>IF($A45&lt;&gt;DRAFT!$B47,"ERR",IF(OR(COUNT($A45)=0,COUNT(DRAFT!CI47:CK47,DRAFT!CM47:CO47)=0),"",CEILING(SUM(DRAFT!CL47,DRAFT!CP47),1)))</f>
        <v/>
      </c>
      <c r="AG45" s="3" t="str">
        <f>IF(COUNT($A45)=0,"",IF(AF45="3E","3E",IF(AF45="","I",LOOKUP(AF45/AH$2,{0,0.4,0.45,0.5,0.55,0.6,0.65,0.7,0.75,0.8,1},{"F","D","C","C+","B-","B","B+","A-","A","A+"}))))</f>
        <v/>
      </c>
      <c r="AH45" s="2" t="str">
        <f>IF(COUNT($A45)=0,"",IF(AF45="","--",IF(AF45="3E","3E",LOOKUP(AF45/AH$2,{0,0.4,0.45,0.5,0.55,0.6,0.65,0.7,0.75,0.8,1},{0,2,2.25,2.5,2.75,3,3.25,3.5,3.75,4}))))</f>
        <v/>
      </c>
      <c r="AI45" s="11" t="str">
        <f>IF(OR(COUNT($A45)=0,COUNT(B45:AH45)=0),"",IF(COUNTIF(B45:AH45,"3E")&gt;0,"3E",IF(DRAFT!$A47="R",TRUNC(SUMPRODUCT(RGP,RCP)/TCP,3),TRUNC((SUMPRODUCT(--(IMDGP&gt;0)*IMDGP,IMCP)+CEILING(DRAFT!$CQ47*42,0.25))/TCP,3))))</f>
        <v/>
      </c>
      <c r="AJ45" s="3" t="str">
        <f>IF(OR(COUNT($A45)=0,COUNT(B45:AH45)=0),"",IF(COUNTIF(B45:AH45,"3E")&gt;0,"3E",IF(DRAFT!$A47="R",SUMPRODUCT(--(RGP&gt;=2),RCP),SUMPRODUCT(--(IMDGP&gt;0),--(IMGP=0),IMCP)+DRAFT!$CR47)))</f>
        <v/>
      </c>
      <c r="AK45" s="3" t="str">
        <f>IF(OR(COUNT($A45)=0,COUNT(B45:AH45)=0),"",IF(COUNTIF(B45:AJ45,"3E")&gt;0,"3E",IF(AND(DRAFT!$A47="IM",OR($AI45&gt;DRAFT!$CQ47,$AJ45&gt;DRAFT!$CR47)),"IMPROVED",IF(AND(DRAFT!$A47="IM",$AI45&lt;=DRAFT!$CQ47,$AJ45&lt;=DRAFT!$CR47),"NOT IMPROVED",IF(AND(AH45&gt;=2,AI45&gt;=2,AJ45&gt;=30),"PASS","FAIL")))))</f>
        <v/>
      </c>
      <c r="AL45" s="3" t="str">
        <f t="shared" si="0"/>
        <v/>
      </c>
      <c r="AM45" s="3" t="str">
        <f t="shared" si="1"/>
        <v/>
      </c>
    </row>
    <row r="46" spans="1:39" ht="18.95" customHeight="1" x14ac:dyDescent="0.25">
      <c r="A46" s="4" t="str">
        <f>IF(DRAFT!$B48="","",DRAFT!$B48)</f>
        <v/>
      </c>
      <c r="B46" s="3" t="str">
        <f>IF(COUNT($A46)=0,"",IF($A46&lt;&gt;DRAFT!$B48,"ERR",IF(DRAFT!I48="3E","3E",IF(COUNT(DRAFT!E48,DRAFT!I48)&gt;0,DRAFT!J48,""))))</f>
        <v/>
      </c>
      <c r="C46" s="3" t="str">
        <f>IF(COUNT($A46)=0,"",IF(B46="3E","3E",IF(B46="","I",LOOKUP(B46/D$2,{0,0.4,0.45,0.5,0.55,0.6,0.65,0.7,0.75,0.8,1},{"F","D","C","C+","B-","B","B+","A-","A","A+"}))))</f>
        <v/>
      </c>
      <c r="D46" s="2" t="str">
        <f>IF(COUNT($A46)=0,"",IF(B46="","--",IF(B46="3E","3E",LOOKUP(B46/D$2,{0,0.4,0.45,0.5,0.55,0.6,0.65,0.7,0.75,0.8,1},{0,2,2.25,2.5,2.75,3,3.25,3.5,3.75,4}))))</f>
        <v/>
      </c>
      <c r="E46" s="3" t="str">
        <f>IF(COUNT($A46)=0,"",IF($A46&lt;&gt;DRAFT!$B48,"ERR",IF(DRAFT!R48="3E","3E",IF(COUNT(DRAFT!N48,DRAFT!R48)&gt;0,DRAFT!S48,""))))</f>
        <v/>
      </c>
      <c r="F46" s="3" t="str">
        <f>IF(COUNT($A46)=0,"",IF(E46="3E","3E",IF(E46="","I",LOOKUP(E46/G$2,{0,0.4,0.45,0.5,0.55,0.6,0.65,0.7,0.75,0.8,1},{"F","D","C","C+","B-","B","B+","A-","A","A+"}))))</f>
        <v/>
      </c>
      <c r="G46" s="2" t="str">
        <f>IF(COUNT($A46)=0,"",IF(E46="","--",IF(E46="3E","3E",LOOKUP(E46/G$2,{0,0.4,0.45,0.5,0.55,0.6,0.65,0.7,0.75,0.8,1},{0,2,2.25,2.5,2.75,3,3.25,3.5,3.75,4}))))</f>
        <v/>
      </c>
      <c r="H46" s="3" t="str">
        <f>IF(COUNT($A46)=0,"",IF($A46&lt;&gt;DRAFT!$B48,"ERR",IF(DRAFT!AA48="3E","3E",IF(COUNT(DRAFT!W48,DRAFT!AA48)&gt;0,DRAFT!AB48,""))))</f>
        <v/>
      </c>
      <c r="I46" s="3" t="str">
        <f>IF(COUNT($A46)=0,"",IF(H46="3E","3E",IF(H46="","I",LOOKUP(H46/J$2,{0,0.4,0.45,0.5,0.55,0.6,0.65,0.7,0.75,0.8,1},{"F","D","C","C+","B-","B","B+","A-","A","A+"}))))</f>
        <v/>
      </c>
      <c r="J46" s="2" t="str">
        <f>IF(COUNT($A46)=0,"",IF(H46="","--",IF(H46="3E","3E",LOOKUP(H46/J$2,{0,0.4,0.45,0.5,0.55,0.6,0.65,0.7,0.75,0.8,1},{0,2,2.25,2.5,2.75,3,3.25,3.5,3.75,4}))))</f>
        <v/>
      </c>
      <c r="K46" s="3" t="str">
        <f>IF(COUNT($A46)=0,"",IF($A46&lt;&gt;DRAFT!$B48,"ERR",IF(DRAFT!AJ48="3E","3E",IF(COUNT(DRAFT!AF48,DRAFT!AJ48)&gt;0,DRAFT!AK48,""))))</f>
        <v/>
      </c>
      <c r="L46" s="3" t="str">
        <f>IF(COUNT($A46)=0,"",IF(K46="3E","3E",IF(K46="","I",LOOKUP(K46/M$2,{0,0.4,0.45,0.5,0.55,0.6,0.65,0.7,0.75,0.8,1},{"F","D","C","C+","B-","B","B+","A-","A","A+"}))))</f>
        <v/>
      </c>
      <c r="M46" s="2" t="str">
        <f>IF(COUNT($A46)=0,"",IF(K46="","--",IF(K46="3E","3E",LOOKUP(K46/M$2,{0,0.4,0.45,0.5,0.55,0.6,0.65,0.7,0.75,0.8,1},{0,2,2.25,2.5,2.75,3,3.25,3.5,3.75,4}))))</f>
        <v/>
      </c>
      <c r="N46" s="3" t="str">
        <f>IF(COUNT($A46)=0,"",IF($A46&lt;&gt;DRAFT!$B48,"ERR",IF(DRAFT!AS48="3E","3E",IF(COUNT(DRAFT!AO48,DRAFT!AS48)&gt;0,DRAFT!AT48,""))))</f>
        <v/>
      </c>
      <c r="O46" s="3" t="str">
        <f>IF(COUNT($A46)=0,"",IF(N46="3E","3E",IF(N46="","I",LOOKUP(N46/P$2,{0,0.4,0.45,0.5,0.55,0.6,0.65,0.7,0.75,0.8,1},{"F","D","C","C+","B-","B","B+","A-","A","A+"}))))</f>
        <v/>
      </c>
      <c r="P46" s="2" t="str">
        <f>IF(COUNT($A46)=0,"",IF(N46="","--",IF(N46="3E","3E",LOOKUP(N46/P$2,{0,0.4,0.45,0.5,0.55,0.6,0.65,0.7,0.75,0.8,1},{0,2,2.25,2.5,2.75,3,3.25,3.5,3.75,4}))))</f>
        <v/>
      </c>
      <c r="Q46" s="3" t="str">
        <f>IF(COUNT($A46)=0,"",IF($A46&lt;&gt;DRAFT!$B48,"ERR",IF(DRAFT!BB48="3E","3E",IF(COUNT(DRAFT!AX48,DRAFT!BB48)&gt;0,DRAFT!BC48,""))))</f>
        <v/>
      </c>
      <c r="R46" s="3" t="str">
        <f>IF(COUNT($A46)=0,"",IF(Q46="3E","3E",IF(Q46="","I",LOOKUP(Q46/S$2,{0,0.4,0.45,0.5,0.55,0.6,0.65,0.7,0.75,0.8,1},{"F","D","C","C+","B-","B","B+","A-","A","A+"}))))</f>
        <v/>
      </c>
      <c r="S46" s="2" t="str">
        <f>IF(COUNT($A46)=0,"",IF(Q46="","--",IF(Q46="3E","3E",LOOKUP(Q46/S$2,{0,0.4,0.45,0.5,0.55,0.6,0.65,0.7,0.75,0.8,1},{0,2,2.25,2.5,2.75,3,3.25,3.5,3.75,4}))))</f>
        <v/>
      </c>
      <c r="T46" s="3" t="str">
        <f>IF(COUNT($A46)=0,"",IF($A46&lt;&gt;DRAFT!$B48,"ERR",IF(DRAFT!BK48="3E","3E",IF(COUNT(DRAFT!BG48,DRAFT!BK48)&gt;0,DRAFT!BL48,""))))</f>
        <v/>
      </c>
      <c r="U46" s="3" t="str">
        <f>IF(COUNT($A46)=0,"",IF(T46="3E","3E",IF(T46="","I",LOOKUP(T46/V$2,{0,0.4,0.45,0.5,0.55,0.6,0.65,0.7,0.75,0.8,1},{"F","D","C","C+","B-","B","B+","A-","A","A+"}))))</f>
        <v/>
      </c>
      <c r="V46" s="2" t="str">
        <f>IF(COUNT($A46)=0,"",IF(T46="","--",IF(T46="3E","3E",LOOKUP(T46/V$2,{0,0.4,0.45,0.5,0.55,0.6,0.65,0.7,0.75,0.8,1},{0,2,2.25,2.5,2.75,3,3.25,3.5,3.75,4}))))</f>
        <v/>
      </c>
      <c r="W46" s="3" t="str">
        <f>IF(COUNT($A46)=0,"",IF($A46&lt;&gt;DRAFT!$B48,"ERR",IF(DRAFT!BT48="3E","3E",IF(COUNT(DRAFT!BP48,DRAFT!BT48)&gt;0,DRAFT!BU48,""))))</f>
        <v/>
      </c>
      <c r="X46" s="3" t="str">
        <f>IF(COUNT($A46)=0,"",IF(W46="3E","3E",IF(W46="","I",LOOKUP(W46/Y$2,{0,0.4,0.45,0.5,0.55,0.6,0.65,0.7,0.75,0.8,1},{"F","D","C","C+","B-","B","B+","A-","A","A+"}))))</f>
        <v/>
      </c>
      <c r="Y46" s="2" t="str">
        <f>IF(COUNT($A46)=0,"",IF(W46="","--",IF(W46="3E","3E",LOOKUP(W46/Y$2,{0,0.4,0.45,0.5,0.55,0.6,0.65,0.7,0.75,0.8,1},{0,2,2.25,2.5,2.75,3,3.25,3.5,3.75,4}))))</f>
        <v/>
      </c>
      <c r="Z46" s="3" t="str">
        <f>IF(COUNT($A46)=0,"",IF($A46&lt;&gt;DRAFT!$B48,"ERR",IF(DRAFT!CC48="3E","3E",IF(COUNT(DRAFT!BY48,DRAFT!CC48)&gt;0,DRAFT!CD48,""))))</f>
        <v/>
      </c>
      <c r="AA46" s="3" t="str">
        <f>IF(COUNT($A46)=0,"",IF(Z46="3E","3E",IF(Z46="","I",LOOKUP(Z46/AB$2,{0,0.4,0.45,0.5,0.55,0.6,0.65,0.7,0.75,0.8,1},{"F","D","C","C+","B-","B","B+","A-","A","A+"}))))</f>
        <v/>
      </c>
      <c r="AB46" s="2" t="str">
        <f>IF(COUNT($A46)=0,"",IF(Z46="","--",IF(Z46="3E","3E",LOOKUP(Z46/AB$2,{0,0.4,0.45,0.5,0.55,0.6,0.65,0.7,0.75,0.8,1},{0,2,2.25,2.5,2.75,3,3.25,3.5,3.75,4}))))</f>
        <v/>
      </c>
      <c r="AC46" s="3" t="str">
        <f>IF(COUNT($A46)=0,"",IF($A46&lt;&gt;DRAFT!$B48,"ERR",IF(DRAFT!CF48&gt;0,DRAFT!CF48,"")))</f>
        <v/>
      </c>
      <c r="AD46" s="3" t="str">
        <f>IF(COUNT($A46)=0,"",IF(AC46="3E","3E",IF(AC46="","I",LOOKUP(AC46/AE$2,{0,0.4,0.45,0.5,0.55,0.6,0.65,0.7,0.75,0.8,1},{"F","D","C","C+","B-","B","B+","A-","A","A+"}))))</f>
        <v/>
      </c>
      <c r="AE46" s="2" t="str">
        <f>IF(COUNT($A46)=0,"",IF(AC46="","--",IF(AC46="3E","3E",LOOKUP(AC46/AE$2,{0,0.4,0.45,0.5,0.55,0.6,0.65,0.7,0.75,0.8,1},{0,2,2.25,2.5,2.75,3,3.25,3.5,3.75,4}))))</f>
        <v/>
      </c>
      <c r="AF46" s="3" t="str">
        <f>IF($A46&lt;&gt;DRAFT!$B48,"ERR",IF(OR(COUNT($A46)=0,COUNT(DRAFT!CI48:CK48,DRAFT!CM48:CO48)=0),"",CEILING(SUM(DRAFT!CL48,DRAFT!CP48),1)))</f>
        <v/>
      </c>
      <c r="AG46" s="3" t="str">
        <f>IF(COUNT($A46)=0,"",IF(AF46="3E","3E",IF(AF46="","I",LOOKUP(AF46/AH$2,{0,0.4,0.45,0.5,0.55,0.6,0.65,0.7,0.75,0.8,1},{"F","D","C","C+","B-","B","B+","A-","A","A+"}))))</f>
        <v/>
      </c>
      <c r="AH46" s="2" t="str">
        <f>IF(COUNT($A46)=0,"",IF(AF46="","--",IF(AF46="3E","3E",LOOKUP(AF46/AH$2,{0,0.4,0.45,0.5,0.55,0.6,0.65,0.7,0.75,0.8,1},{0,2,2.25,2.5,2.75,3,3.25,3.5,3.75,4}))))</f>
        <v/>
      </c>
      <c r="AI46" s="11" t="str">
        <f>IF(OR(COUNT($A46)=0,COUNT(B46:AH46)=0),"",IF(COUNTIF(B46:AH46,"3E")&gt;0,"3E",IF(DRAFT!$A48="R",TRUNC(SUMPRODUCT(RGP,RCP)/TCP,3),TRUNC((SUMPRODUCT(--(IMDGP&gt;0)*IMDGP,IMCP)+CEILING(DRAFT!$CQ48*42,0.25))/TCP,3))))</f>
        <v/>
      </c>
      <c r="AJ46" s="3" t="str">
        <f>IF(OR(COUNT($A46)=0,COUNT(B46:AH46)=0),"",IF(COUNTIF(B46:AH46,"3E")&gt;0,"3E",IF(DRAFT!$A48="R",SUMPRODUCT(--(RGP&gt;=2),RCP),SUMPRODUCT(--(IMDGP&gt;0),--(IMGP=0),IMCP)+DRAFT!$CR48)))</f>
        <v/>
      </c>
      <c r="AK46" s="3" t="str">
        <f>IF(OR(COUNT($A46)=0,COUNT(B46:AH46)=0),"",IF(COUNTIF(B46:AJ46,"3E")&gt;0,"3E",IF(AND(DRAFT!$A48="IM",OR($AI46&gt;DRAFT!$CQ48,$AJ46&gt;DRAFT!$CR48)),"IMPROVED",IF(AND(DRAFT!$A48="IM",$AI46&lt;=DRAFT!$CQ48,$AJ46&lt;=DRAFT!$CR48),"NOT IMPROVED",IF(AND(AH46&gt;=2,AI46&gt;=2,AJ46&gt;=30),"PASS","FAIL")))))</f>
        <v/>
      </c>
      <c r="AL46" s="3" t="str">
        <f t="shared" si="0"/>
        <v/>
      </c>
      <c r="AM46" s="3" t="str">
        <f t="shared" si="1"/>
        <v/>
      </c>
    </row>
    <row r="47" spans="1:39" ht="18.95" customHeight="1" x14ac:dyDescent="0.25">
      <c r="A47" s="4" t="str">
        <f>IF(DRAFT!$B49="","",DRAFT!$B49)</f>
        <v/>
      </c>
      <c r="B47" s="3" t="str">
        <f>IF(COUNT($A47)=0,"",IF($A47&lt;&gt;DRAFT!$B49,"ERR",IF(DRAFT!I49="3E","3E",IF(COUNT(DRAFT!E49,DRAFT!I49)&gt;0,DRAFT!J49,""))))</f>
        <v/>
      </c>
      <c r="C47" s="3" t="str">
        <f>IF(COUNT($A47)=0,"",IF(B47="3E","3E",IF(B47="","I",LOOKUP(B47/D$2,{0,0.4,0.45,0.5,0.55,0.6,0.65,0.7,0.75,0.8,1},{"F","D","C","C+","B-","B","B+","A-","A","A+"}))))</f>
        <v/>
      </c>
      <c r="D47" s="2" t="str">
        <f>IF(COUNT($A47)=0,"",IF(B47="","--",IF(B47="3E","3E",LOOKUP(B47/D$2,{0,0.4,0.45,0.5,0.55,0.6,0.65,0.7,0.75,0.8,1},{0,2,2.25,2.5,2.75,3,3.25,3.5,3.75,4}))))</f>
        <v/>
      </c>
      <c r="E47" s="3" t="str">
        <f>IF(COUNT($A47)=0,"",IF($A47&lt;&gt;DRAFT!$B49,"ERR",IF(DRAFT!R49="3E","3E",IF(COUNT(DRAFT!N49,DRAFT!R49)&gt;0,DRAFT!S49,""))))</f>
        <v/>
      </c>
      <c r="F47" s="3" t="str">
        <f>IF(COUNT($A47)=0,"",IF(E47="3E","3E",IF(E47="","I",LOOKUP(E47/G$2,{0,0.4,0.45,0.5,0.55,0.6,0.65,0.7,0.75,0.8,1},{"F","D","C","C+","B-","B","B+","A-","A","A+"}))))</f>
        <v/>
      </c>
      <c r="G47" s="2" t="str">
        <f>IF(COUNT($A47)=0,"",IF(E47="","--",IF(E47="3E","3E",LOOKUP(E47/G$2,{0,0.4,0.45,0.5,0.55,0.6,0.65,0.7,0.75,0.8,1},{0,2,2.25,2.5,2.75,3,3.25,3.5,3.75,4}))))</f>
        <v/>
      </c>
      <c r="H47" s="3" t="str">
        <f>IF(COUNT($A47)=0,"",IF($A47&lt;&gt;DRAFT!$B49,"ERR",IF(DRAFT!AA49="3E","3E",IF(COUNT(DRAFT!W49,DRAFT!AA49)&gt;0,DRAFT!AB49,""))))</f>
        <v/>
      </c>
      <c r="I47" s="3" t="str">
        <f>IF(COUNT($A47)=0,"",IF(H47="3E","3E",IF(H47="","I",LOOKUP(H47/J$2,{0,0.4,0.45,0.5,0.55,0.6,0.65,0.7,0.75,0.8,1},{"F","D","C","C+","B-","B","B+","A-","A","A+"}))))</f>
        <v/>
      </c>
      <c r="J47" s="2" t="str">
        <f>IF(COUNT($A47)=0,"",IF(H47="","--",IF(H47="3E","3E",LOOKUP(H47/J$2,{0,0.4,0.45,0.5,0.55,0.6,0.65,0.7,0.75,0.8,1},{0,2,2.25,2.5,2.75,3,3.25,3.5,3.75,4}))))</f>
        <v/>
      </c>
      <c r="K47" s="3" t="str">
        <f>IF(COUNT($A47)=0,"",IF($A47&lt;&gt;DRAFT!$B49,"ERR",IF(DRAFT!AJ49="3E","3E",IF(COUNT(DRAFT!AF49,DRAFT!AJ49)&gt;0,DRAFT!AK49,""))))</f>
        <v/>
      </c>
      <c r="L47" s="3" t="str">
        <f>IF(COUNT($A47)=0,"",IF(K47="3E","3E",IF(K47="","I",LOOKUP(K47/M$2,{0,0.4,0.45,0.5,0.55,0.6,0.65,0.7,0.75,0.8,1},{"F","D","C","C+","B-","B","B+","A-","A","A+"}))))</f>
        <v/>
      </c>
      <c r="M47" s="2" t="str">
        <f>IF(COUNT($A47)=0,"",IF(K47="","--",IF(K47="3E","3E",LOOKUP(K47/M$2,{0,0.4,0.45,0.5,0.55,0.6,0.65,0.7,0.75,0.8,1},{0,2,2.25,2.5,2.75,3,3.25,3.5,3.75,4}))))</f>
        <v/>
      </c>
      <c r="N47" s="3" t="str">
        <f>IF(COUNT($A47)=0,"",IF($A47&lt;&gt;DRAFT!$B49,"ERR",IF(DRAFT!AS49="3E","3E",IF(COUNT(DRAFT!AO49,DRAFT!AS49)&gt;0,DRAFT!AT49,""))))</f>
        <v/>
      </c>
      <c r="O47" s="3" t="str">
        <f>IF(COUNT($A47)=0,"",IF(N47="3E","3E",IF(N47="","I",LOOKUP(N47/P$2,{0,0.4,0.45,0.5,0.55,0.6,0.65,0.7,0.75,0.8,1},{"F","D","C","C+","B-","B","B+","A-","A","A+"}))))</f>
        <v/>
      </c>
      <c r="P47" s="2" t="str">
        <f>IF(COUNT($A47)=0,"",IF(N47="","--",IF(N47="3E","3E",LOOKUP(N47/P$2,{0,0.4,0.45,0.5,0.55,0.6,0.65,0.7,0.75,0.8,1},{0,2,2.25,2.5,2.75,3,3.25,3.5,3.75,4}))))</f>
        <v/>
      </c>
      <c r="Q47" s="3" t="str">
        <f>IF(COUNT($A47)=0,"",IF($A47&lt;&gt;DRAFT!$B49,"ERR",IF(DRAFT!BB49="3E","3E",IF(COUNT(DRAFT!AX49,DRAFT!BB49)&gt;0,DRAFT!BC49,""))))</f>
        <v/>
      </c>
      <c r="R47" s="3" t="str">
        <f>IF(COUNT($A47)=0,"",IF(Q47="3E","3E",IF(Q47="","I",LOOKUP(Q47/S$2,{0,0.4,0.45,0.5,0.55,0.6,0.65,0.7,0.75,0.8,1},{"F","D","C","C+","B-","B","B+","A-","A","A+"}))))</f>
        <v/>
      </c>
      <c r="S47" s="2" t="str">
        <f>IF(COUNT($A47)=0,"",IF(Q47="","--",IF(Q47="3E","3E",LOOKUP(Q47/S$2,{0,0.4,0.45,0.5,0.55,0.6,0.65,0.7,0.75,0.8,1},{0,2,2.25,2.5,2.75,3,3.25,3.5,3.75,4}))))</f>
        <v/>
      </c>
      <c r="T47" s="3" t="str">
        <f>IF(COUNT($A47)=0,"",IF($A47&lt;&gt;DRAFT!$B49,"ERR",IF(DRAFT!BK49="3E","3E",IF(COUNT(DRAFT!BG49,DRAFT!BK49)&gt;0,DRAFT!BL49,""))))</f>
        <v/>
      </c>
      <c r="U47" s="3" t="str">
        <f>IF(COUNT($A47)=0,"",IF(T47="3E","3E",IF(T47="","I",LOOKUP(T47/V$2,{0,0.4,0.45,0.5,0.55,0.6,0.65,0.7,0.75,0.8,1},{"F","D","C","C+","B-","B","B+","A-","A","A+"}))))</f>
        <v/>
      </c>
      <c r="V47" s="2" t="str">
        <f>IF(COUNT($A47)=0,"",IF(T47="","--",IF(T47="3E","3E",LOOKUP(T47/V$2,{0,0.4,0.45,0.5,0.55,0.6,0.65,0.7,0.75,0.8,1},{0,2,2.25,2.5,2.75,3,3.25,3.5,3.75,4}))))</f>
        <v/>
      </c>
      <c r="W47" s="3" t="str">
        <f>IF(COUNT($A47)=0,"",IF($A47&lt;&gt;DRAFT!$B49,"ERR",IF(DRAFT!BT49="3E","3E",IF(COUNT(DRAFT!BP49,DRAFT!BT49)&gt;0,DRAFT!BU49,""))))</f>
        <v/>
      </c>
      <c r="X47" s="3" t="str">
        <f>IF(COUNT($A47)=0,"",IF(W47="3E","3E",IF(W47="","I",LOOKUP(W47/Y$2,{0,0.4,0.45,0.5,0.55,0.6,0.65,0.7,0.75,0.8,1},{"F","D","C","C+","B-","B","B+","A-","A","A+"}))))</f>
        <v/>
      </c>
      <c r="Y47" s="2" t="str">
        <f>IF(COUNT($A47)=0,"",IF(W47="","--",IF(W47="3E","3E",LOOKUP(W47/Y$2,{0,0.4,0.45,0.5,0.55,0.6,0.65,0.7,0.75,0.8,1},{0,2,2.25,2.5,2.75,3,3.25,3.5,3.75,4}))))</f>
        <v/>
      </c>
      <c r="Z47" s="3" t="str">
        <f>IF(COUNT($A47)=0,"",IF($A47&lt;&gt;DRAFT!$B49,"ERR",IF(DRAFT!CC49="3E","3E",IF(COUNT(DRAFT!BY49,DRAFT!CC49)&gt;0,DRAFT!CD49,""))))</f>
        <v/>
      </c>
      <c r="AA47" s="3" t="str">
        <f>IF(COUNT($A47)=0,"",IF(Z47="3E","3E",IF(Z47="","I",LOOKUP(Z47/AB$2,{0,0.4,0.45,0.5,0.55,0.6,0.65,0.7,0.75,0.8,1},{"F","D","C","C+","B-","B","B+","A-","A","A+"}))))</f>
        <v/>
      </c>
      <c r="AB47" s="2" t="str">
        <f>IF(COUNT($A47)=0,"",IF(Z47="","--",IF(Z47="3E","3E",LOOKUP(Z47/AB$2,{0,0.4,0.45,0.5,0.55,0.6,0.65,0.7,0.75,0.8,1},{0,2,2.25,2.5,2.75,3,3.25,3.5,3.75,4}))))</f>
        <v/>
      </c>
      <c r="AC47" s="3" t="str">
        <f>IF(COUNT($A47)=0,"",IF($A47&lt;&gt;DRAFT!$B49,"ERR",IF(DRAFT!CF49&gt;0,DRAFT!CF49,"")))</f>
        <v/>
      </c>
      <c r="AD47" s="3" t="str">
        <f>IF(COUNT($A47)=0,"",IF(AC47="3E","3E",IF(AC47="","I",LOOKUP(AC47/AE$2,{0,0.4,0.45,0.5,0.55,0.6,0.65,0.7,0.75,0.8,1},{"F","D","C","C+","B-","B","B+","A-","A","A+"}))))</f>
        <v/>
      </c>
      <c r="AE47" s="2" t="str">
        <f>IF(COUNT($A47)=0,"",IF(AC47="","--",IF(AC47="3E","3E",LOOKUP(AC47/AE$2,{0,0.4,0.45,0.5,0.55,0.6,0.65,0.7,0.75,0.8,1},{0,2,2.25,2.5,2.75,3,3.25,3.5,3.75,4}))))</f>
        <v/>
      </c>
      <c r="AF47" s="3" t="str">
        <f>IF($A47&lt;&gt;DRAFT!$B49,"ERR",IF(OR(COUNT($A47)=0,COUNT(DRAFT!CI49:CK49,DRAFT!CM49:CO49)=0),"",CEILING(SUM(DRAFT!CL49,DRAFT!CP49),1)))</f>
        <v/>
      </c>
      <c r="AG47" s="3" t="str">
        <f>IF(COUNT($A47)=0,"",IF(AF47="3E","3E",IF(AF47="","I",LOOKUP(AF47/AH$2,{0,0.4,0.45,0.5,0.55,0.6,0.65,0.7,0.75,0.8,1},{"F","D","C","C+","B-","B","B+","A-","A","A+"}))))</f>
        <v/>
      </c>
      <c r="AH47" s="2" t="str">
        <f>IF(COUNT($A47)=0,"",IF(AF47="","--",IF(AF47="3E","3E",LOOKUP(AF47/AH$2,{0,0.4,0.45,0.5,0.55,0.6,0.65,0.7,0.75,0.8,1},{0,2,2.25,2.5,2.75,3,3.25,3.5,3.75,4}))))</f>
        <v/>
      </c>
      <c r="AI47" s="11" t="str">
        <f>IF(OR(COUNT($A47)=0,COUNT(B47:AH47)=0),"",IF(COUNTIF(B47:AH47,"3E")&gt;0,"3E",IF(DRAFT!$A49="R",TRUNC(SUMPRODUCT(RGP,RCP)/TCP,3),TRUNC((SUMPRODUCT(--(IMDGP&gt;0)*IMDGP,IMCP)+CEILING(DRAFT!$CQ49*42,0.25))/TCP,3))))</f>
        <v/>
      </c>
      <c r="AJ47" s="3" t="str">
        <f>IF(OR(COUNT($A47)=0,COUNT(B47:AH47)=0),"",IF(COUNTIF(B47:AH47,"3E")&gt;0,"3E",IF(DRAFT!$A49="R",SUMPRODUCT(--(RGP&gt;=2),RCP),SUMPRODUCT(--(IMDGP&gt;0),--(IMGP=0),IMCP)+DRAFT!$CR49)))</f>
        <v/>
      </c>
      <c r="AK47" s="3" t="str">
        <f>IF(OR(COUNT($A47)=0,COUNT(B47:AH47)=0),"",IF(COUNTIF(B47:AJ47,"3E")&gt;0,"3E",IF(AND(DRAFT!$A49="IM",OR($AI47&gt;DRAFT!$CQ49,$AJ47&gt;DRAFT!$CR49)),"IMPROVED",IF(AND(DRAFT!$A49="IM",$AI47&lt;=DRAFT!$CQ49,$AJ47&lt;=DRAFT!$CR49),"NOT IMPROVED",IF(AND(AH47&gt;=2,AI47&gt;=2,AJ47&gt;=30),"PASS","FAIL")))))</f>
        <v/>
      </c>
      <c r="AL47" s="3" t="str">
        <f t="shared" si="0"/>
        <v/>
      </c>
      <c r="AM47" s="3" t="str">
        <f t="shared" si="1"/>
        <v/>
      </c>
    </row>
    <row r="48" spans="1:39" ht="18.95" customHeight="1" x14ac:dyDescent="0.25">
      <c r="A48" s="4" t="str">
        <f>IF(DRAFT!$B50="","",DRAFT!$B50)</f>
        <v/>
      </c>
      <c r="B48" s="3" t="str">
        <f>IF(COUNT($A48)=0,"",IF($A48&lt;&gt;DRAFT!$B50,"ERR",IF(DRAFT!I50="3E","3E",IF(COUNT(DRAFT!E50,DRAFT!I50)&gt;0,DRAFT!J50,""))))</f>
        <v/>
      </c>
      <c r="C48" s="3" t="str">
        <f>IF(COUNT($A48)=0,"",IF(B48="3E","3E",IF(B48="","I",LOOKUP(B48/D$2,{0,0.4,0.45,0.5,0.55,0.6,0.65,0.7,0.75,0.8,1},{"F","D","C","C+","B-","B","B+","A-","A","A+"}))))</f>
        <v/>
      </c>
      <c r="D48" s="2" t="str">
        <f>IF(COUNT($A48)=0,"",IF(B48="","--",IF(B48="3E","3E",LOOKUP(B48/D$2,{0,0.4,0.45,0.5,0.55,0.6,0.65,0.7,0.75,0.8,1},{0,2,2.25,2.5,2.75,3,3.25,3.5,3.75,4}))))</f>
        <v/>
      </c>
      <c r="E48" s="3" t="str">
        <f>IF(COUNT($A48)=0,"",IF($A48&lt;&gt;DRAFT!$B50,"ERR",IF(DRAFT!R50="3E","3E",IF(COUNT(DRAFT!N50,DRAFT!R50)&gt;0,DRAFT!S50,""))))</f>
        <v/>
      </c>
      <c r="F48" s="3" t="str">
        <f>IF(COUNT($A48)=0,"",IF(E48="3E","3E",IF(E48="","I",LOOKUP(E48/G$2,{0,0.4,0.45,0.5,0.55,0.6,0.65,0.7,0.75,0.8,1},{"F","D","C","C+","B-","B","B+","A-","A","A+"}))))</f>
        <v/>
      </c>
      <c r="G48" s="2" t="str">
        <f>IF(COUNT($A48)=0,"",IF(E48="","--",IF(E48="3E","3E",LOOKUP(E48/G$2,{0,0.4,0.45,0.5,0.55,0.6,0.65,0.7,0.75,0.8,1},{0,2,2.25,2.5,2.75,3,3.25,3.5,3.75,4}))))</f>
        <v/>
      </c>
      <c r="H48" s="3" t="str">
        <f>IF(COUNT($A48)=0,"",IF($A48&lt;&gt;DRAFT!$B50,"ERR",IF(DRAFT!AA50="3E","3E",IF(COUNT(DRAFT!W50,DRAFT!AA50)&gt;0,DRAFT!AB50,""))))</f>
        <v/>
      </c>
      <c r="I48" s="3" t="str">
        <f>IF(COUNT($A48)=0,"",IF(H48="3E","3E",IF(H48="","I",LOOKUP(H48/J$2,{0,0.4,0.45,0.5,0.55,0.6,0.65,0.7,0.75,0.8,1},{"F","D","C","C+","B-","B","B+","A-","A","A+"}))))</f>
        <v/>
      </c>
      <c r="J48" s="2" t="str">
        <f>IF(COUNT($A48)=0,"",IF(H48="","--",IF(H48="3E","3E",LOOKUP(H48/J$2,{0,0.4,0.45,0.5,0.55,0.6,0.65,0.7,0.75,0.8,1},{0,2,2.25,2.5,2.75,3,3.25,3.5,3.75,4}))))</f>
        <v/>
      </c>
      <c r="K48" s="3" t="str">
        <f>IF(COUNT($A48)=0,"",IF($A48&lt;&gt;DRAFT!$B50,"ERR",IF(DRAFT!AJ50="3E","3E",IF(COUNT(DRAFT!AF50,DRAFT!AJ50)&gt;0,DRAFT!AK50,""))))</f>
        <v/>
      </c>
      <c r="L48" s="3" t="str">
        <f>IF(COUNT($A48)=0,"",IF(K48="3E","3E",IF(K48="","I",LOOKUP(K48/M$2,{0,0.4,0.45,0.5,0.55,0.6,0.65,0.7,0.75,0.8,1},{"F","D","C","C+","B-","B","B+","A-","A","A+"}))))</f>
        <v/>
      </c>
      <c r="M48" s="2" t="str">
        <f>IF(COUNT($A48)=0,"",IF(K48="","--",IF(K48="3E","3E",LOOKUP(K48/M$2,{0,0.4,0.45,0.5,0.55,0.6,0.65,0.7,0.75,0.8,1},{0,2,2.25,2.5,2.75,3,3.25,3.5,3.75,4}))))</f>
        <v/>
      </c>
      <c r="N48" s="3" t="str">
        <f>IF(COUNT($A48)=0,"",IF($A48&lt;&gt;DRAFT!$B50,"ERR",IF(DRAFT!AS50="3E","3E",IF(COUNT(DRAFT!AO50,DRAFT!AS50)&gt;0,DRAFT!AT50,""))))</f>
        <v/>
      </c>
      <c r="O48" s="3" t="str">
        <f>IF(COUNT($A48)=0,"",IF(N48="3E","3E",IF(N48="","I",LOOKUP(N48/P$2,{0,0.4,0.45,0.5,0.55,0.6,0.65,0.7,0.75,0.8,1},{"F","D","C","C+","B-","B","B+","A-","A","A+"}))))</f>
        <v/>
      </c>
      <c r="P48" s="2" t="str">
        <f>IF(COUNT($A48)=0,"",IF(N48="","--",IF(N48="3E","3E",LOOKUP(N48/P$2,{0,0.4,0.45,0.5,0.55,0.6,0.65,0.7,0.75,0.8,1},{0,2,2.25,2.5,2.75,3,3.25,3.5,3.75,4}))))</f>
        <v/>
      </c>
      <c r="Q48" s="3" t="str">
        <f>IF(COUNT($A48)=0,"",IF($A48&lt;&gt;DRAFT!$B50,"ERR",IF(DRAFT!BB50="3E","3E",IF(COUNT(DRAFT!AX50,DRAFT!BB50)&gt;0,DRAFT!BC50,""))))</f>
        <v/>
      </c>
      <c r="R48" s="3" t="str">
        <f>IF(COUNT($A48)=0,"",IF(Q48="3E","3E",IF(Q48="","I",LOOKUP(Q48/S$2,{0,0.4,0.45,0.5,0.55,0.6,0.65,0.7,0.75,0.8,1},{"F","D","C","C+","B-","B","B+","A-","A","A+"}))))</f>
        <v/>
      </c>
      <c r="S48" s="2" t="str">
        <f>IF(COUNT($A48)=0,"",IF(Q48="","--",IF(Q48="3E","3E",LOOKUP(Q48/S$2,{0,0.4,0.45,0.5,0.55,0.6,0.65,0.7,0.75,0.8,1},{0,2,2.25,2.5,2.75,3,3.25,3.5,3.75,4}))))</f>
        <v/>
      </c>
      <c r="T48" s="3" t="str">
        <f>IF(COUNT($A48)=0,"",IF($A48&lt;&gt;DRAFT!$B50,"ERR",IF(DRAFT!BK50="3E","3E",IF(COUNT(DRAFT!BG50,DRAFT!BK50)&gt;0,DRAFT!BL50,""))))</f>
        <v/>
      </c>
      <c r="U48" s="3" t="str">
        <f>IF(COUNT($A48)=0,"",IF(T48="3E","3E",IF(T48="","I",LOOKUP(T48/V$2,{0,0.4,0.45,0.5,0.55,0.6,0.65,0.7,0.75,0.8,1},{"F","D","C","C+","B-","B","B+","A-","A","A+"}))))</f>
        <v/>
      </c>
      <c r="V48" s="2" t="str">
        <f>IF(COUNT($A48)=0,"",IF(T48="","--",IF(T48="3E","3E",LOOKUP(T48/V$2,{0,0.4,0.45,0.5,0.55,0.6,0.65,0.7,0.75,0.8,1},{0,2,2.25,2.5,2.75,3,3.25,3.5,3.75,4}))))</f>
        <v/>
      </c>
      <c r="W48" s="3" t="str">
        <f>IF(COUNT($A48)=0,"",IF($A48&lt;&gt;DRAFT!$B50,"ERR",IF(DRAFT!BT50="3E","3E",IF(COUNT(DRAFT!BP50,DRAFT!BT50)&gt;0,DRAFT!BU50,""))))</f>
        <v/>
      </c>
      <c r="X48" s="3" t="str">
        <f>IF(COUNT($A48)=0,"",IF(W48="3E","3E",IF(W48="","I",LOOKUP(W48/Y$2,{0,0.4,0.45,0.5,0.55,0.6,0.65,0.7,0.75,0.8,1},{"F","D","C","C+","B-","B","B+","A-","A","A+"}))))</f>
        <v/>
      </c>
      <c r="Y48" s="2" t="str">
        <f>IF(COUNT($A48)=0,"",IF(W48="","--",IF(W48="3E","3E",LOOKUP(W48/Y$2,{0,0.4,0.45,0.5,0.55,0.6,0.65,0.7,0.75,0.8,1},{0,2,2.25,2.5,2.75,3,3.25,3.5,3.75,4}))))</f>
        <v/>
      </c>
      <c r="Z48" s="3" t="str">
        <f>IF(COUNT($A48)=0,"",IF($A48&lt;&gt;DRAFT!$B50,"ERR",IF(DRAFT!CC50="3E","3E",IF(COUNT(DRAFT!BY50,DRAFT!CC50)&gt;0,DRAFT!CD50,""))))</f>
        <v/>
      </c>
      <c r="AA48" s="3" t="str">
        <f>IF(COUNT($A48)=0,"",IF(Z48="3E","3E",IF(Z48="","I",LOOKUP(Z48/AB$2,{0,0.4,0.45,0.5,0.55,0.6,0.65,0.7,0.75,0.8,1},{"F","D","C","C+","B-","B","B+","A-","A","A+"}))))</f>
        <v/>
      </c>
      <c r="AB48" s="2" t="str">
        <f>IF(COUNT($A48)=0,"",IF(Z48="","--",IF(Z48="3E","3E",LOOKUP(Z48/AB$2,{0,0.4,0.45,0.5,0.55,0.6,0.65,0.7,0.75,0.8,1},{0,2,2.25,2.5,2.75,3,3.25,3.5,3.75,4}))))</f>
        <v/>
      </c>
      <c r="AC48" s="3" t="str">
        <f>IF(COUNT($A48)=0,"",IF($A48&lt;&gt;DRAFT!$B50,"ERR",IF(DRAFT!CF50&gt;0,DRAFT!CF50,"")))</f>
        <v/>
      </c>
      <c r="AD48" s="3" t="str">
        <f>IF(COUNT($A48)=0,"",IF(AC48="3E","3E",IF(AC48="","I",LOOKUP(AC48/AE$2,{0,0.4,0.45,0.5,0.55,0.6,0.65,0.7,0.75,0.8,1},{"F","D","C","C+","B-","B","B+","A-","A","A+"}))))</f>
        <v/>
      </c>
      <c r="AE48" s="2" t="str">
        <f>IF(COUNT($A48)=0,"",IF(AC48="","--",IF(AC48="3E","3E",LOOKUP(AC48/AE$2,{0,0.4,0.45,0.5,0.55,0.6,0.65,0.7,0.75,0.8,1},{0,2,2.25,2.5,2.75,3,3.25,3.5,3.75,4}))))</f>
        <v/>
      </c>
      <c r="AF48" s="3" t="str">
        <f>IF($A48&lt;&gt;DRAFT!$B50,"ERR",IF(OR(COUNT($A48)=0,COUNT(DRAFT!CI50:CK50,DRAFT!CM50:CO50)=0),"",CEILING(SUM(DRAFT!CL50,DRAFT!CP50),1)))</f>
        <v/>
      </c>
      <c r="AG48" s="3" t="str">
        <f>IF(COUNT($A48)=0,"",IF(AF48="3E","3E",IF(AF48="","I",LOOKUP(AF48/AH$2,{0,0.4,0.45,0.5,0.55,0.6,0.65,0.7,0.75,0.8,1},{"F","D","C","C+","B-","B","B+","A-","A","A+"}))))</f>
        <v/>
      </c>
      <c r="AH48" s="2" t="str">
        <f>IF(COUNT($A48)=0,"",IF(AF48="","--",IF(AF48="3E","3E",LOOKUP(AF48/AH$2,{0,0.4,0.45,0.5,0.55,0.6,0.65,0.7,0.75,0.8,1},{0,2,2.25,2.5,2.75,3,3.25,3.5,3.75,4}))))</f>
        <v/>
      </c>
      <c r="AI48" s="11" t="str">
        <f>IF(OR(COUNT($A48)=0,COUNT(B48:AH48)=0),"",IF(COUNTIF(B48:AH48,"3E")&gt;0,"3E",IF(DRAFT!$A50="R",TRUNC(SUMPRODUCT(RGP,RCP)/TCP,3),TRUNC((SUMPRODUCT(--(IMDGP&gt;0)*IMDGP,IMCP)+CEILING(DRAFT!$CQ50*42,0.25))/TCP,3))))</f>
        <v/>
      </c>
      <c r="AJ48" s="3" t="str">
        <f>IF(OR(COUNT($A48)=0,COUNT(B48:AH48)=0),"",IF(COUNTIF(B48:AH48,"3E")&gt;0,"3E",IF(DRAFT!$A50="R",SUMPRODUCT(--(RGP&gt;=2),RCP),SUMPRODUCT(--(IMDGP&gt;0),--(IMGP=0),IMCP)+DRAFT!$CR50)))</f>
        <v/>
      </c>
      <c r="AK48" s="3" t="str">
        <f>IF(OR(COUNT($A48)=0,COUNT(B48:AH48)=0),"",IF(COUNTIF(B48:AJ48,"3E")&gt;0,"3E",IF(AND(DRAFT!$A50="IM",OR($AI48&gt;DRAFT!$CQ50,$AJ48&gt;DRAFT!$CR50)),"IMPROVED",IF(AND(DRAFT!$A50="IM",$AI48&lt;=DRAFT!$CQ50,$AJ48&lt;=DRAFT!$CR50),"NOT IMPROVED",IF(AND(AH48&gt;=2,AI48&gt;=2,AJ48&gt;=30),"PASS","FAIL")))))</f>
        <v/>
      </c>
      <c r="AL48" s="3" t="str">
        <f t="shared" si="0"/>
        <v/>
      </c>
      <c r="AM48" s="3" t="str">
        <f t="shared" si="1"/>
        <v/>
      </c>
    </row>
    <row r="49" spans="1:39" ht="18.95" customHeight="1" x14ac:dyDescent="0.25">
      <c r="A49" s="4" t="str">
        <f>IF(DRAFT!$B51="","",DRAFT!$B51)</f>
        <v/>
      </c>
      <c r="B49" s="3" t="str">
        <f>IF(COUNT($A49)=0,"",IF($A49&lt;&gt;DRAFT!$B51,"ERR",IF(DRAFT!I51="3E","3E",IF(COUNT(DRAFT!E51,DRAFT!I51)&gt;0,DRAFT!J51,""))))</f>
        <v/>
      </c>
      <c r="C49" s="3" t="str">
        <f>IF(COUNT($A49)=0,"",IF(B49="3E","3E",IF(B49="","I",LOOKUP(B49/D$2,{0,0.4,0.45,0.5,0.55,0.6,0.65,0.7,0.75,0.8,1},{"F","D","C","C+","B-","B","B+","A-","A","A+"}))))</f>
        <v/>
      </c>
      <c r="D49" s="2" t="str">
        <f>IF(COUNT($A49)=0,"",IF(B49="","--",IF(B49="3E","3E",LOOKUP(B49/D$2,{0,0.4,0.45,0.5,0.55,0.6,0.65,0.7,0.75,0.8,1},{0,2,2.25,2.5,2.75,3,3.25,3.5,3.75,4}))))</f>
        <v/>
      </c>
      <c r="E49" s="3" t="str">
        <f>IF(COUNT($A49)=0,"",IF($A49&lt;&gt;DRAFT!$B51,"ERR",IF(DRAFT!R51="3E","3E",IF(COUNT(DRAFT!N51,DRAFT!R51)&gt;0,DRAFT!S51,""))))</f>
        <v/>
      </c>
      <c r="F49" s="3" t="str">
        <f>IF(COUNT($A49)=0,"",IF(E49="3E","3E",IF(E49="","I",LOOKUP(E49/G$2,{0,0.4,0.45,0.5,0.55,0.6,0.65,0.7,0.75,0.8,1},{"F","D","C","C+","B-","B","B+","A-","A","A+"}))))</f>
        <v/>
      </c>
      <c r="G49" s="2" t="str">
        <f>IF(COUNT($A49)=0,"",IF(E49="","--",IF(E49="3E","3E",LOOKUP(E49/G$2,{0,0.4,0.45,0.5,0.55,0.6,0.65,0.7,0.75,0.8,1},{0,2,2.25,2.5,2.75,3,3.25,3.5,3.75,4}))))</f>
        <v/>
      </c>
      <c r="H49" s="3" t="str">
        <f>IF(COUNT($A49)=0,"",IF($A49&lt;&gt;DRAFT!$B51,"ERR",IF(DRAFT!AA51="3E","3E",IF(COUNT(DRAFT!W51,DRAFT!AA51)&gt;0,DRAFT!AB51,""))))</f>
        <v/>
      </c>
      <c r="I49" s="3" t="str">
        <f>IF(COUNT($A49)=0,"",IF(H49="3E","3E",IF(H49="","I",LOOKUP(H49/J$2,{0,0.4,0.45,0.5,0.55,0.6,0.65,0.7,0.75,0.8,1},{"F","D","C","C+","B-","B","B+","A-","A","A+"}))))</f>
        <v/>
      </c>
      <c r="J49" s="2" t="str">
        <f>IF(COUNT($A49)=0,"",IF(H49="","--",IF(H49="3E","3E",LOOKUP(H49/J$2,{0,0.4,0.45,0.5,0.55,0.6,0.65,0.7,0.75,0.8,1},{0,2,2.25,2.5,2.75,3,3.25,3.5,3.75,4}))))</f>
        <v/>
      </c>
      <c r="K49" s="3" t="str">
        <f>IF(COUNT($A49)=0,"",IF($A49&lt;&gt;DRAFT!$B51,"ERR",IF(DRAFT!AJ51="3E","3E",IF(COUNT(DRAFT!AF51,DRAFT!AJ51)&gt;0,DRAFT!AK51,""))))</f>
        <v/>
      </c>
      <c r="L49" s="3" t="str">
        <f>IF(COUNT($A49)=0,"",IF(K49="3E","3E",IF(K49="","I",LOOKUP(K49/M$2,{0,0.4,0.45,0.5,0.55,0.6,0.65,0.7,0.75,0.8,1},{"F","D","C","C+","B-","B","B+","A-","A","A+"}))))</f>
        <v/>
      </c>
      <c r="M49" s="2" t="str">
        <f>IF(COUNT($A49)=0,"",IF(K49="","--",IF(K49="3E","3E",LOOKUP(K49/M$2,{0,0.4,0.45,0.5,0.55,0.6,0.65,0.7,0.75,0.8,1},{0,2,2.25,2.5,2.75,3,3.25,3.5,3.75,4}))))</f>
        <v/>
      </c>
      <c r="N49" s="3" t="str">
        <f>IF(COUNT($A49)=0,"",IF($A49&lt;&gt;DRAFT!$B51,"ERR",IF(DRAFT!AS51="3E","3E",IF(COUNT(DRAFT!AO51,DRAFT!AS51)&gt;0,DRAFT!AT51,""))))</f>
        <v/>
      </c>
      <c r="O49" s="3" t="str">
        <f>IF(COUNT($A49)=0,"",IF(N49="3E","3E",IF(N49="","I",LOOKUP(N49/P$2,{0,0.4,0.45,0.5,0.55,0.6,0.65,0.7,0.75,0.8,1},{"F","D","C","C+","B-","B","B+","A-","A","A+"}))))</f>
        <v/>
      </c>
      <c r="P49" s="2" t="str">
        <f>IF(COUNT($A49)=0,"",IF(N49="","--",IF(N49="3E","3E",LOOKUP(N49/P$2,{0,0.4,0.45,0.5,0.55,0.6,0.65,0.7,0.75,0.8,1},{0,2,2.25,2.5,2.75,3,3.25,3.5,3.75,4}))))</f>
        <v/>
      </c>
      <c r="Q49" s="3" t="str">
        <f>IF(COUNT($A49)=0,"",IF($A49&lt;&gt;DRAFT!$B51,"ERR",IF(DRAFT!BB51="3E","3E",IF(COUNT(DRAFT!AX51,DRAFT!BB51)&gt;0,DRAFT!BC51,""))))</f>
        <v/>
      </c>
      <c r="R49" s="3" t="str">
        <f>IF(COUNT($A49)=0,"",IF(Q49="3E","3E",IF(Q49="","I",LOOKUP(Q49/S$2,{0,0.4,0.45,0.5,0.55,0.6,0.65,0.7,0.75,0.8,1},{"F","D","C","C+","B-","B","B+","A-","A","A+"}))))</f>
        <v/>
      </c>
      <c r="S49" s="2" t="str">
        <f>IF(COUNT($A49)=0,"",IF(Q49="","--",IF(Q49="3E","3E",LOOKUP(Q49/S$2,{0,0.4,0.45,0.5,0.55,0.6,0.65,0.7,0.75,0.8,1},{0,2,2.25,2.5,2.75,3,3.25,3.5,3.75,4}))))</f>
        <v/>
      </c>
      <c r="T49" s="3" t="str">
        <f>IF(COUNT($A49)=0,"",IF($A49&lt;&gt;DRAFT!$B51,"ERR",IF(DRAFT!BK51="3E","3E",IF(COUNT(DRAFT!BG51,DRAFT!BK51)&gt;0,DRAFT!BL51,""))))</f>
        <v/>
      </c>
      <c r="U49" s="3" t="str">
        <f>IF(COUNT($A49)=0,"",IF(T49="3E","3E",IF(T49="","I",LOOKUP(T49/V$2,{0,0.4,0.45,0.5,0.55,0.6,0.65,0.7,0.75,0.8,1},{"F","D","C","C+","B-","B","B+","A-","A","A+"}))))</f>
        <v/>
      </c>
      <c r="V49" s="2" t="str">
        <f>IF(COUNT($A49)=0,"",IF(T49="","--",IF(T49="3E","3E",LOOKUP(T49/V$2,{0,0.4,0.45,0.5,0.55,0.6,0.65,0.7,0.75,0.8,1},{0,2,2.25,2.5,2.75,3,3.25,3.5,3.75,4}))))</f>
        <v/>
      </c>
      <c r="W49" s="3" t="str">
        <f>IF(COUNT($A49)=0,"",IF($A49&lt;&gt;DRAFT!$B51,"ERR",IF(DRAFT!BT51="3E","3E",IF(COUNT(DRAFT!BP51,DRAFT!BT51)&gt;0,DRAFT!BU51,""))))</f>
        <v/>
      </c>
      <c r="X49" s="3" t="str">
        <f>IF(COUNT($A49)=0,"",IF(W49="3E","3E",IF(W49="","I",LOOKUP(W49/Y$2,{0,0.4,0.45,0.5,0.55,0.6,0.65,0.7,0.75,0.8,1},{"F","D","C","C+","B-","B","B+","A-","A","A+"}))))</f>
        <v/>
      </c>
      <c r="Y49" s="2" t="str">
        <f>IF(COUNT($A49)=0,"",IF(W49="","--",IF(W49="3E","3E",LOOKUP(W49/Y$2,{0,0.4,0.45,0.5,0.55,0.6,0.65,0.7,0.75,0.8,1},{0,2,2.25,2.5,2.75,3,3.25,3.5,3.75,4}))))</f>
        <v/>
      </c>
      <c r="Z49" s="3" t="str">
        <f>IF(COUNT($A49)=0,"",IF($A49&lt;&gt;DRAFT!$B51,"ERR",IF(DRAFT!CC51="3E","3E",IF(COUNT(DRAFT!BY51,DRAFT!CC51)&gt;0,DRAFT!CD51,""))))</f>
        <v/>
      </c>
      <c r="AA49" s="3" t="str">
        <f>IF(COUNT($A49)=0,"",IF(Z49="3E","3E",IF(Z49="","I",LOOKUP(Z49/AB$2,{0,0.4,0.45,0.5,0.55,0.6,0.65,0.7,0.75,0.8,1},{"F","D","C","C+","B-","B","B+","A-","A","A+"}))))</f>
        <v/>
      </c>
      <c r="AB49" s="2" t="str">
        <f>IF(COUNT($A49)=0,"",IF(Z49="","--",IF(Z49="3E","3E",LOOKUP(Z49/AB$2,{0,0.4,0.45,0.5,0.55,0.6,0.65,0.7,0.75,0.8,1},{0,2,2.25,2.5,2.75,3,3.25,3.5,3.75,4}))))</f>
        <v/>
      </c>
      <c r="AC49" s="3" t="str">
        <f>IF(COUNT($A49)=0,"",IF($A49&lt;&gt;DRAFT!$B51,"ERR",IF(DRAFT!CF51&gt;0,DRAFT!CF51,"")))</f>
        <v/>
      </c>
      <c r="AD49" s="3" t="str">
        <f>IF(COUNT($A49)=0,"",IF(AC49="3E","3E",IF(AC49="","I",LOOKUP(AC49/AE$2,{0,0.4,0.45,0.5,0.55,0.6,0.65,0.7,0.75,0.8,1},{"F","D","C","C+","B-","B","B+","A-","A","A+"}))))</f>
        <v/>
      </c>
      <c r="AE49" s="2" t="str">
        <f>IF(COUNT($A49)=0,"",IF(AC49="","--",IF(AC49="3E","3E",LOOKUP(AC49/AE$2,{0,0.4,0.45,0.5,0.55,0.6,0.65,0.7,0.75,0.8,1},{0,2,2.25,2.5,2.75,3,3.25,3.5,3.75,4}))))</f>
        <v/>
      </c>
      <c r="AF49" s="3" t="str">
        <f>IF($A49&lt;&gt;DRAFT!$B51,"ERR",IF(OR(COUNT($A49)=0,COUNT(DRAFT!CI51:CK51,DRAFT!CM51:CO51)=0),"",CEILING(SUM(DRAFT!CL51,DRAFT!CP51),1)))</f>
        <v/>
      </c>
      <c r="AG49" s="3" t="str">
        <f>IF(COUNT($A49)=0,"",IF(AF49="3E","3E",IF(AF49="","I",LOOKUP(AF49/AH$2,{0,0.4,0.45,0.5,0.55,0.6,0.65,0.7,0.75,0.8,1},{"F","D","C","C+","B-","B","B+","A-","A","A+"}))))</f>
        <v/>
      </c>
      <c r="AH49" s="2" t="str">
        <f>IF(COUNT($A49)=0,"",IF(AF49="","--",IF(AF49="3E","3E",LOOKUP(AF49/AH$2,{0,0.4,0.45,0.5,0.55,0.6,0.65,0.7,0.75,0.8,1},{0,2,2.25,2.5,2.75,3,3.25,3.5,3.75,4}))))</f>
        <v/>
      </c>
      <c r="AI49" s="11" t="str">
        <f>IF(OR(COUNT($A49)=0,COUNT(B49:AH49)=0),"",IF(COUNTIF(B49:AH49,"3E")&gt;0,"3E",IF(DRAFT!$A51="R",TRUNC(SUMPRODUCT(RGP,RCP)/TCP,3),TRUNC((SUMPRODUCT(--(IMDGP&gt;0)*IMDGP,IMCP)+CEILING(DRAFT!$CQ51*42,0.25))/TCP,3))))</f>
        <v/>
      </c>
      <c r="AJ49" s="3" t="str">
        <f>IF(OR(COUNT($A49)=0,COUNT(B49:AH49)=0),"",IF(COUNTIF(B49:AH49,"3E")&gt;0,"3E",IF(DRAFT!$A51="R",SUMPRODUCT(--(RGP&gt;=2),RCP),SUMPRODUCT(--(IMDGP&gt;0),--(IMGP=0),IMCP)+DRAFT!$CR51)))</f>
        <v/>
      </c>
      <c r="AK49" s="3" t="str">
        <f>IF(OR(COUNT($A49)=0,COUNT(B49:AH49)=0),"",IF(COUNTIF(B49:AJ49,"3E")&gt;0,"3E",IF(AND(DRAFT!$A51="IM",OR($AI49&gt;DRAFT!$CQ51,$AJ49&gt;DRAFT!$CR51)),"IMPROVED",IF(AND(DRAFT!$A51="IM",$AI49&lt;=DRAFT!$CQ51,$AJ49&lt;=DRAFT!$CR51),"NOT IMPROVED",IF(AND(AH49&gt;=2,AI49&gt;=2,AJ49&gt;=30),"PASS","FAIL")))))</f>
        <v/>
      </c>
      <c r="AL49" s="3" t="str">
        <f t="shared" si="0"/>
        <v/>
      </c>
      <c r="AM49" s="3" t="str">
        <f t="shared" si="1"/>
        <v/>
      </c>
    </row>
    <row r="50" spans="1:39" ht="18.95" customHeight="1" x14ac:dyDescent="0.25">
      <c r="A50" s="4" t="str">
        <f>IF(DRAFT!$B52="","",DRAFT!$B52)</f>
        <v/>
      </c>
      <c r="B50" s="3" t="str">
        <f>IF(COUNT($A50)=0,"",IF($A50&lt;&gt;DRAFT!$B52,"ERR",IF(DRAFT!I52="3E","3E",IF(COUNT(DRAFT!E52,DRAFT!I52)&gt;0,DRAFT!J52,""))))</f>
        <v/>
      </c>
      <c r="C50" s="3" t="str">
        <f>IF(COUNT($A50)=0,"",IF(B50="3E","3E",IF(B50="","I",LOOKUP(B50/D$2,{0,0.4,0.45,0.5,0.55,0.6,0.65,0.7,0.75,0.8,1},{"F","D","C","C+","B-","B","B+","A-","A","A+"}))))</f>
        <v/>
      </c>
      <c r="D50" s="2" t="str">
        <f>IF(COUNT($A50)=0,"",IF(B50="","--",IF(B50="3E","3E",LOOKUP(B50/D$2,{0,0.4,0.45,0.5,0.55,0.6,0.65,0.7,0.75,0.8,1},{0,2,2.25,2.5,2.75,3,3.25,3.5,3.75,4}))))</f>
        <v/>
      </c>
      <c r="E50" s="3" t="str">
        <f>IF(COUNT($A50)=0,"",IF($A50&lt;&gt;DRAFT!$B52,"ERR",IF(DRAFT!R52="3E","3E",IF(COUNT(DRAFT!N52,DRAFT!R52)&gt;0,DRAFT!S52,""))))</f>
        <v/>
      </c>
      <c r="F50" s="3" t="str">
        <f>IF(COUNT($A50)=0,"",IF(E50="3E","3E",IF(E50="","I",LOOKUP(E50/G$2,{0,0.4,0.45,0.5,0.55,0.6,0.65,0.7,0.75,0.8,1},{"F","D","C","C+","B-","B","B+","A-","A","A+"}))))</f>
        <v/>
      </c>
      <c r="G50" s="2" t="str">
        <f>IF(COUNT($A50)=0,"",IF(E50="","--",IF(E50="3E","3E",LOOKUP(E50/G$2,{0,0.4,0.45,0.5,0.55,0.6,0.65,0.7,0.75,0.8,1},{0,2,2.25,2.5,2.75,3,3.25,3.5,3.75,4}))))</f>
        <v/>
      </c>
      <c r="H50" s="3" t="str">
        <f>IF(COUNT($A50)=0,"",IF($A50&lt;&gt;DRAFT!$B52,"ERR",IF(DRAFT!AA52="3E","3E",IF(COUNT(DRAFT!W52,DRAFT!AA52)&gt;0,DRAFT!AB52,""))))</f>
        <v/>
      </c>
      <c r="I50" s="3" t="str">
        <f>IF(COUNT($A50)=0,"",IF(H50="3E","3E",IF(H50="","I",LOOKUP(H50/J$2,{0,0.4,0.45,0.5,0.55,0.6,0.65,0.7,0.75,0.8,1},{"F","D","C","C+","B-","B","B+","A-","A","A+"}))))</f>
        <v/>
      </c>
      <c r="J50" s="2" t="str">
        <f>IF(COUNT($A50)=0,"",IF(H50="","--",IF(H50="3E","3E",LOOKUP(H50/J$2,{0,0.4,0.45,0.5,0.55,0.6,0.65,0.7,0.75,0.8,1},{0,2,2.25,2.5,2.75,3,3.25,3.5,3.75,4}))))</f>
        <v/>
      </c>
      <c r="K50" s="3" t="str">
        <f>IF(COUNT($A50)=0,"",IF($A50&lt;&gt;DRAFT!$B52,"ERR",IF(DRAFT!AJ52="3E","3E",IF(COUNT(DRAFT!AF52,DRAFT!AJ52)&gt;0,DRAFT!AK52,""))))</f>
        <v/>
      </c>
      <c r="L50" s="3" t="str">
        <f>IF(COUNT($A50)=0,"",IF(K50="3E","3E",IF(K50="","I",LOOKUP(K50/M$2,{0,0.4,0.45,0.5,0.55,0.6,0.65,0.7,0.75,0.8,1},{"F","D","C","C+","B-","B","B+","A-","A","A+"}))))</f>
        <v/>
      </c>
      <c r="M50" s="2" t="str">
        <f>IF(COUNT($A50)=0,"",IF(K50="","--",IF(K50="3E","3E",LOOKUP(K50/M$2,{0,0.4,0.45,0.5,0.55,0.6,0.65,0.7,0.75,0.8,1},{0,2,2.25,2.5,2.75,3,3.25,3.5,3.75,4}))))</f>
        <v/>
      </c>
      <c r="N50" s="3" t="str">
        <f>IF(COUNT($A50)=0,"",IF($A50&lt;&gt;DRAFT!$B52,"ERR",IF(DRAFT!AS52="3E","3E",IF(COUNT(DRAFT!AO52,DRAFT!AS52)&gt;0,DRAFT!AT52,""))))</f>
        <v/>
      </c>
      <c r="O50" s="3" t="str">
        <f>IF(COUNT($A50)=0,"",IF(N50="3E","3E",IF(N50="","I",LOOKUP(N50/P$2,{0,0.4,0.45,0.5,0.55,0.6,0.65,0.7,0.75,0.8,1},{"F","D","C","C+","B-","B","B+","A-","A","A+"}))))</f>
        <v/>
      </c>
      <c r="P50" s="2" t="str">
        <f>IF(COUNT($A50)=0,"",IF(N50="","--",IF(N50="3E","3E",LOOKUP(N50/P$2,{0,0.4,0.45,0.5,0.55,0.6,0.65,0.7,0.75,0.8,1},{0,2,2.25,2.5,2.75,3,3.25,3.5,3.75,4}))))</f>
        <v/>
      </c>
      <c r="Q50" s="3" t="str">
        <f>IF(COUNT($A50)=0,"",IF($A50&lt;&gt;DRAFT!$B52,"ERR",IF(DRAFT!BB52="3E","3E",IF(COUNT(DRAFT!AX52,DRAFT!BB52)&gt;0,DRAFT!BC52,""))))</f>
        <v/>
      </c>
      <c r="R50" s="3" t="str">
        <f>IF(COUNT($A50)=0,"",IF(Q50="3E","3E",IF(Q50="","I",LOOKUP(Q50/S$2,{0,0.4,0.45,0.5,0.55,0.6,0.65,0.7,0.75,0.8,1},{"F","D","C","C+","B-","B","B+","A-","A","A+"}))))</f>
        <v/>
      </c>
      <c r="S50" s="2" t="str">
        <f>IF(COUNT($A50)=0,"",IF(Q50="","--",IF(Q50="3E","3E",LOOKUP(Q50/S$2,{0,0.4,0.45,0.5,0.55,0.6,0.65,0.7,0.75,0.8,1},{0,2,2.25,2.5,2.75,3,3.25,3.5,3.75,4}))))</f>
        <v/>
      </c>
      <c r="T50" s="3" t="str">
        <f>IF(COUNT($A50)=0,"",IF($A50&lt;&gt;DRAFT!$B52,"ERR",IF(DRAFT!BK52="3E","3E",IF(COUNT(DRAFT!BG52,DRAFT!BK52)&gt;0,DRAFT!BL52,""))))</f>
        <v/>
      </c>
      <c r="U50" s="3" t="str">
        <f>IF(COUNT($A50)=0,"",IF(T50="3E","3E",IF(T50="","I",LOOKUP(T50/V$2,{0,0.4,0.45,0.5,0.55,0.6,0.65,0.7,0.75,0.8,1},{"F","D","C","C+","B-","B","B+","A-","A","A+"}))))</f>
        <v/>
      </c>
      <c r="V50" s="2" t="str">
        <f>IF(COUNT($A50)=0,"",IF(T50="","--",IF(T50="3E","3E",LOOKUP(T50/V$2,{0,0.4,0.45,0.5,0.55,0.6,0.65,0.7,0.75,0.8,1},{0,2,2.25,2.5,2.75,3,3.25,3.5,3.75,4}))))</f>
        <v/>
      </c>
      <c r="W50" s="3" t="str">
        <f>IF(COUNT($A50)=0,"",IF($A50&lt;&gt;DRAFT!$B52,"ERR",IF(DRAFT!BT52="3E","3E",IF(COUNT(DRAFT!BP52,DRAFT!BT52)&gt;0,DRAFT!BU52,""))))</f>
        <v/>
      </c>
      <c r="X50" s="3" t="str">
        <f>IF(COUNT($A50)=0,"",IF(W50="3E","3E",IF(W50="","I",LOOKUP(W50/Y$2,{0,0.4,0.45,0.5,0.55,0.6,0.65,0.7,0.75,0.8,1},{"F","D","C","C+","B-","B","B+","A-","A","A+"}))))</f>
        <v/>
      </c>
      <c r="Y50" s="2" t="str">
        <f>IF(COUNT($A50)=0,"",IF(W50="","--",IF(W50="3E","3E",LOOKUP(W50/Y$2,{0,0.4,0.45,0.5,0.55,0.6,0.65,0.7,0.75,0.8,1},{0,2,2.25,2.5,2.75,3,3.25,3.5,3.75,4}))))</f>
        <v/>
      </c>
      <c r="Z50" s="3" t="str">
        <f>IF(COUNT($A50)=0,"",IF($A50&lt;&gt;DRAFT!$B52,"ERR",IF(DRAFT!CC52="3E","3E",IF(COUNT(DRAFT!BY52,DRAFT!CC52)&gt;0,DRAFT!CD52,""))))</f>
        <v/>
      </c>
      <c r="AA50" s="3" t="str">
        <f>IF(COUNT($A50)=0,"",IF(Z50="3E","3E",IF(Z50="","I",LOOKUP(Z50/AB$2,{0,0.4,0.45,0.5,0.55,0.6,0.65,0.7,0.75,0.8,1},{"F","D","C","C+","B-","B","B+","A-","A","A+"}))))</f>
        <v/>
      </c>
      <c r="AB50" s="2" t="str">
        <f>IF(COUNT($A50)=0,"",IF(Z50="","--",IF(Z50="3E","3E",LOOKUP(Z50/AB$2,{0,0.4,0.45,0.5,0.55,0.6,0.65,0.7,0.75,0.8,1},{0,2,2.25,2.5,2.75,3,3.25,3.5,3.75,4}))))</f>
        <v/>
      </c>
      <c r="AC50" s="3" t="str">
        <f>IF(COUNT($A50)=0,"",IF($A50&lt;&gt;DRAFT!$B52,"ERR",IF(DRAFT!CF52&gt;0,DRAFT!CF52,"")))</f>
        <v/>
      </c>
      <c r="AD50" s="3" t="str">
        <f>IF(COUNT($A50)=0,"",IF(AC50="3E","3E",IF(AC50="","I",LOOKUP(AC50/AE$2,{0,0.4,0.45,0.5,0.55,0.6,0.65,0.7,0.75,0.8,1},{"F","D","C","C+","B-","B","B+","A-","A","A+"}))))</f>
        <v/>
      </c>
      <c r="AE50" s="2" t="str">
        <f>IF(COUNT($A50)=0,"",IF(AC50="","--",IF(AC50="3E","3E",LOOKUP(AC50/AE$2,{0,0.4,0.45,0.5,0.55,0.6,0.65,0.7,0.75,0.8,1},{0,2,2.25,2.5,2.75,3,3.25,3.5,3.75,4}))))</f>
        <v/>
      </c>
      <c r="AF50" s="3" t="str">
        <f>IF($A50&lt;&gt;DRAFT!$B52,"ERR",IF(OR(COUNT($A50)=0,COUNT(DRAFT!CI52:CK52,DRAFT!CM52:CO52)=0),"",CEILING(SUM(DRAFT!CL52,DRAFT!CP52),1)))</f>
        <v/>
      </c>
      <c r="AG50" s="3" t="str">
        <f>IF(COUNT($A50)=0,"",IF(AF50="3E","3E",IF(AF50="","I",LOOKUP(AF50/AH$2,{0,0.4,0.45,0.5,0.55,0.6,0.65,0.7,0.75,0.8,1},{"F","D","C","C+","B-","B","B+","A-","A","A+"}))))</f>
        <v/>
      </c>
      <c r="AH50" s="2" t="str">
        <f>IF(COUNT($A50)=0,"",IF(AF50="","--",IF(AF50="3E","3E",LOOKUP(AF50/AH$2,{0,0.4,0.45,0.5,0.55,0.6,0.65,0.7,0.75,0.8,1},{0,2,2.25,2.5,2.75,3,3.25,3.5,3.75,4}))))</f>
        <v/>
      </c>
      <c r="AI50" s="11" t="str">
        <f>IF(OR(COUNT($A50)=0,COUNT(B50:AH50)=0),"",IF(COUNTIF(B50:AH50,"3E")&gt;0,"3E",IF(DRAFT!$A52="R",TRUNC(SUMPRODUCT(RGP,RCP)/TCP,3),TRUNC((SUMPRODUCT(--(IMDGP&gt;0)*IMDGP,IMCP)+CEILING(DRAFT!$CQ52*42,0.25))/TCP,3))))</f>
        <v/>
      </c>
      <c r="AJ50" s="3" t="str">
        <f>IF(OR(COUNT($A50)=0,COUNT(B50:AH50)=0),"",IF(COUNTIF(B50:AH50,"3E")&gt;0,"3E",IF(DRAFT!$A52="R",SUMPRODUCT(--(RGP&gt;=2),RCP),SUMPRODUCT(--(IMDGP&gt;0),--(IMGP=0),IMCP)+DRAFT!$CR52)))</f>
        <v/>
      </c>
      <c r="AK50" s="3" t="str">
        <f>IF(OR(COUNT($A50)=0,COUNT(B50:AH50)=0),"",IF(COUNTIF(B50:AJ50,"3E")&gt;0,"3E",IF(AND(DRAFT!$A52="IM",OR($AI50&gt;DRAFT!$CQ52,$AJ50&gt;DRAFT!$CR52)),"IMPROVED",IF(AND(DRAFT!$A52="IM",$AI50&lt;=DRAFT!$CQ52,$AJ50&lt;=DRAFT!$CR52),"NOT IMPROVED",IF(AND(AH50&gt;=2,AI50&gt;=2,AJ50&gt;=30),"PASS","FAIL")))))</f>
        <v/>
      </c>
      <c r="AL50" s="3" t="str">
        <f t="shared" si="0"/>
        <v/>
      </c>
      <c r="AM50" s="3" t="str">
        <f t="shared" si="1"/>
        <v/>
      </c>
    </row>
    <row r="51" spans="1:39" ht="18.95" customHeight="1" x14ac:dyDescent="0.25">
      <c r="A51" s="4" t="str">
        <f>IF(DRAFT!$B53="","",DRAFT!$B53)</f>
        <v/>
      </c>
      <c r="B51" s="3" t="str">
        <f>IF(COUNT($A51)=0,"",IF($A51&lt;&gt;DRAFT!$B53,"ERR",IF(DRAFT!I53="3E","3E",IF(COUNT(DRAFT!E53,DRAFT!I53)&gt;0,DRAFT!J53,""))))</f>
        <v/>
      </c>
      <c r="C51" s="3" t="str">
        <f>IF(COUNT($A51)=0,"",IF(B51="3E","3E",IF(B51="","I",LOOKUP(B51/D$2,{0,0.4,0.45,0.5,0.55,0.6,0.65,0.7,0.75,0.8,1},{"F","D","C","C+","B-","B","B+","A-","A","A+"}))))</f>
        <v/>
      </c>
      <c r="D51" s="2" t="str">
        <f>IF(COUNT($A51)=0,"",IF(B51="","--",IF(B51="3E","3E",LOOKUP(B51/D$2,{0,0.4,0.45,0.5,0.55,0.6,0.65,0.7,0.75,0.8,1},{0,2,2.25,2.5,2.75,3,3.25,3.5,3.75,4}))))</f>
        <v/>
      </c>
      <c r="E51" s="3" t="str">
        <f>IF(COUNT($A51)=0,"",IF($A51&lt;&gt;DRAFT!$B53,"ERR",IF(DRAFT!R53="3E","3E",IF(COUNT(DRAFT!N53,DRAFT!R53)&gt;0,DRAFT!S53,""))))</f>
        <v/>
      </c>
      <c r="F51" s="3" t="str">
        <f>IF(COUNT($A51)=0,"",IF(E51="3E","3E",IF(E51="","I",LOOKUP(E51/G$2,{0,0.4,0.45,0.5,0.55,0.6,0.65,0.7,0.75,0.8,1},{"F","D","C","C+","B-","B","B+","A-","A","A+"}))))</f>
        <v/>
      </c>
      <c r="G51" s="2" t="str">
        <f>IF(COUNT($A51)=0,"",IF(E51="","--",IF(E51="3E","3E",LOOKUP(E51/G$2,{0,0.4,0.45,0.5,0.55,0.6,0.65,0.7,0.75,0.8,1},{0,2,2.25,2.5,2.75,3,3.25,3.5,3.75,4}))))</f>
        <v/>
      </c>
      <c r="H51" s="3" t="str">
        <f>IF(COUNT($A51)=0,"",IF($A51&lt;&gt;DRAFT!$B53,"ERR",IF(DRAFT!AA53="3E","3E",IF(COUNT(DRAFT!W53,DRAFT!AA53)&gt;0,DRAFT!AB53,""))))</f>
        <v/>
      </c>
      <c r="I51" s="3" t="str">
        <f>IF(COUNT($A51)=0,"",IF(H51="3E","3E",IF(H51="","I",LOOKUP(H51/J$2,{0,0.4,0.45,0.5,0.55,0.6,0.65,0.7,0.75,0.8,1},{"F","D","C","C+","B-","B","B+","A-","A","A+"}))))</f>
        <v/>
      </c>
      <c r="J51" s="2" t="str">
        <f>IF(COUNT($A51)=0,"",IF(H51="","--",IF(H51="3E","3E",LOOKUP(H51/J$2,{0,0.4,0.45,0.5,0.55,0.6,0.65,0.7,0.75,0.8,1},{0,2,2.25,2.5,2.75,3,3.25,3.5,3.75,4}))))</f>
        <v/>
      </c>
      <c r="K51" s="3" t="str">
        <f>IF(COUNT($A51)=0,"",IF($A51&lt;&gt;DRAFT!$B53,"ERR",IF(DRAFT!AJ53="3E","3E",IF(COUNT(DRAFT!AF53,DRAFT!AJ53)&gt;0,DRAFT!AK53,""))))</f>
        <v/>
      </c>
      <c r="L51" s="3" t="str">
        <f>IF(COUNT($A51)=0,"",IF(K51="3E","3E",IF(K51="","I",LOOKUP(K51/M$2,{0,0.4,0.45,0.5,0.55,0.6,0.65,0.7,0.75,0.8,1},{"F","D","C","C+","B-","B","B+","A-","A","A+"}))))</f>
        <v/>
      </c>
      <c r="M51" s="2" t="str">
        <f>IF(COUNT($A51)=0,"",IF(K51="","--",IF(K51="3E","3E",LOOKUP(K51/M$2,{0,0.4,0.45,0.5,0.55,0.6,0.65,0.7,0.75,0.8,1},{0,2,2.25,2.5,2.75,3,3.25,3.5,3.75,4}))))</f>
        <v/>
      </c>
      <c r="N51" s="3" t="str">
        <f>IF(COUNT($A51)=0,"",IF($A51&lt;&gt;DRAFT!$B53,"ERR",IF(DRAFT!AS53="3E","3E",IF(COUNT(DRAFT!AO53,DRAFT!AS53)&gt;0,DRAFT!AT53,""))))</f>
        <v/>
      </c>
      <c r="O51" s="3" t="str">
        <f>IF(COUNT($A51)=0,"",IF(N51="3E","3E",IF(N51="","I",LOOKUP(N51/P$2,{0,0.4,0.45,0.5,0.55,0.6,0.65,0.7,0.75,0.8,1},{"F","D","C","C+","B-","B","B+","A-","A","A+"}))))</f>
        <v/>
      </c>
      <c r="P51" s="2" t="str">
        <f>IF(COUNT($A51)=0,"",IF(N51="","--",IF(N51="3E","3E",LOOKUP(N51/P$2,{0,0.4,0.45,0.5,0.55,0.6,0.65,0.7,0.75,0.8,1},{0,2,2.25,2.5,2.75,3,3.25,3.5,3.75,4}))))</f>
        <v/>
      </c>
      <c r="Q51" s="3" t="str">
        <f>IF(COUNT($A51)=0,"",IF($A51&lt;&gt;DRAFT!$B53,"ERR",IF(DRAFT!BB53="3E","3E",IF(COUNT(DRAFT!AX53,DRAFT!BB53)&gt;0,DRAFT!BC53,""))))</f>
        <v/>
      </c>
      <c r="R51" s="3" t="str">
        <f>IF(COUNT($A51)=0,"",IF(Q51="3E","3E",IF(Q51="","I",LOOKUP(Q51/S$2,{0,0.4,0.45,0.5,0.55,0.6,0.65,0.7,0.75,0.8,1},{"F","D","C","C+","B-","B","B+","A-","A","A+"}))))</f>
        <v/>
      </c>
      <c r="S51" s="2" t="str">
        <f>IF(COUNT($A51)=0,"",IF(Q51="","--",IF(Q51="3E","3E",LOOKUP(Q51/S$2,{0,0.4,0.45,0.5,0.55,0.6,0.65,0.7,0.75,0.8,1},{0,2,2.25,2.5,2.75,3,3.25,3.5,3.75,4}))))</f>
        <v/>
      </c>
      <c r="T51" s="3" t="str">
        <f>IF(COUNT($A51)=0,"",IF($A51&lt;&gt;DRAFT!$B53,"ERR",IF(DRAFT!BK53="3E","3E",IF(COUNT(DRAFT!BG53,DRAFT!BK53)&gt;0,DRAFT!BL53,""))))</f>
        <v/>
      </c>
      <c r="U51" s="3" t="str">
        <f>IF(COUNT($A51)=0,"",IF(T51="3E","3E",IF(T51="","I",LOOKUP(T51/V$2,{0,0.4,0.45,0.5,0.55,0.6,0.65,0.7,0.75,0.8,1},{"F","D","C","C+","B-","B","B+","A-","A","A+"}))))</f>
        <v/>
      </c>
      <c r="V51" s="2" t="str">
        <f>IF(COUNT($A51)=0,"",IF(T51="","--",IF(T51="3E","3E",LOOKUP(T51/V$2,{0,0.4,0.45,0.5,0.55,0.6,0.65,0.7,0.75,0.8,1},{0,2,2.25,2.5,2.75,3,3.25,3.5,3.75,4}))))</f>
        <v/>
      </c>
      <c r="W51" s="3" t="str">
        <f>IF(COUNT($A51)=0,"",IF($A51&lt;&gt;DRAFT!$B53,"ERR",IF(DRAFT!BT53="3E","3E",IF(COUNT(DRAFT!BP53,DRAFT!BT53)&gt;0,DRAFT!BU53,""))))</f>
        <v/>
      </c>
      <c r="X51" s="3" t="str">
        <f>IF(COUNT($A51)=0,"",IF(W51="3E","3E",IF(W51="","I",LOOKUP(W51/Y$2,{0,0.4,0.45,0.5,0.55,0.6,0.65,0.7,0.75,0.8,1},{"F","D","C","C+","B-","B","B+","A-","A","A+"}))))</f>
        <v/>
      </c>
      <c r="Y51" s="2" t="str">
        <f>IF(COUNT($A51)=0,"",IF(W51="","--",IF(W51="3E","3E",LOOKUP(W51/Y$2,{0,0.4,0.45,0.5,0.55,0.6,0.65,0.7,0.75,0.8,1},{0,2,2.25,2.5,2.75,3,3.25,3.5,3.75,4}))))</f>
        <v/>
      </c>
      <c r="Z51" s="3" t="str">
        <f>IF(COUNT($A51)=0,"",IF($A51&lt;&gt;DRAFT!$B53,"ERR",IF(DRAFT!CC53="3E","3E",IF(COUNT(DRAFT!BY53,DRAFT!CC53)&gt;0,DRAFT!CD53,""))))</f>
        <v/>
      </c>
      <c r="AA51" s="3" t="str">
        <f>IF(COUNT($A51)=0,"",IF(Z51="3E","3E",IF(Z51="","I",LOOKUP(Z51/AB$2,{0,0.4,0.45,0.5,0.55,0.6,0.65,0.7,0.75,0.8,1},{"F","D","C","C+","B-","B","B+","A-","A","A+"}))))</f>
        <v/>
      </c>
      <c r="AB51" s="2" t="str">
        <f>IF(COUNT($A51)=0,"",IF(Z51="","--",IF(Z51="3E","3E",LOOKUP(Z51/AB$2,{0,0.4,0.45,0.5,0.55,0.6,0.65,0.7,0.75,0.8,1},{0,2,2.25,2.5,2.75,3,3.25,3.5,3.75,4}))))</f>
        <v/>
      </c>
      <c r="AC51" s="3" t="str">
        <f>IF(COUNT($A51)=0,"",IF($A51&lt;&gt;DRAFT!$B53,"ERR",IF(DRAFT!CF53&gt;0,DRAFT!CF53,"")))</f>
        <v/>
      </c>
      <c r="AD51" s="3" t="str">
        <f>IF(COUNT($A51)=0,"",IF(AC51="3E","3E",IF(AC51="","I",LOOKUP(AC51/AE$2,{0,0.4,0.45,0.5,0.55,0.6,0.65,0.7,0.75,0.8,1},{"F","D","C","C+","B-","B","B+","A-","A","A+"}))))</f>
        <v/>
      </c>
      <c r="AE51" s="2" t="str">
        <f>IF(COUNT($A51)=0,"",IF(AC51="","--",IF(AC51="3E","3E",LOOKUP(AC51/AE$2,{0,0.4,0.45,0.5,0.55,0.6,0.65,0.7,0.75,0.8,1},{0,2,2.25,2.5,2.75,3,3.25,3.5,3.75,4}))))</f>
        <v/>
      </c>
      <c r="AF51" s="3" t="str">
        <f>IF($A51&lt;&gt;DRAFT!$B53,"ERR",IF(OR(COUNT($A51)=0,COUNT(DRAFT!CI53:CK53,DRAFT!CM53:CO53)=0),"",CEILING(SUM(DRAFT!CL53,DRAFT!CP53),1)))</f>
        <v/>
      </c>
      <c r="AG51" s="3" t="str">
        <f>IF(COUNT($A51)=0,"",IF(AF51="3E","3E",IF(AF51="","I",LOOKUP(AF51/AH$2,{0,0.4,0.45,0.5,0.55,0.6,0.65,0.7,0.75,0.8,1},{"F","D","C","C+","B-","B","B+","A-","A","A+"}))))</f>
        <v/>
      </c>
      <c r="AH51" s="2" t="str">
        <f>IF(COUNT($A51)=0,"",IF(AF51="","--",IF(AF51="3E","3E",LOOKUP(AF51/AH$2,{0,0.4,0.45,0.5,0.55,0.6,0.65,0.7,0.75,0.8,1},{0,2,2.25,2.5,2.75,3,3.25,3.5,3.75,4}))))</f>
        <v/>
      </c>
      <c r="AI51" s="11" t="str">
        <f>IF(OR(COUNT($A51)=0,COUNT(B51:AH51)=0),"",IF(COUNTIF(B51:AH51,"3E")&gt;0,"3E",IF(DRAFT!$A53="R",TRUNC(SUMPRODUCT(RGP,RCP)/TCP,3),TRUNC((SUMPRODUCT(--(IMDGP&gt;0)*IMDGP,IMCP)+CEILING(DRAFT!$CQ53*42,0.25))/TCP,3))))</f>
        <v/>
      </c>
      <c r="AJ51" s="3" t="str">
        <f>IF(OR(COUNT($A51)=0,COUNT(B51:AH51)=0),"",IF(COUNTIF(B51:AH51,"3E")&gt;0,"3E",IF(DRAFT!$A53="R",SUMPRODUCT(--(RGP&gt;=2),RCP),SUMPRODUCT(--(IMDGP&gt;0),--(IMGP=0),IMCP)+DRAFT!$CR53)))</f>
        <v/>
      </c>
      <c r="AK51" s="3" t="str">
        <f>IF(OR(COUNT($A51)=0,COUNT(B51:AH51)=0),"",IF(COUNTIF(B51:AJ51,"3E")&gt;0,"3E",IF(AND(DRAFT!$A53="IM",OR($AI51&gt;DRAFT!$CQ53,$AJ51&gt;DRAFT!$CR53)),"IMPROVED",IF(AND(DRAFT!$A53="IM",$AI51&lt;=DRAFT!$CQ53,$AJ51&lt;=DRAFT!$CR53),"NOT IMPROVED",IF(AND(AH51&gt;=2,AI51&gt;=2,AJ51&gt;=30),"PASS","FAIL")))))</f>
        <v/>
      </c>
      <c r="AL51" s="3" t="str">
        <f t="shared" si="0"/>
        <v/>
      </c>
      <c r="AM51" s="3" t="str">
        <f t="shared" si="1"/>
        <v/>
      </c>
    </row>
    <row r="52" spans="1:39" ht="18.95" customHeight="1" x14ac:dyDescent="0.25">
      <c r="A52" s="4" t="str">
        <f>IF(DRAFT!$B54="","",DRAFT!$B54)</f>
        <v/>
      </c>
      <c r="B52" s="3" t="str">
        <f>IF(COUNT($A52)=0,"",IF($A52&lt;&gt;DRAFT!$B54,"ERR",IF(DRAFT!I54="3E","3E",IF(COUNT(DRAFT!E54,DRAFT!I54)&gt;0,DRAFT!J54,""))))</f>
        <v/>
      </c>
      <c r="C52" s="3" t="str">
        <f>IF(COUNT($A52)=0,"",IF(B52="3E","3E",IF(B52="","I",LOOKUP(B52/D$2,{0,0.4,0.45,0.5,0.55,0.6,0.65,0.7,0.75,0.8,1},{"F","D","C","C+","B-","B","B+","A-","A","A+"}))))</f>
        <v/>
      </c>
      <c r="D52" s="2" t="str">
        <f>IF(COUNT($A52)=0,"",IF(B52="","--",IF(B52="3E","3E",LOOKUP(B52/D$2,{0,0.4,0.45,0.5,0.55,0.6,0.65,0.7,0.75,0.8,1},{0,2,2.25,2.5,2.75,3,3.25,3.5,3.75,4}))))</f>
        <v/>
      </c>
      <c r="E52" s="3" t="str">
        <f>IF(COUNT($A52)=0,"",IF($A52&lt;&gt;DRAFT!$B54,"ERR",IF(DRAFT!R54="3E","3E",IF(COUNT(DRAFT!N54,DRAFT!R54)&gt;0,DRAFT!S54,""))))</f>
        <v/>
      </c>
      <c r="F52" s="3" t="str">
        <f>IF(COUNT($A52)=0,"",IF(E52="3E","3E",IF(E52="","I",LOOKUP(E52/G$2,{0,0.4,0.45,0.5,0.55,0.6,0.65,0.7,0.75,0.8,1},{"F","D","C","C+","B-","B","B+","A-","A","A+"}))))</f>
        <v/>
      </c>
      <c r="G52" s="2" t="str">
        <f>IF(COUNT($A52)=0,"",IF(E52="","--",IF(E52="3E","3E",LOOKUP(E52/G$2,{0,0.4,0.45,0.5,0.55,0.6,0.65,0.7,0.75,0.8,1},{0,2,2.25,2.5,2.75,3,3.25,3.5,3.75,4}))))</f>
        <v/>
      </c>
      <c r="H52" s="3" t="str">
        <f>IF(COUNT($A52)=0,"",IF($A52&lt;&gt;DRAFT!$B54,"ERR",IF(DRAFT!AA54="3E","3E",IF(COUNT(DRAFT!W54,DRAFT!AA54)&gt;0,DRAFT!AB54,""))))</f>
        <v/>
      </c>
      <c r="I52" s="3" t="str">
        <f>IF(COUNT($A52)=0,"",IF(H52="3E","3E",IF(H52="","I",LOOKUP(H52/J$2,{0,0.4,0.45,0.5,0.55,0.6,0.65,0.7,0.75,0.8,1},{"F","D","C","C+","B-","B","B+","A-","A","A+"}))))</f>
        <v/>
      </c>
      <c r="J52" s="2" t="str">
        <f>IF(COUNT($A52)=0,"",IF(H52="","--",IF(H52="3E","3E",LOOKUP(H52/J$2,{0,0.4,0.45,0.5,0.55,0.6,0.65,0.7,0.75,0.8,1},{0,2,2.25,2.5,2.75,3,3.25,3.5,3.75,4}))))</f>
        <v/>
      </c>
      <c r="K52" s="3" t="str">
        <f>IF(COUNT($A52)=0,"",IF($A52&lt;&gt;DRAFT!$B54,"ERR",IF(DRAFT!AJ54="3E","3E",IF(COUNT(DRAFT!AF54,DRAFT!AJ54)&gt;0,DRAFT!AK54,""))))</f>
        <v/>
      </c>
      <c r="L52" s="3" t="str">
        <f>IF(COUNT($A52)=0,"",IF(K52="3E","3E",IF(K52="","I",LOOKUP(K52/M$2,{0,0.4,0.45,0.5,0.55,0.6,0.65,0.7,0.75,0.8,1},{"F","D","C","C+","B-","B","B+","A-","A","A+"}))))</f>
        <v/>
      </c>
      <c r="M52" s="2" t="str">
        <f>IF(COUNT($A52)=0,"",IF(K52="","--",IF(K52="3E","3E",LOOKUP(K52/M$2,{0,0.4,0.45,0.5,0.55,0.6,0.65,0.7,0.75,0.8,1},{0,2,2.25,2.5,2.75,3,3.25,3.5,3.75,4}))))</f>
        <v/>
      </c>
      <c r="N52" s="3" t="str">
        <f>IF(COUNT($A52)=0,"",IF($A52&lt;&gt;DRAFT!$B54,"ERR",IF(DRAFT!AS54="3E","3E",IF(COUNT(DRAFT!AO54,DRAFT!AS54)&gt;0,DRAFT!AT54,""))))</f>
        <v/>
      </c>
      <c r="O52" s="3" t="str">
        <f>IF(COUNT($A52)=0,"",IF(N52="3E","3E",IF(N52="","I",LOOKUP(N52/P$2,{0,0.4,0.45,0.5,0.55,0.6,0.65,0.7,0.75,0.8,1},{"F","D","C","C+","B-","B","B+","A-","A","A+"}))))</f>
        <v/>
      </c>
      <c r="P52" s="2" t="str">
        <f>IF(COUNT($A52)=0,"",IF(N52="","--",IF(N52="3E","3E",LOOKUP(N52/P$2,{0,0.4,0.45,0.5,0.55,0.6,0.65,0.7,0.75,0.8,1},{0,2,2.25,2.5,2.75,3,3.25,3.5,3.75,4}))))</f>
        <v/>
      </c>
      <c r="Q52" s="3" t="str">
        <f>IF(COUNT($A52)=0,"",IF($A52&lt;&gt;DRAFT!$B54,"ERR",IF(DRAFT!BB54="3E","3E",IF(COUNT(DRAFT!AX54,DRAFT!BB54)&gt;0,DRAFT!BC54,""))))</f>
        <v/>
      </c>
      <c r="R52" s="3" t="str">
        <f>IF(COUNT($A52)=0,"",IF(Q52="3E","3E",IF(Q52="","I",LOOKUP(Q52/S$2,{0,0.4,0.45,0.5,0.55,0.6,0.65,0.7,0.75,0.8,1},{"F","D","C","C+","B-","B","B+","A-","A","A+"}))))</f>
        <v/>
      </c>
      <c r="S52" s="2" t="str">
        <f>IF(COUNT($A52)=0,"",IF(Q52="","--",IF(Q52="3E","3E",LOOKUP(Q52/S$2,{0,0.4,0.45,0.5,0.55,0.6,0.65,0.7,0.75,0.8,1},{0,2,2.25,2.5,2.75,3,3.25,3.5,3.75,4}))))</f>
        <v/>
      </c>
      <c r="T52" s="3" t="str">
        <f>IF(COUNT($A52)=0,"",IF($A52&lt;&gt;DRAFT!$B54,"ERR",IF(DRAFT!BK54="3E","3E",IF(COUNT(DRAFT!BG54,DRAFT!BK54)&gt;0,DRAFT!BL54,""))))</f>
        <v/>
      </c>
      <c r="U52" s="3" t="str">
        <f>IF(COUNT($A52)=0,"",IF(T52="3E","3E",IF(T52="","I",LOOKUP(T52/V$2,{0,0.4,0.45,0.5,0.55,0.6,0.65,0.7,0.75,0.8,1},{"F","D","C","C+","B-","B","B+","A-","A","A+"}))))</f>
        <v/>
      </c>
      <c r="V52" s="2" t="str">
        <f>IF(COUNT($A52)=0,"",IF(T52="","--",IF(T52="3E","3E",LOOKUP(T52/V$2,{0,0.4,0.45,0.5,0.55,0.6,0.65,0.7,0.75,0.8,1},{0,2,2.25,2.5,2.75,3,3.25,3.5,3.75,4}))))</f>
        <v/>
      </c>
      <c r="W52" s="3" t="str">
        <f>IF(COUNT($A52)=0,"",IF($A52&lt;&gt;DRAFT!$B54,"ERR",IF(DRAFT!BT54="3E","3E",IF(COUNT(DRAFT!BP54,DRAFT!BT54)&gt;0,DRAFT!BU54,""))))</f>
        <v/>
      </c>
      <c r="X52" s="3" t="str">
        <f>IF(COUNT($A52)=0,"",IF(W52="3E","3E",IF(W52="","I",LOOKUP(W52/Y$2,{0,0.4,0.45,0.5,0.55,0.6,0.65,0.7,0.75,0.8,1},{"F","D","C","C+","B-","B","B+","A-","A","A+"}))))</f>
        <v/>
      </c>
      <c r="Y52" s="2" t="str">
        <f>IF(COUNT($A52)=0,"",IF(W52="","--",IF(W52="3E","3E",LOOKUP(W52/Y$2,{0,0.4,0.45,0.5,0.55,0.6,0.65,0.7,0.75,0.8,1},{0,2,2.25,2.5,2.75,3,3.25,3.5,3.75,4}))))</f>
        <v/>
      </c>
      <c r="Z52" s="3" t="str">
        <f>IF(COUNT($A52)=0,"",IF($A52&lt;&gt;DRAFT!$B54,"ERR",IF(DRAFT!CC54="3E","3E",IF(COUNT(DRAFT!BY54,DRAFT!CC54)&gt;0,DRAFT!CD54,""))))</f>
        <v/>
      </c>
      <c r="AA52" s="3" t="str">
        <f>IF(COUNT($A52)=0,"",IF(Z52="3E","3E",IF(Z52="","I",LOOKUP(Z52/AB$2,{0,0.4,0.45,0.5,0.55,0.6,0.65,0.7,0.75,0.8,1},{"F","D","C","C+","B-","B","B+","A-","A","A+"}))))</f>
        <v/>
      </c>
      <c r="AB52" s="2" t="str">
        <f>IF(COUNT($A52)=0,"",IF(Z52="","--",IF(Z52="3E","3E",LOOKUP(Z52/AB$2,{0,0.4,0.45,0.5,0.55,0.6,0.65,0.7,0.75,0.8,1},{0,2,2.25,2.5,2.75,3,3.25,3.5,3.75,4}))))</f>
        <v/>
      </c>
      <c r="AC52" s="3" t="str">
        <f>IF(COUNT($A52)=0,"",IF($A52&lt;&gt;DRAFT!$B54,"ERR",IF(DRAFT!CF54&gt;0,DRAFT!CF54,"")))</f>
        <v/>
      </c>
      <c r="AD52" s="3" t="str">
        <f>IF(COUNT($A52)=0,"",IF(AC52="3E","3E",IF(AC52="","I",LOOKUP(AC52/AE$2,{0,0.4,0.45,0.5,0.55,0.6,0.65,0.7,0.75,0.8,1},{"F","D","C","C+","B-","B","B+","A-","A","A+"}))))</f>
        <v/>
      </c>
      <c r="AE52" s="2" t="str">
        <f>IF(COUNT($A52)=0,"",IF(AC52="","--",IF(AC52="3E","3E",LOOKUP(AC52/AE$2,{0,0.4,0.45,0.5,0.55,0.6,0.65,0.7,0.75,0.8,1},{0,2,2.25,2.5,2.75,3,3.25,3.5,3.75,4}))))</f>
        <v/>
      </c>
      <c r="AF52" s="3" t="str">
        <f>IF($A52&lt;&gt;DRAFT!$B54,"ERR",IF(OR(COUNT($A52)=0,COUNT(DRAFT!CI54:CK54,DRAFT!CM54:CO54)=0),"",CEILING(SUM(DRAFT!CL54,DRAFT!CP54),1)))</f>
        <v/>
      </c>
      <c r="AG52" s="3" t="str">
        <f>IF(COUNT($A52)=0,"",IF(AF52="3E","3E",IF(AF52="","I",LOOKUP(AF52/AH$2,{0,0.4,0.45,0.5,0.55,0.6,0.65,0.7,0.75,0.8,1},{"F","D","C","C+","B-","B","B+","A-","A","A+"}))))</f>
        <v/>
      </c>
      <c r="AH52" s="2" t="str">
        <f>IF(COUNT($A52)=0,"",IF(AF52="","--",IF(AF52="3E","3E",LOOKUP(AF52/AH$2,{0,0.4,0.45,0.5,0.55,0.6,0.65,0.7,0.75,0.8,1},{0,2,2.25,2.5,2.75,3,3.25,3.5,3.75,4}))))</f>
        <v/>
      </c>
      <c r="AI52" s="11" t="str">
        <f>IF(OR(COUNT($A52)=0,COUNT(B52:AH52)=0),"",IF(COUNTIF(B52:AH52,"3E")&gt;0,"3E",IF(DRAFT!$A54="R",TRUNC(SUMPRODUCT(RGP,RCP)/TCP,3),TRUNC((SUMPRODUCT(--(IMDGP&gt;0)*IMDGP,IMCP)+CEILING(DRAFT!$CQ54*42,0.25))/TCP,3))))</f>
        <v/>
      </c>
      <c r="AJ52" s="3" t="str">
        <f>IF(OR(COUNT($A52)=0,COUNT(B52:AH52)=0),"",IF(COUNTIF(B52:AH52,"3E")&gt;0,"3E",IF(DRAFT!$A54="R",SUMPRODUCT(--(RGP&gt;=2),RCP),SUMPRODUCT(--(IMDGP&gt;0),--(IMGP=0),IMCP)+DRAFT!$CR54)))</f>
        <v/>
      </c>
      <c r="AK52" s="3" t="str">
        <f>IF(OR(COUNT($A52)=0,COUNT(B52:AH52)=0),"",IF(COUNTIF(B52:AJ52,"3E")&gt;0,"3E",IF(AND(DRAFT!$A54="IM",OR($AI52&gt;DRAFT!$CQ54,$AJ52&gt;DRAFT!$CR54)),"IMPROVED",IF(AND(DRAFT!$A54="IM",$AI52&lt;=DRAFT!$CQ54,$AJ52&lt;=DRAFT!$CR54),"NOT IMPROVED",IF(AND(AH52&gt;=2,AI52&gt;=2,AJ52&gt;=30),"PASS","FAIL")))))</f>
        <v/>
      </c>
      <c r="AL52" s="3" t="str">
        <f t="shared" si="0"/>
        <v/>
      </c>
      <c r="AM52" s="3" t="str">
        <f t="shared" si="1"/>
        <v/>
      </c>
    </row>
    <row r="53" spans="1:39" ht="18.95" customHeight="1" x14ac:dyDescent="0.25">
      <c r="A53" s="4" t="str">
        <f>IF(DRAFT!$B55="","",DRAFT!$B55)</f>
        <v/>
      </c>
      <c r="B53" s="3" t="str">
        <f>IF(COUNT($A53)=0,"",IF($A53&lt;&gt;DRAFT!$B55,"ERR",IF(DRAFT!I55="3E","3E",IF(COUNT(DRAFT!E55,DRAFT!I55)&gt;0,DRAFT!J55,""))))</f>
        <v/>
      </c>
      <c r="C53" s="3" t="str">
        <f>IF(COUNT($A53)=0,"",IF(B53="3E","3E",IF(B53="","I",LOOKUP(B53/D$2,{0,0.4,0.45,0.5,0.55,0.6,0.65,0.7,0.75,0.8,1},{"F","D","C","C+","B-","B","B+","A-","A","A+"}))))</f>
        <v/>
      </c>
      <c r="D53" s="2" t="str">
        <f>IF(COUNT($A53)=0,"",IF(B53="","--",IF(B53="3E","3E",LOOKUP(B53/D$2,{0,0.4,0.45,0.5,0.55,0.6,0.65,0.7,0.75,0.8,1},{0,2,2.25,2.5,2.75,3,3.25,3.5,3.75,4}))))</f>
        <v/>
      </c>
      <c r="E53" s="3" t="str">
        <f>IF(COUNT($A53)=0,"",IF($A53&lt;&gt;DRAFT!$B55,"ERR",IF(DRAFT!R55="3E","3E",IF(COUNT(DRAFT!N55,DRAFT!R55)&gt;0,DRAFT!S55,""))))</f>
        <v/>
      </c>
      <c r="F53" s="3" t="str">
        <f>IF(COUNT($A53)=0,"",IF(E53="3E","3E",IF(E53="","I",LOOKUP(E53/G$2,{0,0.4,0.45,0.5,0.55,0.6,0.65,0.7,0.75,0.8,1},{"F","D","C","C+","B-","B","B+","A-","A","A+"}))))</f>
        <v/>
      </c>
      <c r="G53" s="2" t="str">
        <f>IF(COUNT($A53)=0,"",IF(E53="","--",IF(E53="3E","3E",LOOKUP(E53/G$2,{0,0.4,0.45,0.5,0.55,0.6,0.65,0.7,0.75,0.8,1},{0,2,2.25,2.5,2.75,3,3.25,3.5,3.75,4}))))</f>
        <v/>
      </c>
      <c r="H53" s="3" t="str">
        <f>IF(COUNT($A53)=0,"",IF($A53&lt;&gt;DRAFT!$B55,"ERR",IF(DRAFT!AA55="3E","3E",IF(COUNT(DRAFT!W55,DRAFT!AA55)&gt;0,DRAFT!AB55,""))))</f>
        <v/>
      </c>
      <c r="I53" s="3" t="str">
        <f>IF(COUNT($A53)=0,"",IF(H53="3E","3E",IF(H53="","I",LOOKUP(H53/J$2,{0,0.4,0.45,0.5,0.55,0.6,0.65,0.7,0.75,0.8,1},{"F","D","C","C+","B-","B","B+","A-","A","A+"}))))</f>
        <v/>
      </c>
      <c r="J53" s="2" t="str">
        <f>IF(COUNT($A53)=0,"",IF(H53="","--",IF(H53="3E","3E",LOOKUP(H53/J$2,{0,0.4,0.45,0.5,0.55,0.6,0.65,0.7,0.75,0.8,1},{0,2,2.25,2.5,2.75,3,3.25,3.5,3.75,4}))))</f>
        <v/>
      </c>
      <c r="K53" s="3" t="str">
        <f>IF(COUNT($A53)=0,"",IF($A53&lt;&gt;DRAFT!$B55,"ERR",IF(DRAFT!AJ55="3E","3E",IF(COUNT(DRAFT!AF55,DRAFT!AJ55)&gt;0,DRAFT!AK55,""))))</f>
        <v/>
      </c>
      <c r="L53" s="3" t="str">
        <f>IF(COUNT($A53)=0,"",IF(K53="3E","3E",IF(K53="","I",LOOKUP(K53/M$2,{0,0.4,0.45,0.5,0.55,0.6,0.65,0.7,0.75,0.8,1},{"F","D","C","C+","B-","B","B+","A-","A","A+"}))))</f>
        <v/>
      </c>
      <c r="M53" s="2" t="str">
        <f>IF(COUNT($A53)=0,"",IF(K53="","--",IF(K53="3E","3E",LOOKUP(K53/M$2,{0,0.4,0.45,0.5,0.55,0.6,0.65,0.7,0.75,0.8,1},{0,2,2.25,2.5,2.75,3,3.25,3.5,3.75,4}))))</f>
        <v/>
      </c>
      <c r="N53" s="3" t="str">
        <f>IF(COUNT($A53)=0,"",IF($A53&lt;&gt;DRAFT!$B55,"ERR",IF(DRAFT!AS55="3E","3E",IF(COUNT(DRAFT!AO55,DRAFT!AS55)&gt;0,DRAFT!AT55,""))))</f>
        <v/>
      </c>
      <c r="O53" s="3" t="str">
        <f>IF(COUNT($A53)=0,"",IF(N53="3E","3E",IF(N53="","I",LOOKUP(N53/P$2,{0,0.4,0.45,0.5,0.55,0.6,0.65,0.7,0.75,0.8,1},{"F","D","C","C+","B-","B","B+","A-","A","A+"}))))</f>
        <v/>
      </c>
      <c r="P53" s="2" t="str">
        <f>IF(COUNT($A53)=0,"",IF(N53="","--",IF(N53="3E","3E",LOOKUP(N53/P$2,{0,0.4,0.45,0.5,0.55,0.6,0.65,0.7,0.75,0.8,1},{0,2,2.25,2.5,2.75,3,3.25,3.5,3.75,4}))))</f>
        <v/>
      </c>
      <c r="Q53" s="3" t="str">
        <f>IF(COUNT($A53)=0,"",IF($A53&lt;&gt;DRAFT!$B55,"ERR",IF(DRAFT!BB55="3E","3E",IF(COUNT(DRAFT!AX55,DRAFT!BB55)&gt;0,DRAFT!BC55,""))))</f>
        <v/>
      </c>
      <c r="R53" s="3" t="str">
        <f>IF(COUNT($A53)=0,"",IF(Q53="3E","3E",IF(Q53="","I",LOOKUP(Q53/S$2,{0,0.4,0.45,0.5,0.55,0.6,0.65,0.7,0.75,0.8,1},{"F","D","C","C+","B-","B","B+","A-","A","A+"}))))</f>
        <v/>
      </c>
      <c r="S53" s="2" t="str">
        <f>IF(COUNT($A53)=0,"",IF(Q53="","--",IF(Q53="3E","3E",LOOKUP(Q53/S$2,{0,0.4,0.45,0.5,0.55,0.6,0.65,0.7,0.75,0.8,1},{0,2,2.25,2.5,2.75,3,3.25,3.5,3.75,4}))))</f>
        <v/>
      </c>
      <c r="T53" s="3" t="str">
        <f>IF(COUNT($A53)=0,"",IF($A53&lt;&gt;DRAFT!$B55,"ERR",IF(DRAFT!BK55="3E","3E",IF(COUNT(DRAFT!BG55,DRAFT!BK55)&gt;0,DRAFT!BL55,""))))</f>
        <v/>
      </c>
      <c r="U53" s="3" t="str">
        <f>IF(COUNT($A53)=0,"",IF(T53="3E","3E",IF(T53="","I",LOOKUP(T53/V$2,{0,0.4,0.45,0.5,0.55,0.6,0.65,0.7,0.75,0.8,1},{"F","D","C","C+","B-","B","B+","A-","A","A+"}))))</f>
        <v/>
      </c>
      <c r="V53" s="2" t="str">
        <f>IF(COUNT($A53)=0,"",IF(T53="","--",IF(T53="3E","3E",LOOKUP(T53/V$2,{0,0.4,0.45,0.5,0.55,0.6,0.65,0.7,0.75,0.8,1},{0,2,2.25,2.5,2.75,3,3.25,3.5,3.75,4}))))</f>
        <v/>
      </c>
      <c r="W53" s="3" t="str">
        <f>IF(COUNT($A53)=0,"",IF($A53&lt;&gt;DRAFT!$B55,"ERR",IF(DRAFT!BT55="3E","3E",IF(COUNT(DRAFT!BP55,DRAFT!BT55)&gt;0,DRAFT!BU55,""))))</f>
        <v/>
      </c>
      <c r="X53" s="3" t="str">
        <f>IF(COUNT($A53)=0,"",IF(W53="3E","3E",IF(W53="","I",LOOKUP(W53/Y$2,{0,0.4,0.45,0.5,0.55,0.6,0.65,0.7,0.75,0.8,1},{"F","D","C","C+","B-","B","B+","A-","A","A+"}))))</f>
        <v/>
      </c>
      <c r="Y53" s="2" t="str">
        <f>IF(COUNT($A53)=0,"",IF(W53="","--",IF(W53="3E","3E",LOOKUP(W53/Y$2,{0,0.4,0.45,0.5,0.55,0.6,0.65,0.7,0.75,0.8,1},{0,2,2.25,2.5,2.75,3,3.25,3.5,3.75,4}))))</f>
        <v/>
      </c>
      <c r="Z53" s="3" t="str">
        <f>IF(COUNT($A53)=0,"",IF($A53&lt;&gt;DRAFT!$B55,"ERR",IF(DRAFT!CC55="3E","3E",IF(COUNT(DRAFT!BY55,DRAFT!CC55)&gt;0,DRAFT!CD55,""))))</f>
        <v/>
      </c>
      <c r="AA53" s="3" t="str">
        <f>IF(COUNT($A53)=0,"",IF(Z53="3E","3E",IF(Z53="","I",LOOKUP(Z53/AB$2,{0,0.4,0.45,0.5,0.55,0.6,0.65,0.7,0.75,0.8,1},{"F","D","C","C+","B-","B","B+","A-","A","A+"}))))</f>
        <v/>
      </c>
      <c r="AB53" s="2" t="str">
        <f>IF(COUNT($A53)=0,"",IF(Z53="","--",IF(Z53="3E","3E",LOOKUP(Z53/AB$2,{0,0.4,0.45,0.5,0.55,0.6,0.65,0.7,0.75,0.8,1},{0,2,2.25,2.5,2.75,3,3.25,3.5,3.75,4}))))</f>
        <v/>
      </c>
      <c r="AC53" s="3" t="str">
        <f>IF(COUNT($A53)=0,"",IF($A53&lt;&gt;DRAFT!$B55,"ERR",IF(DRAFT!CF55&gt;0,DRAFT!CF55,"")))</f>
        <v/>
      </c>
      <c r="AD53" s="3" t="str">
        <f>IF(COUNT($A53)=0,"",IF(AC53="3E","3E",IF(AC53="","I",LOOKUP(AC53/AE$2,{0,0.4,0.45,0.5,0.55,0.6,0.65,0.7,0.75,0.8,1},{"F","D","C","C+","B-","B","B+","A-","A","A+"}))))</f>
        <v/>
      </c>
      <c r="AE53" s="2" t="str">
        <f>IF(COUNT($A53)=0,"",IF(AC53="","--",IF(AC53="3E","3E",LOOKUP(AC53/AE$2,{0,0.4,0.45,0.5,0.55,0.6,0.65,0.7,0.75,0.8,1},{0,2,2.25,2.5,2.75,3,3.25,3.5,3.75,4}))))</f>
        <v/>
      </c>
      <c r="AF53" s="3" t="str">
        <f>IF($A53&lt;&gt;DRAFT!$B55,"ERR",IF(OR(COUNT($A53)=0,COUNT(DRAFT!CI55:CK55,DRAFT!CM55:CO55)=0),"",CEILING(SUM(DRAFT!CL55,DRAFT!CP55),1)))</f>
        <v/>
      </c>
      <c r="AG53" s="3" t="str">
        <f>IF(COUNT($A53)=0,"",IF(AF53="3E","3E",IF(AF53="","I",LOOKUP(AF53/AH$2,{0,0.4,0.45,0.5,0.55,0.6,0.65,0.7,0.75,0.8,1},{"F","D","C","C+","B-","B","B+","A-","A","A+"}))))</f>
        <v/>
      </c>
      <c r="AH53" s="2" t="str">
        <f>IF(COUNT($A53)=0,"",IF(AF53="","--",IF(AF53="3E","3E",LOOKUP(AF53/AH$2,{0,0.4,0.45,0.5,0.55,0.6,0.65,0.7,0.75,0.8,1},{0,2,2.25,2.5,2.75,3,3.25,3.5,3.75,4}))))</f>
        <v/>
      </c>
      <c r="AI53" s="11" t="str">
        <f>IF(OR(COUNT($A53)=0,COUNT(B53:AH53)=0),"",IF(COUNTIF(B53:AH53,"3E")&gt;0,"3E",IF(DRAFT!$A55="R",TRUNC(SUMPRODUCT(RGP,RCP)/TCP,3),TRUNC((SUMPRODUCT(--(IMDGP&gt;0)*IMDGP,IMCP)+CEILING(DRAFT!$CQ55*42,0.25))/TCP,3))))</f>
        <v/>
      </c>
      <c r="AJ53" s="3" t="str">
        <f>IF(OR(COUNT($A53)=0,COUNT(B53:AH53)=0),"",IF(COUNTIF(B53:AH53,"3E")&gt;0,"3E",IF(DRAFT!$A55="R",SUMPRODUCT(--(RGP&gt;=2),RCP),SUMPRODUCT(--(IMDGP&gt;0),--(IMGP=0),IMCP)+DRAFT!$CR55)))</f>
        <v/>
      </c>
      <c r="AK53" s="3" t="str">
        <f>IF(OR(COUNT($A53)=0,COUNT(B53:AH53)=0),"",IF(COUNTIF(B53:AJ53,"3E")&gt;0,"3E",IF(AND(DRAFT!$A55="IM",OR($AI53&gt;DRAFT!$CQ55,$AJ53&gt;DRAFT!$CR55)),"IMPROVED",IF(AND(DRAFT!$A55="IM",$AI53&lt;=DRAFT!$CQ55,$AJ53&lt;=DRAFT!$CR55),"NOT IMPROVED",IF(AND(AH53&gt;=2,AI53&gt;=2,AJ53&gt;=30),"PASS","FAIL")))))</f>
        <v/>
      </c>
      <c r="AL53" s="3" t="str">
        <f t="shared" si="0"/>
        <v/>
      </c>
      <c r="AM53" s="3" t="str">
        <f t="shared" si="1"/>
        <v/>
      </c>
    </row>
    <row r="54" spans="1:39" ht="18.95" customHeight="1" x14ac:dyDescent="0.25">
      <c r="A54" s="4" t="str">
        <f>IF(DRAFT!$B56="","",DRAFT!$B56)</f>
        <v/>
      </c>
      <c r="B54" s="3" t="str">
        <f>IF(COUNT($A54)=0,"",IF($A54&lt;&gt;DRAFT!$B56,"ERR",IF(DRAFT!I56="3E","3E",IF(COUNT(DRAFT!E56,DRAFT!I56)&gt;0,DRAFT!J56,""))))</f>
        <v/>
      </c>
      <c r="C54" s="3" t="str">
        <f>IF(COUNT($A54)=0,"",IF(B54="3E","3E",IF(B54="","I",LOOKUP(B54/D$2,{0,0.4,0.45,0.5,0.55,0.6,0.65,0.7,0.75,0.8,1},{"F","D","C","C+","B-","B","B+","A-","A","A+"}))))</f>
        <v/>
      </c>
      <c r="D54" s="2" t="str">
        <f>IF(COUNT($A54)=0,"",IF(B54="","--",IF(B54="3E","3E",LOOKUP(B54/D$2,{0,0.4,0.45,0.5,0.55,0.6,0.65,0.7,0.75,0.8,1},{0,2,2.25,2.5,2.75,3,3.25,3.5,3.75,4}))))</f>
        <v/>
      </c>
      <c r="E54" s="3" t="str">
        <f>IF(COUNT($A54)=0,"",IF($A54&lt;&gt;DRAFT!$B56,"ERR",IF(DRAFT!R56="3E","3E",IF(COUNT(DRAFT!N56,DRAFT!R56)&gt;0,DRAFT!S56,""))))</f>
        <v/>
      </c>
      <c r="F54" s="3" t="str">
        <f>IF(COUNT($A54)=0,"",IF(E54="3E","3E",IF(E54="","I",LOOKUP(E54/G$2,{0,0.4,0.45,0.5,0.55,0.6,0.65,0.7,0.75,0.8,1},{"F","D","C","C+","B-","B","B+","A-","A","A+"}))))</f>
        <v/>
      </c>
      <c r="G54" s="2" t="str">
        <f>IF(COUNT($A54)=0,"",IF(E54="","--",IF(E54="3E","3E",LOOKUP(E54/G$2,{0,0.4,0.45,0.5,0.55,0.6,0.65,0.7,0.75,0.8,1},{0,2,2.25,2.5,2.75,3,3.25,3.5,3.75,4}))))</f>
        <v/>
      </c>
      <c r="H54" s="3" t="str">
        <f>IF(COUNT($A54)=0,"",IF($A54&lt;&gt;DRAFT!$B56,"ERR",IF(DRAFT!AA56="3E","3E",IF(COUNT(DRAFT!W56,DRAFT!AA56)&gt;0,DRAFT!AB56,""))))</f>
        <v/>
      </c>
      <c r="I54" s="3" t="str">
        <f>IF(COUNT($A54)=0,"",IF(H54="3E","3E",IF(H54="","I",LOOKUP(H54/J$2,{0,0.4,0.45,0.5,0.55,0.6,0.65,0.7,0.75,0.8,1},{"F","D","C","C+","B-","B","B+","A-","A","A+"}))))</f>
        <v/>
      </c>
      <c r="J54" s="2" t="str">
        <f>IF(COUNT($A54)=0,"",IF(H54="","--",IF(H54="3E","3E",LOOKUP(H54/J$2,{0,0.4,0.45,0.5,0.55,0.6,0.65,0.7,0.75,0.8,1},{0,2,2.25,2.5,2.75,3,3.25,3.5,3.75,4}))))</f>
        <v/>
      </c>
      <c r="K54" s="3" t="str">
        <f>IF(COUNT($A54)=0,"",IF($A54&lt;&gt;DRAFT!$B56,"ERR",IF(DRAFT!AJ56="3E","3E",IF(COUNT(DRAFT!AF56,DRAFT!AJ56)&gt;0,DRAFT!AK56,""))))</f>
        <v/>
      </c>
      <c r="L54" s="3" t="str">
        <f>IF(COUNT($A54)=0,"",IF(K54="3E","3E",IF(K54="","I",LOOKUP(K54/M$2,{0,0.4,0.45,0.5,0.55,0.6,0.65,0.7,0.75,0.8,1},{"F","D","C","C+","B-","B","B+","A-","A","A+"}))))</f>
        <v/>
      </c>
      <c r="M54" s="2" t="str">
        <f>IF(COUNT($A54)=0,"",IF(K54="","--",IF(K54="3E","3E",LOOKUP(K54/M$2,{0,0.4,0.45,0.5,0.55,0.6,0.65,0.7,0.75,0.8,1},{0,2,2.25,2.5,2.75,3,3.25,3.5,3.75,4}))))</f>
        <v/>
      </c>
      <c r="N54" s="3" t="str">
        <f>IF(COUNT($A54)=0,"",IF($A54&lt;&gt;DRAFT!$B56,"ERR",IF(DRAFT!AS56="3E","3E",IF(COUNT(DRAFT!AO56,DRAFT!AS56)&gt;0,DRAFT!AT56,""))))</f>
        <v/>
      </c>
      <c r="O54" s="3" t="str">
        <f>IF(COUNT($A54)=0,"",IF(N54="3E","3E",IF(N54="","I",LOOKUP(N54/P$2,{0,0.4,0.45,0.5,0.55,0.6,0.65,0.7,0.75,0.8,1},{"F","D","C","C+","B-","B","B+","A-","A","A+"}))))</f>
        <v/>
      </c>
      <c r="P54" s="2" t="str">
        <f>IF(COUNT($A54)=0,"",IF(N54="","--",IF(N54="3E","3E",LOOKUP(N54/P$2,{0,0.4,0.45,0.5,0.55,0.6,0.65,0.7,0.75,0.8,1},{0,2,2.25,2.5,2.75,3,3.25,3.5,3.75,4}))))</f>
        <v/>
      </c>
      <c r="Q54" s="3" t="str">
        <f>IF(COUNT($A54)=0,"",IF($A54&lt;&gt;DRAFT!$B56,"ERR",IF(DRAFT!BB56="3E","3E",IF(COUNT(DRAFT!AX56,DRAFT!BB56)&gt;0,DRAFT!BC56,""))))</f>
        <v/>
      </c>
      <c r="R54" s="3" t="str">
        <f>IF(COUNT($A54)=0,"",IF(Q54="3E","3E",IF(Q54="","I",LOOKUP(Q54/S$2,{0,0.4,0.45,0.5,0.55,0.6,0.65,0.7,0.75,0.8,1},{"F","D","C","C+","B-","B","B+","A-","A","A+"}))))</f>
        <v/>
      </c>
      <c r="S54" s="2" t="str">
        <f>IF(COUNT($A54)=0,"",IF(Q54="","--",IF(Q54="3E","3E",LOOKUP(Q54/S$2,{0,0.4,0.45,0.5,0.55,0.6,0.65,0.7,0.75,0.8,1},{0,2,2.25,2.5,2.75,3,3.25,3.5,3.75,4}))))</f>
        <v/>
      </c>
      <c r="T54" s="3" t="str">
        <f>IF(COUNT($A54)=0,"",IF($A54&lt;&gt;DRAFT!$B56,"ERR",IF(DRAFT!BK56="3E","3E",IF(COUNT(DRAFT!BG56,DRAFT!BK56)&gt;0,DRAFT!BL56,""))))</f>
        <v/>
      </c>
      <c r="U54" s="3" t="str">
        <f>IF(COUNT($A54)=0,"",IF(T54="3E","3E",IF(T54="","I",LOOKUP(T54/V$2,{0,0.4,0.45,0.5,0.55,0.6,0.65,0.7,0.75,0.8,1},{"F","D","C","C+","B-","B","B+","A-","A","A+"}))))</f>
        <v/>
      </c>
      <c r="V54" s="2" t="str">
        <f>IF(COUNT($A54)=0,"",IF(T54="","--",IF(T54="3E","3E",LOOKUP(T54/V$2,{0,0.4,0.45,0.5,0.55,0.6,0.65,0.7,0.75,0.8,1},{0,2,2.25,2.5,2.75,3,3.25,3.5,3.75,4}))))</f>
        <v/>
      </c>
      <c r="W54" s="3" t="str">
        <f>IF(COUNT($A54)=0,"",IF($A54&lt;&gt;DRAFT!$B56,"ERR",IF(DRAFT!BT56="3E","3E",IF(COUNT(DRAFT!BP56,DRAFT!BT56)&gt;0,DRAFT!BU56,""))))</f>
        <v/>
      </c>
      <c r="X54" s="3" t="str">
        <f>IF(COUNT($A54)=0,"",IF(W54="3E","3E",IF(W54="","I",LOOKUP(W54/Y$2,{0,0.4,0.45,0.5,0.55,0.6,0.65,0.7,0.75,0.8,1},{"F","D","C","C+","B-","B","B+","A-","A","A+"}))))</f>
        <v/>
      </c>
      <c r="Y54" s="2" t="str">
        <f>IF(COUNT($A54)=0,"",IF(W54="","--",IF(W54="3E","3E",LOOKUP(W54/Y$2,{0,0.4,0.45,0.5,0.55,0.6,0.65,0.7,0.75,0.8,1},{0,2,2.25,2.5,2.75,3,3.25,3.5,3.75,4}))))</f>
        <v/>
      </c>
      <c r="Z54" s="3" t="str">
        <f>IF(COUNT($A54)=0,"",IF($A54&lt;&gt;DRAFT!$B56,"ERR",IF(DRAFT!CC56="3E","3E",IF(COUNT(DRAFT!BY56,DRAFT!CC56)&gt;0,DRAFT!CD56,""))))</f>
        <v/>
      </c>
      <c r="AA54" s="3" t="str">
        <f>IF(COUNT($A54)=0,"",IF(Z54="3E","3E",IF(Z54="","I",LOOKUP(Z54/AB$2,{0,0.4,0.45,0.5,0.55,0.6,0.65,0.7,0.75,0.8,1},{"F","D","C","C+","B-","B","B+","A-","A","A+"}))))</f>
        <v/>
      </c>
      <c r="AB54" s="2" t="str">
        <f>IF(COUNT($A54)=0,"",IF(Z54="","--",IF(Z54="3E","3E",LOOKUP(Z54/AB$2,{0,0.4,0.45,0.5,0.55,0.6,0.65,0.7,0.75,0.8,1},{0,2,2.25,2.5,2.75,3,3.25,3.5,3.75,4}))))</f>
        <v/>
      </c>
      <c r="AC54" s="3" t="str">
        <f>IF(COUNT($A54)=0,"",IF($A54&lt;&gt;DRAFT!$B56,"ERR",IF(DRAFT!CF56&gt;0,DRAFT!CF56,"")))</f>
        <v/>
      </c>
      <c r="AD54" s="3" t="str">
        <f>IF(COUNT($A54)=0,"",IF(AC54="3E","3E",IF(AC54="","I",LOOKUP(AC54/AE$2,{0,0.4,0.45,0.5,0.55,0.6,0.65,0.7,0.75,0.8,1},{"F","D","C","C+","B-","B","B+","A-","A","A+"}))))</f>
        <v/>
      </c>
      <c r="AE54" s="2" t="str">
        <f>IF(COUNT($A54)=0,"",IF(AC54="","--",IF(AC54="3E","3E",LOOKUP(AC54/AE$2,{0,0.4,0.45,0.5,0.55,0.6,0.65,0.7,0.75,0.8,1},{0,2,2.25,2.5,2.75,3,3.25,3.5,3.75,4}))))</f>
        <v/>
      </c>
      <c r="AF54" s="3" t="str">
        <f>IF($A54&lt;&gt;DRAFT!$B56,"ERR",IF(OR(COUNT($A54)=0,COUNT(DRAFT!CI56:CK56,DRAFT!CM56:CO56)=0),"",CEILING(SUM(DRAFT!CL56,DRAFT!CP56),1)))</f>
        <v/>
      </c>
      <c r="AG54" s="3" t="str">
        <f>IF(COUNT($A54)=0,"",IF(AF54="3E","3E",IF(AF54="","I",LOOKUP(AF54/AH$2,{0,0.4,0.45,0.5,0.55,0.6,0.65,0.7,0.75,0.8,1},{"F","D","C","C+","B-","B","B+","A-","A","A+"}))))</f>
        <v/>
      </c>
      <c r="AH54" s="2" t="str">
        <f>IF(COUNT($A54)=0,"",IF(AF54="","--",IF(AF54="3E","3E",LOOKUP(AF54/AH$2,{0,0.4,0.45,0.5,0.55,0.6,0.65,0.7,0.75,0.8,1},{0,2,2.25,2.5,2.75,3,3.25,3.5,3.75,4}))))</f>
        <v/>
      </c>
      <c r="AI54" s="11" t="str">
        <f>IF(OR(COUNT($A54)=0,COUNT(B54:AH54)=0),"",IF(COUNTIF(B54:AH54,"3E")&gt;0,"3E",IF(DRAFT!$A56="R",TRUNC(SUMPRODUCT(RGP,RCP)/TCP,3),TRUNC((SUMPRODUCT(--(IMDGP&gt;0)*IMDGP,IMCP)+CEILING(DRAFT!$CQ56*42,0.25))/TCP,3))))</f>
        <v/>
      </c>
      <c r="AJ54" s="3" t="str">
        <f>IF(OR(COUNT($A54)=0,COUNT(B54:AH54)=0),"",IF(COUNTIF(B54:AH54,"3E")&gt;0,"3E",IF(DRAFT!$A56="R",SUMPRODUCT(--(RGP&gt;=2),RCP),SUMPRODUCT(--(IMDGP&gt;0),--(IMGP=0),IMCP)+DRAFT!$CR56)))</f>
        <v/>
      </c>
      <c r="AK54" s="3" t="str">
        <f>IF(OR(COUNT($A54)=0,COUNT(B54:AH54)=0),"",IF(COUNTIF(B54:AJ54,"3E")&gt;0,"3E",IF(AND(DRAFT!$A56="IM",OR($AI54&gt;DRAFT!$CQ56,$AJ54&gt;DRAFT!$CR56)),"IMPROVED",IF(AND(DRAFT!$A56="IM",$AI54&lt;=DRAFT!$CQ56,$AJ54&lt;=DRAFT!$CR56),"NOT IMPROVED",IF(AND(AH54&gt;=2,AI54&gt;=2,AJ54&gt;=30),"PASS","FAIL")))))</f>
        <v/>
      </c>
      <c r="AL54" s="3" t="str">
        <f t="shared" si="0"/>
        <v/>
      </c>
      <c r="AM54" s="3" t="str">
        <f t="shared" si="1"/>
        <v/>
      </c>
    </row>
    <row r="55" spans="1:39" ht="18.95" customHeight="1" x14ac:dyDescent="0.25">
      <c r="A55" s="4" t="str">
        <f>IF(DRAFT!$B57="","",DRAFT!$B57)</f>
        <v/>
      </c>
      <c r="B55" s="3" t="str">
        <f>IF(COUNT($A55)=0,"",IF($A55&lt;&gt;DRAFT!$B57,"ERR",IF(DRAFT!I57="3E","3E",IF(COUNT(DRAFT!E57,DRAFT!I57)&gt;0,DRAFT!J57,""))))</f>
        <v/>
      </c>
      <c r="C55" s="3" t="str">
        <f>IF(COUNT($A55)=0,"",IF(B55="3E","3E",IF(B55="","I",LOOKUP(B55/D$2,{0,0.4,0.45,0.5,0.55,0.6,0.65,0.7,0.75,0.8,1},{"F","D","C","C+","B-","B","B+","A-","A","A+"}))))</f>
        <v/>
      </c>
      <c r="D55" s="2" t="str">
        <f>IF(COUNT($A55)=0,"",IF(B55="","--",IF(B55="3E","3E",LOOKUP(B55/D$2,{0,0.4,0.45,0.5,0.55,0.6,0.65,0.7,0.75,0.8,1},{0,2,2.25,2.5,2.75,3,3.25,3.5,3.75,4}))))</f>
        <v/>
      </c>
      <c r="E55" s="3" t="str">
        <f>IF(COUNT($A55)=0,"",IF($A55&lt;&gt;DRAFT!$B57,"ERR",IF(DRAFT!R57="3E","3E",IF(COUNT(DRAFT!N57,DRAFT!R57)&gt;0,DRAFT!S57,""))))</f>
        <v/>
      </c>
      <c r="F55" s="3" t="str">
        <f>IF(COUNT($A55)=0,"",IF(E55="3E","3E",IF(E55="","I",LOOKUP(E55/G$2,{0,0.4,0.45,0.5,0.55,0.6,0.65,0.7,0.75,0.8,1},{"F","D","C","C+","B-","B","B+","A-","A","A+"}))))</f>
        <v/>
      </c>
      <c r="G55" s="2" t="str">
        <f>IF(COUNT($A55)=0,"",IF(E55="","--",IF(E55="3E","3E",LOOKUP(E55/G$2,{0,0.4,0.45,0.5,0.55,0.6,0.65,0.7,0.75,0.8,1},{0,2,2.25,2.5,2.75,3,3.25,3.5,3.75,4}))))</f>
        <v/>
      </c>
      <c r="H55" s="3" t="str">
        <f>IF(COUNT($A55)=0,"",IF($A55&lt;&gt;DRAFT!$B57,"ERR",IF(DRAFT!AA57="3E","3E",IF(COUNT(DRAFT!W57,DRAFT!AA57)&gt;0,DRAFT!AB57,""))))</f>
        <v/>
      </c>
      <c r="I55" s="3" t="str">
        <f>IF(COUNT($A55)=0,"",IF(H55="3E","3E",IF(H55="","I",LOOKUP(H55/J$2,{0,0.4,0.45,0.5,0.55,0.6,0.65,0.7,0.75,0.8,1},{"F","D","C","C+","B-","B","B+","A-","A","A+"}))))</f>
        <v/>
      </c>
      <c r="J55" s="2" t="str">
        <f>IF(COUNT($A55)=0,"",IF(H55="","--",IF(H55="3E","3E",LOOKUP(H55/J$2,{0,0.4,0.45,0.5,0.55,0.6,0.65,0.7,0.75,0.8,1},{0,2,2.25,2.5,2.75,3,3.25,3.5,3.75,4}))))</f>
        <v/>
      </c>
      <c r="K55" s="3" t="str">
        <f>IF(COUNT($A55)=0,"",IF($A55&lt;&gt;DRAFT!$B57,"ERR",IF(DRAFT!AJ57="3E","3E",IF(COUNT(DRAFT!AF57,DRAFT!AJ57)&gt;0,DRAFT!AK57,""))))</f>
        <v/>
      </c>
      <c r="L55" s="3" t="str">
        <f>IF(COUNT($A55)=0,"",IF(K55="3E","3E",IF(K55="","I",LOOKUP(K55/M$2,{0,0.4,0.45,0.5,0.55,0.6,0.65,0.7,0.75,0.8,1},{"F","D","C","C+","B-","B","B+","A-","A","A+"}))))</f>
        <v/>
      </c>
      <c r="M55" s="2" t="str">
        <f>IF(COUNT($A55)=0,"",IF(K55="","--",IF(K55="3E","3E",LOOKUP(K55/M$2,{0,0.4,0.45,0.5,0.55,0.6,0.65,0.7,0.75,0.8,1},{0,2,2.25,2.5,2.75,3,3.25,3.5,3.75,4}))))</f>
        <v/>
      </c>
      <c r="N55" s="3" t="str">
        <f>IF(COUNT($A55)=0,"",IF($A55&lt;&gt;DRAFT!$B57,"ERR",IF(DRAFT!AS57="3E","3E",IF(COUNT(DRAFT!AO57,DRAFT!AS57)&gt;0,DRAFT!AT57,""))))</f>
        <v/>
      </c>
      <c r="O55" s="3" t="str">
        <f>IF(COUNT($A55)=0,"",IF(N55="3E","3E",IF(N55="","I",LOOKUP(N55/P$2,{0,0.4,0.45,0.5,0.55,0.6,0.65,0.7,0.75,0.8,1},{"F","D","C","C+","B-","B","B+","A-","A","A+"}))))</f>
        <v/>
      </c>
      <c r="P55" s="2" t="str">
        <f>IF(COUNT($A55)=0,"",IF(N55="","--",IF(N55="3E","3E",LOOKUP(N55/P$2,{0,0.4,0.45,0.5,0.55,0.6,0.65,0.7,0.75,0.8,1},{0,2,2.25,2.5,2.75,3,3.25,3.5,3.75,4}))))</f>
        <v/>
      </c>
      <c r="Q55" s="3" t="str">
        <f>IF(COUNT($A55)=0,"",IF($A55&lt;&gt;DRAFT!$B57,"ERR",IF(DRAFT!BB57="3E","3E",IF(COUNT(DRAFT!AX57,DRAFT!BB57)&gt;0,DRAFT!BC57,""))))</f>
        <v/>
      </c>
      <c r="R55" s="3" t="str">
        <f>IF(COUNT($A55)=0,"",IF(Q55="3E","3E",IF(Q55="","I",LOOKUP(Q55/S$2,{0,0.4,0.45,0.5,0.55,0.6,0.65,0.7,0.75,0.8,1},{"F","D","C","C+","B-","B","B+","A-","A","A+"}))))</f>
        <v/>
      </c>
      <c r="S55" s="2" t="str">
        <f>IF(COUNT($A55)=0,"",IF(Q55="","--",IF(Q55="3E","3E",LOOKUP(Q55/S$2,{0,0.4,0.45,0.5,0.55,0.6,0.65,0.7,0.75,0.8,1},{0,2,2.25,2.5,2.75,3,3.25,3.5,3.75,4}))))</f>
        <v/>
      </c>
      <c r="T55" s="3" t="str">
        <f>IF(COUNT($A55)=0,"",IF($A55&lt;&gt;DRAFT!$B57,"ERR",IF(DRAFT!BK57="3E","3E",IF(COUNT(DRAFT!BG57,DRAFT!BK57)&gt;0,DRAFT!BL57,""))))</f>
        <v/>
      </c>
      <c r="U55" s="3" t="str">
        <f>IF(COUNT($A55)=0,"",IF(T55="3E","3E",IF(T55="","I",LOOKUP(T55/V$2,{0,0.4,0.45,0.5,0.55,0.6,0.65,0.7,0.75,0.8,1},{"F","D","C","C+","B-","B","B+","A-","A","A+"}))))</f>
        <v/>
      </c>
      <c r="V55" s="2" t="str">
        <f>IF(COUNT($A55)=0,"",IF(T55="","--",IF(T55="3E","3E",LOOKUP(T55/V$2,{0,0.4,0.45,0.5,0.55,0.6,0.65,0.7,0.75,0.8,1},{0,2,2.25,2.5,2.75,3,3.25,3.5,3.75,4}))))</f>
        <v/>
      </c>
      <c r="W55" s="3" t="str">
        <f>IF(COUNT($A55)=0,"",IF($A55&lt;&gt;DRAFT!$B57,"ERR",IF(DRAFT!BT57="3E","3E",IF(COUNT(DRAFT!BP57,DRAFT!BT57)&gt;0,DRAFT!BU57,""))))</f>
        <v/>
      </c>
      <c r="X55" s="3" t="str">
        <f>IF(COUNT($A55)=0,"",IF(W55="3E","3E",IF(W55="","I",LOOKUP(W55/Y$2,{0,0.4,0.45,0.5,0.55,0.6,0.65,0.7,0.75,0.8,1},{"F","D","C","C+","B-","B","B+","A-","A","A+"}))))</f>
        <v/>
      </c>
      <c r="Y55" s="2" t="str">
        <f>IF(COUNT($A55)=0,"",IF(W55="","--",IF(W55="3E","3E",LOOKUP(W55/Y$2,{0,0.4,0.45,0.5,0.55,0.6,0.65,0.7,0.75,0.8,1},{0,2,2.25,2.5,2.75,3,3.25,3.5,3.75,4}))))</f>
        <v/>
      </c>
      <c r="Z55" s="3" t="str">
        <f>IF(COUNT($A55)=0,"",IF($A55&lt;&gt;DRAFT!$B57,"ERR",IF(DRAFT!CC57="3E","3E",IF(COUNT(DRAFT!BY57,DRAFT!CC57)&gt;0,DRAFT!CD57,""))))</f>
        <v/>
      </c>
      <c r="AA55" s="3" t="str">
        <f>IF(COUNT($A55)=0,"",IF(Z55="3E","3E",IF(Z55="","I",LOOKUP(Z55/AB$2,{0,0.4,0.45,0.5,0.55,0.6,0.65,0.7,0.75,0.8,1},{"F","D","C","C+","B-","B","B+","A-","A","A+"}))))</f>
        <v/>
      </c>
      <c r="AB55" s="2" t="str">
        <f>IF(COUNT($A55)=0,"",IF(Z55="","--",IF(Z55="3E","3E",LOOKUP(Z55/AB$2,{0,0.4,0.45,0.5,0.55,0.6,0.65,0.7,0.75,0.8,1},{0,2,2.25,2.5,2.75,3,3.25,3.5,3.75,4}))))</f>
        <v/>
      </c>
      <c r="AC55" s="3" t="str">
        <f>IF(COUNT($A55)=0,"",IF($A55&lt;&gt;DRAFT!$B57,"ERR",IF(DRAFT!CF57&gt;0,DRAFT!CF57,"")))</f>
        <v/>
      </c>
      <c r="AD55" s="3" t="str">
        <f>IF(COUNT($A55)=0,"",IF(AC55="3E","3E",IF(AC55="","I",LOOKUP(AC55/AE$2,{0,0.4,0.45,0.5,0.55,0.6,0.65,0.7,0.75,0.8,1},{"F","D","C","C+","B-","B","B+","A-","A","A+"}))))</f>
        <v/>
      </c>
      <c r="AE55" s="2" t="str">
        <f>IF(COUNT($A55)=0,"",IF(AC55="","--",IF(AC55="3E","3E",LOOKUP(AC55/AE$2,{0,0.4,0.45,0.5,0.55,0.6,0.65,0.7,0.75,0.8,1},{0,2,2.25,2.5,2.75,3,3.25,3.5,3.75,4}))))</f>
        <v/>
      </c>
      <c r="AF55" s="3" t="str">
        <f>IF($A55&lt;&gt;DRAFT!$B57,"ERR",IF(OR(COUNT($A55)=0,COUNT(DRAFT!CI57:CK57,DRAFT!CM57:CO57)=0),"",CEILING(SUM(DRAFT!CL57,DRAFT!CP57),1)))</f>
        <v/>
      </c>
      <c r="AG55" s="3" t="str">
        <f>IF(COUNT($A55)=0,"",IF(AF55="3E","3E",IF(AF55="","I",LOOKUP(AF55/AH$2,{0,0.4,0.45,0.5,0.55,0.6,0.65,0.7,0.75,0.8,1},{"F","D","C","C+","B-","B","B+","A-","A","A+"}))))</f>
        <v/>
      </c>
      <c r="AH55" s="2" t="str">
        <f>IF(COUNT($A55)=0,"",IF(AF55="","--",IF(AF55="3E","3E",LOOKUP(AF55/AH$2,{0,0.4,0.45,0.5,0.55,0.6,0.65,0.7,0.75,0.8,1},{0,2,2.25,2.5,2.75,3,3.25,3.5,3.75,4}))))</f>
        <v/>
      </c>
      <c r="AI55" s="11" t="str">
        <f>IF(OR(COUNT($A55)=0,COUNT(B55:AH55)=0),"",IF(COUNTIF(B55:AH55,"3E")&gt;0,"3E",IF(DRAFT!$A57="R",TRUNC(SUMPRODUCT(RGP,RCP)/TCP,3),TRUNC((SUMPRODUCT(--(IMDGP&gt;0)*IMDGP,IMCP)+CEILING(DRAFT!$CQ57*42,0.25))/TCP,3))))</f>
        <v/>
      </c>
      <c r="AJ55" s="3" t="str">
        <f>IF(OR(COUNT($A55)=0,COUNT(B55:AH55)=0),"",IF(COUNTIF(B55:AH55,"3E")&gt;0,"3E",IF(DRAFT!$A57="R",SUMPRODUCT(--(RGP&gt;=2),RCP),SUMPRODUCT(--(IMDGP&gt;0),--(IMGP=0),IMCP)+DRAFT!$CR57)))</f>
        <v/>
      </c>
      <c r="AK55" s="3" t="str">
        <f>IF(OR(COUNT($A55)=0,COUNT(B55:AH55)=0),"",IF(COUNTIF(B55:AJ55,"3E")&gt;0,"3E",IF(AND(DRAFT!$A57="IM",OR($AI55&gt;DRAFT!$CQ57,$AJ55&gt;DRAFT!$CR57)),"IMPROVED",IF(AND(DRAFT!$A57="IM",$AI55&lt;=DRAFT!$CQ57,$AJ55&lt;=DRAFT!$CR57),"NOT IMPROVED",IF(AND(AH55&gt;=2,AI55&gt;=2,AJ55&gt;=30),"PASS","FAIL")))))</f>
        <v/>
      </c>
      <c r="AL55" s="3" t="str">
        <f t="shared" si="0"/>
        <v/>
      </c>
      <c r="AM55" s="3" t="str">
        <f t="shared" si="1"/>
        <v/>
      </c>
    </row>
    <row r="56" spans="1:39" ht="18.95" customHeight="1" x14ac:dyDescent="0.25">
      <c r="A56" s="4" t="str">
        <f>IF(DRAFT!$B58="","",DRAFT!$B58)</f>
        <v/>
      </c>
      <c r="B56" s="3" t="str">
        <f>IF(COUNT($A56)=0,"",IF($A56&lt;&gt;DRAFT!$B58,"ERR",IF(DRAFT!I58="3E","3E",IF(COUNT(DRAFT!E58,DRAFT!I58)&gt;0,DRAFT!J58,""))))</f>
        <v/>
      </c>
      <c r="C56" s="3" t="str">
        <f>IF(COUNT($A56)=0,"",IF(B56="3E","3E",IF(B56="","I",LOOKUP(B56/D$2,{0,0.4,0.45,0.5,0.55,0.6,0.65,0.7,0.75,0.8,1},{"F","D","C","C+","B-","B","B+","A-","A","A+"}))))</f>
        <v/>
      </c>
      <c r="D56" s="2" t="str">
        <f>IF(COUNT($A56)=0,"",IF(B56="","--",IF(B56="3E","3E",LOOKUP(B56/D$2,{0,0.4,0.45,0.5,0.55,0.6,0.65,0.7,0.75,0.8,1},{0,2,2.25,2.5,2.75,3,3.25,3.5,3.75,4}))))</f>
        <v/>
      </c>
      <c r="E56" s="3" t="str">
        <f>IF(COUNT($A56)=0,"",IF($A56&lt;&gt;DRAFT!$B58,"ERR",IF(DRAFT!R58="3E","3E",IF(COUNT(DRAFT!N58,DRAFT!R58)&gt;0,DRAFT!S58,""))))</f>
        <v/>
      </c>
      <c r="F56" s="3" t="str">
        <f>IF(COUNT($A56)=0,"",IF(E56="3E","3E",IF(E56="","I",LOOKUP(E56/G$2,{0,0.4,0.45,0.5,0.55,0.6,0.65,0.7,0.75,0.8,1},{"F","D","C","C+","B-","B","B+","A-","A","A+"}))))</f>
        <v/>
      </c>
      <c r="G56" s="2" t="str">
        <f>IF(COUNT($A56)=0,"",IF(E56="","--",IF(E56="3E","3E",LOOKUP(E56/G$2,{0,0.4,0.45,0.5,0.55,0.6,0.65,0.7,0.75,0.8,1},{0,2,2.25,2.5,2.75,3,3.25,3.5,3.75,4}))))</f>
        <v/>
      </c>
      <c r="H56" s="3" t="str">
        <f>IF(COUNT($A56)=0,"",IF($A56&lt;&gt;DRAFT!$B58,"ERR",IF(DRAFT!AA58="3E","3E",IF(COUNT(DRAFT!W58,DRAFT!AA58)&gt;0,DRAFT!AB58,""))))</f>
        <v/>
      </c>
      <c r="I56" s="3" t="str">
        <f>IF(COUNT($A56)=0,"",IF(H56="3E","3E",IF(H56="","I",LOOKUP(H56/J$2,{0,0.4,0.45,0.5,0.55,0.6,0.65,0.7,0.75,0.8,1},{"F","D","C","C+","B-","B","B+","A-","A","A+"}))))</f>
        <v/>
      </c>
      <c r="J56" s="2" t="str">
        <f>IF(COUNT($A56)=0,"",IF(H56="","--",IF(H56="3E","3E",LOOKUP(H56/J$2,{0,0.4,0.45,0.5,0.55,0.6,0.65,0.7,0.75,0.8,1},{0,2,2.25,2.5,2.75,3,3.25,3.5,3.75,4}))))</f>
        <v/>
      </c>
      <c r="K56" s="3" t="str">
        <f>IF(COUNT($A56)=0,"",IF($A56&lt;&gt;DRAFT!$B58,"ERR",IF(DRAFT!AJ58="3E","3E",IF(COUNT(DRAFT!AF58,DRAFT!AJ58)&gt;0,DRAFT!AK58,""))))</f>
        <v/>
      </c>
      <c r="L56" s="3" t="str">
        <f>IF(COUNT($A56)=0,"",IF(K56="3E","3E",IF(K56="","I",LOOKUP(K56/M$2,{0,0.4,0.45,0.5,0.55,0.6,0.65,0.7,0.75,0.8,1},{"F","D","C","C+","B-","B","B+","A-","A","A+"}))))</f>
        <v/>
      </c>
      <c r="M56" s="2" t="str">
        <f>IF(COUNT($A56)=0,"",IF(K56="","--",IF(K56="3E","3E",LOOKUP(K56/M$2,{0,0.4,0.45,0.5,0.55,0.6,0.65,0.7,0.75,0.8,1},{0,2,2.25,2.5,2.75,3,3.25,3.5,3.75,4}))))</f>
        <v/>
      </c>
      <c r="N56" s="3" t="str">
        <f>IF(COUNT($A56)=0,"",IF($A56&lt;&gt;DRAFT!$B58,"ERR",IF(DRAFT!AS58="3E","3E",IF(COUNT(DRAFT!AO58,DRAFT!AS58)&gt;0,DRAFT!AT58,""))))</f>
        <v/>
      </c>
      <c r="O56" s="3" t="str">
        <f>IF(COUNT($A56)=0,"",IF(N56="3E","3E",IF(N56="","I",LOOKUP(N56/P$2,{0,0.4,0.45,0.5,0.55,0.6,0.65,0.7,0.75,0.8,1},{"F","D","C","C+","B-","B","B+","A-","A","A+"}))))</f>
        <v/>
      </c>
      <c r="P56" s="2" t="str">
        <f>IF(COUNT($A56)=0,"",IF(N56="","--",IF(N56="3E","3E",LOOKUP(N56/P$2,{0,0.4,0.45,0.5,0.55,0.6,0.65,0.7,0.75,0.8,1},{0,2,2.25,2.5,2.75,3,3.25,3.5,3.75,4}))))</f>
        <v/>
      </c>
      <c r="Q56" s="3" t="str">
        <f>IF(COUNT($A56)=0,"",IF($A56&lt;&gt;DRAFT!$B58,"ERR",IF(DRAFT!BB58="3E","3E",IF(COUNT(DRAFT!AX58,DRAFT!BB58)&gt;0,DRAFT!BC58,""))))</f>
        <v/>
      </c>
      <c r="R56" s="3" t="str">
        <f>IF(COUNT($A56)=0,"",IF(Q56="3E","3E",IF(Q56="","I",LOOKUP(Q56/S$2,{0,0.4,0.45,0.5,0.55,0.6,0.65,0.7,0.75,0.8,1},{"F","D","C","C+","B-","B","B+","A-","A","A+"}))))</f>
        <v/>
      </c>
      <c r="S56" s="2" t="str">
        <f>IF(COUNT($A56)=0,"",IF(Q56="","--",IF(Q56="3E","3E",LOOKUP(Q56/S$2,{0,0.4,0.45,0.5,0.55,0.6,0.65,0.7,0.75,0.8,1},{0,2,2.25,2.5,2.75,3,3.25,3.5,3.75,4}))))</f>
        <v/>
      </c>
      <c r="T56" s="3" t="str">
        <f>IF(COUNT($A56)=0,"",IF($A56&lt;&gt;DRAFT!$B58,"ERR",IF(DRAFT!BK58="3E","3E",IF(COUNT(DRAFT!BG58,DRAFT!BK58)&gt;0,DRAFT!BL58,""))))</f>
        <v/>
      </c>
      <c r="U56" s="3" t="str">
        <f>IF(COUNT($A56)=0,"",IF(T56="3E","3E",IF(T56="","I",LOOKUP(T56/V$2,{0,0.4,0.45,0.5,0.55,0.6,0.65,0.7,0.75,0.8,1},{"F","D","C","C+","B-","B","B+","A-","A","A+"}))))</f>
        <v/>
      </c>
      <c r="V56" s="2" t="str">
        <f>IF(COUNT($A56)=0,"",IF(T56="","--",IF(T56="3E","3E",LOOKUP(T56/V$2,{0,0.4,0.45,0.5,0.55,0.6,0.65,0.7,0.75,0.8,1},{0,2,2.25,2.5,2.75,3,3.25,3.5,3.75,4}))))</f>
        <v/>
      </c>
      <c r="W56" s="3" t="str">
        <f>IF(COUNT($A56)=0,"",IF($A56&lt;&gt;DRAFT!$B58,"ERR",IF(DRAFT!BT58="3E","3E",IF(COUNT(DRAFT!BP58,DRAFT!BT58)&gt;0,DRAFT!BU58,""))))</f>
        <v/>
      </c>
      <c r="X56" s="3" t="str">
        <f>IF(COUNT($A56)=0,"",IF(W56="3E","3E",IF(W56="","I",LOOKUP(W56/Y$2,{0,0.4,0.45,0.5,0.55,0.6,0.65,0.7,0.75,0.8,1},{"F","D","C","C+","B-","B","B+","A-","A","A+"}))))</f>
        <v/>
      </c>
      <c r="Y56" s="2" t="str">
        <f>IF(COUNT($A56)=0,"",IF(W56="","--",IF(W56="3E","3E",LOOKUP(W56/Y$2,{0,0.4,0.45,0.5,0.55,0.6,0.65,0.7,0.75,0.8,1},{0,2,2.25,2.5,2.75,3,3.25,3.5,3.75,4}))))</f>
        <v/>
      </c>
      <c r="Z56" s="3" t="str">
        <f>IF(COUNT($A56)=0,"",IF($A56&lt;&gt;DRAFT!$B58,"ERR",IF(DRAFT!CC58="3E","3E",IF(COUNT(DRAFT!BY58,DRAFT!CC58)&gt;0,DRAFT!CD58,""))))</f>
        <v/>
      </c>
      <c r="AA56" s="3" t="str">
        <f>IF(COUNT($A56)=0,"",IF(Z56="3E","3E",IF(Z56="","I",LOOKUP(Z56/AB$2,{0,0.4,0.45,0.5,0.55,0.6,0.65,0.7,0.75,0.8,1},{"F","D","C","C+","B-","B","B+","A-","A","A+"}))))</f>
        <v/>
      </c>
      <c r="AB56" s="2" t="str">
        <f>IF(COUNT($A56)=0,"",IF(Z56="","--",IF(Z56="3E","3E",LOOKUP(Z56/AB$2,{0,0.4,0.45,0.5,0.55,0.6,0.65,0.7,0.75,0.8,1},{0,2,2.25,2.5,2.75,3,3.25,3.5,3.75,4}))))</f>
        <v/>
      </c>
      <c r="AC56" s="3" t="str">
        <f>IF(COUNT($A56)=0,"",IF($A56&lt;&gt;DRAFT!$B58,"ERR",IF(DRAFT!CF58&gt;0,DRAFT!CF58,"")))</f>
        <v/>
      </c>
      <c r="AD56" s="3" t="str">
        <f>IF(COUNT($A56)=0,"",IF(AC56="3E","3E",IF(AC56="","I",LOOKUP(AC56/AE$2,{0,0.4,0.45,0.5,0.55,0.6,0.65,0.7,0.75,0.8,1},{"F","D","C","C+","B-","B","B+","A-","A","A+"}))))</f>
        <v/>
      </c>
      <c r="AE56" s="2" t="str">
        <f>IF(COUNT($A56)=0,"",IF(AC56="","--",IF(AC56="3E","3E",LOOKUP(AC56/AE$2,{0,0.4,0.45,0.5,0.55,0.6,0.65,0.7,0.75,0.8,1},{0,2,2.25,2.5,2.75,3,3.25,3.5,3.75,4}))))</f>
        <v/>
      </c>
      <c r="AF56" s="3" t="str">
        <f>IF($A56&lt;&gt;DRAFT!$B58,"ERR",IF(OR(COUNT($A56)=0,COUNT(DRAFT!CI58:CK58,DRAFT!CM58:CO58)=0),"",CEILING(SUM(DRAFT!CL58,DRAFT!CP58),1)))</f>
        <v/>
      </c>
      <c r="AG56" s="3" t="str">
        <f>IF(COUNT($A56)=0,"",IF(AF56="3E","3E",IF(AF56="","I",LOOKUP(AF56/AH$2,{0,0.4,0.45,0.5,0.55,0.6,0.65,0.7,0.75,0.8,1},{"F","D","C","C+","B-","B","B+","A-","A","A+"}))))</f>
        <v/>
      </c>
      <c r="AH56" s="2" t="str">
        <f>IF(COUNT($A56)=0,"",IF(AF56="","--",IF(AF56="3E","3E",LOOKUP(AF56/AH$2,{0,0.4,0.45,0.5,0.55,0.6,0.65,0.7,0.75,0.8,1},{0,2,2.25,2.5,2.75,3,3.25,3.5,3.75,4}))))</f>
        <v/>
      </c>
      <c r="AI56" s="11" t="str">
        <f>IF(OR(COUNT($A56)=0,COUNT(B56:AH56)=0),"",IF(COUNTIF(B56:AH56,"3E")&gt;0,"3E",IF(DRAFT!$A58="R",TRUNC(SUMPRODUCT(RGP,RCP)/TCP,3),TRUNC((SUMPRODUCT(--(IMDGP&gt;0)*IMDGP,IMCP)+CEILING(DRAFT!$CQ58*42,0.25))/TCP,3))))</f>
        <v/>
      </c>
      <c r="AJ56" s="3" t="str">
        <f>IF(OR(COUNT($A56)=0,COUNT(B56:AH56)=0),"",IF(COUNTIF(B56:AH56,"3E")&gt;0,"3E",IF(DRAFT!$A58="R",SUMPRODUCT(--(RGP&gt;=2),RCP),SUMPRODUCT(--(IMDGP&gt;0),--(IMGP=0),IMCP)+DRAFT!$CR58)))</f>
        <v/>
      </c>
      <c r="AK56" s="3" t="str">
        <f>IF(OR(COUNT($A56)=0,COUNT(B56:AH56)=0),"",IF(COUNTIF(B56:AJ56,"3E")&gt;0,"3E",IF(AND(DRAFT!$A58="IM",OR($AI56&gt;DRAFT!$CQ58,$AJ56&gt;DRAFT!$CR58)),"IMPROVED",IF(AND(DRAFT!$A58="IM",$AI56&lt;=DRAFT!$CQ58,$AJ56&lt;=DRAFT!$CR58),"NOT IMPROVED",IF(AND(AH56&gt;=2,AI56&gt;=2,AJ56&gt;=30),"PASS","FAIL")))))</f>
        <v/>
      </c>
      <c r="AL56" s="3" t="str">
        <f t="shared" si="0"/>
        <v/>
      </c>
      <c r="AM56" s="3" t="str">
        <f t="shared" si="1"/>
        <v/>
      </c>
    </row>
    <row r="57" spans="1:39" ht="18.95" customHeight="1" x14ac:dyDescent="0.25">
      <c r="A57" s="4" t="str">
        <f>IF(DRAFT!$B59="","",DRAFT!$B59)</f>
        <v/>
      </c>
      <c r="B57" s="3" t="str">
        <f>IF(COUNT($A57)=0,"",IF($A57&lt;&gt;DRAFT!$B59,"ERR",IF(DRAFT!I59="3E","3E",IF(COUNT(DRAFT!E59,DRAFT!I59)&gt;0,DRAFT!J59,""))))</f>
        <v/>
      </c>
      <c r="C57" s="3" t="str">
        <f>IF(COUNT($A57)=0,"",IF(B57="3E","3E",IF(B57="","I",LOOKUP(B57/D$2,{0,0.4,0.45,0.5,0.55,0.6,0.65,0.7,0.75,0.8,1},{"F","D","C","C+","B-","B","B+","A-","A","A+"}))))</f>
        <v/>
      </c>
      <c r="D57" s="2" t="str">
        <f>IF(COUNT($A57)=0,"",IF(B57="","--",IF(B57="3E","3E",LOOKUP(B57/D$2,{0,0.4,0.45,0.5,0.55,0.6,0.65,0.7,0.75,0.8,1},{0,2,2.25,2.5,2.75,3,3.25,3.5,3.75,4}))))</f>
        <v/>
      </c>
      <c r="E57" s="3" t="str">
        <f>IF(COUNT($A57)=0,"",IF($A57&lt;&gt;DRAFT!$B59,"ERR",IF(DRAFT!R59="3E","3E",IF(COUNT(DRAFT!N59,DRAFT!R59)&gt;0,DRAFT!S59,""))))</f>
        <v/>
      </c>
      <c r="F57" s="3" t="str">
        <f>IF(COUNT($A57)=0,"",IF(E57="3E","3E",IF(E57="","I",LOOKUP(E57/G$2,{0,0.4,0.45,0.5,0.55,0.6,0.65,0.7,0.75,0.8,1},{"F","D","C","C+","B-","B","B+","A-","A","A+"}))))</f>
        <v/>
      </c>
      <c r="G57" s="2" t="str">
        <f>IF(COUNT($A57)=0,"",IF(E57="","--",IF(E57="3E","3E",LOOKUP(E57/G$2,{0,0.4,0.45,0.5,0.55,0.6,0.65,0.7,0.75,0.8,1},{0,2,2.25,2.5,2.75,3,3.25,3.5,3.75,4}))))</f>
        <v/>
      </c>
      <c r="H57" s="3" t="str">
        <f>IF(COUNT($A57)=0,"",IF($A57&lt;&gt;DRAFT!$B59,"ERR",IF(DRAFT!AA59="3E","3E",IF(COUNT(DRAFT!W59,DRAFT!AA59)&gt;0,DRAFT!AB59,""))))</f>
        <v/>
      </c>
      <c r="I57" s="3" t="str">
        <f>IF(COUNT($A57)=0,"",IF(H57="3E","3E",IF(H57="","I",LOOKUP(H57/J$2,{0,0.4,0.45,0.5,0.55,0.6,0.65,0.7,0.75,0.8,1},{"F","D","C","C+","B-","B","B+","A-","A","A+"}))))</f>
        <v/>
      </c>
      <c r="J57" s="2" t="str">
        <f>IF(COUNT($A57)=0,"",IF(H57="","--",IF(H57="3E","3E",LOOKUP(H57/J$2,{0,0.4,0.45,0.5,0.55,0.6,0.65,0.7,0.75,0.8,1},{0,2,2.25,2.5,2.75,3,3.25,3.5,3.75,4}))))</f>
        <v/>
      </c>
      <c r="K57" s="3" t="str">
        <f>IF(COUNT($A57)=0,"",IF($A57&lt;&gt;DRAFT!$B59,"ERR",IF(DRAFT!AJ59="3E","3E",IF(COUNT(DRAFT!AF59,DRAFT!AJ59)&gt;0,DRAFT!AK59,""))))</f>
        <v/>
      </c>
      <c r="L57" s="3" t="str">
        <f>IF(COUNT($A57)=0,"",IF(K57="3E","3E",IF(K57="","I",LOOKUP(K57/M$2,{0,0.4,0.45,0.5,0.55,0.6,0.65,0.7,0.75,0.8,1},{"F","D","C","C+","B-","B","B+","A-","A","A+"}))))</f>
        <v/>
      </c>
      <c r="M57" s="2" t="str">
        <f>IF(COUNT($A57)=0,"",IF(K57="","--",IF(K57="3E","3E",LOOKUP(K57/M$2,{0,0.4,0.45,0.5,0.55,0.6,0.65,0.7,0.75,0.8,1},{0,2,2.25,2.5,2.75,3,3.25,3.5,3.75,4}))))</f>
        <v/>
      </c>
      <c r="N57" s="3" t="str">
        <f>IF(COUNT($A57)=0,"",IF($A57&lt;&gt;DRAFT!$B59,"ERR",IF(DRAFT!AS59="3E","3E",IF(COUNT(DRAFT!AO59,DRAFT!AS59)&gt;0,DRAFT!AT59,""))))</f>
        <v/>
      </c>
      <c r="O57" s="3" t="str">
        <f>IF(COUNT($A57)=0,"",IF(N57="3E","3E",IF(N57="","I",LOOKUP(N57/P$2,{0,0.4,0.45,0.5,0.55,0.6,0.65,0.7,0.75,0.8,1},{"F","D","C","C+","B-","B","B+","A-","A","A+"}))))</f>
        <v/>
      </c>
      <c r="P57" s="2" t="str">
        <f>IF(COUNT($A57)=0,"",IF(N57="","--",IF(N57="3E","3E",LOOKUP(N57/P$2,{0,0.4,0.45,0.5,0.55,0.6,0.65,0.7,0.75,0.8,1},{0,2,2.25,2.5,2.75,3,3.25,3.5,3.75,4}))))</f>
        <v/>
      </c>
      <c r="Q57" s="3" t="str">
        <f>IF(COUNT($A57)=0,"",IF($A57&lt;&gt;DRAFT!$B59,"ERR",IF(DRAFT!BB59="3E","3E",IF(COUNT(DRAFT!AX59,DRAFT!BB59)&gt;0,DRAFT!BC59,""))))</f>
        <v/>
      </c>
      <c r="R57" s="3" t="str">
        <f>IF(COUNT($A57)=0,"",IF(Q57="3E","3E",IF(Q57="","I",LOOKUP(Q57/S$2,{0,0.4,0.45,0.5,0.55,0.6,0.65,0.7,0.75,0.8,1},{"F","D","C","C+","B-","B","B+","A-","A","A+"}))))</f>
        <v/>
      </c>
      <c r="S57" s="2" t="str">
        <f>IF(COUNT($A57)=0,"",IF(Q57="","--",IF(Q57="3E","3E",LOOKUP(Q57/S$2,{0,0.4,0.45,0.5,0.55,0.6,0.65,0.7,0.75,0.8,1},{0,2,2.25,2.5,2.75,3,3.25,3.5,3.75,4}))))</f>
        <v/>
      </c>
      <c r="T57" s="3" t="str">
        <f>IF(COUNT($A57)=0,"",IF($A57&lt;&gt;DRAFT!$B59,"ERR",IF(DRAFT!BK59="3E","3E",IF(COUNT(DRAFT!BG59,DRAFT!BK59)&gt;0,DRAFT!BL59,""))))</f>
        <v/>
      </c>
      <c r="U57" s="3" t="str">
        <f>IF(COUNT($A57)=0,"",IF(T57="3E","3E",IF(T57="","I",LOOKUP(T57/V$2,{0,0.4,0.45,0.5,0.55,0.6,0.65,0.7,0.75,0.8,1},{"F","D","C","C+","B-","B","B+","A-","A","A+"}))))</f>
        <v/>
      </c>
      <c r="V57" s="2" t="str">
        <f>IF(COUNT($A57)=0,"",IF(T57="","--",IF(T57="3E","3E",LOOKUP(T57/V$2,{0,0.4,0.45,0.5,0.55,0.6,0.65,0.7,0.75,0.8,1},{0,2,2.25,2.5,2.75,3,3.25,3.5,3.75,4}))))</f>
        <v/>
      </c>
      <c r="W57" s="3" t="str">
        <f>IF(COUNT($A57)=0,"",IF($A57&lt;&gt;DRAFT!$B59,"ERR",IF(DRAFT!BT59="3E","3E",IF(COUNT(DRAFT!BP59,DRAFT!BT59)&gt;0,DRAFT!BU59,""))))</f>
        <v/>
      </c>
      <c r="X57" s="3" t="str">
        <f>IF(COUNT($A57)=0,"",IF(W57="3E","3E",IF(W57="","I",LOOKUP(W57/Y$2,{0,0.4,0.45,0.5,0.55,0.6,0.65,0.7,0.75,0.8,1},{"F","D","C","C+","B-","B","B+","A-","A","A+"}))))</f>
        <v/>
      </c>
      <c r="Y57" s="2" t="str">
        <f>IF(COUNT($A57)=0,"",IF(W57="","--",IF(W57="3E","3E",LOOKUP(W57/Y$2,{0,0.4,0.45,0.5,0.55,0.6,0.65,0.7,0.75,0.8,1},{0,2,2.25,2.5,2.75,3,3.25,3.5,3.75,4}))))</f>
        <v/>
      </c>
      <c r="Z57" s="3" t="str">
        <f>IF(COUNT($A57)=0,"",IF($A57&lt;&gt;DRAFT!$B59,"ERR",IF(DRAFT!CC59="3E","3E",IF(COUNT(DRAFT!BY59,DRAFT!CC59)&gt;0,DRAFT!CD59,""))))</f>
        <v/>
      </c>
      <c r="AA57" s="3" t="str">
        <f>IF(COUNT($A57)=0,"",IF(Z57="3E","3E",IF(Z57="","I",LOOKUP(Z57/AB$2,{0,0.4,0.45,0.5,0.55,0.6,0.65,0.7,0.75,0.8,1},{"F","D","C","C+","B-","B","B+","A-","A","A+"}))))</f>
        <v/>
      </c>
      <c r="AB57" s="2" t="str">
        <f>IF(COUNT($A57)=0,"",IF(Z57="","--",IF(Z57="3E","3E",LOOKUP(Z57/AB$2,{0,0.4,0.45,0.5,0.55,0.6,0.65,0.7,0.75,0.8,1},{0,2,2.25,2.5,2.75,3,3.25,3.5,3.75,4}))))</f>
        <v/>
      </c>
      <c r="AC57" s="3" t="str">
        <f>IF(COUNT($A57)=0,"",IF($A57&lt;&gt;DRAFT!$B59,"ERR",IF(DRAFT!CF59&gt;0,DRAFT!CF59,"")))</f>
        <v/>
      </c>
      <c r="AD57" s="3" t="str">
        <f>IF(COUNT($A57)=0,"",IF(AC57="3E","3E",IF(AC57="","I",LOOKUP(AC57/AE$2,{0,0.4,0.45,0.5,0.55,0.6,0.65,0.7,0.75,0.8,1},{"F","D","C","C+","B-","B","B+","A-","A","A+"}))))</f>
        <v/>
      </c>
      <c r="AE57" s="2" t="str">
        <f>IF(COUNT($A57)=0,"",IF(AC57="","--",IF(AC57="3E","3E",LOOKUP(AC57/AE$2,{0,0.4,0.45,0.5,0.55,0.6,0.65,0.7,0.75,0.8,1},{0,2,2.25,2.5,2.75,3,3.25,3.5,3.75,4}))))</f>
        <v/>
      </c>
      <c r="AF57" s="3" t="str">
        <f>IF($A57&lt;&gt;DRAFT!$B59,"ERR",IF(OR(COUNT($A57)=0,COUNT(DRAFT!CI59:CK59,DRAFT!CM59:CO59)=0),"",CEILING(SUM(DRAFT!CL59,DRAFT!CP59),1)))</f>
        <v/>
      </c>
      <c r="AG57" s="3" t="str">
        <f>IF(COUNT($A57)=0,"",IF(AF57="3E","3E",IF(AF57="","I",LOOKUP(AF57/AH$2,{0,0.4,0.45,0.5,0.55,0.6,0.65,0.7,0.75,0.8,1},{"F","D","C","C+","B-","B","B+","A-","A","A+"}))))</f>
        <v/>
      </c>
      <c r="AH57" s="2" t="str">
        <f>IF(COUNT($A57)=0,"",IF(AF57="","--",IF(AF57="3E","3E",LOOKUP(AF57/AH$2,{0,0.4,0.45,0.5,0.55,0.6,0.65,0.7,0.75,0.8,1},{0,2,2.25,2.5,2.75,3,3.25,3.5,3.75,4}))))</f>
        <v/>
      </c>
      <c r="AI57" s="11" t="str">
        <f>IF(OR(COUNT($A57)=0,COUNT(B57:AH57)=0),"",IF(COUNTIF(B57:AH57,"3E")&gt;0,"3E",IF(DRAFT!$A59="R",TRUNC(SUMPRODUCT(RGP,RCP)/TCP,3),TRUNC((SUMPRODUCT(--(IMDGP&gt;0)*IMDGP,IMCP)+CEILING(DRAFT!$CQ59*42,0.25))/TCP,3))))</f>
        <v/>
      </c>
      <c r="AJ57" s="3" t="str">
        <f>IF(OR(COUNT($A57)=0,COUNT(B57:AH57)=0),"",IF(COUNTIF(B57:AH57,"3E")&gt;0,"3E",IF(DRAFT!$A59="R",SUMPRODUCT(--(RGP&gt;=2),RCP),SUMPRODUCT(--(IMDGP&gt;0),--(IMGP=0),IMCP)+DRAFT!$CR59)))</f>
        <v/>
      </c>
      <c r="AK57" s="3" t="str">
        <f>IF(OR(COUNT($A57)=0,COUNT(B57:AH57)=0),"",IF(COUNTIF(B57:AJ57,"3E")&gt;0,"3E",IF(AND(DRAFT!$A59="IM",OR($AI57&gt;DRAFT!$CQ59,$AJ57&gt;DRAFT!$CR59)),"IMPROVED",IF(AND(DRAFT!$A59="IM",$AI57&lt;=DRAFT!$CQ59,$AJ57&lt;=DRAFT!$CR59),"NOT IMPROVED",IF(AND(AH57&gt;=2,AI57&gt;=2,AJ57&gt;=30),"PASS","FAIL")))))</f>
        <v/>
      </c>
      <c r="AL57" s="3" t="str">
        <f t="shared" si="0"/>
        <v/>
      </c>
      <c r="AM57" s="3" t="str">
        <f t="shared" si="1"/>
        <v/>
      </c>
    </row>
    <row r="58" spans="1:39" ht="18.95" customHeight="1" x14ac:dyDescent="0.25">
      <c r="A58" s="4" t="str">
        <f>IF(DRAFT!$B60="","",DRAFT!$B60)</f>
        <v/>
      </c>
      <c r="B58" s="3" t="str">
        <f>IF(COUNT($A58)=0,"",IF($A58&lt;&gt;DRAFT!$B60,"ERR",IF(DRAFT!I60="3E","3E",IF(COUNT(DRAFT!E60,DRAFT!I60)&gt;0,DRAFT!J60,""))))</f>
        <v/>
      </c>
      <c r="C58" s="3" t="str">
        <f>IF(COUNT($A58)=0,"",IF(B58="3E","3E",IF(B58="","I",LOOKUP(B58/D$2,{0,0.4,0.45,0.5,0.55,0.6,0.65,0.7,0.75,0.8,1},{"F","D","C","C+","B-","B","B+","A-","A","A+"}))))</f>
        <v/>
      </c>
      <c r="D58" s="2" t="str">
        <f>IF(COUNT($A58)=0,"",IF(B58="","--",IF(B58="3E","3E",LOOKUP(B58/D$2,{0,0.4,0.45,0.5,0.55,0.6,0.65,0.7,0.75,0.8,1},{0,2,2.25,2.5,2.75,3,3.25,3.5,3.75,4}))))</f>
        <v/>
      </c>
      <c r="E58" s="3" t="str">
        <f>IF(COUNT($A58)=0,"",IF($A58&lt;&gt;DRAFT!$B60,"ERR",IF(DRAFT!R60="3E","3E",IF(COUNT(DRAFT!N60,DRAFT!R60)&gt;0,DRAFT!S60,""))))</f>
        <v/>
      </c>
      <c r="F58" s="3" t="str">
        <f>IF(COUNT($A58)=0,"",IF(E58="3E","3E",IF(E58="","I",LOOKUP(E58/G$2,{0,0.4,0.45,0.5,0.55,0.6,0.65,0.7,0.75,0.8,1},{"F","D","C","C+","B-","B","B+","A-","A","A+"}))))</f>
        <v/>
      </c>
      <c r="G58" s="2" t="str">
        <f>IF(COUNT($A58)=0,"",IF(E58="","--",IF(E58="3E","3E",LOOKUP(E58/G$2,{0,0.4,0.45,0.5,0.55,0.6,0.65,0.7,0.75,0.8,1},{0,2,2.25,2.5,2.75,3,3.25,3.5,3.75,4}))))</f>
        <v/>
      </c>
      <c r="H58" s="3" t="str">
        <f>IF(COUNT($A58)=0,"",IF($A58&lt;&gt;DRAFT!$B60,"ERR",IF(DRAFT!AA60="3E","3E",IF(COUNT(DRAFT!W60,DRAFT!AA60)&gt;0,DRAFT!AB60,""))))</f>
        <v/>
      </c>
      <c r="I58" s="3" t="str">
        <f>IF(COUNT($A58)=0,"",IF(H58="3E","3E",IF(H58="","I",LOOKUP(H58/J$2,{0,0.4,0.45,0.5,0.55,0.6,0.65,0.7,0.75,0.8,1},{"F","D","C","C+","B-","B","B+","A-","A","A+"}))))</f>
        <v/>
      </c>
      <c r="J58" s="2" t="str">
        <f>IF(COUNT($A58)=0,"",IF(H58="","--",IF(H58="3E","3E",LOOKUP(H58/J$2,{0,0.4,0.45,0.5,0.55,0.6,0.65,0.7,0.75,0.8,1},{0,2,2.25,2.5,2.75,3,3.25,3.5,3.75,4}))))</f>
        <v/>
      </c>
      <c r="K58" s="3" t="str">
        <f>IF(COUNT($A58)=0,"",IF($A58&lt;&gt;DRAFT!$B60,"ERR",IF(DRAFT!AJ60="3E","3E",IF(COUNT(DRAFT!AF60,DRAFT!AJ60)&gt;0,DRAFT!AK60,""))))</f>
        <v/>
      </c>
      <c r="L58" s="3" t="str">
        <f>IF(COUNT($A58)=0,"",IF(K58="3E","3E",IF(K58="","I",LOOKUP(K58/M$2,{0,0.4,0.45,0.5,0.55,0.6,0.65,0.7,0.75,0.8,1},{"F","D","C","C+","B-","B","B+","A-","A","A+"}))))</f>
        <v/>
      </c>
      <c r="M58" s="2" t="str">
        <f>IF(COUNT($A58)=0,"",IF(K58="","--",IF(K58="3E","3E",LOOKUP(K58/M$2,{0,0.4,0.45,0.5,0.55,0.6,0.65,0.7,0.75,0.8,1},{0,2,2.25,2.5,2.75,3,3.25,3.5,3.75,4}))))</f>
        <v/>
      </c>
      <c r="N58" s="3" t="str">
        <f>IF(COUNT($A58)=0,"",IF($A58&lt;&gt;DRAFT!$B60,"ERR",IF(DRAFT!AS60="3E","3E",IF(COUNT(DRAFT!AO60,DRAFT!AS60)&gt;0,DRAFT!AT60,""))))</f>
        <v/>
      </c>
      <c r="O58" s="3" t="str">
        <f>IF(COUNT($A58)=0,"",IF(N58="3E","3E",IF(N58="","I",LOOKUP(N58/P$2,{0,0.4,0.45,0.5,0.55,0.6,0.65,0.7,0.75,0.8,1},{"F","D","C","C+","B-","B","B+","A-","A","A+"}))))</f>
        <v/>
      </c>
      <c r="P58" s="2" t="str">
        <f>IF(COUNT($A58)=0,"",IF(N58="","--",IF(N58="3E","3E",LOOKUP(N58/P$2,{0,0.4,0.45,0.5,0.55,0.6,0.65,0.7,0.75,0.8,1},{0,2,2.25,2.5,2.75,3,3.25,3.5,3.75,4}))))</f>
        <v/>
      </c>
      <c r="Q58" s="3" t="str">
        <f>IF(COUNT($A58)=0,"",IF($A58&lt;&gt;DRAFT!$B60,"ERR",IF(DRAFT!BB60="3E","3E",IF(COUNT(DRAFT!AX60,DRAFT!BB60)&gt;0,DRAFT!BC60,""))))</f>
        <v/>
      </c>
      <c r="R58" s="3" t="str">
        <f>IF(COUNT($A58)=0,"",IF(Q58="3E","3E",IF(Q58="","I",LOOKUP(Q58/S$2,{0,0.4,0.45,0.5,0.55,0.6,0.65,0.7,0.75,0.8,1},{"F","D","C","C+","B-","B","B+","A-","A","A+"}))))</f>
        <v/>
      </c>
      <c r="S58" s="2" t="str">
        <f>IF(COUNT($A58)=0,"",IF(Q58="","--",IF(Q58="3E","3E",LOOKUP(Q58/S$2,{0,0.4,0.45,0.5,0.55,0.6,0.65,0.7,0.75,0.8,1},{0,2,2.25,2.5,2.75,3,3.25,3.5,3.75,4}))))</f>
        <v/>
      </c>
      <c r="T58" s="3" t="str">
        <f>IF(COUNT($A58)=0,"",IF($A58&lt;&gt;DRAFT!$B60,"ERR",IF(DRAFT!BK60="3E","3E",IF(COUNT(DRAFT!BG60,DRAFT!BK60)&gt;0,DRAFT!BL60,""))))</f>
        <v/>
      </c>
      <c r="U58" s="3" t="str">
        <f>IF(COUNT($A58)=0,"",IF(T58="3E","3E",IF(T58="","I",LOOKUP(T58/V$2,{0,0.4,0.45,0.5,0.55,0.6,0.65,0.7,0.75,0.8,1},{"F","D","C","C+","B-","B","B+","A-","A","A+"}))))</f>
        <v/>
      </c>
      <c r="V58" s="2" t="str">
        <f>IF(COUNT($A58)=0,"",IF(T58="","--",IF(T58="3E","3E",LOOKUP(T58/V$2,{0,0.4,0.45,0.5,0.55,0.6,0.65,0.7,0.75,0.8,1},{0,2,2.25,2.5,2.75,3,3.25,3.5,3.75,4}))))</f>
        <v/>
      </c>
      <c r="W58" s="3" t="str">
        <f>IF(COUNT($A58)=0,"",IF($A58&lt;&gt;DRAFT!$B60,"ERR",IF(DRAFT!BT60="3E","3E",IF(COUNT(DRAFT!BP60,DRAFT!BT60)&gt;0,DRAFT!BU60,""))))</f>
        <v/>
      </c>
      <c r="X58" s="3" t="str">
        <f>IF(COUNT($A58)=0,"",IF(W58="3E","3E",IF(W58="","I",LOOKUP(W58/Y$2,{0,0.4,0.45,0.5,0.55,0.6,0.65,0.7,0.75,0.8,1},{"F","D","C","C+","B-","B","B+","A-","A","A+"}))))</f>
        <v/>
      </c>
      <c r="Y58" s="2" t="str">
        <f>IF(COUNT($A58)=0,"",IF(W58="","--",IF(W58="3E","3E",LOOKUP(W58/Y$2,{0,0.4,0.45,0.5,0.55,0.6,0.65,0.7,0.75,0.8,1},{0,2,2.25,2.5,2.75,3,3.25,3.5,3.75,4}))))</f>
        <v/>
      </c>
      <c r="Z58" s="3" t="str">
        <f>IF(COUNT($A58)=0,"",IF($A58&lt;&gt;DRAFT!$B60,"ERR",IF(DRAFT!CC60="3E","3E",IF(COUNT(DRAFT!BY60,DRAFT!CC60)&gt;0,DRAFT!CD60,""))))</f>
        <v/>
      </c>
      <c r="AA58" s="3" t="str">
        <f>IF(COUNT($A58)=0,"",IF(Z58="3E","3E",IF(Z58="","I",LOOKUP(Z58/AB$2,{0,0.4,0.45,0.5,0.55,0.6,0.65,0.7,0.75,0.8,1},{"F","D","C","C+","B-","B","B+","A-","A","A+"}))))</f>
        <v/>
      </c>
      <c r="AB58" s="2" t="str">
        <f>IF(COUNT($A58)=0,"",IF(Z58="","--",IF(Z58="3E","3E",LOOKUP(Z58/AB$2,{0,0.4,0.45,0.5,0.55,0.6,0.65,0.7,0.75,0.8,1},{0,2,2.25,2.5,2.75,3,3.25,3.5,3.75,4}))))</f>
        <v/>
      </c>
      <c r="AC58" s="3" t="str">
        <f>IF(COUNT($A58)=0,"",IF($A58&lt;&gt;DRAFT!$B60,"ERR",IF(DRAFT!CF60&gt;0,DRAFT!CF60,"")))</f>
        <v/>
      </c>
      <c r="AD58" s="3" t="str">
        <f>IF(COUNT($A58)=0,"",IF(AC58="3E","3E",IF(AC58="","I",LOOKUP(AC58/AE$2,{0,0.4,0.45,0.5,0.55,0.6,0.65,0.7,0.75,0.8,1},{"F","D","C","C+","B-","B","B+","A-","A","A+"}))))</f>
        <v/>
      </c>
      <c r="AE58" s="2" t="str">
        <f>IF(COUNT($A58)=0,"",IF(AC58="","--",IF(AC58="3E","3E",LOOKUP(AC58/AE$2,{0,0.4,0.45,0.5,0.55,0.6,0.65,0.7,0.75,0.8,1},{0,2,2.25,2.5,2.75,3,3.25,3.5,3.75,4}))))</f>
        <v/>
      </c>
      <c r="AF58" s="3" t="str">
        <f>IF($A58&lt;&gt;DRAFT!$B60,"ERR",IF(OR(COUNT($A58)=0,COUNT(DRAFT!CI60:CK60,DRAFT!CM60:CO60)=0),"",CEILING(SUM(DRAFT!CL60,DRAFT!CP60),1)))</f>
        <v/>
      </c>
      <c r="AG58" s="3" t="str">
        <f>IF(COUNT($A58)=0,"",IF(AF58="3E","3E",IF(AF58="","I",LOOKUP(AF58/AH$2,{0,0.4,0.45,0.5,0.55,0.6,0.65,0.7,0.75,0.8,1},{"F","D","C","C+","B-","B","B+","A-","A","A+"}))))</f>
        <v/>
      </c>
      <c r="AH58" s="2" t="str">
        <f>IF(COUNT($A58)=0,"",IF(AF58="","--",IF(AF58="3E","3E",LOOKUP(AF58/AH$2,{0,0.4,0.45,0.5,0.55,0.6,0.65,0.7,0.75,0.8,1},{0,2,2.25,2.5,2.75,3,3.25,3.5,3.75,4}))))</f>
        <v/>
      </c>
      <c r="AI58" s="11" t="str">
        <f>IF(OR(COUNT($A58)=0,COUNT(B58:AH58)=0),"",IF(COUNTIF(B58:AH58,"3E")&gt;0,"3E",IF(DRAFT!$A60="R",TRUNC(SUMPRODUCT(RGP,RCP)/TCP,3),TRUNC((SUMPRODUCT(--(IMDGP&gt;0)*IMDGP,IMCP)+CEILING(DRAFT!$CQ60*42,0.25))/TCP,3))))</f>
        <v/>
      </c>
      <c r="AJ58" s="3" t="str">
        <f>IF(OR(COUNT($A58)=0,COUNT(B58:AH58)=0),"",IF(COUNTIF(B58:AH58,"3E")&gt;0,"3E",IF(DRAFT!$A60="R",SUMPRODUCT(--(RGP&gt;=2),RCP),SUMPRODUCT(--(IMDGP&gt;0),--(IMGP=0),IMCP)+DRAFT!$CR60)))</f>
        <v/>
      </c>
      <c r="AK58" s="3" t="str">
        <f>IF(OR(COUNT($A58)=0,COUNT(B58:AH58)=0),"",IF(COUNTIF(B58:AJ58,"3E")&gt;0,"3E",IF(AND(DRAFT!$A60="IM",OR($AI58&gt;DRAFT!$CQ60,$AJ58&gt;DRAFT!$CR60)),"IMPROVED",IF(AND(DRAFT!$A60="IM",$AI58&lt;=DRAFT!$CQ60,$AJ58&lt;=DRAFT!$CR60),"NOT IMPROVED",IF(AND(AH58&gt;=2,AI58&gt;=2,AJ58&gt;=30),"PASS","FAIL")))))</f>
        <v/>
      </c>
      <c r="AL58" s="3" t="str">
        <f t="shared" si="0"/>
        <v/>
      </c>
      <c r="AM58" s="3" t="str">
        <f t="shared" si="1"/>
        <v/>
      </c>
    </row>
    <row r="59" spans="1:39" ht="18.95" customHeight="1" x14ac:dyDescent="0.25">
      <c r="A59" s="4" t="str">
        <f>IF(DRAFT!$B61="","",DRAFT!$B61)</f>
        <v/>
      </c>
      <c r="B59" s="3" t="str">
        <f>IF(COUNT($A59)=0,"",IF($A59&lt;&gt;DRAFT!$B61,"ERR",IF(DRAFT!I61="3E","3E",IF(COUNT(DRAFT!E61,DRAFT!I61)&gt;0,DRAFT!J61,""))))</f>
        <v/>
      </c>
      <c r="C59" s="3" t="str">
        <f>IF(COUNT($A59)=0,"",IF(B59="3E","3E",IF(B59="","I",LOOKUP(B59/D$2,{0,0.4,0.45,0.5,0.55,0.6,0.65,0.7,0.75,0.8,1},{"F","D","C","C+","B-","B","B+","A-","A","A+"}))))</f>
        <v/>
      </c>
      <c r="D59" s="2" t="str">
        <f>IF(COUNT($A59)=0,"",IF(B59="","--",IF(B59="3E","3E",LOOKUP(B59/D$2,{0,0.4,0.45,0.5,0.55,0.6,0.65,0.7,0.75,0.8,1},{0,2,2.25,2.5,2.75,3,3.25,3.5,3.75,4}))))</f>
        <v/>
      </c>
      <c r="E59" s="3" t="str">
        <f>IF(COUNT($A59)=0,"",IF($A59&lt;&gt;DRAFT!$B61,"ERR",IF(DRAFT!R61="3E","3E",IF(COUNT(DRAFT!N61,DRAFT!R61)&gt;0,DRAFT!S61,""))))</f>
        <v/>
      </c>
      <c r="F59" s="3" t="str">
        <f>IF(COUNT($A59)=0,"",IF(E59="3E","3E",IF(E59="","I",LOOKUP(E59/G$2,{0,0.4,0.45,0.5,0.55,0.6,0.65,0.7,0.75,0.8,1},{"F","D","C","C+","B-","B","B+","A-","A","A+"}))))</f>
        <v/>
      </c>
      <c r="G59" s="2" t="str">
        <f>IF(COUNT($A59)=0,"",IF(E59="","--",IF(E59="3E","3E",LOOKUP(E59/G$2,{0,0.4,0.45,0.5,0.55,0.6,0.65,0.7,0.75,0.8,1},{0,2,2.25,2.5,2.75,3,3.25,3.5,3.75,4}))))</f>
        <v/>
      </c>
      <c r="H59" s="3" t="str">
        <f>IF(COUNT($A59)=0,"",IF($A59&lt;&gt;DRAFT!$B61,"ERR",IF(DRAFT!AA61="3E","3E",IF(COUNT(DRAFT!W61,DRAFT!AA61)&gt;0,DRAFT!AB61,""))))</f>
        <v/>
      </c>
      <c r="I59" s="3" t="str">
        <f>IF(COUNT($A59)=0,"",IF(H59="3E","3E",IF(H59="","I",LOOKUP(H59/J$2,{0,0.4,0.45,0.5,0.55,0.6,0.65,0.7,0.75,0.8,1},{"F","D","C","C+","B-","B","B+","A-","A","A+"}))))</f>
        <v/>
      </c>
      <c r="J59" s="2" t="str">
        <f>IF(COUNT($A59)=0,"",IF(H59="","--",IF(H59="3E","3E",LOOKUP(H59/J$2,{0,0.4,0.45,0.5,0.55,0.6,0.65,0.7,0.75,0.8,1},{0,2,2.25,2.5,2.75,3,3.25,3.5,3.75,4}))))</f>
        <v/>
      </c>
      <c r="K59" s="3" t="str">
        <f>IF(COUNT($A59)=0,"",IF($A59&lt;&gt;DRAFT!$B61,"ERR",IF(DRAFT!AJ61="3E","3E",IF(COUNT(DRAFT!AF61,DRAFT!AJ61)&gt;0,DRAFT!AK61,""))))</f>
        <v/>
      </c>
      <c r="L59" s="3" t="str">
        <f>IF(COUNT($A59)=0,"",IF(K59="3E","3E",IF(K59="","I",LOOKUP(K59/M$2,{0,0.4,0.45,0.5,0.55,0.6,0.65,0.7,0.75,0.8,1},{"F","D","C","C+","B-","B","B+","A-","A","A+"}))))</f>
        <v/>
      </c>
      <c r="M59" s="2" t="str">
        <f>IF(COUNT($A59)=0,"",IF(K59="","--",IF(K59="3E","3E",LOOKUP(K59/M$2,{0,0.4,0.45,0.5,0.55,0.6,0.65,0.7,0.75,0.8,1},{0,2,2.25,2.5,2.75,3,3.25,3.5,3.75,4}))))</f>
        <v/>
      </c>
      <c r="N59" s="3" t="str">
        <f>IF(COUNT($A59)=0,"",IF($A59&lt;&gt;DRAFT!$B61,"ERR",IF(DRAFT!AS61="3E","3E",IF(COUNT(DRAFT!AO61,DRAFT!AS61)&gt;0,DRAFT!AT61,""))))</f>
        <v/>
      </c>
      <c r="O59" s="3" t="str">
        <f>IF(COUNT($A59)=0,"",IF(N59="3E","3E",IF(N59="","I",LOOKUP(N59/P$2,{0,0.4,0.45,0.5,0.55,0.6,0.65,0.7,0.75,0.8,1},{"F","D","C","C+","B-","B","B+","A-","A","A+"}))))</f>
        <v/>
      </c>
      <c r="P59" s="2" t="str">
        <f>IF(COUNT($A59)=0,"",IF(N59="","--",IF(N59="3E","3E",LOOKUP(N59/P$2,{0,0.4,0.45,0.5,0.55,0.6,0.65,0.7,0.75,0.8,1},{0,2,2.25,2.5,2.75,3,3.25,3.5,3.75,4}))))</f>
        <v/>
      </c>
      <c r="Q59" s="3" t="str">
        <f>IF(COUNT($A59)=0,"",IF($A59&lt;&gt;DRAFT!$B61,"ERR",IF(DRAFT!BB61="3E","3E",IF(COUNT(DRAFT!AX61,DRAFT!BB61)&gt;0,DRAFT!BC61,""))))</f>
        <v/>
      </c>
      <c r="R59" s="3" t="str">
        <f>IF(COUNT($A59)=0,"",IF(Q59="3E","3E",IF(Q59="","I",LOOKUP(Q59/S$2,{0,0.4,0.45,0.5,0.55,0.6,0.65,0.7,0.75,0.8,1},{"F","D","C","C+","B-","B","B+","A-","A","A+"}))))</f>
        <v/>
      </c>
      <c r="S59" s="2" t="str">
        <f>IF(COUNT($A59)=0,"",IF(Q59="","--",IF(Q59="3E","3E",LOOKUP(Q59/S$2,{0,0.4,0.45,0.5,0.55,0.6,0.65,0.7,0.75,0.8,1},{0,2,2.25,2.5,2.75,3,3.25,3.5,3.75,4}))))</f>
        <v/>
      </c>
      <c r="T59" s="3" t="str">
        <f>IF(COUNT($A59)=0,"",IF($A59&lt;&gt;DRAFT!$B61,"ERR",IF(DRAFT!BK61="3E","3E",IF(COUNT(DRAFT!BG61,DRAFT!BK61)&gt;0,DRAFT!BL61,""))))</f>
        <v/>
      </c>
      <c r="U59" s="3" t="str">
        <f>IF(COUNT($A59)=0,"",IF(T59="3E","3E",IF(T59="","I",LOOKUP(T59/V$2,{0,0.4,0.45,0.5,0.55,0.6,0.65,0.7,0.75,0.8,1},{"F","D","C","C+","B-","B","B+","A-","A","A+"}))))</f>
        <v/>
      </c>
      <c r="V59" s="2" t="str">
        <f>IF(COUNT($A59)=0,"",IF(T59="","--",IF(T59="3E","3E",LOOKUP(T59/V$2,{0,0.4,0.45,0.5,0.55,0.6,0.65,0.7,0.75,0.8,1},{0,2,2.25,2.5,2.75,3,3.25,3.5,3.75,4}))))</f>
        <v/>
      </c>
      <c r="W59" s="3" t="str">
        <f>IF(COUNT($A59)=0,"",IF($A59&lt;&gt;DRAFT!$B61,"ERR",IF(DRAFT!BT61="3E","3E",IF(COUNT(DRAFT!BP61,DRAFT!BT61)&gt;0,DRAFT!BU61,""))))</f>
        <v/>
      </c>
      <c r="X59" s="3" t="str">
        <f>IF(COUNT($A59)=0,"",IF(W59="3E","3E",IF(W59="","I",LOOKUP(W59/Y$2,{0,0.4,0.45,0.5,0.55,0.6,0.65,0.7,0.75,0.8,1},{"F","D","C","C+","B-","B","B+","A-","A","A+"}))))</f>
        <v/>
      </c>
      <c r="Y59" s="2" t="str">
        <f>IF(COUNT($A59)=0,"",IF(W59="","--",IF(W59="3E","3E",LOOKUP(W59/Y$2,{0,0.4,0.45,0.5,0.55,0.6,0.65,0.7,0.75,0.8,1},{0,2,2.25,2.5,2.75,3,3.25,3.5,3.75,4}))))</f>
        <v/>
      </c>
      <c r="Z59" s="3" t="str">
        <f>IF(COUNT($A59)=0,"",IF($A59&lt;&gt;DRAFT!$B61,"ERR",IF(DRAFT!CC61="3E","3E",IF(COUNT(DRAFT!BY61,DRAFT!CC61)&gt;0,DRAFT!CD61,""))))</f>
        <v/>
      </c>
      <c r="AA59" s="3" t="str">
        <f>IF(COUNT($A59)=0,"",IF(Z59="3E","3E",IF(Z59="","I",LOOKUP(Z59/AB$2,{0,0.4,0.45,0.5,0.55,0.6,0.65,0.7,0.75,0.8,1},{"F","D","C","C+","B-","B","B+","A-","A","A+"}))))</f>
        <v/>
      </c>
      <c r="AB59" s="2" t="str">
        <f>IF(COUNT($A59)=0,"",IF(Z59="","--",IF(Z59="3E","3E",LOOKUP(Z59/AB$2,{0,0.4,0.45,0.5,0.55,0.6,0.65,0.7,0.75,0.8,1},{0,2,2.25,2.5,2.75,3,3.25,3.5,3.75,4}))))</f>
        <v/>
      </c>
      <c r="AC59" s="3" t="str">
        <f>IF(COUNT($A59)=0,"",IF($A59&lt;&gt;DRAFT!$B61,"ERR",IF(DRAFT!CF61&gt;0,DRAFT!CF61,"")))</f>
        <v/>
      </c>
      <c r="AD59" s="3" t="str">
        <f>IF(COUNT($A59)=0,"",IF(AC59="3E","3E",IF(AC59="","I",LOOKUP(AC59/AE$2,{0,0.4,0.45,0.5,0.55,0.6,0.65,0.7,0.75,0.8,1},{"F","D","C","C+","B-","B","B+","A-","A","A+"}))))</f>
        <v/>
      </c>
      <c r="AE59" s="2" t="str">
        <f>IF(COUNT($A59)=0,"",IF(AC59="","--",IF(AC59="3E","3E",LOOKUP(AC59/AE$2,{0,0.4,0.45,0.5,0.55,0.6,0.65,0.7,0.75,0.8,1},{0,2,2.25,2.5,2.75,3,3.25,3.5,3.75,4}))))</f>
        <v/>
      </c>
      <c r="AF59" s="3" t="str">
        <f>IF($A59&lt;&gt;DRAFT!$B61,"ERR",IF(OR(COUNT($A59)=0,COUNT(DRAFT!CI61:CK61,DRAFT!CM61:CO61)=0),"",CEILING(SUM(DRAFT!CL61,DRAFT!CP61),1)))</f>
        <v/>
      </c>
      <c r="AG59" s="3" t="str">
        <f>IF(COUNT($A59)=0,"",IF(AF59="3E","3E",IF(AF59="","I",LOOKUP(AF59/AH$2,{0,0.4,0.45,0.5,0.55,0.6,0.65,0.7,0.75,0.8,1},{"F","D","C","C+","B-","B","B+","A-","A","A+"}))))</f>
        <v/>
      </c>
      <c r="AH59" s="2" t="str">
        <f>IF(COUNT($A59)=0,"",IF(AF59="","--",IF(AF59="3E","3E",LOOKUP(AF59/AH$2,{0,0.4,0.45,0.5,0.55,0.6,0.65,0.7,0.75,0.8,1},{0,2,2.25,2.5,2.75,3,3.25,3.5,3.75,4}))))</f>
        <v/>
      </c>
      <c r="AI59" s="11" t="str">
        <f>IF(OR(COUNT($A59)=0,COUNT(B59:AH59)=0),"",IF(COUNTIF(B59:AH59,"3E")&gt;0,"3E",IF(DRAFT!$A61="R",TRUNC(SUMPRODUCT(RGP,RCP)/TCP,3),TRUNC((SUMPRODUCT(--(IMDGP&gt;0)*IMDGP,IMCP)+CEILING(DRAFT!$CQ61*42,0.25))/TCP,3))))</f>
        <v/>
      </c>
      <c r="AJ59" s="3" t="str">
        <f>IF(OR(COUNT($A59)=0,COUNT(B59:AH59)=0),"",IF(COUNTIF(B59:AH59,"3E")&gt;0,"3E",IF(DRAFT!$A61="R",SUMPRODUCT(--(RGP&gt;=2),RCP),SUMPRODUCT(--(IMDGP&gt;0),--(IMGP=0),IMCP)+DRAFT!$CR61)))</f>
        <v/>
      </c>
      <c r="AK59" s="3" t="str">
        <f>IF(OR(COUNT($A59)=0,COUNT(B59:AH59)=0),"",IF(COUNTIF(B59:AJ59,"3E")&gt;0,"3E",IF(AND(DRAFT!$A61="IM",OR($AI59&gt;DRAFT!$CQ61,$AJ59&gt;DRAFT!$CR61)),"IMPROVED",IF(AND(DRAFT!$A61="IM",$AI59&lt;=DRAFT!$CQ61,$AJ59&lt;=DRAFT!$CR61),"NOT IMPROVED",IF(AND(AH59&gt;=2,AI59&gt;=2,AJ59&gt;=30),"PASS","FAIL")))))</f>
        <v/>
      </c>
      <c r="AL59" s="3" t="str">
        <f t="shared" si="0"/>
        <v/>
      </c>
      <c r="AM59" s="3" t="str">
        <f t="shared" si="1"/>
        <v/>
      </c>
    </row>
    <row r="60" spans="1:39" ht="18.95" customHeight="1" x14ac:dyDescent="0.25">
      <c r="A60" s="4" t="str">
        <f>IF(DRAFT!$B62="","",DRAFT!$B62)</f>
        <v/>
      </c>
      <c r="B60" s="3" t="str">
        <f>IF(COUNT($A60)=0,"",IF($A60&lt;&gt;DRAFT!$B62,"ERR",IF(DRAFT!I62="3E","3E",IF(COUNT(DRAFT!E62,DRAFT!I62)&gt;0,DRAFT!J62,""))))</f>
        <v/>
      </c>
      <c r="C60" s="3" t="str">
        <f>IF(COUNT($A60)=0,"",IF(B60="3E","3E",IF(B60="","I",LOOKUP(B60/D$2,{0,0.4,0.45,0.5,0.55,0.6,0.65,0.7,0.75,0.8,1},{"F","D","C","C+","B-","B","B+","A-","A","A+"}))))</f>
        <v/>
      </c>
      <c r="D60" s="2" t="str">
        <f>IF(COUNT($A60)=0,"",IF(B60="","--",IF(B60="3E","3E",LOOKUP(B60/D$2,{0,0.4,0.45,0.5,0.55,0.6,0.65,0.7,0.75,0.8,1},{0,2,2.25,2.5,2.75,3,3.25,3.5,3.75,4}))))</f>
        <v/>
      </c>
      <c r="E60" s="3" t="str">
        <f>IF(COUNT($A60)=0,"",IF($A60&lt;&gt;DRAFT!$B62,"ERR",IF(DRAFT!R62="3E","3E",IF(COUNT(DRAFT!N62,DRAFT!R62)&gt;0,DRAFT!S62,""))))</f>
        <v/>
      </c>
      <c r="F60" s="3" t="str">
        <f>IF(COUNT($A60)=0,"",IF(E60="3E","3E",IF(E60="","I",LOOKUP(E60/G$2,{0,0.4,0.45,0.5,0.55,0.6,0.65,0.7,0.75,0.8,1},{"F","D","C","C+","B-","B","B+","A-","A","A+"}))))</f>
        <v/>
      </c>
      <c r="G60" s="2" t="str">
        <f>IF(COUNT($A60)=0,"",IF(E60="","--",IF(E60="3E","3E",LOOKUP(E60/G$2,{0,0.4,0.45,0.5,0.55,0.6,0.65,0.7,0.75,0.8,1},{0,2,2.25,2.5,2.75,3,3.25,3.5,3.75,4}))))</f>
        <v/>
      </c>
      <c r="H60" s="3" t="str">
        <f>IF(COUNT($A60)=0,"",IF($A60&lt;&gt;DRAFT!$B62,"ERR",IF(DRAFT!AA62="3E","3E",IF(COUNT(DRAFT!W62,DRAFT!AA62)&gt;0,DRAFT!AB62,""))))</f>
        <v/>
      </c>
      <c r="I60" s="3" t="str">
        <f>IF(COUNT($A60)=0,"",IF(H60="3E","3E",IF(H60="","I",LOOKUP(H60/J$2,{0,0.4,0.45,0.5,0.55,0.6,0.65,0.7,0.75,0.8,1},{"F","D","C","C+","B-","B","B+","A-","A","A+"}))))</f>
        <v/>
      </c>
      <c r="J60" s="2" t="str">
        <f>IF(COUNT($A60)=0,"",IF(H60="","--",IF(H60="3E","3E",LOOKUP(H60/J$2,{0,0.4,0.45,0.5,0.55,0.6,0.65,0.7,0.75,0.8,1},{0,2,2.25,2.5,2.75,3,3.25,3.5,3.75,4}))))</f>
        <v/>
      </c>
      <c r="K60" s="3" t="str">
        <f>IF(COUNT($A60)=0,"",IF($A60&lt;&gt;DRAFT!$B62,"ERR",IF(DRAFT!AJ62="3E","3E",IF(COUNT(DRAFT!AF62,DRAFT!AJ62)&gt;0,DRAFT!AK62,""))))</f>
        <v/>
      </c>
      <c r="L60" s="3" t="str">
        <f>IF(COUNT($A60)=0,"",IF(K60="3E","3E",IF(K60="","I",LOOKUP(K60/M$2,{0,0.4,0.45,0.5,0.55,0.6,0.65,0.7,0.75,0.8,1},{"F","D","C","C+","B-","B","B+","A-","A","A+"}))))</f>
        <v/>
      </c>
      <c r="M60" s="2" t="str">
        <f>IF(COUNT($A60)=0,"",IF(K60="","--",IF(K60="3E","3E",LOOKUP(K60/M$2,{0,0.4,0.45,0.5,0.55,0.6,0.65,0.7,0.75,0.8,1},{0,2,2.25,2.5,2.75,3,3.25,3.5,3.75,4}))))</f>
        <v/>
      </c>
      <c r="N60" s="3" t="str">
        <f>IF(COUNT($A60)=0,"",IF($A60&lt;&gt;DRAFT!$B62,"ERR",IF(DRAFT!AS62="3E","3E",IF(COUNT(DRAFT!AO62,DRAFT!AS62)&gt;0,DRAFT!AT62,""))))</f>
        <v/>
      </c>
      <c r="O60" s="3" t="str">
        <f>IF(COUNT($A60)=0,"",IF(N60="3E","3E",IF(N60="","I",LOOKUP(N60/P$2,{0,0.4,0.45,0.5,0.55,0.6,0.65,0.7,0.75,0.8,1},{"F","D","C","C+","B-","B","B+","A-","A","A+"}))))</f>
        <v/>
      </c>
      <c r="P60" s="2" t="str">
        <f>IF(COUNT($A60)=0,"",IF(N60="","--",IF(N60="3E","3E",LOOKUP(N60/P$2,{0,0.4,0.45,0.5,0.55,0.6,0.65,0.7,0.75,0.8,1},{0,2,2.25,2.5,2.75,3,3.25,3.5,3.75,4}))))</f>
        <v/>
      </c>
      <c r="Q60" s="3" t="str">
        <f>IF(COUNT($A60)=0,"",IF($A60&lt;&gt;DRAFT!$B62,"ERR",IF(DRAFT!BB62="3E","3E",IF(COUNT(DRAFT!AX62,DRAFT!BB62)&gt;0,DRAFT!BC62,""))))</f>
        <v/>
      </c>
      <c r="R60" s="3" t="str">
        <f>IF(COUNT($A60)=0,"",IF(Q60="3E","3E",IF(Q60="","I",LOOKUP(Q60/S$2,{0,0.4,0.45,0.5,0.55,0.6,0.65,0.7,0.75,0.8,1},{"F","D","C","C+","B-","B","B+","A-","A","A+"}))))</f>
        <v/>
      </c>
      <c r="S60" s="2" t="str">
        <f>IF(COUNT($A60)=0,"",IF(Q60="","--",IF(Q60="3E","3E",LOOKUP(Q60/S$2,{0,0.4,0.45,0.5,0.55,0.6,0.65,0.7,0.75,0.8,1},{0,2,2.25,2.5,2.75,3,3.25,3.5,3.75,4}))))</f>
        <v/>
      </c>
      <c r="T60" s="3" t="str">
        <f>IF(COUNT($A60)=0,"",IF($A60&lt;&gt;DRAFT!$B62,"ERR",IF(DRAFT!BK62="3E","3E",IF(COUNT(DRAFT!BG62,DRAFT!BK62)&gt;0,DRAFT!BL62,""))))</f>
        <v/>
      </c>
      <c r="U60" s="3" t="str">
        <f>IF(COUNT($A60)=0,"",IF(T60="3E","3E",IF(T60="","I",LOOKUP(T60/V$2,{0,0.4,0.45,0.5,0.55,0.6,0.65,0.7,0.75,0.8,1},{"F","D","C","C+","B-","B","B+","A-","A","A+"}))))</f>
        <v/>
      </c>
      <c r="V60" s="2" t="str">
        <f>IF(COUNT($A60)=0,"",IF(T60="","--",IF(T60="3E","3E",LOOKUP(T60/V$2,{0,0.4,0.45,0.5,0.55,0.6,0.65,0.7,0.75,0.8,1},{0,2,2.25,2.5,2.75,3,3.25,3.5,3.75,4}))))</f>
        <v/>
      </c>
      <c r="W60" s="3" t="str">
        <f>IF(COUNT($A60)=0,"",IF($A60&lt;&gt;DRAFT!$B62,"ERR",IF(DRAFT!BT62="3E","3E",IF(COUNT(DRAFT!BP62,DRAFT!BT62)&gt;0,DRAFT!BU62,""))))</f>
        <v/>
      </c>
      <c r="X60" s="3" t="str">
        <f>IF(COUNT($A60)=0,"",IF(W60="3E","3E",IF(W60="","I",LOOKUP(W60/Y$2,{0,0.4,0.45,0.5,0.55,0.6,0.65,0.7,0.75,0.8,1},{"F","D","C","C+","B-","B","B+","A-","A","A+"}))))</f>
        <v/>
      </c>
      <c r="Y60" s="2" t="str">
        <f>IF(COUNT($A60)=0,"",IF(W60="","--",IF(W60="3E","3E",LOOKUP(W60/Y$2,{0,0.4,0.45,0.5,0.55,0.6,0.65,0.7,0.75,0.8,1},{0,2,2.25,2.5,2.75,3,3.25,3.5,3.75,4}))))</f>
        <v/>
      </c>
      <c r="Z60" s="3" t="str">
        <f>IF(COUNT($A60)=0,"",IF($A60&lt;&gt;DRAFT!$B62,"ERR",IF(DRAFT!CC62="3E","3E",IF(COUNT(DRAFT!BY62,DRAFT!CC62)&gt;0,DRAFT!CD62,""))))</f>
        <v/>
      </c>
      <c r="AA60" s="3" t="str">
        <f>IF(COUNT($A60)=0,"",IF(Z60="3E","3E",IF(Z60="","I",LOOKUP(Z60/AB$2,{0,0.4,0.45,0.5,0.55,0.6,0.65,0.7,0.75,0.8,1},{"F","D","C","C+","B-","B","B+","A-","A","A+"}))))</f>
        <v/>
      </c>
      <c r="AB60" s="2" t="str">
        <f>IF(COUNT($A60)=0,"",IF(Z60="","--",IF(Z60="3E","3E",LOOKUP(Z60/AB$2,{0,0.4,0.45,0.5,0.55,0.6,0.65,0.7,0.75,0.8,1},{0,2,2.25,2.5,2.75,3,3.25,3.5,3.75,4}))))</f>
        <v/>
      </c>
      <c r="AC60" s="3" t="str">
        <f>IF(COUNT($A60)=0,"",IF($A60&lt;&gt;DRAFT!$B62,"ERR",IF(DRAFT!CF62&gt;0,DRAFT!CF62,"")))</f>
        <v/>
      </c>
      <c r="AD60" s="3" t="str">
        <f>IF(COUNT($A60)=0,"",IF(AC60="3E","3E",IF(AC60="","I",LOOKUP(AC60/AE$2,{0,0.4,0.45,0.5,0.55,0.6,0.65,0.7,0.75,0.8,1},{"F","D","C","C+","B-","B","B+","A-","A","A+"}))))</f>
        <v/>
      </c>
      <c r="AE60" s="2" t="str">
        <f>IF(COUNT($A60)=0,"",IF(AC60="","--",IF(AC60="3E","3E",LOOKUP(AC60/AE$2,{0,0.4,0.45,0.5,0.55,0.6,0.65,0.7,0.75,0.8,1},{0,2,2.25,2.5,2.75,3,3.25,3.5,3.75,4}))))</f>
        <v/>
      </c>
      <c r="AF60" s="3" t="str">
        <f>IF($A60&lt;&gt;DRAFT!$B62,"ERR",IF(OR(COUNT($A60)=0,COUNT(DRAFT!CI62:CK62,DRAFT!CM62:CO62)=0),"",CEILING(SUM(DRAFT!CL62,DRAFT!CP62),1)))</f>
        <v/>
      </c>
      <c r="AG60" s="3" t="str">
        <f>IF(COUNT($A60)=0,"",IF(AF60="3E","3E",IF(AF60="","I",LOOKUP(AF60/AH$2,{0,0.4,0.45,0.5,0.55,0.6,0.65,0.7,0.75,0.8,1},{"F","D","C","C+","B-","B","B+","A-","A","A+"}))))</f>
        <v/>
      </c>
      <c r="AH60" s="2" t="str">
        <f>IF(COUNT($A60)=0,"",IF(AF60="","--",IF(AF60="3E","3E",LOOKUP(AF60/AH$2,{0,0.4,0.45,0.5,0.55,0.6,0.65,0.7,0.75,0.8,1},{0,2,2.25,2.5,2.75,3,3.25,3.5,3.75,4}))))</f>
        <v/>
      </c>
      <c r="AI60" s="11" t="str">
        <f>IF(OR(COUNT($A60)=0,COUNT(B60:AH60)=0),"",IF(COUNTIF(B60:AH60,"3E")&gt;0,"3E",IF(DRAFT!$A62="R",TRUNC(SUMPRODUCT(RGP,RCP)/TCP,3),TRUNC((SUMPRODUCT(--(IMDGP&gt;0)*IMDGP,IMCP)+CEILING(DRAFT!$CQ62*42,0.25))/TCP,3))))</f>
        <v/>
      </c>
      <c r="AJ60" s="3" t="str">
        <f>IF(OR(COUNT($A60)=0,COUNT(B60:AH60)=0),"",IF(COUNTIF(B60:AH60,"3E")&gt;0,"3E",IF(DRAFT!$A62="R",SUMPRODUCT(--(RGP&gt;=2),RCP),SUMPRODUCT(--(IMDGP&gt;0),--(IMGP=0),IMCP)+DRAFT!$CR62)))</f>
        <v/>
      </c>
      <c r="AK60" s="3" t="str">
        <f>IF(OR(COUNT($A60)=0,COUNT(B60:AH60)=0),"",IF(COUNTIF(B60:AJ60,"3E")&gt;0,"3E",IF(AND(DRAFT!$A62="IM",OR($AI60&gt;DRAFT!$CQ62,$AJ60&gt;DRAFT!$CR62)),"IMPROVED",IF(AND(DRAFT!$A62="IM",$AI60&lt;=DRAFT!$CQ62,$AJ60&lt;=DRAFT!$CR62),"NOT IMPROVED",IF(AND(AH60&gt;=2,AI60&gt;=2,AJ60&gt;=30),"PASS","FAIL")))))</f>
        <v/>
      </c>
      <c r="AL60" s="3" t="str">
        <f t="shared" si="0"/>
        <v/>
      </c>
      <c r="AM60" s="3" t="str">
        <f t="shared" si="1"/>
        <v/>
      </c>
    </row>
    <row r="61" spans="1:39" ht="18.95" customHeight="1" x14ac:dyDescent="0.25">
      <c r="A61" s="4" t="str">
        <f>IF(DRAFT!$B63="","",DRAFT!$B63)</f>
        <v/>
      </c>
      <c r="B61" s="3" t="str">
        <f>IF(COUNT($A61)=0,"",IF($A61&lt;&gt;DRAFT!$B63,"ERR",IF(DRAFT!I63="3E","3E",IF(COUNT(DRAFT!E63,DRAFT!I63)&gt;0,DRAFT!J63,""))))</f>
        <v/>
      </c>
      <c r="C61" s="3" t="str">
        <f>IF(COUNT($A61)=0,"",IF(B61="3E","3E",IF(B61="","I",LOOKUP(B61/D$2,{0,0.4,0.45,0.5,0.55,0.6,0.65,0.7,0.75,0.8,1},{"F","D","C","C+","B-","B","B+","A-","A","A+"}))))</f>
        <v/>
      </c>
      <c r="D61" s="2" t="str">
        <f>IF(COUNT($A61)=0,"",IF(B61="","--",IF(B61="3E","3E",LOOKUP(B61/D$2,{0,0.4,0.45,0.5,0.55,0.6,0.65,0.7,0.75,0.8,1},{0,2,2.25,2.5,2.75,3,3.25,3.5,3.75,4}))))</f>
        <v/>
      </c>
      <c r="E61" s="3" t="str">
        <f>IF(COUNT($A61)=0,"",IF($A61&lt;&gt;DRAFT!$B63,"ERR",IF(DRAFT!R63="3E","3E",IF(COUNT(DRAFT!N63,DRAFT!R63)&gt;0,DRAFT!S63,""))))</f>
        <v/>
      </c>
      <c r="F61" s="3" t="str">
        <f>IF(COUNT($A61)=0,"",IF(E61="3E","3E",IF(E61="","I",LOOKUP(E61/G$2,{0,0.4,0.45,0.5,0.55,0.6,0.65,0.7,0.75,0.8,1},{"F","D","C","C+","B-","B","B+","A-","A","A+"}))))</f>
        <v/>
      </c>
      <c r="G61" s="2" t="str">
        <f>IF(COUNT($A61)=0,"",IF(E61="","--",IF(E61="3E","3E",LOOKUP(E61/G$2,{0,0.4,0.45,0.5,0.55,0.6,0.65,0.7,0.75,0.8,1},{0,2,2.25,2.5,2.75,3,3.25,3.5,3.75,4}))))</f>
        <v/>
      </c>
      <c r="H61" s="3" t="str">
        <f>IF(COUNT($A61)=0,"",IF($A61&lt;&gt;DRAFT!$B63,"ERR",IF(DRAFT!AA63="3E","3E",IF(COUNT(DRAFT!W63,DRAFT!AA63)&gt;0,DRAFT!AB63,""))))</f>
        <v/>
      </c>
      <c r="I61" s="3" t="str">
        <f>IF(COUNT($A61)=0,"",IF(H61="3E","3E",IF(H61="","I",LOOKUP(H61/J$2,{0,0.4,0.45,0.5,0.55,0.6,0.65,0.7,0.75,0.8,1},{"F","D","C","C+","B-","B","B+","A-","A","A+"}))))</f>
        <v/>
      </c>
      <c r="J61" s="2" t="str">
        <f>IF(COUNT($A61)=0,"",IF(H61="","--",IF(H61="3E","3E",LOOKUP(H61/J$2,{0,0.4,0.45,0.5,0.55,0.6,0.65,0.7,0.75,0.8,1},{0,2,2.25,2.5,2.75,3,3.25,3.5,3.75,4}))))</f>
        <v/>
      </c>
      <c r="K61" s="3" t="str">
        <f>IF(COUNT($A61)=0,"",IF($A61&lt;&gt;DRAFT!$B63,"ERR",IF(DRAFT!AJ63="3E","3E",IF(COUNT(DRAFT!AF63,DRAFT!AJ63)&gt;0,DRAFT!AK63,""))))</f>
        <v/>
      </c>
      <c r="L61" s="3" t="str">
        <f>IF(COUNT($A61)=0,"",IF(K61="3E","3E",IF(K61="","I",LOOKUP(K61/M$2,{0,0.4,0.45,0.5,0.55,0.6,0.65,0.7,0.75,0.8,1},{"F","D","C","C+","B-","B","B+","A-","A","A+"}))))</f>
        <v/>
      </c>
      <c r="M61" s="2" t="str">
        <f>IF(COUNT($A61)=0,"",IF(K61="","--",IF(K61="3E","3E",LOOKUP(K61/M$2,{0,0.4,0.45,0.5,0.55,0.6,0.65,0.7,0.75,0.8,1},{0,2,2.25,2.5,2.75,3,3.25,3.5,3.75,4}))))</f>
        <v/>
      </c>
      <c r="N61" s="3" t="str">
        <f>IF(COUNT($A61)=0,"",IF($A61&lt;&gt;DRAFT!$B63,"ERR",IF(DRAFT!AS63="3E","3E",IF(COUNT(DRAFT!AO63,DRAFT!AS63)&gt;0,DRAFT!AT63,""))))</f>
        <v/>
      </c>
      <c r="O61" s="3" t="str">
        <f>IF(COUNT($A61)=0,"",IF(N61="3E","3E",IF(N61="","I",LOOKUP(N61/P$2,{0,0.4,0.45,0.5,0.55,0.6,0.65,0.7,0.75,0.8,1},{"F","D","C","C+","B-","B","B+","A-","A","A+"}))))</f>
        <v/>
      </c>
      <c r="P61" s="2" t="str">
        <f>IF(COUNT($A61)=0,"",IF(N61="","--",IF(N61="3E","3E",LOOKUP(N61/P$2,{0,0.4,0.45,0.5,0.55,0.6,0.65,0.7,0.75,0.8,1},{0,2,2.25,2.5,2.75,3,3.25,3.5,3.75,4}))))</f>
        <v/>
      </c>
      <c r="Q61" s="3" t="str">
        <f>IF(COUNT($A61)=0,"",IF($A61&lt;&gt;DRAFT!$B63,"ERR",IF(DRAFT!BB63="3E","3E",IF(COUNT(DRAFT!AX63,DRAFT!BB63)&gt;0,DRAFT!BC63,""))))</f>
        <v/>
      </c>
      <c r="R61" s="3" t="str">
        <f>IF(COUNT($A61)=0,"",IF(Q61="3E","3E",IF(Q61="","I",LOOKUP(Q61/S$2,{0,0.4,0.45,0.5,0.55,0.6,0.65,0.7,0.75,0.8,1},{"F","D","C","C+","B-","B","B+","A-","A","A+"}))))</f>
        <v/>
      </c>
      <c r="S61" s="2" t="str">
        <f>IF(COUNT($A61)=0,"",IF(Q61="","--",IF(Q61="3E","3E",LOOKUP(Q61/S$2,{0,0.4,0.45,0.5,0.55,0.6,0.65,0.7,0.75,0.8,1},{0,2,2.25,2.5,2.75,3,3.25,3.5,3.75,4}))))</f>
        <v/>
      </c>
      <c r="T61" s="3" t="str">
        <f>IF(COUNT($A61)=0,"",IF($A61&lt;&gt;DRAFT!$B63,"ERR",IF(DRAFT!BK63="3E","3E",IF(COUNT(DRAFT!BG63,DRAFT!BK63)&gt;0,DRAFT!BL63,""))))</f>
        <v/>
      </c>
      <c r="U61" s="3" t="str">
        <f>IF(COUNT($A61)=0,"",IF(T61="3E","3E",IF(T61="","I",LOOKUP(T61/V$2,{0,0.4,0.45,0.5,0.55,0.6,0.65,0.7,0.75,0.8,1},{"F","D","C","C+","B-","B","B+","A-","A","A+"}))))</f>
        <v/>
      </c>
      <c r="V61" s="2" t="str">
        <f>IF(COUNT($A61)=0,"",IF(T61="","--",IF(T61="3E","3E",LOOKUP(T61/V$2,{0,0.4,0.45,0.5,0.55,0.6,0.65,0.7,0.75,0.8,1},{0,2,2.25,2.5,2.75,3,3.25,3.5,3.75,4}))))</f>
        <v/>
      </c>
      <c r="W61" s="3" t="str">
        <f>IF(COUNT($A61)=0,"",IF($A61&lt;&gt;DRAFT!$B63,"ERR",IF(DRAFT!BT63="3E","3E",IF(COUNT(DRAFT!BP63,DRAFT!BT63)&gt;0,DRAFT!BU63,""))))</f>
        <v/>
      </c>
      <c r="X61" s="3" t="str">
        <f>IF(COUNT($A61)=0,"",IF(W61="3E","3E",IF(W61="","I",LOOKUP(W61/Y$2,{0,0.4,0.45,0.5,0.55,0.6,0.65,0.7,0.75,0.8,1},{"F","D","C","C+","B-","B","B+","A-","A","A+"}))))</f>
        <v/>
      </c>
      <c r="Y61" s="2" t="str">
        <f>IF(COUNT($A61)=0,"",IF(W61="","--",IF(W61="3E","3E",LOOKUP(W61/Y$2,{0,0.4,0.45,0.5,0.55,0.6,0.65,0.7,0.75,0.8,1},{0,2,2.25,2.5,2.75,3,3.25,3.5,3.75,4}))))</f>
        <v/>
      </c>
      <c r="Z61" s="3" t="str">
        <f>IF(COUNT($A61)=0,"",IF($A61&lt;&gt;DRAFT!$B63,"ERR",IF(DRAFT!CC63="3E","3E",IF(COUNT(DRAFT!BY63,DRAFT!CC63)&gt;0,DRAFT!CD63,""))))</f>
        <v/>
      </c>
      <c r="AA61" s="3" t="str">
        <f>IF(COUNT($A61)=0,"",IF(Z61="3E","3E",IF(Z61="","I",LOOKUP(Z61/AB$2,{0,0.4,0.45,0.5,0.55,0.6,0.65,0.7,0.75,0.8,1},{"F","D","C","C+","B-","B","B+","A-","A","A+"}))))</f>
        <v/>
      </c>
      <c r="AB61" s="2" t="str">
        <f>IF(COUNT($A61)=0,"",IF(Z61="","--",IF(Z61="3E","3E",LOOKUP(Z61/AB$2,{0,0.4,0.45,0.5,0.55,0.6,0.65,0.7,0.75,0.8,1},{0,2,2.25,2.5,2.75,3,3.25,3.5,3.75,4}))))</f>
        <v/>
      </c>
      <c r="AC61" s="3" t="str">
        <f>IF(COUNT($A61)=0,"",IF($A61&lt;&gt;DRAFT!$B63,"ERR",IF(DRAFT!CF63&gt;0,DRAFT!CF63,"")))</f>
        <v/>
      </c>
      <c r="AD61" s="3" t="str">
        <f>IF(COUNT($A61)=0,"",IF(AC61="3E","3E",IF(AC61="","I",LOOKUP(AC61/AE$2,{0,0.4,0.45,0.5,0.55,0.6,0.65,0.7,0.75,0.8,1},{"F","D","C","C+","B-","B","B+","A-","A","A+"}))))</f>
        <v/>
      </c>
      <c r="AE61" s="2" t="str">
        <f>IF(COUNT($A61)=0,"",IF(AC61="","--",IF(AC61="3E","3E",LOOKUP(AC61/AE$2,{0,0.4,0.45,0.5,0.55,0.6,0.65,0.7,0.75,0.8,1},{0,2,2.25,2.5,2.75,3,3.25,3.5,3.75,4}))))</f>
        <v/>
      </c>
      <c r="AF61" s="3" t="str">
        <f>IF($A61&lt;&gt;DRAFT!$B63,"ERR",IF(OR(COUNT($A61)=0,COUNT(DRAFT!CI63:CK63,DRAFT!CM63:CO63)=0),"",CEILING(SUM(DRAFT!CL63,DRAFT!CP63),1)))</f>
        <v/>
      </c>
      <c r="AG61" s="3" t="str">
        <f>IF(COUNT($A61)=0,"",IF(AF61="3E","3E",IF(AF61="","I",LOOKUP(AF61/AH$2,{0,0.4,0.45,0.5,0.55,0.6,0.65,0.7,0.75,0.8,1},{"F","D","C","C+","B-","B","B+","A-","A","A+"}))))</f>
        <v/>
      </c>
      <c r="AH61" s="2" t="str">
        <f>IF(COUNT($A61)=0,"",IF(AF61="","--",IF(AF61="3E","3E",LOOKUP(AF61/AH$2,{0,0.4,0.45,0.5,0.55,0.6,0.65,0.7,0.75,0.8,1},{0,2,2.25,2.5,2.75,3,3.25,3.5,3.75,4}))))</f>
        <v/>
      </c>
      <c r="AI61" s="11" t="str">
        <f>IF(OR(COUNT($A61)=0,COUNT(B61:AH61)=0),"",IF(COUNTIF(B61:AH61,"3E")&gt;0,"3E",IF(DRAFT!$A63="R",TRUNC(SUMPRODUCT(RGP,RCP)/TCP,3),TRUNC((SUMPRODUCT(--(IMDGP&gt;0)*IMDGP,IMCP)+CEILING(DRAFT!$CQ63*42,0.25))/TCP,3))))</f>
        <v/>
      </c>
      <c r="AJ61" s="3" t="str">
        <f>IF(OR(COUNT($A61)=0,COUNT(B61:AH61)=0),"",IF(COUNTIF(B61:AH61,"3E")&gt;0,"3E",IF(DRAFT!$A63="R",SUMPRODUCT(--(RGP&gt;=2),RCP),SUMPRODUCT(--(IMDGP&gt;0),--(IMGP=0),IMCP)+DRAFT!$CR63)))</f>
        <v/>
      </c>
      <c r="AK61" s="3" t="str">
        <f>IF(OR(COUNT($A61)=0,COUNT(B61:AH61)=0),"",IF(COUNTIF(B61:AJ61,"3E")&gt;0,"3E",IF(AND(DRAFT!$A63="IM",OR($AI61&gt;DRAFT!$CQ63,$AJ61&gt;DRAFT!$CR63)),"IMPROVED",IF(AND(DRAFT!$A63="IM",$AI61&lt;=DRAFT!$CQ63,$AJ61&lt;=DRAFT!$CR63),"NOT IMPROVED",IF(AND(AH61&gt;=2,AI61&gt;=2,AJ61&gt;=30),"PASS","FAIL")))))</f>
        <v/>
      </c>
      <c r="AL61" s="3" t="str">
        <f t="shared" si="0"/>
        <v/>
      </c>
      <c r="AM61" s="3" t="str">
        <f t="shared" si="1"/>
        <v/>
      </c>
    </row>
    <row r="62" spans="1:39" ht="18.95" customHeight="1" x14ac:dyDescent="0.25">
      <c r="A62" s="4" t="str">
        <f>IF(DRAFT!$B64="","",DRAFT!$B64)</f>
        <v/>
      </c>
      <c r="B62" s="3" t="str">
        <f>IF(COUNT($A62)=0,"",IF($A62&lt;&gt;DRAFT!$B64,"ERR",IF(DRAFT!I64="3E","3E",IF(COUNT(DRAFT!E64,DRAFT!I64)&gt;0,DRAFT!J64,""))))</f>
        <v/>
      </c>
      <c r="C62" s="3" t="str">
        <f>IF(COUNT($A62)=0,"",IF(B62="3E","3E",IF(B62="","I",LOOKUP(B62/D$2,{0,0.4,0.45,0.5,0.55,0.6,0.65,0.7,0.75,0.8,1},{"F","D","C","C+","B-","B","B+","A-","A","A+"}))))</f>
        <v/>
      </c>
      <c r="D62" s="2" t="str">
        <f>IF(COUNT($A62)=0,"",IF(B62="","--",IF(B62="3E","3E",LOOKUP(B62/D$2,{0,0.4,0.45,0.5,0.55,0.6,0.65,0.7,0.75,0.8,1},{0,2,2.25,2.5,2.75,3,3.25,3.5,3.75,4}))))</f>
        <v/>
      </c>
      <c r="E62" s="3" t="str">
        <f>IF(COUNT($A62)=0,"",IF($A62&lt;&gt;DRAFT!$B64,"ERR",IF(DRAFT!R64="3E","3E",IF(COUNT(DRAFT!N64,DRAFT!R64)&gt;0,DRAFT!S64,""))))</f>
        <v/>
      </c>
      <c r="F62" s="3" t="str">
        <f>IF(COUNT($A62)=0,"",IF(E62="3E","3E",IF(E62="","I",LOOKUP(E62/G$2,{0,0.4,0.45,0.5,0.55,0.6,0.65,0.7,0.75,0.8,1},{"F","D","C","C+","B-","B","B+","A-","A","A+"}))))</f>
        <v/>
      </c>
      <c r="G62" s="2" t="str">
        <f>IF(COUNT($A62)=0,"",IF(E62="","--",IF(E62="3E","3E",LOOKUP(E62/G$2,{0,0.4,0.45,0.5,0.55,0.6,0.65,0.7,0.75,0.8,1},{0,2,2.25,2.5,2.75,3,3.25,3.5,3.75,4}))))</f>
        <v/>
      </c>
      <c r="H62" s="3" t="str">
        <f>IF(COUNT($A62)=0,"",IF($A62&lt;&gt;DRAFT!$B64,"ERR",IF(DRAFT!AA64="3E","3E",IF(COUNT(DRAFT!W64,DRAFT!AA64)&gt;0,DRAFT!AB64,""))))</f>
        <v/>
      </c>
      <c r="I62" s="3" t="str">
        <f>IF(COUNT($A62)=0,"",IF(H62="3E","3E",IF(H62="","I",LOOKUP(H62/J$2,{0,0.4,0.45,0.5,0.55,0.6,0.65,0.7,0.75,0.8,1},{"F","D","C","C+","B-","B","B+","A-","A","A+"}))))</f>
        <v/>
      </c>
      <c r="J62" s="2" t="str">
        <f>IF(COUNT($A62)=0,"",IF(H62="","--",IF(H62="3E","3E",LOOKUP(H62/J$2,{0,0.4,0.45,0.5,0.55,0.6,0.65,0.7,0.75,0.8,1},{0,2,2.25,2.5,2.75,3,3.25,3.5,3.75,4}))))</f>
        <v/>
      </c>
      <c r="K62" s="3" t="str">
        <f>IF(COUNT($A62)=0,"",IF($A62&lt;&gt;DRAFT!$B64,"ERR",IF(DRAFT!AJ64="3E","3E",IF(COUNT(DRAFT!AF64,DRAFT!AJ64)&gt;0,DRAFT!AK64,""))))</f>
        <v/>
      </c>
      <c r="L62" s="3" t="str">
        <f>IF(COUNT($A62)=0,"",IF(K62="3E","3E",IF(K62="","I",LOOKUP(K62/M$2,{0,0.4,0.45,0.5,0.55,0.6,0.65,0.7,0.75,0.8,1},{"F","D","C","C+","B-","B","B+","A-","A","A+"}))))</f>
        <v/>
      </c>
      <c r="M62" s="2" t="str">
        <f>IF(COUNT($A62)=0,"",IF(K62="","--",IF(K62="3E","3E",LOOKUP(K62/M$2,{0,0.4,0.45,0.5,0.55,0.6,0.65,0.7,0.75,0.8,1},{0,2,2.25,2.5,2.75,3,3.25,3.5,3.75,4}))))</f>
        <v/>
      </c>
      <c r="N62" s="3" t="str">
        <f>IF(COUNT($A62)=0,"",IF($A62&lt;&gt;DRAFT!$B64,"ERR",IF(DRAFT!AS64="3E","3E",IF(COUNT(DRAFT!AO64,DRAFT!AS64)&gt;0,DRAFT!AT64,""))))</f>
        <v/>
      </c>
      <c r="O62" s="3" t="str">
        <f>IF(COUNT($A62)=0,"",IF(N62="3E","3E",IF(N62="","I",LOOKUP(N62/P$2,{0,0.4,0.45,0.5,0.55,0.6,0.65,0.7,0.75,0.8,1},{"F","D","C","C+","B-","B","B+","A-","A","A+"}))))</f>
        <v/>
      </c>
      <c r="P62" s="2" t="str">
        <f>IF(COUNT($A62)=0,"",IF(N62="","--",IF(N62="3E","3E",LOOKUP(N62/P$2,{0,0.4,0.45,0.5,0.55,0.6,0.65,0.7,0.75,0.8,1},{0,2,2.25,2.5,2.75,3,3.25,3.5,3.75,4}))))</f>
        <v/>
      </c>
      <c r="Q62" s="3" t="str">
        <f>IF(COUNT($A62)=0,"",IF($A62&lt;&gt;DRAFT!$B64,"ERR",IF(DRAFT!BB64="3E","3E",IF(COUNT(DRAFT!AX64,DRAFT!BB64)&gt;0,DRAFT!BC64,""))))</f>
        <v/>
      </c>
      <c r="R62" s="3" t="str">
        <f>IF(COUNT($A62)=0,"",IF(Q62="3E","3E",IF(Q62="","I",LOOKUP(Q62/S$2,{0,0.4,0.45,0.5,0.55,0.6,0.65,0.7,0.75,0.8,1},{"F","D","C","C+","B-","B","B+","A-","A","A+"}))))</f>
        <v/>
      </c>
      <c r="S62" s="2" t="str">
        <f>IF(COUNT($A62)=0,"",IF(Q62="","--",IF(Q62="3E","3E",LOOKUP(Q62/S$2,{0,0.4,0.45,0.5,0.55,0.6,0.65,0.7,0.75,0.8,1},{0,2,2.25,2.5,2.75,3,3.25,3.5,3.75,4}))))</f>
        <v/>
      </c>
      <c r="T62" s="3" t="str">
        <f>IF(COUNT($A62)=0,"",IF($A62&lt;&gt;DRAFT!$B64,"ERR",IF(DRAFT!BK64="3E","3E",IF(COUNT(DRAFT!BG64,DRAFT!BK64)&gt;0,DRAFT!BL64,""))))</f>
        <v/>
      </c>
      <c r="U62" s="3" t="str">
        <f>IF(COUNT($A62)=0,"",IF(T62="3E","3E",IF(T62="","I",LOOKUP(T62/V$2,{0,0.4,0.45,0.5,0.55,0.6,0.65,0.7,0.75,0.8,1},{"F","D","C","C+","B-","B","B+","A-","A","A+"}))))</f>
        <v/>
      </c>
      <c r="V62" s="2" t="str">
        <f>IF(COUNT($A62)=0,"",IF(T62="","--",IF(T62="3E","3E",LOOKUP(T62/V$2,{0,0.4,0.45,0.5,0.55,0.6,0.65,0.7,0.75,0.8,1},{0,2,2.25,2.5,2.75,3,3.25,3.5,3.75,4}))))</f>
        <v/>
      </c>
      <c r="W62" s="3" t="str">
        <f>IF(COUNT($A62)=0,"",IF($A62&lt;&gt;DRAFT!$B64,"ERR",IF(DRAFT!BT64="3E","3E",IF(COUNT(DRAFT!BP64,DRAFT!BT64)&gt;0,DRAFT!BU64,""))))</f>
        <v/>
      </c>
      <c r="X62" s="3" t="str">
        <f>IF(COUNT($A62)=0,"",IF(W62="3E","3E",IF(W62="","I",LOOKUP(W62/Y$2,{0,0.4,0.45,0.5,0.55,0.6,0.65,0.7,0.75,0.8,1},{"F","D","C","C+","B-","B","B+","A-","A","A+"}))))</f>
        <v/>
      </c>
      <c r="Y62" s="2" t="str">
        <f>IF(COUNT($A62)=0,"",IF(W62="","--",IF(W62="3E","3E",LOOKUP(W62/Y$2,{0,0.4,0.45,0.5,0.55,0.6,0.65,0.7,0.75,0.8,1},{0,2,2.25,2.5,2.75,3,3.25,3.5,3.75,4}))))</f>
        <v/>
      </c>
      <c r="Z62" s="3" t="str">
        <f>IF(COUNT($A62)=0,"",IF($A62&lt;&gt;DRAFT!$B64,"ERR",IF(DRAFT!CC64="3E","3E",IF(COUNT(DRAFT!BY64,DRAFT!CC64)&gt;0,DRAFT!CD64,""))))</f>
        <v/>
      </c>
      <c r="AA62" s="3" t="str">
        <f>IF(COUNT($A62)=0,"",IF(Z62="3E","3E",IF(Z62="","I",LOOKUP(Z62/AB$2,{0,0.4,0.45,0.5,0.55,0.6,0.65,0.7,0.75,0.8,1},{"F","D","C","C+","B-","B","B+","A-","A","A+"}))))</f>
        <v/>
      </c>
      <c r="AB62" s="2" t="str">
        <f>IF(COUNT($A62)=0,"",IF(Z62="","--",IF(Z62="3E","3E",LOOKUP(Z62/AB$2,{0,0.4,0.45,0.5,0.55,0.6,0.65,0.7,0.75,0.8,1},{0,2,2.25,2.5,2.75,3,3.25,3.5,3.75,4}))))</f>
        <v/>
      </c>
      <c r="AC62" s="3" t="str">
        <f>IF(COUNT($A62)=0,"",IF($A62&lt;&gt;DRAFT!$B64,"ERR",IF(DRAFT!CF64&gt;0,DRAFT!CF64,"")))</f>
        <v/>
      </c>
      <c r="AD62" s="3" t="str">
        <f>IF(COUNT($A62)=0,"",IF(AC62="3E","3E",IF(AC62="","I",LOOKUP(AC62/AE$2,{0,0.4,0.45,0.5,0.55,0.6,0.65,0.7,0.75,0.8,1},{"F","D","C","C+","B-","B","B+","A-","A","A+"}))))</f>
        <v/>
      </c>
      <c r="AE62" s="2" t="str">
        <f>IF(COUNT($A62)=0,"",IF(AC62="","--",IF(AC62="3E","3E",LOOKUP(AC62/AE$2,{0,0.4,0.45,0.5,0.55,0.6,0.65,0.7,0.75,0.8,1},{0,2,2.25,2.5,2.75,3,3.25,3.5,3.75,4}))))</f>
        <v/>
      </c>
      <c r="AF62" s="3" t="str">
        <f>IF($A62&lt;&gt;DRAFT!$B64,"ERR",IF(OR(COUNT($A62)=0,COUNT(DRAFT!CI64:CK64,DRAFT!CM64:CO64)=0),"",CEILING(SUM(DRAFT!CL64,DRAFT!CP64),1)))</f>
        <v/>
      </c>
      <c r="AG62" s="3" t="str">
        <f>IF(COUNT($A62)=0,"",IF(AF62="3E","3E",IF(AF62="","I",LOOKUP(AF62/AH$2,{0,0.4,0.45,0.5,0.55,0.6,0.65,0.7,0.75,0.8,1},{"F","D","C","C+","B-","B","B+","A-","A","A+"}))))</f>
        <v/>
      </c>
      <c r="AH62" s="2" t="str">
        <f>IF(COUNT($A62)=0,"",IF(AF62="","--",IF(AF62="3E","3E",LOOKUP(AF62/AH$2,{0,0.4,0.45,0.5,0.55,0.6,0.65,0.7,0.75,0.8,1},{0,2,2.25,2.5,2.75,3,3.25,3.5,3.75,4}))))</f>
        <v/>
      </c>
      <c r="AI62" s="11" t="str">
        <f>IF(OR(COUNT($A62)=0,COUNT(B62:AH62)=0),"",IF(COUNTIF(B62:AH62,"3E")&gt;0,"3E",IF(DRAFT!$A64="R",TRUNC(SUMPRODUCT(RGP,RCP)/TCP,3),TRUNC((SUMPRODUCT(--(IMDGP&gt;0)*IMDGP,IMCP)+CEILING(DRAFT!$CQ64*42,0.25))/TCP,3))))</f>
        <v/>
      </c>
      <c r="AJ62" s="3" t="str">
        <f>IF(OR(COUNT($A62)=0,COUNT(B62:AH62)=0),"",IF(COUNTIF(B62:AH62,"3E")&gt;0,"3E",IF(DRAFT!$A64="R",SUMPRODUCT(--(RGP&gt;=2),RCP),SUMPRODUCT(--(IMDGP&gt;0),--(IMGP=0),IMCP)+DRAFT!$CR64)))</f>
        <v/>
      </c>
      <c r="AK62" s="3" t="str">
        <f>IF(OR(COUNT($A62)=0,COUNT(B62:AH62)=0),"",IF(COUNTIF(B62:AJ62,"3E")&gt;0,"3E",IF(AND(DRAFT!$A64="IM",OR($AI62&gt;DRAFT!$CQ64,$AJ62&gt;DRAFT!$CR64)),"IMPROVED",IF(AND(DRAFT!$A64="IM",$AI62&lt;=DRAFT!$CQ64,$AJ62&lt;=DRAFT!$CR64),"NOT IMPROVED",IF(AND(AH62&gt;=2,AI62&gt;=2,AJ62&gt;=30),"PASS","FAIL")))))</f>
        <v/>
      </c>
      <c r="AL62" s="3" t="str">
        <f t="shared" si="0"/>
        <v/>
      </c>
      <c r="AM62" s="3" t="str">
        <f t="shared" si="1"/>
        <v/>
      </c>
    </row>
    <row r="63" spans="1:39" ht="18.95" customHeight="1" x14ac:dyDescent="0.25">
      <c r="A63" s="4" t="str">
        <f>IF(DRAFT!$B65="","",DRAFT!$B65)</f>
        <v/>
      </c>
      <c r="B63" s="3" t="str">
        <f>IF(COUNT($A63)=0,"",IF($A63&lt;&gt;DRAFT!$B65,"ERR",IF(DRAFT!I65="3E","3E",IF(COUNT(DRAFT!E65,DRAFT!I65)&gt;0,DRAFT!J65,""))))</f>
        <v/>
      </c>
      <c r="C63" s="3" t="str">
        <f>IF(COUNT($A63)=0,"",IF(B63="3E","3E",IF(B63="","I",LOOKUP(B63/D$2,{0,0.4,0.45,0.5,0.55,0.6,0.65,0.7,0.75,0.8,1},{"F","D","C","C+","B-","B","B+","A-","A","A+"}))))</f>
        <v/>
      </c>
      <c r="D63" s="2" t="str">
        <f>IF(COUNT($A63)=0,"",IF(B63="","--",IF(B63="3E","3E",LOOKUP(B63/D$2,{0,0.4,0.45,0.5,0.55,0.6,0.65,0.7,0.75,0.8,1},{0,2,2.25,2.5,2.75,3,3.25,3.5,3.75,4}))))</f>
        <v/>
      </c>
      <c r="E63" s="3" t="str">
        <f>IF(COUNT($A63)=0,"",IF($A63&lt;&gt;DRAFT!$B65,"ERR",IF(DRAFT!R65="3E","3E",IF(COUNT(DRAFT!N65,DRAFT!R65)&gt;0,DRAFT!S65,""))))</f>
        <v/>
      </c>
      <c r="F63" s="3" t="str">
        <f>IF(COUNT($A63)=0,"",IF(E63="3E","3E",IF(E63="","I",LOOKUP(E63/G$2,{0,0.4,0.45,0.5,0.55,0.6,0.65,0.7,0.75,0.8,1},{"F","D","C","C+","B-","B","B+","A-","A","A+"}))))</f>
        <v/>
      </c>
      <c r="G63" s="2" t="str">
        <f>IF(COUNT($A63)=0,"",IF(E63="","--",IF(E63="3E","3E",LOOKUP(E63/G$2,{0,0.4,0.45,0.5,0.55,0.6,0.65,0.7,0.75,0.8,1},{0,2,2.25,2.5,2.75,3,3.25,3.5,3.75,4}))))</f>
        <v/>
      </c>
      <c r="H63" s="3" t="str">
        <f>IF(COUNT($A63)=0,"",IF($A63&lt;&gt;DRAFT!$B65,"ERR",IF(DRAFT!AA65="3E","3E",IF(COUNT(DRAFT!W65,DRAFT!AA65)&gt;0,DRAFT!AB65,""))))</f>
        <v/>
      </c>
      <c r="I63" s="3" t="str">
        <f>IF(COUNT($A63)=0,"",IF(H63="3E","3E",IF(H63="","I",LOOKUP(H63/J$2,{0,0.4,0.45,0.5,0.55,0.6,0.65,0.7,0.75,0.8,1},{"F","D","C","C+","B-","B","B+","A-","A","A+"}))))</f>
        <v/>
      </c>
      <c r="J63" s="2" t="str">
        <f>IF(COUNT($A63)=0,"",IF(H63="","--",IF(H63="3E","3E",LOOKUP(H63/J$2,{0,0.4,0.45,0.5,0.55,0.6,0.65,0.7,0.75,0.8,1},{0,2,2.25,2.5,2.75,3,3.25,3.5,3.75,4}))))</f>
        <v/>
      </c>
      <c r="K63" s="3" t="str">
        <f>IF(COUNT($A63)=0,"",IF($A63&lt;&gt;DRAFT!$B65,"ERR",IF(DRAFT!AJ65="3E","3E",IF(COUNT(DRAFT!AF65,DRAFT!AJ65)&gt;0,DRAFT!AK65,""))))</f>
        <v/>
      </c>
      <c r="L63" s="3" t="str">
        <f>IF(COUNT($A63)=0,"",IF(K63="3E","3E",IF(K63="","I",LOOKUP(K63/M$2,{0,0.4,0.45,0.5,0.55,0.6,0.65,0.7,0.75,0.8,1},{"F","D","C","C+","B-","B","B+","A-","A","A+"}))))</f>
        <v/>
      </c>
      <c r="M63" s="2" t="str">
        <f>IF(COUNT($A63)=0,"",IF(K63="","--",IF(K63="3E","3E",LOOKUP(K63/M$2,{0,0.4,0.45,0.5,0.55,0.6,0.65,0.7,0.75,0.8,1},{0,2,2.25,2.5,2.75,3,3.25,3.5,3.75,4}))))</f>
        <v/>
      </c>
      <c r="N63" s="3" t="str">
        <f>IF(COUNT($A63)=0,"",IF($A63&lt;&gt;DRAFT!$B65,"ERR",IF(DRAFT!AS65="3E","3E",IF(COUNT(DRAFT!AO65,DRAFT!AS65)&gt;0,DRAFT!AT65,""))))</f>
        <v/>
      </c>
      <c r="O63" s="3" t="str">
        <f>IF(COUNT($A63)=0,"",IF(N63="3E","3E",IF(N63="","I",LOOKUP(N63/P$2,{0,0.4,0.45,0.5,0.55,0.6,0.65,0.7,0.75,0.8,1},{"F","D","C","C+","B-","B","B+","A-","A","A+"}))))</f>
        <v/>
      </c>
      <c r="P63" s="2" t="str">
        <f>IF(COUNT($A63)=0,"",IF(N63="","--",IF(N63="3E","3E",LOOKUP(N63/P$2,{0,0.4,0.45,0.5,0.55,0.6,0.65,0.7,0.75,0.8,1},{0,2,2.25,2.5,2.75,3,3.25,3.5,3.75,4}))))</f>
        <v/>
      </c>
      <c r="Q63" s="3" t="str">
        <f>IF(COUNT($A63)=0,"",IF($A63&lt;&gt;DRAFT!$B65,"ERR",IF(DRAFT!BB65="3E","3E",IF(COUNT(DRAFT!AX65,DRAFT!BB65)&gt;0,DRAFT!BC65,""))))</f>
        <v/>
      </c>
      <c r="R63" s="3" t="str">
        <f>IF(COUNT($A63)=0,"",IF(Q63="3E","3E",IF(Q63="","I",LOOKUP(Q63/S$2,{0,0.4,0.45,0.5,0.55,0.6,0.65,0.7,0.75,0.8,1},{"F","D","C","C+","B-","B","B+","A-","A","A+"}))))</f>
        <v/>
      </c>
      <c r="S63" s="2" t="str">
        <f>IF(COUNT($A63)=0,"",IF(Q63="","--",IF(Q63="3E","3E",LOOKUP(Q63/S$2,{0,0.4,0.45,0.5,0.55,0.6,0.65,0.7,0.75,0.8,1},{0,2,2.25,2.5,2.75,3,3.25,3.5,3.75,4}))))</f>
        <v/>
      </c>
      <c r="T63" s="3" t="str">
        <f>IF(COUNT($A63)=0,"",IF($A63&lt;&gt;DRAFT!$B65,"ERR",IF(DRAFT!BK65="3E","3E",IF(COUNT(DRAFT!BG65,DRAFT!BK65)&gt;0,DRAFT!BL65,""))))</f>
        <v/>
      </c>
      <c r="U63" s="3" t="str">
        <f>IF(COUNT($A63)=0,"",IF(T63="3E","3E",IF(T63="","I",LOOKUP(T63/V$2,{0,0.4,0.45,0.5,0.55,0.6,0.65,0.7,0.75,0.8,1},{"F","D","C","C+","B-","B","B+","A-","A","A+"}))))</f>
        <v/>
      </c>
      <c r="V63" s="2" t="str">
        <f>IF(COUNT($A63)=0,"",IF(T63="","--",IF(T63="3E","3E",LOOKUP(T63/V$2,{0,0.4,0.45,0.5,0.55,0.6,0.65,0.7,0.75,0.8,1},{0,2,2.25,2.5,2.75,3,3.25,3.5,3.75,4}))))</f>
        <v/>
      </c>
      <c r="W63" s="3" t="str">
        <f>IF(COUNT($A63)=0,"",IF($A63&lt;&gt;DRAFT!$B65,"ERR",IF(DRAFT!BT65="3E","3E",IF(COUNT(DRAFT!BP65,DRAFT!BT65)&gt;0,DRAFT!BU65,""))))</f>
        <v/>
      </c>
      <c r="X63" s="3" t="str">
        <f>IF(COUNT($A63)=0,"",IF(W63="3E","3E",IF(W63="","I",LOOKUP(W63/Y$2,{0,0.4,0.45,0.5,0.55,0.6,0.65,0.7,0.75,0.8,1},{"F","D","C","C+","B-","B","B+","A-","A","A+"}))))</f>
        <v/>
      </c>
      <c r="Y63" s="2" t="str">
        <f>IF(COUNT($A63)=0,"",IF(W63="","--",IF(W63="3E","3E",LOOKUP(W63/Y$2,{0,0.4,0.45,0.5,0.55,0.6,0.65,0.7,0.75,0.8,1},{0,2,2.25,2.5,2.75,3,3.25,3.5,3.75,4}))))</f>
        <v/>
      </c>
      <c r="Z63" s="3" t="str">
        <f>IF(COUNT($A63)=0,"",IF($A63&lt;&gt;DRAFT!$B65,"ERR",IF(DRAFT!CC65="3E","3E",IF(COUNT(DRAFT!BY65,DRAFT!CC65)&gt;0,DRAFT!CD65,""))))</f>
        <v/>
      </c>
      <c r="AA63" s="3" t="str">
        <f>IF(COUNT($A63)=0,"",IF(Z63="3E","3E",IF(Z63="","I",LOOKUP(Z63/AB$2,{0,0.4,0.45,0.5,0.55,0.6,0.65,0.7,0.75,0.8,1},{"F","D","C","C+","B-","B","B+","A-","A","A+"}))))</f>
        <v/>
      </c>
      <c r="AB63" s="2" t="str">
        <f>IF(COUNT($A63)=0,"",IF(Z63="","--",IF(Z63="3E","3E",LOOKUP(Z63/AB$2,{0,0.4,0.45,0.5,0.55,0.6,0.65,0.7,0.75,0.8,1},{0,2,2.25,2.5,2.75,3,3.25,3.5,3.75,4}))))</f>
        <v/>
      </c>
      <c r="AC63" s="3" t="str">
        <f>IF(COUNT($A63)=0,"",IF($A63&lt;&gt;DRAFT!$B65,"ERR",IF(DRAFT!CF65&gt;0,DRAFT!CF65,"")))</f>
        <v/>
      </c>
      <c r="AD63" s="3" t="str">
        <f>IF(COUNT($A63)=0,"",IF(AC63="3E","3E",IF(AC63="","I",LOOKUP(AC63/AE$2,{0,0.4,0.45,0.5,0.55,0.6,0.65,0.7,0.75,0.8,1},{"F","D","C","C+","B-","B","B+","A-","A","A+"}))))</f>
        <v/>
      </c>
      <c r="AE63" s="2" t="str">
        <f>IF(COUNT($A63)=0,"",IF(AC63="","--",IF(AC63="3E","3E",LOOKUP(AC63/AE$2,{0,0.4,0.45,0.5,0.55,0.6,0.65,0.7,0.75,0.8,1},{0,2,2.25,2.5,2.75,3,3.25,3.5,3.75,4}))))</f>
        <v/>
      </c>
      <c r="AF63" s="3" t="str">
        <f>IF($A63&lt;&gt;DRAFT!$B65,"ERR",IF(OR(COUNT($A63)=0,COUNT(DRAFT!CI65:CK65,DRAFT!CM65:CO65)=0),"",CEILING(SUM(DRAFT!CL65,DRAFT!CP65),1)))</f>
        <v/>
      </c>
      <c r="AG63" s="3" t="str">
        <f>IF(COUNT($A63)=0,"",IF(AF63="3E","3E",IF(AF63="","I",LOOKUP(AF63/AH$2,{0,0.4,0.45,0.5,0.55,0.6,0.65,0.7,0.75,0.8,1},{"F","D","C","C+","B-","B","B+","A-","A","A+"}))))</f>
        <v/>
      </c>
      <c r="AH63" s="2" t="str">
        <f>IF(COUNT($A63)=0,"",IF(AF63="","--",IF(AF63="3E","3E",LOOKUP(AF63/AH$2,{0,0.4,0.45,0.5,0.55,0.6,0.65,0.7,0.75,0.8,1},{0,2,2.25,2.5,2.75,3,3.25,3.5,3.75,4}))))</f>
        <v/>
      </c>
      <c r="AI63" s="11" t="str">
        <f>IF(OR(COUNT($A63)=0,COUNT(B63:AH63)=0),"",IF(COUNTIF(B63:AH63,"3E")&gt;0,"3E",IF(DRAFT!$A65="R",TRUNC(SUMPRODUCT(RGP,RCP)/TCP,3),TRUNC((SUMPRODUCT(--(IMDGP&gt;0)*IMDGP,IMCP)+CEILING(DRAFT!$CQ65*42,0.25))/TCP,3))))</f>
        <v/>
      </c>
      <c r="AJ63" s="3" t="str">
        <f>IF(OR(COUNT($A63)=0,COUNT(B63:AH63)=0),"",IF(COUNTIF(B63:AH63,"3E")&gt;0,"3E",IF(DRAFT!$A65="R",SUMPRODUCT(--(RGP&gt;=2),RCP),SUMPRODUCT(--(IMDGP&gt;0),--(IMGP=0),IMCP)+DRAFT!$CR65)))</f>
        <v/>
      </c>
      <c r="AK63" s="3" t="str">
        <f>IF(OR(COUNT($A63)=0,COUNT(B63:AH63)=0),"",IF(COUNTIF(B63:AJ63,"3E")&gt;0,"3E",IF(AND(DRAFT!$A65="IM",OR($AI63&gt;DRAFT!$CQ65,$AJ63&gt;DRAFT!$CR65)),"IMPROVED",IF(AND(DRAFT!$A65="IM",$AI63&lt;=DRAFT!$CQ65,$AJ63&lt;=DRAFT!$CR65),"NOT IMPROVED",IF(AND(AH63&gt;=2,AI63&gt;=2,AJ63&gt;=30),"PASS","FAIL")))))</f>
        <v/>
      </c>
      <c r="AL63" s="3" t="str">
        <f t="shared" si="0"/>
        <v/>
      </c>
      <c r="AM63" s="3" t="str">
        <f t="shared" si="1"/>
        <v/>
      </c>
    </row>
    <row r="64" spans="1:39" ht="18.95" customHeight="1" x14ac:dyDescent="0.25">
      <c r="A64" s="4" t="str">
        <f>IF(DRAFT!$B66="","",DRAFT!$B66)</f>
        <v/>
      </c>
      <c r="B64" s="3" t="str">
        <f>IF(COUNT($A64)=0,"",IF($A64&lt;&gt;DRAFT!$B66,"ERR",IF(DRAFT!I66="3E","3E",IF(COUNT(DRAFT!E66,DRAFT!I66)&gt;0,DRAFT!J66,""))))</f>
        <v/>
      </c>
      <c r="C64" s="3" t="str">
        <f>IF(COUNT($A64)=0,"",IF(B64="3E","3E",IF(B64="","I",LOOKUP(B64/D$2,{0,0.4,0.45,0.5,0.55,0.6,0.65,0.7,0.75,0.8,1},{"F","D","C","C+","B-","B","B+","A-","A","A+"}))))</f>
        <v/>
      </c>
      <c r="D64" s="2" t="str">
        <f>IF(COUNT($A64)=0,"",IF(B64="","--",IF(B64="3E","3E",LOOKUP(B64/D$2,{0,0.4,0.45,0.5,0.55,0.6,0.65,0.7,0.75,0.8,1},{0,2,2.25,2.5,2.75,3,3.25,3.5,3.75,4}))))</f>
        <v/>
      </c>
      <c r="E64" s="3" t="str">
        <f>IF(COUNT($A64)=0,"",IF($A64&lt;&gt;DRAFT!$B66,"ERR",IF(DRAFT!R66="3E","3E",IF(COUNT(DRAFT!N66,DRAFT!R66)&gt;0,DRAFT!S66,""))))</f>
        <v/>
      </c>
      <c r="F64" s="3" t="str">
        <f>IF(COUNT($A64)=0,"",IF(E64="3E","3E",IF(E64="","I",LOOKUP(E64/G$2,{0,0.4,0.45,0.5,0.55,0.6,0.65,0.7,0.75,0.8,1},{"F","D","C","C+","B-","B","B+","A-","A","A+"}))))</f>
        <v/>
      </c>
      <c r="G64" s="2" t="str">
        <f>IF(COUNT($A64)=0,"",IF(E64="","--",IF(E64="3E","3E",LOOKUP(E64/G$2,{0,0.4,0.45,0.5,0.55,0.6,0.65,0.7,0.75,0.8,1},{0,2,2.25,2.5,2.75,3,3.25,3.5,3.75,4}))))</f>
        <v/>
      </c>
      <c r="H64" s="3" t="str">
        <f>IF(COUNT($A64)=0,"",IF($A64&lt;&gt;DRAFT!$B66,"ERR",IF(DRAFT!AA66="3E","3E",IF(COUNT(DRAFT!W66,DRAFT!AA66)&gt;0,DRAFT!AB66,""))))</f>
        <v/>
      </c>
      <c r="I64" s="3" t="str">
        <f>IF(COUNT($A64)=0,"",IF(H64="3E","3E",IF(H64="","I",LOOKUP(H64/J$2,{0,0.4,0.45,0.5,0.55,0.6,0.65,0.7,0.75,0.8,1},{"F","D","C","C+","B-","B","B+","A-","A","A+"}))))</f>
        <v/>
      </c>
      <c r="J64" s="2" t="str">
        <f>IF(COUNT($A64)=0,"",IF(H64="","--",IF(H64="3E","3E",LOOKUP(H64/J$2,{0,0.4,0.45,0.5,0.55,0.6,0.65,0.7,0.75,0.8,1},{0,2,2.25,2.5,2.75,3,3.25,3.5,3.75,4}))))</f>
        <v/>
      </c>
      <c r="K64" s="3" t="str">
        <f>IF(COUNT($A64)=0,"",IF($A64&lt;&gt;DRAFT!$B66,"ERR",IF(DRAFT!AJ66="3E","3E",IF(COUNT(DRAFT!AF66,DRAFT!AJ66)&gt;0,DRAFT!AK66,""))))</f>
        <v/>
      </c>
      <c r="L64" s="3" t="str">
        <f>IF(COUNT($A64)=0,"",IF(K64="3E","3E",IF(K64="","I",LOOKUP(K64/M$2,{0,0.4,0.45,0.5,0.55,0.6,0.65,0.7,0.75,0.8,1},{"F","D","C","C+","B-","B","B+","A-","A","A+"}))))</f>
        <v/>
      </c>
      <c r="M64" s="2" t="str">
        <f>IF(COUNT($A64)=0,"",IF(K64="","--",IF(K64="3E","3E",LOOKUP(K64/M$2,{0,0.4,0.45,0.5,0.55,0.6,0.65,0.7,0.75,0.8,1},{0,2,2.25,2.5,2.75,3,3.25,3.5,3.75,4}))))</f>
        <v/>
      </c>
      <c r="N64" s="3" t="str">
        <f>IF(COUNT($A64)=0,"",IF($A64&lt;&gt;DRAFT!$B66,"ERR",IF(DRAFT!AS66="3E","3E",IF(COUNT(DRAFT!AO66,DRAFT!AS66)&gt;0,DRAFT!AT66,""))))</f>
        <v/>
      </c>
      <c r="O64" s="3" t="str">
        <f>IF(COUNT($A64)=0,"",IF(N64="3E","3E",IF(N64="","I",LOOKUP(N64/P$2,{0,0.4,0.45,0.5,0.55,0.6,0.65,0.7,0.75,0.8,1},{"F","D","C","C+","B-","B","B+","A-","A","A+"}))))</f>
        <v/>
      </c>
      <c r="P64" s="2" t="str">
        <f>IF(COUNT($A64)=0,"",IF(N64="","--",IF(N64="3E","3E",LOOKUP(N64/P$2,{0,0.4,0.45,0.5,0.55,0.6,0.65,0.7,0.75,0.8,1},{0,2,2.25,2.5,2.75,3,3.25,3.5,3.75,4}))))</f>
        <v/>
      </c>
      <c r="Q64" s="3" t="str">
        <f>IF(COUNT($A64)=0,"",IF($A64&lt;&gt;DRAFT!$B66,"ERR",IF(DRAFT!BB66="3E","3E",IF(COUNT(DRAFT!AX66,DRAFT!BB66)&gt;0,DRAFT!BC66,""))))</f>
        <v/>
      </c>
      <c r="R64" s="3" t="str">
        <f>IF(COUNT($A64)=0,"",IF(Q64="3E","3E",IF(Q64="","I",LOOKUP(Q64/S$2,{0,0.4,0.45,0.5,0.55,0.6,0.65,0.7,0.75,0.8,1},{"F","D","C","C+","B-","B","B+","A-","A","A+"}))))</f>
        <v/>
      </c>
      <c r="S64" s="2" t="str">
        <f>IF(COUNT($A64)=0,"",IF(Q64="","--",IF(Q64="3E","3E",LOOKUP(Q64/S$2,{0,0.4,0.45,0.5,0.55,0.6,0.65,0.7,0.75,0.8,1},{0,2,2.25,2.5,2.75,3,3.25,3.5,3.75,4}))))</f>
        <v/>
      </c>
      <c r="T64" s="3" t="str">
        <f>IF(COUNT($A64)=0,"",IF($A64&lt;&gt;DRAFT!$B66,"ERR",IF(DRAFT!BK66="3E","3E",IF(COUNT(DRAFT!BG66,DRAFT!BK66)&gt;0,DRAFT!BL66,""))))</f>
        <v/>
      </c>
      <c r="U64" s="3" t="str">
        <f>IF(COUNT($A64)=0,"",IF(T64="3E","3E",IF(T64="","I",LOOKUP(T64/V$2,{0,0.4,0.45,0.5,0.55,0.6,0.65,0.7,0.75,0.8,1},{"F","D","C","C+","B-","B","B+","A-","A","A+"}))))</f>
        <v/>
      </c>
      <c r="V64" s="2" t="str">
        <f>IF(COUNT($A64)=0,"",IF(T64="","--",IF(T64="3E","3E",LOOKUP(T64/V$2,{0,0.4,0.45,0.5,0.55,0.6,0.65,0.7,0.75,0.8,1},{0,2,2.25,2.5,2.75,3,3.25,3.5,3.75,4}))))</f>
        <v/>
      </c>
      <c r="W64" s="3" t="str">
        <f>IF(COUNT($A64)=0,"",IF($A64&lt;&gt;DRAFT!$B66,"ERR",IF(DRAFT!BT66="3E","3E",IF(COUNT(DRAFT!BP66,DRAFT!BT66)&gt;0,DRAFT!BU66,""))))</f>
        <v/>
      </c>
      <c r="X64" s="3" t="str">
        <f>IF(COUNT($A64)=0,"",IF(W64="3E","3E",IF(W64="","I",LOOKUP(W64/Y$2,{0,0.4,0.45,0.5,0.55,0.6,0.65,0.7,0.75,0.8,1},{"F","D","C","C+","B-","B","B+","A-","A","A+"}))))</f>
        <v/>
      </c>
      <c r="Y64" s="2" t="str">
        <f>IF(COUNT($A64)=0,"",IF(W64="","--",IF(W64="3E","3E",LOOKUP(W64/Y$2,{0,0.4,0.45,0.5,0.55,0.6,0.65,0.7,0.75,0.8,1},{0,2,2.25,2.5,2.75,3,3.25,3.5,3.75,4}))))</f>
        <v/>
      </c>
      <c r="Z64" s="3" t="str">
        <f>IF(COUNT($A64)=0,"",IF($A64&lt;&gt;DRAFT!$B66,"ERR",IF(DRAFT!CC66="3E","3E",IF(COUNT(DRAFT!BY66,DRAFT!CC66)&gt;0,DRAFT!CD66,""))))</f>
        <v/>
      </c>
      <c r="AA64" s="3" t="str">
        <f>IF(COUNT($A64)=0,"",IF(Z64="3E","3E",IF(Z64="","I",LOOKUP(Z64/AB$2,{0,0.4,0.45,0.5,0.55,0.6,0.65,0.7,0.75,0.8,1},{"F","D","C","C+","B-","B","B+","A-","A","A+"}))))</f>
        <v/>
      </c>
      <c r="AB64" s="2" t="str">
        <f>IF(COUNT($A64)=0,"",IF(Z64="","--",IF(Z64="3E","3E",LOOKUP(Z64/AB$2,{0,0.4,0.45,0.5,0.55,0.6,0.65,0.7,0.75,0.8,1},{0,2,2.25,2.5,2.75,3,3.25,3.5,3.75,4}))))</f>
        <v/>
      </c>
      <c r="AC64" s="3" t="str">
        <f>IF(COUNT($A64)=0,"",IF($A64&lt;&gt;DRAFT!$B66,"ERR",IF(DRAFT!CF66&gt;0,DRAFT!CF66,"")))</f>
        <v/>
      </c>
      <c r="AD64" s="3" t="str">
        <f>IF(COUNT($A64)=0,"",IF(AC64="3E","3E",IF(AC64="","I",LOOKUP(AC64/AE$2,{0,0.4,0.45,0.5,0.55,0.6,0.65,0.7,0.75,0.8,1},{"F","D","C","C+","B-","B","B+","A-","A","A+"}))))</f>
        <v/>
      </c>
      <c r="AE64" s="2" t="str">
        <f>IF(COUNT($A64)=0,"",IF(AC64="","--",IF(AC64="3E","3E",LOOKUP(AC64/AE$2,{0,0.4,0.45,0.5,0.55,0.6,0.65,0.7,0.75,0.8,1},{0,2,2.25,2.5,2.75,3,3.25,3.5,3.75,4}))))</f>
        <v/>
      </c>
      <c r="AF64" s="3" t="str">
        <f>IF($A64&lt;&gt;DRAFT!$B66,"ERR",IF(OR(COUNT($A64)=0,COUNT(DRAFT!CI66:CK66,DRAFT!CM66:CO66)=0),"",CEILING(SUM(DRAFT!CL66,DRAFT!CP66),1)))</f>
        <v/>
      </c>
      <c r="AG64" s="3" t="str">
        <f>IF(COUNT($A64)=0,"",IF(AF64="3E","3E",IF(AF64="","I",LOOKUP(AF64/AH$2,{0,0.4,0.45,0.5,0.55,0.6,0.65,0.7,0.75,0.8,1},{"F","D","C","C+","B-","B","B+","A-","A","A+"}))))</f>
        <v/>
      </c>
      <c r="AH64" s="2" t="str">
        <f>IF(COUNT($A64)=0,"",IF(AF64="","--",IF(AF64="3E","3E",LOOKUP(AF64/AH$2,{0,0.4,0.45,0.5,0.55,0.6,0.65,0.7,0.75,0.8,1},{0,2,2.25,2.5,2.75,3,3.25,3.5,3.75,4}))))</f>
        <v/>
      </c>
      <c r="AI64" s="11" t="str">
        <f>IF(OR(COUNT($A64)=0,COUNT(B64:AH64)=0),"",IF(COUNTIF(B64:AH64,"3E")&gt;0,"3E",IF(DRAFT!$A66="R",TRUNC(SUMPRODUCT(RGP,RCP)/TCP,3),TRUNC((SUMPRODUCT(--(IMDGP&gt;0)*IMDGP,IMCP)+CEILING(DRAFT!$CQ66*42,0.25))/TCP,3))))</f>
        <v/>
      </c>
      <c r="AJ64" s="3" t="str">
        <f>IF(OR(COUNT($A64)=0,COUNT(B64:AH64)=0),"",IF(COUNTIF(B64:AH64,"3E")&gt;0,"3E",IF(DRAFT!$A66="R",SUMPRODUCT(--(RGP&gt;=2),RCP),SUMPRODUCT(--(IMDGP&gt;0),--(IMGP=0),IMCP)+DRAFT!$CR66)))</f>
        <v/>
      </c>
      <c r="AK64" s="3" t="str">
        <f>IF(OR(COUNT($A64)=0,COUNT(B64:AH64)=0),"",IF(COUNTIF(B64:AJ64,"3E")&gt;0,"3E",IF(AND(DRAFT!$A66="IM",OR($AI64&gt;DRAFT!$CQ66,$AJ64&gt;DRAFT!$CR66)),"IMPROVED",IF(AND(DRAFT!$A66="IM",$AI64&lt;=DRAFT!$CQ66,$AJ64&lt;=DRAFT!$CR66),"NOT IMPROVED",IF(AND(AH64&gt;=2,AI64&gt;=2,AJ64&gt;=30),"PASS","FAIL")))))</f>
        <v/>
      </c>
      <c r="AL64" s="3" t="str">
        <f t="shared" si="0"/>
        <v/>
      </c>
      <c r="AM64" s="3" t="str">
        <f t="shared" si="1"/>
        <v/>
      </c>
    </row>
    <row r="65" spans="1:39" ht="18.95" customHeight="1" x14ac:dyDescent="0.25">
      <c r="A65" s="4" t="str">
        <f>IF(DRAFT!$B67="","",DRAFT!$B67)</f>
        <v/>
      </c>
      <c r="B65" s="3" t="str">
        <f>IF(COUNT($A65)=0,"",IF($A65&lt;&gt;DRAFT!$B67,"ERR",IF(DRAFT!I67="3E","3E",IF(COUNT(DRAFT!E67,DRAFT!I67)&gt;0,DRAFT!J67,""))))</f>
        <v/>
      </c>
      <c r="C65" s="3" t="str">
        <f>IF(COUNT($A65)=0,"",IF(B65="3E","3E",IF(B65="","I",LOOKUP(B65/D$2,{0,0.4,0.45,0.5,0.55,0.6,0.65,0.7,0.75,0.8,1},{"F","D","C","C+","B-","B","B+","A-","A","A+"}))))</f>
        <v/>
      </c>
      <c r="D65" s="2" t="str">
        <f>IF(COUNT($A65)=0,"",IF(B65="","--",IF(B65="3E","3E",LOOKUP(B65/D$2,{0,0.4,0.45,0.5,0.55,0.6,0.65,0.7,0.75,0.8,1},{0,2,2.25,2.5,2.75,3,3.25,3.5,3.75,4}))))</f>
        <v/>
      </c>
      <c r="E65" s="3" t="str">
        <f>IF(COUNT($A65)=0,"",IF($A65&lt;&gt;DRAFT!$B67,"ERR",IF(DRAFT!R67="3E","3E",IF(COUNT(DRAFT!N67,DRAFT!R67)&gt;0,DRAFT!S67,""))))</f>
        <v/>
      </c>
      <c r="F65" s="3" t="str">
        <f>IF(COUNT($A65)=0,"",IF(E65="3E","3E",IF(E65="","I",LOOKUP(E65/G$2,{0,0.4,0.45,0.5,0.55,0.6,0.65,0.7,0.75,0.8,1},{"F","D","C","C+","B-","B","B+","A-","A","A+"}))))</f>
        <v/>
      </c>
      <c r="G65" s="2" t="str">
        <f>IF(COUNT($A65)=0,"",IF(E65="","--",IF(E65="3E","3E",LOOKUP(E65/G$2,{0,0.4,0.45,0.5,0.55,0.6,0.65,0.7,0.75,0.8,1},{0,2,2.25,2.5,2.75,3,3.25,3.5,3.75,4}))))</f>
        <v/>
      </c>
      <c r="H65" s="3" t="str">
        <f>IF(COUNT($A65)=0,"",IF($A65&lt;&gt;DRAFT!$B67,"ERR",IF(DRAFT!AA67="3E","3E",IF(COUNT(DRAFT!W67,DRAFT!AA67)&gt;0,DRAFT!AB67,""))))</f>
        <v/>
      </c>
      <c r="I65" s="3" t="str">
        <f>IF(COUNT($A65)=0,"",IF(H65="3E","3E",IF(H65="","I",LOOKUP(H65/J$2,{0,0.4,0.45,0.5,0.55,0.6,0.65,0.7,0.75,0.8,1},{"F","D","C","C+","B-","B","B+","A-","A","A+"}))))</f>
        <v/>
      </c>
      <c r="J65" s="2" t="str">
        <f>IF(COUNT($A65)=0,"",IF(H65="","--",IF(H65="3E","3E",LOOKUP(H65/J$2,{0,0.4,0.45,0.5,0.55,0.6,0.65,0.7,0.75,0.8,1},{0,2,2.25,2.5,2.75,3,3.25,3.5,3.75,4}))))</f>
        <v/>
      </c>
      <c r="K65" s="3" t="str">
        <f>IF(COUNT($A65)=0,"",IF($A65&lt;&gt;DRAFT!$B67,"ERR",IF(DRAFT!AJ67="3E","3E",IF(COUNT(DRAFT!AF67,DRAFT!AJ67)&gt;0,DRAFT!AK67,""))))</f>
        <v/>
      </c>
      <c r="L65" s="3" t="str">
        <f>IF(COUNT($A65)=0,"",IF(K65="3E","3E",IF(K65="","I",LOOKUP(K65/M$2,{0,0.4,0.45,0.5,0.55,0.6,0.65,0.7,0.75,0.8,1},{"F","D","C","C+","B-","B","B+","A-","A","A+"}))))</f>
        <v/>
      </c>
      <c r="M65" s="2" t="str">
        <f>IF(COUNT($A65)=0,"",IF(K65="","--",IF(K65="3E","3E",LOOKUP(K65/M$2,{0,0.4,0.45,0.5,0.55,0.6,0.65,0.7,0.75,0.8,1},{0,2,2.25,2.5,2.75,3,3.25,3.5,3.75,4}))))</f>
        <v/>
      </c>
      <c r="N65" s="3" t="str">
        <f>IF(COUNT($A65)=0,"",IF($A65&lt;&gt;DRAFT!$B67,"ERR",IF(DRAFT!AS67="3E","3E",IF(COUNT(DRAFT!AO67,DRAFT!AS67)&gt;0,DRAFT!AT67,""))))</f>
        <v/>
      </c>
      <c r="O65" s="3" t="str">
        <f>IF(COUNT($A65)=0,"",IF(N65="3E","3E",IF(N65="","I",LOOKUP(N65/P$2,{0,0.4,0.45,0.5,0.55,0.6,0.65,0.7,0.75,0.8,1},{"F","D","C","C+","B-","B","B+","A-","A","A+"}))))</f>
        <v/>
      </c>
      <c r="P65" s="2" t="str">
        <f>IF(COUNT($A65)=0,"",IF(N65="","--",IF(N65="3E","3E",LOOKUP(N65/P$2,{0,0.4,0.45,0.5,0.55,0.6,0.65,0.7,0.75,0.8,1},{0,2,2.25,2.5,2.75,3,3.25,3.5,3.75,4}))))</f>
        <v/>
      </c>
      <c r="Q65" s="3" t="str">
        <f>IF(COUNT($A65)=0,"",IF($A65&lt;&gt;DRAFT!$B67,"ERR",IF(DRAFT!BB67="3E","3E",IF(COUNT(DRAFT!AX67,DRAFT!BB67)&gt;0,DRAFT!BC67,""))))</f>
        <v/>
      </c>
      <c r="R65" s="3" t="str">
        <f>IF(COUNT($A65)=0,"",IF(Q65="3E","3E",IF(Q65="","I",LOOKUP(Q65/S$2,{0,0.4,0.45,0.5,0.55,0.6,0.65,0.7,0.75,0.8,1},{"F","D","C","C+","B-","B","B+","A-","A","A+"}))))</f>
        <v/>
      </c>
      <c r="S65" s="2" t="str">
        <f>IF(COUNT($A65)=0,"",IF(Q65="","--",IF(Q65="3E","3E",LOOKUP(Q65/S$2,{0,0.4,0.45,0.5,0.55,0.6,0.65,0.7,0.75,0.8,1},{0,2,2.25,2.5,2.75,3,3.25,3.5,3.75,4}))))</f>
        <v/>
      </c>
      <c r="T65" s="3" t="str">
        <f>IF(COUNT($A65)=0,"",IF($A65&lt;&gt;DRAFT!$B67,"ERR",IF(DRAFT!BK67="3E","3E",IF(COUNT(DRAFT!BG67,DRAFT!BK67)&gt;0,DRAFT!BL67,""))))</f>
        <v/>
      </c>
      <c r="U65" s="3" t="str">
        <f>IF(COUNT($A65)=0,"",IF(T65="3E","3E",IF(T65="","I",LOOKUP(T65/V$2,{0,0.4,0.45,0.5,0.55,0.6,0.65,0.7,0.75,0.8,1},{"F","D","C","C+","B-","B","B+","A-","A","A+"}))))</f>
        <v/>
      </c>
      <c r="V65" s="2" t="str">
        <f>IF(COUNT($A65)=0,"",IF(T65="","--",IF(T65="3E","3E",LOOKUP(T65/V$2,{0,0.4,0.45,0.5,0.55,0.6,0.65,0.7,0.75,0.8,1},{0,2,2.25,2.5,2.75,3,3.25,3.5,3.75,4}))))</f>
        <v/>
      </c>
      <c r="W65" s="3" t="str">
        <f>IF(COUNT($A65)=0,"",IF($A65&lt;&gt;DRAFT!$B67,"ERR",IF(DRAFT!BT67="3E","3E",IF(COUNT(DRAFT!BP67,DRAFT!BT67)&gt;0,DRAFT!BU67,""))))</f>
        <v/>
      </c>
      <c r="X65" s="3" t="str">
        <f>IF(COUNT($A65)=0,"",IF(W65="3E","3E",IF(W65="","I",LOOKUP(W65/Y$2,{0,0.4,0.45,0.5,0.55,0.6,0.65,0.7,0.75,0.8,1},{"F","D","C","C+","B-","B","B+","A-","A","A+"}))))</f>
        <v/>
      </c>
      <c r="Y65" s="2" t="str">
        <f>IF(COUNT($A65)=0,"",IF(W65="","--",IF(W65="3E","3E",LOOKUP(W65/Y$2,{0,0.4,0.45,0.5,0.55,0.6,0.65,0.7,0.75,0.8,1},{0,2,2.25,2.5,2.75,3,3.25,3.5,3.75,4}))))</f>
        <v/>
      </c>
      <c r="Z65" s="3" t="str">
        <f>IF(COUNT($A65)=0,"",IF($A65&lt;&gt;DRAFT!$B67,"ERR",IF(DRAFT!CC67="3E","3E",IF(COUNT(DRAFT!BY67,DRAFT!CC67)&gt;0,DRAFT!CD67,""))))</f>
        <v/>
      </c>
      <c r="AA65" s="3" t="str">
        <f>IF(COUNT($A65)=0,"",IF(Z65="3E","3E",IF(Z65="","I",LOOKUP(Z65/AB$2,{0,0.4,0.45,0.5,0.55,0.6,0.65,0.7,0.75,0.8,1},{"F","D","C","C+","B-","B","B+","A-","A","A+"}))))</f>
        <v/>
      </c>
      <c r="AB65" s="2" t="str">
        <f>IF(COUNT($A65)=0,"",IF(Z65="","--",IF(Z65="3E","3E",LOOKUP(Z65/AB$2,{0,0.4,0.45,0.5,0.55,0.6,0.65,0.7,0.75,0.8,1},{0,2,2.25,2.5,2.75,3,3.25,3.5,3.75,4}))))</f>
        <v/>
      </c>
      <c r="AC65" s="3" t="str">
        <f>IF(COUNT($A65)=0,"",IF($A65&lt;&gt;DRAFT!$B67,"ERR",IF(DRAFT!CF67&gt;0,DRAFT!CF67,"")))</f>
        <v/>
      </c>
      <c r="AD65" s="3" t="str">
        <f>IF(COUNT($A65)=0,"",IF(AC65="3E","3E",IF(AC65="","I",LOOKUP(AC65/AE$2,{0,0.4,0.45,0.5,0.55,0.6,0.65,0.7,0.75,0.8,1},{"F","D","C","C+","B-","B","B+","A-","A","A+"}))))</f>
        <v/>
      </c>
      <c r="AE65" s="2" t="str">
        <f>IF(COUNT($A65)=0,"",IF(AC65="","--",IF(AC65="3E","3E",LOOKUP(AC65/AE$2,{0,0.4,0.45,0.5,0.55,0.6,0.65,0.7,0.75,0.8,1},{0,2,2.25,2.5,2.75,3,3.25,3.5,3.75,4}))))</f>
        <v/>
      </c>
      <c r="AF65" s="3" t="str">
        <f>IF($A65&lt;&gt;DRAFT!$B67,"ERR",IF(OR(COUNT($A65)=0,COUNT(DRAFT!CI67:CK67,DRAFT!CM67:CO67)=0),"",CEILING(SUM(DRAFT!CL67,DRAFT!CP67),1)))</f>
        <v/>
      </c>
      <c r="AG65" s="3" t="str">
        <f>IF(COUNT($A65)=0,"",IF(AF65="3E","3E",IF(AF65="","I",LOOKUP(AF65/AH$2,{0,0.4,0.45,0.5,0.55,0.6,0.65,0.7,0.75,0.8,1},{"F","D","C","C+","B-","B","B+","A-","A","A+"}))))</f>
        <v/>
      </c>
      <c r="AH65" s="2" t="str">
        <f>IF(COUNT($A65)=0,"",IF(AF65="","--",IF(AF65="3E","3E",LOOKUP(AF65/AH$2,{0,0.4,0.45,0.5,0.55,0.6,0.65,0.7,0.75,0.8,1},{0,2,2.25,2.5,2.75,3,3.25,3.5,3.75,4}))))</f>
        <v/>
      </c>
      <c r="AI65" s="11" t="str">
        <f>IF(OR(COUNT($A65)=0,COUNT(B65:AH65)=0),"",IF(COUNTIF(B65:AH65,"3E")&gt;0,"3E",IF(DRAFT!$A67="R",TRUNC(SUMPRODUCT(RGP,RCP)/TCP,3),TRUNC((SUMPRODUCT(--(IMDGP&gt;0)*IMDGP,IMCP)+CEILING(DRAFT!$CQ67*42,0.25))/TCP,3))))</f>
        <v/>
      </c>
      <c r="AJ65" s="3" t="str">
        <f>IF(OR(COUNT($A65)=0,COUNT(B65:AH65)=0),"",IF(COUNTIF(B65:AH65,"3E")&gt;0,"3E",IF(DRAFT!$A67="R",SUMPRODUCT(--(RGP&gt;=2),RCP),SUMPRODUCT(--(IMDGP&gt;0),--(IMGP=0),IMCP)+DRAFT!$CR67)))</f>
        <v/>
      </c>
      <c r="AK65" s="3" t="str">
        <f>IF(OR(COUNT($A65)=0,COUNT(B65:AH65)=0),"",IF(COUNTIF(B65:AJ65,"3E")&gt;0,"3E",IF(AND(DRAFT!$A67="IM",OR($AI65&gt;DRAFT!$CQ67,$AJ65&gt;DRAFT!$CR67)),"IMPROVED",IF(AND(DRAFT!$A67="IM",$AI65&lt;=DRAFT!$CQ67,$AJ65&lt;=DRAFT!$CR67),"NOT IMPROVED",IF(AND(AH65&gt;=2,AI65&gt;=2,AJ65&gt;=30),"PASS","FAIL")))))</f>
        <v/>
      </c>
      <c r="AL65" s="3" t="str">
        <f t="shared" si="0"/>
        <v/>
      </c>
      <c r="AM65" s="3" t="str">
        <f t="shared" si="1"/>
        <v/>
      </c>
    </row>
    <row r="66" spans="1:39" ht="18.95" customHeight="1" x14ac:dyDescent="0.25">
      <c r="A66" s="4" t="str">
        <f>IF(DRAFT!$B68="","",DRAFT!$B68)</f>
        <v/>
      </c>
      <c r="B66" s="3" t="str">
        <f>IF(COUNT($A66)=0,"",IF($A66&lt;&gt;DRAFT!$B68,"ERR",IF(DRAFT!I68="3E","3E",IF(COUNT(DRAFT!E68,DRAFT!I68)&gt;0,DRAFT!J68,""))))</f>
        <v/>
      </c>
      <c r="C66" s="3" t="str">
        <f>IF(COUNT($A66)=0,"",IF(B66="3E","3E",IF(B66="","I",LOOKUP(B66/D$2,{0,0.4,0.45,0.5,0.55,0.6,0.65,0.7,0.75,0.8,1},{"F","D","C","C+","B-","B","B+","A-","A","A+"}))))</f>
        <v/>
      </c>
      <c r="D66" s="2" t="str">
        <f>IF(COUNT($A66)=0,"",IF(B66="","--",IF(B66="3E","3E",LOOKUP(B66/D$2,{0,0.4,0.45,0.5,0.55,0.6,0.65,0.7,0.75,0.8,1},{0,2,2.25,2.5,2.75,3,3.25,3.5,3.75,4}))))</f>
        <v/>
      </c>
      <c r="E66" s="3" t="str">
        <f>IF(COUNT($A66)=0,"",IF($A66&lt;&gt;DRAFT!$B68,"ERR",IF(DRAFT!R68="3E","3E",IF(COUNT(DRAFT!N68,DRAFT!R68)&gt;0,DRAFT!S68,""))))</f>
        <v/>
      </c>
      <c r="F66" s="3" t="str">
        <f>IF(COUNT($A66)=0,"",IF(E66="3E","3E",IF(E66="","I",LOOKUP(E66/G$2,{0,0.4,0.45,0.5,0.55,0.6,0.65,0.7,0.75,0.8,1},{"F","D","C","C+","B-","B","B+","A-","A","A+"}))))</f>
        <v/>
      </c>
      <c r="G66" s="2" t="str">
        <f>IF(COUNT($A66)=0,"",IF(E66="","--",IF(E66="3E","3E",LOOKUP(E66/G$2,{0,0.4,0.45,0.5,0.55,0.6,0.65,0.7,0.75,0.8,1},{0,2,2.25,2.5,2.75,3,3.25,3.5,3.75,4}))))</f>
        <v/>
      </c>
      <c r="H66" s="3" t="str">
        <f>IF(COUNT($A66)=0,"",IF($A66&lt;&gt;DRAFT!$B68,"ERR",IF(DRAFT!AA68="3E","3E",IF(COUNT(DRAFT!W68,DRAFT!AA68)&gt;0,DRAFT!AB68,""))))</f>
        <v/>
      </c>
      <c r="I66" s="3" t="str">
        <f>IF(COUNT($A66)=0,"",IF(H66="3E","3E",IF(H66="","I",LOOKUP(H66/J$2,{0,0.4,0.45,0.5,0.55,0.6,0.65,0.7,0.75,0.8,1},{"F","D","C","C+","B-","B","B+","A-","A","A+"}))))</f>
        <v/>
      </c>
      <c r="J66" s="2" t="str">
        <f>IF(COUNT($A66)=0,"",IF(H66="","--",IF(H66="3E","3E",LOOKUP(H66/J$2,{0,0.4,0.45,0.5,0.55,0.6,0.65,0.7,0.75,0.8,1},{0,2,2.25,2.5,2.75,3,3.25,3.5,3.75,4}))))</f>
        <v/>
      </c>
      <c r="K66" s="3" t="str">
        <f>IF(COUNT($A66)=0,"",IF($A66&lt;&gt;DRAFT!$B68,"ERR",IF(DRAFT!AJ68="3E","3E",IF(COUNT(DRAFT!AF68,DRAFT!AJ68)&gt;0,DRAFT!AK68,""))))</f>
        <v/>
      </c>
      <c r="L66" s="3" t="str">
        <f>IF(COUNT($A66)=0,"",IF(K66="3E","3E",IF(K66="","I",LOOKUP(K66/M$2,{0,0.4,0.45,0.5,0.55,0.6,0.65,0.7,0.75,0.8,1},{"F","D","C","C+","B-","B","B+","A-","A","A+"}))))</f>
        <v/>
      </c>
      <c r="M66" s="2" t="str">
        <f>IF(COUNT($A66)=0,"",IF(K66="","--",IF(K66="3E","3E",LOOKUP(K66/M$2,{0,0.4,0.45,0.5,0.55,0.6,0.65,0.7,0.75,0.8,1},{0,2,2.25,2.5,2.75,3,3.25,3.5,3.75,4}))))</f>
        <v/>
      </c>
      <c r="N66" s="3" t="str">
        <f>IF(COUNT($A66)=0,"",IF($A66&lt;&gt;DRAFT!$B68,"ERR",IF(DRAFT!AS68="3E","3E",IF(COUNT(DRAFT!AO68,DRAFT!AS68)&gt;0,DRAFT!AT68,""))))</f>
        <v/>
      </c>
      <c r="O66" s="3" t="str">
        <f>IF(COUNT($A66)=0,"",IF(N66="3E","3E",IF(N66="","I",LOOKUP(N66/P$2,{0,0.4,0.45,0.5,0.55,0.6,0.65,0.7,0.75,0.8,1},{"F","D","C","C+","B-","B","B+","A-","A","A+"}))))</f>
        <v/>
      </c>
      <c r="P66" s="2" t="str">
        <f>IF(COUNT($A66)=0,"",IF(N66="","--",IF(N66="3E","3E",LOOKUP(N66/P$2,{0,0.4,0.45,0.5,0.55,0.6,0.65,0.7,0.75,0.8,1},{0,2,2.25,2.5,2.75,3,3.25,3.5,3.75,4}))))</f>
        <v/>
      </c>
      <c r="Q66" s="3" t="str">
        <f>IF(COUNT($A66)=0,"",IF($A66&lt;&gt;DRAFT!$B68,"ERR",IF(DRAFT!BB68="3E","3E",IF(COUNT(DRAFT!AX68,DRAFT!BB68)&gt;0,DRAFT!BC68,""))))</f>
        <v/>
      </c>
      <c r="R66" s="3" t="str">
        <f>IF(COUNT($A66)=0,"",IF(Q66="3E","3E",IF(Q66="","I",LOOKUP(Q66/S$2,{0,0.4,0.45,0.5,0.55,0.6,0.65,0.7,0.75,0.8,1},{"F","D","C","C+","B-","B","B+","A-","A","A+"}))))</f>
        <v/>
      </c>
      <c r="S66" s="2" t="str">
        <f>IF(COUNT($A66)=0,"",IF(Q66="","--",IF(Q66="3E","3E",LOOKUP(Q66/S$2,{0,0.4,0.45,0.5,0.55,0.6,0.65,0.7,0.75,0.8,1},{0,2,2.25,2.5,2.75,3,3.25,3.5,3.75,4}))))</f>
        <v/>
      </c>
      <c r="T66" s="3" t="str">
        <f>IF(COUNT($A66)=0,"",IF($A66&lt;&gt;DRAFT!$B68,"ERR",IF(DRAFT!BK68="3E","3E",IF(COUNT(DRAFT!BG68,DRAFT!BK68)&gt;0,DRAFT!BL68,""))))</f>
        <v/>
      </c>
      <c r="U66" s="3" t="str">
        <f>IF(COUNT($A66)=0,"",IF(T66="3E","3E",IF(T66="","I",LOOKUP(T66/V$2,{0,0.4,0.45,0.5,0.55,0.6,0.65,0.7,0.75,0.8,1},{"F","D","C","C+","B-","B","B+","A-","A","A+"}))))</f>
        <v/>
      </c>
      <c r="V66" s="2" t="str">
        <f>IF(COUNT($A66)=0,"",IF(T66="","--",IF(T66="3E","3E",LOOKUP(T66/V$2,{0,0.4,0.45,0.5,0.55,0.6,0.65,0.7,0.75,0.8,1},{0,2,2.25,2.5,2.75,3,3.25,3.5,3.75,4}))))</f>
        <v/>
      </c>
      <c r="W66" s="3" t="str">
        <f>IF(COUNT($A66)=0,"",IF($A66&lt;&gt;DRAFT!$B68,"ERR",IF(DRAFT!BT68="3E","3E",IF(COUNT(DRAFT!BP68,DRAFT!BT68)&gt;0,DRAFT!BU68,""))))</f>
        <v/>
      </c>
      <c r="X66" s="3" t="str">
        <f>IF(COUNT($A66)=0,"",IF(W66="3E","3E",IF(W66="","I",LOOKUP(W66/Y$2,{0,0.4,0.45,0.5,0.55,0.6,0.65,0.7,0.75,0.8,1},{"F","D","C","C+","B-","B","B+","A-","A","A+"}))))</f>
        <v/>
      </c>
      <c r="Y66" s="2" t="str">
        <f>IF(COUNT($A66)=0,"",IF(W66="","--",IF(W66="3E","3E",LOOKUP(W66/Y$2,{0,0.4,0.45,0.5,0.55,0.6,0.65,0.7,0.75,0.8,1},{0,2,2.25,2.5,2.75,3,3.25,3.5,3.75,4}))))</f>
        <v/>
      </c>
      <c r="Z66" s="3" t="str">
        <f>IF(COUNT($A66)=0,"",IF($A66&lt;&gt;DRAFT!$B68,"ERR",IF(DRAFT!CC68="3E","3E",IF(COUNT(DRAFT!BY68,DRAFT!CC68)&gt;0,DRAFT!CD68,""))))</f>
        <v/>
      </c>
      <c r="AA66" s="3" t="str">
        <f>IF(COUNT($A66)=0,"",IF(Z66="3E","3E",IF(Z66="","I",LOOKUP(Z66/AB$2,{0,0.4,0.45,0.5,0.55,0.6,0.65,0.7,0.75,0.8,1},{"F","D","C","C+","B-","B","B+","A-","A","A+"}))))</f>
        <v/>
      </c>
      <c r="AB66" s="2" t="str">
        <f>IF(COUNT($A66)=0,"",IF(Z66="","--",IF(Z66="3E","3E",LOOKUP(Z66/AB$2,{0,0.4,0.45,0.5,0.55,0.6,0.65,0.7,0.75,0.8,1},{0,2,2.25,2.5,2.75,3,3.25,3.5,3.75,4}))))</f>
        <v/>
      </c>
      <c r="AC66" s="3" t="str">
        <f>IF(COUNT($A66)=0,"",IF($A66&lt;&gt;DRAFT!$B68,"ERR",IF(DRAFT!CF68&gt;0,DRAFT!CF68,"")))</f>
        <v/>
      </c>
      <c r="AD66" s="3" t="str">
        <f>IF(COUNT($A66)=0,"",IF(AC66="3E","3E",IF(AC66="","I",LOOKUP(AC66/AE$2,{0,0.4,0.45,0.5,0.55,0.6,0.65,0.7,0.75,0.8,1},{"F","D","C","C+","B-","B","B+","A-","A","A+"}))))</f>
        <v/>
      </c>
      <c r="AE66" s="2" t="str">
        <f>IF(COUNT($A66)=0,"",IF(AC66="","--",IF(AC66="3E","3E",LOOKUP(AC66/AE$2,{0,0.4,0.45,0.5,0.55,0.6,0.65,0.7,0.75,0.8,1},{0,2,2.25,2.5,2.75,3,3.25,3.5,3.75,4}))))</f>
        <v/>
      </c>
      <c r="AF66" s="3" t="str">
        <f>IF($A66&lt;&gt;DRAFT!$B68,"ERR",IF(OR(COUNT($A66)=0,COUNT(DRAFT!CI68:CK68,DRAFT!CM68:CO68)=0),"",CEILING(SUM(DRAFT!CL68,DRAFT!CP68),1)))</f>
        <v/>
      </c>
      <c r="AG66" s="3" t="str">
        <f>IF(COUNT($A66)=0,"",IF(AF66="3E","3E",IF(AF66="","I",LOOKUP(AF66/AH$2,{0,0.4,0.45,0.5,0.55,0.6,0.65,0.7,0.75,0.8,1},{"F","D","C","C+","B-","B","B+","A-","A","A+"}))))</f>
        <v/>
      </c>
      <c r="AH66" s="2" t="str">
        <f>IF(COUNT($A66)=0,"",IF(AF66="","--",IF(AF66="3E","3E",LOOKUP(AF66/AH$2,{0,0.4,0.45,0.5,0.55,0.6,0.65,0.7,0.75,0.8,1},{0,2,2.25,2.5,2.75,3,3.25,3.5,3.75,4}))))</f>
        <v/>
      </c>
      <c r="AI66" s="11" t="str">
        <f>IF(OR(COUNT($A66)=0,COUNT(B66:AH66)=0),"",IF(COUNTIF(B66:AH66,"3E")&gt;0,"3E",IF(DRAFT!$A68="R",TRUNC(SUMPRODUCT(RGP,RCP)/TCP,3),TRUNC((SUMPRODUCT(--(IMDGP&gt;0)*IMDGP,IMCP)+CEILING(DRAFT!$CQ68*42,0.25))/TCP,3))))</f>
        <v/>
      </c>
      <c r="AJ66" s="3" t="str">
        <f>IF(OR(COUNT($A66)=0,COUNT(B66:AH66)=0),"",IF(COUNTIF(B66:AH66,"3E")&gt;0,"3E",IF(DRAFT!$A68="R",SUMPRODUCT(--(RGP&gt;=2),RCP),SUMPRODUCT(--(IMDGP&gt;0),--(IMGP=0),IMCP)+DRAFT!$CR68)))</f>
        <v/>
      </c>
      <c r="AK66" s="3" t="str">
        <f>IF(OR(COUNT($A66)=0,COUNT(B66:AH66)=0),"",IF(COUNTIF(B66:AJ66,"3E")&gt;0,"3E",IF(AND(DRAFT!$A68="IM",OR($AI66&gt;DRAFT!$CQ68,$AJ66&gt;DRAFT!$CR68)),"IMPROVED",IF(AND(DRAFT!$A68="IM",$AI66&lt;=DRAFT!$CQ68,$AJ66&lt;=DRAFT!$CR68),"NOT IMPROVED",IF(AND(AH66&gt;=2,AI66&gt;=2,AJ66&gt;=30),"PASS","FAIL")))))</f>
        <v/>
      </c>
      <c r="AL66" s="3" t="str">
        <f t="shared" si="0"/>
        <v/>
      </c>
      <c r="AM66" s="3" t="str">
        <f t="shared" si="1"/>
        <v/>
      </c>
    </row>
    <row r="67" spans="1:39" ht="18.95" customHeight="1" x14ac:dyDescent="0.25">
      <c r="A67" s="4" t="str">
        <f>IF(DRAFT!$B69="","",DRAFT!$B69)</f>
        <v/>
      </c>
      <c r="B67" s="3" t="str">
        <f>IF(COUNT($A67)=0,"",IF($A67&lt;&gt;DRAFT!$B69,"ERR",IF(DRAFT!I69="3E","3E",IF(COUNT(DRAFT!E69,DRAFT!I69)&gt;0,DRAFT!J69,""))))</f>
        <v/>
      </c>
      <c r="C67" s="3" t="str">
        <f>IF(COUNT($A67)=0,"",IF(B67="3E","3E",IF(B67="","I",LOOKUP(B67/D$2,{0,0.4,0.45,0.5,0.55,0.6,0.65,0.7,0.75,0.8,1},{"F","D","C","C+","B-","B","B+","A-","A","A+"}))))</f>
        <v/>
      </c>
      <c r="D67" s="2" t="str">
        <f>IF(COUNT($A67)=0,"",IF(B67="","--",IF(B67="3E","3E",LOOKUP(B67/D$2,{0,0.4,0.45,0.5,0.55,0.6,0.65,0.7,0.75,0.8,1},{0,2,2.25,2.5,2.75,3,3.25,3.5,3.75,4}))))</f>
        <v/>
      </c>
      <c r="E67" s="3" t="str">
        <f>IF(COUNT($A67)=0,"",IF($A67&lt;&gt;DRAFT!$B69,"ERR",IF(DRAFT!R69="3E","3E",IF(COUNT(DRAFT!N69,DRAFT!R69)&gt;0,DRAFT!S69,""))))</f>
        <v/>
      </c>
      <c r="F67" s="3" t="str">
        <f>IF(COUNT($A67)=0,"",IF(E67="3E","3E",IF(E67="","I",LOOKUP(E67/G$2,{0,0.4,0.45,0.5,0.55,0.6,0.65,0.7,0.75,0.8,1},{"F","D","C","C+","B-","B","B+","A-","A","A+"}))))</f>
        <v/>
      </c>
      <c r="G67" s="2" t="str">
        <f>IF(COUNT($A67)=0,"",IF(E67="","--",IF(E67="3E","3E",LOOKUP(E67/G$2,{0,0.4,0.45,0.5,0.55,0.6,0.65,0.7,0.75,0.8,1},{0,2,2.25,2.5,2.75,3,3.25,3.5,3.75,4}))))</f>
        <v/>
      </c>
      <c r="H67" s="3" t="str">
        <f>IF(COUNT($A67)=0,"",IF($A67&lt;&gt;DRAFT!$B69,"ERR",IF(DRAFT!AA69="3E","3E",IF(COUNT(DRAFT!W69,DRAFT!AA69)&gt;0,DRAFT!AB69,""))))</f>
        <v/>
      </c>
      <c r="I67" s="3" t="str">
        <f>IF(COUNT($A67)=0,"",IF(H67="3E","3E",IF(H67="","I",LOOKUP(H67/J$2,{0,0.4,0.45,0.5,0.55,0.6,0.65,0.7,0.75,0.8,1},{"F","D","C","C+","B-","B","B+","A-","A","A+"}))))</f>
        <v/>
      </c>
      <c r="J67" s="2" t="str">
        <f>IF(COUNT($A67)=0,"",IF(H67="","--",IF(H67="3E","3E",LOOKUP(H67/J$2,{0,0.4,0.45,0.5,0.55,0.6,0.65,0.7,0.75,0.8,1},{0,2,2.25,2.5,2.75,3,3.25,3.5,3.75,4}))))</f>
        <v/>
      </c>
      <c r="K67" s="3" t="str">
        <f>IF(COUNT($A67)=0,"",IF($A67&lt;&gt;DRAFT!$B69,"ERR",IF(DRAFT!AJ69="3E","3E",IF(COUNT(DRAFT!AF69,DRAFT!AJ69)&gt;0,DRAFT!AK69,""))))</f>
        <v/>
      </c>
      <c r="L67" s="3" t="str">
        <f>IF(COUNT($A67)=0,"",IF(K67="3E","3E",IF(K67="","I",LOOKUP(K67/M$2,{0,0.4,0.45,0.5,0.55,0.6,0.65,0.7,0.75,0.8,1},{"F","D","C","C+","B-","B","B+","A-","A","A+"}))))</f>
        <v/>
      </c>
      <c r="M67" s="2" t="str">
        <f>IF(COUNT($A67)=0,"",IF(K67="","--",IF(K67="3E","3E",LOOKUP(K67/M$2,{0,0.4,0.45,0.5,0.55,0.6,0.65,0.7,0.75,0.8,1},{0,2,2.25,2.5,2.75,3,3.25,3.5,3.75,4}))))</f>
        <v/>
      </c>
      <c r="N67" s="3" t="str">
        <f>IF(COUNT($A67)=0,"",IF($A67&lt;&gt;DRAFT!$B69,"ERR",IF(DRAFT!AS69="3E","3E",IF(COUNT(DRAFT!AO69,DRAFT!AS69)&gt;0,DRAFT!AT69,""))))</f>
        <v/>
      </c>
      <c r="O67" s="3" t="str">
        <f>IF(COUNT($A67)=0,"",IF(N67="3E","3E",IF(N67="","I",LOOKUP(N67/P$2,{0,0.4,0.45,0.5,0.55,0.6,0.65,0.7,0.75,0.8,1},{"F","D","C","C+","B-","B","B+","A-","A","A+"}))))</f>
        <v/>
      </c>
      <c r="P67" s="2" t="str">
        <f>IF(COUNT($A67)=0,"",IF(N67="","--",IF(N67="3E","3E",LOOKUP(N67/P$2,{0,0.4,0.45,0.5,0.55,0.6,0.65,0.7,0.75,0.8,1},{0,2,2.25,2.5,2.75,3,3.25,3.5,3.75,4}))))</f>
        <v/>
      </c>
      <c r="Q67" s="3" t="str">
        <f>IF(COUNT($A67)=0,"",IF($A67&lt;&gt;DRAFT!$B69,"ERR",IF(DRAFT!BB69="3E","3E",IF(COUNT(DRAFT!AX69,DRAFT!BB69)&gt;0,DRAFT!BC69,""))))</f>
        <v/>
      </c>
      <c r="R67" s="3" t="str">
        <f>IF(COUNT($A67)=0,"",IF(Q67="3E","3E",IF(Q67="","I",LOOKUP(Q67/S$2,{0,0.4,0.45,0.5,0.55,0.6,0.65,0.7,0.75,0.8,1},{"F","D","C","C+","B-","B","B+","A-","A","A+"}))))</f>
        <v/>
      </c>
      <c r="S67" s="2" t="str">
        <f>IF(COUNT($A67)=0,"",IF(Q67="","--",IF(Q67="3E","3E",LOOKUP(Q67/S$2,{0,0.4,0.45,0.5,0.55,0.6,0.65,0.7,0.75,0.8,1},{0,2,2.25,2.5,2.75,3,3.25,3.5,3.75,4}))))</f>
        <v/>
      </c>
      <c r="T67" s="3" t="str">
        <f>IF(COUNT($A67)=0,"",IF($A67&lt;&gt;DRAFT!$B69,"ERR",IF(DRAFT!BK69="3E","3E",IF(COUNT(DRAFT!BG69,DRAFT!BK69)&gt;0,DRAFT!BL69,""))))</f>
        <v/>
      </c>
      <c r="U67" s="3" t="str">
        <f>IF(COUNT($A67)=0,"",IF(T67="3E","3E",IF(T67="","I",LOOKUP(T67/V$2,{0,0.4,0.45,0.5,0.55,0.6,0.65,0.7,0.75,0.8,1},{"F","D","C","C+","B-","B","B+","A-","A","A+"}))))</f>
        <v/>
      </c>
      <c r="V67" s="2" t="str">
        <f>IF(COUNT($A67)=0,"",IF(T67="","--",IF(T67="3E","3E",LOOKUP(T67/V$2,{0,0.4,0.45,0.5,0.55,0.6,0.65,0.7,0.75,0.8,1},{0,2,2.25,2.5,2.75,3,3.25,3.5,3.75,4}))))</f>
        <v/>
      </c>
      <c r="W67" s="3" t="str">
        <f>IF(COUNT($A67)=0,"",IF($A67&lt;&gt;DRAFT!$B69,"ERR",IF(DRAFT!BT69="3E","3E",IF(COUNT(DRAFT!BP69,DRAFT!BT69)&gt;0,DRAFT!BU69,""))))</f>
        <v/>
      </c>
      <c r="X67" s="3" t="str">
        <f>IF(COUNT($A67)=0,"",IF(W67="3E","3E",IF(W67="","I",LOOKUP(W67/Y$2,{0,0.4,0.45,0.5,0.55,0.6,0.65,0.7,0.75,0.8,1},{"F","D","C","C+","B-","B","B+","A-","A","A+"}))))</f>
        <v/>
      </c>
      <c r="Y67" s="2" t="str">
        <f>IF(COUNT($A67)=0,"",IF(W67="","--",IF(W67="3E","3E",LOOKUP(W67/Y$2,{0,0.4,0.45,0.5,0.55,0.6,0.65,0.7,0.75,0.8,1},{0,2,2.25,2.5,2.75,3,3.25,3.5,3.75,4}))))</f>
        <v/>
      </c>
      <c r="Z67" s="3" t="str">
        <f>IF(COUNT($A67)=0,"",IF($A67&lt;&gt;DRAFT!$B69,"ERR",IF(DRAFT!CC69="3E","3E",IF(COUNT(DRAFT!BY69,DRAFT!CC69)&gt;0,DRAFT!CD69,""))))</f>
        <v/>
      </c>
      <c r="AA67" s="3" t="str">
        <f>IF(COUNT($A67)=0,"",IF(Z67="3E","3E",IF(Z67="","I",LOOKUP(Z67/AB$2,{0,0.4,0.45,0.5,0.55,0.6,0.65,0.7,0.75,0.8,1},{"F","D","C","C+","B-","B","B+","A-","A","A+"}))))</f>
        <v/>
      </c>
      <c r="AB67" s="2" t="str">
        <f>IF(COUNT($A67)=0,"",IF(Z67="","--",IF(Z67="3E","3E",LOOKUP(Z67/AB$2,{0,0.4,0.45,0.5,0.55,0.6,0.65,0.7,0.75,0.8,1},{0,2,2.25,2.5,2.75,3,3.25,3.5,3.75,4}))))</f>
        <v/>
      </c>
      <c r="AC67" s="3" t="str">
        <f>IF(COUNT($A67)=0,"",IF($A67&lt;&gt;DRAFT!$B69,"ERR",IF(DRAFT!CF69&gt;0,DRAFT!CF69,"")))</f>
        <v/>
      </c>
      <c r="AD67" s="3" t="str">
        <f>IF(COUNT($A67)=0,"",IF(AC67="3E","3E",IF(AC67="","I",LOOKUP(AC67/AE$2,{0,0.4,0.45,0.5,0.55,0.6,0.65,0.7,0.75,0.8,1},{"F","D","C","C+","B-","B","B+","A-","A","A+"}))))</f>
        <v/>
      </c>
      <c r="AE67" s="2" t="str">
        <f>IF(COUNT($A67)=0,"",IF(AC67="","--",IF(AC67="3E","3E",LOOKUP(AC67/AE$2,{0,0.4,0.45,0.5,0.55,0.6,0.65,0.7,0.75,0.8,1},{0,2,2.25,2.5,2.75,3,3.25,3.5,3.75,4}))))</f>
        <v/>
      </c>
      <c r="AF67" s="3" t="str">
        <f>IF($A67&lt;&gt;DRAFT!$B69,"ERR",IF(OR(COUNT($A67)=0,COUNT(DRAFT!CI69:CK69,DRAFT!CM69:CO69)=0),"",CEILING(SUM(DRAFT!CL69,DRAFT!CP69),1)))</f>
        <v/>
      </c>
      <c r="AG67" s="3" t="str">
        <f>IF(COUNT($A67)=0,"",IF(AF67="3E","3E",IF(AF67="","I",LOOKUP(AF67/AH$2,{0,0.4,0.45,0.5,0.55,0.6,0.65,0.7,0.75,0.8,1},{"F","D","C","C+","B-","B","B+","A-","A","A+"}))))</f>
        <v/>
      </c>
      <c r="AH67" s="2" t="str">
        <f>IF(COUNT($A67)=0,"",IF(AF67="","--",IF(AF67="3E","3E",LOOKUP(AF67/AH$2,{0,0.4,0.45,0.5,0.55,0.6,0.65,0.7,0.75,0.8,1},{0,2,2.25,2.5,2.75,3,3.25,3.5,3.75,4}))))</f>
        <v/>
      </c>
      <c r="AI67" s="11" t="str">
        <f>IF(OR(COUNT($A67)=0,COUNT(B67:AH67)=0),"",IF(COUNTIF(B67:AH67,"3E")&gt;0,"3E",IF(DRAFT!$A69="R",TRUNC(SUMPRODUCT(RGP,RCP)/TCP,3),TRUNC((SUMPRODUCT(--(IMDGP&gt;0)*IMDGP,IMCP)+CEILING(DRAFT!$CQ69*42,0.25))/TCP,3))))</f>
        <v/>
      </c>
      <c r="AJ67" s="3" t="str">
        <f>IF(OR(COUNT($A67)=0,COUNT(B67:AH67)=0),"",IF(COUNTIF(B67:AH67,"3E")&gt;0,"3E",IF(DRAFT!$A69="R",SUMPRODUCT(--(RGP&gt;=2),RCP),SUMPRODUCT(--(IMDGP&gt;0),--(IMGP=0),IMCP)+DRAFT!$CR69)))</f>
        <v/>
      </c>
      <c r="AK67" s="3" t="str">
        <f>IF(OR(COUNT($A67)=0,COUNT(B67:AH67)=0),"",IF(COUNTIF(B67:AJ67,"3E")&gt;0,"3E",IF(AND(DRAFT!$A69="IM",OR($AI67&gt;DRAFT!$CQ69,$AJ67&gt;DRAFT!$CR69)),"IMPROVED",IF(AND(DRAFT!$A69="IM",$AI67&lt;=DRAFT!$CQ69,$AJ67&lt;=DRAFT!$CR69),"NOT IMPROVED",IF(AND(AH67&gt;=2,AI67&gt;=2,AJ67&gt;=30),"PASS","FAIL")))))</f>
        <v/>
      </c>
      <c r="AL67" s="3" t="str">
        <f t="shared" si="0"/>
        <v/>
      </c>
      <c r="AM67" s="3" t="str">
        <f t="shared" si="1"/>
        <v/>
      </c>
    </row>
    <row r="68" spans="1:39" ht="18.95" customHeight="1" x14ac:dyDescent="0.25">
      <c r="A68" s="4" t="str">
        <f>IF(DRAFT!$B70="","",DRAFT!$B70)</f>
        <v/>
      </c>
      <c r="B68" s="3" t="str">
        <f>IF(COUNT($A68)=0,"",IF($A68&lt;&gt;DRAFT!$B70,"ERR",IF(DRAFT!I70="3E","3E",IF(COUNT(DRAFT!E70,DRAFT!I70)&gt;0,DRAFT!J70,""))))</f>
        <v/>
      </c>
      <c r="C68" s="3" t="str">
        <f>IF(COUNT($A68)=0,"",IF(B68="3E","3E",IF(B68="","I",LOOKUP(B68/D$2,{0,0.4,0.45,0.5,0.55,0.6,0.65,0.7,0.75,0.8,1},{"F","D","C","C+","B-","B","B+","A-","A","A+"}))))</f>
        <v/>
      </c>
      <c r="D68" s="2" t="str">
        <f>IF(COUNT($A68)=0,"",IF(B68="","--",IF(B68="3E","3E",LOOKUP(B68/D$2,{0,0.4,0.45,0.5,0.55,0.6,0.65,0.7,0.75,0.8,1},{0,2,2.25,2.5,2.75,3,3.25,3.5,3.75,4}))))</f>
        <v/>
      </c>
      <c r="E68" s="3" t="str">
        <f>IF(COUNT($A68)=0,"",IF($A68&lt;&gt;DRAFT!$B70,"ERR",IF(DRAFT!R70="3E","3E",IF(COUNT(DRAFT!N70,DRAFT!R70)&gt;0,DRAFT!S70,""))))</f>
        <v/>
      </c>
      <c r="F68" s="3" t="str">
        <f>IF(COUNT($A68)=0,"",IF(E68="3E","3E",IF(E68="","I",LOOKUP(E68/G$2,{0,0.4,0.45,0.5,0.55,0.6,0.65,0.7,0.75,0.8,1},{"F","D","C","C+","B-","B","B+","A-","A","A+"}))))</f>
        <v/>
      </c>
      <c r="G68" s="2" t="str">
        <f>IF(COUNT($A68)=0,"",IF(E68="","--",IF(E68="3E","3E",LOOKUP(E68/G$2,{0,0.4,0.45,0.5,0.55,0.6,0.65,0.7,0.75,0.8,1},{0,2,2.25,2.5,2.75,3,3.25,3.5,3.75,4}))))</f>
        <v/>
      </c>
      <c r="H68" s="3" t="str">
        <f>IF(COUNT($A68)=0,"",IF($A68&lt;&gt;DRAFT!$B70,"ERR",IF(DRAFT!AA70="3E","3E",IF(COUNT(DRAFT!W70,DRAFT!AA70)&gt;0,DRAFT!AB70,""))))</f>
        <v/>
      </c>
      <c r="I68" s="3" t="str">
        <f>IF(COUNT($A68)=0,"",IF(H68="3E","3E",IF(H68="","I",LOOKUP(H68/J$2,{0,0.4,0.45,0.5,0.55,0.6,0.65,0.7,0.75,0.8,1},{"F","D","C","C+","B-","B","B+","A-","A","A+"}))))</f>
        <v/>
      </c>
      <c r="J68" s="2" t="str">
        <f>IF(COUNT($A68)=0,"",IF(H68="","--",IF(H68="3E","3E",LOOKUP(H68/J$2,{0,0.4,0.45,0.5,0.55,0.6,0.65,0.7,0.75,0.8,1},{0,2,2.25,2.5,2.75,3,3.25,3.5,3.75,4}))))</f>
        <v/>
      </c>
      <c r="K68" s="3" t="str">
        <f>IF(COUNT($A68)=0,"",IF($A68&lt;&gt;DRAFT!$B70,"ERR",IF(DRAFT!AJ70="3E","3E",IF(COUNT(DRAFT!AF70,DRAFT!AJ70)&gt;0,DRAFT!AK70,""))))</f>
        <v/>
      </c>
      <c r="L68" s="3" t="str">
        <f>IF(COUNT($A68)=0,"",IF(K68="3E","3E",IF(K68="","I",LOOKUP(K68/M$2,{0,0.4,0.45,0.5,0.55,0.6,0.65,0.7,0.75,0.8,1},{"F","D","C","C+","B-","B","B+","A-","A","A+"}))))</f>
        <v/>
      </c>
      <c r="M68" s="2" t="str">
        <f>IF(COUNT($A68)=0,"",IF(K68="","--",IF(K68="3E","3E",LOOKUP(K68/M$2,{0,0.4,0.45,0.5,0.55,0.6,0.65,0.7,0.75,0.8,1},{0,2,2.25,2.5,2.75,3,3.25,3.5,3.75,4}))))</f>
        <v/>
      </c>
      <c r="N68" s="3" t="str">
        <f>IF(COUNT($A68)=0,"",IF($A68&lt;&gt;DRAFT!$B70,"ERR",IF(DRAFT!AS70="3E","3E",IF(COUNT(DRAFT!AO70,DRAFT!AS70)&gt;0,DRAFT!AT70,""))))</f>
        <v/>
      </c>
      <c r="O68" s="3" t="str">
        <f>IF(COUNT($A68)=0,"",IF(N68="3E","3E",IF(N68="","I",LOOKUP(N68/P$2,{0,0.4,0.45,0.5,0.55,0.6,0.65,0.7,0.75,0.8,1},{"F","D","C","C+","B-","B","B+","A-","A","A+"}))))</f>
        <v/>
      </c>
      <c r="P68" s="2" t="str">
        <f>IF(COUNT($A68)=0,"",IF(N68="","--",IF(N68="3E","3E",LOOKUP(N68/P$2,{0,0.4,0.45,0.5,0.55,0.6,0.65,0.7,0.75,0.8,1},{0,2,2.25,2.5,2.75,3,3.25,3.5,3.75,4}))))</f>
        <v/>
      </c>
      <c r="Q68" s="3" t="str">
        <f>IF(COUNT($A68)=0,"",IF($A68&lt;&gt;DRAFT!$B70,"ERR",IF(DRAFT!BB70="3E","3E",IF(COUNT(DRAFT!AX70,DRAFT!BB70)&gt;0,DRAFT!BC70,""))))</f>
        <v/>
      </c>
      <c r="R68" s="3" t="str">
        <f>IF(COUNT($A68)=0,"",IF(Q68="3E","3E",IF(Q68="","I",LOOKUP(Q68/S$2,{0,0.4,0.45,0.5,0.55,0.6,0.65,0.7,0.75,0.8,1},{"F","D","C","C+","B-","B","B+","A-","A","A+"}))))</f>
        <v/>
      </c>
      <c r="S68" s="2" t="str">
        <f>IF(COUNT($A68)=0,"",IF(Q68="","--",IF(Q68="3E","3E",LOOKUP(Q68/S$2,{0,0.4,0.45,0.5,0.55,0.6,0.65,0.7,0.75,0.8,1},{0,2,2.25,2.5,2.75,3,3.25,3.5,3.75,4}))))</f>
        <v/>
      </c>
      <c r="T68" s="3" t="str">
        <f>IF(COUNT($A68)=0,"",IF($A68&lt;&gt;DRAFT!$B70,"ERR",IF(DRAFT!BK70="3E","3E",IF(COUNT(DRAFT!BG70,DRAFT!BK70)&gt;0,DRAFT!BL70,""))))</f>
        <v/>
      </c>
      <c r="U68" s="3" t="str">
        <f>IF(COUNT($A68)=0,"",IF(T68="3E","3E",IF(T68="","I",LOOKUP(T68/V$2,{0,0.4,0.45,0.5,0.55,0.6,0.65,0.7,0.75,0.8,1},{"F","D","C","C+","B-","B","B+","A-","A","A+"}))))</f>
        <v/>
      </c>
      <c r="V68" s="2" t="str">
        <f>IF(COUNT($A68)=0,"",IF(T68="","--",IF(T68="3E","3E",LOOKUP(T68/V$2,{0,0.4,0.45,0.5,0.55,0.6,0.65,0.7,0.75,0.8,1},{0,2,2.25,2.5,2.75,3,3.25,3.5,3.75,4}))))</f>
        <v/>
      </c>
      <c r="W68" s="3" t="str">
        <f>IF(COUNT($A68)=0,"",IF($A68&lt;&gt;DRAFT!$B70,"ERR",IF(DRAFT!BT70="3E","3E",IF(COUNT(DRAFT!BP70,DRAFT!BT70)&gt;0,DRAFT!BU70,""))))</f>
        <v/>
      </c>
      <c r="X68" s="3" t="str">
        <f>IF(COUNT($A68)=0,"",IF(W68="3E","3E",IF(W68="","I",LOOKUP(W68/Y$2,{0,0.4,0.45,0.5,0.55,0.6,0.65,0.7,0.75,0.8,1},{"F","D","C","C+","B-","B","B+","A-","A","A+"}))))</f>
        <v/>
      </c>
      <c r="Y68" s="2" t="str">
        <f>IF(COUNT($A68)=0,"",IF(W68="","--",IF(W68="3E","3E",LOOKUP(W68/Y$2,{0,0.4,0.45,0.5,0.55,0.6,0.65,0.7,0.75,0.8,1},{0,2,2.25,2.5,2.75,3,3.25,3.5,3.75,4}))))</f>
        <v/>
      </c>
      <c r="Z68" s="3" t="str">
        <f>IF(COUNT($A68)=0,"",IF($A68&lt;&gt;DRAFT!$B70,"ERR",IF(DRAFT!CC70="3E","3E",IF(COUNT(DRAFT!BY70,DRAFT!CC70)&gt;0,DRAFT!CD70,""))))</f>
        <v/>
      </c>
      <c r="AA68" s="3" t="str">
        <f>IF(COUNT($A68)=0,"",IF(Z68="3E","3E",IF(Z68="","I",LOOKUP(Z68/AB$2,{0,0.4,0.45,0.5,0.55,0.6,0.65,0.7,0.75,0.8,1},{"F","D","C","C+","B-","B","B+","A-","A","A+"}))))</f>
        <v/>
      </c>
      <c r="AB68" s="2" t="str">
        <f>IF(COUNT($A68)=0,"",IF(Z68="","--",IF(Z68="3E","3E",LOOKUP(Z68/AB$2,{0,0.4,0.45,0.5,0.55,0.6,0.65,0.7,0.75,0.8,1},{0,2,2.25,2.5,2.75,3,3.25,3.5,3.75,4}))))</f>
        <v/>
      </c>
      <c r="AC68" s="3" t="str">
        <f>IF(COUNT($A68)=0,"",IF($A68&lt;&gt;DRAFT!$B70,"ERR",IF(DRAFT!CF70&gt;0,DRAFT!CF70,"")))</f>
        <v/>
      </c>
      <c r="AD68" s="3" t="str">
        <f>IF(COUNT($A68)=0,"",IF(AC68="3E","3E",IF(AC68="","I",LOOKUP(AC68/AE$2,{0,0.4,0.45,0.5,0.55,0.6,0.65,0.7,0.75,0.8,1},{"F","D","C","C+","B-","B","B+","A-","A","A+"}))))</f>
        <v/>
      </c>
      <c r="AE68" s="2" t="str">
        <f>IF(COUNT($A68)=0,"",IF(AC68="","--",IF(AC68="3E","3E",LOOKUP(AC68/AE$2,{0,0.4,0.45,0.5,0.55,0.6,0.65,0.7,0.75,0.8,1},{0,2,2.25,2.5,2.75,3,3.25,3.5,3.75,4}))))</f>
        <v/>
      </c>
      <c r="AF68" s="3" t="str">
        <f>IF($A68&lt;&gt;DRAFT!$B70,"ERR",IF(OR(COUNT($A68)=0,COUNT(DRAFT!CI70:CK70,DRAFT!CM70:CO70)=0),"",CEILING(SUM(DRAFT!CL70,DRAFT!CP70),1)))</f>
        <v/>
      </c>
      <c r="AG68" s="3" t="str">
        <f>IF(COUNT($A68)=0,"",IF(AF68="3E","3E",IF(AF68="","I",LOOKUP(AF68/AH$2,{0,0.4,0.45,0.5,0.55,0.6,0.65,0.7,0.75,0.8,1},{"F","D","C","C+","B-","B","B+","A-","A","A+"}))))</f>
        <v/>
      </c>
      <c r="AH68" s="2" t="str">
        <f>IF(COUNT($A68)=0,"",IF(AF68="","--",IF(AF68="3E","3E",LOOKUP(AF68/AH$2,{0,0.4,0.45,0.5,0.55,0.6,0.65,0.7,0.75,0.8,1},{0,2,2.25,2.5,2.75,3,3.25,3.5,3.75,4}))))</f>
        <v/>
      </c>
      <c r="AI68" s="11" t="str">
        <f>IF(OR(COUNT($A68)=0,COUNT(B68:AH68)=0),"",IF(COUNTIF(B68:AH68,"3E")&gt;0,"3E",IF(DRAFT!$A70="R",TRUNC(SUMPRODUCT(RGP,RCP)/TCP,3),TRUNC((SUMPRODUCT(--(IMDGP&gt;0)*IMDGP,IMCP)+CEILING(DRAFT!$CQ70*42,0.25))/TCP,3))))</f>
        <v/>
      </c>
      <c r="AJ68" s="3" t="str">
        <f>IF(OR(COUNT($A68)=0,COUNT(B68:AH68)=0),"",IF(COUNTIF(B68:AH68,"3E")&gt;0,"3E",IF(DRAFT!$A70="R",SUMPRODUCT(--(RGP&gt;=2),RCP),SUMPRODUCT(--(IMDGP&gt;0),--(IMGP=0),IMCP)+DRAFT!$CR70)))</f>
        <v/>
      </c>
      <c r="AK68" s="3" t="str">
        <f>IF(OR(COUNT($A68)=0,COUNT(B68:AH68)=0),"",IF(COUNTIF(B68:AJ68,"3E")&gt;0,"3E",IF(AND(DRAFT!$A70="IM",OR($AI68&gt;DRAFT!$CQ70,$AJ68&gt;DRAFT!$CR70)),"IMPROVED",IF(AND(DRAFT!$A70="IM",$AI68&lt;=DRAFT!$CQ70,$AJ68&lt;=DRAFT!$CR70),"NOT IMPROVED",IF(AND(AH68&gt;=2,AI68&gt;=2,AJ68&gt;=30),"PASS","FAIL")))))</f>
        <v/>
      </c>
      <c r="AL68" s="3" t="str">
        <f t="shared" si="0"/>
        <v/>
      </c>
      <c r="AM68" s="3" t="str">
        <f t="shared" si="1"/>
        <v/>
      </c>
    </row>
    <row r="69" spans="1:39" ht="18.95" customHeight="1" x14ac:dyDescent="0.25">
      <c r="A69" s="4" t="str">
        <f>IF(DRAFT!$B71="","",DRAFT!$B71)</f>
        <v/>
      </c>
      <c r="B69" s="3" t="str">
        <f>IF(COUNT($A69)=0,"",IF($A69&lt;&gt;DRAFT!$B71,"ERR",IF(DRAFT!I71="3E","3E",IF(COUNT(DRAFT!E71,DRAFT!I71)&gt;0,DRAFT!J71,""))))</f>
        <v/>
      </c>
      <c r="C69" s="3" t="str">
        <f>IF(COUNT($A69)=0,"",IF(B69="3E","3E",IF(B69="","I",LOOKUP(B69/D$2,{0,0.4,0.45,0.5,0.55,0.6,0.65,0.7,0.75,0.8,1},{"F","D","C","C+","B-","B","B+","A-","A","A+"}))))</f>
        <v/>
      </c>
      <c r="D69" s="2" t="str">
        <f>IF(COUNT($A69)=0,"",IF(B69="","--",IF(B69="3E","3E",LOOKUP(B69/D$2,{0,0.4,0.45,0.5,0.55,0.6,0.65,0.7,0.75,0.8,1},{0,2,2.25,2.5,2.75,3,3.25,3.5,3.75,4}))))</f>
        <v/>
      </c>
      <c r="E69" s="3" t="str">
        <f>IF(COUNT($A69)=0,"",IF($A69&lt;&gt;DRAFT!$B71,"ERR",IF(DRAFT!R71="3E","3E",IF(COUNT(DRAFT!N71,DRAFT!R71)&gt;0,DRAFT!S71,""))))</f>
        <v/>
      </c>
      <c r="F69" s="3" t="str">
        <f>IF(COUNT($A69)=0,"",IF(E69="3E","3E",IF(E69="","I",LOOKUP(E69/G$2,{0,0.4,0.45,0.5,0.55,0.6,0.65,0.7,0.75,0.8,1},{"F","D","C","C+","B-","B","B+","A-","A","A+"}))))</f>
        <v/>
      </c>
      <c r="G69" s="2" t="str">
        <f>IF(COUNT($A69)=0,"",IF(E69="","--",IF(E69="3E","3E",LOOKUP(E69/G$2,{0,0.4,0.45,0.5,0.55,0.6,0.65,0.7,0.75,0.8,1},{0,2,2.25,2.5,2.75,3,3.25,3.5,3.75,4}))))</f>
        <v/>
      </c>
      <c r="H69" s="3" t="str">
        <f>IF(COUNT($A69)=0,"",IF($A69&lt;&gt;DRAFT!$B71,"ERR",IF(DRAFT!AA71="3E","3E",IF(COUNT(DRAFT!W71,DRAFT!AA71)&gt;0,DRAFT!AB71,""))))</f>
        <v/>
      </c>
      <c r="I69" s="3" t="str">
        <f>IF(COUNT($A69)=0,"",IF(H69="3E","3E",IF(H69="","I",LOOKUP(H69/J$2,{0,0.4,0.45,0.5,0.55,0.6,0.65,0.7,0.75,0.8,1},{"F","D","C","C+","B-","B","B+","A-","A","A+"}))))</f>
        <v/>
      </c>
      <c r="J69" s="2" t="str">
        <f>IF(COUNT($A69)=0,"",IF(H69="","--",IF(H69="3E","3E",LOOKUP(H69/J$2,{0,0.4,0.45,0.5,0.55,0.6,0.65,0.7,0.75,0.8,1},{0,2,2.25,2.5,2.75,3,3.25,3.5,3.75,4}))))</f>
        <v/>
      </c>
      <c r="K69" s="3" t="str">
        <f>IF(COUNT($A69)=0,"",IF($A69&lt;&gt;DRAFT!$B71,"ERR",IF(DRAFT!AJ71="3E","3E",IF(COUNT(DRAFT!AF71,DRAFT!AJ71)&gt;0,DRAFT!AK71,""))))</f>
        <v/>
      </c>
      <c r="L69" s="3" t="str">
        <f>IF(COUNT($A69)=0,"",IF(K69="3E","3E",IF(K69="","I",LOOKUP(K69/M$2,{0,0.4,0.45,0.5,0.55,0.6,0.65,0.7,0.75,0.8,1},{"F","D","C","C+","B-","B","B+","A-","A","A+"}))))</f>
        <v/>
      </c>
      <c r="M69" s="2" t="str">
        <f>IF(COUNT($A69)=0,"",IF(K69="","--",IF(K69="3E","3E",LOOKUP(K69/M$2,{0,0.4,0.45,0.5,0.55,0.6,0.65,0.7,0.75,0.8,1},{0,2,2.25,2.5,2.75,3,3.25,3.5,3.75,4}))))</f>
        <v/>
      </c>
      <c r="N69" s="3" t="str">
        <f>IF(COUNT($A69)=0,"",IF($A69&lt;&gt;DRAFT!$B71,"ERR",IF(DRAFT!AS71="3E","3E",IF(COUNT(DRAFT!AO71,DRAFT!AS71)&gt;0,DRAFT!AT71,""))))</f>
        <v/>
      </c>
      <c r="O69" s="3" t="str">
        <f>IF(COUNT($A69)=0,"",IF(N69="3E","3E",IF(N69="","I",LOOKUP(N69/P$2,{0,0.4,0.45,0.5,0.55,0.6,0.65,0.7,0.75,0.8,1},{"F","D","C","C+","B-","B","B+","A-","A","A+"}))))</f>
        <v/>
      </c>
      <c r="P69" s="2" t="str">
        <f>IF(COUNT($A69)=0,"",IF(N69="","--",IF(N69="3E","3E",LOOKUP(N69/P$2,{0,0.4,0.45,0.5,0.55,0.6,0.65,0.7,0.75,0.8,1},{0,2,2.25,2.5,2.75,3,3.25,3.5,3.75,4}))))</f>
        <v/>
      </c>
      <c r="Q69" s="3" t="str">
        <f>IF(COUNT($A69)=0,"",IF($A69&lt;&gt;DRAFT!$B71,"ERR",IF(DRAFT!BB71="3E","3E",IF(COUNT(DRAFT!AX71,DRAFT!BB71)&gt;0,DRAFT!BC71,""))))</f>
        <v/>
      </c>
      <c r="R69" s="3" t="str">
        <f>IF(COUNT($A69)=0,"",IF(Q69="3E","3E",IF(Q69="","I",LOOKUP(Q69/S$2,{0,0.4,0.45,0.5,0.55,0.6,0.65,0.7,0.75,0.8,1},{"F","D","C","C+","B-","B","B+","A-","A","A+"}))))</f>
        <v/>
      </c>
      <c r="S69" s="2" t="str">
        <f>IF(COUNT($A69)=0,"",IF(Q69="","--",IF(Q69="3E","3E",LOOKUP(Q69/S$2,{0,0.4,0.45,0.5,0.55,0.6,0.65,0.7,0.75,0.8,1},{0,2,2.25,2.5,2.75,3,3.25,3.5,3.75,4}))))</f>
        <v/>
      </c>
      <c r="T69" s="3" t="str">
        <f>IF(COUNT($A69)=0,"",IF($A69&lt;&gt;DRAFT!$B71,"ERR",IF(DRAFT!BK71="3E","3E",IF(COUNT(DRAFT!BG71,DRAFT!BK71)&gt;0,DRAFT!BL71,""))))</f>
        <v/>
      </c>
      <c r="U69" s="3" t="str">
        <f>IF(COUNT($A69)=0,"",IF(T69="3E","3E",IF(T69="","I",LOOKUP(T69/V$2,{0,0.4,0.45,0.5,0.55,0.6,0.65,0.7,0.75,0.8,1},{"F","D","C","C+","B-","B","B+","A-","A","A+"}))))</f>
        <v/>
      </c>
      <c r="V69" s="2" t="str">
        <f>IF(COUNT($A69)=0,"",IF(T69="","--",IF(T69="3E","3E",LOOKUP(T69/V$2,{0,0.4,0.45,0.5,0.55,0.6,0.65,0.7,0.75,0.8,1},{0,2,2.25,2.5,2.75,3,3.25,3.5,3.75,4}))))</f>
        <v/>
      </c>
      <c r="W69" s="3" t="str">
        <f>IF(COUNT($A69)=0,"",IF($A69&lt;&gt;DRAFT!$B71,"ERR",IF(DRAFT!BT71="3E","3E",IF(COUNT(DRAFT!BP71,DRAFT!BT71)&gt;0,DRAFT!BU71,""))))</f>
        <v/>
      </c>
      <c r="X69" s="3" t="str">
        <f>IF(COUNT($A69)=0,"",IF(W69="3E","3E",IF(W69="","I",LOOKUP(W69/Y$2,{0,0.4,0.45,0.5,0.55,0.6,0.65,0.7,0.75,0.8,1},{"F","D","C","C+","B-","B","B+","A-","A","A+"}))))</f>
        <v/>
      </c>
      <c r="Y69" s="2" t="str">
        <f>IF(COUNT($A69)=0,"",IF(W69="","--",IF(W69="3E","3E",LOOKUP(W69/Y$2,{0,0.4,0.45,0.5,0.55,0.6,0.65,0.7,0.75,0.8,1},{0,2,2.25,2.5,2.75,3,3.25,3.5,3.75,4}))))</f>
        <v/>
      </c>
      <c r="Z69" s="3" t="str">
        <f>IF(COUNT($A69)=0,"",IF($A69&lt;&gt;DRAFT!$B71,"ERR",IF(DRAFT!CC71="3E","3E",IF(COUNT(DRAFT!BY71,DRAFT!CC71)&gt;0,DRAFT!CD71,""))))</f>
        <v/>
      </c>
      <c r="AA69" s="3" t="str">
        <f>IF(COUNT($A69)=0,"",IF(Z69="3E","3E",IF(Z69="","I",LOOKUP(Z69/AB$2,{0,0.4,0.45,0.5,0.55,0.6,0.65,0.7,0.75,0.8,1},{"F","D","C","C+","B-","B","B+","A-","A","A+"}))))</f>
        <v/>
      </c>
      <c r="AB69" s="2" t="str">
        <f>IF(COUNT($A69)=0,"",IF(Z69="","--",IF(Z69="3E","3E",LOOKUP(Z69/AB$2,{0,0.4,0.45,0.5,0.55,0.6,0.65,0.7,0.75,0.8,1},{0,2,2.25,2.5,2.75,3,3.25,3.5,3.75,4}))))</f>
        <v/>
      </c>
      <c r="AC69" s="3" t="str">
        <f>IF(COUNT($A69)=0,"",IF($A69&lt;&gt;DRAFT!$B71,"ERR",IF(DRAFT!CF71&gt;0,DRAFT!CF71,"")))</f>
        <v/>
      </c>
      <c r="AD69" s="3" t="str">
        <f>IF(COUNT($A69)=0,"",IF(AC69="3E","3E",IF(AC69="","I",LOOKUP(AC69/AE$2,{0,0.4,0.45,0.5,0.55,0.6,0.65,0.7,0.75,0.8,1},{"F","D","C","C+","B-","B","B+","A-","A","A+"}))))</f>
        <v/>
      </c>
      <c r="AE69" s="2" t="str">
        <f>IF(COUNT($A69)=0,"",IF(AC69="","--",IF(AC69="3E","3E",LOOKUP(AC69/AE$2,{0,0.4,0.45,0.5,0.55,0.6,0.65,0.7,0.75,0.8,1},{0,2,2.25,2.5,2.75,3,3.25,3.5,3.75,4}))))</f>
        <v/>
      </c>
      <c r="AF69" s="3" t="str">
        <f>IF($A69&lt;&gt;DRAFT!$B71,"ERR",IF(OR(COUNT($A69)=0,COUNT(DRAFT!CI71:CK71,DRAFT!CM71:CO71)=0),"",CEILING(SUM(DRAFT!CL71,DRAFT!CP71),1)))</f>
        <v/>
      </c>
      <c r="AG69" s="3" t="str">
        <f>IF(COUNT($A69)=0,"",IF(AF69="3E","3E",IF(AF69="","I",LOOKUP(AF69/AH$2,{0,0.4,0.45,0.5,0.55,0.6,0.65,0.7,0.75,0.8,1},{"F","D","C","C+","B-","B","B+","A-","A","A+"}))))</f>
        <v/>
      </c>
      <c r="AH69" s="2" t="str">
        <f>IF(COUNT($A69)=0,"",IF(AF69="","--",IF(AF69="3E","3E",LOOKUP(AF69/AH$2,{0,0.4,0.45,0.5,0.55,0.6,0.65,0.7,0.75,0.8,1},{0,2,2.25,2.5,2.75,3,3.25,3.5,3.75,4}))))</f>
        <v/>
      </c>
      <c r="AI69" s="11" t="str">
        <f>IF(OR(COUNT($A69)=0,COUNT(B69:AH69)=0),"",IF(COUNTIF(B69:AH69,"3E")&gt;0,"3E",IF(DRAFT!$A71="R",TRUNC(SUMPRODUCT(RGP,RCP)/TCP,3),TRUNC((SUMPRODUCT(--(IMDGP&gt;0)*IMDGP,IMCP)+CEILING(DRAFT!$CQ71*42,0.25))/TCP,3))))</f>
        <v/>
      </c>
      <c r="AJ69" s="3" t="str">
        <f>IF(OR(COUNT($A69)=0,COUNT(B69:AH69)=0),"",IF(COUNTIF(B69:AH69,"3E")&gt;0,"3E",IF(DRAFT!$A71="R",SUMPRODUCT(--(RGP&gt;=2),RCP),SUMPRODUCT(--(IMDGP&gt;0),--(IMGP=0),IMCP)+DRAFT!$CR71)))</f>
        <v/>
      </c>
      <c r="AK69" s="3" t="str">
        <f>IF(OR(COUNT($A69)=0,COUNT(B69:AH69)=0),"",IF(COUNTIF(B69:AJ69,"3E")&gt;0,"3E",IF(AND(DRAFT!$A71="IM",OR($AI69&gt;DRAFT!$CQ71,$AJ69&gt;DRAFT!$CR71)),"IMPROVED",IF(AND(DRAFT!$A71="IM",$AI69&lt;=DRAFT!$CQ71,$AJ69&lt;=DRAFT!$CR71),"NOT IMPROVED",IF(AND(AH69&gt;=2,AI69&gt;=2,AJ69&gt;=30),"PASS","FAIL")))))</f>
        <v/>
      </c>
      <c r="AL69" s="3" t="str">
        <f t="shared" si="0"/>
        <v/>
      </c>
      <c r="AM69" s="3" t="str">
        <f t="shared" si="1"/>
        <v/>
      </c>
    </row>
    <row r="70" spans="1:39" ht="18.95" customHeight="1" x14ac:dyDescent="0.25">
      <c r="A70" s="4" t="str">
        <f>IF(DRAFT!$B72="","",DRAFT!$B72)</f>
        <v/>
      </c>
      <c r="B70" s="3" t="str">
        <f>IF(COUNT($A70)=0,"",IF($A70&lt;&gt;DRAFT!$B72,"ERR",IF(DRAFT!I72="3E","3E",IF(COUNT(DRAFT!E72,DRAFT!I72)&gt;0,DRAFT!J72,""))))</f>
        <v/>
      </c>
      <c r="C70" s="3" t="str">
        <f>IF(COUNT($A70)=0,"",IF(B70="3E","3E",IF(B70="","I",LOOKUP(B70/D$2,{0,0.4,0.45,0.5,0.55,0.6,0.65,0.7,0.75,0.8,1},{"F","D","C","C+","B-","B","B+","A-","A","A+"}))))</f>
        <v/>
      </c>
      <c r="D70" s="2" t="str">
        <f>IF(COUNT($A70)=0,"",IF(B70="","--",IF(B70="3E","3E",LOOKUP(B70/D$2,{0,0.4,0.45,0.5,0.55,0.6,0.65,0.7,0.75,0.8,1},{0,2,2.25,2.5,2.75,3,3.25,3.5,3.75,4}))))</f>
        <v/>
      </c>
      <c r="E70" s="3" t="str">
        <f>IF(COUNT($A70)=0,"",IF($A70&lt;&gt;DRAFT!$B72,"ERR",IF(DRAFT!R72="3E","3E",IF(COUNT(DRAFT!N72,DRAFT!R72)&gt;0,DRAFT!S72,""))))</f>
        <v/>
      </c>
      <c r="F70" s="3" t="str">
        <f>IF(COUNT($A70)=0,"",IF(E70="3E","3E",IF(E70="","I",LOOKUP(E70/G$2,{0,0.4,0.45,0.5,0.55,0.6,0.65,0.7,0.75,0.8,1},{"F","D","C","C+","B-","B","B+","A-","A","A+"}))))</f>
        <v/>
      </c>
      <c r="G70" s="2" t="str">
        <f>IF(COUNT($A70)=0,"",IF(E70="","--",IF(E70="3E","3E",LOOKUP(E70/G$2,{0,0.4,0.45,0.5,0.55,0.6,0.65,0.7,0.75,0.8,1},{0,2,2.25,2.5,2.75,3,3.25,3.5,3.75,4}))))</f>
        <v/>
      </c>
      <c r="H70" s="3" t="str">
        <f>IF(COUNT($A70)=0,"",IF($A70&lt;&gt;DRAFT!$B72,"ERR",IF(DRAFT!AA72="3E","3E",IF(COUNT(DRAFT!W72,DRAFT!AA72)&gt;0,DRAFT!AB72,""))))</f>
        <v/>
      </c>
      <c r="I70" s="3" t="str">
        <f>IF(COUNT($A70)=0,"",IF(H70="3E","3E",IF(H70="","I",LOOKUP(H70/J$2,{0,0.4,0.45,0.5,0.55,0.6,0.65,0.7,0.75,0.8,1},{"F","D","C","C+","B-","B","B+","A-","A","A+"}))))</f>
        <v/>
      </c>
      <c r="J70" s="2" t="str">
        <f>IF(COUNT($A70)=0,"",IF(H70="","--",IF(H70="3E","3E",LOOKUP(H70/J$2,{0,0.4,0.45,0.5,0.55,0.6,0.65,0.7,0.75,0.8,1},{0,2,2.25,2.5,2.75,3,3.25,3.5,3.75,4}))))</f>
        <v/>
      </c>
      <c r="K70" s="3" t="str">
        <f>IF(COUNT($A70)=0,"",IF($A70&lt;&gt;DRAFT!$B72,"ERR",IF(DRAFT!AJ72="3E","3E",IF(COUNT(DRAFT!AF72,DRAFT!AJ72)&gt;0,DRAFT!AK72,""))))</f>
        <v/>
      </c>
      <c r="L70" s="3" t="str">
        <f>IF(COUNT($A70)=0,"",IF(K70="3E","3E",IF(K70="","I",LOOKUP(K70/M$2,{0,0.4,0.45,0.5,0.55,0.6,0.65,0.7,0.75,0.8,1},{"F","D","C","C+","B-","B","B+","A-","A","A+"}))))</f>
        <v/>
      </c>
      <c r="M70" s="2" t="str">
        <f>IF(COUNT($A70)=0,"",IF(K70="","--",IF(K70="3E","3E",LOOKUP(K70/M$2,{0,0.4,0.45,0.5,0.55,0.6,0.65,0.7,0.75,0.8,1},{0,2,2.25,2.5,2.75,3,3.25,3.5,3.75,4}))))</f>
        <v/>
      </c>
      <c r="N70" s="3" t="str">
        <f>IF(COUNT($A70)=0,"",IF($A70&lt;&gt;DRAFT!$B72,"ERR",IF(DRAFT!AS72="3E","3E",IF(COUNT(DRAFT!AO72,DRAFT!AS72)&gt;0,DRAFT!AT72,""))))</f>
        <v/>
      </c>
      <c r="O70" s="3" t="str">
        <f>IF(COUNT($A70)=0,"",IF(N70="3E","3E",IF(N70="","I",LOOKUP(N70/P$2,{0,0.4,0.45,0.5,0.55,0.6,0.65,0.7,0.75,0.8,1},{"F","D","C","C+","B-","B","B+","A-","A","A+"}))))</f>
        <v/>
      </c>
      <c r="P70" s="2" t="str">
        <f>IF(COUNT($A70)=0,"",IF(N70="","--",IF(N70="3E","3E",LOOKUP(N70/P$2,{0,0.4,0.45,0.5,0.55,0.6,0.65,0.7,0.75,0.8,1},{0,2,2.25,2.5,2.75,3,3.25,3.5,3.75,4}))))</f>
        <v/>
      </c>
      <c r="Q70" s="3" t="str">
        <f>IF(COUNT($A70)=0,"",IF($A70&lt;&gt;DRAFT!$B72,"ERR",IF(DRAFT!BB72="3E","3E",IF(COUNT(DRAFT!AX72,DRAFT!BB72)&gt;0,DRAFT!BC72,""))))</f>
        <v/>
      </c>
      <c r="R70" s="3" t="str">
        <f>IF(COUNT($A70)=0,"",IF(Q70="3E","3E",IF(Q70="","I",LOOKUP(Q70/S$2,{0,0.4,0.45,0.5,0.55,0.6,0.65,0.7,0.75,0.8,1},{"F","D","C","C+","B-","B","B+","A-","A","A+"}))))</f>
        <v/>
      </c>
      <c r="S70" s="2" t="str">
        <f>IF(COUNT($A70)=0,"",IF(Q70="","--",IF(Q70="3E","3E",LOOKUP(Q70/S$2,{0,0.4,0.45,0.5,0.55,0.6,0.65,0.7,0.75,0.8,1},{0,2,2.25,2.5,2.75,3,3.25,3.5,3.75,4}))))</f>
        <v/>
      </c>
      <c r="T70" s="3" t="str">
        <f>IF(COUNT($A70)=0,"",IF($A70&lt;&gt;DRAFT!$B72,"ERR",IF(DRAFT!BK72="3E","3E",IF(COUNT(DRAFT!BG72,DRAFT!BK72)&gt;0,DRAFT!BL72,""))))</f>
        <v/>
      </c>
      <c r="U70" s="3" t="str">
        <f>IF(COUNT($A70)=0,"",IF(T70="3E","3E",IF(T70="","I",LOOKUP(T70/V$2,{0,0.4,0.45,0.5,0.55,0.6,0.65,0.7,0.75,0.8,1},{"F","D","C","C+","B-","B","B+","A-","A","A+"}))))</f>
        <v/>
      </c>
      <c r="V70" s="2" t="str">
        <f>IF(COUNT($A70)=0,"",IF(T70="","--",IF(T70="3E","3E",LOOKUP(T70/V$2,{0,0.4,0.45,0.5,0.55,0.6,0.65,0.7,0.75,0.8,1},{0,2,2.25,2.5,2.75,3,3.25,3.5,3.75,4}))))</f>
        <v/>
      </c>
      <c r="W70" s="3" t="str">
        <f>IF(COUNT($A70)=0,"",IF($A70&lt;&gt;DRAFT!$B72,"ERR",IF(DRAFT!BT72="3E","3E",IF(COUNT(DRAFT!BP72,DRAFT!BT72)&gt;0,DRAFT!BU72,""))))</f>
        <v/>
      </c>
      <c r="X70" s="3" t="str">
        <f>IF(COUNT($A70)=0,"",IF(W70="3E","3E",IF(W70="","I",LOOKUP(W70/Y$2,{0,0.4,0.45,0.5,0.55,0.6,0.65,0.7,0.75,0.8,1},{"F","D","C","C+","B-","B","B+","A-","A","A+"}))))</f>
        <v/>
      </c>
      <c r="Y70" s="2" t="str">
        <f>IF(COUNT($A70)=0,"",IF(W70="","--",IF(W70="3E","3E",LOOKUP(W70/Y$2,{0,0.4,0.45,0.5,0.55,0.6,0.65,0.7,0.75,0.8,1},{0,2,2.25,2.5,2.75,3,3.25,3.5,3.75,4}))))</f>
        <v/>
      </c>
      <c r="Z70" s="3" t="str">
        <f>IF(COUNT($A70)=0,"",IF($A70&lt;&gt;DRAFT!$B72,"ERR",IF(DRAFT!CC72="3E","3E",IF(COUNT(DRAFT!BY72,DRAFT!CC72)&gt;0,DRAFT!CD72,""))))</f>
        <v/>
      </c>
      <c r="AA70" s="3" t="str">
        <f>IF(COUNT($A70)=0,"",IF(Z70="3E","3E",IF(Z70="","I",LOOKUP(Z70/AB$2,{0,0.4,0.45,0.5,0.55,0.6,0.65,0.7,0.75,0.8,1},{"F","D","C","C+","B-","B","B+","A-","A","A+"}))))</f>
        <v/>
      </c>
      <c r="AB70" s="2" t="str">
        <f>IF(COUNT($A70)=0,"",IF(Z70="","--",IF(Z70="3E","3E",LOOKUP(Z70/AB$2,{0,0.4,0.45,0.5,0.55,0.6,0.65,0.7,0.75,0.8,1},{0,2,2.25,2.5,2.75,3,3.25,3.5,3.75,4}))))</f>
        <v/>
      </c>
      <c r="AC70" s="3" t="str">
        <f>IF(COUNT($A70)=0,"",IF($A70&lt;&gt;DRAFT!$B72,"ERR",IF(DRAFT!CF72&gt;0,DRAFT!CF72,"")))</f>
        <v/>
      </c>
      <c r="AD70" s="3" t="str">
        <f>IF(COUNT($A70)=0,"",IF(AC70="3E","3E",IF(AC70="","I",LOOKUP(AC70/AE$2,{0,0.4,0.45,0.5,0.55,0.6,0.65,0.7,0.75,0.8,1},{"F","D","C","C+","B-","B","B+","A-","A","A+"}))))</f>
        <v/>
      </c>
      <c r="AE70" s="2" t="str">
        <f>IF(COUNT($A70)=0,"",IF(AC70="","--",IF(AC70="3E","3E",LOOKUP(AC70/AE$2,{0,0.4,0.45,0.5,0.55,0.6,0.65,0.7,0.75,0.8,1},{0,2,2.25,2.5,2.75,3,3.25,3.5,3.75,4}))))</f>
        <v/>
      </c>
      <c r="AF70" s="3" t="str">
        <f>IF($A70&lt;&gt;DRAFT!$B72,"ERR",IF(OR(COUNT($A70)=0,COUNT(DRAFT!CI72:CK72,DRAFT!CM72:CO72)=0),"",CEILING(SUM(DRAFT!CL72,DRAFT!CP72),1)))</f>
        <v/>
      </c>
      <c r="AG70" s="3" t="str">
        <f>IF(COUNT($A70)=0,"",IF(AF70="3E","3E",IF(AF70="","I",LOOKUP(AF70/AH$2,{0,0.4,0.45,0.5,0.55,0.6,0.65,0.7,0.75,0.8,1},{"F","D","C","C+","B-","B","B+","A-","A","A+"}))))</f>
        <v/>
      </c>
      <c r="AH70" s="2" t="str">
        <f>IF(COUNT($A70)=0,"",IF(AF70="","--",IF(AF70="3E","3E",LOOKUP(AF70/AH$2,{0,0.4,0.45,0.5,0.55,0.6,0.65,0.7,0.75,0.8,1},{0,2,2.25,2.5,2.75,3,3.25,3.5,3.75,4}))))</f>
        <v/>
      </c>
      <c r="AI70" s="11" t="str">
        <f>IF(OR(COUNT($A70)=0,COUNT(B70:AH70)=0),"",IF(COUNTIF(B70:AH70,"3E")&gt;0,"3E",IF(DRAFT!$A72="R",TRUNC(SUMPRODUCT(RGP,RCP)/TCP,3),TRUNC((SUMPRODUCT(--(IMDGP&gt;0)*IMDGP,IMCP)+CEILING(DRAFT!$CQ72*42,0.25))/TCP,3))))</f>
        <v/>
      </c>
      <c r="AJ70" s="3" t="str">
        <f>IF(OR(COUNT($A70)=0,COUNT(B70:AH70)=0),"",IF(COUNTIF(B70:AH70,"3E")&gt;0,"3E",IF(DRAFT!$A72="R",SUMPRODUCT(--(RGP&gt;=2),RCP),SUMPRODUCT(--(IMDGP&gt;0),--(IMGP=0),IMCP)+DRAFT!$CR72)))</f>
        <v/>
      </c>
      <c r="AK70" s="3" t="str">
        <f>IF(OR(COUNT($A70)=0,COUNT(B70:AH70)=0),"",IF(COUNTIF(B70:AJ70,"3E")&gt;0,"3E",IF(AND(DRAFT!$A72="IM",OR($AI70&gt;DRAFT!$CQ72,$AJ70&gt;DRAFT!$CR72)),"IMPROVED",IF(AND(DRAFT!$A72="IM",$AI70&lt;=DRAFT!$CQ72,$AJ70&lt;=DRAFT!$CR72),"NOT IMPROVED",IF(AND(AH70&gt;=2,AI70&gt;=2,AJ70&gt;=30),"PASS","FAIL")))))</f>
        <v/>
      </c>
      <c r="AL70" s="3" t="str">
        <f t="shared" ref="AL70:AL133" si="2">IF(COUNT($A70)=0,"",IF(AK70="3E","3E",IF(AK70="PASS",CONCATENATE(IF(N(D70)&lt;2,"311F,",""),IF(N(G70)&lt;2,"312F,",""),IF(N(J70)&lt;2,"313F,",""),IF(N(M70)&lt;2,"321F,",""),IF(N(P70)&lt;2,"322F,",""),IF(N(S70)&lt;2,"323F,",""),IF(N(V70)&lt;2,"331F,",""),IF(N(Y70)&lt;2,"332F,",""),IF(N(AB70)&lt;2,"333F,","")),"")))</f>
        <v/>
      </c>
      <c r="AM70" s="3" t="str">
        <f t="shared" ref="AM70:AM133" si="3">IF($AI70="3E","3E",IF(AH70=0,"",IF(OR(COUNT($A70)=0,COUNT(AF70)=0),"",RANK(AI70,$AI$5:$AI$420,0))))</f>
        <v/>
      </c>
    </row>
    <row r="71" spans="1:39" ht="18.95" customHeight="1" x14ac:dyDescent="0.25">
      <c r="A71" s="4" t="str">
        <f>IF(DRAFT!$B73="","",DRAFT!$B73)</f>
        <v/>
      </c>
      <c r="B71" s="3" t="str">
        <f>IF(COUNT($A71)=0,"",IF($A71&lt;&gt;DRAFT!$B73,"ERR",IF(DRAFT!I73="3E","3E",IF(COUNT(DRAFT!E73,DRAFT!I73)&gt;0,DRAFT!J73,""))))</f>
        <v/>
      </c>
      <c r="C71" s="3" t="str">
        <f>IF(COUNT($A71)=0,"",IF(B71="3E","3E",IF(B71="","I",LOOKUP(B71/D$2,{0,0.4,0.45,0.5,0.55,0.6,0.65,0.7,0.75,0.8,1},{"F","D","C","C+","B-","B","B+","A-","A","A+"}))))</f>
        <v/>
      </c>
      <c r="D71" s="2" t="str">
        <f>IF(COUNT($A71)=0,"",IF(B71="","--",IF(B71="3E","3E",LOOKUP(B71/D$2,{0,0.4,0.45,0.5,0.55,0.6,0.65,0.7,0.75,0.8,1},{0,2,2.25,2.5,2.75,3,3.25,3.5,3.75,4}))))</f>
        <v/>
      </c>
      <c r="E71" s="3" t="str">
        <f>IF(COUNT($A71)=0,"",IF($A71&lt;&gt;DRAFT!$B73,"ERR",IF(DRAFT!R73="3E","3E",IF(COUNT(DRAFT!N73,DRAFT!R73)&gt;0,DRAFT!S73,""))))</f>
        <v/>
      </c>
      <c r="F71" s="3" t="str">
        <f>IF(COUNT($A71)=0,"",IF(E71="3E","3E",IF(E71="","I",LOOKUP(E71/G$2,{0,0.4,0.45,0.5,0.55,0.6,0.65,0.7,0.75,0.8,1},{"F","D","C","C+","B-","B","B+","A-","A","A+"}))))</f>
        <v/>
      </c>
      <c r="G71" s="2" t="str">
        <f>IF(COUNT($A71)=0,"",IF(E71="","--",IF(E71="3E","3E",LOOKUP(E71/G$2,{0,0.4,0.45,0.5,0.55,0.6,0.65,0.7,0.75,0.8,1},{0,2,2.25,2.5,2.75,3,3.25,3.5,3.75,4}))))</f>
        <v/>
      </c>
      <c r="H71" s="3" t="str">
        <f>IF(COUNT($A71)=0,"",IF($A71&lt;&gt;DRAFT!$B73,"ERR",IF(DRAFT!AA73="3E","3E",IF(COUNT(DRAFT!W73,DRAFT!AA73)&gt;0,DRAFT!AB73,""))))</f>
        <v/>
      </c>
      <c r="I71" s="3" t="str">
        <f>IF(COUNT($A71)=0,"",IF(H71="3E","3E",IF(H71="","I",LOOKUP(H71/J$2,{0,0.4,0.45,0.5,0.55,0.6,0.65,0.7,0.75,0.8,1},{"F","D","C","C+","B-","B","B+","A-","A","A+"}))))</f>
        <v/>
      </c>
      <c r="J71" s="2" t="str">
        <f>IF(COUNT($A71)=0,"",IF(H71="","--",IF(H71="3E","3E",LOOKUP(H71/J$2,{0,0.4,0.45,0.5,0.55,0.6,0.65,0.7,0.75,0.8,1},{0,2,2.25,2.5,2.75,3,3.25,3.5,3.75,4}))))</f>
        <v/>
      </c>
      <c r="K71" s="3" t="str">
        <f>IF(COUNT($A71)=0,"",IF($A71&lt;&gt;DRAFT!$B73,"ERR",IF(DRAFT!AJ73="3E","3E",IF(COUNT(DRAFT!AF73,DRAFT!AJ73)&gt;0,DRAFT!AK73,""))))</f>
        <v/>
      </c>
      <c r="L71" s="3" t="str">
        <f>IF(COUNT($A71)=0,"",IF(K71="3E","3E",IF(K71="","I",LOOKUP(K71/M$2,{0,0.4,0.45,0.5,0.55,0.6,0.65,0.7,0.75,0.8,1},{"F","D","C","C+","B-","B","B+","A-","A","A+"}))))</f>
        <v/>
      </c>
      <c r="M71" s="2" t="str">
        <f>IF(COUNT($A71)=0,"",IF(K71="","--",IF(K71="3E","3E",LOOKUP(K71/M$2,{0,0.4,0.45,0.5,0.55,0.6,0.65,0.7,0.75,0.8,1},{0,2,2.25,2.5,2.75,3,3.25,3.5,3.75,4}))))</f>
        <v/>
      </c>
      <c r="N71" s="3" t="str">
        <f>IF(COUNT($A71)=0,"",IF($A71&lt;&gt;DRAFT!$B73,"ERR",IF(DRAFT!AS73="3E","3E",IF(COUNT(DRAFT!AO73,DRAFT!AS73)&gt;0,DRAFT!AT73,""))))</f>
        <v/>
      </c>
      <c r="O71" s="3" t="str">
        <f>IF(COUNT($A71)=0,"",IF(N71="3E","3E",IF(N71="","I",LOOKUP(N71/P$2,{0,0.4,0.45,0.5,0.55,0.6,0.65,0.7,0.75,0.8,1},{"F","D","C","C+","B-","B","B+","A-","A","A+"}))))</f>
        <v/>
      </c>
      <c r="P71" s="2" t="str">
        <f>IF(COUNT($A71)=0,"",IF(N71="","--",IF(N71="3E","3E",LOOKUP(N71/P$2,{0,0.4,0.45,0.5,0.55,0.6,0.65,0.7,0.75,0.8,1},{0,2,2.25,2.5,2.75,3,3.25,3.5,3.75,4}))))</f>
        <v/>
      </c>
      <c r="Q71" s="3" t="str">
        <f>IF(COUNT($A71)=0,"",IF($A71&lt;&gt;DRAFT!$B73,"ERR",IF(DRAFT!BB73="3E","3E",IF(COUNT(DRAFT!AX73,DRAFT!BB73)&gt;0,DRAFT!BC73,""))))</f>
        <v/>
      </c>
      <c r="R71" s="3" t="str">
        <f>IF(COUNT($A71)=0,"",IF(Q71="3E","3E",IF(Q71="","I",LOOKUP(Q71/S$2,{0,0.4,0.45,0.5,0.55,0.6,0.65,0.7,0.75,0.8,1},{"F","D","C","C+","B-","B","B+","A-","A","A+"}))))</f>
        <v/>
      </c>
      <c r="S71" s="2" t="str">
        <f>IF(COUNT($A71)=0,"",IF(Q71="","--",IF(Q71="3E","3E",LOOKUP(Q71/S$2,{0,0.4,0.45,0.5,0.55,0.6,0.65,0.7,0.75,0.8,1},{0,2,2.25,2.5,2.75,3,3.25,3.5,3.75,4}))))</f>
        <v/>
      </c>
      <c r="T71" s="3" t="str">
        <f>IF(COUNT($A71)=0,"",IF($A71&lt;&gt;DRAFT!$B73,"ERR",IF(DRAFT!BK73="3E","3E",IF(COUNT(DRAFT!BG73,DRAFT!BK73)&gt;0,DRAFT!BL73,""))))</f>
        <v/>
      </c>
      <c r="U71" s="3" t="str">
        <f>IF(COUNT($A71)=0,"",IF(T71="3E","3E",IF(T71="","I",LOOKUP(T71/V$2,{0,0.4,0.45,0.5,0.55,0.6,0.65,0.7,0.75,0.8,1},{"F","D","C","C+","B-","B","B+","A-","A","A+"}))))</f>
        <v/>
      </c>
      <c r="V71" s="2" t="str">
        <f>IF(COUNT($A71)=0,"",IF(T71="","--",IF(T71="3E","3E",LOOKUP(T71/V$2,{0,0.4,0.45,0.5,0.55,0.6,0.65,0.7,0.75,0.8,1},{0,2,2.25,2.5,2.75,3,3.25,3.5,3.75,4}))))</f>
        <v/>
      </c>
      <c r="W71" s="3" t="str">
        <f>IF(COUNT($A71)=0,"",IF($A71&lt;&gt;DRAFT!$B73,"ERR",IF(DRAFT!BT73="3E","3E",IF(COUNT(DRAFT!BP73,DRAFT!BT73)&gt;0,DRAFT!BU73,""))))</f>
        <v/>
      </c>
      <c r="X71" s="3" t="str">
        <f>IF(COUNT($A71)=0,"",IF(W71="3E","3E",IF(W71="","I",LOOKUP(W71/Y$2,{0,0.4,0.45,0.5,0.55,0.6,0.65,0.7,0.75,0.8,1},{"F","D","C","C+","B-","B","B+","A-","A","A+"}))))</f>
        <v/>
      </c>
      <c r="Y71" s="2" t="str">
        <f>IF(COUNT($A71)=0,"",IF(W71="","--",IF(W71="3E","3E",LOOKUP(W71/Y$2,{0,0.4,0.45,0.5,0.55,0.6,0.65,0.7,0.75,0.8,1},{0,2,2.25,2.5,2.75,3,3.25,3.5,3.75,4}))))</f>
        <v/>
      </c>
      <c r="Z71" s="3" t="str">
        <f>IF(COUNT($A71)=0,"",IF($A71&lt;&gt;DRAFT!$B73,"ERR",IF(DRAFT!CC73="3E","3E",IF(COUNT(DRAFT!BY73,DRAFT!CC73)&gt;0,DRAFT!CD73,""))))</f>
        <v/>
      </c>
      <c r="AA71" s="3" t="str">
        <f>IF(COUNT($A71)=0,"",IF(Z71="3E","3E",IF(Z71="","I",LOOKUP(Z71/AB$2,{0,0.4,0.45,0.5,0.55,0.6,0.65,0.7,0.75,0.8,1},{"F","D","C","C+","B-","B","B+","A-","A","A+"}))))</f>
        <v/>
      </c>
      <c r="AB71" s="2" t="str">
        <f>IF(COUNT($A71)=0,"",IF(Z71="","--",IF(Z71="3E","3E",LOOKUP(Z71/AB$2,{0,0.4,0.45,0.5,0.55,0.6,0.65,0.7,0.75,0.8,1},{0,2,2.25,2.5,2.75,3,3.25,3.5,3.75,4}))))</f>
        <v/>
      </c>
      <c r="AC71" s="3" t="str">
        <f>IF(COUNT($A71)=0,"",IF($A71&lt;&gt;DRAFT!$B73,"ERR",IF(DRAFT!CF73&gt;0,DRAFT!CF73,"")))</f>
        <v/>
      </c>
      <c r="AD71" s="3" t="str">
        <f>IF(COUNT($A71)=0,"",IF(AC71="3E","3E",IF(AC71="","I",LOOKUP(AC71/AE$2,{0,0.4,0.45,0.5,0.55,0.6,0.65,0.7,0.75,0.8,1},{"F","D","C","C+","B-","B","B+","A-","A","A+"}))))</f>
        <v/>
      </c>
      <c r="AE71" s="2" t="str">
        <f>IF(COUNT($A71)=0,"",IF(AC71="","--",IF(AC71="3E","3E",LOOKUP(AC71/AE$2,{0,0.4,0.45,0.5,0.55,0.6,0.65,0.7,0.75,0.8,1},{0,2,2.25,2.5,2.75,3,3.25,3.5,3.75,4}))))</f>
        <v/>
      </c>
      <c r="AF71" s="3" t="str">
        <f>IF($A71&lt;&gt;DRAFT!$B73,"ERR",IF(OR(COUNT($A71)=0,COUNT(DRAFT!CI73:CK73,DRAFT!CM73:CO73)=0),"",CEILING(SUM(DRAFT!CL73,DRAFT!CP73),1)))</f>
        <v/>
      </c>
      <c r="AG71" s="3" t="str">
        <f>IF(COUNT($A71)=0,"",IF(AF71="3E","3E",IF(AF71="","I",LOOKUP(AF71/AH$2,{0,0.4,0.45,0.5,0.55,0.6,0.65,0.7,0.75,0.8,1},{"F","D","C","C+","B-","B","B+","A-","A","A+"}))))</f>
        <v/>
      </c>
      <c r="AH71" s="2" t="str">
        <f>IF(COUNT($A71)=0,"",IF(AF71="","--",IF(AF71="3E","3E",LOOKUP(AF71/AH$2,{0,0.4,0.45,0.5,0.55,0.6,0.65,0.7,0.75,0.8,1},{0,2,2.25,2.5,2.75,3,3.25,3.5,3.75,4}))))</f>
        <v/>
      </c>
      <c r="AI71" s="11" t="str">
        <f>IF(OR(COUNT($A71)=0,COUNT(B71:AH71)=0),"",IF(COUNTIF(B71:AH71,"3E")&gt;0,"3E",IF(DRAFT!$A73="R",TRUNC(SUMPRODUCT(RGP,RCP)/TCP,3),TRUNC((SUMPRODUCT(--(IMDGP&gt;0)*IMDGP,IMCP)+CEILING(DRAFT!$CQ73*42,0.25))/TCP,3))))</f>
        <v/>
      </c>
      <c r="AJ71" s="3" t="str">
        <f>IF(OR(COUNT($A71)=0,COUNT(B71:AH71)=0),"",IF(COUNTIF(B71:AH71,"3E")&gt;0,"3E",IF(DRAFT!$A73="R",SUMPRODUCT(--(RGP&gt;=2),RCP),SUMPRODUCT(--(IMDGP&gt;0),--(IMGP=0),IMCP)+DRAFT!$CR73)))</f>
        <v/>
      </c>
      <c r="AK71" s="3" t="str">
        <f>IF(OR(COUNT($A71)=0,COUNT(B71:AH71)=0),"",IF(COUNTIF(B71:AJ71,"3E")&gt;0,"3E",IF(AND(DRAFT!$A73="IM",OR($AI71&gt;DRAFT!$CQ73,$AJ71&gt;DRAFT!$CR73)),"IMPROVED",IF(AND(DRAFT!$A73="IM",$AI71&lt;=DRAFT!$CQ73,$AJ71&lt;=DRAFT!$CR73),"NOT IMPROVED",IF(AND(AH71&gt;=2,AI71&gt;=2,AJ71&gt;=30),"PASS","FAIL")))))</f>
        <v/>
      </c>
      <c r="AL71" s="3" t="str">
        <f t="shared" si="2"/>
        <v/>
      </c>
      <c r="AM71" s="3" t="str">
        <f t="shared" si="3"/>
        <v/>
      </c>
    </row>
    <row r="72" spans="1:39" ht="18.95" customHeight="1" x14ac:dyDescent="0.25">
      <c r="A72" s="4" t="str">
        <f>IF(DRAFT!$B74="","",DRAFT!$B74)</f>
        <v/>
      </c>
      <c r="B72" s="3" t="str">
        <f>IF(COUNT($A72)=0,"",IF($A72&lt;&gt;DRAFT!$B74,"ERR",IF(DRAFT!I74="3E","3E",IF(COUNT(DRAFT!E74,DRAFT!I74)&gt;0,DRAFT!J74,""))))</f>
        <v/>
      </c>
      <c r="C72" s="3" t="str">
        <f>IF(COUNT($A72)=0,"",IF(B72="3E","3E",IF(B72="","I",LOOKUP(B72/D$2,{0,0.4,0.45,0.5,0.55,0.6,0.65,0.7,0.75,0.8,1},{"F","D","C","C+","B-","B","B+","A-","A","A+"}))))</f>
        <v/>
      </c>
      <c r="D72" s="2" t="str">
        <f>IF(COUNT($A72)=0,"",IF(B72="","--",IF(B72="3E","3E",LOOKUP(B72/D$2,{0,0.4,0.45,0.5,0.55,0.6,0.65,0.7,0.75,0.8,1},{0,2,2.25,2.5,2.75,3,3.25,3.5,3.75,4}))))</f>
        <v/>
      </c>
      <c r="E72" s="3" t="str">
        <f>IF(COUNT($A72)=0,"",IF($A72&lt;&gt;DRAFT!$B74,"ERR",IF(DRAFT!R74="3E","3E",IF(COUNT(DRAFT!N74,DRAFT!R74)&gt;0,DRAFT!S74,""))))</f>
        <v/>
      </c>
      <c r="F72" s="3" t="str">
        <f>IF(COUNT($A72)=0,"",IF(E72="3E","3E",IF(E72="","I",LOOKUP(E72/G$2,{0,0.4,0.45,0.5,0.55,0.6,0.65,0.7,0.75,0.8,1},{"F","D","C","C+","B-","B","B+","A-","A","A+"}))))</f>
        <v/>
      </c>
      <c r="G72" s="2" t="str">
        <f>IF(COUNT($A72)=0,"",IF(E72="","--",IF(E72="3E","3E",LOOKUP(E72/G$2,{0,0.4,0.45,0.5,0.55,0.6,0.65,0.7,0.75,0.8,1},{0,2,2.25,2.5,2.75,3,3.25,3.5,3.75,4}))))</f>
        <v/>
      </c>
      <c r="H72" s="3" t="str">
        <f>IF(COUNT($A72)=0,"",IF($A72&lt;&gt;DRAFT!$B74,"ERR",IF(DRAFT!AA74="3E","3E",IF(COUNT(DRAFT!W74,DRAFT!AA74)&gt;0,DRAFT!AB74,""))))</f>
        <v/>
      </c>
      <c r="I72" s="3" t="str">
        <f>IF(COUNT($A72)=0,"",IF(H72="3E","3E",IF(H72="","I",LOOKUP(H72/J$2,{0,0.4,0.45,0.5,0.55,0.6,0.65,0.7,0.75,0.8,1},{"F","D","C","C+","B-","B","B+","A-","A","A+"}))))</f>
        <v/>
      </c>
      <c r="J72" s="2" t="str">
        <f>IF(COUNT($A72)=0,"",IF(H72="","--",IF(H72="3E","3E",LOOKUP(H72/J$2,{0,0.4,0.45,0.5,0.55,0.6,0.65,0.7,0.75,0.8,1},{0,2,2.25,2.5,2.75,3,3.25,3.5,3.75,4}))))</f>
        <v/>
      </c>
      <c r="K72" s="3" t="str">
        <f>IF(COUNT($A72)=0,"",IF($A72&lt;&gt;DRAFT!$B74,"ERR",IF(DRAFT!AJ74="3E","3E",IF(COUNT(DRAFT!AF74,DRAFT!AJ74)&gt;0,DRAFT!AK74,""))))</f>
        <v/>
      </c>
      <c r="L72" s="3" t="str">
        <f>IF(COUNT($A72)=0,"",IF(K72="3E","3E",IF(K72="","I",LOOKUP(K72/M$2,{0,0.4,0.45,0.5,0.55,0.6,0.65,0.7,0.75,0.8,1},{"F","D","C","C+","B-","B","B+","A-","A","A+"}))))</f>
        <v/>
      </c>
      <c r="M72" s="2" t="str">
        <f>IF(COUNT($A72)=0,"",IF(K72="","--",IF(K72="3E","3E",LOOKUP(K72/M$2,{0,0.4,0.45,0.5,0.55,0.6,0.65,0.7,0.75,0.8,1},{0,2,2.25,2.5,2.75,3,3.25,3.5,3.75,4}))))</f>
        <v/>
      </c>
      <c r="N72" s="3" t="str">
        <f>IF(COUNT($A72)=0,"",IF($A72&lt;&gt;DRAFT!$B74,"ERR",IF(DRAFT!AS74="3E","3E",IF(COUNT(DRAFT!AO74,DRAFT!AS74)&gt;0,DRAFT!AT74,""))))</f>
        <v/>
      </c>
      <c r="O72" s="3" t="str">
        <f>IF(COUNT($A72)=0,"",IF(N72="3E","3E",IF(N72="","I",LOOKUP(N72/P$2,{0,0.4,0.45,0.5,0.55,0.6,0.65,0.7,0.75,0.8,1},{"F","D","C","C+","B-","B","B+","A-","A","A+"}))))</f>
        <v/>
      </c>
      <c r="P72" s="2" t="str">
        <f>IF(COUNT($A72)=0,"",IF(N72="","--",IF(N72="3E","3E",LOOKUP(N72/P$2,{0,0.4,0.45,0.5,0.55,0.6,0.65,0.7,0.75,0.8,1},{0,2,2.25,2.5,2.75,3,3.25,3.5,3.75,4}))))</f>
        <v/>
      </c>
      <c r="Q72" s="3" t="str">
        <f>IF(COUNT($A72)=0,"",IF($A72&lt;&gt;DRAFT!$B74,"ERR",IF(DRAFT!BB74="3E","3E",IF(COUNT(DRAFT!AX74,DRAFT!BB74)&gt;0,DRAFT!BC74,""))))</f>
        <v/>
      </c>
      <c r="R72" s="3" t="str">
        <f>IF(COUNT($A72)=0,"",IF(Q72="3E","3E",IF(Q72="","I",LOOKUP(Q72/S$2,{0,0.4,0.45,0.5,0.55,0.6,0.65,0.7,0.75,0.8,1},{"F","D","C","C+","B-","B","B+","A-","A","A+"}))))</f>
        <v/>
      </c>
      <c r="S72" s="2" t="str">
        <f>IF(COUNT($A72)=0,"",IF(Q72="","--",IF(Q72="3E","3E",LOOKUP(Q72/S$2,{0,0.4,0.45,0.5,0.55,0.6,0.65,0.7,0.75,0.8,1},{0,2,2.25,2.5,2.75,3,3.25,3.5,3.75,4}))))</f>
        <v/>
      </c>
      <c r="T72" s="3" t="str">
        <f>IF(COUNT($A72)=0,"",IF($A72&lt;&gt;DRAFT!$B74,"ERR",IF(DRAFT!BK74="3E","3E",IF(COUNT(DRAFT!BG74,DRAFT!BK74)&gt;0,DRAFT!BL74,""))))</f>
        <v/>
      </c>
      <c r="U72" s="3" t="str">
        <f>IF(COUNT($A72)=0,"",IF(T72="3E","3E",IF(T72="","I",LOOKUP(T72/V$2,{0,0.4,0.45,0.5,0.55,0.6,0.65,0.7,0.75,0.8,1},{"F","D","C","C+","B-","B","B+","A-","A","A+"}))))</f>
        <v/>
      </c>
      <c r="V72" s="2" t="str">
        <f>IF(COUNT($A72)=0,"",IF(T72="","--",IF(T72="3E","3E",LOOKUP(T72/V$2,{0,0.4,0.45,0.5,0.55,0.6,0.65,0.7,0.75,0.8,1},{0,2,2.25,2.5,2.75,3,3.25,3.5,3.75,4}))))</f>
        <v/>
      </c>
      <c r="W72" s="3" t="str">
        <f>IF(COUNT($A72)=0,"",IF($A72&lt;&gt;DRAFT!$B74,"ERR",IF(DRAFT!BT74="3E","3E",IF(COUNT(DRAFT!BP74,DRAFT!BT74)&gt;0,DRAFT!BU74,""))))</f>
        <v/>
      </c>
      <c r="X72" s="3" t="str">
        <f>IF(COUNT($A72)=0,"",IF(W72="3E","3E",IF(W72="","I",LOOKUP(W72/Y$2,{0,0.4,0.45,0.5,0.55,0.6,0.65,0.7,0.75,0.8,1},{"F","D","C","C+","B-","B","B+","A-","A","A+"}))))</f>
        <v/>
      </c>
      <c r="Y72" s="2" t="str">
        <f>IF(COUNT($A72)=0,"",IF(W72="","--",IF(W72="3E","3E",LOOKUP(W72/Y$2,{0,0.4,0.45,0.5,0.55,0.6,0.65,0.7,0.75,0.8,1},{0,2,2.25,2.5,2.75,3,3.25,3.5,3.75,4}))))</f>
        <v/>
      </c>
      <c r="Z72" s="3" t="str">
        <f>IF(COUNT($A72)=0,"",IF($A72&lt;&gt;DRAFT!$B74,"ERR",IF(DRAFT!CC74="3E","3E",IF(COUNT(DRAFT!BY74,DRAFT!CC74)&gt;0,DRAFT!CD74,""))))</f>
        <v/>
      </c>
      <c r="AA72" s="3" t="str">
        <f>IF(COUNT($A72)=0,"",IF(Z72="3E","3E",IF(Z72="","I",LOOKUP(Z72/AB$2,{0,0.4,0.45,0.5,0.55,0.6,0.65,0.7,0.75,0.8,1},{"F","D","C","C+","B-","B","B+","A-","A","A+"}))))</f>
        <v/>
      </c>
      <c r="AB72" s="2" t="str">
        <f>IF(COUNT($A72)=0,"",IF(Z72="","--",IF(Z72="3E","3E",LOOKUP(Z72/AB$2,{0,0.4,0.45,0.5,0.55,0.6,0.65,0.7,0.75,0.8,1},{0,2,2.25,2.5,2.75,3,3.25,3.5,3.75,4}))))</f>
        <v/>
      </c>
      <c r="AC72" s="3" t="str">
        <f>IF(COUNT($A72)=0,"",IF($A72&lt;&gt;DRAFT!$B74,"ERR",IF(DRAFT!CF74&gt;0,DRAFT!CF74,"")))</f>
        <v/>
      </c>
      <c r="AD72" s="3" t="str">
        <f>IF(COUNT($A72)=0,"",IF(AC72="3E","3E",IF(AC72="","I",LOOKUP(AC72/AE$2,{0,0.4,0.45,0.5,0.55,0.6,0.65,0.7,0.75,0.8,1},{"F","D","C","C+","B-","B","B+","A-","A","A+"}))))</f>
        <v/>
      </c>
      <c r="AE72" s="2" t="str">
        <f>IF(COUNT($A72)=0,"",IF(AC72="","--",IF(AC72="3E","3E",LOOKUP(AC72/AE$2,{0,0.4,0.45,0.5,0.55,0.6,0.65,0.7,0.75,0.8,1},{0,2,2.25,2.5,2.75,3,3.25,3.5,3.75,4}))))</f>
        <v/>
      </c>
      <c r="AF72" s="3" t="str">
        <f>IF($A72&lt;&gt;DRAFT!$B74,"ERR",IF(OR(COUNT($A72)=0,COUNT(DRAFT!CI74:CK74,DRAFT!CM74:CO74)=0),"",CEILING(SUM(DRAFT!CL74,DRAFT!CP74),1)))</f>
        <v/>
      </c>
      <c r="AG72" s="3" t="str">
        <f>IF(COUNT($A72)=0,"",IF(AF72="3E","3E",IF(AF72="","I",LOOKUP(AF72/AH$2,{0,0.4,0.45,0.5,0.55,0.6,0.65,0.7,0.75,0.8,1},{"F","D","C","C+","B-","B","B+","A-","A","A+"}))))</f>
        <v/>
      </c>
      <c r="AH72" s="2" t="str">
        <f>IF(COUNT($A72)=0,"",IF(AF72="","--",IF(AF72="3E","3E",LOOKUP(AF72/AH$2,{0,0.4,0.45,0.5,0.55,0.6,0.65,0.7,0.75,0.8,1},{0,2,2.25,2.5,2.75,3,3.25,3.5,3.75,4}))))</f>
        <v/>
      </c>
      <c r="AI72" s="11" t="str">
        <f>IF(OR(COUNT($A72)=0,COUNT(B72:AH72)=0),"",IF(COUNTIF(B72:AH72,"3E")&gt;0,"3E",IF(DRAFT!$A74="R",TRUNC(SUMPRODUCT(RGP,RCP)/TCP,3),TRUNC((SUMPRODUCT(--(IMDGP&gt;0)*IMDGP,IMCP)+CEILING(DRAFT!$CQ74*42,0.25))/TCP,3))))</f>
        <v/>
      </c>
      <c r="AJ72" s="3" t="str">
        <f>IF(OR(COUNT($A72)=0,COUNT(B72:AH72)=0),"",IF(COUNTIF(B72:AH72,"3E")&gt;0,"3E",IF(DRAFT!$A74="R",SUMPRODUCT(--(RGP&gt;=2),RCP),SUMPRODUCT(--(IMDGP&gt;0),--(IMGP=0),IMCP)+DRAFT!$CR74)))</f>
        <v/>
      </c>
      <c r="AK72" s="3" t="str">
        <f>IF(OR(COUNT($A72)=0,COUNT(B72:AH72)=0),"",IF(COUNTIF(B72:AJ72,"3E")&gt;0,"3E",IF(AND(DRAFT!$A74="IM",OR($AI72&gt;DRAFT!$CQ74,$AJ72&gt;DRAFT!$CR74)),"IMPROVED",IF(AND(DRAFT!$A74="IM",$AI72&lt;=DRAFT!$CQ74,$AJ72&lt;=DRAFT!$CR74),"NOT IMPROVED",IF(AND(AH72&gt;=2,AI72&gt;=2,AJ72&gt;=30),"PASS","FAIL")))))</f>
        <v/>
      </c>
      <c r="AL72" s="3" t="str">
        <f t="shared" si="2"/>
        <v/>
      </c>
      <c r="AM72" s="3" t="str">
        <f t="shared" si="3"/>
        <v/>
      </c>
    </row>
    <row r="73" spans="1:39" ht="18.95" customHeight="1" x14ac:dyDescent="0.25">
      <c r="A73" s="4" t="str">
        <f>IF(DRAFT!$B75="","",DRAFT!$B75)</f>
        <v/>
      </c>
      <c r="B73" s="3" t="str">
        <f>IF(COUNT($A73)=0,"",IF($A73&lt;&gt;DRAFT!$B75,"ERR",IF(DRAFT!I75="3E","3E",IF(COUNT(DRAFT!E75,DRAFT!I75)&gt;0,DRAFT!J75,""))))</f>
        <v/>
      </c>
      <c r="C73" s="3" t="str">
        <f>IF(COUNT($A73)=0,"",IF(B73="3E","3E",IF(B73="","I",LOOKUP(B73/D$2,{0,0.4,0.45,0.5,0.55,0.6,0.65,0.7,0.75,0.8,1},{"F","D","C","C+","B-","B","B+","A-","A","A+"}))))</f>
        <v/>
      </c>
      <c r="D73" s="2" t="str">
        <f>IF(COUNT($A73)=0,"",IF(B73="","--",IF(B73="3E","3E",LOOKUP(B73/D$2,{0,0.4,0.45,0.5,0.55,0.6,0.65,0.7,0.75,0.8,1},{0,2,2.25,2.5,2.75,3,3.25,3.5,3.75,4}))))</f>
        <v/>
      </c>
      <c r="E73" s="3" t="str">
        <f>IF(COUNT($A73)=0,"",IF($A73&lt;&gt;DRAFT!$B75,"ERR",IF(DRAFT!R75="3E","3E",IF(COUNT(DRAFT!N75,DRAFT!R75)&gt;0,DRAFT!S75,""))))</f>
        <v/>
      </c>
      <c r="F73" s="3" t="str">
        <f>IF(COUNT($A73)=0,"",IF(E73="3E","3E",IF(E73="","I",LOOKUP(E73/G$2,{0,0.4,0.45,0.5,0.55,0.6,0.65,0.7,0.75,0.8,1},{"F","D","C","C+","B-","B","B+","A-","A","A+"}))))</f>
        <v/>
      </c>
      <c r="G73" s="2" t="str">
        <f>IF(COUNT($A73)=0,"",IF(E73="","--",IF(E73="3E","3E",LOOKUP(E73/G$2,{0,0.4,0.45,0.5,0.55,0.6,0.65,0.7,0.75,0.8,1},{0,2,2.25,2.5,2.75,3,3.25,3.5,3.75,4}))))</f>
        <v/>
      </c>
      <c r="H73" s="3" t="str">
        <f>IF(COUNT($A73)=0,"",IF($A73&lt;&gt;DRAFT!$B75,"ERR",IF(DRAFT!AA75="3E","3E",IF(COUNT(DRAFT!W75,DRAFT!AA75)&gt;0,DRAFT!AB75,""))))</f>
        <v/>
      </c>
      <c r="I73" s="3" t="str">
        <f>IF(COUNT($A73)=0,"",IF(H73="3E","3E",IF(H73="","I",LOOKUP(H73/J$2,{0,0.4,0.45,0.5,0.55,0.6,0.65,0.7,0.75,0.8,1},{"F","D","C","C+","B-","B","B+","A-","A","A+"}))))</f>
        <v/>
      </c>
      <c r="J73" s="2" t="str">
        <f>IF(COUNT($A73)=0,"",IF(H73="","--",IF(H73="3E","3E",LOOKUP(H73/J$2,{0,0.4,0.45,0.5,0.55,0.6,0.65,0.7,0.75,0.8,1},{0,2,2.25,2.5,2.75,3,3.25,3.5,3.75,4}))))</f>
        <v/>
      </c>
      <c r="K73" s="3" t="str">
        <f>IF(COUNT($A73)=0,"",IF($A73&lt;&gt;DRAFT!$B75,"ERR",IF(DRAFT!AJ75="3E","3E",IF(COUNT(DRAFT!AF75,DRAFT!AJ75)&gt;0,DRAFT!AK75,""))))</f>
        <v/>
      </c>
      <c r="L73" s="3" t="str">
        <f>IF(COUNT($A73)=0,"",IF(K73="3E","3E",IF(K73="","I",LOOKUP(K73/M$2,{0,0.4,0.45,0.5,0.55,0.6,0.65,0.7,0.75,0.8,1},{"F","D","C","C+","B-","B","B+","A-","A","A+"}))))</f>
        <v/>
      </c>
      <c r="M73" s="2" t="str">
        <f>IF(COUNT($A73)=0,"",IF(K73="","--",IF(K73="3E","3E",LOOKUP(K73/M$2,{0,0.4,0.45,0.5,0.55,0.6,0.65,0.7,0.75,0.8,1},{0,2,2.25,2.5,2.75,3,3.25,3.5,3.75,4}))))</f>
        <v/>
      </c>
      <c r="N73" s="3" t="str">
        <f>IF(COUNT($A73)=0,"",IF($A73&lt;&gt;DRAFT!$B75,"ERR",IF(DRAFT!AS75="3E","3E",IF(COUNT(DRAFT!AO75,DRAFT!AS75)&gt;0,DRAFT!AT75,""))))</f>
        <v/>
      </c>
      <c r="O73" s="3" t="str">
        <f>IF(COUNT($A73)=0,"",IF(N73="3E","3E",IF(N73="","I",LOOKUP(N73/P$2,{0,0.4,0.45,0.5,0.55,0.6,0.65,0.7,0.75,0.8,1},{"F","D","C","C+","B-","B","B+","A-","A","A+"}))))</f>
        <v/>
      </c>
      <c r="P73" s="2" t="str">
        <f>IF(COUNT($A73)=0,"",IF(N73="","--",IF(N73="3E","3E",LOOKUP(N73/P$2,{0,0.4,0.45,0.5,0.55,0.6,0.65,0.7,0.75,0.8,1},{0,2,2.25,2.5,2.75,3,3.25,3.5,3.75,4}))))</f>
        <v/>
      </c>
      <c r="Q73" s="3" t="str">
        <f>IF(COUNT($A73)=0,"",IF($A73&lt;&gt;DRAFT!$B75,"ERR",IF(DRAFT!BB75="3E","3E",IF(COUNT(DRAFT!AX75,DRAFT!BB75)&gt;0,DRAFT!BC75,""))))</f>
        <v/>
      </c>
      <c r="R73" s="3" t="str">
        <f>IF(COUNT($A73)=0,"",IF(Q73="3E","3E",IF(Q73="","I",LOOKUP(Q73/S$2,{0,0.4,0.45,0.5,0.55,0.6,0.65,0.7,0.75,0.8,1},{"F","D","C","C+","B-","B","B+","A-","A","A+"}))))</f>
        <v/>
      </c>
      <c r="S73" s="2" t="str">
        <f>IF(COUNT($A73)=0,"",IF(Q73="","--",IF(Q73="3E","3E",LOOKUP(Q73/S$2,{0,0.4,0.45,0.5,0.55,0.6,0.65,0.7,0.75,0.8,1},{0,2,2.25,2.5,2.75,3,3.25,3.5,3.75,4}))))</f>
        <v/>
      </c>
      <c r="T73" s="3" t="str">
        <f>IF(COUNT($A73)=0,"",IF($A73&lt;&gt;DRAFT!$B75,"ERR",IF(DRAFT!BK75="3E","3E",IF(COUNT(DRAFT!BG75,DRAFT!BK75)&gt;0,DRAFT!BL75,""))))</f>
        <v/>
      </c>
      <c r="U73" s="3" t="str">
        <f>IF(COUNT($A73)=0,"",IF(T73="3E","3E",IF(T73="","I",LOOKUP(T73/V$2,{0,0.4,0.45,0.5,0.55,0.6,0.65,0.7,0.75,0.8,1},{"F","D","C","C+","B-","B","B+","A-","A","A+"}))))</f>
        <v/>
      </c>
      <c r="V73" s="2" t="str">
        <f>IF(COUNT($A73)=0,"",IF(T73="","--",IF(T73="3E","3E",LOOKUP(T73/V$2,{0,0.4,0.45,0.5,0.55,0.6,0.65,0.7,0.75,0.8,1},{0,2,2.25,2.5,2.75,3,3.25,3.5,3.75,4}))))</f>
        <v/>
      </c>
      <c r="W73" s="3" t="str">
        <f>IF(COUNT($A73)=0,"",IF($A73&lt;&gt;DRAFT!$B75,"ERR",IF(DRAFT!BT75="3E","3E",IF(COUNT(DRAFT!BP75,DRAFT!BT75)&gt;0,DRAFT!BU75,""))))</f>
        <v/>
      </c>
      <c r="X73" s="3" t="str">
        <f>IF(COUNT($A73)=0,"",IF(W73="3E","3E",IF(W73="","I",LOOKUP(W73/Y$2,{0,0.4,0.45,0.5,0.55,0.6,0.65,0.7,0.75,0.8,1},{"F","D","C","C+","B-","B","B+","A-","A","A+"}))))</f>
        <v/>
      </c>
      <c r="Y73" s="2" t="str">
        <f>IF(COUNT($A73)=0,"",IF(W73="","--",IF(W73="3E","3E",LOOKUP(W73/Y$2,{0,0.4,0.45,0.5,0.55,0.6,0.65,0.7,0.75,0.8,1},{0,2,2.25,2.5,2.75,3,3.25,3.5,3.75,4}))))</f>
        <v/>
      </c>
      <c r="Z73" s="3" t="str">
        <f>IF(COUNT($A73)=0,"",IF($A73&lt;&gt;DRAFT!$B75,"ERR",IF(DRAFT!CC75="3E","3E",IF(COUNT(DRAFT!BY75,DRAFT!CC75)&gt;0,DRAFT!CD75,""))))</f>
        <v/>
      </c>
      <c r="AA73" s="3" t="str">
        <f>IF(COUNT($A73)=0,"",IF(Z73="3E","3E",IF(Z73="","I",LOOKUP(Z73/AB$2,{0,0.4,0.45,0.5,0.55,0.6,0.65,0.7,0.75,0.8,1},{"F","D","C","C+","B-","B","B+","A-","A","A+"}))))</f>
        <v/>
      </c>
      <c r="AB73" s="2" t="str">
        <f>IF(COUNT($A73)=0,"",IF(Z73="","--",IF(Z73="3E","3E",LOOKUP(Z73/AB$2,{0,0.4,0.45,0.5,0.55,0.6,0.65,0.7,0.75,0.8,1},{0,2,2.25,2.5,2.75,3,3.25,3.5,3.75,4}))))</f>
        <v/>
      </c>
      <c r="AC73" s="3" t="str">
        <f>IF(COUNT($A73)=0,"",IF($A73&lt;&gt;DRAFT!$B75,"ERR",IF(DRAFT!CF75&gt;0,DRAFT!CF75,"")))</f>
        <v/>
      </c>
      <c r="AD73" s="3" t="str">
        <f>IF(COUNT($A73)=0,"",IF(AC73="3E","3E",IF(AC73="","I",LOOKUP(AC73/AE$2,{0,0.4,0.45,0.5,0.55,0.6,0.65,0.7,0.75,0.8,1},{"F","D","C","C+","B-","B","B+","A-","A","A+"}))))</f>
        <v/>
      </c>
      <c r="AE73" s="2" t="str">
        <f>IF(COUNT($A73)=0,"",IF(AC73="","--",IF(AC73="3E","3E",LOOKUP(AC73/AE$2,{0,0.4,0.45,0.5,0.55,0.6,0.65,0.7,0.75,0.8,1},{0,2,2.25,2.5,2.75,3,3.25,3.5,3.75,4}))))</f>
        <v/>
      </c>
      <c r="AF73" s="3" t="str">
        <f>IF($A73&lt;&gt;DRAFT!$B75,"ERR",IF(OR(COUNT($A73)=0,COUNT(DRAFT!CI75:CK75,DRAFT!CM75:CO75)=0),"",CEILING(SUM(DRAFT!CL75,DRAFT!CP75),1)))</f>
        <v/>
      </c>
      <c r="AG73" s="3" t="str">
        <f>IF(COUNT($A73)=0,"",IF(AF73="3E","3E",IF(AF73="","I",LOOKUP(AF73/AH$2,{0,0.4,0.45,0.5,0.55,0.6,0.65,0.7,0.75,0.8,1},{"F","D","C","C+","B-","B","B+","A-","A","A+"}))))</f>
        <v/>
      </c>
      <c r="AH73" s="2" t="str">
        <f>IF(COUNT($A73)=0,"",IF(AF73="","--",IF(AF73="3E","3E",LOOKUP(AF73/AH$2,{0,0.4,0.45,0.5,0.55,0.6,0.65,0.7,0.75,0.8,1},{0,2,2.25,2.5,2.75,3,3.25,3.5,3.75,4}))))</f>
        <v/>
      </c>
      <c r="AI73" s="11" t="str">
        <f>IF(OR(COUNT($A73)=0,COUNT(B73:AH73)=0),"",IF(COUNTIF(B73:AH73,"3E")&gt;0,"3E",IF(DRAFT!$A75="R",TRUNC(SUMPRODUCT(RGP,RCP)/TCP,3),TRUNC((SUMPRODUCT(--(IMDGP&gt;0)*IMDGP,IMCP)+CEILING(DRAFT!$CQ75*42,0.25))/TCP,3))))</f>
        <v/>
      </c>
      <c r="AJ73" s="3" t="str">
        <f>IF(OR(COUNT($A73)=0,COUNT(B73:AH73)=0),"",IF(COUNTIF(B73:AH73,"3E")&gt;0,"3E",IF(DRAFT!$A75="R",SUMPRODUCT(--(RGP&gt;=2),RCP),SUMPRODUCT(--(IMDGP&gt;0),--(IMGP=0),IMCP)+DRAFT!$CR75)))</f>
        <v/>
      </c>
      <c r="AK73" s="3" t="str">
        <f>IF(OR(COUNT($A73)=0,COUNT(B73:AH73)=0),"",IF(COUNTIF(B73:AJ73,"3E")&gt;0,"3E",IF(AND(DRAFT!$A75="IM",OR($AI73&gt;DRAFT!$CQ75,$AJ73&gt;DRAFT!$CR75)),"IMPROVED",IF(AND(DRAFT!$A75="IM",$AI73&lt;=DRAFT!$CQ75,$AJ73&lt;=DRAFT!$CR75),"NOT IMPROVED",IF(AND(AH73&gt;=2,AI73&gt;=2,AJ73&gt;=30),"PASS","FAIL")))))</f>
        <v/>
      </c>
      <c r="AL73" s="3" t="str">
        <f t="shared" si="2"/>
        <v/>
      </c>
      <c r="AM73" s="3" t="str">
        <f t="shared" si="3"/>
        <v/>
      </c>
    </row>
    <row r="74" spans="1:39" ht="18.95" customHeight="1" x14ac:dyDescent="0.25">
      <c r="A74" s="4" t="str">
        <f>IF(DRAFT!$B76="","",DRAFT!$B76)</f>
        <v/>
      </c>
      <c r="B74" s="3" t="str">
        <f>IF(COUNT($A74)=0,"",IF($A74&lt;&gt;DRAFT!$B76,"ERR",IF(DRAFT!I76="3E","3E",IF(COUNT(DRAFT!E76,DRAFT!I76)&gt;0,DRAFT!J76,""))))</f>
        <v/>
      </c>
      <c r="C74" s="3" t="str">
        <f>IF(COUNT($A74)=0,"",IF(B74="3E","3E",IF(B74="","I",LOOKUP(B74/D$2,{0,0.4,0.45,0.5,0.55,0.6,0.65,0.7,0.75,0.8,1},{"F","D","C","C+","B-","B","B+","A-","A","A+"}))))</f>
        <v/>
      </c>
      <c r="D74" s="2" t="str">
        <f>IF(COUNT($A74)=0,"",IF(B74="","--",IF(B74="3E","3E",LOOKUP(B74/D$2,{0,0.4,0.45,0.5,0.55,0.6,0.65,0.7,0.75,0.8,1},{0,2,2.25,2.5,2.75,3,3.25,3.5,3.75,4}))))</f>
        <v/>
      </c>
      <c r="E74" s="3" t="str">
        <f>IF(COUNT($A74)=0,"",IF($A74&lt;&gt;DRAFT!$B76,"ERR",IF(DRAFT!R76="3E","3E",IF(COUNT(DRAFT!N76,DRAFT!R76)&gt;0,DRAFT!S76,""))))</f>
        <v/>
      </c>
      <c r="F74" s="3" t="str">
        <f>IF(COUNT($A74)=0,"",IF(E74="3E","3E",IF(E74="","I",LOOKUP(E74/G$2,{0,0.4,0.45,0.5,0.55,0.6,0.65,0.7,0.75,0.8,1},{"F","D","C","C+","B-","B","B+","A-","A","A+"}))))</f>
        <v/>
      </c>
      <c r="G74" s="2" t="str">
        <f>IF(COUNT($A74)=0,"",IF(E74="","--",IF(E74="3E","3E",LOOKUP(E74/G$2,{0,0.4,0.45,0.5,0.55,0.6,0.65,0.7,0.75,0.8,1},{0,2,2.25,2.5,2.75,3,3.25,3.5,3.75,4}))))</f>
        <v/>
      </c>
      <c r="H74" s="3" t="str">
        <f>IF(COUNT($A74)=0,"",IF($A74&lt;&gt;DRAFT!$B76,"ERR",IF(DRAFT!AA76="3E","3E",IF(COUNT(DRAFT!W76,DRAFT!AA76)&gt;0,DRAFT!AB76,""))))</f>
        <v/>
      </c>
      <c r="I74" s="3" t="str">
        <f>IF(COUNT($A74)=0,"",IF(H74="3E","3E",IF(H74="","I",LOOKUP(H74/J$2,{0,0.4,0.45,0.5,0.55,0.6,0.65,0.7,0.75,0.8,1},{"F","D","C","C+","B-","B","B+","A-","A","A+"}))))</f>
        <v/>
      </c>
      <c r="J74" s="2" t="str">
        <f>IF(COUNT($A74)=0,"",IF(H74="","--",IF(H74="3E","3E",LOOKUP(H74/J$2,{0,0.4,0.45,0.5,0.55,0.6,0.65,0.7,0.75,0.8,1},{0,2,2.25,2.5,2.75,3,3.25,3.5,3.75,4}))))</f>
        <v/>
      </c>
      <c r="K74" s="3" t="str">
        <f>IF(COUNT($A74)=0,"",IF($A74&lt;&gt;DRAFT!$B76,"ERR",IF(DRAFT!AJ76="3E","3E",IF(COUNT(DRAFT!AF76,DRAFT!AJ76)&gt;0,DRAFT!AK76,""))))</f>
        <v/>
      </c>
      <c r="L74" s="3" t="str">
        <f>IF(COUNT($A74)=0,"",IF(K74="3E","3E",IF(K74="","I",LOOKUP(K74/M$2,{0,0.4,0.45,0.5,0.55,0.6,0.65,0.7,0.75,0.8,1},{"F","D","C","C+","B-","B","B+","A-","A","A+"}))))</f>
        <v/>
      </c>
      <c r="M74" s="2" t="str">
        <f>IF(COUNT($A74)=0,"",IF(K74="","--",IF(K74="3E","3E",LOOKUP(K74/M$2,{0,0.4,0.45,0.5,0.55,0.6,0.65,0.7,0.75,0.8,1},{0,2,2.25,2.5,2.75,3,3.25,3.5,3.75,4}))))</f>
        <v/>
      </c>
      <c r="N74" s="3" t="str">
        <f>IF(COUNT($A74)=0,"",IF($A74&lt;&gt;DRAFT!$B76,"ERR",IF(DRAFT!AS76="3E","3E",IF(COUNT(DRAFT!AO76,DRAFT!AS76)&gt;0,DRAFT!AT76,""))))</f>
        <v/>
      </c>
      <c r="O74" s="3" t="str">
        <f>IF(COUNT($A74)=0,"",IF(N74="3E","3E",IF(N74="","I",LOOKUP(N74/P$2,{0,0.4,0.45,0.5,0.55,0.6,0.65,0.7,0.75,0.8,1},{"F","D","C","C+","B-","B","B+","A-","A","A+"}))))</f>
        <v/>
      </c>
      <c r="P74" s="2" t="str">
        <f>IF(COUNT($A74)=0,"",IF(N74="","--",IF(N74="3E","3E",LOOKUP(N74/P$2,{0,0.4,0.45,0.5,0.55,0.6,0.65,0.7,0.75,0.8,1},{0,2,2.25,2.5,2.75,3,3.25,3.5,3.75,4}))))</f>
        <v/>
      </c>
      <c r="Q74" s="3" t="str">
        <f>IF(COUNT($A74)=0,"",IF($A74&lt;&gt;DRAFT!$B76,"ERR",IF(DRAFT!BB76="3E","3E",IF(COUNT(DRAFT!AX76,DRAFT!BB76)&gt;0,DRAFT!BC76,""))))</f>
        <v/>
      </c>
      <c r="R74" s="3" t="str">
        <f>IF(COUNT($A74)=0,"",IF(Q74="3E","3E",IF(Q74="","I",LOOKUP(Q74/S$2,{0,0.4,0.45,0.5,0.55,0.6,0.65,0.7,0.75,0.8,1},{"F","D","C","C+","B-","B","B+","A-","A","A+"}))))</f>
        <v/>
      </c>
      <c r="S74" s="2" t="str">
        <f>IF(COUNT($A74)=0,"",IF(Q74="","--",IF(Q74="3E","3E",LOOKUP(Q74/S$2,{0,0.4,0.45,0.5,0.55,0.6,0.65,0.7,0.75,0.8,1},{0,2,2.25,2.5,2.75,3,3.25,3.5,3.75,4}))))</f>
        <v/>
      </c>
      <c r="T74" s="3" t="str">
        <f>IF(COUNT($A74)=0,"",IF($A74&lt;&gt;DRAFT!$B76,"ERR",IF(DRAFT!BK76="3E","3E",IF(COUNT(DRAFT!BG76,DRAFT!BK76)&gt;0,DRAFT!BL76,""))))</f>
        <v/>
      </c>
      <c r="U74" s="3" t="str">
        <f>IF(COUNT($A74)=0,"",IF(T74="3E","3E",IF(T74="","I",LOOKUP(T74/V$2,{0,0.4,0.45,0.5,0.55,0.6,0.65,0.7,0.75,0.8,1},{"F","D","C","C+","B-","B","B+","A-","A","A+"}))))</f>
        <v/>
      </c>
      <c r="V74" s="2" t="str">
        <f>IF(COUNT($A74)=0,"",IF(T74="","--",IF(T74="3E","3E",LOOKUP(T74/V$2,{0,0.4,0.45,0.5,0.55,0.6,0.65,0.7,0.75,0.8,1},{0,2,2.25,2.5,2.75,3,3.25,3.5,3.75,4}))))</f>
        <v/>
      </c>
      <c r="W74" s="3" t="str">
        <f>IF(COUNT($A74)=0,"",IF($A74&lt;&gt;DRAFT!$B76,"ERR",IF(DRAFT!BT76="3E","3E",IF(COUNT(DRAFT!BP76,DRAFT!BT76)&gt;0,DRAFT!BU76,""))))</f>
        <v/>
      </c>
      <c r="X74" s="3" t="str">
        <f>IF(COUNT($A74)=0,"",IF(W74="3E","3E",IF(W74="","I",LOOKUP(W74/Y$2,{0,0.4,0.45,0.5,0.55,0.6,0.65,0.7,0.75,0.8,1},{"F","D","C","C+","B-","B","B+","A-","A","A+"}))))</f>
        <v/>
      </c>
      <c r="Y74" s="2" t="str">
        <f>IF(COUNT($A74)=0,"",IF(W74="","--",IF(W74="3E","3E",LOOKUP(W74/Y$2,{0,0.4,0.45,0.5,0.55,0.6,0.65,0.7,0.75,0.8,1},{0,2,2.25,2.5,2.75,3,3.25,3.5,3.75,4}))))</f>
        <v/>
      </c>
      <c r="Z74" s="3" t="str">
        <f>IF(COUNT($A74)=0,"",IF($A74&lt;&gt;DRAFT!$B76,"ERR",IF(DRAFT!CC76="3E","3E",IF(COUNT(DRAFT!BY76,DRAFT!CC76)&gt;0,DRAFT!CD76,""))))</f>
        <v/>
      </c>
      <c r="AA74" s="3" t="str">
        <f>IF(COUNT($A74)=0,"",IF(Z74="3E","3E",IF(Z74="","I",LOOKUP(Z74/AB$2,{0,0.4,0.45,0.5,0.55,0.6,0.65,0.7,0.75,0.8,1},{"F","D","C","C+","B-","B","B+","A-","A","A+"}))))</f>
        <v/>
      </c>
      <c r="AB74" s="2" t="str">
        <f>IF(COUNT($A74)=0,"",IF(Z74="","--",IF(Z74="3E","3E",LOOKUP(Z74/AB$2,{0,0.4,0.45,0.5,0.55,0.6,0.65,0.7,0.75,0.8,1},{0,2,2.25,2.5,2.75,3,3.25,3.5,3.75,4}))))</f>
        <v/>
      </c>
      <c r="AC74" s="3" t="str">
        <f>IF(COUNT($A74)=0,"",IF($A74&lt;&gt;DRAFT!$B76,"ERR",IF(DRAFT!CF76&gt;0,DRAFT!CF76,"")))</f>
        <v/>
      </c>
      <c r="AD74" s="3" t="str">
        <f>IF(COUNT($A74)=0,"",IF(AC74="3E","3E",IF(AC74="","I",LOOKUP(AC74/AE$2,{0,0.4,0.45,0.5,0.55,0.6,0.65,0.7,0.75,0.8,1},{"F","D","C","C+","B-","B","B+","A-","A","A+"}))))</f>
        <v/>
      </c>
      <c r="AE74" s="2" t="str">
        <f>IF(COUNT($A74)=0,"",IF(AC74="","--",IF(AC74="3E","3E",LOOKUP(AC74/AE$2,{0,0.4,0.45,0.5,0.55,0.6,0.65,0.7,0.75,0.8,1},{0,2,2.25,2.5,2.75,3,3.25,3.5,3.75,4}))))</f>
        <v/>
      </c>
      <c r="AF74" s="3" t="str">
        <f>IF($A74&lt;&gt;DRAFT!$B76,"ERR",IF(OR(COUNT($A74)=0,COUNT(DRAFT!CI76:CK76,DRAFT!CM76:CO76)=0),"",CEILING(SUM(DRAFT!CL76,DRAFT!CP76),1)))</f>
        <v/>
      </c>
      <c r="AG74" s="3" t="str">
        <f>IF(COUNT($A74)=0,"",IF(AF74="3E","3E",IF(AF74="","I",LOOKUP(AF74/AH$2,{0,0.4,0.45,0.5,0.55,0.6,0.65,0.7,0.75,0.8,1},{"F","D","C","C+","B-","B","B+","A-","A","A+"}))))</f>
        <v/>
      </c>
      <c r="AH74" s="2" t="str">
        <f>IF(COUNT($A74)=0,"",IF(AF74="","--",IF(AF74="3E","3E",LOOKUP(AF74/AH$2,{0,0.4,0.45,0.5,0.55,0.6,0.65,0.7,0.75,0.8,1},{0,2,2.25,2.5,2.75,3,3.25,3.5,3.75,4}))))</f>
        <v/>
      </c>
      <c r="AI74" s="11" t="str">
        <f>IF(OR(COUNT($A74)=0,COUNT(B74:AH74)=0),"",IF(COUNTIF(B74:AH74,"3E")&gt;0,"3E",IF(DRAFT!$A76="R",TRUNC(SUMPRODUCT(RGP,RCP)/TCP,3),TRUNC((SUMPRODUCT(--(IMDGP&gt;0)*IMDGP,IMCP)+CEILING(DRAFT!$CQ76*42,0.25))/TCP,3))))</f>
        <v/>
      </c>
      <c r="AJ74" s="3" t="str">
        <f>IF(OR(COUNT($A74)=0,COUNT(B74:AH74)=0),"",IF(COUNTIF(B74:AH74,"3E")&gt;0,"3E",IF(DRAFT!$A76="R",SUMPRODUCT(--(RGP&gt;=2),RCP),SUMPRODUCT(--(IMDGP&gt;0),--(IMGP=0),IMCP)+DRAFT!$CR76)))</f>
        <v/>
      </c>
      <c r="AK74" s="3" t="str">
        <f>IF(OR(COUNT($A74)=0,COUNT(B74:AH74)=0),"",IF(COUNTIF(B74:AJ74,"3E")&gt;0,"3E",IF(AND(DRAFT!$A76="IM",OR($AI74&gt;DRAFT!$CQ76,$AJ74&gt;DRAFT!$CR76)),"IMPROVED",IF(AND(DRAFT!$A76="IM",$AI74&lt;=DRAFT!$CQ76,$AJ74&lt;=DRAFT!$CR76),"NOT IMPROVED",IF(AND(AH74&gt;=2,AI74&gt;=2,AJ74&gt;=30),"PASS","FAIL")))))</f>
        <v/>
      </c>
      <c r="AL74" s="3" t="str">
        <f t="shared" si="2"/>
        <v/>
      </c>
      <c r="AM74" s="3" t="str">
        <f t="shared" si="3"/>
        <v/>
      </c>
    </row>
    <row r="75" spans="1:39" ht="18.95" customHeight="1" x14ac:dyDescent="0.25">
      <c r="A75" s="4" t="str">
        <f>IF(DRAFT!$B77="","",DRAFT!$B77)</f>
        <v/>
      </c>
      <c r="B75" s="3" t="str">
        <f>IF(COUNT($A75)=0,"",IF($A75&lt;&gt;DRAFT!$B77,"ERR",IF(DRAFT!I77="3E","3E",IF(COUNT(DRAFT!E77,DRAFT!I77)&gt;0,DRAFT!J77,""))))</f>
        <v/>
      </c>
      <c r="C75" s="3" t="str">
        <f>IF(COUNT($A75)=0,"",IF(B75="3E","3E",IF(B75="","I",LOOKUP(B75/D$2,{0,0.4,0.45,0.5,0.55,0.6,0.65,0.7,0.75,0.8,1},{"F","D","C","C+","B-","B","B+","A-","A","A+"}))))</f>
        <v/>
      </c>
      <c r="D75" s="2" t="str">
        <f>IF(COUNT($A75)=0,"",IF(B75="","--",IF(B75="3E","3E",LOOKUP(B75/D$2,{0,0.4,0.45,0.5,0.55,0.6,0.65,0.7,0.75,0.8,1},{0,2,2.25,2.5,2.75,3,3.25,3.5,3.75,4}))))</f>
        <v/>
      </c>
      <c r="E75" s="3" t="str">
        <f>IF(COUNT($A75)=0,"",IF($A75&lt;&gt;DRAFT!$B77,"ERR",IF(DRAFT!R77="3E","3E",IF(COUNT(DRAFT!N77,DRAFT!R77)&gt;0,DRAFT!S77,""))))</f>
        <v/>
      </c>
      <c r="F75" s="3" t="str">
        <f>IF(COUNT($A75)=0,"",IF(E75="3E","3E",IF(E75="","I",LOOKUP(E75/G$2,{0,0.4,0.45,0.5,0.55,0.6,0.65,0.7,0.75,0.8,1},{"F","D","C","C+","B-","B","B+","A-","A","A+"}))))</f>
        <v/>
      </c>
      <c r="G75" s="2" t="str">
        <f>IF(COUNT($A75)=0,"",IF(E75="","--",IF(E75="3E","3E",LOOKUP(E75/G$2,{0,0.4,0.45,0.5,0.55,0.6,0.65,0.7,0.75,0.8,1},{0,2,2.25,2.5,2.75,3,3.25,3.5,3.75,4}))))</f>
        <v/>
      </c>
      <c r="H75" s="3" t="str">
        <f>IF(COUNT($A75)=0,"",IF($A75&lt;&gt;DRAFT!$B77,"ERR",IF(DRAFT!AA77="3E","3E",IF(COUNT(DRAFT!W77,DRAFT!AA77)&gt;0,DRAFT!AB77,""))))</f>
        <v/>
      </c>
      <c r="I75" s="3" t="str">
        <f>IF(COUNT($A75)=0,"",IF(H75="3E","3E",IF(H75="","I",LOOKUP(H75/J$2,{0,0.4,0.45,0.5,0.55,0.6,0.65,0.7,0.75,0.8,1},{"F","D","C","C+","B-","B","B+","A-","A","A+"}))))</f>
        <v/>
      </c>
      <c r="J75" s="2" t="str">
        <f>IF(COUNT($A75)=0,"",IF(H75="","--",IF(H75="3E","3E",LOOKUP(H75/J$2,{0,0.4,0.45,0.5,0.55,0.6,0.65,0.7,0.75,0.8,1},{0,2,2.25,2.5,2.75,3,3.25,3.5,3.75,4}))))</f>
        <v/>
      </c>
      <c r="K75" s="3" t="str">
        <f>IF(COUNT($A75)=0,"",IF($A75&lt;&gt;DRAFT!$B77,"ERR",IF(DRAFT!AJ77="3E","3E",IF(COUNT(DRAFT!AF77,DRAFT!AJ77)&gt;0,DRAFT!AK77,""))))</f>
        <v/>
      </c>
      <c r="L75" s="3" t="str">
        <f>IF(COUNT($A75)=0,"",IF(K75="3E","3E",IF(K75="","I",LOOKUP(K75/M$2,{0,0.4,0.45,0.5,0.55,0.6,0.65,0.7,0.75,0.8,1},{"F","D","C","C+","B-","B","B+","A-","A","A+"}))))</f>
        <v/>
      </c>
      <c r="M75" s="2" t="str">
        <f>IF(COUNT($A75)=0,"",IF(K75="","--",IF(K75="3E","3E",LOOKUP(K75/M$2,{0,0.4,0.45,0.5,0.55,0.6,0.65,0.7,0.75,0.8,1},{0,2,2.25,2.5,2.75,3,3.25,3.5,3.75,4}))))</f>
        <v/>
      </c>
      <c r="N75" s="3" t="str">
        <f>IF(COUNT($A75)=0,"",IF($A75&lt;&gt;DRAFT!$B77,"ERR",IF(DRAFT!AS77="3E","3E",IF(COUNT(DRAFT!AO77,DRAFT!AS77)&gt;0,DRAFT!AT77,""))))</f>
        <v/>
      </c>
      <c r="O75" s="3" t="str">
        <f>IF(COUNT($A75)=0,"",IF(N75="3E","3E",IF(N75="","I",LOOKUP(N75/P$2,{0,0.4,0.45,0.5,0.55,0.6,0.65,0.7,0.75,0.8,1},{"F","D","C","C+","B-","B","B+","A-","A","A+"}))))</f>
        <v/>
      </c>
      <c r="P75" s="2" t="str">
        <f>IF(COUNT($A75)=0,"",IF(N75="","--",IF(N75="3E","3E",LOOKUP(N75/P$2,{0,0.4,0.45,0.5,0.55,0.6,0.65,0.7,0.75,0.8,1},{0,2,2.25,2.5,2.75,3,3.25,3.5,3.75,4}))))</f>
        <v/>
      </c>
      <c r="Q75" s="3" t="str">
        <f>IF(COUNT($A75)=0,"",IF($A75&lt;&gt;DRAFT!$B77,"ERR",IF(DRAFT!BB77="3E","3E",IF(COUNT(DRAFT!AX77,DRAFT!BB77)&gt;0,DRAFT!BC77,""))))</f>
        <v/>
      </c>
      <c r="R75" s="3" t="str">
        <f>IF(COUNT($A75)=0,"",IF(Q75="3E","3E",IF(Q75="","I",LOOKUP(Q75/S$2,{0,0.4,0.45,0.5,0.55,0.6,0.65,0.7,0.75,0.8,1},{"F","D","C","C+","B-","B","B+","A-","A","A+"}))))</f>
        <v/>
      </c>
      <c r="S75" s="2" t="str">
        <f>IF(COUNT($A75)=0,"",IF(Q75="","--",IF(Q75="3E","3E",LOOKUP(Q75/S$2,{0,0.4,0.45,0.5,0.55,0.6,0.65,0.7,0.75,0.8,1},{0,2,2.25,2.5,2.75,3,3.25,3.5,3.75,4}))))</f>
        <v/>
      </c>
      <c r="T75" s="3" t="str">
        <f>IF(COUNT($A75)=0,"",IF($A75&lt;&gt;DRAFT!$B77,"ERR",IF(DRAFT!BK77="3E","3E",IF(COUNT(DRAFT!BG77,DRAFT!BK77)&gt;0,DRAFT!BL77,""))))</f>
        <v/>
      </c>
      <c r="U75" s="3" t="str">
        <f>IF(COUNT($A75)=0,"",IF(T75="3E","3E",IF(T75="","I",LOOKUP(T75/V$2,{0,0.4,0.45,0.5,0.55,0.6,0.65,0.7,0.75,0.8,1},{"F","D","C","C+","B-","B","B+","A-","A","A+"}))))</f>
        <v/>
      </c>
      <c r="V75" s="2" t="str">
        <f>IF(COUNT($A75)=0,"",IF(T75="","--",IF(T75="3E","3E",LOOKUP(T75/V$2,{0,0.4,0.45,0.5,0.55,0.6,0.65,0.7,0.75,0.8,1},{0,2,2.25,2.5,2.75,3,3.25,3.5,3.75,4}))))</f>
        <v/>
      </c>
      <c r="W75" s="3" t="str">
        <f>IF(COUNT($A75)=0,"",IF($A75&lt;&gt;DRAFT!$B77,"ERR",IF(DRAFT!BT77="3E","3E",IF(COUNT(DRAFT!BP77,DRAFT!BT77)&gt;0,DRAFT!BU77,""))))</f>
        <v/>
      </c>
      <c r="X75" s="3" t="str">
        <f>IF(COUNT($A75)=0,"",IF(W75="3E","3E",IF(W75="","I",LOOKUP(W75/Y$2,{0,0.4,0.45,0.5,0.55,0.6,0.65,0.7,0.75,0.8,1},{"F","D","C","C+","B-","B","B+","A-","A","A+"}))))</f>
        <v/>
      </c>
      <c r="Y75" s="2" t="str">
        <f>IF(COUNT($A75)=0,"",IF(W75="","--",IF(W75="3E","3E",LOOKUP(W75/Y$2,{0,0.4,0.45,0.5,0.55,0.6,0.65,0.7,0.75,0.8,1},{0,2,2.25,2.5,2.75,3,3.25,3.5,3.75,4}))))</f>
        <v/>
      </c>
      <c r="Z75" s="3" t="str">
        <f>IF(COUNT($A75)=0,"",IF($A75&lt;&gt;DRAFT!$B77,"ERR",IF(DRAFT!CC77="3E","3E",IF(COUNT(DRAFT!BY77,DRAFT!CC77)&gt;0,DRAFT!CD77,""))))</f>
        <v/>
      </c>
      <c r="AA75" s="3" t="str">
        <f>IF(COUNT($A75)=0,"",IF(Z75="3E","3E",IF(Z75="","I",LOOKUP(Z75/AB$2,{0,0.4,0.45,0.5,0.55,0.6,0.65,0.7,0.75,0.8,1},{"F","D","C","C+","B-","B","B+","A-","A","A+"}))))</f>
        <v/>
      </c>
      <c r="AB75" s="2" t="str">
        <f>IF(COUNT($A75)=0,"",IF(Z75="","--",IF(Z75="3E","3E",LOOKUP(Z75/AB$2,{0,0.4,0.45,0.5,0.55,0.6,0.65,0.7,0.75,0.8,1},{0,2,2.25,2.5,2.75,3,3.25,3.5,3.75,4}))))</f>
        <v/>
      </c>
      <c r="AC75" s="3" t="str">
        <f>IF(COUNT($A75)=0,"",IF($A75&lt;&gt;DRAFT!$B77,"ERR",IF(DRAFT!CF77&gt;0,DRAFT!CF77,"")))</f>
        <v/>
      </c>
      <c r="AD75" s="3" t="str">
        <f>IF(COUNT($A75)=0,"",IF(AC75="3E","3E",IF(AC75="","I",LOOKUP(AC75/AE$2,{0,0.4,0.45,0.5,0.55,0.6,0.65,0.7,0.75,0.8,1},{"F","D","C","C+","B-","B","B+","A-","A","A+"}))))</f>
        <v/>
      </c>
      <c r="AE75" s="2" t="str">
        <f>IF(COUNT($A75)=0,"",IF(AC75="","--",IF(AC75="3E","3E",LOOKUP(AC75/AE$2,{0,0.4,0.45,0.5,0.55,0.6,0.65,0.7,0.75,0.8,1},{0,2,2.25,2.5,2.75,3,3.25,3.5,3.75,4}))))</f>
        <v/>
      </c>
      <c r="AF75" s="3" t="str">
        <f>IF($A75&lt;&gt;DRAFT!$B77,"ERR",IF(OR(COUNT($A75)=0,COUNT(DRAFT!CI77:CK77,DRAFT!CM77:CO77)=0),"",CEILING(SUM(DRAFT!CL77,DRAFT!CP77),1)))</f>
        <v/>
      </c>
      <c r="AG75" s="3" t="str">
        <f>IF(COUNT($A75)=0,"",IF(AF75="3E","3E",IF(AF75="","I",LOOKUP(AF75/AH$2,{0,0.4,0.45,0.5,0.55,0.6,0.65,0.7,0.75,0.8,1},{"F","D","C","C+","B-","B","B+","A-","A","A+"}))))</f>
        <v/>
      </c>
      <c r="AH75" s="2" t="str">
        <f>IF(COUNT($A75)=0,"",IF(AF75="","--",IF(AF75="3E","3E",LOOKUP(AF75/AH$2,{0,0.4,0.45,0.5,0.55,0.6,0.65,0.7,0.75,0.8,1},{0,2,2.25,2.5,2.75,3,3.25,3.5,3.75,4}))))</f>
        <v/>
      </c>
      <c r="AI75" s="11" t="str">
        <f>IF(OR(COUNT($A75)=0,COUNT(B75:AH75)=0),"",IF(COUNTIF(B75:AH75,"3E")&gt;0,"3E",IF(DRAFT!$A77="R",TRUNC(SUMPRODUCT(RGP,RCP)/TCP,3),TRUNC((SUMPRODUCT(--(IMDGP&gt;0)*IMDGP,IMCP)+CEILING(DRAFT!$CQ77*42,0.25))/TCP,3))))</f>
        <v/>
      </c>
      <c r="AJ75" s="3" t="str">
        <f>IF(OR(COUNT($A75)=0,COUNT(B75:AH75)=0),"",IF(COUNTIF(B75:AH75,"3E")&gt;0,"3E",IF(DRAFT!$A77="R",SUMPRODUCT(--(RGP&gt;=2),RCP),SUMPRODUCT(--(IMDGP&gt;0),--(IMGP=0),IMCP)+DRAFT!$CR77)))</f>
        <v/>
      </c>
      <c r="AK75" s="3" t="str">
        <f>IF(OR(COUNT($A75)=0,COUNT(B75:AH75)=0),"",IF(COUNTIF(B75:AJ75,"3E")&gt;0,"3E",IF(AND(DRAFT!$A77="IM",OR($AI75&gt;DRAFT!$CQ77,$AJ75&gt;DRAFT!$CR77)),"IMPROVED",IF(AND(DRAFT!$A77="IM",$AI75&lt;=DRAFT!$CQ77,$AJ75&lt;=DRAFT!$CR77),"NOT IMPROVED",IF(AND(AH75&gt;=2,AI75&gt;=2,AJ75&gt;=30),"PASS","FAIL")))))</f>
        <v/>
      </c>
      <c r="AL75" s="3" t="str">
        <f t="shared" si="2"/>
        <v/>
      </c>
      <c r="AM75" s="3" t="str">
        <f t="shared" si="3"/>
        <v/>
      </c>
    </row>
    <row r="76" spans="1:39" ht="18.95" customHeight="1" x14ac:dyDescent="0.25">
      <c r="A76" s="4" t="str">
        <f>IF(DRAFT!$B78="","",DRAFT!$B78)</f>
        <v/>
      </c>
      <c r="B76" s="3" t="str">
        <f>IF(COUNT($A76)=0,"",IF($A76&lt;&gt;DRAFT!$B78,"ERR",IF(DRAFT!I78="3E","3E",IF(COUNT(DRAFT!E78,DRAFT!I78)&gt;0,DRAFT!J78,""))))</f>
        <v/>
      </c>
      <c r="C76" s="3" t="str">
        <f>IF(COUNT($A76)=0,"",IF(B76="3E","3E",IF(B76="","I",LOOKUP(B76/D$2,{0,0.4,0.45,0.5,0.55,0.6,0.65,0.7,0.75,0.8,1},{"F","D","C","C+","B-","B","B+","A-","A","A+"}))))</f>
        <v/>
      </c>
      <c r="D76" s="2" t="str">
        <f>IF(COUNT($A76)=0,"",IF(B76="","--",IF(B76="3E","3E",LOOKUP(B76/D$2,{0,0.4,0.45,0.5,0.55,0.6,0.65,0.7,0.75,0.8,1},{0,2,2.25,2.5,2.75,3,3.25,3.5,3.75,4}))))</f>
        <v/>
      </c>
      <c r="E76" s="3" t="str">
        <f>IF(COUNT($A76)=0,"",IF($A76&lt;&gt;DRAFT!$B78,"ERR",IF(DRAFT!R78="3E","3E",IF(COUNT(DRAFT!N78,DRAFT!R78)&gt;0,DRAFT!S78,""))))</f>
        <v/>
      </c>
      <c r="F76" s="3" t="str">
        <f>IF(COUNT($A76)=0,"",IF(E76="3E","3E",IF(E76="","I",LOOKUP(E76/G$2,{0,0.4,0.45,0.5,0.55,0.6,0.65,0.7,0.75,0.8,1},{"F","D","C","C+","B-","B","B+","A-","A","A+"}))))</f>
        <v/>
      </c>
      <c r="G76" s="2" t="str">
        <f>IF(COUNT($A76)=0,"",IF(E76="","--",IF(E76="3E","3E",LOOKUP(E76/G$2,{0,0.4,0.45,0.5,0.55,0.6,0.65,0.7,0.75,0.8,1},{0,2,2.25,2.5,2.75,3,3.25,3.5,3.75,4}))))</f>
        <v/>
      </c>
      <c r="H76" s="3" t="str">
        <f>IF(COUNT($A76)=0,"",IF($A76&lt;&gt;DRAFT!$B78,"ERR",IF(DRAFT!AA78="3E","3E",IF(COUNT(DRAFT!W78,DRAFT!AA78)&gt;0,DRAFT!AB78,""))))</f>
        <v/>
      </c>
      <c r="I76" s="3" t="str">
        <f>IF(COUNT($A76)=0,"",IF(H76="3E","3E",IF(H76="","I",LOOKUP(H76/J$2,{0,0.4,0.45,0.5,0.55,0.6,0.65,0.7,0.75,0.8,1},{"F","D","C","C+","B-","B","B+","A-","A","A+"}))))</f>
        <v/>
      </c>
      <c r="J76" s="2" t="str">
        <f>IF(COUNT($A76)=0,"",IF(H76="","--",IF(H76="3E","3E",LOOKUP(H76/J$2,{0,0.4,0.45,0.5,0.55,0.6,0.65,0.7,0.75,0.8,1},{0,2,2.25,2.5,2.75,3,3.25,3.5,3.75,4}))))</f>
        <v/>
      </c>
      <c r="K76" s="3" t="str">
        <f>IF(COUNT($A76)=0,"",IF($A76&lt;&gt;DRAFT!$B78,"ERR",IF(DRAFT!AJ78="3E","3E",IF(COUNT(DRAFT!AF78,DRAFT!AJ78)&gt;0,DRAFT!AK78,""))))</f>
        <v/>
      </c>
      <c r="L76" s="3" t="str">
        <f>IF(COUNT($A76)=0,"",IF(K76="3E","3E",IF(K76="","I",LOOKUP(K76/M$2,{0,0.4,0.45,0.5,0.55,0.6,0.65,0.7,0.75,0.8,1},{"F","D","C","C+","B-","B","B+","A-","A","A+"}))))</f>
        <v/>
      </c>
      <c r="M76" s="2" t="str">
        <f>IF(COUNT($A76)=0,"",IF(K76="","--",IF(K76="3E","3E",LOOKUP(K76/M$2,{0,0.4,0.45,0.5,0.55,0.6,0.65,0.7,0.75,0.8,1},{0,2,2.25,2.5,2.75,3,3.25,3.5,3.75,4}))))</f>
        <v/>
      </c>
      <c r="N76" s="3" t="str">
        <f>IF(COUNT($A76)=0,"",IF($A76&lt;&gt;DRAFT!$B78,"ERR",IF(DRAFT!AS78="3E","3E",IF(COUNT(DRAFT!AO78,DRAFT!AS78)&gt;0,DRAFT!AT78,""))))</f>
        <v/>
      </c>
      <c r="O76" s="3" t="str">
        <f>IF(COUNT($A76)=0,"",IF(N76="3E","3E",IF(N76="","I",LOOKUP(N76/P$2,{0,0.4,0.45,0.5,0.55,0.6,0.65,0.7,0.75,0.8,1},{"F","D","C","C+","B-","B","B+","A-","A","A+"}))))</f>
        <v/>
      </c>
      <c r="P76" s="2" t="str">
        <f>IF(COUNT($A76)=0,"",IF(N76="","--",IF(N76="3E","3E",LOOKUP(N76/P$2,{0,0.4,0.45,0.5,0.55,0.6,0.65,0.7,0.75,0.8,1},{0,2,2.25,2.5,2.75,3,3.25,3.5,3.75,4}))))</f>
        <v/>
      </c>
      <c r="Q76" s="3" t="str">
        <f>IF(COUNT($A76)=0,"",IF($A76&lt;&gt;DRAFT!$B78,"ERR",IF(DRAFT!BB78="3E","3E",IF(COUNT(DRAFT!AX78,DRAFT!BB78)&gt;0,DRAFT!BC78,""))))</f>
        <v/>
      </c>
      <c r="R76" s="3" t="str">
        <f>IF(COUNT($A76)=0,"",IF(Q76="3E","3E",IF(Q76="","I",LOOKUP(Q76/S$2,{0,0.4,0.45,0.5,0.55,0.6,0.65,0.7,0.75,0.8,1},{"F","D","C","C+","B-","B","B+","A-","A","A+"}))))</f>
        <v/>
      </c>
      <c r="S76" s="2" t="str">
        <f>IF(COUNT($A76)=0,"",IF(Q76="","--",IF(Q76="3E","3E",LOOKUP(Q76/S$2,{0,0.4,0.45,0.5,0.55,0.6,0.65,0.7,0.75,0.8,1},{0,2,2.25,2.5,2.75,3,3.25,3.5,3.75,4}))))</f>
        <v/>
      </c>
      <c r="T76" s="3" t="str">
        <f>IF(COUNT($A76)=0,"",IF($A76&lt;&gt;DRAFT!$B78,"ERR",IF(DRAFT!BK78="3E","3E",IF(COUNT(DRAFT!BG78,DRAFT!BK78)&gt;0,DRAFT!BL78,""))))</f>
        <v/>
      </c>
      <c r="U76" s="3" t="str">
        <f>IF(COUNT($A76)=0,"",IF(T76="3E","3E",IF(T76="","I",LOOKUP(T76/V$2,{0,0.4,0.45,0.5,0.55,0.6,0.65,0.7,0.75,0.8,1},{"F","D","C","C+","B-","B","B+","A-","A","A+"}))))</f>
        <v/>
      </c>
      <c r="V76" s="2" t="str">
        <f>IF(COUNT($A76)=0,"",IF(T76="","--",IF(T76="3E","3E",LOOKUP(T76/V$2,{0,0.4,0.45,0.5,0.55,0.6,0.65,0.7,0.75,0.8,1},{0,2,2.25,2.5,2.75,3,3.25,3.5,3.75,4}))))</f>
        <v/>
      </c>
      <c r="W76" s="3" t="str">
        <f>IF(COUNT($A76)=0,"",IF($A76&lt;&gt;DRAFT!$B78,"ERR",IF(DRAFT!BT78="3E","3E",IF(COUNT(DRAFT!BP78,DRAFT!BT78)&gt;0,DRAFT!BU78,""))))</f>
        <v/>
      </c>
      <c r="X76" s="3" t="str">
        <f>IF(COUNT($A76)=0,"",IF(W76="3E","3E",IF(W76="","I",LOOKUP(W76/Y$2,{0,0.4,0.45,0.5,0.55,0.6,0.65,0.7,0.75,0.8,1},{"F","D","C","C+","B-","B","B+","A-","A","A+"}))))</f>
        <v/>
      </c>
      <c r="Y76" s="2" t="str">
        <f>IF(COUNT($A76)=0,"",IF(W76="","--",IF(W76="3E","3E",LOOKUP(W76/Y$2,{0,0.4,0.45,0.5,0.55,0.6,0.65,0.7,0.75,0.8,1},{0,2,2.25,2.5,2.75,3,3.25,3.5,3.75,4}))))</f>
        <v/>
      </c>
      <c r="Z76" s="3" t="str">
        <f>IF(COUNT($A76)=0,"",IF($A76&lt;&gt;DRAFT!$B78,"ERR",IF(DRAFT!CC78="3E","3E",IF(COUNT(DRAFT!BY78,DRAFT!CC78)&gt;0,DRAFT!CD78,""))))</f>
        <v/>
      </c>
      <c r="AA76" s="3" t="str">
        <f>IF(COUNT($A76)=0,"",IF(Z76="3E","3E",IF(Z76="","I",LOOKUP(Z76/AB$2,{0,0.4,0.45,0.5,0.55,0.6,0.65,0.7,0.75,0.8,1},{"F","D","C","C+","B-","B","B+","A-","A","A+"}))))</f>
        <v/>
      </c>
      <c r="AB76" s="2" t="str">
        <f>IF(COUNT($A76)=0,"",IF(Z76="","--",IF(Z76="3E","3E",LOOKUP(Z76/AB$2,{0,0.4,0.45,0.5,0.55,0.6,0.65,0.7,0.75,0.8,1},{0,2,2.25,2.5,2.75,3,3.25,3.5,3.75,4}))))</f>
        <v/>
      </c>
      <c r="AC76" s="3" t="str">
        <f>IF(COUNT($A76)=0,"",IF($A76&lt;&gt;DRAFT!$B78,"ERR",IF(DRAFT!CF78&gt;0,DRAFT!CF78,"")))</f>
        <v/>
      </c>
      <c r="AD76" s="3" t="str">
        <f>IF(COUNT($A76)=0,"",IF(AC76="3E","3E",IF(AC76="","I",LOOKUP(AC76/AE$2,{0,0.4,0.45,0.5,0.55,0.6,0.65,0.7,0.75,0.8,1},{"F","D","C","C+","B-","B","B+","A-","A","A+"}))))</f>
        <v/>
      </c>
      <c r="AE76" s="2" t="str">
        <f>IF(COUNT($A76)=0,"",IF(AC76="","--",IF(AC76="3E","3E",LOOKUP(AC76/AE$2,{0,0.4,0.45,0.5,0.55,0.6,0.65,0.7,0.75,0.8,1},{0,2,2.25,2.5,2.75,3,3.25,3.5,3.75,4}))))</f>
        <v/>
      </c>
      <c r="AF76" s="3" t="str">
        <f>IF($A76&lt;&gt;DRAFT!$B78,"ERR",IF(OR(COUNT($A76)=0,COUNT(DRAFT!CI78:CK78,DRAFT!CM78:CO78)=0),"",CEILING(SUM(DRAFT!CL78,DRAFT!CP78),1)))</f>
        <v/>
      </c>
      <c r="AG76" s="3" t="str">
        <f>IF(COUNT($A76)=0,"",IF(AF76="3E","3E",IF(AF76="","I",LOOKUP(AF76/AH$2,{0,0.4,0.45,0.5,0.55,0.6,0.65,0.7,0.75,0.8,1},{"F","D","C","C+","B-","B","B+","A-","A","A+"}))))</f>
        <v/>
      </c>
      <c r="AH76" s="2" t="str">
        <f>IF(COUNT($A76)=0,"",IF(AF76="","--",IF(AF76="3E","3E",LOOKUP(AF76/AH$2,{0,0.4,0.45,0.5,0.55,0.6,0.65,0.7,0.75,0.8,1},{0,2,2.25,2.5,2.75,3,3.25,3.5,3.75,4}))))</f>
        <v/>
      </c>
      <c r="AI76" s="11" t="str">
        <f>IF(OR(COUNT($A76)=0,COUNT(B76:AH76)=0),"",IF(COUNTIF(B76:AH76,"3E")&gt;0,"3E",IF(DRAFT!$A78="R",TRUNC(SUMPRODUCT(RGP,RCP)/TCP,3),TRUNC((SUMPRODUCT(--(IMDGP&gt;0)*IMDGP,IMCP)+CEILING(DRAFT!$CQ78*42,0.25))/TCP,3))))</f>
        <v/>
      </c>
      <c r="AJ76" s="3" t="str">
        <f>IF(OR(COUNT($A76)=0,COUNT(B76:AH76)=0),"",IF(COUNTIF(B76:AH76,"3E")&gt;0,"3E",IF(DRAFT!$A78="R",SUMPRODUCT(--(RGP&gt;=2),RCP),SUMPRODUCT(--(IMDGP&gt;0),--(IMGP=0),IMCP)+DRAFT!$CR78)))</f>
        <v/>
      </c>
      <c r="AK76" s="3" t="str">
        <f>IF(OR(COUNT($A76)=0,COUNT(B76:AH76)=0),"",IF(COUNTIF(B76:AJ76,"3E")&gt;0,"3E",IF(AND(DRAFT!$A78="IM",OR($AI76&gt;DRAFT!$CQ78,$AJ76&gt;DRAFT!$CR78)),"IMPROVED",IF(AND(DRAFT!$A78="IM",$AI76&lt;=DRAFT!$CQ78,$AJ76&lt;=DRAFT!$CR78),"NOT IMPROVED",IF(AND(AH76&gt;=2,AI76&gt;=2,AJ76&gt;=30),"PASS","FAIL")))))</f>
        <v/>
      </c>
      <c r="AL76" s="3" t="str">
        <f t="shared" si="2"/>
        <v/>
      </c>
      <c r="AM76" s="3" t="str">
        <f t="shared" si="3"/>
        <v/>
      </c>
    </row>
    <row r="77" spans="1:39" ht="18.95" customHeight="1" x14ac:dyDescent="0.25">
      <c r="A77" s="4" t="str">
        <f>IF(DRAFT!$B79="","",DRAFT!$B79)</f>
        <v/>
      </c>
      <c r="B77" s="3" t="str">
        <f>IF(COUNT($A77)=0,"",IF($A77&lt;&gt;DRAFT!$B79,"ERR",IF(DRAFT!I79="3E","3E",IF(COUNT(DRAFT!E79,DRAFT!I79)&gt;0,DRAFT!J79,""))))</f>
        <v/>
      </c>
      <c r="C77" s="3" t="str">
        <f>IF(COUNT($A77)=0,"",IF(B77="3E","3E",IF(B77="","I",LOOKUP(B77/D$2,{0,0.4,0.45,0.5,0.55,0.6,0.65,0.7,0.75,0.8,1},{"F","D","C","C+","B-","B","B+","A-","A","A+"}))))</f>
        <v/>
      </c>
      <c r="D77" s="2" t="str">
        <f>IF(COUNT($A77)=0,"",IF(B77="","--",IF(B77="3E","3E",LOOKUP(B77/D$2,{0,0.4,0.45,0.5,0.55,0.6,0.65,0.7,0.75,0.8,1},{0,2,2.25,2.5,2.75,3,3.25,3.5,3.75,4}))))</f>
        <v/>
      </c>
      <c r="E77" s="3" t="str">
        <f>IF(COUNT($A77)=0,"",IF($A77&lt;&gt;DRAFT!$B79,"ERR",IF(DRAFT!R79="3E","3E",IF(COUNT(DRAFT!N79,DRAFT!R79)&gt;0,DRAFT!S79,""))))</f>
        <v/>
      </c>
      <c r="F77" s="3" t="str">
        <f>IF(COUNT($A77)=0,"",IF(E77="3E","3E",IF(E77="","I",LOOKUP(E77/G$2,{0,0.4,0.45,0.5,0.55,0.6,0.65,0.7,0.75,0.8,1},{"F","D","C","C+","B-","B","B+","A-","A","A+"}))))</f>
        <v/>
      </c>
      <c r="G77" s="2" t="str">
        <f>IF(COUNT($A77)=0,"",IF(E77="","--",IF(E77="3E","3E",LOOKUP(E77/G$2,{0,0.4,0.45,0.5,0.55,0.6,0.65,0.7,0.75,0.8,1},{0,2,2.25,2.5,2.75,3,3.25,3.5,3.75,4}))))</f>
        <v/>
      </c>
      <c r="H77" s="3" t="str">
        <f>IF(COUNT($A77)=0,"",IF($A77&lt;&gt;DRAFT!$B79,"ERR",IF(DRAFT!AA79="3E","3E",IF(COUNT(DRAFT!W79,DRAFT!AA79)&gt;0,DRAFT!AB79,""))))</f>
        <v/>
      </c>
      <c r="I77" s="3" t="str">
        <f>IF(COUNT($A77)=0,"",IF(H77="3E","3E",IF(H77="","I",LOOKUP(H77/J$2,{0,0.4,0.45,0.5,0.55,0.6,0.65,0.7,0.75,0.8,1},{"F","D","C","C+","B-","B","B+","A-","A","A+"}))))</f>
        <v/>
      </c>
      <c r="J77" s="2" t="str">
        <f>IF(COUNT($A77)=0,"",IF(H77="","--",IF(H77="3E","3E",LOOKUP(H77/J$2,{0,0.4,0.45,0.5,0.55,0.6,0.65,0.7,0.75,0.8,1},{0,2,2.25,2.5,2.75,3,3.25,3.5,3.75,4}))))</f>
        <v/>
      </c>
      <c r="K77" s="3" t="str">
        <f>IF(COUNT($A77)=0,"",IF($A77&lt;&gt;DRAFT!$B79,"ERR",IF(DRAFT!AJ79="3E","3E",IF(COUNT(DRAFT!AF79,DRAFT!AJ79)&gt;0,DRAFT!AK79,""))))</f>
        <v/>
      </c>
      <c r="L77" s="3" t="str">
        <f>IF(COUNT($A77)=0,"",IF(K77="3E","3E",IF(K77="","I",LOOKUP(K77/M$2,{0,0.4,0.45,0.5,0.55,0.6,0.65,0.7,0.75,0.8,1},{"F","D","C","C+","B-","B","B+","A-","A","A+"}))))</f>
        <v/>
      </c>
      <c r="M77" s="2" t="str">
        <f>IF(COUNT($A77)=0,"",IF(K77="","--",IF(K77="3E","3E",LOOKUP(K77/M$2,{0,0.4,0.45,0.5,0.55,0.6,0.65,0.7,0.75,0.8,1},{0,2,2.25,2.5,2.75,3,3.25,3.5,3.75,4}))))</f>
        <v/>
      </c>
      <c r="N77" s="3" t="str">
        <f>IF(COUNT($A77)=0,"",IF($A77&lt;&gt;DRAFT!$B79,"ERR",IF(DRAFT!AS79="3E","3E",IF(COUNT(DRAFT!AO79,DRAFT!AS79)&gt;0,DRAFT!AT79,""))))</f>
        <v/>
      </c>
      <c r="O77" s="3" t="str">
        <f>IF(COUNT($A77)=0,"",IF(N77="3E","3E",IF(N77="","I",LOOKUP(N77/P$2,{0,0.4,0.45,0.5,0.55,0.6,0.65,0.7,0.75,0.8,1},{"F","D","C","C+","B-","B","B+","A-","A","A+"}))))</f>
        <v/>
      </c>
      <c r="P77" s="2" t="str">
        <f>IF(COUNT($A77)=0,"",IF(N77="","--",IF(N77="3E","3E",LOOKUP(N77/P$2,{0,0.4,0.45,0.5,0.55,0.6,0.65,0.7,0.75,0.8,1},{0,2,2.25,2.5,2.75,3,3.25,3.5,3.75,4}))))</f>
        <v/>
      </c>
      <c r="Q77" s="3" t="str">
        <f>IF(COUNT($A77)=0,"",IF($A77&lt;&gt;DRAFT!$B79,"ERR",IF(DRAFT!BB79="3E","3E",IF(COUNT(DRAFT!AX79,DRAFT!BB79)&gt;0,DRAFT!BC79,""))))</f>
        <v/>
      </c>
      <c r="R77" s="3" t="str">
        <f>IF(COUNT($A77)=0,"",IF(Q77="3E","3E",IF(Q77="","I",LOOKUP(Q77/S$2,{0,0.4,0.45,0.5,0.55,0.6,0.65,0.7,0.75,0.8,1},{"F","D","C","C+","B-","B","B+","A-","A","A+"}))))</f>
        <v/>
      </c>
      <c r="S77" s="2" t="str">
        <f>IF(COUNT($A77)=0,"",IF(Q77="","--",IF(Q77="3E","3E",LOOKUP(Q77/S$2,{0,0.4,0.45,0.5,0.55,0.6,0.65,0.7,0.75,0.8,1},{0,2,2.25,2.5,2.75,3,3.25,3.5,3.75,4}))))</f>
        <v/>
      </c>
      <c r="T77" s="3" t="str">
        <f>IF(COUNT($A77)=0,"",IF($A77&lt;&gt;DRAFT!$B79,"ERR",IF(DRAFT!BK79="3E","3E",IF(COUNT(DRAFT!BG79,DRAFT!BK79)&gt;0,DRAFT!BL79,""))))</f>
        <v/>
      </c>
      <c r="U77" s="3" t="str">
        <f>IF(COUNT($A77)=0,"",IF(T77="3E","3E",IF(T77="","I",LOOKUP(T77/V$2,{0,0.4,0.45,0.5,0.55,0.6,0.65,0.7,0.75,0.8,1},{"F","D","C","C+","B-","B","B+","A-","A","A+"}))))</f>
        <v/>
      </c>
      <c r="V77" s="2" t="str">
        <f>IF(COUNT($A77)=0,"",IF(T77="","--",IF(T77="3E","3E",LOOKUP(T77/V$2,{0,0.4,0.45,0.5,0.55,0.6,0.65,0.7,0.75,0.8,1},{0,2,2.25,2.5,2.75,3,3.25,3.5,3.75,4}))))</f>
        <v/>
      </c>
      <c r="W77" s="3" t="str">
        <f>IF(COUNT($A77)=0,"",IF($A77&lt;&gt;DRAFT!$B79,"ERR",IF(DRAFT!BT79="3E","3E",IF(COUNT(DRAFT!BP79,DRAFT!BT79)&gt;0,DRAFT!BU79,""))))</f>
        <v/>
      </c>
      <c r="X77" s="3" t="str">
        <f>IF(COUNT($A77)=0,"",IF(W77="3E","3E",IF(W77="","I",LOOKUP(W77/Y$2,{0,0.4,0.45,0.5,0.55,0.6,0.65,0.7,0.75,0.8,1},{"F","D","C","C+","B-","B","B+","A-","A","A+"}))))</f>
        <v/>
      </c>
      <c r="Y77" s="2" t="str">
        <f>IF(COUNT($A77)=0,"",IF(W77="","--",IF(W77="3E","3E",LOOKUP(W77/Y$2,{0,0.4,0.45,0.5,0.55,0.6,0.65,0.7,0.75,0.8,1},{0,2,2.25,2.5,2.75,3,3.25,3.5,3.75,4}))))</f>
        <v/>
      </c>
      <c r="Z77" s="3" t="str">
        <f>IF(COUNT($A77)=0,"",IF($A77&lt;&gt;DRAFT!$B79,"ERR",IF(DRAFT!CC79="3E","3E",IF(COUNT(DRAFT!BY79,DRAFT!CC79)&gt;0,DRAFT!CD79,""))))</f>
        <v/>
      </c>
      <c r="AA77" s="3" t="str">
        <f>IF(COUNT($A77)=0,"",IF(Z77="3E","3E",IF(Z77="","I",LOOKUP(Z77/AB$2,{0,0.4,0.45,0.5,0.55,0.6,0.65,0.7,0.75,0.8,1},{"F","D","C","C+","B-","B","B+","A-","A","A+"}))))</f>
        <v/>
      </c>
      <c r="AB77" s="2" t="str">
        <f>IF(COUNT($A77)=0,"",IF(Z77="","--",IF(Z77="3E","3E",LOOKUP(Z77/AB$2,{0,0.4,0.45,0.5,0.55,0.6,0.65,0.7,0.75,0.8,1},{0,2,2.25,2.5,2.75,3,3.25,3.5,3.75,4}))))</f>
        <v/>
      </c>
      <c r="AC77" s="3" t="str">
        <f>IF(COUNT($A77)=0,"",IF($A77&lt;&gt;DRAFT!$B79,"ERR",IF(DRAFT!CF79&gt;0,DRAFT!CF79,"")))</f>
        <v/>
      </c>
      <c r="AD77" s="3" t="str">
        <f>IF(COUNT($A77)=0,"",IF(AC77="3E","3E",IF(AC77="","I",LOOKUP(AC77/AE$2,{0,0.4,0.45,0.5,0.55,0.6,0.65,0.7,0.75,0.8,1},{"F","D","C","C+","B-","B","B+","A-","A","A+"}))))</f>
        <v/>
      </c>
      <c r="AE77" s="2" t="str">
        <f>IF(COUNT($A77)=0,"",IF(AC77="","--",IF(AC77="3E","3E",LOOKUP(AC77/AE$2,{0,0.4,0.45,0.5,0.55,0.6,0.65,0.7,0.75,0.8,1},{0,2,2.25,2.5,2.75,3,3.25,3.5,3.75,4}))))</f>
        <v/>
      </c>
      <c r="AF77" s="3" t="str">
        <f>IF($A77&lt;&gt;DRAFT!$B79,"ERR",IF(OR(COUNT($A77)=0,COUNT(DRAFT!CI79:CK79,DRAFT!CM79:CO79)=0),"",CEILING(SUM(DRAFT!CL79,DRAFT!CP79),1)))</f>
        <v/>
      </c>
      <c r="AG77" s="3" t="str">
        <f>IF(COUNT($A77)=0,"",IF(AF77="3E","3E",IF(AF77="","I",LOOKUP(AF77/AH$2,{0,0.4,0.45,0.5,0.55,0.6,0.65,0.7,0.75,0.8,1},{"F","D","C","C+","B-","B","B+","A-","A","A+"}))))</f>
        <v/>
      </c>
      <c r="AH77" s="2" t="str">
        <f>IF(COUNT($A77)=0,"",IF(AF77="","--",IF(AF77="3E","3E",LOOKUP(AF77/AH$2,{0,0.4,0.45,0.5,0.55,0.6,0.65,0.7,0.75,0.8,1},{0,2,2.25,2.5,2.75,3,3.25,3.5,3.75,4}))))</f>
        <v/>
      </c>
      <c r="AI77" s="11" t="str">
        <f>IF(OR(COUNT($A77)=0,COUNT(B77:AH77)=0),"",IF(COUNTIF(B77:AH77,"3E")&gt;0,"3E",IF(DRAFT!$A79="R",TRUNC(SUMPRODUCT(RGP,RCP)/TCP,3),TRUNC((SUMPRODUCT(--(IMDGP&gt;0)*IMDGP,IMCP)+CEILING(DRAFT!$CQ79*42,0.25))/TCP,3))))</f>
        <v/>
      </c>
      <c r="AJ77" s="3" t="str">
        <f>IF(OR(COUNT($A77)=0,COUNT(B77:AH77)=0),"",IF(COUNTIF(B77:AH77,"3E")&gt;0,"3E",IF(DRAFT!$A79="R",SUMPRODUCT(--(RGP&gt;=2),RCP),SUMPRODUCT(--(IMDGP&gt;0),--(IMGP=0),IMCP)+DRAFT!$CR79)))</f>
        <v/>
      </c>
      <c r="AK77" s="3" t="str">
        <f>IF(OR(COUNT($A77)=0,COUNT(B77:AH77)=0),"",IF(COUNTIF(B77:AJ77,"3E")&gt;0,"3E",IF(AND(DRAFT!$A79="IM",OR($AI77&gt;DRAFT!$CQ79,$AJ77&gt;DRAFT!$CR79)),"IMPROVED",IF(AND(DRAFT!$A79="IM",$AI77&lt;=DRAFT!$CQ79,$AJ77&lt;=DRAFT!$CR79),"NOT IMPROVED",IF(AND(AH77&gt;=2,AI77&gt;=2,AJ77&gt;=30),"PASS","FAIL")))))</f>
        <v/>
      </c>
      <c r="AL77" s="3" t="str">
        <f t="shared" si="2"/>
        <v/>
      </c>
      <c r="AM77" s="3" t="str">
        <f t="shared" si="3"/>
        <v/>
      </c>
    </row>
    <row r="78" spans="1:39" ht="18.95" customHeight="1" x14ac:dyDescent="0.25">
      <c r="A78" s="4" t="str">
        <f>IF(DRAFT!$B80="","",DRAFT!$B80)</f>
        <v/>
      </c>
      <c r="B78" s="3" t="str">
        <f>IF(COUNT($A78)=0,"",IF($A78&lt;&gt;DRAFT!$B80,"ERR",IF(DRAFT!I80="3E","3E",IF(COUNT(DRAFT!E80,DRAFT!I80)&gt;0,DRAFT!J80,""))))</f>
        <v/>
      </c>
      <c r="C78" s="3" t="str">
        <f>IF(COUNT($A78)=0,"",IF(B78="3E","3E",IF(B78="","I",LOOKUP(B78/D$2,{0,0.4,0.45,0.5,0.55,0.6,0.65,0.7,0.75,0.8,1},{"F","D","C","C+","B-","B","B+","A-","A","A+"}))))</f>
        <v/>
      </c>
      <c r="D78" s="2" t="str">
        <f>IF(COUNT($A78)=0,"",IF(B78="","--",IF(B78="3E","3E",LOOKUP(B78/D$2,{0,0.4,0.45,0.5,0.55,0.6,0.65,0.7,0.75,0.8,1},{0,2,2.25,2.5,2.75,3,3.25,3.5,3.75,4}))))</f>
        <v/>
      </c>
      <c r="E78" s="3" t="str">
        <f>IF(COUNT($A78)=0,"",IF($A78&lt;&gt;DRAFT!$B80,"ERR",IF(DRAFT!R80="3E","3E",IF(COUNT(DRAFT!N80,DRAFT!R80)&gt;0,DRAFT!S80,""))))</f>
        <v/>
      </c>
      <c r="F78" s="3" t="str">
        <f>IF(COUNT($A78)=0,"",IF(E78="3E","3E",IF(E78="","I",LOOKUP(E78/G$2,{0,0.4,0.45,0.5,0.55,0.6,0.65,0.7,0.75,0.8,1},{"F","D","C","C+","B-","B","B+","A-","A","A+"}))))</f>
        <v/>
      </c>
      <c r="G78" s="2" t="str">
        <f>IF(COUNT($A78)=0,"",IF(E78="","--",IF(E78="3E","3E",LOOKUP(E78/G$2,{0,0.4,0.45,0.5,0.55,0.6,0.65,0.7,0.75,0.8,1},{0,2,2.25,2.5,2.75,3,3.25,3.5,3.75,4}))))</f>
        <v/>
      </c>
      <c r="H78" s="3" t="str">
        <f>IF(COUNT($A78)=0,"",IF($A78&lt;&gt;DRAFT!$B80,"ERR",IF(DRAFT!AA80="3E","3E",IF(COUNT(DRAFT!W80,DRAFT!AA80)&gt;0,DRAFT!AB80,""))))</f>
        <v/>
      </c>
      <c r="I78" s="3" t="str">
        <f>IF(COUNT($A78)=0,"",IF(H78="3E","3E",IF(H78="","I",LOOKUP(H78/J$2,{0,0.4,0.45,0.5,0.55,0.6,0.65,0.7,0.75,0.8,1},{"F","D","C","C+","B-","B","B+","A-","A","A+"}))))</f>
        <v/>
      </c>
      <c r="J78" s="2" t="str">
        <f>IF(COUNT($A78)=0,"",IF(H78="","--",IF(H78="3E","3E",LOOKUP(H78/J$2,{0,0.4,0.45,0.5,0.55,0.6,0.65,0.7,0.75,0.8,1},{0,2,2.25,2.5,2.75,3,3.25,3.5,3.75,4}))))</f>
        <v/>
      </c>
      <c r="K78" s="3" t="str">
        <f>IF(COUNT($A78)=0,"",IF($A78&lt;&gt;DRAFT!$B80,"ERR",IF(DRAFT!AJ80="3E","3E",IF(COUNT(DRAFT!AF80,DRAFT!AJ80)&gt;0,DRAFT!AK80,""))))</f>
        <v/>
      </c>
      <c r="L78" s="3" t="str">
        <f>IF(COUNT($A78)=0,"",IF(K78="3E","3E",IF(K78="","I",LOOKUP(K78/M$2,{0,0.4,0.45,0.5,0.55,0.6,0.65,0.7,0.75,0.8,1},{"F","D","C","C+","B-","B","B+","A-","A","A+"}))))</f>
        <v/>
      </c>
      <c r="M78" s="2" t="str">
        <f>IF(COUNT($A78)=0,"",IF(K78="","--",IF(K78="3E","3E",LOOKUP(K78/M$2,{0,0.4,0.45,0.5,0.55,0.6,0.65,0.7,0.75,0.8,1},{0,2,2.25,2.5,2.75,3,3.25,3.5,3.75,4}))))</f>
        <v/>
      </c>
      <c r="N78" s="3" t="str">
        <f>IF(COUNT($A78)=0,"",IF($A78&lt;&gt;DRAFT!$B80,"ERR",IF(DRAFT!AS80="3E","3E",IF(COUNT(DRAFT!AO80,DRAFT!AS80)&gt;0,DRAFT!AT80,""))))</f>
        <v/>
      </c>
      <c r="O78" s="3" t="str">
        <f>IF(COUNT($A78)=0,"",IF(N78="3E","3E",IF(N78="","I",LOOKUP(N78/P$2,{0,0.4,0.45,0.5,0.55,0.6,0.65,0.7,0.75,0.8,1},{"F","D","C","C+","B-","B","B+","A-","A","A+"}))))</f>
        <v/>
      </c>
      <c r="P78" s="2" t="str">
        <f>IF(COUNT($A78)=0,"",IF(N78="","--",IF(N78="3E","3E",LOOKUP(N78/P$2,{0,0.4,0.45,0.5,0.55,0.6,0.65,0.7,0.75,0.8,1},{0,2,2.25,2.5,2.75,3,3.25,3.5,3.75,4}))))</f>
        <v/>
      </c>
      <c r="Q78" s="3" t="str">
        <f>IF(COUNT($A78)=0,"",IF($A78&lt;&gt;DRAFT!$B80,"ERR",IF(DRAFT!BB80="3E","3E",IF(COUNT(DRAFT!AX80,DRAFT!BB80)&gt;0,DRAFT!BC80,""))))</f>
        <v/>
      </c>
      <c r="R78" s="3" t="str">
        <f>IF(COUNT($A78)=0,"",IF(Q78="3E","3E",IF(Q78="","I",LOOKUP(Q78/S$2,{0,0.4,0.45,0.5,0.55,0.6,0.65,0.7,0.75,0.8,1},{"F","D","C","C+","B-","B","B+","A-","A","A+"}))))</f>
        <v/>
      </c>
      <c r="S78" s="2" t="str">
        <f>IF(COUNT($A78)=0,"",IF(Q78="","--",IF(Q78="3E","3E",LOOKUP(Q78/S$2,{0,0.4,0.45,0.5,0.55,0.6,0.65,0.7,0.75,0.8,1},{0,2,2.25,2.5,2.75,3,3.25,3.5,3.75,4}))))</f>
        <v/>
      </c>
      <c r="T78" s="3" t="str">
        <f>IF(COUNT($A78)=0,"",IF($A78&lt;&gt;DRAFT!$B80,"ERR",IF(DRAFT!BK80="3E","3E",IF(COUNT(DRAFT!BG80,DRAFT!BK80)&gt;0,DRAFT!BL80,""))))</f>
        <v/>
      </c>
      <c r="U78" s="3" t="str">
        <f>IF(COUNT($A78)=0,"",IF(T78="3E","3E",IF(T78="","I",LOOKUP(T78/V$2,{0,0.4,0.45,0.5,0.55,0.6,0.65,0.7,0.75,0.8,1},{"F","D","C","C+","B-","B","B+","A-","A","A+"}))))</f>
        <v/>
      </c>
      <c r="V78" s="2" t="str">
        <f>IF(COUNT($A78)=0,"",IF(T78="","--",IF(T78="3E","3E",LOOKUP(T78/V$2,{0,0.4,0.45,0.5,0.55,0.6,0.65,0.7,0.75,0.8,1},{0,2,2.25,2.5,2.75,3,3.25,3.5,3.75,4}))))</f>
        <v/>
      </c>
      <c r="W78" s="3" t="str">
        <f>IF(COUNT($A78)=0,"",IF($A78&lt;&gt;DRAFT!$B80,"ERR",IF(DRAFT!BT80="3E","3E",IF(COUNT(DRAFT!BP80,DRAFT!BT80)&gt;0,DRAFT!BU80,""))))</f>
        <v/>
      </c>
      <c r="X78" s="3" t="str">
        <f>IF(COUNT($A78)=0,"",IF(W78="3E","3E",IF(W78="","I",LOOKUP(W78/Y$2,{0,0.4,0.45,0.5,0.55,0.6,0.65,0.7,0.75,0.8,1},{"F","D","C","C+","B-","B","B+","A-","A","A+"}))))</f>
        <v/>
      </c>
      <c r="Y78" s="2" t="str">
        <f>IF(COUNT($A78)=0,"",IF(W78="","--",IF(W78="3E","3E",LOOKUP(W78/Y$2,{0,0.4,0.45,0.5,0.55,0.6,0.65,0.7,0.75,0.8,1},{0,2,2.25,2.5,2.75,3,3.25,3.5,3.75,4}))))</f>
        <v/>
      </c>
      <c r="Z78" s="3" t="str">
        <f>IF(COUNT($A78)=0,"",IF($A78&lt;&gt;DRAFT!$B80,"ERR",IF(DRAFT!CC80="3E","3E",IF(COUNT(DRAFT!BY80,DRAFT!CC80)&gt;0,DRAFT!CD80,""))))</f>
        <v/>
      </c>
      <c r="AA78" s="3" t="str">
        <f>IF(COUNT($A78)=0,"",IF(Z78="3E","3E",IF(Z78="","I",LOOKUP(Z78/AB$2,{0,0.4,0.45,0.5,0.55,0.6,0.65,0.7,0.75,0.8,1},{"F","D","C","C+","B-","B","B+","A-","A","A+"}))))</f>
        <v/>
      </c>
      <c r="AB78" s="2" t="str">
        <f>IF(COUNT($A78)=0,"",IF(Z78="","--",IF(Z78="3E","3E",LOOKUP(Z78/AB$2,{0,0.4,0.45,0.5,0.55,0.6,0.65,0.7,0.75,0.8,1},{0,2,2.25,2.5,2.75,3,3.25,3.5,3.75,4}))))</f>
        <v/>
      </c>
      <c r="AC78" s="3" t="str">
        <f>IF(COUNT($A78)=0,"",IF($A78&lt;&gt;DRAFT!$B80,"ERR",IF(DRAFT!CF80&gt;0,DRAFT!CF80,"")))</f>
        <v/>
      </c>
      <c r="AD78" s="3" t="str">
        <f>IF(COUNT($A78)=0,"",IF(AC78="3E","3E",IF(AC78="","I",LOOKUP(AC78/AE$2,{0,0.4,0.45,0.5,0.55,0.6,0.65,0.7,0.75,0.8,1},{"F","D","C","C+","B-","B","B+","A-","A","A+"}))))</f>
        <v/>
      </c>
      <c r="AE78" s="2" t="str">
        <f>IF(COUNT($A78)=0,"",IF(AC78="","--",IF(AC78="3E","3E",LOOKUP(AC78/AE$2,{0,0.4,0.45,0.5,0.55,0.6,0.65,0.7,0.75,0.8,1},{0,2,2.25,2.5,2.75,3,3.25,3.5,3.75,4}))))</f>
        <v/>
      </c>
      <c r="AF78" s="3" t="str">
        <f>IF($A78&lt;&gt;DRAFT!$B80,"ERR",IF(OR(COUNT($A78)=0,COUNT(DRAFT!CI80:CK80,DRAFT!CM80:CO80)=0),"",CEILING(SUM(DRAFT!CL80,DRAFT!CP80),1)))</f>
        <v/>
      </c>
      <c r="AG78" s="3" t="str">
        <f>IF(COUNT($A78)=0,"",IF(AF78="3E","3E",IF(AF78="","I",LOOKUP(AF78/AH$2,{0,0.4,0.45,0.5,0.55,0.6,0.65,0.7,0.75,0.8,1},{"F","D","C","C+","B-","B","B+","A-","A","A+"}))))</f>
        <v/>
      </c>
      <c r="AH78" s="2" t="str">
        <f>IF(COUNT($A78)=0,"",IF(AF78="","--",IF(AF78="3E","3E",LOOKUP(AF78/AH$2,{0,0.4,0.45,0.5,0.55,0.6,0.65,0.7,0.75,0.8,1},{0,2,2.25,2.5,2.75,3,3.25,3.5,3.75,4}))))</f>
        <v/>
      </c>
      <c r="AI78" s="11" t="str">
        <f>IF(OR(COUNT($A78)=0,COUNT(B78:AH78)=0),"",IF(COUNTIF(B78:AH78,"3E")&gt;0,"3E",IF(DRAFT!$A80="R",TRUNC(SUMPRODUCT(RGP,RCP)/TCP,3),TRUNC((SUMPRODUCT(--(IMDGP&gt;0)*IMDGP,IMCP)+CEILING(DRAFT!$CQ80*42,0.25))/TCP,3))))</f>
        <v/>
      </c>
      <c r="AJ78" s="3" t="str">
        <f>IF(OR(COUNT($A78)=0,COUNT(B78:AH78)=0),"",IF(COUNTIF(B78:AH78,"3E")&gt;0,"3E",IF(DRAFT!$A80="R",SUMPRODUCT(--(RGP&gt;=2),RCP),SUMPRODUCT(--(IMDGP&gt;0),--(IMGP=0),IMCP)+DRAFT!$CR80)))</f>
        <v/>
      </c>
      <c r="AK78" s="3" t="str">
        <f>IF(OR(COUNT($A78)=0,COUNT(B78:AH78)=0),"",IF(COUNTIF(B78:AJ78,"3E")&gt;0,"3E",IF(AND(DRAFT!$A80="IM",OR($AI78&gt;DRAFT!$CQ80,$AJ78&gt;DRAFT!$CR80)),"IMPROVED",IF(AND(DRAFT!$A80="IM",$AI78&lt;=DRAFT!$CQ80,$AJ78&lt;=DRAFT!$CR80),"NOT IMPROVED",IF(AND(AH78&gt;=2,AI78&gt;=2,AJ78&gt;=30),"PASS","FAIL")))))</f>
        <v/>
      </c>
      <c r="AL78" s="3" t="str">
        <f t="shared" si="2"/>
        <v/>
      </c>
      <c r="AM78" s="3" t="str">
        <f t="shared" si="3"/>
        <v/>
      </c>
    </row>
    <row r="79" spans="1:39" ht="18.95" customHeight="1" x14ac:dyDescent="0.25">
      <c r="A79" s="4" t="str">
        <f>IF(DRAFT!$B81="","",DRAFT!$B81)</f>
        <v/>
      </c>
      <c r="B79" s="3" t="str">
        <f>IF(COUNT($A79)=0,"",IF($A79&lt;&gt;DRAFT!$B81,"ERR",IF(DRAFT!I81="3E","3E",IF(COUNT(DRAFT!E81,DRAFT!I81)&gt;0,DRAFT!J81,""))))</f>
        <v/>
      </c>
      <c r="C79" s="3" t="str">
        <f>IF(COUNT($A79)=0,"",IF(B79="3E","3E",IF(B79="","I",LOOKUP(B79/D$2,{0,0.4,0.45,0.5,0.55,0.6,0.65,0.7,0.75,0.8,1},{"F","D","C","C+","B-","B","B+","A-","A","A+"}))))</f>
        <v/>
      </c>
      <c r="D79" s="2" t="str">
        <f>IF(COUNT($A79)=0,"",IF(B79="","--",IF(B79="3E","3E",LOOKUP(B79/D$2,{0,0.4,0.45,0.5,0.55,0.6,0.65,0.7,0.75,0.8,1},{0,2,2.25,2.5,2.75,3,3.25,3.5,3.75,4}))))</f>
        <v/>
      </c>
      <c r="E79" s="3" t="str">
        <f>IF(COUNT($A79)=0,"",IF($A79&lt;&gt;DRAFT!$B81,"ERR",IF(DRAFT!R81="3E","3E",IF(COUNT(DRAFT!N81,DRAFT!R81)&gt;0,DRAFT!S81,""))))</f>
        <v/>
      </c>
      <c r="F79" s="3" t="str">
        <f>IF(COUNT($A79)=0,"",IF(E79="3E","3E",IF(E79="","I",LOOKUP(E79/G$2,{0,0.4,0.45,0.5,0.55,0.6,0.65,0.7,0.75,0.8,1},{"F","D","C","C+","B-","B","B+","A-","A","A+"}))))</f>
        <v/>
      </c>
      <c r="G79" s="2" t="str">
        <f>IF(COUNT($A79)=0,"",IF(E79="","--",IF(E79="3E","3E",LOOKUP(E79/G$2,{0,0.4,0.45,0.5,0.55,0.6,0.65,0.7,0.75,0.8,1},{0,2,2.25,2.5,2.75,3,3.25,3.5,3.75,4}))))</f>
        <v/>
      </c>
      <c r="H79" s="3" t="str">
        <f>IF(COUNT($A79)=0,"",IF($A79&lt;&gt;DRAFT!$B81,"ERR",IF(DRAFT!AA81="3E","3E",IF(COUNT(DRAFT!W81,DRAFT!AA81)&gt;0,DRAFT!AB81,""))))</f>
        <v/>
      </c>
      <c r="I79" s="3" t="str">
        <f>IF(COUNT($A79)=0,"",IF(H79="3E","3E",IF(H79="","I",LOOKUP(H79/J$2,{0,0.4,0.45,0.5,0.55,0.6,0.65,0.7,0.75,0.8,1},{"F","D","C","C+","B-","B","B+","A-","A","A+"}))))</f>
        <v/>
      </c>
      <c r="J79" s="2" t="str">
        <f>IF(COUNT($A79)=0,"",IF(H79="","--",IF(H79="3E","3E",LOOKUP(H79/J$2,{0,0.4,0.45,0.5,0.55,0.6,0.65,0.7,0.75,0.8,1},{0,2,2.25,2.5,2.75,3,3.25,3.5,3.75,4}))))</f>
        <v/>
      </c>
      <c r="K79" s="3" t="str">
        <f>IF(COUNT($A79)=0,"",IF($A79&lt;&gt;DRAFT!$B81,"ERR",IF(DRAFT!AJ81="3E","3E",IF(COUNT(DRAFT!AF81,DRAFT!AJ81)&gt;0,DRAFT!AK81,""))))</f>
        <v/>
      </c>
      <c r="L79" s="3" t="str">
        <f>IF(COUNT($A79)=0,"",IF(K79="3E","3E",IF(K79="","I",LOOKUP(K79/M$2,{0,0.4,0.45,0.5,0.55,0.6,0.65,0.7,0.75,0.8,1},{"F","D","C","C+","B-","B","B+","A-","A","A+"}))))</f>
        <v/>
      </c>
      <c r="M79" s="2" t="str">
        <f>IF(COUNT($A79)=0,"",IF(K79="","--",IF(K79="3E","3E",LOOKUP(K79/M$2,{0,0.4,0.45,0.5,0.55,0.6,0.65,0.7,0.75,0.8,1},{0,2,2.25,2.5,2.75,3,3.25,3.5,3.75,4}))))</f>
        <v/>
      </c>
      <c r="N79" s="3" t="str">
        <f>IF(COUNT($A79)=0,"",IF($A79&lt;&gt;DRAFT!$B81,"ERR",IF(DRAFT!AS81="3E","3E",IF(COUNT(DRAFT!AO81,DRAFT!AS81)&gt;0,DRAFT!AT81,""))))</f>
        <v/>
      </c>
      <c r="O79" s="3" t="str">
        <f>IF(COUNT($A79)=0,"",IF(N79="3E","3E",IF(N79="","I",LOOKUP(N79/P$2,{0,0.4,0.45,0.5,0.55,0.6,0.65,0.7,0.75,0.8,1},{"F","D","C","C+","B-","B","B+","A-","A","A+"}))))</f>
        <v/>
      </c>
      <c r="P79" s="2" t="str">
        <f>IF(COUNT($A79)=0,"",IF(N79="","--",IF(N79="3E","3E",LOOKUP(N79/P$2,{0,0.4,0.45,0.5,0.55,0.6,0.65,0.7,0.75,0.8,1},{0,2,2.25,2.5,2.75,3,3.25,3.5,3.75,4}))))</f>
        <v/>
      </c>
      <c r="Q79" s="3" t="str">
        <f>IF(COUNT($A79)=0,"",IF($A79&lt;&gt;DRAFT!$B81,"ERR",IF(DRAFT!BB81="3E","3E",IF(COUNT(DRAFT!AX81,DRAFT!BB81)&gt;0,DRAFT!BC81,""))))</f>
        <v/>
      </c>
      <c r="R79" s="3" t="str">
        <f>IF(COUNT($A79)=0,"",IF(Q79="3E","3E",IF(Q79="","I",LOOKUP(Q79/S$2,{0,0.4,0.45,0.5,0.55,0.6,0.65,0.7,0.75,0.8,1},{"F","D","C","C+","B-","B","B+","A-","A","A+"}))))</f>
        <v/>
      </c>
      <c r="S79" s="2" t="str">
        <f>IF(COUNT($A79)=0,"",IF(Q79="","--",IF(Q79="3E","3E",LOOKUP(Q79/S$2,{0,0.4,0.45,0.5,0.55,0.6,0.65,0.7,0.75,0.8,1},{0,2,2.25,2.5,2.75,3,3.25,3.5,3.75,4}))))</f>
        <v/>
      </c>
      <c r="T79" s="3" t="str">
        <f>IF(COUNT($A79)=0,"",IF($A79&lt;&gt;DRAFT!$B81,"ERR",IF(DRAFT!BK81="3E","3E",IF(COUNT(DRAFT!BG81,DRAFT!BK81)&gt;0,DRAFT!BL81,""))))</f>
        <v/>
      </c>
      <c r="U79" s="3" t="str">
        <f>IF(COUNT($A79)=0,"",IF(T79="3E","3E",IF(T79="","I",LOOKUP(T79/V$2,{0,0.4,0.45,0.5,0.55,0.6,0.65,0.7,0.75,0.8,1},{"F","D","C","C+","B-","B","B+","A-","A","A+"}))))</f>
        <v/>
      </c>
      <c r="V79" s="2" t="str">
        <f>IF(COUNT($A79)=0,"",IF(T79="","--",IF(T79="3E","3E",LOOKUP(T79/V$2,{0,0.4,0.45,0.5,0.55,0.6,0.65,0.7,0.75,0.8,1},{0,2,2.25,2.5,2.75,3,3.25,3.5,3.75,4}))))</f>
        <v/>
      </c>
      <c r="W79" s="3" t="str">
        <f>IF(COUNT($A79)=0,"",IF($A79&lt;&gt;DRAFT!$B81,"ERR",IF(DRAFT!BT81="3E","3E",IF(COUNT(DRAFT!BP81,DRAFT!BT81)&gt;0,DRAFT!BU81,""))))</f>
        <v/>
      </c>
      <c r="X79" s="3" t="str">
        <f>IF(COUNT($A79)=0,"",IF(W79="3E","3E",IF(W79="","I",LOOKUP(W79/Y$2,{0,0.4,0.45,0.5,0.55,0.6,0.65,0.7,0.75,0.8,1},{"F","D","C","C+","B-","B","B+","A-","A","A+"}))))</f>
        <v/>
      </c>
      <c r="Y79" s="2" t="str">
        <f>IF(COUNT($A79)=0,"",IF(W79="","--",IF(W79="3E","3E",LOOKUP(W79/Y$2,{0,0.4,0.45,0.5,0.55,0.6,0.65,0.7,0.75,0.8,1},{0,2,2.25,2.5,2.75,3,3.25,3.5,3.75,4}))))</f>
        <v/>
      </c>
      <c r="Z79" s="3" t="str">
        <f>IF(COUNT($A79)=0,"",IF($A79&lt;&gt;DRAFT!$B81,"ERR",IF(DRAFT!CC81="3E","3E",IF(COUNT(DRAFT!BY81,DRAFT!CC81)&gt;0,DRAFT!CD81,""))))</f>
        <v/>
      </c>
      <c r="AA79" s="3" t="str">
        <f>IF(COUNT($A79)=0,"",IF(Z79="3E","3E",IF(Z79="","I",LOOKUP(Z79/AB$2,{0,0.4,0.45,0.5,0.55,0.6,0.65,0.7,0.75,0.8,1},{"F","D","C","C+","B-","B","B+","A-","A","A+"}))))</f>
        <v/>
      </c>
      <c r="AB79" s="2" t="str">
        <f>IF(COUNT($A79)=0,"",IF(Z79="","--",IF(Z79="3E","3E",LOOKUP(Z79/AB$2,{0,0.4,0.45,0.5,0.55,0.6,0.65,0.7,0.75,0.8,1},{0,2,2.25,2.5,2.75,3,3.25,3.5,3.75,4}))))</f>
        <v/>
      </c>
      <c r="AC79" s="3" t="str">
        <f>IF(COUNT($A79)=0,"",IF($A79&lt;&gt;DRAFT!$B81,"ERR",IF(DRAFT!CF81&gt;0,DRAFT!CF81,"")))</f>
        <v/>
      </c>
      <c r="AD79" s="3" t="str">
        <f>IF(COUNT($A79)=0,"",IF(AC79="3E","3E",IF(AC79="","I",LOOKUP(AC79/AE$2,{0,0.4,0.45,0.5,0.55,0.6,0.65,0.7,0.75,0.8,1},{"F","D","C","C+","B-","B","B+","A-","A","A+"}))))</f>
        <v/>
      </c>
      <c r="AE79" s="2" t="str">
        <f>IF(COUNT($A79)=0,"",IF(AC79="","--",IF(AC79="3E","3E",LOOKUP(AC79/AE$2,{0,0.4,0.45,0.5,0.55,0.6,0.65,0.7,0.75,0.8,1},{0,2,2.25,2.5,2.75,3,3.25,3.5,3.75,4}))))</f>
        <v/>
      </c>
      <c r="AF79" s="3" t="str">
        <f>IF($A79&lt;&gt;DRAFT!$B81,"ERR",IF(OR(COUNT($A79)=0,COUNT(DRAFT!CI81:CK81,DRAFT!CM81:CO81)=0),"",CEILING(SUM(DRAFT!CL81,DRAFT!CP81),1)))</f>
        <v/>
      </c>
      <c r="AG79" s="3" t="str">
        <f>IF(COUNT($A79)=0,"",IF(AF79="3E","3E",IF(AF79="","I",LOOKUP(AF79/AH$2,{0,0.4,0.45,0.5,0.55,0.6,0.65,0.7,0.75,0.8,1},{"F","D","C","C+","B-","B","B+","A-","A","A+"}))))</f>
        <v/>
      </c>
      <c r="AH79" s="2" t="str">
        <f>IF(COUNT($A79)=0,"",IF(AF79="","--",IF(AF79="3E","3E",LOOKUP(AF79/AH$2,{0,0.4,0.45,0.5,0.55,0.6,0.65,0.7,0.75,0.8,1},{0,2,2.25,2.5,2.75,3,3.25,3.5,3.75,4}))))</f>
        <v/>
      </c>
      <c r="AI79" s="11" t="str">
        <f>IF(OR(COUNT($A79)=0,COUNT(B79:AH79)=0),"",IF(COUNTIF(B79:AH79,"3E")&gt;0,"3E",IF(DRAFT!$A81="R",TRUNC(SUMPRODUCT(RGP,RCP)/TCP,3),TRUNC((SUMPRODUCT(--(IMDGP&gt;0)*IMDGP,IMCP)+CEILING(DRAFT!$CQ81*42,0.25))/TCP,3))))</f>
        <v/>
      </c>
      <c r="AJ79" s="3" t="str">
        <f>IF(OR(COUNT($A79)=0,COUNT(B79:AH79)=0),"",IF(COUNTIF(B79:AH79,"3E")&gt;0,"3E",IF(DRAFT!$A81="R",SUMPRODUCT(--(RGP&gt;=2),RCP),SUMPRODUCT(--(IMDGP&gt;0),--(IMGP=0),IMCP)+DRAFT!$CR81)))</f>
        <v/>
      </c>
      <c r="AK79" s="3" t="str">
        <f>IF(OR(COUNT($A79)=0,COUNT(B79:AH79)=0),"",IF(COUNTIF(B79:AJ79,"3E")&gt;0,"3E",IF(AND(DRAFT!$A81="IM",OR($AI79&gt;DRAFT!$CQ81,$AJ79&gt;DRAFT!$CR81)),"IMPROVED",IF(AND(DRAFT!$A81="IM",$AI79&lt;=DRAFT!$CQ81,$AJ79&lt;=DRAFT!$CR81),"NOT IMPROVED",IF(AND(AH79&gt;=2,AI79&gt;=2,AJ79&gt;=30),"PASS","FAIL")))))</f>
        <v/>
      </c>
      <c r="AL79" s="3" t="str">
        <f t="shared" si="2"/>
        <v/>
      </c>
      <c r="AM79" s="3" t="str">
        <f t="shared" si="3"/>
        <v/>
      </c>
    </row>
    <row r="80" spans="1:39" ht="18.95" customHeight="1" x14ac:dyDescent="0.25">
      <c r="A80" s="4" t="str">
        <f>IF(DRAFT!$B82="","",DRAFT!$B82)</f>
        <v/>
      </c>
      <c r="B80" s="3" t="str">
        <f>IF(COUNT($A80)=0,"",IF($A80&lt;&gt;DRAFT!$B82,"ERR",IF(DRAFT!I82="3E","3E",IF(COUNT(DRAFT!E82,DRAFT!I82)&gt;0,DRAFT!J82,""))))</f>
        <v/>
      </c>
      <c r="C80" s="3" t="str">
        <f>IF(COUNT($A80)=0,"",IF(B80="3E","3E",IF(B80="","I",LOOKUP(B80/D$2,{0,0.4,0.45,0.5,0.55,0.6,0.65,0.7,0.75,0.8,1},{"F","D","C","C+","B-","B","B+","A-","A","A+"}))))</f>
        <v/>
      </c>
      <c r="D80" s="2" t="str">
        <f>IF(COUNT($A80)=0,"",IF(B80="","--",IF(B80="3E","3E",LOOKUP(B80/D$2,{0,0.4,0.45,0.5,0.55,0.6,0.65,0.7,0.75,0.8,1},{0,2,2.25,2.5,2.75,3,3.25,3.5,3.75,4}))))</f>
        <v/>
      </c>
      <c r="E80" s="3" t="str">
        <f>IF(COUNT($A80)=0,"",IF($A80&lt;&gt;DRAFT!$B82,"ERR",IF(DRAFT!R82="3E","3E",IF(COUNT(DRAFT!N82,DRAFT!R82)&gt;0,DRAFT!S82,""))))</f>
        <v/>
      </c>
      <c r="F80" s="3" t="str">
        <f>IF(COUNT($A80)=0,"",IF(E80="3E","3E",IF(E80="","I",LOOKUP(E80/G$2,{0,0.4,0.45,0.5,0.55,0.6,0.65,0.7,0.75,0.8,1},{"F","D","C","C+","B-","B","B+","A-","A","A+"}))))</f>
        <v/>
      </c>
      <c r="G80" s="2" t="str">
        <f>IF(COUNT($A80)=0,"",IF(E80="","--",IF(E80="3E","3E",LOOKUP(E80/G$2,{0,0.4,0.45,0.5,0.55,0.6,0.65,0.7,0.75,0.8,1},{0,2,2.25,2.5,2.75,3,3.25,3.5,3.75,4}))))</f>
        <v/>
      </c>
      <c r="H80" s="3" t="str">
        <f>IF(COUNT($A80)=0,"",IF($A80&lt;&gt;DRAFT!$B82,"ERR",IF(DRAFT!AA82="3E","3E",IF(COUNT(DRAFT!W82,DRAFT!AA82)&gt;0,DRAFT!AB82,""))))</f>
        <v/>
      </c>
      <c r="I80" s="3" t="str">
        <f>IF(COUNT($A80)=0,"",IF(H80="3E","3E",IF(H80="","I",LOOKUP(H80/J$2,{0,0.4,0.45,0.5,0.55,0.6,0.65,0.7,0.75,0.8,1},{"F","D","C","C+","B-","B","B+","A-","A","A+"}))))</f>
        <v/>
      </c>
      <c r="J80" s="2" t="str">
        <f>IF(COUNT($A80)=0,"",IF(H80="","--",IF(H80="3E","3E",LOOKUP(H80/J$2,{0,0.4,0.45,0.5,0.55,0.6,0.65,0.7,0.75,0.8,1},{0,2,2.25,2.5,2.75,3,3.25,3.5,3.75,4}))))</f>
        <v/>
      </c>
      <c r="K80" s="3" t="str">
        <f>IF(COUNT($A80)=0,"",IF($A80&lt;&gt;DRAFT!$B82,"ERR",IF(DRAFT!AJ82="3E","3E",IF(COUNT(DRAFT!AF82,DRAFT!AJ82)&gt;0,DRAFT!AK82,""))))</f>
        <v/>
      </c>
      <c r="L80" s="3" t="str">
        <f>IF(COUNT($A80)=0,"",IF(K80="3E","3E",IF(K80="","I",LOOKUP(K80/M$2,{0,0.4,0.45,0.5,0.55,0.6,0.65,0.7,0.75,0.8,1},{"F","D","C","C+","B-","B","B+","A-","A","A+"}))))</f>
        <v/>
      </c>
      <c r="M80" s="2" t="str">
        <f>IF(COUNT($A80)=0,"",IF(K80="","--",IF(K80="3E","3E",LOOKUP(K80/M$2,{0,0.4,0.45,0.5,0.55,0.6,0.65,0.7,0.75,0.8,1},{0,2,2.25,2.5,2.75,3,3.25,3.5,3.75,4}))))</f>
        <v/>
      </c>
      <c r="N80" s="3" t="str">
        <f>IF(COUNT($A80)=0,"",IF($A80&lt;&gt;DRAFT!$B82,"ERR",IF(DRAFT!AS82="3E","3E",IF(COUNT(DRAFT!AO82,DRAFT!AS82)&gt;0,DRAFT!AT82,""))))</f>
        <v/>
      </c>
      <c r="O80" s="3" t="str">
        <f>IF(COUNT($A80)=0,"",IF(N80="3E","3E",IF(N80="","I",LOOKUP(N80/P$2,{0,0.4,0.45,0.5,0.55,0.6,0.65,0.7,0.75,0.8,1},{"F","D","C","C+","B-","B","B+","A-","A","A+"}))))</f>
        <v/>
      </c>
      <c r="P80" s="2" t="str">
        <f>IF(COUNT($A80)=0,"",IF(N80="","--",IF(N80="3E","3E",LOOKUP(N80/P$2,{0,0.4,0.45,0.5,0.55,0.6,0.65,0.7,0.75,0.8,1},{0,2,2.25,2.5,2.75,3,3.25,3.5,3.75,4}))))</f>
        <v/>
      </c>
      <c r="Q80" s="3" t="str">
        <f>IF(COUNT($A80)=0,"",IF($A80&lt;&gt;DRAFT!$B82,"ERR",IF(DRAFT!BB82="3E","3E",IF(COUNT(DRAFT!AX82,DRAFT!BB82)&gt;0,DRAFT!BC82,""))))</f>
        <v/>
      </c>
      <c r="R80" s="3" t="str">
        <f>IF(COUNT($A80)=0,"",IF(Q80="3E","3E",IF(Q80="","I",LOOKUP(Q80/S$2,{0,0.4,0.45,0.5,0.55,0.6,0.65,0.7,0.75,0.8,1},{"F","D","C","C+","B-","B","B+","A-","A","A+"}))))</f>
        <v/>
      </c>
      <c r="S80" s="2" t="str">
        <f>IF(COUNT($A80)=0,"",IF(Q80="","--",IF(Q80="3E","3E",LOOKUP(Q80/S$2,{0,0.4,0.45,0.5,0.55,0.6,0.65,0.7,0.75,0.8,1},{0,2,2.25,2.5,2.75,3,3.25,3.5,3.75,4}))))</f>
        <v/>
      </c>
      <c r="T80" s="3" t="str">
        <f>IF(COUNT($A80)=0,"",IF($A80&lt;&gt;DRAFT!$B82,"ERR",IF(DRAFT!BK82="3E","3E",IF(COUNT(DRAFT!BG82,DRAFT!BK82)&gt;0,DRAFT!BL82,""))))</f>
        <v/>
      </c>
      <c r="U80" s="3" t="str">
        <f>IF(COUNT($A80)=0,"",IF(T80="3E","3E",IF(T80="","I",LOOKUP(T80/V$2,{0,0.4,0.45,0.5,0.55,0.6,0.65,0.7,0.75,0.8,1},{"F","D","C","C+","B-","B","B+","A-","A","A+"}))))</f>
        <v/>
      </c>
      <c r="V80" s="2" t="str">
        <f>IF(COUNT($A80)=0,"",IF(T80="","--",IF(T80="3E","3E",LOOKUP(T80/V$2,{0,0.4,0.45,0.5,0.55,0.6,0.65,0.7,0.75,0.8,1},{0,2,2.25,2.5,2.75,3,3.25,3.5,3.75,4}))))</f>
        <v/>
      </c>
      <c r="W80" s="3" t="str">
        <f>IF(COUNT($A80)=0,"",IF($A80&lt;&gt;DRAFT!$B82,"ERR",IF(DRAFT!BT82="3E","3E",IF(COUNT(DRAFT!BP82,DRAFT!BT82)&gt;0,DRAFT!BU82,""))))</f>
        <v/>
      </c>
      <c r="X80" s="3" t="str">
        <f>IF(COUNT($A80)=0,"",IF(W80="3E","3E",IF(W80="","I",LOOKUP(W80/Y$2,{0,0.4,0.45,0.5,0.55,0.6,0.65,0.7,0.75,0.8,1},{"F","D","C","C+","B-","B","B+","A-","A","A+"}))))</f>
        <v/>
      </c>
      <c r="Y80" s="2" t="str">
        <f>IF(COUNT($A80)=0,"",IF(W80="","--",IF(W80="3E","3E",LOOKUP(W80/Y$2,{0,0.4,0.45,0.5,0.55,0.6,0.65,0.7,0.75,0.8,1},{0,2,2.25,2.5,2.75,3,3.25,3.5,3.75,4}))))</f>
        <v/>
      </c>
      <c r="Z80" s="3" t="str">
        <f>IF(COUNT($A80)=0,"",IF($A80&lt;&gt;DRAFT!$B82,"ERR",IF(DRAFT!CC82="3E","3E",IF(COUNT(DRAFT!BY82,DRAFT!CC82)&gt;0,DRAFT!CD82,""))))</f>
        <v/>
      </c>
      <c r="AA80" s="3" t="str">
        <f>IF(COUNT($A80)=0,"",IF(Z80="3E","3E",IF(Z80="","I",LOOKUP(Z80/AB$2,{0,0.4,0.45,0.5,0.55,0.6,0.65,0.7,0.75,0.8,1},{"F","D","C","C+","B-","B","B+","A-","A","A+"}))))</f>
        <v/>
      </c>
      <c r="AB80" s="2" t="str">
        <f>IF(COUNT($A80)=0,"",IF(Z80="","--",IF(Z80="3E","3E",LOOKUP(Z80/AB$2,{0,0.4,0.45,0.5,0.55,0.6,0.65,0.7,0.75,0.8,1},{0,2,2.25,2.5,2.75,3,3.25,3.5,3.75,4}))))</f>
        <v/>
      </c>
      <c r="AC80" s="3" t="str">
        <f>IF(COUNT($A80)=0,"",IF($A80&lt;&gt;DRAFT!$B82,"ERR",IF(DRAFT!CF82&gt;0,DRAFT!CF82,"")))</f>
        <v/>
      </c>
      <c r="AD80" s="3" t="str">
        <f>IF(COUNT($A80)=0,"",IF(AC80="3E","3E",IF(AC80="","I",LOOKUP(AC80/AE$2,{0,0.4,0.45,0.5,0.55,0.6,0.65,0.7,0.75,0.8,1},{"F","D","C","C+","B-","B","B+","A-","A","A+"}))))</f>
        <v/>
      </c>
      <c r="AE80" s="2" t="str">
        <f>IF(COUNT($A80)=0,"",IF(AC80="","--",IF(AC80="3E","3E",LOOKUP(AC80/AE$2,{0,0.4,0.45,0.5,0.55,0.6,0.65,0.7,0.75,0.8,1},{0,2,2.25,2.5,2.75,3,3.25,3.5,3.75,4}))))</f>
        <v/>
      </c>
      <c r="AF80" s="3" t="str">
        <f>IF($A80&lt;&gt;DRAFT!$B82,"ERR",IF(OR(COUNT($A80)=0,COUNT(DRAFT!CI82:CK82,DRAFT!CM82:CO82)=0),"",CEILING(SUM(DRAFT!CL82,DRAFT!CP82),1)))</f>
        <v/>
      </c>
      <c r="AG80" s="3" t="str">
        <f>IF(COUNT($A80)=0,"",IF(AF80="3E","3E",IF(AF80="","I",LOOKUP(AF80/AH$2,{0,0.4,0.45,0.5,0.55,0.6,0.65,0.7,0.75,0.8,1},{"F","D","C","C+","B-","B","B+","A-","A","A+"}))))</f>
        <v/>
      </c>
      <c r="AH80" s="2" t="str">
        <f>IF(COUNT($A80)=0,"",IF(AF80="","--",IF(AF80="3E","3E",LOOKUP(AF80/AH$2,{0,0.4,0.45,0.5,0.55,0.6,0.65,0.7,0.75,0.8,1},{0,2,2.25,2.5,2.75,3,3.25,3.5,3.75,4}))))</f>
        <v/>
      </c>
      <c r="AI80" s="11" t="str">
        <f>IF(OR(COUNT($A80)=0,COUNT(B80:AH80)=0),"",IF(COUNTIF(B80:AH80,"3E")&gt;0,"3E",IF(DRAFT!$A82="R",TRUNC(SUMPRODUCT(RGP,RCP)/TCP,3),TRUNC((SUMPRODUCT(--(IMDGP&gt;0)*IMDGP,IMCP)+CEILING(DRAFT!$CQ82*42,0.25))/TCP,3))))</f>
        <v/>
      </c>
      <c r="AJ80" s="3" t="str">
        <f>IF(OR(COUNT($A80)=0,COUNT(B80:AH80)=0),"",IF(COUNTIF(B80:AH80,"3E")&gt;0,"3E",IF(DRAFT!$A82="R",SUMPRODUCT(--(RGP&gt;=2),RCP),SUMPRODUCT(--(IMDGP&gt;0),--(IMGP=0),IMCP)+DRAFT!$CR82)))</f>
        <v/>
      </c>
      <c r="AK80" s="3" t="str">
        <f>IF(OR(COUNT($A80)=0,COUNT(B80:AH80)=0),"",IF(COUNTIF(B80:AJ80,"3E")&gt;0,"3E",IF(AND(DRAFT!$A82="IM",OR($AI80&gt;DRAFT!$CQ82,$AJ80&gt;DRAFT!$CR82)),"IMPROVED",IF(AND(DRAFT!$A82="IM",$AI80&lt;=DRAFT!$CQ82,$AJ80&lt;=DRAFT!$CR82),"NOT IMPROVED",IF(AND(AH80&gt;=2,AI80&gt;=2,AJ80&gt;=30),"PASS","FAIL")))))</f>
        <v/>
      </c>
      <c r="AL80" s="3" t="str">
        <f t="shared" si="2"/>
        <v/>
      </c>
      <c r="AM80" s="3" t="str">
        <f t="shared" si="3"/>
        <v/>
      </c>
    </row>
    <row r="81" spans="1:39" ht="18.95" customHeight="1" x14ac:dyDescent="0.25">
      <c r="A81" s="4" t="str">
        <f>IF(DRAFT!$B83="","",DRAFT!$B83)</f>
        <v/>
      </c>
      <c r="B81" s="3" t="str">
        <f>IF(COUNT($A81)=0,"",IF($A81&lt;&gt;DRAFT!$B83,"ERR",IF(DRAFT!I83="3E","3E",IF(COUNT(DRAFT!E83,DRAFT!I83)&gt;0,DRAFT!J83,""))))</f>
        <v/>
      </c>
      <c r="C81" s="3" t="str">
        <f>IF(COUNT($A81)=0,"",IF(B81="3E","3E",IF(B81="","I",LOOKUP(B81/D$2,{0,0.4,0.45,0.5,0.55,0.6,0.65,0.7,0.75,0.8,1},{"F","D","C","C+","B-","B","B+","A-","A","A+"}))))</f>
        <v/>
      </c>
      <c r="D81" s="2" t="str">
        <f>IF(COUNT($A81)=0,"",IF(B81="","--",IF(B81="3E","3E",LOOKUP(B81/D$2,{0,0.4,0.45,0.5,0.55,0.6,0.65,0.7,0.75,0.8,1},{0,2,2.25,2.5,2.75,3,3.25,3.5,3.75,4}))))</f>
        <v/>
      </c>
      <c r="E81" s="3" t="str">
        <f>IF(COUNT($A81)=0,"",IF($A81&lt;&gt;DRAFT!$B83,"ERR",IF(DRAFT!R83="3E","3E",IF(COUNT(DRAFT!N83,DRAFT!R83)&gt;0,DRAFT!S83,""))))</f>
        <v/>
      </c>
      <c r="F81" s="3" t="str">
        <f>IF(COUNT($A81)=0,"",IF(E81="3E","3E",IF(E81="","I",LOOKUP(E81/G$2,{0,0.4,0.45,0.5,0.55,0.6,0.65,0.7,0.75,0.8,1},{"F","D","C","C+","B-","B","B+","A-","A","A+"}))))</f>
        <v/>
      </c>
      <c r="G81" s="2" t="str">
        <f>IF(COUNT($A81)=0,"",IF(E81="","--",IF(E81="3E","3E",LOOKUP(E81/G$2,{0,0.4,0.45,0.5,0.55,0.6,0.65,0.7,0.75,0.8,1},{0,2,2.25,2.5,2.75,3,3.25,3.5,3.75,4}))))</f>
        <v/>
      </c>
      <c r="H81" s="3" t="str">
        <f>IF(COUNT($A81)=0,"",IF($A81&lt;&gt;DRAFT!$B83,"ERR",IF(DRAFT!AA83="3E","3E",IF(COUNT(DRAFT!W83,DRAFT!AA83)&gt;0,DRAFT!AB83,""))))</f>
        <v/>
      </c>
      <c r="I81" s="3" t="str">
        <f>IF(COUNT($A81)=0,"",IF(H81="3E","3E",IF(H81="","I",LOOKUP(H81/J$2,{0,0.4,0.45,0.5,0.55,0.6,0.65,0.7,0.75,0.8,1},{"F","D","C","C+","B-","B","B+","A-","A","A+"}))))</f>
        <v/>
      </c>
      <c r="J81" s="2" t="str">
        <f>IF(COUNT($A81)=0,"",IF(H81="","--",IF(H81="3E","3E",LOOKUP(H81/J$2,{0,0.4,0.45,0.5,0.55,0.6,0.65,0.7,0.75,0.8,1},{0,2,2.25,2.5,2.75,3,3.25,3.5,3.75,4}))))</f>
        <v/>
      </c>
      <c r="K81" s="3" t="str">
        <f>IF(COUNT($A81)=0,"",IF($A81&lt;&gt;DRAFT!$B83,"ERR",IF(DRAFT!AJ83="3E","3E",IF(COUNT(DRAFT!AF83,DRAFT!AJ83)&gt;0,DRAFT!AK83,""))))</f>
        <v/>
      </c>
      <c r="L81" s="3" t="str">
        <f>IF(COUNT($A81)=0,"",IF(K81="3E","3E",IF(K81="","I",LOOKUP(K81/M$2,{0,0.4,0.45,0.5,0.55,0.6,0.65,0.7,0.75,0.8,1},{"F","D","C","C+","B-","B","B+","A-","A","A+"}))))</f>
        <v/>
      </c>
      <c r="M81" s="2" t="str">
        <f>IF(COUNT($A81)=0,"",IF(K81="","--",IF(K81="3E","3E",LOOKUP(K81/M$2,{0,0.4,0.45,0.5,0.55,0.6,0.65,0.7,0.75,0.8,1},{0,2,2.25,2.5,2.75,3,3.25,3.5,3.75,4}))))</f>
        <v/>
      </c>
      <c r="N81" s="3" t="str">
        <f>IF(COUNT($A81)=0,"",IF($A81&lt;&gt;DRAFT!$B83,"ERR",IF(DRAFT!AS83="3E","3E",IF(COUNT(DRAFT!AO83,DRAFT!AS83)&gt;0,DRAFT!AT83,""))))</f>
        <v/>
      </c>
      <c r="O81" s="3" t="str">
        <f>IF(COUNT($A81)=0,"",IF(N81="3E","3E",IF(N81="","I",LOOKUP(N81/P$2,{0,0.4,0.45,0.5,0.55,0.6,0.65,0.7,0.75,0.8,1},{"F","D","C","C+","B-","B","B+","A-","A","A+"}))))</f>
        <v/>
      </c>
      <c r="P81" s="2" t="str">
        <f>IF(COUNT($A81)=0,"",IF(N81="","--",IF(N81="3E","3E",LOOKUP(N81/P$2,{0,0.4,0.45,0.5,0.55,0.6,0.65,0.7,0.75,0.8,1},{0,2,2.25,2.5,2.75,3,3.25,3.5,3.75,4}))))</f>
        <v/>
      </c>
      <c r="Q81" s="3" t="str">
        <f>IF(COUNT($A81)=0,"",IF($A81&lt;&gt;DRAFT!$B83,"ERR",IF(DRAFT!BB83="3E","3E",IF(COUNT(DRAFT!AX83,DRAFT!BB83)&gt;0,DRAFT!BC83,""))))</f>
        <v/>
      </c>
      <c r="R81" s="3" t="str">
        <f>IF(COUNT($A81)=0,"",IF(Q81="3E","3E",IF(Q81="","I",LOOKUP(Q81/S$2,{0,0.4,0.45,0.5,0.55,0.6,0.65,0.7,0.75,0.8,1},{"F","D","C","C+","B-","B","B+","A-","A","A+"}))))</f>
        <v/>
      </c>
      <c r="S81" s="2" t="str">
        <f>IF(COUNT($A81)=0,"",IF(Q81="","--",IF(Q81="3E","3E",LOOKUP(Q81/S$2,{0,0.4,0.45,0.5,0.55,0.6,0.65,0.7,0.75,0.8,1},{0,2,2.25,2.5,2.75,3,3.25,3.5,3.75,4}))))</f>
        <v/>
      </c>
      <c r="T81" s="3" t="str">
        <f>IF(COUNT($A81)=0,"",IF($A81&lt;&gt;DRAFT!$B83,"ERR",IF(DRAFT!BK83="3E","3E",IF(COUNT(DRAFT!BG83,DRAFT!BK83)&gt;0,DRAFT!BL83,""))))</f>
        <v/>
      </c>
      <c r="U81" s="3" t="str">
        <f>IF(COUNT($A81)=0,"",IF(T81="3E","3E",IF(T81="","I",LOOKUP(T81/V$2,{0,0.4,0.45,0.5,0.55,0.6,0.65,0.7,0.75,0.8,1},{"F","D","C","C+","B-","B","B+","A-","A","A+"}))))</f>
        <v/>
      </c>
      <c r="V81" s="2" t="str">
        <f>IF(COUNT($A81)=0,"",IF(T81="","--",IF(T81="3E","3E",LOOKUP(T81/V$2,{0,0.4,0.45,0.5,0.55,0.6,0.65,0.7,0.75,0.8,1},{0,2,2.25,2.5,2.75,3,3.25,3.5,3.75,4}))))</f>
        <v/>
      </c>
      <c r="W81" s="3" t="str">
        <f>IF(COUNT($A81)=0,"",IF($A81&lt;&gt;DRAFT!$B83,"ERR",IF(DRAFT!BT83="3E","3E",IF(COUNT(DRAFT!BP83,DRAFT!BT83)&gt;0,DRAFT!BU83,""))))</f>
        <v/>
      </c>
      <c r="X81" s="3" t="str">
        <f>IF(COUNT($A81)=0,"",IF(W81="3E","3E",IF(W81="","I",LOOKUP(W81/Y$2,{0,0.4,0.45,0.5,0.55,0.6,0.65,0.7,0.75,0.8,1},{"F","D","C","C+","B-","B","B+","A-","A","A+"}))))</f>
        <v/>
      </c>
      <c r="Y81" s="2" t="str">
        <f>IF(COUNT($A81)=0,"",IF(W81="","--",IF(W81="3E","3E",LOOKUP(W81/Y$2,{0,0.4,0.45,0.5,0.55,0.6,0.65,0.7,0.75,0.8,1},{0,2,2.25,2.5,2.75,3,3.25,3.5,3.75,4}))))</f>
        <v/>
      </c>
      <c r="Z81" s="3" t="str">
        <f>IF(COUNT($A81)=0,"",IF($A81&lt;&gt;DRAFT!$B83,"ERR",IF(DRAFT!CC83="3E","3E",IF(COUNT(DRAFT!BY83,DRAFT!CC83)&gt;0,DRAFT!CD83,""))))</f>
        <v/>
      </c>
      <c r="AA81" s="3" t="str">
        <f>IF(COUNT($A81)=0,"",IF(Z81="3E","3E",IF(Z81="","I",LOOKUP(Z81/AB$2,{0,0.4,0.45,0.5,0.55,0.6,0.65,0.7,0.75,0.8,1},{"F","D","C","C+","B-","B","B+","A-","A","A+"}))))</f>
        <v/>
      </c>
      <c r="AB81" s="2" t="str">
        <f>IF(COUNT($A81)=0,"",IF(Z81="","--",IF(Z81="3E","3E",LOOKUP(Z81/AB$2,{0,0.4,0.45,0.5,0.55,0.6,0.65,0.7,0.75,0.8,1},{0,2,2.25,2.5,2.75,3,3.25,3.5,3.75,4}))))</f>
        <v/>
      </c>
      <c r="AC81" s="3" t="str">
        <f>IF(COUNT($A81)=0,"",IF($A81&lt;&gt;DRAFT!$B83,"ERR",IF(DRAFT!CF83&gt;0,DRAFT!CF83,"")))</f>
        <v/>
      </c>
      <c r="AD81" s="3" t="str">
        <f>IF(COUNT($A81)=0,"",IF(AC81="3E","3E",IF(AC81="","I",LOOKUP(AC81/AE$2,{0,0.4,0.45,0.5,0.55,0.6,0.65,0.7,0.75,0.8,1},{"F","D","C","C+","B-","B","B+","A-","A","A+"}))))</f>
        <v/>
      </c>
      <c r="AE81" s="2" t="str">
        <f>IF(COUNT($A81)=0,"",IF(AC81="","--",IF(AC81="3E","3E",LOOKUP(AC81/AE$2,{0,0.4,0.45,0.5,0.55,0.6,0.65,0.7,0.75,0.8,1},{0,2,2.25,2.5,2.75,3,3.25,3.5,3.75,4}))))</f>
        <v/>
      </c>
      <c r="AF81" s="3" t="str">
        <f>IF($A81&lt;&gt;DRAFT!$B83,"ERR",IF(OR(COUNT($A81)=0,COUNT(DRAFT!CI83:CK83,DRAFT!CM83:CO83)=0),"",CEILING(SUM(DRAFT!CL83,DRAFT!CP83),1)))</f>
        <v/>
      </c>
      <c r="AG81" s="3" t="str">
        <f>IF(COUNT($A81)=0,"",IF(AF81="3E","3E",IF(AF81="","I",LOOKUP(AF81/AH$2,{0,0.4,0.45,0.5,0.55,0.6,0.65,0.7,0.75,0.8,1},{"F","D","C","C+","B-","B","B+","A-","A","A+"}))))</f>
        <v/>
      </c>
      <c r="AH81" s="2" t="str">
        <f>IF(COUNT($A81)=0,"",IF(AF81="","--",IF(AF81="3E","3E",LOOKUP(AF81/AH$2,{0,0.4,0.45,0.5,0.55,0.6,0.65,0.7,0.75,0.8,1},{0,2,2.25,2.5,2.75,3,3.25,3.5,3.75,4}))))</f>
        <v/>
      </c>
      <c r="AI81" s="11" t="str">
        <f>IF(OR(COUNT($A81)=0,COUNT(B81:AH81)=0),"",IF(COUNTIF(B81:AH81,"3E")&gt;0,"3E",IF(DRAFT!$A83="R",TRUNC(SUMPRODUCT(RGP,RCP)/TCP,3),TRUNC((SUMPRODUCT(--(IMDGP&gt;0)*IMDGP,IMCP)+CEILING(DRAFT!$CQ83*42,0.25))/TCP,3))))</f>
        <v/>
      </c>
      <c r="AJ81" s="3" t="str">
        <f>IF(OR(COUNT($A81)=0,COUNT(B81:AH81)=0),"",IF(COUNTIF(B81:AH81,"3E")&gt;0,"3E",IF(DRAFT!$A83="R",SUMPRODUCT(--(RGP&gt;=2),RCP),SUMPRODUCT(--(IMDGP&gt;0),--(IMGP=0),IMCP)+DRAFT!$CR83)))</f>
        <v/>
      </c>
      <c r="AK81" s="3" t="str">
        <f>IF(OR(COUNT($A81)=0,COUNT(B81:AH81)=0),"",IF(COUNTIF(B81:AJ81,"3E")&gt;0,"3E",IF(AND(DRAFT!$A83="IM",OR($AI81&gt;DRAFT!$CQ83,$AJ81&gt;DRAFT!$CR83)),"IMPROVED",IF(AND(DRAFT!$A83="IM",$AI81&lt;=DRAFT!$CQ83,$AJ81&lt;=DRAFT!$CR83),"NOT IMPROVED",IF(AND(AH81&gt;=2,AI81&gt;=2,AJ81&gt;=30),"PASS","FAIL")))))</f>
        <v/>
      </c>
      <c r="AL81" s="3" t="str">
        <f t="shared" si="2"/>
        <v/>
      </c>
      <c r="AM81" s="3" t="str">
        <f t="shared" si="3"/>
        <v/>
      </c>
    </row>
    <row r="82" spans="1:39" ht="18.95" customHeight="1" x14ac:dyDescent="0.25">
      <c r="A82" s="4" t="str">
        <f>IF(DRAFT!$B84="","",DRAFT!$B84)</f>
        <v/>
      </c>
      <c r="B82" s="3" t="str">
        <f>IF(COUNT($A82)=0,"",IF($A82&lt;&gt;DRAFT!$B84,"ERR",IF(DRAFT!I84="3E","3E",IF(COUNT(DRAFT!E84,DRAFT!I84)&gt;0,DRAFT!J84,""))))</f>
        <v/>
      </c>
      <c r="C82" s="3" t="str">
        <f>IF(COUNT($A82)=0,"",IF(B82="3E","3E",IF(B82="","I",LOOKUP(B82/D$2,{0,0.4,0.45,0.5,0.55,0.6,0.65,0.7,0.75,0.8,1},{"F","D","C","C+","B-","B","B+","A-","A","A+"}))))</f>
        <v/>
      </c>
      <c r="D82" s="2" t="str">
        <f>IF(COUNT($A82)=0,"",IF(B82="","--",IF(B82="3E","3E",LOOKUP(B82/D$2,{0,0.4,0.45,0.5,0.55,0.6,0.65,0.7,0.75,0.8,1},{0,2,2.25,2.5,2.75,3,3.25,3.5,3.75,4}))))</f>
        <v/>
      </c>
      <c r="E82" s="3" t="str">
        <f>IF(COUNT($A82)=0,"",IF($A82&lt;&gt;DRAFT!$B84,"ERR",IF(DRAFT!R84="3E","3E",IF(COUNT(DRAFT!N84,DRAFT!R84)&gt;0,DRAFT!S84,""))))</f>
        <v/>
      </c>
      <c r="F82" s="3" t="str">
        <f>IF(COUNT($A82)=0,"",IF(E82="3E","3E",IF(E82="","I",LOOKUP(E82/G$2,{0,0.4,0.45,0.5,0.55,0.6,0.65,0.7,0.75,0.8,1},{"F","D","C","C+","B-","B","B+","A-","A","A+"}))))</f>
        <v/>
      </c>
      <c r="G82" s="2" t="str">
        <f>IF(COUNT($A82)=0,"",IF(E82="","--",IF(E82="3E","3E",LOOKUP(E82/G$2,{0,0.4,0.45,0.5,0.55,0.6,0.65,0.7,0.75,0.8,1},{0,2,2.25,2.5,2.75,3,3.25,3.5,3.75,4}))))</f>
        <v/>
      </c>
      <c r="H82" s="3" t="str">
        <f>IF(COUNT($A82)=0,"",IF($A82&lt;&gt;DRAFT!$B84,"ERR",IF(DRAFT!AA84="3E","3E",IF(COUNT(DRAFT!W84,DRAFT!AA84)&gt;0,DRAFT!AB84,""))))</f>
        <v/>
      </c>
      <c r="I82" s="3" t="str">
        <f>IF(COUNT($A82)=0,"",IF(H82="3E","3E",IF(H82="","I",LOOKUP(H82/J$2,{0,0.4,0.45,0.5,0.55,0.6,0.65,0.7,0.75,0.8,1},{"F","D","C","C+","B-","B","B+","A-","A","A+"}))))</f>
        <v/>
      </c>
      <c r="J82" s="2" t="str">
        <f>IF(COUNT($A82)=0,"",IF(H82="","--",IF(H82="3E","3E",LOOKUP(H82/J$2,{0,0.4,0.45,0.5,0.55,0.6,0.65,0.7,0.75,0.8,1},{0,2,2.25,2.5,2.75,3,3.25,3.5,3.75,4}))))</f>
        <v/>
      </c>
      <c r="K82" s="3" t="str">
        <f>IF(COUNT($A82)=0,"",IF($A82&lt;&gt;DRAFT!$B84,"ERR",IF(DRAFT!AJ84="3E","3E",IF(COUNT(DRAFT!AF84,DRAFT!AJ84)&gt;0,DRAFT!AK84,""))))</f>
        <v/>
      </c>
      <c r="L82" s="3" t="str">
        <f>IF(COUNT($A82)=0,"",IF(K82="3E","3E",IF(K82="","I",LOOKUP(K82/M$2,{0,0.4,0.45,0.5,0.55,0.6,0.65,0.7,0.75,0.8,1},{"F","D","C","C+","B-","B","B+","A-","A","A+"}))))</f>
        <v/>
      </c>
      <c r="M82" s="2" t="str">
        <f>IF(COUNT($A82)=0,"",IF(K82="","--",IF(K82="3E","3E",LOOKUP(K82/M$2,{0,0.4,0.45,0.5,0.55,0.6,0.65,0.7,0.75,0.8,1},{0,2,2.25,2.5,2.75,3,3.25,3.5,3.75,4}))))</f>
        <v/>
      </c>
      <c r="N82" s="3" t="str">
        <f>IF(COUNT($A82)=0,"",IF($A82&lt;&gt;DRAFT!$B84,"ERR",IF(DRAFT!AS84="3E","3E",IF(COUNT(DRAFT!AO84,DRAFT!AS84)&gt;0,DRAFT!AT84,""))))</f>
        <v/>
      </c>
      <c r="O82" s="3" t="str">
        <f>IF(COUNT($A82)=0,"",IF(N82="3E","3E",IF(N82="","I",LOOKUP(N82/P$2,{0,0.4,0.45,0.5,0.55,0.6,0.65,0.7,0.75,0.8,1},{"F","D","C","C+","B-","B","B+","A-","A","A+"}))))</f>
        <v/>
      </c>
      <c r="P82" s="2" t="str">
        <f>IF(COUNT($A82)=0,"",IF(N82="","--",IF(N82="3E","3E",LOOKUP(N82/P$2,{0,0.4,0.45,0.5,0.55,0.6,0.65,0.7,0.75,0.8,1},{0,2,2.25,2.5,2.75,3,3.25,3.5,3.75,4}))))</f>
        <v/>
      </c>
      <c r="Q82" s="3" t="str">
        <f>IF(COUNT($A82)=0,"",IF($A82&lt;&gt;DRAFT!$B84,"ERR",IF(DRAFT!BB84="3E","3E",IF(COUNT(DRAFT!AX84,DRAFT!BB84)&gt;0,DRAFT!BC84,""))))</f>
        <v/>
      </c>
      <c r="R82" s="3" t="str">
        <f>IF(COUNT($A82)=0,"",IF(Q82="3E","3E",IF(Q82="","I",LOOKUP(Q82/S$2,{0,0.4,0.45,0.5,0.55,0.6,0.65,0.7,0.75,0.8,1},{"F","D","C","C+","B-","B","B+","A-","A","A+"}))))</f>
        <v/>
      </c>
      <c r="S82" s="2" t="str">
        <f>IF(COUNT($A82)=0,"",IF(Q82="","--",IF(Q82="3E","3E",LOOKUP(Q82/S$2,{0,0.4,0.45,0.5,0.55,0.6,0.65,0.7,0.75,0.8,1},{0,2,2.25,2.5,2.75,3,3.25,3.5,3.75,4}))))</f>
        <v/>
      </c>
      <c r="T82" s="3" t="str">
        <f>IF(COUNT($A82)=0,"",IF($A82&lt;&gt;DRAFT!$B84,"ERR",IF(DRAFT!BK84="3E","3E",IF(COUNT(DRAFT!BG84,DRAFT!BK84)&gt;0,DRAFT!BL84,""))))</f>
        <v/>
      </c>
      <c r="U82" s="3" t="str">
        <f>IF(COUNT($A82)=0,"",IF(T82="3E","3E",IF(T82="","I",LOOKUP(T82/V$2,{0,0.4,0.45,0.5,0.55,0.6,0.65,0.7,0.75,0.8,1},{"F","D","C","C+","B-","B","B+","A-","A","A+"}))))</f>
        <v/>
      </c>
      <c r="V82" s="2" t="str">
        <f>IF(COUNT($A82)=0,"",IF(T82="","--",IF(T82="3E","3E",LOOKUP(T82/V$2,{0,0.4,0.45,0.5,0.55,0.6,0.65,0.7,0.75,0.8,1},{0,2,2.25,2.5,2.75,3,3.25,3.5,3.75,4}))))</f>
        <v/>
      </c>
      <c r="W82" s="3" t="str">
        <f>IF(COUNT($A82)=0,"",IF($A82&lt;&gt;DRAFT!$B84,"ERR",IF(DRAFT!BT84="3E","3E",IF(COUNT(DRAFT!BP84,DRAFT!BT84)&gt;0,DRAFT!BU84,""))))</f>
        <v/>
      </c>
      <c r="X82" s="3" t="str">
        <f>IF(COUNT($A82)=0,"",IF(W82="3E","3E",IF(W82="","I",LOOKUP(W82/Y$2,{0,0.4,0.45,0.5,0.55,0.6,0.65,0.7,0.75,0.8,1},{"F","D","C","C+","B-","B","B+","A-","A","A+"}))))</f>
        <v/>
      </c>
      <c r="Y82" s="2" t="str">
        <f>IF(COUNT($A82)=0,"",IF(W82="","--",IF(W82="3E","3E",LOOKUP(W82/Y$2,{0,0.4,0.45,0.5,0.55,0.6,0.65,0.7,0.75,0.8,1},{0,2,2.25,2.5,2.75,3,3.25,3.5,3.75,4}))))</f>
        <v/>
      </c>
      <c r="Z82" s="3" t="str">
        <f>IF(COUNT($A82)=0,"",IF($A82&lt;&gt;DRAFT!$B84,"ERR",IF(DRAFT!CC84="3E","3E",IF(COUNT(DRAFT!BY84,DRAFT!CC84)&gt;0,DRAFT!CD84,""))))</f>
        <v/>
      </c>
      <c r="AA82" s="3" t="str">
        <f>IF(COUNT($A82)=0,"",IF(Z82="3E","3E",IF(Z82="","I",LOOKUP(Z82/AB$2,{0,0.4,0.45,0.5,0.55,0.6,0.65,0.7,0.75,0.8,1},{"F","D","C","C+","B-","B","B+","A-","A","A+"}))))</f>
        <v/>
      </c>
      <c r="AB82" s="2" t="str">
        <f>IF(COUNT($A82)=0,"",IF(Z82="","--",IF(Z82="3E","3E",LOOKUP(Z82/AB$2,{0,0.4,0.45,0.5,0.55,0.6,0.65,0.7,0.75,0.8,1},{0,2,2.25,2.5,2.75,3,3.25,3.5,3.75,4}))))</f>
        <v/>
      </c>
      <c r="AC82" s="3" t="str">
        <f>IF(COUNT($A82)=0,"",IF($A82&lt;&gt;DRAFT!$B84,"ERR",IF(DRAFT!CF84&gt;0,DRAFT!CF84,"")))</f>
        <v/>
      </c>
      <c r="AD82" s="3" t="str">
        <f>IF(COUNT($A82)=0,"",IF(AC82="3E","3E",IF(AC82="","I",LOOKUP(AC82/AE$2,{0,0.4,0.45,0.5,0.55,0.6,0.65,0.7,0.75,0.8,1},{"F","D","C","C+","B-","B","B+","A-","A","A+"}))))</f>
        <v/>
      </c>
      <c r="AE82" s="2" t="str">
        <f>IF(COUNT($A82)=0,"",IF(AC82="","--",IF(AC82="3E","3E",LOOKUP(AC82/AE$2,{0,0.4,0.45,0.5,0.55,0.6,0.65,0.7,0.75,0.8,1},{0,2,2.25,2.5,2.75,3,3.25,3.5,3.75,4}))))</f>
        <v/>
      </c>
      <c r="AF82" s="3" t="str">
        <f>IF($A82&lt;&gt;DRAFT!$B84,"ERR",IF(OR(COUNT($A82)=0,COUNT(DRAFT!CI84:CK84,DRAFT!CM84:CO84)=0),"",CEILING(SUM(DRAFT!CL84,DRAFT!CP84),1)))</f>
        <v/>
      </c>
      <c r="AG82" s="3" t="str">
        <f>IF(COUNT($A82)=0,"",IF(AF82="3E","3E",IF(AF82="","I",LOOKUP(AF82/AH$2,{0,0.4,0.45,0.5,0.55,0.6,0.65,0.7,0.75,0.8,1},{"F","D","C","C+","B-","B","B+","A-","A","A+"}))))</f>
        <v/>
      </c>
      <c r="AH82" s="2" t="str">
        <f>IF(COUNT($A82)=0,"",IF(AF82="","--",IF(AF82="3E","3E",LOOKUP(AF82/AH$2,{0,0.4,0.45,0.5,0.55,0.6,0.65,0.7,0.75,0.8,1},{0,2,2.25,2.5,2.75,3,3.25,3.5,3.75,4}))))</f>
        <v/>
      </c>
      <c r="AI82" s="11" t="str">
        <f>IF(OR(COUNT($A82)=0,COUNT(B82:AH82)=0),"",IF(COUNTIF(B82:AH82,"3E")&gt;0,"3E",IF(DRAFT!$A84="R",TRUNC(SUMPRODUCT(RGP,RCP)/TCP,3),TRUNC((SUMPRODUCT(--(IMDGP&gt;0)*IMDGP,IMCP)+CEILING(DRAFT!$CQ84*42,0.25))/TCP,3))))</f>
        <v/>
      </c>
      <c r="AJ82" s="3" t="str">
        <f>IF(OR(COUNT($A82)=0,COUNT(B82:AH82)=0),"",IF(COUNTIF(B82:AH82,"3E")&gt;0,"3E",IF(DRAFT!$A84="R",SUMPRODUCT(--(RGP&gt;=2),RCP),SUMPRODUCT(--(IMDGP&gt;0),--(IMGP=0),IMCP)+DRAFT!$CR84)))</f>
        <v/>
      </c>
      <c r="AK82" s="3" t="str">
        <f>IF(OR(COUNT($A82)=0,COUNT(B82:AH82)=0),"",IF(COUNTIF(B82:AJ82,"3E")&gt;0,"3E",IF(AND(DRAFT!$A84="IM",OR($AI82&gt;DRAFT!$CQ84,$AJ82&gt;DRAFT!$CR84)),"IMPROVED",IF(AND(DRAFT!$A84="IM",$AI82&lt;=DRAFT!$CQ84,$AJ82&lt;=DRAFT!$CR84),"NOT IMPROVED",IF(AND(AH82&gt;=2,AI82&gt;=2,AJ82&gt;=30),"PASS","FAIL")))))</f>
        <v/>
      </c>
      <c r="AL82" s="3" t="str">
        <f t="shared" si="2"/>
        <v/>
      </c>
      <c r="AM82" s="3" t="str">
        <f t="shared" si="3"/>
        <v/>
      </c>
    </row>
    <row r="83" spans="1:39" ht="18.95" customHeight="1" x14ac:dyDescent="0.25">
      <c r="A83" s="4" t="str">
        <f>IF(DRAFT!$B85="","",DRAFT!$B85)</f>
        <v/>
      </c>
      <c r="B83" s="3" t="str">
        <f>IF(COUNT($A83)=0,"",IF($A83&lt;&gt;DRAFT!$B85,"ERR",IF(DRAFT!I85="3E","3E",IF(COUNT(DRAFT!E85,DRAFT!I85)&gt;0,DRAFT!J85,""))))</f>
        <v/>
      </c>
      <c r="C83" s="3" t="str">
        <f>IF(COUNT($A83)=0,"",IF(B83="3E","3E",IF(B83="","I",LOOKUP(B83/D$2,{0,0.4,0.45,0.5,0.55,0.6,0.65,0.7,0.75,0.8,1},{"F","D","C","C+","B-","B","B+","A-","A","A+"}))))</f>
        <v/>
      </c>
      <c r="D83" s="2" t="str">
        <f>IF(COUNT($A83)=0,"",IF(B83="","--",IF(B83="3E","3E",LOOKUP(B83/D$2,{0,0.4,0.45,0.5,0.55,0.6,0.65,0.7,0.75,0.8,1},{0,2,2.25,2.5,2.75,3,3.25,3.5,3.75,4}))))</f>
        <v/>
      </c>
      <c r="E83" s="3" t="str">
        <f>IF(COUNT($A83)=0,"",IF($A83&lt;&gt;DRAFT!$B85,"ERR",IF(DRAFT!R85="3E","3E",IF(COUNT(DRAFT!N85,DRAFT!R85)&gt;0,DRAFT!S85,""))))</f>
        <v/>
      </c>
      <c r="F83" s="3" t="str">
        <f>IF(COUNT($A83)=0,"",IF(E83="3E","3E",IF(E83="","I",LOOKUP(E83/G$2,{0,0.4,0.45,0.5,0.55,0.6,0.65,0.7,0.75,0.8,1},{"F","D","C","C+","B-","B","B+","A-","A","A+"}))))</f>
        <v/>
      </c>
      <c r="G83" s="2" t="str">
        <f>IF(COUNT($A83)=0,"",IF(E83="","--",IF(E83="3E","3E",LOOKUP(E83/G$2,{0,0.4,0.45,0.5,0.55,0.6,0.65,0.7,0.75,0.8,1},{0,2,2.25,2.5,2.75,3,3.25,3.5,3.75,4}))))</f>
        <v/>
      </c>
      <c r="H83" s="3" t="str">
        <f>IF(COUNT($A83)=0,"",IF($A83&lt;&gt;DRAFT!$B85,"ERR",IF(DRAFT!AA85="3E","3E",IF(COUNT(DRAFT!W85,DRAFT!AA85)&gt;0,DRAFT!AB85,""))))</f>
        <v/>
      </c>
      <c r="I83" s="3" t="str">
        <f>IF(COUNT($A83)=0,"",IF(H83="3E","3E",IF(H83="","I",LOOKUP(H83/J$2,{0,0.4,0.45,0.5,0.55,0.6,0.65,0.7,0.75,0.8,1},{"F","D","C","C+","B-","B","B+","A-","A","A+"}))))</f>
        <v/>
      </c>
      <c r="J83" s="2" t="str">
        <f>IF(COUNT($A83)=0,"",IF(H83="","--",IF(H83="3E","3E",LOOKUP(H83/J$2,{0,0.4,0.45,0.5,0.55,0.6,0.65,0.7,0.75,0.8,1},{0,2,2.25,2.5,2.75,3,3.25,3.5,3.75,4}))))</f>
        <v/>
      </c>
      <c r="K83" s="3" t="str">
        <f>IF(COUNT($A83)=0,"",IF($A83&lt;&gt;DRAFT!$B85,"ERR",IF(DRAFT!AJ85="3E","3E",IF(COUNT(DRAFT!AF85,DRAFT!AJ85)&gt;0,DRAFT!AK85,""))))</f>
        <v/>
      </c>
      <c r="L83" s="3" t="str">
        <f>IF(COUNT($A83)=0,"",IF(K83="3E","3E",IF(K83="","I",LOOKUP(K83/M$2,{0,0.4,0.45,0.5,0.55,0.6,0.65,0.7,0.75,0.8,1},{"F","D","C","C+","B-","B","B+","A-","A","A+"}))))</f>
        <v/>
      </c>
      <c r="M83" s="2" t="str">
        <f>IF(COUNT($A83)=0,"",IF(K83="","--",IF(K83="3E","3E",LOOKUP(K83/M$2,{0,0.4,0.45,0.5,0.55,0.6,0.65,0.7,0.75,0.8,1},{0,2,2.25,2.5,2.75,3,3.25,3.5,3.75,4}))))</f>
        <v/>
      </c>
      <c r="N83" s="3" t="str">
        <f>IF(COUNT($A83)=0,"",IF($A83&lt;&gt;DRAFT!$B85,"ERR",IF(DRAFT!AS85="3E","3E",IF(COUNT(DRAFT!AO85,DRAFT!AS85)&gt;0,DRAFT!AT85,""))))</f>
        <v/>
      </c>
      <c r="O83" s="3" t="str">
        <f>IF(COUNT($A83)=0,"",IF(N83="3E","3E",IF(N83="","I",LOOKUP(N83/P$2,{0,0.4,0.45,0.5,0.55,0.6,0.65,0.7,0.75,0.8,1},{"F","D","C","C+","B-","B","B+","A-","A","A+"}))))</f>
        <v/>
      </c>
      <c r="P83" s="2" t="str">
        <f>IF(COUNT($A83)=0,"",IF(N83="","--",IF(N83="3E","3E",LOOKUP(N83/P$2,{0,0.4,0.45,0.5,0.55,0.6,0.65,0.7,0.75,0.8,1},{0,2,2.25,2.5,2.75,3,3.25,3.5,3.75,4}))))</f>
        <v/>
      </c>
      <c r="Q83" s="3" t="str">
        <f>IF(COUNT($A83)=0,"",IF($A83&lt;&gt;DRAFT!$B85,"ERR",IF(DRAFT!BB85="3E","3E",IF(COUNT(DRAFT!AX85,DRAFT!BB85)&gt;0,DRAFT!BC85,""))))</f>
        <v/>
      </c>
      <c r="R83" s="3" t="str">
        <f>IF(COUNT($A83)=0,"",IF(Q83="3E","3E",IF(Q83="","I",LOOKUP(Q83/S$2,{0,0.4,0.45,0.5,0.55,0.6,0.65,0.7,0.75,0.8,1},{"F","D","C","C+","B-","B","B+","A-","A","A+"}))))</f>
        <v/>
      </c>
      <c r="S83" s="2" t="str">
        <f>IF(COUNT($A83)=0,"",IF(Q83="","--",IF(Q83="3E","3E",LOOKUP(Q83/S$2,{0,0.4,0.45,0.5,0.55,0.6,0.65,0.7,0.75,0.8,1},{0,2,2.25,2.5,2.75,3,3.25,3.5,3.75,4}))))</f>
        <v/>
      </c>
      <c r="T83" s="3" t="str">
        <f>IF(COUNT($A83)=0,"",IF($A83&lt;&gt;DRAFT!$B85,"ERR",IF(DRAFT!BK85="3E","3E",IF(COUNT(DRAFT!BG85,DRAFT!BK85)&gt;0,DRAFT!BL85,""))))</f>
        <v/>
      </c>
      <c r="U83" s="3" t="str">
        <f>IF(COUNT($A83)=0,"",IF(T83="3E","3E",IF(T83="","I",LOOKUP(T83/V$2,{0,0.4,0.45,0.5,0.55,0.6,0.65,0.7,0.75,0.8,1},{"F","D","C","C+","B-","B","B+","A-","A","A+"}))))</f>
        <v/>
      </c>
      <c r="V83" s="2" t="str">
        <f>IF(COUNT($A83)=0,"",IF(T83="","--",IF(T83="3E","3E",LOOKUP(T83/V$2,{0,0.4,0.45,0.5,0.55,0.6,0.65,0.7,0.75,0.8,1},{0,2,2.25,2.5,2.75,3,3.25,3.5,3.75,4}))))</f>
        <v/>
      </c>
      <c r="W83" s="3" t="str">
        <f>IF(COUNT($A83)=0,"",IF($A83&lt;&gt;DRAFT!$B85,"ERR",IF(DRAFT!BT85="3E","3E",IF(COUNT(DRAFT!BP85,DRAFT!BT85)&gt;0,DRAFT!BU85,""))))</f>
        <v/>
      </c>
      <c r="X83" s="3" t="str">
        <f>IF(COUNT($A83)=0,"",IF(W83="3E","3E",IF(W83="","I",LOOKUP(W83/Y$2,{0,0.4,0.45,0.5,0.55,0.6,0.65,0.7,0.75,0.8,1},{"F","D","C","C+","B-","B","B+","A-","A","A+"}))))</f>
        <v/>
      </c>
      <c r="Y83" s="2" t="str">
        <f>IF(COUNT($A83)=0,"",IF(W83="","--",IF(W83="3E","3E",LOOKUP(W83/Y$2,{0,0.4,0.45,0.5,0.55,0.6,0.65,0.7,0.75,0.8,1},{0,2,2.25,2.5,2.75,3,3.25,3.5,3.75,4}))))</f>
        <v/>
      </c>
      <c r="Z83" s="3" t="str">
        <f>IF(COUNT($A83)=0,"",IF($A83&lt;&gt;DRAFT!$B85,"ERR",IF(DRAFT!CC85="3E","3E",IF(COUNT(DRAFT!BY85,DRAFT!CC85)&gt;0,DRAFT!CD85,""))))</f>
        <v/>
      </c>
      <c r="AA83" s="3" t="str">
        <f>IF(COUNT($A83)=0,"",IF(Z83="3E","3E",IF(Z83="","I",LOOKUP(Z83/AB$2,{0,0.4,0.45,0.5,0.55,0.6,0.65,0.7,0.75,0.8,1},{"F","D","C","C+","B-","B","B+","A-","A","A+"}))))</f>
        <v/>
      </c>
      <c r="AB83" s="2" t="str">
        <f>IF(COUNT($A83)=0,"",IF(Z83="","--",IF(Z83="3E","3E",LOOKUP(Z83/AB$2,{0,0.4,0.45,0.5,0.55,0.6,0.65,0.7,0.75,0.8,1},{0,2,2.25,2.5,2.75,3,3.25,3.5,3.75,4}))))</f>
        <v/>
      </c>
      <c r="AC83" s="3" t="str">
        <f>IF(COUNT($A83)=0,"",IF($A83&lt;&gt;DRAFT!$B85,"ERR",IF(DRAFT!CF85&gt;0,DRAFT!CF85,"")))</f>
        <v/>
      </c>
      <c r="AD83" s="3" t="str">
        <f>IF(COUNT($A83)=0,"",IF(AC83="3E","3E",IF(AC83="","I",LOOKUP(AC83/AE$2,{0,0.4,0.45,0.5,0.55,0.6,0.65,0.7,0.75,0.8,1},{"F","D","C","C+","B-","B","B+","A-","A","A+"}))))</f>
        <v/>
      </c>
      <c r="AE83" s="2" t="str">
        <f>IF(COUNT($A83)=0,"",IF(AC83="","--",IF(AC83="3E","3E",LOOKUP(AC83/AE$2,{0,0.4,0.45,0.5,0.55,0.6,0.65,0.7,0.75,0.8,1},{0,2,2.25,2.5,2.75,3,3.25,3.5,3.75,4}))))</f>
        <v/>
      </c>
      <c r="AF83" s="3" t="str">
        <f>IF($A83&lt;&gt;DRAFT!$B85,"ERR",IF(OR(COUNT($A83)=0,COUNT(DRAFT!CI85:CK85,DRAFT!CM85:CO85)=0),"",CEILING(SUM(DRAFT!CL85,DRAFT!CP85),1)))</f>
        <v/>
      </c>
      <c r="AG83" s="3" t="str">
        <f>IF(COUNT($A83)=0,"",IF(AF83="3E","3E",IF(AF83="","I",LOOKUP(AF83/AH$2,{0,0.4,0.45,0.5,0.55,0.6,0.65,0.7,0.75,0.8,1},{"F","D","C","C+","B-","B","B+","A-","A","A+"}))))</f>
        <v/>
      </c>
      <c r="AH83" s="2" t="str">
        <f>IF(COUNT($A83)=0,"",IF(AF83="","--",IF(AF83="3E","3E",LOOKUP(AF83/AH$2,{0,0.4,0.45,0.5,0.55,0.6,0.65,0.7,0.75,0.8,1},{0,2,2.25,2.5,2.75,3,3.25,3.5,3.75,4}))))</f>
        <v/>
      </c>
      <c r="AI83" s="11" t="str">
        <f>IF(OR(COUNT($A83)=0,COUNT(B83:AH83)=0),"",IF(COUNTIF(B83:AH83,"3E")&gt;0,"3E",IF(DRAFT!$A85="R",TRUNC(SUMPRODUCT(RGP,RCP)/TCP,3),TRUNC((SUMPRODUCT(--(IMDGP&gt;0)*IMDGP,IMCP)+CEILING(DRAFT!$CQ85*42,0.25))/TCP,3))))</f>
        <v/>
      </c>
      <c r="AJ83" s="3" t="str">
        <f>IF(OR(COUNT($A83)=0,COUNT(B83:AH83)=0),"",IF(COUNTIF(B83:AH83,"3E")&gt;0,"3E",IF(DRAFT!$A85="R",SUMPRODUCT(--(RGP&gt;=2),RCP),SUMPRODUCT(--(IMDGP&gt;0),--(IMGP=0),IMCP)+DRAFT!$CR85)))</f>
        <v/>
      </c>
      <c r="AK83" s="3" t="str">
        <f>IF(OR(COUNT($A83)=0,COUNT(B83:AH83)=0),"",IF(COUNTIF(B83:AJ83,"3E")&gt;0,"3E",IF(AND(DRAFT!$A85="IM",OR($AI83&gt;DRAFT!$CQ85,$AJ83&gt;DRAFT!$CR85)),"IMPROVED",IF(AND(DRAFT!$A85="IM",$AI83&lt;=DRAFT!$CQ85,$AJ83&lt;=DRAFT!$CR85),"NOT IMPROVED",IF(AND(AH83&gt;=2,AI83&gt;=2,AJ83&gt;=30),"PASS","FAIL")))))</f>
        <v/>
      </c>
      <c r="AL83" s="3" t="str">
        <f t="shared" si="2"/>
        <v/>
      </c>
      <c r="AM83" s="3" t="str">
        <f t="shared" si="3"/>
        <v/>
      </c>
    </row>
    <row r="84" spans="1:39" ht="18.95" customHeight="1" x14ac:dyDescent="0.25">
      <c r="A84" s="4" t="str">
        <f>IF(DRAFT!$B86="","",DRAFT!$B86)</f>
        <v/>
      </c>
      <c r="B84" s="3" t="str">
        <f>IF(COUNT($A84)=0,"",IF($A84&lt;&gt;DRAFT!$B86,"ERR",IF(DRAFT!I86="3E","3E",IF(COUNT(DRAFT!E86,DRAFT!I86)&gt;0,DRAFT!J86,""))))</f>
        <v/>
      </c>
      <c r="C84" s="3" t="str">
        <f>IF(COUNT($A84)=0,"",IF(B84="3E","3E",IF(B84="","I",LOOKUP(B84/D$2,{0,0.4,0.45,0.5,0.55,0.6,0.65,0.7,0.75,0.8,1},{"F","D","C","C+","B-","B","B+","A-","A","A+"}))))</f>
        <v/>
      </c>
      <c r="D84" s="2" t="str">
        <f>IF(COUNT($A84)=0,"",IF(B84="","--",IF(B84="3E","3E",LOOKUP(B84/D$2,{0,0.4,0.45,0.5,0.55,0.6,0.65,0.7,0.75,0.8,1},{0,2,2.25,2.5,2.75,3,3.25,3.5,3.75,4}))))</f>
        <v/>
      </c>
      <c r="E84" s="3" t="str">
        <f>IF(COUNT($A84)=0,"",IF($A84&lt;&gt;DRAFT!$B86,"ERR",IF(DRAFT!R86="3E","3E",IF(COUNT(DRAFT!N86,DRAFT!R86)&gt;0,DRAFT!S86,""))))</f>
        <v/>
      </c>
      <c r="F84" s="3" t="str">
        <f>IF(COUNT($A84)=0,"",IF(E84="3E","3E",IF(E84="","I",LOOKUP(E84/G$2,{0,0.4,0.45,0.5,0.55,0.6,0.65,0.7,0.75,0.8,1},{"F","D","C","C+","B-","B","B+","A-","A","A+"}))))</f>
        <v/>
      </c>
      <c r="G84" s="2" t="str">
        <f>IF(COUNT($A84)=0,"",IF(E84="","--",IF(E84="3E","3E",LOOKUP(E84/G$2,{0,0.4,0.45,0.5,0.55,0.6,0.65,0.7,0.75,0.8,1},{0,2,2.25,2.5,2.75,3,3.25,3.5,3.75,4}))))</f>
        <v/>
      </c>
      <c r="H84" s="3" t="str">
        <f>IF(COUNT($A84)=0,"",IF($A84&lt;&gt;DRAFT!$B86,"ERR",IF(DRAFT!AA86="3E","3E",IF(COUNT(DRAFT!W86,DRAFT!AA86)&gt;0,DRAFT!AB86,""))))</f>
        <v/>
      </c>
      <c r="I84" s="3" t="str">
        <f>IF(COUNT($A84)=0,"",IF(H84="3E","3E",IF(H84="","I",LOOKUP(H84/J$2,{0,0.4,0.45,0.5,0.55,0.6,0.65,0.7,0.75,0.8,1},{"F","D","C","C+","B-","B","B+","A-","A","A+"}))))</f>
        <v/>
      </c>
      <c r="J84" s="2" t="str">
        <f>IF(COUNT($A84)=0,"",IF(H84="","--",IF(H84="3E","3E",LOOKUP(H84/J$2,{0,0.4,0.45,0.5,0.55,0.6,0.65,0.7,0.75,0.8,1},{0,2,2.25,2.5,2.75,3,3.25,3.5,3.75,4}))))</f>
        <v/>
      </c>
      <c r="K84" s="3" t="str">
        <f>IF(COUNT($A84)=0,"",IF($A84&lt;&gt;DRAFT!$B86,"ERR",IF(DRAFT!AJ86="3E","3E",IF(COUNT(DRAFT!AF86,DRAFT!AJ86)&gt;0,DRAFT!AK86,""))))</f>
        <v/>
      </c>
      <c r="L84" s="3" t="str">
        <f>IF(COUNT($A84)=0,"",IF(K84="3E","3E",IF(K84="","I",LOOKUP(K84/M$2,{0,0.4,0.45,0.5,0.55,0.6,0.65,0.7,0.75,0.8,1},{"F","D","C","C+","B-","B","B+","A-","A","A+"}))))</f>
        <v/>
      </c>
      <c r="M84" s="2" t="str">
        <f>IF(COUNT($A84)=0,"",IF(K84="","--",IF(K84="3E","3E",LOOKUP(K84/M$2,{0,0.4,0.45,0.5,0.55,0.6,0.65,0.7,0.75,0.8,1},{0,2,2.25,2.5,2.75,3,3.25,3.5,3.75,4}))))</f>
        <v/>
      </c>
      <c r="N84" s="3" t="str">
        <f>IF(COUNT($A84)=0,"",IF($A84&lt;&gt;DRAFT!$B86,"ERR",IF(DRAFT!AS86="3E","3E",IF(COUNT(DRAFT!AO86,DRAFT!AS86)&gt;0,DRAFT!AT86,""))))</f>
        <v/>
      </c>
      <c r="O84" s="3" t="str">
        <f>IF(COUNT($A84)=0,"",IF(N84="3E","3E",IF(N84="","I",LOOKUP(N84/P$2,{0,0.4,0.45,0.5,0.55,0.6,0.65,0.7,0.75,0.8,1},{"F","D","C","C+","B-","B","B+","A-","A","A+"}))))</f>
        <v/>
      </c>
      <c r="P84" s="2" t="str">
        <f>IF(COUNT($A84)=0,"",IF(N84="","--",IF(N84="3E","3E",LOOKUP(N84/P$2,{0,0.4,0.45,0.5,0.55,0.6,0.65,0.7,0.75,0.8,1},{0,2,2.25,2.5,2.75,3,3.25,3.5,3.75,4}))))</f>
        <v/>
      </c>
      <c r="Q84" s="3" t="str">
        <f>IF(COUNT($A84)=0,"",IF($A84&lt;&gt;DRAFT!$B86,"ERR",IF(DRAFT!BB86="3E","3E",IF(COUNT(DRAFT!AX86,DRAFT!BB86)&gt;0,DRAFT!BC86,""))))</f>
        <v/>
      </c>
      <c r="R84" s="3" t="str">
        <f>IF(COUNT($A84)=0,"",IF(Q84="3E","3E",IF(Q84="","I",LOOKUP(Q84/S$2,{0,0.4,0.45,0.5,0.55,0.6,0.65,0.7,0.75,0.8,1},{"F","D","C","C+","B-","B","B+","A-","A","A+"}))))</f>
        <v/>
      </c>
      <c r="S84" s="2" t="str">
        <f>IF(COUNT($A84)=0,"",IF(Q84="","--",IF(Q84="3E","3E",LOOKUP(Q84/S$2,{0,0.4,0.45,0.5,0.55,0.6,0.65,0.7,0.75,0.8,1},{0,2,2.25,2.5,2.75,3,3.25,3.5,3.75,4}))))</f>
        <v/>
      </c>
      <c r="T84" s="3" t="str">
        <f>IF(COUNT($A84)=0,"",IF($A84&lt;&gt;DRAFT!$B86,"ERR",IF(DRAFT!BK86="3E","3E",IF(COUNT(DRAFT!BG86,DRAFT!BK86)&gt;0,DRAFT!BL86,""))))</f>
        <v/>
      </c>
      <c r="U84" s="3" t="str">
        <f>IF(COUNT($A84)=0,"",IF(T84="3E","3E",IF(T84="","I",LOOKUP(T84/V$2,{0,0.4,0.45,0.5,0.55,0.6,0.65,0.7,0.75,0.8,1},{"F","D","C","C+","B-","B","B+","A-","A","A+"}))))</f>
        <v/>
      </c>
      <c r="V84" s="2" t="str">
        <f>IF(COUNT($A84)=0,"",IF(T84="","--",IF(T84="3E","3E",LOOKUP(T84/V$2,{0,0.4,0.45,0.5,0.55,0.6,0.65,0.7,0.75,0.8,1},{0,2,2.25,2.5,2.75,3,3.25,3.5,3.75,4}))))</f>
        <v/>
      </c>
      <c r="W84" s="3" t="str">
        <f>IF(COUNT($A84)=0,"",IF($A84&lt;&gt;DRAFT!$B86,"ERR",IF(DRAFT!BT86="3E","3E",IF(COUNT(DRAFT!BP86,DRAFT!BT86)&gt;0,DRAFT!BU86,""))))</f>
        <v/>
      </c>
      <c r="X84" s="3" t="str">
        <f>IF(COUNT($A84)=0,"",IF(W84="3E","3E",IF(W84="","I",LOOKUP(W84/Y$2,{0,0.4,0.45,0.5,0.55,0.6,0.65,0.7,0.75,0.8,1},{"F","D","C","C+","B-","B","B+","A-","A","A+"}))))</f>
        <v/>
      </c>
      <c r="Y84" s="2" t="str">
        <f>IF(COUNT($A84)=0,"",IF(W84="","--",IF(W84="3E","3E",LOOKUP(W84/Y$2,{0,0.4,0.45,0.5,0.55,0.6,0.65,0.7,0.75,0.8,1},{0,2,2.25,2.5,2.75,3,3.25,3.5,3.75,4}))))</f>
        <v/>
      </c>
      <c r="Z84" s="3" t="str">
        <f>IF(COUNT($A84)=0,"",IF($A84&lt;&gt;DRAFT!$B86,"ERR",IF(DRAFT!CC86="3E","3E",IF(COUNT(DRAFT!BY86,DRAFT!CC86)&gt;0,DRAFT!CD86,""))))</f>
        <v/>
      </c>
      <c r="AA84" s="3" t="str">
        <f>IF(COUNT($A84)=0,"",IF(Z84="3E","3E",IF(Z84="","I",LOOKUP(Z84/AB$2,{0,0.4,0.45,0.5,0.55,0.6,0.65,0.7,0.75,0.8,1},{"F","D","C","C+","B-","B","B+","A-","A","A+"}))))</f>
        <v/>
      </c>
      <c r="AB84" s="2" t="str">
        <f>IF(COUNT($A84)=0,"",IF(Z84="","--",IF(Z84="3E","3E",LOOKUP(Z84/AB$2,{0,0.4,0.45,0.5,0.55,0.6,0.65,0.7,0.75,0.8,1},{0,2,2.25,2.5,2.75,3,3.25,3.5,3.75,4}))))</f>
        <v/>
      </c>
      <c r="AC84" s="3" t="str">
        <f>IF(COUNT($A84)=0,"",IF($A84&lt;&gt;DRAFT!$B86,"ERR",IF(DRAFT!CF86&gt;0,DRAFT!CF86,"")))</f>
        <v/>
      </c>
      <c r="AD84" s="3" t="str">
        <f>IF(COUNT($A84)=0,"",IF(AC84="3E","3E",IF(AC84="","I",LOOKUP(AC84/AE$2,{0,0.4,0.45,0.5,0.55,0.6,0.65,0.7,0.75,0.8,1},{"F","D","C","C+","B-","B","B+","A-","A","A+"}))))</f>
        <v/>
      </c>
      <c r="AE84" s="2" t="str">
        <f>IF(COUNT($A84)=0,"",IF(AC84="","--",IF(AC84="3E","3E",LOOKUP(AC84/AE$2,{0,0.4,0.45,0.5,0.55,0.6,0.65,0.7,0.75,0.8,1},{0,2,2.25,2.5,2.75,3,3.25,3.5,3.75,4}))))</f>
        <v/>
      </c>
      <c r="AF84" s="3" t="str">
        <f>IF($A84&lt;&gt;DRAFT!$B86,"ERR",IF(OR(COUNT($A84)=0,COUNT(DRAFT!CI86:CK86,DRAFT!CM86:CO86)=0),"",CEILING(SUM(DRAFT!CL86,DRAFT!CP86),1)))</f>
        <v/>
      </c>
      <c r="AG84" s="3" t="str">
        <f>IF(COUNT($A84)=0,"",IF(AF84="3E","3E",IF(AF84="","I",LOOKUP(AF84/AH$2,{0,0.4,0.45,0.5,0.55,0.6,0.65,0.7,0.75,0.8,1},{"F","D","C","C+","B-","B","B+","A-","A","A+"}))))</f>
        <v/>
      </c>
      <c r="AH84" s="2" t="str">
        <f>IF(COUNT($A84)=0,"",IF(AF84="","--",IF(AF84="3E","3E",LOOKUP(AF84/AH$2,{0,0.4,0.45,0.5,0.55,0.6,0.65,0.7,0.75,0.8,1},{0,2,2.25,2.5,2.75,3,3.25,3.5,3.75,4}))))</f>
        <v/>
      </c>
      <c r="AI84" s="11" t="str">
        <f>IF(OR(COUNT($A84)=0,COUNT(B84:AH84)=0),"",IF(COUNTIF(B84:AH84,"3E")&gt;0,"3E",IF(DRAFT!$A86="R",TRUNC(SUMPRODUCT(RGP,RCP)/TCP,3),TRUNC((SUMPRODUCT(--(IMDGP&gt;0)*IMDGP,IMCP)+CEILING(DRAFT!$CQ86*42,0.25))/TCP,3))))</f>
        <v/>
      </c>
      <c r="AJ84" s="3" t="str">
        <f>IF(OR(COUNT($A84)=0,COUNT(B84:AH84)=0),"",IF(COUNTIF(B84:AH84,"3E")&gt;0,"3E",IF(DRAFT!$A86="R",SUMPRODUCT(--(RGP&gt;=2),RCP),SUMPRODUCT(--(IMDGP&gt;0),--(IMGP=0),IMCP)+DRAFT!$CR86)))</f>
        <v/>
      </c>
      <c r="AK84" s="3" t="str">
        <f>IF(OR(COUNT($A84)=0,COUNT(B84:AH84)=0),"",IF(COUNTIF(B84:AJ84,"3E")&gt;0,"3E",IF(AND(DRAFT!$A86="IM",OR($AI84&gt;DRAFT!$CQ86,$AJ84&gt;DRAFT!$CR86)),"IMPROVED",IF(AND(DRAFT!$A86="IM",$AI84&lt;=DRAFT!$CQ86,$AJ84&lt;=DRAFT!$CR86),"NOT IMPROVED",IF(AND(AH84&gt;=2,AI84&gt;=2,AJ84&gt;=30),"PASS","FAIL")))))</f>
        <v/>
      </c>
      <c r="AL84" s="3" t="str">
        <f t="shared" si="2"/>
        <v/>
      </c>
      <c r="AM84" s="3" t="str">
        <f t="shared" si="3"/>
        <v/>
      </c>
    </row>
    <row r="85" spans="1:39" ht="18.95" customHeight="1" x14ac:dyDescent="0.25">
      <c r="A85" s="4" t="str">
        <f>IF(DRAFT!$B87="","",DRAFT!$B87)</f>
        <v/>
      </c>
      <c r="B85" s="3" t="str">
        <f>IF(COUNT($A85)=0,"",IF($A85&lt;&gt;DRAFT!$B87,"ERR",IF(DRAFT!I87="3E","3E",IF(COUNT(DRAFT!E87,DRAFT!I87)&gt;0,DRAFT!J87,""))))</f>
        <v/>
      </c>
      <c r="C85" s="3" t="str">
        <f>IF(COUNT($A85)=0,"",IF(B85="3E","3E",IF(B85="","I",LOOKUP(B85/D$2,{0,0.4,0.45,0.5,0.55,0.6,0.65,0.7,0.75,0.8,1},{"F","D","C","C+","B-","B","B+","A-","A","A+"}))))</f>
        <v/>
      </c>
      <c r="D85" s="2" t="str">
        <f>IF(COUNT($A85)=0,"",IF(B85="","--",IF(B85="3E","3E",LOOKUP(B85/D$2,{0,0.4,0.45,0.5,0.55,0.6,0.65,0.7,0.75,0.8,1},{0,2,2.25,2.5,2.75,3,3.25,3.5,3.75,4}))))</f>
        <v/>
      </c>
      <c r="E85" s="3" t="str">
        <f>IF(COUNT($A85)=0,"",IF($A85&lt;&gt;DRAFT!$B87,"ERR",IF(DRAFT!R87="3E","3E",IF(COUNT(DRAFT!N87,DRAFT!R87)&gt;0,DRAFT!S87,""))))</f>
        <v/>
      </c>
      <c r="F85" s="3" t="str">
        <f>IF(COUNT($A85)=0,"",IF(E85="3E","3E",IF(E85="","I",LOOKUP(E85/G$2,{0,0.4,0.45,0.5,0.55,0.6,0.65,0.7,0.75,0.8,1},{"F","D","C","C+","B-","B","B+","A-","A","A+"}))))</f>
        <v/>
      </c>
      <c r="G85" s="2" t="str">
        <f>IF(COUNT($A85)=0,"",IF(E85="","--",IF(E85="3E","3E",LOOKUP(E85/G$2,{0,0.4,0.45,0.5,0.55,0.6,0.65,0.7,0.75,0.8,1},{0,2,2.25,2.5,2.75,3,3.25,3.5,3.75,4}))))</f>
        <v/>
      </c>
      <c r="H85" s="3" t="str">
        <f>IF(COUNT($A85)=0,"",IF($A85&lt;&gt;DRAFT!$B87,"ERR",IF(DRAFT!AA87="3E","3E",IF(COUNT(DRAFT!W87,DRAFT!AA87)&gt;0,DRAFT!AB87,""))))</f>
        <v/>
      </c>
      <c r="I85" s="3" t="str">
        <f>IF(COUNT($A85)=0,"",IF(H85="3E","3E",IF(H85="","I",LOOKUP(H85/J$2,{0,0.4,0.45,0.5,0.55,0.6,0.65,0.7,0.75,0.8,1},{"F","D","C","C+","B-","B","B+","A-","A","A+"}))))</f>
        <v/>
      </c>
      <c r="J85" s="2" t="str">
        <f>IF(COUNT($A85)=0,"",IF(H85="","--",IF(H85="3E","3E",LOOKUP(H85/J$2,{0,0.4,0.45,0.5,0.55,0.6,0.65,0.7,0.75,0.8,1},{0,2,2.25,2.5,2.75,3,3.25,3.5,3.75,4}))))</f>
        <v/>
      </c>
      <c r="K85" s="3" t="str">
        <f>IF(COUNT($A85)=0,"",IF($A85&lt;&gt;DRAFT!$B87,"ERR",IF(DRAFT!AJ87="3E","3E",IF(COUNT(DRAFT!AF87,DRAFT!AJ87)&gt;0,DRAFT!AK87,""))))</f>
        <v/>
      </c>
      <c r="L85" s="3" t="str">
        <f>IF(COUNT($A85)=0,"",IF(K85="3E","3E",IF(K85="","I",LOOKUP(K85/M$2,{0,0.4,0.45,0.5,0.55,0.6,0.65,0.7,0.75,0.8,1},{"F","D","C","C+","B-","B","B+","A-","A","A+"}))))</f>
        <v/>
      </c>
      <c r="M85" s="2" t="str">
        <f>IF(COUNT($A85)=0,"",IF(K85="","--",IF(K85="3E","3E",LOOKUP(K85/M$2,{0,0.4,0.45,0.5,0.55,0.6,0.65,0.7,0.75,0.8,1},{0,2,2.25,2.5,2.75,3,3.25,3.5,3.75,4}))))</f>
        <v/>
      </c>
      <c r="N85" s="3" t="str">
        <f>IF(COUNT($A85)=0,"",IF($A85&lt;&gt;DRAFT!$B87,"ERR",IF(DRAFT!AS87="3E","3E",IF(COUNT(DRAFT!AO87,DRAFT!AS87)&gt;0,DRAFT!AT87,""))))</f>
        <v/>
      </c>
      <c r="O85" s="3" t="str">
        <f>IF(COUNT($A85)=0,"",IF(N85="3E","3E",IF(N85="","I",LOOKUP(N85/P$2,{0,0.4,0.45,0.5,0.55,0.6,0.65,0.7,0.75,0.8,1},{"F","D","C","C+","B-","B","B+","A-","A","A+"}))))</f>
        <v/>
      </c>
      <c r="P85" s="2" t="str">
        <f>IF(COUNT($A85)=0,"",IF(N85="","--",IF(N85="3E","3E",LOOKUP(N85/P$2,{0,0.4,0.45,0.5,0.55,0.6,0.65,0.7,0.75,0.8,1},{0,2,2.25,2.5,2.75,3,3.25,3.5,3.75,4}))))</f>
        <v/>
      </c>
      <c r="Q85" s="3" t="str">
        <f>IF(COUNT($A85)=0,"",IF($A85&lt;&gt;DRAFT!$B87,"ERR",IF(DRAFT!BB87="3E","3E",IF(COUNT(DRAFT!AX87,DRAFT!BB87)&gt;0,DRAFT!BC87,""))))</f>
        <v/>
      </c>
      <c r="R85" s="3" t="str">
        <f>IF(COUNT($A85)=0,"",IF(Q85="3E","3E",IF(Q85="","I",LOOKUP(Q85/S$2,{0,0.4,0.45,0.5,0.55,0.6,0.65,0.7,0.75,0.8,1},{"F","D","C","C+","B-","B","B+","A-","A","A+"}))))</f>
        <v/>
      </c>
      <c r="S85" s="2" t="str">
        <f>IF(COUNT($A85)=0,"",IF(Q85="","--",IF(Q85="3E","3E",LOOKUP(Q85/S$2,{0,0.4,0.45,0.5,0.55,0.6,0.65,0.7,0.75,0.8,1},{0,2,2.25,2.5,2.75,3,3.25,3.5,3.75,4}))))</f>
        <v/>
      </c>
      <c r="T85" s="3" t="str">
        <f>IF(COUNT($A85)=0,"",IF($A85&lt;&gt;DRAFT!$B87,"ERR",IF(DRAFT!BK87="3E","3E",IF(COUNT(DRAFT!BG87,DRAFT!BK87)&gt;0,DRAFT!BL87,""))))</f>
        <v/>
      </c>
      <c r="U85" s="3" t="str">
        <f>IF(COUNT($A85)=0,"",IF(T85="3E","3E",IF(T85="","I",LOOKUP(T85/V$2,{0,0.4,0.45,0.5,0.55,0.6,0.65,0.7,0.75,0.8,1},{"F","D","C","C+","B-","B","B+","A-","A","A+"}))))</f>
        <v/>
      </c>
      <c r="V85" s="2" t="str">
        <f>IF(COUNT($A85)=0,"",IF(T85="","--",IF(T85="3E","3E",LOOKUP(T85/V$2,{0,0.4,0.45,0.5,0.55,0.6,0.65,0.7,0.75,0.8,1},{0,2,2.25,2.5,2.75,3,3.25,3.5,3.75,4}))))</f>
        <v/>
      </c>
      <c r="W85" s="3" t="str">
        <f>IF(COUNT($A85)=0,"",IF($A85&lt;&gt;DRAFT!$B87,"ERR",IF(DRAFT!BT87="3E","3E",IF(COUNT(DRAFT!BP87,DRAFT!BT87)&gt;0,DRAFT!BU87,""))))</f>
        <v/>
      </c>
      <c r="X85" s="3" t="str">
        <f>IF(COUNT($A85)=0,"",IF(W85="3E","3E",IF(W85="","I",LOOKUP(W85/Y$2,{0,0.4,0.45,0.5,0.55,0.6,0.65,0.7,0.75,0.8,1},{"F","D","C","C+","B-","B","B+","A-","A","A+"}))))</f>
        <v/>
      </c>
      <c r="Y85" s="2" t="str">
        <f>IF(COUNT($A85)=0,"",IF(W85="","--",IF(W85="3E","3E",LOOKUP(W85/Y$2,{0,0.4,0.45,0.5,0.55,0.6,0.65,0.7,0.75,0.8,1},{0,2,2.25,2.5,2.75,3,3.25,3.5,3.75,4}))))</f>
        <v/>
      </c>
      <c r="Z85" s="3" t="str">
        <f>IF(COUNT($A85)=0,"",IF($A85&lt;&gt;DRAFT!$B87,"ERR",IF(DRAFT!CC87="3E","3E",IF(COUNT(DRAFT!BY87,DRAFT!CC87)&gt;0,DRAFT!CD87,""))))</f>
        <v/>
      </c>
      <c r="AA85" s="3" t="str">
        <f>IF(COUNT($A85)=0,"",IF(Z85="3E","3E",IF(Z85="","I",LOOKUP(Z85/AB$2,{0,0.4,0.45,0.5,0.55,0.6,0.65,0.7,0.75,0.8,1},{"F","D","C","C+","B-","B","B+","A-","A","A+"}))))</f>
        <v/>
      </c>
      <c r="AB85" s="2" t="str">
        <f>IF(COUNT($A85)=0,"",IF(Z85="","--",IF(Z85="3E","3E",LOOKUP(Z85/AB$2,{0,0.4,0.45,0.5,0.55,0.6,0.65,0.7,0.75,0.8,1},{0,2,2.25,2.5,2.75,3,3.25,3.5,3.75,4}))))</f>
        <v/>
      </c>
      <c r="AC85" s="3" t="str">
        <f>IF(COUNT($A85)=0,"",IF($A85&lt;&gt;DRAFT!$B87,"ERR",IF(DRAFT!CF87&gt;0,DRAFT!CF87,"")))</f>
        <v/>
      </c>
      <c r="AD85" s="3" t="str">
        <f>IF(COUNT($A85)=0,"",IF(AC85="3E","3E",IF(AC85="","I",LOOKUP(AC85/AE$2,{0,0.4,0.45,0.5,0.55,0.6,0.65,0.7,0.75,0.8,1},{"F","D","C","C+","B-","B","B+","A-","A","A+"}))))</f>
        <v/>
      </c>
      <c r="AE85" s="2" t="str">
        <f>IF(COUNT($A85)=0,"",IF(AC85="","--",IF(AC85="3E","3E",LOOKUP(AC85/AE$2,{0,0.4,0.45,0.5,0.55,0.6,0.65,0.7,0.75,0.8,1},{0,2,2.25,2.5,2.75,3,3.25,3.5,3.75,4}))))</f>
        <v/>
      </c>
      <c r="AF85" s="3" t="str">
        <f>IF($A85&lt;&gt;DRAFT!$B87,"ERR",IF(OR(COUNT($A85)=0,COUNT(DRAFT!CI87:CK87,DRAFT!CM87:CO87)=0),"",CEILING(SUM(DRAFT!CL87,DRAFT!CP87),1)))</f>
        <v/>
      </c>
      <c r="AG85" s="3" t="str">
        <f>IF(COUNT($A85)=0,"",IF(AF85="3E","3E",IF(AF85="","I",LOOKUP(AF85/AH$2,{0,0.4,0.45,0.5,0.55,0.6,0.65,0.7,0.75,0.8,1},{"F","D","C","C+","B-","B","B+","A-","A","A+"}))))</f>
        <v/>
      </c>
      <c r="AH85" s="2" t="str">
        <f>IF(COUNT($A85)=0,"",IF(AF85="","--",IF(AF85="3E","3E",LOOKUP(AF85/AH$2,{0,0.4,0.45,0.5,0.55,0.6,0.65,0.7,0.75,0.8,1},{0,2,2.25,2.5,2.75,3,3.25,3.5,3.75,4}))))</f>
        <v/>
      </c>
      <c r="AI85" s="11" t="str">
        <f>IF(OR(COUNT($A85)=0,COUNT(B85:AH85)=0),"",IF(COUNTIF(B85:AH85,"3E")&gt;0,"3E",IF(DRAFT!$A87="R",TRUNC(SUMPRODUCT(RGP,RCP)/TCP,3),TRUNC((SUMPRODUCT(--(IMDGP&gt;0)*IMDGP,IMCP)+CEILING(DRAFT!$CQ87*42,0.25))/TCP,3))))</f>
        <v/>
      </c>
      <c r="AJ85" s="3" t="str">
        <f>IF(OR(COUNT($A85)=0,COUNT(B85:AH85)=0),"",IF(COUNTIF(B85:AH85,"3E")&gt;0,"3E",IF(DRAFT!$A87="R",SUMPRODUCT(--(RGP&gt;=2),RCP),SUMPRODUCT(--(IMDGP&gt;0),--(IMGP=0),IMCP)+DRAFT!$CR87)))</f>
        <v/>
      </c>
      <c r="AK85" s="3" t="str">
        <f>IF(OR(COUNT($A85)=0,COUNT(B85:AH85)=0),"",IF(COUNTIF(B85:AJ85,"3E")&gt;0,"3E",IF(AND(DRAFT!$A87="IM",OR($AI85&gt;DRAFT!$CQ87,$AJ85&gt;DRAFT!$CR87)),"IMPROVED",IF(AND(DRAFT!$A87="IM",$AI85&lt;=DRAFT!$CQ87,$AJ85&lt;=DRAFT!$CR87),"NOT IMPROVED",IF(AND(AH85&gt;=2,AI85&gt;=2,AJ85&gt;=30),"PASS","FAIL")))))</f>
        <v/>
      </c>
      <c r="AL85" s="3" t="str">
        <f t="shared" si="2"/>
        <v/>
      </c>
      <c r="AM85" s="3" t="str">
        <f t="shared" si="3"/>
        <v/>
      </c>
    </row>
    <row r="86" spans="1:39" ht="18.95" customHeight="1" x14ac:dyDescent="0.25">
      <c r="A86" s="4" t="str">
        <f>IF(DRAFT!$B88="","",DRAFT!$B88)</f>
        <v/>
      </c>
      <c r="B86" s="3" t="str">
        <f>IF(COUNT($A86)=0,"",IF($A86&lt;&gt;DRAFT!$B88,"ERR",IF(DRAFT!I88="3E","3E",IF(COUNT(DRAFT!E88,DRAFT!I88)&gt;0,DRAFT!J88,""))))</f>
        <v/>
      </c>
      <c r="C86" s="3" t="str">
        <f>IF(COUNT($A86)=0,"",IF(B86="3E","3E",IF(B86="","I",LOOKUP(B86/D$2,{0,0.4,0.45,0.5,0.55,0.6,0.65,0.7,0.75,0.8,1},{"F","D","C","C+","B-","B","B+","A-","A","A+"}))))</f>
        <v/>
      </c>
      <c r="D86" s="2" t="str">
        <f>IF(COUNT($A86)=0,"",IF(B86="","--",IF(B86="3E","3E",LOOKUP(B86/D$2,{0,0.4,0.45,0.5,0.55,0.6,0.65,0.7,0.75,0.8,1},{0,2,2.25,2.5,2.75,3,3.25,3.5,3.75,4}))))</f>
        <v/>
      </c>
      <c r="E86" s="3" t="str">
        <f>IF(COUNT($A86)=0,"",IF($A86&lt;&gt;DRAFT!$B88,"ERR",IF(DRAFT!R88="3E","3E",IF(COUNT(DRAFT!N88,DRAFT!R88)&gt;0,DRAFT!S88,""))))</f>
        <v/>
      </c>
      <c r="F86" s="3" t="str">
        <f>IF(COUNT($A86)=0,"",IF(E86="3E","3E",IF(E86="","I",LOOKUP(E86/G$2,{0,0.4,0.45,0.5,0.55,0.6,0.65,0.7,0.75,0.8,1},{"F","D","C","C+","B-","B","B+","A-","A","A+"}))))</f>
        <v/>
      </c>
      <c r="G86" s="2" t="str">
        <f>IF(COUNT($A86)=0,"",IF(E86="","--",IF(E86="3E","3E",LOOKUP(E86/G$2,{0,0.4,0.45,0.5,0.55,0.6,0.65,0.7,0.75,0.8,1},{0,2,2.25,2.5,2.75,3,3.25,3.5,3.75,4}))))</f>
        <v/>
      </c>
      <c r="H86" s="3" t="str">
        <f>IF(COUNT($A86)=0,"",IF($A86&lt;&gt;DRAFT!$B88,"ERR",IF(DRAFT!AA88="3E","3E",IF(COUNT(DRAFT!W88,DRAFT!AA88)&gt;0,DRAFT!AB88,""))))</f>
        <v/>
      </c>
      <c r="I86" s="3" t="str">
        <f>IF(COUNT($A86)=0,"",IF(H86="3E","3E",IF(H86="","I",LOOKUP(H86/J$2,{0,0.4,0.45,0.5,0.55,0.6,0.65,0.7,0.75,0.8,1},{"F","D","C","C+","B-","B","B+","A-","A","A+"}))))</f>
        <v/>
      </c>
      <c r="J86" s="2" t="str">
        <f>IF(COUNT($A86)=0,"",IF(H86="","--",IF(H86="3E","3E",LOOKUP(H86/J$2,{0,0.4,0.45,0.5,0.55,0.6,0.65,0.7,0.75,0.8,1},{0,2,2.25,2.5,2.75,3,3.25,3.5,3.75,4}))))</f>
        <v/>
      </c>
      <c r="K86" s="3" t="str">
        <f>IF(COUNT($A86)=0,"",IF($A86&lt;&gt;DRAFT!$B88,"ERR",IF(DRAFT!AJ88="3E","3E",IF(COUNT(DRAFT!AF88,DRAFT!AJ88)&gt;0,DRAFT!AK88,""))))</f>
        <v/>
      </c>
      <c r="L86" s="3" t="str">
        <f>IF(COUNT($A86)=0,"",IF(K86="3E","3E",IF(K86="","I",LOOKUP(K86/M$2,{0,0.4,0.45,0.5,0.55,0.6,0.65,0.7,0.75,0.8,1},{"F","D","C","C+","B-","B","B+","A-","A","A+"}))))</f>
        <v/>
      </c>
      <c r="M86" s="2" t="str">
        <f>IF(COUNT($A86)=0,"",IF(K86="","--",IF(K86="3E","3E",LOOKUP(K86/M$2,{0,0.4,0.45,0.5,0.55,0.6,0.65,0.7,0.75,0.8,1},{0,2,2.25,2.5,2.75,3,3.25,3.5,3.75,4}))))</f>
        <v/>
      </c>
      <c r="N86" s="3" t="str">
        <f>IF(COUNT($A86)=0,"",IF($A86&lt;&gt;DRAFT!$B88,"ERR",IF(DRAFT!AS88="3E","3E",IF(COUNT(DRAFT!AO88,DRAFT!AS88)&gt;0,DRAFT!AT88,""))))</f>
        <v/>
      </c>
      <c r="O86" s="3" t="str">
        <f>IF(COUNT($A86)=0,"",IF(N86="3E","3E",IF(N86="","I",LOOKUP(N86/P$2,{0,0.4,0.45,0.5,0.55,0.6,0.65,0.7,0.75,0.8,1},{"F","D","C","C+","B-","B","B+","A-","A","A+"}))))</f>
        <v/>
      </c>
      <c r="P86" s="2" t="str">
        <f>IF(COUNT($A86)=0,"",IF(N86="","--",IF(N86="3E","3E",LOOKUP(N86/P$2,{0,0.4,0.45,0.5,0.55,0.6,0.65,0.7,0.75,0.8,1},{0,2,2.25,2.5,2.75,3,3.25,3.5,3.75,4}))))</f>
        <v/>
      </c>
      <c r="Q86" s="3" t="str">
        <f>IF(COUNT($A86)=0,"",IF($A86&lt;&gt;DRAFT!$B88,"ERR",IF(DRAFT!BB88="3E","3E",IF(COUNT(DRAFT!AX88,DRAFT!BB88)&gt;0,DRAFT!BC88,""))))</f>
        <v/>
      </c>
      <c r="R86" s="3" t="str">
        <f>IF(COUNT($A86)=0,"",IF(Q86="3E","3E",IF(Q86="","I",LOOKUP(Q86/S$2,{0,0.4,0.45,0.5,0.55,0.6,0.65,0.7,0.75,0.8,1},{"F","D","C","C+","B-","B","B+","A-","A","A+"}))))</f>
        <v/>
      </c>
      <c r="S86" s="2" t="str">
        <f>IF(COUNT($A86)=0,"",IF(Q86="","--",IF(Q86="3E","3E",LOOKUP(Q86/S$2,{0,0.4,0.45,0.5,0.55,0.6,0.65,0.7,0.75,0.8,1},{0,2,2.25,2.5,2.75,3,3.25,3.5,3.75,4}))))</f>
        <v/>
      </c>
      <c r="T86" s="3" t="str">
        <f>IF(COUNT($A86)=0,"",IF($A86&lt;&gt;DRAFT!$B88,"ERR",IF(DRAFT!BK88="3E","3E",IF(COUNT(DRAFT!BG88,DRAFT!BK88)&gt;0,DRAFT!BL88,""))))</f>
        <v/>
      </c>
      <c r="U86" s="3" t="str">
        <f>IF(COUNT($A86)=0,"",IF(T86="3E","3E",IF(T86="","I",LOOKUP(T86/V$2,{0,0.4,0.45,0.5,0.55,0.6,0.65,0.7,0.75,0.8,1},{"F","D","C","C+","B-","B","B+","A-","A","A+"}))))</f>
        <v/>
      </c>
      <c r="V86" s="2" t="str">
        <f>IF(COUNT($A86)=0,"",IF(T86="","--",IF(T86="3E","3E",LOOKUP(T86/V$2,{0,0.4,0.45,0.5,0.55,0.6,0.65,0.7,0.75,0.8,1},{0,2,2.25,2.5,2.75,3,3.25,3.5,3.75,4}))))</f>
        <v/>
      </c>
      <c r="W86" s="3" t="str">
        <f>IF(COUNT($A86)=0,"",IF($A86&lt;&gt;DRAFT!$B88,"ERR",IF(DRAFT!BT88="3E","3E",IF(COUNT(DRAFT!BP88,DRAFT!BT88)&gt;0,DRAFT!BU88,""))))</f>
        <v/>
      </c>
      <c r="X86" s="3" t="str">
        <f>IF(COUNT($A86)=0,"",IF(W86="3E","3E",IF(W86="","I",LOOKUP(W86/Y$2,{0,0.4,0.45,0.5,0.55,0.6,0.65,0.7,0.75,0.8,1},{"F","D","C","C+","B-","B","B+","A-","A","A+"}))))</f>
        <v/>
      </c>
      <c r="Y86" s="2" t="str">
        <f>IF(COUNT($A86)=0,"",IF(W86="","--",IF(W86="3E","3E",LOOKUP(W86/Y$2,{0,0.4,0.45,0.5,0.55,0.6,0.65,0.7,0.75,0.8,1},{0,2,2.25,2.5,2.75,3,3.25,3.5,3.75,4}))))</f>
        <v/>
      </c>
      <c r="Z86" s="3" t="str">
        <f>IF(COUNT($A86)=0,"",IF($A86&lt;&gt;DRAFT!$B88,"ERR",IF(DRAFT!CC88="3E","3E",IF(COUNT(DRAFT!BY88,DRAFT!CC88)&gt;0,DRAFT!CD88,""))))</f>
        <v/>
      </c>
      <c r="AA86" s="3" t="str">
        <f>IF(COUNT($A86)=0,"",IF(Z86="3E","3E",IF(Z86="","I",LOOKUP(Z86/AB$2,{0,0.4,0.45,0.5,0.55,0.6,0.65,0.7,0.75,0.8,1},{"F","D","C","C+","B-","B","B+","A-","A","A+"}))))</f>
        <v/>
      </c>
      <c r="AB86" s="2" t="str">
        <f>IF(COUNT($A86)=0,"",IF(Z86="","--",IF(Z86="3E","3E",LOOKUP(Z86/AB$2,{0,0.4,0.45,0.5,0.55,0.6,0.65,0.7,0.75,0.8,1},{0,2,2.25,2.5,2.75,3,3.25,3.5,3.75,4}))))</f>
        <v/>
      </c>
      <c r="AC86" s="3" t="str">
        <f>IF(COUNT($A86)=0,"",IF($A86&lt;&gt;DRAFT!$B88,"ERR",IF(DRAFT!CF88&gt;0,DRAFT!CF88,"")))</f>
        <v/>
      </c>
      <c r="AD86" s="3" t="str">
        <f>IF(COUNT($A86)=0,"",IF(AC86="3E","3E",IF(AC86="","I",LOOKUP(AC86/AE$2,{0,0.4,0.45,0.5,0.55,0.6,0.65,0.7,0.75,0.8,1},{"F","D","C","C+","B-","B","B+","A-","A","A+"}))))</f>
        <v/>
      </c>
      <c r="AE86" s="2" t="str">
        <f>IF(COUNT($A86)=0,"",IF(AC86="","--",IF(AC86="3E","3E",LOOKUP(AC86/AE$2,{0,0.4,0.45,0.5,0.55,0.6,0.65,0.7,0.75,0.8,1},{0,2,2.25,2.5,2.75,3,3.25,3.5,3.75,4}))))</f>
        <v/>
      </c>
      <c r="AF86" s="3" t="str">
        <f>IF($A86&lt;&gt;DRAFT!$B88,"ERR",IF(OR(COUNT($A86)=0,COUNT(DRAFT!CI88:CK88,DRAFT!CM88:CO88)=0),"",CEILING(SUM(DRAFT!CL88,DRAFT!CP88),1)))</f>
        <v/>
      </c>
      <c r="AG86" s="3" t="str">
        <f>IF(COUNT($A86)=0,"",IF(AF86="3E","3E",IF(AF86="","I",LOOKUP(AF86/AH$2,{0,0.4,0.45,0.5,0.55,0.6,0.65,0.7,0.75,0.8,1},{"F","D","C","C+","B-","B","B+","A-","A","A+"}))))</f>
        <v/>
      </c>
      <c r="AH86" s="2" t="str">
        <f>IF(COUNT($A86)=0,"",IF(AF86="","--",IF(AF86="3E","3E",LOOKUP(AF86/AH$2,{0,0.4,0.45,0.5,0.55,0.6,0.65,0.7,0.75,0.8,1},{0,2,2.25,2.5,2.75,3,3.25,3.5,3.75,4}))))</f>
        <v/>
      </c>
      <c r="AI86" s="11" t="str">
        <f>IF(OR(COUNT($A86)=0,COUNT(B86:AH86)=0),"",IF(COUNTIF(B86:AH86,"3E")&gt;0,"3E",IF(DRAFT!$A88="R",TRUNC(SUMPRODUCT(RGP,RCP)/TCP,3),TRUNC((SUMPRODUCT(--(IMDGP&gt;0)*IMDGP,IMCP)+CEILING(DRAFT!$CQ88*42,0.25))/TCP,3))))</f>
        <v/>
      </c>
      <c r="AJ86" s="3" t="str">
        <f>IF(OR(COUNT($A86)=0,COUNT(B86:AH86)=0),"",IF(COUNTIF(B86:AH86,"3E")&gt;0,"3E",IF(DRAFT!$A88="R",SUMPRODUCT(--(RGP&gt;=2),RCP),SUMPRODUCT(--(IMDGP&gt;0),--(IMGP=0),IMCP)+DRAFT!$CR88)))</f>
        <v/>
      </c>
      <c r="AK86" s="3" t="str">
        <f>IF(OR(COUNT($A86)=0,COUNT(B86:AH86)=0),"",IF(COUNTIF(B86:AJ86,"3E")&gt;0,"3E",IF(AND(DRAFT!$A88="IM",OR($AI86&gt;DRAFT!$CQ88,$AJ86&gt;DRAFT!$CR88)),"IMPROVED",IF(AND(DRAFT!$A88="IM",$AI86&lt;=DRAFT!$CQ88,$AJ86&lt;=DRAFT!$CR88),"NOT IMPROVED",IF(AND(AH86&gt;=2,AI86&gt;=2,AJ86&gt;=30),"PASS","FAIL")))))</f>
        <v/>
      </c>
      <c r="AL86" s="3" t="str">
        <f t="shared" si="2"/>
        <v/>
      </c>
      <c r="AM86" s="3" t="str">
        <f t="shared" si="3"/>
        <v/>
      </c>
    </row>
    <row r="87" spans="1:39" ht="18.95" customHeight="1" x14ac:dyDescent="0.25">
      <c r="A87" s="4" t="str">
        <f>IF(DRAFT!$B89="","",DRAFT!$B89)</f>
        <v/>
      </c>
      <c r="B87" s="3" t="str">
        <f>IF(COUNT($A87)=0,"",IF($A87&lt;&gt;DRAFT!$B89,"ERR",IF(DRAFT!I89="3E","3E",IF(COUNT(DRAFT!E89,DRAFT!I89)&gt;0,DRAFT!J89,""))))</f>
        <v/>
      </c>
      <c r="C87" s="3" t="str">
        <f>IF(COUNT($A87)=0,"",IF(B87="3E","3E",IF(B87="","I",LOOKUP(B87/D$2,{0,0.4,0.45,0.5,0.55,0.6,0.65,0.7,0.75,0.8,1},{"F","D","C","C+","B-","B","B+","A-","A","A+"}))))</f>
        <v/>
      </c>
      <c r="D87" s="2" t="str">
        <f>IF(COUNT($A87)=0,"",IF(B87="","--",IF(B87="3E","3E",LOOKUP(B87/D$2,{0,0.4,0.45,0.5,0.55,0.6,0.65,0.7,0.75,0.8,1},{0,2,2.25,2.5,2.75,3,3.25,3.5,3.75,4}))))</f>
        <v/>
      </c>
      <c r="E87" s="3" t="str">
        <f>IF(COUNT($A87)=0,"",IF($A87&lt;&gt;DRAFT!$B89,"ERR",IF(DRAFT!R89="3E","3E",IF(COUNT(DRAFT!N89,DRAFT!R89)&gt;0,DRAFT!S89,""))))</f>
        <v/>
      </c>
      <c r="F87" s="3" t="str">
        <f>IF(COUNT($A87)=0,"",IF(E87="3E","3E",IF(E87="","I",LOOKUP(E87/G$2,{0,0.4,0.45,0.5,0.55,0.6,0.65,0.7,0.75,0.8,1},{"F","D","C","C+","B-","B","B+","A-","A","A+"}))))</f>
        <v/>
      </c>
      <c r="G87" s="2" t="str">
        <f>IF(COUNT($A87)=0,"",IF(E87="","--",IF(E87="3E","3E",LOOKUP(E87/G$2,{0,0.4,0.45,0.5,0.55,0.6,0.65,0.7,0.75,0.8,1},{0,2,2.25,2.5,2.75,3,3.25,3.5,3.75,4}))))</f>
        <v/>
      </c>
      <c r="H87" s="3" t="str">
        <f>IF(COUNT($A87)=0,"",IF($A87&lt;&gt;DRAFT!$B89,"ERR",IF(DRAFT!AA89="3E","3E",IF(COUNT(DRAFT!W89,DRAFT!AA89)&gt;0,DRAFT!AB89,""))))</f>
        <v/>
      </c>
      <c r="I87" s="3" t="str">
        <f>IF(COUNT($A87)=0,"",IF(H87="3E","3E",IF(H87="","I",LOOKUP(H87/J$2,{0,0.4,0.45,0.5,0.55,0.6,0.65,0.7,0.75,0.8,1},{"F","D","C","C+","B-","B","B+","A-","A","A+"}))))</f>
        <v/>
      </c>
      <c r="J87" s="2" t="str">
        <f>IF(COUNT($A87)=0,"",IF(H87="","--",IF(H87="3E","3E",LOOKUP(H87/J$2,{0,0.4,0.45,0.5,0.55,0.6,0.65,0.7,0.75,0.8,1},{0,2,2.25,2.5,2.75,3,3.25,3.5,3.75,4}))))</f>
        <v/>
      </c>
      <c r="K87" s="3" t="str">
        <f>IF(COUNT($A87)=0,"",IF($A87&lt;&gt;DRAFT!$B89,"ERR",IF(DRAFT!AJ89="3E","3E",IF(COUNT(DRAFT!AF89,DRAFT!AJ89)&gt;0,DRAFT!AK89,""))))</f>
        <v/>
      </c>
      <c r="L87" s="3" t="str">
        <f>IF(COUNT($A87)=0,"",IF(K87="3E","3E",IF(K87="","I",LOOKUP(K87/M$2,{0,0.4,0.45,0.5,0.55,0.6,0.65,0.7,0.75,0.8,1},{"F","D","C","C+","B-","B","B+","A-","A","A+"}))))</f>
        <v/>
      </c>
      <c r="M87" s="2" t="str">
        <f>IF(COUNT($A87)=0,"",IF(K87="","--",IF(K87="3E","3E",LOOKUP(K87/M$2,{0,0.4,0.45,0.5,0.55,0.6,0.65,0.7,0.75,0.8,1},{0,2,2.25,2.5,2.75,3,3.25,3.5,3.75,4}))))</f>
        <v/>
      </c>
      <c r="N87" s="3" t="str">
        <f>IF(COUNT($A87)=0,"",IF($A87&lt;&gt;DRAFT!$B89,"ERR",IF(DRAFT!AS89="3E","3E",IF(COUNT(DRAFT!AO89,DRAFT!AS89)&gt;0,DRAFT!AT89,""))))</f>
        <v/>
      </c>
      <c r="O87" s="3" t="str">
        <f>IF(COUNT($A87)=0,"",IF(N87="3E","3E",IF(N87="","I",LOOKUP(N87/P$2,{0,0.4,0.45,0.5,0.55,0.6,0.65,0.7,0.75,0.8,1},{"F","D","C","C+","B-","B","B+","A-","A","A+"}))))</f>
        <v/>
      </c>
      <c r="P87" s="2" t="str">
        <f>IF(COUNT($A87)=0,"",IF(N87="","--",IF(N87="3E","3E",LOOKUP(N87/P$2,{0,0.4,0.45,0.5,0.55,0.6,0.65,0.7,0.75,0.8,1},{0,2,2.25,2.5,2.75,3,3.25,3.5,3.75,4}))))</f>
        <v/>
      </c>
      <c r="Q87" s="3" t="str">
        <f>IF(COUNT($A87)=0,"",IF($A87&lt;&gt;DRAFT!$B89,"ERR",IF(DRAFT!BB89="3E","3E",IF(COUNT(DRAFT!AX89,DRAFT!BB89)&gt;0,DRAFT!BC89,""))))</f>
        <v/>
      </c>
      <c r="R87" s="3" t="str">
        <f>IF(COUNT($A87)=0,"",IF(Q87="3E","3E",IF(Q87="","I",LOOKUP(Q87/S$2,{0,0.4,0.45,0.5,0.55,0.6,0.65,0.7,0.75,0.8,1},{"F","D","C","C+","B-","B","B+","A-","A","A+"}))))</f>
        <v/>
      </c>
      <c r="S87" s="2" t="str">
        <f>IF(COUNT($A87)=0,"",IF(Q87="","--",IF(Q87="3E","3E",LOOKUP(Q87/S$2,{0,0.4,0.45,0.5,0.55,0.6,0.65,0.7,0.75,0.8,1},{0,2,2.25,2.5,2.75,3,3.25,3.5,3.75,4}))))</f>
        <v/>
      </c>
      <c r="T87" s="3" t="str">
        <f>IF(COUNT($A87)=0,"",IF($A87&lt;&gt;DRAFT!$B89,"ERR",IF(DRAFT!BK89="3E","3E",IF(COUNT(DRAFT!BG89,DRAFT!BK89)&gt;0,DRAFT!BL89,""))))</f>
        <v/>
      </c>
      <c r="U87" s="3" t="str">
        <f>IF(COUNT($A87)=0,"",IF(T87="3E","3E",IF(T87="","I",LOOKUP(T87/V$2,{0,0.4,0.45,0.5,0.55,0.6,0.65,0.7,0.75,0.8,1},{"F","D","C","C+","B-","B","B+","A-","A","A+"}))))</f>
        <v/>
      </c>
      <c r="V87" s="2" t="str">
        <f>IF(COUNT($A87)=0,"",IF(T87="","--",IF(T87="3E","3E",LOOKUP(T87/V$2,{0,0.4,0.45,0.5,0.55,0.6,0.65,0.7,0.75,0.8,1},{0,2,2.25,2.5,2.75,3,3.25,3.5,3.75,4}))))</f>
        <v/>
      </c>
      <c r="W87" s="3" t="str">
        <f>IF(COUNT($A87)=0,"",IF($A87&lt;&gt;DRAFT!$B89,"ERR",IF(DRAFT!BT89="3E","3E",IF(COUNT(DRAFT!BP89,DRAFT!BT89)&gt;0,DRAFT!BU89,""))))</f>
        <v/>
      </c>
      <c r="X87" s="3" t="str">
        <f>IF(COUNT($A87)=0,"",IF(W87="3E","3E",IF(W87="","I",LOOKUP(W87/Y$2,{0,0.4,0.45,0.5,0.55,0.6,0.65,0.7,0.75,0.8,1},{"F","D","C","C+","B-","B","B+","A-","A","A+"}))))</f>
        <v/>
      </c>
      <c r="Y87" s="2" t="str">
        <f>IF(COUNT($A87)=0,"",IF(W87="","--",IF(W87="3E","3E",LOOKUP(W87/Y$2,{0,0.4,0.45,0.5,0.55,0.6,0.65,0.7,0.75,0.8,1},{0,2,2.25,2.5,2.75,3,3.25,3.5,3.75,4}))))</f>
        <v/>
      </c>
      <c r="Z87" s="3" t="str">
        <f>IF(COUNT($A87)=0,"",IF($A87&lt;&gt;DRAFT!$B89,"ERR",IF(DRAFT!CC89="3E","3E",IF(COUNT(DRAFT!BY89,DRAFT!CC89)&gt;0,DRAFT!CD89,""))))</f>
        <v/>
      </c>
      <c r="AA87" s="3" t="str">
        <f>IF(COUNT($A87)=0,"",IF(Z87="3E","3E",IF(Z87="","I",LOOKUP(Z87/AB$2,{0,0.4,0.45,0.5,0.55,0.6,0.65,0.7,0.75,0.8,1},{"F","D","C","C+","B-","B","B+","A-","A","A+"}))))</f>
        <v/>
      </c>
      <c r="AB87" s="2" t="str">
        <f>IF(COUNT($A87)=0,"",IF(Z87="","--",IF(Z87="3E","3E",LOOKUP(Z87/AB$2,{0,0.4,0.45,0.5,0.55,0.6,0.65,0.7,0.75,0.8,1},{0,2,2.25,2.5,2.75,3,3.25,3.5,3.75,4}))))</f>
        <v/>
      </c>
      <c r="AC87" s="3" t="str">
        <f>IF(COUNT($A87)=0,"",IF($A87&lt;&gt;DRAFT!$B89,"ERR",IF(DRAFT!CF89&gt;0,DRAFT!CF89,"")))</f>
        <v/>
      </c>
      <c r="AD87" s="3" t="str">
        <f>IF(COUNT($A87)=0,"",IF(AC87="3E","3E",IF(AC87="","I",LOOKUP(AC87/AE$2,{0,0.4,0.45,0.5,0.55,0.6,0.65,0.7,0.75,0.8,1},{"F","D","C","C+","B-","B","B+","A-","A","A+"}))))</f>
        <v/>
      </c>
      <c r="AE87" s="2" t="str">
        <f>IF(COUNT($A87)=0,"",IF(AC87="","--",IF(AC87="3E","3E",LOOKUP(AC87/AE$2,{0,0.4,0.45,0.5,0.55,0.6,0.65,0.7,0.75,0.8,1},{0,2,2.25,2.5,2.75,3,3.25,3.5,3.75,4}))))</f>
        <v/>
      </c>
      <c r="AF87" s="3" t="str">
        <f>IF($A87&lt;&gt;DRAFT!$B89,"ERR",IF(OR(COUNT($A87)=0,COUNT(DRAFT!CI89:CK89,DRAFT!CM89:CO89)=0),"",CEILING(SUM(DRAFT!CL89,DRAFT!CP89),1)))</f>
        <v/>
      </c>
      <c r="AG87" s="3" t="str">
        <f>IF(COUNT($A87)=0,"",IF(AF87="3E","3E",IF(AF87="","I",LOOKUP(AF87/AH$2,{0,0.4,0.45,0.5,0.55,0.6,0.65,0.7,0.75,0.8,1},{"F","D","C","C+","B-","B","B+","A-","A","A+"}))))</f>
        <v/>
      </c>
      <c r="AH87" s="2" t="str">
        <f>IF(COUNT($A87)=0,"",IF(AF87="","--",IF(AF87="3E","3E",LOOKUP(AF87/AH$2,{0,0.4,0.45,0.5,0.55,0.6,0.65,0.7,0.75,0.8,1},{0,2,2.25,2.5,2.75,3,3.25,3.5,3.75,4}))))</f>
        <v/>
      </c>
      <c r="AI87" s="11" t="str">
        <f>IF(OR(COUNT($A87)=0,COUNT(B87:AH87)=0),"",IF(COUNTIF(B87:AH87,"3E")&gt;0,"3E",IF(DRAFT!$A89="R",TRUNC(SUMPRODUCT(RGP,RCP)/TCP,3),TRUNC((SUMPRODUCT(--(IMDGP&gt;0)*IMDGP,IMCP)+CEILING(DRAFT!$CQ89*42,0.25))/TCP,3))))</f>
        <v/>
      </c>
      <c r="AJ87" s="3" t="str">
        <f>IF(OR(COUNT($A87)=0,COUNT(B87:AH87)=0),"",IF(COUNTIF(B87:AH87,"3E")&gt;0,"3E",IF(DRAFT!$A89="R",SUMPRODUCT(--(RGP&gt;=2),RCP),SUMPRODUCT(--(IMDGP&gt;0),--(IMGP=0),IMCP)+DRAFT!$CR89)))</f>
        <v/>
      </c>
      <c r="AK87" s="3" t="str">
        <f>IF(OR(COUNT($A87)=0,COUNT(B87:AH87)=0),"",IF(COUNTIF(B87:AJ87,"3E")&gt;0,"3E",IF(AND(DRAFT!$A89="IM",OR($AI87&gt;DRAFT!$CQ89,$AJ87&gt;DRAFT!$CR89)),"IMPROVED",IF(AND(DRAFT!$A89="IM",$AI87&lt;=DRAFT!$CQ89,$AJ87&lt;=DRAFT!$CR89),"NOT IMPROVED",IF(AND(AH87&gt;=2,AI87&gt;=2,AJ87&gt;=30),"PASS","FAIL")))))</f>
        <v/>
      </c>
      <c r="AL87" s="3" t="str">
        <f t="shared" si="2"/>
        <v/>
      </c>
      <c r="AM87" s="3" t="str">
        <f t="shared" si="3"/>
        <v/>
      </c>
    </row>
    <row r="88" spans="1:39" ht="18.95" customHeight="1" x14ac:dyDescent="0.25">
      <c r="A88" s="4" t="str">
        <f>IF(DRAFT!$B90="","",DRAFT!$B90)</f>
        <v/>
      </c>
      <c r="B88" s="3" t="str">
        <f>IF(COUNT($A88)=0,"",IF($A88&lt;&gt;DRAFT!$B90,"ERR",IF(DRAFT!I90="3E","3E",IF(COUNT(DRAFT!E90,DRAFT!I90)&gt;0,DRAFT!J90,""))))</f>
        <v/>
      </c>
      <c r="C88" s="3" t="str">
        <f>IF(COUNT($A88)=0,"",IF(B88="3E","3E",IF(B88="","I",LOOKUP(B88/D$2,{0,0.4,0.45,0.5,0.55,0.6,0.65,0.7,0.75,0.8,1},{"F","D","C","C+","B-","B","B+","A-","A","A+"}))))</f>
        <v/>
      </c>
      <c r="D88" s="2" t="str">
        <f>IF(COUNT($A88)=0,"",IF(B88="","--",IF(B88="3E","3E",LOOKUP(B88/D$2,{0,0.4,0.45,0.5,0.55,0.6,0.65,0.7,0.75,0.8,1},{0,2,2.25,2.5,2.75,3,3.25,3.5,3.75,4}))))</f>
        <v/>
      </c>
      <c r="E88" s="3" t="str">
        <f>IF(COUNT($A88)=0,"",IF($A88&lt;&gt;DRAFT!$B90,"ERR",IF(DRAFT!R90="3E","3E",IF(COUNT(DRAFT!N90,DRAFT!R90)&gt;0,DRAFT!S90,""))))</f>
        <v/>
      </c>
      <c r="F88" s="3" t="str">
        <f>IF(COUNT($A88)=0,"",IF(E88="3E","3E",IF(E88="","I",LOOKUP(E88/G$2,{0,0.4,0.45,0.5,0.55,0.6,0.65,0.7,0.75,0.8,1},{"F","D","C","C+","B-","B","B+","A-","A","A+"}))))</f>
        <v/>
      </c>
      <c r="G88" s="2" t="str">
        <f>IF(COUNT($A88)=0,"",IF(E88="","--",IF(E88="3E","3E",LOOKUP(E88/G$2,{0,0.4,0.45,0.5,0.55,0.6,0.65,0.7,0.75,0.8,1},{0,2,2.25,2.5,2.75,3,3.25,3.5,3.75,4}))))</f>
        <v/>
      </c>
      <c r="H88" s="3" t="str">
        <f>IF(COUNT($A88)=0,"",IF($A88&lt;&gt;DRAFT!$B90,"ERR",IF(DRAFT!AA90="3E","3E",IF(COUNT(DRAFT!W90,DRAFT!AA90)&gt;0,DRAFT!AB90,""))))</f>
        <v/>
      </c>
      <c r="I88" s="3" t="str">
        <f>IF(COUNT($A88)=0,"",IF(H88="3E","3E",IF(H88="","I",LOOKUP(H88/J$2,{0,0.4,0.45,0.5,0.55,0.6,0.65,0.7,0.75,0.8,1},{"F","D","C","C+","B-","B","B+","A-","A","A+"}))))</f>
        <v/>
      </c>
      <c r="J88" s="2" t="str">
        <f>IF(COUNT($A88)=0,"",IF(H88="","--",IF(H88="3E","3E",LOOKUP(H88/J$2,{0,0.4,0.45,0.5,0.55,0.6,0.65,0.7,0.75,0.8,1},{0,2,2.25,2.5,2.75,3,3.25,3.5,3.75,4}))))</f>
        <v/>
      </c>
      <c r="K88" s="3" t="str">
        <f>IF(COUNT($A88)=0,"",IF($A88&lt;&gt;DRAFT!$B90,"ERR",IF(DRAFT!AJ90="3E","3E",IF(COUNT(DRAFT!AF90,DRAFT!AJ90)&gt;0,DRAFT!AK90,""))))</f>
        <v/>
      </c>
      <c r="L88" s="3" t="str">
        <f>IF(COUNT($A88)=0,"",IF(K88="3E","3E",IF(K88="","I",LOOKUP(K88/M$2,{0,0.4,0.45,0.5,0.55,0.6,0.65,0.7,0.75,0.8,1},{"F","D","C","C+","B-","B","B+","A-","A","A+"}))))</f>
        <v/>
      </c>
      <c r="M88" s="2" t="str">
        <f>IF(COUNT($A88)=0,"",IF(K88="","--",IF(K88="3E","3E",LOOKUP(K88/M$2,{0,0.4,0.45,0.5,0.55,0.6,0.65,0.7,0.75,0.8,1},{0,2,2.25,2.5,2.75,3,3.25,3.5,3.75,4}))))</f>
        <v/>
      </c>
      <c r="N88" s="3" t="str">
        <f>IF(COUNT($A88)=0,"",IF($A88&lt;&gt;DRAFT!$B90,"ERR",IF(DRAFT!AS90="3E","3E",IF(COUNT(DRAFT!AO90,DRAFT!AS90)&gt;0,DRAFT!AT90,""))))</f>
        <v/>
      </c>
      <c r="O88" s="3" t="str">
        <f>IF(COUNT($A88)=0,"",IF(N88="3E","3E",IF(N88="","I",LOOKUP(N88/P$2,{0,0.4,0.45,0.5,0.55,0.6,0.65,0.7,0.75,0.8,1},{"F","D","C","C+","B-","B","B+","A-","A","A+"}))))</f>
        <v/>
      </c>
      <c r="P88" s="2" t="str">
        <f>IF(COUNT($A88)=0,"",IF(N88="","--",IF(N88="3E","3E",LOOKUP(N88/P$2,{0,0.4,0.45,0.5,0.55,0.6,0.65,0.7,0.75,0.8,1},{0,2,2.25,2.5,2.75,3,3.25,3.5,3.75,4}))))</f>
        <v/>
      </c>
      <c r="Q88" s="3" t="str">
        <f>IF(COUNT($A88)=0,"",IF($A88&lt;&gt;DRAFT!$B90,"ERR",IF(DRAFT!BB90="3E","3E",IF(COUNT(DRAFT!AX90,DRAFT!BB90)&gt;0,DRAFT!BC90,""))))</f>
        <v/>
      </c>
      <c r="R88" s="3" t="str">
        <f>IF(COUNT($A88)=0,"",IF(Q88="3E","3E",IF(Q88="","I",LOOKUP(Q88/S$2,{0,0.4,0.45,0.5,0.55,0.6,0.65,0.7,0.75,0.8,1},{"F","D","C","C+","B-","B","B+","A-","A","A+"}))))</f>
        <v/>
      </c>
      <c r="S88" s="2" t="str">
        <f>IF(COUNT($A88)=0,"",IF(Q88="","--",IF(Q88="3E","3E",LOOKUP(Q88/S$2,{0,0.4,0.45,0.5,0.55,0.6,0.65,0.7,0.75,0.8,1},{0,2,2.25,2.5,2.75,3,3.25,3.5,3.75,4}))))</f>
        <v/>
      </c>
      <c r="T88" s="3" t="str">
        <f>IF(COUNT($A88)=0,"",IF($A88&lt;&gt;DRAFT!$B90,"ERR",IF(DRAFT!BK90="3E","3E",IF(COUNT(DRAFT!BG90,DRAFT!BK90)&gt;0,DRAFT!BL90,""))))</f>
        <v/>
      </c>
      <c r="U88" s="3" t="str">
        <f>IF(COUNT($A88)=0,"",IF(T88="3E","3E",IF(T88="","I",LOOKUP(T88/V$2,{0,0.4,0.45,0.5,0.55,0.6,0.65,0.7,0.75,0.8,1},{"F","D","C","C+","B-","B","B+","A-","A","A+"}))))</f>
        <v/>
      </c>
      <c r="V88" s="2" t="str">
        <f>IF(COUNT($A88)=0,"",IF(T88="","--",IF(T88="3E","3E",LOOKUP(T88/V$2,{0,0.4,0.45,0.5,0.55,0.6,0.65,0.7,0.75,0.8,1},{0,2,2.25,2.5,2.75,3,3.25,3.5,3.75,4}))))</f>
        <v/>
      </c>
      <c r="W88" s="3" t="str">
        <f>IF(COUNT($A88)=0,"",IF($A88&lt;&gt;DRAFT!$B90,"ERR",IF(DRAFT!BT90="3E","3E",IF(COUNT(DRAFT!BP90,DRAFT!BT90)&gt;0,DRAFT!BU90,""))))</f>
        <v/>
      </c>
      <c r="X88" s="3" t="str">
        <f>IF(COUNT($A88)=0,"",IF(W88="3E","3E",IF(W88="","I",LOOKUP(W88/Y$2,{0,0.4,0.45,0.5,0.55,0.6,0.65,0.7,0.75,0.8,1},{"F","D","C","C+","B-","B","B+","A-","A","A+"}))))</f>
        <v/>
      </c>
      <c r="Y88" s="2" t="str">
        <f>IF(COUNT($A88)=0,"",IF(W88="","--",IF(W88="3E","3E",LOOKUP(W88/Y$2,{0,0.4,0.45,0.5,0.55,0.6,0.65,0.7,0.75,0.8,1},{0,2,2.25,2.5,2.75,3,3.25,3.5,3.75,4}))))</f>
        <v/>
      </c>
      <c r="Z88" s="3" t="str">
        <f>IF(COUNT($A88)=0,"",IF($A88&lt;&gt;DRAFT!$B90,"ERR",IF(DRAFT!CC90="3E","3E",IF(COUNT(DRAFT!BY90,DRAFT!CC90)&gt;0,DRAFT!CD90,""))))</f>
        <v/>
      </c>
      <c r="AA88" s="3" t="str">
        <f>IF(COUNT($A88)=0,"",IF(Z88="3E","3E",IF(Z88="","I",LOOKUP(Z88/AB$2,{0,0.4,0.45,0.5,0.55,0.6,0.65,0.7,0.75,0.8,1},{"F","D","C","C+","B-","B","B+","A-","A","A+"}))))</f>
        <v/>
      </c>
      <c r="AB88" s="2" t="str">
        <f>IF(COUNT($A88)=0,"",IF(Z88="","--",IF(Z88="3E","3E",LOOKUP(Z88/AB$2,{0,0.4,0.45,0.5,0.55,0.6,0.65,0.7,0.75,0.8,1},{0,2,2.25,2.5,2.75,3,3.25,3.5,3.75,4}))))</f>
        <v/>
      </c>
      <c r="AC88" s="3" t="str">
        <f>IF(COUNT($A88)=0,"",IF($A88&lt;&gt;DRAFT!$B90,"ERR",IF(DRAFT!CF90&gt;0,DRAFT!CF90,"")))</f>
        <v/>
      </c>
      <c r="AD88" s="3" t="str">
        <f>IF(COUNT($A88)=0,"",IF(AC88="3E","3E",IF(AC88="","I",LOOKUP(AC88/AE$2,{0,0.4,0.45,0.5,0.55,0.6,0.65,0.7,0.75,0.8,1},{"F","D","C","C+","B-","B","B+","A-","A","A+"}))))</f>
        <v/>
      </c>
      <c r="AE88" s="2" t="str">
        <f>IF(COUNT($A88)=0,"",IF(AC88="","--",IF(AC88="3E","3E",LOOKUP(AC88/AE$2,{0,0.4,0.45,0.5,0.55,0.6,0.65,0.7,0.75,0.8,1},{0,2,2.25,2.5,2.75,3,3.25,3.5,3.75,4}))))</f>
        <v/>
      </c>
      <c r="AF88" s="3" t="str">
        <f>IF($A88&lt;&gt;DRAFT!$B90,"ERR",IF(OR(COUNT($A88)=0,COUNT(DRAFT!CI90:CK90,DRAFT!CM90:CO90)=0),"",CEILING(SUM(DRAFT!CL90,DRAFT!CP90),1)))</f>
        <v/>
      </c>
      <c r="AG88" s="3" t="str">
        <f>IF(COUNT($A88)=0,"",IF(AF88="3E","3E",IF(AF88="","I",LOOKUP(AF88/AH$2,{0,0.4,0.45,0.5,0.55,0.6,0.65,0.7,0.75,0.8,1},{"F","D","C","C+","B-","B","B+","A-","A","A+"}))))</f>
        <v/>
      </c>
      <c r="AH88" s="2" t="str">
        <f>IF(COUNT($A88)=0,"",IF(AF88="","--",IF(AF88="3E","3E",LOOKUP(AF88/AH$2,{0,0.4,0.45,0.5,0.55,0.6,0.65,0.7,0.75,0.8,1},{0,2,2.25,2.5,2.75,3,3.25,3.5,3.75,4}))))</f>
        <v/>
      </c>
      <c r="AI88" s="11" t="str">
        <f>IF(OR(COUNT($A88)=0,COUNT(B88:AH88)=0),"",IF(COUNTIF(B88:AH88,"3E")&gt;0,"3E",IF(DRAFT!$A90="R",TRUNC(SUMPRODUCT(RGP,RCP)/TCP,3),TRUNC((SUMPRODUCT(--(IMDGP&gt;0)*IMDGP,IMCP)+CEILING(DRAFT!$CQ90*42,0.25))/TCP,3))))</f>
        <v/>
      </c>
      <c r="AJ88" s="3" t="str">
        <f>IF(OR(COUNT($A88)=0,COUNT(B88:AH88)=0),"",IF(COUNTIF(B88:AH88,"3E")&gt;0,"3E",IF(DRAFT!$A90="R",SUMPRODUCT(--(RGP&gt;=2),RCP),SUMPRODUCT(--(IMDGP&gt;0),--(IMGP=0),IMCP)+DRAFT!$CR90)))</f>
        <v/>
      </c>
      <c r="AK88" s="3" t="str">
        <f>IF(OR(COUNT($A88)=0,COUNT(B88:AH88)=0),"",IF(COUNTIF(B88:AJ88,"3E")&gt;0,"3E",IF(AND(DRAFT!$A90="IM",OR($AI88&gt;DRAFT!$CQ90,$AJ88&gt;DRAFT!$CR90)),"IMPROVED",IF(AND(DRAFT!$A90="IM",$AI88&lt;=DRAFT!$CQ90,$AJ88&lt;=DRAFT!$CR90),"NOT IMPROVED",IF(AND(AH88&gt;=2,AI88&gt;=2,AJ88&gt;=30),"PASS","FAIL")))))</f>
        <v/>
      </c>
      <c r="AL88" s="3" t="str">
        <f t="shared" si="2"/>
        <v/>
      </c>
      <c r="AM88" s="3" t="str">
        <f t="shared" si="3"/>
        <v/>
      </c>
    </row>
    <row r="89" spans="1:39" ht="18.95" customHeight="1" x14ac:dyDescent="0.25">
      <c r="A89" s="4" t="str">
        <f>IF(DRAFT!$B91="","",DRAFT!$B91)</f>
        <v/>
      </c>
      <c r="B89" s="3" t="str">
        <f>IF(COUNT($A89)=0,"",IF($A89&lt;&gt;DRAFT!$B91,"ERR",IF(DRAFT!I91="3E","3E",IF(COUNT(DRAFT!E91,DRAFT!I91)&gt;0,DRAFT!J91,""))))</f>
        <v/>
      </c>
      <c r="C89" s="3" t="str">
        <f>IF(COUNT($A89)=0,"",IF(B89="3E","3E",IF(B89="","I",LOOKUP(B89/D$2,{0,0.4,0.45,0.5,0.55,0.6,0.65,0.7,0.75,0.8,1},{"F","D","C","C+","B-","B","B+","A-","A","A+"}))))</f>
        <v/>
      </c>
      <c r="D89" s="2" t="str">
        <f>IF(COUNT($A89)=0,"",IF(B89="","--",IF(B89="3E","3E",LOOKUP(B89/D$2,{0,0.4,0.45,0.5,0.55,0.6,0.65,0.7,0.75,0.8,1},{0,2,2.25,2.5,2.75,3,3.25,3.5,3.75,4}))))</f>
        <v/>
      </c>
      <c r="E89" s="3" t="str">
        <f>IF(COUNT($A89)=0,"",IF($A89&lt;&gt;DRAFT!$B91,"ERR",IF(DRAFT!R91="3E","3E",IF(COUNT(DRAFT!N91,DRAFT!R91)&gt;0,DRAFT!S91,""))))</f>
        <v/>
      </c>
      <c r="F89" s="3" t="str">
        <f>IF(COUNT($A89)=0,"",IF(E89="3E","3E",IF(E89="","I",LOOKUP(E89/G$2,{0,0.4,0.45,0.5,0.55,0.6,0.65,0.7,0.75,0.8,1},{"F","D","C","C+","B-","B","B+","A-","A","A+"}))))</f>
        <v/>
      </c>
      <c r="G89" s="2" t="str">
        <f>IF(COUNT($A89)=0,"",IF(E89="","--",IF(E89="3E","3E",LOOKUP(E89/G$2,{0,0.4,0.45,0.5,0.55,0.6,0.65,0.7,0.75,0.8,1},{0,2,2.25,2.5,2.75,3,3.25,3.5,3.75,4}))))</f>
        <v/>
      </c>
      <c r="H89" s="3" t="str">
        <f>IF(COUNT($A89)=0,"",IF($A89&lt;&gt;DRAFT!$B91,"ERR",IF(DRAFT!AA91="3E","3E",IF(COUNT(DRAFT!W91,DRAFT!AA91)&gt;0,DRAFT!AB91,""))))</f>
        <v/>
      </c>
      <c r="I89" s="3" t="str">
        <f>IF(COUNT($A89)=0,"",IF(H89="3E","3E",IF(H89="","I",LOOKUP(H89/J$2,{0,0.4,0.45,0.5,0.55,0.6,0.65,0.7,0.75,0.8,1},{"F","D","C","C+","B-","B","B+","A-","A","A+"}))))</f>
        <v/>
      </c>
      <c r="J89" s="2" t="str">
        <f>IF(COUNT($A89)=0,"",IF(H89="","--",IF(H89="3E","3E",LOOKUP(H89/J$2,{0,0.4,0.45,0.5,0.55,0.6,0.65,0.7,0.75,0.8,1},{0,2,2.25,2.5,2.75,3,3.25,3.5,3.75,4}))))</f>
        <v/>
      </c>
      <c r="K89" s="3" t="str">
        <f>IF(COUNT($A89)=0,"",IF($A89&lt;&gt;DRAFT!$B91,"ERR",IF(DRAFT!AJ91="3E","3E",IF(COUNT(DRAFT!AF91,DRAFT!AJ91)&gt;0,DRAFT!AK91,""))))</f>
        <v/>
      </c>
      <c r="L89" s="3" t="str">
        <f>IF(COUNT($A89)=0,"",IF(K89="3E","3E",IF(K89="","I",LOOKUP(K89/M$2,{0,0.4,0.45,0.5,0.55,0.6,0.65,0.7,0.75,0.8,1},{"F","D","C","C+","B-","B","B+","A-","A","A+"}))))</f>
        <v/>
      </c>
      <c r="M89" s="2" t="str">
        <f>IF(COUNT($A89)=0,"",IF(K89="","--",IF(K89="3E","3E",LOOKUP(K89/M$2,{0,0.4,0.45,0.5,0.55,0.6,0.65,0.7,0.75,0.8,1},{0,2,2.25,2.5,2.75,3,3.25,3.5,3.75,4}))))</f>
        <v/>
      </c>
      <c r="N89" s="3" t="str">
        <f>IF(COUNT($A89)=0,"",IF($A89&lt;&gt;DRAFT!$B91,"ERR",IF(DRAFT!AS91="3E","3E",IF(COUNT(DRAFT!AO91,DRAFT!AS91)&gt;0,DRAFT!AT91,""))))</f>
        <v/>
      </c>
      <c r="O89" s="3" t="str">
        <f>IF(COUNT($A89)=0,"",IF(N89="3E","3E",IF(N89="","I",LOOKUP(N89/P$2,{0,0.4,0.45,0.5,0.55,0.6,0.65,0.7,0.75,0.8,1},{"F","D","C","C+","B-","B","B+","A-","A","A+"}))))</f>
        <v/>
      </c>
      <c r="P89" s="2" t="str">
        <f>IF(COUNT($A89)=0,"",IF(N89="","--",IF(N89="3E","3E",LOOKUP(N89/P$2,{0,0.4,0.45,0.5,0.55,0.6,0.65,0.7,0.75,0.8,1},{0,2,2.25,2.5,2.75,3,3.25,3.5,3.75,4}))))</f>
        <v/>
      </c>
      <c r="Q89" s="3" t="str">
        <f>IF(COUNT($A89)=0,"",IF($A89&lt;&gt;DRAFT!$B91,"ERR",IF(DRAFT!BB91="3E","3E",IF(COUNT(DRAFT!AX91,DRAFT!BB91)&gt;0,DRAFT!BC91,""))))</f>
        <v/>
      </c>
      <c r="R89" s="3" t="str">
        <f>IF(COUNT($A89)=0,"",IF(Q89="3E","3E",IF(Q89="","I",LOOKUP(Q89/S$2,{0,0.4,0.45,0.5,0.55,0.6,0.65,0.7,0.75,0.8,1},{"F","D","C","C+","B-","B","B+","A-","A","A+"}))))</f>
        <v/>
      </c>
      <c r="S89" s="2" t="str">
        <f>IF(COUNT($A89)=0,"",IF(Q89="","--",IF(Q89="3E","3E",LOOKUP(Q89/S$2,{0,0.4,0.45,0.5,0.55,0.6,0.65,0.7,0.75,0.8,1},{0,2,2.25,2.5,2.75,3,3.25,3.5,3.75,4}))))</f>
        <v/>
      </c>
      <c r="T89" s="3" t="str">
        <f>IF(COUNT($A89)=0,"",IF($A89&lt;&gt;DRAFT!$B91,"ERR",IF(DRAFT!BK91="3E","3E",IF(COUNT(DRAFT!BG91,DRAFT!BK91)&gt;0,DRAFT!BL91,""))))</f>
        <v/>
      </c>
      <c r="U89" s="3" t="str">
        <f>IF(COUNT($A89)=0,"",IF(T89="3E","3E",IF(T89="","I",LOOKUP(T89/V$2,{0,0.4,0.45,0.5,0.55,0.6,0.65,0.7,0.75,0.8,1},{"F","D","C","C+","B-","B","B+","A-","A","A+"}))))</f>
        <v/>
      </c>
      <c r="V89" s="2" t="str">
        <f>IF(COUNT($A89)=0,"",IF(T89="","--",IF(T89="3E","3E",LOOKUP(T89/V$2,{0,0.4,0.45,0.5,0.55,0.6,0.65,0.7,0.75,0.8,1},{0,2,2.25,2.5,2.75,3,3.25,3.5,3.75,4}))))</f>
        <v/>
      </c>
      <c r="W89" s="3" t="str">
        <f>IF(COUNT($A89)=0,"",IF($A89&lt;&gt;DRAFT!$B91,"ERR",IF(DRAFT!BT91="3E","3E",IF(COUNT(DRAFT!BP91,DRAFT!BT91)&gt;0,DRAFT!BU91,""))))</f>
        <v/>
      </c>
      <c r="X89" s="3" t="str">
        <f>IF(COUNT($A89)=0,"",IF(W89="3E","3E",IF(W89="","I",LOOKUP(W89/Y$2,{0,0.4,0.45,0.5,0.55,0.6,0.65,0.7,0.75,0.8,1},{"F","D","C","C+","B-","B","B+","A-","A","A+"}))))</f>
        <v/>
      </c>
      <c r="Y89" s="2" t="str">
        <f>IF(COUNT($A89)=0,"",IF(W89="","--",IF(W89="3E","3E",LOOKUP(W89/Y$2,{0,0.4,0.45,0.5,0.55,0.6,0.65,0.7,0.75,0.8,1},{0,2,2.25,2.5,2.75,3,3.25,3.5,3.75,4}))))</f>
        <v/>
      </c>
      <c r="Z89" s="3" t="str">
        <f>IF(COUNT($A89)=0,"",IF($A89&lt;&gt;DRAFT!$B91,"ERR",IF(DRAFT!CC91="3E","3E",IF(COUNT(DRAFT!BY91,DRAFT!CC91)&gt;0,DRAFT!CD91,""))))</f>
        <v/>
      </c>
      <c r="AA89" s="3" t="str">
        <f>IF(COUNT($A89)=0,"",IF(Z89="3E","3E",IF(Z89="","I",LOOKUP(Z89/AB$2,{0,0.4,0.45,0.5,0.55,0.6,0.65,0.7,0.75,0.8,1},{"F","D","C","C+","B-","B","B+","A-","A","A+"}))))</f>
        <v/>
      </c>
      <c r="AB89" s="2" t="str">
        <f>IF(COUNT($A89)=0,"",IF(Z89="","--",IF(Z89="3E","3E",LOOKUP(Z89/AB$2,{0,0.4,0.45,0.5,0.55,0.6,0.65,0.7,0.75,0.8,1},{0,2,2.25,2.5,2.75,3,3.25,3.5,3.75,4}))))</f>
        <v/>
      </c>
      <c r="AC89" s="3" t="str">
        <f>IF(COUNT($A89)=0,"",IF($A89&lt;&gt;DRAFT!$B91,"ERR",IF(DRAFT!CF91&gt;0,DRAFT!CF91,"")))</f>
        <v/>
      </c>
      <c r="AD89" s="3" t="str">
        <f>IF(COUNT($A89)=0,"",IF(AC89="3E","3E",IF(AC89="","I",LOOKUP(AC89/AE$2,{0,0.4,0.45,0.5,0.55,0.6,0.65,0.7,0.75,0.8,1},{"F","D","C","C+","B-","B","B+","A-","A","A+"}))))</f>
        <v/>
      </c>
      <c r="AE89" s="2" t="str">
        <f>IF(COUNT($A89)=0,"",IF(AC89="","--",IF(AC89="3E","3E",LOOKUP(AC89/AE$2,{0,0.4,0.45,0.5,0.55,0.6,0.65,0.7,0.75,0.8,1},{0,2,2.25,2.5,2.75,3,3.25,3.5,3.75,4}))))</f>
        <v/>
      </c>
      <c r="AF89" s="3" t="str">
        <f>IF($A89&lt;&gt;DRAFT!$B91,"ERR",IF(OR(COUNT($A89)=0,COUNT(DRAFT!CI91:CK91,DRAFT!CM91:CO91)=0),"",CEILING(SUM(DRAFT!CL91,DRAFT!CP91),1)))</f>
        <v/>
      </c>
      <c r="AG89" s="3" t="str">
        <f>IF(COUNT($A89)=0,"",IF(AF89="3E","3E",IF(AF89="","I",LOOKUP(AF89/AH$2,{0,0.4,0.45,0.5,0.55,0.6,0.65,0.7,0.75,0.8,1},{"F","D","C","C+","B-","B","B+","A-","A","A+"}))))</f>
        <v/>
      </c>
      <c r="AH89" s="2" t="str">
        <f>IF(COUNT($A89)=0,"",IF(AF89="","--",IF(AF89="3E","3E",LOOKUP(AF89/AH$2,{0,0.4,0.45,0.5,0.55,0.6,0.65,0.7,0.75,0.8,1},{0,2,2.25,2.5,2.75,3,3.25,3.5,3.75,4}))))</f>
        <v/>
      </c>
      <c r="AI89" s="11" t="str">
        <f>IF(OR(COUNT($A89)=0,COUNT(B89:AH89)=0),"",IF(COUNTIF(B89:AH89,"3E")&gt;0,"3E",IF(DRAFT!$A91="R",TRUNC(SUMPRODUCT(RGP,RCP)/TCP,3),TRUNC((SUMPRODUCT(--(IMDGP&gt;0)*IMDGP,IMCP)+CEILING(DRAFT!$CQ91*42,0.25))/TCP,3))))</f>
        <v/>
      </c>
      <c r="AJ89" s="3" t="str">
        <f>IF(OR(COUNT($A89)=0,COUNT(B89:AH89)=0),"",IF(COUNTIF(B89:AH89,"3E")&gt;0,"3E",IF(DRAFT!$A91="R",SUMPRODUCT(--(RGP&gt;=2),RCP),SUMPRODUCT(--(IMDGP&gt;0),--(IMGP=0),IMCP)+DRAFT!$CR91)))</f>
        <v/>
      </c>
      <c r="AK89" s="3" t="str">
        <f>IF(OR(COUNT($A89)=0,COUNT(B89:AH89)=0),"",IF(COUNTIF(B89:AJ89,"3E")&gt;0,"3E",IF(AND(DRAFT!$A91="IM",OR($AI89&gt;DRAFT!$CQ91,$AJ89&gt;DRAFT!$CR91)),"IMPROVED",IF(AND(DRAFT!$A91="IM",$AI89&lt;=DRAFT!$CQ91,$AJ89&lt;=DRAFT!$CR91),"NOT IMPROVED",IF(AND(AH89&gt;=2,AI89&gt;=2,AJ89&gt;=30),"PASS","FAIL")))))</f>
        <v/>
      </c>
      <c r="AL89" s="3" t="str">
        <f t="shared" si="2"/>
        <v/>
      </c>
      <c r="AM89" s="3" t="str">
        <f t="shared" si="3"/>
        <v/>
      </c>
    </row>
    <row r="90" spans="1:39" ht="18.95" customHeight="1" x14ac:dyDescent="0.25">
      <c r="A90" s="4" t="str">
        <f>IF(DRAFT!$B92="","",DRAFT!$B92)</f>
        <v/>
      </c>
      <c r="B90" s="3" t="str">
        <f>IF(COUNT($A90)=0,"",IF($A90&lt;&gt;DRAFT!$B92,"ERR",IF(DRAFT!I92="3E","3E",IF(COUNT(DRAFT!E92,DRAFT!I92)&gt;0,DRAFT!J92,""))))</f>
        <v/>
      </c>
      <c r="C90" s="3" t="str">
        <f>IF(COUNT($A90)=0,"",IF(B90="3E","3E",IF(B90="","I",LOOKUP(B90/D$2,{0,0.4,0.45,0.5,0.55,0.6,0.65,0.7,0.75,0.8,1},{"F","D","C","C+","B-","B","B+","A-","A","A+"}))))</f>
        <v/>
      </c>
      <c r="D90" s="2" t="str">
        <f>IF(COUNT($A90)=0,"",IF(B90="","--",IF(B90="3E","3E",LOOKUP(B90/D$2,{0,0.4,0.45,0.5,0.55,0.6,0.65,0.7,0.75,0.8,1},{0,2,2.25,2.5,2.75,3,3.25,3.5,3.75,4}))))</f>
        <v/>
      </c>
      <c r="E90" s="3" t="str">
        <f>IF(COUNT($A90)=0,"",IF($A90&lt;&gt;DRAFT!$B92,"ERR",IF(DRAFT!R92="3E","3E",IF(COUNT(DRAFT!N92,DRAFT!R92)&gt;0,DRAFT!S92,""))))</f>
        <v/>
      </c>
      <c r="F90" s="3" t="str">
        <f>IF(COUNT($A90)=0,"",IF(E90="3E","3E",IF(E90="","I",LOOKUP(E90/G$2,{0,0.4,0.45,0.5,0.55,0.6,0.65,0.7,0.75,0.8,1},{"F","D","C","C+","B-","B","B+","A-","A","A+"}))))</f>
        <v/>
      </c>
      <c r="G90" s="2" t="str">
        <f>IF(COUNT($A90)=0,"",IF(E90="","--",IF(E90="3E","3E",LOOKUP(E90/G$2,{0,0.4,0.45,0.5,0.55,0.6,0.65,0.7,0.75,0.8,1},{0,2,2.25,2.5,2.75,3,3.25,3.5,3.75,4}))))</f>
        <v/>
      </c>
      <c r="H90" s="3" t="str">
        <f>IF(COUNT($A90)=0,"",IF($A90&lt;&gt;DRAFT!$B92,"ERR",IF(DRAFT!AA92="3E","3E",IF(COUNT(DRAFT!W92,DRAFT!AA92)&gt;0,DRAFT!AB92,""))))</f>
        <v/>
      </c>
      <c r="I90" s="3" t="str">
        <f>IF(COUNT($A90)=0,"",IF(H90="3E","3E",IF(H90="","I",LOOKUP(H90/J$2,{0,0.4,0.45,0.5,0.55,0.6,0.65,0.7,0.75,0.8,1},{"F","D","C","C+","B-","B","B+","A-","A","A+"}))))</f>
        <v/>
      </c>
      <c r="J90" s="2" t="str">
        <f>IF(COUNT($A90)=0,"",IF(H90="","--",IF(H90="3E","3E",LOOKUP(H90/J$2,{0,0.4,0.45,0.5,0.55,0.6,0.65,0.7,0.75,0.8,1},{0,2,2.25,2.5,2.75,3,3.25,3.5,3.75,4}))))</f>
        <v/>
      </c>
      <c r="K90" s="3" t="str">
        <f>IF(COUNT($A90)=0,"",IF($A90&lt;&gt;DRAFT!$B92,"ERR",IF(DRAFT!AJ92="3E","3E",IF(COUNT(DRAFT!AF92,DRAFT!AJ92)&gt;0,DRAFT!AK92,""))))</f>
        <v/>
      </c>
      <c r="L90" s="3" t="str">
        <f>IF(COUNT($A90)=0,"",IF(K90="3E","3E",IF(K90="","I",LOOKUP(K90/M$2,{0,0.4,0.45,0.5,0.55,0.6,0.65,0.7,0.75,0.8,1},{"F","D","C","C+","B-","B","B+","A-","A","A+"}))))</f>
        <v/>
      </c>
      <c r="M90" s="2" t="str">
        <f>IF(COUNT($A90)=0,"",IF(K90="","--",IF(K90="3E","3E",LOOKUP(K90/M$2,{0,0.4,0.45,0.5,0.55,0.6,0.65,0.7,0.75,0.8,1},{0,2,2.25,2.5,2.75,3,3.25,3.5,3.75,4}))))</f>
        <v/>
      </c>
      <c r="N90" s="3" t="str">
        <f>IF(COUNT($A90)=0,"",IF($A90&lt;&gt;DRAFT!$B92,"ERR",IF(DRAFT!AS92="3E","3E",IF(COUNT(DRAFT!AO92,DRAFT!AS92)&gt;0,DRAFT!AT92,""))))</f>
        <v/>
      </c>
      <c r="O90" s="3" t="str">
        <f>IF(COUNT($A90)=0,"",IF(N90="3E","3E",IF(N90="","I",LOOKUP(N90/P$2,{0,0.4,0.45,0.5,0.55,0.6,0.65,0.7,0.75,0.8,1},{"F","D","C","C+","B-","B","B+","A-","A","A+"}))))</f>
        <v/>
      </c>
      <c r="P90" s="2" t="str">
        <f>IF(COUNT($A90)=0,"",IF(N90="","--",IF(N90="3E","3E",LOOKUP(N90/P$2,{0,0.4,0.45,0.5,0.55,0.6,0.65,0.7,0.75,0.8,1},{0,2,2.25,2.5,2.75,3,3.25,3.5,3.75,4}))))</f>
        <v/>
      </c>
      <c r="Q90" s="3" t="str">
        <f>IF(COUNT($A90)=0,"",IF($A90&lt;&gt;DRAFT!$B92,"ERR",IF(DRAFT!BB92="3E","3E",IF(COUNT(DRAFT!AX92,DRAFT!BB92)&gt;0,DRAFT!BC92,""))))</f>
        <v/>
      </c>
      <c r="R90" s="3" t="str">
        <f>IF(COUNT($A90)=0,"",IF(Q90="3E","3E",IF(Q90="","I",LOOKUP(Q90/S$2,{0,0.4,0.45,0.5,0.55,0.6,0.65,0.7,0.75,0.8,1},{"F","D","C","C+","B-","B","B+","A-","A","A+"}))))</f>
        <v/>
      </c>
      <c r="S90" s="2" t="str">
        <f>IF(COUNT($A90)=0,"",IF(Q90="","--",IF(Q90="3E","3E",LOOKUP(Q90/S$2,{0,0.4,0.45,0.5,0.55,0.6,0.65,0.7,0.75,0.8,1},{0,2,2.25,2.5,2.75,3,3.25,3.5,3.75,4}))))</f>
        <v/>
      </c>
      <c r="T90" s="3" t="str">
        <f>IF(COUNT($A90)=0,"",IF($A90&lt;&gt;DRAFT!$B92,"ERR",IF(DRAFT!BK92="3E","3E",IF(COUNT(DRAFT!BG92,DRAFT!BK92)&gt;0,DRAFT!BL92,""))))</f>
        <v/>
      </c>
      <c r="U90" s="3" t="str">
        <f>IF(COUNT($A90)=0,"",IF(T90="3E","3E",IF(T90="","I",LOOKUP(T90/V$2,{0,0.4,0.45,0.5,0.55,0.6,0.65,0.7,0.75,0.8,1},{"F","D","C","C+","B-","B","B+","A-","A","A+"}))))</f>
        <v/>
      </c>
      <c r="V90" s="2" t="str">
        <f>IF(COUNT($A90)=0,"",IF(T90="","--",IF(T90="3E","3E",LOOKUP(T90/V$2,{0,0.4,0.45,0.5,0.55,0.6,0.65,0.7,0.75,0.8,1},{0,2,2.25,2.5,2.75,3,3.25,3.5,3.75,4}))))</f>
        <v/>
      </c>
      <c r="W90" s="3" t="str">
        <f>IF(COUNT($A90)=0,"",IF($A90&lt;&gt;DRAFT!$B92,"ERR",IF(DRAFT!BT92="3E","3E",IF(COUNT(DRAFT!BP92,DRAFT!BT92)&gt;0,DRAFT!BU92,""))))</f>
        <v/>
      </c>
      <c r="X90" s="3" t="str">
        <f>IF(COUNT($A90)=0,"",IF(W90="3E","3E",IF(W90="","I",LOOKUP(W90/Y$2,{0,0.4,0.45,0.5,0.55,0.6,0.65,0.7,0.75,0.8,1},{"F","D","C","C+","B-","B","B+","A-","A","A+"}))))</f>
        <v/>
      </c>
      <c r="Y90" s="2" t="str">
        <f>IF(COUNT($A90)=0,"",IF(W90="","--",IF(W90="3E","3E",LOOKUP(W90/Y$2,{0,0.4,0.45,0.5,0.55,0.6,0.65,0.7,0.75,0.8,1},{0,2,2.25,2.5,2.75,3,3.25,3.5,3.75,4}))))</f>
        <v/>
      </c>
      <c r="Z90" s="3" t="str">
        <f>IF(COUNT($A90)=0,"",IF($A90&lt;&gt;DRAFT!$B92,"ERR",IF(DRAFT!CC92="3E","3E",IF(COUNT(DRAFT!BY92,DRAFT!CC92)&gt;0,DRAFT!CD92,""))))</f>
        <v/>
      </c>
      <c r="AA90" s="3" t="str">
        <f>IF(COUNT($A90)=0,"",IF(Z90="3E","3E",IF(Z90="","I",LOOKUP(Z90/AB$2,{0,0.4,0.45,0.5,0.55,0.6,0.65,0.7,0.75,0.8,1},{"F","D","C","C+","B-","B","B+","A-","A","A+"}))))</f>
        <v/>
      </c>
      <c r="AB90" s="2" t="str">
        <f>IF(COUNT($A90)=0,"",IF(Z90="","--",IF(Z90="3E","3E",LOOKUP(Z90/AB$2,{0,0.4,0.45,0.5,0.55,0.6,0.65,0.7,0.75,0.8,1},{0,2,2.25,2.5,2.75,3,3.25,3.5,3.75,4}))))</f>
        <v/>
      </c>
      <c r="AC90" s="3" t="str">
        <f>IF(COUNT($A90)=0,"",IF($A90&lt;&gt;DRAFT!$B92,"ERR",IF(DRAFT!CF92&gt;0,DRAFT!CF92,"")))</f>
        <v/>
      </c>
      <c r="AD90" s="3" t="str">
        <f>IF(COUNT($A90)=0,"",IF(AC90="3E","3E",IF(AC90="","I",LOOKUP(AC90/AE$2,{0,0.4,0.45,0.5,0.55,0.6,0.65,0.7,0.75,0.8,1},{"F","D","C","C+","B-","B","B+","A-","A","A+"}))))</f>
        <v/>
      </c>
      <c r="AE90" s="2" t="str">
        <f>IF(COUNT($A90)=0,"",IF(AC90="","--",IF(AC90="3E","3E",LOOKUP(AC90/AE$2,{0,0.4,0.45,0.5,0.55,0.6,0.65,0.7,0.75,0.8,1},{0,2,2.25,2.5,2.75,3,3.25,3.5,3.75,4}))))</f>
        <v/>
      </c>
      <c r="AF90" s="3" t="str">
        <f>IF($A90&lt;&gt;DRAFT!$B92,"ERR",IF(OR(COUNT($A90)=0,COUNT(DRAFT!CI92:CK92,DRAFT!CM92:CO92)=0),"",CEILING(SUM(DRAFT!CL92,DRAFT!CP92),1)))</f>
        <v/>
      </c>
      <c r="AG90" s="3" t="str">
        <f>IF(COUNT($A90)=0,"",IF(AF90="3E","3E",IF(AF90="","I",LOOKUP(AF90/AH$2,{0,0.4,0.45,0.5,0.55,0.6,0.65,0.7,0.75,0.8,1},{"F","D","C","C+","B-","B","B+","A-","A","A+"}))))</f>
        <v/>
      </c>
      <c r="AH90" s="2" t="str">
        <f>IF(COUNT($A90)=0,"",IF(AF90="","--",IF(AF90="3E","3E",LOOKUP(AF90/AH$2,{0,0.4,0.45,0.5,0.55,0.6,0.65,0.7,0.75,0.8,1},{0,2,2.25,2.5,2.75,3,3.25,3.5,3.75,4}))))</f>
        <v/>
      </c>
      <c r="AI90" s="11" t="str">
        <f>IF(OR(COUNT($A90)=0,COUNT(B90:AH90)=0),"",IF(COUNTIF(B90:AH90,"3E")&gt;0,"3E",IF(DRAFT!$A92="R",TRUNC(SUMPRODUCT(RGP,RCP)/TCP,3),TRUNC((SUMPRODUCT(--(IMDGP&gt;0)*IMDGP,IMCP)+CEILING(DRAFT!$CQ92*42,0.25))/TCP,3))))</f>
        <v/>
      </c>
      <c r="AJ90" s="3" t="str">
        <f>IF(OR(COUNT($A90)=0,COUNT(B90:AH90)=0),"",IF(COUNTIF(B90:AH90,"3E")&gt;0,"3E",IF(DRAFT!$A92="R",SUMPRODUCT(--(RGP&gt;=2),RCP),SUMPRODUCT(--(IMDGP&gt;0),--(IMGP=0),IMCP)+DRAFT!$CR92)))</f>
        <v/>
      </c>
      <c r="AK90" s="3" t="str">
        <f>IF(OR(COUNT($A90)=0,COUNT(B90:AH90)=0),"",IF(COUNTIF(B90:AJ90,"3E")&gt;0,"3E",IF(AND(DRAFT!$A92="IM",OR($AI90&gt;DRAFT!$CQ92,$AJ90&gt;DRAFT!$CR92)),"IMPROVED",IF(AND(DRAFT!$A92="IM",$AI90&lt;=DRAFT!$CQ92,$AJ90&lt;=DRAFT!$CR92),"NOT IMPROVED",IF(AND(AH90&gt;=2,AI90&gt;=2,AJ90&gt;=30),"PASS","FAIL")))))</f>
        <v/>
      </c>
      <c r="AL90" s="3" t="str">
        <f t="shared" si="2"/>
        <v/>
      </c>
      <c r="AM90" s="3" t="str">
        <f t="shared" si="3"/>
        <v/>
      </c>
    </row>
    <row r="91" spans="1:39" ht="18.95" customHeight="1" x14ac:dyDescent="0.25">
      <c r="A91" s="4" t="str">
        <f>IF(DRAFT!$B93="","",DRAFT!$B93)</f>
        <v/>
      </c>
      <c r="B91" s="3" t="str">
        <f>IF(COUNT($A91)=0,"",IF($A91&lt;&gt;DRAFT!$B93,"ERR",IF(DRAFT!I93="3E","3E",IF(COUNT(DRAFT!E93,DRAFT!I93)&gt;0,DRAFT!J93,""))))</f>
        <v/>
      </c>
      <c r="C91" s="3" t="str">
        <f>IF(COUNT($A91)=0,"",IF(B91="3E","3E",IF(B91="","I",LOOKUP(B91/D$2,{0,0.4,0.45,0.5,0.55,0.6,0.65,0.7,0.75,0.8,1},{"F","D","C","C+","B-","B","B+","A-","A","A+"}))))</f>
        <v/>
      </c>
      <c r="D91" s="2" t="str">
        <f>IF(COUNT($A91)=0,"",IF(B91="","--",IF(B91="3E","3E",LOOKUP(B91/D$2,{0,0.4,0.45,0.5,0.55,0.6,0.65,0.7,0.75,0.8,1},{0,2,2.25,2.5,2.75,3,3.25,3.5,3.75,4}))))</f>
        <v/>
      </c>
      <c r="E91" s="3" t="str">
        <f>IF(COUNT($A91)=0,"",IF($A91&lt;&gt;DRAFT!$B93,"ERR",IF(DRAFT!R93="3E","3E",IF(COUNT(DRAFT!N93,DRAFT!R93)&gt;0,DRAFT!S93,""))))</f>
        <v/>
      </c>
      <c r="F91" s="3" t="str">
        <f>IF(COUNT($A91)=0,"",IF(E91="3E","3E",IF(E91="","I",LOOKUP(E91/G$2,{0,0.4,0.45,0.5,0.55,0.6,0.65,0.7,0.75,0.8,1},{"F","D","C","C+","B-","B","B+","A-","A","A+"}))))</f>
        <v/>
      </c>
      <c r="G91" s="2" t="str">
        <f>IF(COUNT($A91)=0,"",IF(E91="","--",IF(E91="3E","3E",LOOKUP(E91/G$2,{0,0.4,0.45,0.5,0.55,0.6,0.65,0.7,0.75,0.8,1},{0,2,2.25,2.5,2.75,3,3.25,3.5,3.75,4}))))</f>
        <v/>
      </c>
      <c r="H91" s="3" t="str">
        <f>IF(COUNT($A91)=0,"",IF($A91&lt;&gt;DRAFT!$B93,"ERR",IF(DRAFT!AA93="3E","3E",IF(COUNT(DRAFT!W93,DRAFT!AA93)&gt;0,DRAFT!AB93,""))))</f>
        <v/>
      </c>
      <c r="I91" s="3" t="str">
        <f>IF(COUNT($A91)=0,"",IF(H91="3E","3E",IF(H91="","I",LOOKUP(H91/J$2,{0,0.4,0.45,0.5,0.55,0.6,0.65,0.7,0.75,0.8,1},{"F","D","C","C+","B-","B","B+","A-","A","A+"}))))</f>
        <v/>
      </c>
      <c r="J91" s="2" t="str">
        <f>IF(COUNT($A91)=0,"",IF(H91="","--",IF(H91="3E","3E",LOOKUP(H91/J$2,{0,0.4,0.45,0.5,0.55,0.6,0.65,0.7,0.75,0.8,1},{0,2,2.25,2.5,2.75,3,3.25,3.5,3.75,4}))))</f>
        <v/>
      </c>
      <c r="K91" s="3" t="str">
        <f>IF(COUNT($A91)=0,"",IF($A91&lt;&gt;DRAFT!$B93,"ERR",IF(DRAFT!AJ93="3E","3E",IF(COUNT(DRAFT!AF93,DRAFT!AJ93)&gt;0,DRAFT!AK93,""))))</f>
        <v/>
      </c>
      <c r="L91" s="3" t="str">
        <f>IF(COUNT($A91)=0,"",IF(K91="3E","3E",IF(K91="","I",LOOKUP(K91/M$2,{0,0.4,0.45,0.5,0.55,0.6,0.65,0.7,0.75,0.8,1},{"F","D","C","C+","B-","B","B+","A-","A","A+"}))))</f>
        <v/>
      </c>
      <c r="M91" s="2" t="str">
        <f>IF(COUNT($A91)=0,"",IF(K91="","--",IF(K91="3E","3E",LOOKUP(K91/M$2,{0,0.4,0.45,0.5,0.55,0.6,0.65,0.7,0.75,0.8,1},{0,2,2.25,2.5,2.75,3,3.25,3.5,3.75,4}))))</f>
        <v/>
      </c>
      <c r="N91" s="3" t="str">
        <f>IF(COUNT($A91)=0,"",IF($A91&lt;&gt;DRAFT!$B93,"ERR",IF(DRAFT!AS93="3E","3E",IF(COUNT(DRAFT!AO93,DRAFT!AS93)&gt;0,DRAFT!AT93,""))))</f>
        <v/>
      </c>
      <c r="O91" s="3" t="str">
        <f>IF(COUNT($A91)=0,"",IF(N91="3E","3E",IF(N91="","I",LOOKUP(N91/P$2,{0,0.4,0.45,0.5,0.55,0.6,0.65,0.7,0.75,0.8,1},{"F","D","C","C+","B-","B","B+","A-","A","A+"}))))</f>
        <v/>
      </c>
      <c r="P91" s="2" t="str">
        <f>IF(COUNT($A91)=0,"",IF(N91="","--",IF(N91="3E","3E",LOOKUP(N91/P$2,{0,0.4,0.45,0.5,0.55,0.6,0.65,0.7,0.75,0.8,1},{0,2,2.25,2.5,2.75,3,3.25,3.5,3.75,4}))))</f>
        <v/>
      </c>
      <c r="Q91" s="3" t="str">
        <f>IF(COUNT($A91)=0,"",IF($A91&lt;&gt;DRAFT!$B93,"ERR",IF(DRAFT!BB93="3E","3E",IF(COUNT(DRAFT!AX93,DRAFT!BB93)&gt;0,DRAFT!BC93,""))))</f>
        <v/>
      </c>
      <c r="R91" s="3" t="str">
        <f>IF(COUNT($A91)=0,"",IF(Q91="3E","3E",IF(Q91="","I",LOOKUP(Q91/S$2,{0,0.4,0.45,0.5,0.55,0.6,0.65,0.7,0.75,0.8,1},{"F","D","C","C+","B-","B","B+","A-","A","A+"}))))</f>
        <v/>
      </c>
      <c r="S91" s="2" t="str">
        <f>IF(COUNT($A91)=0,"",IF(Q91="","--",IF(Q91="3E","3E",LOOKUP(Q91/S$2,{0,0.4,0.45,0.5,0.55,0.6,0.65,0.7,0.75,0.8,1},{0,2,2.25,2.5,2.75,3,3.25,3.5,3.75,4}))))</f>
        <v/>
      </c>
      <c r="T91" s="3" t="str">
        <f>IF(COUNT($A91)=0,"",IF($A91&lt;&gt;DRAFT!$B93,"ERR",IF(DRAFT!BK93="3E","3E",IF(COUNT(DRAFT!BG93,DRAFT!BK93)&gt;0,DRAFT!BL93,""))))</f>
        <v/>
      </c>
      <c r="U91" s="3" t="str">
        <f>IF(COUNT($A91)=0,"",IF(T91="3E","3E",IF(T91="","I",LOOKUP(T91/V$2,{0,0.4,0.45,0.5,0.55,0.6,0.65,0.7,0.75,0.8,1},{"F","D","C","C+","B-","B","B+","A-","A","A+"}))))</f>
        <v/>
      </c>
      <c r="V91" s="2" t="str">
        <f>IF(COUNT($A91)=0,"",IF(T91="","--",IF(T91="3E","3E",LOOKUP(T91/V$2,{0,0.4,0.45,0.5,0.55,0.6,0.65,0.7,0.75,0.8,1},{0,2,2.25,2.5,2.75,3,3.25,3.5,3.75,4}))))</f>
        <v/>
      </c>
      <c r="W91" s="3" t="str">
        <f>IF(COUNT($A91)=0,"",IF($A91&lt;&gt;DRAFT!$B93,"ERR",IF(DRAFT!BT93="3E","3E",IF(COUNT(DRAFT!BP93,DRAFT!BT93)&gt;0,DRAFT!BU93,""))))</f>
        <v/>
      </c>
      <c r="X91" s="3" t="str">
        <f>IF(COUNT($A91)=0,"",IF(W91="3E","3E",IF(W91="","I",LOOKUP(W91/Y$2,{0,0.4,0.45,0.5,0.55,0.6,0.65,0.7,0.75,0.8,1},{"F","D","C","C+","B-","B","B+","A-","A","A+"}))))</f>
        <v/>
      </c>
      <c r="Y91" s="2" t="str">
        <f>IF(COUNT($A91)=0,"",IF(W91="","--",IF(W91="3E","3E",LOOKUP(W91/Y$2,{0,0.4,0.45,0.5,0.55,0.6,0.65,0.7,0.75,0.8,1},{0,2,2.25,2.5,2.75,3,3.25,3.5,3.75,4}))))</f>
        <v/>
      </c>
      <c r="Z91" s="3" t="str">
        <f>IF(COUNT($A91)=0,"",IF($A91&lt;&gt;DRAFT!$B93,"ERR",IF(DRAFT!CC93="3E","3E",IF(COUNT(DRAFT!BY93,DRAFT!CC93)&gt;0,DRAFT!CD93,""))))</f>
        <v/>
      </c>
      <c r="AA91" s="3" t="str">
        <f>IF(COUNT($A91)=0,"",IF(Z91="3E","3E",IF(Z91="","I",LOOKUP(Z91/AB$2,{0,0.4,0.45,0.5,0.55,0.6,0.65,0.7,0.75,0.8,1},{"F","D","C","C+","B-","B","B+","A-","A","A+"}))))</f>
        <v/>
      </c>
      <c r="AB91" s="2" t="str">
        <f>IF(COUNT($A91)=0,"",IF(Z91="","--",IF(Z91="3E","3E",LOOKUP(Z91/AB$2,{0,0.4,0.45,0.5,0.55,0.6,0.65,0.7,0.75,0.8,1},{0,2,2.25,2.5,2.75,3,3.25,3.5,3.75,4}))))</f>
        <v/>
      </c>
      <c r="AC91" s="3" t="str">
        <f>IF(COUNT($A91)=0,"",IF($A91&lt;&gt;DRAFT!$B93,"ERR",IF(DRAFT!CF93&gt;0,DRAFT!CF93,"")))</f>
        <v/>
      </c>
      <c r="AD91" s="3" t="str">
        <f>IF(COUNT($A91)=0,"",IF(AC91="3E","3E",IF(AC91="","I",LOOKUP(AC91/AE$2,{0,0.4,0.45,0.5,0.55,0.6,0.65,0.7,0.75,0.8,1},{"F","D","C","C+","B-","B","B+","A-","A","A+"}))))</f>
        <v/>
      </c>
      <c r="AE91" s="2" t="str">
        <f>IF(COUNT($A91)=0,"",IF(AC91="","--",IF(AC91="3E","3E",LOOKUP(AC91/AE$2,{0,0.4,0.45,0.5,0.55,0.6,0.65,0.7,0.75,0.8,1},{0,2,2.25,2.5,2.75,3,3.25,3.5,3.75,4}))))</f>
        <v/>
      </c>
      <c r="AF91" s="3" t="str">
        <f>IF($A91&lt;&gt;DRAFT!$B93,"ERR",IF(OR(COUNT($A91)=0,COUNT(DRAFT!CI93:CK93,DRAFT!CM93:CO93)=0),"",CEILING(SUM(DRAFT!CL93,DRAFT!CP93),1)))</f>
        <v/>
      </c>
      <c r="AG91" s="3" t="str">
        <f>IF(COUNT($A91)=0,"",IF(AF91="3E","3E",IF(AF91="","I",LOOKUP(AF91/AH$2,{0,0.4,0.45,0.5,0.55,0.6,0.65,0.7,0.75,0.8,1},{"F","D","C","C+","B-","B","B+","A-","A","A+"}))))</f>
        <v/>
      </c>
      <c r="AH91" s="2" t="str">
        <f>IF(COUNT($A91)=0,"",IF(AF91="","--",IF(AF91="3E","3E",LOOKUP(AF91/AH$2,{0,0.4,0.45,0.5,0.55,0.6,0.65,0.7,0.75,0.8,1},{0,2,2.25,2.5,2.75,3,3.25,3.5,3.75,4}))))</f>
        <v/>
      </c>
      <c r="AI91" s="11" t="str">
        <f>IF(OR(COUNT($A91)=0,COUNT(B91:AH91)=0),"",IF(COUNTIF(B91:AH91,"3E")&gt;0,"3E",IF(DRAFT!$A93="R",TRUNC(SUMPRODUCT(RGP,RCP)/TCP,3),TRUNC((SUMPRODUCT(--(IMDGP&gt;0)*IMDGP,IMCP)+CEILING(DRAFT!$CQ93*42,0.25))/TCP,3))))</f>
        <v/>
      </c>
      <c r="AJ91" s="3" t="str">
        <f>IF(OR(COUNT($A91)=0,COUNT(B91:AH91)=0),"",IF(COUNTIF(B91:AH91,"3E")&gt;0,"3E",IF(DRAFT!$A93="R",SUMPRODUCT(--(RGP&gt;=2),RCP),SUMPRODUCT(--(IMDGP&gt;0),--(IMGP=0),IMCP)+DRAFT!$CR93)))</f>
        <v/>
      </c>
      <c r="AK91" s="3" t="str">
        <f>IF(OR(COUNT($A91)=0,COUNT(B91:AH91)=0),"",IF(COUNTIF(B91:AJ91,"3E")&gt;0,"3E",IF(AND(DRAFT!$A93="IM",OR($AI91&gt;DRAFT!$CQ93,$AJ91&gt;DRAFT!$CR93)),"IMPROVED",IF(AND(DRAFT!$A93="IM",$AI91&lt;=DRAFT!$CQ93,$AJ91&lt;=DRAFT!$CR93),"NOT IMPROVED",IF(AND(AH91&gt;=2,AI91&gt;=2,AJ91&gt;=30),"PASS","FAIL")))))</f>
        <v/>
      </c>
      <c r="AL91" s="3" t="str">
        <f t="shared" si="2"/>
        <v/>
      </c>
      <c r="AM91" s="3" t="str">
        <f t="shared" si="3"/>
        <v/>
      </c>
    </row>
    <row r="92" spans="1:39" ht="18.95" customHeight="1" x14ac:dyDescent="0.25">
      <c r="A92" s="4" t="str">
        <f>IF(DRAFT!$B94="","",DRAFT!$B94)</f>
        <v/>
      </c>
      <c r="B92" s="3" t="str">
        <f>IF(COUNT($A92)=0,"",IF($A92&lt;&gt;DRAFT!$B94,"ERR",IF(DRAFT!I94="3E","3E",IF(COUNT(DRAFT!E94,DRAFT!I94)&gt;0,DRAFT!J94,""))))</f>
        <v/>
      </c>
      <c r="C92" s="3" t="str">
        <f>IF(COUNT($A92)=0,"",IF(B92="3E","3E",IF(B92="","I",LOOKUP(B92/D$2,{0,0.4,0.45,0.5,0.55,0.6,0.65,0.7,0.75,0.8,1},{"F","D","C","C+","B-","B","B+","A-","A","A+"}))))</f>
        <v/>
      </c>
      <c r="D92" s="2" t="str">
        <f>IF(COUNT($A92)=0,"",IF(B92="","--",IF(B92="3E","3E",LOOKUP(B92/D$2,{0,0.4,0.45,0.5,0.55,0.6,0.65,0.7,0.75,0.8,1},{0,2,2.25,2.5,2.75,3,3.25,3.5,3.75,4}))))</f>
        <v/>
      </c>
      <c r="E92" s="3" t="str">
        <f>IF(COUNT($A92)=0,"",IF($A92&lt;&gt;DRAFT!$B94,"ERR",IF(DRAFT!R94="3E","3E",IF(COUNT(DRAFT!N94,DRAFT!R94)&gt;0,DRAFT!S94,""))))</f>
        <v/>
      </c>
      <c r="F92" s="3" t="str">
        <f>IF(COUNT($A92)=0,"",IF(E92="3E","3E",IF(E92="","I",LOOKUP(E92/G$2,{0,0.4,0.45,0.5,0.55,0.6,0.65,0.7,0.75,0.8,1},{"F","D","C","C+","B-","B","B+","A-","A","A+"}))))</f>
        <v/>
      </c>
      <c r="G92" s="2" t="str">
        <f>IF(COUNT($A92)=0,"",IF(E92="","--",IF(E92="3E","3E",LOOKUP(E92/G$2,{0,0.4,0.45,0.5,0.55,0.6,0.65,0.7,0.75,0.8,1},{0,2,2.25,2.5,2.75,3,3.25,3.5,3.75,4}))))</f>
        <v/>
      </c>
      <c r="H92" s="3" t="str">
        <f>IF(COUNT($A92)=0,"",IF($A92&lt;&gt;DRAFT!$B94,"ERR",IF(DRAFT!AA94="3E","3E",IF(COUNT(DRAFT!W94,DRAFT!AA94)&gt;0,DRAFT!AB94,""))))</f>
        <v/>
      </c>
      <c r="I92" s="3" t="str">
        <f>IF(COUNT($A92)=0,"",IF(H92="3E","3E",IF(H92="","I",LOOKUP(H92/J$2,{0,0.4,0.45,0.5,0.55,0.6,0.65,0.7,0.75,0.8,1},{"F","D","C","C+","B-","B","B+","A-","A","A+"}))))</f>
        <v/>
      </c>
      <c r="J92" s="2" t="str">
        <f>IF(COUNT($A92)=0,"",IF(H92="","--",IF(H92="3E","3E",LOOKUP(H92/J$2,{0,0.4,0.45,0.5,0.55,0.6,0.65,0.7,0.75,0.8,1},{0,2,2.25,2.5,2.75,3,3.25,3.5,3.75,4}))))</f>
        <v/>
      </c>
      <c r="K92" s="3" t="str">
        <f>IF(COUNT($A92)=0,"",IF($A92&lt;&gt;DRAFT!$B94,"ERR",IF(DRAFT!AJ94="3E","3E",IF(COUNT(DRAFT!AF94,DRAFT!AJ94)&gt;0,DRAFT!AK94,""))))</f>
        <v/>
      </c>
      <c r="L92" s="3" t="str">
        <f>IF(COUNT($A92)=0,"",IF(K92="3E","3E",IF(K92="","I",LOOKUP(K92/M$2,{0,0.4,0.45,0.5,0.55,0.6,0.65,0.7,0.75,0.8,1},{"F","D","C","C+","B-","B","B+","A-","A","A+"}))))</f>
        <v/>
      </c>
      <c r="M92" s="2" t="str">
        <f>IF(COUNT($A92)=0,"",IF(K92="","--",IF(K92="3E","3E",LOOKUP(K92/M$2,{0,0.4,0.45,0.5,0.55,0.6,0.65,0.7,0.75,0.8,1},{0,2,2.25,2.5,2.75,3,3.25,3.5,3.75,4}))))</f>
        <v/>
      </c>
      <c r="N92" s="3" t="str">
        <f>IF(COUNT($A92)=0,"",IF($A92&lt;&gt;DRAFT!$B94,"ERR",IF(DRAFT!AS94="3E","3E",IF(COUNT(DRAFT!AO94,DRAFT!AS94)&gt;0,DRAFT!AT94,""))))</f>
        <v/>
      </c>
      <c r="O92" s="3" t="str">
        <f>IF(COUNT($A92)=0,"",IF(N92="3E","3E",IF(N92="","I",LOOKUP(N92/P$2,{0,0.4,0.45,0.5,0.55,0.6,0.65,0.7,0.75,0.8,1},{"F","D","C","C+","B-","B","B+","A-","A","A+"}))))</f>
        <v/>
      </c>
      <c r="P92" s="2" t="str">
        <f>IF(COUNT($A92)=0,"",IF(N92="","--",IF(N92="3E","3E",LOOKUP(N92/P$2,{0,0.4,0.45,0.5,0.55,0.6,0.65,0.7,0.75,0.8,1},{0,2,2.25,2.5,2.75,3,3.25,3.5,3.75,4}))))</f>
        <v/>
      </c>
      <c r="Q92" s="3" t="str">
        <f>IF(COUNT($A92)=0,"",IF($A92&lt;&gt;DRAFT!$B94,"ERR",IF(DRAFT!BB94="3E","3E",IF(COUNT(DRAFT!AX94,DRAFT!BB94)&gt;0,DRAFT!BC94,""))))</f>
        <v/>
      </c>
      <c r="R92" s="3" t="str">
        <f>IF(COUNT($A92)=0,"",IF(Q92="3E","3E",IF(Q92="","I",LOOKUP(Q92/S$2,{0,0.4,0.45,0.5,0.55,0.6,0.65,0.7,0.75,0.8,1},{"F","D","C","C+","B-","B","B+","A-","A","A+"}))))</f>
        <v/>
      </c>
      <c r="S92" s="2" t="str">
        <f>IF(COUNT($A92)=0,"",IF(Q92="","--",IF(Q92="3E","3E",LOOKUP(Q92/S$2,{0,0.4,0.45,0.5,0.55,0.6,0.65,0.7,0.75,0.8,1},{0,2,2.25,2.5,2.75,3,3.25,3.5,3.75,4}))))</f>
        <v/>
      </c>
      <c r="T92" s="3" t="str">
        <f>IF(COUNT($A92)=0,"",IF($A92&lt;&gt;DRAFT!$B94,"ERR",IF(DRAFT!BK94="3E","3E",IF(COUNT(DRAFT!BG94,DRAFT!BK94)&gt;0,DRAFT!BL94,""))))</f>
        <v/>
      </c>
      <c r="U92" s="3" t="str">
        <f>IF(COUNT($A92)=0,"",IF(T92="3E","3E",IF(T92="","I",LOOKUP(T92/V$2,{0,0.4,0.45,0.5,0.55,0.6,0.65,0.7,0.75,0.8,1},{"F","D","C","C+","B-","B","B+","A-","A","A+"}))))</f>
        <v/>
      </c>
      <c r="V92" s="2" t="str">
        <f>IF(COUNT($A92)=0,"",IF(T92="","--",IF(T92="3E","3E",LOOKUP(T92/V$2,{0,0.4,0.45,0.5,0.55,0.6,0.65,0.7,0.75,0.8,1},{0,2,2.25,2.5,2.75,3,3.25,3.5,3.75,4}))))</f>
        <v/>
      </c>
      <c r="W92" s="3" t="str">
        <f>IF(COUNT($A92)=0,"",IF($A92&lt;&gt;DRAFT!$B94,"ERR",IF(DRAFT!BT94="3E","3E",IF(COUNT(DRAFT!BP94,DRAFT!BT94)&gt;0,DRAFT!BU94,""))))</f>
        <v/>
      </c>
      <c r="X92" s="3" t="str">
        <f>IF(COUNT($A92)=0,"",IF(W92="3E","3E",IF(W92="","I",LOOKUP(W92/Y$2,{0,0.4,0.45,0.5,0.55,0.6,0.65,0.7,0.75,0.8,1},{"F","D","C","C+","B-","B","B+","A-","A","A+"}))))</f>
        <v/>
      </c>
      <c r="Y92" s="2" t="str">
        <f>IF(COUNT($A92)=0,"",IF(W92="","--",IF(W92="3E","3E",LOOKUP(W92/Y$2,{0,0.4,0.45,0.5,0.55,0.6,0.65,0.7,0.75,0.8,1},{0,2,2.25,2.5,2.75,3,3.25,3.5,3.75,4}))))</f>
        <v/>
      </c>
      <c r="Z92" s="3" t="str">
        <f>IF(COUNT($A92)=0,"",IF($A92&lt;&gt;DRAFT!$B94,"ERR",IF(DRAFT!CC94="3E","3E",IF(COUNT(DRAFT!BY94,DRAFT!CC94)&gt;0,DRAFT!CD94,""))))</f>
        <v/>
      </c>
      <c r="AA92" s="3" t="str">
        <f>IF(COUNT($A92)=0,"",IF(Z92="3E","3E",IF(Z92="","I",LOOKUP(Z92/AB$2,{0,0.4,0.45,0.5,0.55,0.6,0.65,0.7,0.75,0.8,1},{"F","D","C","C+","B-","B","B+","A-","A","A+"}))))</f>
        <v/>
      </c>
      <c r="AB92" s="2" t="str">
        <f>IF(COUNT($A92)=0,"",IF(Z92="","--",IF(Z92="3E","3E",LOOKUP(Z92/AB$2,{0,0.4,0.45,0.5,0.55,0.6,0.65,0.7,0.75,0.8,1},{0,2,2.25,2.5,2.75,3,3.25,3.5,3.75,4}))))</f>
        <v/>
      </c>
      <c r="AC92" s="3" t="str">
        <f>IF(COUNT($A92)=0,"",IF($A92&lt;&gt;DRAFT!$B94,"ERR",IF(DRAFT!CF94&gt;0,DRAFT!CF94,"")))</f>
        <v/>
      </c>
      <c r="AD92" s="3" t="str">
        <f>IF(COUNT($A92)=0,"",IF(AC92="3E","3E",IF(AC92="","I",LOOKUP(AC92/AE$2,{0,0.4,0.45,0.5,0.55,0.6,0.65,0.7,0.75,0.8,1},{"F","D","C","C+","B-","B","B+","A-","A","A+"}))))</f>
        <v/>
      </c>
      <c r="AE92" s="2" t="str">
        <f>IF(COUNT($A92)=0,"",IF(AC92="","--",IF(AC92="3E","3E",LOOKUP(AC92/AE$2,{0,0.4,0.45,0.5,0.55,0.6,0.65,0.7,0.75,0.8,1},{0,2,2.25,2.5,2.75,3,3.25,3.5,3.75,4}))))</f>
        <v/>
      </c>
      <c r="AF92" s="3" t="str">
        <f>IF($A92&lt;&gt;DRAFT!$B94,"ERR",IF(OR(COUNT($A92)=0,COUNT(DRAFT!CI94:CK94,DRAFT!CM94:CO94)=0),"",CEILING(SUM(DRAFT!CL94,DRAFT!CP94),1)))</f>
        <v/>
      </c>
      <c r="AG92" s="3" t="str">
        <f>IF(COUNT($A92)=0,"",IF(AF92="3E","3E",IF(AF92="","I",LOOKUP(AF92/AH$2,{0,0.4,0.45,0.5,0.55,0.6,0.65,0.7,0.75,0.8,1},{"F","D","C","C+","B-","B","B+","A-","A","A+"}))))</f>
        <v/>
      </c>
      <c r="AH92" s="2" t="str">
        <f>IF(COUNT($A92)=0,"",IF(AF92="","--",IF(AF92="3E","3E",LOOKUP(AF92/AH$2,{0,0.4,0.45,0.5,0.55,0.6,0.65,0.7,0.75,0.8,1},{0,2,2.25,2.5,2.75,3,3.25,3.5,3.75,4}))))</f>
        <v/>
      </c>
      <c r="AI92" s="11" t="str">
        <f>IF(OR(COUNT($A92)=0,COUNT(B92:AH92)=0),"",IF(COUNTIF(B92:AH92,"3E")&gt;0,"3E",IF(DRAFT!$A94="R",TRUNC(SUMPRODUCT(RGP,RCP)/TCP,3),TRUNC((SUMPRODUCT(--(IMDGP&gt;0)*IMDGP,IMCP)+CEILING(DRAFT!$CQ94*42,0.25))/TCP,3))))</f>
        <v/>
      </c>
      <c r="AJ92" s="3" t="str">
        <f>IF(OR(COUNT($A92)=0,COUNT(B92:AH92)=0),"",IF(COUNTIF(B92:AH92,"3E")&gt;0,"3E",IF(DRAFT!$A94="R",SUMPRODUCT(--(RGP&gt;=2),RCP),SUMPRODUCT(--(IMDGP&gt;0),--(IMGP=0),IMCP)+DRAFT!$CR94)))</f>
        <v/>
      </c>
      <c r="AK92" s="3" t="str">
        <f>IF(OR(COUNT($A92)=0,COUNT(B92:AH92)=0),"",IF(COUNTIF(B92:AJ92,"3E")&gt;0,"3E",IF(AND(DRAFT!$A94="IM",OR($AI92&gt;DRAFT!$CQ94,$AJ92&gt;DRAFT!$CR94)),"IMPROVED",IF(AND(DRAFT!$A94="IM",$AI92&lt;=DRAFT!$CQ94,$AJ92&lt;=DRAFT!$CR94),"NOT IMPROVED",IF(AND(AH92&gt;=2,AI92&gt;=2,AJ92&gt;=30),"PASS","FAIL")))))</f>
        <v/>
      </c>
      <c r="AL92" s="3" t="str">
        <f t="shared" si="2"/>
        <v/>
      </c>
      <c r="AM92" s="3" t="str">
        <f t="shared" si="3"/>
        <v/>
      </c>
    </row>
    <row r="93" spans="1:39" ht="18.95" customHeight="1" x14ac:dyDescent="0.25">
      <c r="A93" s="4" t="str">
        <f>IF(DRAFT!$B95="","",DRAFT!$B95)</f>
        <v/>
      </c>
      <c r="B93" s="3" t="str">
        <f>IF(COUNT($A93)=0,"",IF($A93&lt;&gt;DRAFT!$B95,"ERR",IF(DRAFT!I95="3E","3E",IF(COUNT(DRAFT!E95,DRAFT!I95)&gt;0,DRAFT!J95,""))))</f>
        <v/>
      </c>
      <c r="C93" s="3" t="str">
        <f>IF(COUNT($A93)=0,"",IF(B93="3E","3E",IF(B93="","I",LOOKUP(B93/D$2,{0,0.4,0.45,0.5,0.55,0.6,0.65,0.7,0.75,0.8,1},{"F","D","C","C+","B-","B","B+","A-","A","A+"}))))</f>
        <v/>
      </c>
      <c r="D93" s="2" t="str">
        <f>IF(COUNT($A93)=0,"",IF(B93="","--",IF(B93="3E","3E",LOOKUP(B93/D$2,{0,0.4,0.45,0.5,0.55,0.6,0.65,0.7,0.75,0.8,1},{0,2,2.25,2.5,2.75,3,3.25,3.5,3.75,4}))))</f>
        <v/>
      </c>
      <c r="E93" s="3" t="str">
        <f>IF(COUNT($A93)=0,"",IF($A93&lt;&gt;DRAFT!$B95,"ERR",IF(DRAFT!R95="3E","3E",IF(COUNT(DRAFT!N95,DRAFT!R95)&gt;0,DRAFT!S95,""))))</f>
        <v/>
      </c>
      <c r="F93" s="3" t="str">
        <f>IF(COUNT($A93)=0,"",IF(E93="3E","3E",IF(E93="","I",LOOKUP(E93/G$2,{0,0.4,0.45,0.5,0.55,0.6,0.65,0.7,0.75,0.8,1},{"F","D","C","C+","B-","B","B+","A-","A","A+"}))))</f>
        <v/>
      </c>
      <c r="G93" s="2" t="str">
        <f>IF(COUNT($A93)=0,"",IF(E93="","--",IF(E93="3E","3E",LOOKUP(E93/G$2,{0,0.4,0.45,0.5,0.55,0.6,0.65,0.7,0.75,0.8,1},{0,2,2.25,2.5,2.75,3,3.25,3.5,3.75,4}))))</f>
        <v/>
      </c>
      <c r="H93" s="3" t="str">
        <f>IF(COUNT($A93)=0,"",IF($A93&lt;&gt;DRAFT!$B95,"ERR",IF(DRAFT!AA95="3E","3E",IF(COUNT(DRAFT!W95,DRAFT!AA95)&gt;0,DRAFT!AB95,""))))</f>
        <v/>
      </c>
      <c r="I93" s="3" t="str">
        <f>IF(COUNT($A93)=0,"",IF(H93="3E","3E",IF(H93="","I",LOOKUP(H93/J$2,{0,0.4,0.45,0.5,0.55,0.6,0.65,0.7,0.75,0.8,1},{"F","D","C","C+","B-","B","B+","A-","A","A+"}))))</f>
        <v/>
      </c>
      <c r="J93" s="2" t="str">
        <f>IF(COUNT($A93)=0,"",IF(H93="","--",IF(H93="3E","3E",LOOKUP(H93/J$2,{0,0.4,0.45,0.5,0.55,0.6,0.65,0.7,0.75,0.8,1},{0,2,2.25,2.5,2.75,3,3.25,3.5,3.75,4}))))</f>
        <v/>
      </c>
      <c r="K93" s="3" t="str">
        <f>IF(COUNT($A93)=0,"",IF($A93&lt;&gt;DRAFT!$B95,"ERR",IF(DRAFT!AJ95="3E","3E",IF(COUNT(DRAFT!AF95,DRAFT!AJ95)&gt;0,DRAFT!AK95,""))))</f>
        <v/>
      </c>
      <c r="L93" s="3" t="str">
        <f>IF(COUNT($A93)=0,"",IF(K93="3E","3E",IF(K93="","I",LOOKUP(K93/M$2,{0,0.4,0.45,0.5,0.55,0.6,0.65,0.7,0.75,0.8,1},{"F","D","C","C+","B-","B","B+","A-","A","A+"}))))</f>
        <v/>
      </c>
      <c r="M93" s="2" t="str">
        <f>IF(COUNT($A93)=0,"",IF(K93="","--",IF(K93="3E","3E",LOOKUP(K93/M$2,{0,0.4,0.45,0.5,0.55,0.6,0.65,0.7,0.75,0.8,1},{0,2,2.25,2.5,2.75,3,3.25,3.5,3.75,4}))))</f>
        <v/>
      </c>
      <c r="N93" s="3" t="str">
        <f>IF(COUNT($A93)=0,"",IF($A93&lt;&gt;DRAFT!$B95,"ERR",IF(DRAFT!AS95="3E","3E",IF(COUNT(DRAFT!AO95,DRAFT!AS95)&gt;0,DRAFT!AT95,""))))</f>
        <v/>
      </c>
      <c r="O93" s="3" t="str">
        <f>IF(COUNT($A93)=0,"",IF(N93="3E","3E",IF(N93="","I",LOOKUP(N93/P$2,{0,0.4,0.45,0.5,0.55,0.6,0.65,0.7,0.75,0.8,1},{"F","D","C","C+","B-","B","B+","A-","A","A+"}))))</f>
        <v/>
      </c>
      <c r="P93" s="2" t="str">
        <f>IF(COUNT($A93)=0,"",IF(N93="","--",IF(N93="3E","3E",LOOKUP(N93/P$2,{0,0.4,0.45,0.5,0.55,0.6,0.65,0.7,0.75,0.8,1},{0,2,2.25,2.5,2.75,3,3.25,3.5,3.75,4}))))</f>
        <v/>
      </c>
      <c r="Q93" s="3" t="str">
        <f>IF(COUNT($A93)=0,"",IF($A93&lt;&gt;DRAFT!$B95,"ERR",IF(DRAFT!BB95="3E","3E",IF(COUNT(DRAFT!AX95,DRAFT!BB95)&gt;0,DRAFT!BC95,""))))</f>
        <v/>
      </c>
      <c r="R93" s="3" t="str">
        <f>IF(COUNT($A93)=0,"",IF(Q93="3E","3E",IF(Q93="","I",LOOKUP(Q93/S$2,{0,0.4,0.45,0.5,0.55,0.6,0.65,0.7,0.75,0.8,1},{"F","D","C","C+","B-","B","B+","A-","A","A+"}))))</f>
        <v/>
      </c>
      <c r="S93" s="2" t="str">
        <f>IF(COUNT($A93)=0,"",IF(Q93="","--",IF(Q93="3E","3E",LOOKUP(Q93/S$2,{0,0.4,0.45,0.5,0.55,0.6,0.65,0.7,0.75,0.8,1},{0,2,2.25,2.5,2.75,3,3.25,3.5,3.75,4}))))</f>
        <v/>
      </c>
      <c r="T93" s="3" t="str">
        <f>IF(COUNT($A93)=0,"",IF($A93&lt;&gt;DRAFT!$B95,"ERR",IF(DRAFT!BK95="3E","3E",IF(COUNT(DRAFT!BG95,DRAFT!BK95)&gt;0,DRAFT!BL95,""))))</f>
        <v/>
      </c>
      <c r="U93" s="3" t="str">
        <f>IF(COUNT($A93)=0,"",IF(T93="3E","3E",IF(T93="","I",LOOKUP(T93/V$2,{0,0.4,0.45,0.5,0.55,0.6,0.65,0.7,0.75,0.8,1},{"F","D","C","C+","B-","B","B+","A-","A","A+"}))))</f>
        <v/>
      </c>
      <c r="V93" s="2" t="str">
        <f>IF(COUNT($A93)=0,"",IF(T93="","--",IF(T93="3E","3E",LOOKUP(T93/V$2,{0,0.4,0.45,0.5,0.55,0.6,0.65,0.7,0.75,0.8,1},{0,2,2.25,2.5,2.75,3,3.25,3.5,3.75,4}))))</f>
        <v/>
      </c>
      <c r="W93" s="3" t="str">
        <f>IF(COUNT($A93)=0,"",IF($A93&lt;&gt;DRAFT!$B95,"ERR",IF(DRAFT!BT95="3E","3E",IF(COUNT(DRAFT!BP95,DRAFT!BT95)&gt;0,DRAFT!BU95,""))))</f>
        <v/>
      </c>
      <c r="X93" s="3" t="str">
        <f>IF(COUNT($A93)=0,"",IF(W93="3E","3E",IF(W93="","I",LOOKUP(W93/Y$2,{0,0.4,0.45,0.5,0.55,0.6,0.65,0.7,0.75,0.8,1},{"F","D","C","C+","B-","B","B+","A-","A","A+"}))))</f>
        <v/>
      </c>
      <c r="Y93" s="2" t="str">
        <f>IF(COUNT($A93)=0,"",IF(W93="","--",IF(W93="3E","3E",LOOKUP(W93/Y$2,{0,0.4,0.45,0.5,0.55,0.6,0.65,0.7,0.75,0.8,1},{0,2,2.25,2.5,2.75,3,3.25,3.5,3.75,4}))))</f>
        <v/>
      </c>
      <c r="Z93" s="3" t="str">
        <f>IF(COUNT($A93)=0,"",IF($A93&lt;&gt;DRAFT!$B95,"ERR",IF(DRAFT!CC95="3E","3E",IF(COUNT(DRAFT!BY95,DRAFT!CC95)&gt;0,DRAFT!CD95,""))))</f>
        <v/>
      </c>
      <c r="AA93" s="3" t="str">
        <f>IF(COUNT($A93)=0,"",IF(Z93="3E","3E",IF(Z93="","I",LOOKUP(Z93/AB$2,{0,0.4,0.45,0.5,0.55,0.6,0.65,0.7,0.75,0.8,1},{"F","D","C","C+","B-","B","B+","A-","A","A+"}))))</f>
        <v/>
      </c>
      <c r="AB93" s="2" t="str">
        <f>IF(COUNT($A93)=0,"",IF(Z93="","--",IF(Z93="3E","3E",LOOKUP(Z93/AB$2,{0,0.4,0.45,0.5,0.55,0.6,0.65,0.7,0.75,0.8,1},{0,2,2.25,2.5,2.75,3,3.25,3.5,3.75,4}))))</f>
        <v/>
      </c>
      <c r="AC93" s="3" t="str">
        <f>IF(COUNT($A93)=0,"",IF($A93&lt;&gt;DRAFT!$B95,"ERR",IF(DRAFT!CF95&gt;0,DRAFT!CF95,"")))</f>
        <v/>
      </c>
      <c r="AD93" s="3" t="str">
        <f>IF(COUNT($A93)=0,"",IF(AC93="3E","3E",IF(AC93="","I",LOOKUP(AC93/AE$2,{0,0.4,0.45,0.5,0.55,0.6,0.65,0.7,0.75,0.8,1},{"F","D","C","C+","B-","B","B+","A-","A","A+"}))))</f>
        <v/>
      </c>
      <c r="AE93" s="2" t="str">
        <f>IF(COUNT($A93)=0,"",IF(AC93="","--",IF(AC93="3E","3E",LOOKUP(AC93/AE$2,{0,0.4,0.45,0.5,0.55,0.6,0.65,0.7,0.75,0.8,1},{0,2,2.25,2.5,2.75,3,3.25,3.5,3.75,4}))))</f>
        <v/>
      </c>
      <c r="AF93" s="3" t="str">
        <f>IF($A93&lt;&gt;DRAFT!$B95,"ERR",IF(OR(COUNT($A93)=0,COUNT(DRAFT!CI95:CK95,DRAFT!CM95:CO95)=0),"",CEILING(SUM(DRAFT!CL95,DRAFT!CP95),1)))</f>
        <v/>
      </c>
      <c r="AG93" s="3" t="str">
        <f>IF(COUNT($A93)=0,"",IF(AF93="3E","3E",IF(AF93="","I",LOOKUP(AF93/AH$2,{0,0.4,0.45,0.5,0.55,0.6,0.65,0.7,0.75,0.8,1},{"F","D","C","C+","B-","B","B+","A-","A","A+"}))))</f>
        <v/>
      </c>
      <c r="AH93" s="2" t="str">
        <f>IF(COUNT($A93)=0,"",IF(AF93="","--",IF(AF93="3E","3E",LOOKUP(AF93/AH$2,{0,0.4,0.45,0.5,0.55,0.6,0.65,0.7,0.75,0.8,1},{0,2,2.25,2.5,2.75,3,3.25,3.5,3.75,4}))))</f>
        <v/>
      </c>
      <c r="AI93" s="11" t="str">
        <f>IF(OR(COUNT($A93)=0,COUNT(B93:AH93)=0),"",IF(COUNTIF(B93:AH93,"3E")&gt;0,"3E",IF(DRAFT!$A95="R",TRUNC(SUMPRODUCT(RGP,RCP)/TCP,3),TRUNC((SUMPRODUCT(--(IMDGP&gt;0)*IMDGP,IMCP)+CEILING(DRAFT!$CQ95*42,0.25))/TCP,3))))</f>
        <v/>
      </c>
      <c r="AJ93" s="3" t="str">
        <f>IF(OR(COUNT($A93)=0,COUNT(B93:AH93)=0),"",IF(COUNTIF(B93:AH93,"3E")&gt;0,"3E",IF(DRAFT!$A95="R",SUMPRODUCT(--(RGP&gt;=2),RCP),SUMPRODUCT(--(IMDGP&gt;0),--(IMGP=0),IMCP)+DRAFT!$CR95)))</f>
        <v/>
      </c>
      <c r="AK93" s="3" t="str">
        <f>IF(OR(COUNT($A93)=0,COUNT(B93:AH93)=0),"",IF(COUNTIF(B93:AJ93,"3E")&gt;0,"3E",IF(AND(DRAFT!$A95="IM",OR($AI93&gt;DRAFT!$CQ95,$AJ93&gt;DRAFT!$CR95)),"IMPROVED",IF(AND(DRAFT!$A95="IM",$AI93&lt;=DRAFT!$CQ95,$AJ93&lt;=DRAFT!$CR95),"NOT IMPROVED",IF(AND(AH93&gt;=2,AI93&gt;=2,AJ93&gt;=30),"PASS","FAIL")))))</f>
        <v/>
      </c>
      <c r="AL93" s="3" t="str">
        <f t="shared" si="2"/>
        <v/>
      </c>
      <c r="AM93" s="3" t="str">
        <f t="shared" si="3"/>
        <v/>
      </c>
    </row>
    <row r="94" spans="1:39" ht="18.95" customHeight="1" x14ac:dyDescent="0.25">
      <c r="A94" s="4" t="str">
        <f>IF(DRAFT!$B96="","",DRAFT!$B96)</f>
        <v/>
      </c>
      <c r="B94" s="3" t="str">
        <f>IF(COUNT($A94)=0,"",IF($A94&lt;&gt;DRAFT!$B96,"ERR",IF(DRAFT!I96="3E","3E",IF(COUNT(DRAFT!E96,DRAFT!I96)&gt;0,DRAFT!J96,""))))</f>
        <v/>
      </c>
      <c r="C94" s="3" t="str">
        <f>IF(COUNT($A94)=0,"",IF(B94="3E","3E",IF(B94="","I",LOOKUP(B94/D$2,{0,0.4,0.45,0.5,0.55,0.6,0.65,0.7,0.75,0.8,1},{"F","D","C","C+","B-","B","B+","A-","A","A+"}))))</f>
        <v/>
      </c>
      <c r="D94" s="2" t="str">
        <f>IF(COUNT($A94)=0,"",IF(B94="","--",IF(B94="3E","3E",LOOKUP(B94/D$2,{0,0.4,0.45,0.5,0.55,0.6,0.65,0.7,0.75,0.8,1},{0,2,2.25,2.5,2.75,3,3.25,3.5,3.75,4}))))</f>
        <v/>
      </c>
      <c r="E94" s="3" t="str">
        <f>IF(COUNT($A94)=0,"",IF($A94&lt;&gt;DRAFT!$B96,"ERR",IF(DRAFT!R96="3E","3E",IF(COUNT(DRAFT!N96,DRAFT!R96)&gt;0,DRAFT!S96,""))))</f>
        <v/>
      </c>
      <c r="F94" s="3" t="str">
        <f>IF(COUNT($A94)=0,"",IF(E94="3E","3E",IF(E94="","I",LOOKUP(E94/G$2,{0,0.4,0.45,0.5,0.55,0.6,0.65,0.7,0.75,0.8,1},{"F","D","C","C+","B-","B","B+","A-","A","A+"}))))</f>
        <v/>
      </c>
      <c r="G94" s="2" t="str">
        <f>IF(COUNT($A94)=0,"",IF(E94="","--",IF(E94="3E","3E",LOOKUP(E94/G$2,{0,0.4,0.45,0.5,0.55,0.6,0.65,0.7,0.75,0.8,1},{0,2,2.25,2.5,2.75,3,3.25,3.5,3.75,4}))))</f>
        <v/>
      </c>
      <c r="H94" s="3" t="str">
        <f>IF(COUNT($A94)=0,"",IF($A94&lt;&gt;DRAFT!$B96,"ERR",IF(DRAFT!AA96="3E","3E",IF(COUNT(DRAFT!W96,DRAFT!AA96)&gt;0,DRAFT!AB96,""))))</f>
        <v/>
      </c>
      <c r="I94" s="3" t="str">
        <f>IF(COUNT($A94)=0,"",IF(H94="3E","3E",IF(H94="","I",LOOKUP(H94/J$2,{0,0.4,0.45,0.5,0.55,0.6,0.65,0.7,0.75,0.8,1},{"F","D","C","C+","B-","B","B+","A-","A","A+"}))))</f>
        <v/>
      </c>
      <c r="J94" s="2" t="str">
        <f>IF(COUNT($A94)=0,"",IF(H94="","--",IF(H94="3E","3E",LOOKUP(H94/J$2,{0,0.4,0.45,0.5,0.55,0.6,0.65,0.7,0.75,0.8,1},{0,2,2.25,2.5,2.75,3,3.25,3.5,3.75,4}))))</f>
        <v/>
      </c>
      <c r="K94" s="3" t="str">
        <f>IF(COUNT($A94)=0,"",IF($A94&lt;&gt;DRAFT!$B96,"ERR",IF(DRAFT!AJ96="3E","3E",IF(COUNT(DRAFT!AF96,DRAFT!AJ96)&gt;0,DRAFT!AK96,""))))</f>
        <v/>
      </c>
      <c r="L94" s="3" t="str">
        <f>IF(COUNT($A94)=0,"",IF(K94="3E","3E",IF(K94="","I",LOOKUP(K94/M$2,{0,0.4,0.45,0.5,0.55,0.6,0.65,0.7,0.75,0.8,1},{"F","D","C","C+","B-","B","B+","A-","A","A+"}))))</f>
        <v/>
      </c>
      <c r="M94" s="2" t="str">
        <f>IF(COUNT($A94)=0,"",IF(K94="","--",IF(K94="3E","3E",LOOKUP(K94/M$2,{0,0.4,0.45,0.5,0.55,0.6,0.65,0.7,0.75,0.8,1},{0,2,2.25,2.5,2.75,3,3.25,3.5,3.75,4}))))</f>
        <v/>
      </c>
      <c r="N94" s="3" t="str">
        <f>IF(COUNT($A94)=0,"",IF($A94&lt;&gt;DRAFT!$B96,"ERR",IF(DRAFT!AS96="3E","3E",IF(COUNT(DRAFT!AO96,DRAFT!AS96)&gt;0,DRAFT!AT96,""))))</f>
        <v/>
      </c>
      <c r="O94" s="3" t="str">
        <f>IF(COUNT($A94)=0,"",IF(N94="3E","3E",IF(N94="","I",LOOKUP(N94/P$2,{0,0.4,0.45,0.5,0.55,0.6,0.65,0.7,0.75,0.8,1},{"F","D","C","C+","B-","B","B+","A-","A","A+"}))))</f>
        <v/>
      </c>
      <c r="P94" s="2" t="str">
        <f>IF(COUNT($A94)=0,"",IF(N94="","--",IF(N94="3E","3E",LOOKUP(N94/P$2,{0,0.4,0.45,0.5,0.55,0.6,0.65,0.7,0.75,0.8,1},{0,2,2.25,2.5,2.75,3,3.25,3.5,3.75,4}))))</f>
        <v/>
      </c>
      <c r="Q94" s="3" t="str">
        <f>IF(COUNT($A94)=0,"",IF($A94&lt;&gt;DRAFT!$B96,"ERR",IF(DRAFT!BB96="3E","3E",IF(COUNT(DRAFT!AX96,DRAFT!BB96)&gt;0,DRAFT!BC96,""))))</f>
        <v/>
      </c>
      <c r="R94" s="3" t="str">
        <f>IF(COUNT($A94)=0,"",IF(Q94="3E","3E",IF(Q94="","I",LOOKUP(Q94/S$2,{0,0.4,0.45,0.5,0.55,0.6,0.65,0.7,0.75,0.8,1},{"F","D","C","C+","B-","B","B+","A-","A","A+"}))))</f>
        <v/>
      </c>
      <c r="S94" s="2" t="str">
        <f>IF(COUNT($A94)=0,"",IF(Q94="","--",IF(Q94="3E","3E",LOOKUP(Q94/S$2,{0,0.4,0.45,0.5,0.55,0.6,0.65,0.7,0.75,0.8,1},{0,2,2.25,2.5,2.75,3,3.25,3.5,3.75,4}))))</f>
        <v/>
      </c>
      <c r="T94" s="3" t="str">
        <f>IF(COUNT($A94)=0,"",IF($A94&lt;&gt;DRAFT!$B96,"ERR",IF(DRAFT!BK96="3E","3E",IF(COUNT(DRAFT!BG96,DRAFT!BK96)&gt;0,DRAFT!BL96,""))))</f>
        <v/>
      </c>
      <c r="U94" s="3" t="str">
        <f>IF(COUNT($A94)=0,"",IF(T94="3E","3E",IF(T94="","I",LOOKUP(T94/V$2,{0,0.4,0.45,0.5,0.55,0.6,0.65,0.7,0.75,0.8,1},{"F","D","C","C+","B-","B","B+","A-","A","A+"}))))</f>
        <v/>
      </c>
      <c r="V94" s="2" t="str">
        <f>IF(COUNT($A94)=0,"",IF(T94="","--",IF(T94="3E","3E",LOOKUP(T94/V$2,{0,0.4,0.45,0.5,0.55,0.6,0.65,0.7,0.75,0.8,1},{0,2,2.25,2.5,2.75,3,3.25,3.5,3.75,4}))))</f>
        <v/>
      </c>
      <c r="W94" s="3" t="str">
        <f>IF(COUNT($A94)=0,"",IF($A94&lt;&gt;DRAFT!$B96,"ERR",IF(DRAFT!BT96="3E","3E",IF(COUNT(DRAFT!BP96,DRAFT!BT96)&gt;0,DRAFT!BU96,""))))</f>
        <v/>
      </c>
      <c r="X94" s="3" t="str">
        <f>IF(COUNT($A94)=0,"",IF(W94="3E","3E",IF(W94="","I",LOOKUP(W94/Y$2,{0,0.4,0.45,0.5,0.55,0.6,0.65,0.7,0.75,0.8,1},{"F","D","C","C+","B-","B","B+","A-","A","A+"}))))</f>
        <v/>
      </c>
      <c r="Y94" s="2" t="str">
        <f>IF(COUNT($A94)=0,"",IF(W94="","--",IF(W94="3E","3E",LOOKUP(W94/Y$2,{0,0.4,0.45,0.5,0.55,0.6,0.65,0.7,0.75,0.8,1},{0,2,2.25,2.5,2.75,3,3.25,3.5,3.75,4}))))</f>
        <v/>
      </c>
      <c r="Z94" s="3" t="str">
        <f>IF(COUNT($A94)=0,"",IF($A94&lt;&gt;DRAFT!$B96,"ERR",IF(DRAFT!CC96="3E","3E",IF(COUNT(DRAFT!BY96,DRAFT!CC96)&gt;0,DRAFT!CD96,""))))</f>
        <v/>
      </c>
      <c r="AA94" s="3" t="str">
        <f>IF(COUNT($A94)=0,"",IF(Z94="3E","3E",IF(Z94="","I",LOOKUP(Z94/AB$2,{0,0.4,0.45,0.5,0.55,0.6,0.65,0.7,0.75,0.8,1},{"F","D","C","C+","B-","B","B+","A-","A","A+"}))))</f>
        <v/>
      </c>
      <c r="AB94" s="2" t="str">
        <f>IF(COUNT($A94)=0,"",IF(Z94="","--",IF(Z94="3E","3E",LOOKUP(Z94/AB$2,{0,0.4,0.45,0.5,0.55,0.6,0.65,0.7,0.75,0.8,1},{0,2,2.25,2.5,2.75,3,3.25,3.5,3.75,4}))))</f>
        <v/>
      </c>
      <c r="AC94" s="3" t="str">
        <f>IF(COUNT($A94)=0,"",IF($A94&lt;&gt;DRAFT!$B96,"ERR",IF(DRAFT!CF96&gt;0,DRAFT!CF96,"")))</f>
        <v/>
      </c>
      <c r="AD94" s="3" t="str">
        <f>IF(COUNT($A94)=0,"",IF(AC94="3E","3E",IF(AC94="","I",LOOKUP(AC94/AE$2,{0,0.4,0.45,0.5,0.55,0.6,0.65,0.7,0.75,0.8,1},{"F","D","C","C+","B-","B","B+","A-","A","A+"}))))</f>
        <v/>
      </c>
      <c r="AE94" s="2" t="str">
        <f>IF(COUNT($A94)=0,"",IF(AC94="","--",IF(AC94="3E","3E",LOOKUP(AC94/AE$2,{0,0.4,0.45,0.5,0.55,0.6,0.65,0.7,0.75,0.8,1},{0,2,2.25,2.5,2.75,3,3.25,3.5,3.75,4}))))</f>
        <v/>
      </c>
      <c r="AF94" s="3" t="str">
        <f>IF($A94&lt;&gt;DRAFT!$B96,"ERR",IF(OR(COUNT($A94)=0,COUNT(DRAFT!CI96:CK96,DRAFT!CM96:CO96)=0),"",CEILING(SUM(DRAFT!CL96,DRAFT!CP96),1)))</f>
        <v/>
      </c>
      <c r="AG94" s="3" t="str">
        <f>IF(COUNT($A94)=0,"",IF(AF94="3E","3E",IF(AF94="","I",LOOKUP(AF94/AH$2,{0,0.4,0.45,0.5,0.55,0.6,0.65,0.7,0.75,0.8,1},{"F","D","C","C+","B-","B","B+","A-","A","A+"}))))</f>
        <v/>
      </c>
      <c r="AH94" s="2" t="str">
        <f>IF(COUNT($A94)=0,"",IF(AF94="","--",IF(AF94="3E","3E",LOOKUP(AF94/AH$2,{0,0.4,0.45,0.5,0.55,0.6,0.65,0.7,0.75,0.8,1},{0,2,2.25,2.5,2.75,3,3.25,3.5,3.75,4}))))</f>
        <v/>
      </c>
      <c r="AI94" s="11" t="str">
        <f>IF(OR(COUNT($A94)=0,COUNT(B94:AH94)=0),"",IF(COUNTIF(B94:AH94,"3E")&gt;0,"3E",IF(DRAFT!$A96="R",TRUNC(SUMPRODUCT(RGP,RCP)/TCP,3),TRUNC((SUMPRODUCT(--(IMDGP&gt;0)*IMDGP,IMCP)+CEILING(DRAFT!$CQ96*42,0.25))/TCP,3))))</f>
        <v/>
      </c>
      <c r="AJ94" s="3" t="str">
        <f>IF(OR(COUNT($A94)=0,COUNT(B94:AH94)=0),"",IF(COUNTIF(B94:AH94,"3E")&gt;0,"3E",IF(DRAFT!$A96="R",SUMPRODUCT(--(RGP&gt;=2),RCP),SUMPRODUCT(--(IMDGP&gt;0),--(IMGP=0),IMCP)+DRAFT!$CR96)))</f>
        <v/>
      </c>
      <c r="AK94" s="3" t="str">
        <f>IF(OR(COUNT($A94)=0,COUNT(B94:AH94)=0),"",IF(COUNTIF(B94:AJ94,"3E")&gt;0,"3E",IF(AND(DRAFT!$A96="IM",OR($AI94&gt;DRAFT!$CQ96,$AJ94&gt;DRAFT!$CR96)),"IMPROVED",IF(AND(DRAFT!$A96="IM",$AI94&lt;=DRAFT!$CQ96,$AJ94&lt;=DRAFT!$CR96),"NOT IMPROVED",IF(AND(AH94&gt;=2,AI94&gt;=2,AJ94&gt;=30),"PASS","FAIL")))))</f>
        <v/>
      </c>
      <c r="AL94" s="3" t="str">
        <f t="shared" si="2"/>
        <v/>
      </c>
      <c r="AM94" s="3" t="str">
        <f t="shared" si="3"/>
        <v/>
      </c>
    </row>
    <row r="95" spans="1:39" ht="18.95" customHeight="1" x14ac:dyDescent="0.25">
      <c r="A95" s="4" t="str">
        <f>IF(DRAFT!$B97="","",DRAFT!$B97)</f>
        <v/>
      </c>
      <c r="B95" s="3" t="str">
        <f>IF(COUNT($A95)=0,"",IF($A95&lt;&gt;DRAFT!$B97,"ERR",IF(DRAFT!I97="3E","3E",IF(COUNT(DRAFT!E97,DRAFT!I97)&gt;0,DRAFT!J97,""))))</f>
        <v/>
      </c>
      <c r="C95" s="3" t="str">
        <f>IF(COUNT($A95)=0,"",IF(B95="3E","3E",IF(B95="","I",LOOKUP(B95/D$2,{0,0.4,0.45,0.5,0.55,0.6,0.65,0.7,0.75,0.8,1},{"F","D","C","C+","B-","B","B+","A-","A","A+"}))))</f>
        <v/>
      </c>
      <c r="D95" s="2" t="str">
        <f>IF(COUNT($A95)=0,"",IF(B95="","--",IF(B95="3E","3E",LOOKUP(B95/D$2,{0,0.4,0.45,0.5,0.55,0.6,0.65,0.7,0.75,0.8,1},{0,2,2.25,2.5,2.75,3,3.25,3.5,3.75,4}))))</f>
        <v/>
      </c>
      <c r="E95" s="3" t="str">
        <f>IF(COUNT($A95)=0,"",IF($A95&lt;&gt;DRAFT!$B97,"ERR",IF(DRAFT!R97="3E","3E",IF(COUNT(DRAFT!N97,DRAFT!R97)&gt;0,DRAFT!S97,""))))</f>
        <v/>
      </c>
      <c r="F95" s="3" t="str">
        <f>IF(COUNT($A95)=0,"",IF(E95="3E","3E",IF(E95="","I",LOOKUP(E95/G$2,{0,0.4,0.45,0.5,0.55,0.6,0.65,0.7,0.75,0.8,1},{"F","D","C","C+","B-","B","B+","A-","A","A+"}))))</f>
        <v/>
      </c>
      <c r="G95" s="2" t="str">
        <f>IF(COUNT($A95)=0,"",IF(E95="","--",IF(E95="3E","3E",LOOKUP(E95/G$2,{0,0.4,0.45,0.5,0.55,0.6,0.65,0.7,0.75,0.8,1},{0,2,2.25,2.5,2.75,3,3.25,3.5,3.75,4}))))</f>
        <v/>
      </c>
      <c r="H95" s="3" t="str">
        <f>IF(COUNT($A95)=0,"",IF($A95&lt;&gt;DRAFT!$B97,"ERR",IF(DRAFT!AA97="3E","3E",IF(COUNT(DRAFT!W97,DRAFT!AA97)&gt;0,DRAFT!AB97,""))))</f>
        <v/>
      </c>
      <c r="I95" s="3" t="str">
        <f>IF(COUNT($A95)=0,"",IF(H95="3E","3E",IF(H95="","I",LOOKUP(H95/J$2,{0,0.4,0.45,0.5,0.55,0.6,0.65,0.7,0.75,0.8,1},{"F","D","C","C+","B-","B","B+","A-","A","A+"}))))</f>
        <v/>
      </c>
      <c r="J95" s="2" t="str">
        <f>IF(COUNT($A95)=0,"",IF(H95="","--",IF(H95="3E","3E",LOOKUP(H95/J$2,{0,0.4,0.45,0.5,0.55,0.6,0.65,0.7,0.75,0.8,1},{0,2,2.25,2.5,2.75,3,3.25,3.5,3.75,4}))))</f>
        <v/>
      </c>
      <c r="K95" s="3" t="str">
        <f>IF(COUNT($A95)=0,"",IF($A95&lt;&gt;DRAFT!$B97,"ERR",IF(DRAFT!AJ97="3E","3E",IF(COUNT(DRAFT!AF97,DRAFT!AJ97)&gt;0,DRAFT!AK97,""))))</f>
        <v/>
      </c>
      <c r="L95" s="3" t="str">
        <f>IF(COUNT($A95)=0,"",IF(K95="3E","3E",IF(K95="","I",LOOKUP(K95/M$2,{0,0.4,0.45,0.5,0.55,0.6,0.65,0.7,0.75,0.8,1},{"F","D","C","C+","B-","B","B+","A-","A","A+"}))))</f>
        <v/>
      </c>
      <c r="M95" s="2" t="str">
        <f>IF(COUNT($A95)=0,"",IF(K95="","--",IF(K95="3E","3E",LOOKUP(K95/M$2,{0,0.4,0.45,0.5,0.55,0.6,0.65,0.7,0.75,0.8,1},{0,2,2.25,2.5,2.75,3,3.25,3.5,3.75,4}))))</f>
        <v/>
      </c>
      <c r="N95" s="3" t="str">
        <f>IF(COUNT($A95)=0,"",IF($A95&lt;&gt;DRAFT!$B97,"ERR",IF(DRAFT!AS97="3E","3E",IF(COUNT(DRAFT!AO97,DRAFT!AS97)&gt;0,DRAFT!AT97,""))))</f>
        <v/>
      </c>
      <c r="O95" s="3" t="str">
        <f>IF(COUNT($A95)=0,"",IF(N95="3E","3E",IF(N95="","I",LOOKUP(N95/P$2,{0,0.4,0.45,0.5,0.55,0.6,0.65,0.7,0.75,0.8,1},{"F","D","C","C+","B-","B","B+","A-","A","A+"}))))</f>
        <v/>
      </c>
      <c r="P95" s="2" t="str">
        <f>IF(COUNT($A95)=0,"",IF(N95="","--",IF(N95="3E","3E",LOOKUP(N95/P$2,{0,0.4,0.45,0.5,0.55,0.6,0.65,0.7,0.75,0.8,1},{0,2,2.25,2.5,2.75,3,3.25,3.5,3.75,4}))))</f>
        <v/>
      </c>
      <c r="Q95" s="3" t="str">
        <f>IF(COUNT($A95)=0,"",IF($A95&lt;&gt;DRAFT!$B97,"ERR",IF(DRAFT!BB97="3E","3E",IF(COUNT(DRAFT!AX97,DRAFT!BB97)&gt;0,DRAFT!BC97,""))))</f>
        <v/>
      </c>
      <c r="R95" s="3" t="str">
        <f>IF(COUNT($A95)=0,"",IF(Q95="3E","3E",IF(Q95="","I",LOOKUP(Q95/S$2,{0,0.4,0.45,0.5,0.55,0.6,0.65,0.7,0.75,0.8,1},{"F","D","C","C+","B-","B","B+","A-","A","A+"}))))</f>
        <v/>
      </c>
      <c r="S95" s="2" t="str">
        <f>IF(COUNT($A95)=0,"",IF(Q95="","--",IF(Q95="3E","3E",LOOKUP(Q95/S$2,{0,0.4,0.45,0.5,0.55,0.6,0.65,0.7,0.75,0.8,1},{0,2,2.25,2.5,2.75,3,3.25,3.5,3.75,4}))))</f>
        <v/>
      </c>
      <c r="T95" s="3" t="str">
        <f>IF(COUNT($A95)=0,"",IF($A95&lt;&gt;DRAFT!$B97,"ERR",IF(DRAFT!BK97="3E","3E",IF(COUNT(DRAFT!BG97,DRAFT!BK97)&gt;0,DRAFT!BL97,""))))</f>
        <v/>
      </c>
      <c r="U95" s="3" t="str">
        <f>IF(COUNT($A95)=0,"",IF(T95="3E","3E",IF(T95="","I",LOOKUP(T95/V$2,{0,0.4,0.45,0.5,0.55,0.6,0.65,0.7,0.75,0.8,1},{"F","D","C","C+","B-","B","B+","A-","A","A+"}))))</f>
        <v/>
      </c>
      <c r="V95" s="2" t="str">
        <f>IF(COUNT($A95)=0,"",IF(T95="","--",IF(T95="3E","3E",LOOKUP(T95/V$2,{0,0.4,0.45,0.5,0.55,0.6,0.65,0.7,0.75,0.8,1},{0,2,2.25,2.5,2.75,3,3.25,3.5,3.75,4}))))</f>
        <v/>
      </c>
      <c r="W95" s="3" t="str">
        <f>IF(COUNT($A95)=0,"",IF($A95&lt;&gt;DRAFT!$B97,"ERR",IF(DRAFT!BT97="3E","3E",IF(COUNT(DRAFT!BP97,DRAFT!BT97)&gt;0,DRAFT!BU97,""))))</f>
        <v/>
      </c>
      <c r="X95" s="3" t="str">
        <f>IF(COUNT($A95)=0,"",IF(W95="3E","3E",IF(W95="","I",LOOKUP(W95/Y$2,{0,0.4,0.45,0.5,0.55,0.6,0.65,0.7,0.75,0.8,1},{"F","D","C","C+","B-","B","B+","A-","A","A+"}))))</f>
        <v/>
      </c>
      <c r="Y95" s="2" t="str">
        <f>IF(COUNT($A95)=0,"",IF(W95="","--",IF(W95="3E","3E",LOOKUP(W95/Y$2,{0,0.4,0.45,0.5,0.55,0.6,0.65,0.7,0.75,0.8,1},{0,2,2.25,2.5,2.75,3,3.25,3.5,3.75,4}))))</f>
        <v/>
      </c>
      <c r="Z95" s="3" t="str">
        <f>IF(COUNT($A95)=0,"",IF($A95&lt;&gt;DRAFT!$B97,"ERR",IF(DRAFT!CC97="3E","3E",IF(COUNT(DRAFT!BY97,DRAFT!CC97)&gt;0,DRAFT!CD97,""))))</f>
        <v/>
      </c>
      <c r="AA95" s="3" t="str">
        <f>IF(COUNT($A95)=0,"",IF(Z95="3E","3E",IF(Z95="","I",LOOKUP(Z95/AB$2,{0,0.4,0.45,0.5,0.55,0.6,0.65,0.7,0.75,0.8,1},{"F","D","C","C+","B-","B","B+","A-","A","A+"}))))</f>
        <v/>
      </c>
      <c r="AB95" s="2" t="str">
        <f>IF(COUNT($A95)=0,"",IF(Z95="","--",IF(Z95="3E","3E",LOOKUP(Z95/AB$2,{0,0.4,0.45,0.5,0.55,0.6,0.65,0.7,0.75,0.8,1},{0,2,2.25,2.5,2.75,3,3.25,3.5,3.75,4}))))</f>
        <v/>
      </c>
      <c r="AC95" s="3" t="str">
        <f>IF(COUNT($A95)=0,"",IF($A95&lt;&gt;DRAFT!$B97,"ERR",IF(DRAFT!CF97&gt;0,DRAFT!CF97,"")))</f>
        <v/>
      </c>
      <c r="AD95" s="3" t="str">
        <f>IF(COUNT($A95)=0,"",IF(AC95="3E","3E",IF(AC95="","I",LOOKUP(AC95/AE$2,{0,0.4,0.45,0.5,0.55,0.6,0.65,0.7,0.75,0.8,1},{"F","D","C","C+","B-","B","B+","A-","A","A+"}))))</f>
        <v/>
      </c>
      <c r="AE95" s="2" t="str">
        <f>IF(COUNT($A95)=0,"",IF(AC95="","--",IF(AC95="3E","3E",LOOKUP(AC95/AE$2,{0,0.4,0.45,0.5,0.55,0.6,0.65,0.7,0.75,0.8,1},{0,2,2.25,2.5,2.75,3,3.25,3.5,3.75,4}))))</f>
        <v/>
      </c>
      <c r="AF95" s="3" t="str">
        <f>IF($A95&lt;&gt;DRAFT!$B97,"ERR",IF(OR(COUNT($A95)=0,COUNT(DRAFT!CI97:CK97,DRAFT!CM97:CO97)=0),"",CEILING(SUM(DRAFT!CL97,DRAFT!CP97),1)))</f>
        <v/>
      </c>
      <c r="AG95" s="3" t="str">
        <f>IF(COUNT($A95)=0,"",IF(AF95="3E","3E",IF(AF95="","I",LOOKUP(AF95/AH$2,{0,0.4,0.45,0.5,0.55,0.6,0.65,0.7,0.75,0.8,1},{"F","D","C","C+","B-","B","B+","A-","A","A+"}))))</f>
        <v/>
      </c>
      <c r="AH95" s="2" t="str">
        <f>IF(COUNT($A95)=0,"",IF(AF95="","--",IF(AF95="3E","3E",LOOKUP(AF95/AH$2,{0,0.4,0.45,0.5,0.55,0.6,0.65,0.7,0.75,0.8,1},{0,2,2.25,2.5,2.75,3,3.25,3.5,3.75,4}))))</f>
        <v/>
      </c>
      <c r="AI95" s="11" t="str">
        <f>IF(OR(COUNT($A95)=0,COUNT(B95:AH95)=0),"",IF(COUNTIF(B95:AH95,"3E")&gt;0,"3E",IF(DRAFT!$A97="R",TRUNC(SUMPRODUCT(RGP,RCP)/TCP,3),TRUNC((SUMPRODUCT(--(IMDGP&gt;0)*IMDGP,IMCP)+CEILING(DRAFT!$CQ97*42,0.25))/TCP,3))))</f>
        <v/>
      </c>
      <c r="AJ95" s="3" t="str">
        <f>IF(OR(COUNT($A95)=0,COUNT(B95:AH95)=0),"",IF(COUNTIF(B95:AH95,"3E")&gt;0,"3E",IF(DRAFT!$A97="R",SUMPRODUCT(--(RGP&gt;=2),RCP),SUMPRODUCT(--(IMDGP&gt;0),--(IMGP=0),IMCP)+DRAFT!$CR97)))</f>
        <v/>
      </c>
      <c r="AK95" s="3" t="str">
        <f>IF(OR(COUNT($A95)=0,COUNT(B95:AH95)=0),"",IF(COUNTIF(B95:AJ95,"3E")&gt;0,"3E",IF(AND(DRAFT!$A97="IM",OR($AI95&gt;DRAFT!$CQ97,$AJ95&gt;DRAFT!$CR97)),"IMPROVED",IF(AND(DRAFT!$A97="IM",$AI95&lt;=DRAFT!$CQ97,$AJ95&lt;=DRAFT!$CR97),"NOT IMPROVED",IF(AND(AH95&gt;=2,AI95&gt;=2,AJ95&gt;=30),"PASS","FAIL")))))</f>
        <v/>
      </c>
      <c r="AL95" s="3" t="str">
        <f t="shared" si="2"/>
        <v/>
      </c>
      <c r="AM95" s="3" t="str">
        <f t="shared" si="3"/>
        <v/>
      </c>
    </row>
    <row r="96" spans="1:39" ht="18.95" customHeight="1" x14ac:dyDescent="0.25">
      <c r="A96" s="4" t="str">
        <f>IF(DRAFT!$B98="","",DRAFT!$B98)</f>
        <v/>
      </c>
      <c r="B96" s="3" t="str">
        <f>IF(COUNT($A96)=0,"",IF($A96&lt;&gt;DRAFT!$B98,"ERR",IF(DRAFT!I98="3E","3E",IF(COUNT(DRAFT!E98,DRAFT!I98)&gt;0,DRAFT!J98,""))))</f>
        <v/>
      </c>
      <c r="C96" s="3" t="str">
        <f>IF(COUNT($A96)=0,"",IF(B96="3E","3E",IF(B96="","I",LOOKUP(B96/D$2,{0,0.4,0.45,0.5,0.55,0.6,0.65,0.7,0.75,0.8,1},{"F","D","C","C+","B-","B","B+","A-","A","A+"}))))</f>
        <v/>
      </c>
      <c r="D96" s="2" t="str">
        <f>IF(COUNT($A96)=0,"",IF(B96="","--",IF(B96="3E","3E",LOOKUP(B96/D$2,{0,0.4,0.45,0.5,0.55,0.6,0.65,0.7,0.75,0.8,1},{0,2,2.25,2.5,2.75,3,3.25,3.5,3.75,4}))))</f>
        <v/>
      </c>
      <c r="E96" s="3" t="str">
        <f>IF(COUNT($A96)=0,"",IF($A96&lt;&gt;DRAFT!$B98,"ERR",IF(DRAFT!R98="3E","3E",IF(COUNT(DRAFT!N98,DRAFT!R98)&gt;0,DRAFT!S98,""))))</f>
        <v/>
      </c>
      <c r="F96" s="3" t="str">
        <f>IF(COUNT($A96)=0,"",IF(E96="3E","3E",IF(E96="","I",LOOKUP(E96/G$2,{0,0.4,0.45,0.5,0.55,0.6,0.65,0.7,0.75,0.8,1},{"F","D","C","C+","B-","B","B+","A-","A","A+"}))))</f>
        <v/>
      </c>
      <c r="G96" s="2" t="str">
        <f>IF(COUNT($A96)=0,"",IF(E96="","--",IF(E96="3E","3E",LOOKUP(E96/G$2,{0,0.4,0.45,0.5,0.55,0.6,0.65,0.7,0.75,0.8,1},{0,2,2.25,2.5,2.75,3,3.25,3.5,3.75,4}))))</f>
        <v/>
      </c>
      <c r="H96" s="3" t="str">
        <f>IF(COUNT($A96)=0,"",IF($A96&lt;&gt;DRAFT!$B98,"ERR",IF(DRAFT!AA98="3E","3E",IF(COUNT(DRAFT!W98,DRAFT!AA98)&gt;0,DRAFT!AB98,""))))</f>
        <v/>
      </c>
      <c r="I96" s="3" t="str">
        <f>IF(COUNT($A96)=0,"",IF(H96="3E","3E",IF(H96="","I",LOOKUP(H96/J$2,{0,0.4,0.45,0.5,0.55,0.6,0.65,0.7,0.75,0.8,1},{"F","D","C","C+","B-","B","B+","A-","A","A+"}))))</f>
        <v/>
      </c>
      <c r="J96" s="2" t="str">
        <f>IF(COUNT($A96)=0,"",IF(H96="","--",IF(H96="3E","3E",LOOKUP(H96/J$2,{0,0.4,0.45,0.5,0.55,0.6,0.65,0.7,0.75,0.8,1},{0,2,2.25,2.5,2.75,3,3.25,3.5,3.75,4}))))</f>
        <v/>
      </c>
      <c r="K96" s="3" t="str">
        <f>IF(COUNT($A96)=0,"",IF($A96&lt;&gt;DRAFT!$B98,"ERR",IF(DRAFT!AJ98="3E","3E",IF(COUNT(DRAFT!AF98,DRAFT!AJ98)&gt;0,DRAFT!AK98,""))))</f>
        <v/>
      </c>
      <c r="L96" s="3" t="str">
        <f>IF(COUNT($A96)=0,"",IF(K96="3E","3E",IF(K96="","I",LOOKUP(K96/M$2,{0,0.4,0.45,0.5,0.55,0.6,0.65,0.7,0.75,0.8,1},{"F","D","C","C+","B-","B","B+","A-","A","A+"}))))</f>
        <v/>
      </c>
      <c r="M96" s="2" t="str">
        <f>IF(COUNT($A96)=0,"",IF(K96="","--",IF(K96="3E","3E",LOOKUP(K96/M$2,{0,0.4,0.45,0.5,0.55,0.6,0.65,0.7,0.75,0.8,1},{0,2,2.25,2.5,2.75,3,3.25,3.5,3.75,4}))))</f>
        <v/>
      </c>
      <c r="N96" s="3" t="str">
        <f>IF(COUNT($A96)=0,"",IF($A96&lt;&gt;DRAFT!$B98,"ERR",IF(DRAFT!AS98="3E","3E",IF(COUNT(DRAFT!AO98,DRAFT!AS98)&gt;0,DRAFT!AT98,""))))</f>
        <v/>
      </c>
      <c r="O96" s="3" t="str">
        <f>IF(COUNT($A96)=0,"",IF(N96="3E","3E",IF(N96="","I",LOOKUP(N96/P$2,{0,0.4,0.45,0.5,0.55,0.6,0.65,0.7,0.75,0.8,1},{"F","D","C","C+","B-","B","B+","A-","A","A+"}))))</f>
        <v/>
      </c>
      <c r="P96" s="2" t="str">
        <f>IF(COUNT($A96)=0,"",IF(N96="","--",IF(N96="3E","3E",LOOKUP(N96/P$2,{0,0.4,0.45,0.5,0.55,0.6,0.65,0.7,0.75,0.8,1},{0,2,2.25,2.5,2.75,3,3.25,3.5,3.75,4}))))</f>
        <v/>
      </c>
      <c r="Q96" s="3" t="str">
        <f>IF(COUNT($A96)=0,"",IF($A96&lt;&gt;DRAFT!$B98,"ERR",IF(DRAFT!BB98="3E","3E",IF(COUNT(DRAFT!AX98,DRAFT!BB98)&gt;0,DRAFT!BC98,""))))</f>
        <v/>
      </c>
      <c r="R96" s="3" t="str">
        <f>IF(COUNT($A96)=0,"",IF(Q96="3E","3E",IF(Q96="","I",LOOKUP(Q96/S$2,{0,0.4,0.45,0.5,0.55,0.6,0.65,0.7,0.75,0.8,1},{"F","D","C","C+","B-","B","B+","A-","A","A+"}))))</f>
        <v/>
      </c>
      <c r="S96" s="2" t="str">
        <f>IF(COUNT($A96)=0,"",IF(Q96="","--",IF(Q96="3E","3E",LOOKUP(Q96/S$2,{0,0.4,0.45,0.5,0.55,0.6,0.65,0.7,0.75,0.8,1},{0,2,2.25,2.5,2.75,3,3.25,3.5,3.75,4}))))</f>
        <v/>
      </c>
      <c r="T96" s="3" t="str">
        <f>IF(COUNT($A96)=0,"",IF($A96&lt;&gt;DRAFT!$B98,"ERR",IF(DRAFT!BK98="3E","3E",IF(COUNT(DRAFT!BG98,DRAFT!BK98)&gt;0,DRAFT!BL98,""))))</f>
        <v/>
      </c>
      <c r="U96" s="3" t="str">
        <f>IF(COUNT($A96)=0,"",IF(T96="3E","3E",IF(T96="","I",LOOKUP(T96/V$2,{0,0.4,0.45,0.5,0.55,0.6,0.65,0.7,0.75,0.8,1},{"F","D","C","C+","B-","B","B+","A-","A","A+"}))))</f>
        <v/>
      </c>
      <c r="V96" s="2" t="str">
        <f>IF(COUNT($A96)=0,"",IF(T96="","--",IF(T96="3E","3E",LOOKUP(T96/V$2,{0,0.4,0.45,0.5,0.55,0.6,0.65,0.7,0.75,0.8,1},{0,2,2.25,2.5,2.75,3,3.25,3.5,3.75,4}))))</f>
        <v/>
      </c>
      <c r="W96" s="3" t="str">
        <f>IF(COUNT($A96)=0,"",IF($A96&lt;&gt;DRAFT!$B98,"ERR",IF(DRAFT!BT98="3E","3E",IF(COUNT(DRAFT!BP98,DRAFT!BT98)&gt;0,DRAFT!BU98,""))))</f>
        <v/>
      </c>
      <c r="X96" s="3" t="str">
        <f>IF(COUNT($A96)=0,"",IF(W96="3E","3E",IF(W96="","I",LOOKUP(W96/Y$2,{0,0.4,0.45,0.5,0.55,0.6,0.65,0.7,0.75,0.8,1},{"F","D","C","C+","B-","B","B+","A-","A","A+"}))))</f>
        <v/>
      </c>
      <c r="Y96" s="2" t="str">
        <f>IF(COUNT($A96)=0,"",IF(W96="","--",IF(W96="3E","3E",LOOKUP(W96/Y$2,{0,0.4,0.45,0.5,0.55,0.6,0.65,0.7,0.75,0.8,1},{0,2,2.25,2.5,2.75,3,3.25,3.5,3.75,4}))))</f>
        <v/>
      </c>
      <c r="Z96" s="3" t="str">
        <f>IF(COUNT($A96)=0,"",IF($A96&lt;&gt;DRAFT!$B98,"ERR",IF(DRAFT!CC98="3E","3E",IF(COUNT(DRAFT!BY98,DRAFT!CC98)&gt;0,DRAFT!CD98,""))))</f>
        <v/>
      </c>
      <c r="AA96" s="3" t="str">
        <f>IF(COUNT($A96)=0,"",IF(Z96="3E","3E",IF(Z96="","I",LOOKUP(Z96/AB$2,{0,0.4,0.45,0.5,0.55,0.6,0.65,0.7,0.75,0.8,1},{"F","D","C","C+","B-","B","B+","A-","A","A+"}))))</f>
        <v/>
      </c>
      <c r="AB96" s="2" t="str">
        <f>IF(COUNT($A96)=0,"",IF(Z96="","--",IF(Z96="3E","3E",LOOKUP(Z96/AB$2,{0,0.4,0.45,0.5,0.55,0.6,0.65,0.7,0.75,0.8,1},{0,2,2.25,2.5,2.75,3,3.25,3.5,3.75,4}))))</f>
        <v/>
      </c>
      <c r="AC96" s="3" t="str">
        <f>IF(COUNT($A96)=0,"",IF($A96&lt;&gt;DRAFT!$B98,"ERR",IF(DRAFT!CF98&gt;0,DRAFT!CF98,"")))</f>
        <v/>
      </c>
      <c r="AD96" s="3" t="str">
        <f>IF(COUNT($A96)=0,"",IF(AC96="3E","3E",IF(AC96="","I",LOOKUP(AC96/AE$2,{0,0.4,0.45,0.5,0.55,0.6,0.65,0.7,0.75,0.8,1},{"F","D","C","C+","B-","B","B+","A-","A","A+"}))))</f>
        <v/>
      </c>
      <c r="AE96" s="2" t="str">
        <f>IF(COUNT($A96)=0,"",IF(AC96="","--",IF(AC96="3E","3E",LOOKUP(AC96/AE$2,{0,0.4,0.45,0.5,0.55,0.6,0.65,0.7,0.75,0.8,1},{0,2,2.25,2.5,2.75,3,3.25,3.5,3.75,4}))))</f>
        <v/>
      </c>
      <c r="AF96" s="3" t="str">
        <f>IF($A96&lt;&gt;DRAFT!$B98,"ERR",IF(OR(COUNT($A96)=0,COUNT(DRAFT!CI98:CK98,DRAFT!CM98:CO98)=0),"",CEILING(SUM(DRAFT!CL98,DRAFT!CP98),1)))</f>
        <v/>
      </c>
      <c r="AG96" s="3" t="str">
        <f>IF(COUNT($A96)=0,"",IF(AF96="3E","3E",IF(AF96="","I",LOOKUP(AF96/AH$2,{0,0.4,0.45,0.5,0.55,0.6,0.65,0.7,0.75,0.8,1},{"F","D","C","C+","B-","B","B+","A-","A","A+"}))))</f>
        <v/>
      </c>
      <c r="AH96" s="2" t="str">
        <f>IF(COUNT($A96)=0,"",IF(AF96="","--",IF(AF96="3E","3E",LOOKUP(AF96/AH$2,{0,0.4,0.45,0.5,0.55,0.6,0.65,0.7,0.75,0.8,1},{0,2,2.25,2.5,2.75,3,3.25,3.5,3.75,4}))))</f>
        <v/>
      </c>
      <c r="AI96" s="11" t="str">
        <f>IF(OR(COUNT($A96)=0,COUNT(B96:AH96)=0),"",IF(COUNTIF(B96:AH96,"3E")&gt;0,"3E",IF(DRAFT!$A98="R",TRUNC(SUMPRODUCT(RGP,RCP)/TCP,3),TRUNC((SUMPRODUCT(--(IMDGP&gt;0)*IMDGP,IMCP)+CEILING(DRAFT!$CQ98*42,0.25))/TCP,3))))</f>
        <v/>
      </c>
      <c r="AJ96" s="3" t="str">
        <f>IF(OR(COUNT($A96)=0,COUNT(B96:AH96)=0),"",IF(COUNTIF(B96:AH96,"3E")&gt;0,"3E",IF(DRAFT!$A98="R",SUMPRODUCT(--(RGP&gt;=2),RCP),SUMPRODUCT(--(IMDGP&gt;0),--(IMGP=0),IMCP)+DRAFT!$CR98)))</f>
        <v/>
      </c>
      <c r="AK96" s="3" t="str">
        <f>IF(OR(COUNT($A96)=0,COUNT(B96:AH96)=0),"",IF(COUNTIF(B96:AJ96,"3E")&gt;0,"3E",IF(AND(DRAFT!$A98="IM",OR($AI96&gt;DRAFT!$CQ98,$AJ96&gt;DRAFT!$CR98)),"IMPROVED",IF(AND(DRAFT!$A98="IM",$AI96&lt;=DRAFT!$CQ98,$AJ96&lt;=DRAFT!$CR98),"NOT IMPROVED",IF(AND(AH96&gt;=2,AI96&gt;=2,AJ96&gt;=30),"PASS","FAIL")))))</f>
        <v/>
      </c>
      <c r="AL96" s="3" t="str">
        <f t="shared" si="2"/>
        <v/>
      </c>
      <c r="AM96" s="3" t="str">
        <f t="shared" si="3"/>
        <v/>
      </c>
    </row>
    <row r="97" spans="1:39" ht="18.95" customHeight="1" x14ac:dyDescent="0.25">
      <c r="A97" s="4" t="str">
        <f>IF(DRAFT!$B99="","",DRAFT!$B99)</f>
        <v/>
      </c>
      <c r="B97" s="3" t="str">
        <f>IF(COUNT($A97)=0,"",IF($A97&lt;&gt;DRAFT!$B99,"ERR",IF(DRAFT!I99="3E","3E",IF(COUNT(DRAFT!E99,DRAFT!I99)&gt;0,DRAFT!J99,""))))</f>
        <v/>
      </c>
      <c r="C97" s="3" t="str">
        <f>IF(COUNT($A97)=0,"",IF(B97="3E","3E",IF(B97="","I",LOOKUP(B97/D$2,{0,0.4,0.45,0.5,0.55,0.6,0.65,0.7,0.75,0.8,1},{"F","D","C","C+","B-","B","B+","A-","A","A+"}))))</f>
        <v/>
      </c>
      <c r="D97" s="2" t="str">
        <f>IF(COUNT($A97)=0,"",IF(B97="","--",IF(B97="3E","3E",LOOKUP(B97/D$2,{0,0.4,0.45,0.5,0.55,0.6,0.65,0.7,0.75,0.8,1},{0,2,2.25,2.5,2.75,3,3.25,3.5,3.75,4}))))</f>
        <v/>
      </c>
      <c r="E97" s="3" t="str">
        <f>IF(COUNT($A97)=0,"",IF($A97&lt;&gt;DRAFT!$B99,"ERR",IF(DRAFT!R99="3E","3E",IF(COUNT(DRAFT!N99,DRAFT!R99)&gt;0,DRAFT!S99,""))))</f>
        <v/>
      </c>
      <c r="F97" s="3" t="str">
        <f>IF(COUNT($A97)=0,"",IF(E97="3E","3E",IF(E97="","I",LOOKUP(E97/G$2,{0,0.4,0.45,0.5,0.55,0.6,0.65,0.7,0.75,0.8,1},{"F","D","C","C+","B-","B","B+","A-","A","A+"}))))</f>
        <v/>
      </c>
      <c r="G97" s="2" t="str">
        <f>IF(COUNT($A97)=0,"",IF(E97="","--",IF(E97="3E","3E",LOOKUP(E97/G$2,{0,0.4,0.45,0.5,0.55,0.6,0.65,0.7,0.75,0.8,1},{0,2,2.25,2.5,2.75,3,3.25,3.5,3.75,4}))))</f>
        <v/>
      </c>
      <c r="H97" s="3" t="str">
        <f>IF(COUNT($A97)=0,"",IF($A97&lt;&gt;DRAFT!$B99,"ERR",IF(DRAFT!AA99="3E","3E",IF(COUNT(DRAFT!W99,DRAFT!AA99)&gt;0,DRAFT!AB99,""))))</f>
        <v/>
      </c>
      <c r="I97" s="3" t="str">
        <f>IF(COUNT($A97)=0,"",IF(H97="3E","3E",IF(H97="","I",LOOKUP(H97/J$2,{0,0.4,0.45,0.5,0.55,0.6,0.65,0.7,0.75,0.8,1},{"F","D","C","C+","B-","B","B+","A-","A","A+"}))))</f>
        <v/>
      </c>
      <c r="J97" s="2" t="str">
        <f>IF(COUNT($A97)=0,"",IF(H97="","--",IF(H97="3E","3E",LOOKUP(H97/J$2,{0,0.4,0.45,0.5,0.55,0.6,0.65,0.7,0.75,0.8,1},{0,2,2.25,2.5,2.75,3,3.25,3.5,3.75,4}))))</f>
        <v/>
      </c>
      <c r="K97" s="3" t="str">
        <f>IF(COUNT($A97)=0,"",IF($A97&lt;&gt;DRAFT!$B99,"ERR",IF(DRAFT!AJ99="3E","3E",IF(COUNT(DRAFT!AF99,DRAFT!AJ99)&gt;0,DRAFT!AK99,""))))</f>
        <v/>
      </c>
      <c r="L97" s="3" t="str">
        <f>IF(COUNT($A97)=0,"",IF(K97="3E","3E",IF(K97="","I",LOOKUP(K97/M$2,{0,0.4,0.45,0.5,0.55,0.6,0.65,0.7,0.75,0.8,1},{"F","D","C","C+","B-","B","B+","A-","A","A+"}))))</f>
        <v/>
      </c>
      <c r="M97" s="2" t="str">
        <f>IF(COUNT($A97)=0,"",IF(K97="","--",IF(K97="3E","3E",LOOKUP(K97/M$2,{0,0.4,0.45,0.5,0.55,0.6,0.65,0.7,0.75,0.8,1},{0,2,2.25,2.5,2.75,3,3.25,3.5,3.75,4}))))</f>
        <v/>
      </c>
      <c r="N97" s="3" t="str">
        <f>IF(COUNT($A97)=0,"",IF($A97&lt;&gt;DRAFT!$B99,"ERR",IF(DRAFT!AS99="3E","3E",IF(COUNT(DRAFT!AO99,DRAFT!AS99)&gt;0,DRAFT!AT99,""))))</f>
        <v/>
      </c>
      <c r="O97" s="3" t="str">
        <f>IF(COUNT($A97)=0,"",IF(N97="3E","3E",IF(N97="","I",LOOKUP(N97/P$2,{0,0.4,0.45,0.5,0.55,0.6,0.65,0.7,0.75,0.8,1},{"F","D","C","C+","B-","B","B+","A-","A","A+"}))))</f>
        <v/>
      </c>
      <c r="P97" s="2" t="str">
        <f>IF(COUNT($A97)=0,"",IF(N97="","--",IF(N97="3E","3E",LOOKUP(N97/P$2,{0,0.4,0.45,0.5,0.55,0.6,0.65,0.7,0.75,0.8,1},{0,2,2.25,2.5,2.75,3,3.25,3.5,3.75,4}))))</f>
        <v/>
      </c>
      <c r="Q97" s="3" t="str">
        <f>IF(COUNT($A97)=0,"",IF($A97&lt;&gt;DRAFT!$B99,"ERR",IF(DRAFT!BB99="3E","3E",IF(COUNT(DRAFT!AX99,DRAFT!BB99)&gt;0,DRAFT!BC99,""))))</f>
        <v/>
      </c>
      <c r="R97" s="3" t="str">
        <f>IF(COUNT($A97)=0,"",IF(Q97="3E","3E",IF(Q97="","I",LOOKUP(Q97/S$2,{0,0.4,0.45,0.5,0.55,0.6,0.65,0.7,0.75,0.8,1},{"F","D","C","C+","B-","B","B+","A-","A","A+"}))))</f>
        <v/>
      </c>
      <c r="S97" s="2" t="str">
        <f>IF(COUNT($A97)=0,"",IF(Q97="","--",IF(Q97="3E","3E",LOOKUP(Q97/S$2,{0,0.4,0.45,0.5,0.55,0.6,0.65,0.7,0.75,0.8,1},{0,2,2.25,2.5,2.75,3,3.25,3.5,3.75,4}))))</f>
        <v/>
      </c>
      <c r="T97" s="3" t="str">
        <f>IF(COUNT($A97)=0,"",IF($A97&lt;&gt;DRAFT!$B99,"ERR",IF(DRAFT!BK99="3E","3E",IF(COUNT(DRAFT!BG99,DRAFT!BK99)&gt;0,DRAFT!BL99,""))))</f>
        <v/>
      </c>
      <c r="U97" s="3" t="str">
        <f>IF(COUNT($A97)=0,"",IF(T97="3E","3E",IF(T97="","I",LOOKUP(T97/V$2,{0,0.4,0.45,0.5,0.55,0.6,0.65,0.7,0.75,0.8,1},{"F","D","C","C+","B-","B","B+","A-","A","A+"}))))</f>
        <v/>
      </c>
      <c r="V97" s="2" t="str">
        <f>IF(COUNT($A97)=0,"",IF(T97="","--",IF(T97="3E","3E",LOOKUP(T97/V$2,{0,0.4,0.45,0.5,0.55,0.6,0.65,0.7,0.75,0.8,1},{0,2,2.25,2.5,2.75,3,3.25,3.5,3.75,4}))))</f>
        <v/>
      </c>
      <c r="W97" s="3" t="str">
        <f>IF(COUNT($A97)=0,"",IF($A97&lt;&gt;DRAFT!$B99,"ERR",IF(DRAFT!BT99="3E","3E",IF(COUNT(DRAFT!BP99,DRAFT!BT99)&gt;0,DRAFT!BU99,""))))</f>
        <v/>
      </c>
      <c r="X97" s="3" t="str">
        <f>IF(COUNT($A97)=0,"",IF(W97="3E","3E",IF(W97="","I",LOOKUP(W97/Y$2,{0,0.4,0.45,0.5,0.55,0.6,0.65,0.7,0.75,0.8,1},{"F","D","C","C+","B-","B","B+","A-","A","A+"}))))</f>
        <v/>
      </c>
      <c r="Y97" s="2" t="str">
        <f>IF(COUNT($A97)=0,"",IF(W97="","--",IF(W97="3E","3E",LOOKUP(W97/Y$2,{0,0.4,0.45,0.5,0.55,0.6,0.65,0.7,0.75,0.8,1},{0,2,2.25,2.5,2.75,3,3.25,3.5,3.75,4}))))</f>
        <v/>
      </c>
      <c r="Z97" s="3" t="str">
        <f>IF(COUNT($A97)=0,"",IF($A97&lt;&gt;DRAFT!$B99,"ERR",IF(DRAFT!CC99="3E","3E",IF(COUNT(DRAFT!BY99,DRAFT!CC99)&gt;0,DRAFT!CD99,""))))</f>
        <v/>
      </c>
      <c r="AA97" s="3" t="str">
        <f>IF(COUNT($A97)=0,"",IF(Z97="3E","3E",IF(Z97="","I",LOOKUP(Z97/AB$2,{0,0.4,0.45,0.5,0.55,0.6,0.65,0.7,0.75,0.8,1},{"F","D","C","C+","B-","B","B+","A-","A","A+"}))))</f>
        <v/>
      </c>
      <c r="AB97" s="2" t="str">
        <f>IF(COUNT($A97)=0,"",IF(Z97="","--",IF(Z97="3E","3E",LOOKUP(Z97/AB$2,{0,0.4,0.45,0.5,0.55,0.6,0.65,0.7,0.75,0.8,1},{0,2,2.25,2.5,2.75,3,3.25,3.5,3.75,4}))))</f>
        <v/>
      </c>
      <c r="AC97" s="3" t="str">
        <f>IF(COUNT($A97)=0,"",IF($A97&lt;&gt;DRAFT!$B99,"ERR",IF(DRAFT!CF99&gt;0,DRAFT!CF99,"")))</f>
        <v/>
      </c>
      <c r="AD97" s="3" t="str">
        <f>IF(COUNT($A97)=0,"",IF(AC97="3E","3E",IF(AC97="","I",LOOKUP(AC97/AE$2,{0,0.4,0.45,0.5,0.55,0.6,0.65,0.7,0.75,0.8,1},{"F","D","C","C+","B-","B","B+","A-","A","A+"}))))</f>
        <v/>
      </c>
      <c r="AE97" s="2" t="str">
        <f>IF(COUNT($A97)=0,"",IF(AC97="","--",IF(AC97="3E","3E",LOOKUP(AC97/AE$2,{0,0.4,0.45,0.5,0.55,0.6,0.65,0.7,0.75,0.8,1},{0,2,2.25,2.5,2.75,3,3.25,3.5,3.75,4}))))</f>
        <v/>
      </c>
      <c r="AF97" s="3" t="str">
        <f>IF($A97&lt;&gt;DRAFT!$B99,"ERR",IF(OR(COUNT($A97)=0,COUNT(DRAFT!CI99:CK99,DRAFT!CM99:CO99)=0),"",CEILING(SUM(DRAFT!CL99,DRAFT!CP99),1)))</f>
        <v/>
      </c>
      <c r="AG97" s="3" t="str">
        <f>IF(COUNT($A97)=0,"",IF(AF97="3E","3E",IF(AF97="","I",LOOKUP(AF97/AH$2,{0,0.4,0.45,0.5,0.55,0.6,0.65,0.7,0.75,0.8,1},{"F","D","C","C+","B-","B","B+","A-","A","A+"}))))</f>
        <v/>
      </c>
      <c r="AH97" s="2" t="str">
        <f>IF(COUNT($A97)=0,"",IF(AF97="","--",IF(AF97="3E","3E",LOOKUP(AF97/AH$2,{0,0.4,0.45,0.5,0.55,0.6,0.65,0.7,0.75,0.8,1},{0,2,2.25,2.5,2.75,3,3.25,3.5,3.75,4}))))</f>
        <v/>
      </c>
      <c r="AI97" s="11" t="str">
        <f>IF(OR(COUNT($A97)=0,COUNT(B97:AH97)=0),"",IF(COUNTIF(B97:AH97,"3E")&gt;0,"3E",IF(DRAFT!$A99="R",TRUNC(SUMPRODUCT(RGP,RCP)/TCP,3),TRUNC((SUMPRODUCT(--(IMDGP&gt;0)*IMDGP,IMCP)+CEILING(DRAFT!$CQ99*42,0.25))/TCP,3))))</f>
        <v/>
      </c>
      <c r="AJ97" s="3" t="str">
        <f>IF(OR(COUNT($A97)=0,COUNT(B97:AH97)=0),"",IF(COUNTIF(B97:AH97,"3E")&gt;0,"3E",IF(DRAFT!$A99="R",SUMPRODUCT(--(RGP&gt;=2),RCP),SUMPRODUCT(--(IMDGP&gt;0),--(IMGP=0),IMCP)+DRAFT!$CR99)))</f>
        <v/>
      </c>
      <c r="AK97" s="3" t="str">
        <f>IF(OR(COUNT($A97)=0,COUNT(B97:AH97)=0),"",IF(COUNTIF(B97:AJ97,"3E")&gt;0,"3E",IF(AND(DRAFT!$A99="IM",OR($AI97&gt;DRAFT!$CQ99,$AJ97&gt;DRAFT!$CR99)),"IMPROVED",IF(AND(DRAFT!$A99="IM",$AI97&lt;=DRAFT!$CQ99,$AJ97&lt;=DRAFT!$CR99),"NOT IMPROVED",IF(AND(AH97&gt;=2,AI97&gt;=2,AJ97&gt;=30),"PASS","FAIL")))))</f>
        <v/>
      </c>
      <c r="AL97" s="3" t="str">
        <f t="shared" si="2"/>
        <v/>
      </c>
      <c r="AM97" s="3" t="str">
        <f t="shared" si="3"/>
        <v/>
      </c>
    </row>
    <row r="98" spans="1:39" ht="18.95" customHeight="1" x14ac:dyDescent="0.25">
      <c r="A98" s="4" t="str">
        <f>IF(DRAFT!$B100="","",DRAFT!$B100)</f>
        <v/>
      </c>
      <c r="B98" s="3" t="str">
        <f>IF(COUNT($A98)=0,"",IF($A98&lt;&gt;DRAFT!$B100,"ERR",IF(DRAFT!I100="3E","3E",IF(COUNT(DRAFT!E100,DRAFT!I100)&gt;0,DRAFT!J100,""))))</f>
        <v/>
      </c>
      <c r="C98" s="3" t="str">
        <f>IF(COUNT($A98)=0,"",IF(B98="3E","3E",IF(B98="","I",LOOKUP(B98/D$2,{0,0.4,0.45,0.5,0.55,0.6,0.65,0.7,0.75,0.8,1},{"F","D","C","C+","B-","B","B+","A-","A","A+"}))))</f>
        <v/>
      </c>
      <c r="D98" s="2" t="str">
        <f>IF(COUNT($A98)=0,"",IF(B98="","--",IF(B98="3E","3E",LOOKUP(B98/D$2,{0,0.4,0.45,0.5,0.55,0.6,0.65,0.7,0.75,0.8,1},{0,2,2.25,2.5,2.75,3,3.25,3.5,3.75,4}))))</f>
        <v/>
      </c>
      <c r="E98" s="3" t="str">
        <f>IF(COUNT($A98)=0,"",IF($A98&lt;&gt;DRAFT!$B100,"ERR",IF(DRAFT!R100="3E","3E",IF(COUNT(DRAFT!N100,DRAFT!R100)&gt;0,DRAFT!S100,""))))</f>
        <v/>
      </c>
      <c r="F98" s="3" t="str">
        <f>IF(COUNT($A98)=0,"",IF(E98="3E","3E",IF(E98="","I",LOOKUP(E98/G$2,{0,0.4,0.45,0.5,0.55,0.6,0.65,0.7,0.75,0.8,1},{"F","D","C","C+","B-","B","B+","A-","A","A+"}))))</f>
        <v/>
      </c>
      <c r="G98" s="2" t="str">
        <f>IF(COUNT($A98)=0,"",IF(E98="","--",IF(E98="3E","3E",LOOKUP(E98/G$2,{0,0.4,0.45,0.5,0.55,0.6,0.65,0.7,0.75,0.8,1},{0,2,2.25,2.5,2.75,3,3.25,3.5,3.75,4}))))</f>
        <v/>
      </c>
      <c r="H98" s="3" t="str">
        <f>IF(COUNT($A98)=0,"",IF($A98&lt;&gt;DRAFT!$B100,"ERR",IF(DRAFT!AA100="3E","3E",IF(COUNT(DRAFT!W100,DRAFT!AA100)&gt;0,DRAFT!AB100,""))))</f>
        <v/>
      </c>
      <c r="I98" s="3" t="str">
        <f>IF(COUNT($A98)=0,"",IF(H98="3E","3E",IF(H98="","I",LOOKUP(H98/J$2,{0,0.4,0.45,0.5,0.55,0.6,0.65,0.7,0.75,0.8,1},{"F","D","C","C+","B-","B","B+","A-","A","A+"}))))</f>
        <v/>
      </c>
      <c r="J98" s="2" t="str">
        <f>IF(COUNT($A98)=0,"",IF(H98="","--",IF(H98="3E","3E",LOOKUP(H98/J$2,{0,0.4,0.45,0.5,0.55,0.6,0.65,0.7,0.75,0.8,1},{0,2,2.25,2.5,2.75,3,3.25,3.5,3.75,4}))))</f>
        <v/>
      </c>
      <c r="K98" s="3" t="str">
        <f>IF(COUNT($A98)=0,"",IF($A98&lt;&gt;DRAFT!$B100,"ERR",IF(DRAFT!AJ100="3E","3E",IF(COUNT(DRAFT!AF100,DRAFT!AJ100)&gt;0,DRAFT!AK100,""))))</f>
        <v/>
      </c>
      <c r="L98" s="3" t="str">
        <f>IF(COUNT($A98)=0,"",IF(K98="3E","3E",IF(K98="","I",LOOKUP(K98/M$2,{0,0.4,0.45,0.5,0.55,0.6,0.65,0.7,0.75,0.8,1},{"F","D","C","C+","B-","B","B+","A-","A","A+"}))))</f>
        <v/>
      </c>
      <c r="M98" s="2" t="str">
        <f>IF(COUNT($A98)=0,"",IF(K98="","--",IF(K98="3E","3E",LOOKUP(K98/M$2,{0,0.4,0.45,0.5,0.55,0.6,0.65,0.7,0.75,0.8,1},{0,2,2.25,2.5,2.75,3,3.25,3.5,3.75,4}))))</f>
        <v/>
      </c>
      <c r="N98" s="3" t="str">
        <f>IF(COUNT($A98)=0,"",IF($A98&lt;&gt;DRAFT!$B100,"ERR",IF(DRAFT!AS100="3E","3E",IF(COUNT(DRAFT!AO100,DRAFT!AS100)&gt;0,DRAFT!AT100,""))))</f>
        <v/>
      </c>
      <c r="O98" s="3" t="str">
        <f>IF(COUNT($A98)=0,"",IF(N98="3E","3E",IF(N98="","I",LOOKUP(N98/P$2,{0,0.4,0.45,0.5,0.55,0.6,0.65,0.7,0.75,0.8,1},{"F","D","C","C+","B-","B","B+","A-","A","A+"}))))</f>
        <v/>
      </c>
      <c r="P98" s="2" t="str">
        <f>IF(COUNT($A98)=0,"",IF(N98="","--",IF(N98="3E","3E",LOOKUP(N98/P$2,{0,0.4,0.45,0.5,0.55,0.6,0.65,0.7,0.75,0.8,1},{0,2,2.25,2.5,2.75,3,3.25,3.5,3.75,4}))))</f>
        <v/>
      </c>
      <c r="Q98" s="3" t="str">
        <f>IF(COUNT($A98)=0,"",IF($A98&lt;&gt;DRAFT!$B100,"ERR",IF(DRAFT!BB100="3E","3E",IF(COUNT(DRAFT!AX100,DRAFT!BB100)&gt;0,DRAFT!BC100,""))))</f>
        <v/>
      </c>
      <c r="R98" s="3" t="str">
        <f>IF(COUNT($A98)=0,"",IF(Q98="3E","3E",IF(Q98="","I",LOOKUP(Q98/S$2,{0,0.4,0.45,0.5,0.55,0.6,0.65,0.7,0.75,0.8,1},{"F","D","C","C+","B-","B","B+","A-","A","A+"}))))</f>
        <v/>
      </c>
      <c r="S98" s="2" t="str">
        <f>IF(COUNT($A98)=0,"",IF(Q98="","--",IF(Q98="3E","3E",LOOKUP(Q98/S$2,{0,0.4,0.45,0.5,0.55,0.6,0.65,0.7,0.75,0.8,1},{0,2,2.25,2.5,2.75,3,3.25,3.5,3.75,4}))))</f>
        <v/>
      </c>
      <c r="T98" s="3" t="str">
        <f>IF(COUNT($A98)=0,"",IF($A98&lt;&gt;DRAFT!$B100,"ERR",IF(DRAFT!BK100="3E","3E",IF(COUNT(DRAFT!BG100,DRAFT!BK100)&gt;0,DRAFT!BL100,""))))</f>
        <v/>
      </c>
      <c r="U98" s="3" t="str">
        <f>IF(COUNT($A98)=0,"",IF(T98="3E","3E",IF(T98="","I",LOOKUP(T98/V$2,{0,0.4,0.45,0.5,0.55,0.6,0.65,0.7,0.75,0.8,1},{"F","D","C","C+","B-","B","B+","A-","A","A+"}))))</f>
        <v/>
      </c>
      <c r="V98" s="2" t="str">
        <f>IF(COUNT($A98)=0,"",IF(T98="","--",IF(T98="3E","3E",LOOKUP(T98/V$2,{0,0.4,0.45,0.5,0.55,0.6,0.65,0.7,0.75,0.8,1},{0,2,2.25,2.5,2.75,3,3.25,3.5,3.75,4}))))</f>
        <v/>
      </c>
      <c r="W98" s="3" t="str">
        <f>IF(COUNT($A98)=0,"",IF($A98&lt;&gt;DRAFT!$B100,"ERR",IF(DRAFT!BT100="3E","3E",IF(COUNT(DRAFT!BP100,DRAFT!BT100)&gt;0,DRAFT!BU100,""))))</f>
        <v/>
      </c>
      <c r="X98" s="3" t="str">
        <f>IF(COUNT($A98)=0,"",IF(W98="3E","3E",IF(W98="","I",LOOKUP(W98/Y$2,{0,0.4,0.45,0.5,0.55,0.6,0.65,0.7,0.75,0.8,1},{"F","D","C","C+","B-","B","B+","A-","A","A+"}))))</f>
        <v/>
      </c>
      <c r="Y98" s="2" t="str">
        <f>IF(COUNT($A98)=0,"",IF(W98="","--",IF(W98="3E","3E",LOOKUP(W98/Y$2,{0,0.4,0.45,0.5,0.55,0.6,0.65,0.7,0.75,0.8,1},{0,2,2.25,2.5,2.75,3,3.25,3.5,3.75,4}))))</f>
        <v/>
      </c>
      <c r="Z98" s="3" t="str">
        <f>IF(COUNT($A98)=0,"",IF($A98&lt;&gt;DRAFT!$B100,"ERR",IF(DRAFT!CC100="3E","3E",IF(COUNT(DRAFT!BY100,DRAFT!CC100)&gt;0,DRAFT!CD100,""))))</f>
        <v/>
      </c>
      <c r="AA98" s="3" t="str">
        <f>IF(COUNT($A98)=0,"",IF(Z98="3E","3E",IF(Z98="","I",LOOKUP(Z98/AB$2,{0,0.4,0.45,0.5,0.55,0.6,0.65,0.7,0.75,0.8,1},{"F","D","C","C+","B-","B","B+","A-","A","A+"}))))</f>
        <v/>
      </c>
      <c r="AB98" s="2" t="str">
        <f>IF(COUNT($A98)=0,"",IF(Z98="","--",IF(Z98="3E","3E",LOOKUP(Z98/AB$2,{0,0.4,0.45,0.5,0.55,0.6,0.65,0.7,0.75,0.8,1},{0,2,2.25,2.5,2.75,3,3.25,3.5,3.75,4}))))</f>
        <v/>
      </c>
      <c r="AC98" s="3" t="str">
        <f>IF(COUNT($A98)=0,"",IF($A98&lt;&gt;DRAFT!$B100,"ERR",IF(DRAFT!CF100&gt;0,DRAFT!CF100,"")))</f>
        <v/>
      </c>
      <c r="AD98" s="3" t="str">
        <f>IF(COUNT($A98)=0,"",IF(AC98="3E","3E",IF(AC98="","I",LOOKUP(AC98/AE$2,{0,0.4,0.45,0.5,0.55,0.6,0.65,0.7,0.75,0.8,1},{"F","D","C","C+","B-","B","B+","A-","A","A+"}))))</f>
        <v/>
      </c>
      <c r="AE98" s="2" t="str">
        <f>IF(COUNT($A98)=0,"",IF(AC98="","--",IF(AC98="3E","3E",LOOKUP(AC98/AE$2,{0,0.4,0.45,0.5,0.55,0.6,0.65,0.7,0.75,0.8,1},{0,2,2.25,2.5,2.75,3,3.25,3.5,3.75,4}))))</f>
        <v/>
      </c>
      <c r="AF98" s="3" t="str">
        <f>IF($A98&lt;&gt;DRAFT!$B100,"ERR",IF(OR(COUNT($A98)=0,COUNT(DRAFT!CI100:CK100,DRAFT!CM100:CO100)=0),"",CEILING(SUM(DRAFT!CL100,DRAFT!CP100),1)))</f>
        <v/>
      </c>
      <c r="AG98" s="3" t="str">
        <f>IF(COUNT($A98)=0,"",IF(AF98="3E","3E",IF(AF98="","I",LOOKUP(AF98/AH$2,{0,0.4,0.45,0.5,0.55,0.6,0.65,0.7,0.75,0.8,1},{"F","D","C","C+","B-","B","B+","A-","A","A+"}))))</f>
        <v/>
      </c>
      <c r="AH98" s="2" t="str">
        <f>IF(COUNT($A98)=0,"",IF(AF98="","--",IF(AF98="3E","3E",LOOKUP(AF98/AH$2,{0,0.4,0.45,0.5,0.55,0.6,0.65,0.7,0.75,0.8,1},{0,2,2.25,2.5,2.75,3,3.25,3.5,3.75,4}))))</f>
        <v/>
      </c>
      <c r="AI98" s="11" t="str">
        <f>IF(OR(COUNT($A98)=0,COUNT(B98:AH98)=0),"",IF(COUNTIF(B98:AH98,"3E")&gt;0,"3E",IF(DRAFT!$A100="R",TRUNC(SUMPRODUCT(RGP,RCP)/TCP,3),TRUNC((SUMPRODUCT(--(IMDGP&gt;0)*IMDGP,IMCP)+CEILING(DRAFT!$CQ100*42,0.25))/TCP,3))))</f>
        <v/>
      </c>
      <c r="AJ98" s="3" t="str">
        <f>IF(OR(COUNT($A98)=0,COUNT(B98:AH98)=0),"",IF(COUNTIF(B98:AH98,"3E")&gt;0,"3E",IF(DRAFT!$A100="R",SUMPRODUCT(--(RGP&gt;=2),RCP),SUMPRODUCT(--(IMDGP&gt;0),--(IMGP=0),IMCP)+DRAFT!$CR100)))</f>
        <v/>
      </c>
      <c r="AK98" s="3" t="str">
        <f>IF(OR(COUNT($A98)=0,COUNT(B98:AH98)=0),"",IF(COUNTIF(B98:AJ98,"3E")&gt;0,"3E",IF(AND(DRAFT!$A100="IM",OR($AI98&gt;DRAFT!$CQ100,$AJ98&gt;DRAFT!$CR100)),"IMPROVED",IF(AND(DRAFT!$A100="IM",$AI98&lt;=DRAFT!$CQ100,$AJ98&lt;=DRAFT!$CR100),"NOT IMPROVED",IF(AND(AH98&gt;=2,AI98&gt;=2,AJ98&gt;=30),"PASS","FAIL")))))</f>
        <v/>
      </c>
      <c r="AL98" s="3" t="str">
        <f t="shared" si="2"/>
        <v/>
      </c>
      <c r="AM98" s="3" t="str">
        <f t="shared" si="3"/>
        <v/>
      </c>
    </row>
    <row r="99" spans="1:39" ht="18.75" customHeight="1" x14ac:dyDescent="0.25">
      <c r="A99" s="4" t="str">
        <f>IF(DRAFT!$B101="","",DRAFT!$B101)</f>
        <v/>
      </c>
      <c r="B99" s="3" t="str">
        <f>IF(COUNT($A99)=0,"",IF($A99&lt;&gt;DRAFT!$B101,"ERR",IF(DRAFT!I101="3E","3E",IF(COUNT(DRAFT!E101,DRAFT!I101)&gt;0,DRAFT!J101,""))))</f>
        <v/>
      </c>
      <c r="C99" s="3" t="str">
        <f>IF(COUNT($A99)=0,"",IF(B99="3E","3E",IF(B99="","I",LOOKUP(B99/D$2,{0,0.4,0.45,0.5,0.55,0.6,0.65,0.7,0.75,0.8,1},{"F","D","C","C+","B-","B","B+","A-","A","A+"}))))</f>
        <v/>
      </c>
      <c r="D99" s="2" t="str">
        <f>IF(COUNT($A99)=0,"",IF(B99="","--",IF(B99="3E","3E",LOOKUP(B99/D$2,{0,0.4,0.45,0.5,0.55,0.6,0.65,0.7,0.75,0.8,1},{0,2,2.25,2.5,2.75,3,3.25,3.5,3.75,4}))))</f>
        <v/>
      </c>
      <c r="E99" s="3" t="str">
        <f>IF(COUNT($A99)=0,"",IF($A99&lt;&gt;DRAFT!$B101,"ERR",IF(DRAFT!R101="3E","3E",IF(COUNT(DRAFT!N101,DRAFT!R101)&gt;0,DRAFT!S101,""))))</f>
        <v/>
      </c>
      <c r="F99" s="3" t="str">
        <f>IF(COUNT($A99)=0,"",IF(E99="3E","3E",IF(E99="","I",LOOKUP(E99/G$2,{0,0.4,0.45,0.5,0.55,0.6,0.65,0.7,0.75,0.8,1},{"F","D","C","C+","B-","B","B+","A-","A","A+"}))))</f>
        <v/>
      </c>
      <c r="G99" s="2" t="str">
        <f>IF(COUNT($A99)=0,"",IF(E99="","--",IF(E99="3E","3E",LOOKUP(E99/G$2,{0,0.4,0.45,0.5,0.55,0.6,0.65,0.7,0.75,0.8,1},{0,2,2.25,2.5,2.75,3,3.25,3.5,3.75,4}))))</f>
        <v/>
      </c>
      <c r="H99" s="3" t="str">
        <f>IF(COUNT($A99)=0,"",IF($A99&lt;&gt;DRAFT!$B101,"ERR",IF(DRAFT!AA101="3E","3E",IF(COUNT(DRAFT!W101,DRAFT!AA101)&gt;0,DRAFT!AB101,""))))</f>
        <v/>
      </c>
      <c r="I99" s="3" t="str">
        <f>IF(COUNT($A99)=0,"",IF(H99="3E","3E",IF(H99="","I",LOOKUP(H99/J$2,{0,0.4,0.45,0.5,0.55,0.6,0.65,0.7,0.75,0.8,1},{"F","D","C","C+","B-","B","B+","A-","A","A+"}))))</f>
        <v/>
      </c>
      <c r="J99" s="2" t="str">
        <f>IF(COUNT($A99)=0,"",IF(H99="","--",IF(H99="3E","3E",LOOKUP(H99/J$2,{0,0.4,0.45,0.5,0.55,0.6,0.65,0.7,0.75,0.8,1},{0,2,2.25,2.5,2.75,3,3.25,3.5,3.75,4}))))</f>
        <v/>
      </c>
      <c r="K99" s="3" t="str">
        <f>IF(COUNT($A99)=0,"",IF($A99&lt;&gt;DRAFT!$B101,"ERR",IF(DRAFT!AJ101="3E","3E",IF(COUNT(DRAFT!AF101,DRAFT!AJ101)&gt;0,DRAFT!AK101,""))))</f>
        <v/>
      </c>
      <c r="L99" s="3" t="str">
        <f>IF(COUNT($A99)=0,"",IF(K99="3E","3E",IF(K99="","I",LOOKUP(K99/M$2,{0,0.4,0.45,0.5,0.55,0.6,0.65,0.7,0.75,0.8,1},{"F","D","C","C+","B-","B","B+","A-","A","A+"}))))</f>
        <v/>
      </c>
      <c r="M99" s="2" t="str">
        <f>IF(COUNT($A99)=0,"",IF(K99="","--",IF(K99="3E","3E",LOOKUP(K99/M$2,{0,0.4,0.45,0.5,0.55,0.6,0.65,0.7,0.75,0.8,1},{0,2,2.25,2.5,2.75,3,3.25,3.5,3.75,4}))))</f>
        <v/>
      </c>
      <c r="N99" s="3" t="str">
        <f>IF(COUNT($A99)=0,"",IF($A99&lt;&gt;DRAFT!$B101,"ERR",IF(DRAFT!AS101="3E","3E",IF(COUNT(DRAFT!AO101,DRAFT!AS101)&gt;0,DRAFT!AT101,""))))</f>
        <v/>
      </c>
      <c r="O99" s="3" t="str">
        <f>IF(COUNT($A99)=0,"",IF(N99="3E","3E",IF(N99="","I",LOOKUP(N99/P$2,{0,0.4,0.45,0.5,0.55,0.6,0.65,0.7,0.75,0.8,1},{"F","D","C","C+","B-","B","B+","A-","A","A+"}))))</f>
        <v/>
      </c>
      <c r="P99" s="2" t="str">
        <f>IF(COUNT($A99)=0,"",IF(N99="","--",IF(N99="3E","3E",LOOKUP(N99/P$2,{0,0.4,0.45,0.5,0.55,0.6,0.65,0.7,0.75,0.8,1},{0,2,2.25,2.5,2.75,3,3.25,3.5,3.75,4}))))</f>
        <v/>
      </c>
      <c r="Q99" s="3" t="str">
        <f>IF(COUNT($A99)=0,"",IF($A99&lt;&gt;DRAFT!$B101,"ERR",IF(DRAFT!BB101="3E","3E",IF(COUNT(DRAFT!AX101,DRAFT!BB101)&gt;0,DRAFT!BC101,""))))</f>
        <v/>
      </c>
      <c r="R99" s="3" t="str">
        <f>IF(COUNT($A99)=0,"",IF(Q99="3E","3E",IF(Q99="","I",LOOKUP(Q99/S$2,{0,0.4,0.45,0.5,0.55,0.6,0.65,0.7,0.75,0.8,1},{"F","D","C","C+","B-","B","B+","A-","A","A+"}))))</f>
        <v/>
      </c>
      <c r="S99" s="2" t="str">
        <f>IF(COUNT($A99)=0,"",IF(Q99="","--",IF(Q99="3E","3E",LOOKUP(Q99/S$2,{0,0.4,0.45,0.5,0.55,0.6,0.65,0.7,0.75,0.8,1},{0,2,2.25,2.5,2.75,3,3.25,3.5,3.75,4}))))</f>
        <v/>
      </c>
      <c r="T99" s="3" t="str">
        <f>IF(COUNT($A99)=0,"",IF($A99&lt;&gt;DRAFT!$B101,"ERR",IF(DRAFT!BK101="3E","3E",IF(COUNT(DRAFT!BG101,DRAFT!BK101)&gt;0,DRAFT!BL101,""))))</f>
        <v/>
      </c>
      <c r="U99" s="3" t="str">
        <f>IF(COUNT($A99)=0,"",IF(T99="3E","3E",IF(T99="","I",LOOKUP(T99/V$2,{0,0.4,0.45,0.5,0.55,0.6,0.65,0.7,0.75,0.8,1},{"F","D","C","C+","B-","B","B+","A-","A","A+"}))))</f>
        <v/>
      </c>
      <c r="V99" s="2" t="str">
        <f>IF(COUNT($A99)=0,"",IF(T99="","--",IF(T99="3E","3E",LOOKUP(T99/V$2,{0,0.4,0.45,0.5,0.55,0.6,0.65,0.7,0.75,0.8,1},{0,2,2.25,2.5,2.75,3,3.25,3.5,3.75,4}))))</f>
        <v/>
      </c>
      <c r="W99" s="3" t="str">
        <f>IF(COUNT($A99)=0,"",IF($A99&lt;&gt;DRAFT!$B101,"ERR",IF(DRAFT!BT101="3E","3E",IF(COUNT(DRAFT!BP101,DRAFT!BT101)&gt;0,DRAFT!BU101,""))))</f>
        <v/>
      </c>
      <c r="X99" s="3" t="str">
        <f>IF(COUNT($A99)=0,"",IF(W99="3E","3E",IF(W99="","I",LOOKUP(W99/Y$2,{0,0.4,0.45,0.5,0.55,0.6,0.65,0.7,0.75,0.8,1},{"F","D","C","C+","B-","B","B+","A-","A","A+"}))))</f>
        <v/>
      </c>
      <c r="Y99" s="2" t="str">
        <f>IF(COUNT($A99)=0,"",IF(W99="","--",IF(W99="3E","3E",LOOKUP(W99/Y$2,{0,0.4,0.45,0.5,0.55,0.6,0.65,0.7,0.75,0.8,1},{0,2,2.25,2.5,2.75,3,3.25,3.5,3.75,4}))))</f>
        <v/>
      </c>
      <c r="Z99" s="3" t="str">
        <f>IF(COUNT($A99)=0,"",IF($A99&lt;&gt;DRAFT!$B101,"ERR",IF(DRAFT!CC101="3E","3E",IF(COUNT(DRAFT!BY101,DRAFT!CC101)&gt;0,DRAFT!CD101,""))))</f>
        <v/>
      </c>
      <c r="AA99" s="3" t="str">
        <f>IF(COUNT($A99)=0,"",IF(Z99="3E","3E",IF(Z99="","I",LOOKUP(Z99/AB$2,{0,0.4,0.45,0.5,0.55,0.6,0.65,0.7,0.75,0.8,1},{"F","D","C","C+","B-","B","B+","A-","A","A+"}))))</f>
        <v/>
      </c>
      <c r="AB99" s="2" t="str">
        <f>IF(COUNT($A99)=0,"",IF(Z99="","--",IF(Z99="3E","3E",LOOKUP(Z99/AB$2,{0,0.4,0.45,0.5,0.55,0.6,0.65,0.7,0.75,0.8,1},{0,2,2.25,2.5,2.75,3,3.25,3.5,3.75,4}))))</f>
        <v/>
      </c>
      <c r="AC99" s="3" t="str">
        <f>IF(COUNT($A99)=0,"",IF($A99&lt;&gt;DRAFT!$B101,"ERR",IF(DRAFT!CF101&gt;0,DRAFT!CF101,"")))</f>
        <v/>
      </c>
      <c r="AD99" s="3" t="str">
        <f>IF(COUNT($A99)=0,"",IF(AC99="3E","3E",IF(AC99="","I",LOOKUP(AC99/AE$2,{0,0.4,0.45,0.5,0.55,0.6,0.65,0.7,0.75,0.8,1},{"F","D","C","C+","B-","B","B+","A-","A","A+"}))))</f>
        <v/>
      </c>
      <c r="AE99" s="2" t="str">
        <f>IF(COUNT($A99)=0,"",IF(AC99="","--",IF(AC99="3E","3E",LOOKUP(AC99/AE$2,{0,0.4,0.45,0.5,0.55,0.6,0.65,0.7,0.75,0.8,1},{0,2,2.25,2.5,2.75,3,3.25,3.5,3.75,4}))))</f>
        <v/>
      </c>
      <c r="AF99" s="3" t="str">
        <f>IF($A99&lt;&gt;DRAFT!$B101,"ERR",IF(OR(COUNT($A99)=0,COUNT(DRAFT!CI101:CK101,DRAFT!CM101:CO101)=0),"",CEILING(SUM(DRAFT!CL101,DRAFT!CP101),1)))</f>
        <v/>
      </c>
      <c r="AG99" s="3" t="str">
        <f>IF(COUNT($A99)=0,"",IF(AF99="3E","3E",IF(AF99="","I",LOOKUP(AF99/AH$2,{0,0.4,0.45,0.5,0.55,0.6,0.65,0.7,0.75,0.8,1},{"F","D","C","C+","B-","B","B+","A-","A","A+"}))))</f>
        <v/>
      </c>
      <c r="AH99" s="2" t="str">
        <f>IF(COUNT($A99)=0,"",IF(AF99="","--",IF(AF99="3E","3E",LOOKUP(AF99/AH$2,{0,0.4,0.45,0.5,0.55,0.6,0.65,0.7,0.75,0.8,1},{0,2,2.25,2.5,2.75,3,3.25,3.5,3.75,4}))))</f>
        <v/>
      </c>
      <c r="AI99" s="11" t="str">
        <f>IF(OR(COUNT($A99)=0,COUNT(B99:AH99)=0),"",IF(COUNTIF(B99:AH99,"3E")&gt;0,"3E",IF(DRAFT!$A101="R",TRUNC(SUMPRODUCT(RGP,RCP)/TCP,3),TRUNC((SUMPRODUCT(--(IMDGP&gt;0)*IMDGP,IMCP)+CEILING(DRAFT!$CQ101*42,0.25))/TCP,3))))</f>
        <v/>
      </c>
      <c r="AJ99" s="3" t="str">
        <f>IF(OR(COUNT($A99)=0,COUNT(B99:AH99)=0),"",IF(COUNTIF(B99:AH99,"3E")&gt;0,"3E",IF(DRAFT!$A101="R",SUMPRODUCT(--(RGP&gt;=2),RCP),SUMPRODUCT(--(IMDGP&gt;0),--(IMGP=0),IMCP)+DRAFT!$CR101)))</f>
        <v/>
      </c>
      <c r="AK99" s="3" t="str">
        <f>IF(OR(COUNT($A99)=0,COUNT(B99:AH99)=0),"",IF(COUNTIF(B99:AJ99,"3E")&gt;0,"3E",IF(AND(DRAFT!$A101="IM",OR($AI99&gt;DRAFT!$CQ101,$AJ99&gt;DRAFT!$CR101)),"IMPROVED",IF(AND(DRAFT!$A101="IM",$AI99&lt;=DRAFT!$CQ101,$AJ99&lt;=DRAFT!$CR101),"NOT IMPROVED",IF(AND(AH99&gt;=2,AI99&gt;=2,AJ99&gt;=30),"PASS","FAIL")))))</f>
        <v/>
      </c>
      <c r="AL99" s="3" t="str">
        <f t="shared" si="2"/>
        <v/>
      </c>
      <c r="AM99" s="3" t="str">
        <f t="shared" si="3"/>
        <v/>
      </c>
    </row>
    <row r="100" spans="1:39" ht="18.95" customHeight="1" x14ac:dyDescent="0.25">
      <c r="A100" s="4" t="str">
        <f>IF(DRAFT!$B102="","",DRAFT!$B102)</f>
        <v/>
      </c>
      <c r="B100" s="3" t="str">
        <f>IF(COUNT($A100)=0,"",IF($A100&lt;&gt;DRAFT!$B102,"ERR",IF(DRAFT!I102="3E","3E",IF(COUNT(DRAFT!E102,DRAFT!I102)&gt;0,DRAFT!J102,""))))</f>
        <v/>
      </c>
      <c r="C100" s="3" t="str">
        <f>IF(COUNT($A100)=0,"",IF(B100="3E","3E",IF(B100="","I",LOOKUP(B100/D$2,{0,0.4,0.45,0.5,0.55,0.6,0.65,0.7,0.75,0.8,1},{"F","D","C","C+","B-","B","B+","A-","A","A+"}))))</f>
        <v/>
      </c>
      <c r="D100" s="2" t="str">
        <f>IF(COUNT($A100)=0,"",IF(B100="","--",IF(B100="3E","3E",LOOKUP(B100/D$2,{0,0.4,0.45,0.5,0.55,0.6,0.65,0.7,0.75,0.8,1},{0,2,2.25,2.5,2.75,3,3.25,3.5,3.75,4}))))</f>
        <v/>
      </c>
      <c r="E100" s="3" t="str">
        <f>IF(COUNT($A100)=0,"",IF($A100&lt;&gt;DRAFT!$B102,"ERR",IF(DRAFT!R102="3E","3E",IF(COUNT(DRAFT!N102,DRAFT!R102)&gt;0,DRAFT!S102,""))))</f>
        <v/>
      </c>
      <c r="F100" s="3" t="str">
        <f>IF(COUNT($A100)=0,"",IF(E100="3E","3E",IF(E100="","I",LOOKUP(E100/G$2,{0,0.4,0.45,0.5,0.55,0.6,0.65,0.7,0.75,0.8,1},{"F","D","C","C+","B-","B","B+","A-","A","A+"}))))</f>
        <v/>
      </c>
      <c r="G100" s="2" t="str">
        <f>IF(COUNT($A100)=0,"",IF(E100="","--",IF(E100="3E","3E",LOOKUP(E100/G$2,{0,0.4,0.45,0.5,0.55,0.6,0.65,0.7,0.75,0.8,1},{0,2,2.25,2.5,2.75,3,3.25,3.5,3.75,4}))))</f>
        <v/>
      </c>
      <c r="H100" s="3" t="str">
        <f>IF(COUNT($A100)=0,"",IF($A100&lt;&gt;DRAFT!$B102,"ERR",IF(DRAFT!AA102="3E","3E",IF(COUNT(DRAFT!W102,DRAFT!AA102)&gt;0,DRAFT!AB102,""))))</f>
        <v/>
      </c>
      <c r="I100" s="3" t="str">
        <f>IF(COUNT($A100)=0,"",IF(H100="3E","3E",IF(H100="","I",LOOKUP(H100/J$2,{0,0.4,0.45,0.5,0.55,0.6,0.65,0.7,0.75,0.8,1},{"F","D","C","C+","B-","B","B+","A-","A","A+"}))))</f>
        <v/>
      </c>
      <c r="J100" s="2" t="str">
        <f>IF(COUNT($A100)=0,"",IF(H100="","--",IF(H100="3E","3E",LOOKUP(H100/J$2,{0,0.4,0.45,0.5,0.55,0.6,0.65,0.7,0.75,0.8,1},{0,2,2.25,2.5,2.75,3,3.25,3.5,3.75,4}))))</f>
        <v/>
      </c>
      <c r="K100" s="3" t="str">
        <f>IF(COUNT($A100)=0,"",IF($A100&lt;&gt;DRAFT!$B102,"ERR",IF(DRAFT!AJ102="3E","3E",IF(COUNT(DRAFT!AF102,DRAFT!AJ102)&gt;0,DRAFT!AK102,""))))</f>
        <v/>
      </c>
      <c r="L100" s="3" t="str">
        <f>IF(COUNT($A100)=0,"",IF(K100="3E","3E",IF(K100="","I",LOOKUP(K100/M$2,{0,0.4,0.45,0.5,0.55,0.6,0.65,0.7,0.75,0.8,1},{"F","D","C","C+","B-","B","B+","A-","A","A+"}))))</f>
        <v/>
      </c>
      <c r="M100" s="2" t="str">
        <f>IF(COUNT($A100)=0,"",IF(K100="","--",IF(K100="3E","3E",LOOKUP(K100/M$2,{0,0.4,0.45,0.5,0.55,0.6,0.65,0.7,0.75,0.8,1},{0,2,2.25,2.5,2.75,3,3.25,3.5,3.75,4}))))</f>
        <v/>
      </c>
      <c r="N100" s="3" t="str">
        <f>IF(COUNT($A100)=0,"",IF($A100&lt;&gt;DRAFT!$B102,"ERR",IF(DRAFT!AS102="3E","3E",IF(COUNT(DRAFT!AO102,DRAFT!AS102)&gt;0,DRAFT!AT102,""))))</f>
        <v/>
      </c>
      <c r="O100" s="3" t="str">
        <f>IF(COUNT($A100)=0,"",IF(N100="3E","3E",IF(N100="","I",LOOKUP(N100/P$2,{0,0.4,0.45,0.5,0.55,0.6,0.65,0.7,0.75,0.8,1},{"F","D","C","C+","B-","B","B+","A-","A","A+"}))))</f>
        <v/>
      </c>
      <c r="P100" s="2" t="str">
        <f>IF(COUNT($A100)=0,"",IF(N100="","--",IF(N100="3E","3E",LOOKUP(N100/P$2,{0,0.4,0.45,0.5,0.55,0.6,0.65,0.7,0.75,0.8,1},{0,2,2.25,2.5,2.75,3,3.25,3.5,3.75,4}))))</f>
        <v/>
      </c>
      <c r="Q100" s="3" t="str">
        <f>IF(COUNT($A100)=0,"",IF($A100&lt;&gt;DRAFT!$B102,"ERR",IF(DRAFT!BB102="3E","3E",IF(COUNT(DRAFT!AX102,DRAFT!BB102)&gt;0,DRAFT!BC102,""))))</f>
        <v/>
      </c>
      <c r="R100" s="3" t="str">
        <f>IF(COUNT($A100)=0,"",IF(Q100="3E","3E",IF(Q100="","I",LOOKUP(Q100/S$2,{0,0.4,0.45,0.5,0.55,0.6,0.65,0.7,0.75,0.8,1},{"F","D","C","C+","B-","B","B+","A-","A","A+"}))))</f>
        <v/>
      </c>
      <c r="S100" s="2" t="str">
        <f>IF(COUNT($A100)=0,"",IF(Q100="","--",IF(Q100="3E","3E",LOOKUP(Q100/S$2,{0,0.4,0.45,0.5,0.55,0.6,0.65,0.7,0.75,0.8,1},{0,2,2.25,2.5,2.75,3,3.25,3.5,3.75,4}))))</f>
        <v/>
      </c>
      <c r="T100" s="3" t="str">
        <f>IF(COUNT($A100)=0,"",IF($A100&lt;&gt;DRAFT!$B102,"ERR",IF(DRAFT!BK102="3E","3E",IF(COUNT(DRAFT!BG102,DRAFT!BK102)&gt;0,DRAFT!BL102,""))))</f>
        <v/>
      </c>
      <c r="U100" s="3" t="str">
        <f>IF(COUNT($A100)=0,"",IF(T100="3E","3E",IF(T100="","I",LOOKUP(T100/V$2,{0,0.4,0.45,0.5,0.55,0.6,0.65,0.7,0.75,0.8,1},{"F","D","C","C+","B-","B","B+","A-","A","A+"}))))</f>
        <v/>
      </c>
      <c r="V100" s="2" t="str">
        <f>IF(COUNT($A100)=0,"",IF(T100="","--",IF(T100="3E","3E",LOOKUP(T100/V$2,{0,0.4,0.45,0.5,0.55,0.6,0.65,0.7,0.75,0.8,1},{0,2,2.25,2.5,2.75,3,3.25,3.5,3.75,4}))))</f>
        <v/>
      </c>
      <c r="W100" s="3" t="str">
        <f>IF(COUNT($A100)=0,"",IF($A100&lt;&gt;DRAFT!$B102,"ERR",IF(DRAFT!BT102="3E","3E",IF(COUNT(DRAFT!BP102,DRAFT!BT102)&gt;0,DRAFT!BU102,""))))</f>
        <v/>
      </c>
      <c r="X100" s="3" t="str">
        <f>IF(COUNT($A100)=0,"",IF(W100="3E","3E",IF(W100="","I",LOOKUP(W100/Y$2,{0,0.4,0.45,0.5,0.55,0.6,0.65,0.7,0.75,0.8,1},{"F","D","C","C+","B-","B","B+","A-","A","A+"}))))</f>
        <v/>
      </c>
      <c r="Y100" s="2" t="str">
        <f>IF(COUNT($A100)=0,"",IF(W100="","--",IF(W100="3E","3E",LOOKUP(W100/Y$2,{0,0.4,0.45,0.5,0.55,0.6,0.65,0.7,0.75,0.8,1},{0,2,2.25,2.5,2.75,3,3.25,3.5,3.75,4}))))</f>
        <v/>
      </c>
      <c r="Z100" s="3" t="str">
        <f>IF(COUNT($A100)=0,"",IF($A100&lt;&gt;DRAFT!$B102,"ERR",IF(DRAFT!CC102="3E","3E",IF(COUNT(DRAFT!BY102,DRAFT!CC102)&gt;0,DRAFT!CD102,""))))</f>
        <v/>
      </c>
      <c r="AA100" s="3" t="str">
        <f>IF(COUNT($A100)=0,"",IF(Z100="3E","3E",IF(Z100="","I",LOOKUP(Z100/AB$2,{0,0.4,0.45,0.5,0.55,0.6,0.65,0.7,0.75,0.8,1},{"F","D","C","C+","B-","B","B+","A-","A","A+"}))))</f>
        <v/>
      </c>
      <c r="AB100" s="2" t="str">
        <f>IF(COUNT($A100)=0,"",IF(Z100="","--",IF(Z100="3E","3E",LOOKUP(Z100/AB$2,{0,0.4,0.45,0.5,0.55,0.6,0.65,0.7,0.75,0.8,1},{0,2,2.25,2.5,2.75,3,3.25,3.5,3.75,4}))))</f>
        <v/>
      </c>
      <c r="AC100" s="3" t="str">
        <f>IF(COUNT($A100)=0,"",IF($A100&lt;&gt;DRAFT!$B102,"ERR",IF(DRAFT!CF102&gt;0,DRAFT!CF102,"")))</f>
        <v/>
      </c>
      <c r="AD100" s="3" t="str">
        <f>IF(COUNT($A100)=0,"",IF(AC100="3E","3E",IF(AC100="","I",LOOKUP(AC100/AE$2,{0,0.4,0.45,0.5,0.55,0.6,0.65,0.7,0.75,0.8,1},{"F","D","C","C+","B-","B","B+","A-","A","A+"}))))</f>
        <v/>
      </c>
      <c r="AE100" s="2" t="str">
        <f>IF(COUNT($A100)=0,"",IF(AC100="","--",IF(AC100="3E","3E",LOOKUP(AC100/AE$2,{0,0.4,0.45,0.5,0.55,0.6,0.65,0.7,0.75,0.8,1},{0,2,2.25,2.5,2.75,3,3.25,3.5,3.75,4}))))</f>
        <v/>
      </c>
      <c r="AF100" s="3" t="str">
        <f>IF($A100&lt;&gt;DRAFT!$B102,"ERR",IF(OR(COUNT($A100)=0,COUNT(DRAFT!CI102:CK102,DRAFT!CM102:CO102)=0),"",CEILING(SUM(DRAFT!CL102,DRAFT!CP102),1)))</f>
        <v/>
      </c>
      <c r="AG100" s="3" t="str">
        <f>IF(COUNT($A100)=0,"",IF(AF100="3E","3E",IF(AF100="","I",LOOKUP(AF100/AH$2,{0,0.4,0.45,0.5,0.55,0.6,0.65,0.7,0.75,0.8,1},{"F","D","C","C+","B-","B","B+","A-","A","A+"}))))</f>
        <v/>
      </c>
      <c r="AH100" s="2" t="str">
        <f>IF(COUNT($A100)=0,"",IF(AF100="","--",IF(AF100="3E","3E",LOOKUP(AF100/AH$2,{0,0.4,0.45,0.5,0.55,0.6,0.65,0.7,0.75,0.8,1},{0,2,2.25,2.5,2.75,3,3.25,3.5,3.75,4}))))</f>
        <v/>
      </c>
      <c r="AI100" s="11" t="str">
        <f>IF(OR(COUNT($A100)=0,COUNT(B100:AH100)=0),"",IF(COUNTIF(B100:AH100,"3E")&gt;0,"3E",IF(DRAFT!$A102="R",TRUNC(SUMPRODUCT(RGP,RCP)/TCP,3),TRUNC((SUMPRODUCT(--(IMDGP&gt;0)*IMDGP,IMCP)+CEILING(DRAFT!$CQ102*42,0.25))/TCP,3))))</f>
        <v/>
      </c>
      <c r="AJ100" s="3" t="str">
        <f>IF(OR(COUNT($A100)=0,COUNT(B100:AH100)=0),"",IF(COUNTIF(B100:AH100,"3E")&gt;0,"3E",IF(DRAFT!$A102="R",SUMPRODUCT(--(RGP&gt;=2),RCP),SUMPRODUCT(--(IMDGP&gt;0),--(IMGP=0),IMCP)+DRAFT!$CR102)))</f>
        <v/>
      </c>
      <c r="AK100" s="3" t="str">
        <f>IF(OR(COUNT($A100)=0,COUNT(B100:AH100)=0),"",IF(COUNTIF(B100:AJ100,"3E")&gt;0,"3E",IF(AND(DRAFT!$A102="IM",OR($AI100&gt;DRAFT!$CQ102,$AJ100&gt;DRAFT!$CR102)),"IMPROVED",IF(AND(DRAFT!$A102="IM",$AI100&lt;=DRAFT!$CQ102,$AJ100&lt;=DRAFT!$CR102),"NOT IMPROVED",IF(AND(AH100&gt;=2,AI100&gt;=2,AJ100&gt;=30),"PASS","FAIL")))))</f>
        <v/>
      </c>
      <c r="AL100" s="3" t="str">
        <f t="shared" si="2"/>
        <v/>
      </c>
      <c r="AM100" s="3" t="str">
        <f t="shared" si="3"/>
        <v/>
      </c>
    </row>
    <row r="101" spans="1:39" ht="18.95" customHeight="1" x14ac:dyDescent="0.25">
      <c r="A101" s="4" t="str">
        <f>IF(DRAFT!$B103="","",DRAFT!$B103)</f>
        <v/>
      </c>
      <c r="B101" s="3" t="str">
        <f>IF(COUNT($A101)=0,"",IF($A101&lt;&gt;DRAFT!$B103,"ERR",IF(DRAFT!I103="3E","3E",IF(COUNT(DRAFT!E103,DRAFT!I103)&gt;0,DRAFT!J103,""))))</f>
        <v/>
      </c>
      <c r="C101" s="3" t="str">
        <f>IF(COUNT($A101)=0,"",IF(B101="3E","3E",IF(B101="","I",LOOKUP(B101/D$2,{0,0.4,0.45,0.5,0.55,0.6,0.65,0.7,0.75,0.8,1},{"F","D","C","C+","B-","B","B+","A-","A","A+"}))))</f>
        <v/>
      </c>
      <c r="D101" s="2" t="str">
        <f>IF(COUNT($A101)=0,"",IF(B101="","--",IF(B101="3E","3E",LOOKUP(B101/D$2,{0,0.4,0.45,0.5,0.55,0.6,0.65,0.7,0.75,0.8,1},{0,2,2.25,2.5,2.75,3,3.25,3.5,3.75,4}))))</f>
        <v/>
      </c>
      <c r="E101" s="3" t="str">
        <f>IF(COUNT($A101)=0,"",IF($A101&lt;&gt;DRAFT!$B103,"ERR",IF(DRAFT!R103="3E","3E",IF(COUNT(DRAFT!N103,DRAFT!R103)&gt;0,DRAFT!S103,""))))</f>
        <v/>
      </c>
      <c r="F101" s="3" t="str">
        <f>IF(COUNT($A101)=0,"",IF(E101="3E","3E",IF(E101="","I",LOOKUP(E101/G$2,{0,0.4,0.45,0.5,0.55,0.6,0.65,0.7,0.75,0.8,1},{"F","D","C","C+","B-","B","B+","A-","A","A+"}))))</f>
        <v/>
      </c>
      <c r="G101" s="2" t="str">
        <f>IF(COUNT($A101)=0,"",IF(E101="","--",IF(E101="3E","3E",LOOKUP(E101/G$2,{0,0.4,0.45,0.5,0.55,0.6,0.65,0.7,0.75,0.8,1},{0,2,2.25,2.5,2.75,3,3.25,3.5,3.75,4}))))</f>
        <v/>
      </c>
      <c r="H101" s="3" t="str">
        <f>IF(COUNT($A101)=0,"",IF($A101&lt;&gt;DRAFT!$B103,"ERR",IF(DRAFT!AA103="3E","3E",IF(COUNT(DRAFT!W103,DRAFT!AA103)&gt;0,DRAFT!AB103,""))))</f>
        <v/>
      </c>
      <c r="I101" s="3" t="str">
        <f>IF(COUNT($A101)=0,"",IF(H101="3E","3E",IF(H101="","I",LOOKUP(H101/J$2,{0,0.4,0.45,0.5,0.55,0.6,0.65,0.7,0.75,0.8,1},{"F","D","C","C+","B-","B","B+","A-","A","A+"}))))</f>
        <v/>
      </c>
      <c r="J101" s="2" t="str">
        <f>IF(COUNT($A101)=0,"",IF(H101="","--",IF(H101="3E","3E",LOOKUP(H101/J$2,{0,0.4,0.45,0.5,0.55,0.6,0.65,0.7,0.75,0.8,1},{0,2,2.25,2.5,2.75,3,3.25,3.5,3.75,4}))))</f>
        <v/>
      </c>
      <c r="K101" s="3" t="str">
        <f>IF(COUNT($A101)=0,"",IF($A101&lt;&gt;DRAFT!$B103,"ERR",IF(DRAFT!AJ103="3E","3E",IF(COUNT(DRAFT!AF103,DRAFT!AJ103)&gt;0,DRAFT!AK103,""))))</f>
        <v/>
      </c>
      <c r="L101" s="3" t="str">
        <f>IF(COUNT($A101)=0,"",IF(K101="3E","3E",IF(K101="","I",LOOKUP(K101/M$2,{0,0.4,0.45,0.5,0.55,0.6,0.65,0.7,0.75,0.8,1},{"F","D","C","C+","B-","B","B+","A-","A","A+"}))))</f>
        <v/>
      </c>
      <c r="M101" s="2" t="str">
        <f>IF(COUNT($A101)=0,"",IF(K101="","--",IF(K101="3E","3E",LOOKUP(K101/M$2,{0,0.4,0.45,0.5,0.55,0.6,0.65,0.7,0.75,0.8,1},{0,2,2.25,2.5,2.75,3,3.25,3.5,3.75,4}))))</f>
        <v/>
      </c>
      <c r="N101" s="3" t="str">
        <f>IF(COUNT($A101)=0,"",IF($A101&lt;&gt;DRAFT!$B103,"ERR",IF(DRAFT!AS103="3E","3E",IF(COUNT(DRAFT!AO103,DRAFT!AS103)&gt;0,DRAFT!AT103,""))))</f>
        <v/>
      </c>
      <c r="O101" s="3" t="str">
        <f>IF(COUNT($A101)=0,"",IF(N101="3E","3E",IF(N101="","I",LOOKUP(N101/P$2,{0,0.4,0.45,0.5,0.55,0.6,0.65,0.7,0.75,0.8,1},{"F","D","C","C+","B-","B","B+","A-","A","A+"}))))</f>
        <v/>
      </c>
      <c r="P101" s="2" t="str">
        <f>IF(COUNT($A101)=0,"",IF(N101="","--",IF(N101="3E","3E",LOOKUP(N101/P$2,{0,0.4,0.45,0.5,0.55,0.6,0.65,0.7,0.75,0.8,1},{0,2,2.25,2.5,2.75,3,3.25,3.5,3.75,4}))))</f>
        <v/>
      </c>
      <c r="Q101" s="3" t="str">
        <f>IF(COUNT($A101)=0,"",IF($A101&lt;&gt;DRAFT!$B103,"ERR",IF(DRAFT!BB103="3E","3E",IF(COUNT(DRAFT!AX103,DRAFT!BB103)&gt;0,DRAFT!BC103,""))))</f>
        <v/>
      </c>
      <c r="R101" s="3" t="str">
        <f>IF(COUNT($A101)=0,"",IF(Q101="3E","3E",IF(Q101="","I",LOOKUP(Q101/S$2,{0,0.4,0.45,0.5,0.55,0.6,0.65,0.7,0.75,0.8,1},{"F","D","C","C+","B-","B","B+","A-","A","A+"}))))</f>
        <v/>
      </c>
      <c r="S101" s="2" t="str">
        <f>IF(COUNT($A101)=0,"",IF(Q101="","--",IF(Q101="3E","3E",LOOKUP(Q101/S$2,{0,0.4,0.45,0.5,0.55,0.6,0.65,0.7,0.75,0.8,1},{0,2,2.25,2.5,2.75,3,3.25,3.5,3.75,4}))))</f>
        <v/>
      </c>
      <c r="T101" s="3" t="str">
        <f>IF(COUNT($A101)=0,"",IF($A101&lt;&gt;DRAFT!$B103,"ERR",IF(DRAFT!BK103="3E","3E",IF(COUNT(DRAFT!BG103,DRAFT!BK103)&gt;0,DRAFT!BL103,""))))</f>
        <v/>
      </c>
      <c r="U101" s="3" t="str">
        <f>IF(COUNT($A101)=0,"",IF(T101="3E","3E",IF(T101="","I",LOOKUP(T101/V$2,{0,0.4,0.45,0.5,0.55,0.6,0.65,0.7,0.75,0.8,1},{"F","D","C","C+","B-","B","B+","A-","A","A+"}))))</f>
        <v/>
      </c>
      <c r="V101" s="2" t="str">
        <f>IF(COUNT($A101)=0,"",IF(T101="","--",IF(T101="3E","3E",LOOKUP(T101/V$2,{0,0.4,0.45,0.5,0.55,0.6,0.65,0.7,0.75,0.8,1},{0,2,2.25,2.5,2.75,3,3.25,3.5,3.75,4}))))</f>
        <v/>
      </c>
      <c r="W101" s="3" t="str">
        <f>IF(COUNT($A101)=0,"",IF($A101&lt;&gt;DRAFT!$B103,"ERR",IF(DRAFT!BT103="3E","3E",IF(COUNT(DRAFT!BP103,DRAFT!BT103)&gt;0,DRAFT!BU103,""))))</f>
        <v/>
      </c>
      <c r="X101" s="3" t="str">
        <f>IF(COUNT($A101)=0,"",IF(W101="3E","3E",IF(W101="","I",LOOKUP(W101/Y$2,{0,0.4,0.45,0.5,0.55,0.6,0.65,0.7,0.75,0.8,1},{"F","D","C","C+","B-","B","B+","A-","A","A+"}))))</f>
        <v/>
      </c>
      <c r="Y101" s="2" t="str">
        <f>IF(COUNT($A101)=0,"",IF(W101="","--",IF(W101="3E","3E",LOOKUP(W101/Y$2,{0,0.4,0.45,0.5,0.55,0.6,0.65,0.7,0.75,0.8,1},{0,2,2.25,2.5,2.75,3,3.25,3.5,3.75,4}))))</f>
        <v/>
      </c>
      <c r="Z101" s="3" t="str">
        <f>IF(COUNT($A101)=0,"",IF($A101&lt;&gt;DRAFT!$B103,"ERR",IF(DRAFT!CC103="3E","3E",IF(COUNT(DRAFT!BY103,DRAFT!CC103)&gt;0,DRAFT!CD103,""))))</f>
        <v/>
      </c>
      <c r="AA101" s="3" t="str">
        <f>IF(COUNT($A101)=0,"",IF(Z101="3E","3E",IF(Z101="","I",LOOKUP(Z101/AB$2,{0,0.4,0.45,0.5,0.55,0.6,0.65,0.7,0.75,0.8,1},{"F","D","C","C+","B-","B","B+","A-","A","A+"}))))</f>
        <v/>
      </c>
      <c r="AB101" s="2" t="str">
        <f>IF(COUNT($A101)=0,"",IF(Z101="","--",IF(Z101="3E","3E",LOOKUP(Z101/AB$2,{0,0.4,0.45,0.5,0.55,0.6,0.65,0.7,0.75,0.8,1},{0,2,2.25,2.5,2.75,3,3.25,3.5,3.75,4}))))</f>
        <v/>
      </c>
      <c r="AC101" s="3" t="str">
        <f>IF(COUNT($A101)=0,"",IF($A101&lt;&gt;DRAFT!$B103,"ERR",IF(DRAFT!CF103&gt;0,DRAFT!CF103,"")))</f>
        <v/>
      </c>
      <c r="AD101" s="3" t="str">
        <f>IF(COUNT($A101)=0,"",IF(AC101="3E","3E",IF(AC101="","I",LOOKUP(AC101/AE$2,{0,0.4,0.45,0.5,0.55,0.6,0.65,0.7,0.75,0.8,1},{"F","D","C","C+","B-","B","B+","A-","A","A+"}))))</f>
        <v/>
      </c>
      <c r="AE101" s="2" t="str">
        <f>IF(COUNT($A101)=0,"",IF(AC101="","--",IF(AC101="3E","3E",LOOKUP(AC101/AE$2,{0,0.4,0.45,0.5,0.55,0.6,0.65,0.7,0.75,0.8,1},{0,2,2.25,2.5,2.75,3,3.25,3.5,3.75,4}))))</f>
        <v/>
      </c>
      <c r="AF101" s="3" t="str">
        <f>IF($A101&lt;&gt;DRAFT!$B103,"ERR",IF(OR(COUNT($A101)=0,COUNT(DRAFT!CI103:CK103,DRAFT!CM103:CO103)=0),"",CEILING(SUM(DRAFT!CL103,DRAFT!CP103),1)))</f>
        <v/>
      </c>
      <c r="AG101" s="3" t="str">
        <f>IF(COUNT($A101)=0,"",IF(AF101="3E","3E",IF(AF101="","I",LOOKUP(AF101/AH$2,{0,0.4,0.45,0.5,0.55,0.6,0.65,0.7,0.75,0.8,1},{"F","D","C","C+","B-","B","B+","A-","A","A+"}))))</f>
        <v/>
      </c>
      <c r="AH101" s="2" t="str">
        <f>IF(COUNT($A101)=0,"",IF(AF101="","--",IF(AF101="3E","3E",LOOKUP(AF101/AH$2,{0,0.4,0.45,0.5,0.55,0.6,0.65,0.7,0.75,0.8,1},{0,2,2.25,2.5,2.75,3,3.25,3.5,3.75,4}))))</f>
        <v/>
      </c>
      <c r="AI101" s="11" t="str">
        <f>IF(OR(COUNT($A101)=0,COUNT(B101:AH101)=0),"",IF(COUNTIF(B101:AH101,"3E")&gt;0,"3E",IF(DRAFT!$A103="R",TRUNC(SUMPRODUCT(RGP,RCP)/TCP,3),TRUNC((SUMPRODUCT(--(IMDGP&gt;0)*IMDGP,IMCP)+CEILING(DRAFT!$CQ103*42,0.25))/TCP,3))))</f>
        <v/>
      </c>
      <c r="AJ101" s="3" t="str">
        <f>IF(OR(COUNT($A101)=0,COUNT(B101:AH101)=0),"",IF(COUNTIF(B101:AH101,"3E")&gt;0,"3E",IF(DRAFT!$A103="R",SUMPRODUCT(--(RGP&gt;=2),RCP),SUMPRODUCT(--(IMDGP&gt;0),--(IMGP=0),IMCP)+DRAFT!$CR103)))</f>
        <v/>
      </c>
      <c r="AK101" s="3" t="str">
        <f>IF(OR(COUNT($A101)=0,COUNT(B101:AH101)=0),"",IF(COUNTIF(B101:AJ101,"3E")&gt;0,"3E",IF(AND(DRAFT!$A103="IM",OR($AI101&gt;DRAFT!$CQ103,$AJ101&gt;DRAFT!$CR103)),"IMPROVED",IF(AND(DRAFT!$A103="IM",$AI101&lt;=DRAFT!$CQ103,$AJ101&lt;=DRAFT!$CR103),"NOT IMPROVED",IF(AND(AH101&gt;=2,AI101&gt;=2,AJ101&gt;=30),"PASS","FAIL")))))</f>
        <v/>
      </c>
      <c r="AL101" s="3" t="str">
        <f t="shared" si="2"/>
        <v/>
      </c>
      <c r="AM101" s="3" t="str">
        <f t="shared" si="3"/>
        <v/>
      </c>
    </row>
    <row r="102" spans="1:39" ht="18.95" customHeight="1" x14ac:dyDescent="0.25">
      <c r="A102" s="4" t="str">
        <f>IF(DRAFT!$B104="","",DRAFT!$B104)</f>
        <v/>
      </c>
      <c r="B102" s="3" t="str">
        <f>IF(COUNT($A102)=0,"",IF($A102&lt;&gt;DRAFT!$B104,"ERR",IF(DRAFT!I104="3E","3E",IF(COUNT(DRAFT!E104,DRAFT!I104)&gt;0,DRAFT!J104,""))))</f>
        <v/>
      </c>
      <c r="C102" s="3" t="str">
        <f>IF(COUNT($A102)=0,"",IF(B102="3E","3E",IF(B102="","I",LOOKUP(B102/D$2,{0,0.4,0.45,0.5,0.55,0.6,0.65,0.7,0.75,0.8,1},{"F","D","C","C+","B-","B","B+","A-","A","A+"}))))</f>
        <v/>
      </c>
      <c r="D102" s="2" t="str">
        <f>IF(COUNT($A102)=0,"",IF(B102="","--",IF(B102="3E","3E",LOOKUP(B102/D$2,{0,0.4,0.45,0.5,0.55,0.6,0.65,0.7,0.75,0.8,1},{0,2,2.25,2.5,2.75,3,3.25,3.5,3.75,4}))))</f>
        <v/>
      </c>
      <c r="E102" s="3" t="str">
        <f>IF(COUNT($A102)=0,"",IF($A102&lt;&gt;DRAFT!$B104,"ERR",IF(DRAFT!R104="3E","3E",IF(COUNT(DRAFT!N104,DRAFT!R104)&gt;0,DRAFT!S104,""))))</f>
        <v/>
      </c>
      <c r="F102" s="3" t="str">
        <f>IF(COUNT($A102)=0,"",IF(E102="3E","3E",IF(E102="","I",LOOKUP(E102/G$2,{0,0.4,0.45,0.5,0.55,0.6,0.65,0.7,0.75,0.8,1},{"F","D","C","C+","B-","B","B+","A-","A","A+"}))))</f>
        <v/>
      </c>
      <c r="G102" s="2" t="str">
        <f>IF(COUNT($A102)=0,"",IF(E102="","--",IF(E102="3E","3E",LOOKUP(E102/G$2,{0,0.4,0.45,0.5,0.55,0.6,0.65,0.7,0.75,0.8,1},{0,2,2.25,2.5,2.75,3,3.25,3.5,3.75,4}))))</f>
        <v/>
      </c>
      <c r="H102" s="3" t="str">
        <f>IF(COUNT($A102)=0,"",IF($A102&lt;&gt;DRAFT!$B104,"ERR",IF(DRAFT!AA104="3E","3E",IF(COUNT(DRAFT!W104,DRAFT!AA104)&gt;0,DRAFT!AB104,""))))</f>
        <v/>
      </c>
      <c r="I102" s="3" t="str">
        <f>IF(COUNT($A102)=0,"",IF(H102="3E","3E",IF(H102="","I",LOOKUP(H102/J$2,{0,0.4,0.45,0.5,0.55,0.6,0.65,0.7,0.75,0.8,1},{"F","D","C","C+","B-","B","B+","A-","A","A+"}))))</f>
        <v/>
      </c>
      <c r="J102" s="2" t="str">
        <f>IF(COUNT($A102)=0,"",IF(H102="","--",IF(H102="3E","3E",LOOKUP(H102/J$2,{0,0.4,0.45,0.5,0.55,0.6,0.65,0.7,0.75,0.8,1},{0,2,2.25,2.5,2.75,3,3.25,3.5,3.75,4}))))</f>
        <v/>
      </c>
      <c r="K102" s="3" t="str">
        <f>IF(COUNT($A102)=0,"",IF($A102&lt;&gt;DRAFT!$B104,"ERR",IF(DRAFT!AJ104="3E","3E",IF(COUNT(DRAFT!AF104,DRAFT!AJ104)&gt;0,DRAFT!AK104,""))))</f>
        <v/>
      </c>
      <c r="L102" s="3" t="str">
        <f>IF(COUNT($A102)=0,"",IF(K102="3E","3E",IF(K102="","I",LOOKUP(K102/M$2,{0,0.4,0.45,0.5,0.55,0.6,0.65,0.7,0.75,0.8,1},{"F","D","C","C+","B-","B","B+","A-","A","A+"}))))</f>
        <v/>
      </c>
      <c r="M102" s="2" t="str">
        <f>IF(COUNT($A102)=0,"",IF(K102="","--",IF(K102="3E","3E",LOOKUP(K102/M$2,{0,0.4,0.45,0.5,0.55,0.6,0.65,0.7,0.75,0.8,1},{0,2,2.25,2.5,2.75,3,3.25,3.5,3.75,4}))))</f>
        <v/>
      </c>
      <c r="N102" s="3" t="str">
        <f>IF(COUNT($A102)=0,"",IF($A102&lt;&gt;DRAFT!$B104,"ERR",IF(DRAFT!AS104="3E","3E",IF(COUNT(DRAFT!AO104,DRAFT!AS104)&gt;0,DRAFT!AT104,""))))</f>
        <v/>
      </c>
      <c r="O102" s="3" t="str">
        <f>IF(COUNT($A102)=0,"",IF(N102="3E","3E",IF(N102="","I",LOOKUP(N102/P$2,{0,0.4,0.45,0.5,0.55,0.6,0.65,0.7,0.75,0.8,1},{"F","D","C","C+","B-","B","B+","A-","A","A+"}))))</f>
        <v/>
      </c>
      <c r="P102" s="2" t="str">
        <f>IF(COUNT($A102)=0,"",IF(N102="","--",IF(N102="3E","3E",LOOKUP(N102/P$2,{0,0.4,0.45,0.5,0.55,0.6,0.65,0.7,0.75,0.8,1},{0,2,2.25,2.5,2.75,3,3.25,3.5,3.75,4}))))</f>
        <v/>
      </c>
      <c r="Q102" s="3" t="str">
        <f>IF(COUNT($A102)=0,"",IF($A102&lt;&gt;DRAFT!$B104,"ERR",IF(DRAFT!BB104="3E","3E",IF(COUNT(DRAFT!AX104,DRAFT!BB104)&gt;0,DRAFT!BC104,""))))</f>
        <v/>
      </c>
      <c r="R102" s="3" t="str">
        <f>IF(COUNT($A102)=0,"",IF(Q102="3E","3E",IF(Q102="","I",LOOKUP(Q102/S$2,{0,0.4,0.45,0.5,0.55,0.6,0.65,0.7,0.75,0.8,1},{"F","D","C","C+","B-","B","B+","A-","A","A+"}))))</f>
        <v/>
      </c>
      <c r="S102" s="2" t="str">
        <f>IF(COUNT($A102)=0,"",IF(Q102="","--",IF(Q102="3E","3E",LOOKUP(Q102/S$2,{0,0.4,0.45,0.5,0.55,0.6,0.65,0.7,0.75,0.8,1},{0,2,2.25,2.5,2.75,3,3.25,3.5,3.75,4}))))</f>
        <v/>
      </c>
      <c r="T102" s="3" t="str">
        <f>IF(COUNT($A102)=0,"",IF($A102&lt;&gt;DRAFT!$B104,"ERR",IF(DRAFT!BK104="3E","3E",IF(COUNT(DRAFT!BG104,DRAFT!BK104)&gt;0,DRAFT!BL104,""))))</f>
        <v/>
      </c>
      <c r="U102" s="3" t="str">
        <f>IF(COUNT($A102)=0,"",IF(T102="3E","3E",IF(T102="","I",LOOKUP(T102/V$2,{0,0.4,0.45,0.5,0.55,0.6,0.65,0.7,0.75,0.8,1},{"F","D","C","C+","B-","B","B+","A-","A","A+"}))))</f>
        <v/>
      </c>
      <c r="V102" s="2" t="str">
        <f>IF(COUNT($A102)=0,"",IF(T102="","--",IF(T102="3E","3E",LOOKUP(T102/V$2,{0,0.4,0.45,0.5,0.55,0.6,0.65,0.7,0.75,0.8,1},{0,2,2.25,2.5,2.75,3,3.25,3.5,3.75,4}))))</f>
        <v/>
      </c>
      <c r="W102" s="3" t="str">
        <f>IF(COUNT($A102)=0,"",IF($A102&lt;&gt;DRAFT!$B104,"ERR",IF(DRAFT!BT104="3E","3E",IF(COUNT(DRAFT!BP104,DRAFT!BT104)&gt;0,DRAFT!BU104,""))))</f>
        <v/>
      </c>
      <c r="X102" s="3" t="str">
        <f>IF(COUNT($A102)=0,"",IF(W102="3E","3E",IF(W102="","I",LOOKUP(W102/Y$2,{0,0.4,0.45,0.5,0.55,0.6,0.65,0.7,0.75,0.8,1},{"F","D","C","C+","B-","B","B+","A-","A","A+"}))))</f>
        <v/>
      </c>
      <c r="Y102" s="2" t="str">
        <f>IF(COUNT($A102)=0,"",IF(W102="","--",IF(W102="3E","3E",LOOKUP(W102/Y$2,{0,0.4,0.45,0.5,0.55,0.6,0.65,0.7,0.75,0.8,1},{0,2,2.25,2.5,2.75,3,3.25,3.5,3.75,4}))))</f>
        <v/>
      </c>
      <c r="Z102" s="3" t="str">
        <f>IF(COUNT($A102)=0,"",IF($A102&lt;&gt;DRAFT!$B104,"ERR",IF(DRAFT!CC104="3E","3E",IF(COUNT(DRAFT!BY104,DRAFT!CC104)&gt;0,DRAFT!CD104,""))))</f>
        <v/>
      </c>
      <c r="AA102" s="3" t="str">
        <f>IF(COUNT($A102)=0,"",IF(Z102="3E","3E",IF(Z102="","I",LOOKUP(Z102/AB$2,{0,0.4,0.45,0.5,0.55,0.6,0.65,0.7,0.75,0.8,1},{"F","D","C","C+","B-","B","B+","A-","A","A+"}))))</f>
        <v/>
      </c>
      <c r="AB102" s="2" t="str">
        <f>IF(COUNT($A102)=0,"",IF(Z102="","--",IF(Z102="3E","3E",LOOKUP(Z102/AB$2,{0,0.4,0.45,0.5,0.55,0.6,0.65,0.7,0.75,0.8,1},{0,2,2.25,2.5,2.75,3,3.25,3.5,3.75,4}))))</f>
        <v/>
      </c>
      <c r="AC102" s="3" t="str">
        <f>IF(COUNT($A102)=0,"",IF($A102&lt;&gt;DRAFT!$B104,"ERR",IF(DRAFT!CF104&gt;0,DRAFT!CF104,"")))</f>
        <v/>
      </c>
      <c r="AD102" s="3" t="str">
        <f>IF(COUNT($A102)=0,"",IF(AC102="3E","3E",IF(AC102="","I",LOOKUP(AC102/AE$2,{0,0.4,0.45,0.5,0.55,0.6,0.65,0.7,0.75,0.8,1},{"F","D","C","C+","B-","B","B+","A-","A","A+"}))))</f>
        <v/>
      </c>
      <c r="AE102" s="2" t="str">
        <f>IF(COUNT($A102)=0,"",IF(AC102="","--",IF(AC102="3E","3E",LOOKUP(AC102/AE$2,{0,0.4,0.45,0.5,0.55,0.6,0.65,0.7,0.75,0.8,1},{0,2,2.25,2.5,2.75,3,3.25,3.5,3.75,4}))))</f>
        <v/>
      </c>
      <c r="AF102" s="3" t="str">
        <f>IF($A102&lt;&gt;DRAFT!$B104,"ERR",IF(OR(COUNT($A102)=0,COUNT(DRAFT!CI104:CK104,DRAFT!CM104:CO104)=0),"",CEILING(SUM(DRAFT!CL104,DRAFT!CP104),1)))</f>
        <v/>
      </c>
      <c r="AG102" s="3" t="str">
        <f>IF(COUNT($A102)=0,"",IF(AF102="3E","3E",IF(AF102="","I",LOOKUP(AF102/AH$2,{0,0.4,0.45,0.5,0.55,0.6,0.65,0.7,0.75,0.8,1},{"F","D","C","C+","B-","B","B+","A-","A","A+"}))))</f>
        <v/>
      </c>
      <c r="AH102" s="2" t="str">
        <f>IF(COUNT($A102)=0,"",IF(AF102="","--",IF(AF102="3E","3E",LOOKUP(AF102/AH$2,{0,0.4,0.45,0.5,0.55,0.6,0.65,0.7,0.75,0.8,1},{0,2,2.25,2.5,2.75,3,3.25,3.5,3.75,4}))))</f>
        <v/>
      </c>
      <c r="AI102" s="11" t="str">
        <f>IF(OR(COUNT($A102)=0,COUNT(B102:AH102)=0),"",IF(COUNTIF(B102:AH102,"3E")&gt;0,"3E",IF(DRAFT!$A104="R",TRUNC(SUMPRODUCT(RGP,RCP)/TCP,3),TRUNC((SUMPRODUCT(--(IMDGP&gt;0)*IMDGP,IMCP)+CEILING(DRAFT!$CQ104*42,0.25))/TCP,3))))</f>
        <v/>
      </c>
      <c r="AJ102" s="3" t="str">
        <f>IF(OR(COUNT($A102)=0,COUNT(B102:AH102)=0),"",IF(COUNTIF(B102:AH102,"3E")&gt;0,"3E",IF(DRAFT!$A104="R",SUMPRODUCT(--(RGP&gt;=2),RCP),SUMPRODUCT(--(IMDGP&gt;0),--(IMGP=0),IMCP)+DRAFT!$CR104)))</f>
        <v/>
      </c>
      <c r="AK102" s="3" t="str">
        <f>IF(OR(COUNT($A102)=0,COUNT(B102:AH102)=0),"",IF(COUNTIF(B102:AJ102,"3E")&gt;0,"3E",IF(AND(DRAFT!$A104="IM",OR($AI102&gt;DRAFT!$CQ104,$AJ102&gt;DRAFT!$CR104)),"IMPROVED",IF(AND(DRAFT!$A104="IM",$AI102&lt;=DRAFT!$CQ104,$AJ102&lt;=DRAFT!$CR104),"NOT IMPROVED",IF(AND(AH102&gt;=2,AI102&gt;=2,AJ102&gt;=30),"PASS","FAIL")))))</f>
        <v/>
      </c>
      <c r="AL102" s="3" t="str">
        <f t="shared" si="2"/>
        <v/>
      </c>
      <c r="AM102" s="3" t="str">
        <f t="shared" si="3"/>
        <v/>
      </c>
    </row>
    <row r="103" spans="1:39" ht="18.95" customHeight="1" x14ac:dyDescent="0.25">
      <c r="A103" s="4" t="str">
        <f>IF(DRAFT!$B105="","",DRAFT!$B105)</f>
        <v/>
      </c>
      <c r="B103" s="3" t="str">
        <f>IF(COUNT($A103)=0,"",IF($A103&lt;&gt;DRAFT!$B105,"ERR",IF(DRAFT!I105="3E","3E",IF(COUNT(DRAFT!E105,DRAFT!I105)&gt;0,DRAFT!J105,""))))</f>
        <v/>
      </c>
      <c r="C103" s="3" t="str">
        <f>IF(COUNT($A103)=0,"",IF(B103="3E","3E",IF(B103="","I",LOOKUP(B103/D$2,{0,0.4,0.45,0.5,0.55,0.6,0.65,0.7,0.75,0.8,1},{"F","D","C","C+","B-","B","B+","A-","A","A+"}))))</f>
        <v/>
      </c>
      <c r="D103" s="2" t="str">
        <f>IF(COUNT($A103)=0,"",IF(B103="","--",IF(B103="3E","3E",LOOKUP(B103/D$2,{0,0.4,0.45,0.5,0.55,0.6,0.65,0.7,0.75,0.8,1},{0,2,2.25,2.5,2.75,3,3.25,3.5,3.75,4}))))</f>
        <v/>
      </c>
      <c r="E103" s="3" t="str">
        <f>IF(COUNT($A103)=0,"",IF($A103&lt;&gt;DRAFT!$B105,"ERR",IF(DRAFT!R105="3E","3E",IF(COUNT(DRAFT!N105,DRAFT!R105)&gt;0,DRAFT!S105,""))))</f>
        <v/>
      </c>
      <c r="F103" s="3" t="str">
        <f>IF(COUNT($A103)=0,"",IF(E103="3E","3E",IF(E103="","I",LOOKUP(E103/G$2,{0,0.4,0.45,0.5,0.55,0.6,0.65,0.7,0.75,0.8,1},{"F","D","C","C+","B-","B","B+","A-","A","A+"}))))</f>
        <v/>
      </c>
      <c r="G103" s="2" t="str">
        <f>IF(COUNT($A103)=0,"",IF(E103="","--",IF(E103="3E","3E",LOOKUP(E103/G$2,{0,0.4,0.45,0.5,0.55,0.6,0.65,0.7,0.75,0.8,1},{0,2,2.25,2.5,2.75,3,3.25,3.5,3.75,4}))))</f>
        <v/>
      </c>
      <c r="H103" s="3" t="str">
        <f>IF(COUNT($A103)=0,"",IF($A103&lt;&gt;DRAFT!$B105,"ERR",IF(DRAFT!AA105="3E","3E",IF(COUNT(DRAFT!W105,DRAFT!AA105)&gt;0,DRAFT!AB105,""))))</f>
        <v/>
      </c>
      <c r="I103" s="3" t="str">
        <f>IF(COUNT($A103)=0,"",IF(H103="3E","3E",IF(H103="","I",LOOKUP(H103/J$2,{0,0.4,0.45,0.5,0.55,0.6,0.65,0.7,0.75,0.8,1},{"F","D","C","C+","B-","B","B+","A-","A","A+"}))))</f>
        <v/>
      </c>
      <c r="J103" s="2" t="str">
        <f>IF(COUNT($A103)=0,"",IF(H103="","--",IF(H103="3E","3E",LOOKUP(H103/J$2,{0,0.4,0.45,0.5,0.55,0.6,0.65,0.7,0.75,0.8,1},{0,2,2.25,2.5,2.75,3,3.25,3.5,3.75,4}))))</f>
        <v/>
      </c>
      <c r="K103" s="3" t="str">
        <f>IF(COUNT($A103)=0,"",IF($A103&lt;&gt;DRAFT!$B105,"ERR",IF(DRAFT!AJ105="3E","3E",IF(COUNT(DRAFT!AF105,DRAFT!AJ105)&gt;0,DRAFT!AK105,""))))</f>
        <v/>
      </c>
      <c r="L103" s="3" t="str">
        <f>IF(COUNT($A103)=0,"",IF(K103="3E","3E",IF(K103="","I",LOOKUP(K103/M$2,{0,0.4,0.45,0.5,0.55,0.6,0.65,0.7,0.75,0.8,1},{"F","D","C","C+","B-","B","B+","A-","A","A+"}))))</f>
        <v/>
      </c>
      <c r="M103" s="2" t="str">
        <f>IF(COUNT($A103)=0,"",IF(K103="","--",IF(K103="3E","3E",LOOKUP(K103/M$2,{0,0.4,0.45,0.5,0.55,0.6,0.65,0.7,0.75,0.8,1},{0,2,2.25,2.5,2.75,3,3.25,3.5,3.75,4}))))</f>
        <v/>
      </c>
      <c r="N103" s="3" t="str">
        <f>IF(COUNT($A103)=0,"",IF($A103&lt;&gt;DRAFT!$B105,"ERR",IF(DRAFT!AS105="3E","3E",IF(COUNT(DRAFT!AO105,DRAFT!AS105)&gt;0,DRAFT!AT105,""))))</f>
        <v/>
      </c>
      <c r="O103" s="3" t="str">
        <f>IF(COUNT($A103)=0,"",IF(N103="3E","3E",IF(N103="","I",LOOKUP(N103/P$2,{0,0.4,0.45,0.5,0.55,0.6,0.65,0.7,0.75,0.8,1},{"F","D","C","C+","B-","B","B+","A-","A","A+"}))))</f>
        <v/>
      </c>
      <c r="P103" s="2" t="str">
        <f>IF(COUNT($A103)=0,"",IF(N103="","--",IF(N103="3E","3E",LOOKUP(N103/P$2,{0,0.4,0.45,0.5,0.55,0.6,0.65,0.7,0.75,0.8,1},{0,2,2.25,2.5,2.75,3,3.25,3.5,3.75,4}))))</f>
        <v/>
      </c>
      <c r="Q103" s="3" t="str">
        <f>IF(COUNT($A103)=0,"",IF($A103&lt;&gt;DRAFT!$B105,"ERR",IF(DRAFT!BB105="3E","3E",IF(COUNT(DRAFT!AX105,DRAFT!BB105)&gt;0,DRAFT!BC105,""))))</f>
        <v/>
      </c>
      <c r="R103" s="3" t="str">
        <f>IF(COUNT($A103)=0,"",IF(Q103="3E","3E",IF(Q103="","I",LOOKUP(Q103/S$2,{0,0.4,0.45,0.5,0.55,0.6,0.65,0.7,0.75,0.8,1},{"F","D","C","C+","B-","B","B+","A-","A","A+"}))))</f>
        <v/>
      </c>
      <c r="S103" s="2" t="str">
        <f>IF(COUNT($A103)=0,"",IF(Q103="","--",IF(Q103="3E","3E",LOOKUP(Q103/S$2,{0,0.4,0.45,0.5,0.55,0.6,0.65,0.7,0.75,0.8,1},{0,2,2.25,2.5,2.75,3,3.25,3.5,3.75,4}))))</f>
        <v/>
      </c>
      <c r="T103" s="3" t="str">
        <f>IF(COUNT($A103)=0,"",IF($A103&lt;&gt;DRAFT!$B105,"ERR",IF(DRAFT!BK105="3E","3E",IF(COUNT(DRAFT!BG105,DRAFT!BK105)&gt;0,DRAFT!BL105,""))))</f>
        <v/>
      </c>
      <c r="U103" s="3" t="str">
        <f>IF(COUNT($A103)=0,"",IF(T103="3E","3E",IF(T103="","I",LOOKUP(T103/V$2,{0,0.4,0.45,0.5,0.55,0.6,0.65,0.7,0.75,0.8,1},{"F","D","C","C+","B-","B","B+","A-","A","A+"}))))</f>
        <v/>
      </c>
      <c r="V103" s="2" t="str">
        <f>IF(COUNT($A103)=0,"",IF(T103="","--",IF(T103="3E","3E",LOOKUP(T103/V$2,{0,0.4,0.45,0.5,0.55,0.6,0.65,0.7,0.75,0.8,1},{0,2,2.25,2.5,2.75,3,3.25,3.5,3.75,4}))))</f>
        <v/>
      </c>
      <c r="W103" s="3" t="str">
        <f>IF(COUNT($A103)=0,"",IF($A103&lt;&gt;DRAFT!$B105,"ERR",IF(DRAFT!BT105="3E","3E",IF(COUNT(DRAFT!BP105,DRAFT!BT105)&gt;0,DRAFT!BU105,""))))</f>
        <v/>
      </c>
      <c r="X103" s="3" t="str">
        <f>IF(COUNT($A103)=0,"",IF(W103="3E","3E",IF(W103="","I",LOOKUP(W103/Y$2,{0,0.4,0.45,0.5,0.55,0.6,0.65,0.7,0.75,0.8,1},{"F","D","C","C+","B-","B","B+","A-","A","A+"}))))</f>
        <v/>
      </c>
      <c r="Y103" s="2" t="str">
        <f>IF(COUNT($A103)=0,"",IF(W103="","--",IF(W103="3E","3E",LOOKUP(W103/Y$2,{0,0.4,0.45,0.5,0.55,0.6,0.65,0.7,0.75,0.8,1},{0,2,2.25,2.5,2.75,3,3.25,3.5,3.75,4}))))</f>
        <v/>
      </c>
      <c r="Z103" s="3" t="str">
        <f>IF(COUNT($A103)=0,"",IF($A103&lt;&gt;DRAFT!$B105,"ERR",IF(DRAFT!CC105="3E","3E",IF(COUNT(DRAFT!BY105,DRAFT!CC105)&gt;0,DRAFT!CD105,""))))</f>
        <v/>
      </c>
      <c r="AA103" s="3" t="str">
        <f>IF(COUNT($A103)=0,"",IF(Z103="3E","3E",IF(Z103="","I",LOOKUP(Z103/AB$2,{0,0.4,0.45,0.5,0.55,0.6,0.65,0.7,0.75,0.8,1},{"F","D","C","C+","B-","B","B+","A-","A","A+"}))))</f>
        <v/>
      </c>
      <c r="AB103" s="2" t="str">
        <f>IF(COUNT($A103)=0,"",IF(Z103="","--",IF(Z103="3E","3E",LOOKUP(Z103/AB$2,{0,0.4,0.45,0.5,0.55,0.6,0.65,0.7,0.75,0.8,1},{0,2,2.25,2.5,2.75,3,3.25,3.5,3.75,4}))))</f>
        <v/>
      </c>
      <c r="AC103" s="3" t="str">
        <f>IF(COUNT($A103)=0,"",IF($A103&lt;&gt;DRAFT!$B105,"ERR",IF(DRAFT!CF105&gt;0,DRAFT!CF105,"")))</f>
        <v/>
      </c>
      <c r="AD103" s="3" t="str">
        <f>IF(COUNT($A103)=0,"",IF(AC103="3E","3E",IF(AC103="","I",LOOKUP(AC103/AE$2,{0,0.4,0.45,0.5,0.55,0.6,0.65,0.7,0.75,0.8,1},{"F","D","C","C+","B-","B","B+","A-","A","A+"}))))</f>
        <v/>
      </c>
      <c r="AE103" s="2" t="str">
        <f>IF(COUNT($A103)=0,"",IF(AC103="","--",IF(AC103="3E","3E",LOOKUP(AC103/AE$2,{0,0.4,0.45,0.5,0.55,0.6,0.65,0.7,0.75,0.8,1},{0,2,2.25,2.5,2.75,3,3.25,3.5,3.75,4}))))</f>
        <v/>
      </c>
      <c r="AF103" s="3" t="str">
        <f>IF($A103&lt;&gt;DRAFT!$B105,"ERR",IF(OR(COUNT($A103)=0,COUNT(DRAFT!CI105:CK105,DRAFT!CM105:CO105)=0),"",CEILING(SUM(DRAFT!CL105,DRAFT!CP105),1)))</f>
        <v/>
      </c>
      <c r="AG103" s="3" t="str">
        <f>IF(COUNT($A103)=0,"",IF(AF103="3E","3E",IF(AF103="","I",LOOKUP(AF103/AH$2,{0,0.4,0.45,0.5,0.55,0.6,0.65,0.7,0.75,0.8,1},{"F","D","C","C+","B-","B","B+","A-","A","A+"}))))</f>
        <v/>
      </c>
      <c r="AH103" s="2" t="str">
        <f>IF(COUNT($A103)=0,"",IF(AF103="","--",IF(AF103="3E","3E",LOOKUP(AF103/AH$2,{0,0.4,0.45,0.5,0.55,0.6,0.65,0.7,0.75,0.8,1},{0,2,2.25,2.5,2.75,3,3.25,3.5,3.75,4}))))</f>
        <v/>
      </c>
      <c r="AI103" s="11" t="str">
        <f>IF(OR(COUNT($A103)=0,COUNT(B103:AH103)=0),"",IF(COUNTIF(B103:AH103,"3E")&gt;0,"3E",IF(DRAFT!$A105="R",TRUNC(SUMPRODUCT(RGP,RCP)/TCP,3),TRUNC((SUMPRODUCT(--(IMDGP&gt;0)*IMDGP,IMCP)+CEILING(DRAFT!$CQ105*42,0.25))/TCP,3))))</f>
        <v/>
      </c>
      <c r="AJ103" s="3" t="str">
        <f>IF(OR(COUNT($A103)=0,COUNT(B103:AH103)=0),"",IF(COUNTIF(B103:AH103,"3E")&gt;0,"3E",IF(DRAFT!$A105="R",SUMPRODUCT(--(RGP&gt;=2),RCP),SUMPRODUCT(--(IMDGP&gt;0),--(IMGP=0),IMCP)+DRAFT!$CR105)))</f>
        <v/>
      </c>
      <c r="AK103" s="3" t="str">
        <f>IF(OR(COUNT($A103)=0,COUNT(B103:AH103)=0),"",IF(COUNTIF(B103:AJ103,"3E")&gt;0,"3E",IF(AND(DRAFT!$A105="IM",OR($AI103&gt;DRAFT!$CQ105,$AJ103&gt;DRAFT!$CR105)),"IMPROVED",IF(AND(DRAFT!$A105="IM",$AI103&lt;=DRAFT!$CQ105,$AJ103&lt;=DRAFT!$CR105),"NOT IMPROVED",IF(AND(AH103&gt;=2,AI103&gt;=2,AJ103&gt;=30),"PASS","FAIL")))))</f>
        <v/>
      </c>
      <c r="AL103" s="3" t="str">
        <f t="shared" si="2"/>
        <v/>
      </c>
      <c r="AM103" s="3" t="str">
        <f t="shared" si="3"/>
        <v/>
      </c>
    </row>
    <row r="104" spans="1:39" ht="18.95" customHeight="1" x14ac:dyDescent="0.25">
      <c r="A104" s="4" t="str">
        <f>IF(DRAFT!$B106="","",DRAFT!$B106)</f>
        <v/>
      </c>
      <c r="B104" s="3" t="str">
        <f>IF(COUNT($A104)=0,"",IF($A104&lt;&gt;DRAFT!$B106,"ERR",IF(DRAFT!I106="3E","3E",IF(COUNT(DRAFT!E106,DRAFT!I106)&gt;0,DRAFT!J106,""))))</f>
        <v/>
      </c>
      <c r="C104" s="3" t="str">
        <f>IF(COUNT($A104)=0,"",IF(B104="3E","3E",IF(B104="","I",LOOKUP(B104/D$2,{0,0.4,0.45,0.5,0.55,0.6,0.65,0.7,0.75,0.8,1},{"F","D","C","C+","B-","B","B+","A-","A","A+"}))))</f>
        <v/>
      </c>
      <c r="D104" s="2" t="str">
        <f>IF(COUNT($A104)=0,"",IF(B104="","--",IF(B104="3E","3E",LOOKUP(B104/D$2,{0,0.4,0.45,0.5,0.55,0.6,0.65,0.7,0.75,0.8,1},{0,2,2.25,2.5,2.75,3,3.25,3.5,3.75,4}))))</f>
        <v/>
      </c>
      <c r="E104" s="3" t="str">
        <f>IF(COUNT($A104)=0,"",IF($A104&lt;&gt;DRAFT!$B106,"ERR",IF(DRAFT!R106="3E","3E",IF(COUNT(DRAFT!N106,DRAFT!R106)&gt;0,DRAFT!S106,""))))</f>
        <v/>
      </c>
      <c r="F104" s="3" t="str">
        <f>IF(COUNT($A104)=0,"",IF(E104="3E","3E",IF(E104="","I",LOOKUP(E104/G$2,{0,0.4,0.45,0.5,0.55,0.6,0.65,0.7,0.75,0.8,1},{"F","D","C","C+","B-","B","B+","A-","A","A+"}))))</f>
        <v/>
      </c>
      <c r="G104" s="2" t="str">
        <f>IF(COUNT($A104)=0,"",IF(E104="","--",IF(E104="3E","3E",LOOKUP(E104/G$2,{0,0.4,0.45,0.5,0.55,0.6,0.65,0.7,0.75,0.8,1},{0,2,2.25,2.5,2.75,3,3.25,3.5,3.75,4}))))</f>
        <v/>
      </c>
      <c r="H104" s="3" t="str">
        <f>IF(COUNT($A104)=0,"",IF($A104&lt;&gt;DRAFT!$B106,"ERR",IF(DRAFT!AA106="3E","3E",IF(COUNT(DRAFT!W106,DRAFT!AA106)&gt;0,DRAFT!AB106,""))))</f>
        <v/>
      </c>
      <c r="I104" s="3" t="str">
        <f>IF(COUNT($A104)=0,"",IF(H104="3E","3E",IF(H104="","I",LOOKUP(H104/J$2,{0,0.4,0.45,0.5,0.55,0.6,0.65,0.7,0.75,0.8,1},{"F","D","C","C+","B-","B","B+","A-","A","A+"}))))</f>
        <v/>
      </c>
      <c r="J104" s="2" t="str">
        <f>IF(COUNT($A104)=0,"",IF(H104="","--",IF(H104="3E","3E",LOOKUP(H104/J$2,{0,0.4,0.45,0.5,0.55,0.6,0.65,0.7,0.75,0.8,1},{0,2,2.25,2.5,2.75,3,3.25,3.5,3.75,4}))))</f>
        <v/>
      </c>
      <c r="K104" s="3" t="str">
        <f>IF(COUNT($A104)=0,"",IF($A104&lt;&gt;DRAFT!$B106,"ERR",IF(DRAFT!AJ106="3E","3E",IF(COUNT(DRAFT!AF106,DRAFT!AJ106)&gt;0,DRAFT!AK106,""))))</f>
        <v/>
      </c>
      <c r="L104" s="3" t="str">
        <f>IF(COUNT($A104)=0,"",IF(K104="3E","3E",IF(K104="","I",LOOKUP(K104/M$2,{0,0.4,0.45,0.5,0.55,0.6,0.65,0.7,0.75,0.8,1},{"F","D","C","C+","B-","B","B+","A-","A","A+"}))))</f>
        <v/>
      </c>
      <c r="M104" s="2" t="str">
        <f>IF(COUNT($A104)=0,"",IF(K104="","--",IF(K104="3E","3E",LOOKUP(K104/M$2,{0,0.4,0.45,0.5,0.55,0.6,0.65,0.7,0.75,0.8,1},{0,2,2.25,2.5,2.75,3,3.25,3.5,3.75,4}))))</f>
        <v/>
      </c>
      <c r="N104" s="3" t="str">
        <f>IF(COUNT($A104)=0,"",IF($A104&lt;&gt;DRAFT!$B106,"ERR",IF(DRAFT!AS106="3E","3E",IF(COUNT(DRAFT!AO106,DRAFT!AS106)&gt;0,DRAFT!AT106,""))))</f>
        <v/>
      </c>
      <c r="O104" s="3" t="str">
        <f>IF(COUNT($A104)=0,"",IF(N104="3E","3E",IF(N104="","I",LOOKUP(N104/P$2,{0,0.4,0.45,0.5,0.55,0.6,0.65,0.7,0.75,0.8,1},{"F","D","C","C+","B-","B","B+","A-","A","A+"}))))</f>
        <v/>
      </c>
      <c r="P104" s="2" t="str">
        <f>IF(COUNT($A104)=0,"",IF(N104="","--",IF(N104="3E","3E",LOOKUP(N104/P$2,{0,0.4,0.45,0.5,0.55,0.6,0.65,0.7,0.75,0.8,1},{0,2,2.25,2.5,2.75,3,3.25,3.5,3.75,4}))))</f>
        <v/>
      </c>
      <c r="Q104" s="3" t="str">
        <f>IF(COUNT($A104)=0,"",IF($A104&lt;&gt;DRAFT!$B106,"ERR",IF(DRAFT!BB106="3E","3E",IF(COUNT(DRAFT!AX106,DRAFT!BB106)&gt;0,DRAFT!BC106,""))))</f>
        <v/>
      </c>
      <c r="R104" s="3" t="str">
        <f>IF(COUNT($A104)=0,"",IF(Q104="3E","3E",IF(Q104="","I",LOOKUP(Q104/S$2,{0,0.4,0.45,0.5,0.55,0.6,0.65,0.7,0.75,0.8,1},{"F","D","C","C+","B-","B","B+","A-","A","A+"}))))</f>
        <v/>
      </c>
      <c r="S104" s="2" t="str">
        <f>IF(COUNT($A104)=0,"",IF(Q104="","--",IF(Q104="3E","3E",LOOKUP(Q104/S$2,{0,0.4,0.45,0.5,0.55,0.6,0.65,0.7,0.75,0.8,1},{0,2,2.25,2.5,2.75,3,3.25,3.5,3.75,4}))))</f>
        <v/>
      </c>
      <c r="T104" s="3" t="str">
        <f>IF(COUNT($A104)=0,"",IF($A104&lt;&gt;DRAFT!$B106,"ERR",IF(DRAFT!BK106="3E","3E",IF(COUNT(DRAFT!BG106,DRAFT!BK106)&gt;0,DRAFT!BL106,""))))</f>
        <v/>
      </c>
      <c r="U104" s="3" t="str">
        <f>IF(COUNT($A104)=0,"",IF(T104="3E","3E",IF(T104="","I",LOOKUP(T104/V$2,{0,0.4,0.45,0.5,0.55,0.6,0.65,0.7,0.75,0.8,1},{"F","D","C","C+","B-","B","B+","A-","A","A+"}))))</f>
        <v/>
      </c>
      <c r="V104" s="2" t="str">
        <f>IF(COUNT($A104)=0,"",IF(T104="","--",IF(T104="3E","3E",LOOKUP(T104/V$2,{0,0.4,0.45,0.5,0.55,0.6,0.65,0.7,0.75,0.8,1},{0,2,2.25,2.5,2.75,3,3.25,3.5,3.75,4}))))</f>
        <v/>
      </c>
      <c r="W104" s="3" t="str">
        <f>IF(COUNT($A104)=0,"",IF($A104&lt;&gt;DRAFT!$B106,"ERR",IF(DRAFT!BT106="3E","3E",IF(COUNT(DRAFT!BP106,DRAFT!BT106)&gt;0,DRAFT!BU106,""))))</f>
        <v/>
      </c>
      <c r="X104" s="3" t="str">
        <f>IF(COUNT($A104)=0,"",IF(W104="3E","3E",IF(W104="","I",LOOKUP(W104/Y$2,{0,0.4,0.45,0.5,0.55,0.6,0.65,0.7,0.75,0.8,1},{"F","D","C","C+","B-","B","B+","A-","A","A+"}))))</f>
        <v/>
      </c>
      <c r="Y104" s="2" t="str">
        <f>IF(COUNT($A104)=0,"",IF(W104="","--",IF(W104="3E","3E",LOOKUP(W104/Y$2,{0,0.4,0.45,0.5,0.55,0.6,0.65,0.7,0.75,0.8,1},{0,2,2.25,2.5,2.75,3,3.25,3.5,3.75,4}))))</f>
        <v/>
      </c>
      <c r="Z104" s="3" t="str">
        <f>IF(COUNT($A104)=0,"",IF($A104&lt;&gt;DRAFT!$B106,"ERR",IF(DRAFT!CC106="3E","3E",IF(COUNT(DRAFT!BY106,DRAFT!CC106)&gt;0,DRAFT!CD106,""))))</f>
        <v/>
      </c>
      <c r="AA104" s="3" t="str">
        <f>IF(COUNT($A104)=0,"",IF(Z104="3E","3E",IF(Z104="","I",LOOKUP(Z104/AB$2,{0,0.4,0.45,0.5,0.55,0.6,0.65,0.7,0.75,0.8,1},{"F","D","C","C+","B-","B","B+","A-","A","A+"}))))</f>
        <v/>
      </c>
      <c r="AB104" s="2" t="str">
        <f>IF(COUNT($A104)=0,"",IF(Z104="","--",IF(Z104="3E","3E",LOOKUP(Z104/AB$2,{0,0.4,0.45,0.5,0.55,0.6,0.65,0.7,0.75,0.8,1},{0,2,2.25,2.5,2.75,3,3.25,3.5,3.75,4}))))</f>
        <v/>
      </c>
      <c r="AC104" s="3" t="str">
        <f>IF(COUNT($A104)=0,"",IF($A104&lt;&gt;DRAFT!$B106,"ERR",IF(DRAFT!CF106&gt;0,DRAFT!CF106,"")))</f>
        <v/>
      </c>
      <c r="AD104" s="3" t="str">
        <f>IF(COUNT($A104)=0,"",IF(AC104="3E","3E",IF(AC104="","I",LOOKUP(AC104/AE$2,{0,0.4,0.45,0.5,0.55,0.6,0.65,0.7,0.75,0.8,1},{"F","D","C","C+","B-","B","B+","A-","A","A+"}))))</f>
        <v/>
      </c>
      <c r="AE104" s="2" t="str">
        <f>IF(COUNT($A104)=0,"",IF(AC104="","--",IF(AC104="3E","3E",LOOKUP(AC104/AE$2,{0,0.4,0.45,0.5,0.55,0.6,0.65,0.7,0.75,0.8,1},{0,2,2.25,2.5,2.75,3,3.25,3.5,3.75,4}))))</f>
        <v/>
      </c>
      <c r="AF104" s="3" t="str">
        <f>IF($A104&lt;&gt;DRAFT!$B106,"ERR",IF(OR(COUNT($A104)=0,COUNT(DRAFT!CI106:CK106,DRAFT!CM106:CO106)=0),"",CEILING(SUM(DRAFT!CL106,DRAFT!CP106),1)))</f>
        <v/>
      </c>
      <c r="AG104" s="3" t="str">
        <f>IF(COUNT($A104)=0,"",IF(AF104="3E","3E",IF(AF104="","I",LOOKUP(AF104/AH$2,{0,0.4,0.45,0.5,0.55,0.6,0.65,0.7,0.75,0.8,1},{"F","D","C","C+","B-","B","B+","A-","A","A+"}))))</f>
        <v/>
      </c>
      <c r="AH104" s="2" t="str">
        <f>IF(COUNT($A104)=0,"",IF(AF104="","--",IF(AF104="3E","3E",LOOKUP(AF104/AH$2,{0,0.4,0.45,0.5,0.55,0.6,0.65,0.7,0.75,0.8,1},{0,2,2.25,2.5,2.75,3,3.25,3.5,3.75,4}))))</f>
        <v/>
      </c>
      <c r="AI104" s="11" t="str">
        <f>IF(OR(COUNT($A104)=0,COUNT(B104:AH104)=0),"",IF(COUNTIF(B104:AH104,"3E")&gt;0,"3E",IF(DRAFT!$A106="R",TRUNC(SUMPRODUCT(RGP,RCP)/TCP,3),TRUNC((SUMPRODUCT(--(IMDGP&gt;0)*IMDGP,IMCP)+CEILING(DRAFT!$CQ106*42,0.25))/TCP,3))))</f>
        <v/>
      </c>
      <c r="AJ104" s="3" t="str">
        <f>IF(OR(COUNT($A104)=0,COUNT(B104:AH104)=0),"",IF(COUNTIF(B104:AH104,"3E")&gt;0,"3E",IF(DRAFT!$A106="R",SUMPRODUCT(--(RGP&gt;=2),RCP),SUMPRODUCT(--(IMDGP&gt;0),--(IMGP=0),IMCP)+DRAFT!$CR106)))</f>
        <v/>
      </c>
      <c r="AK104" s="3" t="str">
        <f>IF(OR(COUNT($A104)=0,COUNT(B104:AH104)=0),"",IF(COUNTIF(B104:AJ104,"3E")&gt;0,"3E",IF(AND(DRAFT!$A106="IM",OR($AI104&gt;DRAFT!$CQ106,$AJ104&gt;DRAFT!$CR106)),"IMPROVED",IF(AND(DRAFT!$A106="IM",$AI104&lt;=DRAFT!$CQ106,$AJ104&lt;=DRAFT!$CR106),"NOT IMPROVED",IF(AND(AH104&gt;=2,AI104&gt;=2,AJ104&gt;=30),"PASS","FAIL")))))</f>
        <v/>
      </c>
      <c r="AL104" s="3" t="str">
        <f t="shared" si="2"/>
        <v/>
      </c>
      <c r="AM104" s="3" t="str">
        <f t="shared" si="3"/>
        <v/>
      </c>
    </row>
    <row r="105" spans="1:39" ht="18.95" customHeight="1" x14ac:dyDescent="0.25">
      <c r="A105" s="4" t="str">
        <f>IF(DRAFT!$B107="","",DRAFT!$B107)</f>
        <v/>
      </c>
      <c r="B105" s="3" t="str">
        <f>IF(COUNT($A105)=0,"",IF($A105&lt;&gt;DRAFT!$B107,"ERR",IF(DRAFT!I107="3E","3E",IF(COUNT(DRAFT!E107,DRAFT!I107)&gt;0,DRAFT!J107,""))))</f>
        <v/>
      </c>
      <c r="C105" s="3" t="str">
        <f>IF(COUNT($A105)=0,"",IF(B105="3E","3E",IF(B105="","I",LOOKUP(B105/D$2,{0,0.4,0.45,0.5,0.55,0.6,0.65,0.7,0.75,0.8,1},{"F","D","C","C+","B-","B","B+","A-","A","A+"}))))</f>
        <v/>
      </c>
      <c r="D105" s="2" t="str">
        <f>IF(COUNT($A105)=0,"",IF(B105="","--",IF(B105="3E","3E",LOOKUP(B105/D$2,{0,0.4,0.45,0.5,0.55,0.6,0.65,0.7,0.75,0.8,1},{0,2,2.25,2.5,2.75,3,3.25,3.5,3.75,4}))))</f>
        <v/>
      </c>
      <c r="E105" s="3" t="str">
        <f>IF(COUNT($A105)=0,"",IF($A105&lt;&gt;DRAFT!$B107,"ERR",IF(DRAFT!R107="3E","3E",IF(COUNT(DRAFT!N107,DRAFT!R107)&gt;0,DRAFT!S107,""))))</f>
        <v/>
      </c>
      <c r="F105" s="3" t="str">
        <f>IF(COUNT($A105)=0,"",IF(E105="3E","3E",IF(E105="","I",LOOKUP(E105/G$2,{0,0.4,0.45,0.5,0.55,0.6,0.65,0.7,0.75,0.8,1},{"F","D","C","C+","B-","B","B+","A-","A","A+"}))))</f>
        <v/>
      </c>
      <c r="G105" s="2" t="str">
        <f>IF(COUNT($A105)=0,"",IF(E105="","--",IF(E105="3E","3E",LOOKUP(E105/G$2,{0,0.4,0.45,0.5,0.55,0.6,0.65,0.7,0.75,0.8,1},{0,2,2.25,2.5,2.75,3,3.25,3.5,3.75,4}))))</f>
        <v/>
      </c>
      <c r="H105" s="3" t="str">
        <f>IF(COUNT($A105)=0,"",IF($A105&lt;&gt;DRAFT!$B107,"ERR",IF(DRAFT!AA107="3E","3E",IF(COUNT(DRAFT!W107,DRAFT!AA107)&gt;0,DRAFT!AB107,""))))</f>
        <v/>
      </c>
      <c r="I105" s="3" t="str">
        <f>IF(COUNT($A105)=0,"",IF(H105="3E","3E",IF(H105="","I",LOOKUP(H105/J$2,{0,0.4,0.45,0.5,0.55,0.6,0.65,0.7,0.75,0.8,1},{"F","D","C","C+","B-","B","B+","A-","A","A+"}))))</f>
        <v/>
      </c>
      <c r="J105" s="2" t="str">
        <f>IF(COUNT($A105)=0,"",IF(H105="","--",IF(H105="3E","3E",LOOKUP(H105/J$2,{0,0.4,0.45,0.5,0.55,0.6,0.65,0.7,0.75,0.8,1},{0,2,2.25,2.5,2.75,3,3.25,3.5,3.75,4}))))</f>
        <v/>
      </c>
      <c r="K105" s="3" t="str">
        <f>IF(COUNT($A105)=0,"",IF($A105&lt;&gt;DRAFT!$B107,"ERR",IF(DRAFT!AJ107="3E","3E",IF(COUNT(DRAFT!AF107,DRAFT!AJ107)&gt;0,DRAFT!AK107,""))))</f>
        <v/>
      </c>
      <c r="L105" s="3" t="str">
        <f>IF(COUNT($A105)=0,"",IF(K105="3E","3E",IF(K105="","I",LOOKUP(K105/M$2,{0,0.4,0.45,0.5,0.55,0.6,0.65,0.7,0.75,0.8,1},{"F","D","C","C+","B-","B","B+","A-","A","A+"}))))</f>
        <v/>
      </c>
      <c r="M105" s="2" t="str">
        <f>IF(COUNT($A105)=0,"",IF(K105="","--",IF(K105="3E","3E",LOOKUP(K105/M$2,{0,0.4,0.45,0.5,0.55,0.6,0.65,0.7,0.75,0.8,1},{0,2,2.25,2.5,2.75,3,3.25,3.5,3.75,4}))))</f>
        <v/>
      </c>
      <c r="N105" s="3" t="str">
        <f>IF(COUNT($A105)=0,"",IF($A105&lt;&gt;DRAFT!$B107,"ERR",IF(DRAFT!AS107="3E","3E",IF(COUNT(DRAFT!AO107,DRAFT!AS107)&gt;0,DRAFT!AT107,""))))</f>
        <v/>
      </c>
      <c r="O105" s="3" t="str">
        <f>IF(COUNT($A105)=0,"",IF(N105="3E","3E",IF(N105="","I",LOOKUP(N105/P$2,{0,0.4,0.45,0.5,0.55,0.6,0.65,0.7,0.75,0.8,1},{"F","D","C","C+","B-","B","B+","A-","A","A+"}))))</f>
        <v/>
      </c>
      <c r="P105" s="2" t="str">
        <f>IF(COUNT($A105)=0,"",IF(N105="","--",IF(N105="3E","3E",LOOKUP(N105/P$2,{0,0.4,0.45,0.5,0.55,0.6,0.65,0.7,0.75,0.8,1},{0,2,2.25,2.5,2.75,3,3.25,3.5,3.75,4}))))</f>
        <v/>
      </c>
      <c r="Q105" s="3" t="str">
        <f>IF(COUNT($A105)=0,"",IF($A105&lt;&gt;DRAFT!$B107,"ERR",IF(DRAFT!BB107="3E","3E",IF(COUNT(DRAFT!AX107,DRAFT!BB107)&gt;0,DRAFT!BC107,""))))</f>
        <v/>
      </c>
      <c r="R105" s="3" t="str">
        <f>IF(COUNT($A105)=0,"",IF(Q105="3E","3E",IF(Q105="","I",LOOKUP(Q105/S$2,{0,0.4,0.45,0.5,0.55,0.6,0.65,0.7,0.75,0.8,1},{"F","D","C","C+","B-","B","B+","A-","A","A+"}))))</f>
        <v/>
      </c>
      <c r="S105" s="2" t="str">
        <f>IF(COUNT($A105)=0,"",IF(Q105="","--",IF(Q105="3E","3E",LOOKUP(Q105/S$2,{0,0.4,0.45,0.5,0.55,0.6,0.65,0.7,0.75,0.8,1},{0,2,2.25,2.5,2.75,3,3.25,3.5,3.75,4}))))</f>
        <v/>
      </c>
      <c r="T105" s="3" t="str">
        <f>IF(COUNT($A105)=0,"",IF($A105&lt;&gt;DRAFT!$B107,"ERR",IF(DRAFT!BK107="3E","3E",IF(COUNT(DRAFT!BG107,DRAFT!BK107)&gt;0,DRAFT!BL107,""))))</f>
        <v/>
      </c>
      <c r="U105" s="3" t="str">
        <f>IF(COUNT($A105)=0,"",IF(T105="3E","3E",IF(T105="","I",LOOKUP(T105/V$2,{0,0.4,0.45,0.5,0.55,0.6,0.65,0.7,0.75,0.8,1},{"F","D","C","C+","B-","B","B+","A-","A","A+"}))))</f>
        <v/>
      </c>
      <c r="V105" s="2" t="str">
        <f>IF(COUNT($A105)=0,"",IF(T105="","--",IF(T105="3E","3E",LOOKUP(T105/V$2,{0,0.4,0.45,0.5,0.55,0.6,0.65,0.7,0.75,0.8,1},{0,2,2.25,2.5,2.75,3,3.25,3.5,3.75,4}))))</f>
        <v/>
      </c>
      <c r="W105" s="3" t="str">
        <f>IF(COUNT($A105)=0,"",IF($A105&lt;&gt;DRAFT!$B107,"ERR",IF(DRAFT!BT107="3E","3E",IF(COUNT(DRAFT!BP107,DRAFT!BT107)&gt;0,DRAFT!BU107,""))))</f>
        <v/>
      </c>
      <c r="X105" s="3" t="str">
        <f>IF(COUNT($A105)=0,"",IF(W105="3E","3E",IF(W105="","I",LOOKUP(W105/Y$2,{0,0.4,0.45,0.5,0.55,0.6,0.65,0.7,0.75,0.8,1},{"F","D","C","C+","B-","B","B+","A-","A","A+"}))))</f>
        <v/>
      </c>
      <c r="Y105" s="2" t="str">
        <f>IF(COUNT($A105)=0,"",IF(W105="","--",IF(W105="3E","3E",LOOKUP(W105/Y$2,{0,0.4,0.45,0.5,0.55,0.6,0.65,0.7,0.75,0.8,1},{0,2,2.25,2.5,2.75,3,3.25,3.5,3.75,4}))))</f>
        <v/>
      </c>
      <c r="Z105" s="3" t="str">
        <f>IF(COUNT($A105)=0,"",IF($A105&lt;&gt;DRAFT!$B107,"ERR",IF(DRAFT!CC107="3E","3E",IF(COUNT(DRAFT!BY107,DRAFT!CC107)&gt;0,DRAFT!CD107,""))))</f>
        <v/>
      </c>
      <c r="AA105" s="3" t="str">
        <f>IF(COUNT($A105)=0,"",IF(Z105="3E","3E",IF(Z105="","I",LOOKUP(Z105/AB$2,{0,0.4,0.45,0.5,0.55,0.6,0.65,0.7,0.75,0.8,1},{"F","D","C","C+","B-","B","B+","A-","A","A+"}))))</f>
        <v/>
      </c>
      <c r="AB105" s="2" t="str">
        <f>IF(COUNT($A105)=0,"",IF(Z105="","--",IF(Z105="3E","3E",LOOKUP(Z105/AB$2,{0,0.4,0.45,0.5,0.55,0.6,0.65,0.7,0.75,0.8,1},{0,2,2.25,2.5,2.75,3,3.25,3.5,3.75,4}))))</f>
        <v/>
      </c>
      <c r="AC105" s="3" t="str">
        <f>IF(COUNT($A105)=0,"",IF($A105&lt;&gt;DRAFT!$B107,"ERR",IF(DRAFT!CF107&gt;0,DRAFT!CF107,"")))</f>
        <v/>
      </c>
      <c r="AD105" s="3" t="str">
        <f>IF(COUNT($A105)=0,"",IF(AC105="3E","3E",IF(AC105="","I",LOOKUP(AC105/AE$2,{0,0.4,0.45,0.5,0.55,0.6,0.65,0.7,0.75,0.8,1},{"F","D","C","C+","B-","B","B+","A-","A","A+"}))))</f>
        <v/>
      </c>
      <c r="AE105" s="2" t="str">
        <f>IF(COUNT($A105)=0,"",IF(AC105="","--",IF(AC105="3E","3E",LOOKUP(AC105/AE$2,{0,0.4,0.45,0.5,0.55,0.6,0.65,0.7,0.75,0.8,1},{0,2,2.25,2.5,2.75,3,3.25,3.5,3.75,4}))))</f>
        <v/>
      </c>
      <c r="AF105" s="3" t="str">
        <f>IF($A105&lt;&gt;DRAFT!$B107,"ERR",IF(OR(COUNT($A105)=0,COUNT(DRAFT!CI107:CK107,DRAFT!CM107:CO107)=0),"",CEILING(SUM(DRAFT!CL107,DRAFT!CP107),1)))</f>
        <v/>
      </c>
      <c r="AG105" s="3" t="str">
        <f>IF(COUNT($A105)=0,"",IF(AF105="3E","3E",IF(AF105="","I",LOOKUP(AF105/AH$2,{0,0.4,0.45,0.5,0.55,0.6,0.65,0.7,0.75,0.8,1},{"F","D","C","C+","B-","B","B+","A-","A","A+"}))))</f>
        <v/>
      </c>
      <c r="AH105" s="2" t="str">
        <f>IF(COUNT($A105)=0,"",IF(AF105="","--",IF(AF105="3E","3E",LOOKUP(AF105/AH$2,{0,0.4,0.45,0.5,0.55,0.6,0.65,0.7,0.75,0.8,1},{0,2,2.25,2.5,2.75,3,3.25,3.5,3.75,4}))))</f>
        <v/>
      </c>
      <c r="AI105" s="11" t="str">
        <f>IF(OR(COUNT($A105)=0,COUNT(B105:AH105)=0),"",IF(COUNTIF(B105:AH105,"3E")&gt;0,"3E",IF(DRAFT!$A107="R",TRUNC(SUMPRODUCT(RGP,RCP)/TCP,3),TRUNC((SUMPRODUCT(--(IMDGP&gt;0)*IMDGP,IMCP)+CEILING(DRAFT!$CQ107*42,0.25))/TCP,3))))</f>
        <v/>
      </c>
      <c r="AJ105" s="3" t="str">
        <f>IF(OR(COUNT($A105)=0,COUNT(B105:AH105)=0),"",IF(COUNTIF(B105:AH105,"3E")&gt;0,"3E",IF(DRAFT!$A107="R",SUMPRODUCT(--(RGP&gt;=2),RCP),SUMPRODUCT(--(IMDGP&gt;0),--(IMGP=0),IMCP)+DRAFT!$CR107)))</f>
        <v/>
      </c>
      <c r="AK105" s="3" t="str">
        <f>IF(OR(COUNT($A105)=0,COUNT(B105:AH105)=0),"",IF(COUNTIF(B105:AJ105,"3E")&gt;0,"3E",IF(AND(DRAFT!$A107="IM",OR($AI105&gt;DRAFT!$CQ107,$AJ105&gt;DRAFT!$CR107)),"IMPROVED",IF(AND(DRAFT!$A107="IM",$AI105&lt;=DRAFT!$CQ107,$AJ105&lt;=DRAFT!$CR107),"NOT IMPROVED",IF(AND(AH105&gt;=2,AI105&gt;=2,AJ105&gt;=30),"PASS","FAIL")))))</f>
        <v/>
      </c>
      <c r="AL105" s="3" t="str">
        <f t="shared" si="2"/>
        <v/>
      </c>
      <c r="AM105" s="3" t="str">
        <f t="shared" si="3"/>
        <v/>
      </c>
    </row>
    <row r="106" spans="1:39" ht="18.95" customHeight="1" x14ac:dyDescent="0.25">
      <c r="A106" s="4" t="str">
        <f>IF(DRAFT!$B108="","",DRAFT!$B108)</f>
        <v/>
      </c>
      <c r="B106" s="3" t="str">
        <f>IF(COUNT($A106)=0,"",IF($A106&lt;&gt;DRAFT!$B108,"ERR",IF(DRAFT!I108="3E","3E",IF(COUNT(DRAFT!E108,DRAFT!I108)&gt;0,DRAFT!J108,""))))</f>
        <v/>
      </c>
      <c r="C106" s="3" t="str">
        <f>IF(COUNT($A106)=0,"",IF(B106="3E","3E",IF(B106="","I",LOOKUP(B106/D$2,{0,0.4,0.45,0.5,0.55,0.6,0.65,0.7,0.75,0.8,1},{"F","D","C","C+","B-","B","B+","A-","A","A+"}))))</f>
        <v/>
      </c>
      <c r="D106" s="2" t="str">
        <f>IF(COUNT($A106)=0,"",IF(B106="","--",IF(B106="3E","3E",LOOKUP(B106/D$2,{0,0.4,0.45,0.5,0.55,0.6,0.65,0.7,0.75,0.8,1},{0,2,2.25,2.5,2.75,3,3.25,3.5,3.75,4}))))</f>
        <v/>
      </c>
      <c r="E106" s="3" t="str">
        <f>IF(COUNT($A106)=0,"",IF($A106&lt;&gt;DRAFT!$B108,"ERR",IF(DRAFT!R108="3E","3E",IF(COUNT(DRAFT!N108,DRAFT!R108)&gt;0,DRAFT!S108,""))))</f>
        <v/>
      </c>
      <c r="F106" s="3" t="str">
        <f>IF(COUNT($A106)=0,"",IF(E106="3E","3E",IF(E106="","I",LOOKUP(E106/G$2,{0,0.4,0.45,0.5,0.55,0.6,0.65,0.7,0.75,0.8,1},{"F","D","C","C+","B-","B","B+","A-","A","A+"}))))</f>
        <v/>
      </c>
      <c r="G106" s="2" t="str">
        <f>IF(COUNT($A106)=0,"",IF(E106="","--",IF(E106="3E","3E",LOOKUP(E106/G$2,{0,0.4,0.45,0.5,0.55,0.6,0.65,0.7,0.75,0.8,1},{0,2,2.25,2.5,2.75,3,3.25,3.5,3.75,4}))))</f>
        <v/>
      </c>
      <c r="H106" s="3" t="str">
        <f>IF(COUNT($A106)=0,"",IF($A106&lt;&gt;DRAFT!$B108,"ERR",IF(DRAFT!AA108="3E","3E",IF(COUNT(DRAFT!W108,DRAFT!AA108)&gt;0,DRAFT!AB108,""))))</f>
        <v/>
      </c>
      <c r="I106" s="3" t="str">
        <f>IF(COUNT($A106)=0,"",IF(H106="3E","3E",IF(H106="","I",LOOKUP(H106/J$2,{0,0.4,0.45,0.5,0.55,0.6,0.65,0.7,0.75,0.8,1},{"F","D","C","C+","B-","B","B+","A-","A","A+"}))))</f>
        <v/>
      </c>
      <c r="J106" s="2" t="str">
        <f>IF(COUNT($A106)=0,"",IF(H106="","--",IF(H106="3E","3E",LOOKUP(H106/J$2,{0,0.4,0.45,0.5,0.55,0.6,0.65,0.7,0.75,0.8,1},{0,2,2.25,2.5,2.75,3,3.25,3.5,3.75,4}))))</f>
        <v/>
      </c>
      <c r="K106" s="3" t="str">
        <f>IF(COUNT($A106)=0,"",IF($A106&lt;&gt;DRAFT!$B108,"ERR",IF(DRAFT!AJ108="3E","3E",IF(COUNT(DRAFT!AF108,DRAFT!AJ108)&gt;0,DRAFT!AK108,""))))</f>
        <v/>
      </c>
      <c r="L106" s="3" t="str">
        <f>IF(COUNT($A106)=0,"",IF(K106="3E","3E",IF(K106="","I",LOOKUP(K106/M$2,{0,0.4,0.45,0.5,0.55,0.6,0.65,0.7,0.75,0.8,1},{"F","D","C","C+","B-","B","B+","A-","A","A+"}))))</f>
        <v/>
      </c>
      <c r="M106" s="2" t="str">
        <f>IF(COUNT($A106)=0,"",IF(K106="","--",IF(K106="3E","3E",LOOKUP(K106/M$2,{0,0.4,0.45,0.5,0.55,0.6,0.65,0.7,0.75,0.8,1},{0,2,2.25,2.5,2.75,3,3.25,3.5,3.75,4}))))</f>
        <v/>
      </c>
      <c r="N106" s="3" t="str">
        <f>IF(COUNT($A106)=0,"",IF($A106&lt;&gt;DRAFT!$B108,"ERR",IF(DRAFT!AS108="3E","3E",IF(COUNT(DRAFT!AO108,DRAFT!AS108)&gt;0,DRAFT!AT108,""))))</f>
        <v/>
      </c>
      <c r="O106" s="3" t="str">
        <f>IF(COUNT($A106)=0,"",IF(N106="3E","3E",IF(N106="","I",LOOKUP(N106/P$2,{0,0.4,0.45,0.5,0.55,0.6,0.65,0.7,0.75,0.8,1},{"F","D","C","C+","B-","B","B+","A-","A","A+"}))))</f>
        <v/>
      </c>
      <c r="P106" s="2" t="str">
        <f>IF(COUNT($A106)=0,"",IF(N106="","--",IF(N106="3E","3E",LOOKUP(N106/P$2,{0,0.4,0.45,0.5,0.55,0.6,0.65,0.7,0.75,0.8,1},{0,2,2.25,2.5,2.75,3,3.25,3.5,3.75,4}))))</f>
        <v/>
      </c>
      <c r="Q106" s="3" t="str">
        <f>IF(COUNT($A106)=0,"",IF($A106&lt;&gt;DRAFT!$B108,"ERR",IF(DRAFT!BB108="3E","3E",IF(COUNT(DRAFT!AX108,DRAFT!BB108)&gt;0,DRAFT!BC108,""))))</f>
        <v/>
      </c>
      <c r="R106" s="3" t="str">
        <f>IF(COUNT($A106)=0,"",IF(Q106="3E","3E",IF(Q106="","I",LOOKUP(Q106/S$2,{0,0.4,0.45,0.5,0.55,0.6,0.65,0.7,0.75,0.8,1},{"F","D","C","C+","B-","B","B+","A-","A","A+"}))))</f>
        <v/>
      </c>
      <c r="S106" s="2" t="str">
        <f>IF(COUNT($A106)=0,"",IF(Q106="","--",IF(Q106="3E","3E",LOOKUP(Q106/S$2,{0,0.4,0.45,0.5,0.55,0.6,0.65,0.7,0.75,0.8,1},{0,2,2.25,2.5,2.75,3,3.25,3.5,3.75,4}))))</f>
        <v/>
      </c>
      <c r="T106" s="3" t="str">
        <f>IF(COUNT($A106)=0,"",IF($A106&lt;&gt;DRAFT!$B108,"ERR",IF(DRAFT!BK108="3E","3E",IF(COUNT(DRAFT!BG108,DRAFT!BK108)&gt;0,DRAFT!BL108,""))))</f>
        <v/>
      </c>
      <c r="U106" s="3" t="str">
        <f>IF(COUNT($A106)=0,"",IF(T106="3E","3E",IF(T106="","I",LOOKUP(T106/V$2,{0,0.4,0.45,0.5,0.55,0.6,0.65,0.7,0.75,0.8,1},{"F","D","C","C+","B-","B","B+","A-","A","A+"}))))</f>
        <v/>
      </c>
      <c r="V106" s="2" t="str">
        <f>IF(COUNT($A106)=0,"",IF(T106="","--",IF(T106="3E","3E",LOOKUP(T106/V$2,{0,0.4,0.45,0.5,0.55,0.6,0.65,0.7,0.75,0.8,1},{0,2,2.25,2.5,2.75,3,3.25,3.5,3.75,4}))))</f>
        <v/>
      </c>
      <c r="W106" s="3" t="str">
        <f>IF(COUNT($A106)=0,"",IF($A106&lt;&gt;DRAFT!$B108,"ERR",IF(DRAFT!BT108="3E","3E",IF(COUNT(DRAFT!BP108,DRAFT!BT108)&gt;0,DRAFT!BU108,""))))</f>
        <v/>
      </c>
      <c r="X106" s="3" t="str">
        <f>IF(COUNT($A106)=0,"",IF(W106="3E","3E",IF(W106="","I",LOOKUP(W106/Y$2,{0,0.4,0.45,0.5,0.55,0.6,0.65,0.7,0.75,0.8,1},{"F","D","C","C+","B-","B","B+","A-","A","A+"}))))</f>
        <v/>
      </c>
      <c r="Y106" s="2" t="str">
        <f>IF(COUNT($A106)=0,"",IF(W106="","--",IF(W106="3E","3E",LOOKUP(W106/Y$2,{0,0.4,0.45,0.5,0.55,0.6,0.65,0.7,0.75,0.8,1},{0,2,2.25,2.5,2.75,3,3.25,3.5,3.75,4}))))</f>
        <v/>
      </c>
      <c r="Z106" s="3" t="str">
        <f>IF(COUNT($A106)=0,"",IF($A106&lt;&gt;DRAFT!$B108,"ERR",IF(DRAFT!CC108="3E","3E",IF(COUNT(DRAFT!BY108,DRAFT!CC108)&gt;0,DRAFT!CD108,""))))</f>
        <v/>
      </c>
      <c r="AA106" s="3" t="str">
        <f>IF(COUNT($A106)=0,"",IF(Z106="3E","3E",IF(Z106="","I",LOOKUP(Z106/AB$2,{0,0.4,0.45,0.5,0.55,0.6,0.65,0.7,0.75,0.8,1},{"F","D","C","C+","B-","B","B+","A-","A","A+"}))))</f>
        <v/>
      </c>
      <c r="AB106" s="2" t="str">
        <f>IF(COUNT($A106)=0,"",IF(Z106="","--",IF(Z106="3E","3E",LOOKUP(Z106/AB$2,{0,0.4,0.45,0.5,0.55,0.6,0.65,0.7,0.75,0.8,1},{0,2,2.25,2.5,2.75,3,3.25,3.5,3.75,4}))))</f>
        <v/>
      </c>
      <c r="AC106" s="3" t="str">
        <f>IF(COUNT($A106)=0,"",IF($A106&lt;&gt;DRAFT!$B108,"ERR",IF(DRAFT!CF108&gt;0,DRAFT!CF108,"")))</f>
        <v/>
      </c>
      <c r="AD106" s="3" t="str">
        <f>IF(COUNT($A106)=0,"",IF(AC106="3E","3E",IF(AC106="","I",LOOKUP(AC106/AE$2,{0,0.4,0.45,0.5,0.55,0.6,0.65,0.7,0.75,0.8,1},{"F","D","C","C+","B-","B","B+","A-","A","A+"}))))</f>
        <v/>
      </c>
      <c r="AE106" s="2" t="str">
        <f>IF(COUNT($A106)=0,"",IF(AC106="","--",IF(AC106="3E","3E",LOOKUP(AC106/AE$2,{0,0.4,0.45,0.5,0.55,0.6,0.65,0.7,0.75,0.8,1},{0,2,2.25,2.5,2.75,3,3.25,3.5,3.75,4}))))</f>
        <v/>
      </c>
      <c r="AF106" s="3" t="str">
        <f>IF($A106&lt;&gt;DRAFT!$B108,"ERR",IF(OR(COUNT($A106)=0,COUNT(DRAFT!CI108:CK108,DRAFT!CM108:CO108)=0),"",CEILING(SUM(DRAFT!CL108,DRAFT!CP108),1)))</f>
        <v/>
      </c>
      <c r="AG106" s="3" t="str">
        <f>IF(COUNT($A106)=0,"",IF(AF106="3E","3E",IF(AF106="","I",LOOKUP(AF106/AH$2,{0,0.4,0.45,0.5,0.55,0.6,0.65,0.7,0.75,0.8,1},{"F","D","C","C+","B-","B","B+","A-","A","A+"}))))</f>
        <v/>
      </c>
      <c r="AH106" s="2" t="str">
        <f>IF(COUNT($A106)=0,"",IF(AF106="","--",IF(AF106="3E","3E",LOOKUP(AF106/AH$2,{0,0.4,0.45,0.5,0.55,0.6,0.65,0.7,0.75,0.8,1},{0,2,2.25,2.5,2.75,3,3.25,3.5,3.75,4}))))</f>
        <v/>
      </c>
      <c r="AI106" s="11" t="str">
        <f>IF(OR(COUNT($A106)=0,COUNT(B106:AH106)=0),"",IF(COUNTIF(B106:AH106,"3E")&gt;0,"3E",IF(DRAFT!$A108="R",TRUNC(SUMPRODUCT(RGP,RCP)/TCP,3),TRUNC((SUMPRODUCT(--(IMDGP&gt;0)*IMDGP,IMCP)+CEILING(DRAFT!$CQ108*42,0.25))/TCP,3))))</f>
        <v/>
      </c>
      <c r="AJ106" s="3" t="str">
        <f>IF(OR(COUNT($A106)=0,COUNT(B106:AH106)=0),"",IF(COUNTIF(B106:AH106,"3E")&gt;0,"3E",IF(DRAFT!$A108="R",SUMPRODUCT(--(RGP&gt;=2),RCP),SUMPRODUCT(--(IMDGP&gt;0),--(IMGP=0),IMCP)+DRAFT!$CR108)))</f>
        <v/>
      </c>
      <c r="AK106" s="3" t="str">
        <f>IF(OR(COUNT($A106)=0,COUNT(B106:AH106)=0),"",IF(COUNTIF(B106:AJ106,"3E")&gt;0,"3E",IF(AND(DRAFT!$A108="IM",OR($AI106&gt;DRAFT!$CQ108,$AJ106&gt;DRAFT!$CR108)),"IMPROVED",IF(AND(DRAFT!$A108="IM",$AI106&lt;=DRAFT!$CQ108,$AJ106&lt;=DRAFT!$CR108),"NOT IMPROVED",IF(AND(AH106&gt;=2,AI106&gt;=2,AJ106&gt;=30),"PASS","FAIL")))))</f>
        <v/>
      </c>
      <c r="AL106" s="3" t="str">
        <f t="shared" si="2"/>
        <v/>
      </c>
      <c r="AM106" s="3" t="str">
        <f t="shared" si="3"/>
        <v/>
      </c>
    </row>
    <row r="107" spans="1:39" ht="18.95" customHeight="1" x14ac:dyDescent="0.25">
      <c r="A107" s="4" t="str">
        <f>IF(DRAFT!$B109="","",DRAFT!$B109)</f>
        <v/>
      </c>
      <c r="B107" s="3" t="str">
        <f>IF(COUNT($A107)=0,"",IF($A107&lt;&gt;DRAFT!$B109,"ERR",IF(DRAFT!I109="3E","3E",IF(COUNT(DRAFT!E109,DRAFT!I109)&gt;0,DRAFT!J109,""))))</f>
        <v/>
      </c>
      <c r="C107" s="3" t="str">
        <f>IF(COUNT($A107)=0,"",IF(B107="3E","3E",IF(B107="","I",LOOKUP(B107/D$2,{0,0.4,0.45,0.5,0.55,0.6,0.65,0.7,0.75,0.8,1},{"F","D","C","C+","B-","B","B+","A-","A","A+"}))))</f>
        <v/>
      </c>
      <c r="D107" s="2" t="str">
        <f>IF(COUNT($A107)=0,"",IF(B107="","--",IF(B107="3E","3E",LOOKUP(B107/D$2,{0,0.4,0.45,0.5,0.55,0.6,0.65,0.7,0.75,0.8,1},{0,2,2.25,2.5,2.75,3,3.25,3.5,3.75,4}))))</f>
        <v/>
      </c>
      <c r="E107" s="3" t="str">
        <f>IF(COUNT($A107)=0,"",IF($A107&lt;&gt;DRAFT!$B109,"ERR",IF(DRAFT!R109="3E","3E",IF(COUNT(DRAFT!N109,DRAFT!R109)&gt;0,DRAFT!S109,""))))</f>
        <v/>
      </c>
      <c r="F107" s="3" t="str">
        <f>IF(COUNT($A107)=0,"",IF(E107="3E","3E",IF(E107="","I",LOOKUP(E107/G$2,{0,0.4,0.45,0.5,0.55,0.6,0.65,0.7,0.75,0.8,1},{"F","D","C","C+","B-","B","B+","A-","A","A+"}))))</f>
        <v/>
      </c>
      <c r="G107" s="2" t="str">
        <f>IF(COUNT($A107)=0,"",IF(E107="","--",IF(E107="3E","3E",LOOKUP(E107/G$2,{0,0.4,0.45,0.5,0.55,0.6,0.65,0.7,0.75,0.8,1},{0,2,2.25,2.5,2.75,3,3.25,3.5,3.75,4}))))</f>
        <v/>
      </c>
      <c r="H107" s="3" t="str">
        <f>IF(COUNT($A107)=0,"",IF($A107&lt;&gt;DRAFT!$B109,"ERR",IF(DRAFT!AA109="3E","3E",IF(COUNT(DRAFT!W109,DRAFT!AA109)&gt;0,DRAFT!AB109,""))))</f>
        <v/>
      </c>
      <c r="I107" s="3" t="str">
        <f>IF(COUNT($A107)=0,"",IF(H107="3E","3E",IF(H107="","I",LOOKUP(H107/J$2,{0,0.4,0.45,0.5,0.55,0.6,0.65,0.7,0.75,0.8,1},{"F","D","C","C+","B-","B","B+","A-","A","A+"}))))</f>
        <v/>
      </c>
      <c r="J107" s="2" t="str">
        <f>IF(COUNT($A107)=0,"",IF(H107="","--",IF(H107="3E","3E",LOOKUP(H107/J$2,{0,0.4,0.45,0.5,0.55,0.6,0.65,0.7,0.75,0.8,1},{0,2,2.25,2.5,2.75,3,3.25,3.5,3.75,4}))))</f>
        <v/>
      </c>
      <c r="K107" s="3" t="str">
        <f>IF(COUNT($A107)=0,"",IF($A107&lt;&gt;DRAFT!$B109,"ERR",IF(DRAFT!AJ109="3E","3E",IF(COUNT(DRAFT!AF109,DRAFT!AJ109)&gt;0,DRAFT!AK109,""))))</f>
        <v/>
      </c>
      <c r="L107" s="3" t="str">
        <f>IF(COUNT($A107)=0,"",IF(K107="3E","3E",IF(K107="","I",LOOKUP(K107/M$2,{0,0.4,0.45,0.5,0.55,0.6,0.65,0.7,0.75,0.8,1},{"F","D","C","C+","B-","B","B+","A-","A","A+"}))))</f>
        <v/>
      </c>
      <c r="M107" s="2" t="str">
        <f>IF(COUNT($A107)=0,"",IF(K107="","--",IF(K107="3E","3E",LOOKUP(K107/M$2,{0,0.4,0.45,0.5,0.55,0.6,0.65,0.7,0.75,0.8,1},{0,2,2.25,2.5,2.75,3,3.25,3.5,3.75,4}))))</f>
        <v/>
      </c>
      <c r="N107" s="3" t="str">
        <f>IF(COUNT($A107)=0,"",IF($A107&lt;&gt;DRAFT!$B109,"ERR",IF(DRAFT!AS109="3E","3E",IF(COUNT(DRAFT!AO109,DRAFT!AS109)&gt;0,DRAFT!AT109,""))))</f>
        <v/>
      </c>
      <c r="O107" s="3" t="str">
        <f>IF(COUNT($A107)=0,"",IF(N107="3E","3E",IF(N107="","I",LOOKUP(N107/P$2,{0,0.4,0.45,0.5,0.55,0.6,0.65,0.7,0.75,0.8,1},{"F","D","C","C+","B-","B","B+","A-","A","A+"}))))</f>
        <v/>
      </c>
      <c r="P107" s="2" t="str">
        <f>IF(COUNT($A107)=0,"",IF(N107="","--",IF(N107="3E","3E",LOOKUP(N107/P$2,{0,0.4,0.45,0.5,0.55,0.6,0.65,0.7,0.75,0.8,1},{0,2,2.25,2.5,2.75,3,3.25,3.5,3.75,4}))))</f>
        <v/>
      </c>
      <c r="Q107" s="3" t="str">
        <f>IF(COUNT($A107)=0,"",IF($A107&lt;&gt;DRAFT!$B109,"ERR",IF(DRAFT!BB109="3E","3E",IF(COUNT(DRAFT!AX109,DRAFT!BB109)&gt;0,DRAFT!BC109,""))))</f>
        <v/>
      </c>
      <c r="R107" s="3" t="str">
        <f>IF(COUNT($A107)=0,"",IF(Q107="3E","3E",IF(Q107="","I",LOOKUP(Q107/S$2,{0,0.4,0.45,0.5,0.55,0.6,0.65,0.7,0.75,0.8,1},{"F","D","C","C+","B-","B","B+","A-","A","A+"}))))</f>
        <v/>
      </c>
      <c r="S107" s="2" t="str">
        <f>IF(COUNT($A107)=0,"",IF(Q107="","--",IF(Q107="3E","3E",LOOKUP(Q107/S$2,{0,0.4,0.45,0.5,0.55,0.6,0.65,0.7,0.75,0.8,1},{0,2,2.25,2.5,2.75,3,3.25,3.5,3.75,4}))))</f>
        <v/>
      </c>
      <c r="T107" s="3" t="str">
        <f>IF(COUNT($A107)=0,"",IF($A107&lt;&gt;DRAFT!$B109,"ERR",IF(DRAFT!BK109="3E","3E",IF(COUNT(DRAFT!BG109,DRAFT!BK109)&gt;0,DRAFT!BL109,""))))</f>
        <v/>
      </c>
      <c r="U107" s="3" t="str">
        <f>IF(COUNT($A107)=0,"",IF(T107="3E","3E",IF(T107="","I",LOOKUP(T107/V$2,{0,0.4,0.45,0.5,0.55,0.6,0.65,0.7,0.75,0.8,1},{"F","D","C","C+","B-","B","B+","A-","A","A+"}))))</f>
        <v/>
      </c>
      <c r="V107" s="2" t="str">
        <f>IF(COUNT($A107)=0,"",IF(T107="","--",IF(T107="3E","3E",LOOKUP(T107/V$2,{0,0.4,0.45,0.5,0.55,0.6,0.65,0.7,0.75,0.8,1},{0,2,2.25,2.5,2.75,3,3.25,3.5,3.75,4}))))</f>
        <v/>
      </c>
      <c r="W107" s="3" t="str">
        <f>IF(COUNT($A107)=0,"",IF($A107&lt;&gt;DRAFT!$B109,"ERR",IF(DRAFT!BT109="3E","3E",IF(COUNT(DRAFT!BP109,DRAFT!BT109)&gt;0,DRAFT!BU109,""))))</f>
        <v/>
      </c>
      <c r="X107" s="3" t="str">
        <f>IF(COUNT($A107)=0,"",IF(W107="3E","3E",IF(W107="","I",LOOKUP(W107/Y$2,{0,0.4,0.45,0.5,0.55,0.6,0.65,0.7,0.75,0.8,1},{"F","D","C","C+","B-","B","B+","A-","A","A+"}))))</f>
        <v/>
      </c>
      <c r="Y107" s="2" t="str">
        <f>IF(COUNT($A107)=0,"",IF(W107="","--",IF(W107="3E","3E",LOOKUP(W107/Y$2,{0,0.4,0.45,0.5,0.55,0.6,0.65,0.7,0.75,0.8,1},{0,2,2.25,2.5,2.75,3,3.25,3.5,3.75,4}))))</f>
        <v/>
      </c>
      <c r="Z107" s="3" t="str">
        <f>IF(COUNT($A107)=0,"",IF($A107&lt;&gt;DRAFT!$B109,"ERR",IF(DRAFT!CC109="3E","3E",IF(COUNT(DRAFT!BY109,DRAFT!CC109)&gt;0,DRAFT!CD109,""))))</f>
        <v/>
      </c>
      <c r="AA107" s="3" t="str">
        <f>IF(COUNT($A107)=0,"",IF(Z107="3E","3E",IF(Z107="","I",LOOKUP(Z107/AB$2,{0,0.4,0.45,0.5,0.55,0.6,0.65,0.7,0.75,0.8,1},{"F","D","C","C+","B-","B","B+","A-","A","A+"}))))</f>
        <v/>
      </c>
      <c r="AB107" s="2" t="str">
        <f>IF(COUNT($A107)=0,"",IF(Z107="","--",IF(Z107="3E","3E",LOOKUP(Z107/AB$2,{0,0.4,0.45,0.5,0.55,0.6,0.65,0.7,0.75,0.8,1},{0,2,2.25,2.5,2.75,3,3.25,3.5,3.75,4}))))</f>
        <v/>
      </c>
      <c r="AC107" s="3" t="str">
        <f>IF(COUNT($A107)=0,"",IF($A107&lt;&gt;DRAFT!$B109,"ERR",IF(DRAFT!CF109&gt;0,DRAFT!CF109,"")))</f>
        <v/>
      </c>
      <c r="AD107" s="3" t="str">
        <f>IF(COUNT($A107)=0,"",IF(AC107="3E","3E",IF(AC107="","I",LOOKUP(AC107/AE$2,{0,0.4,0.45,0.5,0.55,0.6,0.65,0.7,0.75,0.8,1},{"F","D","C","C+","B-","B","B+","A-","A","A+"}))))</f>
        <v/>
      </c>
      <c r="AE107" s="2" t="str">
        <f>IF(COUNT($A107)=0,"",IF(AC107="","--",IF(AC107="3E","3E",LOOKUP(AC107/AE$2,{0,0.4,0.45,0.5,0.55,0.6,0.65,0.7,0.75,0.8,1},{0,2,2.25,2.5,2.75,3,3.25,3.5,3.75,4}))))</f>
        <v/>
      </c>
      <c r="AF107" s="3" t="str">
        <f>IF($A107&lt;&gt;DRAFT!$B109,"ERR",IF(OR(COUNT($A107)=0,COUNT(DRAFT!CI109:CK109,DRAFT!CM109:CO109)=0),"",CEILING(SUM(DRAFT!CL109,DRAFT!CP109),1)))</f>
        <v/>
      </c>
      <c r="AG107" s="3" t="str">
        <f>IF(COUNT($A107)=0,"",IF(AF107="3E","3E",IF(AF107="","I",LOOKUP(AF107/AH$2,{0,0.4,0.45,0.5,0.55,0.6,0.65,0.7,0.75,0.8,1},{"F","D","C","C+","B-","B","B+","A-","A","A+"}))))</f>
        <v/>
      </c>
      <c r="AH107" s="2" t="str">
        <f>IF(COUNT($A107)=0,"",IF(AF107="","--",IF(AF107="3E","3E",LOOKUP(AF107/AH$2,{0,0.4,0.45,0.5,0.55,0.6,0.65,0.7,0.75,0.8,1},{0,2,2.25,2.5,2.75,3,3.25,3.5,3.75,4}))))</f>
        <v/>
      </c>
      <c r="AI107" s="11" t="str">
        <f>IF(OR(COUNT($A107)=0,COUNT(B107:AH107)=0),"",IF(COUNTIF(B107:AH107,"3E")&gt;0,"3E",IF(DRAFT!$A109="R",TRUNC(SUMPRODUCT(RGP,RCP)/TCP,3),TRUNC((SUMPRODUCT(--(IMDGP&gt;0)*IMDGP,IMCP)+CEILING(DRAFT!$CQ109*42,0.25))/TCP,3))))</f>
        <v/>
      </c>
      <c r="AJ107" s="3" t="str">
        <f>IF(OR(COUNT($A107)=0,COUNT(B107:AH107)=0),"",IF(COUNTIF(B107:AH107,"3E")&gt;0,"3E",IF(DRAFT!$A109="R",SUMPRODUCT(--(RGP&gt;=2),RCP),SUMPRODUCT(--(IMDGP&gt;0),--(IMGP=0),IMCP)+DRAFT!$CR109)))</f>
        <v/>
      </c>
      <c r="AK107" s="3" t="str">
        <f>IF(OR(COUNT($A107)=0,COUNT(B107:AH107)=0),"",IF(COUNTIF(B107:AJ107,"3E")&gt;0,"3E",IF(AND(DRAFT!$A109="IM",OR($AI107&gt;DRAFT!$CQ109,$AJ107&gt;DRAFT!$CR109)),"IMPROVED",IF(AND(DRAFT!$A109="IM",$AI107&lt;=DRAFT!$CQ109,$AJ107&lt;=DRAFT!$CR109),"NOT IMPROVED",IF(AND(AH107&gt;=2,AI107&gt;=2,AJ107&gt;=30),"PASS","FAIL")))))</f>
        <v/>
      </c>
      <c r="AL107" s="3" t="str">
        <f t="shared" si="2"/>
        <v/>
      </c>
      <c r="AM107" s="3" t="str">
        <f t="shared" si="3"/>
        <v/>
      </c>
    </row>
    <row r="108" spans="1:39" ht="18.95" customHeight="1" x14ac:dyDescent="0.25">
      <c r="A108" s="4" t="str">
        <f>IF(DRAFT!$B110="","",DRAFT!$B110)</f>
        <v/>
      </c>
      <c r="B108" s="3" t="str">
        <f>IF(COUNT($A108)=0,"",IF($A108&lt;&gt;DRAFT!$B110,"ERR",IF(DRAFT!I110="3E","3E",IF(COUNT(DRAFT!E110,DRAFT!I110)&gt;0,DRAFT!J110,""))))</f>
        <v/>
      </c>
      <c r="C108" s="3" t="str">
        <f>IF(COUNT($A108)=0,"",IF(B108="3E","3E",IF(B108="","I",LOOKUP(B108/D$2,{0,0.4,0.45,0.5,0.55,0.6,0.65,0.7,0.75,0.8,1},{"F","D","C","C+","B-","B","B+","A-","A","A+"}))))</f>
        <v/>
      </c>
      <c r="D108" s="2" t="str">
        <f>IF(COUNT($A108)=0,"",IF(B108="","--",IF(B108="3E","3E",LOOKUP(B108/D$2,{0,0.4,0.45,0.5,0.55,0.6,0.65,0.7,0.75,0.8,1},{0,2,2.25,2.5,2.75,3,3.25,3.5,3.75,4}))))</f>
        <v/>
      </c>
      <c r="E108" s="3" t="str">
        <f>IF(COUNT($A108)=0,"",IF($A108&lt;&gt;DRAFT!$B110,"ERR",IF(DRAFT!R110="3E","3E",IF(COUNT(DRAFT!N110,DRAFT!R110)&gt;0,DRAFT!S110,""))))</f>
        <v/>
      </c>
      <c r="F108" s="3" t="str">
        <f>IF(COUNT($A108)=0,"",IF(E108="3E","3E",IF(E108="","I",LOOKUP(E108/G$2,{0,0.4,0.45,0.5,0.55,0.6,0.65,0.7,0.75,0.8,1},{"F","D","C","C+","B-","B","B+","A-","A","A+"}))))</f>
        <v/>
      </c>
      <c r="G108" s="2" t="str">
        <f>IF(COUNT($A108)=0,"",IF(E108="","--",IF(E108="3E","3E",LOOKUP(E108/G$2,{0,0.4,0.45,0.5,0.55,0.6,0.65,0.7,0.75,0.8,1},{0,2,2.25,2.5,2.75,3,3.25,3.5,3.75,4}))))</f>
        <v/>
      </c>
      <c r="H108" s="3" t="str">
        <f>IF(COUNT($A108)=0,"",IF($A108&lt;&gt;DRAFT!$B110,"ERR",IF(DRAFT!AA110="3E","3E",IF(COUNT(DRAFT!W110,DRAFT!AA110)&gt;0,DRAFT!AB110,""))))</f>
        <v/>
      </c>
      <c r="I108" s="3" t="str">
        <f>IF(COUNT($A108)=0,"",IF(H108="3E","3E",IF(H108="","I",LOOKUP(H108/J$2,{0,0.4,0.45,0.5,0.55,0.6,0.65,0.7,0.75,0.8,1},{"F","D","C","C+","B-","B","B+","A-","A","A+"}))))</f>
        <v/>
      </c>
      <c r="J108" s="2" t="str">
        <f>IF(COUNT($A108)=0,"",IF(H108="","--",IF(H108="3E","3E",LOOKUP(H108/J$2,{0,0.4,0.45,0.5,0.55,0.6,0.65,0.7,0.75,0.8,1},{0,2,2.25,2.5,2.75,3,3.25,3.5,3.75,4}))))</f>
        <v/>
      </c>
      <c r="K108" s="3" t="str">
        <f>IF(COUNT($A108)=0,"",IF($A108&lt;&gt;DRAFT!$B110,"ERR",IF(DRAFT!AJ110="3E","3E",IF(COUNT(DRAFT!AF110,DRAFT!AJ110)&gt;0,DRAFT!AK110,""))))</f>
        <v/>
      </c>
      <c r="L108" s="3" t="str">
        <f>IF(COUNT($A108)=0,"",IF(K108="3E","3E",IF(K108="","I",LOOKUP(K108/M$2,{0,0.4,0.45,0.5,0.55,0.6,0.65,0.7,0.75,0.8,1},{"F","D","C","C+","B-","B","B+","A-","A","A+"}))))</f>
        <v/>
      </c>
      <c r="M108" s="2" t="str">
        <f>IF(COUNT($A108)=0,"",IF(K108="","--",IF(K108="3E","3E",LOOKUP(K108/M$2,{0,0.4,0.45,0.5,0.55,0.6,0.65,0.7,0.75,0.8,1},{0,2,2.25,2.5,2.75,3,3.25,3.5,3.75,4}))))</f>
        <v/>
      </c>
      <c r="N108" s="3" t="str">
        <f>IF(COUNT($A108)=0,"",IF($A108&lt;&gt;DRAFT!$B110,"ERR",IF(DRAFT!AS110="3E","3E",IF(COUNT(DRAFT!AO110,DRAFT!AS110)&gt;0,DRAFT!AT110,""))))</f>
        <v/>
      </c>
      <c r="O108" s="3" t="str">
        <f>IF(COUNT($A108)=0,"",IF(N108="3E","3E",IF(N108="","I",LOOKUP(N108/P$2,{0,0.4,0.45,0.5,0.55,0.6,0.65,0.7,0.75,0.8,1},{"F","D","C","C+","B-","B","B+","A-","A","A+"}))))</f>
        <v/>
      </c>
      <c r="P108" s="2" t="str">
        <f>IF(COUNT($A108)=0,"",IF(N108="","--",IF(N108="3E","3E",LOOKUP(N108/P$2,{0,0.4,0.45,0.5,0.55,0.6,0.65,0.7,0.75,0.8,1},{0,2,2.25,2.5,2.75,3,3.25,3.5,3.75,4}))))</f>
        <v/>
      </c>
      <c r="Q108" s="3" t="str">
        <f>IF(COUNT($A108)=0,"",IF($A108&lt;&gt;DRAFT!$B110,"ERR",IF(DRAFT!BB110="3E","3E",IF(COUNT(DRAFT!AX110,DRAFT!BB110)&gt;0,DRAFT!BC110,""))))</f>
        <v/>
      </c>
      <c r="R108" s="3" t="str">
        <f>IF(COUNT($A108)=0,"",IF(Q108="3E","3E",IF(Q108="","I",LOOKUP(Q108/S$2,{0,0.4,0.45,0.5,0.55,0.6,0.65,0.7,0.75,0.8,1},{"F","D","C","C+","B-","B","B+","A-","A","A+"}))))</f>
        <v/>
      </c>
      <c r="S108" s="2" t="str">
        <f>IF(COUNT($A108)=0,"",IF(Q108="","--",IF(Q108="3E","3E",LOOKUP(Q108/S$2,{0,0.4,0.45,0.5,0.55,0.6,0.65,0.7,0.75,0.8,1},{0,2,2.25,2.5,2.75,3,3.25,3.5,3.75,4}))))</f>
        <v/>
      </c>
      <c r="T108" s="3" t="str">
        <f>IF(COUNT($A108)=0,"",IF($A108&lt;&gt;DRAFT!$B110,"ERR",IF(DRAFT!BK110="3E","3E",IF(COUNT(DRAFT!BG110,DRAFT!BK110)&gt;0,DRAFT!BL110,""))))</f>
        <v/>
      </c>
      <c r="U108" s="3" t="str">
        <f>IF(COUNT($A108)=0,"",IF(T108="3E","3E",IF(T108="","I",LOOKUP(T108/V$2,{0,0.4,0.45,0.5,0.55,0.6,0.65,0.7,0.75,0.8,1},{"F","D","C","C+","B-","B","B+","A-","A","A+"}))))</f>
        <v/>
      </c>
      <c r="V108" s="2" t="str">
        <f>IF(COUNT($A108)=0,"",IF(T108="","--",IF(T108="3E","3E",LOOKUP(T108/V$2,{0,0.4,0.45,0.5,0.55,0.6,0.65,0.7,0.75,0.8,1},{0,2,2.25,2.5,2.75,3,3.25,3.5,3.75,4}))))</f>
        <v/>
      </c>
      <c r="W108" s="3" t="str">
        <f>IF(COUNT($A108)=0,"",IF($A108&lt;&gt;DRAFT!$B110,"ERR",IF(DRAFT!BT110="3E","3E",IF(COUNT(DRAFT!BP110,DRAFT!BT110)&gt;0,DRAFT!BU110,""))))</f>
        <v/>
      </c>
      <c r="X108" s="3" t="str">
        <f>IF(COUNT($A108)=0,"",IF(W108="3E","3E",IF(W108="","I",LOOKUP(W108/Y$2,{0,0.4,0.45,0.5,0.55,0.6,0.65,0.7,0.75,0.8,1},{"F","D","C","C+","B-","B","B+","A-","A","A+"}))))</f>
        <v/>
      </c>
      <c r="Y108" s="2" t="str">
        <f>IF(COUNT($A108)=0,"",IF(W108="","--",IF(W108="3E","3E",LOOKUP(W108/Y$2,{0,0.4,0.45,0.5,0.55,0.6,0.65,0.7,0.75,0.8,1},{0,2,2.25,2.5,2.75,3,3.25,3.5,3.75,4}))))</f>
        <v/>
      </c>
      <c r="Z108" s="3" t="str">
        <f>IF(COUNT($A108)=0,"",IF($A108&lt;&gt;DRAFT!$B110,"ERR",IF(DRAFT!CC110="3E","3E",IF(COUNT(DRAFT!BY110,DRAFT!CC110)&gt;0,DRAFT!CD110,""))))</f>
        <v/>
      </c>
      <c r="AA108" s="3" t="str">
        <f>IF(COUNT($A108)=0,"",IF(Z108="3E","3E",IF(Z108="","I",LOOKUP(Z108/AB$2,{0,0.4,0.45,0.5,0.55,0.6,0.65,0.7,0.75,0.8,1},{"F","D","C","C+","B-","B","B+","A-","A","A+"}))))</f>
        <v/>
      </c>
      <c r="AB108" s="2" t="str">
        <f>IF(COUNT($A108)=0,"",IF(Z108="","--",IF(Z108="3E","3E",LOOKUP(Z108/AB$2,{0,0.4,0.45,0.5,0.55,0.6,0.65,0.7,0.75,0.8,1},{0,2,2.25,2.5,2.75,3,3.25,3.5,3.75,4}))))</f>
        <v/>
      </c>
      <c r="AC108" s="3" t="str">
        <f>IF(COUNT($A108)=0,"",IF($A108&lt;&gt;DRAFT!$B110,"ERR",IF(DRAFT!CF110&gt;0,DRAFT!CF110,"")))</f>
        <v/>
      </c>
      <c r="AD108" s="3" t="str">
        <f>IF(COUNT($A108)=0,"",IF(AC108="3E","3E",IF(AC108="","I",LOOKUP(AC108/AE$2,{0,0.4,0.45,0.5,0.55,0.6,0.65,0.7,0.75,0.8,1},{"F","D","C","C+","B-","B","B+","A-","A","A+"}))))</f>
        <v/>
      </c>
      <c r="AE108" s="2" t="str">
        <f>IF(COUNT($A108)=0,"",IF(AC108="","--",IF(AC108="3E","3E",LOOKUP(AC108/AE$2,{0,0.4,0.45,0.5,0.55,0.6,0.65,0.7,0.75,0.8,1},{0,2,2.25,2.5,2.75,3,3.25,3.5,3.75,4}))))</f>
        <v/>
      </c>
      <c r="AF108" s="3" t="str">
        <f>IF($A108&lt;&gt;DRAFT!$B110,"ERR",IF(OR(COUNT($A108)=0,COUNT(DRAFT!CI110:CK110,DRAFT!CM110:CO110)=0),"",CEILING(SUM(DRAFT!CL110,DRAFT!CP110),1)))</f>
        <v/>
      </c>
      <c r="AG108" s="3" t="str">
        <f>IF(COUNT($A108)=0,"",IF(AF108="3E","3E",IF(AF108="","I",LOOKUP(AF108/AH$2,{0,0.4,0.45,0.5,0.55,0.6,0.65,0.7,0.75,0.8,1},{"F","D","C","C+","B-","B","B+","A-","A","A+"}))))</f>
        <v/>
      </c>
      <c r="AH108" s="2" t="str">
        <f>IF(COUNT($A108)=0,"",IF(AF108="","--",IF(AF108="3E","3E",LOOKUP(AF108/AH$2,{0,0.4,0.45,0.5,0.55,0.6,0.65,0.7,0.75,0.8,1},{0,2,2.25,2.5,2.75,3,3.25,3.5,3.75,4}))))</f>
        <v/>
      </c>
      <c r="AI108" s="11" t="str">
        <f>IF(OR(COUNT($A108)=0,COUNT(B108:AH108)=0),"",IF(COUNTIF(B108:AH108,"3E")&gt;0,"3E",IF(DRAFT!$A110="R",TRUNC(SUMPRODUCT(RGP,RCP)/TCP,3),TRUNC((SUMPRODUCT(--(IMDGP&gt;0)*IMDGP,IMCP)+CEILING(DRAFT!$CQ110*42,0.25))/TCP,3))))</f>
        <v/>
      </c>
      <c r="AJ108" s="3" t="str">
        <f>IF(OR(COUNT($A108)=0,COUNT(B108:AH108)=0),"",IF(COUNTIF(B108:AH108,"3E")&gt;0,"3E",IF(DRAFT!$A110="R",SUMPRODUCT(--(RGP&gt;=2),RCP),SUMPRODUCT(--(IMDGP&gt;0),--(IMGP=0),IMCP)+DRAFT!$CR110)))</f>
        <v/>
      </c>
      <c r="AK108" s="3" t="str">
        <f>IF(OR(COUNT($A108)=0,COUNT(B108:AH108)=0),"",IF(COUNTIF(B108:AJ108,"3E")&gt;0,"3E",IF(AND(DRAFT!$A110="IM",OR($AI108&gt;DRAFT!$CQ110,$AJ108&gt;DRAFT!$CR110)),"IMPROVED",IF(AND(DRAFT!$A110="IM",$AI108&lt;=DRAFT!$CQ110,$AJ108&lt;=DRAFT!$CR110),"NOT IMPROVED",IF(AND(AH108&gt;=2,AI108&gt;=2,AJ108&gt;=30),"PASS","FAIL")))))</f>
        <v/>
      </c>
      <c r="AL108" s="3" t="str">
        <f t="shared" si="2"/>
        <v/>
      </c>
      <c r="AM108" s="3" t="str">
        <f t="shared" si="3"/>
        <v/>
      </c>
    </row>
    <row r="109" spans="1:39" ht="18.95" customHeight="1" x14ac:dyDescent="0.25">
      <c r="A109" s="4" t="str">
        <f>IF(DRAFT!$B111="","",DRAFT!$B111)</f>
        <v/>
      </c>
      <c r="B109" s="3" t="str">
        <f>IF(COUNT($A109)=0,"",IF($A109&lt;&gt;DRAFT!$B111,"ERR",IF(DRAFT!I111="3E","3E",IF(COUNT(DRAFT!E111,DRAFT!I111)&gt;0,DRAFT!J111,""))))</f>
        <v/>
      </c>
      <c r="C109" s="3" t="str">
        <f>IF(COUNT($A109)=0,"",IF(B109="3E","3E",IF(B109="","I",LOOKUP(B109/D$2,{0,0.4,0.45,0.5,0.55,0.6,0.65,0.7,0.75,0.8,1},{"F","D","C","C+","B-","B","B+","A-","A","A+"}))))</f>
        <v/>
      </c>
      <c r="D109" s="2" t="str">
        <f>IF(COUNT($A109)=0,"",IF(B109="","--",IF(B109="3E","3E",LOOKUP(B109/D$2,{0,0.4,0.45,0.5,0.55,0.6,0.65,0.7,0.75,0.8,1},{0,2,2.25,2.5,2.75,3,3.25,3.5,3.75,4}))))</f>
        <v/>
      </c>
      <c r="E109" s="3" t="str">
        <f>IF(COUNT($A109)=0,"",IF($A109&lt;&gt;DRAFT!$B111,"ERR",IF(DRAFT!R111="3E","3E",IF(COUNT(DRAFT!N111,DRAFT!R111)&gt;0,DRAFT!S111,""))))</f>
        <v/>
      </c>
      <c r="F109" s="3" t="str">
        <f>IF(COUNT($A109)=0,"",IF(E109="3E","3E",IF(E109="","I",LOOKUP(E109/G$2,{0,0.4,0.45,0.5,0.55,0.6,0.65,0.7,0.75,0.8,1},{"F","D","C","C+","B-","B","B+","A-","A","A+"}))))</f>
        <v/>
      </c>
      <c r="G109" s="2" t="str">
        <f>IF(COUNT($A109)=0,"",IF(E109="","--",IF(E109="3E","3E",LOOKUP(E109/G$2,{0,0.4,0.45,0.5,0.55,0.6,0.65,0.7,0.75,0.8,1},{0,2,2.25,2.5,2.75,3,3.25,3.5,3.75,4}))))</f>
        <v/>
      </c>
      <c r="H109" s="3" t="str">
        <f>IF(COUNT($A109)=0,"",IF($A109&lt;&gt;DRAFT!$B111,"ERR",IF(DRAFT!AA111="3E","3E",IF(COUNT(DRAFT!W111,DRAFT!AA111)&gt;0,DRAFT!AB111,""))))</f>
        <v/>
      </c>
      <c r="I109" s="3" t="str">
        <f>IF(COUNT($A109)=0,"",IF(H109="3E","3E",IF(H109="","I",LOOKUP(H109/J$2,{0,0.4,0.45,0.5,0.55,0.6,0.65,0.7,0.75,0.8,1},{"F","D","C","C+","B-","B","B+","A-","A","A+"}))))</f>
        <v/>
      </c>
      <c r="J109" s="2" t="str">
        <f>IF(COUNT($A109)=0,"",IF(H109="","--",IF(H109="3E","3E",LOOKUP(H109/J$2,{0,0.4,0.45,0.5,0.55,0.6,0.65,0.7,0.75,0.8,1},{0,2,2.25,2.5,2.75,3,3.25,3.5,3.75,4}))))</f>
        <v/>
      </c>
      <c r="K109" s="3" t="str">
        <f>IF(COUNT($A109)=0,"",IF($A109&lt;&gt;DRAFT!$B111,"ERR",IF(DRAFT!AJ111="3E","3E",IF(COUNT(DRAFT!AF111,DRAFT!AJ111)&gt;0,DRAFT!AK111,""))))</f>
        <v/>
      </c>
      <c r="L109" s="3" t="str">
        <f>IF(COUNT($A109)=0,"",IF(K109="3E","3E",IF(K109="","I",LOOKUP(K109/M$2,{0,0.4,0.45,0.5,0.55,0.6,0.65,0.7,0.75,0.8,1},{"F","D","C","C+","B-","B","B+","A-","A","A+"}))))</f>
        <v/>
      </c>
      <c r="M109" s="2" t="str">
        <f>IF(COUNT($A109)=0,"",IF(K109="","--",IF(K109="3E","3E",LOOKUP(K109/M$2,{0,0.4,0.45,0.5,0.55,0.6,0.65,0.7,0.75,0.8,1},{0,2,2.25,2.5,2.75,3,3.25,3.5,3.75,4}))))</f>
        <v/>
      </c>
      <c r="N109" s="3" t="str">
        <f>IF(COUNT($A109)=0,"",IF($A109&lt;&gt;DRAFT!$B111,"ERR",IF(DRAFT!AS111="3E","3E",IF(COUNT(DRAFT!AO111,DRAFT!AS111)&gt;0,DRAFT!AT111,""))))</f>
        <v/>
      </c>
      <c r="O109" s="3" t="str">
        <f>IF(COUNT($A109)=0,"",IF(N109="3E","3E",IF(N109="","I",LOOKUP(N109/P$2,{0,0.4,0.45,0.5,0.55,0.6,0.65,0.7,0.75,0.8,1},{"F","D","C","C+","B-","B","B+","A-","A","A+"}))))</f>
        <v/>
      </c>
      <c r="P109" s="2" t="str">
        <f>IF(COUNT($A109)=0,"",IF(N109="","--",IF(N109="3E","3E",LOOKUP(N109/P$2,{0,0.4,0.45,0.5,0.55,0.6,0.65,0.7,0.75,0.8,1},{0,2,2.25,2.5,2.75,3,3.25,3.5,3.75,4}))))</f>
        <v/>
      </c>
      <c r="Q109" s="3" t="str">
        <f>IF(COUNT($A109)=0,"",IF($A109&lt;&gt;DRAFT!$B111,"ERR",IF(DRAFT!BB111="3E","3E",IF(COUNT(DRAFT!AX111,DRAFT!BB111)&gt;0,DRAFT!BC111,""))))</f>
        <v/>
      </c>
      <c r="R109" s="3" t="str">
        <f>IF(COUNT($A109)=0,"",IF(Q109="3E","3E",IF(Q109="","I",LOOKUP(Q109/S$2,{0,0.4,0.45,0.5,0.55,0.6,0.65,0.7,0.75,0.8,1},{"F","D","C","C+","B-","B","B+","A-","A","A+"}))))</f>
        <v/>
      </c>
      <c r="S109" s="2" t="str">
        <f>IF(COUNT($A109)=0,"",IF(Q109="","--",IF(Q109="3E","3E",LOOKUP(Q109/S$2,{0,0.4,0.45,0.5,0.55,0.6,0.65,0.7,0.75,0.8,1},{0,2,2.25,2.5,2.75,3,3.25,3.5,3.75,4}))))</f>
        <v/>
      </c>
      <c r="T109" s="3" t="str">
        <f>IF(COUNT($A109)=0,"",IF($A109&lt;&gt;DRAFT!$B111,"ERR",IF(DRAFT!BK111="3E","3E",IF(COUNT(DRAFT!BG111,DRAFT!BK111)&gt;0,DRAFT!BL111,""))))</f>
        <v/>
      </c>
      <c r="U109" s="3" t="str">
        <f>IF(COUNT($A109)=0,"",IF(T109="3E","3E",IF(T109="","I",LOOKUP(T109/V$2,{0,0.4,0.45,0.5,0.55,0.6,0.65,0.7,0.75,0.8,1},{"F","D","C","C+","B-","B","B+","A-","A","A+"}))))</f>
        <v/>
      </c>
      <c r="V109" s="2" t="str">
        <f>IF(COUNT($A109)=0,"",IF(T109="","--",IF(T109="3E","3E",LOOKUP(T109/V$2,{0,0.4,0.45,0.5,0.55,0.6,0.65,0.7,0.75,0.8,1},{0,2,2.25,2.5,2.75,3,3.25,3.5,3.75,4}))))</f>
        <v/>
      </c>
      <c r="W109" s="3" t="str">
        <f>IF(COUNT($A109)=0,"",IF($A109&lt;&gt;DRAFT!$B111,"ERR",IF(DRAFT!BT111="3E","3E",IF(COUNT(DRAFT!BP111,DRAFT!BT111)&gt;0,DRAFT!BU111,""))))</f>
        <v/>
      </c>
      <c r="X109" s="3" t="str">
        <f>IF(COUNT($A109)=0,"",IF(W109="3E","3E",IF(W109="","I",LOOKUP(W109/Y$2,{0,0.4,0.45,0.5,0.55,0.6,0.65,0.7,0.75,0.8,1},{"F","D","C","C+","B-","B","B+","A-","A","A+"}))))</f>
        <v/>
      </c>
      <c r="Y109" s="2" t="str">
        <f>IF(COUNT($A109)=0,"",IF(W109="","--",IF(W109="3E","3E",LOOKUP(W109/Y$2,{0,0.4,0.45,0.5,0.55,0.6,0.65,0.7,0.75,0.8,1},{0,2,2.25,2.5,2.75,3,3.25,3.5,3.75,4}))))</f>
        <v/>
      </c>
      <c r="Z109" s="3" t="str">
        <f>IF(COUNT($A109)=0,"",IF($A109&lt;&gt;DRAFT!$B111,"ERR",IF(DRAFT!CC111="3E","3E",IF(COUNT(DRAFT!BY111,DRAFT!CC111)&gt;0,DRAFT!CD111,""))))</f>
        <v/>
      </c>
      <c r="AA109" s="3" t="str">
        <f>IF(COUNT($A109)=0,"",IF(Z109="3E","3E",IF(Z109="","I",LOOKUP(Z109/AB$2,{0,0.4,0.45,0.5,0.55,0.6,0.65,0.7,0.75,0.8,1},{"F","D","C","C+","B-","B","B+","A-","A","A+"}))))</f>
        <v/>
      </c>
      <c r="AB109" s="2" t="str">
        <f>IF(COUNT($A109)=0,"",IF(Z109="","--",IF(Z109="3E","3E",LOOKUP(Z109/AB$2,{0,0.4,0.45,0.5,0.55,0.6,0.65,0.7,0.75,0.8,1},{0,2,2.25,2.5,2.75,3,3.25,3.5,3.75,4}))))</f>
        <v/>
      </c>
      <c r="AC109" s="3" t="str">
        <f>IF(COUNT($A109)=0,"",IF($A109&lt;&gt;DRAFT!$B111,"ERR",IF(DRAFT!CF111&gt;0,DRAFT!CF111,"")))</f>
        <v/>
      </c>
      <c r="AD109" s="3" t="str">
        <f>IF(COUNT($A109)=0,"",IF(AC109="3E","3E",IF(AC109="","I",LOOKUP(AC109/AE$2,{0,0.4,0.45,0.5,0.55,0.6,0.65,0.7,0.75,0.8,1},{"F","D","C","C+","B-","B","B+","A-","A","A+"}))))</f>
        <v/>
      </c>
      <c r="AE109" s="2" t="str">
        <f>IF(COUNT($A109)=0,"",IF(AC109="","--",IF(AC109="3E","3E",LOOKUP(AC109/AE$2,{0,0.4,0.45,0.5,0.55,0.6,0.65,0.7,0.75,0.8,1},{0,2,2.25,2.5,2.75,3,3.25,3.5,3.75,4}))))</f>
        <v/>
      </c>
      <c r="AF109" s="3" t="str">
        <f>IF($A109&lt;&gt;DRAFT!$B111,"ERR",IF(OR(COUNT($A109)=0,COUNT(DRAFT!CI111:CK111,DRAFT!CM111:CO111)=0),"",CEILING(SUM(DRAFT!CL111,DRAFT!CP111),1)))</f>
        <v/>
      </c>
      <c r="AG109" s="3" t="str">
        <f>IF(COUNT($A109)=0,"",IF(AF109="3E","3E",IF(AF109="","I",LOOKUP(AF109/AH$2,{0,0.4,0.45,0.5,0.55,0.6,0.65,0.7,0.75,0.8,1},{"F","D","C","C+","B-","B","B+","A-","A","A+"}))))</f>
        <v/>
      </c>
      <c r="AH109" s="2" t="str">
        <f>IF(COUNT($A109)=0,"",IF(AF109="","--",IF(AF109="3E","3E",LOOKUP(AF109/AH$2,{0,0.4,0.45,0.5,0.55,0.6,0.65,0.7,0.75,0.8,1},{0,2,2.25,2.5,2.75,3,3.25,3.5,3.75,4}))))</f>
        <v/>
      </c>
      <c r="AI109" s="11" t="str">
        <f>IF(OR(COUNT($A109)=0,COUNT(B109:AH109)=0),"",IF(COUNTIF(B109:AH109,"3E")&gt;0,"3E",IF(DRAFT!$A111="R",TRUNC(SUMPRODUCT(RGP,RCP)/TCP,3),TRUNC((SUMPRODUCT(--(IMDGP&gt;0)*IMDGP,IMCP)+CEILING(DRAFT!$CQ111*42,0.25))/TCP,3))))</f>
        <v/>
      </c>
      <c r="AJ109" s="3" t="str">
        <f>IF(OR(COUNT($A109)=0,COUNT(B109:AH109)=0),"",IF(COUNTIF(B109:AH109,"3E")&gt;0,"3E",IF(DRAFT!$A111="R",SUMPRODUCT(--(RGP&gt;=2),RCP),SUMPRODUCT(--(IMDGP&gt;0),--(IMGP=0),IMCP)+DRAFT!$CR111)))</f>
        <v/>
      </c>
      <c r="AK109" s="3" t="str">
        <f>IF(OR(COUNT($A109)=0,COUNT(B109:AH109)=0),"",IF(COUNTIF(B109:AJ109,"3E")&gt;0,"3E",IF(AND(DRAFT!$A111="IM",OR($AI109&gt;DRAFT!$CQ111,$AJ109&gt;DRAFT!$CR111)),"IMPROVED",IF(AND(DRAFT!$A111="IM",$AI109&lt;=DRAFT!$CQ111,$AJ109&lt;=DRAFT!$CR111),"NOT IMPROVED",IF(AND(AH109&gt;=2,AI109&gt;=2,AJ109&gt;=30),"PASS","FAIL")))))</f>
        <v/>
      </c>
      <c r="AL109" s="3" t="str">
        <f t="shared" si="2"/>
        <v/>
      </c>
      <c r="AM109" s="3" t="str">
        <f t="shared" si="3"/>
        <v/>
      </c>
    </row>
    <row r="110" spans="1:39" ht="18.95" customHeight="1" x14ac:dyDescent="0.25">
      <c r="A110" s="4" t="str">
        <f>IF(DRAFT!$B112="","",DRAFT!$B112)</f>
        <v/>
      </c>
      <c r="B110" s="3" t="str">
        <f>IF(COUNT($A110)=0,"",IF($A110&lt;&gt;DRAFT!$B112,"ERR",IF(DRAFT!I112="3E","3E",IF(COUNT(DRAFT!E112,DRAFT!I112)&gt;0,DRAFT!J112,""))))</f>
        <v/>
      </c>
      <c r="C110" s="3" t="str">
        <f>IF(COUNT($A110)=0,"",IF(B110="3E","3E",IF(B110="","I",LOOKUP(B110/D$2,{0,0.4,0.45,0.5,0.55,0.6,0.65,0.7,0.75,0.8,1},{"F","D","C","C+","B-","B","B+","A-","A","A+"}))))</f>
        <v/>
      </c>
      <c r="D110" s="2" t="str">
        <f>IF(COUNT($A110)=0,"",IF(B110="","--",IF(B110="3E","3E",LOOKUP(B110/D$2,{0,0.4,0.45,0.5,0.55,0.6,0.65,0.7,0.75,0.8,1},{0,2,2.25,2.5,2.75,3,3.25,3.5,3.75,4}))))</f>
        <v/>
      </c>
      <c r="E110" s="3" t="str">
        <f>IF(COUNT($A110)=0,"",IF($A110&lt;&gt;DRAFT!$B112,"ERR",IF(DRAFT!R112="3E","3E",IF(COUNT(DRAFT!N112,DRAFT!R112)&gt;0,DRAFT!S112,""))))</f>
        <v/>
      </c>
      <c r="F110" s="3" t="str">
        <f>IF(COUNT($A110)=0,"",IF(E110="3E","3E",IF(E110="","I",LOOKUP(E110/G$2,{0,0.4,0.45,0.5,0.55,0.6,0.65,0.7,0.75,0.8,1},{"F","D","C","C+","B-","B","B+","A-","A","A+"}))))</f>
        <v/>
      </c>
      <c r="G110" s="2" t="str">
        <f>IF(COUNT($A110)=0,"",IF(E110="","--",IF(E110="3E","3E",LOOKUP(E110/G$2,{0,0.4,0.45,0.5,0.55,0.6,0.65,0.7,0.75,0.8,1},{0,2,2.25,2.5,2.75,3,3.25,3.5,3.75,4}))))</f>
        <v/>
      </c>
      <c r="H110" s="3" t="str">
        <f>IF(COUNT($A110)=0,"",IF($A110&lt;&gt;DRAFT!$B112,"ERR",IF(DRAFT!AA112="3E","3E",IF(COUNT(DRAFT!W112,DRAFT!AA112)&gt;0,DRAFT!AB112,""))))</f>
        <v/>
      </c>
      <c r="I110" s="3" t="str">
        <f>IF(COUNT($A110)=0,"",IF(H110="3E","3E",IF(H110="","I",LOOKUP(H110/J$2,{0,0.4,0.45,0.5,0.55,0.6,0.65,0.7,0.75,0.8,1},{"F","D","C","C+","B-","B","B+","A-","A","A+"}))))</f>
        <v/>
      </c>
      <c r="J110" s="2" t="str">
        <f>IF(COUNT($A110)=0,"",IF(H110="","--",IF(H110="3E","3E",LOOKUP(H110/J$2,{0,0.4,0.45,0.5,0.55,0.6,0.65,0.7,0.75,0.8,1},{0,2,2.25,2.5,2.75,3,3.25,3.5,3.75,4}))))</f>
        <v/>
      </c>
      <c r="K110" s="3" t="str">
        <f>IF(COUNT($A110)=0,"",IF($A110&lt;&gt;DRAFT!$B112,"ERR",IF(DRAFT!AJ112="3E","3E",IF(COUNT(DRAFT!AF112,DRAFT!AJ112)&gt;0,DRAFT!AK112,""))))</f>
        <v/>
      </c>
      <c r="L110" s="3" t="str">
        <f>IF(COUNT($A110)=0,"",IF(K110="3E","3E",IF(K110="","I",LOOKUP(K110/M$2,{0,0.4,0.45,0.5,0.55,0.6,0.65,0.7,0.75,0.8,1},{"F","D","C","C+","B-","B","B+","A-","A","A+"}))))</f>
        <v/>
      </c>
      <c r="M110" s="2" t="str">
        <f>IF(COUNT($A110)=0,"",IF(K110="","--",IF(K110="3E","3E",LOOKUP(K110/M$2,{0,0.4,0.45,0.5,0.55,0.6,0.65,0.7,0.75,0.8,1},{0,2,2.25,2.5,2.75,3,3.25,3.5,3.75,4}))))</f>
        <v/>
      </c>
      <c r="N110" s="3" t="str">
        <f>IF(COUNT($A110)=0,"",IF($A110&lt;&gt;DRAFT!$B112,"ERR",IF(DRAFT!AS112="3E","3E",IF(COUNT(DRAFT!AO112,DRAFT!AS112)&gt;0,DRAFT!AT112,""))))</f>
        <v/>
      </c>
      <c r="O110" s="3" t="str">
        <f>IF(COUNT($A110)=0,"",IF(N110="3E","3E",IF(N110="","I",LOOKUP(N110/P$2,{0,0.4,0.45,0.5,0.55,0.6,0.65,0.7,0.75,0.8,1},{"F","D","C","C+","B-","B","B+","A-","A","A+"}))))</f>
        <v/>
      </c>
      <c r="P110" s="2" t="str">
        <f>IF(COUNT($A110)=0,"",IF(N110="","--",IF(N110="3E","3E",LOOKUP(N110/P$2,{0,0.4,0.45,0.5,0.55,0.6,0.65,0.7,0.75,0.8,1},{0,2,2.25,2.5,2.75,3,3.25,3.5,3.75,4}))))</f>
        <v/>
      </c>
      <c r="Q110" s="3" t="str">
        <f>IF(COUNT($A110)=0,"",IF($A110&lt;&gt;DRAFT!$B112,"ERR",IF(DRAFT!BB112="3E","3E",IF(COUNT(DRAFT!AX112,DRAFT!BB112)&gt;0,DRAFT!BC112,""))))</f>
        <v/>
      </c>
      <c r="R110" s="3" t="str">
        <f>IF(COUNT($A110)=0,"",IF(Q110="3E","3E",IF(Q110="","I",LOOKUP(Q110/S$2,{0,0.4,0.45,0.5,0.55,0.6,0.65,0.7,0.75,0.8,1},{"F","D","C","C+","B-","B","B+","A-","A","A+"}))))</f>
        <v/>
      </c>
      <c r="S110" s="2" t="str">
        <f>IF(COUNT($A110)=0,"",IF(Q110="","--",IF(Q110="3E","3E",LOOKUP(Q110/S$2,{0,0.4,0.45,0.5,0.55,0.6,0.65,0.7,0.75,0.8,1},{0,2,2.25,2.5,2.75,3,3.25,3.5,3.75,4}))))</f>
        <v/>
      </c>
      <c r="T110" s="3" t="str">
        <f>IF(COUNT($A110)=0,"",IF($A110&lt;&gt;DRAFT!$B112,"ERR",IF(DRAFT!BK112="3E","3E",IF(COUNT(DRAFT!BG112,DRAFT!BK112)&gt;0,DRAFT!BL112,""))))</f>
        <v/>
      </c>
      <c r="U110" s="3" t="str">
        <f>IF(COUNT($A110)=0,"",IF(T110="3E","3E",IF(T110="","I",LOOKUP(T110/V$2,{0,0.4,0.45,0.5,0.55,0.6,0.65,0.7,0.75,0.8,1},{"F","D","C","C+","B-","B","B+","A-","A","A+"}))))</f>
        <v/>
      </c>
      <c r="V110" s="2" t="str">
        <f>IF(COUNT($A110)=0,"",IF(T110="","--",IF(T110="3E","3E",LOOKUP(T110/V$2,{0,0.4,0.45,0.5,0.55,0.6,0.65,0.7,0.75,0.8,1},{0,2,2.25,2.5,2.75,3,3.25,3.5,3.75,4}))))</f>
        <v/>
      </c>
      <c r="W110" s="3" t="str">
        <f>IF(COUNT($A110)=0,"",IF($A110&lt;&gt;DRAFT!$B112,"ERR",IF(DRAFT!BT112="3E","3E",IF(COUNT(DRAFT!BP112,DRAFT!BT112)&gt;0,DRAFT!BU112,""))))</f>
        <v/>
      </c>
      <c r="X110" s="3" t="str">
        <f>IF(COUNT($A110)=0,"",IF(W110="3E","3E",IF(W110="","I",LOOKUP(W110/Y$2,{0,0.4,0.45,0.5,0.55,0.6,0.65,0.7,0.75,0.8,1},{"F","D","C","C+","B-","B","B+","A-","A","A+"}))))</f>
        <v/>
      </c>
      <c r="Y110" s="2" t="str">
        <f>IF(COUNT($A110)=0,"",IF(W110="","--",IF(W110="3E","3E",LOOKUP(W110/Y$2,{0,0.4,0.45,0.5,0.55,0.6,0.65,0.7,0.75,0.8,1},{0,2,2.25,2.5,2.75,3,3.25,3.5,3.75,4}))))</f>
        <v/>
      </c>
      <c r="Z110" s="3" t="str">
        <f>IF(COUNT($A110)=0,"",IF($A110&lt;&gt;DRAFT!$B112,"ERR",IF(DRAFT!CC112="3E","3E",IF(COUNT(DRAFT!BY112,DRAFT!CC112)&gt;0,DRAFT!CD112,""))))</f>
        <v/>
      </c>
      <c r="AA110" s="3" t="str">
        <f>IF(COUNT($A110)=0,"",IF(Z110="3E","3E",IF(Z110="","I",LOOKUP(Z110/AB$2,{0,0.4,0.45,0.5,0.55,0.6,0.65,0.7,0.75,0.8,1},{"F","D","C","C+","B-","B","B+","A-","A","A+"}))))</f>
        <v/>
      </c>
      <c r="AB110" s="2" t="str">
        <f>IF(COUNT($A110)=0,"",IF(Z110="","--",IF(Z110="3E","3E",LOOKUP(Z110/AB$2,{0,0.4,0.45,0.5,0.55,0.6,0.65,0.7,0.75,0.8,1},{0,2,2.25,2.5,2.75,3,3.25,3.5,3.75,4}))))</f>
        <v/>
      </c>
      <c r="AC110" s="3" t="str">
        <f>IF(COUNT($A110)=0,"",IF($A110&lt;&gt;DRAFT!$B112,"ERR",IF(DRAFT!CF112&gt;0,DRAFT!CF112,"")))</f>
        <v/>
      </c>
      <c r="AD110" s="3" t="str">
        <f>IF(COUNT($A110)=0,"",IF(AC110="3E","3E",IF(AC110="","I",LOOKUP(AC110/AE$2,{0,0.4,0.45,0.5,0.55,0.6,0.65,0.7,0.75,0.8,1},{"F","D","C","C+","B-","B","B+","A-","A","A+"}))))</f>
        <v/>
      </c>
      <c r="AE110" s="2" t="str">
        <f>IF(COUNT($A110)=0,"",IF(AC110="","--",IF(AC110="3E","3E",LOOKUP(AC110/AE$2,{0,0.4,0.45,0.5,0.55,0.6,0.65,0.7,0.75,0.8,1},{0,2,2.25,2.5,2.75,3,3.25,3.5,3.75,4}))))</f>
        <v/>
      </c>
      <c r="AF110" s="3" t="str">
        <f>IF($A110&lt;&gt;DRAFT!$B112,"ERR",IF(OR(COUNT($A110)=0,COUNT(DRAFT!CI112:CK112,DRAFT!CM112:CO112)=0),"",CEILING(SUM(DRAFT!CL112,DRAFT!CP112),1)))</f>
        <v/>
      </c>
      <c r="AG110" s="3" t="str">
        <f>IF(COUNT($A110)=0,"",IF(AF110="3E","3E",IF(AF110="","I",LOOKUP(AF110/AH$2,{0,0.4,0.45,0.5,0.55,0.6,0.65,0.7,0.75,0.8,1},{"F","D","C","C+","B-","B","B+","A-","A","A+"}))))</f>
        <v/>
      </c>
      <c r="AH110" s="2" t="str">
        <f>IF(COUNT($A110)=0,"",IF(AF110="","--",IF(AF110="3E","3E",LOOKUP(AF110/AH$2,{0,0.4,0.45,0.5,0.55,0.6,0.65,0.7,0.75,0.8,1},{0,2,2.25,2.5,2.75,3,3.25,3.5,3.75,4}))))</f>
        <v/>
      </c>
      <c r="AI110" s="11" t="str">
        <f>IF(OR(COUNT($A110)=0,COUNT(B110:AH110)=0),"",IF(COUNTIF(B110:AH110,"3E")&gt;0,"3E",IF(DRAFT!$A112="R",TRUNC(SUMPRODUCT(RGP,RCP)/TCP,3),TRUNC((SUMPRODUCT(--(IMDGP&gt;0)*IMDGP,IMCP)+CEILING(DRAFT!$CQ112*42,0.25))/TCP,3))))</f>
        <v/>
      </c>
      <c r="AJ110" s="3" t="str">
        <f>IF(OR(COUNT($A110)=0,COUNT(B110:AH110)=0),"",IF(COUNTIF(B110:AH110,"3E")&gt;0,"3E",IF(DRAFT!$A112="R",SUMPRODUCT(--(RGP&gt;=2),RCP),SUMPRODUCT(--(IMDGP&gt;0),--(IMGP=0),IMCP)+DRAFT!$CR112)))</f>
        <v/>
      </c>
      <c r="AK110" s="3" t="str">
        <f>IF(OR(COUNT($A110)=0,COUNT(B110:AH110)=0),"",IF(COUNTIF(B110:AJ110,"3E")&gt;0,"3E",IF(AND(DRAFT!$A112="IM",OR($AI110&gt;DRAFT!$CQ112,$AJ110&gt;DRAFT!$CR112)),"IMPROVED",IF(AND(DRAFT!$A112="IM",$AI110&lt;=DRAFT!$CQ112,$AJ110&lt;=DRAFT!$CR112),"NOT IMPROVED",IF(AND(AH110&gt;=2,AI110&gt;=2,AJ110&gt;=30),"PASS","FAIL")))))</f>
        <v/>
      </c>
      <c r="AL110" s="3" t="str">
        <f t="shared" si="2"/>
        <v/>
      </c>
      <c r="AM110" s="3" t="str">
        <f t="shared" si="3"/>
        <v/>
      </c>
    </row>
    <row r="111" spans="1:39" ht="18.95" customHeight="1" x14ac:dyDescent="0.25">
      <c r="A111" s="4" t="str">
        <f>IF(DRAFT!$B113="","",DRAFT!$B113)</f>
        <v/>
      </c>
      <c r="B111" s="3" t="str">
        <f>IF(COUNT($A111)=0,"",IF($A111&lt;&gt;DRAFT!$B113,"ERR",IF(DRAFT!I113="3E","3E",IF(COUNT(DRAFT!E113,DRAFT!I113)&gt;0,DRAFT!J113,""))))</f>
        <v/>
      </c>
      <c r="C111" s="3" t="str">
        <f>IF(COUNT($A111)=0,"",IF(B111="3E","3E",IF(B111="","I",LOOKUP(B111/D$2,{0,0.4,0.45,0.5,0.55,0.6,0.65,0.7,0.75,0.8,1},{"F","D","C","C+","B-","B","B+","A-","A","A+"}))))</f>
        <v/>
      </c>
      <c r="D111" s="2" t="str">
        <f>IF(COUNT($A111)=0,"",IF(B111="","--",IF(B111="3E","3E",LOOKUP(B111/D$2,{0,0.4,0.45,0.5,0.55,0.6,0.65,0.7,0.75,0.8,1},{0,2,2.25,2.5,2.75,3,3.25,3.5,3.75,4}))))</f>
        <v/>
      </c>
      <c r="E111" s="3" t="str">
        <f>IF(COUNT($A111)=0,"",IF($A111&lt;&gt;DRAFT!$B113,"ERR",IF(DRAFT!R113="3E","3E",IF(COUNT(DRAFT!N113,DRAFT!R113)&gt;0,DRAFT!S113,""))))</f>
        <v/>
      </c>
      <c r="F111" s="3" t="str">
        <f>IF(COUNT($A111)=0,"",IF(E111="3E","3E",IF(E111="","I",LOOKUP(E111/G$2,{0,0.4,0.45,0.5,0.55,0.6,0.65,0.7,0.75,0.8,1},{"F","D","C","C+","B-","B","B+","A-","A","A+"}))))</f>
        <v/>
      </c>
      <c r="G111" s="2" t="str">
        <f>IF(COUNT($A111)=0,"",IF(E111="","--",IF(E111="3E","3E",LOOKUP(E111/G$2,{0,0.4,0.45,0.5,0.55,0.6,0.65,0.7,0.75,0.8,1},{0,2,2.25,2.5,2.75,3,3.25,3.5,3.75,4}))))</f>
        <v/>
      </c>
      <c r="H111" s="3" t="str">
        <f>IF(COUNT($A111)=0,"",IF($A111&lt;&gt;DRAFT!$B113,"ERR",IF(DRAFT!AA113="3E","3E",IF(COUNT(DRAFT!W113,DRAFT!AA113)&gt;0,DRAFT!AB113,""))))</f>
        <v/>
      </c>
      <c r="I111" s="3" t="str">
        <f>IF(COUNT($A111)=0,"",IF(H111="3E","3E",IF(H111="","I",LOOKUP(H111/J$2,{0,0.4,0.45,0.5,0.55,0.6,0.65,0.7,0.75,0.8,1},{"F","D","C","C+","B-","B","B+","A-","A","A+"}))))</f>
        <v/>
      </c>
      <c r="J111" s="2" t="str">
        <f>IF(COUNT($A111)=0,"",IF(H111="","--",IF(H111="3E","3E",LOOKUP(H111/J$2,{0,0.4,0.45,0.5,0.55,0.6,0.65,0.7,0.75,0.8,1},{0,2,2.25,2.5,2.75,3,3.25,3.5,3.75,4}))))</f>
        <v/>
      </c>
      <c r="K111" s="3" t="str">
        <f>IF(COUNT($A111)=0,"",IF($A111&lt;&gt;DRAFT!$B113,"ERR",IF(DRAFT!AJ113="3E","3E",IF(COUNT(DRAFT!AF113,DRAFT!AJ113)&gt;0,DRAFT!AK113,""))))</f>
        <v/>
      </c>
      <c r="L111" s="3" t="str">
        <f>IF(COUNT($A111)=0,"",IF(K111="3E","3E",IF(K111="","I",LOOKUP(K111/M$2,{0,0.4,0.45,0.5,0.55,0.6,0.65,0.7,0.75,0.8,1},{"F","D","C","C+","B-","B","B+","A-","A","A+"}))))</f>
        <v/>
      </c>
      <c r="M111" s="2" t="str">
        <f>IF(COUNT($A111)=0,"",IF(K111="","--",IF(K111="3E","3E",LOOKUP(K111/M$2,{0,0.4,0.45,0.5,0.55,0.6,0.65,0.7,0.75,0.8,1},{0,2,2.25,2.5,2.75,3,3.25,3.5,3.75,4}))))</f>
        <v/>
      </c>
      <c r="N111" s="3" t="str">
        <f>IF(COUNT($A111)=0,"",IF($A111&lt;&gt;DRAFT!$B113,"ERR",IF(DRAFT!AS113="3E","3E",IF(COUNT(DRAFT!AO113,DRAFT!AS113)&gt;0,DRAFT!AT113,""))))</f>
        <v/>
      </c>
      <c r="O111" s="3" t="str">
        <f>IF(COUNT($A111)=0,"",IF(N111="3E","3E",IF(N111="","I",LOOKUP(N111/P$2,{0,0.4,0.45,0.5,0.55,0.6,0.65,0.7,0.75,0.8,1},{"F","D","C","C+","B-","B","B+","A-","A","A+"}))))</f>
        <v/>
      </c>
      <c r="P111" s="2" t="str">
        <f>IF(COUNT($A111)=0,"",IF(N111="","--",IF(N111="3E","3E",LOOKUP(N111/P$2,{0,0.4,0.45,0.5,0.55,0.6,0.65,0.7,0.75,0.8,1},{0,2,2.25,2.5,2.75,3,3.25,3.5,3.75,4}))))</f>
        <v/>
      </c>
      <c r="Q111" s="3" t="str">
        <f>IF(COUNT($A111)=0,"",IF($A111&lt;&gt;DRAFT!$B113,"ERR",IF(DRAFT!BB113="3E","3E",IF(COUNT(DRAFT!AX113,DRAFT!BB113)&gt;0,DRAFT!BC113,""))))</f>
        <v/>
      </c>
      <c r="R111" s="3" t="str">
        <f>IF(COUNT($A111)=0,"",IF(Q111="3E","3E",IF(Q111="","I",LOOKUP(Q111/S$2,{0,0.4,0.45,0.5,0.55,0.6,0.65,0.7,0.75,0.8,1},{"F","D","C","C+","B-","B","B+","A-","A","A+"}))))</f>
        <v/>
      </c>
      <c r="S111" s="2" t="str">
        <f>IF(COUNT($A111)=0,"",IF(Q111="","--",IF(Q111="3E","3E",LOOKUP(Q111/S$2,{0,0.4,0.45,0.5,0.55,0.6,0.65,0.7,0.75,0.8,1},{0,2,2.25,2.5,2.75,3,3.25,3.5,3.75,4}))))</f>
        <v/>
      </c>
      <c r="T111" s="3" t="str">
        <f>IF(COUNT($A111)=0,"",IF($A111&lt;&gt;DRAFT!$B113,"ERR",IF(DRAFT!BK113="3E","3E",IF(COUNT(DRAFT!BG113,DRAFT!BK113)&gt;0,DRAFT!BL113,""))))</f>
        <v/>
      </c>
      <c r="U111" s="3" t="str">
        <f>IF(COUNT($A111)=0,"",IF(T111="3E","3E",IF(T111="","I",LOOKUP(T111/V$2,{0,0.4,0.45,0.5,0.55,0.6,0.65,0.7,0.75,0.8,1},{"F","D","C","C+","B-","B","B+","A-","A","A+"}))))</f>
        <v/>
      </c>
      <c r="V111" s="2" t="str">
        <f>IF(COUNT($A111)=0,"",IF(T111="","--",IF(T111="3E","3E",LOOKUP(T111/V$2,{0,0.4,0.45,0.5,0.55,0.6,0.65,0.7,0.75,0.8,1},{0,2,2.25,2.5,2.75,3,3.25,3.5,3.75,4}))))</f>
        <v/>
      </c>
      <c r="W111" s="3" t="str">
        <f>IF(COUNT($A111)=0,"",IF($A111&lt;&gt;DRAFT!$B113,"ERR",IF(DRAFT!BT113="3E","3E",IF(COUNT(DRAFT!BP113,DRAFT!BT113)&gt;0,DRAFT!BU113,""))))</f>
        <v/>
      </c>
      <c r="X111" s="3" t="str">
        <f>IF(COUNT($A111)=0,"",IF(W111="3E","3E",IF(W111="","I",LOOKUP(W111/Y$2,{0,0.4,0.45,0.5,0.55,0.6,0.65,0.7,0.75,0.8,1},{"F","D","C","C+","B-","B","B+","A-","A","A+"}))))</f>
        <v/>
      </c>
      <c r="Y111" s="2" t="str">
        <f>IF(COUNT($A111)=0,"",IF(W111="","--",IF(W111="3E","3E",LOOKUP(W111/Y$2,{0,0.4,0.45,0.5,0.55,0.6,0.65,0.7,0.75,0.8,1},{0,2,2.25,2.5,2.75,3,3.25,3.5,3.75,4}))))</f>
        <v/>
      </c>
      <c r="Z111" s="3" t="str">
        <f>IF(COUNT($A111)=0,"",IF($A111&lt;&gt;DRAFT!$B113,"ERR",IF(DRAFT!CC113="3E","3E",IF(COUNT(DRAFT!BY113,DRAFT!CC113)&gt;0,DRAFT!CD113,""))))</f>
        <v/>
      </c>
      <c r="AA111" s="3" t="str">
        <f>IF(COUNT($A111)=0,"",IF(Z111="3E","3E",IF(Z111="","I",LOOKUP(Z111/AB$2,{0,0.4,0.45,0.5,0.55,0.6,0.65,0.7,0.75,0.8,1},{"F","D","C","C+","B-","B","B+","A-","A","A+"}))))</f>
        <v/>
      </c>
      <c r="AB111" s="2" t="str">
        <f>IF(COUNT($A111)=0,"",IF(Z111="","--",IF(Z111="3E","3E",LOOKUP(Z111/AB$2,{0,0.4,0.45,0.5,0.55,0.6,0.65,0.7,0.75,0.8,1},{0,2,2.25,2.5,2.75,3,3.25,3.5,3.75,4}))))</f>
        <v/>
      </c>
      <c r="AC111" s="3" t="str">
        <f>IF(COUNT($A111)=0,"",IF($A111&lt;&gt;DRAFT!$B113,"ERR",IF(DRAFT!CF113&gt;0,DRAFT!CF113,"")))</f>
        <v/>
      </c>
      <c r="AD111" s="3" t="str">
        <f>IF(COUNT($A111)=0,"",IF(AC111="3E","3E",IF(AC111="","I",LOOKUP(AC111/AE$2,{0,0.4,0.45,0.5,0.55,0.6,0.65,0.7,0.75,0.8,1},{"F","D","C","C+","B-","B","B+","A-","A","A+"}))))</f>
        <v/>
      </c>
      <c r="AE111" s="2" t="str">
        <f>IF(COUNT($A111)=0,"",IF(AC111="","--",IF(AC111="3E","3E",LOOKUP(AC111/AE$2,{0,0.4,0.45,0.5,0.55,0.6,0.65,0.7,0.75,0.8,1},{0,2,2.25,2.5,2.75,3,3.25,3.5,3.75,4}))))</f>
        <v/>
      </c>
      <c r="AF111" s="3" t="str">
        <f>IF($A111&lt;&gt;DRAFT!$B113,"ERR",IF(OR(COUNT($A111)=0,COUNT(DRAFT!CI113:CK113,DRAFT!CM113:CO113)=0),"",CEILING(SUM(DRAFT!CL113,DRAFT!CP113),1)))</f>
        <v/>
      </c>
      <c r="AG111" s="3" t="str">
        <f>IF(COUNT($A111)=0,"",IF(AF111="3E","3E",IF(AF111="","I",LOOKUP(AF111/AH$2,{0,0.4,0.45,0.5,0.55,0.6,0.65,0.7,0.75,0.8,1},{"F","D","C","C+","B-","B","B+","A-","A","A+"}))))</f>
        <v/>
      </c>
      <c r="AH111" s="2" t="str">
        <f>IF(COUNT($A111)=0,"",IF(AF111="","--",IF(AF111="3E","3E",LOOKUP(AF111/AH$2,{0,0.4,0.45,0.5,0.55,0.6,0.65,0.7,0.75,0.8,1},{0,2,2.25,2.5,2.75,3,3.25,3.5,3.75,4}))))</f>
        <v/>
      </c>
      <c r="AI111" s="11" t="str">
        <f>IF(OR(COUNT($A111)=0,COUNT(B111:AH111)=0),"",IF(COUNTIF(B111:AH111,"3E")&gt;0,"3E",IF(DRAFT!$A113="R",TRUNC(SUMPRODUCT(RGP,RCP)/TCP,3),TRUNC((SUMPRODUCT(--(IMDGP&gt;0)*IMDGP,IMCP)+CEILING(DRAFT!$CQ113*42,0.25))/TCP,3))))</f>
        <v/>
      </c>
      <c r="AJ111" s="3" t="str">
        <f>IF(OR(COUNT($A111)=0,COUNT(B111:AH111)=0),"",IF(COUNTIF(B111:AH111,"3E")&gt;0,"3E",IF(DRAFT!$A113="R",SUMPRODUCT(--(RGP&gt;=2),RCP),SUMPRODUCT(--(IMDGP&gt;0),--(IMGP=0),IMCP)+DRAFT!$CR113)))</f>
        <v/>
      </c>
      <c r="AK111" s="3" t="str">
        <f>IF(OR(COUNT($A111)=0,COUNT(B111:AH111)=0),"",IF(COUNTIF(B111:AJ111,"3E")&gt;0,"3E",IF(AND(DRAFT!$A113="IM",OR($AI111&gt;DRAFT!$CQ113,$AJ111&gt;DRAFT!$CR113)),"IMPROVED",IF(AND(DRAFT!$A113="IM",$AI111&lt;=DRAFT!$CQ113,$AJ111&lt;=DRAFT!$CR113),"NOT IMPROVED",IF(AND(AH111&gt;=2,AI111&gt;=2,AJ111&gt;=30),"PASS","FAIL")))))</f>
        <v/>
      </c>
      <c r="AL111" s="3" t="str">
        <f t="shared" si="2"/>
        <v/>
      </c>
      <c r="AM111" s="3" t="str">
        <f t="shared" si="3"/>
        <v/>
      </c>
    </row>
    <row r="112" spans="1:39" ht="18.95" customHeight="1" x14ac:dyDescent="0.25">
      <c r="A112" s="4" t="str">
        <f>IF(DRAFT!$B114="","",DRAFT!$B114)</f>
        <v/>
      </c>
      <c r="B112" s="3" t="str">
        <f>IF(COUNT($A112)=0,"",IF($A112&lt;&gt;DRAFT!$B114,"ERR",IF(DRAFT!I114="3E","3E",IF(COUNT(DRAFT!E114,DRAFT!I114)&gt;0,DRAFT!J114,""))))</f>
        <v/>
      </c>
      <c r="C112" s="3" t="str">
        <f>IF(COUNT($A112)=0,"",IF(B112="3E","3E",IF(B112="","I",LOOKUP(B112/D$2,{0,0.4,0.45,0.5,0.55,0.6,0.65,0.7,0.75,0.8,1},{"F","D","C","C+","B-","B","B+","A-","A","A+"}))))</f>
        <v/>
      </c>
      <c r="D112" s="2" t="str">
        <f>IF(COUNT($A112)=0,"",IF(B112="","--",IF(B112="3E","3E",LOOKUP(B112/D$2,{0,0.4,0.45,0.5,0.55,0.6,0.65,0.7,0.75,0.8,1},{0,2,2.25,2.5,2.75,3,3.25,3.5,3.75,4}))))</f>
        <v/>
      </c>
      <c r="E112" s="3" t="str">
        <f>IF(COUNT($A112)=0,"",IF($A112&lt;&gt;DRAFT!$B114,"ERR",IF(DRAFT!R114="3E","3E",IF(COUNT(DRAFT!N114,DRAFT!R114)&gt;0,DRAFT!S114,""))))</f>
        <v/>
      </c>
      <c r="F112" s="3" t="str">
        <f>IF(COUNT($A112)=0,"",IF(E112="3E","3E",IF(E112="","I",LOOKUP(E112/G$2,{0,0.4,0.45,0.5,0.55,0.6,0.65,0.7,0.75,0.8,1},{"F","D","C","C+","B-","B","B+","A-","A","A+"}))))</f>
        <v/>
      </c>
      <c r="G112" s="2" t="str">
        <f>IF(COUNT($A112)=0,"",IF(E112="","--",IF(E112="3E","3E",LOOKUP(E112/G$2,{0,0.4,0.45,0.5,0.55,0.6,0.65,0.7,0.75,0.8,1},{0,2,2.25,2.5,2.75,3,3.25,3.5,3.75,4}))))</f>
        <v/>
      </c>
      <c r="H112" s="3" t="str">
        <f>IF(COUNT($A112)=0,"",IF($A112&lt;&gt;DRAFT!$B114,"ERR",IF(DRAFT!AA114="3E","3E",IF(COUNT(DRAFT!W114,DRAFT!AA114)&gt;0,DRAFT!AB114,""))))</f>
        <v/>
      </c>
      <c r="I112" s="3" t="str">
        <f>IF(COUNT($A112)=0,"",IF(H112="3E","3E",IF(H112="","I",LOOKUP(H112/J$2,{0,0.4,0.45,0.5,0.55,0.6,0.65,0.7,0.75,0.8,1},{"F","D","C","C+","B-","B","B+","A-","A","A+"}))))</f>
        <v/>
      </c>
      <c r="J112" s="2" t="str">
        <f>IF(COUNT($A112)=0,"",IF(H112="","--",IF(H112="3E","3E",LOOKUP(H112/J$2,{0,0.4,0.45,0.5,0.55,0.6,0.65,0.7,0.75,0.8,1},{0,2,2.25,2.5,2.75,3,3.25,3.5,3.75,4}))))</f>
        <v/>
      </c>
      <c r="K112" s="3" t="str">
        <f>IF(COUNT($A112)=0,"",IF($A112&lt;&gt;DRAFT!$B114,"ERR",IF(DRAFT!AJ114="3E","3E",IF(COUNT(DRAFT!AF114,DRAFT!AJ114)&gt;0,DRAFT!AK114,""))))</f>
        <v/>
      </c>
      <c r="L112" s="3" t="str">
        <f>IF(COUNT($A112)=0,"",IF(K112="3E","3E",IF(K112="","I",LOOKUP(K112/M$2,{0,0.4,0.45,0.5,0.55,0.6,0.65,0.7,0.75,0.8,1},{"F","D","C","C+","B-","B","B+","A-","A","A+"}))))</f>
        <v/>
      </c>
      <c r="M112" s="2" t="str">
        <f>IF(COUNT($A112)=0,"",IF(K112="","--",IF(K112="3E","3E",LOOKUP(K112/M$2,{0,0.4,0.45,0.5,0.55,0.6,0.65,0.7,0.75,0.8,1},{0,2,2.25,2.5,2.75,3,3.25,3.5,3.75,4}))))</f>
        <v/>
      </c>
      <c r="N112" s="3" t="str">
        <f>IF(COUNT($A112)=0,"",IF($A112&lt;&gt;DRAFT!$B114,"ERR",IF(DRAFT!AS114="3E","3E",IF(COUNT(DRAFT!AO114,DRAFT!AS114)&gt;0,DRAFT!AT114,""))))</f>
        <v/>
      </c>
      <c r="O112" s="3" t="str">
        <f>IF(COUNT($A112)=0,"",IF(N112="3E","3E",IF(N112="","I",LOOKUP(N112/P$2,{0,0.4,0.45,0.5,0.55,0.6,0.65,0.7,0.75,0.8,1},{"F","D","C","C+","B-","B","B+","A-","A","A+"}))))</f>
        <v/>
      </c>
      <c r="P112" s="2" t="str">
        <f>IF(COUNT($A112)=0,"",IF(N112="","--",IF(N112="3E","3E",LOOKUP(N112/P$2,{0,0.4,0.45,0.5,0.55,0.6,0.65,0.7,0.75,0.8,1},{0,2,2.25,2.5,2.75,3,3.25,3.5,3.75,4}))))</f>
        <v/>
      </c>
      <c r="Q112" s="3" t="str">
        <f>IF(COUNT($A112)=0,"",IF($A112&lt;&gt;DRAFT!$B114,"ERR",IF(DRAFT!BB114="3E","3E",IF(COUNT(DRAFT!AX114,DRAFT!BB114)&gt;0,DRAFT!BC114,""))))</f>
        <v/>
      </c>
      <c r="R112" s="3" t="str">
        <f>IF(COUNT($A112)=0,"",IF(Q112="3E","3E",IF(Q112="","I",LOOKUP(Q112/S$2,{0,0.4,0.45,0.5,0.55,0.6,0.65,0.7,0.75,0.8,1},{"F","D","C","C+","B-","B","B+","A-","A","A+"}))))</f>
        <v/>
      </c>
      <c r="S112" s="2" t="str">
        <f>IF(COUNT($A112)=0,"",IF(Q112="","--",IF(Q112="3E","3E",LOOKUP(Q112/S$2,{0,0.4,0.45,0.5,0.55,0.6,0.65,0.7,0.75,0.8,1},{0,2,2.25,2.5,2.75,3,3.25,3.5,3.75,4}))))</f>
        <v/>
      </c>
      <c r="T112" s="3" t="str">
        <f>IF(COUNT($A112)=0,"",IF($A112&lt;&gt;DRAFT!$B114,"ERR",IF(DRAFT!BK114="3E","3E",IF(COUNT(DRAFT!BG114,DRAFT!BK114)&gt;0,DRAFT!BL114,""))))</f>
        <v/>
      </c>
      <c r="U112" s="3" t="str">
        <f>IF(COUNT($A112)=0,"",IF(T112="3E","3E",IF(T112="","I",LOOKUP(T112/V$2,{0,0.4,0.45,0.5,0.55,0.6,0.65,0.7,0.75,0.8,1},{"F","D","C","C+","B-","B","B+","A-","A","A+"}))))</f>
        <v/>
      </c>
      <c r="V112" s="2" t="str">
        <f>IF(COUNT($A112)=0,"",IF(T112="","--",IF(T112="3E","3E",LOOKUP(T112/V$2,{0,0.4,0.45,0.5,0.55,0.6,0.65,0.7,0.75,0.8,1},{0,2,2.25,2.5,2.75,3,3.25,3.5,3.75,4}))))</f>
        <v/>
      </c>
      <c r="W112" s="3" t="str">
        <f>IF(COUNT($A112)=0,"",IF($A112&lt;&gt;DRAFT!$B114,"ERR",IF(DRAFT!BT114="3E","3E",IF(COUNT(DRAFT!BP114,DRAFT!BT114)&gt;0,DRAFT!BU114,""))))</f>
        <v/>
      </c>
      <c r="X112" s="3" t="str">
        <f>IF(COUNT($A112)=0,"",IF(W112="3E","3E",IF(W112="","I",LOOKUP(W112/Y$2,{0,0.4,0.45,0.5,0.55,0.6,0.65,0.7,0.75,0.8,1},{"F","D","C","C+","B-","B","B+","A-","A","A+"}))))</f>
        <v/>
      </c>
      <c r="Y112" s="2" t="str">
        <f>IF(COUNT($A112)=0,"",IF(W112="","--",IF(W112="3E","3E",LOOKUP(W112/Y$2,{0,0.4,0.45,0.5,0.55,0.6,0.65,0.7,0.75,0.8,1},{0,2,2.25,2.5,2.75,3,3.25,3.5,3.75,4}))))</f>
        <v/>
      </c>
      <c r="Z112" s="3" t="str">
        <f>IF(COUNT($A112)=0,"",IF($A112&lt;&gt;DRAFT!$B114,"ERR",IF(DRAFT!CC114="3E","3E",IF(COUNT(DRAFT!BY114,DRAFT!CC114)&gt;0,DRAFT!CD114,""))))</f>
        <v/>
      </c>
      <c r="AA112" s="3" t="str">
        <f>IF(COUNT($A112)=0,"",IF(Z112="3E","3E",IF(Z112="","I",LOOKUP(Z112/AB$2,{0,0.4,0.45,0.5,0.55,0.6,0.65,0.7,0.75,0.8,1},{"F","D","C","C+","B-","B","B+","A-","A","A+"}))))</f>
        <v/>
      </c>
      <c r="AB112" s="2" t="str">
        <f>IF(COUNT($A112)=0,"",IF(Z112="","--",IF(Z112="3E","3E",LOOKUP(Z112/AB$2,{0,0.4,0.45,0.5,0.55,0.6,0.65,0.7,0.75,0.8,1},{0,2,2.25,2.5,2.75,3,3.25,3.5,3.75,4}))))</f>
        <v/>
      </c>
      <c r="AC112" s="3" t="str">
        <f>IF(COUNT($A112)=0,"",IF($A112&lt;&gt;DRAFT!$B114,"ERR",IF(DRAFT!CF114&gt;0,DRAFT!CF114,"")))</f>
        <v/>
      </c>
      <c r="AD112" s="3" t="str">
        <f>IF(COUNT($A112)=0,"",IF(AC112="3E","3E",IF(AC112="","I",LOOKUP(AC112/AE$2,{0,0.4,0.45,0.5,0.55,0.6,0.65,0.7,0.75,0.8,1},{"F","D","C","C+","B-","B","B+","A-","A","A+"}))))</f>
        <v/>
      </c>
      <c r="AE112" s="2" t="str">
        <f>IF(COUNT($A112)=0,"",IF(AC112="","--",IF(AC112="3E","3E",LOOKUP(AC112/AE$2,{0,0.4,0.45,0.5,0.55,0.6,0.65,0.7,0.75,0.8,1},{0,2,2.25,2.5,2.75,3,3.25,3.5,3.75,4}))))</f>
        <v/>
      </c>
      <c r="AF112" s="3" t="str">
        <f>IF($A112&lt;&gt;DRAFT!$B114,"ERR",IF(OR(COUNT($A112)=0,COUNT(DRAFT!CI114:CK114,DRAFT!CM114:CO114)=0),"",CEILING(SUM(DRAFT!CL114,DRAFT!CP114),1)))</f>
        <v/>
      </c>
      <c r="AG112" s="3" t="str">
        <f>IF(COUNT($A112)=0,"",IF(AF112="3E","3E",IF(AF112="","I",LOOKUP(AF112/AH$2,{0,0.4,0.45,0.5,0.55,0.6,0.65,0.7,0.75,0.8,1},{"F","D","C","C+","B-","B","B+","A-","A","A+"}))))</f>
        <v/>
      </c>
      <c r="AH112" s="2" t="str">
        <f>IF(COUNT($A112)=0,"",IF(AF112="","--",IF(AF112="3E","3E",LOOKUP(AF112/AH$2,{0,0.4,0.45,0.5,0.55,0.6,0.65,0.7,0.75,0.8,1},{0,2,2.25,2.5,2.75,3,3.25,3.5,3.75,4}))))</f>
        <v/>
      </c>
      <c r="AI112" s="11" t="str">
        <f>IF(OR(COUNT($A112)=0,COUNT(B112:AH112)=0),"",IF(COUNTIF(B112:AH112,"3E")&gt;0,"3E",IF(DRAFT!$A114="R",TRUNC(SUMPRODUCT(RGP,RCP)/TCP,3),TRUNC((SUMPRODUCT(--(IMDGP&gt;0)*IMDGP,IMCP)+CEILING(DRAFT!$CQ114*42,0.25))/TCP,3))))</f>
        <v/>
      </c>
      <c r="AJ112" s="3" t="str">
        <f>IF(OR(COUNT($A112)=0,COUNT(B112:AH112)=0),"",IF(COUNTIF(B112:AH112,"3E")&gt;0,"3E",IF(DRAFT!$A114="R",SUMPRODUCT(--(RGP&gt;=2),RCP),SUMPRODUCT(--(IMDGP&gt;0),--(IMGP=0),IMCP)+DRAFT!$CR114)))</f>
        <v/>
      </c>
      <c r="AK112" s="3" t="str">
        <f>IF(OR(COUNT($A112)=0,COUNT(B112:AH112)=0),"",IF(COUNTIF(B112:AJ112,"3E")&gt;0,"3E",IF(AND(DRAFT!$A114="IM",OR($AI112&gt;DRAFT!$CQ114,$AJ112&gt;DRAFT!$CR114)),"IMPROVED",IF(AND(DRAFT!$A114="IM",$AI112&lt;=DRAFT!$CQ114,$AJ112&lt;=DRAFT!$CR114),"NOT IMPROVED",IF(AND(AH112&gt;=2,AI112&gt;=2,AJ112&gt;=30),"PASS","FAIL")))))</f>
        <v/>
      </c>
      <c r="AL112" s="3" t="str">
        <f t="shared" si="2"/>
        <v/>
      </c>
      <c r="AM112" s="3" t="str">
        <f t="shared" si="3"/>
        <v/>
      </c>
    </row>
    <row r="113" spans="1:39" ht="18.95" customHeight="1" x14ac:dyDescent="0.25">
      <c r="A113" s="4" t="str">
        <f>IF(DRAFT!$B115="","",DRAFT!$B115)</f>
        <v/>
      </c>
      <c r="B113" s="3" t="str">
        <f>IF(COUNT($A113)=0,"",IF($A113&lt;&gt;DRAFT!$B115,"ERR",IF(DRAFT!I115="3E","3E",IF(COUNT(DRAFT!E115,DRAFT!I115)&gt;0,DRAFT!J115,""))))</f>
        <v/>
      </c>
      <c r="C113" s="3" t="str">
        <f>IF(COUNT($A113)=0,"",IF(B113="3E","3E",IF(B113="","I",LOOKUP(B113/D$2,{0,0.4,0.45,0.5,0.55,0.6,0.65,0.7,0.75,0.8,1},{"F","D","C","C+","B-","B","B+","A-","A","A+"}))))</f>
        <v/>
      </c>
      <c r="D113" s="2" t="str">
        <f>IF(COUNT($A113)=0,"",IF(B113="","--",IF(B113="3E","3E",LOOKUP(B113/D$2,{0,0.4,0.45,0.5,0.55,0.6,0.65,0.7,0.75,0.8,1},{0,2,2.25,2.5,2.75,3,3.25,3.5,3.75,4}))))</f>
        <v/>
      </c>
      <c r="E113" s="3" t="str">
        <f>IF(COUNT($A113)=0,"",IF($A113&lt;&gt;DRAFT!$B115,"ERR",IF(DRAFT!R115="3E","3E",IF(COUNT(DRAFT!N115,DRAFT!R115)&gt;0,DRAFT!S115,""))))</f>
        <v/>
      </c>
      <c r="F113" s="3" t="str">
        <f>IF(COUNT($A113)=0,"",IF(E113="3E","3E",IF(E113="","I",LOOKUP(E113/G$2,{0,0.4,0.45,0.5,0.55,0.6,0.65,0.7,0.75,0.8,1},{"F","D","C","C+","B-","B","B+","A-","A","A+"}))))</f>
        <v/>
      </c>
      <c r="G113" s="2" t="str">
        <f>IF(COUNT($A113)=0,"",IF(E113="","--",IF(E113="3E","3E",LOOKUP(E113/G$2,{0,0.4,0.45,0.5,0.55,0.6,0.65,0.7,0.75,0.8,1},{0,2,2.25,2.5,2.75,3,3.25,3.5,3.75,4}))))</f>
        <v/>
      </c>
      <c r="H113" s="3" t="str">
        <f>IF(COUNT($A113)=0,"",IF($A113&lt;&gt;DRAFT!$B115,"ERR",IF(DRAFT!AA115="3E","3E",IF(COUNT(DRAFT!W115,DRAFT!AA115)&gt;0,DRAFT!AB115,""))))</f>
        <v/>
      </c>
      <c r="I113" s="3" t="str">
        <f>IF(COUNT($A113)=0,"",IF(H113="3E","3E",IF(H113="","I",LOOKUP(H113/J$2,{0,0.4,0.45,0.5,0.55,0.6,0.65,0.7,0.75,0.8,1},{"F","D","C","C+","B-","B","B+","A-","A","A+"}))))</f>
        <v/>
      </c>
      <c r="J113" s="2" t="str">
        <f>IF(COUNT($A113)=0,"",IF(H113="","--",IF(H113="3E","3E",LOOKUP(H113/J$2,{0,0.4,0.45,0.5,0.55,0.6,0.65,0.7,0.75,0.8,1},{0,2,2.25,2.5,2.75,3,3.25,3.5,3.75,4}))))</f>
        <v/>
      </c>
      <c r="K113" s="3" t="str">
        <f>IF(COUNT($A113)=0,"",IF($A113&lt;&gt;DRAFT!$B115,"ERR",IF(DRAFT!AJ115="3E","3E",IF(COUNT(DRAFT!AF115,DRAFT!AJ115)&gt;0,DRAFT!AK115,""))))</f>
        <v/>
      </c>
      <c r="L113" s="3" t="str">
        <f>IF(COUNT($A113)=0,"",IF(K113="3E","3E",IF(K113="","I",LOOKUP(K113/M$2,{0,0.4,0.45,0.5,0.55,0.6,0.65,0.7,0.75,0.8,1},{"F","D","C","C+","B-","B","B+","A-","A","A+"}))))</f>
        <v/>
      </c>
      <c r="M113" s="2" t="str">
        <f>IF(COUNT($A113)=0,"",IF(K113="","--",IF(K113="3E","3E",LOOKUP(K113/M$2,{0,0.4,0.45,0.5,0.55,0.6,0.65,0.7,0.75,0.8,1},{0,2,2.25,2.5,2.75,3,3.25,3.5,3.75,4}))))</f>
        <v/>
      </c>
      <c r="N113" s="3" t="str">
        <f>IF(COUNT($A113)=0,"",IF($A113&lt;&gt;DRAFT!$B115,"ERR",IF(DRAFT!AS115="3E","3E",IF(COUNT(DRAFT!AO115,DRAFT!AS115)&gt;0,DRAFT!AT115,""))))</f>
        <v/>
      </c>
      <c r="O113" s="3" t="str">
        <f>IF(COUNT($A113)=0,"",IF(N113="3E","3E",IF(N113="","I",LOOKUP(N113/P$2,{0,0.4,0.45,0.5,0.55,0.6,0.65,0.7,0.75,0.8,1},{"F","D","C","C+","B-","B","B+","A-","A","A+"}))))</f>
        <v/>
      </c>
      <c r="P113" s="2" t="str">
        <f>IF(COUNT($A113)=0,"",IF(N113="","--",IF(N113="3E","3E",LOOKUP(N113/P$2,{0,0.4,0.45,0.5,0.55,0.6,0.65,0.7,0.75,0.8,1},{0,2,2.25,2.5,2.75,3,3.25,3.5,3.75,4}))))</f>
        <v/>
      </c>
      <c r="Q113" s="3" t="str">
        <f>IF(COUNT($A113)=0,"",IF($A113&lt;&gt;DRAFT!$B115,"ERR",IF(DRAFT!BB115="3E","3E",IF(COUNT(DRAFT!AX115,DRAFT!BB115)&gt;0,DRAFT!BC115,""))))</f>
        <v/>
      </c>
      <c r="R113" s="3" t="str">
        <f>IF(COUNT($A113)=0,"",IF(Q113="3E","3E",IF(Q113="","I",LOOKUP(Q113/S$2,{0,0.4,0.45,0.5,0.55,0.6,0.65,0.7,0.75,0.8,1},{"F","D","C","C+","B-","B","B+","A-","A","A+"}))))</f>
        <v/>
      </c>
      <c r="S113" s="2" t="str">
        <f>IF(COUNT($A113)=0,"",IF(Q113="","--",IF(Q113="3E","3E",LOOKUP(Q113/S$2,{0,0.4,0.45,0.5,0.55,0.6,0.65,0.7,0.75,0.8,1},{0,2,2.25,2.5,2.75,3,3.25,3.5,3.75,4}))))</f>
        <v/>
      </c>
      <c r="T113" s="3" t="str">
        <f>IF(COUNT($A113)=0,"",IF($A113&lt;&gt;DRAFT!$B115,"ERR",IF(DRAFT!BK115="3E","3E",IF(COUNT(DRAFT!BG115,DRAFT!BK115)&gt;0,DRAFT!BL115,""))))</f>
        <v/>
      </c>
      <c r="U113" s="3" t="str">
        <f>IF(COUNT($A113)=0,"",IF(T113="3E","3E",IF(T113="","I",LOOKUP(T113/V$2,{0,0.4,0.45,0.5,0.55,0.6,0.65,0.7,0.75,0.8,1},{"F","D","C","C+","B-","B","B+","A-","A","A+"}))))</f>
        <v/>
      </c>
      <c r="V113" s="2" t="str">
        <f>IF(COUNT($A113)=0,"",IF(T113="","--",IF(T113="3E","3E",LOOKUP(T113/V$2,{0,0.4,0.45,0.5,0.55,0.6,0.65,0.7,0.75,0.8,1},{0,2,2.25,2.5,2.75,3,3.25,3.5,3.75,4}))))</f>
        <v/>
      </c>
      <c r="W113" s="3" t="str">
        <f>IF(COUNT($A113)=0,"",IF($A113&lt;&gt;DRAFT!$B115,"ERR",IF(DRAFT!BT115="3E","3E",IF(COUNT(DRAFT!BP115,DRAFT!BT115)&gt;0,DRAFT!BU115,""))))</f>
        <v/>
      </c>
      <c r="X113" s="3" t="str">
        <f>IF(COUNT($A113)=0,"",IF(W113="3E","3E",IF(W113="","I",LOOKUP(W113/Y$2,{0,0.4,0.45,0.5,0.55,0.6,0.65,0.7,0.75,0.8,1},{"F","D","C","C+","B-","B","B+","A-","A","A+"}))))</f>
        <v/>
      </c>
      <c r="Y113" s="2" t="str">
        <f>IF(COUNT($A113)=0,"",IF(W113="","--",IF(W113="3E","3E",LOOKUP(W113/Y$2,{0,0.4,0.45,0.5,0.55,0.6,0.65,0.7,0.75,0.8,1},{0,2,2.25,2.5,2.75,3,3.25,3.5,3.75,4}))))</f>
        <v/>
      </c>
      <c r="Z113" s="3" t="str">
        <f>IF(COUNT($A113)=0,"",IF($A113&lt;&gt;DRAFT!$B115,"ERR",IF(DRAFT!CC115="3E","3E",IF(COUNT(DRAFT!BY115,DRAFT!CC115)&gt;0,DRAFT!CD115,""))))</f>
        <v/>
      </c>
      <c r="AA113" s="3" t="str">
        <f>IF(COUNT($A113)=0,"",IF(Z113="3E","3E",IF(Z113="","I",LOOKUP(Z113/AB$2,{0,0.4,0.45,0.5,0.55,0.6,0.65,0.7,0.75,0.8,1},{"F","D","C","C+","B-","B","B+","A-","A","A+"}))))</f>
        <v/>
      </c>
      <c r="AB113" s="2" t="str">
        <f>IF(COUNT($A113)=0,"",IF(Z113="","--",IF(Z113="3E","3E",LOOKUP(Z113/AB$2,{0,0.4,0.45,0.5,0.55,0.6,0.65,0.7,0.75,0.8,1},{0,2,2.25,2.5,2.75,3,3.25,3.5,3.75,4}))))</f>
        <v/>
      </c>
      <c r="AC113" s="3" t="str">
        <f>IF(COUNT($A113)=0,"",IF($A113&lt;&gt;DRAFT!$B115,"ERR",IF(DRAFT!CF115&gt;0,DRAFT!CF115,"")))</f>
        <v/>
      </c>
      <c r="AD113" s="3" t="str">
        <f>IF(COUNT($A113)=0,"",IF(AC113="3E","3E",IF(AC113="","I",LOOKUP(AC113/AE$2,{0,0.4,0.45,0.5,0.55,0.6,0.65,0.7,0.75,0.8,1},{"F","D","C","C+","B-","B","B+","A-","A","A+"}))))</f>
        <v/>
      </c>
      <c r="AE113" s="2" t="str">
        <f>IF(COUNT($A113)=0,"",IF(AC113="","--",IF(AC113="3E","3E",LOOKUP(AC113/AE$2,{0,0.4,0.45,0.5,0.55,0.6,0.65,0.7,0.75,0.8,1},{0,2,2.25,2.5,2.75,3,3.25,3.5,3.75,4}))))</f>
        <v/>
      </c>
      <c r="AF113" s="3" t="str">
        <f>IF($A113&lt;&gt;DRAFT!$B115,"ERR",IF(OR(COUNT($A113)=0,COUNT(DRAFT!CI115:CK115,DRAFT!CM115:CO115)=0),"",CEILING(SUM(DRAFT!CL115,DRAFT!CP115),1)))</f>
        <v/>
      </c>
      <c r="AG113" s="3" t="str">
        <f>IF(COUNT($A113)=0,"",IF(AF113="3E","3E",IF(AF113="","I",LOOKUP(AF113/AH$2,{0,0.4,0.45,0.5,0.55,0.6,0.65,0.7,0.75,0.8,1},{"F","D","C","C+","B-","B","B+","A-","A","A+"}))))</f>
        <v/>
      </c>
      <c r="AH113" s="2" t="str">
        <f>IF(COUNT($A113)=0,"",IF(AF113="","--",IF(AF113="3E","3E",LOOKUP(AF113/AH$2,{0,0.4,0.45,0.5,0.55,0.6,0.65,0.7,0.75,0.8,1},{0,2,2.25,2.5,2.75,3,3.25,3.5,3.75,4}))))</f>
        <v/>
      </c>
      <c r="AI113" s="11" t="str">
        <f>IF(OR(COUNT($A113)=0,COUNT(B113:AH113)=0),"",IF(COUNTIF(B113:AH113,"3E")&gt;0,"3E",IF(DRAFT!$A115="R",TRUNC(SUMPRODUCT(RGP,RCP)/TCP,3),TRUNC((SUMPRODUCT(--(IMDGP&gt;0)*IMDGP,IMCP)+CEILING(DRAFT!$CQ115*42,0.25))/TCP,3))))</f>
        <v/>
      </c>
      <c r="AJ113" s="3" t="str">
        <f>IF(OR(COUNT($A113)=0,COUNT(B113:AH113)=0),"",IF(COUNTIF(B113:AH113,"3E")&gt;0,"3E",IF(DRAFT!$A115="R",SUMPRODUCT(--(RGP&gt;=2),RCP),SUMPRODUCT(--(IMDGP&gt;0),--(IMGP=0),IMCP)+DRAFT!$CR115)))</f>
        <v/>
      </c>
      <c r="AK113" s="3" t="str">
        <f>IF(OR(COUNT($A113)=0,COUNT(B113:AH113)=0),"",IF(COUNTIF(B113:AJ113,"3E")&gt;0,"3E",IF(AND(DRAFT!$A115="IM",OR($AI113&gt;DRAFT!$CQ115,$AJ113&gt;DRAFT!$CR115)),"IMPROVED",IF(AND(DRAFT!$A115="IM",$AI113&lt;=DRAFT!$CQ115,$AJ113&lt;=DRAFT!$CR115),"NOT IMPROVED",IF(AND(AH113&gt;=2,AI113&gt;=2,AJ113&gt;=30),"PASS","FAIL")))))</f>
        <v/>
      </c>
      <c r="AL113" s="3" t="str">
        <f t="shared" si="2"/>
        <v/>
      </c>
      <c r="AM113" s="3" t="str">
        <f t="shared" si="3"/>
        <v/>
      </c>
    </row>
    <row r="114" spans="1:39" ht="18.95" customHeight="1" x14ac:dyDescent="0.25">
      <c r="A114" s="4" t="str">
        <f>IF(DRAFT!$B116="","",DRAFT!$B116)</f>
        <v/>
      </c>
      <c r="B114" s="3" t="str">
        <f>IF(COUNT($A114)=0,"",IF($A114&lt;&gt;DRAFT!$B116,"ERR",IF(DRAFT!I116="3E","3E",IF(COUNT(DRAFT!E116,DRAFT!I116)&gt;0,DRAFT!J116,""))))</f>
        <v/>
      </c>
      <c r="C114" s="3" t="str">
        <f>IF(COUNT($A114)=0,"",IF(B114="3E","3E",IF(B114="","I",LOOKUP(B114/D$2,{0,0.4,0.45,0.5,0.55,0.6,0.65,0.7,0.75,0.8,1},{"F","D","C","C+","B-","B","B+","A-","A","A+"}))))</f>
        <v/>
      </c>
      <c r="D114" s="2" t="str">
        <f>IF(COUNT($A114)=0,"",IF(B114="","--",IF(B114="3E","3E",LOOKUP(B114/D$2,{0,0.4,0.45,0.5,0.55,0.6,0.65,0.7,0.75,0.8,1},{0,2,2.25,2.5,2.75,3,3.25,3.5,3.75,4}))))</f>
        <v/>
      </c>
      <c r="E114" s="3" t="str">
        <f>IF(COUNT($A114)=0,"",IF($A114&lt;&gt;DRAFT!$B116,"ERR",IF(DRAFT!R116="3E","3E",IF(COUNT(DRAFT!N116,DRAFT!R116)&gt;0,DRAFT!S116,""))))</f>
        <v/>
      </c>
      <c r="F114" s="3" t="str">
        <f>IF(COUNT($A114)=0,"",IF(E114="3E","3E",IF(E114="","I",LOOKUP(E114/G$2,{0,0.4,0.45,0.5,0.55,0.6,0.65,0.7,0.75,0.8,1},{"F","D","C","C+","B-","B","B+","A-","A","A+"}))))</f>
        <v/>
      </c>
      <c r="G114" s="2" t="str">
        <f>IF(COUNT($A114)=0,"",IF(E114="","--",IF(E114="3E","3E",LOOKUP(E114/G$2,{0,0.4,0.45,0.5,0.55,0.6,0.65,0.7,0.75,0.8,1},{0,2,2.25,2.5,2.75,3,3.25,3.5,3.75,4}))))</f>
        <v/>
      </c>
      <c r="H114" s="3" t="str">
        <f>IF(COUNT($A114)=0,"",IF($A114&lt;&gt;DRAFT!$B116,"ERR",IF(DRAFT!AA116="3E","3E",IF(COUNT(DRAFT!W116,DRAFT!AA116)&gt;0,DRAFT!AB116,""))))</f>
        <v/>
      </c>
      <c r="I114" s="3" t="str">
        <f>IF(COUNT($A114)=0,"",IF(H114="3E","3E",IF(H114="","I",LOOKUP(H114/J$2,{0,0.4,0.45,0.5,0.55,0.6,0.65,0.7,0.75,0.8,1},{"F","D","C","C+","B-","B","B+","A-","A","A+"}))))</f>
        <v/>
      </c>
      <c r="J114" s="2" t="str">
        <f>IF(COUNT($A114)=0,"",IF(H114="","--",IF(H114="3E","3E",LOOKUP(H114/J$2,{0,0.4,0.45,0.5,0.55,0.6,0.65,0.7,0.75,0.8,1},{0,2,2.25,2.5,2.75,3,3.25,3.5,3.75,4}))))</f>
        <v/>
      </c>
      <c r="K114" s="3" t="str">
        <f>IF(COUNT($A114)=0,"",IF($A114&lt;&gt;DRAFT!$B116,"ERR",IF(DRAFT!AJ116="3E","3E",IF(COUNT(DRAFT!AF116,DRAFT!AJ116)&gt;0,DRAFT!AK116,""))))</f>
        <v/>
      </c>
      <c r="L114" s="3" t="str">
        <f>IF(COUNT($A114)=0,"",IF(K114="3E","3E",IF(K114="","I",LOOKUP(K114/M$2,{0,0.4,0.45,0.5,0.55,0.6,0.65,0.7,0.75,0.8,1},{"F","D","C","C+","B-","B","B+","A-","A","A+"}))))</f>
        <v/>
      </c>
      <c r="M114" s="2" t="str">
        <f>IF(COUNT($A114)=0,"",IF(K114="","--",IF(K114="3E","3E",LOOKUP(K114/M$2,{0,0.4,0.45,0.5,0.55,0.6,0.65,0.7,0.75,0.8,1},{0,2,2.25,2.5,2.75,3,3.25,3.5,3.75,4}))))</f>
        <v/>
      </c>
      <c r="N114" s="3" t="str">
        <f>IF(COUNT($A114)=0,"",IF($A114&lt;&gt;DRAFT!$B116,"ERR",IF(DRAFT!AS116="3E","3E",IF(COUNT(DRAFT!AO116,DRAFT!AS116)&gt;0,DRAFT!AT116,""))))</f>
        <v/>
      </c>
      <c r="O114" s="3" t="str">
        <f>IF(COUNT($A114)=0,"",IF(N114="3E","3E",IF(N114="","I",LOOKUP(N114/P$2,{0,0.4,0.45,0.5,0.55,0.6,0.65,0.7,0.75,0.8,1},{"F","D","C","C+","B-","B","B+","A-","A","A+"}))))</f>
        <v/>
      </c>
      <c r="P114" s="2" t="str">
        <f>IF(COUNT($A114)=0,"",IF(N114="","--",IF(N114="3E","3E",LOOKUP(N114/P$2,{0,0.4,0.45,0.5,0.55,0.6,0.65,0.7,0.75,0.8,1},{0,2,2.25,2.5,2.75,3,3.25,3.5,3.75,4}))))</f>
        <v/>
      </c>
      <c r="Q114" s="3" t="str">
        <f>IF(COUNT($A114)=0,"",IF($A114&lt;&gt;DRAFT!$B116,"ERR",IF(DRAFT!BB116="3E","3E",IF(COUNT(DRAFT!AX116,DRAFT!BB116)&gt;0,DRAFT!BC116,""))))</f>
        <v/>
      </c>
      <c r="R114" s="3" t="str">
        <f>IF(COUNT($A114)=0,"",IF(Q114="3E","3E",IF(Q114="","I",LOOKUP(Q114/S$2,{0,0.4,0.45,0.5,0.55,0.6,0.65,0.7,0.75,0.8,1},{"F","D","C","C+","B-","B","B+","A-","A","A+"}))))</f>
        <v/>
      </c>
      <c r="S114" s="2" t="str">
        <f>IF(COUNT($A114)=0,"",IF(Q114="","--",IF(Q114="3E","3E",LOOKUP(Q114/S$2,{0,0.4,0.45,0.5,0.55,0.6,0.65,0.7,0.75,0.8,1},{0,2,2.25,2.5,2.75,3,3.25,3.5,3.75,4}))))</f>
        <v/>
      </c>
      <c r="T114" s="3" t="str">
        <f>IF(COUNT($A114)=0,"",IF($A114&lt;&gt;DRAFT!$B116,"ERR",IF(DRAFT!BK116="3E","3E",IF(COUNT(DRAFT!BG116,DRAFT!BK116)&gt;0,DRAFT!BL116,""))))</f>
        <v/>
      </c>
      <c r="U114" s="3" t="str">
        <f>IF(COUNT($A114)=0,"",IF(T114="3E","3E",IF(T114="","I",LOOKUP(T114/V$2,{0,0.4,0.45,0.5,0.55,0.6,0.65,0.7,0.75,0.8,1},{"F","D","C","C+","B-","B","B+","A-","A","A+"}))))</f>
        <v/>
      </c>
      <c r="V114" s="2" t="str">
        <f>IF(COUNT($A114)=0,"",IF(T114="","--",IF(T114="3E","3E",LOOKUP(T114/V$2,{0,0.4,0.45,0.5,0.55,0.6,0.65,0.7,0.75,0.8,1},{0,2,2.25,2.5,2.75,3,3.25,3.5,3.75,4}))))</f>
        <v/>
      </c>
      <c r="W114" s="3" t="str">
        <f>IF(COUNT($A114)=0,"",IF($A114&lt;&gt;DRAFT!$B116,"ERR",IF(DRAFT!BT116="3E","3E",IF(COUNT(DRAFT!BP116,DRAFT!BT116)&gt;0,DRAFT!BU116,""))))</f>
        <v/>
      </c>
      <c r="X114" s="3" t="str">
        <f>IF(COUNT($A114)=0,"",IF(W114="3E","3E",IF(W114="","I",LOOKUP(W114/Y$2,{0,0.4,0.45,0.5,0.55,0.6,0.65,0.7,0.75,0.8,1},{"F","D","C","C+","B-","B","B+","A-","A","A+"}))))</f>
        <v/>
      </c>
      <c r="Y114" s="2" t="str">
        <f>IF(COUNT($A114)=0,"",IF(W114="","--",IF(W114="3E","3E",LOOKUP(W114/Y$2,{0,0.4,0.45,0.5,0.55,0.6,0.65,0.7,0.75,0.8,1},{0,2,2.25,2.5,2.75,3,3.25,3.5,3.75,4}))))</f>
        <v/>
      </c>
      <c r="Z114" s="3" t="str">
        <f>IF(COUNT($A114)=0,"",IF($A114&lt;&gt;DRAFT!$B116,"ERR",IF(DRAFT!CC116="3E","3E",IF(COUNT(DRAFT!BY116,DRAFT!CC116)&gt;0,DRAFT!CD116,""))))</f>
        <v/>
      </c>
      <c r="AA114" s="3" t="str">
        <f>IF(COUNT($A114)=0,"",IF(Z114="3E","3E",IF(Z114="","I",LOOKUP(Z114/AB$2,{0,0.4,0.45,0.5,0.55,0.6,0.65,0.7,0.75,0.8,1},{"F","D","C","C+","B-","B","B+","A-","A","A+"}))))</f>
        <v/>
      </c>
      <c r="AB114" s="2" t="str">
        <f>IF(COUNT($A114)=0,"",IF(Z114="","--",IF(Z114="3E","3E",LOOKUP(Z114/AB$2,{0,0.4,0.45,0.5,0.55,0.6,0.65,0.7,0.75,0.8,1},{0,2,2.25,2.5,2.75,3,3.25,3.5,3.75,4}))))</f>
        <v/>
      </c>
      <c r="AC114" s="3" t="str">
        <f>IF(COUNT($A114)=0,"",IF($A114&lt;&gt;DRAFT!$B116,"ERR",IF(DRAFT!CF116&gt;0,DRAFT!CF116,"")))</f>
        <v/>
      </c>
      <c r="AD114" s="3" t="str">
        <f>IF(COUNT($A114)=0,"",IF(AC114="3E","3E",IF(AC114="","I",LOOKUP(AC114/AE$2,{0,0.4,0.45,0.5,0.55,0.6,0.65,0.7,0.75,0.8,1},{"F","D","C","C+","B-","B","B+","A-","A","A+"}))))</f>
        <v/>
      </c>
      <c r="AE114" s="2" t="str">
        <f>IF(COUNT($A114)=0,"",IF(AC114="","--",IF(AC114="3E","3E",LOOKUP(AC114/AE$2,{0,0.4,0.45,0.5,0.55,0.6,0.65,0.7,0.75,0.8,1},{0,2,2.25,2.5,2.75,3,3.25,3.5,3.75,4}))))</f>
        <v/>
      </c>
      <c r="AF114" s="3" t="str">
        <f>IF($A114&lt;&gt;DRAFT!$B116,"ERR",IF(OR(COUNT($A114)=0,COUNT(DRAFT!CI116:CK116,DRAFT!CM116:CO116)=0),"",CEILING(SUM(DRAFT!CL116,DRAFT!CP116),1)))</f>
        <v/>
      </c>
      <c r="AG114" s="3" t="str">
        <f>IF(COUNT($A114)=0,"",IF(AF114="3E","3E",IF(AF114="","I",LOOKUP(AF114/AH$2,{0,0.4,0.45,0.5,0.55,0.6,0.65,0.7,0.75,0.8,1},{"F","D","C","C+","B-","B","B+","A-","A","A+"}))))</f>
        <v/>
      </c>
      <c r="AH114" s="2" t="str">
        <f>IF(COUNT($A114)=0,"",IF(AF114="","--",IF(AF114="3E","3E",LOOKUP(AF114/AH$2,{0,0.4,0.45,0.5,0.55,0.6,0.65,0.7,0.75,0.8,1},{0,2,2.25,2.5,2.75,3,3.25,3.5,3.75,4}))))</f>
        <v/>
      </c>
      <c r="AI114" s="11" t="str">
        <f>IF(OR(COUNT($A114)=0,COUNT(B114:AH114)=0),"",IF(COUNTIF(B114:AH114,"3E")&gt;0,"3E",IF(DRAFT!$A116="R",TRUNC(SUMPRODUCT(RGP,RCP)/TCP,3),TRUNC((SUMPRODUCT(--(IMDGP&gt;0)*IMDGP,IMCP)+CEILING(DRAFT!$CQ116*42,0.25))/TCP,3))))</f>
        <v/>
      </c>
      <c r="AJ114" s="3" t="str">
        <f>IF(OR(COUNT($A114)=0,COUNT(B114:AH114)=0),"",IF(COUNTIF(B114:AH114,"3E")&gt;0,"3E",IF(DRAFT!$A116="R",SUMPRODUCT(--(RGP&gt;=2),RCP),SUMPRODUCT(--(IMDGP&gt;0),--(IMGP=0),IMCP)+DRAFT!$CR116)))</f>
        <v/>
      </c>
      <c r="AK114" s="3" t="str">
        <f>IF(OR(COUNT($A114)=0,COUNT(B114:AH114)=0),"",IF(COUNTIF(B114:AJ114,"3E")&gt;0,"3E",IF(AND(DRAFT!$A116="IM",OR($AI114&gt;DRAFT!$CQ116,$AJ114&gt;DRAFT!$CR116)),"IMPROVED",IF(AND(DRAFT!$A116="IM",$AI114&lt;=DRAFT!$CQ116,$AJ114&lt;=DRAFT!$CR116),"NOT IMPROVED",IF(AND(AH114&gt;=2,AI114&gt;=2,AJ114&gt;=30),"PASS","FAIL")))))</f>
        <v/>
      </c>
      <c r="AL114" s="3" t="str">
        <f t="shared" si="2"/>
        <v/>
      </c>
      <c r="AM114" s="3" t="str">
        <f t="shared" si="3"/>
        <v/>
      </c>
    </row>
    <row r="115" spans="1:39" ht="18.95" customHeight="1" x14ac:dyDescent="0.25">
      <c r="A115" s="4" t="str">
        <f>IF(DRAFT!$B117="","",DRAFT!$B117)</f>
        <v/>
      </c>
      <c r="B115" s="3" t="str">
        <f>IF(COUNT($A115)=0,"",IF($A115&lt;&gt;DRAFT!$B117,"ERR",IF(DRAFT!I117="3E","3E",IF(COUNT(DRAFT!E117,DRAFT!I117)&gt;0,DRAFT!J117,""))))</f>
        <v/>
      </c>
      <c r="C115" s="3" t="str">
        <f>IF(COUNT($A115)=0,"",IF(B115="3E","3E",IF(B115="","I",LOOKUP(B115/D$2,{0,0.4,0.45,0.5,0.55,0.6,0.65,0.7,0.75,0.8,1},{"F","D","C","C+","B-","B","B+","A-","A","A+"}))))</f>
        <v/>
      </c>
      <c r="D115" s="2" t="str">
        <f>IF(COUNT($A115)=0,"",IF(B115="","--",IF(B115="3E","3E",LOOKUP(B115/D$2,{0,0.4,0.45,0.5,0.55,0.6,0.65,0.7,0.75,0.8,1},{0,2,2.25,2.5,2.75,3,3.25,3.5,3.75,4}))))</f>
        <v/>
      </c>
      <c r="E115" s="3" t="str">
        <f>IF(COUNT($A115)=0,"",IF($A115&lt;&gt;DRAFT!$B117,"ERR",IF(DRAFT!R117="3E","3E",IF(COUNT(DRAFT!N117,DRAFT!R117)&gt;0,DRAFT!S117,""))))</f>
        <v/>
      </c>
      <c r="F115" s="3" t="str">
        <f>IF(COUNT($A115)=0,"",IF(E115="3E","3E",IF(E115="","I",LOOKUP(E115/G$2,{0,0.4,0.45,0.5,0.55,0.6,0.65,0.7,0.75,0.8,1},{"F","D","C","C+","B-","B","B+","A-","A","A+"}))))</f>
        <v/>
      </c>
      <c r="G115" s="2" t="str">
        <f>IF(COUNT($A115)=0,"",IF(E115="","--",IF(E115="3E","3E",LOOKUP(E115/G$2,{0,0.4,0.45,0.5,0.55,0.6,0.65,0.7,0.75,0.8,1},{0,2,2.25,2.5,2.75,3,3.25,3.5,3.75,4}))))</f>
        <v/>
      </c>
      <c r="H115" s="3" t="str">
        <f>IF(COUNT($A115)=0,"",IF($A115&lt;&gt;DRAFT!$B117,"ERR",IF(DRAFT!AA117="3E","3E",IF(COUNT(DRAFT!W117,DRAFT!AA117)&gt;0,DRAFT!AB117,""))))</f>
        <v/>
      </c>
      <c r="I115" s="3" t="str">
        <f>IF(COUNT($A115)=0,"",IF(H115="3E","3E",IF(H115="","I",LOOKUP(H115/J$2,{0,0.4,0.45,0.5,0.55,0.6,0.65,0.7,0.75,0.8,1},{"F","D","C","C+","B-","B","B+","A-","A","A+"}))))</f>
        <v/>
      </c>
      <c r="J115" s="2" t="str">
        <f>IF(COUNT($A115)=0,"",IF(H115="","--",IF(H115="3E","3E",LOOKUP(H115/J$2,{0,0.4,0.45,0.5,0.55,0.6,0.65,0.7,0.75,0.8,1},{0,2,2.25,2.5,2.75,3,3.25,3.5,3.75,4}))))</f>
        <v/>
      </c>
      <c r="K115" s="3" t="str">
        <f>IF(COUNT($A115)=0,"",IF($A115&lt;&gt;DRAFT!$B117,"ERR",IF(DRAFT!AJ117="3E","3E",IF(COUNT(DRAFT!AF117,DRAFT!AJ117)&gt;0,DRAFT!AK117,""))))</f>
        <v/>
      </c>
      <c r="L115" s="3" t="str">
        <f>IF(COUNT($A115)=0,"",IF(K115="3E","3E",IF(K115="","I",LOOKUP(K115/M$2,{0,0.4,0.45,0.5,0.55,0.6,0.65,0.7,0.75,0.8,1},{"F","D","C","C+","B-","B","B+","A-","A","A+"}))))</f>
        <v/>
      </c>
      <c r="M115" s="2" t="str">
        <f>IF(COUNT($A115)=0,"",IF(K115="","--",IF(K115="3E","3E",LOOKUP(K115/M$2,{0,0.4,0.45,0.5,0.55,0.6,0.65,0.7,0.75,0.8,1},{0,2,2.25,2.5,2.75,3,3.25,3.5,3.75,4}))))</f>
        <v/>
      </c>
      <c r="N115" s="3" t="str">
        <f>IF(COUNT($A115)=0,"",IF($A115&lt;&gt;DRAFT!$B117,"ERR",IF(DRAFT!AS117="3E","3E",IF(COUNT(DRAFT!AO117,DRAFT!AS117)&gt;0,DRAFT!AT117,""))))</f>
        <v/>
      </c>
      <c r="O115" s="3" t="str">
        <f>IF(COUNT($A115)=0,"",IF(N115="3E","3E",IF(N115="","I",LOOKUP(N115/P$2,{0,0.4,0.45,0.5,0.55,0.6,0.65,0.7,0.75,0.8,1},{"F","D","C","C+","B-","B","B+","A-","A","A+"}))))</f>
        <v/>
      </c>
      <c r="P115" s="2" t="str">
        <f>IF(COUNT($A115)=0,"",IF(N115="","--",IF(N115="3E","3E",LOOKUP(N115/P$2,{0,0.4,0.45,0.5,0.55,0.6,0.65,0.7,0.75,0.8,1},{0,2,2.25,2.5,2.75,3,3.25,3.5,3.75,4}))))</f>
        <v/>
      </c>
      <c r="Q115" s="3" t="str">
        <f>IF(COUNT($A115)=0,"",IF($A115&lt;&gt;DRAFT!$B117,"ERR",IF(DRAFT!BB117="3E","3E",IF(COUNT(DRAFT!AX117,DRAFT!BB117)&gt;0,DRAFT!BC117,""))))</f>
        <v/>
      </c>
      <c r="R115" s="3" t="str">
        <f>IF(COUNT($A115)=0,"",IF(Q115="3E","3E",IF(Q115="","I",LOOKUP(Q115/S$2,{0,0.4,0.45,0.5,0.55,0.6,0.65,0.7,0.75,0.8,1},{"F","D","C","C+","B-","B","B+","A-","A","A+"}))))</f>
        <v/>
      </c>
      <c r="S115" s="2" t="str">
        <f>IF(COUNT($A115)=0,"",IF(Q115="","--",IF(Q115="3E","3E",LOOKUP(Q115/S$2,{0,0.4,0.45,0.5,0.55,0.6,0.65,0.7,0.75,0.8,1},{0,2,2.25,2.5,2.75,3,3.25,3.5,3.75,4}))))</f>
        <v/>
      </c>
      <c r="T115" s="3" t="str">
        <f>IF(COUNT($A115)=0,"",IF($A115&lt;&gt;DRAFT!$B117,"ERR",IF(DRAFT!BK117="3E","3E",IF(COUNT(DRAFT!BG117,DRAFT!BK117)&gt;0,DRAFT!BL117,""))))</f>
        <v/>
      </c>
      <c r="U115" s="3" t="str">
        <f>IF(COUNT($A115)=0,"",IF(T115="3E","3E",IF(T115="","I",LOOKUP(T115/V$2,{0,0.4,0.45,0.5,0.55,0.6,0.65,0.7,0.75,0.8,1},{"F","D","C","C+","B-","B","B+","A-","A","A+"}))))</f>
        <v/>
      </c>
      <c r="V115" s="2" t="str">
        <f>IF(COUNT($A115)=0,"",IF(T115="","--",IF(T115="3E","3E",LOOKUP(T115/V$2,{0,0.4,0.45,0.5,0.55,0.6,0.65,0.7,0.75,0.8,1},{0,2,2.25,2.5,2.75,3,3.25,3.5,3.75,4}))))</f>
        <v/>
      </c>
      <c r="W115" s="3" t="str">
        <f>IF(COUNT($A115)=0,"",IF($A115&lt;&gt;DRAFT!$B117,"ERR",IF(DRAFT!BT117="3E","3E",IF(COUNT(DRAFT!BP117,DRAFT!BT117)&gt;0,DRAFT!BU117,""))))</f>
        <v/>
      </c>
      <c r="X115" s="3" t="str">
        <f>IF(COUNT($A115)=0,"",IF(W115="3E","3E",IF(W115="","I",LOOKUP(W115/Y$2,{0,0.4,0.45,0.5,0.55,0.6,0.65,0.7,0.75,0.8,1},{"F","D","C","C+","B-","B","B+","A-","A","A+"}))))</f>
        <v/>
      </c>
      <c r="Y115" s="2" t="str">
        <f>IF(COUNT($A115)=0,"",IF(W115="","--",IF(W115="3E","3E",LOOKUP(W115/Y$2,{0,0.4,0.45,0.5,0.55,0.6,0.65,0.7,0.75,0.8,1},{0,2,2.25,2.5,2.75,3,3.25,3.5,3.75,4}))))</f>
        <v/>
      </c>
      <c r="Z115" s="3" t="str">
        <f>IF(COUNT($A115)=0,"",IF($A115&lt;&gt;DRAFT!$B117,"ERR",IF(DRAFT!CC117="3E","3E",IF(COUNT(DRAFT!BY117,DRAFT!CC117)&gt;0,DRAFT!CD117,""))))</f>
        <v/>
      </c>
      <c r="AA115" s="3" t="str">
        <f>IF(COUNT($A115)=0,"",IF(Z115="3E","3E",IF(Z115="","I",LOOKUP(Z115/AB$2,{0,0.4,0.45,0.5,0.55,0.6,0.65,0.7,0.75,0.8,1},{"F","D","C","C+","B-","B","B+","A-","A","A+"}))))</f>
        <v/>
      </c>
      <c r="AB115" s="2" t="str">
        <f>IF(COUNT($A115)=0,"",IF(Z115="","--",IF(Z115="3E","3E",LOOKUP(Z115/AB$2,{0,0.4,0.45,0.5,0.55,0.6,0.65,0.7,0.75,0.8,1},{0,2,2.25,2.5,2.75,3,3.25,3.5,3.75,4}))))</f>
        <v/>
      </c>
      <c r="AC115" s="3" t="str">
        <f>IF(COUNT($A115)=0,"",IF($A115&lt;&gt;DRAFT!$B117,"ERR",IF(DRAFT!CF117&gt;0,DRAFT!CF117,"")))</f>
        <v/>
      </c>
      <c r="AD115" s="3" t="str">
        <f>IF(COUNT($A115)=0,"",IF(AC115="3E","3E",IF(AC115="","I",LOOKUP(AC115/AE$2,{0,0.4,0.45,0.5,0.55,0.6,0.65,0.7,0.75,0.8,1},{"F","D","C","C+","B-","B","B+","A-","A","A+"}))))</f>
        <v/>
      </c>
      <c r="AE115" s="2" t="str">
        <f>IF(COUNT($A115)=0,"",IF(AC115="","--",IF(AC115="3E","3E",LOOKUP(AC115/AE$2,{0,0.4,0.45,0.5,0.55,0.6,0.65,0.7,0.75,0.8,1},{0,2,2.25,2.5,2.75,3,3.25,3.5,3.75,4}))))</f>
        <v/>
      </c>
      <c r="AF115" s="3" t="str">
        <f>IF($A115&lt;&gt;DRAFT!$B117,"ERR",IF(OR(COUNT($A115)=0,COUNT(DRAFT!CI117:CK117,DRAFT!CM117:CO117)=0),"",CEILING(SUM(DRAFT!CL117,DRAFT!CP117),1)))</f>
        <v/>
      </c>
      <c r="AG115" s="3" t="str">
        <f>IF(COUNT($A115)=0,"",IF(AF115="3E","3E",IF(AF115="","I",LOOKUP(AF115/AH$2,{0,0.4,0.45,0.5,0.55,0.6,0.65,0.7,0.75,0.8,1},{"F","D","C","C+","B-","B","B+","A-","A","A+"}))))</f>
        <v/>
      </c>
      <c r="AH115" s="2" t="str">
        <f>IF(COUNT($A115)=0,"",IF(AF115="","--",IF(AF115="3E","3E",LOOKUP(AF115/AH$2,{0,0.4,0.45,0.5,0.55,0.6,0.65,0.7,0.75,0.8,1},{0,2,2.25,2.5,2.75,3,3.25,3.5,3.75,4}))))</f>
        <v/>
      </c>
      <c r="AI115" s="11" t="str">
        <f>IF(OR(COUNT($A115)=0,COUNT(B115:AH115)=0),"",IF(COUNTIF(B115:AH115,"3E")&gt;0,"3E",IF(DRAFT!$A117="R",TRUNC(SUMPRODUCT(RGP,RCP)/TCP,3),TRUNC((SUMPRODUCT(--(IMDGP&gt;0)*IMDGP,IMCP)+CEILING(DRAFT!$CQ117*42,0.25))/TCP,3))))</f>
        <v/>
      </c>
      <c r="AJ115" s="3" t="str">
        <f>IF(OR(COUNT($A115)=0,COUNT(B115:AH115)=0),"",IF(COUNTIF(B115:AH115,"3E")&gt;0,"3E",IF(DRAFT!$A117="R",SUMPRODUCT(--(RGP&gt;=2),RCP),SUMPRODUCT(--(IMDGP&gt;0),--(IMGP=0),IMCP)+DRAFT!$CR117)))</f>
        <v/>
      </c>
      <c r="AK115" s="3" t="str">
        <f>IF(OR(COUNT($A115)=0,COUNT(B115:AH115)=0),"",IF(COUNTIF(B115:AJ115,"3E")&gt;0,"3E",IF(AND(DRAFT!$A117="IM",OR($AI115&gt;DRAFT!$CQ117,$AJ115&gt;DRAFT!$CR117)),"IMPROVED",IF(AND(DRAFT!$A117="IM",$AI115&lt;=DRAFT!$CQ117,$AJ115&lt;=DRAFT!$CR117),"NOT IMPROVED",IF(AND(AH115&gt;=2,AI115&gt;=2,AJ115&gt;=30),"PASS","FAIL")))))</f>
        <v/>
      </c>
      <c r="AL115" s="3" t="str">
        <f t="shared" si="2"/>
        <v/>
      </c>
      <c r="AM115" s="3" t="str">
        <f t="shared" si="3"/>
        <v/>
      </c>
    </row>
    <row r="116" spans="1:39" ht="18.95" customHeight="1" x14ac:dyDescent="0.25">
      <c r="A116" s="4" t="str">
        <f>IF(DRAFT!$B118="","",DRAFT!$B118)</f>
        <v/>
      </c>
      <c r="B116" s="3" t="str">
        <f>IF(COUNT($A116)=0,"",IF($A116&lt;&gt;DRAFT!$B118,"ERR",IF(DRAFT!I118="3E","3E",IF(COUNT(DRAFT!E118,DRAFT!I118)&gt;0,DRAFT!J118,""))))</f>
        <v/>
      </c>
      <c r="C116" s="3" t="str">
        <f>IF(COUNT($A116)=0,"",IF(B116="3E","3E",IF(B116="","I",LOOKUP(B116/D$2,{0,0.4,0.45,0.5,0.55,0.6,0.65,0.7,0.75,0.8,1},{"F","D","C","C+","B-","B","B+","A-","A","A+"}))))</f>
        <v/>
      </c>
      <c r="D116" s="2" t="str">
        <f>IF(COUNT($A116)=0,"",IF(B116="","--",IF(B116="3E","3E",LOOKUP(B116/D$2,{0,0.4,0.45,0.5,0.55,0.6,0.65,0.7,0.75,0.8,1},{0,2,2.25,2.5,2.75,3,3.25,3.5,3.75,4}))))</f>
        <v/>
      </c>
      <c r="E116" s="3" t="str">
        <f>IF(COUNT($A116)=0,"",IF($A116&lt;&gt;DRAFT!$B118,"ERR",IF(DRAFT!R118="3E","3E",IF(COUNT(DRAFT!N118,DRAFT!R118)&gt;0,DRAFT!S118,""))))</f>
        <v/>
      </c>
      <c r="F116" s="3" t="str">
        <f>IF(COUNT($A116)=0,"",IF(E116="3E","3E",IF(E116="","I",LOOKUP(E116/G$2,{0,0.4,0.45,0.5,0.55,0.6,0.65,0.7,0.75,0.8,1},{"F","D","C","C+","B-","B","B+","A-","A","A+"}))))</f>
        <v/>
      </c>
      <c r="G116" s="2" t="str">
        <f>IF(COUNT($A116)=0,"",IF(E116="","--",IF(E116="3E","3E",LOOKUP(E116/G$2,{0,0.4,0.45,0.5,0.55,0.6,0.65,0.7,0.75,0.8,1},{0,2,2.25,2.5,2.75,3,3.25,3.5,3.75,4}))))</f>
        <v/>
      </c>
      <c r="H116" s="3" t="str">
        <f>IF(COUNT($A116)=0,"",IF($A116&lt;&gt;DRAFT!$B118,"ERR",IF(DRAFT!AA118="3E","3E",IF(COUNT(DRAFT!W118,DRAFT!AA118)&gt;0,DRAFT!AB118,""))))</f>
        <v/>
      </c>
      <c r="I116" s="3" t="str">
        <f>IF(COUNT($A116)=0,"",IF(H116="3E","3E",IF(H116="","I",LOOKUP(H116/J$2,{0,0.4,0.45,0.5,0.55,0.6,0.65,0.7,0.75,0.8,1},{"F","D","C","C+","B-","B","B+","A-","A","A+"}))))</f>
        <v/>
      </c>
      <c r="J116" s="2" t="str">
        <f>IF(COUNT($A116)=0,"",IF(H116="","--",IF(H116="3E","3E",LOOKUP(H116/J$2,{0,0.4,0.45,0.5,0.55,0.6,0.65,0.7,0.75,0.8,1},{0,2,2.25,2.5,2.75,3,3.25,3.5,3.75,4}))))</f>
        <v/>
      </c>
      <c r="K116" s="3" t="str">
        <f>IF(COUNT($A116)=0,"",IF($A116&lt;&gt;DRAFT!$B118,"ERR",IF(DRAFT!AJ118="3E","3E",IF(COUNT(DRAFT!AF118,DRAFT!AJ118)&gt;0,DRAFT!AK118,""))))</f>
        <v/>
      </c>
      <c r="L116" s="3" t="str">
        <f>IF(COUNT($A116)=0,"",IF(K116="3E","3E",IF(K116="","I",LOOKUP(K116/M$2,{0,0.4,0.45,0.5,0.55,0.6,0.65,0.7,0.75,0.8,1},{"F","D","C","C+","B-","B","B+","A-","A","A+"}))))</f>
        <v/>
      </c>
      <c r="M116" s="2" t="str">
        <f>IF(COUNT($A116)=0,"",IF(K116="","--",IF(K116="3E","3E",LOOKUP(K116/M$2,{0,0.4,0.45,0.5,0.55,0.6,0.65,0.7,0.75,0.8,1},{0,2,2.25,2.5,2.75,3,3.25,3.5,3.75,4}))))</f>
        <v/>
      </c>
      <c r="N116" s="3" t="str">
        <f>IF(COUNT($A116)=0,"",IF($A116&lt;&gt;DRAFT!$B118,"ERR",IF(DRAFT!AS118="3E","3E",IF(COUNT(DRAFT!AO118,DRAFT!AS118)&gt;0,DRAFT!AT118,""))))</f>
        <v/>
      </c>
      <c r="O116" s="3" t="str">
        <f>IF(COUNT($A116)=0,"",IF(N116="3E","3E",IF(N116="","I",LOOKUP(N116/P$2,{0,0.4,0.45,0.5,0.55,0.6,0.65,0.7,0.75,0.8,1},{"F","D","C","C+","B-","B","B+","A-","A","A+"}))))</f>
        <v/>
      </c>
      <c r="P116" s="2" t="str">
        <f>IF(COUNT($A116)=0,"",IF(N116="","--",IF(N116="3E","3E",LOOKUP(N116/P$2,{0,0.4,0.45,0.5,0.55,0.6,0.65,0.7,0.75,0.8,1},{0,2,2.25,2.5,2.75,3,3.25,3.5,3.75,4}))))</f>
        <v/>
      </c>
      <c r="Q116" s="3" t="str">
        <f>IF(COUNT($A116)=0,"",IF($A116&lt;&gt;DRAFT!$B118,"ERR",IF(DRAFT!BB118="3E","3E",IF(COUNT(DRAFT!AX118,DRAFT!BB118)&gt;0,DRAFT!BC118,""))))</f>
        <v/>
      </c>
      <c r="R116" s="3" t="str">
        <f>IF(COUNT($A116)=0,"",IF(Q116="3E","3E",IF(Q116="","I",LOOKUP(Q116/S$2,{0,0.4,0.45,0.5,0.55,0.6,0.65,0.7,0.75,0.8,1},{"F","D","C","C+","B-","B","B+","A-","A","A+"}))))</f>
        <v/>
      </c>
      <c r="S116" s="2" t="str">
        <f>IF(COUNT($A116)=0,"",IF(Q116="","--",IF(Q116="3E","3E",LOOKUP(Q116/S$2,{0,0.4,0.45,0.5,0.55,0.6,0.65,0.7,0.75,0.8,1},{0,2,2.25,2.5,2.75,3,3.25,3.5,3.75,4}))))</f>
        <v/>
      </c>
      <c r="T116" s="3" t="str">
        <f>IF(COUNT($A116)=0,"",IF($A116&lt;&gt;DRAFT!$B118,"ERR",IF(DRAFT!BK118="3E","3E",IF(COUNT(DRAFT!BG118,DRAFT!BK118)&gt;0,DRAFT!BL118,""))))</f>
        <v/>
      </c>
      <c r="U116" s="3" t="str">
        <f>IF(COUNT($A116)=0,"",IF(T116="3E","3E",IF(T116="","I",LOOKUP(T116/V$2,{0,0.4,0.45,0.5,0.55,0.6,0.65,0.7,0.75,0.8,1},{"F","D","C","C+","B-","B","B+","A-","A","A+"}))))</f>
        <v/>
      </c>
      <c r="V116" s="2" t="str">
        <f>IF(COUNT($A116)=0,"",IF(T116="","--",IF(T116="3E","3E",LOOKUP(T116/V$2,{0,0.4,0.45,0.5,0.55,0.6,0.65,0.7,0.75,0.8,1},{0,2,2.25,2.5,2.75,3,3.25,3.5,3.75,4}))))</f>
        <v/>
      </c>
      <c r="W116" s="3" t="str">
        <f>IF(COUNT($A116)=0,"",IF($A116&lt;&gt;DRAFT!$B118,"ERR",IF(DRAFT!BT118="3E","3E",IF(COUNT(DRAFT!BP118,DRAFT!BT118)&gt;0,DRAFT!BU118,""))))</f>
        <v/>
      </c>
      <c r="X116" s="3" t="str">
        <f>IF(COUNT($A116)=0,"",IF(W116="3E","3E",IF(W116="","I",LOOKUP(W116/Y$2,{0,0.4,0.45,0.5,0.55,0.6,0.65,0.7,0.75,0.8,1},{"F","D","C","C+","B-","B","B+","A-","A","A+"}))))</f>
        <v/>
      </c>
      <c r="Y116" s="2" t="str">
        <f>IF(COUNT($A116)=0,"",IF(W116="","--",IF(W116="3E","3E",LOOKUP(W116/Y$2,{0,0.4,0.45,0.5,0.55,0.6,0.65,0.7,0.75,0.8,1},{0,2,2.25,2.5,2.75,3,3.25,3.5,3.75,4}))))</f>
        <v/>
      </c>
      <c r="Z116" s="3" t="str">
        <f>IF(COUNT($A116)=0,"",IF($A116&lt;&gt;DRAFT!$B118,"ERR",IF(DRAFT!CC118="3E","3E",IF(COUNT(DRAFT!BY118,DRAFT!CC118)&gt;0,DRAFT!CD118,""))))</f>
        <v/>
      </c>
      <c r="AA116" s="3" t="str">
        <f>IF(COUNT($A116)=0,"",IF(Z116="3E","3E",IF(Z116="","I",LOOKUP(Z116/AB$2,{0,0.4,0.45,0.5,0.55,0.6,0.65,0.7,0.75,0.8,1},{"F","D","C","C+","B-","B","B+","A-","A","A+"}))))</f>
        <v/>
      </c>
      <c r="AB116" s="2" t="str">
        <f>IF(COUNT($A116)=0,"",IF(Z116="","--",IF(Z116="3E","3E",LOOKUP(Z116/AB$2,{0,0.4,0.45,0.5,0.55,0.6,0.65,0.7,0.75,0.8,1},{0,2,2.25,2.5,2.75,3,3.25,3.5,3.75,4}))))</f>
        <v/>
      </c>
      <c r="AC116" s="3" t="str">
        <f>IF(COUNT($A116)=0,"",IF($A116&lt;&gt;DRAFT!$B118,"ERR",IF(DRAFT!CF118&gt;0,DRAFT!CF118,"")))</f>
        <v/>
      </c>
      <c r="AD116" s="3" t="str">
        <f>IF(COUNT($A116)=0,"",IF(AC116="3E","3E",IF(AC116="","I",LOOKUP(AC116/AE$2,{0,0.4,0.45,0.5,0.55,0.6,0.65,0.7,0.75,0.8,1},{"F","D","C","C+","B-","B","B+","A-","A","A+"}))))</f>
        <v/>
      </c>
      <c r="AE116" s="2" t="str">
        <f>IF(COUNT($A116)=0,"",IF(AC116="","--",IF(AC116="3E","3E",LOOKUP(AC116/AE$2,{0,0.4,0.45,0.5,0.55,0.6,0.65,0.7,0.75,0.8,1},{0,2,2.25,2.5,2.75,3,3.25,3.5,3.75,4}))))</f>
        <v/>
      </c>
      <c r="AF116" s="3" t="str">
        <f>IF($A116&lt;&gt;DRAFT!$B118,"ERR",IF(OR(COUNT($A116)=0,COUNT(DRAFT!CI118:CK118,DRAFT!CM118:CO118)=0),"",CEILING(SUM(DRAFT!CL118,DRAFT!CP118),1)))</f>
        <v/>
      </c>
      <c r="AG116" s="3" t="str">
        <f>IF(COUNT($A116)=0,"",IF(AF116="3E","3E",IF(AF116="","I",LOOKUP(AF116/AH$2,{0,0.4,0.45,0.5,0.55,0.6,0.65,0.7,0.75,0.8,1},{"F","D","C","C+","B-","B","B+","A-","A","A+"}))))</f>
        <v/>
      </c>
      <c r="AH116" s="2" t="str">
        <f>IF(COUNT($A116)=0,"",IF(AF116="","--",IF(AF116="3E","3E",LOOKUP(AF116/AH$2,{0,0.4,0.45,0.5,0.55,0.6,0.65,0.7,0.75,0.8,1},{0,2,2.25,2.5,2.75,3,3.25,3.5,3.75,4}))))</f>
        <v/>
      </c>
      <c r="AI116" s="11" t="str">
        <f>IF(OR(COUNT($A116)=0,COUNT(B116:AH116)=0),"",IF(COUNTIF(B116:AH116,"3E")&gt;0,"3E",IF(DRAFT!$A118="R",TRUNC(SUMPRODUCT(RGP,RCP)/TCP,3),TRUNC((SUMPRODUCT(--(IMDGP&gt;0)*IMDGP,IMCP)+CEILING(DRAFT!$CQ118*42,0.25))/TCP,3))))</f>
        <v/>
      </c>
      <c r="AJ116" s="3" t="str">
        <f>IF(OR(COUNT($A116)=0,COUNT(B116:AH116)=0),"",IF(COUNTIF(B116:AH116,"3E")&gt;0,"3E",IF(DRAFT!$A118="R",SUMPRODUCT(--(RGP&gt;=2),RCP),SUMPRODUCT(--(IMDGP&gt;0),--(IMGP=0),IMCP)+DRAFT!$CR118)))</f>
        <v/>
      </c>
      <c r="AK116" s="3" t="str">
        <f>IF(OR(COUNT($A116)=0,COUNT(B116:AH116)=0),"",IF(COUNTIF(B116:AJ116,"3E")&gt;0,"3E",IF(AND(DRAFT!$A118="IM",OR($AI116&gt;DRAFT!$CQ118,$AJ116&gt;DRAFT!$CR118)),"IMPROVED",IF(AND(DRAFT!$A118="IM",$AI116&lt;=DRAFT!$CQ118,$AJ116&lt;=DRAFT!$CR118),"NOT IMPROVED",IF(AND(AH116&gt;=2,AI116&gt;=2,AJ116&gt;=30),"PASS","FAIL")))))</f>
        <v/>
      </c>
      <c r="AL116" s="3" t="str">
        <f t="shared" si="2"/>
        <v/>
      </c>
      <c r="AM116" s="3" t="str">
        <f t="shared" si="3"/>
        <v/>
      </c>
    </row>
    <row r="117" spans="1:39" ht="18.95" customHeight="1" x14ac:dyDescent="0.25">
      <c r="A117" s="4" t="str">
        <f>IF(DRAFT!$B119="","",DRAFT!$B119)</f>
        <v/>
      </c>
      <c r="B117" s="3" t="str">
        <f>IF(COUNT($A117)=0,"",IF($A117&lt;&gt;DRAFT!$B119,"ERR",IF(DRAFT!I119="3E","3E",IF(COUNT(DRAFT!E119,DRAFT!I119)&gt;0,DRAFT!J119,""))))</f>
        <v/>
      </c>
      <c r="C117" s="3" t="str">
        <f>IF(COUNT($A117)=0,"",IF(B117="3E","3E",IF(B117="","I",LOOKUP(B117/D$2,{0,0.4,0.45,0.5,0.55,0.6,0.65,0.7,0.75,0.8,1},{"F","D","C","C+","B-","B","B+","A-","A","A+"}))))</f>
        <v/>
      </c>
      <c r="D117" s="2" t="str">
        <f>IF(COUNT($A117)=0,"",IF(B117="","--",IF(B117="3E","3E",LOOKUP(B117/D$2,{0,0.4,0.45,0.5,0.55,0.6,0.65,0.7,0.75,0.8,1},{0,2,2.25,2.5,2.75,3,3.25,3.5,3.75,4}))))</f>
        <v/>
      </c>
      <c r="E117" s="3" t="str">
        <f>IF(COUNT($A117)=0,"",IF($A117&lt;&gt;DRAFT!$B119,"ERR",IF(DRAFT!R119="3E","3E",IF(COUNT(DRAFT!N119,DRAFT!R119)&gt;0,DRAFT!S119,""))))</f>
        <v/>
      </c>
      <c r="F117" s="3" t="str">
        <f>IF(COUNT($A117)=0,"",IF(E117="3E","3E",IF(E117="","I",LOOKUP(E117/G$2,{0,0.4,0.45,0.5,0.55,0.6,0.65,0.7,0.75,0.8,1},{"F","D","C","C+","B-","B","B+","A-","A","A+"}))))</f>
        <v/>
      </c>
      <c r="G117" s="2" t="str">
        <f>IF(COUNT($A117)=0,"",IF(E117="","--",IF(E117="3E","3E",LOOKUP(E117/G$2,{0,0.4,0.45,0.5,0.55,0.6,0.65,0.7,0.75,0.8,1},{0,2,2.25,2.5,2.75,3,3.25,3.5,3.75,4}))))</f>
        <v/>
      </c>
      <c r="H117" s="3" t="str">
        <f>IF(COUNT($A117)=0,"",IF($A117&lt;&gt;DRAFT!$B119,"ERR",IF(DRAFT!AA119="3E","3E",IF(COUNT(DRAFT!W119,DRAFT!AA119)&gt;0,DRAFT!AB119,""))))</f>
        <v/>
      </c>
      <c r="I117" s="3" t="str">
        <f>IF(COUNT($A117)=0,"",IF(H117="3E","3E",IF(H117="","I",LOOKUP(H117/J$2,{0,0.4,0.45,0.5,0.55,0.6,0.65,0.7,0.75,0.8,1},{"F","D","C","C+","B-","B","B+","A-","A","A+"}))))</f>
        <v/>
      </c>
      <c r="J117" s="2" t="str">
        <f>IF(COUNT($A117)=0,"",IF(H117="","--",IF(H117="3E","3E",LOOKUP(H117/J$2,{0,0.4,0.45,0.5,0.55,0.6,0.65,0.7,0.75,0.8,1},{0,2,2.25,2.5,2.75,3,3.25,3.5,3.75,4}))))</f>
        <v/>
      </c>
      <c r="K117" s="3" t="str">
        <f>IF(COUNT($A117)=0,"",IF($A117&lt;&gt;DRAFT!$B119,"ERR",IF(DRAFT!AJ119="3E","3E",IF(COUNT(DRAFT!AF119,DRAFT!AJ119)&gt;0,DRAFT!AK119,""))))</f>
        <v/>
      </c>
      <c r="L117" s="3" t="str">
        <f>IF(COUNT($A117)=0,"",IF(K117="3E","3E",IF(K117="","I",LOOKUP(K117/M$2,{0,0.4,0.45,0.5,0.55,0.6,0.65,0.7,0.75,0.8,1},{"F","D","C","C+","B-","B","B+","A-","A","A+"}))))</f>
        <v/>
      </c>
      <c r="M117" s="2" t="str">
        <f>IF(COUNT($A117)=0,"",IF(K117="","--",IF(K117="3E","3E",LOOKUP(K117/M$2,{0,0.4,0.45,0.5,0.55,0.6,0.65,0.7,0.75,0.8,1},{0,2,2.25,2.5,2.75,3,3.25,3.5,3.75,4}))))</f>
        <v/>
      </c>
      <c r="N117" s="3" t="str">
        <f>IF(COUNT($A117)=0,"",IF($A117&lt;&gt;DRAFT!$B119,"ERR",IF(DRAFT!AS119="3E","3E",IF(COUNT(DRAFT!AO119,DRAFT!AS119)&gt;0,DRAFT!AT119,""))))</f>
        <v/>
      </c>
      <c r="O117" s="3" t="str">
        <f>IF(COUNT($A117)=0,"",IF(N117="3E","3E",IF(N117="","I",LOOKUP(N117/P$2,{0,0.4,0.45,0.5,0.55,0.6,0.65,0.7,0.75,0.8,1},{"F","D","C","C+","B-","B","B+","A-","A","A+"}))))</f>
        <v/>
      </c>
      <c r="P117" s="2" t="str">
        <f>IF(COUNT($A117)=0,"",IF(N117="","--",IF(N117="3E","3E",LOOKUP(N117/P$2,{0,0.4,0.45,0.5,0.55,0.6,0.65,0.7,0.75,0.8,1},{0,2,2.25,2.5,2.75,3,3.25,3.5,3.75,4}))))</f>
        <v/>
      </c>
      <c r="Q117" s="3" t="str">
        <f>IF(COUNT($A117)=0,"",IF($A117&lt;&gt;DRAFT!$B119,"ERR",IF(DRAFT!BB119="3E","3E",IF(COUNT(DRAFT!AX119,DRAFT!BB119)&gt;0,DRAFT!BC119,""))))</f>
        <v/>
      </c>
      <c r="R117" s="3" t="str">
        <f>IF(COUNT($A117)=0,"",IF(Q117="3E","3E",IF(Q117="","I",LOOKUP(Q117/S$2,{0,0.4,0.45,0.5,0.55,0.6,0.65,0.7,0.75,0.8,1},{"F","D","C","C+","B-","B","B+","A-","A","A+"}))))</f>
        <v/>
      </c>
      <c r="S117" s="2" t="str">
        <f>IF(COUNT($A117)=0,"",IF(Q117="","--",IF(Q117="3E","3E",LOOKUP(Q117/S$2,{0,0.4,0.45,0.5,0.55,0.6,0.65,0.7,0.75,0.8,1},{0,2,2.25,2.5,2.75,3,3.25,3.5,3.75,4}))))</f>
        <v/>
      </c>
      <c r="T117" s="3" t="str">
        <f>IF(COUNT($A117)=0,"",IF($A117&lt;&gt;DRAFT!$B119,"ERR",IF(DRAFT!BK119="3E","3E",IF(COUNT(DRAFT!BG119,DRAFT!BK119)&gt;0,DRAFT!BL119,""))))</f>
        <v/>
      </c>
      <c r="U117" s="3" t="str">
        <f>IF(COUNT($A117)=0,"",IF(T117="3E","3E",IF(T117="","I",LOOKUP(T117/V$2,{0,0.4,0.45,0.5,0.55,0.6,0.65,0.7,0.75,0.8,1},{"F","D","C","C+","B-","B","B+","A-","A","A+"}))))</f>
        <v/>
      </c>
      <c r="V117" s="2" t="str">
        <f>IF(COUNT($A117)=0,"",IF(T117="","--",IF(T117="3E","3E",LOOKUP(T117/V$2,{0,0.4,0.45,0.5,0.55,0.6,0.65,0.7,0.75,0.8,1},{0,2,2.25,2.5,2.75,3,3.25,3.5,3.75,4}))))</f>
        <v/>
      </c>
      <c r="W117" s="3" t="str">
        <f>IF(COUNT($A117)=0,"",IF($A117&lt;&gt;DRAFT!$B119,"ERR",IF(DRAFT!BT119="3E","3E",IF(COUNT(DRAFT!BP119,DRAFT!BT119)&gt;0,DRAFT!BU119,""))))</f>
        <v/>
      </c>
      <c r="X117" s="3" t="str">
        <f>IF(COUNT($A117)=0,"",IF(W117="3E","3E",IF(W117="","I",LOOKUP(W117/Y$2,{0,0.4,0.45,0.5,0.55,0.6,0.65,0.7,0.75,0.8,1},{"F","D","C","C+","B-","B","B+","A-","A","A+"}))))</f>
        <v/>
      </c>
      <c r="Y117" s="2" t="str">
        <f>IF(COUNT($A117)=0,"",IF(W117="","--",IF(W117="3E","3E",LOOKUP(W117/Y$2,{0,0.4,0.45,0.5,0.55,0.6,0.65,0.7,0.75,0.8,1},{0,2,2.25,2.5,2.75,3,3.25,3.5,3.75,4}))))</f>
        <v/>
      </c>
      <c r="Z117" s="3" t="str">
        <f>IF(COUNT($A117)=0,"",IF($A117&lt;&gt;DRAFT!$B119,"ERR",IF(DRAFT!CC119="3E","3E",IF(COUNT(DRAFT!BY119,DRAFT!CC119)&gt;0,DRAFT!CD119,""))))</f>
        <v/>
      </c>
      <c r="AA117" s="3" t="str">
        <f>IF(COUNT($A117)=0,"",IF(Z117="3E","3E",IF(Z117="","I",LOOKUP(Z117/AB$2,{0,0.4,0.45,0.5,0.55,0.6,0.65,0.7,0.75,0.8,1},{"F","D","C","C+","B-","B","B+","A-","A","A+"}))))</f>
        <v/>
      </c>
      <c r="AB117" s="2" t="str">
        <f>IF(COUNT($A117)=0,"",IF(Z117="","--",IF(Z117="3E","3E",LOOKUP(Z117/AB$2,{0,0.4,0.45,0.5,0.55,0.6,0.65,0.7,0.75,0.8,1},{0,2,2.25,2.5,2.75,3,3.25,3.5,3.75,4}))))</f>
        <v/>
      </c>
      <c r="AC117" s="3" t="str">
        <f>IF(COUNT($A117)=0,"",IF($A117&lt;&gt;DRAFT!$B119,"ERR",IF(DRAFT!CF119&gt;0,DRAFT!CF119,"")))</f>
        <v/>
      </c>
      <c r="AD117" s="3" t="str">
        <f>IF(COUNT($A117)=0,"",IF(AC117="3E","3E",IF(AC117="","I",LOOKUP(AC117/AE$2,{0,0.4,0.45,0.5,0.55,0.6,0.65,0.7,0.75,0.8,1},{"F","D","C","C+","B-","B","B+","A-","A","A+"}))))</f>
        <v/>
      </c>
      <c r="AE117" s="2" t="str">
        <f>IF(COUNT($A117)=0,"",IF(AC117="","--",IF(AC117="3E","3E",LOOKUP(AC117/AE$2,{0,0.4,0.45,0.5,0.55,0.6,0.65,0.7,0.75,0.8,1},{0,2,2.25,2.5,2.75,3,3.25,3.5,3.75,4}))))</f>
        <v/>
      </c>
      <c r="AF117" s="3" t="str">
        <f>IF($A117&lt;&gt;DRAFT!$B119,"ERR",IF(OR(COUNT($A117)=0,COUNT(DRAFT!CI119:CK119,DRAFT!CM119:CO119)=0),"",CEILING(SUM(DRAFT!CL119,DRAFT!CP119),1)))</f>
        <v/>
      </c>
      <c r="AG117" s="3" t="str">
        <f>IF(COUNT($A117)=0,"",IF(AF117="3E","3E",IF(AF117="","I",LOOKUP(AF117/AH$2,{0,0.4,0.45,0.5,0.55,0.6,0.65,0.7,0.75,0.8,1},{"F","D","C","C+","B-","B","B+","A-","A","A+"}))))</f>
        <v/>
      </c>
      <c r="AH117" s="2" t="str">
        <f>IF(COUNT($A117)=0,"",IF(AF117="","--",IF(AF117="3E","3E",LOOKUP(AF117/AH$2,{0,0.4,0.45,0.5,0.55,0.6,0.65,0.7,0.75,0.8,1},{0,2,2.25,2.5,2.75,3,3.25,3.5,3.75,4}))))</f>
        <v/>
      </c>
      <c r="AI117" s="11" t="str">
        <f>IF(OR(COUNT($A117)=0,COUNT(B117:AH117)=0),"",IF(COUNTIF(B117:AH117,"3E")&gt;0,"3E",IF(DRAFT!$A119="R",TRUNC(SUMPRODUCT(RGP,RCP)/TCP,3),TRUNC((SUMPRODUCT(--(IMDGP&gt;0)*IMDGP,IMCP)+CEILING(DRAFT!$CQ119*42,0.25))/TCP,3))))</f>
        <v/>
      </c>
      <c r="AJ117" s="3" t="str">
        <f>IF(OR(COUNT($A117)=0,COUNT(B117:AH117)=0),"",IF(COUNTIF(B117:AH117,"3E")&gt;0,"3E",IF(DRAFT!$A119="R",SUMPRODUCT(--(RGP&gt;=2),RCP),SUMPRODUCT(--(IMDGP&gt;0),--(IMGP=0),IMCP)+DRAFT!$CR119)))</f>
        <v/>
      </c>
      <c r="AK117" s="3" t="str">
        <f>IF(OR(COUNT($A117)=0,COUNT(B117:AH117)=0),"",IF(COUNTIF(B117:AJ117,"3E")&gt;0,"3E",IF(AND(DRAFT!$A119="IM",OR($AI117&gt;DRAFT!$CQ119,$AJ117&gt;DRAFT!$CR119)),"IMPROVED",IF(AND(DRAFT!$A119="IM",$AI117&lt;=DRAFT!$CQ119,$AJ117&lt;=DRAFT!$CR119),"NOT IMPROVED",IF(AND(AH117&gt;=2,AI117&gt;=2,AJ117&gt;=30),"PASS","FAIL")))))</f>
        <v/>
      </c>
      <c r="AL117" s="3" t="str">
        <f t="shared" si="2"/>
        <v/>
      </c>
      <c r="AM117" s="3" t="str">
        <f t="shared" si="3"/>
        <v/>
      </c>
    </row>
    <row r="118" spans="1:39" ht="18.95" customHeight="1" x14ac:dyDescent="0.25">
      <c r="A118" s="4" t="str">
        <f>IF(DRAFT!$B120="","",DRAFT!$B120)</f>
        <v/>
      </c>
      <c r="B118" s="3" t="str">
        <f>IF(COUNT($A118)=0,"",IF($A118&lt;&gt;DRAFT!$B120,"ERR",IF(DRAFT!I120="3E","3E",IF(COUNT(DRAFT!E120,DRAFT!I120)&gt;0,DRAFT!J120,""))))</f>
        <v/>
      </c>
      <c r="C118" s="3" t="str">
        <f>IF(COUNT($A118)=0,"",IF(B118="3E","3E",IF(B118="","I",LOOKUP(B118/D$2,{0,0.4,0.45,0.5,0.55,0.6,0.65,0.7,0.75,0.8,1},{"F","D","C","C+","B-","B","B+","A-","A","A+"}))))</f>
        <v/>
      </c>
      <c r="D118" s="2" t="str">
        <f>IF(COUNT($A118)=0,"",IF(B118="","--",IF(B118="3E","3E",LOOKUP(B118/D$2,{0,0.4,0.45,0.5,0.55,0.6,0.65,0.7,0.75,0.8,1},{0,2,2.25,2.5,2.75,3,3.25,3.5,3.75,4}))))</f>
        <v/>
      </c>
      <c r="E118" s="3" t="str">
        <f>IF(COUNT($A118)=0,"",IF($A118&lt;&gt;DRAFT!$B120,"ERR",IF(DRAFT!R120="3E","3E",IF(COUNT(DRAFT!N120,DRAFT!R120)&gt;0,DRAFT!S120,""))))</f>
        <v/>
      </c>
      <c r="F118" s="3" t="str">
        <f>IF(COUNT($A118)=0,"",IF(E118="3E","3E",IF(E118="","I",LOOKUP(E118/G$2,{0,0.4,0.45,0.5,0.55,0.6,0.65,0.7,0.75,0.8,1},{"F","D","C","C+","B-","B","B+","A-","A","A+"}))))</f>
        <v/>
      </c>
      <c r="G118" s="2" t="str">
        <f>IF(COUNT($A118)=0,"",IF(E118="","--",IF(E118="3E","3E",LOOKUP(E118/G$2,{0,0.4,0.45,0.5,0.55,0.6,0.65,0.7,0.75,0.8,1},{0,2,2.25,2.5,2.75,3,3.25,3.5,3.75,4}))))</f>
        <v/>
      </c>
      <c r="H118" s="3" t="str">
        <f>IF(COUNT($A118)=0,"",IF($A118&lt;&gt;DRAFT!$B120,"ERR",IF(DRAFT!AA120="3E","3E",IF(COUNT(DRAFT!W120,DRAFT!AA120)&gt;0,DRAFT!AB120,""))))</f>
        <v/>
      </c>
      <c r="I118" s="3" t="str">
        <f>IF(COUNT($A118)=0,"",IF(H118="3E","3E",IF(H118="","I",LOOKUP(H118/J$2,{0,0.4,0.45,0.5,0.55,0.6,0.65,0.7,0.75,0.8,1},{"F","D","C","C+","B-","B","B+","A-","A","A+"}))))</f>
        <v/>
      </c>
      <c r="J118" s="2" t="str">
        <f>IF(COUNT($A118)=0,"",IF(H118="","--",IF(H118="3E","3E",LOOKUP(H118/J$2,{0,0.4,0.45,0.5,0.55,0.6,0.65,0.7,0.75,0.8,1},{0,2,2.25,2.5,2.75,3,3.25,3.5,3.75,4}))))</f>
        <v/>
      </c>
      <c r="K118" s="3" t="str">
        <f>IF(COUNT($A118)=0,"",IF($A118&lt;&gt;DRAFT!$B120,"ERR",IF(DRAFT!AJ120="3E","3E",IF(COUNT(DRAFT!AF120,DRAFT!AJ120)&gt;0,DRAFT!AK120,""))))</f>
        <v/>
      </c>
      <c r="L118" s="3" t="str">
        <f>IF(COUNT($A118)=0,"",IF(K118="3E","3E",IF(K118="","I",LOOKUP(K118/M$2,{0,0.4,0.45,0.5,0.55,0.6,0.65,0.7,0.75,0.8,1},{"F","D","C","C+","B-","B","B+","A-","A","A+"}))))</f>
        <v/>
      </c>
      <c r="M118" s="2" t="str">
        <f>IF(COUNT($A118)=0,"",IF(K118="","--",IF(K118="3E","3E",LOOKUP(K118/M$2,{0,0.4,0.45,0.5,0.55,0.6,0.65,0.7,0.75,0.8,1},{0,2,2.25,2.5,2.75,3,3.25,3.5,3.75,4}))))</f>
        <v/>
      </c>
      <c r="N118" s="3" t="str">
        <f>IF(COUNT($A118)=0,"",IF($A118&lt;&gt;DRAFT!$B120,"ERR",IF(DRAFT!AS120="3E","3E",IF(COUNT(DRAFT!AO120,DRAFT!AS120)&gt;0,DRAFT!AT120,""))))</f>
        <v/>
      </c>
      <c r="O118" s="3" t="str">
        <f>IF(COUNT($A118)=0,"",IF(N118="3E","3E",IF(N118="","I",LOOKUP(N118/P$2,{0,0.4,0.45,0.5,0.55,0.6,0.65,0.7,0.75,0.8,1},{"F","D","C","C+","B-","B","B+","A-","A","A+"}))))</f>
        <v/>
      </c>
      <c r="P118" s="2" t="str">
        <f>IF(COUNT($A118)=0,"",IF(N118="","--",IF(N118="3E","3E",LOOKUP(N118/P$2,{0,0.4,0.45,0.5,0.55,0.6,0.65,0.7,0.75,0.8,1},{0,2,2.25,2.5,2.75,3,3.25,3.5,3.75,4}))))</f>
        <v/>
      </c>
      <c r="Q118" s="3" t="str">
        <f>IF(COUNT($A118)=0,"",IF($A118&lt;&gt;DRAFT!$B120,"ERR",IF(DRAFT!BB120="3E","3E",IF(COUNT(DRAFT!AX120,DRAFT!BB120)&gt;0,DRAFT!BC120,""))))</f>
        <v/>
      </c>
      <c r="R118" s="3" t="str">
        <f>IF(COUNT($A118)=0,"",IF(Q118="3E","3E",IF(Q118="","I",LOOKUP(Q118/S$2,{0,0.4,0.45,0.5,0.55,0.6,0.65,0.7,0.75,0.8,1},{"F","D","C","C+","B-","B","B+","A-","A","A+"}))))</f>
        <v/>
      </c>
      <c r="S118" s="2" t="str">
        <f>IF(COUNT($A118)=0,"",IF(Q118="","--",IF(Q118="3E","3E",LOOKUP(Q118/S$2,{0,0.4,0.45,0.5,0.55,0.6,0.65,0.7,0.75,0.8,1},{0,2,2.25,2.5,2.75,3,3.25,3.5,3.75,4}))))</f>
        <v/>
      </c>
      <c r="T118" s="3" t="str">
        <f>IF(COUNT($A118)=0,"",IF($A118&lt;&gt;DRAFT!$B120,"ERR",IF(DRAFT!BK120="3E","3E",IF(COUNT(DRAFT!BG120,DRAFT!BK120)&gt;0,DRAFT!BL120,""))))</f>
        <v/>
      </c>
      <c r="U118" s="3" t="str">
        <f>IF(COUNT($A118)=0,"",IF(T118="3E","3E",IF(T118="","I",LOOKUP(T118/V$2,{0,0.4,0.45,0.5,0.55,0.6,0.65,0.7,0.75,0.8,1},{"F","D","C","C+","B-","B","B+","A-","A","A+"}))))</f>
        <v/>
      </c>
      <c r="V118" s="2" t="str">
        <f>IF(COUNT($A118)=0,"",IF(T118="","--",IF(T118="3E","3E",LOOKUP(T118/V$2,{0,0.4,0.45,0.5,0.55,0.6,0.65,0.7,0.75,0.8,1},{0,2,2.25,2.5,2.75,3,3.25,3.5,3.75,4}))))</f>
        <v/>
      </c>
      <c r="W118" s="3" t="str">
        <f>IF(COUNT($A118)=0,"",IF($A118&lt;&gt;DRAFT!$B120,"ERR",IF(DRAFT!BT120="3E","3E",IF(COUNT(DRAFT!BP120,DRAFT!BT120)&gt;0,DRAFT!BU120,""))))</f>
        <v/>
      </c>
      <c r="X118" s="3" t="str">
        <f>IF(COUNT($A118)=0,"",IF(W118="3E","3E",IF(W118="","I",LOOKUP(W118/Y$2,{0,0.4,0.45,0.5,0.55,0.6,0.65,0.7,0.75,0.8,1},{"F","D","C","C+","B-","B","B+","A-","A","A+"}))))</f>
        <v/>
      </c>
      <c r="Y118" s="2" t="str">
        <f>IF(COUNT($A118)=0,"",IF(W118="","--",IF(W118="3E","3E",LOOKUP(W118/Y$2,{0,0.4,0.45,0.5,0.55,0.6,0.65,0.7,0.75,0.8,1},{0,2,2.25,2.5,2.75,3,3.25,3.5,3.75,4}))))</f>
        <v/>
      </c>
      <c r="Z118" s="3" t="str">
        <f>IF(COUNT($A118)=0,"",IF($A118&lt;&gt;DRAFT!$B120,"ERR",IF(DRAFT!CC120="3E","3E",IF(COUNT(DRAFT!BY120,DRAFT!CC120)&gt;0,DRAFT!CD120,""))))</f>
        <v/>
      </c>
      <c r="AA118" s="3" t="str">
        <f>IF(COUNT($A118)=0,"",IF(Z118="3E","3E",IF(Z118="","I",LOOKUP(Z118/AB$2,{0,0.4,0.45,0.5,0.55,0.6,0.65,0.7,0.75,0.8,1},{"F","D","C","C+","B-","B","B+","A-","A","A+"}))))</f>
        <v/>
      </c>
      <c r="AB118" s="2" t="str">
        <f>IF(COUNT($A118)=0,"",IF(Z118="","--",IF(Z118="3E","3E",LOOKUP(Z118/AB$2,{0,0.4,0.45,0.5,0.55,0.6,0.65,0.7,0.75,0.8,1},{0,2,2.25,2.5,2.75,3,3.25,3.5,3.75,4}))))</f>
        <v/>
      </c>
      <c r="AC118" s="3" t="str">
        <f>IF(COUNT($A118)=0,"",IF($A118&lt;&gt;DRAFT!$B120,"ERR",IF(DRAFT!CF120&gt;0,DRAFT!CF120,"")))</f>
        <v/>
      </c>
      <c r="AD118" s="3" t="str">
        <f>IF(COUNT($A118)=0,"",IF(AC118="3E","3E",IF(AC118="","I",LOOKUP(AC118/AE$2,{0,0.4,0.45,0.5,0.55,0.6,0.65,0.7,0.75,0.8,1},{"F","D","C","C+","B-","B","B+","A-","A","A+"}))))</f>
        <v/>
      </c>
      <c r="AE118" s="2" t="str">
        <f>IF(COUNT($A118)=0,"",IF(AC118="","--",IF(AC118="3E","3E",LOOKUP(AC118/AE$2,{0,0.4,0.45,0.5,0.55,0.6,0.65,0.7,0.75,0.8,1},{0,2,2.25,2.5,2.75,3,3.25,3.5,3.75,4}))))</f>
        <v/>
      </c>
      <c r="AF118" s="3" t="str">
        <f>IF($A118&lt;&gt;DRAFT!$B120,"ERR",IF(OR(COUNT($A118)=0,COUNT(DRAFT!CI120:CK120,DRAFT!CM120:CO120)=0),"",CEILING(SUM(DRAFT!CL120,DRAFT!CP120),1)))</f>
        <v/>
      </c>
      <c r="AG118" s="3" t="str">
        <f>IF(COUNT($A118)=0,"",IF(AF118="3E","3E",IF(AF118="","I",LOOKUP(AF118/AH$2,{0,0.4,0.45,0.5,0.55,0.6,0.65,0.7,0.75,0.8,1},{"F","D","C","C+","B-","B","B+","A-","A","A+"}))))</f>
        <v/>
      </c>
      <c r="AH118" s="2" t="str">
        <f>IF(COUNT($A118)=0,"",IF(AF118="","--",IF(AF118="3E","3E",LOOKUP(AF118/AH$2,{0,0.4,0.45,0.5,0.55,0.6,0.65,0.7,0.75,0.8,1},{0,2,2.25,2.5,2.75,3,3.25,3.5,3.75,4}))))</f>
        <v/>
      </c>
      <c r="AI118" s="11" t="str">
        <f>IF(OR(COUNT($A118)=0,COUNT(B118:AH118)=0),"",IF(COUNTIF(B118:AH118,"3E")&gt;0,"3E",IF(DRAFT!$A120="R",TRUNC(SUMPRODUCT(RGP,RCP)/TCP,3),TRUNC((SUMPRODUCT(--(IMDGP&gt;0)*IMDGP,IMCP)+CEILING(DRAFT!$CQ120*42,0.25))/TCP,3))))</f>
        <v/>
      </c>
      <c r="AJ118" s="3" t="str">
        <f>IF(OR(COUNT($A118)=0,COUNT(B118:AH118)=0),"",IF(COUNTIF(B118:AH118,"3E")&gt;0,"3E",IF(DRAFT!$A120="R",SUMPRODUCT(--(RGP&gt;=2),RCP),SUMPRODUCT(--(IMDGP&gt;0),--(IMGP=0),IMCP)+DRAFT!$CR120)))</f>
        <v/>
      </c>
      <c r="AK118" s="3" t="str">
        <f>IF(OR(COUNT($A118)=0,COUNT(B118:AH118)=0),"",IF(COUNTIF(B118:AJ118,"3E")&gt;0,"3E",IF(AND(DRAFT!$A120="IM",OR($AI118&gt;DRAFT!$CQ120,$AJ118&gt;DRAFT!$CR120)),"IMPROVED",IF(AND(DRAFT!$A120="IM",$AI118&lt;=DRAFT!$CQ120,$AJ118&lt;=DRAFT!$CR120),"NOT IMPROVED",IF(AND(AH118&gt;=2,AI118&gt;=2,AJ118&gt;=30),"PASS","FAIL")))))</f>
        <v/>
      </c>
      <c r="AL118" s="3" t="str">
        <f t="shared" si="2"/>
        <v/>
      </c>
      <c r="AM118" s="3" t="str">
        <f t="shared" si="3"/>
        <v/>
      </c>
    </row>
    <row r="119" spans="1:39" ht="18.95" customHeight="1" x14ac:dyDescent="0.25">
      <c r="A119" s="4" t="str">
        <f>IF(DRAFT!$B121="","",DRAFT!$B121)</f>
        <v/>
      </c>
      <c r="B119" s="3" t="str">
        <f>IF(COUNT($A119)=0,"",IF($A119&lt;&gt;DRAFT!$B121,"ERR",IF(DRAFT!I121="3E","3E",IF(COUNT(DRAFT!E121,DRAFT!I121)&gt;0,DRAFT!J121,""))))</f>
        <v/>
      </c>
      <c r="C119" s="3" t="str">
        <f>IF(COUNT($A119)=0,"",IF(B119="3E","3E",IF(B119="","I",LOOKUP(B119/D$2,{0,0.4,0.45,0.5,0.55,0.6,0.65,0.7,0.75,0.8,1},{"F","D","C","C+","B-","B","B+","A-","A","A+"}))))</f>
        <v/>
      </c>
      <c r="D119" s="2" t="str">
        <f>IF(COUNT($A119)=0,"",IF(B119="","--",IF(B119="3E","3E",LOOKUP(B119/D$2,{0,0.4,0.45,0.5,0.55,0.6,0.65,0.7,0.75,0.8,1},{0,2,2.25,2.5,2.75,3,3.25,3.5,3.75,4}))))</f>
        <v/>
      </c>
      <c r="E119" s="3" t="str">
        <f>IF(COUNT($A119)=0,"",IF($A119&lt;&gt;DRAFT!$B121,"ERR",IF(DRAFT!R121="3E","3E",IF(COUNT(DRAFT!N121,DRAFT!R121)&gt;0,DRAFT!S121,""))))</f>
        <v/>
      </c>
      <c r="F119" s="3" t="str">
        <f>IF(COUNT($A119)=0,"",IF(E119="3E","3E",IF(E119="","I",LOOKUP(E119/G$2,{0,0.4,0.45,0.5,0.55,0.6,0.65,0.7,0.75,0.8,1},{"F","D","C","C+","B-","B","B+","A-","A","A+"}))))</f>
        <v/>
      </c>
      <c r="G119" s="2" t="str">
        <f>IF(COUNT($A119)=0,"",IF(E119="","--",IF(E119="3E","3E",LOOKUP(E119/G$2,{0,0.4,0.45,0.5,0.55,0.6,0.65,0.7,0.75,0.8,1},{0,2,2.25,2.5,2.75,3,3.25,3.5,3.75,4}))))</f>
        <v/>
      </c>
      <c r="H119" s="3" t="str">
        <f>IF(COUNT($A119)=0,"",IF($A119&lt;&gt;DRAFT!$B121,"ERR",IF(DRAFT!AA121="3E","3E",IF(COUNT(DRAFT!W121,DRAFT!AA121)&gt;0,DRAFT!AB121,""))))</f>
        <v/>
      </c>
      <c r="I119" s="3" t="str">
        <f>IF(COUNT($A119)=0,"",IF(H119="3E","3E",IF(H119="","I",LOOKUP(H119/J$2,{0,0.4,0.45,0.5,0.55,0.6,0.65,0.7,0.75,0.8,1},{"F","D","C","C+","B-","B","B+","A-","A","A+"}))))</f>
        <v/>
      </c>
      <c r="J119" s="2" t="str">
        <f>IF(COUNT($A119)=0,"",IF(H119="","--",IF(H119="3E","3E",LOOKUP(H119/J$2,{0,0.4,0.45,0.5,0.55,0.6,0.65,0.7,0.75,0.8,1},{0,2,2.25,2.5,2.75,3,3.25,3.5,3.75,4}))))</f>
        <v/>
      </c>
      <c r="K119" s="3" t="str">
        <f>IF(COUNT($A119)=0,"",IF($A119&lt;&gt;DRAFT!$B121,"ERR",IF(DRAFT!AJ121="3E","3E",IF(COUNT(DRAFT!AF121,DRAFT!AJ121)&gt;0,DRAFT!AK121,""))))</f>
        <v/>
      </c>
      <c r="L119" s="3" t="str">
        <f>IF(COUNT($A119)=0,"",IF(K119="3E","3E",IF(K119="","I",LOOKUP(K119/M$2,{0,0.4,0.45,0.5,0.55,0.6,0.65,0.7,0.75,0.8,1},{"F","D","C","C+","B-","B","B+","A-","A","A+"}))))</f>
        <v/>
      </c>
      <c r="M119" s="2" t="str">
        <f>IF(COUNT($A119)=0,"",IF(K119="","--",IF(K119="3E","3E",LOOKUP(K119/M$2,{0,0.4,0.45,0.5,0.55,0.6,0.65,0.7,0.75,0.8,1},{0,2,2.25,2.5,2.75,3,3.25,3.5,3.75,4}))))</f>
        <v/>
      </c>
      <c r="N119" s="3" t="str">
        <f>IF(COUNT($A119)=0,"",IF($A119&lt;&gt;DRAFT!$B121,"ERR",IF(DRAFT!AS121="3E","3E",IF(COUNT(DRAFT!AO121,DRAFT!AS121)&gt;0,DRAFT!AT121,""))))</f>
        <v/>
      </c>
      <c r="O119" s="3" t="str">
        <f>IF(COUNT($A119)=0,"",IF(N119="3E","3E",IF(N119="","I",LOOKUP(N119/P$2,{0,0.4,0.45,0.5,0.55,0.6,0.65,0.7,0.75,0.8,1},{"F","D","C","C+","B-","B","B+","A-","A","A+"}))))</f>
        <v/>
      </c>
      <c r="P119" s="2" t="str">
        <f>IF(COUNT($A119)=0,"",IF(N119="","--",IF(N119="3E","3E",LOOKUP(N119/P$2,{0,0.4,0.45,0.5,0.55,0.6,0.65,0.7,0.75,0.8,1},{0,2,2.25,2.5,2.75,3,3.25,3.5,3.75,4}))))</f>
        <v/>
      </c>
      <c r="Q119" s="3" t="str">
        <f>IF(COUNT($A119)=0,"",IF($A119&lt;&gt;DRAFT!$B121,"ERR",IF(DRAFT!BB121="3E","3E",IF(COUNT(DRAFT!AX121,DRAFT!BB121)&gt;0,DRAFT!BC121,""))))</f>
        <v/>
      </c>
      <c r="R119" s="3" t="str">
        <f>IF(COUNT($A119)=0,"",IF(Q119="3E","3E",IF(Q119="","I",LOOKUP(Q119/S$2,{0,0.4,0.45,0.5,0.55,0.6,0.65,0.7,0.75,0.8,1},{"F","D","C","C+","B-","B","B+","A-","A","A+"}))))</f>
        <v/>
      </c>
      <c r="S119" s="2" t="str">
        <f>IF(COUNT($A119)=0,"",IF(Q119="","--",IF(Q119="3E","3E",LOOKUP(Q119/S$2,{0,0.4,0.45,0.5,0.55,0.6,0.65,0.7,0.75,0.8,1},{0,2,2.25,2.5,2.75,3,3.25,3.5,3.75,4}))))</f>
        <v/>
      </c>
      <c r="T119" s="3" t="str">
        <f>IF(COUNT($A119)=0,"",IF($A119&lt;&gt;DRAFT!$B121,"ERR",IF(DRAFT!BK121="3E","3E",IF(COUNT(DRAFT!BG121,DRAFT!BK121)&gt;0,DRAFT!BL121,""))))</f>
        <v/>
      </c>
      <c r="U119" s="3" t="str">
        <f>IF(COUNT($A119)=0,"",IF(T119="3E","3E",IF(T119="","I",LOOKUP(T119/V$2,{0,0.4,0.45,0.5,0.55,0.6,0.65,0.7,0.75,0.8,1},{"F","D","C","C+","B-","B","B+","A-","A","A+"}))))</f>
        <v/>
      </c>
      <c r="V119" s="2" t="str">
        <f>IF(COUNT($A119)=0,"",IF(T119="","--",IF(T119="3E","3E",LOOKUP(T119/V$2,{0,0.4,0.45,0.5,0.55,0.6,0.65,0.7,0.75,0.8,1},{0,2,2.25,2.5,2.75,3,3.25,3.5,3.75,4}))))</f>
        <v/>
      </c>
      <c r="W119" s="3" t="str">
        <f>IF(COUNT($A119)=0,"",IF($A119&lt;&gt;DRAFT!$B121,"ERR",IF(DRAFT!BT121="3E","3E",IF(COUNT(DRAFT!BP121,DRAFT!BT121)&gt;0,DRAFT!BU121,""))))</f>
        <v/>
      </c>
      <c r="X119" s="3" t="str">
        <f>IF(COUNT($A119)=0,"",IF(W119="3E","3E",IF(W119="","I",LOOKUP(W119/Y$2,{0,0.4,0.45,0.5,0.55,0.6,0.65,0.7,0.75,0.8,1},{"F","D","C","C+","B-","B","B+","A-","A","A+"}))))</f>
        <v/>
      </c>
      <c r="Y119" s="2" t="str">
        <f>IF(COUNT($A119)=0,"",IF(W119="","--",IF(W119="3E","3E",LOOKUP(W119/Y$2,{0,0.4,0.45,0.5,0.55,0.6,0.65,0.7,0.75,0.8,1},{0,2,2.25,2.5,2.75,3,3.25,3.5,3.75,4}))))</f>
        <v/>
      </c>
      <c r="Z119" s="3" t="str">
        <f>IF(COUNT($A119)=0,"",IF($A119&lt;&gt;DRAFT!$B121,"ERR",IF(DRAFT!CC121="3E","3E",IF(COUNT(DRAFT!BY121,DRAFT!CC121)&gt;0,DRAFT!CD121,""))))</f>
        <v/>
      </c>
      <c r="AA119" s="3" t="str">
        <f>IF(COUNT($A119)=0,"",IF(Z119="3E","3E",IF(Z119="","I",LOOKUP(Z119/AB$2,{0,0.4,0.45,0.5,0.55,0.6,0.65,0.7,0.75,0.8,1},{"F","D","C","C+","B-","B","B+","A-","A","A+"}))))</f>
        <v/>
      </c>
      <c r="AB119" s="2" t="str">
        <f>IF(COUNT($A119)=0,"",IF(Z119="","--",IF(Z119="3E","3E",LOOKUP(Z119/AB$2,{0,0.4,0.45,0.5,0.55,0.6,0.65,0.7,0.75,0.8,1},{0,2,2.25,2.5,2.75,3,3.25,3.5,3.75,4}))))</f>
        <v/>
      </c>
      <c r="AC119" s="3" t="str">
        <f>IF(COUNT($A119)=0,"",IF($A119&lt;&gt;DRAFT!$B121,"ERR",IF(DRAFT!CF121&gt;0,DRAFT!CF121,"")))</f>
        <v/>
      </c>
      <c r="AD119" s="3" t="str">
        <f>IF(COUNT($A119)=0,"",IF(AC119="3E","3E",IF(AC119="","I",LOOKUP(AC119/AE$2,{0,0.4,0.45,0.5,0.55,0.6,0.65,0.7,0.75,0.8,1},{"F","D","C","C+","B-","B","B+","A-","A","A+"}))))</f>
        <v/>
      </c>
      <c r="AE119" s="2" t="str">
        <f>IF(COUNT($A119)=0,"",IF(AC119="","--",IF(AC119="3E","3E",LOOKUP(AC119/AE$2,{0,0.4,0.45,0.5,0.55,0.6,0.65,0.7,0.75,0.8,1},{0,2,2.25,2.5,2.75,3,3.25,3.5,3.75,4}))))</f>
        <v/>
      </c>
      <c r="AF119" s="3" t="str">
        <f>IF($A119&lt;&gt;DRAFT!$B121,"ERR",IF(OR(COUNT($A119)=0,COUNT(DRAFT!CI121:CK121,DRAFT!CM121:CO121)=0),"",CEILING(SUM(DRAFT!CL121,DRAFT!CP121),1)))</f>
        <v/>
      </c>
      <c r="AG119" s="3" t="str">
        <f>IF(COUNT($A119)=0,"",IF(AF119="3E","3E",IF(AF119="","I",LOOKUP(AF119/AH$2,{0,0.4,0.45,0.5,0.55,0.6,0.65,0.7,0.75,0.8,1},{"F","D","C","C+","B-","B","B+","A-","A","A+"}))))</f>
        <v/>
      </c>
      <c r="AH119" s="2" t="str">
        <f>IF(COUNT($A119)=0,"",IF(AF119="","--",IF(AF119="3E","3E",LOOKUP(AF119/AH$2,{0,0.4,0.45,0.5,0.55,0.6,0.65,0.7,0.75,0.8,1},{0,2,2.25,2.5,2.75,3,3.25,3.5,3.75,4}))))</f>
        <v/>
      </c>
      <c r="AI119" s="11" t="str">
        <f>IF(OR(COUNT($A119)=0,COUNT(B119:AH119)=0),"",IF(COUNTIF(B119:AH119,"3E")&gt;0,"3E",IF(DRAFT!$A121="R",TRUNC(SUMPRODUCT(RGP,RCP)/TCP,3),TRUNC((SUMPRODUCT(--(IMDGP&gt;0)*IMDGP,IMCP)+CEILING(DRAFT!$CQ121*42,0.25))/TCP,3))))</f>
        <v/>
      </c>
      <c r="AJ119" s="3" t="str">
        <f>IF(OR(COUNT($A119)=0,COUNT(B119:AH119)=0),"",IF(COUNTIF(B119:AH119,"3E")&gt;0,"3E",IF(DRAFT!$A121="R",SUMPRODUCT(--(RGP&gt;=2),RCP),SUMPRODUCT(--(IMDGP&gt;0),--(IMGP=0),IMCP)+DRAFT!$CR121)))</f>
        <v/>
      </c>
      <c r="AK119" s="3" t="str">
        <f>IF(OR(COUNT($A119)=0,COUNT(B119:AH119)=0),"",IF(COUNTIF(B119:AJ119,"3E")&gt;0,"3E",IF(AND(DRAFT!$A121="IM",OR($AI119&gt;DRAFT!$CQ121,$AJ119&gt;DRAFT!$CR121)),"IMPROVED",IF(AND(DRAFT!$A121="IM",$AI119&lt;=DRAFT!$CQ121,$AJ119&lt;=DRAFT!$CR121),"NOT IMPROVED",IF(AND(AH119&gt;=2,AI119&gt;=2,AJ119&gt;=30),"PASS","FAIL")))))</f>
        <v/>
      </c>
      <c r="AL119" s="3" t="str">
        <f t="shared" si="2"/>
        <v/>
      </c>
      <c r="AM119" s="3" t="str">
        <f t="shared" si="3"/>
        <v/>
      </c>
    </row>
    <row r="120" spans="1:39" ht="18.95" customHeight="1" x14ac:dyDescent="0.25">
      <c r="A120" s="4" t="str">
        <f>IF(DRAFT!$B122="","",DRAFT!$B122)</f>
        <v/>
      </c>
      <c r="B120" s="3" t="str">
        <f>IF(COUNT($A120)=0,"",IF($A120&lt;&gt;DRAFT!$B122,"ERR",IF(DRAFT!I122="3E","3E",IF(COUNT(DRAFT!E122,DRAFT!I122)&gt;0,DRAFT!J122,""))))</f>
        <v/>
      </c>
      <c r="C120" s="3" t="str">
        <f>IF(COUNT($A120)=0,"",IF(B120="3E","3E",IF(B120="","I",LOOKUP(B120/D$2,{0,0.4,0.45,0.5,0.55,0.6,0.65,0.7,0.75,0.8,1},{"F","D","C","C+","B-","B","B+","A-","A","A+"}))))</f>
        <v/>
      </c>
      <c r="D120" s="2" t="str">
        <f>IF(COUNT($A120)=0,"",IF(B120="","--",IF(B120="3E","3E",LOOKUP(B120/D$2,{0,0.4,0.45,0.5,0.55,0.6,0.65,0.7,0.75,0.8,1},{0,2,2.25,2.5,2.75,3,3.25,3.5,3.75,4}))))</f>
        <v/>
      </c>
      <c r="E120" s="3" t="str">
        <f>IF(COUNT($A120)=0,"",IF($A120&lt;&gt;DRAFT!$B122,"ERR",IF(DRAFT!R122="3E","3E",IF(COUNT(DRAFT!N122,DRAFT!R122)&gt;0,DRAFT!S122,""))))</f>
        <v/>
      </c>
      <c r="F120" s="3" t="str">
        <f>IF(COUNT($A120)=0,"",IF(E120="3E","3E",IF(E120="","I",LOOKUP(E120/G$2,{0,0.4,0.45,0.5,0.55,0.6,0.65,0.7,0.75,0.8,1},{"F","D","C","C+","B-","B","B+","A-","A","A+"}))))</f>
        <v/>
      </c>
      <c r="G120" s="2" t="str">
        <f>IF(COUNT($A120)=0,"",IF(E120="","--",IF(E120="3E","3E",LOOKUP(E120/G$2,{0,0.4,0.45,0.5,0.55,0.6,0.65,0.7,0.75,0.8,1},{0,2,2.25,2.5,2.75,3,3.25,3.5,3.75,4}))))</f>
        <v/>
      </c>
      <c r="H120" s="3" t="str">
        <f>IF(COUNT($A120)=0,"",IF($A120&lt;&gt;DRAFT!$B122,"ERR",IF(DRAFT!AA122="3E","3E",IF(COUNT(DRAFT!W122,DRAFT!AA122)&gt;0,DRAFT!AB122,""))))</f>
        <v/>
      </c>
      <c r="I120" s="3" t="str">
        <f>IF(COUNT($A120)=0,"",IF(H120="3E","3E",IF(H120="","I",LOOKUP(H120/J$2,{0,0.4,0.45,0.5,0.55,0.6,0.65,0.7,0.75,0.8,1},{"F","D","C","C+","B-","B","B+","A-","A","A+"}))))</f>
        <v/>
      </c>
      <c r="J120" s="2" t="str">
        <f>IF(COUNT($A120)=0,"",IF(H120="","--",IF(H120="3E","3E",LOOKUP(H120/J$2,{0,0.4,0.45,0.5,0.55,0.6,0.65,0.7,0.75,0.8,1},{0,2,2.25,2.5,2.75,3,3.25,3.5,3.75,4}))))</f>
        <v/>
      </c>
      <c r="K120" s="3" t="str">
        <f>IF(COUNT($A120)=0,"",IF($A120&lt;&gt;DRAFT!$B122,"ERR",IF(DRAFT!AJ122="3E","3E",IF(COUNT(DRAFT!AF122,DRAFT!AJ122)&gt;0,DRAFT!AK122,""))))</f>
        <v/>
      </c>
      <c r="L120" s="3" t="str">
        <f>IF(COUNT($A120)=0,"",IF(K120="3E","3E",IF(K120="","I",LOOKUP(K120/M$2,{0,0.4,0.45,0.5,0.55,0.6,0.65,0.7,0.75,0.8,1},{"F","D","C","C+","B-","B","B+","A-","A","A+"}))))</f>
        <v/>
      </c>
      <c r="M120" s="2" t="str">
        <f>IF(COUNT($A120)=0,"",IF(K120="","--",IF(K120="3E","3E",LOOKUP(K120/M$2,{0,0.4,0.45,0.5,0.55,0.6,0.65,0.7,0.75,0.8,1},{0,2,2.25,2.5,2.75,3,3.25,3.5,3.75,4}))))</f>
        <v/>
      </c>
      <c r="N120" s="3" t="str">
        <f>IF(COUNT($A120)=0,"",IF($A120&lt;&gt;DRAFT!$B122,"ERR",IF(DRAFT!AS122="3E","3E",IF(COUNT(DRAFT!AO122,DRAFT!AS122)&gt;0,DRAFT!AT122,""))))</f>
        <v/>
      </c>
      <c r="O120" s="3" t="str">
        <f>IF(COUNT($A120)=0,"",IF(N120="3E","3E",IF(N120="","I",LOOKUP(N120/P$2,{0,0.4,0.45,0.5,0.55,0.6,0.65,0.7,0.75,0.8,1},{"F","D","C","C+","B-","B","B+","A-","A","A+"}))))</f>
        <v/>
      </c>
      <c r="P120" s="2" t="str">
        <f>IF(COUNT($A120)=0,"",IF(N120="","--",IF(N120="3E","3E",LOOKUP(N120/P$2,{0,0.4,0.45,0.5,0.55,0.6,0.65,0.7,0.75,0.8,1},{0,2,2.25,2.5,2.75,3,3.25,3.5,3.75,4}))))</f>
        <v/>
      </c>
      <c r="Q120" s="3" t="str">
        <f>IF(COUNT($A120)=0,"",IF($A120&lt;&gt;DRAFT!$B122,"ERR",IF(DRAFT!BB122="3E","3E",IF(COUNT(DRAFT!AX122,DRAFT!BB122)&gt;0,DRAFT!BC122,""))))</f>
        <v/>
      </c>
      <c r="R120" s="3" t="str">
        <f>IF(COUNT($A120)=0,"",IF(Q120="3E","3E",IF(Q120="","I",LOOKUP(Q120/S$2,{0,0.4,0.45,0.5,0.55,0.6,0.65,0.7,0.75,0.8,1},{"F","D","C","C+","B-","B","B+","A-","A","A+"}))))</f>
        <v/>
      </c>
      <c r="S120" s="2" t="str">
        <f>IF(COUNT($A120)=0,"",IF(Q120="","--",IF(Q120="3E","3E",LOOKUP(Q120/S$2,{0,0.4,0.45,0.5,0.55,0.6,0.65,0.7,0.75,0.8,1},{0,2,2.25,2.5,2.75,3,3.25,3.5,3.75,4}))))</f>
        <v/>
      </c>
      <c r="T120" s="3" t="str">
        <f>IF(COUNT($A120)=0,"",IF($A120&lt;&gt;DRAFT!$B122,"ERR",IF(DRAFT!BK122="3E","3E",IF(COUNT(DRAFT!BG122,DRAFT!BK122)&gt;0,DRAFT!BL122,""))))</f>
        <v/>
      </c>
      <c r="U120" s="3" t="str">
        <f>IF(COUNT($A120)=0,"",IF(T120="3E","3E",IF(T120="","I",LOOKUP(T120/V$2,{0,0.4,0.45,0.5,0.55,0.6,0.65,0.7,0.75,0.8,1},{"F","D","C","C+","B-","B","B+","A-","A","A+"}))))</f>
        <v/>
      </c>
      <c r="V120" s="2" t="str">
        <f>IF(COUNT($A120)=0,"",IF(T120="","--",IF(T120="3E","3E",LOOKUP(T120/V$2,{0,0.4,0.45,0.5,0.55,0.6,0.65,0.7,0.75,0.8,1},{0,2,2.25,2.5,2.75,3,3.25,3.5,3.75,4}))))</f>
        <v/>
      </c>
      <c r="W120" s="3" t="str">
        <f>IF(COUNT($A120)=0,"",IF($A120&lt;&gt;DRAFT!$B122,"ERR",IF(DRAFT!BT122="3E","3E",IF(COUNT(DRAFT!BP122,DRAFT!BT122)&gt;0,DRAFT!BU122,""))))</f>
        <v/>
      </c>
      <c r="X120" s="3" t="str">
        <f>IF(COUNT($A120)=0,"",IF(W120="3E","3E",IF(W120="","I",LOOKUP(W120/Y$2,{0,0.4,0.45,0.5,0.55,0.6,0.65,0.7,0.75,0.8,1},{"F","D","C","C+","B-","B","B+","A-","A","A+"}))))</f>
        <v/>
      </c>
      <c r="Y120" s="2" t="str">
        <f>IF(COUNT($A120)=0,"",IF(W120="","--",IF(W120="3E","3E",LOOKUP(W120/Y$2,{0,0.4,0.45,0.5,0.55,0.6,0.65,0.7,0.75,0.8,1},{0,2,2.25,2.5,2.75,3,3.25,3.5,3.75,4}))))</f>
        <v/>
      </c>
      <c r="Z120" s="3" t="str">
        <f>IF(COUNT($A120)=0,"",IF($A120&lt;&gt;DRAFT!$B122,"ERR",IF(DRAFT!CC122="3E","3E",IF(COUNT(DRAFT!BY122,DRAFT!CC122)&gt;0,DRAFT!CD122,""))))</f>
        <v/>
      </c>
      <c r="AA120" s="3" t="str">
        <f>IF(COUNT($A120)=0,"",IF(Z120="3E","3E",IF(Z120="","I",LOOKUP(Z120/AB$2,{0,0.4,0.45,0.5,0.55,0.6,0.65,0.7,0.75,0.8,1},{"F","D","C","C+","B-","B","B+","A-","A","A+"}))))</f>
        <v/>
      </c>
      <c r="AB120" s="2" t="str">
        <f>IF(COUNT($A120)=0,"",IF(Z120="","--",IF(Z120="3E","3E",LOOKUP(Z120/AB$2,{0,0.4,0.45,0.5,0.55,0.6,0.65,0.7,0.75,0.8,1},{0,2,2.25,2.5,2.75,3,3.25,3.5,3.75,4}))))</f>
        <v/>
      </c>
      <c r="AC120" s="3" t="str">
        <f>IF(COUNT($A120)=0,"",IF($A120&lt;&gt;DRAFT!$B122,"ERR",IF(DRAFT!CF122&gt;0,DRAFT!CF122,"")))</f>
        <v/>
      </c>
      <c r="AD120" s="3" t="str">
        <f>IF(COUNT($A120)=0,"",IF(AC120="3E","3E",IF(AC120="","I",LOOKUP(AC120/AE$2,{0,0.4,0.45,0.5,0.55,0.6,0.65,0.7,0.75,0.8,1},{"F","D","C","C+","B-","B","B+","A-","A","A+"}))))</f>
        <v/>
      </c>
      <c r="AE120" s="2" t="str">
        <f>IF(COUNT($A120)=0,"",IF(AC120="","--",IF(AC120="3E","3E",LOOKUP(AC120/AE$2,{0,0.4,0.45,0.5,0.55,0.6,0.65,0.7,0.75,0.8,1},{0,2,2.25,2.5,2.75,3,3.25,3.5,3.75,4}))))</f>
        <v/>
      </c>
      <c r="AF120" s="3" t="str">
        <f>IF($A120&lt;&gt;DRAFT!$B122,"ERR",IF(OR(COUNT($A120)=0,COUNT(DRAFT!CI122:CK122,DRAFT!CM122:CO122)=0),"",CEILING(SUM(DRAFT!CL122,DRAFT!CP122),1)))</f>
        <v/>
      </c>
      <c r="AG120" s="3" t="str">
        <f>IF(COUNT($A120)=0,"",IF(AF120="3E","3E",IF(AF120="","I",LOOKUP(AF120/AH$2,{0,0.4,0.45,0.5,0.55,0.6,0.65,0.7,0.75,0.8,1},{"F","D","C","C+","B-","B","B+","A-","A","A+"}))))</f>
        <v/>
      </c>
      <c r="AH120" s="2" t="str">
        <f>IF(COUNT($A120)=0,"",IF(AF120="","--",IF(AF120="3E","3E",LOOKUP(AF120/AH$2,{0,0.4,0.45,0.5,0.55,0.6,0.65,0.7,0.75,0.8,1},{0,2,2.25,2.5,2.75,3,3.25,3.5,3.75,4}))))</f>
        <v/>
      </c>
      <c r="AI120" s="11" t="str">
        <f>IF(OR(COUNT($A120)=0,COUNT(B120:AH120)=0),"",IF(COUNTIF(B120:AH120,"3E")&gt;0,"3E",IF(DRAFT!$A122="R",TRUNC(SUMPRODUCT(RGP,RCP)/TCP,3),TRUNC((SUMPRODUCT(--(IMDGP&gt;0)*IMDGP,IMCP)+CEILING(DRAFT!$CQ122*42,0.25))/TCP,3))))</f>
        <v/>
      </c>
      <c r="AJ120" s="3" t="str">
        <f>IF(OR(COUNT($A120)=0,COUNT(B120:AH120)=0),"",IF(COUNTIF(B120:AH120,"3E")&gt;0,"3E",IF(DRAFT!$A122="R",SUMPRODUCT(--(RGP&gt;=2),RCP),SUMPRODUCT(--(IMDGP&gt;0),--(IMGP=0),IMCP)+DRAFT!$CR122)))</f>
        <v/>
      </c>
      <c r="AK120" s="3" t="str">
        <f>IF(OR(COUNT($A120)=0,COUNT(B120:AH120)=0),"",IF(COUNTIF(B120:AJ120,"3E")&gt;0,"3E",IF(AND(DRAFT!$A122="IM",OR($AI120&gt;DRAFT!$CQ122,$AJ120&gt;DRAFT!$CR122)),"IMPROVED",IF(AND(DRAFT!$A122="IM",$AI120&lt;=DRAFT!$CQ122,$AJ120&lt;=DRAFT!$CR122),"NOT IMPROVED",IF(AND(AH120&gt;=2,AI120&gt;=2,AJ120&gt;=30),"PASS","FAIL")))))</f>
        <v/>
      </c>
      <c r="AL120" s="3" t="str">
        <f t="shared" si="2"/>
        <v/>
      </c>
      <c r="AM120" s="3" t="str">
        <f t="shared" si="3"/>
        <v/>
      </c>
    </row>
    <row r="121" spans="1:39" ht="18.95" customHeight="1" x14ac:dyDescent="0.25">
      <c r="A121" s="4" t="str">
        <f>IF(DRAFT!$B123="","",DRAFT!$B123)</f>
        <v/>
      </c>
      <c r="B121" s="3" t="str">
        <f>IF(COUNT($A121)=0,"",IF($A121&lt;&gt;DRAFT!$B123,"ERR",IF(DRAFT!I123="3E","3E",IF(COUNT(DRAFT!E123,DRAFT!I123)&gt;0,DRAFT!J123,""))))</f>
        <v/>
      </c>
      <c r="C121" s="3" t="str">
        <f>IF(COUNT($A121)=0,"",IF(B121="3E","3E",IF(B121="","I",LOOKUP(B121/D$2,{0,0.4,0.45,0.5,0.55,0.6,0.65,0.7,0.75,0.8,1},{"F","D","C","C+","B-","B","B+","A-","A","A+"}))))</f>
        <v/>
      </c>
      <c r="D121" s="2" t="str">
        <f>IF(COUNT($A121)=0,"",IF(B121="","--",IF(B121="3E","3E",LOOKUP(B121/D$2,{0,0.4,0.45,0.5,0.55,0.6,0.65,0.7,0.75,0.8,1},{0,2,2.25,2.5,2.75,3,3.25,3.5,3.75,4}))))</f>
        <v/>
      </c>
      <c r="E121" s="3" t="str">
        <f>IF(COUNT($A121)=0,"",IF($A121&lt;&gt;DRAFT!$B123,"ERR",IF(DRAFT!R123="3E","3E",IF(COUNT(DRAFT!N123,DRAFT!R123)&gt;0,DRAFT!S123,""))))</f>
        <v/>
      </c>
      <c r="F121" s="3" t="str">
        <f>IF(COUNT($A121)=0,"",IF(E121="3E","3E",IF(E121="","I",LOOKUP(E121/G$2,{0,0.4,0.45,0.5,0.55,0.6,0.65,0.7,0.75,0.8,1},{"F","D","C","C+","B-","B","B+","A-","A","A+"}))))</f>
        <v/>
      </c>
      <c r="G121" s="2" t="str">
        <f>IF(COUNT($A121)=0,"",IF(E121="","--",IF(E121="3E","3E",LOOKUP(E121/G$2,{0,0.4,0.45,0.5,0.55,0.6,0.65,0.7,0.75,0.8,1},{0,2,2.25,2.5,2.75,3,3.25,3.5,3.75,4}))))</f>
        <v/>
      </c>
      <c r="H121" s="3" t="str">
        <f>IF(COUNT($A121)=0,"",IF($A121&lt;&gt;DRAFT!$B123,"ERR",IF(DRAFT!AA123="3E","3E",IF(COUNT(DRAFT!W123,DRAFT!AA123)&gt;0,DRAFT!AB123,""))))</f>
        <v/>
      </c>
      <c r="I121" s="3" t="str">
        <f>IF(COUNT($A121)=0,"",IF(H121="3E","3E",IF(H121="","I",LOOKUP(H121/J$2,{0,0.4,0.45,0.5,0.55,0.6,0.65,0.7,0.75,0.8,1},{"F","D","C","C+","B-","B","B+","A-","A","A+"}))))</f>
        <v/>
      </c>
      <c r="J121" s="2" t="str">
        <f>IF(COUNT($A121)=0,"",IF(H121="","--",IF(H121="3E","3E",LOOKUP(H121/J$2,{0,0.4,0.45,0.5,0.55,0.6,0.65,0.7,0.75,0.8,1},{0,2,2.25,2.5,2.75,3,3.25,3.5,3.75,4}))))</f>
        <v/>
      </c>
      <c r="K121" s="3" t="str">
        <f>IF(COUNT($A121)=0,"",IF($A121&lt;&gt;DRAFT!$B123,"ERR",IF(DRAFT!AJ123="3E","3E",IF(COUNT(DRAFT!AF123,DRAFT!AJ123)&gt;0,DRAFT!AK123,""))))</f>
        <v/>
      </c>
      <c r="L121" s="3" t="str">
        <f>IF(COUNT($A121)=0,"",IF(K121="3E","3E",IF(K121="","I",LOOKUP(K121/M$2,{0,0.4,0.45,0.5,0.55,0.6,0.65,0.7,0.75,0.8,1},{"F","D","C","C+","B-","B","B+","A-","A","A+"}))))</f>
        <v/>
      </c>
      <c r="M121" s="2" t="str">
        <f>IF(COUNT($A121)=0,"",IF(K121="","--",IF(K121="3E","3E",LOOKUP(K121/M$2,{0,0.4,0.45,0.5,0.55,0.6,0.65,0.7,0.75,0.8,1},{0,2,2.25,2.5,2.75,3,3.25,3.5,3.75,4}))))</f>
        <v/>
      </c>
      <c r="N121" s="3" t="str">
        <f>IF(COUNT($A121)=0,"",IF($A121&lt;&gt;DRAFT!$B123,"ERR",IF(DRAFT!AS123="3E","3E",IF(COUNT(DRAFT!AO123,DRAFT!AS123)&gt;0,DRAFT!AT123,""))))</f>
        <v/>
      </c>
      <c r="O121" s="3" t="str">
        <f>IF(COUNT($A121)=0,"",IF(N121="3E","3E",IF(N121="","I",LOOKUP(N121/P$2,{0,0.4,0.45,0.5,0.55,0.6,0.65,0.7,0.75,0.8,1},{"F","D","C","C+","B-","B","B+","A-","A","A+"}))))</f>
        <v/>
      </c>
      <c r="P121" s="2" t="str">
        <f>IF(COUNT($A121)=0,"",IF(N121="","--",IF(N121="3E","3E",LOOKUP(N121/P$2,{0,0.4,0.45,0.5,0.55,0.6,0.65,0.7,0.75,0.8,1},{0,2,2.25,2.5,2.75,3,3.25,3.5,3.75,4}))))</f>
        <v/>
      </c>
      <c r="Q121" s="3" t="str">
        <f>IF(COUNT($A121)=0,"",IF($A121&lt;&gt;DRAFT!$B123,"ERR",IF(DRAFT!BB123="3E","3E",IF(COUNT(DRAFT!AX123,DRAFT!BB123)&gt;0,DRAFT!BC123,""))))</f>
        <v/>
      </c>
      <c r="R121" s="3" t="str">
        <f>IF(COUNT($A121)=0,"",IF(Q121="3E","3E",IF(Q121="","I",LOOKUP(Q121/S$2,{0,0.4,0.45,0.5,0.55,0.6,0.65,0.7,0.75,0.8,1},{"F","D","C","C+","B-","B","B+","A-","A","A+"}))))</f>
        <v/>
      </c>
      <c r="S121" s="2" t="str">
        <f>IF(COUNT($A121)=0,"",IF(Q121="","--",IF(Q121="3E","3E",LOOKUP(Q121/S$2,{0,0.4,0.45,0.5,0.55,0.6,0.65,0.7,0.75,0.8,1},{0,2,2.25,2.5,2.75,3,3.25,3.5,3.75,4}))))</f>
        <v/>
      </c>
      <c r="T121" s="3" t="str">
        <f>IF(COUNT($A121)=0,"",IF($A121&lt;&gt;DRAFT!$B123,"ERR",IF(DRAFT!BK123="3E","3E",IF(COUNT(DRAFT!BG123,DRAFT!BK123)&gt;0,DRAFT!BL123,""))))</f>
        <v/>
      </c>
      <c r="U121" s="3" t="str">
        <f>IF(COUNT($A121)=0,"",IF(T121="3E","3E",IF(T121="","I",LOOKUP(T121/V$2,{0,0.4,0.45,0.5,0.55,0.6,0.65,0.7,0.75,0.8,1},{"F","D","C","C+","B-","B","B+","A-","A","A+"}))))</f>
        <v/>
      </c>
      <c r="V121" s="2" t="str">
        <f>IF(COUNT($A121)=0,"",IF(T121="","--",IF(T121="3E","3E",LOOKUP(T121/V$2,{0,0.4,0.45,0.5,0.55,0.6,0.65,0.7,0.75,0.8,1},{0,2,2.25,2.5,2.75,3,3.25,3.5,3.75,4}))))</f>
        <v/>
      </c>
      <c r="W121" s="3" t="str">
        <f>IF(COUNT($A121)=0,"",IF($A121&lt;&gt;DRAFT!$B123,"ERR",IF(DRAFT!BT123="3E","3E",IF(COUNT(DRAFT!BP123,DRAFT!BT123)&gt;0,DRAFT!BU123,""))))</f>
        <v/>
      </c>
      <c r="X121" s="3" t="str">
        <f>IF(COUNT($A121)=0,"",IF(W121="3E","3E",IF(W121="","I",LOOKUP(W121/Y$2,{0,0.4,0.45,0.5,0.55,0.6,0.65,0.7,0.75,0.8,1},{"F","D","C","C+","B-","B","B+","A-","A","A+"}))))</f>
        <v/>
      </c>
      <c r="Y121" s="2" t="str">
        <f>IF(COUNT($A121)=0,"",IF(W121="","--",IF(W121="3E","3E",LOOKUP(W121/Y$2,{0,0.4,0.45,0.5,0.55,0.6,0.65,0.7,0.75,0.8,1},{0,2,2.25,2.5,2.75,3,3.25,3.5,3.75,4}))))</f>
        <v/>
      </c>
      <c r="Z121" s="3" t="str">
        <f>IF(COUNT($A121)=0,"",IF($A121&lt;&gt;DRAFT!$B123,"ERR",IF(DRAFT!CC123="3E","3E",IF(COUNT(DRAFT!BY123,DRAFT!CC123)&gt;0,DRAFT!CD123,""))))</f>
        <v/>
      </c>
      <c r="AA121" s="3" t="str">
        <f>IF(COUNT($A121)=0,"",IF(Z121="3E","3E",IF(Z121="","I",LOOKUP(Z121/AB$2,{0,0.4,0.45,0.5,0.55,0.6,0.65,0.7,0.75,0.8,1},{"F","D","C","C+","B-","B","B+","A-","A","A+"}))))</f>
        <v/>
      </c>
      <c r="AB121" s="2" t="str">
        <f>IF(COUNT($A121)=0,"",IF(Z121="","--",IF(Z121="3E","3E",LOOKUP(Z121/AB$2,{0,0.4,0.45,0.5,0.55,0.6,0.65,0.7,0.75,0.8,1},{0,2,2.25,2.5,2.75,3,3.25,3.5,3.75,4}))))</f>
        <v/>
      </c>
      <c r="AC121" s="3" t="str">
        <f>IF(COUNT($A121)=0,"",IF($A121&lt;&gt;DRAFT!$B123,"ERR",IF(DRAFT!CF123&gt;0,DRAFT!CF123,"")))</f>
        <v/>
      </c>
      <c r="AD121" s="3" t="str">
        <f>IF(COUNT($A121)=0,"",IF(AC121="3E","3E",IF(AC121="","I",LOOKUP(AC121/AE$2,{0,0.4,0.45,0.5,0.55,0.6,0.65,0.7,0.75,0.8,1},{"F","D","C","C+","B-","B","B+","A-","A","A+"}))))</f>
        <v/>
      </c>
      <c r="AE121" s="2" t="str">
        <f>IF(COUNT($A121)=0,"",IF(AC121="","--",IF(AC121="3E","3E",LOOKUP(AC121/AE$2,{0,0.4,0.45,0.5,0.55,0.6,0.65,0.7,0.75,0.8,1},{0,2,2.25,2.5,2.75,3,3.25,3.5,3.75,4}))))</f>
        <v/>
      </c>
      <c r="AF121" s="3" t="str">
        <f>IF($A121&lt;&gt;DRAFT!$B123,"ERR",IF(OR(COUNT($A121)=0,COUNT(DRAFT!CI123:CK123,DRAFT!CM123:CO123)=0),"",CEILING(SUM(DRAFT!CL123,DRAFT!CP123),1)))</f>
        <v/>
      </c>
      <c r="AG121" s="3" t="str">
        <f>IF(COUNT($A121)=0,"",IF(AF121="3E","3E",IF(AF121="","I",LOOKUP(AF121/AH$2,{0,0.4,0.45,0.5,0.55,0.6,0.65,0.7,0.75,0.8,1},{"F","D","C","C+","B-","B","B+","A-","A","A+"}))))</f>
        <v/>
      </c>
      <c r="AH121" s="2" t="str">
        <f>IF(COUNT($A121)=0,"",IF(AF121="","--",IF(AF121="3E","3E",LOOKUP(AF121/AH$2,{0,0.4,0.45,0.5,0.55,0.6,0.65,0.7,0.75,0.8,1},{0,2,2.25,2.5,2.75,3,3.25,3.5,3.75,4}))))</f>
        <v/>
      </c>
      <c r="AI121" s="11" t="str">
        <f>IF(OR(COUNT($A121)=0,COUNT(B121:AH121)=0),"",IF(COUNTIF(B121:AH121,"3E")&gt;0,"3E",IF(DRAFT!$A123="R",TRUNC(SUMPRODUCT(RGP,RCP)/TCP,3),TRUNC((SUMPRODUCT(--(IMDGP&gt;0)*IMDGP,IMCP)+CEILING(DRAFT!$CQ123*42,0.25))/TCP,3))))</f>
        <v/>
      </c>
      <c r="AJ121" s="3" t="str">
        <f>IF(OR(COUNT($A121)=0,COUNT(B121:AH121)=0),"",IF(COUNTIF(B121:AH121,"3E")&gt;0,"3E",IF(DRAFT!$A123="R",SUMPRODUCT(--(RGP&gt;=2),RCP),SUMPRODUCT(--(IMDGP&gt;0),--(IMGP=0),IMCP)+DRAFT!$CR123)))</f>
        <v/>
      </c>
      <c r="AK121" s="3" t="str">
        <f>IF(OR(COUNT($A121)=0,COUNT(B121:AH121)=0),"",IF(COUNTIF(B121:AJ121,"3E")&gt;0,"3E",IF(AND(DRAFT!$A123="IM",OR($AI121&gt;DRAFT!$CQ123,$AJ121&gt;DRAFT!$CR123)),"IMPROVED",IF(AND(DRAFT!$A123="IM",$AI121&lt;=DRAFT!$CQ123,$AJ121&lt;=DRAFT!$CR123),"NOT IMPROVED",IF(AND(AH121&gt;=2,AI121&gt;=2,AJ121&gt;=30),"PASS","FAIL")))))</f>
        <v/>
      </c>
      <c r="AL121" s="3" t="str">
        <f t="shared" si="2"/>
        <v/>
      </c>
      <c r="AM121" s="3" t="str">
        <f t="shared" si="3"/>
        <v/>
      </c>
    </row>
    <row r="122" spans="1:39" ht="18.95" customHeight="1" x14ac:dyDescent="0.25">
      <c r="A122" s="4" t="str">
        <f>IF(DRAFT!$B124="","",DRAFT!$B124)</f>
        <v/>
      </c>
      <c r="B122" s="3" t="str">
        <f>IF(COUNT($A122)=0,"",IF($A122&lt;&gt;DRAFT!$B124,"ERR",IF(DRAFT!I124="3E","3E",IF(COUNT(DRAFT!E124,DRAFT!I124)&gt;0,DRAFT!J124,""))))</f>
        <v/>
      </c>
      <c r="C122" s="3" t="str">
        <f>IF(COUNT($A122)=0,"",IF(B122="3E","3E",IF(B122="","I",LOOKUP(B122/D$2,{0,0.4,0.45,0.5,0.55,0.6,0.65,0.7,0.75,0.8,1},{"F","D","C","C+","B-","B","B+","A-","A","A+"}))))</f>
        <v/>
      </c>
      <c r="D122" s="2" t="str">
        <f>IF(COUNT($A122)=0,"",IF(B122="","--",IF(B122="3E","3E",LOOKUP(B122/D$2,{0,0.4,0.45,0.5,0.55,0.6,0.65,0.7,0.75,0.8,1},{0,2,2.25,2.5,2.75,3,3.25,3.5,3.75,4}))))</f>
        <v/>
      </c>
      <c r="E122" s="3" t="str">
        <f>IF(COUNT($A122)=0,"",IF($A122&lt;&gt;DRAFT!$B124,"ERR",IF(DRAFT!R124="3E","3E",IF(COUNT(DRAFT!N124,DRAFT!R124)&gt;0,DRAFT!S124,""))))</f>
        <v/>
      </c>
      <c r="F122" s="3" t="str">
        <f>IF(COUNT($A122)=0,"",IF(E122="3E","3E",IF(E122="","I",LOOKUP(E122/G$2,{0,0.4,0.45,0.5,0.55,0.6,0.65,0.7,0.75,0.8,1},{"F","D","C","C+","B-","B","B+","A-","A","A+"}))))</f>
        <v/>
      </c>
      <c r="G122" s="2" t="str">
        <f>IF(COUNT($A122)=0,"",IF(E122="","--",IF(E122="3E","3E",LOOKUP(E122/G$2,{0,0.4,0.45,0.5,0.55,0.6,0.65,0.7,0.75,0.8,1},{0,2,2.25,2.5,2.75,3,3.25,3.5,3.75,4}))))</f>
        <v/>
      </c>
      <c r="H122" s="3" t="str">
        <f>IF(COUNT($A122)=0,"",IF($A122&lt;&gt;DRAFT!$B124,"ERR",IF(DRAFT!AA124="3E","3E",IF(COUNT(DRAFT!W124,DRAFT!AA124)&gt;0,DRAFT!AB124,""))))</f>
        <v/>
      </c>
      <c r="I122" s="3" t="str">
        <f>IF(COUNT($A122)=0,"",IF(H122="3E","3E",IF(H122="","I",LOOKUP(H122/J$2,{0,0.4,0.45,0.5,0.55,0.6,0.65,0.7,0.75,0.8,1},{"F","D","C","C+","B-","B","B+","A-","A","A+"}))))</f>
        <v/>
      </c>
      <c r="J122" s="2" t="str">
        <f>IF(COUNT($A122)=0,"",IF(H122="","--",IF(H122="3E","3E",LOOKUP(H122/J$2,{0,0.4,0.45,0.5,0.55,0.6,0.65,0.7,0.75,0.8,1},{0,2,2.25,2.5,2.75,3,3.25,3.5,3.75,4}))))</f>
        <v/>
      </c>
      <c r="K122" s="3" t="str">
        <f>IF(COUNT($A122)=0,"",IF($A122&lt;&gt;DRAFT!$B124,"ERR",IF(DRAFT!AJ124="3E","3E",IF(COUNT(DRAFT!AF124,DRAFT!AJ124)&gt;0,DRAFT!AK124,""))))</f>
        <v/>
      </c>
      <c r="L122" s="3" t="str">
        <f>IF(COUNT($A122)=0,"",IF(K122="3E","3E",IF(K122="","I",LOOKUP(K122/M$2,{0,0.4,0.45,0.5,0.55,0.6,0.65,0.7,0.75,0.8,1},{"F","D","C","C+","B-","B","B+","A-","A","A+"}))))</f>
        <v/>
      </c>
      <c r="M122" s="2" t="str">
        <f>IF(COUNT($A122)=0,"",IF(K122="","--",IF(K122="3E","3E",LOOKUP(K122/M$2,{0,0.4,0.45,0.5,0.55,0.6,0.65,0.7,0.75,0.8,1},{0,2,2.25,2.5,2.75,3,3.25,3.5,3.75,4}))))</f>
        <v/>
      </c>
      <c r="N122" s="3" t="str">
        <f>IF(COUNT($A122)=0,"",IF($A122&lt;&gt;DRAFT!$B124,"ERR",IF(DRAFT!AS124="3E","3E",IF(COUNT(DRAFT!AO124,DRAFT!AS124)&gt;0,DRAFT!AT124,""))))</f>
        <v/>
      </c>
      <c r="O122" s="3" t="str">
        <f>IF(COUNT($A122)=0,"",IF(N122="3E","3E",IF(N122="","I",LOOKUP(N122/P$2,{0,0.4,0.45,0.5,0.55,0.6,0.65,0.7,0.75,0.8,1},{"F","D","C","C+","B-","B","B+","A-","A","A+"}))))</f>
        <v/>
      </c>
      <c r="P122" s="2" t="str">
        <f>IF(COUNT($A122)=0,"",IF(N122="","--",IF(N122="3E","3E",LOOKUP(N122/P$2,{0,0.4,0.45,0.5,0.55,0.6,0.65,0.7,0.75,0.8,1},{0,2,2.25,2.5,2.75,3,3.25,3.5,3.75,4}))))</f>
        <v/>
      </c>
      <c r="Q122" s="3" t="str">
        <f>IF(COUNT($A122)=0,"",IF($A122&lt;&gt;DRAFT!$B124,"ERR",IF(DRAFT!BB124="3E","3E",IF(COUNT(DRAFT!AX124,DRAFT!BB124)&gt;0,DRAFT!BC124,""))))</f>
        <v/>
      </c>
      <c r="R122" s="3" t="str">
        <f>IF(COUNT($A122)=0,"",IF(Q122="3E","3E",IF(Q122="","I",LOOKUP(Q122/S$2,{0,0.4,0.45,0.5,0.55,0.6,0.65,0.7,0.75,0.8,1},{"F","D","C","C+","B-","B","B+","A-","A","A+"}))))</f>
        <v/>
      </c>
      <c r="S122" s="2" t="str">
        <f>IF(COUNT($A122)=0,"",IF(Q122="","--",IF(Q122="3E","3E",LOOKUP(Q122/S$2,{0,0.4,0.45,0.5,0.55,0.6,0.65,0.7,0.75,0.8,1},{0,2,2.25,2.5,2.75,3,3.25,3.5,3.75,4}))))</f>
        <v/>
      </c>
      <c r="T122" s="3" t="str">
        <f>IF(COUNT($A122)=0,"",IF($A122&lt;&gt;DRAFT!$B124,"ERR",IF(DRAFT!BK124="3E","3E",IF(COUNT(DRAFT!BG124,DRAFT!BK124)&gt;0,DRAFT!BL124,""))))</f>
        <v/>
      </c>
      <c r="U122" s="3" t="str">
        <f>IF(COUNT($A122)=0,"",IF(T122="3E","3E",IF(T122="","I",LOOKUP(T122/V$2,{0,0.4,0.45,0.5,0.55,0.6,0.65,0.7,0.75,0.8,1},{"F","D","C","C+","B-","B","B+","A-","A","A+"}))))</f>
        <v/>
      </c>
      <c r="V122" s="2" t="str">
        <f>IF(COUNT($A122)=0,"",IF(T122="","--",IF(T122="3E","3E",LOOKUP(T122/V$2,{0,0.4,0.45,0.5,0.55,0.6,0.65,0.7,0.75,0.8,1},{0,2,2.25,2.5,2.75,3,3.25,3.5,3.75,4}))))</f>
        <v/>
      </c>
      <c r="W122" s="3" t="str">
        <f>IF(COUNT($A122)=0,"",IF($A122&lt;&gt;DRAFT!$B124,"ERR",IF(DRAFT!BT124="3E","3E",IF(COUNT(DRAFT!BP124,DRAFT!BT124)&gt;0,DRAFT!BU124,""))))</f>
        <v/>
      </c>
      <c r="X122" s="3" t="str">
        <f>IF(COUNT($A122)=0,"",IF(W122="3E","3E",IF(W122="","I",LOOKUP(W122/Y$2,{0,0.4,0.45,0.5,0.55,0.6,0.65,0.7,0.75,0.8,1},{"F","D","C","C+","B-","B","B+","A-","A","A+"}))))</f>
        <v/>
      </c>
      <c r="Y122" s="2" t="str">
        <f>IF(COUNT($A122)=0,"",IF(W122="","--",IF(W122="3E","3E",LOOKUP(W122/Y$2,{0,0.4,0.45,0.5,0.55,0.6,0.65,0.7,0.75,0.8,1},{0,2,2.25,2.5,2.75,3,3.25,3.5,3.75,4}))))</f>
        <v/>
      </c>
      <c r="Z122" s="3" t="str">
        <f>IF(COUNT($A122)=0,"",IF($A122&lt;&gt;DRAFT!$B124,"ERR",IF(DRAFT!CC124="3E","3E",IF(COUNT(DRAFT!BY124,DRAFT!CC124)&gt;0,DRAFT!CD124,""))))</f>
        <v/>
      </c>
      <c r="AA122" s="3" t="str">
        <f>IF(COUNT($A122)=0,"",IF(Z122="3E","3E",IF(Z122="","I",LOOKUP(Z122/AB$2,{0,0.4,0.45,0.5,0.55,0.6,0.65,0.7,0.75,0.8,1},{"F","D","C","C+","B-","B","B+","A-","A","A+"}))))</f>
        <v/>
      </c>
      <c r="AB122" s="2" t="str">
        <f>IF(COUNT($A122)=0,"",IF(Z122="","--",IF(Z122="3E","3E",LOOKUP(Z122/AB$2,{0,0.4,0.45,0.5,0.55,0.6,0.65,0.7,0.75,0.8,1},{0,2,2.25,2.5,2.75,3,3.25,3.5,3.75,4}))))</f>
        <v/>
      </c>
      <c r="AC122" s="3" t="str">
        <f>IF(COUNT($A122)=0,"",IF($A122&lt;&gt;DRAFT!$B124,"ERR",IF(DRAFT!CF124&gt;0,DRAFT!CF124,"")))</f>
        <v/>
      </c>
      <c r="AD122" s="3" t="str">
        <f>IF(COUNT($A122)=0,"",IF(AC122="3E","3E",IF(AC122="","I",LOOKUP(AC122/AE$2,{0,0.4,0.45,0.5,0.55,0.6,0.65,0.7,0.75,0.8,1},{"F","D","C","C+","B-","B","B+","A-","A","A+"}))))</f>
        <v/>
      </c>
      <c r="AE122" s="2" t="str">
        <f>IF(COUNT($A122)=0,"",IF(AC122="","--",IF(AC122="3E","3E",LOOKUP(AC122/AE$2,{0,0.4,0.45,0.5,0.55,0.6,0.65,0.7,0.75,0.8,1},{0,2,2.25,2.5,2.75,3,3.25,3.5,3.75,4}))))</f>
        <v/>
      </c>
      <c r="AF122" s="3" t="str">
        <f>IF($A122&lt;&gt;DRAFT!$B124,"ERR",IF(OR(COUNT($A122)=0,COUNT(DRAFT!CI124:CK124,DRAFT!CM124:CO124)=0),"",CEILING(SUM(DRAFT!CL124,DRAFT!CP124),1)))</f>
        <v/>
      </c>
      <c r="AG122" s="3" t="str">
        <f>IF(COUNT($A122)=0,"",IF(AF122="3E","3E",IF(AF122="","I",LOOKUP(AF122/AH$2,{0,0.4,0.45,0.5,0.55,0.6,0.65,0.7,0.75,0.8,1},{"F","D","C","C+","B-","B","B+","A-","A","A+"}))))</f>
        <v/>
      </c>
      <c r="AH122" s="2" t="str">
        <f>IF(COUNT($A122)=0,"",IF(AF122="","--",IF(AF122="3E","3E",LOOKUP(AF122/AH$2,{0,0.4,0.45,0.5,0.55,0.6,0.65,0.7,0.75,0.8,1},{0,2,2.25,2.5,2.75,3,3.25,3.5,3.75,4}))))</f>
        <v/>
      </c>
      <c r="AI122" s="11" t="str">
        <f>IF(OR(COUNT($A122)=0,COUNT(B122:AH122)=0),"",IF(COUNTIF(B122:AH122,"3E")&gt;0,"3E",IF(DRAFT!$A124="R",TRUNC(SUMPRODUCT(RGP,RCP)/TCP,3),TRUNC((SUMPRODUCT(--(IMDGP&gt;0)*IMDGP,IMCP)+CEILING(DRAFT!$CQ124*42,0.25))/TCP,3))))</f>
        <v/>
      </c>
      <c r="AJ122" s="3" t="str">
        <f>IF(OR(COUNT($A122)=0,COUNT(B122:AH122)=0),"",IF(COUNTIF(B122:AH122,"3E")&gt;0,"3E",IF(DRAFT!$A124="R",SUMPRODUCT(--(RGP&gt;=2),RCP),SUMPRODUCT(--(IMDGP&gt;0),--(IMGP=0),IMCP)+DRAFT!$CR124)))</f>
        <v/>
      </c>
      <c r="AK122" s="3" t="str">
        <f>IF(OR(COUNT($A122)=0,COUNT(B122:AH122)=0),"",IF(COUNTIF(B122:AJ122,"3E")&gt;0,"3E",IF(AND(DRAFT!$A124="IM",OR($AI122&gt;DRAFT!$CQ124,$AJ122&gt;DRAFT!$CR124)),"IMPROVED",IF(AND(DRAFT!$A124="IM",$AI122&lt;=DRAFT!$CQ124,$AJ122&lt;=DRAFT!$CR124),"NOT IMPROVED",IF(AND(AH122&gt;=2,AI122&gt;=2,AJ122&gt;=30),"PASS","FAIL")))))</f>
        <v/>
      </c>
      <c r="AL122" s="3" t="str">
        <f t="shared" si="2"/>
        <v/>
      </c>
      <c r="AM122" s="3" t="str">
        <f t="shared" si="3"/>
        <v/>
      </c>
    </row>
    <row r="123" spans="1:39" ht="18.95" customHeight="1" x14ac:dyDescent="0.25">
      <c r="A123" s="4" t="str">
        <f>IF(DRAFT!$B125="","",DRAFT!$B125)</f>
        <v/>
      </c>
      <c r="B123" s="3" t="str">
        <f>IF(COUNT($A123)=0,"",IF($A123&lt;&gt;DRAFT!$B125,"ERR",IF(DRAFT!I125="3E","3E",IF(COUNT(DRAFT!E125,DRAFT!I125)&gt;0,DRAFT!J125,""))))</f>
        <v/>
      </c>
      <c r="C123" s="3" t="str">
        <f>IF(COUNT($A123)=0,"",IF(B123="3E","3E",IF(B123="","I",LOOKUP(B123/D$2,{0,0.4,0.45,0.5,0.55,0.6,0.65,0.7,0.75,0.8,1},{"F","D","C","C+","B-","B","B+","A-","A","A+"}))))</f>
        <v/>
      </c>
      <c r="D123" s="2" t="str">
        <f>IF(COUNT($A123)=0,"",IF(B123="","--",IF(B123="3E","3E",LOOKUP(B123/D$2,{0,0.4,0.45,0.5,0.55,0.6,0.65,0.7,0.75,0.8,1},{0,2,2.25,2.5,2.75,3,3.25,3.5,3.75,4}))))</f>
        <v/>
      </c>
      <c r="E123" s="3" t="str">
        <f>IF(COUNT($A123)=0,"",IF($A123&lt;&gt;DRAFT!$B125,"ERR",IF(DRAFT!R125="3E","3E",IF(COUNT(DRAFT!N125,DRAFT!R125)&gt;0,DRAFT!S125,""))))</f>
        <v/>
      </c>
      <c r="F123" s="3" t="str">
        <f>IF(COUNT($A123)=0,"",IF(E123="3E","3E",IF(E123="","I",LOOKUP(E123/G$2,{0,0.4,0.45,0.5,0.55,0.6,0.65,0.7,0.75,0.8,1},{"F","D","C","C+","B-","B","B+","A-","A","A+"}))))</f>
        <v/>
      </c>
      <c r="G123" s="2" t="str">
        <f>IF(COUNT($A123)=0,"",IF(E123="","--",IF(E123="3E","3E",LOOKUP(E123/G$2,{0,0.4,0.45,0.5,0.55,0.6,0.65,0.7,0.75,0.8,1},{0,2,2.25,2.5,2.75,3,3.25,3.5,3.75,4}))))</f>
        <v/>
      </c>
      <c r="H123" s="3" t="str">
        <f>IF(COUNT($A123)=0,"",IF($A123&lt;&gt;DRAFT!$B125,"ERR",IF(DRAFT!AA125="3E","3E",IF(COUNT(DRAFT!W125,DRAFT!AA125)&gt;0,DRAFT!AB125,""))))</f>
        <v/>
      </c>
      <c r="I123" s="3" t="str">
        <f>IF(COUNT($A123)=0,"",IF(H123="3E","3E",IF(H123="","I",LOOKUP(H123/J$2,{0,0.4,0.45,0.5,0.55,0.6,0.65,0.7,0.75,0.8,1},{"F","D","C","C+","B-","B","B+","A-","A","A+"}))))</f>
        <v/>
      </c>
      <c r="J123" s="2" t="str">
        <f>IF(COUNT($A123)=0,"",IF(H123="","--",IF(H123="3E","3E",LOOKUP(H123/J$2,{0,0.4,0.45,0.5,0.55,0.6,0.65,0.7,0.75,0.8,1},{0,2,2.25,2.5,2.75,3,3.25,3.5,3.75,4}))))</f>
        <v/>
      </c>
      <c r="K123" s="3" t="str">
        <f>IF(COUNT($A123)=0,"",IF($A123&lt;&gt;DRAFT!$B125,"ERR",IF(DRAFT!AJ125="3E","3E",IF(COUNT(DRAFT!AF125,DRAFT!AJ125)&gt;0,DRAFT!AK125,""))))</f>
        <v/>
      </c>
      <c r="L123" s="3" t="str">
        <f>IF(COUNT($A123)=0,"",IF(K123="3E","3E",IF(K123="","I",LOOKUP(K123/M$2,{0,0.4,0.45,0.5,0.55,0.6,0.65,0.7,0.75,0.8,1},{"F","D","C","C+","B-","B","B+","A-","A","A+"}))))</f>
        <v/>
      </c>
      <c r="M123" s="2" t="str">
        <f>IF(COUNT($A123)=0,"",IF(K123="","--",IF(K123="3E","3E",LOOKUP(K123/M$2,{0,0.4,0.45,0.5,0.55,0.6,0.65,0.7,0.75,0.8,1},{0,2,2.25,2.5,2.75,3,3.25,3.5,3.75,4}))))</f>
        <v/>
      </c>
      <c r="N123" s="3" t="str">
        <f>IF(COUNT($A123)=0,"",IF($A123&lt;&gt;DRAFT!$B125,"ERR",IF(DRAFT!AS125="3E","3E",IF(COUNT(DRAFT!AO125,DRAFT!AS125)&gt;0,DRAFT!AT125,""))))</f>
        <v/>
      </c>
      <c r="O123" s="3" t="str">
        <f>IF(COUNT($A123)=0,"",IF(N123="3E","3E",IF(N123="","I",LOOKUP(N123/P$2,{0,0.4,0.45,0.5,0.55,0.6,0.65,0.7,0.75,0.8,1},{"F","D","C","C+","B-","B","B+","A-","A","A+"}))))</f>
        <v/>
      </c>
      <c r="P123" s="2" t="str">
        <f>IF(COUNT($A123)=0,"",IF(N123="","--",IF(N123="3E","3E",LOOKUP(N123/P$2,{0,0.4,0.45,0.5,0.55,0.6,0.65,0.7,0.75,0.8,1},{0,2,2.25,2.5,2.75,3,3.25,3.5,3.75,4}))))</f>
        <v/>
      </c>
      <c r="Q123" s="3" t="str">
        <f>IF(COUNT($A123)=0,"",IF($A123&lt;&gt;DRAFT!$B125,"ERR",IF(DRAFT!BB125="3E","3E",IF(COUNT(DRAFT!AX125,DRAFT!BB125)&gt;0,DRAFT!BC125,""))))</f>
        <v/>
      </c>
      <c r="R123" s="3" t="str">
        <f>IF(COUNT($A123)=0,"",IF(Q123="3E","3E",IF(Q123="","I",LOOKUP(Q123/S$2,{0,0.4,0.45,0.5,0.55,0.6,0.65,0.7,0.75,0.8,1},{"F","D","C","C+","B-","B","B+","A-","A","A+"}))))</f>
        <v/>
      </c>
      <c r="S123" s="2" t="str">
        <f>IF(COUNT($A123)=0,"",IF(Q123="","--",IF(Q123="3E","3E",LOOKUP(Q123/S$2,{0,0.4,0.45,0.5,0.55,0.6,0.65,0.7,0.75,0.8,1},{0,2,2.25,2.5,2.75,3,3.25,3.5,3.75,4}))))</f>
        <v/>
      </c>
      <c r="T123" s="3" t="str">
        <f>IF(COUNT($A123)=0,"",IF($A123&lt;&gt;DRAFT!$B125,"ERR",IF(DRAFT!BK125="3E","3E",IF(COUNT(DRAFT!BG125,DRAFT!BK125)&gt;0,DRAFT!BL125,""))))</f>
        <v/>
      </c>
      <c r="U123" s="3" t="str">
        <f>IF(COUNT($A123)=0,"",IF(T123="3E","3E",IF(T123="","I",LOOKUP(T123/V$2,{0,0.4,0.45,0.5,0.55,0.6,0.65,0.7,0.75,0.8,1},{"F","D","C","C+","B-","B","B+","A-","A","A+"}))))</f>
        <v/>
      </c>
      <c r="V123" s="2" t="str">
        <f>IF(COUNT($A123)=0,"",IF(T123="","--",IF(T123="3E","3E",LOOKUP(T123/V$2,{0,0.4,0.45,0.5,0.55,0.6,0.65,0.7,0.75,0.8,1},{0,2,2.25,2.5,2.75,3,3.25,3.5,3.75,4}))))</f>
        <v/>
      </c>
      <c r="W123" s="3" t="str">
        <f>IF(COUNT($A123)=0,"",IF($A123&lt;&gt;DRAFT!$B125,"ERR",IF(DRAFT!BT125="3E","3E",IF(COUNT(DRAFT!BP125,DRAFT!BT125)&gt;0,DRAFT!BU125,""))))</f>
        <v/>
      </c>
      <c r="X123" s="3" t="str">
        <f>IF(COUNT($A123)=0,"",IF(W123="3E","3E",IF(W123="","I",LOOKUP(W123/Y$2,{0,0.4,0.45,0.5,0.55,0.6,0.65,0.7,0.75,0.8,1},{"F","D","C","C+","B-","B","B+","A-","A","A+"}))))</f>
        <v/>
      </c>
      <c r="Y123" s="2" t="str">
        <f>IF(COUNT($A123)=0,"",IF(W123="","--",IF(W123="3E","3E",LOOKUP(W123/Y$2,{0,0.4,0.45,0.5,0.55,0.6,0.65,0.7,0.75,0.8,1},{0,2,2.25,2.5,2.75,3,3.25,3.5,3.75,4}))))</f>
        <v/>
      </c>
      <c r="Z123" s="3" t="str">
        <f>IF(COUNT($A123)=0,"",IF($A123&lt;&gt;DRAFT!$B125,"ERR",IF(DRAFT!CC125="3E","3E",IF(COUNT(DRAFT!BY125,DRAFT!CC125)&gt;0,DRAFT!CD125,""))))</f>
        <v/>
      </c>
      <c r="AA123" s="3" t="str">
        <f>IF(COUNT($A123)=0,"",IF(Z123="3E","3E",IF(Z123="","I",LOOKUP(Z123/AB$2,{0,0.4,0.45,0.5,0.55,0.6,0.65,0.7,0.75,0.8,1},{"F","D","C","C+","B-","B","B+","A-","A","A+"}))))</f>
        <v/>
      </c>
      <c r="AB123" s="2" t="str">
        <f>IF(COUNT($A123)=0,"",IF(Z123="","--",IF(Z123="3E","3E",LOOKUP(Z123/AB$2,{0,0.4,0.45,0.5,0.55,0.6,0.65,0.7,0.75,0.8,1},{0,2,2.25,2.5,2.75,3,3.25,3.5,3.75,4}))))</f>
        <v/>
      </c>
      <c r="AC123" s="3" t="str">
        <f>IF(COUNT($A123)=0,"",IF($A123&lt;&gt;DRAFT!$B125,"ERR",IF(DRAFT!CF125&gt;0,DRAFT!CF125,"")))</f>
        <v/>
      </c>
      <c r="AD123" s="3" t="str">
        <f>IF(COUNT($A123)=0,"",IF(AC123="3E","3E",IF(AC123="","I",LOOKUP(AC123/AE$2,{0,0.4,0.45,0.5,0.55,0.6,0.65,0.7,0.75,0.8,1},{"F","D","C","C+","B-","B","B+","A-","A","A+"}))))</f>
        <v/>
      </c>
      <c r="AE123" s="2" t="str">
        <f>IF(COUNT($A123)=0,"",IF(AC123="","--",IF(AC123="3E","3E",LOOKUP(AC123/AE$2,{0,0.4,0.45,0.5,0.55,0.6,0.65,0.7,0.75,0.8,1},{0,2,2.25,2.5,2.75,3,3.25,3.5,3.75,4}))))</f>
        <v/>
      </c>
      <c r="AF123" s="3" t="str">
        <f>IF($A123&lt;&gt;DRAFT!$B125,"ERR",IF(OR(COUNT($A123)=0,COUNT(DRAFT!CI125:CK125,DRAFT!CM125:CO125)=0),"",CEILING(SUM(DRAFT!CL125,DRAFT!CP125),1)))</f>
        <v/>
      </c>
      <c r="AG123" s="3" t="str">
        <f>IF(COUNT($A123)=0,"",IF(AF123="3E","3E",IF(AF123="","I",LOOKUP(AF123/AH$2,{0,0.4,0.45,0.5,0.55,0.6,0.65,0.7,0.75,0.8,1},{"F","D","C","C+","B-","B","B+","A-","A","A+"}))))</f>
        <v/>
      </c>
      <c r="AH123" s="2" t="str">
        <f>IF(COUNT($A123)=0,"",IF(AF123="","--",IF(AF123="3E","3E",LOOKUP(AF123/AH$2,{0,0.4,0.45,0.5,0.55,0.6,0.65,0.7,0.75,0.8,1},{0,2,2.25,2.5,2.75,3,3.25,3.5,3.75,4}))))</f>
        <v/>
      </c>
      <c r="AI123" s="11" t="str">
        <f>IF(OR(COUNT($A123)=0,COUNT(B123:AH123)=0),"",IF(COUNTIF(B123:AH123,"3E")&gt;0,"3E",IF(DRAFT!$A125="R",TRUNC(SUMPRODUCT(RGP,RCP)/TCP,3),TRUNC((SUMPRODUCT(--(IMDGP&gt;0)*IMDGP,IMCP)+CEILING(DRAFT!$CQ125*42,0.25))/TCP,3))))</f>
        <v/>
      </c>
      <c r="AJ123" s="3" t="str">
        <f>IF(OR(COUNT($A123)=0,COUNT(B123:AH123)=0),"",IF(COUNTIF(B123:AH123,"3E")&gt;0,"3E",IF(DRAFT!$A125="R",SUMPRODUCT(--(RGP&gt;=2),RCP),SUMPRODUCT(--(IMDGP&gt;0),--(IMGP=0),IMCP)+DRAFT!$CR125)))</f>
        <v/>
      </c>
      <c r="AK123" s="3" t="str">
        <f>IF(OR(COUNT($A123)=0,COUNT(B123:AH123)=0),"",IF(COUNTIF(B123:AJ123,"3E")&gt;0,"3E",IF(AND(DRAFT!$A125="IM",OR($AI123&gt;DRAFT!$CQ125,$AJ123&gt;DRAFT!$CR125)),"IMPROVED",IF(AND(DRAFT!$A125="IM",$AI123&lt;=DRAFT!$CQ125,$AJ123&lt;=DRAFT!$CR125),"NOT IMPROVED",IF(AND(AH123&gt;=2,AI123&gt;=2,AJ123&gt;=30),"PASS","FAIL")))))</f>
        <v/>
      </c>
      <c r="AL123" s="3" t="str">
        <f t="shared" si="2"/>
        <v/>
      </c>
      <c r="AM123" s="3" t="str">
        <f t="shared" si="3"/>
        <v/>
      </c>
    </row>
    <row r="124" spans="1:39" ht="18.95" customHeight="1" x14ac:dyDescent="0.25">
      <c r="A124" s="4" t="str">
        <f>IF(DRAFT!$B126="","",DRAFT!$B126)</f>
        <v/>
      </c>
      <c r="B124" s="3" t="str">
        <f>IF(COUNT($A124)=0,"",IF($A124&lt;&gt;DRAFT!$B126,"ERR",IF(DRAFT!I126="3E","3E",IF(COUNT(DRAFT!E126,DRAFT!I126)&gt;0,DRAFT!J126,""))))</f>
        <v/>
      </c>
      <c r="C124" s="3" t="str">
        <f>IF(COUNT($A124)=0,"",IF(B124="3E","3E",IF(B124="","I",LOOKUP(B124/D$2,{0,0.4,0.45,0.5,0.55,0.6,0.65,0.7,0.75,0.8,1},{"F","D","C","C+","B-","B","B+","A-","A","A+"}))))</f>
        <v/>
      </c>
      <c r="D124" s="2" t="str">
        <f>IF(COUNT($A124)=0,"",IF(B124="","--",IF(B124="3E","3E",LOOKUP(B124/D$2,{0,0.4,0.45,0.5,0.55,0.6,0.65,0.7,0.75,0.8,1},{0,2,2.25,2.5,2.75,3,3.25,3.5,3.75,4}))))</f>
        <v/>
      </c>
      <c r="E124" s="3" t="str">
        <f>IF(COUNT($A124)=0,"",IF($A124&lt;&gt;DRAFT!$B126,"ERR",IF(DRAFT!R126="3E","3E",IF(COUNT(DRAFT!N126,DRAFT!R126)&gt;0,DRAFT!S126,""))))</f>
        <v/>
      </c>
      <c r="F124" s="3" t="str">
        <f>IF(COUNT($A124)=0,"",IF(E124="3E","3E",IF(E124="","I",LOOKUP(E124/G$2,{0,0.4,0.45,0.5,0.55,0.6,0.65,0.7,0.75,0.8,1},{"F","D","C","C+","B-","B","B+","A-","A","A+"}))))</f>
        <v/>
      </c>
      <c r="G124" s="2" t="str">
        <f>IF(COUNT($A124)=0,"",IF(E124="","--",IF(E124="3E","3E",LOOKUP(E124/G$2,{0,0.4,0.45,0.5,0.55,0.6,0.65,0.7,0.75,0.8,1},{0,2,2.25,2.5,2.75,3,3.25,3.5,3.75,4}))))</f>
        <v/>
      </c>
      <c r="H124" s="3" t="str">
        <f>IF(COUNT($A124)=0,"",IF($A124&lt;&gt;DRAFT!$B126,"ERR",IF(DRAFT!AA126="3E","3E",IF(COUNT(DRAFT!W126,DRAFT!AA126)&gt;0,DRAFT!AB126,""))))</f>
        <v/>
      </c>
      <c r="I124" s="3" t="str">
        <f>IF(COUNT($A124)=0,"",IF(H124="3E","3E",IF(H124="","I",LOOKUP(H124/J$2,{0,0.4,0.45,0.5,0.55,0.6,0.65,0.7,0.75,0.8,1},{"F","D","C","C+","B-","B","B+","A-","A","A+"}))))</f>
        <v/>
      </c>
      <c r="J124" s="2" t="str">
        <f>IF(COUNT($A124)=0,"",IF(H124="","--",IF(H124="3E","3E",LOOKUP(H124/J$2,{0,0.4,0.45,0.5,0.55,0.6,0.65,0.7,0.75,0.8,1},{0,2,2.25,2.5,2.75,3,3.25,3.5,3.75,4}))))</f>
        <v/>
      </c>
      <c r="K124" s="3" t="str">
        <f>IF(COUNT($A124)=0,"",IF($A124&lt;&gt;DRAFT!$B126,"ERR",IF(DRAFT!AJ126="3E","3E",IF(COUNT(DRAFT!AF126,DRAFT!AJ126)&gt;0,DRAFT!AK126,""))))</f>
        <v/>
      </c>
      <c r="L124" s="3" t="str">
        <f>IF(COUNT($A124)=0,"",IF(K124="3E","3E",IF(K124="","I",LOOKUP(K124/M$2,{0,0.4,0.45,0.5,0.55,0.6,0.65,0.7,0.75,0.8,1},{"F","D","C","C+","B-","B","B+","A-","A","A+"}))))</f>
        <v/>
      </c>
      <c r="M124" s="2" t="str">
        <f>IF(COUNT($A124)=0,"",IF(K124="","--",IF(K124="3E","3E",LOOKUP(K124/M$2,{0,0.4,0.45,0.5,0.55,0.6,0.65,0.7,0.75,0.8,1},{0,2,2.25,2.5,2.75,3,3.25,3.5,3.75,4}))))</f>
        <v/>
      </c>
      <c r="N124" s="3" t="str">
        <f>IF(COUNT($A124)=0,"",IF($A124&lt;&gt;DRAFT!$B126,"ERR",IF(DRAFT!AS126="3E","3E",IF(COUNT(DRAFT!AO126,DRAFT!AS126)&gt;0,DRAFT!AT126,""))))</f>
        <v/>
      </c>
      <c r="O124" s="3" t="str">
        <f>IF(COUNT($A124)=0,"",IF(N124="3E","3E",IF(N124="","I",LOOKUP(N124/P$2,{0,0.4,0.45,0.5,0.55,0.6,0.65,0.7,0.75,0.8,1},{"F","D","C","C+","B-","B","B+","A-","A","A+"}))))</f>
        <v/>
      </c>
      <c r="P124" s="2" t="str">
        <f>IF(COUNT($A124)=0,"",IF(N124="","--",IF(N124="3E","3E",LOOKUP(N124/P$2,{0,0.4,0.45,0.5,0.55,0.6,0.65,0.7,0.75,0.8,1},{0,2,2.25,2.5,2.75,3,3.25,3.5,3.75,4}))))</f>
        <v/>
      </c>
      <c r="Q124" s="3" t="str">
        <f>IF(COUNT($A124)=0,"",IF($A124&lt;&gt;DRAFT!$B126,"ERR",IF(DRAFT!BB126="3E","3E",IF(COUNT(DRAFT!AX126,DRAFT!BB126)&gt;0,DRAFT!BC126,""))))</f>
        <v/>
      </c>
      <c r="R124" s="3" t="str">
        <f>IF(COUNT($A124)=0,"",IF(Q124="3E","3E",IF(Q124="","I",LOOKUP(Q124/S$2,{0,0.4,0.45,0.5,0.55,0.6,0.65,0.7,0.75,0.8,1},{"F","D","C","C+","B-","B","B+","A-","A","A+"}))))</f>
        <v/>
      </c>
      <c r="S124" s="2" t="str">
        <f>IF(COUNT($A124)=0,"",IF(Q124="","--",IF(Q124="3E","3E",LOOKUP(Q124/S$2,{0,0.4,0.45,0.5,0.55,0.6,0.65,0.7,0.75,0.8,1},{0,2,2.25,2.5,2.75,3,3.25,3.5,3.75,4}))))</f>
        <v/>
      </c>
      <c r="T124" s="3" t="str">
        <f>IF(COUNT($A124)=0,"",IF($A124&lt;&gt;DRAFT!$B126,"ERR",IF(DRAFT!BK126="3E","3E",IF(COUNT(DRAFT!BG126,DRAFT!BK126)&gt;0,DRAFT!BL126,""))))</f>
        <v/>
      </c>
      <c r="U124" s="3" t="str">
        <f>IF(COUNT($A124)=0,"",IF(T124="3E","3E",IF(T124="","I",LOOKUP(T124/V$2,{0,0.4,0.45,0.5,0.55,0.6,0.65,0.7,0.75,0.8,1},{"F","D","C","C+","B-","B","B+","A-","A","A+"}))))</f>
        <v/>
      </c>
      <c r="V124" s="2" t="str">
        <f>IF(COUNT($A124)=0,"",IF(T124="","--",IF(T124="3E","3E",LOOKUP(T124/V$2,{0,0.4,0.45,0.5,0.55,0.6,0.65,0.7,0.75,0.8,1},{0,2,2.25,2.5,2.75,3,3.25,3.5,3.75,4}))))</f>
        <v/>
      </c>
      <c r="W124" s="3" t="str">
        <f>IF(COUNT($A124)=0,"",IF($A124&lt;&gt;DRAFT!$B126,"ERR",IF(DRAFT!BT126="3E","3E",IF(COUNT(DRAFT!BP126,DRAFT!BT126)&gt;0,DRAFT!BU126,""))))</f>
        <v/>
      </c>
      <c r="X124" s="3" t="str">
        <f>IF(COUNT($A124)=0,"",IF(W124="3E","3E",IF(W124="","I",LOOKUP(W124/Y$2,{0,0.4,0.45,0.5,0.55,0.6,0.65,0.7,0.75,0.8,1},{"F","D","C","C+","B-","B","B+","A-","A","A+"}))))</f>
        <v/>
      </c>
      <c r="Y124" s="2" t="str">
        <f>IF(COUNT($A124)=0,"",IF(W124="","--",IF(W124="3E","3E",LOOKUP(W124/Y$2,{0,0.4,0.45,0.5,0.55,0.6,0.65,0.7,0.75,0.8,1},{0,2,2.25,2.5,2.75,3,3.25,3.5,3.75,4}))))</f>
        <v/>
      </c>
      <c r="Z124" s="3" t="str">
        <f>IF(COUNT($A124)=0,"",IF($A124&lt;&gt;DRAFT!$B126,"ERR",IF(DRAFT!CC126="3E","3E",IF(COUNT(DRAFT!BY126,DRAFT!CC126)&gt;0,DRAFT!CD126,""))))</f>
        <v/>
      </c>
      <c r="AA124" s="3" t="str">
        <f>IF(COUNT($A124)=0,"",IF(Z124="3E","3E",IF(Z124="","I",LOOKUP(Z124/AB$2,{0,0.4,0.45,0.5,0.55,0.6,0.65,0.7,0.75,0.8,1},{"F","D","C","C+","B-","B","B+","A-","A","A+"}))))</f>
        <v/>
      </c>
      <c r="AB124" s="2" t="str">
        <f>IF(COUNT($A124)=0,"",IF(Z124="","--",IF(Z124="3E","3E",LOOKUP(Z124/AB$2,{0,0.4,0.45,0.5,0.55,0.6,0.65,0.7,0.75,0.8,1},{0,2,2.25,2.5,2.75,3,3.25,3.5,3.75,4}))))</f>
        <v/>
      </c>
      <c r="AC124" s="3" t="str">
        <f>IF(COUNT($A124)=0,"",IF($A124&lt;&gt;DRAFT!$B126,"ERR",IF(DRAFT!CF126&gt;0,DRAFT!CF126,"")))</f>
        <v/>
      </c>
      <c r="AD124" s="3" t="str">
        <f>IF(COUNT($A124)=0,"",IF(AC124="3E","3E",IF(AC124="","I",LOOKUP(AC124/AE$2,{0,0.4,0.45,0.5,0.55,0.6,0.65,0.7,0.75,0.8,1},{"F","D","C","C+","B-","B","B+","A-","A","A+"}))))</f>
        <v/>
      </c>
      <c r="AE124" s="2" t="str">
        <f>IF(COUNT($A124)=0,"",IF(AC124="","--",IF(AC124="3E","3E",LOOKUP(AC124/AE$2,{0,0.4,0.45,0.5,0.55,0.6,0.65,0.7,0.75,0.8,1},{0,2,2.25,2.5,2.75,3,3.25,3.5,3.75,4}))))</f>
        <v/>
      </c>
      <c r="AF124" s="3" t="str">
        <f>IF($A124&lt;&gt;DRAFT!$B126,"ERR",IF(OR(COUNT($A124)=0,COUNT(DRAFT!CI126:CK126,DRAFT!CM126:CO126)=0),"",CEILING(SUM(DRAFT!CL126,DRAFT!CP126),1)))</f>
        <v/>
      </c>
      <c r="AG124" s="3" t="str">
        <f>IF(COUNT($A124)=0,"",IF(AF124="3E","3E",IF(AF124="","I",LOOKUP(AF124/AH$2,{0,0.4,0.45,0.5,0.55,0.6,0.65,0.7,0.75,0.8,1},{"F","D","C","C+","B-","B","B+","A-","A","A+"}))))</f>
        <v/>
      </c>
      <c r="AH124" s="2" t="str">
        <f>IF(COUNT($A124)=0,"",IF(AF124="","--",IF(AF124="3E","3E",LOOKUP(AF124/AH$2,{0,0.4,0.45,0.5,0.55,0.6,0.65,0.7,0.75,0.8,1},{0,2,2.25,2.5,2.75,3,3.25,3.5,3.75,4}))))</f>
        <v/>
      </c>
      <c r="AI124" s="11" t="str">
        <f>IF(OR(COUNT($A124)=0,COUNT(B124:AH124)=0),"",IF(COUNTIF(B124:AH124,"3E")&gt;0,"3E",IF(DRAFT!$A126="R",TRUNC(SUMPRODUCT(RGP,RCP)/TCP,3),TRUNC((SUMPRODUCT(--(IMDGP&gt;0)*IMDGP,IMCP)+CEILING(DRAFT!$CQ126*42,0.25))/TCP,3))))</f>
        <v/>
      </c>
      <c r="AJ124" s="3" t="str">
        <f>IF(OR(COUNT($A124)=0,COUNT(B124:AH124)=0),"",IF(COUNTIF(B124:AH124,"3E")&gt;0,"3E",IF(DRAFT!$A126="R",SUMPRODUCT(--(RGP&gt;=2),RCP),SUMPRODUCT(--(IMDGP&gt;0),--(IMGP=0),IMCP)+DRAFT!$CR126)))</f>
        <v/>
      </c>
      <c r="AK124" s="3" t="str">
        <f>IF(OR(COUNT($A124)=0,COUNT(B124:AH124)=0),"",IF(COUNTIF(B124:AJ124,"3E")&gt;0,"3E",IF(AND(DRAFT!$A126="IM",OR($AI124&gt;DRAFT!$CQ126,$AJ124&gt;DRAFT!$CR126)),"IMPROVED",IF(AND(DRAFT!$A126="IM",$AI124&lt;=DRAFT!$CQ126,$AJ124&lt;=DRAFT!$CR126),"NOT IMPROVED",IF(AND(AH124&gt;=2,AI124&gt;=2,AJ124&gt;=30),"PASS","FAIL")))))</f>
        <v/>
      </c>
      <c r="AL124" s="3" t="str">
        <f t="shared" si="2"/>
        <v/>
      </c>
      <c r="AM124" s="3" t="str">
        <f t="shared" si="3"/>
        <v/>
      </c>
    </row>
    <row r="125" spans="1:39" ht="18.95" customHeight="1" x14ac:dyDescent="0.25">
      <c r="A125" s="4" t="str">
        <f>IF(DRAFT!$B127="","",DRAFT!$B127)</f>
        <v/>
      </c>
      <c r="B125" s="3" t="str">
        <f>IF(COUNT($A125)=0,"",IF($A125&lt;&gt;DRAFT!$B127,"ERR",IF(DRAFT!I127="3E","3E",IF(COUNT(DRAFT!E127,DRAFT!I127)&gt;0,DRAFT!J127,""))))</f>
        <v/>
      </c>
      <c r="C125" s="3" t="str">
        <f>IF(COUNT($A125)=0,"",IF(B125="3E","3E",IF(B125="","I",LOOKUP(B125/D$2,{0,0.4,0.45,0.5,0.55,0.6,0.65,0.7,0.75,0.8,1},{"F","D","C","C+","B-","B","B+","A-","A","A+"}))))</f>
        <v/>
      </c>
      <c r="D125" s="2" t="str">
        <f>IF(COUNT($A125)=0,"",IF(B125="","--",IF(B125="3E","3E",LOOKUP(B125/D$2,{0,0.4,0.45,0.5,0.55,0.6,0.65,0.7,0.75,0.8,1},{0,2,2.25,2.5,2.75,3,3.25,3.5,3.75,4}))))</f>
        <v/>
      </c>
      <c r="E125" s="3" t="str">
        <f>IF(COUNT($A125)=0,"",IF($A125&lt;&gt;DRAFT!$B127,"ERR",IF(DRAFT!R127="3E","3E",IF(COUNT(DRAFT!N127,DRAFT!R127)&gt;0,DRAFT!S127,""))))</f>
        <v/>
      </c>
      <c r="F125" s="3" t="str">
        <f>IF(COUNT($A125)=0,"",IF(E125="3E","3E",IF(E125="","I",LOOKUP(E125/G$2,{0,0.4,0.45,0.5,0.55,0.6,0.65,0.7,0.75,0.8,1},{"F","D","C","C+","B-","B","B+","A-","A","A+"}))))</f>
        <v/>
      </c>
      <c r="G125" s="2" t="str">
        <f>IF(COUNT($A125)=0,"",IF(E125="","--",IF(E125="3E","3E",LOOKUP(E125/G$2,{0,0.4,0.45,0.5,0.55,0.6,0.65,0.7,0.75,0.8,1},{0,2,2.25,2.5,2.75,3,3.25,3.5,3.75,4}))))</f>
        <v/>
      </c>
      <c r="H125" s="3" t="str">
        <f>IF(COUNT($A125)=0,"",IF($A125&lt;&gt;DRAFT!$B127,"ERR",IF(DRAFT!AA127="3E","3E",IF(COUNT(DRAFT!W127,DRAFT!AA127)&gt;0,DRAFT!AB127,""))))</f>
        <v/>
      </c>
      <c r="I125" s="3" t="str">
        <f>IF(COUNT($A125)=0,"",IF(H125="3E","3E",IF(H125="","I",LOOKUP(H125/J$2,{0,0.4,0.45,0.5,0.55,0.6,0.65,0.7,0.75,0.8,1},{"F","D","C","C+","B-","B","B+","A-","A","A+"}))))</f>
        <v/>
      </c>
      <c r="J125" s="2" t="str">
        <f>IF(COUNT($A125)=0,"",IF(H125="","--",IF(H125="3E","3E",LOOKUP(H125/J$2,{0,0.4,0.45,0.5,0.55,0.6,0.65,0.7,0.75,0.8,1},{0,2,2.25,2.5,2.75,3,3.25,3.5,3.75,4}))))</f>
        <v/>
      </c>
      <c r="K125" s="3" t="str">
        <f>IF(COUNT($A125)=0,"",IF($A125&lt;&gt;DRAFT!$B127,"ERR",IF(DRAFT!AJ127="3E","3E",IF(COUNT(DRAFT!AF127,DRAFT!AJ127)&gt;0,DRAFT!AK127,""))))</f>
        <v/>
      </c>
      <c r="L125" s="3" t="str">
        <f>IF(COUNT($A125)=0,"",IF(K125="3E","3E",IF(K125="","I",LOOKUP(K125/M$2,{0,0.4,0.45,0.5,0.55,0.6,0.65,0.7,0.75,0.8,1},{"F","D","C","C+","B-","B","B+","A-","A","A+"}))))</f>
        <v/>
      </c>
      <c r="M125" s="2" t="str">
        <f>IF(COUNT($A125)=0,"",IF(K125="","--",IF(K125="3E","3E",LOOKUP(K125/M$2,{0,0.4,0.45,0.5,0.55,0.6,0.65,0.7,0.75,0.8,1},{0,2,2.25,2.5,2.75,3,3.25,3.5,3.75,4}))))</f>
        <v/>
      </c>
      <c r="N125" s="3" t="str">
        <f>IF(COUNT($A125)=0,"",IF($A125&lt;&gt;DRAFT!$B127,"ERR",IF(DRAFT!AS127="3E","3E",IF(COUNT(DRAFT!AO127,DRAFT!AS127)&gt;0,DRAFT!AT127,""))))</f>
        <v/>
      </c>
      <c r="O125" s="3" t="str">
        <f>IF(COUNT($A125)=0,"",IF(N125="3E","3E",IF(N125="","I",LOOKUP(N125/P$2,{0,0.4,0.45,0.5,0.55,0.6,0.65,0.7,0.75,0.8,1},{"F","D","C","C+","B-","B","B+","A-","A","A+"}))))</f>
        <v/>
      </c>
      <c r="P125" s="2" t="str">
        <f>IF(COUNT($A125)=0,"",IF(N125="","--",IF(N125="3E","3E",LOOKUP(N125/P$2,{0,0.4,0.45,0.5,0.55,0.6,0.65,0.7,0.75,0.8,1},{0,2,2.25,2.5,2.75,3,3.25,3.5,3.75,4}))))</f>
        <v/>
      </c>
      <c r="Q125" s="3" t="str">
        <f>IF(COUNT($A125)=0,"",IF($A125&lt;&gt;DRAFT!$B127,"ERR",IF(DRAFT!BB127="3E","3E",IF(COUNT(DRAFT!AX127,DRAFT!BB127)&gt;0,DRAFT!BC127,""))))</f>
        <v/>
      </c>
      <c r="R125" s="3" t="str">
        <f>IF(COUNT($A125)=0,"",IF(Q125="3E","3E",IF(Q125="","I",LOOKUP(Q125/S$2,{0,0.4,0.45,0.5,0.55,0.6,0.65,0.7,0.75,0.8,1},{"F","D","C","C+","B-","B","B+","A-","A","A+"}))))</f>
        <v/>
      </c>
      <c r="S125" s="2" t="str">
        <f>IF(COUNT($A125)=0,"",IF(Q125="","--",IF(Q125="3E","3E",LOOKUP(Q125/S$2,{0,0.4,0.45,0.5,0.55,0.6,0.65,0.7,0.75,0.8,1},{0,2,2.25,2.5,2.75,3,3.25,3.5,3.75,4}))))</f>
        <v/>
      </c>
      <c r="T125" s="3" t="str">
        <f>IF(COUNT($A125)=0,"",IF($A125&lt;&gt;DRAFT!$B127,"ERR",IF(DRAFT!BK127="3E","3E",IF(COUNT(DRAFT!BG127,DRAFT!BK127)&gt;0,DRAFT!BL127,""))))</f>
        <v/>
      </c>
      <c r="U125" s="3" t="str">
        <f>IF(COUNT($A125)=0,"",IF(T125="3E","3E",IF(T125="","I",LOOKUP(T125/V$2,{0,0.4,0.45,0.5,0.55,0.6,0.65,0.7,0.75,0.8,1},{"F","D","C","C+","B-","B","B+","A-","A","A+"}))))</f>
        <v/>
      </c>
      <c r="V125" s="2" t="str">
        <f>IF(COUNT($A125)=0,"",IF(T125="","--",IF(T125="3E","3E",LOOKUP(T125/V$2,{0,0.4,0.45,0.5,0.55,0.6,0.65,0.7,0.75,0.8,1},{0,2,2.25,2.5,2.75,3,3.25,3.5,3.75,4}))))</f>
        <v/>
      </c>
      <c r="W125" s="3" t="str">
        <f>IF(COUNT($A125)=0,"",IF($A125&lt;&gt;DRAFT!$B127,"ERR",IF(DRAFT!BT127="3E","3E",IF(COUNT(DRAFT!BP127,DRAFT!BT127)&gt;0,DRAFT!BU127,""))))</f>
        <v/>
      </c>
      <c r="X125" s="3" t="str">
        <f>IF(COUNT($A125)=0,"",IF(W125="3E","3E",IF(W125="","I",LOOKUP(W125/Y$2,{0,0.4,0.45,0.5,0.55,0.6,0.65,0.7,0.75,0.8,1},{"F","D","C","C+","B-","B","B+","A-","A","A+"}))))</f>
        <v/>
      </c>
      <c r="Y125" s="2" t="str">
        <f>IF(COUNT($A125)=0,"",IF(W125="","--",IF(W125="3E","3E",LOOKUP(W125/Y$2,{0,0.4,0.45,0.5,0.55,0.6,0.65,0.7,0.75,0.8,1},{0,2,2.25,2.5,2.75,3,3.25,3.5,3.75,4}))))</f>
        <v/>
      </c>
      <c r="Z125" s="3" t="str">
        <f>IF(COUNT($A125)=0,"",IF($A125&lt;&gt;DRAFT!$B127,"ERR",IF(DRAFT!CC127="3E","3E",IF(COUNT(DRAFT!BY127,DRAFT!CC127)&gt;0,DRAFT!CD127,""))))</f>
        <v/>
      </c>
      <c r="AA125" s="3" t="str">
        <f>IF(COUNT($A125)=0,"",IF(Z125="3E","3E",IF(Z125="","I",LOOKUP(Z125/AB$2,{0,0.4,0.45,0.5,0.55,0.6,0.65,0.7,0.75,0.8,1},{"F","D","C","C+","B-","B","B+","A-","A","A+"}))))</f>
        <v/>
      </c>
      <c r="AB125" s="2" t="str">
        <f>IF(COUNT($A125)=0,"",IF(Z125="","--",IF(Z125="3E","3E",LOOKUP(Z125/AB$2,{0,0.4,0.45,0.5,0.55,0.6,0.65,0.7,0.75,0.8,1},{0,2,2.25,2.5,2.75,3,3.25,3.5,3.75,4}))))</f>
        <v/>
      </c>
      <c r="AC125" s="3" t="str">
        <f>IF(COUNT($A125)=0,"",IF($A125&lt;&gt;DRAFT!$B127,"ERR",IF(DRAFT!CF127&gt;0,DRAFT!CF127,"")))</f>
        <v/>
      </c>
      <c r="AD125" s="3" t="str">
        <f>IF(COUNT($A125)=0,"",IF(AC125="3E","3E",IF(AC125="","I",LOOKUP(AC125/AE$2,{0,0.4,0.45,0.5,0.55,0.6,0.65,0.7,0.75,0.8,1},{"F","D","C","C+","B-","B","B+","A-","A","A+"}))))</f>
        <v/>
      </c>
      <c r="AE125" s="2" t="str">
        <f>IF(COUNT($A125)=0,"",IF(AC125="","--",IF(AC125="3E","3E",LOOKUP(AC125/AE$2,{0,0.4,0.45,0.5,0.55,0.6,0.65,0.7,0.75,0.8,1},{0,2,2.25,2.5,2.75,3,3.25,3.5,3.75,4}))))</f>
        <v/>
      </c>
      <c r="AF125" s="3" t="str">
        <f>IF($A125&lt;&gt;DRAFT!$B127,"ERR",IF(OR(COUNT($A125)=0,COUNT(DRAFT!CI127:CK127,DRAFT!CM127:CO127)=0),"",CEILING(SUM(DRAFT!CL127,DRAFT!CP127),1)))</f>
        <v/>
      </c>
      <c r="AG125" s="3" t="str">
        <f>IF(COUNT($A125)=0,"",IF(AF125="3E","3E",IF(AF125="","I",LOOKUP(AF125/AH$2,{0,0.4,0.45,0.5,0.55,0.6,0.65,0.7,0.75,0.8,1},{"F","D","C","C+","B-","B","B+","A-","A","A+"}))))</f>
        <v/>
      </c>
      <c r="AH125" s="2" t="str">
        <f>IF(COUNT($A125)=0,"",IF(AF125="","--",IF(AF125="3E","3E",LOOKUP(AF125/AH$2,{0,0.4,0.45,0.5,0.55,0.6,0.65,0.7,0.75,0.8,1},{0,2,2.25,2.5,2.75,3,3.25,3.5,3.75,4}))))</f>
        <v/>
      </c>
      <c r="AI125" s="11" t="str">
        <f>IF(OR(COUNT($A125)=0,COUNT(B125:AH125)=0),"",IF(COUNTIF(B125:AH125,"3E")&gt;0,"3E",IF(DRAFT!$A127="R",TRUNC(SUMPRODUCT(RGP,RCP)/TCP,3),TRUNC((SUMPRODUCT(--(IMDGP&gt;0)*IMDGP,IMCP)+CEILING(DRAFT!$CQ127*42,0.25))/TCP,3))))</f>
        <v/>
      </c>
      <c r="AJ125" s="3" t="str">
        <f>IF(OR(COUNT($A125)=0,COUNT(B125:AH125)=0),"",IF(COUNTIF(B125:AH125,"3E")&gt;0,"3E",IF(DRAFT!$A127="R",SUMPRODUCT(--(RGP&gt;=2),RCP),SUMPRODUCT(--(IMDGP&gt;0),--(IMGP=0),IMCP)+DRAFT!$CR127)))</f>
        <v/>
      </c>
      <c r="AK125" s="3" t="str">
        <f>IF(OR(COUNT($A125)=0,COUNT(B125:AH125)=0),"",IF(COUNTIF(B125:AJ125,"3E")&gt;0,"3E",IF(AND(DRAFT!$A127="IM",OR($AI125&gt;DRAFT!$CQ127,$AJ125&gt;DRAFT!$CR127)),"IMPROVED",IF(AND(DRAFT!$A127="IM",$AI125&lt;=DRAFT!$CQ127,$AJ125&lt;=DRAFT!$CR127),"NOT IMPROVED",IF(AND(AH125&gt;=2,AI125&gt;=2,AJ125&gt;=30),"PASS","FAIL")))))</f>
        <v/>
      </c>
      <c r="AL125" s="3" t="str">
        <f t="shared" si="2"/>
        <v/>
      </c>
      <c r="AM125" s="3" t="str">
        <f t="shared" si="3"/>
        <v/>
      </c>
    </row>
    <row r="126" spans="1:39" ht="18.95" customHeight="1" x14ac:dyDescent="0.25">
      <c r="A126" s="4" t="str">
        <f>IF(DRAFT!$B128="","",DRAFT!$B128)</f>
        <v/>
      </c>
      <c r="B126" s="3" t="str">
        <f>IF(COUNT($A126)=0,"",IF($A126&lt;&gt;DRAFT!$B128,"ERR",IF(DRAFT!I128="3E","3E",IF(COUNT(DRAFT!E128,DRAFT!I128)&gt;0,DRAFT!J128,""))))</f>
        <v/>
      </c>
      <c r="C126" s="3" t="str">
        <f>IF(COUNT($A126)=0,"",IF(B126="3E","3E",IF(B126="","I",LOOKUP(B126/D$2,{0,0.4,0.45,0.5,0.55,0.6,0.65,0.7,0.75,0.8,1},{"F","D","C","C+","B-","B","B+","A-","A","A+"}))))</f>
        <v/>
      </c>
      <c r="D126" s="2" t="str">
        <f>IF(COUNT($A126)=0,"",IF(B126="","--",IF(B126="3E","3E",LOOKUP(B126/D$2,{0,0.4,0.45,0.5,0.55,0.6,0.65,0.7,0.75,0.8,1},{0,2,2.25,2.5,2.75,3,3.25,3.5,3.75,4}))))</f>
        <v/>
      </c>
      <c r="E126" s="3" t="str">
        <f>IF(COUNT($A126)=0,"",IF($A126&lt;&gt;DRAFT!$B128,"ERR",IF(DRAFT!R128="3E","3E",IF(COUNT(DRAFT!N128,DRAFT!R128)&gt;0,DRAFT!S128,""))))</f>
        <v/>
      </c>
      <c r="F126" s="3" t="str">
        <f>IF(COUNT($A126)=0,"",IF(E126="3E","3E",IF(E126="","I",LOOKUP(E126/G$2,{0,0.4,0.45,0.5,0.55,0.6,0.65,0.7,0.75,0.8,1},{"F","D","C","C+","B-","B","B+","A-","A","A+"}))))</f>
        <v/>
      </c>
      <c r="G126" s="2" t="str">
        <f>IF(COUNT($A126)=0,"",IF(E126="","--",IF(E126="3E","3E",LOOKUP(E126/G$2,{0,0.4,0.45,0.5,0.55,0.6,0.65,0.7,0.75,0.8,1},{0,2,2.25,2.5,2.75,3,3.25,3.5,3.75,4}))))</f>
        <v/>
      </c>
      <c r="H126" s="3" t="str">
        <f>IF(COUNT($A126)=0,"",IF($A126&lt;&gt;DRAFT!$B128,"ERR",IF(DRAFT!AA128="3E","3E",IF(COUNT(DRAFT!W128,DRAFT!AA128)&gt;0,DRAFT!AB128,""))))</f>
        <v/>
      </c>
      <c r="I126" s="3" t="str">
        <f>IF(COUNT($A126)=0,"",IF(H126="3E","3E",IF(H126="","I",LOOKUP(H126/J$2,{0,0.4,0.45,0.5,0.55,0.6,0.65,0.7,0.75,0.8,1},{"F","D","C","C+","B-","B","B+","A-","A","A+"}))))</f>
        <v/>
      </c>
      <c r="J126" s="2" t="str">
        <f>IF(COUNT($A126)=0,"",IF(H126="","--",IF(H126="3E","3E",LOOKUP(H126/J$2,{0,0.4,0.45,0.5,0.55,0.6,0.65,0.7,0.75,0.8,1},{0,2,2.25,2.5,2.75,3,3.25,3.5,3.75,4}))))</f>
        <v/>
      </c>
      <c r="K126" s="3" t="str">
        <f>IF(COUNT($A126)=0,"",IF($A126&lt;&gt;DRAFT!$B128,"ERR",IF(DRAFT!AJ128="3E","3E",IF(COUNT(DRAFT!AF128,DRAFT!AJ128)&gt;0,DRAFT!AK128,""))))</f>
        <v/>
      </c>
      <c r="L126" s="3" t="str">
        <f>IF(COUNT($A126)=0,"",IF(K126="3E","3E",IF(K126="","I",LOOKUP(K126/M$2,{0,0.4,0.45,0.5,0.55,0.6,0.65,0.7,0.75,0.8,1},{"F","D","C","C+","B-","B","B+","A-","A","A+"}))))</f>
        <v/>
      </c>
      <c r="M126" s="2" t="str">
        <f>IF(COUNT($A126)=0,"",IF(K126="","--",IF(K126="3E","3E",LOOKUP(K126/M$2,{0,0.4,0.45,0.5,0.55,0.6,0.65,0.7,0.75,0.8,1},{0,2,2.25,2.5,2.75,3,3.25,3.5,3.75,4}))))</f>
        <v/>
      </c>
      <c r="N126" s="3" t="str">
        <f>IF(COUNT($A126)=0,"",IF($A126&lt;&gt;DRAFT!$B128,"ERR",IF(DRAFT!AS128="3E","3E",IF(COUNT(DRAFT!AO128,DRAFT!AS128)&gt;0,DRAFT!AT128,""))))</f>
        <v/>
      </c>
      <c r="O126" s="3" t="str">
        <f>IF(COUNT($A126)=0,"",IF(N126="3E","3E",IF(N126="","I",LOOKUP(N126/P$2,{0,0.4,0.45,0.5,0.55,0.6,0.65,0.7,0.75,0.8,1},{"F","D","C","C+","B-","B","B+","A-","A","A+"}))))</f>
        <v/>
      </c>
      <c r="P126" s="2" t="str">
        <f>IF(COUNT($A126)=0,"",IF(N126="","--",IF(N126="3E","3E",LOOKUP(N126/P$2,{0,0.4,0.45,0.5,0.55,0.6,0.65,0.7,0.75,0.8,1},{0,2,2.25,2.5,2.75,3,3.25,3.5,3.75,4}))))</f>
        <v/>
      </c>
      <c r="Q126" s="3" t="str">
        <f>IF(COUNT($A126)=0,"",IF($A126&lt;&gt;DRAFT!$B128,"ERR",IF(DRAFT!BB128="3E","3E",IF(COUNT(DRAFT!AX128,DRAFT!BB128)&gt;0,DRAFT!BC128,""))))</f>
        <v/>
      </c>
      <c r="R126" s="3" t="str">
        <f>IF(COUNT($A126)=0,"",IF(Q126="3E","3E",IF(Q126="","I",LOOKUP(Q126/S$2,{0,0.4,0.45,0.5,0.55,0.6,0.65,0.7,0.75,0.8,1},{"F","D","C","C+","B-","B","B+","A-","A","A+"}))))</f>
        <v/>
      </c>
      <c r="S126" s="2" t="str">
        <f>IF(COUNT($A126)=0,"",IF(Q126="","--",IF(Q126="3E","3E",LOOKUP(Q126/S$2,{0,0.4,0.45,0.5,0.55,0.6,0.65,0.7,0.75,0.8,1},{0,2,2.25,2.5,2.75,3,3.25,3.5,3.75,4}))))</f>
        <v/>
      </c>
      <c r="T126" s="3" t="str">
        <f>IF(COUNT($A126)=0,"",IF($A126&lt;&gt;DRAFT!$B128,"ERR",IF(DRAFT!BK128="3E","3E",IF(COUNT(DRAFT!BG128,DRAFT!BK128)&gt;0,DRAFT!BL128,""))))</f>
        <v/>
      </c>
      <c r="U126" s="3" t="str">
        <f>IF(COUNT($A126)=0,"",IF(T126="3E","3E",IF(T126="","I",LOOKUP(T126/V$2,{0,0.4,0.45,0.5,0.55,0.6,0.65,0.7,0.75,0.8,1},{"F","D","C","C+","B-","B","B+","A-","A","A+"}))))</f>
        <v/>
      </c>
      <c r="V126" s="2" t="str">
        <f>IF(COUNT($A126)=0,"",IF(T126="","--",IF(T126="3E","3E",LOOKUP(T126/V$2,{0,0.4,0.45,0.5,0.55,0.6,0.65,0.7,0.75,0.8,1},{0,2,2.25,2.5,2.75,3,3.25,3.5,3.75,4}))))</f>
        <v/>
      </c>
      <c r="W126" s="3" t="str">
        <f>IF(COUNT($A126)=0,"",IF($A126&lt;&gt;DRAFT!$B128,"ERR",IF(DRAFT!BT128="3E","3E",IF(COUNT(DRAFT!BP128,DRAFT!BT128)&gt;0,DRAFT!BU128,""))))</f>
        <v/>
      </c>
      <c r="X126" s="3" t="str">
        <f>IF(COUNT($A126)=0,"",IF(W126="3E","3E",IF(W126="","I",LOOKUP(W126/Y$2,{0,0.4,0.45,0.5,0.55,0.6,0.65,0.7,0.75,0.8,1},{"F","D","C","C+","B-","B","B+","A-","A","A+"}))))</f>
        <v/>
      </c>
      <c r="Y126" s="2" t="str">
        <f>IF(COUNT($A126)=0,"",IF(W126="","--",IF(W126="3E","3E",LOOKUP(W126/Y$2,{0,0.4,0.45,0.5,0.55,0.6,0.65,0.7,0.75,0.8,1},{0,2,2.25,2.5,2.75,3,3.25,3.5,3.75,4}))))</f>
        <v/>
      </c>
      <c r="Z126" s="3" t="str">
        <f>IF(COUNT($A126)=0,"",IF($A126&lt;&gt;DRAFT!$B128,"ERR",IF(DRAFT!CC128="3E","3E",IF(COUNT(DRAFT!BY128,DRAFT!CC128)&gt;0,DRAFT!CD128,""))))</f>
        <v/>
      </c>
      <c r="AA126" s="3" t="str">
        <f>IF(COUNT($A126)=0,"",IF(Z126="3E","3E",IF(Z126="","I",LOOKUP(Z126/AB$2,{0,0.4,0.45,0.5,0.55,0.6,0.65,0.7,0.75,0.8,1},{"F","D","C","C+","B-","B","B+","A-","A","A+"}))))</f>
        <v/>
      </c>
      <c r="AB126" s="2" t="str">
        <f>IF(COUNT($A126)=0,"",IF(Z126="","--",IF(Z126="3E","3E",LOOKUP(Z126/AB$2,{0,0.4,0.45,0.5,0.55,0.6,0.65,0.7,0.75,0.8,1},{0,2,2.25,2.5,2.75,3,3.25,3.5,3.75,4}))))</f>
        <v/>
      </c>
      <c r="AC126" s="3" t="str">
        <f>IF(COUNT($A126)=0,"",IF($A126&lt;&gt;DRAFT!$B128,"ERR",IF(DRAFT!CF128&gt;0,DRAFT!CF128,"")))</f>
        <v/>
      </c>
      <c r="AD126" s="3" t="str">
        <f>IF(COUNT($A126)=0,"",IF(AC126="3E","3E",IF(AC126="","I",LOOKUP(AC126/AE$2,{0,0.4,0.45,0.5,0.55,0.6,0.65,0.7,0.75,0.8,1},{"F","D","C","C+","B-","B","B+","A-","A","A+"}))))</f>
        <v/>
      </c>
      <c r="AE126" s="2" t="str">
        <f>IF(COUNT($A126)=0,"",IF(AC126="","--",IF(AC126="3E","3E",LOOKUP(AC126/AE$2,{0,0.4,0.45,0.5,0.55,0.6,0.65,0.7,0.75,0.8,1},{0,2,2.25,2.5,2.75,3,3.25,3.5,3.75,4}))))</f>
        <v/>
      </c>
      <c r="AF126" s="3" t="str">
        <f>IF($A126&lt;&gt;DRAFT!$B128,"ERR",IF(OR(COUNT($A126)=0,COUNT(DRAFT!CI128:CK128,DRAFT!CM128:CO128)=0),"",CEILING(SUM(DRAFT!CL128,DRAFT!CP128),1)))</f>
        <v/>
      </c>
      <c r="AG126" s="3" t="str">
        <f>IF(COUNT($A126)=0,"",IF(AF126="3E","3E",IF(AF126="","I",LOOKUP(AF126/AH$2,{0,0.4,0.45,0.5,0.55,0.6,0.65,0.7,0.75,0.8,1},{"F","D","C","C+","B-","B","B+","A-","A","A+"}))))</f>
        <v/>
      </c>
      <c r="AH126" s="2" t="str">
        <f>IF(COUNT($A126)=0,"",IF(AF126="","--",IF(AF126="3E","3E",LOOKUP(AF126/AH$2,{0,0.4,0.45,0.5,0.55,0.6,0.65,0.7,0.75,0.8,1},{0,2,2.25,2.5,2.75,3,3.25,3.5,3.75,4}))))</f>
        <v/>
      </c>
      <c r="AI126" s="11" t="str">
        <f>IF(OR(COUNT($A126)=0,COUNT(B126:AH126)=0),"",IF(COUNTIF(B126:AH126,"3E")&gt;0,"3E",IF(DRAFT!$A128="R",TRUNC(SUMPRODUCT(RGP,RCP)/TCP,3),TRUNC((SUMPRODUCT(--(IMDGP&gt;0)*IMDGP,IMCP)+CEILING(DRAFT!$CQ128*42,0.25))/TCP,3))))</f>
        <v/>
      </c>
      <c r="AJ126" s="3" t="str">
        <f>IF(OR(COUNT($A126)=0,COUNT(B126:AH126)=0),"",IF(COUNTIF(B126:AH126,"3E")&gt;0,"3E",IF(DRAFT!$A128="R",SUMPRODUCT(--(RGP&gt;=2),RCP),SUMPRODUCT(--(IMDGP&gt;0),--(IMGP=0),IMCP)+DRAFT!$CR128)))</f>
        <v/>
      </c>
      <c r="AK126" s="3" t="str">
        <f>IF(OR(COUNT($A126)=0,COUNT(B126:AH126)=0),"",IF(COUNTIF(B126:AJ126,"3E")&gt;0,"3E",IF(AND(DRAFT!$A128="IM",OR($AI126&gt;DRAFT!$CQ128,$AJ126&gt;DRAFT!$CR128)),"IMPROVED",IF(AND(DRAFT!$A128="IM",$AI126&lt;=DRAFT!$CQ128,$AJ126&lt;=DRAFT!$CR128),"NOT IMPROVED",IF(AND(AH126&gt;=2,AI126&gt;=2,AJ126&gt;=30),"PASS","FAIL")))))</f>
        <v/>
      </c>
      <c r="AL126" s="3" t="str">
        <f t="shared" si="2"/>
        <v/>
      </c>
      <c r="AM126" s="3" t="str">
        <f t="shared" si="3"/>
        <v/>
      </c>
    </row>
    <row r="127" spans="1:39" ht="18.95" customHeight="1" x14ac:dyDescent="0.25">
      <c r="A127" s="4" t="str">
        <f>IF(DRAFT!$B129="","",DRAFT!$B129)</f>
        <v/>
      </c>
      <c r="B127" s="3" t="str">
        <f>IF(COUNT($A127)=0,"",IF($A127&lt;&gt;DRAFT!$B129,"ERR",IF(DRAFT!I129="3E","3E",IF(COUNT(DRAFT!E129,DRAFT!I129)&gt;0,DRAFT!J129,""))))</f>
        <v/>
      </c>
      <c r="C127" s="3" t="str">
        <f>IF(COUNT($A127)=0,"",IF(B127="3E","3E",IF(B127="","I",LOOKUP(B127/D$2,{0,0.4,0.45,0.5,0.55,0.6,0.65,0.7,0.75,0.8,1},{"F","D","C","C+","B-","B","B+","A-","A","A+"}))))</f>
        <v/>
      </c>
      <c r="D127" s="2" t="str">
        <f>IF(COUNT($A127)=0,"",IF(B127="","--",IF(B127="3E","3E",LOOKUP(B127/D$2,{0,0.4,0.45,0.5,0.55,0.6,0.65,0.7,0.75,0.8,1},{0,2,2.25,2.5,2.75,3,3.25,3.5,3.75,4}))))</f>
        <v/>
      </c>
      <c r="E127" s="3" t="str">
        <f>IF(COUNT($A127)=0,"",IF($A127&lt;&gt;DRAFT!$B129,"ERR",IF(DRAFT!R129="3E","3E",IF(COUNT(DRAFT!N129,DRAFT!R129)&gt;0,DRAFT!S129,""))))</f>
        <v/>
      </c>
      <c r="F127" s="3" t="str">
        <f>IF(COUNT($A127)=0,"",IF(E127="3E","3E",IF(E127="","I",LOOKUP(E127/G$2,{0,0.4,0.45,0.5,0.55,0.6,0.65,0.7,0.75,0.8,1},{"F","D","C","C+","B-","B","B+","A-","A","A+"}))))</f>
        <v/>
      </c>
      <c r="G127" s="2" t="str">
        <f>IF(COUNT($A127)=0,"",IF(E127="","--",IF(E127="3E","3E",LOOKUP(E127/G$2,{0,0.4,0.45,0.5,0.55,0.6,0.65,0.7,0.75,0.8,1},{0,2,2.25,2.5,2.75,3,3.25,3.5,3.75,4}))))</f>
        <v/>
      </c>
      <c r="H127" s="3" t="str">
        <f>IF(COUNT($A127)=0,"",IF($A127&lt;&gt;DRAFT!$B129,"ERR",IF(DRAFT!AA129="3E","3E",IF(COUNT(DRAFT!W129,DRAFT!AA129)&gt;0,DRAFT!AB129,""))))</f>
        <v/>
      </c>
      <c r="I127" s="3" t="str">
        <f>IF(COUNT($A127)=0,"",IF(H127="3E","3E",IF(H127="","I",LOOKUP(H127/J$2,{0,0.4,0.45,0.5,0.55,0.6,0.65,0.7,0.75,0.8,1},{"F","D","C","C+","B-","B","B+","A-","A","A+"}))))</f>
        <v/>
      </c>
      <c r="J127" s="2" t="str">
        <f>IF(COUNT($A127)=0,"",IF(H127="","--",IF(H127="3E","3E",LOOKUP(H127/J$2,{0,0.4,0.45,0.5,0.55,0.6,0.65,0.7,0.75,0.8,1},{0,2,2.25,2.5,2.75,3,3.25,3.5,3.75,4}))))</f>
        <v/>
      </c>
      <c r="K127" s="3" t="str">
        <f>IF(COUNT($A127)=0,"",IF($A127&lt;&gt;DRAFT!$B129,"ERR",IF(DRAFT!AJ129="3E","3E",IF(COUNT(DRAFT!AF129,DRAFT!AJ129)&gt;0,DRAFT!AK129,""))))</f>
        <v/>
      </c>
      <c r="L127" s="3" t="str">
        <f>IF(COUNT($A127)=0,"",IF(K127="3E","3E",IF(K127="","I",LOOKUP(K127/M$2,{0,0.4,0.45,0.5,0.55,0.6,0.65,0.7,0.75,0.8,1},{"F","D","C","C+","B-","B","B+","A-","A","A+"}))))</f>
        <v/>
      </c>
      <c r="M127" s="2" t="str">
        <f>IF(COUNT($A127)=0,"",IF(K127="","--",IF(K127="3E","3E",LOOKUP(K127/M$2,{0,0.4,0.45,0.5,0.55,0.6,0.65,0.7,0.75,0.8,1},{0,2,2.25,2.5,2.75,3,3.25,3.5,3.75,4}))))</f>
        <v/>
      </c>
      <c r="N127" s="3" t="str">
        <f>IF(COUNT($A127)=0,"",IF($A127&lt;&gt;DRAFT!$B129,"ERR",IF(DRAFT!AS129="3E","3E",IF(COUNT(DRAFT!AO129,DRAFT!AS129)&gt;0,DRAFT!AT129,""))))</f>
        <v/>
      </c>
      <c r="O127" s="3" t="str">
        <f>IF(COUNT($A127)=0,"",IF(N127="3E","3E",IF(N127="","I",LOOKUP(N127/P$2,{0,0.4,0.45,0.5,0.55,0.6,0.65,0.7,0.75,0.8,1},{"F","D","C","C+","B-","B","B+","A-","A","A+"}))))</f>
        <v/>
      </c>
      <c r="P127" s="2" t="str">
        <f>IF(COUNT($A127)=0,"",IF(N127="","--",IF(N127="3E","3E",LOOKUP(N127/P$2,{0,0.4,0.45,0.5,0.55,0.6,0.65,0.7,0.75,0.8,1},{0,2,2.25,2.5,2.75,3,3.25,3.5,3.75,4}))))</f>
        <v/>
      </c>
      <c r="Q127" s="3" t="str">
        <f>IF(COUNT($A127)=0,"",IF($A127&lt;&gt;DRAFT!$B129,"ERR",IF(DRAFT!BB129="3E","3E",IF(COUNT(DRAFT!AX129,DRAFT!BB129)&gt;0,DRAFT!BC129,""))))</f>
        <v/>
      </c>
      <c r="R127" s="3" t="str">
        <f>IF(COUNT($A127)=0,"",IF(Q127="3E","3E",IF(Q127="","I",LOOKUP(Q127/S$2,{0,0.4,0.45,0.5,0.55,0.6,0.65,0.7,0.75,0.8,1},{"F","D","C","C+","B-","B","B+","A-","A","A+"}))))</f>
        <v/>
      </c>
      <c r="S127" s="2" t="str">
        <f>IF(COUNT($A127)=0,"",IF(Q127="","--",IF(Q127="3E","3E",LOOKUP(Q127/S$2,{0,0.4,0.45,0.5,0.55,0.6,0.65,0.7,0.75,0.8,1},{0,2,2.25,2.5,2.75,3,3.25,3.5,3.75,4}))))</f>
        <v/>
      </c>
      <c r="T127" s="3" t="str">
        <f>IF(COUNT($A127)=0,"",IF($A127&lt;&gt;DRAFT!$B129,"ERR",IF(DRAFT!BK129="3E","3E",IF(COUNT(DRAFT!BG129,DRAFT!BK129)&gt;0,DRAFT!BL129,""))))</f>
        <v/>
      </c>
      <c r="U127" s="3" t="str">
        <f>IF(COUNT($A127)=0,"",IF(T127="3E","3E",IF(T127="","I",LOOKUP(T127/V$2,{0,0.4,0.45,0.5,0.55,0.6,0.65,0.7,0.75,0.8,1},{"F","D","C","C+","B-","B","B+","A-","A","A+"}))))</f>
        <v/>
      </c>
      <c r="V127" s="2" t="str">
        <f>IF(COUNT($A127)=0,"",IF(T127="","--",IF(T127="3E","3E",LOOKUP(T127/V$2,{0,0.4,0.45,0.5,0.55,0.6,0.65,0.7,0.75,0.8,1},{0,2,2.25,2.5,2.75,3,3.25,3.5,3.75,4}))))</f>
        <v/>
      </c>
      <c r="W127" s="3" t="str">
        <f>IF(COUNT($A127)=0,"",IF($A127&lt;&gt;DRAFT!$B129,"ERR",IF(DRAFT!BT129="3E","3E",IF(COUNT(DRAFT!BP129,DRAFT!BT129)&gt;0,DRAFT!BU129,""))))</f>
        <v/>
      </c>
      <c r="X127" s="3" t="str">
        <f>IF(COUNT($A127)=0,"",IF(W127="3E","3E",IF(W127="","I",LOOKUP(W127/Y$2,{0,0.4,0.45,0.5,0.55,0.6,0.65,0.7,0.75,0.8,1},{"F","D","C","C+","B-","B","B+","A-","A","A+"}))))</f>
        <v/>
      </c>
      <c r="Y127" s="2" t="str">
        <f>IF(COUNT($A127)=0,"",IF(W127="","--",IF(W127="3E","3E",LOOKUP(W127/Y$2,{0,0.4,0.45,0.5,0.55,0.6,0.65,0.7,0.75,0.8,1},{0,2,2.25,2.5,2.75,3,3.25,3.5,3.75,4}))))</f>
        <v/>
      </c>
      <c r="Z127" s="3" t="str">
        <f>IF(COUNT($A127)=0,"",IF($A127&lt;&gt;DRAFT!$B129,"ERR",IF(DRAFT!CC129="3E","3E",IF(COUNT(DRAFT!BY129,DRAFT!CC129)&gt;0,DRAFT!CD129,""))))</f>
        <v/>
      </c>
      <c r="AA127" s="3" t="str">
        <f>IF(COUNT($A127)=0,"",IF(Z127="3E","3E",IF(Z127="","I",LOOKUP(Z127/AB$2,{0,0.4,0.45,0.5,0.55,0.6,0.65,0.7,0.75,0.8,1},{"F","D","C","C+","B-","B","B+","A-","A","A+"}))))</f>
        <v/>
      </c>
      <c r="AB127" s="2" t="str">
        <f>IF(COUNT($A127)=0,"",IF(Z127="","--",IF(Z127="3E","3E",LOOKUP(Z127/AB$2,{0,0.4,0.45,0.5,0.55,0.6,0.65,0.7,0.75,0.8,1},{0,2,2.25,2.5,2.75,3,3.25,3.5,3.75,4}))))</f>
        <v/>
      </c>
      <c r="AC127" s="3" t="str">
        <f>IF(COUNT($A127)=0,"",IF($A127&lt;&gt;DRAFT!$B129,"ERR",IF(DRAFT!CF129&gt;0,DRAFT!CF129,"")))</f>
        <v/>
      </c>
      <c r="AD127" s="3" t="str">
        <f>IF(COUNT($A127)=0,"",IF(AC127="3E","3E",IF(AC127="","I",LOOKUP(AC127/AE$2,{0,0.4,0.45,0.5,0.55,0.6,0.65,0.7,0.75,0.8,1},{"F","D","C","C+","B-","B","B+","A-","A","A+"}))))</f>
        <v/>
      </c>
      <c r="AE127" s="2" t="str">
        <f>IF(COUNT($A127)=0,"",IF(AC127="","--",IF(AC127="3E","3E",LOOKUP(AC127/AE$2,{0,0.4,0.45,0.5,0.55,0.6,0.65,0.7,0.75,0.8,1},{0,2,2.25,2.5,2.75,3,3.25,3.5,3.75,4}))))</f>
        <v/>
      </c>
      <c r="AF127" s="3" t="str">
        <f>IF($A127&lt;&gt;DRAFT!$B129,"ERR",IF(OR(COUNT($A127)=0,COUNT(DRAFT!CI129:CK129,DRAFT!CM129:CO129)=0),"",CEILING(SUM(DRAFT!CL129,DRAFT!CP129),1)))</f>
        <v/>
      </c>
      <c r="AG127" s="3" t="str">
        <f>IF(COUNT($A127)=0,"",IF(AF127="3E","3E",IF(AF127="","I",LOOKUP(AF127/AH$2,{0,0.4,0.45,0.5,0.55,0.6,0.65,0.7,0.75,0.8,1},{"F","D","C","C+","B-","B","B+","A-","A","A+"}))))</f>
        <v/>
      </c>
      <c r="AH127" s="2" t="str">
        <f>IF(COUNT($A127)=0,"",IF(AF127="","--",IF(AF127="3E","3E",LOOKUP(AF127/AH$2,{0,0.4,0.45,0.5,0.55,0.6,0.65,0.7,0.75,0.8,1},{0,2,2.25,2.5,2.75,3,3.25,3.5,3.75,4}))))</f>
        <v/>
      </c>
      <c r="AI127" s="11" t="str">
        <f>IF(OR(COUNT($A127)=0,COUNT(B127:AH127)=0),"",IF(COUNTIF(B127:AH127,"3E")&gt;0,"3E",IF(DRAFT!$A129="R",TRUNC(SUMPRODUCT(RGP,RCP)/TCP,3),TRUNC((SUMPRODUCT(--(IMDGP&gt;0)*IMDGP,IMCP)+CEILING(DRAFT!$CQ129*42,0.25))/TCP,3))))</f>
        <v/>
      </c>
      <c r="AJ127" s="3" t="str">
        <f>IF(OR(COUNT($A127)=0,COUNT(B127:AH127)=0),"",IF(COUNTIF(B127:AH127,"3E")&gt;0,"3E",IF(DRAFT!$A129="R",SUMPRODUCT(--(RGP&gt;=2),RCP),SUMPRODUCT(--(IMDGP&gt;0),--(IMGP=0),IMCP)+DRAFT!$CR129)))</f>
        <v/>
      </c>
      <c r="AK127" s="3" t="str">
        <f>IF(OR(COUNT($A127)=0,COUNT(B127:AH127)=0),"",IF(COUNTIF(B127:AJ127,"3E")&gt;0,"3E",IF(AND(DRAFT!$A129="IM",OR($AI127&gt;DRAFT!$CQ129,$AJ127&gt;DRAFT!$CR129)),"IMPROVED",IF(AND(DRAFT!$A129="IM",$AI127&lt;=DRAFT!$CQ129,$AJ127&lt;=DRAFT!$CR129),"NOT IMPROVED",IF(AND(AH127&gt;=2,AI127&gt;=2,AJ127&gt;=30),"PASS","FAIL")))))</f>
        <v/>
      </c>
      <c r="AL127" s="3" t="str">
        <f t="shared" si="2"/>
        <v/>
      </c>
      <c r="AM127" s="3" t="str">
        <f t="shared" si="3"/>
        <v/>
      </c>
    </row>
    <row r="128" spans="1:39" ht="18.95" customHeight="1" x14ac:dyDescent="0.25">
      <c r="A128" s="4" t="str">
        <f>IF(DRAFT!$B130="","",DRAFT!$B130)</f>
        <v/>
      </c>
      <c r="B128" s="3" t="str">
        <f>IF(COUNT($A128)=0,"",IF($A128&lt;&gt;DRAFT!$B130,"ERR",IF(DRAFT!I130="3E","3E",IF(COUNT(DRAFT!E130,DRAFT!I130)&gt;0,DRAFT!J130,""))))</f>
        <v/>
      </c>
      <c r="C128" s="3" t="str">
        <f>IF(COUNT($A128)=0,"",IF(B128="3E","3E",IF(B128="","I",LOOKUP(B128/D$2,{0,0.4,0.45,0.5,0.55,0.6,0.65,0.7,0.75,0.8,1},{"F","D","C","C+","B-","B","B+","A-","A","A+"}))))</f>
        <v/>
      </c>
      <c r="D128" s="2" t="str">
        <f>IF(COUNT($A128)=0,"",IF(B128="","--",IF(B128="3E","3E",LOOKUP(B128/D$2,{0,0.4,0.45,0.5,0.55,0.6,0.65,0.7,0.75,0.8,1},{0,2,2.25,2.5,2.75,3,3.25,3.5,3.75,4}))))</f>
        <v/>
      </c>
      <c r="E128" s="3" t="str">
        <f>IF(COUNT($A128)=0,"",IF($A128&lt;&gt;DRAFT!$B130,"ERR",IF(DRAFT!R130="3E","3E",IF(COUNT(DRAFT!N130,DRAFT!R130)&gt;0,DRAFT!S130,""))))</f>
        <v/>
      </c>
      <c r="F128" s="3" t="str">
        <f>IF(COUNT($A128)=0,"",IF(E128="3E","3E",IF(E128="","I",LOOKUP(E128/G$2,{0,0.4,0.45,0.5,0.55,0.6,0.65,0.7,0.75,0.8,1},{"F","D","C","C+","B-","B","B+","A-","A","A+"}))))</f>
        <v/>
      </c>
      <c r="G128" s="2" t="str">
        <f>IF(COUNT($A128)=0,"",IF(E128="","--",IF(E128="3E","3E",LOOKUP(E128/G$2,{0,0.4,0.45,0.5,0.55,0.6,0.65,0.7,0.75,0.8,1},{0,2,2.25,2.5,2.75,3,3.25,3.5,3.75,4}))))</f>
        <v/>
      </c>
      <c r="H128" s="3" t="str">
        <f>IF(COUNT($A128)=0,"",IF($A128&lt;&gt;DRAFT!$B130,"ERR",IF(DRAFT!AA130="3E","3E",IF(COUNT(DRAFT!W130,DRAFT!AA130)&gt;0,DRAFT!AB130,""))))</f>
        <v/>
      </c>
      <c r="I128" s="3" t="str">
        <f>IF(COUNT($A128)=0,"",IF(H128="3E","3E",IF(H128="","I",LOOKUP(H128/J$2,{0,0.4,0.45,0.5,0.55,0.6,0.65,0.7,0.75,0.8,1},{"F","D","C","C+","B-","B","B+","A-","A","A+"}))))</f>
        <v/>
      </c>
      <c r="J128" s="2" t="str">
        <f>IF(COUNT($A128)=0,"",IF(H128="","--",IF(H128="3E","3E",LOOKUP(H128/J$2,{0,0.4,0.45,0.5,0.55,0.6,0.65,0.7,0.75,0.8,1},{0,2,2.25,2.5,2.75,3,3.25,3.5,3.75,4}))))</f>
        <v/>
      </c>
      <c r="K128" s="3" t="str">
        <f>IF(COUNT($A128)=0,"",IF($A128&lt;&gt;DRAFT!$B130,"ERR",IF(DRAFT!AJ130="3E","3E",IF(COUNT(DRAFT!AF130,DRAFT!AJ130)&gt;0,DRAFT!AK130,""))))</f>
        <v/>
      </c>
      <c r="L128" s="3" t="str">
        <f>IF(COUNT($A128)=0,"",IF(K128="3E","3E",IF(K128="","I",LOOKUP(K128/M$2,{0,0.4,0.45,0.5,0.55,0.6,0.65,0.7,0.75,0.8,1},{"F","D","C","C+","B-","B","B+","A-","A","A+"}))))</f>
        <v/>
      </c>
      <c r="M128" s="2" t="str">
        <f>IF(COUNT($A128)=0,"",IF(K128="","--",IF(K128="3E","3E",LOOKUP(K128/M$2,{0,0.4,0.45,0.5,0.55,0.6,0.65,0.7,0.75,0.8,1},{0,2,2.25,2.5,2.75,3,3.25,3.5,3.75,4}))))</f>
        <v/>
      </c>
      <c r="N128" s="3" t="str">
        <f>IF(COUNT($A128)=0,"",IF($A128&lt;&gt;DRAFT!$B130,"ERR",IF(DRAFT!AS130="3E","3E",IF(COUNT(DRAFT!AO130,DRAFT!AS130)&gt;0,DRAFT!AT130,""))))</f>
        <v/>
      </c>
      <c r="O128" s="3" t="str">
        <f>IF(COUNT($A128)=0,"",IF(N128="3E","3E",IF(N128="","I",LOOKUP(N128/P$2,{0,0.4,0.45,0.5,0.55,0.6,0.65,0.7,0.75,0.8,1},{"F","D","C","C+","B-","B","B+","A-","A","A+"}))))</f>
        <v/>
      </c>
      <c r="P128" s="2" t="str">
        <f>IF(COUNT($A128)=0,"",IF(N128="","--",IF(N128="3E","3E",LOOKUP(N128/P$2,{0,0.4,0.45,0.5,0.55,0.6,0.65,0.7,0.75,0.8,1},{0,2,2.25,2.5,2.75,3,3.25,3.5,3.75,4}))))</f>
        <v/>
      </c>
      <c r="Q128" s="3" t="str">
        <f>IF(COUNT($A128)=0,"",IF($A128&lt;&gt;DRAFT!$B130,"ERR",IF(DRAFT!BB130="3E","3E",IF(COUNT(DRAFT!AX130,DRAFT!BB130)&gt;0,DRAFT!BC130,""))))</f>
        <v/>
      </c>
      <c r="R128" s="3" t="str">
        <f>IF(COUNT($A128)=0,"",IF(Q128="3E","3E",IF(Q128="","I",LOOKUP(Q128/S$2,{0,0.4,0.45,0.5,0.55,0.6,0.65,0.7,0.75,0.8,1},{"F","D","C","C+","B-","B","B+","A-","A","A+"}))))</f>
        <v/>
      </c>
      <c r="S128" s="2" t="str">
        <f>IF(COUNT($A128)=0,"",IF(Q128="","--",IF(Q128="3E","3E",LOOKUP(Q128/S$2,{0,0.4,0.45,0.5,0.55,0.6,0.65,0.7,0.75,0.8,1},{0,2,2.25,2.5,2.75,3,3.25,3.5,3.75,4}))))</f>
        <v/>
      </c>
      <c r="T128" s="3" t="str">
        <f>IF(COUNT($A128)=0,"",IF($A128&lt;&gt;DRAFT!$B130,"ERR",IF(DRAFT!BK130="3E","3E",IF(COUNT(DRAFT!BG130,DRAFT!BK130)&gt;0,DRAFT!BL130,""))))</f>
        <v/>
      </c>
      <c r="U128" s="3" t="str">
        <f>IF(COUNT($A128)=0,"",IF(T128="3E","3E",IF(T128="","I",LOOKUP(T128/V$2,{0,0.4,0.45,0.5,0.55,0.6,0.65,0.7,0.75,0.8,1},{"F","D","C","C+","B-","B","B+","A-","A","A+"}))))</f>
        <v/>
      </c>
      <c r="V128" s="2" t="str">
        <f>IF(COUNT($A128)=0,"",IF(T128="","--",IF(T128="3E","3E",LOOKUP(T128/V$2,{0,0.4,0.45,0.5,0.55,0.6,0.65,0.7,0.75,0.8,1},{0,2,2.25,2.5,2.75,3,3.25,3.5,3.75,4}))))</f>
        <v/>
      </c>
      <c r="W128" s="3" t="str">
        <f>IF(COUNT($A128)=0,"",IF($A128&lt;&gt;DRAFT!$B130,"ERR",IF(DRAFT!BT130="3E","3E",IF(COUNT(DRAFT!BP130,DRAFT!BT130)&gt;0,DRAFT!BU130,""))))</f>
        <v/>
      </c>
      <c r="X128" s="3" t="str">
        <f>IF(COUNT($A128)=0,"",IF(W128="3E","3E",IF(W128="","I",LOOKUP(W128/Y$2,{0,0.4,0.45,0.5,0.55,0.6,0.65,0.7,0.75,0.8,1},{"F","D","C","C+","B-","B","B+","A-","A","A+"}))))</f>
        <v/>
      </c>
      <c r="Y128" s="2" t="str">
        <f>IF(COUNT($A128)=0,"",IF(W128="","--",IF(W128="3E","3E",LOOKUP(W128/Y$2,{0,0.4,0.45,0.5,0.55,0.6,0.65,0.7,0.75,0.8,1},{0,2,2.25,2.5,2.75,3,3.25,3.5,3.75,4}))))</f>
        <v/>
      </c>
      <c r="Z128" s="3" t="str">
        <f>IF(COUNT($A128)=0,"",IF($A128&lt;&gt;DRAFT!$B130,"ERR",IF(DRAFT!CC130="3E","3E",IF(COUNT(DRAFT!BY130,DRAFT!CC130)&gt;0,DRAFT!CD130,""))))</f>
        <v/>
      </c>
      <c r="AA128" s="3" t="str">
        <f>IF(COUNT($A128)=0,"",IF(Z128="3E","3E",IF(Z128="","I",LOOKUP(Z128/AB$2,{0,0.4,0.45,0.5,0.55,0.6,0.65,0.7,0.75,0.8,1},{"F","D","C","C+","B-","B","B+","A-","A","A+"}))))</f>
        <v/>
      </c>
      <c r="AB128" s="2" t="str">
        <f>IF(COUNT($A128)=0,"",IF(Z128="","--",IF(Z128="3E","3E",LOOKUP(Z128/AB$2,{0,0.4,0.45,0.5,0.55,0.6,0.65,0.7,0.75,0.8,1},{0,2,2.25,2.5,2.75,3,3.25,3.5,3.75,4}))))</f>
        <v/>
      </c>
      <c r="AC128" s="3" t="str">
        <f>IF(COUNT($A128)=0,"",IF($A128&lt;&gt;DRAFT!$B130,"ERR",IF(DRAFT!CF130&gt;0,DRAFT!CF130,"")))</f>
        <v/>
      </c>
      <c r="AD128" s="3" t="str">
        <f>IF(COUNT($A128)=0,"",IF(AC128="3E","3E",IF(AC128="","I",LOOKUP(AC128/AE$2,{0,0.4,0.45,0.5,0.55,0.6,0.65,0.7,0.75,0.8,1},{"F","D","C","C+","B-","B","B+","A-","A","A+"}))))</f>
        <v/>
      </c>
      <c r="AE128" s="2" t="str">
        <f>IF(COUNT($A128)=0,"",IF(AC128="","--",IF(AC128="3E","3E",LOOKUP(AC128/AE$2,{0,0.4,0.45,0.5,0.55,0.6,0.65,0.7,0.75,0.8,1},{0,2,2.25,2.5,2.75,3,3.25,3.5,3.75,4}))))</f>
        <v/>
      </c>
      <c r="AF128" s="3" t="str">
        <f>IF($A128&lt;&gt;DRAFT!$B130,"ERR",IF(OR(COUNT($A128)=0,COUNT(DRAFT!CI130:CK130,DRAFT!CM130:CO130)=0),"",CEILING(SUM(DRAFT!CL130,DRAFT!CP130),1)))</f>
        <v/>
      </c>
      <c r="AG128" s="3" t="str">
        <f>IF(COUNT($A128)=0,"",IF(AF128="3E","3E",IF(AF128="","I",LOOKUP(AF128/AH$2,{0,0.4,0.45,0.5,0.55,0.6,0.65,0.7,0.75,0.8,1},{"F","D","C","C+","B-","B","B+","A-","A","A+"}))))</f>
        <v/>
      </c>
      <c r="AH128" s="2" t="str">
        <f>IF(COUNT($A128)=0,"",IF(AF128="","--",IF(AF128="3E","3E",LOOKUP(AF128/AH$2,{0,0.4,0.45,0.5,0.55,0.6,0.65,0.7,0.75,0.8,1},{0,2,2.25,2.5,2.75,3,3.25,3.5,3.75,4}))))</f>
        <v/>
      </c>
      <c r="AI128" s="11" t="str">
        <f>IF(OR(COUNT($A128)=0,COUNT(B128:AH128)=0),"",IF(COUNTIF(B128:AH128,"3E")&gt;0,"3E",IF(DRAFT!$A130="R",TRUNC(SUMPRODUCT(RGP,RCP)/TCP,3),TRUNC((SUMPRODUCT(--(IMDGP&gt;0)*IMDGP,IMCP)+CEILING(DRAFT!$CQ130*42,0.25))/TCP,3))))</f>
        <v/>
      </c>
      <c r="AJ128" s="3" t="str">
        <f>IF(OR(COUNT($A128)=0,COUNT(B128:AH128)=0),"",IF(COUNTIF(B128:AH128,"3E")&gt;0,"3E",IF(DRAFT!$A130="R",SUMPRODUCT(--(RGP&gt;=2),RCP),SUMPRODUCT(--(IMDGP&gt;0),--(IMGP=0),IMCP)+DRAFT!$CR130)))</f>
        <v/>
      </c>
      <c r="AK128" s="3" t="str">
        <f>IF(OR(COUNT($A128)=0,COUNT(B128:AH128)=0),"",IF(COUNTIF(B128:AJ128,"3E")&gt;0,"3E",IF(AND(DRAFT!$A130="IM",OR($AI128&gt;DRAFT!$CQ130,$AJ128&gt;DRAFT!$CR130)),"IMPROVED",IF(AND(DRAFT!$A130="IM",$AI128&lt;=DRAFT!$CQ130,$AJ128&lt;=DRAFT!$CR130),"NOT IMPROVED",IF(AND(AH128&gt;=2,AI128&gt;=2,AJ128&gt;=30),"PASS","FAIL")))))</f>
        <v/>
      </c>
      <c r="AL128" s="3" t="str">
        <f t="shared" si="2"/>
        <v/>
      </c>
      <c r="AM128" s="3" t="str">
        <f t="shared" si="3"/>
        <v/>
      </c>
    </row>
    <row r="129" spans="1:40" ht="18.95" customHeight="1" x14ac:dyDescent="0.25">
      <c r="A129" s="4" t="str">
        <f>IF(DRAFT!$B131="","",DRAFT!$B131)</f>
        <v/>
      </c>
      <c r="B129" s="3" t="str">
        <f>IF(COUNT($A129)=0,"",IF($A129&lt;&gt;DRAFT!$B131,"ERR",IF(DRAFT!I131="3E","3E",IF(COUNT(DRAFT!E131,DRAFT!I131)&gt;0,DRAFT!J131,""))))</f>
        <v/>
      </c>
      <c r="C129" s="3" t="str">
        <f>IF(COUNT($A129)=0,"",IF(B129="3E","3E",IF(B129="","I",LOOKUP(B129/D$2,{0,0.4,0.45,0.5,0.55,0.6,0.65,0.7,0.75,0.8,1},{"F","D","C","C+","B-","B","B+","A-","A","A+"}))))</f>
        <v/>
      </c>
      <c r="D129" s="2" t="str">
        <f>IF(COUNT($A129)=0,"",IF(B129="","--",IF(B129="3E","3E",LOOKUP(B129/D$2,{0,0.4,0.45,0.5,0.55,0.6,0.65,0.7,0.75,0.8,1},{0,2,2.25,2.5,2.75,3,3.25,3.5,3.75,4}))))</f>
        <v/>
      </c>
      <c r="E129" s="3" t="str">
        <f>IF(COUNT($A129)=0,"",IF($A129&lt;&gt;DRAFT!$B131,"ERR",IF(DRAFT!R131="3E","3E",IF(COUNT(DRAFT!N131,DRAFT!R131)&gt;0,DRAFT!S131,""))))</f>
        <v/>
      </c>
      <c r="F129" s="3" t="str">
        <f>IF(COUNT($A129)=0,"",IF(E129="3E","3E",IF(E129="","I",LOOKUP(E129/G$2,{0,0.4,0.45,0.5,0.55,0.6,0.65,0.7,0.75,0.8,1},{"F","D","C","C+","B-","B","B+","A-","A","A+"}))))</f>
        <v/>
      </c>
      <c r="G129" s="2" t="str">
        <f>IF(COUNT($A129)=0,"",IF(E129="","--",IF(E129="3E","3E",LOOKUP(E129/G$2,{0,0.4,0.45,0.5,0.55,0.6,0.65,0.7,0.75,0.8,1},{0,2,2.25,2.5,2.75,3,3.25,3.5,3.75,4}))))</f>
        <v/>
      </c>
      <c r="H129" s="3" t="str">
        <f>IF(COUNT($A129)=0,"",IF($A129&lt;&gt;DRAFT!$B131,"ERR",IF(DRAFT!AA131="3E","3E",IF(COUNT(DRAFT!W131,DRAFT!AA131)&gt;0,DRAFT!AB131,""))))</f>
        <v/>
      </c>
      <c r="I129" s="3" t="str">
        <f>IF(COUNT($A129)=0,"",IF(H129="3E","3E",IF(H129="","I",LOOKUP(H129/J$2,{0,0.4,0.45,0.5,0.55,0.6,0.65,0.7,0.75,0.8,1},{"F","D","C","C+","B-","B","B+","A-","A","A+"}))))</f>
        <v/>
      </c>
      <c r="J129" s="2" t="str">
        <f>IF(COUNT($A129)=0,"",IF(H129="","--",IF(H129="3E","3E",LOOKUP(H129/J$2,{0,0.4,0.45,0.5,0.55,0.6,0.65,0.7,0.75,0.8,1},{0,2,2.25,2.5,2.75,3,3.25,3.5,3.75,4}))))</f>
        <v/>
      </c>
      <c r="K129" s="3" t="str">
        <f>IF(COUNT($A129)=0,"",IF($A129&lt;&gt;DRAFT!$B131,"ERR",IF(DRAFT!AJ131="3E","3E",IF(COUNT(DRAFT!AF131,DRAFT!AJ131)&gt;0,DRAFT!AK131,""))))</f>
        <v/>
      </c>
      <c r="L129" s="3" t="str">
        <f>IF(COUNT($A129)=0,"",IF(K129="3E","3E",IF(K129="","I",LOOKUP(K129/M$2,{0,0.4,0.45,0.5,0.55,0.6,0.65,0.7,0.75,0.8,1},{"F","D","C","C+","B-","B","B+","A-","A","A+"}))))</f>
        <v/>
      </c>
      <c r="M129" s="2" t="str">
        <f>IF(COUNT($A129)=0,"",IF(K129="","--",IF(K129="3E","3E",LOOKUP(K129/M$2,{0,0.4,0.45,0.5,0.55,0.6,0.65,0.7,0.75,0.8,1},{0,2,2.25,2.5,2.75,3,3.25,3.5,3.75,4}))))</f>
        <v/>
      </c>
      <c r="N129" s="3" t="str">
        <f>IF(COUNT($A129)=0,"",IF($A129&lt;&gt;DRAFT!$B131,"ERR",IF(DRAFT!AS131="3E","3E",IF(COUNT(DRAFT!AO131,DRAFT!AS131)&gt;0,DRAFT!AT131,""))))</f>
        <v/>
      </c>
      <c r="O129" s="3" t="str">
        <f>IF(COUNT($A129)=0,"",IF(N129="3E","3E",IF(N129="","I",LOOKUP(N129/P$2,{0,0.4,0.45,0.5,0.55,0.6,0.65,0.7,0.75,0.8,1},{"F","D","C","C+","B-","B","B+","A-","A","A+"}))))</f>
        <v/>
      </c>
      <c r="P129" s="2" t="str">
        <f>IF(COUNT($A129)=0,"",IF(N129="","--",IF(N129="3E","3E",LOOKUP(N129/P$2,{0,0.4,0.45,0.5,0.55,0.6,0.65,0.7,0.75,0.8,1},{0,2,2.25,2.5,2.75,3,3.25,3.5,3.75,4}))))</f>
        <v/>
      </c>
      <c r="Q129" s="3" t="str">
        <f>IF(COUNT($A129)=0,"",IF($A129&lt;&gt;DRAFT!$B131,"ERR",IF(DRAFT!BB131="3E","3E",IF(COUNT(DRAFT!AX131,DRAFT!BB131)&gt;0,DRAFT!BC131,""))))</f>
        <v/>
      </c>
      <c r="R129" s="3" t="str">
        <f>IF(COUNT($A129)=0,"",IF(Q129="3E","3E",IF(Q129="","I",LOOKUP(Q129/S$2,{0,0.4,0.45,0.5,0.55,0.6,0.65,0.7,0.75,0.8,1},{"F","D","C","C+","B-","B","B+","A-","A","A+"}))))</f>
        <v/>
      </c>
      <c r="S129" s="2" t="str">
        <f>IF(COUNT($A129)=0,"",IF(Q129="","--",IF(Q129="3E","3E",LOOKUP(Q129/S$2,{0,0.4,0.45,0.5,0.55,0.6,0.65,0.7,0.75,0.8,1},{0,2,2.25,2.5,2.75,3,3.25,3.5,3.75,4}))))</f>
        <v/>
      </c>
      <c r="T129" s="3" t="str">
        <f>IF(COUNT($A129)=0,"",IF($A129&lt;&gt;DRAFT!$B131,"ERR",IF(DRAFT!BK131="3E","3E",IF(COUNT(DRAFT!BG131,DRAFT!BK131)&gt;0,DRAFT!BL131,""))))</f>
        <v/>
      </c>
      <c r="U129" s="3" t="str">
        <f>IF(COUNT($A129)=0,"",IF(T129="3E","3E",IF(T129="","I",LOOKUP(T129/V$2,{0,0.4,0.45,0.5,0.55,0.6,0.65,0.7,0.75,0.8,1},{"F","D","C","C+","B-","B","B+","A-","A","A+"}))))</f>
        <v/>
      </c>
      <c r="V129" s="2" t="str">
        <f>IF(COUNT($A129)=0,"",IF(T129="","--",IF(T129="3E","3E",LOOKUP(T129/V$2,{0,0.4,0.45,0.5,0.55,0.6,0.65,0.7,0.75,0.8,1},{0,2,2.25,2.5,2.75,3,3.25,3.5,3.75,4}))))</f>
        <v/>
      </c>
      <c r="W129" s="3" t="str">
        <f>IF(COUNT($A129)=0,"",IF($A129&lt;&gt;DRAFT!$B131,"ERR",IF(DRAFT!BT131="3E","3E",IF(COUNT(DRAFT!BP131,DRAFT!BT131)&gt;0,DRAFT!BU131,""))))</f>
        <v/>
      </c>
      <c r="X129" s="3" t="str">
        <f>IF(COUNT($A129)=0,"",IF(W129="3E","3E",IF(W129="","I",LOOKUP(W129/Y$2,{0,0.4,0.45,0.5,0.55,0.6,0.65,0.7,0.75,0.8,1},{"F","D","C","C+","B-","B","B+","A-","A","A+"}))))</f>
        <v/>
      </c>
      <c r="Y129" s="2" t="str">
        <f>IF(COUNT($A129)=0,"",IF(W129="","--",IF(W129="3E","3E",LOOKUP(W129/Y$2,{0,0.4,0.45,0.5,0.55,0.6,0.65,0.7,0.75,0.8,1},{0,2,2.25,2.5,2.75,3,3.25,3.5,3.75,4}))))</f>
        <v/>
      </c>
      <c r="Z129" s="3" t="str">
        <f>IF(COUNT($A129)=0,"",IF($A129&lt;&gt;DRAFT!$B131,"ERR",IF(DRAFT!CC131="3E","3E",IF(COUNT(DRAFT!BY131,DRAFT!CC131)&gt;0,DRAFT!CD131,""))))</f>
        <v/>
      </c>
      <c r="AA129" s="3" t="str">
        <f>IF(COUNT($A129)=0,"",IF(Z129="3E","3E",IF(Z129="","I",LOOKUP(Z129/AB$2,{0,0.4,0.45,0.5,0.55,0.6,0.65,0.7,0.75,0.8,1},{"F","D","C","C+","B-","B","B+","A-","A","A+"}))))</f>
        <v/>
      </c>
      <c r="AB129" s="2" t="str">
        <f>IF(COUNT($A129)=0,"",IF(Z129="","--",IF(Z129="3E","3E",LOOKUP(Z129/AB$2,{0,0.4,0.45,0.5,0.55,0.6,0.65,0.7,0.75,0.8,1},{0,2,2.25,2.5,2.75,3,3.25,3.5,3.75,4}))))</f>
        <v/>
      </c>
      <c r="AC129" s="3" t="str">
        <f>IF(COUNT($A129)=0,"",IF($A129&lt;&gt;DRAFT!$B131,"ERR",IF(DRAFT!CF131&gt;0,DRAFT!CF131,"")))</f>
        <v/>
      </c>
      <c r="AD129" s="3" t="str">
        <f>IF(COUNT($A129)=0,"",IF(AC129="3E","3E",IF(AC129="","I",LOOKUP(AC129/AE$2,{0,0.4,0.45,0.5,0.55,0.6,0.65,0.7,0.75,0.8,1},{"F","D","C","C+","B-","B","B+","A-","A","A+"}))))</f>
        <v/>
      </c>
      <c r="AE129" s="2" t="str">
        <f>IF(COUNT($A129)=0,"",IF(AC129="","--",IF(AC129="3E","3E",LOOKUP(AC129/AE$2,{0,0.4,0.45,0.5,0.55,0.6,0.65,0.7,0.75,0.8,1},{0,2,2.25,2.5,2.75,3,3.25,3.5,3.75,4}))))</f>
        <v/>
      </c>
      <c r="AF129" s="3" t="str">
        <f>IF($A129&lt;&gt;DRAFT!$B131,"ERR",IF(OR(COUNT($A129)=0,COUNT(DRAFT!CI131:CK131,DRAFT!CM131:CO131)=0),"",CEILING(SUM(DRAFT!CL131,DRAFT!CP131),1)))</f>
        <v/>
      </c>
      <c r="AG129" s="3" t="str">
        <f>IF(COUNT($A129)=0,"",IF(AF129="3E","3E",IF(AF129="","I",LOOKUP(AF129/AH$2,{0,0.4,0.45,0.5,0.55,0.6,0.65,0.7,0.75,0.8,1},{"F","D","C","C+","B-","B","B+","A-","A","A+"}))))</f>
        <v/>
      </c>
      <c r="AH129" s="2" t="str">
        <f>IF(COUNT($A129)=0,"",IF(AF129="","--",IF(AF129="3E","3E",LOOKUP(AF129/AH$2,{0,0.4,0.45,0.5,0.55,0.6,0.65,0.7,0.75,0.8,1},{0,2,2.25,2.5,2.75,3,3.25,3.5,3.75,4}))))</f>
        <v/>
      </c>
      <c r="AI129" s="11" t="str">
        <f>IF(OR(COUNT($A129)=0,COUNT(B129:AH129)=0),"",IF(COUNTIF(B129:AH129,"3E")&gt;0,"3E",IF(DRAFT!$A131="R",TRUNC(SUMPRODUCT(RGP,RCP)/TCP,3),TRUNC((SUMPRODUCT(--(IMDGP&gt;0)*IMDGP,IMCP)+CEILING(DRAFT!$CQ131*42,0.25))/TCP,3))))</f>
        <v/>
      </c>
      <c r="AJ129" s="3" t="str">
        <f>IF(OR(COUNT($A129)=0,COUNT(B129:AH129)=0),"",IF(COUNTIF(B129:AH129,"3E")&gt;0,"3E",IF(DRAFT!$A131="R",SUMPRODUCT(--(RGP&gt;=2),RCP),SUMPRODUCT(--(IMDGP&gt;0),--(IMGP=0),IMCP)+DRAFT!$CR131)))</f>
        <v/>
      </c>
      <c r="AK129" s="3" t="str">
        <f>IF(OR(COUNT($A129)=0,COUNT(B129:AH129)=0),"",IF(COUNTIF(B129:AJ129,"3E")&gt;0,"3E",IF(AND(DRAFT!$A131="IM",OR($AI129&gt;DRAFT!$CQ131,$AJ129&gt;DRAFT!$CR131)),"IMPROVED",IF(AND(DRAFT!$A131="IM",$AI129&lt;=DRAFT!$CQ131,$AJ129&lt;=DRAFT!$CR131),"NOT IMPROVED",IF(AND(AH129&gt;=2,AI129&gt;=2,AJ129&gt;=30),"PASS","FAIL")))))</f>
        <v/>
      </c>
      <c r="AL129" s="3" t="str">
        <f t="shared" si="2"/>
        <v/>
      </c>
      <c r="AM129" s="3" t="str">
        <f t="shared" si="3"/>
        <v/>
      </c>
    </row>
    <row r="130" spans="1:40" ht="18.95" customHeight="1" x14ac:dyDescent="0.25">
      <c r="A130" s="4" t="str">
        <f>IF(DRAFT!$B132="","",DRAFT!$B132)</f>
        <v/>
      </c>
      <c r="B130" s="3" t="str">
        <f>IF(COUNT($A130)=0,"",IF($A130&lt;&gt;DRAFT!$B132,"ERR",IF(DRAFT!I132="3E","3E",IF(COUNT(DRAFT!E132,DRAFT!I132)&gt;0,DRAFT!J132,""))))</f>
        <v/>
      </c>
      <c r="C130" s="3" t="str">
        <f>IF(COUNT($A130)=0,"",IF(B130="3E","3E",IF(B130="","I",LOOKUP(B130/D$2,{0,0.4,0.45,0.5,0.55,0.6,0.65,0.7,0.75,0.8,1},{"F","D","C","C+","B-","B","B+","A-","A","A+"}))))</f>
        <v/>
      </c>
      <c r="D130" s="2" t="str">
        <f>IF(COUNT($A130)=0,"",IF(B130="","--",IF(B130="3E","3E",LOOKUP(B130/D$2,{0,0.4,0.45,0.5,0.55,0.6,0.65,0.7,0.75,0.8,1},{0,2,2.25,2.5,2.75,3,3.25,3.5,3.75,4}))))</f>
        <v/>
      </c>
      <c r="E130" s="3" t="str">
        <f>IF(COUNT($A130)=0,"",IF($A130&lt;&gt;DRAFT!$B132,"ERR",IF(DRAFT!R132="3E","3E",IF(COUNT(DRAFT!N132,DRAFT!R132)&gt;0,DRAFT!S132,""))))</f>
        <v/>
      </c>
      <c r="F130" s="3" t="str">
        <f>IF(COUNT($A130)=0,"",IF(E130="3E","3E",IF(E130="","I",LOOKUP(E130/G$2,{0,0.4,0.45,0.5,0.55,0.6,0.65,0.7,0.75,0.8,1},{"F","D","C","C+","B-","B","B+","A-","A","A+"}))))</f>
        <v/>
      </c>
      <c r="G130" s="2" t="str">
        <f>IF(COUNT($A130)=0,"",IF(E130="","--",IF(E130="3E","3E",LOOKUP(E130/G$2,{0,0.4,0.45,0.5,0.55,0.6,0.65,0.7,0.75,0.8,1},{0,2,2.25,2.5,2.75,3,3.25,3.5,3.75,4}))))</f>
        <v/>
      </c>
      <c r="H130" s="3" t="str">
        <f>IF(COUNT($A130)=0,"",IF($A130&lt;&gt;DRAFT!$B132,"ERR",IF(DRAFT!AA132="3E","3E",IF(COUNT(DRAFT!W132,DRAFT!AA132)&gt;0,DRAFT!AB132,""))))</f>
        <v/>
      </c>
      <c r="I130" s="3" t="str">
        <f>IF(COUNT($A130)=0,"",IF(H130="3E","3E",IF(H130="","I",LOOKUP(H130/J$2,{0,0.4,0.45,0.5,0.55,0.6,0.65,0.7,0.75,0.8,1},{"F","D","C","C+","B-","B","B+","A-","A","A+"}))))</f>
        <v/>
      </c>
      <c r="J130" s="2" t="str">
        <f>IF(COUNT($A130)=0,"",IF(H130="","--",IF(H130="3E","3E",LOOKUP(H130/J$2,{0,0.4,0.45,0.5,0.55,0.6,0.65,0.7,0.75,0.8,1},{0,2,2.25,2.5,2.75,3,3.25,3.5,3.75,4}))))</f>
        <v/>
      </c>
      <c r="K130" s="3" t="str">
        <f>IF(COUNT($A130)=0,"",IF($A130&lt;&gt;DRAFT!$B132,"ERR",IF(DRAFT!AJ132="3E","3E",IF(COUNT(DRAFT!AF132,DRAFT!AJ132)&gt;0,DRAFT!AK132,""))))</f>
        <v/>
      </c>
      <c r="L130" s="3" t="str">
        <f>IF(COUNT($A130)=0,"",IF(K130="3E","3E",IF(K130="","I",LOOKUP(K130/M$2,{0,0.4,0.45,0.5,0.55,0.6,0.65,0.7,0.75,0.8,1},{"F","D","C","C+","B-","B","B+","A-","A","A+"}))))</f>
        <v/>
      </c>
      <c r="M130" s="2" t="str">
        <f>IF(COUNT($A130)=0,"",IF(K130="","--",IF(K130="3E","3E",LOOKUP(K130/M$2,{0,0.4,0.45,0.5,0.55,0.6,0.65,0.7,0.75,0.8,1},{0,2,2.25,2.5,2.75,3,3.25,3.5,3.75,4}))))</f>
        <v/>
      </c>
      <c r="N130" s="3" t="str">
        <f>IF(COUNT($A130)=0,"",IF($A130&lt;&gt;DRAFT!$B132,"ERR",IF(DRAFT!AS132="3E","3E",IF(COUNT(DRAFT!AO132,DRAFT!AS132)&gt;0,DRAFT!AT132,""))))</f>
        <v/>
      </c>
      <c r="O130" s="3" t="str">
        <f>IF(COUNT($A130)=0,"",IF(N130="3E","3E",IF(N130="","I",LOOKUP(N130/P$2,{0,0.4,0.45,0.5,0.55,0.6,0.65,0.7,0.75,0.8,1},{"F","D","C","C+","B-","B","B+","A-","A","A+"}))))</f>
        <v/>
      </c>
      <c r="P130" s="2" t="str">
        <f>IF(COUNT($A130)=0,"",IF(N130="","--",IF(N130="3E","3E",LOOKUP(N130/P$2,{0,0.4,0.45,0.5,0.55,0.6,0.65,0.7,0.75,0.8,1},{0,2,2.25,2.5,2.75,3,3.25,3.5,3.75,4}))))</f>
        <v/>
      </c>
      <c r="Q130" s="3" t="str">
        <f>IF(COUNT($A130)=0,"",IF($A130&lt;&gt;DRAFT!$B132,"ERR",IF(DRAFT!BB132="3E","3E",IF(COUNT(DRAFT!AX132,DRAFT!BB132)&gt;0,DRAFT!BC132,""))))</f>
        <v/>
      </c>
      <c r="R130" s="3" t="str">
        <f>IF(COUNT($A130)=0,"",IF(Q130="3E","3E",IF(Q130="","I",LOOKUP(Q130/S$2,{0,0.4,0.45,0.5,0.55,0.6,0.65,0.7,0.75,0.8,1},{"F","D","C","C+","B-","B","B+","A-","A","A+"}))))</f>
        <v/>
      </c>
      <c r="S130" s="2" t="str">
        <f>IF(COUNT($A130)=0,"",IF(Q130="","--",IF(Q130="3E","3E",LOOKUP(Q130/S$2,{0,0.4,0.45,0.5,0.55,0.6,0.65,0.7,0.75,0.8,1},{0,2,2.25,2.5,2.75,3,3.25,3.5,3.75,4}))))</f>
        <v/>
      </c>
      <c r="T130" s="3" t="str">
        <f>IF(COUNT($A130)=0,"",IF($A130&lt;&gt;DRAFT!$B132,"ERR",IF(DRAFT!BK132="3E","3E",IF(COUNT(DRAFT!BG132,DRAFT!BK132)&gt;0,DRAFT!BL132,""))))</f>
        <v/>
      </c>
      <c r="U130" s="3" t="str">
        <f>IF(COUNT($A130)=0,"",IF(T130="3E","3E",IF(T130="","I",LOOKUP(T130/V$2,{0,0.4,0.45,0.5,0.55,0.6,0.65,0.7,0.75,0.8,1},{"F","D","C","C+","B-","B","B+","A-","A","A+"}))))</f>
        <v/>
      </c>
      <c r="V130" s="2" t="str">
        <f>IF(COUNT($A130)=0,"",IF(T130="","--",IF(T130="3E","3E",LOOKUP(T130/V$2,{0,0.4,0.45,0.5,0.55,0.6,0.65,0.7,0.75,0.8,1},{0,2,2.25,2.5,2.75,3,3.25,3.5,3.75,4}))))</f>
        <v/>
      </c>
      <c r="W130" s="3" t="str">
        <f>IF(COUNT($A130)=0,"",IF($A130&lt;&gt;DRAFT!$B132,"ERR",IF(DRAFT!BT132="3E","3E",IF(COUNT(DRAFT!BP132,DRAFT!BT132)&gt;0,DRAFT!BU132,""))))</f>
        <v/>
      </c>
      <c r="X130" s="3" t="str">
        <f>IF(COUNT($A130)=0,"",IF(W130="3E","3E",IF(W130="","I",LOOKUP(W130/Y$2,{0,0.4,0.45,0.5,0.55,0.6,0.65,0.7,0.75,0.8,1},{"F","D","C","C+","B-","B","B+","A-","A","A+"}))))</f>
        <v/>
      </c>
      <c r="Y130" s="2" t="str">
        <f>IF(COUNT($A130)=0,"",IF(W130="","--",IF(W130="3E","3E",LOOKUP(W130/Y$2,{0,0.4,0.45,0.5,0.55,0.6,0.65,0.7,0.75,0.8,1},{0,2,2.25,2.5,2.75,3,3.25,3.5,3.75,4}))))</f>
        <v/>
      </c>
      <c r="Z130" s="3" t="str">
        <f>IF(COUNT($A130)=0,"",IF($A130&lt;&gt;DRAFT!$B132,"ERR",IF(DRAFT!CC132="3E","3E",IF(COUNT(DRAFT!BY132,DRAFT!CC132)&gt;0,DRAFT!CD132,""))))</f>
        <v/>
      </c>
      <c r="AA130" s="3" t="str">
        <f>IF(COUNT($A130)=0,"",IF(Z130="3E","3E",IF(Z130="","I",LOOKUP(Z130/AB$2,{0,0.4,0.45,0.5,0.55,0.6,0.65,0.7,0.75,0.8,1},{"F","D","C","C+","B-","B","B+","A-","A","A+"}))))</f>
        <v/>
      </c>
      <c r="AB130" s="2" t="str">
        <f>IF(COUNT($A130)=0,"",IF(Z130="","--",IF(Z130="3E","3E",LOOKUP(Z130/AB$2,{0,0.4,0.45,0.5,0.55,0.6,0.65,0.7,0.75,0.8,1},{0,2,2.25,2.5,2.75,3,3.25,3.5,3.75,4}))))</f>
        <v/>
      </c>
      <c r="AC130" s="3" t="str">
        <f>IF(COUNT($A130)=0,"",IF($A130&lt;&gt;DRAFT!$B132,"ERR",IF(DRAFT!CF132&gt;0,DRAFT!CF132,"")))</f>
        <v/>
      </c>
      <c r="AD130" s="3" t="str">
        <f>IF(COUNT($A130)=0,"",IF(AC130="3E","3E",IF(AC130="","I",LOOKUP(AC130/AE$2,{0,0.4,0.45,0.5,0.55,0.6,0.65,0.7,0.75,0.8,1},{"F","D","C","C+","B-","B","B+","A-","A","A+"}))))</f>
        <v/>
      </c>
      <c r="AE130" s="2" t="str">
        <f>IF(COUNT($A130)=0,"",IF(AC130="","--",IF(AC130="3E","3E",LOOKUP(AC130/AE$2,{0,0.4,0.45,0.5,0.55,0.6,0.65,0.7,0.75,0.8,1},{0,2,2.25,2.5,2.75,3,3.25,3.5,3.75,4}))))</f>
        <v/>
      </c>
      <c r="AF130" s="3" t="str">
        <f>IF($A130&lt;&gt;DRAFT!$B132,"ERR",IF(OR(COUNT($A130)=0,COUNT(DRAFT!CI132:CK132,DRAFT!CM132:CO132)=0),"",CEILING(SUM(DRAFT!CL132,DRAFT!CP132),1)))</f>
        <v/>
      </c>
      <c r="AG130" s="3" t="str">
        <f>IF(COUNT($A130)=0,"",IF(AF130="3E","3E",IF(AF130="","I",LOOKUP(AF130/AH$2,{0,0.4,0.45,0.5,0.55,0.6,0.65,0.7,0.75,0.8,1},{"F","D","C","C+","B-","B","B+","A-","A","A+"}))))</f>
        <v/>
      </c>
      <c r="AH130" s="2" t="str">
        <f>IF(COUNT($A130)=0,"",IF(AF130="","--",IF(AF130="3E","3E",LOOKUP(AF130/AH$2,{0,0.4,0.45,0.5,0.55,0.6,0.65,0.7,0.75,0.8,1},{0,2,2.25,2.5,2.75,3,3.25,3.5,3.75,4}))))</f>
        <v/>
      </c>
      <c r="AI130" s="11" t="str">
        <f>IF(OR(COUNT($A130)=0,COUNT(B130:AH130)=0),"",IF(COUNTIF(B130:AH130,"3E")&gt;0,"3E",IF(DRAFT!$A132="R",TRUNC(SUMPRODUCT(RGP,RCP)/TCP,3),TRUNC((SUMPRODUCT(--(IMDGP&gt;0)*IMDGP,IMCP)+CEILING(DRAFT!$CQ132*42,0.25))/TCP,3))))</f>
        <v/>
      </c>
      <c r="AJ130" s="3" t="str">
        <f>IF(OR(COUNT($A130)=0,COUNT(B130:AH130)=0),"",IF(COUNTIF(B130:AH130,"3E")&gt;0,"3E",IF(DRAFT!$A132="R",SUMPRODUCT(--(RGP&gt;=2),RCP),SUMPRODUCT(--(IMDGP&gt;0),--(IMGP=0),IMCP)+DRAFT!$CR132)))</f>
        <v/>
      </c>
      <c r="AK130" s="3" t="str">
        <f>IF(OR(COUNT($A130)=0,COUNT(B130:AH130)=0),"",IF(COUNTIF(B130:AJ130,"3E")&gt;0,"3E",IF(AND(DRAFT!$A132="IM",OR($AI130&gt;DRAFT!$CQ132,$AJ130&gt;DRAFT!$CR132)),"IMPROVED",IF(AND(DRAFT!$A132="IM",$AI130&lt;=DRAFT!$CQ132,$AJ130&lt;=DRAFT!$CR132),"NOT IMPROVED",IF(AND(AH130&gt;=2,AI130&gt;=2,AJ130&gt;=30),"PASS","FAIL")))))</f>
        <v/>
      </c>
      <c r="AL130" s="3" t="str">
        <f t="shared" si="2"/>
        <v/>
      </c>
      <c r="AM130" s="3" t="str">
        <f t="shared" si="3"/>
        <v/>
      </c>
      <c r="AN130" s="1">
        <f>N(AN128)-AN129</f>
        <v>0</v>
      </c>
    </row>
    <row r="131" spans="1:40" ht="18.95" customHeight="1" x14ac:dyDescent="0.25">
      <c r="A131" s="4" t="str">
        <f>IF(DRAFT!$B133="","",DRAFT!$B133)</f>
        <v/>
      </c>
      <c r="B131" s="3" t="str">
        <f>IF(COUNT($A131)=0,"",IF($A131&lt;&gt;DRAFT!$B133,"ERR",IF(DRAFT!I133="3E","3E",IF(COUNT(DRAFT!E133,DRAFT!I133)&gt;0,DRAFT!J133,""))))</f>
        <v/>
      </c>
      <c r="C131" s="3" t="str">
        <f>IF(COUNT($A131)=0,"",IF(B131="3E","3E",IF(B131="","I",LOOKUP(B131/D$2,{0,0.4,0.45,0.5,0.55,0.6,0.65,0.7,0.75,0.8,1},{"F","D","C","C+","B-","B","B+","A-","A","A+"}))))</f>
        <v/>
      </c>
      <c r="D131" s="2" t="str">
        <f>IF(COUNT($A131)=0,"",IF(B131="","--",IF(B131="3E","3E",LOOKUP(B131/D$2,{0,0.4,0.45,0.5,0.55,0.6,0.65,0.7,0.75,0.8,1},{0,2,2.25,2.5,2.75,3,3.25,3.5,3.75,4}))))</f>
        <v/>
      </c>
      <c r="E131" s="3" t="str">
        <f>IF(COUNT($A131)=0,"",IF($A131&lt;&gt;DRAFT!$B133,"ERR",IF(DRAFT!R133="3E","3E",IF(COUNT(DRAFT!N133,DRAFT!R133)&gt;0,DRAFT!S133,""))))</f>
        <v/>
      </c>
      <c r="F131" s="3" t="str">
        <f>IF(COUNT($A131)=0,"",IF(E131="3E","3E",IF(E131="","I",LOOKUP(E131/G$2,{0,0.4,0.45,0.5,0.55,0.6,0.65,0.7,0.75,0.8,1},{"F","D","C","C+","B-","B","B+","A-","A","A+"}))))</f>
        <v/>
      </c>
      <c r="G131" s="2" t="str">
        <f>IF(COUNT($A131)=0,"",IF(E131="","--",IF(E131="3E","3E",LOOKUP(E131/G$2,{0,0.4,0.45,0.5,0.55,0.6,0.65,0.7,0.75,0.8,1},{0,2,2.25,2.5,2.75,3,3.25,3.5,3.75,4}))))</f>
        <v/>
      </c>
      <c r="H131" s="3" t="str">
        <f>IF(COUNT($A131)=0,"",IF($A131&lt;&gt;DRAFT!$B133,"ERR",IF(DRAFT!AA133="3E","3E",IF(COUNT(DRAFT!W133,DRAFT!AA133)&gt;0,DRAFT!AB133,""))))</f>
        <v/>
      </c>
      <c r="I131" s="3" t="str">
        <f>IF(COUNT($A131)=0,"",IF(H131="3E","3E",IF(H131="","I",LOOKUP(H131/J$2,{0,0.4,0.45,0.5,0.55,0.6,0.65,0.7,0.75,0.8,1},{"F","D","C","C+","B-","B","B+","A-","A","A+"}))))</f>
        <v/>
      </c>
      <c r="J131" s="2" t="str">
        <f>IF(COUNT($A131)=0,"",IF(H131="","--",IF(H131="3E","3E",LOOKUP(H131/J$2,{0,0.4,0.45,0.5,0.55,0.6,0.65,0.7,0.75,0.8,1},{0,2,2.25,2.5,2.75,3,3.25,3.5,3.75,4}))))</f>
        <v/>
      </c>
      <c r="K131" s="3" t="str">
        <f>IF(COUNT($A131)=0,"",IF($A131&lt;&gt;DRAFT!$B133,"ERR",IF(DRAFT!AJ133="3E","3E",IF(COUNT(DRAFT!AF133,DRAFT!AJ133)&gt;0,DRAFT!AK133,""))))</f>
        <v/>
      </c>
      <c r="L131" s="3" t="str">
        <f>IF(COUNT($A131)=0,"",IF(K131="3E","3E",IF(K131="","I",LOOKUP(K131/M$2,{0,0.4,0.45,0.5,0.55,0.6,0.65,0.7,0.75,0.8,1},{"F","D","C","C+","B-","B","B+","A-","A","A+"}))))</f>
        <v/>
      </c>
      <c r="M131" s="2" t="str">
        <f>IF(COUNT($A131)=0,"",IF(K131="","--",IF(K131="3E","3E",LOOKUP(K131/M$2,{0,0.4,0.45,0.5,0.55,0.6,0.65,0.7,0.75,0.8,1},{0,2,2.25,2.5,2.75,3,3.25,3.5,3.75,4}))))</f>
        <v/>
      </c>
      <c r="N131" s="3" t="str">
        <f>IF(COUNT($A131)=0,"",IF($A131&lt;&gt;DRAFT!$B133,"ERR",IF(DRAFT!AS133="3E","3E",IF(COUNT(DRAFT!AO133,DRAFT!AS133)&gt;0,DRAFT!AT133,""))))</f>
        <v/>
      </c>
      <c r="O131" s="3" t="str">
        <f>IF(COUNT($A131)=0,"",IF(N131="3E","3E",IF(N131="","I",LOOKUP(N131/P$2,{0,0.4,0.45,0.5,0.55,0.6,0.65,0.7,0.75,0.8,1},{"F","D","C","C+","B-","B","B+","A-","A","A+"}))))</f>
        <v/>
      </c>
      <c r="P131" s="2" t="str">
        <f>IF(COUNT($A131)=0,"",IF(N131="","--",IF(N131="3E","3E",LOOKUP(N131/P$2,{0,0.4,0.45,0.5,0.55,0.6,0.65,0.7,0.75,0.8,1},{0,2,2.25,2.5,2.75,3,3.25,3.5,3.75,4}))))</f>
        <v/>
      </c>
      <c r="Q131" s="3" t="str">
        <f>IF(COUNT($A131)=0,"",IF($A131&lt;&gt;DRAFT!$B133,"ERR",IF(DRAFT!BB133="3E","3E",IF(COUNT(DRAFT!AX133,DRAFT!BB133)&gt;0,DRAFT!BC133,""))))</f>
        <v/>
      </c>
      <c r="R131" s="3" t="str">
        <f>IF(COUNT($A131)=0,"",IF(Q131="3E","3E",IF(Q131="","I",LOOKUP(Q131/S$2,{0,0.4,0.45,0.5,0.55,0.6,0.65,0.7,0.75,0.8,1},{"F","D","C","C+","B-","B","B+","A-","A","A+"}))))</f>
        <v/>
      </c>
      <c r="S131" s="2" t="str">
        <f>IF(COUNT($A131)=0,"",IF(Q131="","--",IF(Q131="3E","3E",LOOKUP(Q131/S$2,{0,0.4,0.45,0.5,0.55,0.6,0.65,0.7,0.75,0.8,1},{0,2,2.25,2.5,2.75,3,3.25,3.5,3.75,4}))))</f>
        <v/>
      </c>
      <c r="T131" s="3" t="str">
        <f>IF(COUNT($A131)=0,"",IF($A131&lt;&gt;DRAFT!$B133,"ERR",IF(DRAFT!BK133="3E","3E",IF(COUNT(DRAFT!BG133,DRAFT!BK133)&gt;0,DRAFT!BL133,""))))</f>
        <v/>
      </c>
      <c r="U131" s="3" t="str">
        <f>IF(COUNT($A131)=0,"",IF(T131="3E","3E",IF(T131="","I",LOOKUP(T131/V$2,{0,0.4,0.45,0.5,0.55,0.6,0.65,0.7,0.75,0.8,1},{"F","D","C","C+","B-","B","B+","A-","A","A+"}))))</f>
        <v/>
      </c>
      <c r="V131" s="2" t="str">
        <f>IF(COUNT($A131)=0,"",IF(T131="","--",IF(T131="3E","3E",LOOKUP(T131/V$2,{0,0.4,0.45,0.5,0.55,0.6,0.65,0.7,0.75,0.8,1},{0,2,2.25,2.5,2.75,3,3.25,3.5,3.75,4}))))</f>
        <v/>
      </c>
      <c r="W131" s="3" t="str">
        <f>IF(COUNT($A131)=0,"",IF($A131&lt;&gt;DRAFT!$B133,"ERR",IF(DRAFT!BT133="3E","3E",IF(COUNT(DRAFT!BP133,DRAFT!BT133)&gt;0,DRAFT!BU133,""))))</f>
        <v/>
      </c>
      <c r="X131" s="3" t="str">
        <f>IF(COUNT($A131)=0,"",IF(W131="3E","3E",IF(W131="","I",LOOKUP(W131/Y$2,{0,0.4,0.45,0.5,0.55,0.6,0.65,0.7,0.75,0.8,1},{"F","D","C","C+","B-","B","B+","A-","A","A+"}))))</f>
        <v/>
      </c>
      <c r="Y131" s="2" t="str">
        <f>IF(COUNT($A131)=0,"",IF(W131="","--",IF(W131="3E","3E",LOOKUP(W131/Y$2,{0,0.4,0.45,0.5,0.55,0.6,0.65,0.7,0.75,0.8,1},{0,2,2.25,2.5,2.75,3,3.25,3.5,3.75,4}))))</f>
        <v/>
      </c>
      <c r="Z131" s="3" t="str">
        <f>IF(COUNT($A131)=0,"",IF($A131&lt;&gt;DRAFT!$B133,"ERR",IF(DRAFT!CC133="3E","3E",IF(COUNT(DRAFT!BY133,DRAFT!CC133)&gt;0,DRAFT!CD133,""))))</f>
        <v/>
      </c>
      <c r="AA131" s="3" t="str">
        <f>IF(COUNT($A131)=0,"",IF(Z131="3E","3E",IF(Z131="","I",LOOKUP(Z131/AB$2,{0,0.4,0.45,0.5,0.55,0.6,0.65,0.7,0.75,0.8,1},{"F","D","C","C+","B-","B","B+","A-","A","A+"}))))</f>
        <v/>
      </c>
      <c r="AB131" s="2" t="str">
        <f>IF(COUNT($A131)=0,"",IF(Z131="","--",IF(Z131="3E","3E",LOOKUP(Z131/AB$2,{0,0.4,0.45,0.5,0.55,0.6,0.65,0.7,0.75,0.8,1},{0,2,2.25,2.5,2.75,3,3.25,3.5,3.75,4}))))</f>
        <v/>
      </c>
      <c r="AC131" s="3" t="str">
        <f>IF(COUNT($A131)=0,"",IF($A131&lt;&gt;DRAFT!$B133,"ERR",IF(DRAFT!CF133&gt;0,DRAFT!CF133,"")))</f>
        <v/>
      </c>
      <c r="AD131" s="3" t="str">
        <f>IF(COUNT($A131)=0,"",IF(AC131="3E","3E",IF(AC131="","I",LOOKUP(AC131/AE$2,{0,0.4,0.45,0.5,0.55,0.6,0.65,0.7,0.75,0.8,1},{"F","D","C","C+","B-","B","B+","A-","A","A+"}))))</f>
        <v/>
      </c>
      <c r="AE131" s="2" t="str">
        <f>IF(COUNT($A131)=0,"",IF(AC131="","--",IF(AC131="3E","3E",LOOKUP(AC131/AE$2,{0,0.4,0.45,0.5,0.55,0.6,0.65,0.7,0.75,0.8,1},{0,2,2.25,2.5,2.75,3,3.25,3.5,3.75,4}))))</f>
        <v/>
      </c>
      <c r="AF131" s="3" t="str">
        <f>IF($A131&lt;&gt;DRAFT!$B133,"ERR",IF(OR(COUNT($A131)=0,COUNT(DRAFT!CI133:CK133,DRAFT!CM133:CO133)=0),"",CEILING(SUM(DRAFT!CL133,DRAFT!CP133),1)))</f>
        <v/>
      </c>
      <c r="AG131" s="3" t="str">
        <f>IF(COUNT($A131)=0,"",IF(AF131="3E","3E",IF(AF131="","I",LOOKUP(AF131/AH$2,{0,0.4,0.45,0.5,0.55,0.6,0.65,0.7,0.75,0.8,1},{"F","D","C","C+","B-","B","B+","A-","A","A+"}))))</f>
        <v/>
      </c>
      <c r="AH131" s="2" t="str">
        <f>IF(COUNT($A131)=0,"",IF(AF131="","--",IF(AF131="3E","3E",LOOKUP(AF131/AH$2,{0,0.4,0.45,0.5,0.55,0.6,0.65,0.7,0.75,0.8,1},{0,2,2.25,2.5,2.75,3,3.25,3.5,3.75,4}))))</f>
        <v/>
      </c>
      <c r="AI131" s="11" t="str">
        <f>IF(OR(COUNT($A131)=0,COUNT(B131:AH131)=0),"",IF(COUNTIF(B131:AH131,"3E")&gt;0,"3E",IF(DRAFT!$A133="R",TRUNC(SUMPRODUCT(RGP,RCP)/TCP,3),TRUNC((SUMPRODUCT(--(IMDGP&gt;0)*IMDGP,IMCP)+CEILING(DRAFT!$CQ133*42,0.25))/TCP,3))))</f>
        <v/>
      </c>
      <c r="AJ131" s="3" t="str">
        <f>IF(OR(COUNT($A131)=0,COUNT(B131:AH131)=0),"",IF(COUNTIF(B131:AH131,"3E")&gt;0,"3E",IF(DRAFT!$A133="R",SUMPRODUCT(--(RGP&gt;=2),RCP),SUMPRODUCT(--(IMDGP&gt;0),--(IMGP=0),IMCP)+DRAFT!$CR133)))</f>
        <v/>
      </c>
      <c r="AK131" s="3" t="str">
        <f>IF(OR(COUNT($A131)=0,COUNT(B131:AH131)=0),"",IF(COUNTIF(B131:AJ131,"3E")&gt;0,"3E",IF(AND(DRAFT!$A133="IM",OR($AI131&gt;DRAFT!$CQ133,$AJ131&gt;DRAFT!$CR133)),"IMPROVED",IF(AND(DRAFT!$A133="IM",$AI131&lt;=DRAFT!$CQ133,$AJ131&lt;=DRAFT!$CR133),"NOT IMPROVED",IF(AND(AH131&gt;=2,AI131&gt;=2,AJ131&gt;=30),"PASS","FAIL")))))</f>
        <v/>
      </c>
      <c r="AL131" s="3" t="str">
        <f t="shared" si="2"/>
        <v/>
      </c>
      <c r="AM131" s="3" t="str">
        <f t="shared" si="3"/>
        <v/>
      </c>
    </row>
    <row r="132" spans="1:40" ht="18.95" customHeight="1" x14ac:dyDescent="0.25">
      <c r="A132" s="4" t="str">
        <f>IF(DRAFT!$B134="","",DRAFT!$B134)</f>
        <v/>
      </c>
      <c r="B132" s="3" t="str">
        <f>IF(COUNT($A132)=0,"",IF($A132&lt;&gt;DRAFT!$B134,"ERR",IF(DRAFT!I134="3E","3E",IF(COUNT(DRAFT!E134,DRAFT!I134)&gt;0,DRAFT!J134,""))))</f>
        <v/>
      </c>
      <c r="C132" s="3" t="str">
        <f>IF(COUNT($A132)=0,"",IF(B132="3E","3E",IF(B132="","I",LOOKUP(B132/D$2,{0,0.4,0.45,0.5,0.55,0.6,0.65,0.7,0.75,0.8,1},{"F","D","C","C+","B-","B","B+","A-","A","A+"}))))</f>
        <v/>
      </c>
      <c r="D132" s="2" t="str">
        <f>IF(COUNT($A132)=0,"",IF(B132="","--",IF(B132="3E","3E",LOOKUP(B132/D$2,{0,0.4,0.45,0.5,0.55,0.6,0.65,0.7,0.75,0.8,1},{0,2,2.25,2.5,2.75,3,3.25,3.5,3.75,4}))))</f>
        <v/>
      </c>
      <c r="E132" s="3" t="str">
        <f>IF(COUNT($A132)=0,"",IF($A132&lt;&gt;DRAFT!$B134,"ERR",IF(DRAFT!R134="3E","3E",IF(COUNT(DRAFT!N134,DRAFT!R134)&gt;0,DRAFT!S134,""))))</f>
        <v/>
      </c>
      <c r="F132" s="3" t="str">
        <f>IF(COUNT($A132)=0,"",IF(E132="3E","3E",IF(E132="","I",LOOKUP(E132/G$2,{0,0.4,0.45,0.5,0.55,0.6,0.65,0.7,0.75,0.8,1},{"F","D","C","C+","B-","B","B+","A-","A","A+"}))))</f>
        <v/>
      </c>
      <c r="G132" s="2" t="str">
        <f>IF(COUNT($A132)=0,"",IF(E132="","--",IF(E132="3E","3E",LOOKUP(E132/G$2,{0,0.4,0.45,0.5,0.55,0.6,0.65,0.7,0.75,0.8,1},{0,2,2.25,2.5,2.75,3,3.25,3.5,3.75,4}))))</f>
        <v/>
      </c>
      <c r="H132" s="3" t="str">
        <f>IF(COUNT($A132)=0,"",IF($A132&lt;&gt;DRAFT!$B134,"ERR",IF(DRAFT!AA134="3E","3E",IF(COUNT(DRAFT!W134,DRAFT!AA134)&gt;0,DRAFT!AB134,""))))</f>
        <v/>
      </c>
      <c r="I132" s="3" t="str">
        <f>IF(COUNT($A132)=0,"",IF(H132="3E","3E",IF(H132="","I",LOOKUP(H132/J$2,{0,0.4,0.45,0.5,0.55,0.6,0.65,0.7,0.75,0.8,1},{"F","D","C","C+","B-","B","B+","A-","A","A+"}))))</f>
        <v/>
      </c>
      <c r="J132" s="2" t="str">
        <f>IF(COUNT($A132)=0,"",IF(H132="","--",IF(H132="3E","3E",LOOKUP(H132/J$2,{0,0.4,0.45,0.5,0.55,0.6,0.65,0.7,0.75,0.8,1},{0,2,2.25,2.5,2.75,3,3.25,3.5,3.75,4}))))</f>
        <v/>
      </c>
      <c r="K132" s="3" t="str">
        <f>IF(COUNT($A132)=0,"",IF($A132&lt;&gt;DRAFT!$B134,"ERR",IF(DRAFT!AJ134="3E","3E",IF(COUNT(DRAFT!AF134,DRAFT!AJ134)&gt;0,DRAFT!AK134,""))))</f>
        <v/>
      </c>
      <c r="L132" s="3" t="str">
        <f>IF(COUNT($A132)=0,"",IF(K132="3E","3E",IF(K132="","I",LOOKUP(K132/M$2,{0,0.4,0.45,0.5,0.55,0.6,0.65,0.7,0.75,0.8,1},{"F","D","C","C+","B-","B","B+","A-","A","A+"}))))</f>
        <v/>
      </c>
      <c r="M132" s="2" t="str">
        <f>IF(COUNT($A132)=0,"",IF(K132="","--",IF(K132="3E","3E",LOOKUP(K132/M$2,{0,0.4,0.45,0.5,0.55,0.6,0.65,0.7,0.75,0.8,1},{0,2,2.25,2.5,2.75,3,3.25,3.5,3.75,4}))))</f>
        <v/>
      </c>
      <c r="N132" s="3" t="str">
        <f>IF(COUNT($A132)=0,"",IF($A132&lt;&gt;DRAFT!$B134,"ERR",IF(DRAFT!AS134="3E","3E",IF(COUNT(DRAFT!AO134,DRAFT!AS134)&gt;0,DRAFT!AT134,""))))</f>
        <v/>
      </c>
      <c r="O132" s="3" t="str">
        <f>IF(COUNT($A132)=0,"",IF(N132="3E","3E",IF(N132="","I",LOOKUP(N132/P$2,{0,0.4,0.45,0.5,0.55,0.6,0.65,0.7,0.75,0.8,1},{"F","D","C","C+","B-","B","B+","A-","A","A+"}))))</f>
        <v/>
      </c>
      <c r="P132" s="2" t="str">
        <f>IF(COUNT($A132)=0,"",IF(N132="","--",IF(N132="3E","3E",LOOKUP(N132/P$2,{0,0.4,0.45,0.5,0.55,0.6,0.65,0.7,0.75,0.8,1},{0,2,2.25,2.5,2.75,3,3.25,3.5,3.75,4}))))</f>
        <v/>
      </c>
      <c r="Q132" s="3" t="str">
        <f>IF(COUNT($A132)=0,"",IF($A132&lt;&gt;DRAFT!$B134,"ERR",IF(DRAFT!BB134="3E","3E",IF(COUNT(DRAFT!AX134,DRAFT!BB134)&gt;0,DRAFT!BC134,""))))</f>
        <v/>
      </c>
      <c r="R132" s="3" t="str">
        <f>IF(COUNT($A132)=0,"",IF(Q132="3E","3E",IF(Q132="","I",LOOKUP(Q132/S$2,{0,0.4,0.45,0.5,0.55,0.6,0.65,0.7,0.75,0.8,1},{"F","D","C","C+","B-","B","B+","A-","A","A+"}))))</f>
        <v/>
      </c>
      <c r="S132" s="2" t="str">
        <f>IF(COUNT($A132)=0,"",IF(Q132="","--",IF(Q132="3E","3E",LOOKUP(Q132/S$2,{0,0.4,0.45,0.5,0.55,0.6,0.65,0.7,0.75,0.8,1},{0,2,2.25,2.5,2.75,3,3.25,3.5,3.75,4}))))</f>
        <v/>
      </c>
      <c r="T132" s="3" t="str">
        <f>IF(COUNT($A132)=0,"",IF($A132&lt;&gt;DRAFT!$B134,"ERR",IF(DRAFT!BK134="3E","3E",IF(COUNT(DRAFT!BG134,DRAFT!BK134)&gt;0,DRAFT!BL134,""))))</f>
        <v/>
      </c>
      <c r="U132" s="3" t="str">
        <f>IF(COUNT($A132)=0,"",IF(T132="3E","3E",IF(T132="","I",LOOKUP(T132/V$2,{0,0.4,0.45,0.5,0.55,0.6,0.65,0.7,0.75,0.8,1},{"F","D","C","C+","B-","B","B+","A-","A","A+"}))))</f>
        <v/>
      </c>
      <c r="V132" s="2" t="str">
        <f>IF(COUNT($A132)=0,"",IF(T132="","--",IF(T132="3E","3E",LOOKUP(T132/V$2,{0,0.4,0.45,0.5,0.55,0.6,0.65,0.7,0.75,0.8,1},{0,2,2.25,2.5,2.75,3,3.25,3.5,3.75,4}))))</f>
        <v/>
      </c>
      <c r="W132" s="3" t="str">
        <f>IF(COUNT($A132)=0,"",IF($A132&lt;&gt;DRAFT!$B134,"ERR",IF(DRAFT!BT134="3E","3E",IF(COUNT(DRAFT!BP134,DRAFT!BT134)&gt;0,DRAFT!BU134,""))))</f>
        <v/>
      </c>
      <c r="X132" s="3" t="str">
        <f>IF(COUNT($A132)=0,"",IF(W132="3E","3E",IF(W132="","I",LOOKUP(W132/Y$2,{0,0.4,0.45,0.5,0.55,0.6,0.65,0.7,0.75,0.8,1},{"F","D","C","C+","B-","B","B+","A-","A","A+"}))))</f>
        <v/>
      </c>
      <c r="Y132" s="2" t="str">
        <f>IF(COUNT($A132)=0,"",IF(W132="","--",IF(W132="3E","3E",LOOKUP(W132/Y$2,{0,0.4,0.45,0.5,0.55,0.6,0.65,0.7,0.75,0.8,1},{0,2,2.25,2.5,2.75,3,3.25,3.5,3.75,4}))))</f>
        <v/>
      </c>
      <c r="Z132" s="3" t="str">
        <f>IF(COUNT($A132)=0,"",IF($A132&lt;&gt;DRAFT!$B134,"ERR",IF(DRAFT!CC134="3E","3E",IF(COUNT(DRAFT!BY134,DRAFT!CC134)&gt;0,DRAFT!CD134,""))))</f>
        <v/>
      </c>
      <c r="AA132" s="3" t="str">
        <f>IF(COUNT($A132)=0,"",IF(Z132="3E","3E",IF(Z132="","I",LOOKUP(Z132/AB$2,{0,0.4,0.45,0.5,0.55,0.6,0.65,0.7,0.75,0.8,1},{"F","D","C","C+","B-","B","B+","A-","A","A+"}))))</f>
        <v/>
      </c>
      <c r="AB132" s="2" t="str">
        <f>IF(COUNT($A132)=0,"",IF(Z132="","--",IF(Z132="3E","3E",LOOKUP(Z132/AB$2,{0,0.4,0.45,0.5,0.55,0.6,0.65,0.7,0.75,0.8,1},{0,2,2.25,2.5,2.75,3,3.25,3.5,3.75,4}))))</f>
        <v/>
      </c>
      <c r="AC132" s="3" t="str">
        <f>IF(COUNT($A132)=0,"",IF($A132&lt;&gt;DRAFT!$B134,"ERR",IF(DRAFT!CF134&gt;0,DRAFT!CF134,"")))</f>
        <v/>
      </c>
      <c r="AD132" s="3" t="str">
        <f>IF(COUNT($A132)=0,"",IF(AC132="3E","3E",IF(AC132="","I",LOOKUP(AC132/AE$2,{0,0.4,0.45,0.5,0.55,0.6,0.65,0.7,0.75,0.8,1},{"F","D","C","C+","B-","B","B+","A-","A","A+"}))))</f>
        <v/>
      </c>
      <c r="AE132" s="2" t="str">
        <f>IF(COUNT($A132)=0,"",IF(AC132="","--",IF(AC132="3E","3E",LOOKUP(AC132/AE$2,{0,0.4,0.45,0.5,0.55,0.6,0.65,0.7,0.75,0.8,1},{0,2,2.25,2.5,2.75,3,3.25,3.5,3.75,4}))))</f>
        <v/>
      </c>
      <c r="AF132" s="3" t="str">
        <f>IF($A132&lt;&gt;DRAFT!$B134,"ERR",IF(OR(COUNT($A132)=0,COUNT(DRAFT!CI134:CK134,DRAFT!CM134:CO134)=0),"",CEILING(SUM(DRAFT!CL134,DRAFT!CP134),1)))</f>
        <v/>
      </c>
      <c r="AG132" s="3" t="str">
        <f>IF(COUNT($A132)=0,"",IF(AF132="3E","3E",IF(AF132="","I",LOOKUP(AF132/AH$2,{0,0.4,0.45,0.5,0.55,0.6,0.65,0.7,0.75,0.8,1},{"F","D","C","C+","B-","B","B+","A-","A","A+"}))))</f>
        <v/>
      </c>
      <c r="AH132" s="2" t="str">
        <f>IF(COUNT($A132)=0,"",IF(AF132="","--",IF(AF132="3E","3E",LOOKUP(AF132/AH$2,{0,0.4,0.45,0.5,0.55,0.6,0.65,0.7,0.75,0.8,1},{0,2,2.25,2.5,2.75,3,3.25,3.5,3.75,4}))))</f>
        <v/>
      </c>
      <c r="AI132" s="11" t="str">
        <f>IF(OR(COUNT($A132)=0,COUNT(B132:AH132)=0),"",IF(COUNTIF(B132:AH132,"3E")&gt;0,"3E",IF(DRAFT!$A134="R",TRUNC(SUMPRODUCT(RGP,RCP)/TCP,3),TRUNC((SUMPRODUCT(--(IMDGP&gt;0)*IMDGP,IMCP)+CEILING(DRAFT!$CQ134*42,0.25))/TCP,3))))</f>
        <v/>
      </c>
      <c r="AJ132" s="3" t="str">
        <f>IF(OR(COUNT($A132)=0,COUNT(B132:AH132)=0),"",IF(COUNTIF(B132:AH132,"3E")&gt;0,"3E",IF(DRAFT!$A134="R",SUMPRODUCT(--(RGP&gt;=2),RCP),SUMPRODUCT(--(IMDGP&gt;0),--(IMGP=0),IMCP)+DRAFT!$CR134)))</f>
        <v/>
      </c>
      <c r="AK132" s="3" t="str">
        <f>IF(OR(COUNT($A132)=0,COUNT(B132:AH132)=0),"",IF(COUNTIF(B132:AJ132,"3E")&gt;0,"3E",IF(AND(DRAFT!$A134="IM",OR($AI132&gt;DRAFT!$CQ134,$AJ132&gt;DRAFT!$CR134)),"IMPROVED",IF(AND(DRAFT!$A134="IM",$AI132&lt;=DRAFT!$CQ134,$AJ132&lt;=DRAFT!$CR134),"NOT IMPROVED",IF(AND(AH132&gt;=2,AI132&gt;=2,AJ132&gt;=30),"PASS","FAIL")))))</f>
        <v/>
      </c>
      <c r="AL132" s="3" t="str">
        <f t="shared" si="2"/>
        <v/>
      </c>
      <c r="AM132" s="3" t="str">
        <f t="shared" si="3"/>
        <v/>
      </c>
    </row>
    <row r="133" spans="1:40" ht="18.95" customHeight="1" x14ac:dyDescent="0.25">
      <c r="A133" s="4" t="str">
        <f>IF(DRAFT!$B135="","",DRAFT!$B135)</f>
        <v/>
      </c>
      <c r="B133" s="3" t="str">
        <f>IF(COUNT($A133)=0,"",IF($A133&lt;&gt;DRAFT!$B135,"ERR",IF(DRAFT!I135="3E","3E",IF(COUNT(DRAFT!E135,DRAFT!I135)&gt;0,DRAFT!J135,""))))</f>
        <v/>
      </c>
      <c r="C133" s="3" t="str">
        <f>IF(COUNT($A133)=0,"",IF(B133="3E","3E",IF(B133="","I",LOOKUP(B133/D$2,{0,0.4,0.45,0.5,0.55,0.6,0.65,0.7,0.75,0.8,1},{"F","D","C","C+","B-","B","B+","A-","A","A+"}))))</f>
        <v/>
      </c>
      <c r="D133" s="2" t="str">
        <f>IF(COUNT($A133)=0,"",IF(B133="","--",IF(B133="3E","3E",LOOKUP(B133/D$2,{0,0.4,0.45,0.5,0.55,0.6,0.65,0.7,0.75,0.8,1},{0,2,2.25,2.5,2.75,3,3.25,3.5,3.75,4}))))</f>
        <v/>
      </c>
      <c r="E133" s="3" t="str">
        <f>IF(COUNT($A133)=0,"",IF($A133&lt;&gt;DRAFT!$B135,"ERR",IF(DRAFT!R135="3E","3E",IF(COUNT(DRAFT!N135,DRAFT!R135)&gt;0,DRAFT!S135,""))))</f>
        <v/>
      </c>
      <c r="F133" s="3" t="str">
        <f>IF(COUNT($A133)=0,"",IF(E133="3E","3E",IF(E133="","I",LOOKUP(E133/G$2,{0,0.4,0.45,0.5,0.55,0.6,0.65,0.7,0.75,0.8,1},{"F","D","C","C+","B-","B","B+","A-","A","A+"}))))</f>
        <v/>
      </c>
      <c r="G133" s="2" t="str">
        <f>IF(COUNT($A133)=0,"",IF(E133="","--",IF(E133="3E","3E",LOOKUP(E133/G$2,{0,0.4,0.45,0.5,0.55,0.6,0.65,0.7,0.75,0.8,1},{0,2,2.25,2.5,2.75,3,3.25,3.5,3.75,4}))))</f>
        <v/>
      </c>
      <c r="H133" s="3" t="str">
        <f>IF(COUNT($A133)=0,"",IF($A133&lt;&gt;DRAFT!$B135,"ERR",IF(DRAFT!AA135="3E","3E",IF(COUNT(DRAFT!W135,DRAFT!AA135)&gt;0,DRAFT!AB135,""))))</f>
        <v/>
      </c>
      <c r="I133" s="3" t="str">
        <f>IF(COUNT($A133)=0,"",IF(H133="3E","3E",IF(H133="","I",LOOKUP(H133/J$2,{0,0.4,0.45,0.5,0.55,0.6,0.65,0.7,0.75,0.8,1},{"F","D","C","C+","B-","B","B+","A-","A","A+"}))))</f>
        <v/>
      </c>
      <c r="J133" s="2" t="str">
        <f>IF(COUNT($A133)=0,"",IF(H133="","--",IF(H133="3E","3E",LOOKUP(H133/J$2,{0,0.4,0.45,0.5,0.55,0.6,0.65,0.7,0.75,0.8,1},{0,2,2.25,2.5,2.75,3,3.25,3.5,3.75,4}))))</f>
        <v/>
      </c>
      <c r="K133" s="3" t="str">
        <f>IF(COUNT($A133)=0,"",IF($A133&lt;&gt;DRAFT!$B135,"ERR",IF(DRAFT!AJ135="3E","3E",IF(COUNT(DRAFT!AF135,DRAFT!AJ135)&gt;0,DRAFT!AK135,""))))</f>
        <v/>
      </c>
      <c r="L133" s="3" t="str">
        <f>IF(COUNT($A133)=0,"",IF(K133="3E","3E",IF(K133="","I",LOOKUP(K133/M$2,{0,0.4,0.45,0.5,0.55,0.6,0.65,0.7,0.75,0.8,1},{"F","D","C","C+","B-","B","B+","A-","A","A+"}))))</f>
        <v/>
      </c>
      <c r="M133" s="2" t="str">
        <f>IF(COUNT($A133)=0,"",IF(K133="","--",IF(K133="3E","3E",LOOKUP(K133/M$2,{0,0.4,0.45,0.5,0.55,0.6,0.65,0.7,0.75,0.8,1},{0,2,2.25,2.5,2.75,3,3.25,3.5,3.75,4}))))</f>
        <v/>
      </c>
      <c r="N133" s="3" t="str">
        <f>IF(COUNT($A133)=0,"",IF($A133&lt;&gt;DRAFT!$B135,"ERR",IF(DRAFT!AS135="3E","3E",IF(COUNT(DRAFT!AO135,DRAFT!AS135)&gt;0,DRAFT!AT135,""))))</f>
        <v/>
      </c>
      <c r="O133" s="3" t="str">
        <f>IF(COUNT($A133)=0,"",IF(N133="3E","3E",IF(N133="","I",LOOKUP(N133/P$2,{0,0.4,0.45,0.5,0.55,0.6,0.65,0.7,0.75,0.8,1},{"F","D","C","C+","B-","B","B+","A-","A","A+"}))))</f>
        <v/>
      </c>
      <c r="P133" s="2" t="str">
        <f>IF(COUNT($A133)=0,"",IF(N133="","--",IF(N133="3E","3E",LOOKUP(N133/P$2,{0,0.4,0.45,0.5,0.55,0.6,0.65,0.7,0.75,0.8,1},{0,2,2.25,2.5,2.75,3,3.25,3.5,3.75,4}))))</f>
        <v/>
      </c>
      <c r="Q133" s="3" t="str">
        <f>IF(COUNT($A133)=0,"",IF($A133&lt;&gt;DRAFT!$B135,"ERR",IF(DRAFT!BB135="3E","3E",IF(COUNT(DRAFT!AX135,DRAFT!BB135)&gt;0,DRAFT!BC135,""))))</f>
        <v/>
      </c>
      <c r="R133" s="3" t="str">
        <f>IF(COUNT($A133)=0,"",IF(Q133="3E","3E",IF(Q133="","I",LOOKUP(Q133/S$2,{0,0.4,0.45,0.5,0.55,0.6,0.65,0.7,0.75,0.8,1},{"F","D","C","C+","B-","B","B+","A-","A","A+"}))))</f>
        <v/>
      </c>
      <c r="S133" s="2" t="str">
        <f>IF(COUNT($A133)=0,"",IF(Q133="","--",IF(Q133="3E","3E",LOOKUP(Q133/S$2,{0,0.4,0.45,0.5,0.55,0.6,0.65,0.7,0.75,0.8,1},{0,2,2.25,2.5,2.75,3,3.25,3.5,3.75,4}))))</f>
        <v/>
      </c>
      <c r="T133" s="3" t="str">
        <f>IF(COUNT($A133)=0,"",IF($A133&lt;&gt;DRAFT!$B135,"ERR",IF(DRAFT!BK135="3E","3E",IF(COUNT(DRAFT!BG135,DRAFT!BK135)&gt;0,DRAFT!BL135,""))))</f>
        <v/>
      </c>
      <c r="U133" s="3" t="str">
        <f>IF(COUNT($A133)=0,"",IF(T133="3E","3E",IF(T133="","I",LOOKUP(T133/V$2,{0,0.4,0.45,0.5,0.55,0.6,0.65,0.7,0.75,0.8,1},{"F","D","C","C+","B-","B","B+","A-","A","A+"}))))</f>
        <v/>
      </c>
      <c r="V133" s="2" t="str">
        <f>IF(COUNT($A133)=0,"",IF(T133="","--",IF(T133="3E","3E",LOOKUP(T133/V$2,{0,0.4,0.45,0.5,0.55,0.6,0.65,0.7,0.75,0.8,1},{0,2,2.25,2.5,2.75,3,3.25,3.5,3.75,4}))))</f>
        <v/>
      </c>
      <c r="W133" s="3" t="str">
        <f>IF(COUNT($A133)=0,"",IF($A133&lt;&gt;DRAFT!$B135,"ERR",IF(DRAFT!BT135="3E","3E",IF(COUNT(DRAFT!BP135,DRAFT!BT135)&gt;0,DRAFT!BU135,""))))</f>
        <v/>
      </c>
      <c r="X133" s="3" t="str">
        <f>IF(COUNT($A133)=0,"",IF(W133="3E","3E",IF(W133="","I",LOOKUP(W133/Y$2,{0,0.4,0.45,0.5,0.55,0.6,0.65,0.7,0.75,0.8,1},{"F","D","C","C+","B-","B","B+","A-","A","A+"}))))</f>
        <v/>
      </c>
      <c r="Y133" s="2" t="str">
        <f>IF(COUNT($A133)=0,"",IF(W133="","--",IF(W133="3E","3E",LOOKUP(W133/Y$2,{0,0.4,0.45,0.5,0.55,0.6,0.65,0.7,0.75,0.8,1},{0,2,2.25,2.5,2.75,3,3.25,3.5,3.75,4}))))</f>
        <v/>
      </c>
      <c r="Z133" s="3" t="str">
        <f>IF(COUNT($A133)=0,"",IF($A133&lt;&gt;DRAFT!$B135,"ERR",IF(DRAFT!CC135="3E","3E",IF(COUNT(DRAFT!BY135,DRAFT!CC135)&gt;0,DRAFT!CD135,""))))</f>
        <v/>
      </c>
      <c r="AA133" s="3" t="str">
        <f>IF(COUNT($A133)=0,"",IF(Z133="3E","3E",IF(Z133="","I",LOOKUP(Z133/AB$2,{0,0.4,0.45,0.5,0.55,0.6,0.65,0.7,0.75,0.8,1},{"F","D","C","C+","B-","B","B+","A-","A","A+"}))))</f>
        <v/>
      </c>
      <c r="AB133" s="2" t="str">
        <f>IF(COUNT($A133)=0,"",IF(Z133="","--",IF(Z133="3E","3E",LOOKUP(Z133/AB$2,{0,0.4,0.45,0.5,0.55,0.6,0.65,0.7,0.75,0.8,1},{0,2,2.25,2.5,2.75,3,3.25,3.5,3.75,4}))))</f>
        <v/>
      </c>
      <c r="AC133" s="3" t="str">
        <f>IF(COUNT($A133)=0,"",IF($A133&lt;&gt;DRAFT!$B135,"ERR",IF(DRAFT!CF135&gt;0,DRAFT!CF135,"")))</f>
        <v/>
      </c>
      <c r="AD133" s="3" t="str">
        <f>IF(COUNT($A133)=0,"",IF(AC133="3E","3E",IF(AC133="","I",LOOKUP(AC133/AE$2,{0,0.4,0.45,0.5,0.55,0.6,0.65,0.7,0.75,0.8,1},{"F","D","C","C+","B-","B","B+","A-","A","A+"}))))</f>
        <v/>
      </c>
      <c r="AE133" s="2" t="str">
        <f>IF(COUNT($A133)=0,"",IF(AC133="","--",IF(AC133="3E","3E",LOOKUP(AC133/AE$2,{0,0.4,0.45,0.5,0.55,0.6,0.65,0.7,0.75,0.8,1},{0,2,2.25,2.5,2.75,3,3.25,3.5,3.75,4}))))</f>
        <v/>
      </c>
      <c r="AF133" s="3" t="str">
        <f>IF($A133&lt;&gt;DRAFT!$B135,"ERR",IF(OR(COUNT($A133)=0,COUNT(DRAFT!CI135:CK135,DRAFT!CM135:CO135)=0),"",CEILING(SUM(DRAFT!CL135,DRAFT!CP135),1)))</f>
        <v/>
      </c>
      <c r="AG133" s="3" t="str">
        <f>IF(COUNT($A133)=0,"",IF(AF133="3E","3E",IF(AF133="","I",LOOKUP(AF133/AH$2,{0,0.4,0.45,0.5,0.55,0.6,0.65,0.7,0.75,0.8,1},{"F","D","C","C+","B-","B","B+","A-","A","A+"}))))</f>
        <v/>
      </c>
      <c r="AH133" s="2" t="str">
        <f>IF(COUNT($A133)=0,"",IF(AF133="","--",IF(AF133="3E","3E",LOOKUP(AF133/AH$2,{0,0.4,0.45,0.5,0.55,0.6,0.65,0.7,0.75,0.8,1},{0,2,2.25,2.5,2.75,3,3.25,3.5,3.75,4}))))</f>
        <v/>
      </c>
      <c r="AI133" s="11" t="str">
        <f>IF(OR(COUNT($A133)=0,COUNT(B133:AH133)=0),"",IF(COUNTIF(B133:AH133,"3E")&gt;0,"3E",IF(DRAFT!$A135="R",TRUNC(SUMPRODUCT(RGP,RCP)/TCP,3),TRUNC((SUMPRODUCT(--(IMDGP&gt;0)*IMDGP,IMCP)+CEILING(DRAFT!$CQ135*42,0.25))/TCP,3))))</f>
        <v/>
      </c>
      <c r="AJ133" s="3" t="str">
        <f>IF(OR(COUNT($A133)=0,COUNT(B133:AH133)=0),"",IF(COUNTIF(B133:AH133,"3E")&gt;0,"3E",IF(DRAFT!$A135="R",SUMPRODUCT(--(RGP&gt;=2),RCP),SUMPRODUCT(--(IMDGP&gt;0),--(IMGP=0),IMCP)+DRAFT!$CR135)))</f>
        <v/>
      </c>
      <c r="AK133" s="3" t="str">
        <f>IF(OR(COUNT($A133)=0,COUNT(B133:AH133)=0),"",IF(COUNTIF(B133:AJ133,"3E")&gt;0,"3E",IF(AND(DRAFT!$A135="IM",OR($AI133&gt;DRAFT!$CQ135,$AJ133&gt;DRAFT!$CR135)),"IMPROVED",IF(AND(DRAFT!$A135="IM",$AI133&lt;=DRAFT!$CQ135,$AJ133&lt;=DRAFT!$CR135),"NOT IMPROVED",IF(AND(AH133&gt;=2,AI133&gt;=2,AJ133&gt;=30),"PASS","FAIL")))))</f>
        <v/>
      </c>
      <c r="AL133" s="3" t="str">
        <f t="shared" si="2"/>
        <v/>
      </c>
      <c r="AM133" s="3" t="str">
        <f t="shared" si="3"/>
        <v/>
      </c>
    </row>
    <row r="134" spans="1:40" ht="18.95" customHeight="1" x14ac:dyDescent="0.25">
      <c r="A134" s="4" t="str">
        <f>IF(DRAFT!$B136="","",DRAFT!$B136)</f>
        <v/>
      </c>
      <c r="B134" s="3" t="str">
        <f>IF(COUNT($A134)=0,"",IF($A134&lt;&gt;DRAFT!$B136,"ERR",IF(DRAFT!I136="3E","3E",IF(COUNT(DRAFT!E136,DRAFT!I136)&gt;0,DRAFT!J136,""))))</f>
        <v/>
      </c>
      <c r="C134" s="3" t="str">
        <f>IF(COUNT($A134)=0,"",IF(B134="3E","3E",IF(B134="","I",LOOKUP(B134/D$2,{0,0.4,0.45,0.5,0.55,0.6,0.65,0.7,0.75,0.8,1},{"F","D","C","C+","B-","B","B+","A-","A","A+"}))))</f>
        <v/>
      </c>
      <c r="D134" s="2" t="str">
        <f>IF(COUNT($A134)=0,"",IF(B134="","--",IF(B134="3E","3E",LOOKUP(B134/D$2,{0,0.4,0.45,0.5,0.55,0.6,0.65,0.7,0.75,0.8,1},{0,2,2.25,2.5,2.75,3,3.25,3.5,3.75,4}))))</f>
        <v/>
      </c>
      <c r="E134" s="3" t="str">
        <f>IF(COUNT($A134)=0,"",IF($A134&lt;&gt;DRAFT!$B136,"ERR",IF(DRAFT!R136="3E","3E",IF(COUNT(DRAFT!N136,DRAFT!R136)&gt;0,DRAFT!S136,""))))</f>
        <v/>
      </c>
      <c r="F134" s="3" t="str">
        <f>IF(COUNT($A134)=0,"",IF(E134="3E","3E",IF(E134="","I",LOOKUP(E134/G$2,{0,0.4,0.45,0.5,0.55,0.6,0.65,0.7,0.75,0.8,1},{"F","D","C","C+","B-","B","B+","A-","A","A+"}))))</f>
        <v/>
      </c>
      <c r="G134" s="2" t="str">
        <f>IF(COUNT($A134)=0,"",IF(E134="","--",IF(E134="3E","3E",LOOKUP(E134/G$2,{0,0.4,0.45,0.5,0.55,0.6,0.65,0.7,0.75,0.8,1},{0,2,2.25,2.5,2.75,3,3.25,3.5,3.75,4}))))</f>
        <v/>
      </c>
      <c r="H134" s="3" t="str">
        <f>IF(COUNT($A134)=0,"",IF($A134&lt;&gt;DRAFT!$B136,"ERR",IF(DRAFT!AA136="3E","3E",IF(COUNT(DRAFT!W136,DRAFT!AA136)&gt;0,DRAFT!AB136,""))))</f>
        <v/>
      </c>
      <c r="I134" s="3" t="str">
        <f>IF(COUNT($A134)=0,"",IF(H134="3E","3E",IF(H134="","I",LOOKUP(H134/J$2,{0,0.4,0.45,0.5,0.55,0.6,0.65,0.7,0.75,0.8,1},{"F","D","C","C+","B-","B","B+","A-","A","A+"}))))</f>
        <v/>
      </c>
      <c r="J134" s="2" t="str">
        <f>IF(COUNT($A134)=0,"",IF(H134="","--",IF(H134="3E","3E",LOOKUP(H134/J$2,{0,0.4,0.45,0.5,0.55,0.6,0.65,0.7,0.75,0.8,1},{0,2,2.25,2.5,2.75,3,3.25,3.5,3.75,4}))))</f>
        <v/>
      </c>
      <c r="K134" s="3" t="str">
        <f>IF(COUNT($A134)=0,"",IF($A134&lt;&gt;DRAFT!$B136,"ERR",IF(DRAFT!AJ136="3E","3E",IF(COUNT(DRAFT!AF136,DRAFT!AJ136)&gt;0,DRAFT!AK136,""))))</f>
        <v/>
      </c>
      <c r="L134" s="3" t="str">
        <f>IF(COUNT($A134)=0,"",IF(K134="3E","3E",IF(K134="","I",LOOKUP(K134/M$2,{0,0.4,0.45,0.5,0.55,0.6,0.65,0.7,0.75,0.8,1},{"F","D","C","C+","B-","B","B+","A-","A","A+"}))))</f>
        <v/>
      </c>
      <c r="M134" s="2" t="str">
        <f>IF(COUNT($A134)=0,"",IF(K134="","--",IF(K134="3E","3E",LOOKUP(K134/M$2,{0,0.4,0.45,0.5,0.55,0.6,0.65,0.7,0.75,0.8,1},{0,2,2.25,2.5,2.75,3,3.25,3.5,3.75,4}))))</f>
        <v/>
      </c>
      <c r="N134" s="3" t="str">
        <f>IF(COUNT($A134)=0,"",IF($A134&lt;&gt;DRAFT!$B136,"ERR",IF(DRAFT!AS136="3E","3E",IF(COUNT(DRAFT!AO136,DRAFT!AS136)&gt;0,DRAFT!AT136,""))))</f>
        <v/>
      </c>
      <c r="O134" s="3" t="str">
        <f>IF(COUNT($A134)=0,"",IF(N134="3E","3E",IF(N134="","I",LOOKUP(N134/P$2,{0,0.4,0.45,0.5,0.55,0.6,0.65,0.7,0.75,0.8,1},{"F","D","C","C+","B-","B","B+","A-","A","A+"}))))</f>
        <v/>
      </c>
      <c r="P134" s="2" t="str">
        <f>IF(COUNT($A134)=0,"",IF(N134="","--",IF(N134="3E","3E",LOOKUP(N134/P$2,{0,0.4,0.45,0.5,0.55,0.6,0.65,0.7,0.75,0.8,1},{0,2,2.25,2.5,2.75,3,3.25,3.5,3.75,4}))))</f>
        <v/>
      </c>
      <c r="Q134" s="3" t="str">
        <f>IF(COUNT($A134)=0,"",IF($A134&lt;&gt;DRAFT!$B136,"ERR",IF(DRAFT!BB136="3E","3E",IF(COUNT(DRAFT!AX136,DRAFT!BB136)&gt;0,DRAFT!BC136,""))))</f>
        <v/>
      </c>
      <c r="R134" s="3" t="str">
        <f>IF(COUNT($A134)=0,"",IF(Q134="3E","3E",IF(Q134="","I",LOOKUP(Q134/S$2,{0,0.4,0.45,0.5,0.55,0.6,0.65,0.7,0.75,0.8,1},{"F","D","C","C+","B-","B","B+","A-","A","A+"}))))</f>
        <v/>
      </c>
      <c r="S134" s="2" t="str">
        <f>IF(COUNT($A134)=0,"",IF(Q134="","--",IF(Q134="3E","3E",LOOKUP(Q134/S$2,{0,0.4,0.45,0.5,0.55,0.6,0.65,0.7,0.75,0.8,1},{0,2,2.25,2.5,2.75,3,3.25,3.5,3.75,4}))))</f>
        <v/>
      </c>
      <c r="T134" s="3" t="str">
        <f>IF(COUNT($A134)=0,"",IF($A134&lt;&gt;DRAFT!$B136,"ERR",IF(DRAFT!BK136="3E","3E",IF(COUNT(DRAFT!BG136,DRAFT!BK136)&gt;0,DRAFT!BL136,""))))</f>
        <v/>
      </c>
      <c r="U134" s="3" t="str">
        <f>IF(COUNT($A134)=0,"",IF(T134="3E","3E",IF(T134="","I",LOOKUP(T134/V$2,{0,0.4,0.45,0.5,0.55,0.6,0.65,0.7,0.75,0.8,1},{"F","D","C","C+","B-","B","B+","A-","A","A+"}))))</f>
        <v/>
      </c>
      <c r="V134" s="2" t="str">
        <f>IF(COUNT($A134)=0,"",IF(T134="","--",IF(T134="3E","3E",LOOKUP(T134/V$2,{0,0.4,0.45,0.5,0.55,0.6,0.65,0.7,0.75,0.8,1},{0,2,2.25,2.5,2.75,3,3.25,3.5,3.75,4}))))</f>
        <v/>
      </c>
      <c r="W134" s="3" t="str">
        <f>IF(COUNT($A134)=0,"",IF($A134&lt;&gt;DRAFT!$B136,"ERR",IF(DRAFT!BT136="3E","3E",IF(COUNT(DRAFT!BP136,DRAFT!BT136)&gt;0,DRAFT!BU136,""))))</f>
        <v/>
      </c>
      <c r="X134" s="3" t="str">
        <f>IF(COUNT($A134)=0,"",IF(W134="3E","3E",IF(W134="","I",LOOKUP(W134/Y$2,{0,0.4,0.45,0.5,0.55,0.6,0.65,0.7,0.75,0.8,1},{"F","D","C","C+","B-","B","B+","A-","A","A+"}))))</f>
        <v/>
      </c>
      <c r="Y134" s="2" t="str">
        <f>IF(COUNT($A134)=0,"",IF(W134="","--",IF(W134="3E","3E",LOOKUP(W134/Y$2,{0,0.4,0.45,0.5,0.55,0.6,0.65,0.7,0.75,0.8,1},{0,2,2.25,2.5,2.75,3,3.25,3.5,3.75,4}))))</f>
        <v/>
      </c>
      <c r="Z134" s="3" t="str">
        <f>IF(COUNT($A134)=0,"",IF($A134&lt;&gt;DRAFT!$B136,"ERR",IF(DRAFT!CC136="3E","3E",IF(COUNT(DRAFT!BY136,DRAFT!CC136)&gt;0,DRAFT!CD136,""))))</f>
        <v/>
      </c>
      <c r="AA134" s="3" t="str">
        <f>IF(COUNT($A134)=0,"",IF(Z134="3E","3E",IF(Z134="","I",LOOKUP(Z134/AB$2,{0,0.4,0.45,0.5,0.55,0.6,0.65,0.7,0.75,0.8,1},{"F","D","C","C+","B-","B","B+","A-","A","A+"}))))</f>
        <v/>
      </c>
      <c r="AB134" s="2" t="str">
        <f>IF(COUNT($A134)=0,"",IF(Z134="","--",IF(Z134="3E","3E",LOOKUP(Z134/AB$2,{0,0.4,0.45,0.5,0.55,0.6,0.65,0.7,0.75,0.8,1},{0,2,2.25,2.5,2.75,3,3.25,3.5,3.75,4}))))</f>
        <v/>
      </c>
      <c r="AC134" s="3" t="str">
        <f>IF(COUNT($A134)=0,"",IF($A134&lt;&gt;DRAFT!$B136,"ERR",IF(DRAFT!CF136&gt;0,DRAFT!CF136,"")))</f>
        <v/>
      </c>
      <c r="AD134" s="3" t="str">
        <f>IF(COUNT($A134)=0,"",IF(AC134="3E","3E",IF(AC134="","I",LOOKUP(AC134/AE$2,{0,0.4,0.45,0.5,0.55,0.6,0.65,0.7,0.75,0.8,1},{"F","D","C","C+","B-","B","B+","A-","A","A+"}))))</f>
        <v/>
      </c>
      <c r="AE134" s="2" t="str">
        <f>IF(COUNT($A134)=0,"",IF(AC134="","--",IF(AC134="3E","3E",LOOKUP(AC134/AE$2,{0,0.4,0.45,0.5,0.55,0.6,0.65,0.7,0.75,0.8,1},{0,2,2.25,2.5,2.75,3,3.25,3.5,3.75,4}))))</f>
        <v/>
      </c>
      <c r="AF134" s="3" t="str">
        <f>IF($A134&lt;&gt;DRAFT!$B136,"ERR",IF(OR(COUNT($A134)=0,COUNT(DRAFT!CI136:CK136,DRAFT!CM136:CO136)=0),"",CEILING(SUM(DRAFT!CL136,DRAFT!CP136),1)))</f>
        <v/>
      </c>
      <c r="AG134" s="3" t="str">
        <f>IF(COUNT($A134)=0,"",IF(AF134="3E","3E",IF(AF134="","I",LOOKUP(AF134/AH$2,{0,0.4,0.45,0.5,0.55,0.6,0.65,0.7,0.75,0.8,1},{"F","D","C","C+","B-","B","B+","A-","A","A+"}))))</f>
        <v/>
      </c>
      <c r="AH134" s="2" t="str">
        <f>IF(COUNT($A134)=0,"",IF(AF134="","--",IF(AF134="3E","3E",LOOKUP(AF134/AH$2,{0,0.4,0.45,0.5,0.55,0.6,0.65,0.7,0.75,0.8,1},{0,2,2.25,2.5,2.75,3,3.25,3.5,3.75,4}))))</f>
        <v/>
      </c>
      <c r="AI134" s="11" t="str">
        <f>IF(OR(COUNT($A134)=0,COUNT(B134:AH134)=0),"",IF(COUNTIF(B134:AH134,"3E")&gt;0,"3E",IF(DRAFT!$A136="R",TRUNC(SUMPRODUCT(RGP,RCP)/TCP,3),TRUNC((SUMPRODUCT(--(IMDGP&gt;0)*IMDGP,IMCP)+CEILING(DRAFT!$CQ136*42,0.25))/TCP,3))))</f>
        <v/>
      </c>
      <c r="AJ134" s="3" t="str">
        <f>IF(OR(COUNT($A134)=0,COUNT(B134:AH134)=0),"",IF(COUNTIF(B134:AH134,"3E")&gt;0,"3E",IF(DRAFT!$A136="R",SUMPRODUCT(--(RGP&gt;=2),RCP),SUMPRODUCT(--(IMDGP&gt;0),--(IMGP=0),IMCP)+DRAFT!$CR136)))</f>
        <v/>
      </c>
      <c r="AK134" s="3" t="str">
        <f>IF(OR(COUNT($A134)=0,COUNT(B134:AH134)=0),"",IF(COUNTIF(B134:AJ134,"3E")&gt;0,"3E",IF(AND(DRAFT!$A136="IM",OR($AI134&gt;DRAFT!$CQ136,$AJ134&gt;DRAFT!$CR136)),"IMPROVED",IF(AND(DRAFT!$A136="IM",$AI134&lt;=DRAFT!$CQ136,$AJ134&lt;=DRAFT!$CR136),"NOT IMPROVED",IF(AND(AH134&gt;=2,AI134&gt;=2,AJ134&gt;=30),"PASS","FAIL")))))</f>
        <v/>
      </c>
      <c r="AL134" s="3" t="str">
        <f t="shared" ref="AL134:AL197" si="4">IF(COUNT($A134)=0,"",IF(AK134="3E","3E",IF(AK134="PASS",CONCATENATE(IF(N(D134)&lt;2,"311F,",""),IF(N(G134)&lt;2,"312F,",""),IF(N(J134)&lt;2,"313F,",""),IF(N(M134)&lt;2,"321F,",""),IF(N(P134)&lt;2,"322F,",""),IF(N(S134)&lt;2,"323F,",""),IF(N(V134)&lt;2,"331F,",""),IF(N(Y134)&lt;2,"332F,",""),IF(N(AB134)&lt;2,"333F,","")),"")))</f>
        <v/>
      </c>
      <c r="AM134" s="3" t="str">
        <f t="shared" ref="AM134:AM197" si="5">IF($AI134="3E","3E",IF(AH134=0,"",IF(OR(COUNT($A134)=0,COUNT(AF134)=0),"",RANK(AI134,$AI$5:$AI$420,0))))</f>
        <v/>
      </c>
    </row>
    <row r="135" spans="1:40" ht="18.95" customHeight="1" x14ac:dyDescent="0.25">
      <c r="A135" s="4" t="str">
        <f>IF(DRAFT!$B137="","",DRAFT!$B137)</f>
        <v/>
      </c>
      <c r="B135" s="3" t="str">
        <f>IF(COUNT($A135)=0,"",IF($A135&lt;&gt;DRAFT!$B137,"ERR",IF(DRAFT!I137="3E","3E",IF(COUNT(DRAFT!E137,DRAFT!I137)&gt;0,DRAFT!J137,""))))</f>
        <v/>
      </c>
      <c r="C135" s="3" t="str">
        <f>IF(COUNT($A135)=0,"",IF(B135="3E","3E",IF(B135="","I",LOOKUP(B135/D$2,{0,0.4,0.45,0.5,0.55,0.6,0.65,0.7,0.75,0.8,1},{"F","D","C","C+","B-","B","B+","A-","A","A+"}))))</f>
        <v/>
      </c>
      <c r="D135" s="2" t="str">
        <f>IF(COUNT($A135)=0,"",IF(B135="","--",IF(B135="3E","3E",LOOKUP(B135/D$2,{0,0.4,0.45,0.5,0.55,0.6,0.65,0.7,0.75,0.8,1},{0,2,2.25,2.5,2.75,3,3.25,3.5,3.75,4}))))</f>
        <v/>
      </c>
      <c r="E135" s="3" t="str">
        <f>IF(COUNT($A135)=0,"",IF($A135&lt;&gt;DRAFT!$B137,"ERR",IF(DRAFT!R137="3E","3E",IF(COUNT(DRAFT!N137,DRAFT!R137)&gt;0,DRAFT!S137,""))))</f>
        <v/>
      </c>
      <c r="F135" s="3" t="str">
        <f>IF(COUNT($A135)=0,"",IF(E135="3E","3E",IF(E135="","I",LOOKUP(E135/G$2,{0,0.4,0.45,0.5,0.55,0.6,0.65,0.7,0.75,0.8,1},{"F","D","C","C+","B-","B","B+","A-","A","A+"}))))</f>
        <v/>
      </c>
      <c r="G135" s="2" t="str">
        <f>IF(COUNT($A135)=0,"",IF(E135="","--",IF(E135="3E","3E",LOOKUP(E135/G$2,{0,0.4,0.45,0.5,0.55,0.6,0.65,0.7,0.75,0.8,1},{0,2,2.25,2.5,2.75,3,3.25,3.5,3.75,4}))))</f>
        <v/>
      </c>
      <c r="H135" s="3" t="str">
        <f>IF(COUNT($A135)=0,"",IF($A135&lt;&gt;DRAFT!$B137,"ERR",IF(DRAFT!AA137="3E","3E",IF(COUNT(DRAFT!W137,DRAFT!AA137)&gt;0,DRAFT!AB137,""))))</f>
        <v/>
      </c>
      <c r="I135" s="3" t="str">
        <f>IF(COUNT($A135)=0,"",IF(H135="3E","3E",IF(H135="","I",LOOKUP(H135/J$2,{0,0.4,0.45,0.5,0.55,0.6,0.65,0.7,0.75,0.8,1},{"F","D","C","C+","B-","B","B+","A-","A","A+"}))))</f>
        <v/>
      </c>
      <c r="J135" s="2" t="str">
        <f>IF(COUNT($A135)=0,"",IF(H135="","--",IF(H135="3E","3E",LOOKUP(H135/J$2,{0,0.4,0.45,0.5,0.55,0.6,0.65,0.7,0.75,0.8,1},{0,2,2.25,2.5,2.75,3,3.25,3.5,3.75,4}))))</f>
        <v/>
      </c>
      <c r="K135" s="3" t="str">
        <f>IF(COUNT($A135)=0,"",IF($A135&lt;&gt;DRAFT!$B137,"ERR",IF(DRAFT!AJ137="3E","3E",IF(COUNT(DRAFT!AF137,DRAFT!AJ137)&gt;0,DRAFT!AK137,""))))</f>
        <v/>
      </c>
      <c r="L135" s="3" t="str">
        <f>IF(COUNT($A135)=0,"",IF(K135="3E","3E",IF(K135="","I",LOOKUP(K135/M$2,{0,0.4,0.45,0.5,0.55,0.6,0.65,0.7,0.75,0.8,1},{"F","D","C","C+","B-","B","B+","A-","A","A+"}))))</f>
        <v/>
      </c>
      <c r="M135" s="2" t="str">
        <f>IF(COUNT($A135)=0,"",IF(K135="","--",IF(K135="3E","3E",LOOKUP(K135/M$2,{0,0.4,0.45,0.5,0.55,0.6,0.65,0.7,0.75,0.8,1},{0,2,2.25,2.5,2.75,3,3.25,3.5,3.75,4}))))</f>
        <v/>
      </c>
      <c r="N135" s="3" t="str">
        <f>IF(COUNT($A135)=0,"",IF($A135&lt;&gt;DRAFT!$B137,"ERR",IF(DRAFT!AS137="3E","3E",IF(COUNT(DRAFT!AO137,DRAFT!AS137)&gt;0,DRAFT!AT137,""))))</f>
        <v/>
      </c>
      <c r="O135" s="3" t="str">
        <f>IF(COUNT($A135)=0,"",IF(N135="3E","3E",IF(N135="","I",LOOKUP(N135/P$2,{0,0.4,0.45,0.5,0.55,0.6,0.65,0.7,0.75,0.8,1},{"F","D","C","C+","B-","B","B+","A-","A","A+"}))))</f>
        <v/>
      </c>
      <c r="P135" s="2" t="str">
        <f>IF(COUNT($A135)=0,"",IF(N135="","--",IF(N135="3E","3E",LOOKUP(N135/P$2,{0,0.4,0.45,0.5,0.55,0.6,0.65,0.7,0.75,0.8,1},{0,2,2.25,2.5,2.75,3,3.25,3.5,3.75,4}))))</f>
        <v/>
      </c>
      <c r="Q135" s="3" t="str">
        <f>IF(COUNT($A135)=0,"",IF($A135&lt;&gt;DRAFT!$B137,"ERR",IF(DRAFT!BB137="3E","3E",IF(COUNT(DRAFT!AX137,DRAFT!BB137)&gt;0,DRAFT!BC137,""))))</f>
        <v/>
      </c>
      <c r="R135" s="3" t="str">
        <f>IF(COUNT($A135)=0,"",IF(Q135="3E","3E",IF(Q135="","I",LOOKUP(Q135/S$2,{0,0.4,0.45,0.5,0.55,0.6,0.65,0.7,0.75,0.8,1},{"F","D","C","C+","B-","B","B+","A-","A","A+"}))))</f>
        <v/>
      </c>
      <c r="S135" s="2" t="str">
        <f>IF(COUNT($A135)=0,"",IF(Q135="","--",IF(Q135="3E","3E",LOOKUP(Q135/S$2,{0,0.4,0.45,0.5,0.55,0.6,0.65,0.7,0.75,0.8,1},{0,2,2.25,2.5,2.75,3,3.25,3.5,3.75,4}))))</f>
        <v/>
      </c>
      <c r="T135" s="3" t="str">
        <f>IF(COUNT($A135)=0,"",IF($A135&lt;&gt;DRAFT!$B137,"ERR",IF(DRAFT!BK137="3E","3E",IF(COUNT(DRAFT!BG137,DRAFT!BK137)&gt;0,DRAFT!BL137,""))))</f>
        <v/>
      </c>
      <c r="U135" s="3" t="str">
        <f>IF(COUNT($A135)=0,"",IF(T135="3E","3E",IF(T135="","I",LOOKUP(T135/V$2,{0,0.4,0.45,0.5,0.55,0.6,0.65,0.7,0.75,0.8,1},{"F","D","C","C+","B-","B","B+","A-","A","A+"}))))</f>
        <v/>
      </c>
      <c r="V135" s="2" t="str">
        <f>IF(COUNT($A135)=0,"",IF(T135="","--",IF(T135="3E","3E",LOOKUP(T135/V$2,{0,0.4,0.45,0.5,0.55,0.6,0.65,0.7,0.75,0.8,1},{0,2,2.25,2.5,2.75,3,3.25,3.5,3.75,4}))))</f>
        <v/>
      </c>
      <c r="W135" s="3" t="str">
        <f>IF(COUNT($A135)=0,"",IF($A135&lt;&gt;DRAFT!$B137,"ERR",IF(DRAFT!BT137="3E","3E",IF(COUNT(DRAFT!BP137,DRAFT!BT137)&gt;0,DRAFT!BU137,""))))</f>
        <v/>
      </c>
      <c r="X135" s="3" t="str">
        <f>IF(COUNT($A135)=0,"",IF(W135="3E","3E",IF(W135="","I",LOOKUP(W135/Y$2,{0,0.4,0.45,0.5,0.55,0.6,0.65,0.7,0.75,0.8,1},{"F","D","C","C+","B-","B","B+","A-","A","A+"}))))</f>
        <v/>
      </c>
      <c r="Y135" s="2" t="str">
        <f>IF(COUNT($A135)=0,"",IF(W135="","--",IF(W135="3E","3E",LOOKUP(W135/Y$2,{0,0.4,0.45,0.5,0.55,0.6,0.65,0.7,0.75,0.8,1},{0,2,2.25,2.5,2.75,3,3.25,3.5,3.75,4}))))</f>
        <v/>
      </c>
      <c r="Z135" s="3" t="str">
        <f>IF(COUNT($A135)=0,"",IF($A135&lt;&gt;DRAFT!$B137,"ERR",IF(DRAFT!CC137="3E","3E",IF(COUNT(DRAFT!BY137,DRAFT!CC137)&gt;0,DRAFT!CD137,""))))</f>
        <v/>
      </c>
      <c r="AA135" s="3" t="str">
        <f>IF(COUNT($A135)=0,"",IF(Z135="3E","3E",IF(Z135="","I",LOOKUP(Z135/AB$2,{0,0.4,0.45,0.5,0.55,0.6,0.65,0.7,0.75,0.8,1},{"F","D","C","C+","B-","B","B+","A-","A","A+"}))))</f>
        <v/>
      </c>
      <c r="AB135" s="2" t="str">
        <f>IF(COUNT($A135)=0,"",IF(Z135="","--",IF(Z135="3E","3E",LOOKUP(Z135/AB$2,{0,0.4,0.45,0.5,0.55,0.6,0.65,0.7,0.75,0.8,1},{0,2,2.25,2.5,2.75,3,3.25,3.5,3.75,4}))))</f>
        <v/>
      </c>
      <c r="AC135" s="3" t="str">
        <f>IF(COUNT($A135)=0,"",IF($A135&lt;&gt;DRAFT!$B137,"ERR",IF(DRAFT!CF137&gt;0,DRAFT!CF137,"")))</f>
        <v/>
      </c>
      <c r="AD135" s="3" t="str">
        <f>IF(COUNT($A135)=0,"",IF(AC135="3E","3E",IF(AC135="","I",LOOKUP(AC135/AE$2,{0,0.4,0.45,0.5,0.55,0.6,0.65,0.7,0.75,0.8,1},{"F","D","C","C+","B-","B","B+","A-","A","A+"}))))</f>
        <v/>
      </c>
      <c r="AE135" s="2" t="str">
        <f>IF(COUNT($A135)=0,"",IF(AC135="","--",IF(AC135="3E","3E",LOOKUP(AC135/AE$2,{0,0.4,0.45,0.5,0.55,0.6,0.65,0.7,0.75,0.8,1},{0,2,2.25,2.5,2.75,3,3.25,3.5,3.75,4}))))</f>
        <v/>
      </c>
      <c r="AF135" s="3" t="str">
        <f>IF($A135&lt;&gt;DRAFT!$B137,"ERR",IF(OR(COUNT($A135)=0,COUNT(DRAFT!CI137:CK137,DRAFT!CM137:CO137)=0),"",CEILING(SUM(DRAFT!CL137,DRAFT!CP137),1)))</f>
        <v/>
      </c>
      <c r="AG135" s="3" t="str">
        <f>IF(COUNT($A135)=0,"",IF(AF135="3E","3E",IF(AF135="","I",LOOKUP(AF135/AH$2,{0,0.4,0.45,0.5,0.55,0.6,0.65,0.7,0.75,0.8,1},{"F","D","C","C+","B-","B","B+","A-","A","A+"}))))</f>
        <v/>
      </c>
      <c r="AH135" s="2" t="str">
        <f>IF(COUNT($A135)=0,"",IF(AF135="","--",IF(AF135="3E","3E",LOOKUP(AF135/AH$2,{0,0.4,0.45,0.5,0.55,0.6,0.65,0.7,0.75,0.8,1},{0,2,2.25,2.5,2.75,3,3.25,3.5,3.75,4}))))</f>
        <v/>
      </c>
      <c r="AI135" s="11" t="str">
        <f>IF(OR(COUNT($A135)=0,COUNT(B135:AH135)=0),"",IF(COUNTIF(B135:AH135,"3E")&gt;0,"3E",IF(DRAFT!$A137="R",TRUNC(SUMPRODUCT(RGP,RCP)/TCP,3),TRUNC((SUMPRODUCT(--(IMDGP&gt;0)*IMDGP,IMCP)+CEILING(DRAFT!$CQ137*42,0.25))/TCP,3))))</f>
        <v/>
      </c>
      <c r="AJ135" s="3" t="str">
        <f>IF(OR(COUNT($A135)=0,COUNT(B135:AH135)=0),"",IF(COUNTIF(B135:AH135,"3E")&gt;0,"3E",IF(DRAFT!$A137="R",SUMPRODUCT(--(RGP&gt;=2),RCP),SUMPRODUCT(--(IMDGP&gt;0),--(IMGP=0),IMCP)+DRAFT!$CR137)))</f>
        <v/>
      </c>
      <c r="AK135" s="3" t="str">
        <f>IF(OR(COUNT($A135)=0,COUNT(B135:AH135)=0),"",IF(COUNTIF(B135:AJ135,"3E")&gt;0,"3E",IF(AND(DRAFT!$A137="IM",OR($AI135&gt;DRAFT!$CQ137,$AJ135&gt;DRAFT!$CR137)),"IMPROVED",IF(AND(DRAFT!$A137="IM",$AI135&lt;=DRAFT!$CQ137,$AJ135&lt;=DRAFT!$CR137),"NOT IMPROVED",IF(AND(AH135&gt;=2,AI135&gt;=2,AJ135&gt;=30),"PASS","FAIL")))))</f>
        <v/>
      </c>
      <c r="AL135" s="3" t="str">
        <f t="shared" si="4"/>
        <v/>
      </c>
      <c r="AM135" s="3" t="str">
        <f t="shared" si="5"/>
        <v/>
      </c>
    </row>
    <row r="136" spans="1:40" ht="18.95" customHeight="1" x14ac:dyDescent="0.25">
      <c r="A136" s="4" t="str">
        <f>IF(DRAFT!$B138="","",DRAFT!$B138)</f>
        <v/>
      </c>
      <c r="B136" s="3" t="str">
        <f>IF(COUNT($A136)=0,"",IF($A136&lt;&gt;DRAFT!$B138,"ERR",IF(DRAFT!I138="3E","3E",IF(COUNT(DRAFT!E138,DRAFT!I138)&gt;0,DRAFT!J138,""))))</f>
        <v/>
      </c>
      <c r="C136" s="3" t="str">
        <f>IF(COUNT($A136)=0,"",IF(B136="3E","3E",IF(B136="","I",LOOKUP(B136/D$2,{0,0.4,0.45,0.5,0.55,0.6,0.65,0.7,0.75,0.8,1},{"F","D","C","C+","B-","B","B+","A-","A","A+"}))))</f>
        <v/>
      </c>
      <c r="D136" s="2" t="str">
        <f>IF(COUNT($A136)=0,"",IF(B136="","--",IF(B136="3E","3E",LOOKUP(B136/D$2,{0,0.4,0.45,0.5,0.55,0.6,0.65,0.7,0.75,0.8,1},{0,2,2.25,2.5,2.75,3,3.25,3.5,3.75,4}))))</f>
        <v/>
      </c>
      <c r="E136" s="3" t="str">
        <f>IF(COUNT($A136)=0,"",IF($A136&lt;&gt;DRAFT!$B138,"ERR",IF(DRAFT!R138="3E","3E",IF(COUNT(DRAFT!N138,DRAFT!R138)&gt;0,DRAFT!S138,""))))</f>
        <v/>
      </c>
      <c r="F136" s="3" t="str">
        <f>IF(COUNT($A136)=0,"",IF(E136="3E","3E",IF(E136="","I",LOOKUP(E136/G$2,{0,0.4,0.45,0.5,0.55,0.6,0.65,0.7,0.75,0.8,1},{"F","D","C","C+","B-","B","B+","A-","A","A+"}))))</f>
        <v/>
      </c>
      <c r="G136" s="2" t="str">
        <f>IF(COUNT($A136)=0,"",IF(E136="","--",IF(E136="3E","3E",LOOKUP(E136/G$2,{0,0.4,0.45,0.5,0.55,0.6,0.65,0.7,0.75,0.8,1},{0,2,2.25,2.5,2.75,3,3.25,3.5,3.75,4}))))</f>
        <v/>
      </c>
      <c r="H136" s="3" t="str">
        <f>IF(COUNT($A136)=0,"",IF($A136&lt;&gt;DRAFT!$B138,"ERR",IF(DRAFT!AA138="3E","3E",IF(COUNT(DRAFT!W138,DRAFT!AA138)&gt;0,DRAFT!AB138,""))))</f>
        <v/>
      </c>
      <c r="I136" s="3" t="str">
        <f>IF(COUNT($A136)=0,"",IF(H136="3E","3E",IF(H136="","I",LOOKUP(H136/J$2,{0,0.4,0.45,0.5,0.55,0.6,0.65,0.7,0.75,0.8,1},{"F","D","C","C+","B-","B","B+","A-","A","A+"}))))</f>
        <v/>
      </c>
      <c r="J136" s="2" t="str">
        <f>IF(COUNT($A136)=0,"",IF(H136="","--",IF(H136="3E","3E",LOOKUP(H136/J$2,{0,0.4,0.45,0.5,0.55,0.6,0.65,0.7,0.75,0.8,1},{0,2,2.25,2.5,2.75,3,3.25,3.5,3.75,4}))))</f>
        <v/>
      </c>
      <c r="K136" s="3" t="str">
        <f>IF(COUNT($A136)=0,"",IF($A136&lt;&gt;DRAFT!$B138,"ERR",IF(DRAFT!AJ138="3E","3E",IF(COUNT(DRAFT!AF138,DRAFT!AJ138)&gt;0,DRAFT!AK138,""))))</f>
        <v/>
      </c>
      <c r="L136" s="3" t="str">
        <f>IF(COUNT($A136)=0,"",IF(K136="3E","3E",IF(K136="","I",LOOKUP(K136/M$2,{0,0.4,0.45,0.5,0.55,0.6,0.65,0.7,0.75,0.8,1},{"F","D","C","C+","B-","B","B+","A-","A","A+"}))))</f>
        <v/>
      </c>
      <c r="M136" s="2" t="str">
        <f>IF(COUNT($A136)=0,"",IF(K136="","--",IF(K136="3E","3E",LOOKUP(K136/M$2,{0,0.4,0.45,0.5,0.55,0.6,0.65,0.7,0.75,0.8,1},{0,2,2.25,2.5,2.75,3,3.25,3.5,3.75,4}))))</f>
        <v/>
      </c>
      <c r="N136" s="3" t="str">
        <f>IF(COUNT($A136)=0,"",IF($A136&lt;&gt;DRAFT!$B138,"ERR",IF(DRAFT!AS138="3E","3E",IF(COUNT(DRAFT!AO138,DRAFT!AS138)&gt;0,DRAFT!AT138,""))))</f>
        <v/>
      </c>
      <c r="O136" s="3" t="str">
        <f>IF(COUNT($A136)=0,"",IF(N136="3E","3E",IF(N136="","I",LOOKUP(N136/P$2,{0,0.4,0.45,0.5,0.55,0.6,0.65,0.7,0.75,0.8,1},{"F","D","C","C+","B-","B","B+","A-","A","A+"}))))</f>
        <v/>
      </c>
      <c r="P136" s="2" t="str">
        <f>IF(COUNT($A136)=0,"",IF(N136="","--",IF(N136="3E","3E",LOOKUP(N136/P$2,{0,0.4,0.45,0.5,0.55,0.6,0.65,0.7,0.75,0.8,1},{0,2,2.25,2.5,2.75,3,3.25,3.5,3.75,4}))))</f>
        <v/>
      </c>
      <c r="Q136" s="3" t="str">
        <f>IF(COUNT($A136)=0,"",IF($A136&lt;&gt;DRAFT!$B138,"ERR",IF(DRAFT!BB138="3E","3E",IF(COUNT(DRAFT!AX138,DRAFT!BB138)&gt;0,DRAFT!BC138,""))))</f>
        <v/>
      </c>
      <c r="R136" s="3" t="str">
        <f>IF(COUNT($A136)=0,"",IF(Q136="3E","3E",IF(Q136="","I",LOOKUP(Q136/S$2,{0,0.4,0.45,0.5,0.55,0.6,0.65,0.7,0.75,0.8,1},{"F","D","C","C+","B-","B","B+","A-","A","A+"}))))</f>
        <v/>
      </c>
      <c r="S136" s="2" t="str">
        <f>IF(COUNT($A136)=0,"",IF(Q136="","--",IF(Q136="3E","3E",LOOKUP(Q136/S$2,{0,0.4,0.45,0.5,0.55,0.6,0.65,0.7,0.75,0.8,1},{0,2,2.25,2.5,2.75,3,3.25,3.5,3.75,4}))))</f>
        <v/>
      </c>
      <c r="T136" s="3" t="str">
        <f>IF(COUNT($A136)=0,"",IF($A136&lt;&gt;DRAFT!$B138,"ERR",IF(DRAFT!BK138="3E","3E",IF(COUNT(DRAFT!BG138,DRAFT!BK138)&gt;0,DRAFT!BL138,""))))</f>
        <v/>
      </c>
      <c r="U136" s="3" t="str">
        <f>IF(COUNT($A136)=0,"",IF(T136="3E","3E",IF(T136="","I",LOOKUP(T136/V$2,{0,0.4,0.45,0.5,0.55,0.6,0.65,0.7,0.75,0.8,1},{"F","D","C","C+","B-","B","B+","A-","A","A+"}))))</f>
        <v/>
      </c>
      <c r="V136" s="2" t="str">
        <f>IF(COUNT($A136)=0,"",IF(T136="","--",IF(T136="3E","3E",LOOKUP(T136/V$2,{0,0.4,0.45,0.5,0.55,0.6,0.65,0.7,0.75,0.8,1},{0,2,2.25,2.5,2.75,3,3.25,3.5,3.75,4}))))</f>
        <v/>
      </c>
      <c r="W136" s="3" t="str">
        <f>IF(COUNT($A136)=0,"",IF($A136&lt;&gt;DRAFT!$B138,"ERR",IF(DRAFT!BT138="3E","3E",IF(COUNT(DRAFT!BP138,DRAFT!BT138)&gt;0,DRAFT!BU138,""))))</f>
        <v/>
      </c>
      <c r="X136" s="3" t="str">
        <f>IF(COUNT($A136)=0,"",IF(W136="3E","3E",IF(W136="","I",LOOKUP(W136/Y$2,{0,0.4,0.45,0.5,0.55,0.6,0.65,0.7,0.75,0.8,1},{"F","D","C","C+","B-","B","B+","A-","A","A+"}))))</f>
        <v/>
      </c>
      <c r="Y136" s="2" t="str">
        <f>IF(COUNT($A136)=0,"",IF(W136="","--",IF(W136="3E","3E",LOOKUP(W136/Y$2,{0,0.4,0.45,0.5,0.55,0.6,0.65,0.7,0.75,0.8,1},{0,2,2.25,2.5,2.75,3,3.25,3.5,3.75,4}))))</f>
        <v/>
      </c>
      <c r="Z136" s="3" t="str">
        <f>IF(COUNT($A136)=0,"",IF($A136&lt;&gt;DRAFT!$B138,"ERR",IF(DRAFT!CC138="3E","3E",IF(COUNT(DRAFT!BY138,DRAFT!CC138)&gt;0,DRAFT!CD138,""))))</f>
        <v/>
      </c>
      <c r="AA136" s="3" t="str">
        <f>IF(COUNT($A136)=0,"",IF(Z136="3E","3E",IF(Z136="","I",LOOKUP(Z136/AB$2,{0,0.4,0.45,0.5,0.55,0.6,0.65,0.7,0.75,0.8,1},{"F","D","C","C+","B-","B","B+","A-","A","A+"}))))</f>
        <v/>
      </c>
      <c r="AB136" s="2" t="str">
        <f>IF(COUNT($A136)=0,"",IF(Z136="","--",IF(Z136="3E","3E",LOOKUP(Z136/AB$2,{0,0.4,0.45,0.5,0.55,0.6,0.65,0.7,0.75,0.8,1},{0,2,2.25,2.5,2.75,3,3.25,3.5,3.75,4}))))</f>
        <v/>
      </c>
      <c r="AC136" s="3" t="str">
        <f>IF(COUNT($A136)=0,"",IF($A136&lt;&gt;DRAFT!$B138,"ERR",IF(DRAFT!CF138&gt;0,DRAFT!CF138,"")))</f>
        <v/>
      </c>
      <c r="AD136" s="3" t="str">
        <f>IF(COUNT($A136)=0,"",IF(AC136="3E","3E",IF(AC136="","I",LOOKUP(AC136/AE$2,{0,0.4,0.45,0.5,0.55,0.6,0.65,0.7,0.75,0.8,1},{"F","D","C","C+","B-","B","B+","A-","A","A+"}))))</f>
        <v/>
      </c>
      <c r="AE136" s="2" t="str">
        <f>IF(COUNT($A136)=0,"",IF(AC136="","--",IF(AC136="3E","3E",LOOKUP(AC136/AE$2,{0,0.4,0.45,0.5,0.55,0.6,0.65,0.7,0.75,0.8,1},{0,2,2.25,2.5,2.75,3,3.25,3.5,3.75,4}))))</f>
        <v/>
      </c>
      <c r="AF136" s="3" t="str">
        <f>IF($A136&lt;&gt;DRAFT!$B138,"ERR",IF(OR(COUNT($A136)=0,COUNT(DRAFT!CI138:CK138,DRAFT!CM138:CO138)=0),"",CEILING(SUM(DRAFT!CL138,DRAFT!CP138),1)))</f>
        <v/>
      </c>
      <c r="AG136" s="3" t="str">
        <f>IF(COUNT($A136)=0,"",IF(AF136="3E","3E",IF(AF136="","I",LOOKUP(AF136/AH$2,{0,0.4,0.45,0.5,0.55,0.6,0.65,0.7,0.75,0.8,1},{"F","D","C","C+","B-","B","B+","A-","A","A+"}))))</f>
        <v/>
      </c>
      <c r="AH136" s="2" t="str">
        <f>IF(COUNT($A136)=0,"",IF(AF136="","--",IF(AF136="3E","3E",LOOKUP(AF136/AH$2,{0,0.4,0.45,0.5,0.55,0.6,0.65,0.7,0.75,0.8,1},{0,2,2.25,2.5,2.75,3,3.25,3.5,3.75,4}))))</f>
        <v/>
      </c>
      <c r="AI136" s="11" t="str">
        <f>IF(OR(COUNT($A136)=0,COUNT(B136:AH136)=0),"",IF(COUNTIF(B136:AH136,"3E")&gt;0,"3E",IF(DRAFT!$A138="R",TRUNC(SUMPRODUCT(RGP,RCP)/TCP,3),TRUNC((SUMPRODUCT(--(IMDGP&gt;0)*IMDGP,IMCP)+CEILING(DRAFT!$CQ138*42,0.25))/TCP,3))))</f>
        <v/>
      </c>
      <c r="AJ136" s="3" t="str">
        <f>IF(OR(COUNT($A136)=0,COUNT(B136:AH136)=0),"",IF(COUNTIF(B136:AH136,"3E")&gt;0,"3E",IF(DRAFT!$A138="R",SUMPRODUCT(--(RGP&gt;=2),RCP),SUMPRODUCT(--(IMDGP&gt;0),--(IMGP=0),IMCP)+DRAFT!$CR138)))</f>
        <v/>
      </c>
      <c r="AK136" s="3" t="str">
        <f>IF(OR(COUNT($A136)=0,COUNT(B136:AH136)=0),"",IF(COUNTIF(B136:AJ136,"3E")&gt;0,"3E",IF(AND(DRAFT!$A138="IM",OR($AI136&gt;DRAFT!$CQ138,$AJ136&gt;DRAFT!$CR138)),"IMPROVED",IF(AND(DRAFT!$A138="IM",$AI136&lt;=DRAFT!$CQ138,$AJ136&lt;=DRAFT!$CR138),"NOT IMPROVED",IF(AND(AH136&gt;=2,AI136&gt;=2,AJ136&gt;=30),"PASS","FAIL")))))</f>
        <v/>
      </c>
      <c r="AL136" s="3" t="str">
        <f t="shared" si="4"/>
        <v/>
      </c>
      <c r="AM136" s="3" t="str">
        <f t="shared" si="5"/>
        <v/>
      </c>
    </row>
    <row r="137" spans="1:40" ht="18.95" customHeight="1" x14ac:dyDescent="0.25">
      <c r="A137" s="4" t="str">
        <f>IF(DRAFT!$B139="","",DRAFT!$B139)</f>
        <v/>
      </c>
      <c r="B137" s="3" t="str">
        <f>IF(COUNT($A137)=0,"",IF($A137&lt;&gt;DRAFT!$B139,"ERR",IF(DRAFT!I139="3E","3E",IF(COUNT(DRAFT!E139,DRAFT!I139)&gt;0,DRAFT!J139,""))))</f>
        <v/>
      </c>
      <c r="C137" s="3" t="str">
        <f>IF(COUNT($A137)=0,"",IF(B137="3E","3E",IF(B137="","I",LOOKUP(B137/D$2,{0,0.4,0.45,0.5,0.55,0.6,0.65,0.7,0.75,0.8,1},{"F","D","C","C+","B-","B","B+","A-","A","A+"}))))</f>
        <v/>
      </c>
      <c r="D137" s="2" t="str">
        <f>IF(COUNT($A137)=0,"",IF(B137="","--",IF(B137="3E","3E",LOOKUP(B137/D$2,{0,0.4,0.45,0.5,0.55,0.6,0.65,0.7,0.75,0.8,1},{0,2,2.25,2.5,2.75,3,3.25,3.5,3.75,4}))))</f>
        <v/>
      </c>
      <c r="E137" s="3" t="str">
        <f>IF(COUNT($A137)=0,"",IF($A137&lt;&gt;DRAFT!$B139,"ERR",IF(DRAFT!R139="3E","3E",IF(COUNT(DRAFT!N139,DRAFT!R139)&gt;0,DRAFT!S139,""))))</f>
        <v/>
      </c>
      <c r="F137" s="3" t="str">
        <f>IF(COUNT($A137)=0,"",IF(E137="3E","3E",IF(E137="","I",LOOKUP(E137/G$2,{0,0.4,0.45,0.5,0.55,0.6,0.65,0.7,0.75,0.8,1},{"F","D","C","C+","B-","B","B+","A-","A","A+"}))))</f>
        <v/>
      </c>
      <c r="G137" s="2" t="str">
        <f>IF(COUNT($A137)=0,"",IF(E137="","--",IF(E137="3E","3E",LOOKUP(E137/G$2,{0,0.4,0.45,0.5,0.55,0.6,0.65,0.7,0.75,0.8,1},{0,2,2.25,2.5,2.75,3,3.25,3.5,3.75,4}))))</f>
        <v/>
      </c>
      <c r="H137" s="3" t="str">
        <f>IF(COUNT($A137)=0,"",IF($A137&lt;&gt;DRAFT!$B139,"ERR",IF(DRAFT!AA139="3E","3E",IF(COUNT(DRAFT!W139,DRAFT!AA139)&gt;0,DRAFT!AB139,""))))</f>
        <v/>
      </c>
      <c r="I137" s="3" t="str">
        <f>IF(COUNT($A137)=0,"",IF(H137="3E","3E",IF(H137="","I",LOOKUP(H137/J$2,{0,0.4,0.45,0.5,0.55,0.6,0.65,0.7,0.75,0.8,1},{"F","D","C","C+","B-","B","B+","A-","A","A+"}))))</f>
        <v/>
      </c>
      <c r="J137" s="2" t="str">
        <f>IF(COUNT($A137)=0,"",IF(H137="","--",IF(H137="3E","3E",LOOKUP(H137/J$2,{0,0.4,0.45,0.5,0.55,0.6,0.65,0.7,0.75,0.8,1},{0,2,2.25,2.5,2.75,3,3.25,3.5,3.75,4}))))</f>
        <v/>
      </c>
      <c r="K137" s="3" t="str">
        <f>IF(COUNT($A137)=0,"",IF($A137&lt;&gt;DRAFT!$B139,"ERR",IF(DRAFT!AJ139="3E","3E",IF(COUNT(DRAFT!AF139,DRAFT!AJ139)&gt;0,DRAFT!AK139,""))))</f>
        <v/>
      </c>
      <c r="L137" s="3" t="str">
        <f>IF(COUNT($A137)=0,"",IF(K137="3E","3E",IF(K137="","I",LOOKUP(K137/M$2,{0,0.4,0.45,0.5,0.55,0.6,0.65,0.7,0.75,0.8,1},{"F","D","C","C+","B-","B","B+","A-","A","A+"}))))</f>
        <v/>
      </c>
      <c r="M137" s="2" t="str">
        <f>IF(COUNT($A137)=0,"",IF(K137="","--",IF(K137="3E","3E",LOOKUP(K137/M$2,{0,0.4,0.45,0.5,0.55,0.6,0.65,0.7,0.75,0.8,1},{0,2,2.25,2.5,2.75,3,3.25,3.5,3.75,4}))))</f>
        <v/>
      </c>
      <c r="N137" s="3" t="str">
        <f>IF(COUNT($A137)=0,"",IF($A137&lt;&gt;DRAFT!$B139,"ERR",IF(DRAFT!AS139="3E","3E",IF(COUNT(DRAFT!AO139,DRAFT!AS139)&gt;0,DRAFT!AT139,""))))</f>
        <v/>
      </c>
      <c r="O137" s="3" t="str">
        <f>IF(COUNT($A137)=0,"",IF(N137="3E","3E",IF(N137="","I",LOOKUP(N137/P$2,{0,0.4,0.45,0.5,0.55,0.6,0.65,0.7,0.75,0.8,1},{"F","D","C","C+","B-","B","B+","A-","A","A+"}))))</f>
        <v/>
      </c>
      <c r="P137" s="2" t="str">
        <f>IF(COUNT($A137)=0,"",IF(N137="","--",IF(N137="3E","3E",LOOKUP(N137/P$2,{0,0.4,0.45,0.5,0.55,0.6,0.65,0.7,0.75,0.8,1},{0,2,2.25,2.5,2.75,3,3.25,3.5,3.75,4}))))</f>
        <v/>
      </c>
      <c r="Q137" s="3" t="str">
        <f>IF(COUNT($A137)=0,"",IF($A137&lt;&gt;DRAFT!$B139,"ERR",IF(DRAFT!BB139="3E","3E",IF(COUNT(DRAFT!AX139,DRAFT!BB139)&gt;0,DRAFT!BC139,""))))</f>
        <v/>
      </c>
      <c r="R137" s="3" t="str">
        <f>IF(COUNT($A137)=0,"",IF(Q137="3E","3E",IF(Q137="","I",LOOKUP(Q137/S$2,{0,0.4,0.45,0.5,0.55,0.6,0.65,0.7,0.75,0.8,1},{"F","D","C","C+","B-","B","B+","A-","A","A+"}))))</f>
        <v/>
      </c>
      <c r="S137" s="2" t="str">
        <f>IF(COUNT($A137)=0,"",IF(Q137="","--",IF(Q137="3E","3E",LOOKUP(Q137/S$2,{0,0.4,0.45,0.5,0.55,0.6,0.65,0.7,0.75,0.8,1},{0,2,2.25,2.5,2.75,3,3.25,3.5,3.75,4}))))</f>
        <v/>
      </c>
      <c r="T137" s="3" t="str">
        <f>IF(COUNT($A137)=0,"",IF($A137&lt;&gt;DRAFT!$B139,"ERR",IF(DRAFT!BK139="3E","3E",IF(COUNT(DRAFT!BG139,DRAFT!BK139)&gt;0,DRAFT!BL139,""))))</f>
        <v/>
      </c>
      <c r="U137" s="3" t="str">
        <f>IF(COUNT($A137)=0,"",IF(T137="3E","3E",IF(T137="","I",LOOKUP(T137/V$2,{0,0.4,0.45,0.5,0.55,0.6,0.65,0.7,0.75,0.8,1},{"F","D","C","C+","B-","B","B+","A-","A","A+"}))))</f>
        <v/>
      </c>
      <c r="V137" s="2" t="str">
        <f>IF(COUNT($A137)=0,"",IF(T137="","--",IF(T137="3E","3E",LOOKUP(T137/V$2,{0,0.4,0.45,0.5,0.55,0.6,0.65,0.7,0.75,0.8,1},{0,2,2.25,2.5,2.75,3,3.25,3.5,3.75,4}))))</f>
        <v/>
      </c>
      <c r="W137" s="3" t="str">
        <f>IF(COUNT($A137)=0,"",IF($A137&lt;&gt;DRAFT!$B139,"ERR",IF(DRAFT!BT139="3E","3E",IF(COUNT(DRAFT!BP139,DRAFT!BT139)&gt;0,DRAFT!BU139,""))))</f>
        <v/>
      </c>
      <c r="X137" s="3" t="str">
        <f>IF(COUNT($A137)=0,"",IF(W137="3E","3E",IF(W137="","I",LOOKUP(W137/Y$2,{0,0.4,0.45,0.5,0.55,0.6,0.65,0.7,0.75,0.8,1},{"F","D","C","C+","B-","B","B+","A-","A","A+"}))))</f>
        <v/>
      </c>
      <c r="Y137" s="2" t="str">
        <f>IF(COUNT($A137)=0,"",IF(W137="","--",IF(W137="3E","3E",LOOKUP(W137/Y$2,{0,0.4,0.45,0.5,0.55,0.6,0.65,0.7,0.75,0.8,1},{0,2,2.25,2.5,2.75,3,3.25,3.5,3.75,4}))))</f>
        <v/>
      </c>
      <c r="Z137" s="3" t="str">
        <f>IF(COUNT($A137)=0,"",IF($A137&lt;&gt;DRAFT!$B139,"ERR",IF(DRAFT!CC139="3E","3E",IF(COUNT(DRAFT!BY139,DRAFT!CC139)&gt;0,DRAFT!CD139,""))))</f>
        <v/>
      </c>
      <c r="AA137" s="3" t="str">
        <f>IF(COUNT($A137)=0,"",IF(Z137="3E","3E",IF(Z137="","I",LOOKUP(Z137/AB$2,{0,0.4,0.45,0.5,0.55,0.6,0.65,0.7,0.75,0.8,1},{"F","D","C","C+","B-","B","B+","A-","A","A+"}))))</f>
        <v/>
      </c>
      <c r="AB137" s="2" t="str">
        <f>IF(COUNT($A137)=0,"",IF(Z137="","--",IF(Z137="3E","3E",LOOKUP(Z137/AB$2,{0,0.4,0.45,0.5,0.55,0.6,0.65,0.7,0.75,0.8,1},{0,2,2.25,2.5,2.75,3,3.25,3.5,3.75,4}))))</f>
        <v/>
      </c>
      <c r="AC137" s="3" t="str">
        <f>IF(COUNT($A137)=0,"",IF($A137&lt;&gt;DRAFT!$B139,"ERR",IF(DRAFT!CF139&gt;0,DRAFT!CF139,"")))</f>
        <v/>
      </c>
      <c r="AD137" s="3" t="str">
        <f>IF(COUNT($A137)=0,"",IF(AC137="3E","3E",IF(AC137="","I",LOOKUP(AC137/AE$2,{0,0.4,0.45,0.5,0.55,0.6,0.65,0.7,0.75,0.8,1},{"F","D","C","C+","B-","B","B+","A-","A","A+"}))))</f>
        <v/>
      </c>
      <c r="AE137" s="2" t="str">
        <f>IF(COUNT($A137)=0,"",IF(AC137="","--",IF(AC137="3E","3E",LOOKUP(AC137/AE$2,{0,0.4,0.45,0.5,0.55,0.6,0.65,0.7,0.75,0.8,1},{0,2,2.25,2.5,2.75,3,3.25,3.5,3.75,4}))))</f>
        <v/>
      </c>
      <c r="AF137" s="3" t="str">
        <f>IF($A137&lt;&gt;DRAFT!$B139,"ERR",IF(OR(COUNT($A137)=0,COUNT(DRAFT!CI139:CK139,DRAFT!CM139:CO139)=0),"",CEILING(SUM(DRAFT!CL139,DRAFT!CP139),1)))</f>
        <v/>
      </c>
      <c r="AG137" s="3" t="str">
        <f>IF(COUNT($A137)=0,"",IF(AF137="3E","3E",IF(AF137="","I",LOOKUP(AF137/AH$2,{0,0.4,0.45,0.5,0.55,0.6,0.65,0.7,0.75,0.8,1},{"F","D","C","C+","B-","B","B+","A-","A","A+"}))))</f>
        <v/>
      </c>
      <c r="AH137" s="2" t="str">
        <f>IF(COUNT($A137)=0,"",IF(AF137="","--",IF(AF137="3E","3E",LOOKUP(AF137/AH$2,{0,0.4,0.45,0.5,0.55,0.6,0.65,0.7,0.75,0.8,1},{0,2,2.25,2.5,2.75,3,3.25,3.5,3.75,4}))))</f>
        <v/>
      </c>
      <c r="AI137" s="11" t="str">
        <f>IF(OR(COUNT($A137)=0,COUNT(B137:AH137)=0),"",IF(COUNTIF(B137:AH137,"3E")&gt;0,"3E",IF(DRAFT!$A139="R",TRUNC(SUMPRODUCT(RGP,RCP)/TCP,3),TRUNC((SUMPRODUCT(--(IMDGP&gt;0)*IMDGP,IMCP)+CEILING(DRAFT!$CQ139*42,0.25))/TCP,3))))</f>
        <v/>
      </c>
      <c r="AJ137" s="3" t="str">
        <f>IF(OR(COUNT($A137)=0,COUNT(B137:AH137)=0),"",IF(COUNTIF(B137:AH137,"3E")&gt;0,"3E",IF(DRAFT!$A139="R",SUMPRODUCT(--(RGP&gt;=2),RCP),SUMPRODUCT(--(IMDGP&gt;0),--(IMGP=0),IMCP)+DRAFT!$CR139)))</f>
        <v/>
      </c>
      <c r="AK137" s="3" t="str">
        <f>IF(OR(COUNT($A137)=0,COUNT(B137:AH137)=0),"",IF(COUNTIF(B137:AJ137,"3E")&gt;0,"3E",IF(AND(DRAFT!$A139="IM",OR($AI137&gt;DRAFT!$CQ139,$AJ137&gt;DRAFT!$CR139)),"IMPROVED",IF(AND(DRAFT!$A139="IM",$AI137&lt;=DRAFT!$CQ139,$AJ137&lt;=DRAFT!$CR139),"NOT IMPROVED",IF(AND(AH137&gt;=2,AI137&gt;=2,AJ137&gt;=30),"PASS","FAIL")))))</f>
        <v/>
      </c>
      <c r="AL137" s="3" t="str">
        <f t="shared" si="4"/>
        <v/>
      </c>
      <c r="AM137" s="3" t="str">
        <f t="shared" si="5"/>
        <v/>
      </c>
    </row>
    <row r="138" spans="1:40" ht="18.95" customHeight="1" x14ac:dyDescent="0.25">
      <c r="A138" s="4" t="str">
        <f>IF(DRAFT!$B140="","",DRAFT!$B140)</f>
        <v/>
      </c>
      <c r="B138" s="3" t="str">
        <f>IF(COUNT($A138)=0,"",IF($A138&lt;&gt;DRAFT!$B140,"ERR",IF(DRAFT!I140="3E","3E",IF(COUNT(DRAFT!E140,DRAFT!I140)&gt;0,DRAFT!J140,""))))</f>
        <v/>
      </c>
      <c r="C138" s="3" t="str">
        <f>IF(COUNT($A138)=0,"",IF(B138="3E","3E",IF(B138="","I",LOOKUP(B138/D$2,{0,0.4,0.45,0.5,0.55,0.6,0.65,0.7,0.75,0.8,1},{"F","D","C","C+","B-","B","B+","A-","A","A+"}))))</f>
        <v/>
      </c>
      <c r="D138" s="2" t="str">
        <f>IF(COUNT($A138)=0,"",IF(B138="","--",IF(B138="3E","3E",LOOKUP(B138/D$2,{0,0.4,0.45,0.5,0.55,0.6,0.65,0.7,0.75,0.8,1},{0,2,2.25,2.5,2.75,3,3.25,3.5,3.75,4}))))</f>
        <v/>
      </c>
      <c r="E138" s="3" t="str">
        <f>IF(COUNT($A138)=0,"",IF($A138&lt;&gt;DRAFT!$B140,"ERR",IF(DRAFT!R140="3E","3E",IF(COUNT(DRAFT!N140,DRAFT!R140)&gt;0,DRAFT!S140,""))))</f>
        <v/>
      </c>
      <c r="F138" s="3" t="str">
        <f>IF(COUNT($A138)=0,"",IF(E138="3E","3E",IF(E138="","I",LOOKUP(E138/G$2,{0,0.4,0.45,0.5,0.55,0.6,0.65,0.7,0.75,0.8,1},{"F","D","C","C+","B-","B","B+","A-","A","A+"}))))</f>
        <v/>
      </c>
      <c r="G138" s="2" t="str">
        <f>IF(COUNT($A138)=0,"",IF(E138="","--",IF(E138="3E","3E",LOOKUP(E138/G$2,{0,0.4,0.45,0.5,0.55,0.6,0.65,0.7,0.75,0.8,1},{0,2,2.25,2.5,2.75,3,3.25,3.5,3.75,4}))))</f>
        <v/>
      </c>
      <c r="H138" s="3" t="str">
        <f>IF(COUNT($A138)=0,"",IF($A138&lt;&gt;DRAFT!$B140,"ERR",IF(DRAFT!AA140="3E","3E",IF(COUNT(DRAFT!W140,DRAFT!AA140)&gt;0,DRAFT!AB140,""))))</f>
        <v/>
      </c>
      <c r="I138" s="3" t="str">
        <f>IF(COUNT($A138)=0,"",IF(H138="3E","3E",IF(H138="","I",LOOKUP(H138/J$2,{0,0.4,0.45,0.5,0.55,0.6,0.65,0.7,0.75,0.8,1},{"F","D","C","C+","B-","B","B+","A-","A","A+"}))))</f>
        <v/>
      </c>
      <c r="J138" s="2" t="str">
        <f>IF(COUNT($A138)=0,"",IF(H138="","--",IF(H138="3E","3E",LOOKUP(H138/J$2,{0,0.4,0.45,0.5,0.55,0.6,0.65,0.7,0.75,0.8,1},{0,2,2.25,2.5,2.75,3,3.25,3.5,3.75,4}))))</f>
        <v/>
      </c>
      <c r="K138" s="3" t="str">
        <f>IF(COUNT($A138)=0,"",IF($A138&lt;&gt;DRAFT!$B140,"ERR",IF(DRAFT!AJ140="3E","3E",IF(COUNT(DRAFT!AF140,DRAFT!AJ140)&gt;0,DRAFT!AK140,""))))</f>
        <v/>
      </c>
      <c r="L138" s="3" t="str">
        <f>IF(COUNT($A138)=0,"",IF(K138="3E","3E",IF(K138="","I",LOOKUP(K138/M$2,{0,0.4,0.45,0.5,0.55,0.6,0.65,0.7,0.75,0.8,1},{"F","D","C","C+","B-","B","B+","A-","A","A+"}))))</f>
        <v/>
      </c>
      <c r="M138" s="2" t="str">
        <f>IF(COUNT($A138)=0,"",IF(K138="","--",IF(K138="3E","3E",LOOKUP(K138/M$2,{0,0.4,0.45,0.5,0.55,0.6,0.65,0.7,0.75,0.8,1},{0,2,2.25,2.5,2.75,3,3.25,3.5,3.75,4}))))</f>
        <v/>
      </c>
      <c r="N138" s="3" t="str">
        <f>IF(COUNT($A138)=0,"",IF($A138&lt;&gt;DRAFT!$B140,"ERR",IF(DRAFT!AS140="3E","3E",IF(COUNT(DRAFT!AO140,DRAFT!AS140)&gt;0,DRAFT!AT140,""))))</f>
        <v/>
      </c>
      <c r="O138" s="3" t="str">
        <f>IF(COUNT($A138)=0,"",IF(N138="3E","3E",IF(N138="","I",LOOKUP(N138/P$2,{0,0.4,0.45,0.5,0.55,0.6,0.65,0.7,0.75,0.8,1},{"F","D","C","C+","B-","B","B+","A-","A","A+"}))))</f>
        <v/>
      </c>
      <c r="P138" s="2" t="str">
        <f>IF(COUNT($A138)=0,"",IF(N138="","--",IF(N138="3E","3E",LOOKUP(N138/P$2,{0,0.4,0.45,0.5,0.55,0.6,0.65,0.7,0.75,0.8,1},{0,2,2.25,2.5,2.75,3,3.25,3.5,3.75,4}))))</f>
        <v/>
      </c>
      <c r="Q138" s="3" t="str">
        <f>IF(COUNT($A138)=0,"",IF($A138&lt;&gt;DRAFT!$B140,"ERR",IF(DRAFT!BB140="3E","3E",IF(COUNT(DRAFT!AX140,DRAFT!BB140)&gt;0,DRAFT!BC140,""))))</f>
        <v/>
      </c>
      <c r="R138" s="3" t="str">
        <f>IF(COUNT($A138)=0,"",IF(Q138="3E","3E",IF(Q138="","I",LOOKUP(Q138/S$2,{0,0.4,0.45,0.5,0.55,0.6,0.65,0.7,0.75,0.8,1},{"F","D","C","C+","B-","B","B+","A-","A","A+"}))))</f>
        <v/>
      </c>
      <c r="S138" s="2" t="str">
        <f>IF(COUNT($A138)=0,"",IF(Q138="","--",IF(Q138="3E","3E",LOOKUP(Q138/S$2,{0,0.4,0.45,0.5,0.55,0.6,0.65,0.7,0.75,0.8,1},{0,2,2.25,2.5,2.75,3,3.25,3.5,3.75,4}))))</f>
        <v/>
      </c>
      <c r="T138" s="3" t="str">
        <f>IF(COUNT($A138)=0,"",IF($A138&lt;&gt;DRAFT!$B140,"ERR",IF(DRAFT!BK140="3E","3E",IF(COUNT(DRAFT!BG140,DRAFT!BK140)&gt;0,DRAFT!BL140,""))))</f>
        <v/>
      </c>
      <c r="U138" s="3" t="str">
        <f>IF(COUNT($A138)=0,"",IF(T138="3E","3E",IF(T138="","I",LOOKUP(T138/V$2,{0,0.4,0.45,0.5,0.55,0.6,0.65,0.7,0.75,0.8,1},{"F","D","C","C+","B-","B","B+","A-","A","A+"}))))</f>
        <v/>
      </c>
      <c r="V138" s="2" t="str">
        <f>IF(COUNT($A138)=0,"",IF(T138="","--",IF(T138="3E","3E",LOOKUP(T138/V$2,{0,0.4,0.45,0.5,0.55,0.6,0.65,0.7,0.75,0.8,1},{0,2,2.25,2.5,2.75,3,3.25,3.5,3.75,4}))))</f>
        <v/>
      </c>
      <c r="W138" s="3" t="str">
        <f>IF(COUNT($A138)=0,"",IF($A138&lt;&gt;DRAFT!$B140,"ERR",IF(DRAFT!BT140="3E","3E",IF(COUNT(DRAFT!BP140,DRAFT!BT140)&gt;0,DRAFT!BU140,""))))</f>
        <v/>
      </c>
      <c r="X138" s="3" t="str">
        <f>IF(COUNT($A138)=0,"",IF(W138="3E","3E",IF(W138="","I",LOOKUP(W138/Y$2,{0,0.4,0.45,0.5,0.55,0.6,0.65,0.7,0.75,0.8,1},{"F","D","C","C+","B-","B","B+","A-","A","A+"}))))</f>
        <v/>
      </c>
      <c r="Y138" s="2" t="str">
        <f>IF(COUNT($A138)=0,"",IF(W138="","--",IF(W138="3E","3E",LOOKUP(W138/Y$2,{0,0.4,0.45,0.5,0.55,0.6,0.65,0.7,0.75,0.8,1},{0,2,2.25,2.5,2.75,3,3.25,3.5,3.75,4}))))</f>
        <v/>
      </c>
      <c r="Z138" s="3" t="str">
        <f>IF(COUNT($A138)=0,"",IF($A138&lt;&gt;DRAFT!$B140,"ERR",IF(DRAFT!CC140="3E","3E",IF(COUNT(DRAFT!BY140,DRAFT!CC140)&gt;0,DRAFT!CD140,""))))</f>
        <v/>
      </c>
      <c r="AA138" s="3" t="str">
        <f>IF(COUNT($A138)=0,"",IF(Z138="3E","3E",IF(Z138="","I",LOOKUP(Z138/AB$2,{0,0.4,0.45,0.5,0.55,0.6,0.65,0.7,0.75,0.8,1},{"F","D","C","C+","B-","B","B+","A-","A","A+"}))))</f>
        <v/>
      </c>
      <c r="AB138" s="2" t="str">
        <f>IF(COUNT($A138)=0,"",IF(Z138="","--",IF(Z138="3E","3E",LOOKUP(Z138/AB$2,{0,0.4,0.45,0.5,0.55,0.6,0.65,0.7,0.75,0.8,1},{0,2,2.25,2.5,2.75,3,3.25,3.5,3.75,4}))))</f>
        <v/>
      </c>
      <c r="AC138" s="3" t="str">
        <f>IF(COUNT($A138)=0,"",IF($A138&lt;&gt;DRAFT!$B140,"ERR",IF(DRAFT!CF140&gt;0,DRAFT!CF140,"")))</f>
        <v/>
      </c>
      <c r="AD138" s="3" t="str">
        <f>IF(COUNT($A138)=0,"",IF(AC138="3E","3E",IF(AC138="","I",LOOKUP(AC138/AE$2,{0,0.4,0.45,0.5,0.55,0.6,0.65,0.7,0.75,0.8,1},{"F","D","C","C+","B-","B","B+","A-","A","A+"}))))</f>
        <v/>
      </c>
      <c r="AE138" s="2" t="str">
        <f>IF(COUNT($A138)=0,"",IF(AC138="","--",IF(AC138="3E","3E",LOOKUP(AC138/AE$2,{0,0.4,0.45,0.5,0.55,0.6,0.65,0.7,0.75,0.8,1},{0,2,2.25,2.5,2.75,3,3.25,3.5,3.75,4}))))</f>
        <v/>
      </c>
      <c r="AF138" s="3" t="str">
        <f>IF($A138&lt;&gt;DRAFT!$B140,"ERR",IF(OR(COUNT($A138)=0,COUNT(DRAFT!CI140:CK140,DRAFT!CM140:CO140)=0),"",CEILING(SUM(DRAFT!CL140,DRAFT!CP140),1)))</f>
        <v/>
      </c>
      <c r="AG138" s="3" t="str">
        <f>IF(COUNT($A138)=0,"",IF(AF138="3E","3E",IF(AF138="","I",LOOKUP(AF138/AH$2,{0,0.4,0.45,0.5,0.55,0.6,0.65,0.7,0.75,0.8,1},{"F","D","C","C+","B-","B","B+","A-","A","A+"}))))</f>
        <v/>
      </c>
      <c r="AH138" s="2" t="str">
        <f>IF(COUNT($A138)=0,"",IF(AF138="","--",IF(AF138="3E","3E",LOOKUP(AF138/AH$2,{0,0.4,0.45,0.5,0.55,0.6,0.65,0.7,0.75,0.8,1},{0,2,2.25,2.5,2.75,3,3.25,3.5,3.75,4}))))</f>
        <v/>
      </c>
      <c r="AI138" s="11" t="str">
        <f>IF(OR(COUNT($A138)=0,COUNT(B138:AH138)=0),"",IF(COUNTIF(B138:AH138,"3E")&gt;0,"3E",IF(DRAFT!$A140="R",TRUNC(SUMPRODUCT(RGP,RCP)/TCP,3),TRUNC((SUMPRODUCT(--(IMDGP&gt;0)*IMDGP,IMCP)+CEILING(DRAFT!$CQ140*42,0.25))/TCP,3))))</f>
        <v/>
      </c>
      <c r="AJ138" s="3" t="str">
        <f>IF(OR(COUNT($A138)=0,COUNT(B138:AH138)=0),"",IF(COUNTIF(B138:AH138,"3E")&gt;0,"3E",IF(DRAFT!$A140="R",SUMPRODUCT(--(RGP&gt;=2),RCP),SUMPRODUCT(--(IMDGP&gt;0),--(IMGP=0),IMCP)+DRAFT!$CR140)))</f>
        <v/>
      </c>
      <c r="AK138" s="3" t="str">
        <f>IF(OR(COUNT($A138)=0,COUNT(B138:AH138)=0),"",IF(COUNTIF(B138:AJ138,"3E")&gt;0,"3E",IF(AND(DRAFT!$A140="IM",OR($AI138&gt;DRAFT!$CQ140,$AJ138&gt;DRAFT!$CR140)),"IMPROVED",IF(AND(DRAFT!$A140="IM",$AI138&lt;=DRAFT!$CQ140,$AJ138&lt;=DRAFT!$CR140),"NOT IMPROVED",IF(AND(AH138&gt;=2,AI138&gt;=2,AJ138&gt;=30),"PASS","FAIL")))))</f>
        <v/>
      </c>
      <c r="AL138" s="3" t="str">
        <f t="shared" si="4"/>
        <v/>
      </c>
      <c r="AM138" s="3" t="str">
        <f t="shared" si="5"/>
        <v/>
      </c>
    </row>
    <row r="139" spans="1:40" ht="18.95" customHeight="1" x14ac:dyDescent="0.25">
      <c r="A139" s="4" t="str">
        <f>IF(DRAFT!$B141="","",DRAFT!$B141)</f>
        <v/>
      </c>
      <c r="B139" s="3" t="str">
        <f>IF(COUNT($A139)=0,"",IF($A139&lt;&gt;DRAFT!$B141,"ERR",IF(DRAFT!I141="3E","3E",IF(COUNT(DRAFT!E141,DRAFT!I141)&gt;0,DRAFT!J141,""))))</f>
        <v/>
      </c>
      <c r="C139" s="3" t="str">
        <f>IF(COUNT($A139)=0,"",IF(B139="3E","3E",IF(B139="","I",LOOKUP(B139/D$2,{0,0.4,0.45,0.5,0.55,0.6,0.65,0.7,0.75,0.8,1},{"F","D","C","C+","B-","B","B+","A-","A","A+"}))))</f>
        <v/>
      </c>
      <c r="D139" s="2" t="str">
        <f>IF(COUNT($A139)=0,"",IF(B139="","--",IF(B139="3E","3E",LOOKUP(B139/D$2,{0,0.4,0.45,0.5,0.55,0.6,0.65,0.7,0.75,0.8,1},{0,2,2.25,2.5,2.75,3,3.25,3.5,3.75,4}))))</f>
        <v/>
      </c>
      <c r="E139" s="3" t="str">
        <f>IF(COUNT($A139)=0,"",IF($A139&lt;&gt;DRAFT!$B141,"ERR",IF(DRAFT!R141="3E","3E",IF(COUNT(DRAFT!N141,DRAFT!R141)&gt;0,DRAFT!S141,""))))</f>
        <v/>
      </c>
      <c r="F139" s="3" t="str">
        <f>IF(COUNT($A139)=0,"",IF(E139="3E","3E",IF(E139="","I",LOOKUP(E139/G$2,{0,0.4,0.45,0.5,0.55,0.6,0.65,0.7,0.75,0.8,1},{"F","D","C","C+","B-","B","B+","A-","A","A+"}))))</f>
        <v/>
      </c>
      <c r="G139" s="2" t="str">
        <f>IF(COUNT($A139)=0,"",IF(E139="","--",IF(E139="3E","3E",LOOKUP(E139/G$2,{0,0.4,0.45,0.5,0.55,0.6,0.65,0.7,0.75,0.8,1},{0,2,2.25,2.5,2.75,3,3.25,3.5,3.75,4}))))</f>
        <v/>
      </c>
      <c r="H139" s="3" t="str">
        <f>IF(COUNT($A139)=0,"",IF($A139&lt;&gt;DRAFT!$B141,"ERR",IF(DRAFT!AA141="3E","3E",IF(COUNT(DRAFT!W141,DRAFT!AA141)&gt;0,DRAFT!AB141,""))))</f>
        <v/>
      </c>
      <c r="I139" s="3" t="str">
        <f>IF(COUNT($A139)=0,"",IF(H139="3E","3E",IF(H139="","I",LOOKUP(H139/J$2,{0,0.4,0.45,0.5,0.55,0.6,0.65,0.7,0.75,0.8,1},{"F","D","C","C+","B-","B","B+","A-","A","A+"}))))</f>
        <v/>
      </c>
      <c r="J139" s="2" t="str">
        <f>IF(COUNT($A139)=0,"",IF(H139="","--",IF(H139="3E","3E",LOOKUP(H139/J$2,{0,0.4,0.45,0.5,0.55,0.6,0.65,0.7,0.75,0.8,1},{0,2,2.25,2.5,2.75,3,3.25,3.5,3.75,4}))))</f>
        <v/>
      </c>
      <c r="K139" s="3" t="str">
        <f>IF(COUNT($A139)=0,"",IF($A139&lt;&gt;DRAFT!$B141,"ERR",IF(DRAFT!AJ141="3E","3E",IF(COUNT(DRAFT!AF141,DRAFT!AJ141)&gt;0,DRAFT!AK141,""))))</f>
        <v/>
      </c>
      <c r="L139" s="3" t="str">
        <f>IF(COUNT($A139)=0,"",IF(K139="3E","3E",IF(K139="","I",LOOKUP(K139/M$2,{0,0.4,0.45,0.5,0.55,0.6,0.65,0.7,0.75,0.8,1},{"F","D","C","C+","B-","B","B+","A-","A","A+"}))))</f>
        <v/>
      </c>
      <c r="M139" s="2" t="str">
        <f>IF(COUNT($A139)=0,"",IF(K139="","--",IF(K139="3E","3E",LOOKUP(K139/M$2,{0,0.4,0.45,0.5,0.55,0.6,0.65,0.7,0.75,0.8,1},{0,2,2.25,2.5,2.75,3,3.25,3.5,3.75,4}))))</f>
        <v/>
      </c>
      <c r="N139" s="3" t="str">
        <f>IF(COUNT($A139)=0,"",IF($A139&lt;&gt;DRAFT!$B141,"ERR",IF(DRAFT!AS141="3E","3E",IF(COUNT(DRAFT!AO141,DRAFT!AS141)&gt;0,DRAFT!AT141,""))))</f>
        <v/>
      </c>
      <c r="O139" s="3" t="str">
        <f>IF(COUNT($A139)=0,"",IF(N139="3E","3E",IF(N139="","I",LOOKUP(N139/P$2,{0,0.4,0.45,0.5,0.55,0.6,0.65,0.7,0.75,0.8,1},{"F","D","C","C+","B-","B","B+","A-","A","A+"}))))</f>
        <v/>
      </c>
      <c r="P139" s="2" t="str">
        <f>IF(COUNT($A139)=0,"",IF(N139="","--",IF(N139="3E","3E",LOOKUP(N139/P$2,{0,0.4,0.45,0.5,0.55,0.6,0.65,0.7,0.75,0.8,1},{0,2,2.25,2.5,2.75,3,3.25,3.5,3.75,4}))))</f>
        <v/>
      </c>
      <c r="Q139" s="3" t="str">
        <f>IF(COUNT($A139)=0,"",IF($A139&lt;&gt;DRAFT!$B141,"ERR",IF(DRAFT!BB141="3E","3E",IF(COUNT(DRAFT!AX141,DRAFT!BB141)&gt;0,DRAFT!BC141,""))))</f>
        <v/>
      </c>
      <c r="R139" s="3" t="str">
        <f>IF(COUNT($A139)=0,"",IF(Q139="3E","3E",IF(Q139="","I",LOOKUP(Q139/S$2,{0,0.4,0.45,0.5,0.55,0.6,0.65,0.7,0.75,0.8,1},{"F","D","C","C+","B-","B","B+","A-","A","A+"}))))</f>
        <v/>
      </c>
      <c r="S139" s="2" t="str">
        <f>IF(COUNT($A139)=0,"",IF(Q139="","--",IF(Q139="3E","3E",LOOKUP(Q139/S$2,{0,0.4,0.45,0.5,0.55,0.6,0.65,0.7,0.75,0.8,1},{0,2,2.25,2.5,2.75,3,3.25,3.5,3.75,4}))))</f>
        <v/>
      </c>
      <c r="T139" s="3" t="str">
        <f>IF(COUNT($A139)=0,"",IF($A139&lt;&gt;DRAFT!$B141,"ERR",IF(DRAFT!BK141="3E","3E",IF(COUNT(DRAFT!BG141,DRAFT!BK141)&gt;0,DRAFT!BL141,""))))</f>
        <v/>
      </c>
      <c r="U139" s="3" t="str">
        <f>IF(COUNT($A139)=0,"",IF(T139="3E","3E",IF(T139="","I",LOOKUP(T139/V$2,{0,0.4,0.45,0.5,0.55,0.6,0.65,0.7,0.75,0.8,1},{"F","D","C","C+","B-","B","B+","A-","A","A+"}))))</f>
        <v/>
      </c>
      <c r="V139" s="2" t="str">
        <f>IF(COUNT($A139)=0,"",IF(T139="","--",IF(T139="3E","3E",LOOKUP(T139/V$2,{0,0.4,0.45,0.5,0.55,0.6,0.65,0.7,0.75,0.8,1},{0,2,2.25,2.5,2.75,3,3.25,3.5,3.75,4}))))</f>
        <v/>
      </c>
      <c r="W139" s="3" t="str">
        <f>IF(COUNT($A139)=0,"",IF($A139&lt;&gt;DRAFT!$B141,"ERR",IF(DRAFT!BT141="3E","3E",IF(COUNT(DRAFT!BP141,DRAFT!BT141)&gt;0,DRAFT!BU141,""))))</f>
        <v/>
      </c>
      <c r="X139" s="3" t="str">
        <f>IF(COUNT($A139)=0,"",IF(W139="3E","3E",IF(W139="","I",LOOKUP(W139/Y$2,{0,0.4,0.45,0.5,0.55,0.6,0.65,0.7,0.75,0.8,1},{"F","D","C","C+","B-","B","B+","A-","A","A+"}))))</f>
        <v/>
      </c>
      <c r="Y139" s="2" t="str">
        <f>IF(COUNT($A139)=0,"",IF(W139="","--",IF(W139="3E","3E",LOOKUP(W139/Y$2,{0,0.4,0.45,0.5,0.55,0.6,0.65,0.7,0.75,0.8,1},{0,2,2.25,2.5,2.75,3,3.25,3.5,3.75,4}))))</f>
        <v/>
      </c>
      <c r="Z139" s="3" t="str">
        <f>IF(COUNT($A139)=0,"",IF($A139&lt;&gt;DRAFT!$B141,"ERR",IF(DRAFT!CC141="3E","3E",IF(COUNT(DRAFT!BY141,DRAFT!CC141)&gt;0,DRAFT!CD141,""))))</f>
        <v/>
      </c>
      <c r="AA139" s="3" t="str">
        <f>IF(COUNT($A139)=0,"",IF(Z139="3E","3E",IF(Z139="","I",LOOKUP(Z139/AB$2,{0,0.4,0.45,0.5,0.55,0.6,0.65,0.7,0.75,0.8,1},{"F","D","C","C+","B-","B","B+","A-","A","A+"}))))</f>
        <v/>
      </c>
      <c r="AB139" s="2" t="str">
        <f>IF(COUNT($A139)=0,"",IF(Z139="","--",IF(Z139="3E","3E",LOOKUP(Z139/AB$2,{0,0.4,0.45,0.5,0.55,0.6,0.65,0.7,0.75,0.8,1},{0,2,2.25,2.5,2.75,3,3.25,3.5,3.75,4}))))</f>
        <v/>
      </c>
      <c r="AC139" s="3" t="str">
        <f>IF(COUNT($A139)=0,"",IF($A139&lt;&gt;DRAFT!$B141,"ERR",IF(DRAFT!CF141&gt;0,DRAFT!CF141,"")))</f>
        <v/>
      </c>
      <c r="AD139" s="3" t="str">
        <f>IF(COUNT($A139)=0,"",IF(AC139="3E","3E",IF(AC139="","I",LOOKUP(AC139/AE$2,{0,0.4,0.45,0.5,0.55,0.6,0.65,0.7,0.75,0.8,1},{"F","D","C","C+","B-","B","B+","A-","A","A+"}))))</f>
        <v/>
      </c>
      <c r="AE139" s="2" t="str">
        <f>IF(COUNT($A139)=0,"",IF(AC139="","--",IF(AC139="3E","3E",LOOKUP(AC139/AE$2,{0,0.4,0.45,0.5,0.55,0.6,0.65,0.7,0.75,0.8,1},{0,2,2.25,2.5,2.75,3,3.25,3.5,3.75,4}))))</f>
        <v/>
      </c>
      <c r="AF139" s="3" t="str">
        <f>IF($A139&lt;&gt;DRAFT!$B141,"ERR",IF(OR(COUNT($A139)=0,COUNT(DRAFT!CI141:CK141,DRAFT!CM141:CO141)=0),"",CEILING(SUM(DRAFT!CL141,DRAFT!CP141),1)))</f>
        <v/>
      </c>
      <c r="AG139" s="3" t="str">
        <f>IF(COUNT($A139)=0,"",IF(AF139="3E","3E",IF(AF139="","I",LOOKUP(AF139/AH$2,{0,0.4,0.45,0.5,0.55,0.6,0.65,0.7,0.75,0.8,1},{"F","D","C","C+","B-","B","B+","A-","A","A+"}))))</f>
        <v/>
      </c>
      <c r="AH139" s="2" t="str">
        <f>IF(COUNT($A139)=0,"",IF(AF139="","--",IF(AF139="3E","3E",LOOKUP(AF139/AH$2,{0,0.4,0.45,0.5,0.55,0.6,0.65,0.7,0.75,0.8,1},{0,2,2.25,2.5,2.75,3,3.25,3.5,3.75,4}))))</f>
        <v/>
      </c>
      <c r="AI139" s="11" t="str">
        <f>IF(OR(COUNT($A139)=0,COUNT(B139:AH139)=0),"",IF(COUNTIF(B139:AH139,"3E")&gt;0,"3E",IF(DRAFT!$A141="R",TRUNC(SUMPRODUCT(RGP,RCP)/TCP,3),TRUNC((SUMPRODUCT(--(IMDGP&gt;0)*IMDGP,IMCP)+CEILING(DRAFT!$CQ141*42,0.25))/TCP,3))))</f>
        <v/>
      </c>
      <c r="AJ139" s="3" t="str">
        <f>IF(OR(COUNT($A139)=0,COUNT(B139:AH139)=0),"",IF(COUNTIF(B139:AH139,"3E")&gt;0,"3E",IF(DRAFT!$A141="R",SUMPRODUCT(--(RGP&gt;=2),RCP),SUMPRODUCT(--(IMDGP&gt;0),--(IMGP=0),IMCP)+DRAFT!$CR141)))</f>
        <v/>
      </c>
      <c r="AK139" s="3" t="str">
        <f>IF(OR(COUNT($A139)=0,COUNT(B139:AH139)=0),"",IF(COUNTIF(B139:AJ139,"3E")&gt;0,"3E",IF(AND(DRAFT!$A141="IM",OR($AI139&gt;DRAFT!$CQ141,$AJ139&gt;DRAFT!$CR141)),"IMPROVED",IF(AND(DRAFT!$A141="IM",$AI139&lt;=DRAFT!$CQ141,$AJ139&lt;=DRAFT!$CR141),"NOT IMPROVED",IF(AND(AH139&gt;=2,AI139&gt;=2,AJ139&gt;=30),"PASS","FAIL")))))</f>
        <v/>
      </c>
      <c r="AL139" s="3" t="str">
        <f t="shared" si="4"/>
        <v/>
      </c>
      <c r="AM139" s="3" t="str">
        <f t="shared" si="5"/>
        <v/>
      </c>
    </row>
    <row r="140" spans="1:40" ht="18.95" customHeight="1" x14ac:dyDescent="0.25">
      <c r="A140" s="4" t="str">
        <f>IF(DRAFT!$B142="","",DRAFT!$B142)</f>
        <v/>
      </c>
      <c r="B140" s="3" t="str">
        <f>IF(COUNT($A140)=0,"",IF($A140&lt;&gt;DRAFT!$B142,"ERR",IF(DRAFT!I142="3E","3E",IF(COUNT(DRAFT!E142,DRAFT!I142)&gt;0,DRAFT!J142,""))))</f>
        <v/>
      </c>
      <c r="C140" s="3" t="str">
        <f>IF(COUNT($A140)=0,"",IF(B140="3E","3E",IF(B140="","I",LOOKUP(B140/D$2,{0,0.4,0.45,0.5,0.55,0.6,0.65,0.7,0.75,0.8,1},{"F","D","C","C+","B-","B","B+","A-","A","A+"}))))</f>
        <v/>
      </c>
      <c r="D140" s="2" t="str">
        <f>IF(COUNT($A140)=0,"",IF(B140="","--",IF(B140="3E","3E",LOOKUP(B140/D$2,{0,0.4,0.45,0.5,0.55,0.6,0.65,0.7,0.75,0.8,1},{0,2,2.25,2.5,2.75,3,3.25,3.5,3.75,4}))))</f>
        <v/>
      </c>
      <c r="E140" s="3" t="str">
        <f>IF(COUNT($A140)=0,"",IF($A140&lt;&gt;DRAFT!$B142,"ERR",IF(DRAFT!R142="3E","3E",IF(COUNT(DRAFT!N142,DRAFT!R142)&gt;0,DRAFT!S142,""))))</f>
        <v/>
      </c>
      <c r="F140" s="3" t="str">
        <f>IF(COUNT($A140)=0,"",IF(E140="3E","3E",IF(E140="","I",LOOKUP(E140/G$2,{0,0.4,0.45,0.5,0.55,0.6,0.65,0.7,0.75,0.8,1},{"F","D","C","C+","B-","B","B+","A-","A","A+"}))))</f>
        <v/>
      </c>
      <c r="G140" s="2" t="str">
        <f>IF(COUNT($A140)=0,"",IF(E140="","--",IF(E140="3E","3E",LOOKUP(E140/G$2,{0,0.4,0.45,0.5,0.55,0.6,0.65,0.7,0.75,0.8,1},{0,2,2.25,2.5,2.75,3,3.25,3.5,3.75,4}))))</f>
        <v/>
      </c>
      <c r="H140" s="3" t="str">
        <f>IF(COUNT($A140)=0,"",IF($A140&lt;&gt;DRAFT!$B142,"ERR",IF(DRAFT!AA142="3E","3E",IF(COUNT(DRAFT!W142,DRAFT!AA142)&gt;0,DRAFT!AB142,""))))</f>
        <v/>
      </c>
      <c r="I140" s="3" t="str">
        <f>IF(COUNT($A140)=0,"",IF(H140="3E","3E",IF(H140="","I",LOOKUP(H140/J$2,{0,0.4,0.45,0.5,0.55,0.6,0.65,0.7,0.75,0.8,1},{"F","D","C","C+","B-","B","B+","A-","A","A+"}))))</f>
        <v/>
      </c>
      <c r="J140" s="2" t="str">
        <f>IF(COUNT($A140)=0,"",IF(H140="","--",IF(H140="3E","3E",LOOKUP(H140/J$2,{0,0.4,0.45,0.5,0.55,0.6,0.65,0.7,0.75,0.8,1},{0,2,2.25,2.5,2.75,3,3.25,3.5,3.75,4}))))</f>
        <v/>
      </c>
      <c r="K140" s="3" t="str">
        <f>IF(COUNT($A140)=0,"",IF($A140&lt;&gt;DRAFT!$B142,"ERR",IF(DRAFT!AJ142="3E","3E",IF(COUNT(DRAFT!AF142,DRAFT!AJ142)&gt;0,DRAFT!AK142,""))))</f>
        <v/>
      </c>
      <c r="L140" s="3" t="str">
        <f>IF(COUNT($A140)=0,"",IF(K140="3E","3E",IF(K140="","I",LOOKUP(K140/M$2,{0,0.4,0.45,0.5,0.55,0.6,0.65,0.7,0.75,0.8,1},{"F","D","C","C+","B-","B","B+","A-","A","A+"}))))</f>
        <v/>
      </c>
      <c r="M140" s="2" t="str">
        <f>IF(COUNT($A140)=0,"",IF(K140="","--",IF(K140="3E","3E",LOOKUP(K140/M$2,{0,0.4,0.45,0.5,0.55,0.6,0.65,0.7,0.75,0.8,1},{0,2,2.25,2.5,2.75,3,3.25,3.5,3.75,4}))))</f>
        <v/>
      </c>
      <c r="N140" s="3" t="str">
        <f>IF(COUNT($A140)=0,"",IF($A140&lt;&gt;DRAFT!$B142,"ERR",IF(DRAFT!AS142="3E","3E",IF(COUNT(DRAFT!AO142,DRAFT!AS142)&gt;0,DRAFT!AT142,""))))</f>
        <v/>
      </c>
      <c r="O140" s="3" t="str">
        <f>IF(COUNT($A140)=0,"",IF(N140="3E","3E",IF(N140="","I",LOOKUP(N140/P$2,{0,0.4,0.45,0.5,0.55,0.6,0.65,0.7,0.75,0.8,1},{"F","D","C","C+","B-","B","B+","A-","A","A+"}))))</f>
        <v/>
      </c>
      <c r="P140" s="2" t="str">
        <f>IF(COUNT($A140)=0,"",IF(N140="","--",IF(N140="3E","3E",LOOKUP(N140/P$2,{0,0.4,0.45,0.5,0.55,0.6,0.65,0.7,0.75,0.8,1},{0,2,2.25,2.5,2.75,3,3.25,3.5,3.75,4}))))</f>
        <v/>
      </c>
      <c r="Q140" s="3" t="str">
        <f>IF(COUNT($A140)=0,"",IF($A140&lt;&gt;DRAFT!$B142,"ERR",IF(DRAFT!BB142="3E","3E",IF(COUNT(DRAFT!AX142,DRAFT!BB142)&gt;0,DRAFT!BC142,""))))</f>
        <v/>
      </c>
      <c r="R140" s="3" t="str">
        <f>IF(COUNT($A140)=0,"",IF(Q140="3E","3E",IF(Q140="","I",LOOKUP(Q140/S$2,{0,0.4,0.45,0.5,0.55,0.6,0.65,0.7,0.75,0.8,1},{"F","D","C","C+","B-","B","B+","A-","A","A+"}))))</f>
        <v/>
      </c>
      <c r="S140" s="2" t="str">
        <f>IF(COUNT($A140)=0,"",IF(Q140="","--",IF(Q140="3E","3E",LOOKUP(Q140/S$2,{0,0.4,0.45,0.5,0.55,0.6,0.65,0.7,0.75,0.8,1},{0,2,2.25,2.5,2.75,3,3.25,3.5,3.75,4}))))</f>
        <v/>
      </c>
      <c r="T140" s="3" t="str">
        <f>IF(COUNT($A140)=0,"",IF($A140&lt;&gt;DRAFT!$B142,"ERR",IF(DRAFT!BK142="3E","3E",IF(COUNT(DRAFT!BG142,DRAFT!BK142)&gt;0,DRAFT!BL142,""))))</f>
        <v/>
      </c>
      <c r="U140" s="3" t="str">
        <f>IF(COUNT($A140)=0,"",IF(T140="3E","3E",IF(T140="","I",LOOKUP(T140/V$2,{0,0.4,0.45,0.5,0.55,0.6,0.65,0.7,0.75,0.8,1},{"F","D","C","C+","B-","B","B+","A-","A","A+"}))))</f>
        <v/>
      </c>
      <c r="V140" s="2" t="str">
        <f>IF(COUNT($A140)=0,"",IF(T140="","--",IF(T140="3E","3E",LOOKUP(T140/V$2,{0,0.4,0.45,0.5,0.55,0.6,0.65,0.7,0.75,0.8,1},{0,2,2.25,2.5,2.75,3,3.25,3.5,3.75,4}))))</f>
        <v/>
      </c>
      <c r="W140" s="3" t="str">
        <f>IF(COUNT($A140)=0,"",IF($A140&lt;&gt;DRAFT!$B142,"ERR",IF(DRAFT!BT142="3E","3E",IF(COUNT(DRAFT!BP142,DRAFT!BT142)&gt;0,DRAFT!BU142,""))))</f>
        <v/>
      </c>
      <c r="X140" s="3" t="str">
        <f>IF(COUNT($A140)=0,"",IF(W140="3E","3E",IF(W140="","I",LOOKUP(W140/Y$2,{0,0.4,0.45,0.5,0.55,0.6,0.65,0.7,0.75,0.8,1},{"F","D","C","C+","B-","B","B+","A-","A","A+"}))))</f>
        <v/>
      </c>
      <c r="Y140" s="2" t="str">
        <f>IF(COUNT($A140)=0,"",IF(W140="","--",IF(W140="3E","3E",LOOKUP(W140/Y$2,{0,0.4,0.45,0.5,0.55,0.6,0.65,0.7,0.75,0.8,1},{0,2,2.25,2.5,2.75,3,3.25,3.5,3.75,4}))))</f>
        <v/>
      </c>
      <c r="Z140" s="3" t="str">
        <f>IF(COUNT($A140)=0,"",IF($A140&lt;&gt;DRAFT!$B142,"ERR",IF(DRAFT!CC142="3E","3E",IF(COUNT(DRAFT!BY142,DRAFT!CC142)&gt;0,DRAFT!CD142,""))))</f>
        <v/>
      </c>
      <c r="AA140" s="3" t="str">
        <f>IF(COUNT($A140)=0,"",IF(Z140="3E","3E",IF(Z140="","I",LOOKUP(Z140/AB$2,{0,0.4,0.45,0.5,0.55,0.6,0.65,0.7,0.75,0.8,1},{"F","D","C","C+","B-","B","B+","A-","A","A+"}))))</f>
        <v/>
      </c>
      <c r="AB140" s="2" t="str">
        <f>IF(COUNT($A140)=0,"",IF(Z140="","--",IF(Z140="3E","3E",LOOKUP(Z140/AB$2,{0,0.4,0.45,0.5,0.55,0.6,0.65,0.7,0.75,0.8,1},{0,2,2.25,2.5,2.75,3,3.25,3.5,3.75,4}))))</f>
        <v/>
      </c>
      <c r="AC140" s="3" t="str">
        <f>IF(COUNT($A140)=0,"",IF($A140&lt;&gt;DRAFT!$B142,"ERR",IF(DRAFT!CF142&gt;0,DRAFT!CF142,"")))</f>
        <v/>
      </c>
      <c r="AD140" s="3" t="str">
        <f>IF(COUNT($A140)=0,"",IF(AC140="3E","3E",IF(AC140="","I",LOOKUP(AC140/AE$2,{0,0.4,0.45,0.5,0.55,0.6,0.65,0.7,0.75,0.8,1},{"F","D","C","C+","B-","B","B+","A-","A","A+"}))))</f>
        <v/>
      </c>
      <c r="AE140" s="2" t="str">
        <f>IF(COUNT($A140)=0,"",IF(AC140="","--",IF(AC140="3E","3E",LOOKUP(AC140/AE$2,{0,0.4,0.45,0.5,0.55,0.6,0.65,0.7,0.75,0.8,1},{0,2,2.25,2.5,2.75,3,3.25,3.5,3.75,4}))))</f>
        <v/>
      </c>
      <c r="AF140" s="3" t="str">
        <f>IF($A140&lt;&gt;DRAFT!$B142,"ERR",IF(OR(COUNT($A140)=0,COUNT(DRAFT!CI142:CK142,DRAFT!CM142:CO142)=0),"",CEILING(SUM(DRAFT!CL142,DRAFT!CP142),1)))</f>
        <v/>
      </c>
      <c r="AG140" s="3" t="str">
        <f>IF(COUNT($A140)=0,"",IF(AF140="3E","3E",IF(AF140="","I",LOOKUP(AF140/AH$2,{0,0.4,0.45,0.5,0.55,0.6,0.65,0.7,0.75,0.8,1},{"F","D","C","C+","B-","B","B+","A-","A","A+"}))))</f>
        <v/>
      </c>
      <c r="AH140" s="2" t="str">
        <f>IF(COUNT($A140)=0,"",IF(AF140="","--",IF(AF140="3E","3E",LOOKUP(AF140/AH$2,{0,0.4,0.45,0.5,0.55,0.6,0.65,0.7,0.75,0.8,1},{0,2,2.25,2.5,2.75,3,3.25,3.5,3.75,4}))))</f>
        <v/>
      </c>
      <c r="AI140" s="11" t="str">
        <f>IF(OR(COUNT($A140)=0,COUNT(B140:AH140)=0),"",IF(COUNTIF(B140:AH140,"3E")&gt;0,"3E",IF(DRAFT!$A142="R",TRUNC(SUMPRODUCT(RGP,RCP)/TCP,3),TRUNC((SUMPRODUCT(--(IMDGP&gt;0)*IMDGP,IMCP)+CEILING(DRAFT!$CQ142*42,0.25))/TCP,3))))</f>
        <v/>
      </c>
      <c r="AJ140" s="3" t="str">
        <f>IF(OR(COUNT($A140)=0,COUNT(B140:AH140)=0),"",IF(COUNTIF(B140:AH140,"3E")&gt;0,"3E",IF(DRAFT!$A142="R",SUMPRODUCT(--(RGP&gt;=2),RCP),SUMPRODUCT(--(IMDGP&gt;0),--(IMGP=0),IMCP)+DRAFT!$CR142)))</f>
        <v/>
      </c>
      <c r="AK140" s="3" t="str">
        <f>IF(OR(COUNT($A140)=0,COUNT(B140:AH140)=0),"",IF(COUNTIF(B140:AJ140,"3E")&gt;0,"3E",IF(AND(DRAFT!$A142="IM",OR($AI140&gt;DRAFT!$CQ142,$AJ140&gt;DRAFT!$CR142)),"IMPROVED",IF(AND(DRAFT!$A142="IM",$AI140&lt;=DRAFT!$CQ142,$AJ140&lt;=DRAFT!$CR142),"NOT IMPROVED",IF(AND(AH140&gt;=2,AI140&gt;=2,AJ140&gt;=30),"PASS","FAIL")))))</f>
        <v/>
      </c>
      <c r="AL140" s="3" t="str">
        <f t="shared" si="4"/>
        <v/>
      </c>
      <c r="AM140" s="3" t="str">
        <f t="shared" si="5"/>
        <v/>
      </c>
    </row>
    <row r="141" spans="1:40" ht="18.95" customHeight="1" x14ac:dyDescent="0.25">
      <c r="A141" s="4" t="str">
        <f>IF(DRAFT!$B143="","",DRAFT!$B143)</f>
        <v/>
      </c>
      <c r="B141" s="3" t="str">
        <f>IF(COUNT($A141)=0,"",IF($A141&lt;&gt;DRAFT!$B143,"ERR",IF(DRAFT!I143="3E","3E",IF(COUNT(DRAFT!E143,DRAFT!I143)&gt;0,DRAFT!J143,""))))</f>
        <v/>
      </c>
      <c r="C141" s="3" t="str">
        <f>IF(COUNT($A141)=0,"",IF(B141="3E","3E",IF(B141="","I",LOOKUP(B141/D$2,{0,0.4,0.45,0.5,0.55,0.6,0.65,0.7,0.75,0.8,1},{"F","D","C","C+","B-","B","B+","A-","A","A+"}))))</f>
        <v/>
      </c>
      <c r="D141" s="2" t="str">
        <f>IF(COUNT($A141)=0,"",IF(B141="","--",IF(B141="3E","3E",LOOKUP(B141/D$2,{0,0.4,0.45,0.5,0.55,0.6,0.65,0.7,0.75,0.8,1},{0,2,2.25,2.5,2.75,3,3.25,3.5,3.75,4}))))</f>
        <v/>
      </c>
      <c r="E141" s="3" t="str">
        <f>IF(COUNT($A141)=0,"",IF($A141&lt;&gt;DRAFT!$B143,"ERR",IF(DRAFT!R143="3E","3E",IF(COUNT(DRAFT!N143,DRAFT!R143)&gt;0,DRAFT!S143,""))))</f>
        <v/>
      </c>
      <c r="F141" s="3" t="str">
        <f>IF(COUNT($A141)=0,"",IF(E141="3E","3E",IF(E141="","I",LOOKUP(E141/G$2,{0,0.4,0.45,0.5,0.55,0.6,0.65,0.7,0.75,0.8,1},{"F","D","C","C+","B-","B","B+","A-","A","A+"}))))</f>
        <v/>
      </c>
      <c r="G141" s="2" t="str">
        <f>IF(COUNT($A141)=0,"",IF(E141="","--",IF(E141="3E","3E",LOOKUP(E141/G$2,{0,0.4,0.45,0.5,0.55,0.6,0.65,0.7,0.75,0.8,1},{0,2,2.25,2.5,2.75,3,3.25,3.5,3.75,4}))))</f>
        <v/>
      </c>
      <c r="H141" s="3" t="str">
        <f>IF(COUNT($A141)=0,"",IF($A141&lt;&gt;DRAFT!$B143,"ERR",IF(DRAFT!AA143="3E","3E",IF(COUNT(DRAFT!W143,DRAFT!AA143)&gt;0,DRAFT!AB143,""))))</f>
        <v/>
      </c>
      <c r="I141" s="3" t="str">
        <f>IF(COUNT($A141)=0,"",IF(H141="3E","3E",IF(H141="","I",LOOKUP(H141/J$2,{0,0.4,0.45,0.5,0.55,0.6,0.65,0.7,0.75,0.8,1},{"F","D","C","C+","B-","B","B+","A-","A","A+"}))))</f>
        <v/>
      </c>
      <c r="J141" s="2" t="str">
        <f>IF(COUNT($A141)=0,"",IF(H141="","--",IF(H141="3E","3E",LOOKUP(H141/J$2,{0,0.4,0.45,0.5,0.55,0.6,0.65,0.7,0.75,0.8,1},{0,2,2.25,2.5,2.75,3,3.25,3.5,3.75,4}))))</f>
        <v/>
      </c>
      <c r="K141" s="3" t="str">
        <f>IF(COUNT($A141)=0,"",IF($A141&lt;&gt;DRAFT!$B143,"ERR",IF(DRAFT!AJ143="3E","3E",IF(COUNT(DRAFT!AF143,DRAFT!AJ143)&gt;0,DRAFT!AK143,""))))</f>
        <v/>
      </c>
      <c r="L141" s="3" t="str">
        <f>IF(COUNT($A141)=0,"",IF(K141="3E","3E",IF(K141="","I",LOOKUP(K141/M$2,{0,0.4,0.45,0.5,0.55,0.6,0.65,0.7,0.75,0.8,1},{"F","D","C","C+","B-","B","B+","A-","A","A+"}))))</f>
        <v/>
      </c>
      <c r="M141" s="2" t="str">
        <f>IF(COUNT($A141)=0,"",IF(K141="","--",IF(K141="3E","3E",LOOKUP(K141/M$2,{0,0.4,0.45,0.5,0.55,0.6,0.65,0.7,0.75,0.8,1},{0,2,2.25,2.5,2.75,3,3.25,3.5,3.75,4}))))</f>
        <v/>
      </c>
      <c r="N141" s="3" t="str">
        <f>IF(COUNT($A141)=0,"",IF($A141&lt;&gt;DRAFT!$B143,"ERR",IF(DRAFT!AS143="3E","3E",IF(COUNT(DRAFT!AO143,DRAFT!AS143)&gt;0,DRAFT!AT143,""))))</f>
        <v/>
      </c>
      <c r="O141" s="3" t="str">
        <f>IF(COUNT($A141)=0,"",IF(N141="3E","3E",IF(N141="","I",LOOKUP(N141/P$2,{0,0.4,0.45,0.5,0.55,0.6,0.65,0.7,0.75,0.8,1},{"F","D","C","C+","B-","B","B+","A-","A","A+"}))))</f>
        <v/>
      </c>
      <c r="P141" s="2" t="str">
        <f>IF(COUNT($A141)=0,"",IF(N141="","--",IF(N141="3E","3E",LOOKUP(N141/P$2,{0,0.4,0.45,0.5,0.55,0.6,0.65,0.7,0.75,0.8,1},{0,2,2.25,2.5,2.75,3,3.25,3.5,3.75,4}))))</f>
        <v/>
      </c>
      <c r="Q141" s="3" t="str">
        <f>IF(COUNT($A141)=0,"",IF($A141&lt;&gt;DRAFT!$B143,"ERR",IF(DRAFT!BB143="3E","3E",IF(COUNT(DRAFT!AX143,DRAFT!BB143)&gt;0,DRAFT!BC143,""))))</f>
        <v/>
      </c>
      <c r="R141" s="3" t="str">
        <f>IF(COUNT($A141)=0,"",IF(Q141="3E","3E",IF(Q141="","I",LOOKUP(Q141/S$2,{0,0.4,0.45,0.5,0.55,0.6,0.65,0.7,0.75,0.8,1},{"F","D","C","C+","B-","B","B+","A-","A","A+"}))))</f>
        <v/>
      </c>
      <c r="S141" s="2" t="str">
        <f>IF(COUNT($A141)=0,"",IF(Q141="","--",IF(Q141="3E","3E",LOOKUP(Q141/S$2,{0,0.4,0.45,0.5,0.55,0.6,0.65,0.7,0.75,0.8,1},{0,2,2.25,2.5,2.75,3,3.25,3.5,3.75,4}))))</f>
        <v/>
      </c>
      <c r="T141" s="3" t="str">
        <f>IF(COUNT($A141)=0,"",IF($A141&lt;&gt;DRAFT!$B143,"ERR",IF(DRAFT!BK143="3E","3E",IF(COUNT(DRAFT!BG143,DRAFT!BK143)&gt;0,DRAFT!BL143,""))))</f>
        <v/>
      </c>
      <c r="U141" s="3" t="str">
        <f>IF(COUNT($A141)=0,"",IF(T141="3E","3E",IF(T141="","I",LOOKUP(T141/V$2,{0,0.4,0.45,0.5,0.55,0.6,0.65,0.7,0.75,0.8,1},{"F","D","C","C+","B-","B","B+","A-","A","A+"}))))</f>
        <v/>
      </c>
      <c r="V141" s="2" t="str">
        <f>IF(COUNT($A141)=0,"",IF(T141="","--",IF(T141="3E","3E",LOOKUP(T141/V$2,{0,0.4,0.45,0.5,0.55,0.6,0.65,0.7,0.75,0.8,1},{0,2,2.25,2.5,2.75,3,3.25,3.5,3.75,4}))))</f>
        <v/>
      </c>
      <c r="W141" s="3" t="str">
        <f>IF(COUNT($A141)=0,"",IF($A141&lt;&gt;DRAFT!$B143,"ERR",IF(DRAFT!BT143="3E","3E",IF(COUNT(DRAFT!BP143,DRAFT!BT143)&gt;0,DRAFT!BU143,""))))</f>
        <v/>
      </c>
      <c r="X141" s="3" t="str">
        <f>IF(COUNT($A141)=0,"",IF(W141="3E","3E",IF(W141="","I",LOOKUP(W141/Y$2,{0,0.4,0.45,0.5,0.55,0.6,0.65,0.7,0.75,0.8,1},{"F","D","C","C+","B-","B","B+","A-","A","A+"}))))</f>
        <v/>
      </c>
      <c r="Y141" s="2" t="str">
        <f>IF(COUNT($A141)=0,"",IF(W141="","--",IF(W141="3E","3E",LOOKUP(W141/Y$2,{0,0.4,0.45,0.5,0.55,0.6,0.65,0.7,0.75,0.8,1},{0,2,2.25,2.5,2.75,3,3.25,3.5,3.75,4}))))</f>
        <v/>
      </c>
      <c r="Z141" s="3" t="str">
        <f>IF(COUNT($A141)=0,"",IF($A141&lt;&gt;DRAFT!$B143,"ERR",IF(DRAFT!CC143="3E","3E",IF(COUNT(DRAFT!BY143,DRAFT!CC143)&gt;0,DRAFT!CD143,""))))</f>
        <v/>
      </c>
      <c r="AA141" s="3" t="str">
        <f>IF(COUNT($A141)=0,"",IF(Z141="3E","3E",IF(Z141="","I",LOOKUP(Z141/AB$2,{0,0.4,0.45,0.5,0.55,0.6,0.65,0.7,0.75,0.8,1},{"F","D","C","C+","B-","B","B+","A-","A","A+"}))))</f>
        <v/>
      </c>
      <c r="AB141" s="2" t="str">
        <f>IF(COUNT($A141)=0,"",IF(Z141="","--",IF(Z141="3E","3E",LOOKUP(Z141/AB$2,{0,0.4,0.45,0.5,0.55,0.6,0.65,0.7,0.75,0.8,1},{0,2,2.25,2.5,2.75,3,3.25,3.5,3.75,4}))))</f>
        <v/>
      </c>
      <c r="AC141" s="3" t="str">
        <f>IF(COUNT($A141)=0,"",IF($A141&lt;&gt;DRAFT!$B143,"ERR",IF(DRAFT!CF143&gt;0,DRAFT!CF143,"")))</f>
        <v/>
      </c>
      <c r="AD141" s="3" t="str">
        <f>IF(COUNT($A141)=0,"",IF(AC141="3E","3E",IF(AC141="","I",LOOKUP(AC141/AE$2,{0,0.4,0.45,0.5,0.55,0.6,0.65,0.7,0.75,0.8,1},{"F","D","C","C+","B-","B","B+","A-","A","A+"}))))</f>
        <v/>
      </c>
      <c r="AE141" s="2" t="str">
        <f>IF(COUNT($A141)=0,"",IF(AC141="","--",IF(AC141="3E","3E",LOOKUP(AC141/AE$2,{0,0.4,0.45,0.5,0.55,0.6,0.65,0.7,0.75,0.8,1},{0,2,2.25,2.5,2.75,3,3.25,3.5,3.75,4}))))</f>
        <v/>
      </c>
      <c r="AF141" s="3" t="str">
        <f>IF($A141&lt;&gt;DRAFT!$B143,"ERR",IF(OR(COUNT($A141)=0,COUNT(DRAFT!CI143:CK143,DRAFT!CM143:CO143)=0),"",CEILING(SUM(DRAFT!CL143,DRAFT!CP143),1)))</f>
        <v/>
      </c>
      <c r="AG141" s="3" t="str">
        <f>IF(COUNT($A141)=0,"",IF(AF141="3E","3E",IF(AF141="","I",LOOKUP(AF141/AH$2,{0,0.4,0.45,0.5,0.55,0.6,0.65,0.7,0.75,0.8,1},{"F","D","C","C+","B-","B","B+","A-","A","A+"}))))</f>
        <v/>
      </c>
      <c r="AH141" s="2" t="str">
        <f>IF(COUNT($A141)=0,"",IF(AF141="","--",IF(AF141="3E","3E",LOOKUP(AF141/AH$2,{0,0.4,0.45,0.5,0.55,0.6,0.65,0.7,0.75,0.8,1},{0,2,2.25,2.5,2.75,3,3.25,3.5,3.75,4}))))</f>
        <v/>
      </c>
      <c r="AI141" s="11" t="str">
        <f>IF(OR(COUNT($A141)=0,COUNT(B141:AH141)=0),"",IF(COUNTIF(B141:AH141,"3E")&gt;0,"3E",IF(DRAFT!$A143="R",TRUNC(SUMPRODUCT(RGP,RCP)/TCP,3),TRUNC((SUMPRODUCT(--(IMDGP&gt;0)*IMDGP,IMCP)+CEILING(DRAFT!$CQ143*42,0.25))/TCP,3))))</f>
        <v/>
      </c>
      <c r="AJ141" s="3" t="str">
        <f>IF(OR(COUNT($A141)=0,COUNT(B141:AH141)=0),"",IF(COUNTIF(B141:AH141,"3E")&gt;0,"3E",IF(DRAFT!$A143="R",SUMPRODUCT(--(RGP&gt;=2),RCP),SUMPRODUCT(--(IMDGP&gt;0),--(IMGP=0),IMCP)+DRAFT!$CR143)))</f>
        <v/>
      </c>
      <c r="AK141" s="3" t="str">
        <f>IF(OR(COUNT($A141)=0,COUNT(B141:AH141)=0),"",IF(COUNTIF(B141:AJ141,"3E")&gt;0,"3E",IF(AND(DRAFT!$A143="IM",OR($AI141&gt;DRAFT!$CQ143,$AJ141&gt;DRAFT!$CR143)),"IMPROVED",IF(AND(DRAFT!$A143="IM",$AI141&lt;=DRAFT!$CQ143,$AJ141&lt;=DRAFT!$CR143),"NOT IMPROVED",IF(AND(AH141&gt;=2,AI141&gt;=2,AJ141&gt;=30),"PASS","FAIL")))))</f>
        <v/>
      </c>
      <c r="AL141" s="3" t="str">
        <f t="shared" si="4"/>
        <v/>
      </c>
      <c r="AM141" s="3" t="str">
        <f t="shared" si="5"/>
        <v/>
      </c>
    </row>
    <row r="142" spans="1:40" ht="18.95" customHeight="1" x14ac:dyDescent="0.25">
      <c r="A142" s="4" t="str">
        <f>IF(DRAFT!$B144="","",DRAFT!$B144)</f>
        <v/>
      </c>
      <c r="B142" s="3" t="str">
        <f>IF(COUNT($A142)=0,"",IF($A142&lt;&gt;DRAFT!$B144,"ERR",IF(DRAFT!I144="3E","3E",IF(COUNT(DRAFT!E144,DRAFT!I144)&gt;0,DRAFT!J144,""))))</f>
        <v/>
      </c>
      <c r="C142" s="3" t="str">
        <f>IF(COUNT($A142)=0,"",IF(B142="3E","3E",IF(B142="","I",LOOKUP(B142/D$2,{0,0.4,0.45,0.5,0.55,0.6,0.65,0.7,0.75,0.8,1},{"F","D","C","C+","B-","B","B+","A-","A","A+"}))))</f>
        <v/>
      </c>
      <c r="D142" s="2" t="str">
        <f>IF(COUNT($A142)=0,"",IF(B142="","--",IF(B142="3E","3E",LOOKUP(B142/D$2,{0,0.4,0.45,0.5,0.55,0.6,0.65,0.7,0.75,0.8,1},{0,2,2.25,2.5,2.75,3,3.25,3.5,3.75,4}))))</f>
        <v/>
      </c>
      <c r="E142" s="3" t="str">
        <f>IF(COUNT($A142)=0,"",IF($A142&lt;&gt;DRAFT!$B144,"ERR",IF(DRAFT!R144="3E","3E",IF(COUNT(DRAFT!N144,DRAFT!R144)&gt;0,DRAFT!S144,""))))</f>
        <v/>
      </c>
      <c r="F142" s="3" t="str">
        <f>IF(COUNT($A142)=0,"",IF(E142="3E","3E",IF(E142="","I",LOOKUP(E142/G$2,{0,0.4,0.45,0.5,0.55,0.6,0.65,0.7,0.75,0.8,1},{"F","D","C","C+","B-","B","B+","A-","A","A+"}))))</f>
        <v/>
      </c>
      <c r="G142" s="2" t="str">
        <f>IF(COUNT($A142)=0,"",IF(E142="","--",IF(E142="3E","3E",LOOKUP(E142/G$2,{0,0.4,0.45,0.5,0.55,0.6,0.65,0.7,0.75,0.8,1},{0,2,2.25,2.5,2.75,3,3.25,3.5,3.75,4}))))</f>
        <v/>
      </c>
      <c r="H142" s="3" t="str">
        <f>IF(COUNT($A142)=0,"",IF($A142&lt;&gt;DRAFT!$B144,"ERR",IF(DRAFT!AA144="3E","3E",IF(COUNT(DRAFT!W144,DRAFT!AA144)&gt;0,DRAFT!AB144,""))))</f>
        <v/>
      </c>
      <c r="I142" s="3" t="str">
        <f>IF(COUNT($A142)=0,"",IF(H142="3E","3E",IF(H142="","I",LOOKUP(H142/J$2,{0,0.4,0.45,0.5,0.55,0.6,0.65,0.7,0.75,0.8,1},{"F","D","C","C+","B-","B","B+","A-","A","A+"}))))</f>
        <v/>
      </c>
      <c r="J142" s="2" t="str">
        <f>IF(COUNT($A142)=0,"",IF(H142="","--",IF(H142="3E","3E",LOOKUP(H142/J$2,{0,0.4,0.45,0.5,0.55,0.6,0.65,0.7,0.75,0.8,1},{0,2,2.25,2.5,2.75,3,3.25,3.5,3.75,4}))))</f>
        <v/>
      </c>
      <c r="K142" s="3" t="str">
        <f>IF(COUNT($A142)=0,"",IF($A142&lt;&gt;DRAFT!$B144,"ERR",IF(DRAFT!AJ144="3E","3E",IF(COUNT(DRAFT!AF144,DRAFT!AJ144)&gt;0,DRAFT!AK144,""))))</f>
        <v/>
      </c>
      <c r="L142" s="3" t="str">
        <f>IF(COUNT($A142)=0,"",IF(K142="3E","3E",IF(K142="","I",LOOKUP(K142/M$2,{0,0.4,0.45,0.5,0.55,0.6,0.65,0.7,0.75,0.8,1},{"F","D","C","C+","B-","B","B+","A-","A","A+"}))))</f>
        <v/>
      </c>
      <c r="M142" s="2" t="str">
        <f>IF(COUNT($A142)=0,"",IF(K142="","--",IF(K142="3E","3E",LOOKUP(K142/M$2,{0,0.4,0.45,0.5,0.55,0.6,0.65,0.7,0.75,0.8,1},{0,2,2.25,2.5,2.75,3,3.25,3.5,3.75,4}))))</f>
        <v/>
      </c>
      <c r="N142" s="3" t="str">
        <f>IF(COUNT($A142)=0,"",IF($A142&lt;&gt;DRAFT!$B144,"ERR",IF(DRAFT!AS144="3E","3E",IF(COUNT(DRAFT!AO144,DRAFT!AS144)&gt;0,DRAFT!AT144,""))))</f>
        <v/>
      </c>
      <c r="O142" s="3" t="str">
        <f>IF(COUNT($A142)=0,"",IF(N142="3E","3E",IF(N142="","I",LOOKUP(N142/P$2,{0,0.4,0.45,0.5,0.55,0.6,0.65,0.7,0.75,0.8,1},{"F","D","C","C+","B-","B","B+","A-","A","A+"}))))</f>
        <v/>
      </c>
      <c r="P142" s="2" t="str">
        <f>IF(COUNT($A142)=0,"",IF(N142="","--",IF(N142="3E","3E",LOOKUP(N142/P$2,{0,0.4,0.45,0.5,0.55,0.6,0.65,0.7,0.75,0.8,1},{0,2,2.25,2.5,2.75,3,3.25,3.5,3.75,4}))))</f>
        <v/>
      </c>
      <c r="Q142" s="3" t="str">
        <f>IF(COUNT($A142)=0,"",IF($A142&lt;&gt;DRAFT!$B144,"ERR",IF(DRAFT!BB144="3E","3E",IF(COUNT(DRAFT!AX144,DRAFT!BB144)&gt;0,DRAFT!BC144,""))))</f>
        <v/>
      </c>
      <c r="R142" s="3" t="str">
        <f>IF(COUNT($A142)=0,"",IF(Q142="3E","3E",IF(Q142="","I",LOOKUP(Q142/S$2,{0,0.4,0.45,0.5,0.55,0.6,0.65,0.7,0.75,0.8,1},{"F","D","C","C+","B-","B","B+","A-","A","A+"}))))</f>
        <v/>
      </c>
      <c r="S142" s="2" t="str">
        <f>IF(COUNT($A142)=0,"",IF(Q142="","--",IF(Q142="3E","3E",LOOKUP(Q142/S$2,{0,0.4,0.45,0.5,0.55,0.6,0.65,0.7,0.75,0.8,1},{0,2,2.25,2.5,2.75,3,3.25,3.5,3.75,4}))))</f>
        <v/>
      </c>
      <c r="T142" s="3" t="str">
        <f>IF(COUNT($A142)=0,"",IF($A142&lt;&gt;DRAFT!$B144,"ERR",IF(DRAFT!BK144="3E","3E",IF(COUNT(DRAFT!BG144,DRAFT!BK144)&gt;0,DRAFT!BL144,""))))</f>
        <v/>
      </c>
      <c r="U142" s="3" t="str">
        <f>IF(COUNT($A142)=0,"",IF(T142="3E","3E",IF(T142="","I",LOOKUP(T142/V$2,{0,0.4,0.45,0.5,0.55,0.6,0.65,0.7,0.75,0.8,1},{"F","D","C","C+","B-","B","B+","A-","A","A+"}))))</f>
        <v/>
      </c>
      <c r="V142" s="2" t="str">
        <f>IF(COUNT($A142)=0,"",IF(T142="","--",IF(T142="3E","3E",LOOKUP(T142/V$2,{0,0.4,0.45,0.5,0.55,0.6,0.65,0.7,0.75,0.8,1},{0,2,2.25,2.5,2.75,3,3.25,3.5,3.75,4}))))</f>
        <v/>
      </c>
      <c r="W142" s="3" t="str">
        <f>IF(COUNT($A142)=0,"",IF($A142&lt;&gt;DRAFT!$B144,"ERR",IF(DRAFT!BT144="3E","3E",IF(COUNT(DRAFT!BP144,DRAFT!BT144)&gt;0,DRAFT!BU144,""))))</f>
        <v/>
      </c>
      <c r="X142" s="3" t="str">
        <f>IF(COUNT($A142)=0,"",IF(W142="3E","3E",IF(W142="","I",LOOKUP(W142/Y$2,{0,0.4,0.45,0.5,0.55,0.6,0.65,0.7,0.75,0.8,1},{"F","D","C","C+","B-","B","B+","A-","A","A+"}))))</f>
        <v/>
      </c>
      <c r="Y142" s="2" t="str">
        <f>IF(COUNT($A142)=0,"",IF(W142="","--",IF(W142="3E","3E",LOOKUP(W142/Y$2,{0,0.4,0.45,0.5,0.55,0.6,0.65,0.7,0.75,0.8,1},{0,2,2.25,2.5,2.75,3,3.25,3.5,3.75,4}))))</f>
        <v/>
      </c>
      <c r="Z142" s="3" t="str">
        <f>IF(COUNT($A142)=0,"",IF($A142&lt;&gt;DRAFT!$B144,"ERR",IF(DRAFT!CC144="3E","3E",IF(COUNT(DRAFT!BY144,DRAFT!CC144)&gt;0,DRAFT!CD144,""))))</f>
        <v/>
      </c>
      <c r="AA142" s="3" t="str">
        <f>IF(COUNT($A142)=0,"",IF(Z142="3E","3E",IF(Z142="","I",LOOKUP(Z142/AB$2,{0,0.4,0.45,0.5,0.55,0.6,0.65,0.7,0.75,0.8,1},{"F","D","C","C+","B-","B","B+","A-","A","A+"}))))</f>
        <v/>
      </c>
      <c r="AB142" s="2" t="str">
        <f>IF(COUNT($A142)=0,"",IF(Z142="","--",IF(Z142="3E","3E",LOOKUP(Z142/AB$2,{0,0.4,0.45,0.5,0.55,0.6,0.65,0.7,0.75,0.8,1},{0,2,2.25,2.5,2.75,3,3.25,3.5,3.75,4}))))</f>
        <v/>
      </c>
      <c r="AC142" s="3" t="str">
        <f>IF(COUNT($A142)=0,"",IF($A142&lt;&gt;DRAFT!$B144,"ERR",IF(DRAFT!CF144&gt;0,DRAFT!CF144,"")))</f>
        <v/>
      </c>
      <c r="AD142" s="3" t="str">
        <f>IF(COUNT($A142)=0,"",IF(AC142="3E","3E",IF(AC142="","I",LOOKUP(AC142/AE$2,{0,0.4,0.45,0.5,0.55,0.6,0.65,0.7,0.75,0.8,1},{"F","D","C","C+","B-","B","B+","A-","A","A+"}))))</f>
        <v/>
      </c>
      <c r="AE142" s="2" t="str">
        <f>IF(COUNT($A142)=0,"",IF(AC142="","--",IF(AC142="3E","3E",LOOKUP(AC142/AE$2,{0,0.4,0.45,0.5,0.55,0.6,0.65,0.7,0.75,0.8,1},{0,2,2.25,2.5,2.75,3,3.25,3.5,3.75,4}))))</f>
        <v/>
      </c>
      <c r="AF142" s="3" t="str">
        <f>IF($A142&lt;&gt;DRAFT!$B144,"ERR",IF(OR(COUNT($A142)=0,COUNT(DRAFT!CI144:CK144,DRAFT!CM144:CO144)=0),"",CEILING(SUM(DRAFT!CL144,DRAFT!CP144),1)))</f>
        <v/>
      </c>
      <c r="AG142" s="3" t="str">
        <f>IF(COUNT($A142)=0,"",IF(AF142="3E","3E",IF(AF142="","I",LOOKUP(AF142/AH$2,{0,0.4,0.45,0.5,0.55,0.6,0.65,0.7,0.75,0.8,1},{"F","D","C","C+","B-","B","B+","A-","A","A+"}))))</f>
        <v/>
      </c>
      <c r="AH142" s="2" t="str">
        <f>IF(COUNT($A142)=0,"",IF(AF142="","--",IF(AF142="3E","3E",LOOKUP(AF142/AH$2,{0,0.4,0.45,0.5,0.55,0.6,0.65,0.7,0.75,0.8,1},{0,2,2.25,2.5,2.75,3,3.25,3.5,3.75,4}))))</f>
        <v/>
      </c>
      <c r="AI142" s="11" t="str">
        <f>IF(OR(COUNT($A142)=0,COUNT(B142:AH142)=0),"",IF(COUNTIF(B142:AH142,"3E")&gt;0,"3E",IF(DRAFT!$A144="R",TRUNC(SUMPRODUCT(RGP,RCP)/TCP,3),TRUNC((SUMPRODUCT(--(IMDGP&gt;0)*IMDGP,IMCP)+CEILING(DRAFT!$CQ144*42,0.25))/TCP,3))))</f>
        <v/>
      </c>
      <c r="AJ142" s="3" t="str">
        <f>IF(OR(COUNT($A142)=0,COUNT(B142:AH142)=0),"",IF(COUNTIF(B142:AH142,"3E")&gt;0,"3E",IF(DRAFT!$A144="R",SUMPRODUCT(--(RGP&gt;=2),RCP),SUMPRODUCT(--(IMDGP&gt;0),--(IMGP=0),IMCP)+DRAFT!$CR144)))</f>
        <v/>
      </c>
      <c r="AK142" s="3" t="str">
        <f>IF(OR(COUNT($A142)=0,COUNT(B142:AH142)=0),"",IF(COUNTIF(B142:AJ142,"3E")&gt;0,"3E",IF(AND(DRAFT!$A144="IM",OR($AI142&gt;DRAFT!$CQ144,$AJ142&gt;DRAFT!$CR144)),"IMPROVED",IF(AND(DRAFT!$A144="IM",$AI142&lt;=DRAFT!$CQ144,$AJ142&lt;=DRAFT!$CR144),"NOT IMPROVED",IF(AND(AH142&gt;=2,AI142&gt;=2,AJ142&gt;=30),"PASS","FAIL")))))</f>
        <v/>
      </c>
      <c r="AL142" s="3" t="str">
        <f t="shared" si="4"/>
        <v/>
      </c>
      <c r="AM142" s="3" t="str">
        <f t="shared" si="5"/>
        <v/>
      </c>
    </row>
    <row r="143" spans="1:40" ht="18.95" customHeight="1" x14ac:dyDescent="0.25">
      <c r="A143" s="4" t="str">
        <f>IF(DRAFT!$B145="","",DRAFT!$B145)</f>
        <v/>
      </c>
      <c r="B143" s="3" t="str">
        <f>IF(COUNT($A143)=0,"",IF($A143&lt;&gt;DRAFT!$B145,"ERR",IF(DRAFT!I145="3E","3E",IF(COUNT(DRAFT!E145,DRAFT!I145)&gt;0,DRAFT!J145,""))))</f>
        <v/>
      </c>
      <c r="C143" s="3" t="str">
        <f>IF(COUNT($A143)=0,"",IF(B143="3E","3E",IF(B143="","I",LOOKUP(B143/D$2,{0,0.4,0.45,0.5,0.55,0.6,0.65,0.7,0.75,0.8,1},{"F","D","C","C+","B-","B","B+","A-","A","A+"}))))</f>
        <v/>
      </c>
      <c r="D143" s="2" t="str">
        <f>IF(COUNT($A143)=0,"",IF(B143="","--",IF(B143="3E","3E",LOOKUP(B143/D$2,{0,0.4,0.45,0.5,0.55,0.6,0.65,0.7,0.75,0.8,1},{0,2,2.25,2.5,2.75,3,3.25,3.5,3.75,4}))))</f>
        <v/>
      </c>
      <c r="E143" s="3" t="str">
        <f>IF(COUNT($A143)=0,"",IF($A143&lt;&gt;DRAFT!$B145,"ERR",IF(DRAFT!R145="3E","3E",IF(COUNT(DRAFT!N145,DRAFT!R145)&gt;0,DRAFT!S145,""))))</f>
        <v/>
      </c>
      <c r="F143" s="3" t="str">
        <f>IF(COUNT($A143)=0,"",IF(E143="3E","3E",IF(E143="","I",LOOKUP(E143/G$2,{0,0.4,0.45,0.5,0.55,0.6,0.65,0.7,0.75,0.8,1},{"F","D","C","C+","B-","B","B+","A-","A","A+"}))))</f>
        <v/>
      </c>
      <c r="G143" s="2" t="str">
        <f>IF(COUNT($A143)=0,"",IF(E143="","--",IF(E143="3E","3E",LOOKUP(E143/G$2,{0,0.4,0.45,0.5,0.55,0.6,0.65,0.7,0.75,0.8,1},{0,2,2.25,2.5,2.75,3,3.25,3.5,3.75,4}))))</f>
        <v/>
      </c>
      <c r="H143" s="3" t="str">
        <f>IF(COUNT($A143)=0,"",IF($A143&lt;&gt;DRAFT!$B145,"ERR",IF(DRAFT!AA145="3E","3E",IF(COUNT(DRAFT!W145,DRAFT!AA145)&gt;0,DRAFT!AB145,""))))</f>
        <v/>
      </c>
      <c r="I143" s="3" t="str">
        <f>IF(COUNT($A143)=0,"",IF(H143="3E","3E",IF(H143="","I",LOOKUP(H143/J$2,{0,0.4,0.45,0.5,0.55,0.6,0.65,0.7,0.75,0.8,1},{"F","D","C","C+","B-","B","B+","A-","A","A+"}))))</f>
        <v/>
      </c>
      <c r="J143" s="2" t="str">
        <f>IF(COUNT($A143)=0,"",IF(H143="","--",IF(H143="3E","3E",LOOKUP(H143/J$2,{0,0.4,0.45,0.5,0.55,0.6,0.65,0.7,0.75,0.8,1},{0,2,2.25,2.5,2.75,3,3.25,3.5,3.75,4}))))</f>
        <v/>
      </c>
      <c r="K143" s="3" t="str">
        <f>IF(COUNT($A143)=0,"",IF($A143&lt;&gt;DRAFT!$B145,"ERR",IF(DRAFT!AJ145="3E","3E",IF(COUNT(DRAFT!AF145,DRAFT!AJ145)&gt;0,DRAFT!AK145,""))))</f>
        <v/>
      </c>
      <c r="L143" s="3" t="str">
        <f>IF(COUNT($A143)=0,"",IF(K143="3E","3E",IF(K143="","I",LOOKUP(K143/M$2,{0,0.4,0.45,0.5,0.55,0.6,0.65,0.7,0.75,0.8,1},{"F","D","C","C+","B-","B","B+","A-","A","A+"}))))</f>
        <v/>
      </c>
      <c r="M143" s="2" t="str">
        <f>IF(COUNT($A143)=0,"",IF(K143="","--",IF(K143="3E","3E",LOOKUP(K143/M$2,{0,0.4,0.45,0.5,0.55,0.6,0.65,0.7,0.75,0.8,1},{0,2,2.25,2.5,2.75,3,3.25,3.5,3.75,4}))))</f>
        <v/>
      </c>
      <c r="N143" s="3" t="str">
        <f>IF(COUNT($A143)=0,"",IF($A143&lt;&gt;DRAFT!$B145,"ERR",IF(DRAFT!AS145="3E","3E",IF(COUNT(DRAFT!AO145,DRAFT!AS145)&gt;0,DRAFT!AT145,""))))</f>
        <v/>
      </c>
      <c r="O143" s="3" t="str">
        <f>IF(COUNT($A143)=0,"",IF(N143="3E","3E",IF(N143="","I",LOOKUP(N143/P$2,{0,0.4,0.45,0.5,0.55,0.6,0.65,0.7,0.75,0.8,1},{"F","D","C","C+","B-","B","B+","A-","A","A+"}))))</f>
        <v/>
      </c>
      <c r="P143" s="2" t="str">
        <f>IF(COUNT($A143)=0,"",IF(N143="","--",IF(N143="3E","3E",LOOKUP(N143/P$2,{0,0.4,0.45,0.5,0.55,0.6,0.65,0.7,0.75,0.8,1},{0,2,2.25,2.5,2.75,3,3.25,3.5,3.75,4}))))</f>
        <v/>
      </c>
      <c r="Q143" s="3" t="str">
        <f>IF(COUNT($A143)=0,"",IF($A143&lt;&gt;DRAFT!$B145,"ERR",IF(DRAFT!BB145="3E","3E",IF(COUNT(DRAFT!AX145,DRAFT!BB145)&gt;0,DRAFT!BC145,""))))</f>
        <v/>
      </c>
      <c r="R143" s="3" t="str">
        <f>IF(COUNT($A143)=0,"",IF(Q143="3E","3E",IF(Q143="","I",LOOKUP(Q143/S$2,{0,0.4,0.45,0.5,0.55,0.6,0.65,0.7,0.75,0.8,1},{"F","D","C","C+","B-","B","B+","A-","A","A+"}))))</f>
        <v/>
      </c>
      <c r="S143" s="2" t="str">
        <f>IF(COUNT($A143)=0,"",IF(Q143="","--",IF(Q143="3E","3E",LOOKUP(Q143/S$2,{0,0.4,0.45,0.5,0.55,0.6,0.65,0.7,0.75,0.8,1},{0,2,2.25,2.5,2.75,3,3.25,3.5,3.75,4}))))</f>
        <v/>
      </c>
      <c r="T143" s="3" t="str">
        <f>IF(COUNT($A143)=0,"",IF($A143&lt;&gt;DRAFT!$B145,"ERR",IF(DRAFT!BK145="3E","3E",IF(COUNT(DRAFT!BG145,DRAFT!BK145)&gt;0,DRAFT!BL145,""))))</f>
        <v/>
      </c>
      <c r="U143" s="3" t="str">
        <f>IF(COUNT($A143)=0,"",IF(T143="3E","3E",IF(T143="","I",LOOKUP(T143/V$2,{0,0.4,0.45,0.5,0.55,0.6,0.65,0.7,0.75,0.8,1},{"F","D","C","C+","B-","B","B+","A-","A","A+"}))))</f>
        <v/>
      </c>
      <c r="V143" s="2" t="str">
        <f>IF(COUNT($A143)=0,"",IF(T143="","--",IF(T143="3E","3E",LOOKUP(T143/V$2,{0,0.4,0.45,0.5,0.55,0.6,0.65,0.7,0.75,0.8,1},{0,2,2.25,2.5,2.75,3,3.25,3.5,3.75,4}))))</f>
        <v/>
      </c>
      <c r="W143" s="3" t="str">
        <f>IF(COUNT($A143)=0,"",IF($A143&lt;&gt;DRAFT!$B145,"ERR",IF(DRAFT!BT145="3E","3E",IF(COUNT(DRAFT!BP145,DRAFT!BT145)&gt;0,DRAFT!BU145,""))))</f>
        <v/>
      </c>
      <c r="X143" s="3" t="str">
        <f>IF(COUNT($A143)=0,"",IF(W143="3E","3E",IF(W143="","I",LOOKUP(W143/Y$2,{0,0.4,0.45,0.5,0.55,0.6,0.65,0.7,0.75,0.8,1},{"F","D","C","C+","B-","B","B+","A-","A","A+"}))))</f>
        <v/>
      </c>
      <c r="Y143" s="2" t="str">
        <f>IF(COUNT($A143)=0,"",IF(W143="","--",IF(W143="3E","3E",LOOKUP(W143/Y$2,{0,0.4,0.45,0.5,0.55,0.6,0.65,0.7,0.75,0.8,1},{0,2,2.25,2.5,2.75,3,3.25,3.5,3.75,4}))))</f>
        <v/>
      </c>
      <c r="Z143" s="3" t="str">
        <f>IF(COUNT($A143)=0,"",IF($A143&lt;&gt;DRAFT!$B145,"ERR",IF(DRAFT!CC145="3E","3E",IF(COUNT(DRAFT!BY145,DRAFT!CC145)&gt;0,DRAFT!CD145,""))))</f>
        <v/>
      </c>
      <c r="AA143" s="3" t="str">
        <f>IF(COUNT($A143)=0,"",IF(Z143="3E","3E",IF(Z143="","I",LOOKUP(Z143/AB$2,{0,0.4,0.45,0.5,0.55,0.6,0.65,0.7,0.75,0.8,1},{"F","D","C","C+","B-","B","B+","A-","A","A+"}))))</f>
        <v/>
      </c>
      <c r="AB143" s="2" t="str">
        <f>IF(COUNT($A143)=0,"",IF(Z143="","--",IF(Z143="3E","3E",LOOKUP(Z143/AB$2,{0,0.4,0.45,0.5,0.55,0.6,0.65,0.7,0.75,0.8,1},{0,2,2.25,2.5,2.75,3,3.25,3.5,3.75,4}))))</f>
        <v/>
      </c>
      <c r="AC143" s="3" t="str">
        <f>IF(COUNT($A143)=0,"",IF($A143&lt;&gt;DRAFT!$B145,"ERR",IF(DRAFT!CF145&gt;0,DRAFT!CF145,"")))</f>
        <v/>
      </c>
      <c r="AD143" s="3" t="str">
        <f>IF(COUNT($A143)=0,"",IF(AC143="3E","3E",IF(AC143="","I",LOOKUP(AC143/AE$2,{0,0.4,0.45,0.5,0.55,0.6,0.65,0.7,0.75,0.8,1},{"F","D","C","C+","B-","B","B+","A-","A","A+"}))))</f>
        <v/>
      </c>
      <c r="AE143" s="2" t="str">
        <f>IF(COUNT($A143)=0,"",IF(AC143="","--",IF(AC143="3E","3E",LOOKUP(AC143/AE$2,{0,0.4,0.45,0.5,0.55,0.6,0.65,0.7,0.75,0.8,1},{0,2,2.25,2.5,2.75,3,3.25,3.5,3.75,4}))))</f>
        <v/>
      </c>
      <c r="AF143" s="3" t="str">
        <f>IF($A143&lt;&gt;DRAFT!$B145,"ERR",IF(OR(COUNT($A143)=0,COUNT(DRAFT!CI145:CK145,DRAFT!CM145:CO145)=0),"",CEILING(SUM(DRAFT!CL145,DRAFT!CP145),1)))</f>
        <v/>
      </c>
      <c r="AG143" s="3" t="str">
        <f>IF(COUNT($A143)=0,"",IF(AF143="3E","3E",IF(AF143="","I",LOOKUP(AF143/AH$2,{0,0.4,0.45,0.5,0.55,0.6,0.65,0.7,0.75,0.8,1},{"F","D","C","C+","B-","B","B+","A-","A","A+"}))))</f>
        <v/>
      </c>
      <c r="AH143" s="2" t="str">
        <f>IF(COUNT($A143)=0,"",IF(AF143="","--",IF(AF143="3E","3E",LOOKUP(AF143/AH$2,{0,0.4,0.45,0.5,0.55,0.6,0.65,0.7,0.75,0.8,1},{0,2,2.25,2.5,2.75,3,3.25,3.5,3.75,4}))))</f>
        <v/>
      </c>
      <c r="AI143" s="11" t="str">
        <f>IF(OR(COUNT($A143)=0,COUNT(B143:AH143)=0),"",IF(COUNTIF(B143:AH143,"3E")&gt;0,"3E",IF(DRAFT!$A145="R",TRUNC(SUMPRODUCT(RGP,RCP)/TCP,3),TRUNC((SUMPRODUCT(--(IMDGP&gt;0)*IMDGP,IMCP)+CEILING(DRAFT!$CQ145*42,0.25))/TCP,3))))</f>
        <v/>
      </c>
      <c r="AJ143" s="3" t="str">
        <f>IF(OR(COUNT($A143)=0,COUNT(B143:AH143)=0),"",IF(COUNTIF(B143:AH143,"3E")&gt;0,"3E",IF(DRAFT!$A145="R",SUMPRODUCT(--(RGP&gt;=2),RCP),SUMPRODUCT(--(IMDGP&gt;0),--(IMGP=0),IMCP)+DRAFT!$CR145)))</f>
        <v/>
      </c>
      <c r="AK143" s="3" t="str">
        <f>IF(OR(COUNT($A143)=0,COUNT(B143:AH143)=0),"",IF(COUNTIF(B143:AJ143,"3E")&gt;0,"3E",IF(AND(DRAFT!$A145="IM",OR($AI143&gt;DRAFT!$CQ145,$AJ143&gt;DRAFT!$CR145)),"IMPROVED",IF(AND(DRAFT!$A145="IM",$AI143&lt;=DRAFT!$CQ145,$AJ143&lt;=DRAFT!$CR145),"NOT IMPROVED",IF(AND(AH143&gt;=2,AI143&gt;=2,AJ143&gt;=30),"PASS","FAIL")))))</f>
        <v/>
      </c>
      <c r="AL143" s="3" t="str">
        <f t="shared" si="4"/>
        <v/>
      </c>
      <c r="AM143" s="3" t="str">
        <f t="shared" si="5"/>
        <v/>
      </c>
    </row>
    <row r="144" spans="1:40" ht="18.95" customHeight="1" x14ac:dyDescent="0.25">
      <c r="A144" s="4" t="str">
        <f>IF(DRAFT!$B146="","",DRAFT!$B146)</f>
        <v/>
      </c>
      <c r="B144" s="3" t="str">
        <f>IF(COUNT($A144)=0,"",IF($A144&lt;&gt;DRAFT!$B146,"ERR",IF(DRAFT!I146="3E","3E",IF(COUNT(DRAFT!E146,DRAFT!I146)&gt;0,DRAFT!J146,""))))</f>
        <v/>
      </c>
      <c r="C144" s="3" t="str">
        <f>IF(COUNT($A144)=0,"",IF(B144="3E","3E",IF(B144="","I",LOOKUP(B144/D$2,{0,0.4,0.45,0.5,0.55,0.6,0.65,0.7,0.75,0.8,1},{"F","D","C","C+","B-","B","B+","A-","A","A+"}))))</f>
        <v/>
      </c>
      <c r="D144" s="2" t="str">
        <f>IF(COUNT($A144)=0,"",IF(B144="","--",IF(B144="3E","3E",LOOKUP(B144/D$2,{0,0.4,0.45,0.5,0.55,0.6,0.65,0.7,0.75,0.8,1},{0,2,2.25,2.5,2.75,3,3.25,3.5,3.75,4}))))</f>
        <v/>
      </c>
      <c r="E144" s="3" t="str">
        <f>IF(COUNT($A144)=0,"",IF($A144&lt;&gt;DRAFT!$B146,"ERR",IF(DRAFT!R146="3E","3E",IF(COUNT(DRAFT!N146,DRAFT!R146)&gt;0,DRAFT!S146,""))))</f>
        <v/>
      </c>
      <c r="F144" s="3" t="str">
        <f>IF(COUNT($A144)=0,"",IF(E144="3E","3E",IF(E144="","I",LOOKUP(E144/G$2,{0,0.4,0.45,0.5,0.55,0.6,0.65,0.7,0.75,0.8,1},{"F","D","C","C+","B-","B","B+","A-","A","A+"}))))</f>
        <v/>
      </c>
      <c r="G144" s="2" t="str">
        <f>IF(COUNT($A144)=0,"",IF(E144="","--",IF(E144="3E","3E",LOOKUP(E144/G$2,{0,0.4,0.45,0.5,0.55,0.6,0.65,0.7,0.75,0.8,1},{0,2,2.25,2.5,2.75,3,3.25,3.5,3.75,4}))))</f>
        <v/>
      </c>
      <c r="H144" s="3" t="str">
        <f>IF(COUNT($A144)=0,"",IF($A144&lt;&gt;DRAFT!$B146,"ERR",IF(DRAFT!AA146="3E","3E",IF(COUNT(DRAFT!W146,DRAFT!AA146)&gt;0,DRAFT!AB146,""))))</f>
        <v/>
      </c>
      <c r="I144" s="3" t="str">
        <f>IF(COUNT($A144)=0,"",IF(H144="3E","3E",IF(H144="","I",LOOKUP(H144/J$2,{0,0.4,0.45,0.5,0.55,0.6,0.65,0.7,0.75,0.8,1},{"F","D","C","C+","B-","B","B+","A-","A","A+"}))))</f>
        <v/>
      </c>
      <c r="J144" s="2" t="str">
        <f>IF(COUNT($A144)=0,"",IF(H144="","--",IF(H144="3E","3E",LOOKUP(H144/J$2,{0,0.4,0.45,0.5,0.55,0.6,0.65,0.7,0.75,0.8,1},{0,2,2.25,2.5,2.75,3,3.25,3.5,3.75,4}))))</f>
        <v/>
      </c>
      <c r="K144" s="3" t="str">
        <f>IF(COUNT($A144)=0,"",IF($A144&lt;&gt;DRAFT!$B146,"ERR",IF(DRAFT!AJ146="3E","3E",IF(COUNT(DRAFT!AF146,DRAFT!AJ146)&gt;0,DRAFT!AK146,""))))</f>
        <v/>
      </c>
      <c r="L144" s="3" t="str">
        <f>IF(COUNT($A144)=0,"",IF(K144="3E","3E",IF(K144="","I",LOOKUP(K144/M$2,{0,0.4,0.45,0.5,0.55,0.6,0.65,0.7,0.75,0.8,1},{"F","D","C","C+","B-","B","B+","A-","A","A+"}))))</f>
        <v/>
      </c>
      <c r="M144" s="2" t="str">
        <f>IF(COUNT($A144)=0,"",IF(K144="","--",IF(K144="3E","3E",LOOKUP(K144/M$2,{0,0.4,0.45,0.5,0.55,0.6,0.65,0.7,0.75,0.8,1},{0,2,2.25,2.5,2.75,3,3.25,3.5,3.75,4}))))</f>
        <v/>
      </c>
      <c r="N144" s="3" t="str">
        <f>IF(COUNT($A144)=0,"",IF($A144&lt;&gt;DRAFT!$B146,"ERR",IF(DRAFT!AS146="3E","3E",IF(COUNT(DRAFT!AO146,DRAFT!AS146)&gt;0,DRAFT!AT146,""))))</f>
        <v/>
      </c>
      <c r="O144" s="3" t="str">
        <f>IF(COUNT($A144)=0,"",IF(N144="3E","3E",IF(N144="","I",LOOKUP(N144/P$2,{0,0.4,0.45,0.5,0.55,0.6,0.65,0.7,0.75,0.8,1},{"F","D","C","C+","B-","B","B+","A-","A","A+"}))))</f>
        <v/>
      </c>
      <c r="P144" s="2" t="str">
        <f>IF(COUNT($A144)=0,"",IF(N144="","--",IF(N144="3E","3E",LOOKUP(N144/P$2,{0,0.4,0.45,0.5,0.55,0.6,0.65,0.7,0.75,0.8,1},{0,2,2.25,2.5,2.75,3,3.25,3.5,3.75,4}))))</f>
        <v/>
      </c>
      <c r="Q144" s="3" t="str">
        <f>IF(COUNT($A144)=0,"",IF($A144&lt;&gt;DRAFT!$B146,"ERR",IF(DRAFT!BB146="3E","3E",IF(COUNT(DRAFT!AX146,DRAFT!BB146)&gt;0,DRAFT!BC146,""))))</f>
        <v/>
      </c>
      <c r="R144" s="3" t="str">
        <f>IF(COUNT($A144)=0,"",IF(Q144="3E","3E",IF(Q144="","I",LOOKUP(Q144/S$2,{0,0.4,0.45,0.5,0.55,0.6,0.65,0.7,0.75,0.8,1},{"F","D","C","C+","B-","B","B+","A-","A","A+"}))))</f>
        <v/>
      </c>
      <c r="S144" s="2" t="str">
        <f>IF(COUNT($A144)=0,"",IF(Q144="","--",IF(Q144="3E","3E",LOOKUP(Q144/S$2,{0,0.4,0.45,0.5,0.55,0.6,0.65,0.7,0.75,0.8,1},{0,2,2.25,2.5,2.75,3,3.25,3.5,3.75,4}))))</f>
        <v/>
      </c>
      <c r="T144" s="3" t="str">
        <f>IF(COUNT($A144)=0,"",IF($A144&lt;&gt;DRAFT!$B146,"ERR",IF(DRAFT!BK146="3E","3E",IF(COUNT(DRAFT!BG146,DRAFT!BK146)&gt;0,DRAFT!BL146,""))))</f>
        <v/>
      </c>
      <c r="U144" s="3" t="str">
        <f>IF(COUNT($A144)=0,"",IF(T144="3E","3E",IF(T144="","I",LOOKUP(T144/V$2,{0,0.4,0.45,0.5,0.55,0.6,0.65,0.7,0.75,0.8,1},{"F","D","C","C+","B-","B","B+","A-","A","A+"}))))</f>
        <v/>
      </c>
      <c r="V144" s="2" t="str">
        <f>IF(COUNT($A144)=0,"",IF(T144="","--",IF(T144="3E","3E",LOOKUP(T144/V$2,{0,0.4,0.45,0.5,0.55,0.6,0.65,0.7,0.75,0.8,1},{0,2,2.25,2.5,2.75,3,3.25,3.5,3.75,4}))))</f>
        <v/>
      </c>
      <c r="W144" s="3" t="str">
        <f>IF(COUNT($A144)=0,"",IF($A144&lt;&gt;DRAFT!$B146,"ERR",IF(DRAFT!BT146="3E","3E",IF(COUNT(DRAFT!BP146,DRAFT!BT146)&gt;0,DRAFT!BU146,""))))</f>
        <v/>
      </c>
      <c r="X144" s="3" t="str">
        <f>IF(COUNT($A144)=0,"",IF(W144="3E","3E",IF(W144="","I",LOOKUP(W144/Y$2,{0,0.4,0.45,0.5,0.55,0.6,0.65,0.7,0.75,0.8,1},{"F","D","C","C+","B-","B","B+","A-","A","A+"}))))</f>
        <v/>
      </c>
      <c r="Y144" s="2" t="str">
        <f>IF(COUNT($A144)=0,"",IF(W144="","--",IF(W144="3E","3E",LOOKUP(W144/Y$2,{0,0.4,0.45,0.5,0.55,0.6,0.65,0.7,0.75,0.8,1},{0,2,2.25,2.5,2.75,3,3.25,3.5,3.75,4}))))</f>
        <v/>
      </c>
      <c r="Z144" s="3" t="str">
        <f>IF(COUNT($A144)=0,"",IF($A144&lt;&gt;DRAFT!$B146,"ERR",IF(DRAFT!CC146="3E","3E",IF(COUNT(DRAFT!BY146,DRAFT!CC146)&gt;0,DRAFT!CD146,""))))</f>
        <v/>
      </c>
      <c r="AA144" s="3" t="str">
        <f>IF(COUNT($A144)=0,"",IF(Z144="3E","3E",IF(Z144="","I",LOOKUP(Z144/AB$2,{0,0.4,0.45,0.5,0.55,0.6,0.65,0.7,0.75,0.8,1},{"F","D","C","C+","B-","B","B+","A-","A","A+"}))))</f>
        <v/>
      </c>
      <c r="AB144" s="2" t="str">
        <f>IF(COUNT($A144)=0,"",IF(Z144="","--",IF(Z144="3E","3E",LOOKUP(Z144/AB$2,{0,0.4,0.45,0.5,0.55,0.6,0.65,0.7,0.75,0.8,1},{0,2,2.25,2.5,2.75,3,3.25,3.5,3.75,4}))))</f>
        <v/>
      </c>
      <c r="AC144" s="3" t="str">
        <f>IF(COUNT($A144)=0,"",IF($A144&lt;&gt;DRAFT!$B146,"ERR",IF(DRAFT!CF146&gt;0,DRAFT!CF146,"")))</f>
        <v/>
      </c>
      <c r="AD144" s="3" t="str">
        <f>IF(COUNT($A144)=0,"",IF(AC144="3E","3E",IF(AC144="","I",LOOKUP(AC144/AE$2,{0,0.4,0.45,0.5,0.55,0.6,0.65,0.7,0.75,0.8,1},{"F","D","C","C+","B-","B","B+","A-","A","A+"}))))</f>
        <v/>
      </c>
      <c r="AE144" s="2" t="str">
        <f>IF(COUNT($A144)=0,"",IF(AC144="","--",IF(AC144="3E","3E",LOOKUP(AC144/AE$2,{0,0.4,0.45,0.5,0.55,0.6,0.65,0.7,0.75,0.8,1},{0,2,2.25,2.5,2.75,3,3.25,3.5,3.75,4}))))</f>
        <v/>
      </c>
      <c r="AF144" s="3" t="str">
        <f>IF($A144&lt;&gt;DRAFT!$B146,"ERR",IF(OR(COUNT($A144)=0,COUNT(DRAFT!CI146:CK146,DRAFT!CM146:CO146)=0),"",CEILING(SUM(DRAFT!CL146,DRAFT!CP146),1)))</f>
        <v/>
      </c>
      <c r="AG144" s="3" t="str">
        <f>IF(COUNT($A144)=0,"",IF(AF144="3E","3E",IF(AF144="","I",LOOKUP(AF144/AH$2,{0,0.4,0.45,0.5,0.55,0.6,0.65,0.7,0.75,0.8,1},{"F","D","C","C+","B-","B","B+","A-","A","A+"}))))</f>
        <v/>
      </c>
      <c r="AH144" s="2" t="str">
        <f>IF(COUNT($A144)=0,"",IF(AF144="","--",IF(AF144="3E","3E",LOOKUP(AF144/AH$2,{0,0.4,0.45,0.5,0.55,0.6,0.65,0.7,0.75,0.8,1},{0,2,2.25,2.5,2.75,3,3.25,3.5,3.75,4}))))</f>
        <v/>
      </c>
      <c r="AI144" s="11" t="str">
        <f>IF(OR(COUNT($A144)=0,COUNT(B144:AH144)=0),"",IF(COUNTIF(B144:AH144,"3E")&gt;0,"3E",IF(DRAFT!$A146="R",TRUNC(SUMPRODUCT(RGP,RCP)/TCP,3),TRUNC((SUMPRODUCT(--(IMDGP&gt;0)*IMDGP,IMCP)+CEILING(DRAFT!$CQ146*42,0.25))/TCP,3))))</f>
        <v/>
      </c>
      <c r="AJ144" s="3" t="str">
        <f>IF(OR(COUNT($A144)=0,COUNT(B144:AH144)=0),"",IF(COUNTIF(B144:AH144,"3E")&gt;0,"3E",IF(DRAFT!$A146="R",SUMPRODUCT(--(RGP&gt;=2),RCP),SUMPRODUCT(--(IMDGP&gt;0),--(IMGP=0),IMCP)+DRAFT!$CR146)))</f>
        <v/>
      </c>
      <c r="AK144" s="3" t="str">
        <f>IF(OR(COUNT($A144)=0,COUNT(B144:AH144)=0),"",IF(COUNTIF(B144:AJ144,"3E")&gt;0,"3E",IF(AND(DRAFT!$A146="IM",OR($AI144&gt;DRAFT!$CQ146,$AJ144&gt;DRAFT!$CR146)),"IMPROVED",IF(AND(DRAFT!$A146="IM",$AI144&lt;=DRAFT!$CQ146,$AJ144&lt;=DRAFT!$CR146),"NOT IMPROVED",IF(AND(AH144&gt;=2,AI144&gt;=2,AJ144&gt;=30),"PASS","FAIL")))))</f>
        <v/>
      </c>
      <c r="AL144" s="3" t="str">
        <f t="shared" si="4"/>
        <v/>
      </c>
      <c r="AM144" s="3" t="str">
        <f t="shared" si="5"/>
        <v/>
      </c>
    </row>
    <row r="145" spans="1:39" ht="18.95" customHeight="1" x14ac:dyDescent="0.25">
      <c r="A145" s="4" t="str">
        <f>IF(DRAFT!$B147="","",DRAFT!$B147)</f>
        <v/>
      </c>
      <c r="B145" s="3" t="str">
        <f>IF(COUNT($A145)=0,"",IF($A145&lt;&gt;DRAFT!$B147,"ERR",IF(DRAFT!I147="3E","3E",IF(COUNT(DRAFT!E147,DRAFT!I147)&gt;0,DRAFT!J147,""))))</f>
        <v/>
      </c>
      <c r="C145" s="3" t="str">
        <f>IF(COUNT($A145)=0,"",IF(B145="3E","3E",IF(B145="","I",LOOKUP(B145/D$2,{0,0.4,0.45,0.5,0.55,0.6,0.65,0.7,0.75,0.8,1},{"F","D","C","C+","B-","B","B+","A-","A","A+"}))))</f>
        <v/>
      </c>
      <c r="D145" s="2" t="str">
        <f>IF(COUNT($A145)=0,"",IF(B145="","--",IF(B145="3E","3E",LOOKUP(B145/D$2,{0,0.4,0.45,0.5,0.55,0.6,0.65,0.7,0.75,0.8,1},{0,2,2.25,2.5,2.75,3,3.25,3.5,3.75,4}))))</f>
        <v/>
      </c>
      <c r="E145" s="3" t="str">
        <f>IF(COUNT($A145)=0,"",IF($A145&lt;&gt;DRAFT!$B147,"ERR",IF(DRAFT!R147="3E","3E",IF(COUNT(DRAFT!N147,DRAFT!R147)&gt;0,DRAFT!S147,""))))</f>
        <v/>
      </c>
      <c r="F145" s="3" t="str">
        <f>IF(COUNT($A145)=0,"",IF(E145="3E","3E",IF(E145="","I",LOOKUP(E145/G$2,{0,0.4,0.45,0.5,0.55,0.6,0.65,0.7,0.75,0.8,1},{"F","D","C","C+","B-","B","B+","A-","A","A+"}))))</f>
        <v/>
      </c>
      <c r="G145" s="2" t="str">
        <f>IF(COUNT($A145)=0,"",IF(E145="","--",IF(E145="3E","3E",LOOKUP(E145/G$2,{0,0.4,0.45,0.5,0.55,0.6,0.65,0.7,0.75,0.8,1},{0,2,2.25,2.5,2.75,3,3.25,3.5,3.75,4}))))</f>
        <v/>
      </c>
      <c r="H145" s="3" t="str">
        <f>IF(COUNT($A145)=0,"",IF($A145&lt;&gt;DRAFT!$B147,"ERR",IF(DRAFT!AA147="3E","3E",IF(COUNT(DRAFT!W147,DRAFT!AA147)&gt;0,DRAFT!AB147,""))))</f>
        <v/>
      </c>
      <c r="I145" s="3" t="str">
        <f>IF(COUNT($A145)=0,"",IF(H145="3E","3E",IF(H145="","I",LOOKUP(H145/J$2,{0,0.4,0.45,0.5,0.55,0.6,0.65,0.7,0.75,0.8,1},{"F","D","C","C+","B-","B","B+","A-","A","A+"}))))</f>
        <v/>
      </c>
      <c r="J145" s="2" t="str">
        <f>IF(COUNT($A145)=0,"",IF(H145="","--",IF(H145="3E","3E",LOOKUP(H145/J$2,{0,0.4,0.45,0.5,0.55,0.6,0.65,0.7,0.75,0.8,1},{0,2,2.25,2.5,2.75,3,3.25,3.5,3.75,4}))))</f>
        <v/>
      </c>
      <c r="K145" s="3" t="str">
        <f>IF(COUNT($A145)=0,"",IF($A145&lt;&gt;DRAFT!$B147,"ERR",IF(DRAFT!AJ147="3E","3E",IF(COUNT(DRAFT!AF147,DRAFT!AJ147)&gt;0,DRAFT!AK147,""))))</f>
        <v/>
      </c>
      <c r="L145" s="3" t="str">
        <f>IF(COUNT($A145)=0,"",IF(K145="3E","3E",IF(K145="","I",LOOKUP(K145/M$2,{0,0.4,0.45,0.5,0.55,0.6,0.65,0.7,0.75,0.8,1},{"F","D","C","C+","B-","B","B+","A-","A","A+"}))))</f>
        <v/>
      </c>
      <c r="M145" s="2" t="str">
        <f>IF(COUNT($A145)=0,"",IF(K145="","--",IF(K145="3E","3E",LOOKUP(K145/M$2,{0,0.4,0.45,0.5,0.55,0.6,0.65,0.7,0.75,0.8,1},{0,2,2.25,2.5,2.75,3,3.25,3.5,3.75,4}))))</f>
        <v/>
      </c>
      <c r="N145" s="3" t="str">
        <f>IF(COUNT($A145)=0,"",IF($A145&lt;&gt;DRAFT!$B147,"ERR",IF(DRAFT!AS147="3E","3E",IF(COUNT(DRAFT!AO147,DRAFT!AS147)&gt;0,DRAFT!AT147,""))))</f>
        <v/>
      </c>
      <c r="O145" s="3" t="str">
        <f>IF(COUNT($A145)=0,"",IF(N145="3E","3E",IF(N145="","I",LOOKUP(N145/P$2,{0,0.4,0.45,0.5,0.55,0.6,0.65,0.7,0.75,0.8,1},{"F","D","C","C+","B-","B","B+","A-","A","A+"}))))</f>
        <v/>
      </c>
      <c r="P145" s="2" t="str">
        <f>IF(COUNT($A145)=0,"",IF(N145="","--",IF(N145="3E","3E",LOOKUP(N145/P$2,{0,0.4,0.45,0.5,0.55,0.6,0.65,0.7,0.75,0.8,1},{0,2,2.25,2.5,2.75,3,3.25,3.5,3.75,4}))))</f>
        <v/>
      </c>
      <c r="Q145" s="3" t="str">
        <f>IF(COUNT($A145)=0,"",IF($A145&lt;&gt;DRAFT!$B147,"ERR",IF(DRAFT!BB147="3E","3E",IF(COUNT(DRAFT!AX147,DRAFT!BB147)&gt;0,DRAFT!BC147,""))))</f>
        <v/>
      </c>
      <c r="R145" s="3" t="str">
        <f>IF(COUNT($A145)=0,"",IF(Q145="3E","3E",IF(Q145="","I",LOOKUP(Q145/S$2,{0,0.4,0.45,0.5,0.55,0.6,0.65,0.7,0.75,0.8,1},{"F","D","C","C+","B-","B","B+","A-","A","A+"}))))</f>
        <v/>
      </c>
      <c r="S145" s="2" t="str">
        <f>IF(COUNT($A145)=0,"",IF(Q145="","--",IF(Q145="3E","3E",LOOKUP(Q145/S$2,{0,0.4,0.45,0.5,0.55,0.6,0.65,0.7,0.75,0.8,1},{0,2,2.25,2.5,2.75,3,3.25,3.5,3.75,4}))))</f>
        <v/>
      </c>
      <c r="T145" s="3" t="str">
        <f>IF(COUNT($A145)=0,"",IF($A145&lt;&gt;DRAFT!$B147,"ERR",IF(DRAFT!BK147="3E","3E",IF(COUNT(DRAFT!BG147,DRAFT!BK147)&gt;0,DRAFT!BL147,""))))</f>
        <v/>
      </c>
      <c r="U145" s="3" t="str">
        <f>IF(COUNT($A145)=0,"",IF(T145="3E","3E",IF(T145="","I",LOOKUP(T145/V$2,{0,0.4,0.45,0.5,0.55,0.6,0.65,0.7,0.75,0.8,1},{"F","D","C","C+","B-","B","B+","A-","A","A+"}))))</f>
        <v/>
      </c>
      <c r="V145" s="2" t="str">
        <f>IF(COUNT($A145)=0,"",IF(T145="","--",IF(T145="3E","3E",LOOKUP(T145/V$2,{0,0.4,0.45,0.5,0.55,0.6,0.65,0.7,0.75,0.8,1},{0,2,2.25,2.5,2.75,3,3.25,3.5,3.75,4}))))</f>
        <v/>
      </c>
      <c r="W145" s="3" t="str">
        <f>IF(COUNT($A145)=0,"",IF($A145&lt;&gt;DRAFT!$B147,"ERR",IF(DRAFT!BT147="3E","3E",IF(COUNT(DRAFT!BP147,DRAFT!BT147)&gt;0,DRAFT!BU147,""))))</f>
        <v/>
      </c>
      <c r="X145" s="3" t="str">
        <f>IF(COUNT($A145)=0,"",IF(W145="3E","3E",IF(W145="","I",LOOKUP(W145/Y$2,{0,0.4,0.45,0.5,0.55,0.6,0.65,0.7,0.75,0.8,1},{"F","D","C","C+","B-","B","B+","A-","A","A+"}))))</f>
        <v/>
      </c>
      <c r="Y145" s="2" t="str">
        <f>IF(COUNT($A145)=0,"",IF(W145="","--",IF(W145="3E","3E",LOOKUP(W145/Y$2,{0,0.4,0.45,0.5,0.55,0.6,0.65,0.7,0.75,0.8,1},{0,2,2.25,2.5,2.75,3,3.25,3.5,3.75,4}))))</f>
        <v/>
      </c>
      <c r="Z145" s="3" t="str">
        <f>IF(COUNT($A145)=0,"",IF($A145&lt;&gt;DRAFT!$B147,"ERR",IF(DRAFT!CC147="3E","3E",IF(COUNT(DRAFT!BY147,DRAFT!CC147)&gt;0,DRAFT!CD147,""))))</f>
        <v/>
      </c>
      <c r="AA145" s="3" t="str">
        <f>IF(COUNT($A145)=0,"",IF(Z145="3E","3E",IF(Z145="","I",LOOKUP(Z145/AB$2,{0,0.4,0.45,0.5,0.55,0.6,0.65,0.7,0.75,0.8,1},{"F","D","C","C+","B-","B","B+","A-","A","A+"}))))</f>
        <v/>
      </c>
      <c r="AB145" s="2" t="str">
        <f>IF(COUNT($A145)=0,"",IF(Z145="","--",IF(Z145="3E","3E",LOOKUP(Z145/AB$2,{0,0.4,0.45,0.5,0.55,0.6,0.65,0.7,0.75,0.8,1},{0,2,2.25,2.5,2.75,3,3.25,3.5,3.75,4}))))</f>
        <v/>
      </c>
      <c r="AC145" s="3" t="str">
        <f>IF(COUNT($A145)=0,"",IF($A145&lt;&gt;DRAFT!$B147,"ERR",IF(DRAFT!CF147&gt;0,DRAFT!CF147,"")))</f>
        <v/>
      </c>
      <c r="AD145" s="3" t="str">
        <f>IF(COUNT($A145)=0,"",IF(AC145="3E","3E",IF(AC145="","I",LOOKUP(AC145/AE$2,{0,0.4,0.45,0.5,0.55,0.6,0.65,0.7,0.75,0.8,1},{"F","D","C","C+","B-","B","B+","A-","A","A+"}))))</f>
        <v/>
      </c>
      <c r="AE145" s="2" t="str">
        <f>IF(COUNT($A145)=0,"",IF(AC145="","--",IF(AC145="3E","3E",LOOKUP(AC145/AE$2,{0,0.4,0.45,0.5,0.55,0.6,0.65,0.7,0.75,0.8,1},{0,2,2.25,2.5,2.75,3,3.25,3.5,3.75,4}))))</f>
        <v/>
      </c>
      <c r="AF145" s="3" t="str">
        <f>IF($A145&lt;&gt;DRAFT!$B147,"ERR",IF(OR(COUNT($A145)=0,COUNT(DRAFT!CI147:CK147,DRAFT!CM147:CO147)=0),"",CEILING(SUM(DRAFT!CL147,DRAFT!CP147),1)))</f>
        <v/>
      </c>
      <c r="AG145" s="3" t="str">
        <f>IF(COUNT($A145)=0,"",IF(AF145="3E","3E",IF(AF145="","I",LOOKUP(AF145/AH$2,{0,0.4,0.45,0.5,0.55,0.6,0.65,0.7,0.75,0.8,1},{"F","D","C","C+","B-","B","B+","A-","A","A+"}))))</f>
        <v/>
      </c>
      <c r="AH145" s="2" t="str">
        <f>IF(COUNT($A145)=0,"",IF(AF145="","--",IF(AF145="3E","3E",LOOKUP(AF145/AH$2,{0,0.4,0.45,0.5,0.55,0.6,0.65,0.7,0.75,0.8,1},{0,2,2.25,2.5,2.75,3,3.25,3.5,3.75,4}))))</f>
        <v/>
      </c>
      <c r="AI145" s="11" t="str">
        <f>IF(OR(COUNT($A145)=0,COUNT(B145:AH145)=0),"",IF(COUNTIF(B145:AH145,"3E")&gt;0,"3E",IF(DRAFT!$A147="R",TRUNC(SUMPRODUCT(RGP,RCP)/TCP,3),TRUNC((SUMPRODUCT(--(IMDGP&gt;0)*IMDGP,IMCP)+CEILING(DRAFT!$CQ147*42,0.25))/TCP,3))))</f>
        <v/>
      </c>
      <c r="AJ145" s="3" t="str">
        <f>IF(OR(COUNT($A145)=0,COUNT(B145:AH145)=0),"",IF(COUNTIF(B145:AH145,"3E")&gt;0,"3E",IF(DRAFT!$A147="R",SUMPRODUCT(--(RGP&gt;=2),RCP),SUMPRODUCT(--(IMDGP&gt;0),--(IMGP=0),IMCP)+DRAFT!$CR147)))</f>
        <v/>
      </c>
      <c r="AK145" s="3" t="str">
        <f>IF(OR(COUNT($A145)=0,COUNT(B145:AH145)=0),"",IF(COUNTIF(B145:AJ145,"3E")&gt;0,"3E",IF(AND(DRAFT!$A147="IM",OR($AI145&gt;DRAFT!$CQ147,$AJ145&gt;DRAFT!$CR147)),"IMPROVED",IF(AND(DRAFT!$A147="IM",$AI145&lt;=DRAFT!$CQ147,$AJ145&lt;=DRAFT!$CR147),"NOT IMPROVED",IF(AND(AH145&gt;=2,AI145&gt;=2,AJ145&gt;=30),"PASS","FAIL")))))</f>
        <v/>
      </c>
      <c r="AL145" s="3" t="str">
        <f t="shared" si="4"/>
        <v/>
      </c>
      <c r="AM145" s="3" t="str">
        <f t="shared" si="5"/>
        <v/>
      </c>
    </row>
    <row r="146" spans="1:39" ht="18.95" customHeight="1" x14ac:dyDescent="0.25">
      <c r="A146" s="4" t="str">
        <f>IF(DRAFT!$B148="","",DRAFT!$B148)</f>
        <v/>
      </c>
      <c r="B146" s="3" t="str">
        <f>IF(COUNT($A146)=0,"",IF($A146&lt;&gt;DRAFT!$B148,"ERR",IF(DRAFT!I148="3E","3E",IF(COUNT(DRAFT!E148,DRAFT!I148)&gt;0,DRAFT!J148,""))))</f>
        <v/>
      </c>
      <c r="C146" s="3" t="str">
        <f>IF(COUNT($A146)=0,"",IF(B146="3E","3E",IF(B146="","I",LOOKUP(B146/D$2,{0,0.4,0.45,0.5,0.55,0.6,0.65,0.7,0.75,0.8,1},{"F","D","C","C+","B-","B","B+","A-","A","A+"}))))</f>
        <v/>
      </c>
      <c r="D146" s="2" t="str">
        <f>IF(COUNT($A146)=0,"",IF(B146="","--",IF(B146="3E","3E",LOOKUP(B146/D$2,{0,0.4,0.45,0.5,0.55,0.6,0.65,0.7,0.75,0.8,1},{0,2,2.25,2.5,2.75,3,3.25,3.5,3.75,4}))))</f>
        <v/>
      </c>
      <c r="E146" s="3" t="str">
        <f>IF(COUNT($A146)=0,"",IF($A146&lt;&gt;DRAFT!$B148,"ERR",IF(DRAFT!R148="3E","3E",IF(COUNT(DRAFT!N148,DRAFT!R148)&gt;0,DRAFT!S148,""))))</f>
        <v/>
      </c>
      <c r="F146" s="3" t="str">
        <f>IF(COUNT($A146)=0,"",IF(E146="3E","3E",IF(E146="","I",LOOKUP(E146/G$2,{0,0.4,0.45,0.5,0.55,0.6,0.65,0.7,0.75,0.8,1},{"F","D","C","C+","B-","B","B+","A-","A","A+"}))))</f>
        <v/>
      </c>
      <c r="G146" s="2" t="str">
        <f>IF(COUNT($A146)=0,"",IF(E146="","--",IF(E146="3E","3E",LOOKUP(E146/G$2,{0,0.4,0.45,0.5,0.55,0.6,0.65,0.7,0.75,0.8,1},{0,2,2.25,2.5,2.75,3,3.25,3.5,3.75,4}))))</f>
        <v/>
      </c>
      <c r="H146" s="3" t="str">
        <f>IF(COUNT($A146)=0,"",IF($A146&lt;&gt;DRAFT!$B148,"ERR",IF(DRAFT!AA148="3E","3E",IF(COUNT(DRAFT!W148,DRAFT!AA148)&gt;0,DRAFT!AB148,""))))</f>
        <v/>
      </c>
      <c r="I146" s="3" t="str">
        <f>IF(COUNT($A146)=0,"",IF(H146="3E","3E",IF(H146="","I",LOOKUP(H146/J$2,{0,0.4,0.45,0.5,0.55,0.6,0.65,0.7,0.75,0.8,1},{"F","D","C","C+","B-","B","B+","A-","A","A+"}))))</f>
        <v/>
      </c>
      <c r="J146" s="2" t="str">
        <f>IF(COUNT($A146)=0,"",IF(H146="","--",IF(H146="3E","3E",LOOKUP(H146/J$2,{0,0.4,0.45,0.5,0.55,0.6,0.65,0.7,0.75,0.8,1},{0,2,2.25,2.5,2.75,3,3.25,3.5,3.75,4}))))</f>
        <v/>
      </c>
      <c r="K146" s="3" t="str">
        <f>IF(COUNT($A146)=0,"",IF($A146&lt;&gt;DRAFT!$B148,"ERR",IF(DRAFT!AJ148="3E","3E",IF(COUNT(DRAFT!AF148,DRAFT!AJ148)&gt;0,DRAFT!AK148,""))))</f>
        <v/>
      </c>
      <c r="L146" s="3" t="str">
        <f>IF(COUNT($A146)=0,"",IF(K146="3E","3E",IF(K146="","I",LOOKUP(K146/M$2,{0,0.4,0.45,0.5,0.55,0.6,0.65,0.7,0.75,0.8,1},{"F","D","C","C+","B-","B","B+","A-","A","A+"}))))</f>
        <v/>
      </c>
      <c r="M146" s="2" t="str">
        <f>IF(COUNT($A146)=0,"",IF(K146="","--",IF(K146="3E","3E",LOOKUP(K146/M$2,{0,0.4,0.45,0.5,0.55,0.6,0.65,0.7,0.75,0.8,1},{0,2,2.25,2.5,2.75,3,3.25,3.5,3.75,4}))))</f>
        <v/>
      </c>
      <c r="N146" s="3" t="str">
        <f>IF(COUNT($A146)=0,"",IF($A146&lt;&gt;DRAFT!$B148,"ERR",IF(DRAFT!AS148="3E","3E",IF(COUNT(DRAFT!AO148,DRAFT!AS148)&gt;0,DRAFT!AT148,""))))</f>
        <v/>
      </c>
      <c r="O146" s="3" t="str">
        <f>IF(COUNT($A146)=0,"",IF(N146="3E","3E",IF(N146="","I",LOOKUP(N146/P$2,{0,0.4,0.45,0.5,0.55,0.6,0.65,0.7,0.75,0.8,1},{"F","D","C","C+","B-","B","B+","A-","A","A+"}))))</f>
        <v/>
      </c>
      <c r="P146" s="2" t="str">
        <f>IF(COUNT($A146)=0,"",IF(N146="","--",IF(N146="3E","3E",LOOKUP(N146/P$2,{0,0.4,0.45,0.5,0.55,0.6,0.65,0.7,0.75,0.8,1},{0,2,2.25,2.5,2.75,3,3.25,3.5,3.75,4}))))</f>
        <v/>
      </c>
      <c r="Q146" s="3" t="str">
        <f>IF(COUNT($A146)=0,"",IF($A146&lt;&gt;DRAFT!$B148,"ERR",IF(DRAFT!BB148="3E","3E",IF(COUNT(DRAFT!AX148,DRAFT!BB148)&gt;0,DRAFT!BC148,""))))</f>
        <v/>
      </c>
      <c r="R146" s="3" t="str">
        <f>IF(COUNT($A146)=0,"",IF(Q146="3E","3E",IF(Q146="","I",LOOKUP(Q146/S$2,{0,0.4,0.45,0.5,0.55,0.6,0.65,0.7,0.75,0.8,1},{"F","D","C","C+","B-","B","B+","A-","A","A+"}))))</f>
        <v/>
      </c>
      <c r="S146" s="2" t="str">
        <f>IF(COUNT($A146)=0,"",IF(Q146="","--",IF(Q146="3E","3E",LOOKUP(Q146/S$2,{0,0.4,0.45,0.5,0.55,0.6,0.65,0.7,0.75,0.8,1},{0,2,2.25,2.5,2.75,3,3.25,3.5,3.75,4}))))</f>
        <v/>
      </c>
      <c r="T146" s="3" t="str">
        <f>IF(COUNT($A146)=0,"",IF($A146&lt;&gt;DRAFT!$B148,"ERR",IF(DRAFT!BK148="3E","3E",IF(COUNT(DRAFT!BG148,DRAFT!BK148)&gt;0,DRAFT!BL148,""))))</f>
        <v/>
      </c>
      <c r="U146" s="3" t="str">
        <f>IF(COUNT($A146)=0,"",IF(T146="3E","3E",IF(T146="","I",LOOKUP(T146/V$2,{0,0.4,0.45,0.5,0.55,0.6,0.65,0.7,0.75,0.8,1},{"F","D","C","C+","B-","B","B+","A-","A","A+"}))))</f>
        <v/>
      </c>
      <c r="V146" s="2" t="str">
        <f>IF(COUNT($A146)=0,"",IF(T146="","--",IF(T146="3E","3E",LOOKUP(T146/V$2,{0,0.4,0.45,0.5,0.55,0.6,0.65,0.7,0.75,0.8,1},{0,2,2.25,2.5,2.75,3,3.25,3.5,3.75,4}))))</f>
        <v/>
      </c>
      <c r="W146" s="3" t="str">
        <f>IF(COUNT($A146)=0,"",IF($A146&lt;&gt;DRAFT!$B148,"ERR",IF(DRAFT!BT148="3E","3E",IF(COUNT(DRAFT!BP148,DRAFT!BT148)&gt;0,DRAFT!BU148,""))))</f>
        <v/>
      </c>
      <c r="X146" s="3" t="str">
        <f>IF(COUNT($A146)=0,"",IF(W146="3E","3E",IF(W146="","I",LOOKUP(W146/Y$2,{0,0.4,0.45,0.5,0.55,0.6,0.65,0.7,0.75,0.8,1},{"F","D","C","C+","B-","B","B+","A-","A","A+"}))))</f>
        <v/>
      </c>
      <c r="Y146" s="2" t="str">
        <f>IF(COUNT($A146)=0,"",IF(W146="","--",IF(W146="3E","3E",LOOKUP(W146/Y$2,{0,0.4,0.45,0.5,0.55,0.6,0.65,0.7,0.75,0.8,1},{0,2,2.25,2.5,2.75,3,3.25,3.5,3.75,4}))))</f>
        <v/>
      </c>
      <c r="Z146" s="3" t="str">
        <f>IF(COUNT($A146)=0,"",IF($A146&lt;&gt;DRAFT!$B148,"ERR",IF(DRAFT!CC148="3E","3E",IF(COUNT(DRAFT!BY148,DRAFT!CC148)&gt;0,DRAFT!CD148,""))))</f>
        <v/>
      </c>
      <c r="AA146" s="3" t="str">
        <f>IF(COUNT($A146)=0,"",IF(Z146="3E","3E",IF(Z146="","I",LOOKUP(Z146/AB$2,{0,0.4,0.45,0.5,0.55,0.6,0.65,0.7,0.75,0.8,1},{"F","D","C","C+","B-","B","B+","A-","A","A+"}))))</f>
        <v/>
      </c>
      <c r="AB146" s="2" t="str">
        <f>IF(COUNT($A146)=0,"",IF(Z146="","--",IF(Z146="3E","3E",LOOKUP(Z146/AB$2,{0,0.4,0.45,0.5,0.55,0.6,0.65,0.7,0.75,0.8,1},{0,2,2.25,2.5,2.75,3,3.25,3.5,3.75,4}))))</f>
        <v/>
      </c>
      <c r="AC146" s="3" t="str">
        <f>IF(COUNT($A146)=0,"",IF($A146&lt;&gt;DRAFT!$B148,"ERR",IF(DRAFT!CF148&gt;0,DRAFT!CF148,"")))</f>
        <v/>
      </c>
      <c r="AD146" s="3" t="str">
        <f>IF(COUNT($A146)=0,"",IF(AC146="3E","3E",IF(AC146="","I",LOOKUP(AC146/AE$2,{0,0.4,0.45,0.5,0.55,0.6,0.65,0.7,0.75,0.8,1},{"F","D","C","C+","B-","B","B+","A-","A","A+"}))))</f>
        <v/>
      </c>
      <c r="AE146" s="2" t="str">
        <f>IF(COUNT($A146)=0,"",IF(AC146="","--",IF(AC146="3E","3E",LOOKUP(AC146/AE$2,{0,0.4,0.45,0.5,0.55,0.6,0.65,0.7,0.75,0.8,1},{0,2,2.25,2.5,2.75,3,3.25,3.5,3.75,4}))))</f>
        <v/>
      </c>
      <c r="AF146" s="3" t="str">
        <f>IF($A146&lt;&gt;DRAFT!$B148,"ERR",IF(OR(COUNT($A146)=0,COUNT(DRAFT!CI148:CK148,DRAFT!CM148:CO148)=0),"",CEILING(SUM(DRAFT!CL148,DRAFT!CP148),1)))</f>
        <v/>
      </c>
      <c r="AG146" s="3" t="str">
        <f>IF(COUNT($A146)=0,"",IF(AF146="3E","3E",IF(AF146="","I",LOOKUP(AF146/AH$2,{0,0.4,0.45,0.5,0.55,0.6,0.65,0.7,0.75,0.8,1},{"F","D","C","C+","B-","B","B+","A-","A","A+"}))))</f>
        <v/>
      </c>
      <c r="AH146" s="2" t="str">
        <f>IF(COUNT($A146)=0,"",IF(AF146="","--",IF(AF146="3E","3E",LOOKUP(AF146/AH$2,{0,0.4,0.45,0.5,0.55,0.6,0.65,0.7,0.75,0.8,1},{0,2,2.25,2.5,2.75,3,3.25,3.5,3.75,4}))))</f>
        <v/>
      </c>
      <c r="AI146" s="11" t="str">
        <f>IF(OR(COUNT($A146)=0,COUNT(B146:AH146)=0),"",IF(COUNTIF(B146:AH146,"3E")&gt;0,"3E",IF(DRAFT!$A148="R",TRUNC(SUMPRODUCT(RGP,RCP)/TCP,3),TRUNC((SUMPRODUCT(--(IMDGP&gt;0)*IMDGP,IMCP)+CEILING(DRAFT!$CQ148*42,0.25))/TCP,3))))</f>
        <v/>
      </c>
      <c r="AJ146" s="3" t="str">
        <f>IF(OR(COUNT($A146)=0,COUNT(B146:AH146)=0),"",IF(COUNTIF(B146:AH146,"3E")&gt;0,"3E",IF(DRAFT!$A148="R",SUMPRODUCT(--(RGP&gt;=2),RCP),SUMPRODUCT(--(IMDGP&gt;0),--(IMGP=0),IMCP)+DRAFT!$CR148)))</f>
        <v/>
      </c>
      <c r="AK146" s="3" t="str">
        <f>IF(OR(COUNT($A146)=0,COUNT(B146:AH146)=0),"",IF(COUNTIF(B146:AJ146,"3E")&gt;0,"3E",IF(AND(DRAFT!$A148="IM",OR($AI146&gt;DRAFT!$CQ148,$AJ146&gt;DRAFT!$CR148)),"IMPROVED",IF(AND(DRAFT!$A148="IM",$AI146&lt;=DRAFT!$CQ148,$AJ146&lt;=DRAFT!$CR148),"NOT IMPROVED",IF(AND(AH146&gt;=2,AI146&gt;=2,AJ146&gt;=30),"PASS","FAIL")))))</f>
        <v/>
      </c>
      <c r="AL146" s="3" t="str">
        <f t="shared" si="4"/>
        <v/>
      </c>
      <c r="AM146" s="3" t="str">
        <f t="shared" si="5"/>
        <v/>
      </c>
    </row>
    <row r="147" spans="1:39" ht="18.95" customHeight="1" x14ac:dyDescent="0.25">
      <c r="A147" s="4" t="str">
        <f>IF(DRAFT!$B149="","",DRAFT!$B149)</f>
        <v/>
      </c>
      <c r="B147" s="3" t="str">
        <f>IF(COUNT($A147)=0,"",IF($A147&lt;&gt;DRAFT!$B149,"ERR",IF(DRAFT!I149="3E","3E",IF(COUNT(DRAFT!E149,DRAFT!I149)&gt;0,DRAFT!J149,""))))</f>
        <v/>
      </c>
      <c r="C147" s="3" t="str">
        <f>IF(COUNT($A147)=0,"",IF(B147="3E","3E",IF(B147="","I",LOOKUP(B147/D$2,{0,0.4,0.45,0.5,0.55,0.6,0.65,0.7,0.75,0.8,1},{"F","D","C","C+","B-","B","B+","A-","A","A+"}))))</f>
        <v/>
      </c>
      <c r="D147" s="2" t="str">
        <f>IF(COUNT($A147)=0,"",IF(B147="","--",IF(B147="3E","3E",LOOKUP(B147/D$2,{0,0.4,0.45,0.5,0.55,0.6,0.65,0.7,0.75,0.8,1},{0,2,2.25,2.5,2.75,3,3.25,3.5,3.75,4}))))</f>
        <v/>
      </c>
      <c r="E147" s="3" t="str">
        <f>IF(COUNT($A147)=0,"",IF($A147&lt;&gt;DRAFT!$B149,"ERR",IF(DRAFT!R149="3E","3E",IF(COUNT(DRAFT!N149,DRAFT!R149)&gt;0,DRAFT!S149,""))))</f>
        <v/>
      </c>
      <c r="F147" s="3" t="str">
        <f>IF(COUNT($A147)=0,"",IF(E147="3E","3E",IF(E147="","I",LOOKUP(E147/G$2,{0,0.4,0.45,0.5,0.55,0.6,0.65,0.7,0.75,0.8,1},{"F","D","C","C+","B-","B","B+","A-","A","A+"}))))</f>
        <v/>
      </c>
      <c r="G147" s="2" t="str">
        <f>IF(COUNT($A147)=0,"",IF(E147="","--",IF(E147="3E","3E",LOOKUP(E147/G$2,{0,0.4,0.45,0.5,0.55,0.6,0.65,0.7,0.75,0.8,1},{0,2,2.25,2.5,2.75,3,3.25,3.5,3.75,4}))))</f>
        <v/>
      </c>
      <c r="H147" s="3" t="str">
        <f>IF(COUNT($A147)=0,"",IF($A147&lt;&gt;DRAFT!$B149,"ERR",IF(DRAFT!AA149="3E","3E",IF(COUNT(DRAFT!W149,DRAFT!AA149)&gt;0,DRAFT!AB149,""))))</f>
        <v/>
      </c>
      <c r="I147" s="3" t="str">
        <f>IF(COUNT($A147)=0,"",IF(H147="3E","3E",IF(H147="","I",LOOKUP(H147/J$2,{0,0.4,0.45,0.5,0.55,0.6,0.65,0.7,0.75,0.8,1},{"F","D","C","C+","B-","B","B+","A-","A","A+"}))))</f>
        <v/>
      </c>
      <c r="J147" s="2" t="str">
        <f>IF(COUNT($A147)=0,"",IF(H147="","--",IF(H147="3E","3E",LOOKUP(H147/J$2,{0,0.4,0.45,0.5,0.55,0.6,0.65,0.7,0.75,0.8,1},{0,2,2.25,2.5,2.75,3,3.25,3.5,3.75,4}))))</f>
        <v/>
      </c>
      <c r="K147" s="3" t="str">
        <f>IF(COUNT($A147)=0,"",IF($A147&lt;&gt;DRAFT!$B149,"ERR",IF(DRAFT!AJ149="3E","3E",IF(COUNT(DRAFT!AF149,DRAFT!AJ149)&gt;0,DRAFT!AK149,""))))</f>
        <v/>
      </c>
      <c r="L147" s="3" t="str">
        <f>IF(COUNT($A147)=0,"",IF(K147="3E","3E",IF(K147="","I",LOOKUP(K147/M$2,{0,0.4,0.45,0.5,0.55,0.6,0.65,0.7,0.75,0.8,1},{"F","D","C","C+","B-","B","B+","A-","A","A+"}))))</f>
        <v/>
      </c>
      <c r="M147" s="2" t="str">
        <f>IF(COUNT($A147)=0,"",IF(K147="","--",IF(K147="3E","3E",LOOKUP(K147/M$2,{0,0.4,0.45,0.5,0.55,0.6,0.65,0.7,0.75,0.8,1},{0,2,2.25,2.5,2.75,3,3.25,3.5,3.75,4}))))</f>
        <v/>
      </c>
      <c r="N147" s="3" t="str">
        <f>IF(COUNT($A147)=0,"",IF($A147&lt;&gt;DRAFT!$B149,"ERR",IF(DRAFT!AS149="3E","3E",IF(COUNT(DRAFT!AO149,DRAFT!AS149)&gt;0,DRAFT!AT149,""))))</f>
        <v/>
      </c>
      <c r="O147" s="3" t="str">
        <f>IF(COUNT($A147)=0,"",IF(N147="3E","3E",IF(N147="","I",LOOKUP(N147/P$2,{0,0.4,0.45,0.5,0.55,0.6,0.65,0.7,0.75,0.8,1},{"F","D","C","C+","B-","B","B+","A-","A","A+"}))))</f>
        <v/>
      </c>
      <c r="P147" s="2" t="str">
        <f>IF(COUNT($A147)=0,"",IF(N147="","--",IF(N147="3E","3E",LOOKUP(N147/P$2,{0,0.4,0.45,0.5,0.55,0.6,0.65,0.7,0.75,0.8,1},{0,2,2.25,2.5,2.75,3,3.25,3.5,3.75,4}))))</f>
        <v/>
      </c>
      <c r="Q147" s="3" t="str">
        <f>IF(COUNT($A147)=0,"",IF($A147&lt;&gt;DRAFT!$B149,"ERR",IF(DRAFT!BB149="3E","3E",IF(COUNT(DRAFT!AX149,DRAFT!BB149)&gt;0,DRAFT!BC149,""))))</f>
        <v/>
      </c>
      <c r="R147" s="3" t="str">
        <f>IF(COUNT($A147)=0,"",IF(Q147="3E","3E",IF(Q147="","I",LOOKUP(Q147/S$2,{0,0.4,0.45,0.5,0.55,0.6,0.65,0.7,0.75,0.8,1},{"F","D","C","C+","B-","B","B+","A-","A","A+"}))))</f>
        <v/>
      </c>
      <c r="S147" s="2" t="str">
        <f>IF(COUNT($A147)=0,"",IF(Q147="","--",IF(Q147="3E","3E",LOOKUP(Q147/S$2,{0,0.4,0.45,0.5,0.55,0.6,0.65,0.7,0.75,0.8,1},{0,2,2.25,2.5,2.75,3,3.25,3.5,3.75,4}))))</f>
        <v/>
      </c>
      <c r="T147" s="3" t="str">
        <f>IF(COUNT($A147)=0,"",IF($A147&lt;&gt;DRAFT!$B149,"ERR",IF(DRAFT!BK149="3E","3E",IF(COUNT(DRAFT!BG149,DRAFT!BK149)&gt;0,DRAFT!BL149,""))))</f>
        <v/>
      </c>
      <c r="U147" s="3" t="str">
        <f>IF(COUNT($A147)=0,"",IF(T147="3E","3E",IF(T147="","I",LOOKUP(T147/V$2,{0,0.4,0.45,0.5,0.55,0.6,0.65,0.7,0.75,0.8,1},{"F","D","C","C+","B-","B","B+","A-","A","A+"}))))</f>
        <v/>
      </c>
      <c r="V147" s="2" t="str">
        <f>IF(COUNT($A147)=0,"",IF(T147="","--",IF(T147="3E","3E",LOOKUP(T147/V$2,{0,0.4,0.45,0.5,0.55,0.6,0.65,0.7,0.75,0.8,1},{0,2,2.25,2.5,2.75,3,3.25,3.5,3.75,4}))))</f>
        <v/>
      </c>
      <c r="W147" s="3" t="str">
        <f>IF(COUNT($A147)=0,"",IF($A147&lt;&gt;DRAFT!$B149,"ERR",IF(DRAFT!BT149="3E","3E",IF(COUNT(DRAFT!BP149,DRAFT!BT149)&gt;0,DRAFT!BU149,""))))</f>
        <v/>
      </c>
      <c r="X147" s="3" t="str">
        <f>IF(COUNT($A147)=0,"",IF(W147="3E","3E",IF(W147="","I",LOOKUP(W147/Y$2,{0,0.4,0.45,0.5,0.55,0.6,0.65,0.7,0.75,0.8,1},{"F","D","C","C+","B-","B","B+","A-","A","A+"}))))</f>
        <v/>
      </c>
      <c r="Y147" s="2" t="str">
        <f>IF(COUNT($A147)=0,"",IF(W147="","--",IF(W147="3E","3E",LOOKUP(W147/Y$2,{0,0.4,0.45,0.5,0.55,0.6,0.65,0.7,0.75,0.8,1},{0,2,2.25,2.5,2.75,3,3.25,3.5,3.75,4}))))</f>
        <v/>
      </c>
      <c r="Z147" s="3" t="str">
        <f>IF(COUNT($A147)=0,"",IF($A147&lt;&gt;DRAFT!$B149,"ERR",IF(DRAFT!CC149="3E","3E",IF(COUNT(DRAFT!BY149,DRAFT!CC149)&gt;0,DRAFT!CD149,""))))</f>
        <v/>
      </c>
      <c r="AA147" s="3" t="str">
        <f>IF(COUNT($A147)=0,"",IF(Z147="3E","3E",IF(Z147="","I",LOOKUP(Z147/AB$2,{0,0.4,0.45,0.5,0.55,0.6,0.65,0.7,0.75,0.8,1},{"F","D","C","C+","B-","B","B+","A-","A","A+"}))))</f>
        <v/>
      </c>
      <c r="AB147" s="2" t="str">
        <f>IF(COUNT($A147)=0,"",IF(Z147="","--",IF(Z147="3E","3E",LOOKUP(Z147/AB$2,{0,0.4,0.45,0.5,0.55,0.6,0.65,0.7,0.75,0.8,1},{0,2,2.25,2.5,2.75,3,3.25,3.5,3.75,4}))))</f>
        <v/>
      </c>
      <c r="AC147" s="3" t="str">
        <f>IF(COUNT($A147)=0,"",IF($A147&lt;&gt;DRAFT!$B149,"ERR",IF(DRAFT!CF149&gt;0,DRAFT!CF149,"")))</f>
        <v/>
      </c>
      <c r="AD147" s="3" t="str">
        <f>IF(COUNT($A147)=0,"",IF(AC147="3E","3E",IF(AC147="","I",LOOKUP(AC147/AE$2,{0,0.4,0.45,0.5,0.55,0.6,0.65,0.7,0.75,0.8,1},{"F","D","C","C+","B-","B","B+","A-","A","A+"}))))</f>
        <v/>
      </c>
      <c r="AE147" s="2" t="str">
        <f>IF(COUNT($A147)=0,"",IF(AC147="","--",IF(AC147="3E","3E",LOOKUP(AC147/AE$2,{0,0.4,0.45,0.5,0.55,0.6,0.65,0.7,0.75,0.8,1},{0,2,2.25,2.5,2.75,3,3.25,3.5,3.75,4}))))</f>
        <v/>
      </c>
      <c r="AF147" s="3" t="str">
        <f>IF($A147&lt;&gt;DRAFT!$B149,"ERR",IF(OR(COUNT($A147)=0,COUNT(DRAFT!CI149:CK149,DRAFT!CM149:CO149)=0),"",CEILING(SUM(DRAFT!CL149,DRAFT!CP149),1)))</f>
        <v/>
      </c>
      <c r="AG147" s="3" t="str">
        <f>IF(COUNT($A147)=0,"",IF(AF147="3E","3E",IF(AF147="","I",LOOKUP(AF147/AH$2,{0,0.4,0.45,0.5,0.55,0.6,0.65,0.7,0.75,0.8,1},{"F","D","C","C+","B-","B","B+","A-","A","A+"}))))</f>
        <v/>
      </c>
      <c r="AH147" s="2" t="str">
        <f>IF(COUNT($A147)=0,"",IF(AF147="","--",IF(AF147="3E","3E",LOOKUP(AF147/AH$2,{0,0.4,0.45,0.5,0.55,0.6,0.65,0.7,0.75,0.8,1},{0,2,2.25,2.5,2.75,3,3.25,3.5,3.75,4}))))</f>
        <v/>
      </c>
      <c r="AI147" s="11" t="str">
        <f>IF(OR(COUNT($A147)=0,COUNT(B147:AH147)=0),"",IF(COUNTIF(B147:AH147,"3E")&gt;0,"3E",IF(DRAFT!$A149="R",TRUNC(SUMPRODUCT(RGP,RCP)/TCP,3),TRUNC((SUMPRODUCT(--(IMDGP&gt;0)*IMDGP,IMCP)+CEILING(DRAFT!$CQ149*42,0.25))/TCP,3))))</f>
        <v/>
      </c>
      <c r="AJ147" s="3" t="str">
        <f>IF(OR(COUNT($A147)=0,COUNT(B147:AH147)=0),"",IF(COUNTIF(B147:AH147,"3E")&gt;0,"3E",IF(DRAFT!$A149="R",SUMPRODUCT(--(RGP&gt;=2),RCP),SUMPRODUCT(--(IMDGP&gt;0),--(IMGP=0),IMCP)+DRAFT!$CR149)))</f>
        <v/>
      </c>
      <c r="AK147" s="3" t="str">
        <f>IF(OR(COUNT($A147)=0,COUNT(B147:AH147)=0),"",IF(COUNTIF(B147:AJ147,"3E")&gt;0,"3E",IF(AND(DRAFT!$A149="IM",OR($AI147&gt;DRAFT!$CQ149,$AJ147&gt;DRAFT!$CR149)),"IMPROVED",IF(AND(DRAFT!$A149="IM",$AI147&lt;=DRAFT!$CQ149,$AJ147&lt;=DRAFT!$CR149),"NOT IMPROVED",IF(AND(AH147&gt;=2,AI147&gt;=2,AJ147&gt;=30),"PASS","FAIL")))))</f>
        <v/>
      </c>
      <c r="AL147" s="3" t="str">
        <f t="shared" si="4"/>
        <v/>
      </c>
      <c r="AM147" s="3" t="str">
        <f t="shared" si="5"/>
        <v/>
      </c>
    </row>
    <row r="148" spans="1:39" ht="18.95" customHeight="1" x14ac:dyDescent="0.25">
      <c r="A148" s="4" t="str">
        <f>IF(DRAFT!$B150="","",DRAFT!$B150)</f>
        <v/>
      </c>
      <c r="B148" s="3" t="str">
        <f>IF(COUNT($A148)=0,"",IF($A148&lt;&gt;DRAFT!$B150,"ERR",IF(DRAFT!I150="3E","3E",IF(COUNT(DRAFT!E150,DRAFT!I150)&gt;0,DRAFT!J150,""))))</f>
        <v/>
      </c>
      <c r="C148" s="3" t="str">
        <f>IF(COUNT($A148)=0,"",IF(B148="3E","3E",IF(B148="","I",LOOKUP(B148/D$2,{0,0.4,0.45,0.5,0.55,0.6,0.65,0.7,0.75,0.8,1},{"F","D","C","C+","B-","B","B+","A-","A","A+"}))))</f>
        <v/>
      </c>
      <c r="D148" s="2" t="str">
        <f>IF(COUNT($A148)=0,"",IF(B148="","--",IF(B148="3E","3E",LOOKUP(B148/D$2,{0,0.4,0.45,0.5,0.55,0.6,0.65,0.7,0.75,0.8,1},{0,2,2.25,2.5,2.75,3,3.25,3.5,3.75,4}))))</f>
        <v/>
      </c>
      <c r="E148" s="3" t="str">
        <f>IF(COUNT($A148)=0,"",IF($A148&lt;&gt;DRAFT!$B150,"ERR",IF(DRAFT!R150="3E","3E",IF(COUNT(DRAFT!N150,DRAFT!R150)&gt;0,DRAFT!S150,""))))</f>
        <v/>
      </c>
      <c r="F148" s="3" t="str">
        <f>IF(COUNT($A148)=0,"",IF(E148="3E","3E",IF(E148="","I",LOOKUP(E148/G$2,{0,0.4,0.45,0.5,0.55,0.6,0.65,0.7,0.75,0.8,1},{"F","D","C","C+","B-","B","B+","A-","A","A+"}))))</f>
        <v/>
      </c>
      <c r="G148" s="2" t="str">
        <f>IF(COUNT($A148)=0,"",IF(E148="","--",IF(E148="3E","3E",LOOKUP(E148/G$2,{0,0.4,0.45,0.5,0.55,0.6,0.65,0.7,0.75,0.8,1},{0,2,2.25,2.5,2.75,3,3.25,3.5,3.75,4}))))</f>
        <v/>
      </c>
      <c r="H148" s="3" t="str">
        <f>IF(COUNT($A148)=0,"",IF($A148&lt;&gt;DRAFT!$B150,"ERR",IF(DRAFT!AA150="3E","3E",IF(COUNT(DRAFT!W150,DRAFT!AA150)&gt;0,DRAFT!AB150,""))))</f>
        <v/>
      </c>
      <c r="I148" s="3" t="str">
        <f>IF(COUNT($A148)=0,"",IF(H148="3E","3E",IF(H148="","I",LOOKUP(H148/J$2,{0,0.4,0.45,0.5,0.55,0.6,0.65,0.7,0.75,0.8,1},{"F","D","C","C+","B-","B","B+","A-","A","A+"}))))</f>
        <v/>
      </c>
      <c r="J148" s="2" t="str">
        <f>IF(COUNT($A148)=0,"",IF(H148="","--",IF(H148="3E","3E",LOOKUP(H148/J$2,{0,0.4,0.45,0.5,0.55,0.6,0.65,0.7,0.75,0.8,1},{0,2,2.25,2.5,2.75,3,3.25,3.5,3.75,4}))))</f>
        <v/>
      </c>
      <c r="K148" s="3" t="str">
        <f>IF(COUNT($A148)=0,"",IF($A148&lt;&gt;DRAFT!$B150,"ERR",IF(DRAFT!AJ150="3E","3E",IF(COUNT(DRAFT!AF150,DRAFT!AJ150)&gt;0,DRAFT!AK150,""))))</f>
        <v/>
      </c>
      <c r="L148" s="3" t="str">
        <f>IF(COUNT($A148)=0,"",IF(K148="3E","3E",IF(K148="","I",LOOKUP(K148/M$2,{0,0.4,0.45,0.5,0.55,0.6,0.65,0.7,0.75,0.8,1},{"F","D","C","C+","B-","B","B+","A-","A","A+"}))))</f>
        <v/>
      </c>
      <c r="M148" s="2" t="str">
        <f>IF(COUNT($A148)=0,"",IF(K148="","--",IF(K148="3E","3E",LOOKUP(K148/M$2,{0,0.4,0.45,0.5,0.55,0.6,0.65,0.7,0.75,0.8,1},{0,2,2.25,2.5,2.75,3,3.25,3.5,3.75,4}))))</f>
        <v/>
      </c>
      <c r="N148" s="3" t="str">
        <f>IF(COUNT($A148)=0,"",IF($A148&lt;&gt;DRAFT!$B150,"ERR",IF(DRAFT!AS150="3E","3E",IF(COUNT(DRAFT!AO150,DRAFT!AS150)&gt;0,DRAFT!AT150,""))))</f>
        <v/>
      </c>
      <c r="O148" s="3" t="str">
        <f>IF(COUNT($A148)=0,"",IF(N148="3E","3E",IF(N148="","I",LOOKUP(N148/P$2,{0,0.4,0.45,0.5,0.55,0.6,0.65,0.7,0.75,0.8,1},{"F","D","C","C+","B-","B","B+","A-","A","A+"}))))</f>
        <v/>
      </c>
      <c r="P148" s="2" t="str">
        <f>IF(COUNT($A148)=0,"",IF(N148="","--",IF(N148="3E","3E",LOOKUP(N148/P$2,{0,0.4,0.45,0.5,0.55,0.6,0.65,0.7,0.75,0.8,1},{0,2,2.25,2.5,2.75,3,3.25,3.5,3.75,4}))))</f>
        <v/>
      </c>
      <c r="Q148" s="3" t="str">
        <f>IF(COUNT($A148)=0,"",IF($A148&lt;&gt;DRAFT!$B150,"ERR",IF(DRAFT!BB150="3E","3E",IF(COUNT(DRAFT!AX150,DRAFT!BB150)&gt;0,DRAFT!BC150,""))))</f>
        <v/>
      </c>
      <c r="R148" s="3" t="str">
        <f>IF(COUNT($A148)=0,"",IF(Q148="3E","3E",IF(Q148="","I",LOOKUP(Q148/S$2,{0,0.4,0.45,0.5,0.55,0.6,0.65,0.7,0.75,0.8,1},{"F","D","C","C+","B-","B","B+","A-","A","A+"}))))</f>
        <v/>
      </c>
      <c r="S148" s="2" t="str">
        <f>IF(COUNT($A148)=0,"",IF(Q148="","--",IF(Q148="3E","3E",LOOKUP(Q148/S$2,{0,0.4,0.45,0.5,0.55,0.6,0.65,0.7,0.75,0.8,1},{0,2,2.25,2.5,2.75,3,3.25,3.5,3.75,4}))))</f>
        <v/>
      </c>
      <c r="T148" s="3" t="str">
        <f>IF(COUNT($A148)=0,"",IF($A148&lt;&gt;DRAFT!$B150,"ERR",IF(DRAFT!BK150="3E","3E",IF(COUNT(DRAFT!BG150,DRAFT!BK150)&gt;0,DRAFT!BL150,""))))</f>
        <v/>
      </c>
      <c r="U148" s="3" t="str">
        <f>IF(COUNT($A148)=0,"",IF(T148="3E","3E",IF(T148="","I",LOOKUP(T148/V$2,{0,0.4,0.45,0.5,0.55,0.6,0.65,0.7,0.75,0.8,1},{"F","D","C","C+","B-","B","B+","A-","A","A+"}))))</f>
        <v/>
      </c>
      <c r="V148" s="2" t="str">
        <f>IF(COUNT($A148)=0,"",IF(T148="","--",IF(T148="3E","3E",LOOKUP(T148/V$2,{0,0.4,0.45,0.5,0.55,0.6,0.65,0.7,0.75,0.8,1},{0,2,2.25,2.5,2.75,3,3.25,3.5,3.75,4}))))</f>
        <v/>
      </c>
      <c r="W148" s="3" t="str">
        <f>IF(COUNT($A148)=0,"",IF($A148&lt;&gt;DRAFT!$B150,"ERR",IF(DRAFT!BT150="3E","3E",IF(COUNT(DRAFT!BP150,DRAFT!BT150)&gt;0,DRAFT!BU150,""))))</f>
        <v/>
      </c>
      <c r="X148" s="3" t="str">
        <f>IF(COUNT($A148)=0,"",IF(W148="3E","3E",IF(W148="","I",LOOKUP(W148/Y$2,{0,0.4,0.45,0.5,0.55,0.6,0.65,0.7,0.75,0.8,1},{"F","D","C","C+","B-","B","B+","A-","A","A+"}))))</f>
        <v/>
      </c>
      <c r="Y148" s="2" t="str">
        <f>IF(COUNT($A148)=0,"",IF(W148="","--",IF(W148="3E","3E",LOOKUP(W148/Y$2,{0,0.4,0.45,0.5,0.55,0.6,0.65,0.7,0.75,0.8,1},{0,2,2.25,2.5,2.75,3,3.25,3.5,3.75,4}))))</f>
        <v/>
      </c>
      <c r="Z148" s="3" t="str">
        <f>IF(COUNT($A148)=0,"",IF($A148&lt;&gt;DRAFT!$B150,"ERR",IF(DRAFT!CC150="3E","3E",IF(COUNT(DRAFT!BY150,DRAFT!CC150)&gt;0,DRAFT!CD150,""))))</f>
        <v/>
      </c>
      <c r="AA148" s="3" t="str">
        <f>IF(COUNT($A148)=0,"",IF(Z148="3E","3E",IF(Z148="","I",LOOKUP(Z148/AB$2,{0,0.4,0.45,0.5,0.55,0.6,0.65,0.7,0.75,0.8,1},{"F","D","C","C+","B-","B","B+","A-","A","A+"}))))</f>
        <v/>
      </c>
      <c r="AB148" s="2" t="str">
        <f>IF(COUNT($A148)=0,"",IF(Z148="","--",IF(Z148="3E","3E",LOOKUP(Z148/AB$2,{0,0.4,0.45,0.5,0.55,0.6,0.65,0.7,0.75,0.8,1},{0,2,2.25,2.5,2.75,3,3.25,3.5,3.75,4}))))</f>
        <v/>
      </c>
      <c r="AC148" s="3" t="str">
        <f>IF(COUNT($A148)=0,"",IF($A148&lt;&gt;DRAFT!$B150,"ERR",IF(DRAFT!CF150&gt;0,DRAFT!CF150,"")))</f>
        <v/>
      </c>
      <c r="AD148" s="3" t="str">
        <f>IF(COUNT($A148)=0,"",IF(AC148="3E","3E",IF(AC148="","I",LOOKUP(AC148/AE$2,{0,0.4,0.45,0.5,0.55,0.6,0.65,0.7,0.75,0.8,1},{"F","D","C","C+","B-","B","B+","A-","A","A+"}))))</f>
        <v/>
      </c>
      <c r="AE148" s="2" t="str">
        <f>IF(COUNT($A148)=0,"",IF(AC148="","--",IF(AC148="3E","3E",LOOKUP(AC148/AE$2,{0,0.4,0.45,0.5,0.55,0.6,0.65,0.7,0.75,0.8,1},{0,2,2.25,2.5,2.75,3,3.25,3.5,3.75,4}))))</f>
        <v/>
      </c>
      <c r="AF148" s="3" t="str">
        <f>IF($A148&lt;&gt;DRAFT!$B150,"ERR",IF(OR(COUNT($A148)=0,COUNT(DRAFT!CI150:CK150,DRAFT!CM150:CO150)=0),"",CEILING(SUM(DRAFT!CL150,DRAFT!CP150),1)))</f>
        <v/>
      </c>
      <c r="AG148" s="3" t="str">
        <f>IF(COUNT($A148)=0,"",IF(AF148="3E","3E",IF(AF148="","I",LOOKUP(AF148/AH$2,{0,0.4,0.45,0.5,0.55,0.6,0.65,0.7,0.75,0.8,1},{"F","D","C","C+","B-","B","B+","A-","A","A+"}))))</f>
        <v/>
      </c>
      <c r="AH148" s="2" t="str">
        <f>IF(COUNT($A148)=0,"",IF(AF148="","--",IF(AF148="3E","3E",LOOKUP(AF148/AH$2,{0,0.4,0.45,0.5,0.55,0.6,0.65,0.7,0.75,0.8,1},{0,2,2.25,2.5,2.75,3,3.25,3.5,3.75,4}))))</f>
        <v/>
      </c>
      <c r="AI148" s="11" t="str">
        <f>IF(OR(COUNT($A148)=0,COUNT(B148:AH148)=0),"",IF(COUNTIF(B148:AH148,"3E")&gt;0,"3E",IF(DRAFT!$A150="R",TRUNC(SUMPRODUCT(RGP,RCP)/TCP,3),TRUNC((SUMPRODUCT(--(IMDGP&gt;0)*IMDGP,IMCP)+CEILING(DRAFT!$CQ150*42,0.25))/TCP,3))))</f>
        <v/>
      </c>
      <c r="AJ148" s="3" t="str">
        <f>IF(OR(COUNT($A148)=0,COUNT(B148:AH148)=0),"",IF(COUNTIF(B148:AH148,"3E")&gt;0,"3E",IF(DRAFT!$A150="R",SUMPRODUCT(--(RGP&gt;=2),RCP),SUMPRODUCT(--(IMDGP&gt;0),--(IMGP=0),IMCP)+DRAFT!$CR150)))</f>
        <v/>
      </c>
      <c r="AK148" s="3" t="str">
        <f>IF(OR(COUNT($A148)=0,COUNT(B148:AH148)=0),"",IF(COUNTIF(B148:AJ148,"3E")&gt;0,"3E",IF(AND(DRAFT!$A150="IM",OR($AI148&gt;DRAFT!$CQ150,$AJ148&gt;DRAFT!$CR150)),"IMPROVED",IF(AND(DRAFT!$A150="IM",$AI148&lt;=DRAFT!$CQ150,$AJ148&lt;=DRAFT!$CR150),"NOT IMPROVED",IF(AND(AH148&gt;=2,AI148&gt;=2,AJ148&gt;=30),"PASS","FAIL")))))</f>
        <v/>
      </c>
      <c r="AL148" s="3" t="str">
        <f t="shared" si="4"/>
        <v/>
      </c>
      <c r="AM148" s="3" t="str">
        <f t="shared" si="5"/>
        <v/>
      </c>
    </row>
    <row r="149" spans="1:39" ht="18.95" customHeight="1" x14ac:dyDescent="0.25">
      <c r="A149" s="4" t="str">
        <f>IF(DRAFT!$B151="","",DRAFT!$B151)</f>
        <v/>
      </c>
      <c r="B149" s="3" t="str">
        <f>IF(COUNT($A149)=0,"",IF($A149&lt;&gt;DRAFT!$B151,"ERR",IF(DRAFT!I151="3E","3E",IF(COUNT(DRAFT!E151,DRAFT!I151)&gt;0,DRAFT!J151,""))))</f>
        <v/>
      </c>
      <c r="C149" s="3" t="str">
        <f>IF(COUNT($A149)=0,"",IF(B149="3E","3E",IF(B149="","I",LOOKUP(B149/D$2,{0,0.4,0.45,0.5,0.55,0.6,0.65,0.7,0.75,0.8,1},{"F","D","C","C+","B-","B","B+","A-","A","A+"}))))</f>
        <v/>
      </c>
      <c r="D149" s="2" t="str">
        <f>IF(COUNT($A149)=0,"",IF(B149="","--",IF(B149="3E","3E",LOOKUP(B149/D$2,{0,0.4,0.45,0.5,0.55,0.6,0.65,0.7,0.75,0.8,1},{0,2,2.25,2.5,2.75,3,3.25,3.5,3.75,4}))))</f>
        <v/>
      </c>
      <c r="E149" s="3" t="str">
        <f>IF(COUNT($A149)=0,"",IF($A149&lt;&gt;DRAFT!$B151,"ERR",IF(DRAFT!R151="3E","3E",IF(COUNT(DRAFT!N151,DRAFT!R151)&gt;0,DRAFT!S151,""))))</f>
        <v/>
      </c>
      <c r="F149" s="3" t="str">
        <f>IF(COUNT($A149)=0,"",IF(E149="3E","3E",IF(E149="","I",LOOKUP(E149/G$2,{0,0.4,0.45,0.5,0.55,0.6,0.65,0.7,0.75,0.8,1},{"F","D","C","C+","B-","B","B+","A-","A","A+"}))))</f>
        <v/>
      </c>
      <c r="G149" s="2" t="str">
        <f>IF(COUNT($A149)=0,"",IF(E149="","--",IF(E149="3E","3E",LOOKUP(E149/G$2,{0,0.4,0.45,0.5,0.55,0.6,0.65,0.7,0.75,0.8,1},{0,2,2.25,2.5,2.75,3,3.25,3.5,3.75,4}))))</f>
        <v/>
      </c>
      <c r="H149" s="3" t="str">
        <f>IF(COUNT($A149)=0,"",IF($A149&lt;&gt;DRAFT!$B151,"ERR",IF(DRAFT!AA151="3E","3E",IF(COUNT(DRAFT!W151,DRAFT!AA151)&gt;0,DRAFT!AB151,""))))</f>
        <v/>
      </c>
      <c r="I149" s="3" t="str">
        <f>IF(COUNT($A149)=0,"",IF(H149="3E","3E",IF(H149="","I",LOOKUP(H149/J$2,{0,0.4,0.45,0.5,0.55,0.6,0.65,0.7,0.75,0.8,1},{"F","D","C","C+","B-","B","B+","A-","A","A+"}))))</f>
        <v/>
      </c>
      <c r="J149" s="2" t="str">
        <f>IF(COUNT($A149)=0,"",IF(H149="","--",IF(H149="3E","3E",LOOKUP(H149/J$2,{0,0.4,0.45,0.5,0.55,0.6,0.65,0.7,0.75,0.8,1},{0,2,2.25,2.5,2.75,3,3.25,3.5,3.75,4}))))</f>
        <v/>
      </c>
      <c r="K149" s="3" t="str">
        <f>IF(COUNT($A149)=0,"",IF($A149&lt;&gt;DRAFT!$B151,"ERR",IF(DRAFT!AJ151="3E","3E",IF(COUNT(DRAFT!AF151,DRAFT!AJ151)&gt;0,DRAFT!AK151,""))))</f>
        <v/>
      </c>
      <c r="L149" s="3" t="str">
        <f>IF(COUNT($A149)=0,"",IF(K149="3E","3E",IF(K149="","I",LOOKUP(K149/M$2,{0,0.4,0.45,0.5,0.55,0.6,0.65,0.7,0.75,0.8,1},{"F","D","C","C+","B-","B","B+","A-","A","A+"}))))</f>
        <v/>
      </c>
      <c r="M149" s="2" t="str">
        <f>IF(COUNT($A149)=0,"",IF(K149="","--",IF(K149="3E","3E",LOOKUP(K149/M$2,{0,0.4,0.45,0.5,0.55,0.6,0.65,0.7,0.75,0.8,1},{0,2,2.25,2.5,2.75,3,3.25,3.5,3.75,4}))))</f>
        <v/>
      </c>
      <c r="N149" s="3" t="str">
        <f>IF(COUNT($A149)=0,"",IF($A149&lt;&gt;DRAFT!$B151,"ERR",IF(DRAFT!AS151="3E","3E",IF(COUNT(DRAFT!AO151,DRAFT!AS151)&gt;0,DRAFT!AT151,""))))</f>
        <v/>
      </c>
      <c r="O149" s="3" t="str">
        <f>IF(COUNT($A149)=0,"",IF(N149="3E","3E",IF(N149="","I",LOOKUP(N149/P$2,{0,0.4,0.45,0.5,0.55,0.6,0.65,0.7,0.75,0.8,1},{"F","D","C","C+","B-","B","B+","A-","A","A+"}))))</f>
        <v/>
      </c>
      <c r="P149" s="2" t="str">
        <f>IF(COUNT($A149)=0,"",IF(N149="","--",IF(N149="3E","3E",LOOKUP(N149/P$2,{0,0.4,0.45,0.5,0.55,0.6,0.65,0.7,0.75,0.8,1},{0,2,2.25,2.5,2.75,3,3.25,3.5,3.75,4}))))</f>
        <v/>
      </c>
      <c r="Q149" s="3" t="str">
        <f>IF(COUNT($A149)=0,"",IF($A149&lt;&gt;DRAFT!$B151,"ERR",IF(DRAFT!BB151="3E","3E",IF(COUNT(DRAFT!AX151,DRAFT!BB151)&gt;0,DRAFT!BC151,""))))</f>
        <v/>
      </c>
      <c r="R149" s="3" t="str">
        <f>IF(COUNT($A149)=0,"",IF(Q149="3E","3E",IF(Q149="","I",LOOKUP(Q149/S$2,{0,0.4,0.45,0.5,0.55,0.6,0.65,0.7,0.75,0.8,1},{"F","D","C","C+","B-","B","B+","A-","A","A+"}))))</f>
        <v/>
      </c>
      <c r="S149" s="2" t="str">
        <f>IF(COUNT($A149)=0,"",IF(Q149="","--",IF(Q149="3E","3E",LOOKUP(Q149/S$2,{0,0.4,0.45,0.5,0.55,0.6,0.65,0.7,0.75,0.8,1},{0,2,2.25,2.5,2.75,3,3.25,3.5,3.75,4}))))</f>
        <v/>
      </c>
      <c r="T149" s="3" t="str">
        <f>IF(COUNT($A149)=0,"",IF($A149&lt;&gt;DRAFT!$B151,"ERR",IF(DRAFT!BK151="3E","3E",IF(COUNT(DRAFT!BG151,DRAFT!BK151)&gt;0,DRAFT!BL151,""))))</f>
        <v/>
      </c>
      <c r="U149" s="3" t="str">
        <f>IF(COUNT($A149)=0,"",IF(T149="3E","3E",IF(T149="","I",LOOKUP(T149/V$2,{0,0.4,0.45,0.5,0.55,0.6,0.65,0.7,0.75,0.8,1},{"F","D","C","C+","B-","B","B+","A-","A","A+"}))))</f>
        <v/>
      </c>
      <c r="V149" s="2" t="str">
        <f>IF(COUNT($A149)=0,"",IF(T149="","--",IF(T149="3E","3E",LOOKUP(T149/V$2,{0,0.4,0.45,0.5,0.55,0.6,0.65,0.7,0.75,0.8,1},{0,2,2.25,2.5,2.75,3,3.25,3.5,3.75,4}))))</f>
        <v/>
      </c>
      <c r="W149" s="3" t="str">
        <f>IF(COUNT($A149)=0,"",IF($A149&lt;&gt;DRAFT!$B151,"ERR",IF(DRAFT!BT151="3E","3E",IF(COUNT(DRAFT!BP151,DRAFT!BT151)&gt;0,DRAFT!BU151,""))))</f>
        <v/>
      </c>
      <c r="X149" s="3" t="str">
        <f>IF(COUNT($A149)=0,"",IF(W149="3E","3E",IF(W149="","I",LOOKUP(W149/Y$2,{0,0.4,0.45,0.5,0.55,0.6,0.65,0.7,0.75,0.8,1},{"F","D","C","C+","B-","B","B+","A-","A","A+"}))))</f>
        <v/>
      </c>
      <c r="Y149" s="2" t="str">
        <f>IF(COUNT($A149)=0,"",IF(W149="","--",IF(W149="3E","3E",LOOKUP(W149/Y$2,{0,0.4,0.45,0.5,0.55,0.6,0.65,0.7,0.75,0.8,1},{0,2,2.25,2.5,2.75,3,3.25,3.5,3.75,4}))))</f>
        <v/>
      </c>
      <c r="Z149" s="3" t="str">
        <f>IF(COUNT($A149)=0,"",IF($A149&lt;&gt;DRAFT!$B151,"ERR",IF(DRAFT!CC151="3E","3E",IF(COUNT(DRAFT!BY151,DRAFT!CC151)&gt;0,DRAFT!CD151,""))))</f>
        <v/>
      </c>
      <c r="AA149" s="3" t="str">
        <f>IF(COUNT($A149)=0,"",IF(Z149="3E","3E",IF(Z149="","I",LOOKUP(Z149/AB$2,{0,0.4,0.45,0.5,0.55,0.6,0.65,0.7,0.75,0.8,1},{"F","D","C","C+","B-","B","B+","A-","A","A+"}))))</f>
        <v/>
      </c>
      <c r="AB149" s="2" t="str">
        <f>IF(COUNT($A149)=0,"",IF(Z149="","--",IF(Z149="3E","3E",LOOKUP(Z149/AB$2,{0,0.4,0.45,0.5,0.55,0.6,0.65,0.7,0.75,0.8,1},{0,2,2.25,2.5,2.75,3,3.25,3.5,3.75,4}))))</f>
        <v/>
      </c>
      <c r="AC149" s="3" t="str">
        <f>IF(COUNT($A149)=0,"",IF($A149&lt;&gt;DRAFT!$B151,"ERR",IF(DRAFT!CF151&gt;0,DRAFT!CF151,"")))</f>
        <v/>
      </c>
      <c r="AD149" s="3" t="str">
        <f>IF(COUNT($A149)=0,"",IF(AC149="3E","3E",IF(AC149="","I",LOOKUP(AC149/AE$2,{0,0.4,0.45,0.5,0.55,0.6,0.65,0.7,0.75,0.8,1},{"F","D","C","C+","B-","B","B+","A-","A","A+"}))))</f>
        <v/>
      </c>
      <c r="AE149" s="2" t="str">
        <f>IF(COUNT($A149)=0,"",IF(AC149="","--",IF(AC149="3E","3E",LOOKUP(AC149/AE$2,{0,0.4,0.45,0.5,0.55,0.6,0.65,0.7,0.75,0.8,1},{0,2,2.25,2.5,2.75,3,3.25,3.5,3.75,4}))))</f>
        <v/>
      </c>
      <c r="AF149" s="3" t="str">
        <f>IF($A149&lt;&gt;DRAFT!$B151,"ERR",IF(OR(COUNT($A149)=0,COUNT(DRAFT!CI151:CK151,DRAFT!CM151:CO151)=0),"",CEILING(SUM(DRAFT!CL151,DRAFT!CP151),1)))</f>
        <v/>
      </c>
      <c r="AG149" s="3" t="str">
        <f>IF(COUNT($A149)=0,"",IF(AF149="3E","3E",IF(AF149="","I",LOOKUP(AF149/AH$2,{0,0.4,0.45,0.5,0.55,0.6,0.65,0.7,0.75,0.8,1},{"F","D","C","C+","B-","B","B+","A-","A","A+"}))))</f>
        <v/>
      </c>
      <c r="AH149" s="2" t="str">
        <f>IF(COUNT($A149)=0,"",IF(AF149="","--",IF(AF149="3E","3E",LOOKUP(AF149/AH$2,{0,0.4,0.45,0.5,0.55,0.6,0.65,0.7,0.75,0.8,1},{0,2,2.25,2.5,2.75,3,3.25,3.5,3.75,4}))))</f>
        <v/>
      </c>
      <c r="AI149" s="11" t="str">
        <f>IF(OR(COUNT($A149)=0,COUNT(B149:AH149)=0),"",IF(COUNTIF(B149:AH149,"3E")&gt;0,"3E",IF(DRAFT!$A151="R",TRUNC(SUMPRODUCT(RGP,RCP)/TCP,3),TRUNC((SUMPRODUCT(--(IMDGP&gt;0)*IMDGP,IMCP)+CEILING(DRAFT!$CQ151*42,0.25))/TCP,3))))</f>
        <v/>
      </c>
      <c r="AJ149" s="3" t="str">
        <f>IF(OR(COUNT($A149)=0,COUNT(B149:AH149)=0),"",IF(COUNTIF(B149:AH149,"3E")&gt;0,"3E",IF(DRAFT!$A151="R",SUMPRODUCT(--(RGP&gt;=2),RCP),SUMPRODUCT(--(IMDGP&gt;0),--(IMGP=0),IMCP)+DRAFT!$CR151)))</f>
        <v/>
      </c>
      <c r="AK149" s="3" t="str">
        <f>IF(OR(COUNT($A149)=0,COUNT(B149:AH149)=0),"",IF(COUNTIF(B149:AJ149,"3E")&gt;0,"3E",IF(AND(DRAFT!$A151="IM",OR($AI149&gt;DRAFT!$CQ151,$AJ149&gt;DRAFT!$CR151)),"IMPROVED",IF(AND(DRAFT!$A151="IM",$AI149&lt;=DRAFT!$CQ151,$AJ149&lt;=DRAFT!$CR151),"NOT IMPROVED",IF(AND(AH149&gt;=2,AI149&gt;=2,AJ149&gt;=30),"PASS","FAIL")))))</f>
        <v/>
      </c>
      <c r="AL149" s="3" t="str">
        <f t="shared" si="4"/>
        <v/>
      </c>
      <c r="AM149" s="3" t="str">
        <f t="shared" si="5"/>
        <v/>
      </c>
    </row>
    <row r="150" spans="1:39" ht="18.95" customHeight="1" x14ac:dyDescent="0.25">
      <c r="A150" s="4" t="str">
        <f>IF(DRAFT!$B152="","",DRAFT!$B152)</f>
        <v/>
      </c>
      <c r="B150" s="3" t="str">
        <f>IF(COUNT($A150)=0,"",IF($A150&lt;&gt;DRAFT!$B152,"ERR",IF(DRAFT!I152="3E","3E",IF(COUNT(DRAFT!E152,DRAFT!I152)&gt;0,DRAFT!J152,""))))</f>
        <v/>
      </c>
      <c r="C150" s="3" t="str">
        <f>IF(COUNT($A150)=0,"",IF(B150="3E","3E",IF(B150="","I",LOOKUP(B150/D$2,{0,0.4,0.45,0.5,0.55,0.6,0.65,0.7,0.75,0.8,1},{"F","D","C","C+","B-","B","B+","A-","A","A+"}))))</f>
        <v/>
      </c>
      <c r="D150" s="2" t="str">
        <f>IF(COUNT($A150)=0,"",IF(B150="","--",IF(B150="3E","3E",LOOKUP(B150/D$2,{0,0.4,0.45,0.5,0.55,0.6,0.65,0.7,0.75,0.8,1},{0,2,2.25,2.5,2.75,3,3.25,3.5,3.75,4}))))</f>
        <v/>
      </c>
      <c r="E150" s="3" t="str">
        <f>IF(COUNT($A150)=0,"",IF($A150&lt;&gt;DRAFT!$B152,"ERR",IF(DRAFT!R152="3E","3E",IF(COUNT(DRAFT!N152,DRAFT!R152)&gt;0,DRAFT!S152,""))))</f>
        <v/>
      </c>
      <c r="F150" s="3" t="str">
        <f>IF(COUNT($A150)=0,"",IF(E150="3E","3E",IF(E150="","I",LOOKUP(E150/G$2,{0,0.4,0.45,0.5,0.55,0.6,0.65,0.7,0.75,0.8,1},{"F","D","C","C+","B-","B","B+","A-","A","A+"}))))</f>
        <v/>
      </c>
      <c r="G150" s="2" t="str">
        <f>IF(COUNT($A150)=0,"",IF(E150="","--",IF(E150="3E","3E",LOOKUP(E150/G$2,{0,0.4,0.45,0.5,0.55,0.6,0.65,0.7,0.75,0.8,1},{0,2,2.25,2.5,2.75,3,3.25,3.5,3.75,4}))))</f>
        <v/>
      </c>
      <c r="H150" s="3" t="str">
        <f>IF(COUNT($A150)=0,"",IF($A150&lt;&gt;DRAFT!$B152,"ERR",IF(DRAFT!AA152="3E","3E",IF(COUNT(DRAFT!W152,DRAFT!AA152)&gt;0,DRAFT!AB152,""))))</f>
        <v/>
      </c>
      <c r="I150" s="3" t="str">
        <f>IF(COUNT($A150)=0,"",IF(H150="3E","3E",IF(H150="","I",LOOKUP(H150/J$2,{0,0.4,0.45,0.5,0.55,0.6,0.65,0.7,0.75,0.8,1},{"F","D","C","C+","B-","B","B+","A-","A","A+"}))))</f>
        <v/>
      </c>
      <c r="J150" s="2" t="str">
        <f>IF(COUNT($A150)=0,"",IF(H150="","--",IF(H150="3E","3E",LOOKUP(H150/J$2,{0,0.4,0.45,0.5,0.55,0.6,0.65,0.7,0.75,0.8,1},{0,2,2.25,2.5,2.75,3,3.25,3.5,3.75,4}))))</f>
        <v/>
      </c>
      <c r="K150" s="3" t="str">
        <f>IF(COUNT($A150)=0,"",IF($A150&lt;&gt;DRAFT!$B152,"ERR",IF(DRAFT!AJ152="3E","3E",IF(COUNT(DRAFT!AF152,DRAFT!AJ152)&gt;0,DRAFT!AK152,""))))</f>
        <v/>
      </c>
      <c r="L150" s="3" t="str">
        <f>IF(COUNT($A150)=0,"",IF(K150="3E","3E",IF(K150="","I",LOOKUP(K150/M$2,{0,0.4,0.45,0.5,0.55,0.6,0.65,0.7,0.75,0.8,1},{"F","D","C","C+","B-","B","B+","A-","A","A+"}))))</f>
        <v/>
      </c>
      <c r="M150" s="2" t="str">
        <f>IF(COUNT($A150)=0,"",IF(K150="","--",IF(K150="3E","3E",LOOKUP(K150/M$2,{0,0.4,0.45,0.5,0.55,0.6,0.65,0.7,0.75,0.8,1},{0,2,2.25,2.5,2.75,3,3.25,3.5,3.75,4}))))</f>
        <v/>
      </c>
      <c r="N150" s="3" t="str">
        <f>IF(COUNT($A150)=0,"",IF($A150&lt;&gt;DRAFT!$B152,"ERR",IF(DRAFT!AS152="3E","3E",IF(COUNT(DRAFT!AO152,DRAFT!AS152)&gt;0,DRAFT!AT152,""))))</f>
        <v/>
      </c>
      <c r="O150" s="3" t="str">
        <f>IF(COUNT($A150)=0,"",IF(N150="3E","3E",IF(N150="","I",LOOKUP(N150/P$2,{0,0.4,0.45,0.5,0.55,0.6,0.65,0.7,0.75,0.8,1},{"F","D","C","C+","B-","B","B+","A-","A","A+"}))))</f>
        <v/>
      </c>
      <c r="P150" s="2" t="str">
        <f>IF(COUNT($A150)=0,"",IF(N150="","--",IF(N150="3E","3E",LOOKUP(N150/P$2,{0,0.4,0.45,0.5,0.55,0.6,0.65,0.7,0.75,0.8,1},{0,2,2.25,2.5,2.75,3,3.25,3.5,3.75,4}))))</f>
        <v/>
      </c>
      <c r="Q150" s="3" t="str">
        <f>IF(COUNT($A150)=0,"",IF($A150&lt;&gt;DRAFT!$B152,"ERR",IF(DRAFT!BB152="3E","3E",IF(COUNT(DRAFT!AX152,DRAFT!BB152)&gt;0,DRAFT!BC152,""))))</f>
        <v/>
      </c>
      <c r="R150" s="3" t="str">
        <f>IF(COUNT($A150)=0,"",IF(Q150="3E","3E",IF(Q150="","I",LOOKUP(Q150/S$2,{0,0.4,0.45,0.5,0.55,0.6,0.65,0.7,0.75,0.8,1},{"F","D","C","C+","B-","B","B+","A-","A","A+"}))))</f>
        <v/>
      </c>
      <c r="S150" s="2" t="str">
        <f>IF(COUNT($A150)=0,"",IF(Q150="","--",IF(Q150="3E","3E",LOOKUP(Q150/S$2,{0,0.4,0.45,0.5,0.55,0.6,0.65,0.7,0.75,0.8,1},{0,2,2.25,2.5,2.75,3,3.25,3.5,3.75,4}))))</f>
        <v/>
      </c>
      <c r="T150" s="3" t="str">
        <f>IF(COUNT($A150)=0,"",IF($A150&lt;&gt;DRAFT!$B152,"ERR",IF(DRAFT!BK152="3E","3E",IF(COUNT(DRAFT!BG152,DRAFT!BK152)&gt;0,DRAFT!BL152,""))))</f>
        <v/>
      </c>
      <c r="U150" s="3" t="str">
        <f>IF(COUNT($A150)=0,"",IF(T150="3E","3E",IF(T150="","I",LOOKUP(T150/V$2,{0,0.4,0.45,0.5,0.55,0.6,0.65,0.7,0.75,0.8,1},{"F","D","C","C+","B-","B","B+","A-","A","A+"}))))</f>
        <v/>
      </c>
      <c r="V150" s="2" t="str">
        <f>IF(COUNT($A150)=0,"",IF(T150="","--",IF(T150="3E","3E",LOOKUP(T150/V$2,{0,0.4,0.45,0.5,0.55,0.6,0.65,0.7,0.75,0.8,1},{0,2,2.25,2.5,2.75,3,3.25,3.5,3.75,4}))))</f>
        <v/>
      </c>
      <c r="W150" s="3" t="str">
        <f>IF(COUNT($A150)=0,"",IF($A150&lt;&gt;DRAFT!$B152,"ERR",IF(DRAFT!BT152="3E","3E",IF(COUNT(DRAFT!BP152,DRAFT!BT152)&gt;0,DRAFT!BU152,""))))</f>
        <v/>
      </c>
      <c r="X150" s="3" t="str">
        <f>IF(COUNT($A150)=0,"",IF(W150="3E","3E",IF(W150="","I",LOOKUP(W150/Y$2,{0,0.4,0.45,0.5,0.55,0.6,0.65,0.7,0.75,0.8,1},{"F","D","C","C+","B-","B","B+","A-","A","A+"}))))</f>
        <v/>
      </c>
      <c r="Y150" s="2" t="str">
        <f>IF(COUNT($A150)=0,"",IF(W150="","--",IF(W150="3E","3E",LOOKUP(W150/Y$2,{0,0.4,0.45,0.5,0.55,0.6,0.65,0.7,0.75,0.8,1},{0,2,2.25,2.5,2.75,3,3.25,3.5,3.75,4}))))</f>
        <v/>
      </c>
      <c r="Z150" s="3" t="str">
        <f>IF(COUNT($A150)=0,"",IF($A150&lt;&gt;DRAFT!$B152,"ERR",IF(DRAFT!CC152="3E","3E",IF(COUNT(DRAFT!BY152,DRAFT!CC152)&gt;0,DRAFT!CD152,""))))</f>
        <v/>
      </c>
      <c r="AA150" s="3" t="str">
        <f>IF(COUNT($A150)=0,"",IF(Z150="3E","3E",IF(Z150="","I",LOOKUP(Z150/AB$2,{0,0.4,0.45,0.5,0.55,0.6,0.65,0.7,0.75,0.8,1},{"F","D","C","C+","B-","B","B+","A-","A","A+"}))))</f>
        <v/>
      </c>
      <c r="AB150" s="2" t="str">
        <f>IF(COUNT($A150)=0,"",IF(Z150="","--",IF(Z150="3E","3E",LOOKUP(Z150/AB$2,{0,0.4,0.45,0.5,0.55,0.6,0.65,0.7,0.75,0.8,1},{0,2,2.25,2.5,2.75,3,3.25,3.5,3.75,4}))))</f>
        <v/>
      </c>
      <c r="AC150" s="3" t="str">
        <f>IF(COUNT($A150)=0,"",IF($A150&lt;&gt;DRAFT!$B152,"ERR",IF(DRAFT!CF152&gt;0,DRAFT!CF152,"")))</f>
        <v/>
      </c>
      <c r="AD150" s="3" t="str">
        <f>IF(COUNT($A150)=0,"",IF(AC150="3E","3E",IF(AC150="","I",LOOKUP(AC150/AE$2,{0,0.4,0.45,0.5,0.55,0.6,0.65,0.7,0.75,0.8,1},{"F","D","C","C+","B-","B","B+","A-","A","A+"}))))</f>
        <v/>
      </c>
      <c r="AE150" s="2" t="str">
        <f>IF(COUNT($A150)=0,"",IF(AC150="","--",IF(AC150="3E","3E",LOOKUP(AC150/AE$2,{0,0.4,0.45,0.5,0.55,0.6,0.65,0.7,0.75,0.8,1},{0,2,2.25,2.5,2.75,3,3.25,3.5,3.75,4}))))</f>
        <v/>
      </c>
      <c r="AF150" s="3" t="str">
        <f>IF($A150&lt;&gt;DRAFT!$B152,"ERR",IF(OR(COUNT($A150)=0,COUNT(DRAFT!CI152:CK152,DRAFT!CM152:CO152)=0),"",CEILING(SUM(DRAFT!CL152,DRAFT!CP152),1)))</f>
        <v/>
      </c>
      <c r="AG150" s="3" t="str">
        <f>IF(COUNT($A150)=0,"",IF(AF150="3E","3E",IF(AF150="","I",LOOKUP(AF150/AH$2,{0,0.4,0.45,0.5,0.55,0.6,0.65,0.7,0.75,0.8,1},{"F","D","C","C+","B-","B","B+","A-","A","A+"}))))</f>
        <v/>
      </c>
      <c r="AH150" s="2" t="str">
        <f>IF(COUNT($A150)=0,"",IF(AF150="","--",IF(AF150="3E","3E",LOOKUP(AF150/AH$2,{0,0.4,0.45,0.5,0.55,0.6,0.65,0.7,0.75,0.8,1},{0,2,2.25,2.5,2.75,3,3.25,3.5,3.75,4}))))</f>
        <v/>
      </c>
      <c r="AI150" s="11" t="str">
        <f>IF(OR(COUNT($A150)=0,COUNT(B150:AH150)=0),"",IF(COUNTIF(B150:AH150,"3E")&gt;0,"3E",IF(DRAFT!$A152="R",TRUNC(SUMPRODUCT(RGP,RCP)/TCP,3),TRUNC((SUMPRODUCT(--(IMDGP&gt;0)*IMDGP,IMCP)+CEILING(DRAFT!$CQ152*42,0.25))/TCP,3))))</f>
        <v/>
      </c>
      <c r="AJ150" s="3" t="str">
        <f>IF(OR(COUNT($A150)=0,COUNT(B150:AH150)=0),"",IF(COUNTIF(B150:AH150,"3E")&gt;0,"3E",IF(DRAFT!$A152="R",SUMPRODUCT(--(RGP&gt;=2),RCP),SUMPRODUCT(--(IMDGP&gt;0),--(IMGP=0),IMCP)+DRAFT!$CR152)))</f>
        <v/>
      </c>
      <c r="AK150" s="3" t="str">
        <f>IF(OR(COUNT($A150)=0,COUNT(B150:AH150)=0),"",IF(COUNTIF(B150:AJ150,"3E")&gt;0,"3E",IF(AND(DRAFT!$A152="IM",OR($AI150&gt;DRAFT!$CQ152,$AJ150&gt;DRAFT!$CR152)),"IMPROVED",IF(AND(DRAFT!$A152="IM",$AI150&lt;=DRAFT!$CQ152,$AJ150&lt;=DRAFT!$CR152),"NOT IMPROVED",IF(AND(AH150&gt;=2,AI150&gt;=2,AJ150&gt;=30),"PASS","FAIL")))))</f>
        <v/>
      </c>
      <c r="AL150" s="3" t="str">
        <f t="shared" si="4"/>
        <v/>
      </c>
      <c r="AM150" s="3" t="str">
        <f t="shared" si="5"/>
        <v/>
      </c>
    </row>
    <row r="151" spans="1:39" ht="18.95" customHeight="1" x14ac:dyDescent="0.25">
      <c r="A151" s="4" t="str">
        <f>IF(DRAFT!$B153="","",DRAFT!$B153)</f>
        <v/>
      </c>
      <c r="B151" s="3" t="str">
        <f>IF(COUNT($A151)=0,"",IF($A151&lt;&gt;DRAFT!$B153,"ERR",IF(DRAFT!I153="3E","3E",IF(COUNT(DRAFT!E153,DRAFT!I153)&gt;0,DRAFT!J153,""))))</f>
        <v/>
      </c>
      <c r="C151" s="3" t="str">
        <f>IF(COUNT($A151)=0,"",IF(B151="3E","3E",IF(B151="","I",LOOKUP(B151/D$2,{0,0.4,0.45,0.5,0.55,0.6,0.65,0.7,0.75,0.8,1},{"F","D","C","C+","B-","B","B+","A-","A","A+"}))))</f>
        <v/>
      </c>
      <c r="D151" s="2" t="str">
        <f>IF(COUNT($A151)=0,"",IF(B151="","--",IF(B151="3E","3E",LOOKUP(B151/D$2,{0,0.4,0.45,0.5,0.55,0.6,0.65,0.7,0.75,0.8,1},{0,2,2.25,2.5,2.75,3,3.25,3.5,3.75,4}))))</f>
        <v/>
      </c>
      <c r="E151" s="3" t="str">
        <f>IF(COUNT($A151)=0,"",IF($A151&lt;&gt;DRAFT!$B153,"ERR",IF(DRAFT!R153="3E","3E",IF(COUNT(DRAFT!N153,DRAFT!R153)&gt;0,DRAFT!S153,""))))</f>
        <v/>
      </c>
      <c r="F151" s="3" t="str">
        <f>IF(COUNT($A151)=0,"",IF(E151="3E","3E",IF(E151="","I",LOOKUP(E151/G$2,{0,0.4,0.45,0.5,0.55,0.6,0.65,0.7,0.75,0.8,1},{"F","D","C","C+","B-","B","B+","A-","A","A+"}))))</f>
        <v/>
      </c>
      <c r="G151" s="2" t="str">
        <f>IF(COUNT($A151)=0,"",IF(E151="","--",IF(E151="3E","3E",LOOKUP(E151/G$2,{0,0.4,0.45,0.5,0.55,0.6,0.65,0.7,0.75,0.8,1},{0,2,2.25,2.5,2.75,3,3.25,3.5,3.75,4}))))</f>
        <v/>
      </c>
      <c r="H151" s="3" t="str">
        <f>IF(COUNT($A151)=0,"",IF($A151&lt;&gt;DRAFT!$B153,"ERR",IF(DRAFT!AA153="3E","3E",IF(COUNT(DRAFT!W153,DRAFT!AA153)&gt;0,DRAFT!AB153,""))))</f>
        <v/>
      </c>
      <c r="I151" s="3" t="str">
        <f>IF(COUNT($A151)=0,"",IF(H151="3E","3E",IF(H151="","I",LOOKUP(H151/J$2,{0,0.4,0.45,0.5,0.55,0.6,0.65,0.7,0.75,0.8,1},{"F","D","C","C+","B-","B","B+","A-","A","A+"}))))</f>
        <v/>
      </c>
      <c r="J151" s="2" t="str">
        <f>IF(COUNT($A151)=0,"",IF(H151="","--",IF(H151="3E","3E",LOOKUP(H151/J$2,{0,0.4,0.45,0.5,0.55,0.6,0.65,0.7,0.75,0.8,1},{0,2,2.25,2.5,2.75,3,3.25,3.5,3.75,4}))))</f>
        <v/>
      </c>
      <c r="K151" s="3" t="str">
        <f>IF(COUNT($A151)=0,"",IF($A151&lt;&gt;DRAFT!$B153,"ERR",IF(DRAFT!AJ153="3E","3E",IF(COUNT(DRAFT!AF153,DRAFT!AJ153)&gt;0,DRAFT!AK153,""))))</f>
        <v/>
      </c>
      <c r="L151" s="3" t="str">
        <f>IF(COUNT($A151)=0,"",IF(K151="3E","3E",IF(K151="","I",LOOKUP(K151/M$2,{0,0.4,0.45,0.5,0.55,0.6,0.65,0.7,0.75,0.8,1},{"F","D","C","C+","B-","B","B+","A-","A","A+"}))))</f>
        <v/>
      </c>
      <c r="M151" s="2" t="str">
        <f>IF(COUNT($A151)=0,"",IF(K151="","--",IF(K151="3E","3E",LOOKUP(K151/M$2,{0,0.4,0.45,0.5,0.55,0.6,0.65,0.7,0.75,0.8,1},{0,2,2.25,2.5,2.75,3,3.25,3.5,3.75,4}))))</f>
        <v/>
      </c>
      <c r="N151" s="3" t="str">
        <f>IF(COUNT($A151)=0,"",IF($A151&lt;&gt;DRAFT!$B153,"ERR",IF(DRAFT!AS153="3E","3E",IF(COUNT(DRAFT!AO153,DRAFT!AS153)&gt;0,DRAFT!AT153,""))))</f>
        <v/>
      </c>
      <c r="O151" s="3" t="str">
        <f>IF(COUNT($A151)=0,"",IF(N151="3E","3E",IF(N151="","I",LOOKUP(N151/P$2,{0,0.4,0.45,0.5,0.55,0.6,0.65,0.7,0.75,0.8,1},{"F","D","C","C+","B-","B","B+","A-","A","A+"}))))</f>
        <v/>
      </c>
      <c r="P151" s="2" t="str">
        <f>IF(COUNT($A151)=0,"",IF(N151="","--",IF(N151="3E","3E",LOOKUP(N151/P$2,{0,0.4,0.45,0.5,0.55,0.6,0.65,0.7,0.75,0.8,1},{0,2,2.25,2.5,2.75,3,3.25,3.5,3.75,4}))))</f>
        <v/>
      </c>
      <c r="Q151" s="3" t="str">
        <f>IF(COUNT($A151)=0,"",IF($A151&lt;&gt;DRAFT!$B153,"ERR",IF(DRAFT!BB153="3E","3E",IF(COUNT(DRAFT!AX153,DRAFT!BB153)&gt;0,DRAFT!BC153,""))))</f>
        <v/>
      </c>
      <c r="R151" s="3" t="str">
        <f>IF(COUNT($A151)=0,"",IF(Q151="3E","3E",IF(Q151="","I",LOOKUP(Q151/S$2,{0,0.4,0.45,0.5,0.55,0.6,0.65,0.7,0.75,0.8,1},{"F","D","C","C+","B-","B","B+","A-","A","A+"}))))</f>
        <v/>
      </c>
      <c r="S151" s="2" t="str">
        <f>IF(COUNT($A151)=0,"",IF(Q151="","--",IF(Q151="3E","3E",LOOKUP(Q151/S$2,{0,0.4,0.45,0.5,0.55,0.6,0.65,0.7,0.75,0.8,1},{0,2,2.25,2.5,2.75,3,3.25,3.5,3.75,4}))))</f>
        <v/>
      </c>
      <c r="T151" s="3" t="str">
        <f>IF(COUNT($A151)=0,"",IF($A151&lt;&gt;DRAFT!$B153,"ERR",IF(DRAFT!BK153="3E","3E",IF(COUNT(DRAFT!BG153,DRAFT!BK153)&gt;0,DRAFT!BL153,""))))</f>
        <v/>
      </c>
      <c r="U151" s="3" t="str">
        <f>IF(COUNT($A151)=0,"",IF(T151="3E","3E",IF(T151="","I",LOOKUP(T151/V$2,{0,0.4,0.45,0.5,0.55,0.6,0.65,0.7,0.75,0.8,1},{"F","D","C","C+","B-","B","B+","A-","A","A+"}))))</f>
        <v/>
      </c>
      <c r="V151" s="2" t="str">
        <f>IF(COUNT($A151)=0,"",IF(T151="","--",IF(T151="3E","3E",LOOKUP(T151/V$2,{0,0.4,0.45,0.5,0.55,0.6,0.65,0.7,0.75,0.8,1},{0,2,2.25,2.5,2.75,3,3.25,3.5,3.75,4}))))</f>
        <v/>
      </c>
      <c r="W151" s="3" t="str">
        <f>IF(COUNT($A151)=0,"",IF($A151&lt;&gt;DRAFT!$B153,"ERR",IF(DRAFT!BT153="3E","3E",IF(COUNT(DRAFT!BP153,DRAFT!BT153)&gt;0,DRAFT!BU153,""))))</f>
        <v/>
      </c>
      <c r="X151" s="3" t="str">
        <f>IF(COUNT($A151)=0,"",IF(W151="3E","3E",IF(W151="","I",LOOKUP(W151/Y$2,{0,0.4,0.45,0.5,0.55,0.6,0.65,0.7,0.75,0.8,1},{"F","D","C","C+","B-","B","B+","A-","A","A+"}))))</f>
        <v/>
      </c>
      <c r="Y151" s="2" t="str">
        <f>IF(COUNT($A151)=0,"",IF(W151="","--",IF(W151="3E","3E",LOOKUP(W151/Y$2,{0,0.4,0.45,0.5,0.55,0.6,0.65,0.7,0.75,0.8,1},{0,2,2.25,2.5,2.75,3,3.25,3.5,3.75,4}))))</f>
        <v/>
      </c>
      <c r="Z151" s="3" t="str">
        <f>IF(COUNT($A151)=0,"",IF($A151&lt;&gt;DRAFT!$B153,"ERR",IF(DRAFT!CC153="3E","3E",IF(COUNT(DRAFT!BY153,DRAFT!CC153)&gt;0,DRAFT!CD153,""))))</f>
        <v/>
      </c>
      <c r="AA151" s="3" t="str">
        <f>IF(COUNT($A151)=0,"",IF(Z151="3E","3E",IF(Z151="","I",LOOKUP(Z151/AB$2,{0,0.4,0.45,0.5,0.55,0.6,0.65,0.7,0.75,0.8,1},{"F","D","C","C+","B-","B","B+","A-","A","A+"}))))</f>
        <v/>
      </c>
      <c r="AB151" s="2" t="str">
        <f>IF(COUNT($A151)=0,"",IF(Z151="","--",IF(Z151="3E","3E",LOOKUP(Z151/AB$2,{0,0.4,0.45,0.5,0.55,0.6,0.65,0.7,0.75,0.8,1},{0,2,2.25,2.5,2.75,3,3.25,3.5,3.75,4}))))</f>
        <v/>
      </c>
      <c r="AC151" s="3" t="str">
        <f>IF(COUNT($A151)=0,"",IF($A151&lt;&gt;DRAFT!$B153,"ERR",IF(DRAFT!CF153&gt;0,DRAFT!CF153,"")))</f>
        <v/>
      </c>
      <c r="AD151" s="3" t="str">
        <f>IF(COUNT($A151)=0,"",IF(AC151="3E","3E",IF(AC151="","I",LOOKUP(AC151/AE$2,{0,0.4,0.45,0.5,0.55,0.6,0.65,0.7,0.75,0.8,1},{"F","D","C","C+","B-","B","B+","A-","A","A+"}))))</f>
        <v/>
      </c>
      <c r="AE151" s="2" t="str">
        <f>IF(COUNT($A151)=0,"",IF(AC151="","--",IF(AC151="3E","3E",LOOKUP(AC151/AE$2,{0,0.4,0.45,0.5,0.55,0.6,0.65,0.7,0.75,0.8,1},{0,2,2.25,2.5,2.75,3,3.25,3.5,3.75,4}))))</f>
        <v/>
      </c>
      <c r="AF151" s="3" t="str">
        <f>IF($A151&lt;&gt;DRAFT!$B153,"ERR",IF(OR(COUNT($A151)=0,COUNT(DRAFT!CI153:CK153,DRAFT!CM153:CO153)=0),"",CEILING(SUM(DRAFT!CL153,DRAFT!CP153),1)))</f>
        <v/>
      </c>
      <c r="AG151" s="3" t="str">
        <f>IF(COUNT($A151)=0,"",IF(AF151="3E","3E",IF(AF151="","I",LOOKUP(AF151/AH$2,{0,0.4,0.45,0.5,0.55,0.6,0.65,0.7,0.75,0.8,1},{"F","D","C","C+","B-","B","B+","A-","A","A+"}))))</f>
        <v/>
      </c>
      <c r="AH151" s="2" t="str">
        <f>IF(COUNT($A151)=0,"",IF(AF151="","--",IF(AF151="3E","3E",LOOKUP(AF151/AH$2,{0,0.4,0.45,0.5,0.55,0.6,0.65,0.7,0.75,0.8,1},{0,2,2.25,2.5,2.75,3,3.25,3.5,3.75,4}))))</f>
        <v/>
      </c>
      <c r="AI151" s="11" t="str">
        <f>IF(OR(COUNT($A151)=0,COUNT(B151:AH151)=0),"",IF(COUNTIF(B151:AH151,"3E")&gt;0,"3E",IF(DRAFT!$A153="R",TRUNC(SUMPRODUCT(RGP,RCP)/TCP,3),TRUNC((SUMPRODUCT(--(IMDGP&gt;0)*IMDGP,IMCP)+CEILING(DRAFT!$CQ153*42,0.25))/TCP,3))))</f>
        <v/>
      </c>
      <c r="AJ151" s="3" t="str">
        <f>IF(OR(COUNT($A151)=0,COUNT(B151:AH151)=0),"",IF(COUNTIF(B151:AH151,"3E")&gt;0,"3E",IF(DRAFT!$A153="R",SUMPRODUCT(--(RGP&gt;=2),RCP),SUMPRODUCT(--(IMDGP&gt;0),--(IMGP=0),IMCP)+DRAFT!$CR153)))</f>
        <v/>
      </c>
      <c r="AK151" s="3" t="str">
        <f>IF(OR(COUNT($A151)=0,COUNT(B151:AH151)=0),"",IF(COUNTIF(B151:AJ151,"3E")&gt;0,"3E",IF(AND(DRAFT!$A153="IM",OR($AI151&gt;DRAFT!$CQ153,$AJ151&gt;DRAFT!$CR153)),"IMPROVED",IF(AND(DRAFT!$A153="IM",$AI151&lt;=DRAFT!$CQ153,$AJ151&lt;=DRAFT!$CR153),"NOT IMPROVED",IF(AND(AH151&gt;=2,AI151&gt;=2,AJ151&gt;=30),"PASS","FAIL")))))</f>
        <v/>
      </c>
      <c r="AL151" s="3" t="str">
        <f t="shared" si="4"/>
        <v/>
      </c>
      <c r="AM151" s="3" t="str">
        <f t="shared" si="5"/>
        <v/>
      </c>
    </row>
    <row r="152" spans="1:39" ht="18.95" customHeight="1" x14ac:dyDescent="0.25">
      <c r="A152" s="4" t="str">
        <f>IF(DRAFT!$B154="","",DRAFT!$B154)</f>
        <v/>
      </c>
      <c r="B152" s="3" t="str">
        <f>IF(COUNT($A152)=0,"",IF($A152&lt;&gt;DRAFT!$B154,"ERR",IF(DRAFT!I154="3E","3E",IF(COUNT(DRAFT!E154,DRAFT!I154)&gt;0,DRAFT!J154,""))))</f>
        <v/>
      </c>
      <c r="C152" s="3" t="str">
        <f>IF(COUNT($A152)=0,"",IF(B152="3E","3E",IF(B152="","I",LOOKUP(B152/D$2,{0,0.4,0.45,0.5,0.55,0.6,0.65,0.7,0.75,0.8,1},{"F","D","C","C+","B-","B","B+","A-","A","A+"}))))</f>
        <v/>
      </c>
      <c r="D152" s="2" t="str">
        <f>IF(COUNT($A152)=0,"",IF(B152="","--",IF(B152="3E","3E",LOOKUP(B152/D$2,{0,0.4,0.45,0.5,0.55,0.6,0.65,0.7,0.75,0.8,1},{0,2,2.25,2.5,2.75,3,3.25,3.5,3.75,4}))))</f>
        <v/>
      </c>
      <c r="E152" s="3" t="str">
        <f>IF(COUNT($A152)=0,"",IF($A152&lt;&gt;DRAFT!$B154,"ERR",IF(DRAFT!R154="3E","3E",IF(COUNT(DRAFT!N154,DRAFT!R154)&gt;0,DRAFT!S154,""))))</f>
        <v/>
      </c>
      <c r="F152" s="3" t="str">
        <f>IF(COUNT($A152)=0,"",IF(E152="3E","3E",IF(E152="","I",LOOKUP(E152/G$2,{0,0.4,0.45,0.5,0.55,0.6,0.65,0.7,0.75,0.8,1},{"F","D","C","C+","B-","B","B+","A-","A","A+"}))))</f>
        <v/>
      </c>
      <c r="G152" s="2" t="str">
        <f>IF(COUNT($A152)=0,"",IF(E152="","--",IF(E152="3E","3E",LOOKUP(E152/G$2,{0,0.4,0.45,0.5,0.55,0.6,0.65,0.7,0.75,0.8,1},{0,2,2.25,2.5,2.75,3,3.25,3.5,3.75,4}))))</f>
        <v/>
      </c>
      <c r="H152" s="3" t="str">
        <f>IF(COUNT($A152)=0,"",IF($A152&lt;&gt;DRAFT!$B154,"ERR",IF(DRAFT!AA154="3E","3E",IF(COUNT(DRAFT!W154,DRAFT!AA154)&gt;0,DRAFT!AB154,""))))</f>
        <v/>
      </c>
      <c r="I152" s="3" t="str">
        <f>IF(COUNT($A152)=0,"",IF(H152="3E","3E",IF(H152="","I",LOOKUP(H152/J$2,{0,0.4,0.45,0.5,0.55,0.6,0.65,0.7,0.75,0.8,1},{"F","D","C","C+","B-","B","B+","A-","A","A+"}))))</f>
        <v/>
      </c>
      <c r="J152" s="2" t="str">
        <f>IF(COUNT($A152)=0,"",IF(H152="","--",IF(H152="3E","3E",LOOKUP(H152/J$2,{0,0.4,0.45,0.5,0.55,0.6,0.65,0.7,0.75,0.8,1},{0,2,2.25,2.5,2.75,3,3.25,3.5,3.75,4}))))</f>
        <v/>
      </c>
      <c r="K152" s="3" t="str">
        <f>IF(COUNT($A152)=0,"",IF($A152&lt;&gt;DRAFT!$B154,"ERR",IF(DRAFT!AJ154="3E","3E",IF(COUNT(DRAFT!AF154,DRAFT!AJ154)&gt;0,DRAFT!AK154,""))))</f>
        <v/>
      </c>
      <c r="L152" s="3" t="str">
        <f>IF(COUNT($A152)=0,"",IF(K152="3E","3E",IF(K152="","I",LOOKUP(K152/M$2,{0,0.4,0.45,0.5,0.55,0.6,0.65,0.7,0.75,0.8,1},{"F","D","C","C+","B-","B","B+","A-","A","A+"}))))</f>
        <v/>
      </c>
      <c r="M152" s="2" t="str">
        <f>IF(COUNT($A152)=0,"",IF(K152="","--",IF(K152="3E","3E",LOOKUP(K152/M$2,{0,0.4,0.45,0.5,0.55,0.6,0.65,0.7,0.75,0.8,1},{0,2,2.25,2.5,2.75,3,3.25,3.5,3.75,4}))))</f>
        <v/>
      </c>
      <c r="N152" s="3" t="str">
        <f>IF(COUNT($A152)=0,"",IF($A152&lt;&gt;DRAFT!$B154,"ERR",IF(DRAFT!AS154="3E","3E",IF(COUNT(DRAFT!AO154,DRAFT!AS154)&gt;0,DRAFT!AT154,""))))</f>
        <v/>
      </c>
      <c r="O152" s="3" t="str">
        <f>IF(COUNT($A152)=0,"",IF(N152="3E","3E",IF(N152="","I",LOOKUP(N152/P$2,{0,0.4,0.45,0.5,0.55,0.6,0.65,0.7,0.75,0.8,1},{"F","D","C","C+","B-","B","B+","A-","A","A+"}))))</f>
        <v/>
      </c>
      <c r="P152" s="2" t="str">
        <f>IF(COUNT($A152)=0,"",IF(N152="","--",IF(N152="3E","3E",LOOKUP(N152/P$2,{0,0.4,0.45,0.5,0.55,0.6,0.65,0.7,0.75,0.8,1},{0,2,2.25,2.5,2.75,3,3.25,3.5,3.75,4}))))</f>
        <v/>
      </c>
      <c r="Q152" s="3" t="str">
        <f>IF(COUNT($A152)=0,"",IF($A152&lt;&gt;DRAFT!$B154,"ERR",IF(DRAFT!BB154="3E","3E",IF(COUNT(DRAFT!AX154,DRAFT!BB154)&gt;0,DRAFT!BC154,""))))</f>
        <v/>
      </c>
      <c r="R152" s="3" t="str">
        <f>IF(COUNT($A152)=0,"",IF(Q152="3E","3E",IF(Q152="","I",LOOKUP(Q152/S$2,{0,0.4,0.45,0.5,0.55,0.6,0.65,0.7,0.75,0.8,1},{"F","D","C","C+","B-","B","B+","A-","A","A+"}))))</f>
        <v/>
      </c>
      <c r="S152" s="2" t="str">
        <f>IF(COUNT($A152)=0,"",IF(Q152="","--",IF(Q152="3E","3E",LOOKUP(Q152/S$2,{0,0.4,0.45,0.5,0.55,0.6,0.65,0.7,0.75,0.8,1},{0,2,2.25,2.5,2.75,3,3.25,3.5,3.75,4}))))</f>
        <v/>
      </c>
      <c r="T152" s="3" t="str">
        <f>IF(COUNT($A152)=0,"",IF($A152&lt;&gt;DRAFT!$B154,"ERR",IF(DRAFT!BK154="3E","3E",IF(COUNT(DRAFT!BG154,DRAFT!BK154)&gt;0,DRAFT!BL154,""))))</f>
        <v/>
      </c>
      <c r="U152" s="3" t="str">
        <f>IF(COUNT($A152)=0,"",IF(T152="3E","3E",IF(T152="","I",LOOKUP(T152/V$2,{0,0.4,0.45,0.5,0.55,0.6,0.65,0.7,0.75,0.8,1},{"F","D","C","C+","B-","B","B+","A-","A","A+"}))))</f>
        <v/>
      </c>
      <c r="V152" s="2" t="str">
        <f>IF(COUNT($A152)=0,"",IF(T152="","--",IF(T152="3E","3E",LOOKUP(T152/V$2,{0,0.4,0.45,0.5,0.55,0.6,0.65,0.7,0.75,0.8,1},{0,2,2.25,2.5,2.75,3,3.25,3.5,3.75,4}))))</f>
        <v/>
      </c>
      <c r="W152" s="3" t="str">
        <f>IF(COUNT($A152)=0,"",IF($A152&lt;&gt;DRAFT!$B154,"ERR",IF(DRAFT!BT154="3E","3E",IF(COUNT(DRAFT!BP154,DRAFT!BT154)&gt;0,DRAFT!BU154,""))))</f>
        <v/>
      </c>
      <c r="X152" s="3" t="str">
        <f>IF(COUNT($A152)=0,"",IF(W152="3E","3E",IF(W152="","I",LOOKUP(W152/Y$2,{0,0.4,0.45,0.5,0.55,0.6,0.65,0.7,0.75,0.8,1},{"F","D","C","C+","B-","B","B+","A-","A","A+"}))))</f>
        <v/>
      </c>
      <c r="Y152" s="2" t="str">
        <f>IF(COUNT($A152)=0,"",IF(W152="","--",IF(W152="3E","3E",LOOKUP(W152/Y$2,{0,0.4,0.45,0.5,0.55,0.6,0.65,0.7,0.75,0.8,1},{0,2,2.25,2.5,2.75,3,3.25,3.5,3.75,4}))))</f>
        <v/>
      </c>
      <c r="Z152" s="3" t="str">
        <f>IF(COUNT($A152)=0,"",IF($A152&lt;&gt;DRAFT!$B154,"ERR",IF(DRAFT!CC154="3E","3E",IF(COUNT(DRAFT!BY154,DRAFT!CC154)&gt;0,DRAFT!CD154,""))))</f>
        <v/>
      </c>
      <c r="AA152" s="3" t="str">
        <f>IF(COUNT($A152)=0,"",IF(Z152="3E","3E",IF(Z152="","I",LOOKUP(Z152/AB$2,{0,0.4,0.45,0.5,0.55,0.6,0.65,0.7,0.75,0.8,1},{"F","D","C","C+","B-","B","B+","A-","A","A+"}))))</f>
        <v/>
      </c>
      <c r="AB152" s="2" t="str">
        <f>IF(COUNT($A152)=0,"",IF(Z152="","--",IF(Z152="3E","3E",LOOKUP(Z152/AB$2,{0,0.4,0.45,0.5,0.55,0.6,0.65,0.7,0.75,0.8,1},{0,2,2.25,2.5,2.75,3,3.25,3.5,3.75,4}))))</f>
        <v/>
      </c>
      <c r="AC152" s="3" t="str">
        <f>IF(COUNT($A152)=0,"",IF($A152&lt;&gt;DRAFT!$B154,"ERR",IF(DRAFT!CF154&gt;0,DRAFT!CF154,"")))</f>
        <v/>
      </c>
      <c r="AD152" s="3" t="str">
        <f>IF(COUNT($A152)=0,"",IF(AC152="3E","3E",IF(AC152="","I",LOOKUP(AC152/AE$2,{0,0.4,0.45,0.5,0.55,0.6,0.65,0.7,0.75,0.8,1},{"F","D","C","C+","B-","B","B+","A-","A","A+"}))))</f>
        <v/>
      </c>
      <c r="AE152" s="2" t="str">
        <f>IF(COUNT($A152)=0,"",IF(AC152="","--",IF(AC152="3E","3E",LOOKUP(AC152/AE$2,{0,0.4,0.45,0.5,0.55,0.6,0.65,0.7,0.75,0.8,1},{0,2,2.25,2.5,2.75,3,3.25,3.5,3.75,4}))))</f>
        <v/>
      </c>
      <c r="AF152" s="3" t="str">
        <f>IF($A152&lt;&gt;DRAFT!$B154,"ERR",IF(OR(COUNT($A152)=0,COUNT(DRAFT!CI154:CK154,DRAFT!CM154:CO154)=0),"",CEILING(SUM(DRAFT!CL154,DRAFT!CP154),1)))</f>
        <v/>
      </c>
      <c r="AG152" s="3" t="str">
        <f>IF(COUNT($A152)=0,"",IF(AF152="3E","3E",IF(AF152="","I",LOOKUP(AF152/AH$2,{0,0.4,0.45,0.5,0.55,0.6,0.65,0.7,0.75,0.8,1},{"F","D","C","C+","B-","B","B+","A-","A","A+"}))))</f>
        <v/>
      </c>
      <c r="AH152" s="2" t="str">
        <f>IF(COUNT($A152)=0,"",IF(AF152="","--",IF(AF152="3E","3E",LOOKUP(AF152/AH$2,{0,0.4,0.45,0.5,0.55,0.6,0.65,0.7,0.75,0.8,1},{0,2,2.25,2.5,2.75,3,3.25,3.5,3.75,4}))))</f>
        <v/>
      </c>
      <c r="AI152" s="11" t="str">
        <f>IF(OR(COUNT($A152)=0,COUNT(B152:AH152)=0),"",IF(COUNTIF(B152:AH152,"3E")&gt;0,"3E",IF(DRAFT!$A154="R",TRUNC(SUMPRODUCT(RGP,RCP)/TCP,3),TRUNC((SUMPRODUCT(--(IMDGP&gt;0)*IMDGP,IMCP)+CEILING(DRAFT!$CQ154*42,0.25))/TCP,3))))</f>
        <v/>
      </c>
      <c r="AJ152" s="3" t="str">
        <f>IF(OR(COUNT($A152)=0,COUNT(B152:AH152)=0),"",IF(COUNTIF(B152:AH152,"3E")&gt;0,"3E",IF(DRAFT!$A154="R",SUMPRODUCT(--(RGP&gt;=2),RCP),SUMPRODUCT(--(IMDGP&gt;0),--(IMGP=0),IMCP)+DRAFT!$CR154)))</f>
        <v/>
      </c>
      <c r="AK152" s="3" t="str">
        <f>IF(OR(COUNT($A152)=0,COUNT(B152:AH152)=0),"",IF(COUNTIF(B152:AJ152,"3E")&gt;0,"3E",IF(AND(DRAFT!$A154="IM",OR($AI152&gt;DRAFT!$CQ154,$AJ152&gt;DRAFT!$CR154)),"IMPROVED",IF(AND(DRAFT!$A154="IM",$AI152&lt;=DRAFT!$CQ154,$AJ152&lt;=DRAFT!$CR154),"NOT IMPROVED",IF(AND(AH152&gt;=2,AI152&gt;=2,AJ152&gt;=30),"PASS","FAIL")))))</f>
        <v/>
      </c>
      <c r="AL152" s="3" t="str">
        <f t="shared" si="4"/>
        <v/>
      </c>
      <c r="AM152" s="3" t="str">
        <f t="shared" si="5"/>
        <v/>
      </c>
    </row>
    <row r="153" spans="1:39" ht="18.95" customHeight="1" x14ac:dyDescent="0.25">
      <c r="A153" s="4" t="str">
        <f>IF(DRAFT!$B155="","",DRAFT!$B155)</f>
        <v/>
      </c>
      <c r="B153" s="3" t="str">
        <f>IF(COUNT($A153)=0,"",IF($A153&lt;&gt;DRAFT!$B155,"ERR",IF(DRAFT!I155="3E","3E",IF(COUNT(DRAFT!E155,DRAFT!I155)&gt;0,DRAFT!J155,""))))</f>
        <v/>
      </c>
      <c r="C153" s="3" t="str">
        <f>IF(COUNT($A153)=0,"",IF(B153="3E","3E",IF(B153="","I",LOOKUP(B153/D$2,{0,0.4,0.45,0.5,0.55,0.6,0.65,0.7,0.75,0.8,1},{"F","D","C","C+","B-","B","B+","A-","A","A+"}))))</f>
        <v/>
      </c>
      <c r="D153" s="2" t="str">
        <f>IF(COUNT($A153)=0,"",IF(B153="","--",IF(B153="3E","3E",LOOKUP(B153/D$2,{0,0.4,0.45,0.5,0.55,0.6,0.65,0.7,0.75,0.8,1},{0,2,2.25,2.5,2.75,3,3.25,3.5,3.75,4}))))</f>
        <v/>
      </c>
      <c r="E153" s="3" t="str">
        <f>IF(COUNT($A153)=0,"",IF($A153&lt;&gt;DRAFT!$B155,"ERR",IF(DRAFT!R155="3E","3E",IF(COUNT(DRAFT!N155,DRAFT!R155)&gt;0,DRAFT!S155,""))))</f>
        <v/>
      </c>
      <c r="F153" s="3" t="str">
        <f>IF(COUNT($A153)=0,"",IF(E153="3E","3E",IF(E153="","I",LOOKUP(E153/G$2,{0,0.4,0.45,0.5,0.55,0.6,0.65,0.7,0.75,0.8,1},{"F","D","C","C+","B-","B","B+","A-","A","A+"}))))</f>
        <v/>
      </c>
      <c r="G153" s="2" t="str">
        <f>IF(COUNT($A153)=0,"",IF(E153="","--",IF(E153="3E","3E",LOOKUP(E153/G$2,{0,0.4,0.45,0.5,0.55,0.6,0.65,0.7,0.75,0.8,1},{0,2,2.25,2.5,2.75,3,3.25,3.5,3.75,4}))))</f>
        <v/>
      </c>
      <c r="H153" s="3" t="str">
        <f>IF(COUNT($A153)=0,"",IF($A153&lt;&gt;DRAFT!$B155,"ERR",IF(DRAFT!AA155="3E","3E",IF(COUNT(DRAFT!W155,DRAFT!AA155)&gt;0,DRAFT!AB155,""))))</f>
        <v/>
      </c>
      <c r="I153" s="3" t="str">
        <f>IF(COUNT($A153)=0,"",IF(H153="3E","3E",IF(H153="","I",LOOKUP(H153/J$2,{0,0.4,0.45,0.5,0.55,0.6,0.65,0.7,0.75,0.8,1},{"F","D","C","C+","B-","B","B+","A-","A","A+"}))))</f>
        <v/>
      </c>
      <c r="J153" s="2" t="str">
        <f>IF(COUNT($A153)=0,"",IF(H153="","--",IF(H153="3E","3E",LOOKUP(H153/J$2,{0,0.4,0.45,0.5,0.55,0.6,0.65,0.7,0.75,0.8,1},{0,2,2.25,2.5,2.75,3,3.25,3.5,3.75,4}))))</f>
        <v/>
      </c>
      <c r="K153" s="3" t="str">
        <f>IF(COUNT($A153)=0,"",IF($A153&lt;&gt;DRAFT!$B155,"ERR",IF(DRAFT!AJ155="3E","3E",IF(COUNT(DRAFT!AF155,DRAFT!AJ155)&gt;0,DRAFT!AK155,""))))</f>
        <v/>
      </c>
      <c r="L153" s="3" t="str">
        <f>IF(COUNT($A153)=0,"",IF(K153="3E","3E",IF(K153="","I",LOOKUP(K153/M$2,{0,0.4,0.45,0.5,0.55,0.6,0.65,0.7,0.75,0.8,1},{"F","D","C","C+","B-","B","B+","A-","A","A+"}))))</f>
        <v/>
      </c>
      <c r="M153" s="2" t="str">
        <f>IF(COUNT($A153)=0,"",IF(K153="","--",IF(K153="3E","3E",LOOKUP(K153/M$2,{0,0.4,0.45,0.5,0.55,0.6,0.65,0.7,0.75,0.8,1},{0,2,2.25,2.5,2.75,3,3.25,3.5,3.75,4}))))</f>
        <v/>
      </c>
      <c r="N153" s="3" t="str">
        <f>IF(COUNT($A153)=0,"",IF($A153&lt;&gt;DRAFT!$B155,"ERR",IF(DRAFT!AS155="3E","3E",IF(COUNT(DRAFT!AO155,DRAFT!AS155)&gt;0,DRAFT!AT155,""))))</f>
        <v/>
      </c>
      <c r="O153" s="3" t="str">
        <f>IF(COUNT($A153)=0,"",IF(N153="3E","3E",IF(N153="","I",LOOKUP(N153/P$2,{0,0.4,0.45,0.5,0.55,0.6,0.65,0.7,0.75,0.8,1},{"F","D","C","C+","B-","B","B+","A-","A","A+"}))))</f>
        <v/>
      </c>
      <c r="P153" s="2" t="str">
        <f>IF(COUNT($A153)=0,"",IF(N153="","--",IF(N153="3E","3E",LOOKUP(N153/P$2,{0,0.4,0.45,0.5,0.55,0.6,0.65,0.7,0.75,0.8,1},{0,2,2.25,2.5,2.75,3,3.25,3.5,3.75,4}))))</f>
        <v/>
      </c>
      <c r="Q153" s="3" t="str">
        <f>IF(COUNT($A153)=0,"",IF($A153&lt;&gt;DRAFT!$B155,"ERR",IF(DRAFT!BB155="3E","3E",IF(COUNT(DRAFT!AX155,DRAFT!BB155)&gt;0,DRAFT!BC155,""))))</f>
        <v/>
      </c>
      <c r="R153" s="3" t="str">
        <f>IF(COUNT($A153)=0,"",IF(Q153="3E","3E",IF(Q153="","I",LOOKUP(Q153/S$2,{0,0.4,0.45,0.5,0.55,0.6,0.65,0.7,0.75,0.8,1},{"F","D","C","C+","B-","B","B+","A-","A","A+"}))))</f>
        <v/>
      </c>
      <c r="S153" s="2" t="str">
        <f>IF(COUNT($A153)=0,"",IF(Q153="","--",IF(Q153="3E","3E",LOOKUP(Q153/S$2,{0,0.4,0.45,0.5,0.55,0.6,0.65,0.7,0.75,0.8,1},{0,2,2.25,2.5,2.75,3,3.25,3.5,3.75,4}))))</f>
        <v/>
      </c>
      <c r="T153" s="3" t="str">
        <f>IF(COUNT($A153)=0,"",IF($A153&lt;&gt;DRAFT!$B155,"ERR",IF(DRAFT!BK155="3E","3E",IF(COUNT(DRAFT!BG155,DRAFT!BK155)&gt;0,DRAFT!BL155,""))))</f>
        <v/>
      </c>
      <c r="U153" s="3" t="str">
        <f>IF(COUNT($A153)=0,"",IF(T153="3E","3E",IF(T153="","I",LOOKUP(T153/V$2,{0,0.4,0.45,0.5,0.55,0.6,0.65,0.7,0.75,0.8,1},{"F","D","C","C+","B-","B","B+","A-","A","A+"}))))</f>
        <v/>
      </c>
      <c r="V153" s="2" t="str">
        <f>IF(COUNT($A153)=0,"",IF(T153="","--",IF(T153="3E","3E",LOOKUP(T153/V$2,{0,0.4,0.45,0.5,0.55,0.6,0.65,0.7,0.75,0.8,1},{0,2,2.25,2.5,2.75,3,3.25,3.5,3.75,4}))))</f>
        <v/>
      </c>
      <c r="W153" s="3" t="str">
        <f>IF(COUNT($A153)=0,"",IF($A153&lt;&gt;DRAFT!$B155,"ERR",IF(DRAFT!BT155="3E","3E",IF(COUNT(DRAFT!BP155,DRAFT!BT155)&gt;0,DRAFT!BU155,""))))</f>
        <v/>
      </c>
      <c r="X153" s="3" t="str">
        <f>IF(COUNT($A153)=0,"",IF(W153="3E","3E",IF(W153="","I",LOOKUP(W153/Y$2,{0,0.4,0.45,0.5,0.55,0.6,0.65,0.7,0.75,0.8,1},{"F","D","C","C+","B-","B","B+","A-","A","A+"}))))</f>
        <v/>
      </c>
      <c r="Y153" s="2" t="str">
        <f>IF(COUNT($A153)=0,"",IF(W153="","--",IF(W153="3E","3E",LOOKUP(W153/Y$2,{0,0.4,0.45,0.5,0.55,0.6,0.65,0.7,0.75,0.8,1},{0,2,2.25,2.5,2.75,3,3.25,3.5,3.75,4}))))</f>
        <v/>
      </c>
      <c r="Z153" s="3" t="str">
        <f>IF(COUNT($A153)=0,"",IF($A153&lt;&gt;DRAFT!$B155,"ERR",IF(DRAFT!CC155="3E","3E",IF(COUNT(DRAFT!BY155,DRAFT!CC155)&gt;0,DRAFT!CD155,""))))</f>
        <v/>
      </c>
      <c r="AA153" s="3" t="str">
        <f>IF(COUNT($A153)=0,"",IF(Z153="3E","3E",IF(Z153="","I",LOOKUP(Z153/AB$2,{0,0.4,0.45,0.5,0.55,0.6,0.65,0.7,0.75,0.8,1},{"F","D","C","C+","B-","B","B+","A-","A","A+"}))))</f>
        <v/>
      </c>
      <c r="AB153" s="2" t="str">
        <f>IF(COUNT($A153)=0,"",IF(Z153="","--",IF(Z153="3E","3E",LOOKUP(Z153/AB$2,{0,0.4,0.45,0.5,0.55,0.6,0.65,0.7,0.75,0.8,1},{0,2,2.25,2.5,2.75,3,3.25,3.5,3.75,4}))))</f>
        <v/>
      </c>
      <c r="AC153" s="3" t="str">
        <f>IF(COUNT($A153)=0,"",IF($A153&lt;&gt;DRAFT!$B155,"ERR",IF(DRAFT!CF155&gt;0,DRAFT!CF155,"")))</f>
        <v/>
      </c>
      <c r="AD153" s="3" t="str">
        <f>IF(COUNT($A153)=0,"",IF(AC153="3E","3E",IF(AC153="","I",LOOKUP(AC153/AE$2,{0,0.4,0.45,0.5,0.55,0.6,0.65,0.7,0.75,0.8,1},{"F","D","C","C+","B-","B","B+","A-","A","A+"}))))</f>
        <v/>
      </c>
      <c r="AE153" s="2" t="str">
        <f>IF(COUNT($A153)=0,"",IF(AC153="","--",IF(AC153="3E","3E",LOOKUP(AC153/AE$2,{0,0.4,0.45,0.5,0.55,0.6,0.65,0.7,0.75,0.8,1},{0,2,2.25,2.5,2.75,3,3.25,3.5,3.75,4}))))</f>
        <v/>
      </c>
      <c r="AF153" s="3" t="str">
        <f>IF($A153&lt;&gt;DRAFT!$B155,"ERR",IF(OR(COUNT($A153)=0,COUNT(DRAFT!CI155:CK155,DRAFT!CM155:CO155)=0),"",CEILING(SUM(DRAFT!CL155,DRAFT!CP155),1)))</f>
        <v/>
      </c>
      <c r="AG153" s="3" t="str">
        <f>IF(COUNT($A153)=0,"",IF(AF153="3E","3E",IF(AF153="","I",LOOKUP(AF153/AH$2,{0,0.4,0.45,0.5,0.55,0.6,0.65,0.7,0.75,0.8,1},{"F","D","C","C+","B-","B","B+","A-","A","A+"}))))</f>
        <v/>
      </c>
      <c r="AH153" s="2" t="str">
        <f>IF(COUNT($A153)=0,"",IF(AF153="","--",IF(AF153="3E","3E",LOOKUP(AF153/AH$2,{0,0.4,0.45,0.5,0.55,0.6,0.65,0.7,0.75,0.8,1},{0,2,2.25,2.5,2.75,3,3.25,3.5,3.75,4}))))</f>
        <v/>
      </c>
      <c r="AI153" s="11" t="str">
        <f>IF(OR(COUNT($A153)=0,COUNT(B153:AH153)=0),"",IF(COUNTIF(B153:AH153,"3E")&gt;0,"3E",IF(DRAFT!$A155="R",TRUNC(SUMPRODUCT(RGP,RCP)/TCP,3),TRUNC((SUMPRODUCT(--(IMDGP&gt;0)*IMDGP,IMCP)+CEILING(DRAFT!$CQ155*42,0.25))/TCP,3))))</f>
        <v/>
      </c>
      <c r="AJ153" s="3" t="str">
        <f>IF(OR(COUNT($A153)=0,COUNT(B153:AH153)=0),"",IF(COUNTIF(B153:AH153,"3E")&gt;0,"3E",IF(DRAFT!$A155="R",SUMPRODUCT(--(RGP&gt;=2),RCP),SUMPRODUCT(--(IMDGP&gt;0),--(IMGP=0),IMCP)+DRAFT!$CR155)))</f>
        <v/>
      </c>
      <c r="AK153" s="3" t="str">
        <f>IF(OR(COUNT($A153)=0,COUNT(B153:AH153)=0),"",IF(COUNTIF(B153:AJ153,"3E")&gt;0,"3E",IF(AND(DRAFT!$A155="IM",OR($AI153&gt;DRAFT!$CQ155,$AJ153&gt;DRAFT!$CR155)),"IMPROVED",IF(AND(DRAFT!$A155="IM",$AI153&lt;=DRAFT!$CQ155,$AJ153&lt;=DRAFT!$CR155),"NOT IMPROVED",IF(AND(AH153&gt;=2,AI153&gt;=2,AJ153&gt;=30),"PASS","FAIL")))))</f>
        <v/>
      </c>
      <c r="AL153" s="3" t="str">
        <f t="shared" si="4"/>
        <v/>
      </c>
      <c r="AM153" s="3" t="str">
        <f t="shared" si="5"/>
        <v/>
      </c>
    </row>
    <row r="154" spans="1:39" ht="18.95" customHeight="1" x14ac:dyDescent="0.25">
      <c r="A154" s="4" t="str">
        <f>IF(DRAFT!$B156="","",DRAFT!$B156)</f>
        <v/>
      </c>
      <c r="B154" s="3" t="str">
        <f>IF(COUNT($A154)=0,"",IF($A154&lt;&gt;DRAFT!$B156,"ERR",IF(DRAFT!I156="3E","3E",IF(COUNT(DRAFT!E156,DRAFT!I156)&gt;0,DRAFT!J156,""))))</f>
        <v/>
      </c>
      <c r="C154" s="3" t="str">
        <f>IF(COUNT($A154)=0,"",IF(B154="3E","3E",IF(B154="","I",LOOKUP(B154/D$2,{0,0.4,0.45,0.5,0.55,0.6,0.65,0.7,0.75,0.8,1},{"F","D","C","C+","B-","B","B+","A-","A","A+"}))))</f>
        <v/>
      </c>
      <c r="D154" s="2" t="str">
        <f>IF(COUNT($A154)=0,"",IF(B154="","--",IF(B154="3E","3E",LOOKUP(B154/D$2,{0,0.4,0.45,0.5,0.55,0.6,0.65,0.7,0.75,0.8,1},{0,2,2.25,2.5,2.75,3,3.25,3.5,3.75,4}))))</f>
        <v/>
      </c>
      <c r="E154" s="3" t="str">
        <f>IF(COUNT($A154)=0,"",IF($A154&lt;&gt;DRAFT!$B156,"ERR",IF(DRAFT!R156="3E","3E",IF(COUNT(DRAFT!N156,DRAFT!R156)&gt;0,DRAFT!S156,""))))</f>
        <v/>
      </c>
      <c r="F154" s="3" t="str">
        <f>IF(COUNT($A154)=0,"",IF(E154="3E","3E",IF(E154="","I",LOOKUP(E154/G$2,{0,0.4,0.45,0.5,0.55,0.6,0.65,0.7,0.75,0.8,1},{"F","D","C","C+","B-","B","B+","A-","A","A+"}))))</f>
        <v/>
      </c>
      <c r="G154" s="2" t="str">
        <f>IF(COUNT($A154)=0,"",IF(E154="","--",IF(E154="3E","3E",LOOKUP(E154/G$2,{0,0.4,0.45,0.5,0.55,0.6,0.65,0.7,0.75,0.8,1},{0,2,2.25,2.5,2.75,3,3.25,3.5,3.75,4}))))</f>
        <v/>
      </c>
      <c r="H154" s="3" t="str">
        <f>IF(COUNT($A154)=0,"",IF($A154&lt;&gt;DRAFT!$B156,"ERR",IF(DRAFT!AA156="3E","3E",IF(COUNT(DRAFT!W156,DRAFT!AA156)&gt;0,DRAFT!AB156,""))))</f>
        <v/>
      </c>
      <c r="I154" s="3" t="str">
        <f>IF(COUNT($A154)=0,"",IF(H154="3E","3E",IF(H154="","I",LOOKUP(H154/J$2,{0,0.4,0.45,0.5,0.55,0.6,0.65,0.7,0.75,0.8,1},{"F","D","C","C+","B-","B","B+","A-","A","A+"}))))</f>
        <v/>
      </c>
      <c r="J154" s="2" t="str">
        <f>IF(COUNT($A154)=0,"",IF(H154="","--",IF(H154="3E","3E",LOOKUP(H154/J$2,{0,0.4,0.45,0.5,0.55,0.6,0.65,0.7,0.75,0.8,1},{0,2,2.25,2.5,2.75,3,3.25,3.5,3.75,4}))))</f>
        <v/>
      </c>
      <c r="K154" s="3" t="str">
        <f>IF(COUNT($A154)=0,"",IF($A154&lt;&gt;DRAFT!$B156,"ERR",IF(DRAFT!AJ156="3E","3E",IF(COUNT(DRAFT!AF156,DRAFT!AJ156)&gt;0,DRAFT!AK156,""))))</f>
        <v/>
      </c>
      <c r="L154" s="3" t="str">
        <f>IF(COUNT($A154)=0,"",IF(K154="3E","3E",IF(K154="","I",LOOKUP(K154/M$2,{0,0.4,0.45,0.5,0.55,0.6,0.65,0.7,0.75,0.8,1},{"F","D","C","C+","B-","B","B+","A-","A","A+"}))))</f>
        <v/>
      </c>
      <c r="M154" s="2" t="str">
        <f>IF(COUNT($A154)=0,"",IF(K154="","--",IF(K154="3E","3E",LOOKUP(K154/M$2,{0,0.4,0.45,0.5,0.55,0.6,0.65,0.7,0.75,0.8,1},{0,2,2.25,2.5,2.75,3,3.25,3.5,3.75,4}))))</f>
        <v/>
      </c>
      <c r="N154" s="3" t="str">
        <f>IF(COUNT($A154)=0,"",IF($A154&lt;&gt;DRAFT!$B156,"ERR",IF(DRAFT!AS156="3E","3E",IF(COUNT(DRAFT!AO156,DRAFT!AS156)&gt;0,DRAFT!AT156,""))))</f>
        <v/>
      </c>
      <c r="O154" s="3" t="str">
        <f>IF(COUNT($A154)=0,"",IF(N154="3E","3E",IF(N154="","I",LOOKUP(N154/P$2,{0,0.4,0.45,0.5,0.55,0.6,0.65,0.7,0.75,0.8,1},{"F","D","C","C+","B-","B","B+","A-","A","A+"}))))</f>
        <v/>
      </c>
      <c r="P154" s="2" t="str">
        <f>IF(COUNT($A154)=0,"",IF(N154="","--",IF(N154="3E","3E",LOOKUP(N154/P$2,{0,0.4,0.45,0.5,0.55,0.6,0.65,0.7,0.75,0.8,1},{0,2,2.25,2.5,2.75,3,3.25,3.5,3.75,4}))))</f>
        <v/>
      </c>
      <c r="Q154" s="3" t="str">
        <f>IF(COUNT($A154)=0,"",IF($A154&lt;&gt;DRAFT!$B156,"ERR",IF(DRAFT!BB156="3E","3E",IF(COUNT(DRAFT!AX156,DRAFT!BB156)&gt;0,DRAFT!BC156,""))))</f>
        <v/>
      </c>
      <c r="R154" s="3" t="str">
        <f>IF(COUNT($A154)=0,"",IF(Q154="3E","3E",IF(Q154="","I",LOOKUP(Q154/S$2,{0,0.4,0.45,0.5,0.55,0.6,0.65,0.7,0.75,0.8,1},{"F","D","C","C+","B-","B","B+","A-","A","A+"}))))</f>
        <v/>
      </c>
      <c r="S154" s="2" t="str">
        <f>IF(COUNT($A154)=0,"",IF(Q154="","--",IF(Q154="3E","3E",LOOKUP(Q154/S$2,{0,0.4,0.45,0.5,0.55,0.6,0.65,0.7,0.75,0.8,1},{0,2,2.25,2.5,2.75,3,3.25,3.5,3.75,4}))))</f>
        <v/>
      </c>
      <c r="T154" s="3" t="str">
        <f>IF(COUNT($A154)=0,"",IF($A154&lt;&gt;DRAFT!$B156,"ERR",IF(DRAFT!BK156="3E","3E",IF(COUNT(DRAFT!BG156,DRAFT!BK156)&gt;0,DRAFT!BL156,""))))</f>
        <v/>
      </c>
      <c r="U154" s="3" t="str">
        <f>IF(COUNT($A154)=0,"",IF(T154="3E","3E",IF(T154="","I",LOOKUP(T154/V$2,{0,0.4,0.45,0.5,0.55,0.6,0.65,0.7,0.75,0.8,1},{"F","D","C","C+","B-","B","B+","A-","A","A+"}))))</f>
        <v/>
      </c>
      <c r="V154" s="2" t="str">
        <f>IF(COUNT($A154)=0,"",IF(T154="","--",IF(T154="3E","3E",LOOKUP(T154/V$2,{0,0.4,0.45,0.5,0.55,0.6,0.65,0.7,0.75,0.8,1},{0,2,2.25,2.5,2.75,3,3.25,3.5,3.75,4}))))</f>
        <v/>
      </c>
      <c r="W154" s="3" t="str">
        <f>IF(COUNT($A154)=0,"",IF($A154&lt;&gt;DRAFT!$B156,"ERR",IF(DRAFT!BT156="3E","3E",IF(COUNT(DRAFT!BP156,DRAFT!BT156)&gt;0,DRAFT!BU156,""))))</f>
        <v/>
      </c>
      <c r="X154" s="3" t="str">
        <f>IF(COUNT($A154)=0,"",IF(W154="3E","3E",IF(W154="","I",LOOKUP(W154/Y$2,{0,0.4,0.45,0.5,0.55,0.6,0.65,0.7,0.75,0.8,1},{"F","D","C","C+","B-","B","B+","A-","A","A+"}))))</f>
        <v/>
      </c>
      <c r="Y154" s="2" t="str">
        <f>IF(COUNT($A154)=0,"",IF(W154="","--",IF(W154="3E","3E",LOOKUP(W154/Y$2,{0,0.4,0.45,0.5,0.55,0.6,0.65,0.7,0.75,0.8,1},{0,2,2.25,2.5,2.75,3,3.25,3.5,3.75,4}))))</f>
        <v/>
      </c>
      <c r="Z154" s="3" t="str">
        <f>IF(COUNT($A154)=0,"",IF($A154&lt;&gt;DRAFT!$B156,"ERR",IF(DRAFT!CC156="3E","3E",IF(COUNT(DRAFT!BY156,DRAFT!CC156)&gt;0,DRAFT!CD156,""))))</f>
        <v/>
      </c>
      <c r="AA154" s="3" t="str">
        <f>IF(COUNT($A154)=0,"",IF(Z154="3E","3E",IF(Z154="","I",LOOKUP(Z154/AB$2,{0,0.4,0.45,0.5,0.55,0.6,0.65,0.7,0.75,0.8,1},{"F","D","C","C+","B-","B","B+","A-","A","A+"}))))</f>
        <v/>
      </c>
      <c r="AB154" s="2" t="str">
        <f>IF(COUNT($A154)=0,"",IF(Z154="","--",IF(Z154="3E","3E",LOOKUP(Z154/AB$2,{0,0.4,0.45,0.5,0.55,0.6,0.65,0.7,0.75,0.8,1},{0,2,2.25,2.5,2.75,3,3.25,3.5,3.75,4}))))</f>
        <v/>
      </c>
      <c r="AC154" s="3" t="str">
        <f>IF(COUNT($A154)=0,"",IF($A154&lt;&gt;DRAFT!$B156,"ERR",IF(DRAFT!CF156&gt;0,DRAFT!CF156,"")))</f>
        <v/>
      </c>
      <c r="AD154" s="3" t="str">
        <f>IF(COUNT($A154)=0,"",IF(AC154="3E","3E",IF(AC154="","I",LOOKUP(AC154/AE$2,{0,0.4,0.45,0.5,0.55,0.6,0.65,0.7,0.75,0.8,1},{"F","D","C","C+","B-","B","B+","A-","A","A+"}))))</f>
        <v/>
      </c>
      <c r="AE154" s="2" t="str">
        <f>IF(COUNT($A154)=0,"",IF(AC154="","--",IF(AC154="3E","3E",LOOKUP(AC154/AE$2,{0,0.4,0.45,0.5,0.55,0.6,0.65,0.7,0.75,0.8,1},{0,2,2.25,2.5,2.75,3,3.25,3.5,3.75,4}))))</f>
        <v/>
      </c>
      <c r="AF154" s="3" t="str">
        <f>IF($A154&lt;&gt;DRAFT!$B156,"ERR",IF(OR(COUNT($A154)=0,COUNT(DRAFT!CI156:CK156,DRAFT!CM156:CO156)=0),"",CEILING(SUM(DRAFT!CL156,DRAFT!CP156),1)))</f>
        <v/>
      </c>
      <c r="AG154" s="3" t="str">
        <f>IF(COUNT($A154)=0,"",IF(AF154="3E","3E",IF(AF154="","I",LOOKUP(AF154/AH$2,{0,0.4,0.45,0.5,0.55,0.6,0.65,0.7,0.75,0.8,1},{"F","D","C","C+","B-","B","B+","A-","A","A+"}))))</f>
        <v/>
      </c>
      <c r="AH154" s="2" t="str">
        <f>IF(COUNT($A154)=0,"",IF(AF154="","--",IF(AF154="3E","3E",LOOKUP(AF154/AH$2,{0,0.4,0.45,0.5,0.55,0.6,0.65,0.7,0.75,0.8,1},{0,2,2.25,2.5,2.75,3,3.25,3.5,3.75,4}))))</f>
        <v/>
      </c>
      <c r="AI154" s="11" t="str">
        <f>IF(OR(COUNT($A154)=0,COUNT(B154:AH154)=0),"",IF(COUNTIF(B154:AH154,"3E")&gt;0,"3E",IF(DRAFT!$A156="R",TRUNC(SUMPRODUCT(RGP,RCP)/TCP,3),TRUNC((SUMPRODUCT(--(IMDGP&gt;0)*IMDGP,IMCP)+CEILING(DRAFT!$CQ156*42,0.25))/TCP,3))))</f>
        <v/>
      </c>
      <c r="AJ154" s="3" t="str">
        <f>IF(OR(COUNT($A154)=0,COUNT(B154:AH154)=0),"",IF(COUNTIF(B154:AH154,"3E")&gt;0,"3E",IF(DRAFT!$A156="R",SUMPRODUCT(--(RGP&gt;=2),RCP),SUMPRODUCT(--(IMDGP&gt;0),--(IMGP=0),IMCP)+DRAFT!$CR156)))</f>
        <v/>
      </c>
      <c r="AK154" s="3" t="str">
        <f>IF(OR(COUNT($A154)=0,COUNT(B154:AH154)=0),"",IF(COUNTIF(B154:AJ154,"3E")&gt;0,"3E",IF(AND(DRAFT!$A156="IM",OR($AI154&gt;DRAFT!$CQ156,$AJ154&gt;DRAFT!$CR156)),"IMPROVED",IF(AND(DRAFT!$A156="IM",$AI154&lt;=DRAFT!$CQ156,$AJ154&lt;=DRAFT!$CR156),"NOT IMPROVED",IF(AND(AH154&gt;=2,AI154&gt;=2,AJ154&gt;=30),"PASS","FAIL")))))</f>
        <v/>
      </c>
      <c r="AL154" s="3" t="str">
        <f t="shared" si="4"/>
        <v/>
      </c>
      <c r="AM154" s="3" t="str">
        <f t="shared" si="5"/>
        <v/>
      </c>
    </row>
    <row r="155" spans="1:39" ht="18.95" customHeight="1" x14ac:dyDescent="0.25">
      <c r="A155" s="4" t="str">
        <f>IF(DRAFT!$B157="","",DRAFT!$B157)</f>
        <v/>
      </c>
      <c r="B155" s="3" t="str">
        <f>IF(COUNT($A155)=0,"",IF($A155&lt;&gt;DRAFT!$B157,"ERR",IF(DRAFT!I157="3E","3E",IF(COUNT(DRAFT!E157,DRAFT!I157)&gt;0,DRAFT!J157,""))))</f>
        <v/>
      </c>
      <c r="C155" s="3" t="str">
        <f>IF(COUNT($A155)=0,"",IF(B155="3E","3E",IF(B155="","I",LOOKUP(B155/D$2,{0,0.4,0.45,0.5,0.55,0.6,0.65,0.7,0.75,0.8,1},{"F","D","C","C+","B-","B","B+","A-","A","A+"}))))</f>
        <v/>
      </c>
      <c r="D155" s="2" t="str">
        <f>IF(COUNT($A155)=0,"",IF(B155="","--",IF(B155="3E","3E",LOOKUP(B155/D$2,{0,0.4,0.45,0.5,0.55,0.6,0.65,0.7,0.75,0.8,1},{0,2,2.25,2.5,2.75,3,3.25,3.5,3.75,4}))))</f>
        <v/>
      </c>
      <c r="E155" s="3" t="str">
        <f>IF(COUNT($A155)=0,"",IF($A155&lt;&gt;DRAFT!$B157,"ERR",IF(DRAFT!R157="3E","3E",IF(COUNT(DRAFT!N157,DRAFT!R157)&gt;0,DRAFT!S157,""))))</f>
        <v/>
      </c>
      <c r="F155" s="3" t="str">
        <f>IF(COUNT($A155)=0,"",IF(E155="3E","3E",IF(E155="","I",LOOKUP(E155/G$2,{0,0.4,0.45,0.5,0.55,0.6,0.65,0.7,0.75,0.8,1},{"F","D","C","C+","B-","B","B+","A-","A","A+"}))))</f>
        <v/>
      </c>
      <c r="G155" s="2" t="str">
        <f>IF(COUNT($A155)=0,"",IF(E155="","--",IF(E155="3E","3E",LOOKUP(E155/G$2,{0,0.4,0.45,0.5,0.55,0.6,0.65,0.7,0.75,0.8,1},{0,2,2.25,2.5,2.75,3,3.25,3.5,3.75,4}))))</f>
        <v/>
      </c>
      <c r="H155" s="3" t="str">
        <f>IF(COUNT($A155)=0,"",IF($A155&lt;&gt;DRAFT!$B157,"ERR",IF(DRAFT!AA157="3E","3E",IF(COUNT(DRAFT!W157,DRAFT!AA157)&gt;0,DRAFT!AB157,""))))</f>
        <v/>
      </c>
      <c r="I155" s="3" t="str">
        <f>IF(COUNT($A155)=0,"",IF(H155="3E","3E",IF(H155="","I",LOOKUP(H155/J$2,{0,0.4,0.45,0.5,0.55,0.6,0.65,0.7,0.75,0.8,1},{"F","D","C","C+","B-","B","B+","A-","A","A+"}))))</f>
        <v/>
      </c>
      <c r="J155" s="2" t="str">
        <f>IF(COUNT($A155)=0,"",IF(H155="","--",IF(H155="3E","3E",LOOKUP(H155/J$2,{0,0.4,0.45,0.5,0.55,0.6,0.65,0.7,0.75,0.8,1},{0,2,2.25,2.5,2.75,3,3.25,3.5,3.75,4}))))</f>
        <v/>
      </c>
      <c r="K155" s="3" t="str">
        <f>IF(COUNT($A155)=0,"",IF($A155&lt;&gt;DRAFT!$B157,"ERR",IF(DRAFT!AJ157="3E","3E",IF(COUNT(DRAFT!AF157,DRAFT!AJ157)&gt;0,DRAFT!AK157,""))))</f>
        <v/>
      </c>
      <c r="L155" s="3" t="str">
        <f>IF(COUNT($A155)=0,"",IF(K155="3E","3E",IF(K155="","I",LOOKUP(K155/M$2,{0,0.4,0.45,0.5,0.55,0.6,0.65,0.7,0.75,0.8,1},{"F","D","C","C+","B-","B","B+","A-","A","A+"}))))</f>
        <v/>
      </c>
      <c r="M155" s="2" t="str">
        <f>IF(COUNT($A155)=0,"",IF(K155="","--",IF(K155="3E","3E",LOOKUP(K155/M$2,{0,0.4,0.45,0.5,0.55,0.6,0.65,0.7,0.75,0.8,1},{0,2,2.25,2.5,2.75,3,3.25,3.5,3.75,4}))))</f>
        <v/>
      </c>
      <c r="N155" s="3" t="str">
        <f>IF(COUNT($A155)=0,"",IF($A155&lt;&gt;DRAFT!$B157,"ERR",IF(DRAFT!AS157="3E","3E",IF(COUNT(DRAFT!AO157,DRAFT!AS157)&gt;0,DRAFT!AT157,""))))</f>
        <v/>
      </c>
      <c r="O155" s="3" t="str">
        <f>IF(COUNT($A155)=0,"",IF(N155="3E","3E",IF(N155="","I",LOOKUP(N155/P$2,{0,0.4,0.45,0.5,0.55,0.6,0.65,0.7,0.75,0.8,1},{"F","D","C","C+","B-","B","B+","A-","A","A+"}))))</f>
        <v/>
      </c>
      <c r="P155" s="2" t="str">
        <f>IF(COUNT($A155)=0,"",IF(N155="","--",IF(N155="3E","3E",LOOKUP(N155/P$2,{0,0.4,0.45,0.5,0.55,0.6,0.65,0.7,0.75,0.8,1},{0,2,2.25,2.5,2.75,3,3.25,3.5,3.75,4}))))</f>
        <v/>
      </c>
      <c r="Q155" s="3" t="str">
        <f>IF(COUNT($A155)=0,"",IF($A155&lt;&gt;DRAFT!$B157,"ERR",IF(DRAFT!BB157="3E","3E",IF(COUNT(DRAFT!AX157,DRAFT!BB157)&gt;0,DRAFT!BC157,""))))</f>
        <v/>
      </c>
      <c r="R155" s="3" t="str">
        <f>IF(COUNT($A155)=0,"",IF(Q155="3E","3E",IF(Q155="","I",LOOKUP(Q155/S$2,{0,0.4,0.45,0.5,0.55,0.6,0.65,0.7,0.75,0.8,1},{"F","D","C","C+","B-","B","B+","A-","A","A+"}))))</f>
        <v/>
      </c>
      <c r="S155" s="2" t="str">
        <f>IF(COUNT($A155)=0,"",IF(Q155="","--",IF(Q155="3E","3E",LOOKUP(Q155/S$2,{0,0.4,0.45,0.5,0.55,0.6,0.65,0.7,0.75,0.8,1},{0,2,2.25,2.5,2.75,3,3.25,3.5,3.75,4}))))</f>
        <v/>
      </c>
      <c r="T155" s="3" t="str">
        <f>IF(COUNT($A155)=0,"",IF($A155&lt;&gt;DRAFT!$B157,"ERR",IF(DRAFT!BK157="3E","3E",IF(COUNT(DRAFT!BG157,DRAFT!BK157)&gt;0,DRAFT!BL157,""))))</f>
        <v/>
      </c>
      <c r="U155" s="3" t="str">
        <f>IF(COUNT($A155)=0,"",IF(T155="3E","3E",IF(T155="","I",LOOKUP(T155/V$2,{0,0.4,0.45,0.5,0.55,0.6,0.65,0.7,0.75,0.8,1},{"F","D","C","C+","B-","B","B+","A-","A","A+"}))))</f>
        <v/>
      </c>
      <c r="V155" s="2" t="str">
        <f>IF(COUNT($A155)=0,"",IF(T155="","--",IF(T155="3E","3E",LOOKUP(T155/V$2,{0,0.4,0.45,0.5,0.55,0.6,0.65,0.7,0.75,0.8,1},{0,2,2.25,2.5,2.75,3,3.25,3.5,3.75,4}))))</f>
        <v/>
      </c>
      <c r="W155" s="3" t="str">
        <f>IF(COUNT($A155)=0,"",IF($A155&lt;&gt;DRAFT!$B157,"ERR",IF(DRAFT!BT157="3E","3E",IF(COUNT(DRAFT!BP157,DRAFT!BT157)&gt;0,DRAFT!BU157,""))))</f>
        <v/>
      </c>
      <c r="X155" s="3" t="str">
        <f>IF(COUNT($A155)=0,"",IF(W155="3E","3E",IF(W155="","I",LOOKUP(W155/Y$2,{0,0.4,0.45,0.5,0.55,0.6,0.65,0.7,0.75,0.8,1},{"F","D","C","C+","B-","B","B+","A-","A","A+"}))))</f>
        <v/>
      </c>
      <c r="Y155" s="2" t="str">
        <f>IF(COUNT($A155)=0,"",IF(W155="","--",IF(W155="3E","3E",LOOKUP(W155/Y$2,{0,0.4,0.45,0.5,0.55,0.6,0.65,0.7,0.75,0.8,1},{0,2,2.25,2.5,2.75,3,3.25,3.5,3.75,4}))))</f>
        <v/>
      </c>
      <c r="Z155" s="3" t="str">
        <f>IF(COUNT($A155)=0,"",IF($A155&lt;&gt;DRAFT!$B157,"ERR",IF(DRAFT!CC157="3E","3E",IF(COUNT(DRAFT!BY157,DRAFT!CC157)&gt;0,DRAFT!CD157,""))))</f>
        <v/>
      </c>
      <c r="AA155" s="3" t="str">
        <f>IF(COUNT($A155)=0,"",IF(Z155="3E","3E",IF(Z155="","I",LOOKUP(Z155/AB$2,{0,0.4,0.45,0.5,0.55,0.6,0.65,0.7,0.75,0.8,1},{"F","D","C","C+","B-","B","B+","A-","A","A+"}))))</f>
        <v/>
      </c>
      <c r="AB155" s="2" t="str">
        <f>IF(COUNT($A155)=0,"",IF(Z155="","--",IF(Z155="3E","3E",LOOKUP(Z155/AB$2,{0,0.4,0.45,0.5,0.55,0.6,0.65,0.7,0.75,0.8,1},{0,2,2.25,2.5,2.75,3,3.25,3.5,3.75,4}))))</f>
        <v/>
      </c>
      <c r="AC155" s="3" t="str">
        <f>IF(COUNT($A155)=0,"",IF($A155&lt;&gt;DRAFT!$B157,"ERR",IF(DRAFT!CF157&gt;0,DRAFT!CF157,"")))</f>
        <v/>
      </c>
      <c r="AD155" s="3" t="str">
        <f>IF(COUNT($A155)=0,"",IF(AC155="3E","3E",IF(AC155="","I",LOOKUP(AC155/AE$2,{0,0.4,0.45,0.5,0.55,0.6,0.65,0.7,0.75,0.8,1},{"F","D","C","C+","B-","B","B+","A-","A","A+"}))))</f>
        <v/>
      </c>
      <c r="AE155" s="2" t="str">
        <f>IF(COUNT($A155)=0,"",IF(AC155="","--",IF(AC155="3E","3E",LOOKUP(AC155/AE$2,{0,0.4,0.45,0.5,0.55,0.6,0.65,0.7,0.75,0.8,1},{0,2,2.25,2.5,2.75,3,3.25,3.5,3.75,4}))))</f>
        <v/>
      </c>
      <c r="AF155" s="3" t="str">
        <f>IF($A155&lt;&gt;DRAFT!$B157,"ERR",IF(OR(COUNT($A155)=0,COUNT(DRAFT!CI157:CK157,DRAFT!CM157:CO157)=0),"",CEILING(SUM(DRAFT!CL157,DRAFT!CP157),1)))</f>
        <v/>
      </c>
      <c r="AG155" s="3" t="str">
        <f>IF(COUNT($A155)=0,"",IF(AF155="3E","3E",IF(AF155="","I",LOOKUP(AF155/AH$2,{0,0.4,0.45,0.5,0.55,0.6,0.65,0.7,0.75,0.8,1},{"F","D","C","C+","B-","B","B+","A-","A","A+"}))))</f>
        <v/>
      </c>
      <c r="AH155" s="2" t="str">
        <f>IF(COUNT($A155)=0,"",IF(AF155="","--",IF(AF155="3E","3E",LOOKUP(AF155/AH$2,{0,0.4,0.45,0.5,0.55,0.6,0.65,0.7,0.75,0.8,1},{0,2,2.25,2.5,2.75,3,3.25,3.5,3.75,4}))))</f>
        <v/>
      </c>
      <c r="AI155" s="11" t="str">
        <f>IF(OR(COUNT($A155)=0,COUNT(B155:AH155)=0),"",IF(COUNTIF(B155:AH155,"3E")&gt;0,"3E",IF(DRAFT!$A157="R",TRUNC(SUMPRODUCT(RGP,RCP)/TCP,3),TRUNC((SUMPRODUCT(--(IMDGP&gt;0)*IMDGP,IMCP)+CEILING(DRAFT!$CQ157*42,0.25))/TCP,3))))</f>
        <v/>
      </c>
      <c r="AJ155" s="3" t="str">
        <f>IF(OR(COUNT($A155)=0,COUNT(B155:AH155)=0),"",IF(COUNTIF(B155:AH155,"3E")&gt;0,"3E",IF(DRAFT!$A157="R",SUMPRODUCT(--(RGP&gt;=2),RCP),SUMPRODUCT(--(IMDGP&gt;0),--(IMGP=0),IMCP)+DRAFT!$CR157)))</f>
        <v/>
      </c>
      <c r="AK155" s="3" t="str">
        <f>IF(OR(COUNT($A155)=0,COUNT(B155:AH155)=0),"",IF(COUNTIF(B155:AJ155,"3E")&gt;0,"3E",IF(AND(DRAFT!$A157="IM",OR($AI155&gt;DRAFT!$CQ157,$AJ155&gt;DRAFT!$CR157)),"IMPROVED",IF(AND(DRAFT!$A157="IM",$AI155&lt;=DRAFT!$CQ157,$AJ155&lt;=DRAFT!$CR157),"NOT IMPROVED",IF(AND(AH155&gt;=2,AI155&gt;=2,AJ155&gt;=30),"PASS","FAIL")))))</f>
        <v/>
      </c>
      <c r="AL155" s="3" t="str">
        <f t="shared" si="4"/>
        <v/>
      </c>
      <c r="AM155" s="3" t="str">
        <f t="shared" si="5"/>
        <v/>
      </c>
    </row>
    <row r="156" spans="1:39" ht="18.95" customHeight="1" x14ac:dyDescent="0.25">
      <c r="A156" s="4" t="str">
        <f>IF(DRAFT!$B158="","",DRAFT!$B158)</f>
        <v/>
      </c>
      <c r="B156" s="3" t="str">
        <f>IF(COUNT($A156)=0,"",IF($A156&lt;&gt;DRAFT!$B158,"ERR",IF(DRAFT!I158="3E","3E",IF(COUNT(DRAFT!E158,DRAFT!I158)&gt;0,DRAFT!J158,""))))</f>
        <v/>
      </c>
      <c r="C156" s="3" t="str">
        <f>IF(COUNT($A156)=0,"",IF(B156="3E","3E",IF(B156="","I",LOOKUP(B156/D$2,{0,0.4,0.45,0.5,0.55,0.6,0.65,0.7,0.75,0.8,1},{"F","D","C","C+","B-","B","B+","A-","A","A+"}))))</f>
        <v/>
      </c>
      <c r="D156" s="2" t="str">
        <f>IF(COUNT($A156)=0,"",IF(B156="","--",IF(B156="3E","3E",LOOKUP(B156/D$2,{0,0.4,0.45,0.5,0.55,0.6,0.65,0.7,0.75,0.8,1},{0,2,2.25,2.5,2.75,3,3.25,3.5,3.75,4}))))</f>
        <v/>
      </c>
      <c r="E156" s="3" t="str">
        <f>IF(COUNT($A156)=0,"",IF($A156&lt;&gt;DRAFT!$B158,"ERR",IF(DRAFT!R158="3E","3E",IF(COUNT(DRAFT!N158,DRAFT!R158)&gt;0,DRAFT!S158,""))))</f>
        <v/>
      </c>
      <c r="F156" s="3" t="str">
        <f>IF(COUNT($A156)=0,"",IF(E156="3E","3E",IF(E156="","I",LOOKUP(E156/G$2,{0,0.4,0.45,0.5,0.55,0.6,0.65,0.7,0.75,0.8,1},{"F","D","C","C+","B-","B","B+","A-","A","A+"}))))</f>
        <v/>
      </c>
      <c r="G156" s="2" t="str">
        <f>IF(COUNT($A156)=0,"",IF(E156="","--",IF(E156="3E","3E",LOOKUP(E156/G$2,{0,0.4,0.45,0.5,0.55,0.6,0.65,0.7,0.75,0.8,1},{0,2,2.25,2.5,2.75,3,3.25,3.5,3.75,4}))))</f>
        <v/>
      </c>
      <c r="H156" s="3" t="str">
        <f>IF(COUNT($A156)=0,"",IF($A156&lt;&gt;DRAFT!$B158,"ERR",IF(DRAFT!AA158="3E","3E",IF(COUNT(DRAFT!W158,DRAFT!AA158)&gt;0,DRAFT!AB158,""))))</f>
        <v/>
      </c>
      <c r="I156" s="3" t="str">
        <f>IF(COUNT($A156)=0,"",IF(H156="3E","3E",IF(H156="","I",LOOKUP(H156/J$2,{0,0.4,0.45,0.5,0.55,0.6,0.65,0.7,0.75,0.8,1},{"F","D","C","C+","B-","B","B+","A-","A","A+"}))))</f>
        <v/>
      </c>
      <c r="J156" s="2" t="str">
        <f>IF(COUNT($A156)=0,"",IF(H156="","--",IF(H156="3E","3E",LOOKUP(H156/J$2,{0,0.4,0.45,0.5,0.55,0.6,0.65,0.7,0.75,0.8,1},{0,2,2.25,2.5,2.75,3,3.25,3.5,3.75,4}))))</f>
        <v/>
      </c>
      <c r="K156" s="3" t="str">
        <f>IF(COUNT($A156)=0,"",IF($A156&lt;&gt;DRAFT!$B158,"ERR",IF(DRAFT!AJ158="3E","3E",IF(COUNT(DRAFT!AF158,DRAFT!AJ158)&gt;0,DRAFT!AK158,""))))</f>
        <v/>
      </c>
      <c r="L156" s="3" t="str">
        <f>IF(COUNT($A156)=0,"",IF(K156="3E","3E",IF(K156="","I",LOOKUP(K156/M$2,{0,0.4,0.45,0.5,0.55,0.6,0.65,0.7,0.75,0.8,1},{"F","D","C","C+","B-","B","B+","A-","A","A+"}))))</f>
        <v/>
      </c>
      <c r="M156" s="2" t="str">
        <f>IF(COUNT($A156)=0,"",IF(K156="","--",IF(K156="3E","3E",LOOKUP(K156/M$2,{0,0.4,0.45,0.5,0.55,0.6,0.65,0.7,0.75,0.8,1},{0,2,2.25,2.5,2.75,3,3.25,3.5,3.75,4}))))</f>
        <v/>
      </c>
      <c r="N156" s="3" t="str">
        <f>IF(COUNT($A156)=0,"",IF($A156&lt;&gt;DRAFT!$B158,"ERR",IF(DRAFT!AS158="3E","3E",IF(COUNT(DRAFT!AO158,DRAFT!AS158)&gt;0,DRAFT!AT158,""))))</f>
        <v/>
      </c>
      <c r="O156" s="3" t="str">
        <f>IF(COUNT($A156)=0,"",IF(N156="3E","3E",IF(N156="","I",LOOKUP(N156/P$2,{0,0.4,0.45,0.5,0.55,0.6,0.65,0.7,0.75,0.8,1},{"F","D","C","C+","B-","B","B+","A-","A","A+"}))))</f>
        <v/>
      </c>
      <c r="P156" s="2" t="str">
        <f>IF(COUNT($A156)=0,"",IF(N156="","--",IF(N156="3E","3E",LOOKUP(N156/P$2,{0,0.4,0.45,0.5,0.55,0.6,0.65,0.7,0.75,0.8,1},{0,2,2.25,2.5,2.75,3,3.25,3.5,3.75,4}))))</f>
        <v/>
      </c>
      <c r="Q156" s="3" t="str">
        <f>IF(COUNT($A156)=0,"",IF($A156&lt;&gt;DRAFT!$B158,"ERR",IF(DRAFT!BB158="3E","3E",IF(COUNT(DRAFT!AX158,DRAFT!BB158)&gt;0,DRAFT!BC158,""))))</f>
        <v/>
      </c>
      <c r="R156" s="3" t="str">
        <f>IF(COUNT($A156)=0,"",IF(Q156="3E","3E",IF(Q156="","I",LOOKUP(Q156/S$2,{0,0.4,0.45,0.5,0.55,0.6,0.65,0.7,0.75,0.8,1},{"F","D","C","C+","B-","B","B+","A-","A","A+"}))))</f>
        <v/>
      </c>
      <c r="S156" s="2" t="str">
        <f>IF(COUNT($A156)=0,"",IF(Q156="","--",IF(Q156="3E","3E",LOOKUP(Q156/S$2,{0,0.4,0.45,0.5,0.55,0.6,0.65,0.7,0.75,0.8,1},{0,2,2.25,2.5,2.75,3,3.25,3.5,3.75,4}))))</f>
        <v/>
      </c>
      <c r="T156" s="3" t="str">
        <f>IF(COUNT($A156)=0,"",IF($A156&lt;&gt;DRAFT!$B158,"ERR",IF(DRAFT!BK158="3E","3E",IF(COUNT(DRAFT!BG158,DRAFT!BK158)&gt;0,DRAFT!BL158,""))))</f>
        <v/>
      </c>
      <c r="U156" s="3" t="str">
        <f>IF(COUNT($A156)=0,"",IF(T156="3E","3E",IF(T156="","I",LOOKUP(T156/V$2,{0,0.4,0.45,0.5,0.55,0.6,0.65,0.7,0.75,0.8,1},{"F","D","C","C+","B-","B","B+","A-","A","A+"}))))</f>
        <v/>
      </c>
      <c r="V156" s="2" t="str">
        <f>IF(COUNT($A156)=0,"",IF(T156="","--",IF(T156="3E","3E",LOOKUP(T156/V$2,{0,0.4,0.45,0.5,0.55,0.6,0.65,0.7,0.75,0.8,1},{0,2,2.25,2.5,2.75,3,3.25,3.5,3.75,4}))))</f>
        <v/>
      </c>
      <c r="W156" s="3" t="str">
        <f>IF(COUNT($A156)=0,"",IF($A156&lt;&gt;DRAFT!$B158,"ERR",IF(DRAFT!BT158="3E","3E",IF(COUNT(DRAFT!BP158,DRAFT!BT158)&gt;0,DRAFT!BU158,""))))</f>
        <v/>
      </c>
      <c r="X156" s="3" t="str">
        <f>IF(COUNT($A156)=0,"",IF(W156="3E","3E",IF(W156="","I",LOOKUP(W156/Y$2,{0,0.4,0.45,0.5,0.55,0.6,0.65,0.7,0.75,0.8,1},{"F","D","C","C+","B-","B","B+","A-","A","A+"}))))</f>
        <v/>
      </c>
      <c r="Y156" s="2" t="str">
        <f>IF(COUNT($A156)=0,"",IF(W156="","--",IF(W156="3E","3E",LOOKUP(W156/Y$2,{0,0.4,0.45,0.5,0.55,0.6,0.65,0.7,0.75,0.8,1},{0,2,2.25,2.5,2.75,3,3.25,3.5,3.75,4}))))</f>
        <v/>
      </c>
      <c r="Z156" s="3" t="str">
        <f>IF(COUNT($A156)=0,"",IF($A156&lt;&gt;DRAFT!$B158,"ERR",IF(DRAFT!CC158="3E","3E",IF(COUNT(DRAFT!BY158,DRAFT!CC158)&gt;0,DRAFT!CD158,""))))</f>
        <v/>
      </c>
      <c r="AA156" s="3" t="str">
        <f>IF(COUNT($A156)=0,"",IF(Z156="3E","3E",IF(Z156="","I",LOOKUP(Z156/AB$2,{0,0.4,0.45,0.5,0.55,0.6,0.65,0.7,0.75,0.8,1},{"F","D","C","C+","B-","B","B+","A-","A","A+"}))))</f>
        <v/>
      </c>
      <c r="AB156" s="2" t="str">
        <f>IF(COUNT($A156)=0,"",IF(Z156="","--",IF(Z156="3E","3E",LOOKUP(Z156/AB$2,{0,0.4,0.45,0.5,0.55,0.6,0.65,0.7,0.75,0.8,1},{0,2,2.25,2.5,2.75,3,3.25,3.5,3.75,4}))))</f>
        <v/>
      </c>
      <c r="AC156" s="3" t="str">
        <f>IF(COUNT($A156)=0,"",IF($A156&lt;&gt;DRAFT!$B158,"ERR",IF(DRAFT!CF158&gt;0,DRAFT!CF158,"")))</f>
        <v/>
      </c>
      <c r="AD156" s="3" t="str">
        <f>IF(COUNT($A156)=0,"",IF(AC156="3E","3E",IF(AC156="","I",LOOKUP(AC156/AE$2,{0,0.4,0.45,0.5,0.55,0.6,0.65,0.7,0.75,0.8,1},{"F","D","C","C+","B-","B","B+","A-","A","A+"}))))</f>
        <v/>
      </c>
      <c r="AE156" s="2" t="str">
        <f>IF(COUNT($A156)=0,"",IF(AC156="","--",IF(AC156="3E","3E",LOOKUP(AC156/AE$2,{0,0.4,0.45,0.5,0.55,0.6,0.65,0.7,0.75,0.8,1},{0,2,2.25,2.5,2.75,3,3.25,3.5,3.75,4}))))</f>
        <v/>
      </c>
      <c r="AF156" s="3" t="str">
        <f>IF($A156&lt;&gt;DRAFT!$B158,"ERR",IF(OR(COUNT($A156)=0,COUNT(DRAFT!CI158:CK158,DRAFT!CM158:CO158)=0),"",CEILING(SUM(DRAFT!CL158,DRAFT!CP158),1)))</f>
        <v/>
      </c>
      <c r="AG156" s="3" t="str">
        <f>IF(COUNT($A156)=0,"",IF(AF156="3E","3E",IF(AF156="","I",LOOKUP(AF156/AH$2,{0,0.4,0.45,0.5,0.55,0.6,0.65,0.7,0.75,0.8,1},{"F","D","C","C+","B-","B","B+","A-","A","A+"}))))</f>
        <v/>
      </c>
      <c r="AH156" s="2" t="str">
        <f>IF(COUNT($A156)=0,"",IF(AF156="","--",IF(AF156="3E","3E",LOOKUP(AF156/AH$2,{0,0.4,0.45,0.5,0.55,0.6,0.65,0.7,0.75,0.8,1},{0,2,2.25,2.5,2.75,3,3.25,3.5,3.75,4}))))</f>
        <v/>
      </c>
      <c r="AI156" s="11" t="str">
        <f>IF(OR(COUNT($A156)=0,COUNT(B156:AH156)=0),"",IF(COUNTIF(B156:AH156,"3E")&gt;0,"3E",IF(DRAFT!$A158="R",TRUNC(SUMPRODUCT(RGP,RCP)/TCP,3),TRUNC((SUMPRODUCT(--(IMDGP&gt;0)*IMDGP,IMCP)+CEILING(DRAFT!$CQ158*42,0.25))/TCP,3))))</f>
        <v/>
      </c>
      <c r="AJ156" s="3" t="str">
        <f>IF(OR(COUNT($A156)=0,COUNT(B156:AH156)=0),"",IF(COUNTIF(B156:AH156,"3E")&gt;0,"3E",IF(DRAFT!$A158="R",SUMPRODUCT(--(RGP&gt;=2),RCP),SUMPRODUCT(--(IMDGP&gt;0),--(IMGP=0),IMCP)+DRAFT!$CR158)))</f>
        <v/>
      </c>
      <c r="AK156" s="3" t="str">
        <f>IF(OR(COUNT($A156)=0,COUNT(B156:AH156)=0),"",IF(COUNTIF(B156:AJ156,"3E")&gt;0,"3E",IF(AND(DRAFT!$A158="IM",OR($AI156&gt;DRAFT!$CQ158,$AJ156&gt;DRAFT!$CR158)),"IMPROVED",IF(AND(DRAFT!$A158="IM",$AI156&lt;=DRAFT!$CQ158,$AJ156&lt;=DRAFT!$CR158),"NOT IMPROVED",IF(AND(AH156&gt;=2,AI156&gt;=2,AJ156&gt;=30),"PASS","FAIL")))))</f>
        <v/>
      </c>
      <c r="AL156" s="3" t="str">
        <f t="shared" si="4"/>
        <v/>
      </c>
      <c r="AM156" s="3" t="str">
        <f t="shared" si="5"/>
        <v/>
      </c>
    </row>
    <row r="157" spans="1:39" ht="18.95" customHeight="1" x14ac:dyDescent="0.25">
      <c r="A157" s="4" t="str">
        <f>IF(DRAFT!$B159="","",DRAFT!$B159)</f>
        <v/>
      </c>
      <c r="B157" s="3" t="str">
        <f>IF(COUNT($A157)=0,"",IF($A157&lt;&gt;DRAFT!$B159,"ERR",IF(DRAFT!I159="3E","3E",IF(COUNT(DRAFT!E159,DRAFT!I159)&gt;0,DRAFT!J159,""))))</f>
        <v/>
      </c>
      <c r="C157" s="3" t="str">
        <f>IF(COUNT($A157)=0,"",IF(B157="3E","3E",IF(B157="","I",LOOKUP(B157/D$2,{0,0.4,0.45,0.5,0.55,0.6,0.65,0.7,0.75,0.8,1},{"F","D","C","C+","B-","B","B+","A-","A","A+"}))))</f>
        <v/>
      </c>
      <c r="D157" s="2" t="str">
        <f>IF(COUNT($A157)=0,"",IF(B157="","--",IF(B157="3E","3E",LOOKUP(B157/D$2,{0,0.4,0.45,0.5,0.55,0.6,0.65,0.7,0.75,0.8,1},{0,2,2.25,2.5,2.75,3,3.25,3.5,3.75,4}))))</f>
        <v/>
      </c>
      <c r="E157" s="3" t="str">
        <f>IF(COUNT($A157)=0,"",IF($A157&lt;&gt;DRAFT!$B159,"ERR",IF(DRAFT!R159="3E","3E",IF(COUNT(DRAFT!N159,DRAFT!R159)&gt;0,DRAFT!S159,""))))</f>
        <v/>
      </c>
      <c r="F157" s="3" t="str">
        <f>IF(COUNT($A157)=0,"",IF(E157="3E","3E",IF(E157="","I",LOOKUP(E157/G$2,{0,0.4,0.45,0.5,0.55,0.6,0.65,0.7,0.75,0.8,1},{"F","D","C","C+","B-","B","B+","A-","A","A+"}))))</f>
        <v/>
      </c>
      <c r="G157" s="2" t="str">
        <f>IF(COUNT($A157)=0,"",IF(E157="","--",IF(E157="3E","3E",LOOKUP(E157/G$2,{0,0.4,0.45,0.5,0.55,0.6,0.65,0.7,0.75,0.8,1},{0,2,2.25,2.5,2.75,3,3.25,3.5,3.75,4}))))</f>
        <v/>
      </c>
      <c r="H157" s="3" t="str">
        <f>IF(COUNT($A157)=0,"",IF($A157&lt;&gt;DRAFT!$B159,"ERR",IF(DRAFT!AA159="3E","3E",IF(COUNT(DRAFT!W159,DRAFT!AA159)&gt;0,DRAFT!AB159,""))))</f>
        <v/>
      </c>
      <c r="I157" s="3" t="str">
        <f>IF(COUNT($A157)=0,"",IF(H157="3E","3E",IF(H157="","I",LOOKUP(H157/J$2,{0,0.4,0.45,0.5,0.55,0.6,0.65,0.7,0.75,0.8,1},{"F","D","C","C+","B-","B","B+","A-","A","A+"}))))</f>
        <v/>
      </c>
      <c r="J157" s="2" t="str">
        <f>IF(COUNT($A157)=0,"",IF(H157="","--",IF(H157="3E","3E",LOOKUP(H157/J$2,{0,0.4,0.45,0.5,0.55,0.6,0.65,0.7,0.75,0.8,1},{0,2,2.25,2.5,2.75,3,3.25,3.5,3.75,4}))))</f>
        <v/>
      </c>
      <c r="K157" s="3" t="str">
        <f>IF(COUNT($A157)=0,"",IF($A157&lt;&gt;DRAFT!$B159,"ERR",IF(DRAFT!AJ159="3E","3E",IF(COUNT(DRAFT!AF159,DRAFT!AJ159)&gt;0,DRAFT!AK159,""))))</f>
        <v/>
      </c>
      <c r="L157" s="3" t="str">
        <f>IF(COUNT($A157)=0,"",IF(K157="3E","3E",IF(K157="","I",LOOKUP(K157/M$2,{0,0.4,0.45,0.5,0.55,0.6,0.65,0.7,0.75,0.8,1},{"F","D","C","C+","B-","B","B+","A-","A","A+"}))))</f>
        <v/>
      </c>
      <c r="M157" s="2" t="str">
        <f>IF(COUNT($A157)=0,"",IF(K157="","--",IF(K157="3E","3E",LOOKUP(K157/M$2,{0,0.4,0.45,0.5,0.55,0.6,0.65,0.7,0.75,0.8,1},{0,2,2.25,2.5,2.75,3,3.25,3.5,3.75,4}))))</f>
        <v/>
      </c>
      <c r="N157" s="3" t="str">
        <f>IF(COUNT($A157)=0,"",IF($A157&lt;&gt;DRAFT!$B159,"ERR",IF(DRAFT!AS159="3E","3E",IF(COUNT(DRAFT!AO159,DRAFT!AS159)&gt;0,DRAFT!AT159,""))))</f>
        <v/>
      </c>
      <c r="O157" s="3" t="str">
        <f>IF(COUNT($A157)=0,"",IF(N157="3E","3E",IF(N157="","I",LOOKUP(N157/P$2,{0,0.4,0.45,0.5,0.55,0.6,0.65,0.7,0.75,0.8,1},{"F","D","C","C+","B-","B","B+","A-","A","A+"}))))</f>
        <v/>
      </c>
      <c r="P157" s="2" t="str">
        <f>IF(COUNT($A157)=0,"",IF(N157="","--",IF(N157="3E","3E",LOOKUP(N157/P$2,{0,0.4,0.45,0.5,0.55,0.6,0.65,0.7,0.75,0.8,1},{0,2,2.25,2.5,2.75,3,3.25,3.5,3.75,4}))))</f>
        <v/>
      </c>
      <c r="Q157" s="3" t="str">
        <f>IF(COUNT($A157)=0,"",IF($A157&lt;&gt;DRAFT!$B159,"ERR",IF(DRAFT!BB159="3E","3E",IF(COUNT(DRAFT!AX159,DRAFT!BB159)&gt;0,DRAFT!BC159,""))))</f>
        <v/>
      </c>
      <c r="R157" s="3" t="str">
        <f>IF(COUNT($A157)=0,"",IF(Q157="3E","3E",IF(Q157="","I",LOOKUP(Q157/S$2,{0,0.4,0.45,0.5,0.55,0.6,0.65,0.7,0.75,0.8,1},{"F","D","C","C+","B-","B","B+","A-","A","A+"}))))</f>
        <v/>
      </c>
      <c r="S157" s="2" t="str">
        <f>IF(COUNT($A157)=0,"",IF(Q157="","--",IF(Q157="3E","3E",LOOKUP(Q157/S$2,{0,0.4,0.45,0.5,0.55,0.6,0.65,0.7,0.75,0.8,1},{0,2,2.25,2.5,2.75,3,3.25,3.5,3.75,4}))))</f>
        <v/>
      </c>
      <c r="T157" s="3" t="str">
        <f>IF(COUNT($A157)=0,"",IF($A157&lt;&gt;DRAFT!$B159,"ERR",IF(DRAFT!BK159="3E","3E",IF(COUNT(DRAFT!BG159,DRAFT!BK159)&gt;0,DRAFT!BL159,""))))</f>
        <v/>
      </c>
      <c r="U157" s="3" t="str">
        <f>IF(COUNT($A157)=0,"",IF(T157="3E","3E",IF(T157="","I",LOOKUP(T157/V$2,{0,0.4,0.45,0.5,0.55,0.6,0.65,0.7,0.75,0.8,1},{"F","D","C","C+","B-","B","B+","A-","A","A+"}))))</f>
        <v/>
      </c>
      <c r="V157" s="2" t="str">
        <f>IF(COUNT($A157)=0,"",IF(T157="","--",IF(T157="3E","3E",LOOKUP(T157/V$2,{0,0.4,0.45,0.5,0.55,0.6,0.65,0.7,0.75,0.8,1},{0,2,2.25,2.5,2.75,3,3.25,3.5,3.75,4}))))</f>
        <v/>
      </c>
      <c r="W157" s="3" t="str">
        <f>IF(COUNT($A157)=0,"",IF($A157&lt;&gt;DRAFT!$B159,"ERR",IF(DRAFT!BT159="3E","3E",IF(COUNT(DRAFT!BP159,DRAFT!BT159)&gt;0,DRAFT!BU159,""))))</f>
        <v/>
      </c>
      <c r="X157" s="3" t="str">
        <f>IF(COUNT($A157)=0,"",IF(W157="3E","3E",IF(W157="","I",LOOKUP(W157/Y$2,{0,0.4,0.45,0.5,0.55,0.6,0.65,0.7,0.75,0.8,1},{"F","D","C","C+","B-","B","B+","A-","A","A+"}))))</f>
        <v/>
      </c>
      <c r="Y157" s="2" t="str">
        <f>IF(COUNT($A157)=0,"",IF(W157="","--",IF(W157="3E","3E",LOOKUP(W157/Y$2,{0,0.4,0.45,0.5,0.55,0.6,0.65,0.7,0.75,0.8,1},{0,2,2.25,2.5,2.75,3,3.25,3.5,3.75,4}))))</f>
        <v/>
      </c>
      <c r="Z157" s="3" t="str">
        <f>IF(COUNT($A157)=0,"",IF($A157&lt;&gt;DRAFT!$B159,"ERR",IF(DRAFT!CC159="3E","3E",IF(COUNT(DRAFT!BY159,DRAFT!CC159)&gt;0,DRAFT!CD159,""))))</f>
        <v/>
      </c>
      <c r="AA157" s="3" t="str">
        <f>IF(COUNT($A157)=0,"",IF(Z157="3E","3E",IF(Z157="","I",LOOKUP(Z157/AB$2,{0,0.4,0.45,0.5,0.55,0.6,0.65,0.7,0.75,0.8,1},{"F","D","C","C+","B-","B","B+","A-","A","A+"}))))</f>
        <v/>
      </c>
      <c r="AB157" s="2" t="str">
        <f>IF(COUNT($A157)=0,"",IF(Z157="","--",IF(Z157="3E","3E",LOOKUP(Z157/AB$2,{0,0.4,0.45,0.5,0.55,0.6,0.65,0.7,0.75,0.8,1},{0,2,2.25,2.5,2.75,3,3.25,3.5,3.75,4}))))</f>
        <v/>
      </c>
      <c r="AC157" s="3" t="str">
        <f>IF(COUNT($A157)=0,"",IF($A157&lt;&gt;DRAFT!$B159,"ERR",IF(DRAFT!CF159&gt;0,DRAFT!CF159,"")))</f>
        <v/>
      </c>
      <c r="AD157" s="3" t="str">
        <f>IF(COUNT($A157)=0,"",IF(AC157="3E","3E",IF(AC157="","I",LOOKUP(AC157/AE$2,{0,0.4,0.45,0.5,0.55,0.6,0.65,0.7,0.75,0.8,1},{"F","D","C","C+","B-","B","B+","A-","A","A+"}))))</f>
        <v/>
      </c>
      <c r="AE157" s="2" t="str">
        <f>IF(COUNT($A157)=0,"",IF(AC157="","--",IF(AC157="3E","3E",LOOKUP(AC157/AE$2,{0,0.4,0.45,0.5,0.55,0.6,0.65,0.7,0.75,0.8,1},{0,2,2.25,2.5,2.75,3,3.25,3.5,3.75,4}))))</f>
        <v/>
      </c>
      <c r="AF157" s="3" t="str">
        <f>IF($A157&lt;&gt;DRAFT!$B159,"ERR",IF(OR(COUNT($A157)=0,COUNT(DRAFT!CI159:CK159,DRAFT!CM159:CO159)=0),"",CEILING(SUM(DRAFT!CL159,DRAFT!CP159),1)))</f>
        <v/>
      </c>
      <c r="AG157" s="3" t="str">
        <f>IF(COUNT($A157)=0,"",IF(AF157="3E","3E",IF(AF157="","I",LOOKUP(AF157/AH$2,{0,0.4,0.45,0.5,0.55,0.6,0.65,0.7,0.75,0.8,1},{"F","D","C","C+","B-","B","B+","A-","A","A+"}))))</f>
        <v/>
      </c>
      <c r="AH157" s="2" t="str">
        <f>IF(COUNT($A157)=0,"",IF(AF157="","--",IF(AF157="3E","3E",LOOKUP(AF157/AH$2,{0,0.4,0.45,0.5,0.55,0.6,0.65,0.7,0.75,0.8,1},{0,2,2.25,2.5,2.75,3,3.25,3.5,3.75,4}))))</f>
        <v/>
      </c>
      <c r="AI157" s="11" t="str">
        <f>IF(OR(COUNT($A157)=0,COUNT(B157:AH157)=0),"",IF(COUNTIF(B157:AH157,"3E")&gt;0,"3E",IF(DRAFT!$A159="R",TRUNC(SUMPRODUCT(RGP,RCP)/TCP,3),TRUNC((SUMPRODUCT(--(IMDGP&gt;0)*IMDGP,IMCP)+CEILING(DRAFT!$CQ159*42,0.25))/TCP,3))))</f>
        <v/>
      </c>
      <c r="AJ157" s="3" t="str">
        <f>IF(OR(COUNT($A157)=0,COUNT(B157:AH157)=0),"",IF(COUNTIF(B157:AH157,"3E")&gt;0,"3E",IF(DRAFT!$A159="R",SUMPRODUCT(--(RGP&gt;=2),RCP),SUMPRODUCT(--(IMDGP&gt;0),--(IMGP=0),IMCP)+DRAFT!$CR159)))</f>
        <v/>
      </c>
      <c r="AK157" s="3" t="str">
        <f>IF(OR(COUNT($A157)=0,COUNT(B157:AH157)=0),"",IF(COUNTIF(B157:AJ157,"3E")&gt;0,"3E",IF(AND(DRAFT!$A159="IM",OR($AI157&gt;DRAFT!$CQ159,$AJ157&gt;DRAFT!$CR159)),"IMPROVED",IF(AND(DRAFT!$A159="IM",$AI157&lt;=DRAFT!$CQ159,$AJ157&lt;=DRAFT!$CR159),"NOT IMPROVED",IF(AND(AH157&gt;=2,AI157&gt;=2,AJ157&gt;=30),"PASS","FAIL")))))</f>
        <v/>
      </c>
      <c r="AL157" s="3" t="str">
        <f t="shared" si="4"/>
        <v/>
      </c>
      <c r="AM157" s="3" t="str">
        <f t="shared" si="5"/>
        <v/>
      </c>
    </row>
    <row r="158" spans="1:39" ht="18.95" customHeight="1" x14ac:dyDescent="0.25">
      <c r="A158" s="4" t="str">
        <f>IF(DRAFT!$B160="","",DRAFT!$B160)</f>
        <v/>
      </c>
      <c r="B158" s="3" t="str">
        <f>IF(COUNT($A158)=0,"",IF($A158&lt;&gt;DRAFT!$B160,"ERR",IF(DRAFT!I160="3E","3E",IF(COUNT(DRAFT!E160,DRAFT!I160)&gt;0,DRAFT!J160,""))))</f>
        <v/>
      </c>
      <c r="C158" s="3" t="str">
        <f>IF(COUNT($A158)=0,"",IF(B158="3E","3E",IF(B158="","I",LOOKUP(B158/D$2,{0,0.4,0.45,0.5,0.55,0.6,0.65,0.7,0.75,0.8,1},{"F","D","C","C+","B-","B","B+","A-","A","A+"}))))</f>
        <v/>
      </c>
      <c r="D158" s="2" t="str">
        <f>IF(COUNT($A158)=0,"",IF(B158="","--",IF(B158="3E","3E",LOOKUP(B158/D$2,{0,0.4,0.45,0.5,0.55,0.6,0.65,0.7,0.75,0.8,1},{0,2,2.25,2.5,2.75,3,3.25,3.5,3.75,4}))))</f>
        <v/>
      </c>
      <c r="E158" s="3" t="str">
        <f>IF(COUNT($A158)=0,"",IF($A158&lt;&gt;DRAFT!$B160,"ERR",IF(DRAFT!R160="3E","3E",IF(COUNT(DRAFT!N160,DRAFT!R160)&gt;0,DRAFT!S160,""))))</f>
        <v/>
      </c>
      <c r="F158" s="3" t="str">
        <f>IF(COUNT($A158)=0,"",IF(E158="3E","3E",IF(E158="","I",LOOKUP(E158/G$2,{0,0.4,0.45,0.5,0.55,0.6,0.65,0.7,0.75,0.8,1},{"F","D","C","C+","B-","B","B+","A-","A","A+"}))))</f>
        <v/>
      </c>
      <c r="G158" s="2" t="str">
        <f>IF(COUNT($A158)=0,"",IF(E158="","--",IF(E158="3E","3E",LOOKUP(E158/G$2,{0,0.4,0.45,0.5,0.55,0.6,0.65,0.7,0.75,0.8,1},{0,2,2.25,2.5,2.75,3,3.25,3.5,3.75,4}))))</f>
        <v/>
      </c>
      <c r="H158" s="3" t="str">
        <f>IF(COUNT($A158)=0,"",IF($A158&lt;&gt;DRAFT!$B160,"ERR",IF(DRAFT!AA160="3E","3E",IF(COUNT(DRAFT!W160,DRAFT!AA160)&gt;0,DRAFT!AB160,""))))</f>
        <v/>
      </c>
      <c r="I158" s="3" t="str">
        <f>IF(COUNT($A158)=0,"",IF(H158="3E","3E",IF(H158="","I",LOOKUP(H158/J$2,{0,0.4,0.45,0.5,0.55,0.6,0.65,0.7,0.75,0.8,1},{"F","D","C","C+","B-","B","B+","A-","A","A+"}))))</f>
        <v/>
      </c>
      <c r="J158" s="2" t="str">
        <f>IF(COUNT($A158)=0,"",IF(H158="","--",IF(H158="3E","3E",LOOKUP(H158/J$2,{0,0.4,0.45,0.5,0.55,0.6,0.65,0.7,0.75,0.8,1},{0,2,2.25,2.5,2.75,3,3.25,3.5,3.75,4}))))</f>
        <v/>
      </c>
      <c r="K158" s="3" t="str">
        <f>IF(COUNT($A158)=0,"",IF($A158&lt;&gt;DRAFT!$B160,"ERR",IF(DRAFT!AJ160="3E","3E",IF(COUNT(DRAFT!AF160,DRAFT!AJ160)&gt;0,DRAFT!AK160,""))))</f>
        <v/>
      </c>
      <c r="L158" s="3" t="str">
        <f>IF(COUNT($A158)=0,"",IF(K158="3E","3E",IF(K158="","I",LOOKUP(K158/M$2,{0,0.4,0.45,0.5,0.55,0.6,0.65,0.7,0.75,0.8,1},{"F","D","C","C+","B-","B","B+","A-","A","A+"}))))</f>
        <v/>
      </c>
      <c r="M158" s="2" t="str">
        <f>IF(COUNT($A158)=0,"",IF(K158="","--",IF(K158="3E","3E",LOOKUP(K158/M$2,{0,0.4,0.45,0.5,0.55,0.6,0.65,0.7,0.75,0.8,1},{0,2,2.25,2.5,2.75,3,3.25,3.5,3.75,4}))))</f>
        <v/>
      </c>
      <c r="N158" s="3" t="str">
        <f>IF(COUNT($A158)=0,"",IF($A158&lt;&gt;DRAFT!$B160,"ERR",IF(DRAFT!AS160="3E","3E",IF(COUNT(DRAFT!AO160,DRAFT!AS160)&gt;0,DRAFT!AT160,""))))</f>
        <v/>
      </c>
      <c r="O158" s="3" t="str">
        <f>IF(COUNT($A158)=0,"",IF(N158="3E","3E",IF(N158="","I",LOOKUP(N158/P$2,{0,0.4,0.45,0.5,0.55,0.6,0.65,0.7,0.75,0.8,1},{"F","D","C","C+","B-","B","B+","A-","A","A+"}))))</f>
        <v/>
      </c>
      <c r="P158" s="2" t="str">
        <f>IF(COUNT($A158)=0,"",IF(N158="","--",IF(N158="3E","3E",LOOKUP(N158/P$2,{0,0.4,0.45,0.5,0.55,0.6,0.65,0.7,0.75,0.8,1},{0,2,2.25,2.5,2.75,3,3.25,3.5,3.75,4}))))</f>
        <v/>
      </c>
      <c r="Q158" s="3" t="str">
        <f>IF(COUNT($A158)=0,"",IF($A158&lt;&gt;DRAFT!$B160,"ERR",IF(DRAFT!BB160="3E","3E",IF(COUNT(DRAFT!AX160,DRAFT!BB160)&gt;0,DRAFT!BC160,""))))</f>
        <v/>
      </c>
      <c r="R158" s="3" t="str">
        <f>IF(COUNT($A158)=0,"",IF(Q158="3E","3E",IF(Q158="","I",LOOKUP(Q158/S$2,{0,0.4,0.45,0.5,0.55,0.6,0.65,0.7,0.75,0.8,1},{"F","D","C","C+","B-","B","B+","A-","A","A+"}))))</f>
        <v/>
      </c>
      <c r="S158" s="2" t="str">
        <f>IF(COUNT($A158)=0,"",IF(Q158="","--",IF(Q158="3E","3E",LOOKUP(Q158/S$2,{0,0.4,0.45,0.5,0.55,0.6,0.65,0.7,0.75,0.8,1},{0,2,2.25,2.5,2.75,3,3.25,3.5,3.75,4}))))</f>
        <v/>
      </c>
      <c r="T158" s="3" t="str">
        <f>IF(COUNT($A158)=0,"",IF($A158&lt;&gt;DRAFT!$B160,"ERR",IF(DRAFT!BK160="3E","3E",IF(COUNT(DRAFT!BG160,DRAFT!BK160)&gt;0,DRAFT!BL160,""))))</f>
        <v/>
      </c>
      <c r="U158" s="3" t="str">
        <f>IF(COUNT($A158)=0,"",IF(T158="3E","3E",IF(T158="","I",LOOKUP(T158/V$2,{0,0.4,0.45,0.5,0.55,0.6,0.65,0.7,0.75,0.8,1},{"F","D","C","C+","B-","B","B+","A-","A","A+"}))))</f>
        <v/>
      </c>
      <c r="V158" s="2" t="str">
        <f>IF(COUNT($A158)=0,"",IF(T158="","--",IF(T158="3E","3E",LOOKUP(T158/V$2,{0,0.4,0.45,0.5,0.55,0.6,0.65,0.7,0.75,0.8,1},{0,2,2.25,2.5,2.75,3,3.25,3.5,3.75,4}))))</f>
        <v/>
      </c>
      <c r="W158" s="3" t="str">
        <f>IF(COUNT($A158)=0,"",IF($A158&lt;&gt;DRAFT!$B160,"ERR",IF(DRAFT!BT160="3E","3E",IF(COUNT(DRAFT!BP160,DRAFT!BT160)&gt;0,DRAFT!BU160,""))))</f>
        <v/>
      </c>
      <c r="X158" s="3" t="str">
        <f>IF(COUNT($A158)=0,"",IF(W158="3E","3E",IF(W158="","I",LOOKUP(W158/Y$2,{0,0.4,0.45,0.5,0.55,0.6,0.65,0.7,0.75,0.8,1},{"F","D","C","C+","B-","B","B+","A-","A","A+"}))))</f>
        <v/>
      </c>
      <c r="Y158" s="2" t="str">
        <f>IF(COUNT($A158)=0,"",IF(W158="","--",IF(W158="3E","3E",LOOKUP(W158/Y$2,{0,0.4,0.45,0.5,0.55,0.6,0.65,0.7,0.75,0.8,1},{0,2,2.25,2.5,2.75,3,3.25,3.5,3.75,4}))))</f>
        <v/>
      </c>
      <c r="Z158" s="3" t="str">
        <f>IF(COUNT($A158)=0,"",IF($A158&lt;&gt;DRAFT!$B160,"ERR",IF(DRAFT!CC160="3E","3E",IF(COUNT(DRAFT!BY160,DRAFT!CC160)&gt;0,DRAFT!CD160,""))))</f>
        <v/>
      </c>
      <c r="AA158" s="3" t="str">
        <f>IF(COUNT($A158)=0,"",IF(Z158="3E","3E",IF(Z158="","I",LOOKUP(Z158/AB$2,{0,0.4,0.45,0.5,0.55,0.6,0.65,0.7,0.75,0.8,1},{"F","D","C","C+","B-","B","B+","A-","A","A+"}))))</f>
        <v/>
      </c>
      <c r="AB158" s="2" t="str">
        <f>IF(COUNT($A158)=0,"",IF(Z158="","--",IF(Z158="3E","3E",LOOKUP(Z158/AB$2,{0,0.4,0.45,0.5,0.55,0.6,0.65,0.7,0.75,0.8,1},{0,2,2.25,2.5,2.75,3,3.25,3.5,3.75,4}))))</f>
        <v/>
      </c>
      <c r="AC158" s="3" t="str">
        <f>IF(COUNT($A158)=0,"",IF($A158&lt;&gt;DRAFT!$B160,"ERR",IF(DRAFT!CF160&gt;0,DRAFT!CF160,"")))</f>
        <v/>
      </c>
      <c r="AD158" s="3" t="str">
        <f>IF(COUNT($A158)=0,"",IF(AC158="3E","3E",IF(AC158="","I",LOOKUP(AC158/AE$2,{0,0.4,0.45,0.5,0.55,0.6,0.65,0.7,0.75,0.8,1},{"F","D","C","C+","B-","B","B+","A-","A","A+"}))))</f>
        <v/>
      </c>
      <c r="AE158" s="2" t="str">
        <f>IF(COUNT($A158)=0,"",IF(AC158="","--",IF(AC158="3E","3E",LOOKUP(AC158/AE$2,{0,0.4,0.45,0.5,0.55,0.6,0.65,0.7,0.75,0.8,1},{0,2,2.25,2.5,2.75,3,3.25,3.5,3.75,4}))))</f>
        <v/>
      </c>
      <c r="AF158" s="3" t="str">
        <f>IF($A158&lt;&gt;DRAFT!$B160,"ERR",IF(OR(COUNT($A158)=0,COUNT(DRAFT!CI160:CK160,DRAFT!CM160:CO160)=0),"",CEILING(SUM(DRAFT!CL160,DRAFT!CP160),1)))</f>
        <v/>
      </c>
      <c r="AG158" s="3" t="str">
        <f>IF(COUNT($A158)=0,"",IF(AF158="3E","3E",IF(AF158="","I",LOOKUP(AF158/AH$2,{0,0.4,0.45,0.5,0.55,0.6,0.65,0.7,0.75,0.8,1},{"F","D","C","C+","B-","B","B+","A-","A","A+"}))))</f>
        <v/>
      </c>
      <c r="AH158" s="2" t="str">
        <f>IF(COUNT($A158)=0,"",IF(AF158="","--",IF(AF158="3E","3E",LOOKUP(AF158/AH$2,{0,0.4,0.45,0.5,0.55,0.6,0.65,0.7,0.75,0.8,1},{0,2,2.25,2.5,2.75,3,3.25,3.5,3.75,4}))))</f>
        <v/>
      </c>
      <c r="AI158" s="11" t="str">
        <f>IF(OR(COUNT($A158)=0,COUNT(B158:AH158)=0),"",IF(COUNTIF(B158:AH158,"3E")&gt;0,"3E",IF(DRAFT!$A160="R",TRUNC(SUMPRODUCT(RGP,RCP)/TCP,3),TRUNC((SUMPRODUCT(--(IMDGP&gt;0)*IMDGP,IMCP)+CEILING(DRAFT!$CQ160*42,0.25))/TCP,3))))</f>
        <v/>
      </c>
      <c r="AJ158" s="3" t="str">
        <f>IF(OR(COUNT($A158)=0,COUNT(B158:AH158)=0),"",IF(COUNTIF(B158:AH158,"3E")&gt;0,"3E",IF(DRAFT!$A160="R",SUMPRODUCT(--(RGP&gt;=2),RCP),SUMPRODUCT(--(IMDGP&gt;0),--(IMGP=0),IMCP)+DRAFT!$CR160)))</f>
        <v/>
      </c>
      <c r="AK158" s="3" t="str">
        <f>IF(OR(COUNT($A158)=0,COUNT(B158:AH158)=0),"",IF(COUNTIF(B158:AJ158,"3E")&gt;0,"3E",IF(AND(DRAFT!$A160="IM",OR($AI158&gt;DRAFT!$CQ160,$AJ158&gt;DRAFT!$CR160)),"IMPROVED",IF(AND(DRAFT!$A160="IM",$AI158&lt;=DRAFT!$CQ160,$AJ158&lt;=DRAFT!$CR160),"NOT IMPROVED",IF(AND(AH158&gt;=2,AI158&gt;=2,AJ158&gt;=30),"PASS","FAIL")))))</f>
        <v/>
      </c>
      <c r="AL158" s="3" t="str">
        <f t="shared" si="4"/>
        <v/>
      </c>
      <c r="AM158" s="3" t="str">
        <f t="shared" si="5"/>
        <v/>
      </c>
    </row>
    <row r="159" spans="1:39" ht="18.95" customHeight="1" x14ac:dyDescent="0.25">
      <c r="A159" s="4" t="str">
        <f>IF(DRAFT!$B161="","",DRAFT!$B161)</f>
        <v/>
      </c>
      <c r="B159" s="3" t="str">
        <f>IF(COUNT($A159)=0,"",IF($A159&lt;&gt;DRAFT!$B161,"ERR",IF(DRAFT!I161="3E","3E",IF(COUNT(DRAFT!E161,DRAFT!I161)&gt;0,DRAFT!J161,""))))</f>
        <v/>
      </c>
      <c r="C159" s="3" t="str">
        <f>IF(COUNT($A159)=0,"",IF(B159="3E","3E",IF(B159="","I",LOOKUP(B159/D$2,{0,0.4,0.45,0.5,0.55,0.6,0.65,0.7,0.75,0.8,1},{"F","D","C","C+","B-","B","B+","A-","A","A+"}))))</f>
        <v/>
      </c>
      <c r="D159" s="2" t="str">
        <f>IF(COUNT($A159)=0,"",IF(B159="","--",IF(B159="3E","3E",LOOKUP(B159/D$2,{0,0.4,0.45,0.5,0.55,0.6,0.65,0.7,0.75,0.8,1},{0,2,2.25,2.5,2.75,3,3.25,3.5,3.75,4}))))</f>
        <v/>
      </c>
      <c r="E159" s="3" t="str">
        <f>IF(COUNT($A159)=0,"",IF($A159&lt;&gt;DRAFT!$B161,"ERR",IF(DRAFT!R161="3E","3E",IF(COUNT(DRAFT!N161,DRAFT!R161)&gt;0,DRAFT!S161,""))))</f>
        <v/>
      </c>
      <c r="F159" s="3" t="str">
        <f>IF(COUNT($A159)=0,"",IF(E159="3E","3E",IF(E159="","I",LOOKUP(E159/G$2,{0,0.4,0.45,0.5,0.55,0.6,0.65,0.7,0.75,0.8,1},{"F","D","C","C+","B-","B","B+","A-","A","A+"}))))</f>
        <v/>
      </c>
      <c r="G159" s="2" t="str">
        <f>IF(COUNT($A159)=0,"",IF(E159="","--",IF(E159="3E","3E",LOOKUP(E159/G$2,{0,0.4,0.45,0.5,0.55,0.6,0.65,0.7,0.75,0.8,1},{0,2,2.25,2.5,2.75,3,3.25,3.5,3.75,4}))))</f>
        <v/>
      </c>
      <c r="H159" s="3" t="str">
        <f>IF(COUNT($A159)=0,"",IF($A159&lt;&gt;DRAFT!$B161,"ERR",IF(DRAFT!AA161="3E","3E",IF(COUNT(DRAFT!W161,DRAFT!AA161)&gt;0,DRAFT!AB161,""))))</f>
        <v/>
      </c>
      <c r="I159" s="3" t="str">
        <f>IF(COUNT($A159)=0,"",IF(H159="3E","3E",IF(H159="","I",LOOKUP(H159/J$2,{0,0.4,0.45,0.5,0.55,0.6,0.65,0.7,0.75,0.8,1},{"F","D","C","C+","B-","B","B+","A-","A","A+"}))))</f>
        <v/>
      </c>
      <c r="J159" s="2" t="str">
        <f>IF(COUNT($A159)=0,"",IF(H159="","--",IF(H159="3E","3E",LOOKUP(H159/J$2,{0,0.4,0.45,0.5,0.55,0.6,0.65,0.7,0.75,0.8,1},{0,2,2.25,2.5,2.75,3,3.25,3.5,3.75,4}))))</f>
        <v/>
      </c>
      <c r="K159" s="3" t="str">
        <f>IF(COUNT($A159)=0,"",IF($A159&lt;&gt;DRAFT!$B161,"ERR",IF(DRAFT!AJ161="3E","3E",IF(COUNT(DRAFT!AF161,DRAFT!AJ161)&gt;0,DRAFT!AK161,""))))</f>
        <v/>
      </c>
      <c r="L159" s="3" t="str">
        <f>IF(COUNT($A159)=0,"",IF(K159="3E","3E",IF(K159="","I",LOOKUP(K159/M$2,{0,0.4,0.45,0.5,0.55,0.6,0.65,0.7,0.75,0.8,1},{"F","D","C","C+","B-","B","B+","A-","A","A+"}))))</f>
        <v/>
      </c>
      <c r="M159" s="2" t="str">
        <f>IF(COUNT($A159)=0,"",IF(K159="","--",IF(K159="3E","3E",LOOKUP(K159/M$2,{0,0.4,0.45,0.5,0.55,0.6,0.65,0.7,0.75,0.8,1},{0,2,2.25,2.5,2.75,3,3.25,3.5,3.75,4}))))</f>
        <v/>
      </c>
      <c r="N159" s="3" t="str">
        <f>IF(COUNT($A159)=0,"",IF($A159&lt;&gt;DRAFT!$B161,"ERR",IF(DRAFT!AS161="3E","3E",IF(COUNT(DRAFT!AO161,DRAFT!AS161)&gt;0,DRAFT!AT161,""))))</f>
        <v/>
      </c>
      <c r="O159" s="3" t="str">
        <f>IF(COUNT($A159)=0,"",IF(N159="3E","3E",IF(N159="","I",LOOKUP(N159/P$2,{0,0.4,0.45,0.5,0.55,0.6,0.65,0.7,0.75,0.8,1},{"F","D","C","C+","B-","B","B+","A-","A","A+"}))))</f>
        <v/>
      </c>
      <c r="P159" s="2" t="str">
        <f>IF(COUNT($A159)=0,"",IF(N159="","--",IF(N159="3E","3E",LOOKUP(N159/P$2,{0,0.4,0.45,0.5,0.55,0.6,0.65,0.7,0.75,0.8,1},{0,2,2.25,2.5,2.75,3,3.25,3.5,3.75,4}))))</f>
        <v/>
      </c>
      <c r="Q159" s="3" t="str">
        <f>IF(COUNT($A159)=0,"",IF($A159&lt;&gt;DRAFT!$B161,"ERR",IF(DRAFT!BB161="3E","3E",IF(COUNT(DRAFT!AX161,DRAFT!BB161)&gt;0,DRAFT!BC161,""))))</f>
        <v/>
      </c>
      <c r="R159" s="3" t="str">
        <f>IF(COUNT($A159)=0,"",IF(Q159="3E","3E",IF(Q159="","I",LOOKUP(Q159/S$2,{0,0.4,0.45,0.5,0.55,0.6,0.65,0.7,0.75,0.8,1},{"F","D","C","C+","B-","B","B+","A-","A","A+"}))))</f>
        <v/>
      </c>
      <c r="S159" s="2" t="str">
        <f>IF(COUNT($A159)=0,"",IF(Q159="","--",IF(Q159="3E","3E",LOOKUP(Q159/S$2,{0,0.4,0.45,0.5,0.55,0.6,0.65,0.7,0.75,0.8,1},{0,2,2.25,2.5,2.75,3,3.25,3.5,3.75,4}))))</f>
        <v/>
      </c>
      <c r="T159" s="3" t="str">
        <f>IF(COUNT($A159)=0,"",IF($A159&lt;&gt;DRAFT!$B161,"ERR",IF(DRAFT!BK161="3E","3E",IF(COUNT(DRAFT!BG161,DRAFT!BK161)&gt;0,DRAFT!BL161,""))))</f>
        <v/>
      </c>
      <c r="U159" s="3" t="str">
        <f>IF(COUNT($A159)=0,"",IF(T159="3E","3E",IF(T159="","I",LOOKUP(T159/V$2,{0,0.4,0.45,0.5,0.55,0.6,0.65,0.7,0.75,0.8,1},{"F","D","C","C+","B-","B","B+","A-","A","A+"}))))</f>
        <v/>
      </c>
      <c r="V159" s="2" t="str">
        <f>IF(COUNT($A159)=0,"",IF(T159="","--",IF(T159="3E","3E",LOOKUP(T159/V$2,{0,0.4,0.45,0.5,0.55,0.6,0.65,0.7,0.75,0.8,1},{0,2,2.25,2.5,2.75,3,3.25,3.5,3.75,4}))))</f>
        <v/>
      </c>
      <c r="W159" s="3" t="str">
        <f>IF(COUNT($A159)=0,"",IF($A159&lt;&gt;DRAFT!$B161,"ERR",IF(DRAFT!BT161="3E","3E",IF(COUNT(DRAFT!BP161,DRAFT!BT161)&gt;0,DRAFT!BU161,""))))</f>
        <v/>
      </c>
      <c r="X159" s="3" t="str">
        <f>IF(COUNT($A159)=0,"",IF(W159="3E","3E",IF(W159="","I",LOOKUP(W159/Y$2,{0,0.4,0.45,0.5,0.55,0.6,0.65,0.7,0.75,0.8,1},{"F","D","C","C+","B-","B","B+","A-","A","A+"}))))</f>
        <v/>
      </c>
      <c r="Y159" s="2" t="str">
        <f>IF(COUNT($A159)=0,"",IF(W159="","--",IF(W159="3E","3E",LOOKUP(W159/Y$2,{0,0.4,0.45,0.5,0.55,0.6,0.65,0.7,0.75,0.8,1},{0,2,2.25,2.5,2.75,3,3.25,3.5,3.75,4}))))</f>
        <v/>
      </c>
      <c r="Z159" s="3" t="str">
        <f>IF(COUNT($A159)=0,"",IF($A159&lt;&gt;DRAFT!$B161,"ERR",IF(DRAFT!CC161="3E","3E",IF(COUNT(DRAFT!BY161,DRAFT!CC161)&gt;0,DRAFT!CD161,""))))</f>
        <v/>
      </c>
      <c r="AA159" s="3" t="str">
        <f>IF(COUNT($A159)=0,"",IF(Z159="3E","3E",IF(Z159="","I",LOOKUP(Z159/AB$2,{0,0.4,0.45,0.5,0.55,0.6,0.65,0.7,0.75,0.8,1},{"F","D","C","C+","B-","B","B+","A-","A","A+"}))))</f>
        <v/>
      </c>
      <c r="AB159" s="2" t="str">
        <f>IF(COUNT($A159)=0,"",IF(Z159="","--",IF(Z159="3E","3E",LOOKUP(Z159/AB$2,{0,0.4,0.45,0.5,0.55,0.6,0.65,0.7,0.75,0.8,1},{0,2,2.25,2.5,2.75,3,3.25,3.5,3.75,4}))))</f>
        <v/>
      </c>
      <c r="AC159" s="3" t="str">
        <f>IF(COUNT($A159)=0,"",IF($A159&lt;&gt;DRAFT!$B161,"ERR",IF(DRAFT!CF161&gt;0,DRAFT!CF161,"")))</f>
        <v/>
      </c>
      <c r="AD159" s="3" t="str">
        <f>IF(COUNT($A159)=0,"",IF(AC159="3E","3E",IF(AC159="","I",LOOKUP(AC159/AE$2,{0,0.4,0.45,0.5,0.55,0.6,0.65,0.7,0.75,0.8,1},{"F","D","C","C+","B-","B","B+","A-","A","A+"}))))</f>
        <v/>
      </c>
      <c r="AE159" s="2" t="str">
        <f>IF(COUNT($A159)=0,"",IF(AC159="","--",IF(AC159="3E","3E",LOOKUP(AC159/AE$2,{0,0.4,0.45,0.5,0.55,0.6,0.65,0.7,0.75,0.8,1},{0,2,2.25,2.5,2.75,3,3.25,3.5,3.75,4}))))</f>
        <v/>
      </c>
      <c r="AF159" s="3" t="str">
        <f>IF($A159&lt;&gt;DRAFT!$B161,"ERR",IF(OR(COUNT($A159)=0,COUNT(DRAFT!CI161:CK161,DRAFT!CM161:CO161)=0),"",CEILING(SUM(DRAFT!CL161,DRAFT!CP161),1)))</f>
        <v/>
      </c>
      <c r="AG159" s="3" t="str">
        <f>IF(COUNT($A159)=0,"",IF(AF159="3E","3E",IF(AF159="","I",LOOKUP(AF159/AH$2,{0,0.4,0.45,0.5,0.55,0.6,0.65,0.7,0.75,0.8,1},{"F","D","C","C+","B-","B","B+","A-","A","A+"}))))</f>
        <v/>
      </c>
      <c r="AH159" s="2" t="str">
        <f>IF(COUNT($A159)=0,"",IF(AF159="","--",IF(AF159="3E","3E",LOOKUP(AF159/AH$2,{0,0.4,0.45,0.5,0.55,0.6,0.65,0.7,0.75,0.8,1},{0,2,2.25,2.5,2.75,3,3.25,3.5,3.75,4}))))</f>
        <v/>
      </c>
      <c r="AI159" s="11" t="str">
        <f>IF(OR(COUNT($A159)=0,COUNT(B159:AH159)=0),"",IF(COUNTIF(B159:AH159,"3E")&gt;0,"3E",IF(DRAFT!$A161="R",TRUNC(SUMPRODUCT(RGP,RCP)/TCP,3),TRUNC((SUMPRODUCT(--(IMDGP&gt;0)*IMDGP,IMCP)+CEILING(DRAFT!$CQ161*42,0.25))/TCP,3))))</f>
        <v/>
      </c>
      <c r="AJ159" s="3" t="str">
        <f>IF(OR(COUNT($A159)=0,COUNT(B159:AH159)=0),"",IF(COUNTIF(B159:AH159,"3E")&gt;0,"3E",IF(DRAFT!$A161="R",SUMPRODUCT(--(RGP&gt;=2),RCP),SUMPRODUCT(--(IMDGP&gt;0),--(IMGP=0),IMCP)+DRAFT!$CR161)))</f>
        <v/>
      </c>
      <c r="AK159" s="3" t="str">
        <f>IF(OR(COUNT($A159)=0,COUNT(B159:AH159)=0),"",IF(COUNTIF(B159:AJ159,"3E")&gt;0,"3E",IF(AND(DRAFT!$A161="IM",OR($AI159&gt;DRAFT!$CQ161,$AJ159&gt;DRAFT!$CR161)),"IMPROVED",IF(AND(DRAFT!$A161="IM",$AI159&lt;=DRAFT!$CQ161,$AJ159&lt;=DRAFT!$CR161),"NOT IMPROVED",IF(AND(AH159&gt;=2,AI159&gt;=2,AJ159&gt;=30),"PASS","FAIL")))))</f>
        <v/>
      </c>
      <c r="AL159" s="3" t="str">
        <f t="shared" si="4"/>
        <v/>
      </c>
      <c r="AM159" s="3" t="str">
        <f t="shared" si="5"/>
        <v/>
      </c>
    </row>
    <row r="160" spans="1:39" ht="18.95" customHeight="1" x14ac:dyDescent="0.25">
      <c r="A160" s="4" t="str">
        <f>IF(DRAFT!$B162="","",DRAFT!$B162)</f>
        <v/>
      </c>
      <c r="B160" s="3" t="str">
        <f>IF(COUNT($A160)=0,"",IF($A160&lt;&gt;DRAFT!$B162,"ERR",IF(DRAFT!I162="3E","3E",IF(COUNT(DRAFT!E162,DRAFT!I162)&gt;0,DRAFT!J162,""))))</f>
        <v/>
      </c>
      <c r="C160" s="3" t="str">
        <f>IF(COUNT($A160)=0,"",IF(B160="3E","3E",IF(B160="","I",LOOKUP(B160/D$2,{0,0.4,0.45,0.5,0.55,0.6,0.65,0.7,0.75,0.8,1},{"F","D","C","C+","B-","B","B+","A-","A","A+"}))))</f>
        <v/>
      </c>
      <c r="D160" s="2" t="str">
        <f>IF(COUNT($A160)=0,"",IF(B160="","--",IF(B160="3E","3E",LOOKUP(B160/D$2,{0,0.4,0.45,0.5,0.55,0.6,0.65,0.7,0.75,0.8,1},{0,2,2.25,2.5,2.75,3,3.25,3.5,3.75,4}))))</f>
        <v/>
      </c>
      <c r="E160" s="3" t="str">
        <f>IF(COUNT($A160)=0,"",IF($A160&lt;&gt;DRAFT!$B162,"ERR",IF(DRAFT!R162="3E","3E",IF(COUNT(DRAFT!N162,DRAFT!R162)&gt;0,DRAFT!S162,""))))</f>
        <v/>
      </c>
      <c r="F160" s="3" t="str">
        <f>IF(COUNT($A160)=0,"",IF(E160="3E","3E",IF(E160="","I",LOOKUP(E160/G$2,{0,0.4,0.45,0.5,0.55,0.6,0.65,0.7,0.75,0.8,1},{"F","D","C","C+","B-","B","B+","A-","A","A+"}))))</f>
        <v/>
      </c>
      <c r="G160" s="2" t="str">
        <f>IF(COUNT($A160)=0,"",IF(E160="","--",IF(E160="3E","3E",LOOKUP(E160/G$2,{0,0.4,0.45,0.5,0.55,0.6,0.65,0.7,0.75,0.8,1},{0,2,2.25,2.5,2.75,3,3.25,3.5,3.75,4}))))</f>
        <v/>
      </c>
      <c r="H160" s="3" t="str">
        <f>IF(COUNT($A160)=0,"",IF($A160&lt;&gt;DRAFT!$B162,"ERR",IF(DRAFT!AA162="3E","3E",IF(COUNT(DRAFT!W162,DRAFT!AA162)&gt;0,DRAFT!AB162,""))))</f>
        <v/>
      </c>
      <c r="I160" s="3" t="str">
        <f>IF(COUNT($A160)=0,"",IF(H160="3E","3E",IF(H160="","I",LOOKUP(H160/J$2,{0,0.4,0.45,0.5,0.55,0.6,0.65,0.7,0.75,0.8,1},{"F","D","C","C+","B-","B","B+","A-","A","A+"}))))</f>
        <v/>
      </c>
      <c r="J160" s="2" t="str">
        <f>IF(COUNT($A160)=0,"",IF(H160="","--",IF(H160="3E","3E",LOOKUP(H160/J$2,{0,0.4,0.45,0.5,0.55,0.6,0.65,0.7,0.75,0.8,1},{0,2,2.25,2.5,2.75,3,3.25,3.5,3.75,4}))))</f>
        <v/>
      </c>
      <c r="K160" s="3" t="str">
        <f>IF(COUNT($A160)=0,"",IF($A160&lt;&gt;DRAFT!$B162,"ERR",IF(DRAFT!AJ162="3E","3E",IF(COUNT(DRAFT!AF162,DRAFT!AJ162)&gt;0,DRAFT!AK162,""))))</f>
        <v/>
      </c>
      <c r="L160" s="3" t="str">
        <f>IF(COUNT($A160)=0,"",IF(K160="3E","3E",IF(K160="","I",LOOKUP(K160/M$2,{0,0.4,0.45,0.5,0.55,0.6,0.65,0.7,0.75,0.8,1},{"F","D","C","C+","B-","B","B+","A-","A","A+"}))))</f>
        <v/>
      </c>
      <c r="M160" s="2" t="str">
        <f>IF(COUNT($A160)=0,"",IF(K160="","--",IF(K160="3E","3E",LOOKUP(K160/M$2,{0,0.4,0.45,0.5,0.55,0.6,0.65,0.7,0.75,0.8,1},{0,2,2.25,2.5,2.75,3,3.25,3.5,3.75,4}))))</f>
        <v/>
      </c>
      <c r="N160" s="3" t="str">
        <f>IF(COUNT($A160)=0,"",IF($A160&lt;&gt;DRAFT!$B162,"ERR",IF(DRAFT!AS162="3E","3E",IF(COUNT(DRAFT!AO162,DRAFT!AS162)&gt;0,DRAFT!AT162,""))))</f>
        <v/>
      </c>
      <c r="O160" s="3" t="str">
        <f>IF(COUNT($A160)=0,"",IF(N160="3E","3E",IF(N160="","I",LOOKUP(N160/P$2,{0,0.4,0.45,0.5,0.55,0.6,0.65,0.7,0.75,0.8,1},{"F","D","C","C+","B-","B","B+","A-","A","A+"}))))</f>
        <v/>
      </c>
      <c r="P160" s="2" t="str">
        <f>IF(COUNT($A160)=0,"",IF(N160="","--",IF(N160="3E","3E",LOOKUP(N160/P$2,{0,0.4,0.45,0.5,0.55,0.6,0.65,0.7,0.75,0.8,1},{0,2,2.25,2.5,2.75,3,3.25,3.5,3.75,4}))))</f>
        <v/>
      </c>
      <c r="Q160" s="3" t="str">
        <f>IF(COUNT($A160)=0,"",IF($A160&lt;&gt;DRAFT!$B162,"ERR",IF(DRAFT!BB162="3E","3E",IF(COUNT(DRAFT!AX162,DRAFT!BB162)&gt;0,DRAFT!BC162,""))))</f>
        <v/>
      </c>
      <c r="R160" s="3" t="str">
        <f>IF(COUNT($A160)=0,"",IF(Q160="3E","3E",IF(Q160="","I",LOOKUP(Q160/S$2,{0,0.4,0.45,0.5,0.55,0.6,0.65,0.7,0.75,0.8,1},{"F","D","C","C+","B-","B","B+","A-","A","A+"}))))</f>
        <v/>
      </c>
      <c r="S160" s="2" t="str">
        <f>IF(COUNT($A160)=0,"",IF(Q160="","--",IF(Q160="3E","3E",LOOKUP(Q160/S$2,{0,0.4,0.45,0.5,0.55,0.6,0.65,0.7,0.75,0.8,1},{0,2,2.25,2.5,2.75,3,3.25,3.5,3.75,4}))))</f>
        <v/>
      </c>
      <c r="T160" s="3" t="str">
        <f>IF(COUNT($A160)=0,"",IF($A160&lt;&gt;DRAFT!$B162,"ERR",IF(DRAFT!BK162="3E","3E",IF(COUNT(DRAFT!BG162,DRAFT!BK162)&gt;0,DRAFT!BL162,""))))</f>
        <v/>
      </c>
      <c r="U160" s="3" t="str">
        <f>IF(COUNT($A160)=0,"",IF(T160="3E","3E",IF(T160="","I",LOOKUP(T160/V$2,{0,0.4,0.45,0.5,0.55,0.6,0.65,0.7,0.75,0.8,1},{"F","D","C","C+","B-","B","B+","A-","A","A+"}))))</f>
        <v/>
      </c>
      <c r="V160" s="2" t="str">
        <f>IF(COUNT($A160)=0,"",IF(T160="","--",IF(T160="3E","3E",LOOKUP(T160/V$2,{0,0.4,0.45,0.5,0.55,0.6,0.65,0.7,0.75,0.8,1},{0,2,2.25,2.5,2.75,3,3.25,3.5,3.75,4}))))</f>
        <v/>
      </c>
      <c r="W160" s="3" t="str">
        <f>IF(COUNT($A160)=0,"",IF($A160&lt;&gt;DRAFT!$B162,"ERR",IF(DRAFT!BT162="3E","3E",IF(COUNT(DRAFT!BP162,DRAFT!BT162)&gt;0,DRAFT!BU162,""))))</f>
        <v/>
      </c>
      <c r="X160" s="3" t="str">
        <f>IF(COUNT($A160)=0,"",IF(W160="3E","3E",IF(W160="","I",LOOKUP(W160/Y$2,{0,0.4,0.45,0.5,0.55,0.6,0.65,0.7,0.75,0.8,1},{"F","D","C","C+","B-","B","B+","A-","A","A+"}))))</f>
        <v/>
      </c>
      <c r="Y160" s="2" t="str">
        <f>IF(COUNT($A160)=0,"",IF(W160="","--",IF(W160="3E","3E",LOOKUP(W160/Y$2,{0,0.4,0.45,0.5,0.55,0.6,0.65,0.7,0.75,0.8,1},{0,2,2.25,2.5,2.75,3,3.25,3.5,3.75,4}))))</f>
        <v/>
      </c>
      <c r="Z160" s="3" t="str">
        <f>IF(COUNT($A160)=0,"",IF($A160&lt;&gt;DRAFT!$B162,"ERR",IF(DRAFT!CC162="3E","3E",IF(COUNT(DRAFT!BY162,DRAFT!CC162)&gt;0,DRAFT!CD162,""))))</f>
        <v/>
      </c>
      <c r="AA160" s="3" t="str">
        <f>IF(COUNT($A160)=0,"",IF(Z160="3E","3E",IF(Z160="","I",LOOKUP(Z160/AB$2,{0,0.4,0.45,0.5,0.55,0.6,0.65,0.7,0.75,0.8,1},{"F","D","C","C+","B-","B","B+","A-","A","A+"}))))</f>
        <v/>
      </c>
      <c r="AB160" s="2" t="str">
        <f>IF(COUNT($A160)=0,"",IF(Z160="","--",IF(Z160="3E","3E",LOOKUP(Z160/AB$2,{0,0.4,0.45,0.5,0.55,0.6,0.65,0.7,0.75,0.8,1},{0,2,2.25,2.5,2.75,3,3.25,3.5,3.75,4}))))</f>
        <v/>
      </c>
      <c r="AC160" s="3" t="str">
        <f>IF(COUNT($A160)=0,"",IF($A160&lt;&gt;DRAFT!$B162,"ERR",IF(DRAFT!CF162&gt;0,DRAFT!CF162,"")))</f>
        <v/>
      </c>
      <c r="AD160" s="3" t="str">
        <f>IF(COUNT($A160)=0,"",IF(AC160="3E","3E",IF(AC160="","I",LOOKUP(AC160/AE$2,{0,0.4,0.45,0.5,0.55,0.6,0.65,0.7,0.75,0.8,1},{"F","D","C","C+","B-","B","B+","A-","A","A+"}))))</f>
        <v/>
      </c>
      <c r="AE160" s="2" t="str">
        <f>IF(COUNT($A160)=0,"",IF(AC160="","--",IF(AC160="3E","3E",LOOKUP(AC160/AE$2,{0,0.4,0.45,0.5,0.55,0.6,0.65,0.7,0.75,0.8,1},{0,2,2.25,2.5,2.75,3,3.25,3.5,3.75,4}))))</f>
        <v/>
      </c>
      <c r="AF160" s="3" t="str">
        <f>IF($A160&lt;&gt;DRAFT!$B162,"ERR",IF(OR(COUNT($A160)=0,COUNT(DRAFT!CI162:CK162,DRAFT!CM162:CO162)=0),"",CEILING(SUM(DRAFT!CL162,DRAFT!CP162),1)))</f>
        <v/>
      </c>
      <c r="AG160" s="3" t="str">
        <f>IF(COUNT($A160)=0,"",IF(AF160="3E","3E",IF(AF160="","I",LOOKUP(AF160/AH$2,{0,0.4,0.45,0.5,0.55,0.6,0.65,0.7,0.75,0.8,1},{"F","D","C","C+","B-","B","B+","A-","A","A+"}))))</f>
        <v/>
      </c>
      <c r="AH160" s="2" t="str">
        <f>IF(COUNT($A160)=0,"",IF(AF160="","--",IF(AF160="3E","3E",LOOKUP(AF160/AH$2,{0,0.4,0.45,0.5,0.55,0.6,0.65,0.7,0.75,0.8,1},{0,2,2.25,2.5,2.75,3,3.25,3.5,3.75,4}))))</f>
        <v/>
      </c>
      <c r="AI160" s="11" t="str">
        <f>IF(OR(COUNT($A160)=0,COUNT(B160:AH160)=0),"",IF(COUNTIF(B160:AH160,"3E")&gt;0,"3E",IF(DRAFT!$A162="R",TRUNC(SUMPRODUCT(RGP,RCP)/TCP,3),TRUNC((SUMPRODUCT(--(IMDGP&gt;0)*IMDGP,IMCP)+CEILING(DRAFT!$CQ162*42,0.25))/TCP,3))))</f>
        <v/>
      </c>
      <c r="AJ160" s="3" t="str">
        <f>IF(OR(COUNT($A160)=0,COUNT(B160:AH160)=0),"",IF(COUNTIF(B160:AH160,"3E")&gt;0,"3E",IF(DRAFT!$A162="R",SUMPRODUCT(--(RGP&gt;=2),RCP),SUMPRODUCT(--(IMDGP&gt;0),--(IMGP=0),IMCP)+DRAFT!$CR162)))</f>
        <v/>
      </c>
      <c r="AK160" s="3" t="str">
        <f>IF(OR(COUNT($A160)=0,COUNT(B160:AH160)=0),"",IF(COUNTIF(B160:AJ160,"3E")&gt;0,"3E",IF(AND(DRAFT!$A162="IM",OR($AI160&gt;DRAFT!$CQ162,$AJ160&gt;DRAFT!$CR162)),"IMPROVED",IF(AND(DRAFT!$A162="IM",$AI160&lt;=DRAFT!$CQ162,$AJ160&lt;=DRAFT!$CR162),"NOT IMPROVED",IF(AND(AH160&gt;=2,AI160&gt;=2,AJ160&gt;=30),"PASS","FAIL")))))</f>
        <v/>
      </c>
      <c r="AL160" s="3" t="str">
        <f t="shared" si="4"/>
        <v/>
      </c>
      <c r="AM160" s="3" t="str">
        <f t="shared" si="5"/>
        <v/>
      </c>
    </row>
    <row r="161" spans="1:39" ht="18.95" customHeight="1" x14ac:dyDescent="0.25">
      <c r="A161" s="4" t="str">
        <f>IF(DRAFT!$B163="","",DRAFT!$B163)</f>
        <v/>
      </c>
      <c r="B161" s="3" t="str">
        <f>IF(COUNT($A161)=0,"",IF($A161&lt;&gt;DRAFT!$B163,"ERR",IF(DRAFT!I163="3E","3E",IF(COUNT(DRAFT!E163,DRAFT!I163)&gt;0,DRAFT!J163,""))))</f>
        <v/>
      </c>
      <c r="C161" s="3" t="str">
        <f>IF(COUNT($A161)=0,"",IF(B161="3E","3E",IF(B161="","I",LOOKUP(B161/D$2,{0,0.4,0.45,0.5,0.55,0.6,0.65,0.7,0.75,0.8,1},{"F","D","C","C+","B-","B","B+","A-","A","A+"}))))</f>
        <v/>
      </c>
      <c r="D161" s="2" t="str">
        <f>IF(COUNT($A161)=0,"",IF(B161="","--",IF(B161="3E","3E",LOOKUP(B161/D$2,{0,0.4,0.45,0.5,0.55,0.6,0.65,0.7,0.75,0.8,1},{0,2,2.25,2.5,2.75,3,3.25,3.5,3.75,4}))))</f>
        <v/>
      </c>
      <c r="E161" s="3" t="str">
        <f>IF(COUNT($A161)=0,"",IF($A161&lt;&gt;DRAFT!$B163,"ERR",IF(DRAFT!R163="3E","3E",IF(COUNT(DRAFT!N163,DRAFT!R163)&gt;0,DRAFT!S163,""))))</f>
        <v/>
      </c>
      <c r="F161" s="3" t="str">
        <f>IF(COUNT($A161)=0,"",IF(E161="3E","3E",IF(E161="","I",LOOKUP(E161/G$2,{0,0.4,0.45,0.5,0.55,0.6,0.65,0.7,0.75,0.8,1},{"F","D","C","C+","B-","B","B+","A-","A","A+"}))))</f>
        <v/>
      </c>
      <c r="G161" s="2" t="str">
        <f>IF(COUNT($A161)=0,"",IF(E161="","--",IF(E161="3E","3E",LOOKUP(E161/G$2,{0,0.4,0.45,0.5,0.55,0.6,0.65,0.7,0.75,0.8,1},{0,2,2.25,2.5,2.75,3,3.25,3.5,3.75,4}))))</f>
        <v/>
      </c>
      <c r="H161" s="3" t="str">
        <f>IF(COUNT($A161)=0,"",IF($A161&lt;&gt;DRAFT!$B163,"ERR",IF(DRAFT!AA163="3E","3E",IF(COUNT(DRAFT!W163,DRAFT!AA163)&gt;0,DRAFT!AB163,""))))</f>
        <v/>
      </c>
      <c r="I161" s="3" t="str">
        <f>IF(COUNT($A161)=0,"",IF(H161="3E","3E",IF(H161="","I",LOOKUP(H161/J$2,{0,0.4,0.45,0.5,0.55,0.6,0.65,0.7,0.75,0.8,1},{"F","D","C","C+","B-","B","B+","A-","A","A+"}))))</f>
        <v/>
      </c>
      <c r="J161" s="2" t="str">
        <f>IF(COUNT($A161)=0,"",IF(H161="","--",IF(H161="3E","3E",LOOKUP(H161/J$2,{0,0.4,0.45,0.5,0.55,0.6,0.65,0.7,0.75,0.8,1},{0,2,2.25,2.5,2.75,3,3.25,3.5,3.75,4}))))</f>
        <v/>
      </c>
      <c r="K161" s="3" t="str">
        <f>IF(COUNT($A161)=0,"",IF($A161&lt;&gt;DRAFT!$B163,"ERR",IF(DRAFT!AJ163="3E","3E",IF(COUNT(DRAFT!AF163,DRAFT!AJ163)&gt;0,DRAFT!AK163,""))))</f>
        <v/>
      </c>
      <c r="L161" s="3" t="str">
        <f>IF(COUNT($A161)=0,"",IF(K161="3E","3E",IF(K161="","I",LOOKUP(K161/M$2,{0,0.4,0.45,0.5,0.55,0.6,0.65,0.7,0.75,0.8,1},{"F","D","C","C+","B-","B","B+","A-","A","A+"}))))</f>
        <v/>
      </c>
      <c r="M161" s="2" t="str">
        <f>IF(COUNT($A161)=0,"",IF(K161="","--",IF(K161="3E","3E",LOOKUP(K161/M$2,{0,0.4,0.45,0.5,0.55,0.6,0.65,0.7,0.75,0.8,1},{0,2,2.25,2.5,2.75,3,3.25,3.5,3.75,4}))))</f>
        <v/>
      </c>
      <c r="N161" s="3" t="str">
        <f>IF(COUNT($A161)=0,"",IF($A161&lt;&gt;DRAFT!$B163,"ERR",IF(DRAFT!AS163="3E","3E",IF(COUNT(DRAFT!AO163,DRAFT!AS163)&gt;0,DRAFT!AT163,""))))</f>
        <v/>
      </c>
      <c r="O161" s="3" t="str">
        <f>IF(COUNT($A161)=0,"",IF(N161="3E","3E",IF(N161="","I",LOOKUP(N161/P$2,{0,0.4,0.45,0.5,0.55,0.6,0.65,0.7,0.75,0.8,1},{"F","D","C","C+","B-","B","B+","A-","A","A+"}))))</f>
        <v/>
      </c>
      <c r="P161" s="2" t="str">
        <f>IF(COUNT($A161)=0,"",IF(N161="","--",IF(N161="3E","3E",LOOKUP(N161/P$2,{0,0.4,0.45,0.5,0.55,0.6,0.65,0.7,0.75,0.8,1},{0,2,2.25,2.5,2.75,3,3.25,3.5,3.75,4}))))</f>
        <v/>
      </c>
      <c r="Q161" s="3" t="str">
        <f>IF(COUNT($A161)=0,"",IF($A161&lt;&gt;DRAFT!$B163,"ERR",IF(DRAFT!BB163="3E","3E",IF(COUNT(DRAFT!AX163,DRAFT!BB163)&gt;0,DRAFT!BC163,""))))</f>
        <v/>
      </c>
      <c r="R161" s="3" t="str">
        <f>IF(COUNT($A161)=0,"",IF(Q161="3E","3E",IF(Q161="","I",LOOKUP(Q161/S$2,{0,0.4,0.45,0.5,0.55,0.6,0.65,0.7,0.75,0.8,1},{"F","D","C","C+","B-","B","B+","A-","A","A+"}))))</f>
        <v/>
      </c>
      <c r="S161" s="2" t="str">
        <f>IF(COUNT($A161)=0,"",IF(Q161="","--",IF(Q161="3E","3E",LOOKUP(Q161/S$2,{0,0.4,0.45,0.5,0.55,0.6,0.65,0.7,0.75,0.8,1},{0,2,2.25,2.5,2.75,3,3.25,3.5,3.75,4}))))</f>
        <v/>
      </c>
      <c r="T161" s="3" t="str">
        <f>IF(COUNT($A161)=0,"",IF($A161&lt;&gt;DRAFT!$B163,"ERR",IF(DRAFT!BK163="3E","3E",IF(COUNT(DRAFT!BG163,DRAFT!BK163)&gt;0,DRAFT!BL163,""))))</f>
        <v/>
      </c>
      <c r="U161" s="3" t="str">
        <f>IF(COUNT($A161)=0,"",IF(T161="3E","3E",IF(T161="","I",LOOKUP(T161/V$2,{0,0.4,0.45,0.5,0.55,0.6,0.65,0.7,0.75,0.8,1},{"F","D","C","C+","B-","B","B+","A-","A","A+"}))))</f>
        <v/>
      </c>
      <c r="V161" s="2" t="str">
        <f>IF(COUNT($A161)=0,"",IF(T161="","--",IF(T161="3E","3E",LOOKUP(T161/V$2,{0,0.4,0.45,0.5,0.55,0.6,0.65,0.7,0.75,0.8,1},{0,2,2.25,2.5,2.75,3,3.25,3.5,3.75,4}))))</f>
        <v/>
      </c>
      <c r="W161" s="3" t="str">
        <f>IF(COUNT($A161)=0,"",IF($A161&lt;&gt;DRAFT!$B163,"ERR",IF(DRAFT!BT163="3E","3E",IF(COUNT(DRAFT!BP163,DRAFT!BT163)&gt;0,DRAFT!BU163,""))))</f>
        <v/>
      </c>
      <c r="X161" s="3" t="str">
        <f>IF(COUNT($A161)=0,"",IF(W161="3E","3E",IF(W161="","I",LOOKUP(W161/Y$2,{0,0.4,0.45,0.5,0.55,0.6,0.65,0.7,0.75,0.8,1},{"F","D","C","C+","B-","B","B+","A-","A","A+"}))))</f>
        <v/>
      </c>
      <c r="Y161" s="2" t="str">
        <f>IF(COUNT($A161)=0,"",IF(W161="","--",IF(W161="3E","3E",LOOKUP(W161/Y$2,{0,0.4,0.45,0.5,0.55,0.6,0.65,0.7,0.75,0.8,1},{0,2,2.25,2.5,2.75,3,3.25,3.5,3.75,4}))))</f>
        <v/>
      </c>
      <c r="Z161" s="3" t="str">
        <f>IF(COUNT($A161)=0,"",IF($A161&lt;&gt;DRAFT!$B163,"ERR",IF(DRAFT!CC163="3E","3E",IF(COUNT(DRAFT!BY163,DRAFT!CC163)&gt;0,DRAFT!CD163,""))))</f>
        <v/>
      </c>
      <c r="AA161" s="3" t="str">
        <f>IF(COUNT($A161)=0,"",IF(Z161="3E","3E",IF(Z161="","I",LOOKUP(Z161/AB$2,{0,0.4,0.45,0.5,0.55,0.6,0.65,0.7,0.75,0.8,1},{"F","D","C","C+","B-","B","B+","A-","A","A+"}))))</f>
        <v/>
      </c>
      <c r="AB161" s="2" t="str">
        <f>IF(COUNT($A161)=0,"",IF(Z161="","--",IF(Z161="3E","3E",LOOKUP(Z161/AB$2,{0,0.4,0.45,0.5,0.55,0.6,0.65,0.7,0.75,0.8,1},{0,2,2.25,2.5,2.75,3,3.25,3.5,3.75,4}))))</f>
        <v/>
      </c>
      <c r="AC161" s="3" t="str">
        <f>IF(COUNT($A161)=0,"",IF($A161&lt;&gt;DRAFT!$B163,"ERR",IF(DRAFT!CF163&gt;0,DRAFT!CF163,"")))</f>
        <v/>
      </c>
      <c r="AD161" s="3" t="str">
        <f>IF(COUNT($A161)=0,"",IF(AC161="3E","3E",IF(AC161="","I",LOOKUP(AC161/AE$2,{0,0.4,0.45,0.5,0.55,0.6,0.65,0.7,0.75,0.8,1},{"F","D","C","C+","B-","B","B+","A-","A","A+"}))))</f>
        <v/>
      </c>
      <c r="AE161" s="2" t="str">
        <f>IF(COUNT($A161)=0,"",IF(AC161="","--",IF(AC161="3E","3E",LOOKUP(AC161/AE$2,{0,0.4,0.45,0.5,0.55,0.6,0.65,0.7,0.75,0.8,1},{0,2,2.25,2.5,2.75,3,3.25,3.5,3.75,4}))))</f>
        <v/>
      </c>
      <c r="AF161" s="3" t="str">
        <f>IF($A161&lt;&gt;DRAFT!$B163,"ERR",IF(OR(COUNT($A161)=0,COUNT(DRAFT!CI163:CK163,DRAFT!CM163:CO163)=0),"",CEILING(SUM(DRAFT!CL163,DRAFT!CP163),1)))</f>
        <v/>
      </c>
      <c r="AG161" s="3" t="str">
        <f>IF(COUNT($A161)=0,"",IF(AF161="3E","3E",IF(AF161="","I",LOOKUP(AF161/AH$2,{0,0.4,0.45,0.5,0.55,0.6,0.65,0.7,0.75,0.8,1},{"F","D","C","C+","B-","B","B+","A-","A","A+"}))))</f>
        <v/>
      </c>
      <c r="AH161" s="2" t="str">
        <f>IF(COUNT($A161)=0,"",IF(AF161="","--",IF(AF161="3E","3E",LOOKUP(AF161/AH$2,{0,0.4,0.45,0.5,0.55,0.6,0.65,0.7,0.75,0.8,1},{0,2,2.25,2.5,2.75,3,3.25,3.5,3.75,4}))))</f>
        <v/>
      </c>
      <c r="AI161" s="11" t="str">
        <f>IF(OR(COUNT($A161)=0,COUNT(B161:AH161)=0),"",IF(COUNTIF(B161:AH161,"3E")&gt;0,"3E",IF(DRAFT!$A163="R",TRUNC(SUMPRODUCT(RGP,RCP)/TCP,3),TRUNC((SUMPRODUCT(--(IMDGP&gt;0)*IMDGP,IMCP)+CEILING(DRAFT!$CQ163*42,0.25))/TCP,3))))</f>
        <v/>
      </c>
      <c r="AJ161" s="3" t="str">
        <f>IF(OR(COUNT($A161)=0,COUNT(B161:AH161)=0),"",IF(COUNTIF(B161:AH161,"3E")&gt;0,"3E",IF(DRAFT!$A163="R",SUMPRODUCT(--(RGP&gt;=2),RCP),SUMPRODUCT(--(IMDGP&gt;0),--(IMGP=0),IMCP)+DRAFT!$CR163)))</f>
        <v/>
      </c>
      <c r="AK161" s="3" t="str">
        <f>IF(OR(COUNT($A161)=0,COUNT(B161:AH161)=0),"",IF(COUNTIF(B161:AJ161,"3E")&gt;0,"3E",IF(AND(DRAFT!$A163="IM",OR($AI161&gt;DRAFT!$CQ163,$AJ161&gt;DRAFT!$CR163)),"IMPROVED",IF(AND(DRAFT!$A163="IM",$AI161&lt;=DRAFT!$CQ163,$AJ161&lt;=DRAFT!$CR163),"NOT IMPROVED",IF(AND(AH161&gt;=2,AI161&gt;=2,AJ161&gt;=30),"PASS","FAIL")))))</f>
        <v/>
      </c>
      <c r="AL161" s="3" t="str">
        <f t="shared" si="4"/>
        <v/>
      </c>
      <c r="AM161" s="3" t="str">
        <f t="shared" si="5"/>
        <v/>
      </c>
    </row>
    <row r="162" spans="1:39" ht="18.95" customHeight="1" x14ac:dyDescent="0.25">
      <c r="A162" s="4" t="str">
        <f>IF(DRAFT!$B164="","",DRAFT!$B164)</f>
        <v/>
      </c>
      <c r="B162" s="3" t="str">
        <f>IF(COUNT($A162)=0,"",IF($A162&lt;&gt;DRAFT!$B164,"ERR",IF(DRAFT!I164="3E","3E",IF(COUNT(DRAFT!E164,DRAFT!I164)&gt;0,DRAFT!J164,""))))</f>
        <v/>
      </c>
      <c r="C162" s="3" t="str">
        <f>IF(COUNT($A162)=0,"",IF(B162="3E","3E",IF(B162="","I",LOOKUP(B162/D$2,{0,0.4,0.45,0.5,0.55,0.6,0.65,0.7,0.75,0.8,1},{"F","D","C","C+","B-","B","B+","A-","A","A+"}))))</f>
        <v/>
      </c>
      <c r="D162" s="2" t="str">
        <f>IF(COUNT($A162)=0,"",IF(B162="","--",IF(B162="3E","3E",LOOKUP(B162/D$2,{0,0.4,0.45,0.5,0.55,0.6,0.65,0.7,0.75,0.8,1},{0,2,2.25,2.5,2.75,3,3.25,3.5,3.75,4}))))</f>
        <v/>
      </c>
      <c r="E162" s="3" t="str">
        <f>IF(COUNT($A162)=0,"",IF($A162&lt;&gt;DRAFT!$B164,"ERR",IF(DRAFT!R164="3E","3E",IF(COUNT(DRAFT!N164,DRAFT!R164)&gt;0,DRAFT!S164,""))))</f>
        <v/>
      </c>
      <c r="F162" s="3" t="str">
        <f>IF(COUNT($A162)=0,"",IF(E162="3E","3E",IF(E162="","I",LOOKUP(E162/G$2,{0,0.4,0.45,0.5,0.55,0.6,0.65,0.7,0.75,0.8,1},{"F","D","C","C+","B-","B","B+","A-","A","A+"}))))</f>
        <v/>
      </c>
      <c r="G162" s="2" t="str">
        <f>IF(COUNT($A162)=0,"",IF(E162="","--",IF(E162="3E","3E",LOOKUP(E162/G$2,{0,0.4,0.45,0.5,0.55,0.6,0.65,0.7,0.75,0.8,1},{0,2,2.25,2.5,2.75,3,3.25,3.5,3.75,4}))))</f>
        <v/>
      </c>
      <c r="H162" s="3" t="str">
        <f>IF(COUNT($A162)=0,"",IF($A162&lt;&gt;DRAFT!$B164,"ERR",IF(DRAFT!AA164="3E","3E",IF(COUNT(DRAFT!W164,DRAFT!AA164)&gt;0,DRAFT!AB164,""))))</f>
        <v/>
      </c>
      <c r="I162" s="3" t="str">
        <f>IF(COUNT($A162)=0,"",IF(H162="3E","3E",IF(H162="","I",LOOKUP(H162/J$2,{0,0.4,0.45,0.5,0.55,0.6,0.65,0.7,0.75,0.8,1},{"F","D","C","C+","B-","B","B+","A-","A","A+"}))))</f>
        <v/>
      </c>
      <c r="J162" s="2" t="str">
        <f>IF(COUNT($A162)=0,"",IF(H162="","--",IF(H162="3E","3E",LOOKUP(H162/J$2,{0,0.4,0.45,0.5,0.55,0.6,0.65,0.7,0.75,0.8,1},{0,2,2.25,2.5,2.75,3,3.25,3.5,3.75,4}))))</f>
        <v/>
      </c>
      <c r="K162" s="3" t="str">
        <f>IF(COUNT($A162)=0,"",IF($A162&lt;&gt;DRAFT!$B164,"ERR",IF(DRAFT!AJ164="3E","3E",IF(COUNT(DRAFT!AF164,DRAFT!AJ164)&gt;0,DRAFT!AK164,""))))</f>
        <v/>
      </c>
      <c r="L162" s="3" t="str">
        <f>IF(COUNT($A162)=0,"",IF(K162="3E","3E",IF(K162="","I",LOOKUP(K162/M$2,{0,0.4,0.45,0.5,0.55,0.6,0.65,0.7,0.75,0.8,1},{"F","D","C","C+","B-","B","B+","A-","A","A+"}))))</f>
        <v/>
      </c>
      <c r="M162" s="2" t="str">
        <f>IF(COUNT($A162)=0,"",IF(K162="","--",IF(K162="3E","3E",LOOKUP(K162/M$2,{0,0.4,0.45,0.5,0.55,0.6,0.65,0.7,0.75,0.8,1},{0,2,2.25,2.5,2.75,3,3.25,3.5,3.75,4}))))</f>
        <v/>
      </c>
      <c r="N162" s="3" t="str">
        <f>IF(COUNT($A162)=0,"",IF($A162&lt;&gt;DRAFT!$B164,"ERR",IF(DRAFT!AS164="3E","3E",IF(COUNT(DRAFT!AO164,DRAFT!AS164)&gt;0,DRAFT!AT164,""))))</f>
        <v/>
      </c>
      <c r="O162" s="3" t="str">
        <f>IF(COUNT($A162)=0,"",IF(N162="3E","3E",IF(N162="","I",LOOKUP(N162/P$2,{0,0.4,0.45,0.5,0.55,0.6,0.65,0.7,0.75,0.8,1},{"F","D","C","C+","B-","B","B+","A-","A","A+"}))))</f>
        <v/>
      </c>
      <c r="P162" s="2" t="str">
        <f>IF(COUNT($A162)=0,"",IF(N162="","--",IF(N162="3E","3E",LOOKUP(N162/P$2,{0,0.4,0.45,0.5,0.55,0.6,0.65,0.7,0.75,0.8,1},{0,2,2.25,2.5,2.75,3,3.25,3.5,3.75,4}))))</f>
        <v/>
      </c>
      <c r="Q162" s="3" t="str">
        <f>IF(COUNT($A162)=0,"",IF($A162&lt;&gt;DRAFT!$B164,"ERR",IF(DRAFT!BB164="3E","3E",IF(COUNT(DRAFT!AX164,DRAFT!BB164)&gt;0,DRAFT!BC164,""))))</f>
        <v/>
      </c>
      <c r="R162" s="3" t="str">
        <f>IF(COUNT($A162)=0,"",IF(Q162="3E","3E",IF(Q162="","I",LOOKUP(Q162/S$2,{0,0.4,0.45,0.5,0.55,0.6,0.65,0.7,0.75,0.8,1},{"F","D","C","C+","B-","B","B+","A-","A","A+"}))))</f>
        <v/>
      </c>
      <c r="S162" s="2" t="str">
        <f>IF(COUNT($A162)=0,"",IF(Q162="","--",IF(Q162="3E","3E",LOOKUP(Q162/S$2,{0,0.4,0.45,0.5,0.55,0.6,0.65,0.7,0.75,0.8,1},{0,2,2.25,2.5,2.75,3,3.25,3.5,3.75,4}))))</f>
        <v/>
      </c>
      <c r="T162" s="3" t="str">
        <f>IF(COUNT($A162)=0,"",IF($A162&lt;&gt;DRAFT!$B164,"ERR",IF(DRAFT!BK164="3E","3E",IF(COUNT(DRAFT!BG164,DRAFT!BK164)&gt;0,DRAFT!BL164,""))))</f>
        <v/>
      </c>
      <c r="U162" s="3" t="str">
        <f>IF(COUNT($A162)=0,"",IF(T162="3E","3E",IF(T162="","I",LOOKUP(T162/V$2,{0,0.4,0.45,0.5,0.55,0.6,0.65,0.7,0.75,0.8,1},{"F","D","C","C+","B-","B","B+","A-","A","A+"}))))</f>
        <v/>
      </c>
      <c r="V162" s="2" t="str">
        <f>IF(COUNT($A162)=0,"",IF(T162="","--",IF(T162="3E","3E",LOOKUP(T162/V$2,{0,0.4,0.45,0.5,0.55,0.6,0.65,0.7,0.75,0.8,1},{0,2,2.25,2.5,2.75,3,3.25,3.5,3.75,4}))))</f>
        <v/>
      </c>
      <c r="W162" s="3" t="str">
        <f>IF(COUNT($A162)=0,"",IF($A162&lt;&gt;DRAFT!$B164,"ERR",IF(DRAFT!BT164="3E","3E",IF(COUNT(DRAFT!BP164,DRAFT!BT164)&gt;0,DRAFT!BU164,""))))</f>
        <v/>
      </c>
      <c r="X162" s="3" t="str">
        <f>IF(COUNT($A162)=0,"",IF(W162="3E","3E",IF(W162="","I",LOOKUP(W162/Y$2,{0,0.4,0.45,0.5,0.55,0.6,0.65,0.7,0.75,0.8,1},{"F","D","C","C+","B-","B","B+","A-","A","A+"}))))</f>
        <v/>
      </c>
      <c r="Y162" s="2" t="str">
        <f>IF(COUNT($A162)=0,"",IF(W162="","--",IF(W162="3E","3E",LOOKUP(W162/Y$2,{0,0.4,0.45,0.5,0.55,0.6,0.65,0.7,0.75,0.8,1},{0,2,2.25,2.5,2.75,3,3.25,3.5,3.75,4}))))</f>
        <v/>
      </c>
      <c r="Z162" s="3" t="str">
        <f>IF(COUNT($A162)=0,"",IF($A162&lt;&gt;DRAFT!$B164,"ERR",IF(DRAFT!CC164="3E","3E",IF(COUNT(DRAFT!BY164,DRAFT!CC164)&gt;0,DRAFT!CD164,""))))</f>
        <v/>
      </c>
      <c r="AA162" s="3" t="str">
        <f>IF(COUNT($A162)=0,"",IF(Z162="3E","3E",IF(Z162="","I",LOOKUP(Z162/AB$2,{0,0.4,0.45,0.5,0.55,0.6,0.65,0.7,0.75,0.8,1},{"F","D","C","C+","B-","B","B+","A-","A","A+"}))))</f>
        <v/>
      </c>
      <c r="AB162" s="2" t="str">
        <f>IF(COUNT($A162)=0,"",IF(Z162="","--",IF(Z162="3E","3E",LOOKUP(Z162/AB$2,{0,0.4,0.45,0.5,0.55,0.6,0.65,0.7,0.75,0.8,1},{0,2,2.25,2.5,2.75,3,3.25,3.5,3.75,4}))))</f>
        <v/>
      </c>
      <c r="AC162" s="3" t="str">
        <f>IF(COUNT($A162)=0,"",IF($A162&lt;&gt;DRAFT!$B164,"ERR",IF(DRAFT!CF164&gt;0,DRAFT!CF164,"")))</f>
        <v/>
      </c>
      <c r="AD162" s="3" t="str">
        <f>IF(COUNT($A162)=0,"",IF(AC162="3E","3E",IF(AC162="","I",LOOKUP(AC162/AE$2,{0,0.4,0.45,0.5,0.55,0.6,0.65,0.7,0.75,0.8,1},{"F","D","C","C+","B-","B","B+","A-","A","A+"}))))</f>
        <v/>
      </c>
      <c r="AE162" s="2" t="str">
        <f>IF(COUNT($A162)=0,"",IF(AC162="","--",IF(AC162="3E","3E",LOOKUP(AC162/AE$2,{0,0.4,0.45,0.5,0.55,0.6,0.65,0.7,0.75,0.8,1},{0,2,2.25,2.5,2.75,3,3.25,3.5,3.75,4}))))</f>
        <v/>
      </c>
      <c r="AF162" s="3" t="str">
        <f>IF($A162&lt;&gt;DRAFT!$B164,"ERR",IF(OR(COUNT($A162)=0,COUNT(DRAFT!CI164:CK164,DRAFT!CM164:CO164)=0),"",CEILING(SUM(DRAFT!CL164,DRAFT!CP164),1)))</f>
        <v/>
      </c>
      <c r="AG162" s="3" t="str">
        <f>IF(COUNT($A162)=0,"",IF(AF162="3E","3E",IF(AF162="","I",LOOKUP(AF162/AH$2,{0,0.4,0.45,0.5,0.55,0.6,0.65,0.7,0.75,0.8,1},{"F","D","C","C+","B-","B","B+","A-","A","A+"}))))</f>
        <v/>
      </c>
      <c r="AH162" s="2" t="str">
        <f>IF(COUNT($A162)=0,"",IF(AF162="","--",IF(AF162="3E","3E",LOOKUP(AF162/AH$2,{0,0.4,0.45,0.5,0.55,0.6,0.65,0.7,0.75,0.8,1},{0,2,2.25,2.5,2.75,3,3.25,3.5,3.75,4}))))</f>
        <v/>
      </c>
      <c r="AI162" s="11" t="str">
        <f>IF(OR(COUNT($A162)=0,COUNT(B162:AH162)=0),"",IF(COUNTIF(B162:AH162,"3E")&gt;0,"3E",IF(DRAFT!$A164="R",TRUNC(SUMPRODUCT(RGP,RCP)/TCP,3),TRUNC((SUMPRODUCT(--(IMDGP&gt;0)*IMDGP,IMCP)+CEILING(DRAFT!$CQ164*42,0.25))/TCP,3))))</f>
        <v/>
      </c>
      <c r="AJ162" s="3" t="str">
        <f>IF(OR(COUNT($A162)=0,COUNT(B162:AH162)=0),"",IF(COUNTIF(B162:AH162,"3E")&gt;0,"3E",IF(DRAFT!$A164="R",SUMPRODUCT(--(RGP&gt;=2),RCP),SUMPRODUCT(--(IMDGP&gt;0),--(IMGP=0),IMCP)+DRAFT!$CR164)))</f>
        <v/>
      </c>
      <c r="AK162" s="3" t="str">
        <f>IF(OR(COUNT($A162)=0,COUNT(B162:AH162)=0),"",IF(COUNTIF(B162:AJ162,"3E")&gt;0,"3E",IF(AND(DRAFT!$A164="IM",OR($AI162&gt;DRAFT!$CQ164,$AJ162&gt;DRAFT!$CR164)),"IMPROVED",IF(AND(DRAFT!$A164="IM",$AI162&lt;=DRAFT!$CQ164,$AJ162&lt;=DRAFT!$CR164),"NOT IMPROVED",IF(AND(AH162&gt;=2,AI162&gt;=2,AJ162&gt;=30),"PASS","FAIL")))))</f>
        <v/>
      </c>
      <c r="AL162" s="3" t="str">
        <f t="shared" si="4"/>
        <v/>
      </c>
      <c r="AM162" s="3" t="str">
        <f t="shared" si="5"/>
        <v/>
      </c>
    </row>
    <row r="163" spans="1:39" ht="18.95" customHeight="1" x14ac:dyDescent="0.25">
      <c r="A163" s="4" t="str">
        <f>IF(DRAFT!$B165="","",DRAFT!$B165)</f>
        <v/>
      </c>
      <c r="B163" s="3" t="str">
        <f>IF(COUNT($A163)=0,"",IF($A163&lt;&gt;DRAFT!$B165,"ERR",IF(DRAFT!I165="3E","3E",IF(COUNT(DRAFT!E165,DRAFT!I165)&gt;0,DRAFT!J165,""))))</f>
        <v/>
      </c>
      <c r="C163" s="3" t="str">
        <f>IF(COUNT($A163)=0,"",IF(B163="3E","3E",IF(B163="","I",LOOKUP(B163/D$2,{0,0.4,0.45,0.5,0.55,0.6,0.65,0.7,0.75,0.8,1},{"F","D","C","C+","B-","B","B+","A-","A","A+"}))))</f>
        <v/>
      </c>
      <c r="D163" s="2" t="str">
        <f>IF(COUNT($A163)=0,"",IF(B163="","--",IF(B163="3E","3E",LOOKUP(B163/D$2,{0,0.4,0.45,0.5,0.55,0.6,0.65,0.7,0.75,0.8,1},{0,2,2.25,2.5,2.75,3,3.25,3.5,3.75,4}))))</f>
        <v/>
      </c>
      <c r="E163" s="3" t="str">
        <f>IF(COUNT($A163)=0,"",IF($A163&lt;&gt;DRAFT!$B165,"ERR",IF(DRAFT!R165="3E","3E",IF(COUNT(DRAFT!N165,DRAFT!R165)&gt;0,DRAFT!S165,""))))</f>
        <v/>
      </c>
      <c r="F163" s="3" t="str">
        <f>IF(COUNT($A163)=0,"",IF(E163="3E","3E",IF(E163="","I",LOOKUP(E163/G$2,{0,0.4,0.45,0.5,0.55,0.6,0.65,0.7,0.75,0.8,1},{"F","D","C","C+","B-","B","B+","A-","A","A+"}))))</f>
        <v/>
      </c>
      <c r="G163" s="2" t="str">
        <f>IF(COUNT($A163)=0,"",IF(E163="","--",IF(E163="3E","3E",LOOKUP(E163/G$2,{0,0.4,0.45,0.5,0.55,0.6,0.65,0.7,0.75,0.8,1},{0,2,2.25,2.5,2.75,3,3.25,3.5,3.75,4}))))</f>
        <v/>
      </c>
      <c r="H163" s="3" t="str">
        <f>IF(COUNT($A163)=0,"",IF($A163&lt;&gt;DRAFT!$B165,"ERR",IF(DRAFT!AA165="3E","3E",IF(COUNT(DRAFT!W165,DRAFT!AA165)&gt;0,DRAFT!AB165,""))))</f>
        <v/>
      </c>
      <c r="I163" s="3" t="str">
        <f>IF(COUNT($A163)=0,"",IF(H163="3E","3E",IF(H163="","I",LOOKUP(H163/J$2,{0,0.4,0.45,0.5,0.55,0.6,0.65,0.7,0.75,0.8,1},{"F","D","C","C+","B-","B","B+","A-","A","A+"}))))</f>
        <v/>
      </c>
      <c r="J163" s="2" t="str">
        <f>IF(COUNT($A163)=0,"",IF(H163="","--",IF(H163="3E","3E",LOOKUP(H163/J$2,{0,0.4,0.45,0.5,0.55,0.6,0.65,0.7,0.75,0.8,1},{0,2,2.25,2.5,2.75,3,3.25,3.5,3.75,4}))))</f>
        <v/>
      </c>
      <c r="K163" s="3" t="str">
        <f>IF(COUNT($A163)=0,"",IF($A163&lt;&gt;DRAFT!$B165,"ERR",IF(DRAFT!AJ165="3E","3E",IF(COUNT(DRAFT!AF165,DRAFT!AJ165)&gt;0,DRAFT!AK165,""))))</f>
        <v/>
      </c>
      <c r="L163" s="3" t="str">
        <f>IF(COUNT($A163)=0,"",IF(K163="3E","3E",IF(K163="","I",LOOKUP(K163/M$2,{0,0.4,0.45,0.5,0.55,0.6,0.65,0.7,0.75,0.8,1},{"F","D","C","C+","B-","B","B+","A-","A","A+"}))))</f>
        <v/>
      </c>
      <c r="M163" s="2" t="str">
        <f>IF(COUNT($A163)=0,"",IF(K163="","--",IF(K163="3E","3E",LOOKUP(K163/M$2,{0,0.4,0.45,0.5,0.55,0.6,0.65,0.7,0.75,0.8,1},{0,2,2.25,2.5,2.75,3,3.25,3.5,3.75,4}))))</f>
        <v/>
      </c>
      <c r="N163" s="3" t="str">
        <f>IF(COUNT($A163)=0,"",IF($A163&lt;&gt;DRAFT!$B165,"ERR",IF(DRAFT!AS165="3E","3E",IF(COUNT(DRAFT!AO165,DRAFT!AS165)&gt;0,DRAFT!AT165,""))))</f>
        <v/>
      </c>
      <c r="O163" s="3" t="str">
        <f>IF(COUNT($A163)=0,"",IF(N163="3E","3E",IF(N163="","I",LOOKUP(N163/P$2,{0,0.4,0.45,0.5,0.55,0.6,0.65,0.7,0.75,0.8,1},{"F","D","C","C+","B-","B","B+","A-","A","A+"}))))</f>
        <v/>
      </c>
      <c r="P163" s="2" t="str">
        <f>IF(COUNT($A163)=0,"",IF(N163="","--",IF(N163="3E","3E",LOOKUP(N163/P$2,{0,0.4,0.45,0.5,0.55,0.6,0.65,0.7,0.75,0.8,1},{0,2,2.25,2.5,2.75,3,3.25,3.5,3.75,4}))))</f>
        <v/>
      </c>
      <c r="Q163" s="3" t="str">
        <f>IF(COUNT($A163)=0,"",IF($A163&lt;&gt;DRAFT!$B165,"ERR",IF(DRAFT!BB165="3E","3E",IF(COUNT(DRAFT!AX165,DRAFT!BB165)&gt;0,DRAFT!BC165,""))))</f>
        <v/>
      </c>
      <c r="R163" s="3" t="str">
        <f>IF(COUNT($A163)=0,"",IF(Q163="3E","3E",IF(Q163="","I",LOOKUP(Q163/S$2,{0,0.4,0.45,0.5,0.55,0.6,0.65,0.7,0.75,0.8,1},{"F","D","C","C+","B-","B","B+","A-","A","A+"}))))</f>
        <v/>
      </c>
      <c r="S163" s="2" t="str">
        <f>IF(COUNT($A163)=0,"",IF(Q163="","--",IF(Q163="3E","3E",LOOKUP(Q163/S$2,{0,0.4,0.45,0.5,0.55,0.6,0.65,0.7,0.75,0.8,1},{0,2,2.25,2.5,2.75,3,3.25,3.5,3.75,4}))))</f>
        <v/>
      </c>
      <c r="T163" s="3" t="str">
        <f>IF(COUNT($A163)=0,"",IF($A163&lt;&gt;DRAFT!$B165,"ERR",IF(DRAFT!BK165="3E","3E",IF(COUNT(DRAFT!BG165,DRAFT!BK165)&gt;0,DRAFT!BL165,""))))</f>
        <v/>
      </c>
      <c r="U163" s="3" t="str">
        <f>IF(COUNT($A163)=0,"",IF(T163="3E","3E",IF(T163="","I",LOOKUP(T163/V$2,{0,0.4,0.45,0.5,0.55,0.6,0.65,0.7,0.75,0.8,1},{"F","D","C","C+","B-","B","B+","A-","A","A+"}))))</f>
        <v/>
      </c>
      <c r="V163" s="2" t="str">
        <f>IF(COUNT($A163)=0,"",IF(T163="","--",IF(T163="3E","3E",LOOKUP(T163/V$2,{0,0.4,0.45,0.5,0.55,0.6,0.65,0.7,0.75,0.8,1},{0,2,2.25,2.5,2.75,3,3.25,3.5,3.75,4}))))</f>
        <v/>
      </c>
      <c r="W163" s="3" t="str">
        <f>IF(COUNT($A163)=0,"",IF($A163&lt;&gt;DRAFT!$B165,"ERR",IF(DRAFT!BT165="3E","3E",IF(COUNT(DRAFT!BP165,DRAFT!BT165)&gt;0,DRAFT!BU165,""))))</f>
        <v/>
      </c>
      <c r="X163" s="3" t="str">
        <f>IF(COUNT($A163)=0,"",IF(W163="3E","3E",IF(W163="","I",LOOKUP(W163/Y$2,{0,0.4,0.45,0.5,0.55,0.6,0.65,0.7,0.75,0.8,1},{"F","D","C","C+","B-","B","B+","A-","A","A+"}))))</f>
        <v/>
      </c>
      <c r="Y163" s="2" t="str">
        <f>IF(COUNT($A163)=0,"",IF(W163="","--",IF(W163="3E","3E",LOOKUP(W163/Y$2,{0,0.4,0.45,0.5,0.55,0.6,0.65,0.7,0.75,0.8,1},{0,2,2.25,2.5,2.75,3,3.25,3.5,3.75,4}))))</f>
        <v/>
      </c>
      <c r="Z163" s="3" t="str">
        <f>IF(COUNT($A163)=0,"",IF($A163&lt;&gt;DRAFT!$B165,"ERR",IF(DRAFT!CC165="3E","3E",IF(COUNT(DRAFT!BY165,DRAFT!CC165)&gt;0,DRAFT!CD165,""))))</f>
        <v/>
      </c>
      <c r="AA163" s="3" t="str">
        <f>IF(COUNT($A163)=0,"",IF(Z163="3E","3E",IF(Z163="","I",LOOKUP(Z163/AB$2,{0,0.4,0.45,0.5,0.55,0.6,0.65,0.7,0.75,0.8,1},{"F","D","C","C+","B-","B","B+","A-","A","A+"}))))</f>
        <v/>
      </c>
      <c r="AB163" s="2" t="str">
        <f>IF(COUNT($A163)=0,"",IF(Z163="","--",IF(Z163="3E","3E",LOOKUP(Z163/AB$2,{0,0.4,0.45,0.5,0.55,0.6,0.65,0.7,0.75,0.8,1},{0,2,2.25,2.5,2.75,3,3.25,3.5,3.75,4}))))</f>
        <v/>
      </c>
      <c r="AC163" s="3" t="str">
        <f>IF(COUNT($A163)=0,"",IF($A163&lt;&gt;DRAFT!$B165,"ERR",IF(DRAFT!CF165&gt;0,DRAFT!CF165,"")))</f>
        <v/>
      </c>
      <c r="AD163" s="3" t="str">
        <f>IF(COUNT($A163)=0,"",IF(AC163="3E","3E",IF(AC163="","I",LOOKUP(AC163/AE$2,{0,0.4,0.45,0.5,0.55,0.6,0.65,0.7,0.75,0.8,1},{"F","D","C","C+","B-","B","B+","A-","A","A+"}))))</f>
        <v/>
      </c>
      <c r="AE163" s="2" t="str">
        <f>IF(COUNT($A163)=0,"",IF(AC163="","--",IF(AC163="3E","3E",LOOKUP(AC163/AE$2,{0,0.4,0.45,0.5,0.55,0.6,0.65,0.7,0.75,0.8,1},{0,2,2.25,2.5,2.75,3,3.25,3.5,3.75,4}))))</f>
        <v/>
      </c>
      <c r="AF163" s="3" t="str">
        <f>IF($A163&lt;&gt;DRAFT!$B165,"ERR",IF(OR(COUNT($A163)=0,COUNT(DRAFT!CI165:CK165,DRAFT!CM165:CO165)=0),"",CEILING(SUM(DRAFT!CL165,DRAFT!CP165),1)))</f>
        <v/>
      </c>
      <c r="AG163" s="3" t="str">
        <f>IF(COUNT($A163)=0,"",IF(AF163="3E","3E",IF(AF163="","I",LOOKUP(AF163/AH$2,{0,0.4,0.45,0.5,0.55,0.6,0.65,0.7,0.75,0.8,1},{"F","D","C","C+","B-","B","B+","A-","A","A+"}))))</f>
        <v/>
      </c>
      <c r="AH163" s="2" t="str">
        <f>IF(COUNT($A163)=0,"",IF(AF163="","--",IF(AF163="3E","3E",LOOKUP(AF163/AH$2,{0,0.4,0.45,0.5,0.55,0.6,0.65,0.7,0.75,0.8,1},{0,2,2.25,2.5,2.75,3,3.25,3.5,3.75,4}))))</f>
        <v/>
      </c>
      <c r="AI163" s="11" t="str">
        <f>IF(OR(COUNT($A163)=0,COUNT(B163:AH163)=0),"",IF(COUNTIF(B163:AH163,"3E")&gt;0,"3E",IF(DRAFT!$A165="R",TRUNC(SUMPRODUCT(RGP,RCP)/TCP,3),TRUNC((SUMPRODUCT(--(IMDGP&gt;0)*IMDGP,IMCP)+CEILING(DRAFT!$CQ165*42,0.25))/TCP,3))))</f>
        <v/>
      </c>
      <c r="AJ163" s="3" t="str">
        <f>IF(OR(COUNT($A163)=0,COUNT(B163:AH163)=0),"",IF(COUNTIF(B163:AH163,"3E")&gt;0,"3E",IF(DRAFT!$A165="R",SUMPRODUCT(--(RGP&gt;=2),RCP),SUMPRODUCT(--(IMDGP&gt;0),--(IMGP=0),IMCP)+DRAFT!$CR165)))</f>
        <v/>
      </c>
      <c r="AK163" s="3" t="str">
        <f>IF(OR(COUNT($A163)=0,COUNT(B163:AH163)=0),"",IF(COUNTIF(B163:AJ163,"3E")&gt;0,"3E",IF(AND(DRAFT!$A165="IM",OR($AI163&gt;DRAFT!$CQ165,$AJ163&gt;DRAFT!$CR165)),"IMPROVED",IF(AND(DRAFT!$A165="IM",$AI163&lt;=DRAFT!$CQ165,$AJ163&lt;=DRAFT!$CR165),"NOT IMPROVED",IF(AND(AH163&gt;=2,AI163&gt;=2,AJ163&gt;=30),"PASS","FAIL")))))</f>
        <v/>
      </c>
      <c r="AL163" s="3" t="str">
        <f t="shared" si="4"/>
        <v/>
      </c>
      <c r="AM163" s="3" t="str">
        <f t="shared" si="5"/>
        <v/>
      </c>
    </row>
    <row r="164" spans="1:39" ht="18.95" customHeight="1" x14ac:dyDescent="0.25">
      <c r="A164" s="4" t="str">
        <f>IF(DRAFT!$B166="","",DRAFT!$B166)</f>
        <v/>
      </c>
      <c r="B164" s="3" t="str">
        <f>IF(COUNT($A164)=0,"",IF($A164&lt;&gt;DRAFT!$B166,"ERR",IF(DRAFT!I166="3E","3E",IF(COUNT(DRAFT!E166,DRAFT!I166)&gt;0,DRAFT!J166,""))))</f>
        <v/>
      </c>
      <c r="C164" s="3" t="str">
        <f>IF(COUNT($A164)=0,"",IF(B164="3E","3E",IF(B164="","I",LOOKUP(B164/D$2,{0,0.4,0.45,0.5,0.55,0.6,0.65,0.7,0.75,0.8,1},{"F","D","C","C+","B-","B","B+","A-","A","A+"}))))</f>
        <v/>
      </c>
      <c r="D164" s="2" t="str">
        <f>IF(COUNT($A164)=0,"",IF(B164="","--",IF(B164="3E","3E",LOOKUP(B164/D$2,{0,0.4,0.45,0.5,0.55,0.6,0.65,0.7,0.75,0.8,1},{0,2,2.25,2.5,2.75,3,3.25,3.5,3.75,4}))))</f>
        <v/>
      </c>
      <c r="E164" s="3" t="str">
        <f>IF(COUNT($A164)=0,"",IF($A164&lt;&gt;DRAFT!$B166,"ERR",IF(DRAFT!R166="3E","3E",IF(COUNT(DRAFT!N166,DRAFT!R166)&gt;0,DRAFT!S166,""))))</f>
        <v/>
      </c>
      <c r="F164" s="3" t="str">
        <f>IF(COUNT($A164)=0,"",IF(E164="3E","3E",IF(E164="","I",LOOKUP(E164/G$2,{0,0.4,0.45,0.5,0.55,0.6,0.65,0.7,0.75,0.8,1},{"F","D","C","C+","B-","B","B+","A-","A","A+"}))))</f>
        <v/>
      </c>
      <c r="G164" s="2" t="str">
        <f>IF(COUNT($A164)=0,"",IF(E164="","--",IF(E164="3E","3E",LOOKUP(E164/G$2,{0,0.4,0.45,0.5,0.55,0.6,0.65,0.7,0.75,0.8,1},{0,2,2.25,2.5,2.75,3,3.25,3.5,3.75,4}))))</f>
        <v/>
      </c>
      <c r="H164" s="3" t="str">
        <f>IF(COUNT($A164)=0,"",IF($A164&lt;&gt;DRAFT!$B166,"ERR",IF(DRAFT!AA166="3E","3E",IF(COUNT(DRAFT!W166,DRAFT!AA166)&gt;0,DRAFT!AB166,""))))</f>
        <v/>
      </c>
      <c r="I164" s="3" t="str">
        <f>IF(COUNT($A164)=0,"",IF(H164="3E","3E",IF(H164="","I",LOOKUP(H164/J$2,{0,0.4,0.45,0.5,0.55,0.6,0.65,0.7,0.75,0.8,1},{"F","D","C","C+","B-","B","B+","A-","A","A+"}))))</f>
        <v/>
      </c>
      <c r="J164" s="2" t="str">
        <f>IF(COUNT($A164)=0,"",IF(H164="","--",IF(H164="3E","3E",LOOKUP(H164/J$2,{0,0.4,0.45,0.5,0.55,0.6,0.65,0.7,0.75,0.8,1},{0,2,2.25,2.5,2.75,3,3.25,3.5,3.75,4}))))</f>
        <v/>
      </c>
      <c r="K164" s="3" t="str">
        <f>IF(COUNT($A164)=0,"",IF($A164&lt;&gt;DRAFT!$B166,"ERR",IF(DRAFT!AJ166="3E","3E",IF(COUNT(DRAFT!AF166,DRAFT!AJ166)&gt;0,DRAFT!AK166,""))))</f>
        <v/>
      </c>
      <c r="L164" s="3" t="str">
        <f>IF(COUNT($A164)=0,"",IF(K164="3E","3E",IF(K164="","I",LOOKUP(K164/M$2,{0,0.4,0.45,0.5,0.55,0.6,0.65,0.7,0.75,0.8,1},{"F","D","C","C+","B-","B","B+","A-","A","A+"}))))</f>
        <v/>
      </c>
      <c r="M164" s="2" t="str">
        <f>IF(COUNT($A164)=0,"",IF(K164="","--",IF(K164="3E","3E",LOOKUP(K164/M$2,{0,0.4,0.45,0.5,0.55,0.6,0.65,0.7,0.75,0.8,1},{0,2,2.25,2.5,2.75,3,3.25,3.5,3.75,4}))))</f>
        <v/>
      </c>
      <c r="N164" s="3" t="str">
        <f>IF(COUNT($A164)=0,"",IF($A164&lt;&gt;DRAFT!$B166,"ERR",IF(DRAFT!AS166="3E","3E",IF(COUNT(DRAFT!AO166,DRAFT!AS166)&gt;0,DRAFT!AT166,""))))</f>
        <v/>
      </c>
      <c r="O164" s="3" t="str">
        <f>IF(COUNT($A164)=0,"",IF(N164="3E","3E",IF(N164="","I",LOOKUP(N164/P$2,{0,0.4,0.45,0.5,0.55,0.6,0.65,0.7,0.75,0.8,1},{"F","D","C","C+","B-","B","B+","A-","A","A+"}))))</f>
        <v/>
      </c>
      <c r="P164" s="2" t="str">
        <f>IF(COUNT($A164)=0,"",IF(N164="","--",IF(N164="3E","3E",LOOKUP(N164/P$2,{0,0.4,0.45,0.5,0.55,0.6,0.65,0.7,0.75,0.8,1},{0,2,2.25,2.5,2.75,3,3.25,3.5,3.75,4}))))</f>
        <v/>
      </c>
      <c r="Q164" s="3" t="str">
        <f>IF(COUNT($A164)=0,"",IF($A164&lt;&gt;DRAFT!$B166,"ERR",IF(DRAFT!BB166="3E","3E",IF(COUNT(DRAFT!AX166,DRAFT!BB166)&gt;0,DRAFT!BC166,""))))</f>
        <v/>
      </c>
      <c r="R164" s="3" t="str">
        <f>IF(COUNT($A164)=0,"",IF(Q164="3E","3E",IF(Q164="","I",LOOKUP(Q164/S$2,{0,0.4,0.45,0.5,0.55,0.6,0.65,0.7,0.75,0.8,1},{"F","D","C","C+","B-","B","B+","A-","A","A+"}))))</f>
        <v/>
      </c>
      <c r="S164" s="2" t="str">
        <f>IF(COUNT($A164)=0,"",IF(Q164="","--",IF(Q164="3E","3E",LOOKUP(Q164/S$2,{0,0.4,0.45,0.5,0.55,0.6,0.65,0.7,0.75,0.8,1},{0,2,2.25,2.5,2.75,3,3.25,3.5,3.75,4}))))</f>
        <v/>
      </c>
      <c r="T164" s="3" t="str">
        <f>IF(COUNT($A164)=0,"",IF($A164&lt;&gt;DRAFT!$B166,"ERR",IF(DRAFT!BK166="3E","3E",IF(COUNT(DRAFT!BG166,DRAFT!BK166)&gt;0,DRAFT!BL166,""))))</f>
        <v/>
      </c>
      <c r="U164" s="3" t="str">
        <f>IF(COUNT($A164)=0,"",IF(T164="3E","3E",IF(T164="","I",LOOKUP(T164/V$2,{0,0.4,0.45,0.5,0.55,0.6,0.65,0.7,0.75,0.8,1},{"F","D","C","C+","B-","B","B+","A-","A","A+"}))))</f>
        <v/>
      </c>
      <c r="V164" s="2" t="str">
        <f>IF(COUNT($A164)=0,"",IF(T164="","--",IF(T164="3E","3E",LOOKUP(T164/V$2,{0,0.4,0.45,0.5,0.55,0.6,0.65,0.7,0.75,0.8,1},{0,2,2.25,2.5,2.75,3,3.25,3.5,3.75,4}))))</f>
        <v/>
      </c>
      <c r="W164" s="3" t="str">
        <f>IF(COUNT($A164)=0,"",IF($A164&lt;&gt;DRAFT!$B166,"ERR",IF(DRAFT!BT166="3E","3E",IF(COUNT(DRAFT!BP166,DRAFT!BT166)&gt;0,DRAFT!BU166,""))))</f>
        <v/>
      </c>
      <c r="X164" s="3" t="str">
        <f>IF(COUNT($A164)=0,"",IF(W164="3E","3E",IF(W164="","I",LOOKUP(W164/Y$2,{0,0.4,0.45,0.5,0.55,0.6,0.65,0.7,0.75,0.8,1},{"F","D","C","C+","B-","B","B+","A-","A","A+"}))))</f>
        <v/>
      </c>
      <c r="Y164" s="2" t="str">
        <f>IF(COUNT($A164)=0,"",IF(W164="","--",IF(W164="3E","3E",LOOKUP(W164/Y$2,{0,0.4,0.45,0.5,0.55,0.6,0.65,0.7,0.75,0.8,1},{0,2,2.25,2.5,2.75,3,3.25,3.5,3.75,4}))))</f>
        <v/>
      </c>
      <c r="Z164" s="3" t="str">
        <f>IF(COUNT($A164)=0,"",IF($A164&lt;&gt;DRAFT!$B166,"ERR",IF(DRAFT!CC166="3E","3E",IF(COUNT(DRAFT!BY166,DRAFT!CC166)&gt;0,DRAFT!CD166,""))))</f>
        <v/>
      </c>
      <c r="AA164" s="3" t="str">
        <f>IF(COUNT($A164)=0,"",IF(Z164="3E","3E",IF(Z164="","I",LOOKUP(Z164/AB$2,{0,0.4,0.45,0.5,0.55,0.6,0.65,0.7,0.75,0.8,1},{"F","D","C","C+","B-","B","B+","A-","A","A+"}))))</f>
        <v/>
      </c>
      <c r="AB164" s="2" t="str">
        <f>IF(COUNT($A164)=0,"",IF(Z164="","--",IF(Z164="3E","3E",LOOKUP(Z164/AB$2,{0,0.4,0.45,0.5,0.55,0.6,0.65,0.7,0.75,0.8,1},{0,2,2.25,2.5,2.75,3,3.25,3.5,3.75,4}))))</f>
        <v/>
      </c>
      <c r="AC164" s="3" t="str">
        <f>IF(COUNT($A164)=0,"",IF($A164&lt;&gt;DRAFT!$B166,"ERR",IF(DRAFT!CF166&gt;0,DRAFT!CF166,"")))</f>
        <v/>
      </c>
      <c r="AD164" s="3" t="str">
        <f>IF(COUNT($A164)=0,"",IF(AC164="3E","3E",IF(AC164="","I",LOOKUP(AC164/AE$2,{0,0.4,0.45,0.5,0.55,0.6,0.65,0.7,0.75,0.8,1},{"F","D","C","C+","B-","B","B+","A-","A","A+"}))))</f>
        <v/>
      </c>
      <c r="AE164" s="2" t="str">
        <f>IF(COUNT($A164)=0,"",IF(AC164="","--",IF(AC164="3E","3E",LOOKUP(AC164/AE$2,{0,0.4,0.45,0.5,0.55,0.6,0.65,0.7,0.75,0.8,1},{0,2,2.25,2.5,2.75,3,3.25,3.5,3.75,4}))))</f>
        <v/>
      </c>
      <c r="AF164" s="3" t="str">
        <f>IF($A164&lt;&gt;DRAFT!$B166,"ERR",IF(OR(COUNT($A164)=0,COUNT(DRAFT!CI166:CK166,DRAFT!CM166:CO166)=0),"",CEILING(SUM(DRAFT!CL166,DRAFT!CP166),1)))</f>
        <v/>
      </c>
      <c r="AG164" s="3" t="str">
        <f>IF(COUNT($A164)=0,"",IF(AF164="3E","3E",IF(AF164="","I",LOOKUP(AF164/AH$2,{0,0.4,0.45,0.5,0.55,0.6,0.65,0.7,0.75,0.8,1},{"F","D","C","C+","B-","B","B+","A-","A","A+"}))))</f>
        <v/>
      </c>
      <c r="AH164" s="2" t="str">
        <f>IF(COUNT($A164)=0,"",IF(AF164="","--",IF(AF164="3E","3E",LOOKUP(AF164/AH$2,{0,0.4,0.45,0.5,0.55,0.6,0.65,0.7,0.75,0.8,1},{0,2,2.25,2.5,2.75,3,3.25,3.5,3.75,4}))))</f>
        <v/>
      </c>
      <c r="AI164" s="11" t="str">
        <f>IF(OR(COUNT($A164)=0,COUNT(B164:AH164)=0),"",IF(COUNTIF(B164:AH164,"3E")&gt;0,"3E",IF(DRAFT!$A166="R",TRUNC(SUMPRODUCT(RGP,RCP)/TCP,3),TRUNC((SUMPRODUCT(--(IMDGP&gt;0)*IMDGP,IMCP)+CEILING(DRAFT!$CQ166*42,0.25))/TCP,3))))</f>
        <v/>
      </c>
      <c r="AJ164" s="3" t="str">
        <f>IF(OR(COUNT($A164)=0,COUNT(B164:AH164)=0),"",IF(COUNTIF(B164:AH164,"3E")&gt;0,"3E",IF(DRAFT!$A166="R",SUMPRODUCT(--(RGP&gt;=2),RCP),SUMPRODUCT(--(IMDGP&gt;0),--(IMGP=0),IMCP)+DRAFT!$CR166)))</f>
        <v/>
      </c>
      <c r="AK164" s="3" t="str">
        <f>IF(OR(COUNT($A164)=0,COUNT(B164:AH164)=0),"",IF(COUNTIF(B164:AJ164,"3E")&gt;0,"3E",IF(AND(DRAFT!$A166="IM",OR($AI164&gt;DRAFT!$CQ166,$AJ164&gt;DRAFT!$CR166)),"IMPROVED",IF(AND(DRAFT!$A166="IM",$AI164&lt;=DRAFT!$CQ166,$AJ164&lt;=DRAFT!$CR166),"NOT IMPROVED",IF(AND(AH164&gt;=2,AI164&gt;=2,AJ164&gt;=30),"PASS","FAIL")))))</f>
        <v/>
      </c>
      <c r="AL164" s="3" t="str">
        <f t="shared" si="4"/>
        <v/>
      </c>
      <c r="AM164" s="3" t="str">
        <f t="shared" si="5"/>
        <v/>
      </c>
    </row>
    <row r="165" spans="1:39" ht="18.95" customHeight="1" x14ac:dyDescent="0.25">
      <c r="A165" s="4" t="str">
        <f>IF(DRAFT!$B167="","",DRAFT!$B167)</f>
        <v/>
      </c>
      <c r="B165" s="3" t="str">
        <f>IF(COUNT($A165)=0,"",IF($A165&lt;&gt;DRAFT!$B167,"ERR",IF(DRAFT!I167="3E","3E",IF(COUNT(DRAFT!E167,DRAFT!I167)&gt;0,DRAFT!J167,""))))</f>
        <v/>
      </c>
      <c r="C165" s="3" t="str">
        <f>IF(COUNT($A165)=0,"",IF(B165="3E","3E",IF(B165="","I",LOOKUP(B165/D$2,{0,0.4,0.45,0.5,0.55,0.6,0.65,0.7,0.75,0.8,1},{"F","D","C","C+","B-","B","B+","A-","A","A+"}))))</f>
        <v/>
      </c>
      <c r="D165" s="2" t="str">
        <f>IF(COUNT($A165)=0,"",IF(B165="","--",IF(B165="3E","3E",LOOKUP(B165/D$2,{0,0.4,0.45,0.5,0.55,0.6,0.65,0.7,0.75,0.8,1},{0,2,2.25,2.5,2.75,3,3.25,3.5,3.75,4}))))</f>
        <v/>
      </c>
      <c r="E165" s="3" t="str">
        <f>IF(COUNT($A165)=0,"",IF($A165&lt;&gt;DRAFT!$B167,"ERR",IF(DRAFT!R167="3E","3E",IF(COUNT(DRAFT!N167,DRAFT!R167)&gt;0,DRAFT!S167,""))))</f>
        <v/>
      </c>
      <c r="F165" s="3" t="str">
        <f>IF(COUNT($A165)=0,"",IF(E165="3E","3E",IF(E165="","I",LOOKUP(E165/G$2,{0,0.4,0.45,0.5,0.55,0.6,0.65,0.7,0.75,0.8,1},{"F","D","C","C+","B-","B","B+","A-","A","A+"}))))</f>
        <v/>
      </c>
      <c r="G165" s="2" t="str">
        <f>IF(COUNT($A165)=0,"",IF(E165="","--",IF(E165="3E","3E",LOOKUP(E165/G$2,{0,0.4,0.45,0.5,0.55,0.6,0.65,0.7,0.75,0.8,1},{0,2,2.25,2.5,2.75,3,3.25,3.5,3.75,4}))))</f>
        <v/>
      </c>
      <c r="H165" s="3" t="str">
        <f>IF(COUNT($A165)=0,"",IF($A165&lt;&gt;DRAFT!$B167,"ERR",IF(DRAFT!AA167="3E","3E",IF(COUNT(DRAFT!W167,DRAFT!AA167)&gt;0,DRAFT!AB167,""))))</f>
        <v/>
      </c>
      <c r="I165" s="3" t="str">
        <f>IF(COUNT($A165)=0,"",IF(H165="3E","3E",IF(H165="","I",LOOKUP(H165/J$2,{0,0.4,0.45,0.5,0.55,0.6,0.65,0.7,0.75,0.8,1},{"F","D","C","C+","B-","B","B+","A-","A","A+"}))))</f>
        <v/>
      </c>
      <c r="J165" s="2" t="str">
        <f>IF(COUNT($A165)=0,"",IF(H165="","--",IF(H165="3E","3E",LOOKUP(H165/J$2,{0,0.4,0.45,0.5,0.55,0.6,0.65,0.7,0.75,0.8,1},{0,2,2.25,2.5,2.75,3,3.25,3.5,3.75,4}))))</f>
        <v/>
      </c>
      <c r="K165" s="3" t="str">
        <f>IF(COUNT($A165)=0,"",IF($A165&lt;&gt;DRAFT!$B167,"ERR",IF(DRAFT!AJ167="3E","3E",IF(COUNT(DRAFT!AF167,DRAFT!AJ167)&gt;0,DRAFT!AK167,""))))</f>
        <v/>
      </c>
      <c r="L165" s="3" t="str">
        <f>IF(COUNT($A165)=0,"",IF(K165="3E","3E",IF(K165="","I",LOOKUP(K165/M$2,{0,0.4,0.45,0.5,0.55,0.6,0.65,0.7,0.75,0.8,1},{"F","D","C","C+","B-","B","B+","A-","A","A+"}))))</f>
        <v/>
      </c>
      <c r="M165" s="2" t="str">
        <f>IF(COUNT($A165)=0,"",IF(K165="","--",IF(K165="3E","3E",LOOKUP(K165/M$2,{0,0.4,0.45,0.5,0.55,0.6,0.65,0.7,0.75,0.8,1},{0,2,2.25,2.5,2.75,3,3.25,3.5,3.75,4}))))</f>
        <v/>
      </c>
      <c r="N165" s="3" t="str">
        <f>IF(COUNT($A165)=0,"",IF($A165&lt;&gt;DRAFT!$B167,"ERR",IF(DRAFT!AS167="3E","3E",IF(COUNT(DRAFT!AO167,DRAFT!AS167)&gt;0,DRAFT!AT167,""))))</f>
        <v/>
      </c>
      <c r="O165" s="3" t="str">
        <f>IF(COUNT($A165)=0,"",IF(N165="3E","3E",IF(N165="","I",LOOKUP(N165/P$2,{0,0.4,0.45,0.5,0.55,0.6,0.65,0.7,0.75,0.8,1},{"F","D","C","C+","B-","B","B+","A-","A","A+"}))))</f>
        <v/>
      </c>
      <c r="P165" s="2" t="str">
        <f>IF(COUNT($A165)=0,"",IF(N165="","--",IF(N165="3E","3E",LOOKUP(N165/P$2,{0,0.4,0.45,0.5,0.55,0.6,0.65,0.7,0.75,0.8,1},{0,2,2.25,2.5,2.75,3,3.25,3.5,3.75,4}))))</f>
        <v/>
      </c>
      <c r="Q165" s="3" t="str">
        <f>IF(COUNT($A165)=0,"",IF($A165&lt;&gt;DRAFT!$B167,"ERR",IF(DRAFT!BB167="3E","3E",IF(COUNT(DRAFT!AX167,DRAFT!BB167)&gt;0,DRAFT!BC167,""))))</f>
        <v/>
      </c>
      <c r="R165" s="3" t="str">
        <f>IF(COUNT($A165)=0,"",IF(Q165="3E","3E",IF(Q165="","I",LOOKUP(Q165/S$2,{0,0.4,0.45,0.5,0.55,0.6,0.65,0.7,0.75,0.8,1},{"F","D","C","C+","B-","B","B+","A-","A","A+"}))))</f>
        <v/>
      </c>
      <c r="S165" s="2" t="str">
        <f>IF(COUNT($A165)=0,"",IF(Q165="","--",IF(Q165="3E","3E",LOOKUP(Q165/S$2,{0,0.4,0.45,0.5,0.55,0.6,0.65,0.7,0.75,0.8,1},{0,2,2.25,2.5,2.75,3,3.25,3.5,3.75,4}))))</f>
        <v/>
      </c>
      <c r="T165" s="3" t="str">
        <f>IF(COUNT($A165)=0,"",IF($A165&lt;&gt;DRAFT!$B167,"ERR",IF(DRAFT!BK167="3E","3E",IF(COUNT(DRAFT!BG167,DRAFT!BK167)&gt;0,DRAFT!BL167,""))))</f>
        <v/>
      </c>
      <c r="U165" s="3" t="str">
        <f>IF(COUNT($A165)=0,"",IF(T165="3E","3E",IF(T165="","I",LOOKUP(T165/V$2,{0,0.4,0.45,0.5,0.55,0.6,0.65,0.7,0.75,0.8,1},{"F","D","C","C+","B-","B","B+","A-","A","A+"}))))</f>
        <v/>
      </c>
      <c r="V165" s="2" t="str">
        <f>IF(COUNT($A165)=0,"",IF(T165="","--",IF(T165="3E","3E",LOOKUP(T165/V$2,{0,0.4,0.45,0.5,0.55,0.6,0.65,0.7,0.75,0.8,1},{0,2,2.25,2.5,2.75,3,3.25,3.5,3.75,4}))))</f>
        <v/>
      </c>
      <c r="W165" s="3" t="str">
        <f>IF(COUNT($A165)=0,"",IF($A165&lt;&gt;DRAFT!$B167,"ERR",IF(DRAFT!BT167="3E","3E",IF(COUNT(DRAFT!BP167,DRAFT!BT167)&gt;0,DRAFT!BU167,""))))</f>
        <v/>
      </c>
      <c r="X165" s="3" t="str">
        <f>IF(COUNT($A165)=0,"",IF(W165="3E","3E",IF(W165="","I",LOOKUP(W165/Y$2,{0,0.4,0.45,0.5,0.55,0.6,0.65,0.7,0.75,0.8,1},{"F","D","C","C+","B-","B","B+","A-","A","A+"}))))</f>
        <v/>
      </c>
      <c r="Y165" s="2" t="str">
        <f>IF(COUNT($A165)=0,"",IF(W165="","--",IF(W165="3E","3E",LOOKUP(W165/Y$2,{0,0.4,0.45,0.5,0.55,0.6,0.65,0.7,0.75,0.8,1},{0,2,2.25,2.5,2.75,3,3.25,3.5,3.75,4}))))</f>
        <v/>
      </c>
      <c r="Z165" s="3" t="str">
        <f>IF(COUNT($A165)=0,"",IF($A165&lt;&gt;DRAFT!$B167,"ERR",IF(DRAFT!CC167="3E","3E",IF(COUNT(DRAFT!BY167,DRAFT!CC167)&gt;0,DRAFT!CD167,""))))</f>
        <v/>
      </c>
      <c r="AA165" s="3" t="str">
        <f>IF(COUNT($A165)=0,"",IF(Z165="3E","3E",IF(Z165="","I",LOOKUP(Z165/AB$2,{0,0.4,0.45,0.5,0.55,0.6,0.65,0.7,0.75,0.8,1},{"F","D","C","C+","B-","B","B+","A-","A","A+"}))))</f>
        <v/>
      </c>
      <c r="AB165" s="2" t="str">
        <f>IF(COUNT($A165)=0,"",IF(Z165="","--",IF(Z165="3E","3E",LOOKUP(Z165/AB$2,{0,0.4,0.45,0.5,0.55,0.6,0.65,0.7,0.75,0.8,1},{0,2,2.25,2.5,2.75,3,3.25,3.5,3.75,4}))))</f>
        <v/>
      </c>
      <c r="AC165" s="3" t="str">
        <f>IF(COUNT($A165)=0,"",IF($A165&lt;&gt;DRAFT!$B167,"ERR",IF(DRAFT!CF167&gt;0,DRAFT!CF167,"")))</f>
        <v/>
      </c>
      <c r="AD165" s="3" t="str">
        <f>IF(COUNT($A165)=0,"",IF(AC165="3E","3E",IF(AC165="","I",LOOKUP(AC165/AE$2,{0,0.4,0.45,0.5,0.55,0.6,0.65,0.7,0.75,0.8,1},{"F","D","C","C+","B-","B","B+","A-","A","A+"}))))</f>
        <v/>
      </c>
      <c r="AE165" s="2" t="str">
        <f>IF(COUNT($A165)=0,"",IF(AC165="","--",IF(AC165="3E","3E",LOOKUP(AC165/AE$2,{0,0.4,0.45,0.5,0.55,0.6,0.65,0.7,0.75,0.8,1},{0,2,2.25,2.5,2.75,3,3.25,3.5,3.75,4}))))</f>
        <v/>
      </c>
      <c r="AF165" s="3" t="str">
        <f>IF($A165&lt;&gt;DRAFT!$B167,"ERR",IF(OR(COUNT($A165)=0,COUNT(DRAFT!CI167:CK167,DRAFT!CM167:CO167)=0),"",CEILING(SUM(DRAFT!CL167,DRAFT!CP167),1)))</f>
        <v/>
      </c>
      <c r="AG165" s="3" t="str">
        <f>IF(COUNT($A165)=0,"",IF(AF165="3E","3E",IF(AF165="","I",LOOKUP(AF165/AH$2,{0,0.4,0.45,0.5,0.55,0.6,0.65,0.7,0.75,0.8,1},{"F","D","C","C+","B-","B","B+","A-","A","A+"}))))</f>
        <v/>
      </c>
      <c r="AH165" s="2" t="str">
        <f>IF(COUNT($A165)=0,"",IF(AF165="","--",IF(AF165="3E","3E",LOOKUP(AF165/AH$2,{0,0.4,0.45,0.5,0.55,0.6,0.65,0.7,0.75,0.8,1},{0,2,2.25,2.5,2.75,3,3.25,3.5,3.75,4}))))</f>
        <v/>
      </c>
      <c r="AI165" s="11" t="str">
        <f>IF(OR(COUNT($A165)=0,COUNT(B165:AH165)=0),"",IF(COUNTIF(B165:AH165,"3E")&gt;0,"3E",IF(DRAFT!$A167="R",TRUNC(SUMPRODUCT(RGP,RCP)/TCP,3),TRUNC((SUMPRODUCT(--(IMDGP&gt;0)*IMDGP,IMCP)+CEILING(DRAFT!$CQ167*42,0.25))/TCP,3))))</f>
        <v/>
      </c>
      <c r="AJ165" s="3" t="str">
        <f>IF(OR(COUNT($A165)=0,COUNT(B165:AH165)=0),"",IF(COUNTIF(B165:AH165,"3E")&gt;0,"3E",IF(DRAFT!$A167="R",SUMPRODUCT(--(RGP&gt;=2),RCP),SUMPRODUCT(--(IMDGP&gt;0),--(IMGP=0),IMCP)+DRAFT!$CR167)))</f>
        <v/>
      </c>
      <c r="AK165" s="3" t="str">
        <f>IF(OR(COUNT($A165)=0,COUNT(B165:AH165)=0),"",IF(COUNTIF(B165:AJ165,"3E")&gt;0,"3E",IF(AND(DRAFT!$A167="IM",OR($AI165&gt;DRAFT!$CQ167,$AJ165&gt;DRAFT!$CR167)),"IMPROVED",IF(AND(DRAFT!$A167="IM",$AI165&lt;=DRAFT!$CQ167,$AJ165&lt;=DRAFT!$CR167),"NOT IMPROVED",IF(AND(AH165&gt;=2,AI165&gt;=2,AJ165&gt;=30),"PASS","FAIL")))))</f>
        <v/>
      </c>
      <c r="AL165" s="3" t="str">
        <f t="shared" si="4"/>
        <v/>
      </c>
      <c r="AM165" s="3" t="str">
        <f t="shared" si="5"/>
        <v/>
      </c>
    </row>
    <row r="166" spans="1:39" ht="18.95" customHeight="1" x14ac:dyDescent="0.25">
      <c r="A166" s="4" t="str">
        <f>IF(DRAFT!$B168="","",DRAFT!$B168)</f>
        <v/>
      </c>
      <c r="B166" s="3" t="str">
        <f>IF(COUNT($A166)=0,"",IF($A166&lt;&gt;DRAFT!$B168,"ERR",IF(DRAFT!I168="3E","3E",IF(COUNT(DRAFT!E168,DRAFT!I168)&gt;0,DRAFT!J168,""))))</f>
        <v/>
      </c>
      <c r="C166" s="3" t="str">
        <f>IF(COUNT($A166)=0,"",IF(B166="3E","3E",IF(B166="","I",LOOKUP(B166/D$2,{0,0.4,0.45,0.5,0.55,0.6,0.65,0.7,0.75,0.8,1},{"F","D","C","C+","B-","B","B+","A-","A","A+"}))))</f>
        <v/>
      </c>
      <c r="D166" s="2" t="str">
        <f>IF(COUNT($A166)=0,"",IF(B166="","--",IF(B166="3E","3E",LOOKUP(B166/D$2,{0,0.4,0.45,0.5,0.55,0.6,0.65,0.7,0.75,0.8,1},{0,2,2.25,2.5,2.75,3,3.25,3.5,3.75,4}))))</f>
        <v/>
      </c>
      <c r="E166" s="3" t="str">
        <f>IF(COUNT($A166)=0,"",IF($A166&lt;&gt;DRAFT!$B168,"ERR",IF(DRAFT!R168="3E","3E",IF(COUNT(DRAFT!N168,DRAFT!R168)&gt;0,DRAFT!S168,""))))</f>
        <v/>
      </c>
      <c r="F166" s="3" t="str">
        <f>IF(COUNT($A166)=0,"",IF(E166="3E","3E",IF(E166="","I",LOOKUP(E166/G$2,{0,0.4,0.45,0.5,0.55,0.6,0.65,0.7,0.75,0.8,1},{"F","D","C","C+","B-","B","B+","A-","A","A+"}))))</f>
        <v/>
      </c>
      <c r="G166" s="2" t="str">
        <f>IF(COUNT($A166)=0,"",IF(E166="","--",IF(E166="3E","3E",LOOKUP(E166/G$2,{0,0.4,0.45,0.5,0.55,0.6,0.65,0.7,0.75,0.8,1},{0,2,2.25,2.5,2.75,3,3.25,3.5,3.75,4}))))</f>
        <v/>
      </c>
      <c r="H166" s="3" t="str">
        <f>IF(COUNT($A166)=0,"",IF($A166&lt;&gt;DRAFT!$B168,"ERR",IF(DRAFT!AA168="3E","3E",IF(COUNT(DRAFT!W168,DRAFT!AA168)&gt;0,DRAFT!AB168,""))))</f>
        <v/>
      </c>
      <c r="I166" s="3" t="str">
        <f>IF(COUNT($A166)=0,"",IF(H166="3E","3E",IF(H166="","I",LOOKUP(H166/J$2,{0,0.4,0.45,0.5,0.55,0.6,0.65,0.7,0.75,0.8,1},{"F","D","C","C+","B-","B","B+","A-","A","A+"}))))</f>
        <v/>
      </c>
      <c r="J166" s="2" t="str">
        <f>IF(COUNT($A166)=0,"",IF(H166="","--",IF(H166="3E","3E",LOOKUP(H166/J$2,{0,0.4,0.45,0.5,0.55,0.6,0.65,0.7,0.75,0.8,1},{0,2,2.25,2.5,2.75,3,3.25,3.5,3.75,4}))))</f>
        <v/>
      </c>
      <c r="K166" s="3" t="str">
        <f>IF(COUNT($A166)=0,"",IF($A166&lt;&gt;DRAFT!$B168,"ERR",IF(DRAFT!AJ168="3E","3E",IF(COUNT(DRAFT!AF168,DRAFT!AJ168)&gt;0,DRAFT!AK168,""))))</f>
        <v/>
      </c>
      <c r="L166" s="3" t="str">
        <f>IF(COUNT($A166)=0,"",IF(K166="3E","3E",IF(K166="","I",LOOKUP(K166/M$2,{0,0.4,0.45,0.5,0.55,0.6,0.65,0.7,0.75,0.8,1},{"F","D","C","C+","B-","B","B+","A-","A","A+"}))))</f>
        <v/>
      </c>
      <c r="M166" s="2" t="str">
        <f>IF(COUNT($A166)=0,"",IF(K166="","--",IF(K166="3E","3E",LOOKUP(K166/M$2,{0,0.4,0.45,0.5,0.55,0.6,0.65,0.7,0.75,0.8,1},{0,2,2.25,2.5,2.75,3,3.25,3.5,3.75,4}))))</f>
        <v/>
      </c>
      <c r="N166" s="3" t="str">
        <f>IF(COUNT($A166)=0,"",IF($A166&lt;&gt;DRAFT!$B168,"ERR",IF(DRAFT!AS168="3E","3E",IF(COUNT(DRAFT!AO168,DRAFT!AS168)&gt;0,DRAFT!AT168,""))))</f>
        <v/>
      </c>
      <c r="O166" s="3" t="str">
        <f>IF(COUNT($A166)=0,"",IF(N166="3E","3E",IF(N166="","I",LOOKUP(N166/P$2,{0,0.4,0.45,0.5,0.55,0.6,0.65,0.7,0.75,0.8,1},{"F","D","C","C+","B-","B","B+","A-","A","A+"}))))</f>
        <v/>
      </c>
      <c r="P166" s="2" t="str">
        <f>IF(COUNT($A166)=0,"",IF(N166="","--",IF(N166="3E","3E",LOOKUP(N166/P$2,{0,0.4,0.45,0.5,0.55,0.6,0.65,0.7,0.75,0.8,1},{0,2,2.25,2.5,2.75,3,3.25,3.5,3.75,4}))))</f>
        <v/>
      </c>
      <c r="Q166" s="3" t="str">
        <f>IF(COUNT($A166)=0,"",IF($A166&lt;&gt;DRAFT!$B168,"ERR",IF(DRAFT!BB168="3E","3E",IF(COUNT(DRAFT!AX168,DRAFT!BB168)&gt;0,DRAFT!BC168,""))))</f>
        <v/>
      </c>
      <c r="R166" s="3" t="str">
        <f>IF(COUNT($A166)=0,"",IF(Q166="3E","3E",IF(Q166="","I",LOOKUP(Q166/S$2,{0,0.4,0.45,0.5,0.55,0.6,0.65,0.7,0.75,0.8,1},{"F","D","C","C+","B-","B","B+","A-","A","A+"}))))</f>
        <v/>
      </c>
      <c r="S166" s="2" t="str">
        <f>IF(COUNT($A166)=0,"",IF(Q166="","--",IF(Q166="3E","3E",LOOKUP(Q166/S$2,{0,0.4,0.45,0.5,0.55,0.6,0.65,0.7,0.75,0.8,1},{0,2,2.25,2.5,2.75,3,3.25,3.5,3.75,4}))))</f>
        <v/>
      </c>
      <c r="T166" s="3" t="str">
        <f>IF(COUNT($A166)=0,"",IF($A166&lt;&gt;DRAFT!$B168,"ERR",IF(DRAFT!BK168="3E","3E",IF(COUNT(DRAFT!BG168,DRAFT!BK168)&gt;0,DRAFT!BL168,""))))</f>
        <v/>
      </c>
      <c r="U166" s="3" t="str">
        <f>IF(COUNT($A166)=0,"",IF(T166="3E","3E",IF(T166="","I",LOOKUP(T166/V$2,{0,0.4,0.45,0.5,0.55,0.6,0.65,0.7,0.75,0.8,1},{"F","D","C","C+","B-","B","B+","A-","A","A+"}))))</f>
        <v/>
      </c>
      <c r="V166" s="2" t="str">
        <f>IF(COUNT($A166)=0,"",IF(T166="","--",IF(T166="3E","3E",LOOKUP(T166/V$2,{0,0.4,0.45,0.5,0.55,0.6,0.65,0.7,0.75,0.8,1},{0,2,2.25,2.5,2.75,3,3.25,3.5,3.75,4}))))</f>
        <v/>
      </c>
      <c r="W166" s="3" t="str">
        <f>IF(COUNT($A166)=0,"",IF($A166&lt;&gt;DRAFT!$B168,"ERR",IF(DRAFT!BT168="3E","3E",IF(COUNT(DRAFT!BP168,DRAFT!BT168)&gt;0,DRAFT!BU168,""))))</f>
        <v/>
      </c>
      <c r="X166" s="3" t="str">
        <f>IF(COUNT($A166)=0,"",IF(W166="3E","3E",IF(W166="","I",LOOKUP(W166/Y$2,{0,0.4,0.45,0.5,0.55,0.6,0.65,0.7,0.75,0.8,1},{"F","D","C","C+","B-","B","B+","A-","A","A+"}))))</f>
        <v/>
      </c>
      <c r="Y166" s="2" t="str">
        <f>IF(COUNT($A166)=0,"",IF(W166="","--",IF(W166="3E","3E",LOOKUP(W166/Y$2,{0,0.4,0.45,0.5,0.55,0.6,0.65,0.7,0.75,0.8,1},{0,2,2.25,2.5,2.75,3,3.25,3.5,3.75,4}))))</f>
        <v/>
      </c>
      <c r="Z166" s="3" t="str">
        <f>IF(COUNT($A166)=0,"",IF($A166&lt;&gt;DRAFT!$B168,"ERR",IF(DRAFT!CC168="3E","3E",IF(COUNT(DRAFT!BY168,DRAFT!CC168)&gt;0,DRAFT!CD168,""))))</f>
        <v/>
      </c>
      <c r="AA166" s="3" t="str">
        <f>IF(COUNT($A166)=0,"",IF(Z166="3E","3E",IF(Z166="","I",LOOKUP(Z166/AB$2,{0,0.4,0.45,0.5,0.55,0.6,0.65,0.7,0.75,0.8,1},{"F","D","C","C+","B-","B","B+","A-","A","A+"}))))</f>
        <v/>
      </c>
      <c r="AB166" s="2" t="str">
        <f>IF(COUNT($A166)=0,"",IF(Z166="","--",IF(Z166="3E","3E",LOOKUP(Z166/AB$2,{0,0.4,0.45,0.5,0.55,0.6,0.65,0.7,0.75,0.8,1},{0,2,2.25,2.5,2.75,3,3.25,3.5,3.75,4}))))</f>
        <v/>
      </c>
      <c r="AC166" s="3" t="str">
        <f>IF(COUNT($A166)=0,"",IF($A166&lt;&gt;DRAFT!$B168,"ERR",IF(DRAFT!CF168&gt;0,DRAFT!CF168,"")))</f>
        <v/>
      </c>
      <c r="AD166" s="3" t="str">
        <f>IF(COUNT($A166)=0,"",IF(AC166="3E","3E",IF(AC166="","I",LOOKUP(AC166/AE$2,{0,0.4,0.45,0.5,0.55,0.6,0.65,0.7,0.75,0.8,1},{"F","D","C","C+","B-","B","B+","A-","A","A+"}))))</f>
        <v/>
      </c>
      <c r="AE166" s="2" t="str">
        <f>IF(COUNT($A166)=0,"",IF(AC166="","--",IF(AC166="3E","3E",LOOKUP(AC166/AE$2,{0,0.4,0.45,0.5,0.55,0.6,0.65,0.7,0.75,0.8,1},{0,2,2.25,2.5,2.75,3,3.25,3.5,3.75,4}))))</f>
        <v/>
      </c>
      <c r="AF166" s="3" t="str">
        <f>IF($A166&lt;&gt;DRAFT!$B168,"ERR",IF(OR(COUNT($A166)=0,COUNT(DRAFT!CI168:CK168,DRAFT!CM168:CO168)=0),"",CEILING(SUM(DRAFT!CL168,DRAFT!CP168),1)))</f>
        <v/>
      </c>
      <c r="AG166" s="3" t="str">
        <f>IF(COUNT($A166)=0,"",IF(AF166="3E","3E",IF(AF166="","I",LOOKUP(AF166/AH$2,{0,0.4,0.45,0.5,0.55,0.6,0.65,0.7,0.75,0.8,1},{"F","D","C","C+","B-","B","B+","A-","A","A+"}))))</f>
        <v/>
      </c>
      <c r="AH166" s="2" t="str">
        <f>IF(COUNT($A166)=0,"",IF(AF166="","--",IF(AF166="3E","3E",LOOKUP(AF166/AH$2,{0,0.4,0.45,0.5,0.55,0.6,0.65,0.7,0.75,0.8,1},{0,2,2.25,2.5,2.75,3,3.25,3.5,3.75,4}))))</f>
        <v/>
      </c>
      <c r="AI166" s="11" t="str">
        <f>IF(OR(COUNT($A166)=0,COUNT(B166:AH166)=0),"",IF(COUNTIF(B166:AH166,"3E")&gt;0,"3E",IF(DRAFT!$A168="R",TRUNC(SUMPRODUCT(RGP,RCP)/TCP,3),TRUNC((SUMPRODUCT(--(IMDGP&gt;0)*IMDGP,IMCP)+CEILING(DRAFT!$CQ168*42,0.25))/TCP,3))))</f>
        <v/>
      </c>
      <c r="AJ166" s="3" t="str">
        <f>IF(OR(COUNT($A166)=0,COUNT(B166:AH166)=0),"",IF(COUNTIF(B166:AH166,"3E")&gt;0,"3E",IF(DRAFT!$A168="R",SUMPRODUCT(--(RGP&gt;=2),RCP),SUMPRODUCT(--(IMDGP&gt;0),--(IMGP=0),IMCP)+DRAFT!$CR168)))</f>
        <v/>
      </c>
      <c r="AK166" s="3" t="str">
        <f>IF(OR(COUNT($A166)=0,COUNT(B166:AH166)=0),"",IF(COUNTIF(B166:AJ166,"3E")&gt;0,"3E",IF(AND(DRAFT!$A168="IM",OR($AI166&gt;DRAFT!$CQ168,$AJ166&gt;DRAFT!$CR168)),"IMPROVED",IF(AND(DRAFT!$A168="IM",$AI166&lt;=DRAFT!$CQ168,$AJ166&lt;=DRAFT!$CR168),"NOT IMPROVED",IF(AND(AH166&gt;=2,AI166&gt;=2,AJ166&gt;=30),"PASS","FAIL")))))</f>
        <v/>
      </c>
      <c r="AL166" s="3" t="str">
        <f t="shared" si="4"/>
        <v/>
      </c>
      <c r="AM166" s="3" t="str">
        <f t="shared" si="5"/>
        <v/>
      </c>
    </row>
    <row r="167" spans="1:39" ht="18.95" customHeight="1" x14ac:dyDescent="0.25">
      <c r="A167" s="4" t="str">
        <f>IF(DRAFT!$B169="","",DRAFT!$B169)</f>
        <v/>
      </c>
      <c r="B167" s="3" t="str">
        <f>IF(COUNT($A167)=0,"",IF($A167&lt;&gt;DRAFT!$B169,"ERR",IF(DRAFT!I169="3E","3E",IF(COUNT(DRAFT!E169,DRAFT!I169)&gt;0,DRAFT!J169,""))))</f>
        <v/>
      </c>
      <c r="C167" s="3" t="str">
        <f>IF(COUNT($A167)=0,"",IF(B167="3E","3E",IF(B167="","I",LOOKUP(B167/D$2,{0,0.4,0.45,0.5,0.55,0.6,0.65,0.7,0.75,0.8,1},{"F","D","C","C+","B-","B","B+","A-","A","A+"}))))</f>
        <v/>
      </c>
      <c r="D167" s="2" t="str">
        <f>IF(COUNT($A167)=0,"",IF(B167="","--",IF(B167="3E","3E",LOOKUP(B167/D$2,{0,0.4,0.45,0.5,0.55,0.6,0.65,0.7,0.75,0.8,1},{0,2,2.25,2.5,2.75,3,3.25,3.5,3.75,4}))))</f>
        <v/>
      </c>
      <c r="E167" s="3" t="str">
        <f>IF(COUNT($A167)=0,"",IF($A167&lt;&gt;DRAFT!$B169,"ERR",IF(DRAFT!R169="3E","3E",IF(COUNT(DRAFT!N169,DRAFT!R169)&gt;0,DRAFT!S169,""))))</f>
        <v/>
      </c>
      <c r="F167" s="3" t="str">
        <f>IF(COUNT($A167)=0,"",IF(E167="3E","3E",IF(E167="","I",LOOKUP(E167/G$2,{0,0.4,0.45,0.5,0.55,0.6,0.65,0.7,0.75,0.8,1},{"F","D","C","C+","B-","B","B+","A-","A","A+"}))))</f>
        <v/>
      </c>
      <c r="G167" s="2" t="str">
        <f>IF(COUNT($A167)=0,"",IF(E167="","--",IF(E167="3E","3E",LOOKUP(E167/G$2,{0,0.4,0.45,0.5,0.55,0.6,0.65,0.7,0.75,0.8,1},{0,2,2.25,2.5,2.75,3,3.25,3.5,3.75,4}))))</f>
        <v/>
      </c>
      <c r="H167" s="3" t="str">
        <f>IF(COUNT($A167)=0,"",IF($A167&lt;&gt;DRAFT!$B169,"ERR",IF(DRAFT!AA169="3E","3E",IF(COUNT(DRAFT!W169,DRAFT!AA169)&gt;0,DRAFT!AB169,""))))</f>
        <v/>
      </c>
      <c r="I167" s="3" t="str">
        <f>IF(COUNT($A167)=0,"",IF(H167="3E","3E",IF(H167="","I",LOOKUP(H167/J$2,{0,0.4,0.45,0.5,0.55,0.6,0.65,0.7,0.75,0.8,1},{"F","D","C","C+","B-","B","B+","A-","A","A+"}))))</f>
        <v/>
      </c>
      <c r="J167" s="2" t="str">
        <f>IF(COUNT($A167)=0,"",IF(H167="","--",IF(H167="3E","3E",LOOKUP(H167/J$2,{0,0.4,0.45,0.5,0.55,0.6,0.65,0.7,0.75,0.8,1},{0,2,2.25,2.5,2.75,3,3.25,3.5,3.75,4}))))</f>
        <v/>
      </c>
      <c r="K167" s="3" t="str">
        <f>IF(COUNT($A167)=0,"",IF($A167&lt;&gt;DRAFT!$B169,"ERR",IF(DRAFT!AJ169="3E","3E",IF(COUNT(DRAFT!AF169,DRAFT!AJ169)&gt;0,DRAFT!AK169,""))))</f>
        <v/>
      </c>
      <c r="L167" s="3" t="str">
        <f>IF(COUNT($A167)=0,"",IF(K167="3E","3E",IF(K167="","I",LOOKUP(K167/M$2,{0,0.4,0.45,0.5,0.55,0.6,0.65,0.7,0.75,0.8,1},{"F","D","C","C+","B-","B","B+","A-","A","A+"}))))</f>
        <v/>
      </c>
      <c r="M167" s="2" t="str">
        <f>IF(COUNT($A167)=0,"",IF(K167="","--",IF(K167="3E","3E",LOOKUP(K167/M$2,{0,0.4,0.45,0.5,0.55,0.6,0.65,0.7,0.75,0.8,1},{0,2,2.25,2.5,2.75,3,3.25,3.5,3.75,4}))))</f>
        <v/>
      </c>
      <c r="N167" s="3" t="str">
        <f>IF(COUNT($A167)=0,"",IF($A167&lt;&gt;DRAFT!$B169,"ERR",IF(DRAFT!AS169="3E","3E",IF(COUNT(DRAFT!AO169,DRAFT!AS169)&gt;0,DRAFT!AT169,""))))</f>
        <v/>
      </c>
      <c r="O167" s="3" t="str">
        <f>IF(COUNT($A167)=0,"",IF(N167="3E","3E",IF(N167="","I",LOOKUP(N167/P$2,{0,0.4,0.45,0.5,0.55,0.6,0.65,0.7,0.75,0.8,1},{"F","D","C","C+","B-","B","B+","A-","A","A+"}))))</f>
        <v/>
      </c>
      <c r="P167" s="2" t="str">
        <f>IF(COUNT($A167)=0,"",IF(N167="","--",IF(N167="3E","3E",LOOKUP(N167/P$2,{0,0.4,0.45,0.5,0.55,0.6,0.65,0.7,0.75,0.8,1},{0,2,2.25,2.5,2.75,3,3.25,3.5,3.75,4}))))</f>
        <v/>
      </c>
      <c r="Q167" s="3" t="str">
        <f>IF(COUNT($A167)=0,"",IF($A167&lt;&gt;DRAFT!$B169,"ERR",IF(DRAFT!BB169="3E","3E",IF(COUNT(DRAFT!AX169,DRAFT!BB169)&gt;0,DRAFT!BC169,""))))</f>
        <v/>
      </c>
      <c r="R167" s="3" t="str">
        <f>IF(COUNT($A167)=0,"",IF(Q167="3E","3E",IF(Q167="","I",LOOKUP(Q167/S$2,{0,0.4,0.45,0.5,0.55,0.6,0.65,0.7,0.75,0.8,1},{"F","D","C","C+","B-","B","B+","A-","A","A+"}))))</f>
        <v/>
      </c>
      <c r="S167" s="2" t="str">
        <f>IF(COUNT($A167)=0,"",IF(Q167="","--",IF(Q167="3E","3E",LOOKUP(Q167/S$2,{0,0.4,0.45,0.5,0.55,0.6,0.65,0.7,0.75,0.8,1},{0,2,2.25,2.5,2.75,3,3.25,3.5,3.75,4}))))</f>
        <v/>
      </c>
      <c r="T167" s="3" t="str">
        <f>IF(COUNT($A167)=0,"",IF($A167&lt;&gt;DRAFT!$B169,"ERR",IF(DRAFT!BK169="3E","3E",IF(COUNT(DRAFT!BG169,DRAFT!BK169)&gt;0,DRAFT!BL169,""))))</f>
        <v/>
      </c>
      <c r="U167" s="3" t="str">
        <f>IF(COUNT($A167)=0,"",IF(T167="3E","3E",IF(T167="","I",LOOKUP(T167/V$2,{0,0.4,0.45,0.5,0.55,0.6,0.65,0.7,0.75,0.8,1},{"F","D","C","C+","B-","B","B+","A-","A","A+"}))))</f>
        <v/>
      </c>
      <c r="V167" s="2" t="str">
        <f>IF(COUNT($A167)=0,"",IF(T167="","--",IF(T167="3E","3E",LOOKUP(T167/V$2,{0,0.4,0.45,0.5,0.55,0.6,0.65,0.7,0.75,0.8,1},{0,2,2.25,2.5,2.75,3,3.25,3.5,3.75,4}))))</f>
        <v/>
      </c>
      <c r="W167" s="3" t="str">
        <f>IF(COUNT($A167)=0,"",IF($A167&lt;&gt;DRAFT!$B169,"ERR",IF(DRAFT!BT169="3E","3E",IF(COUNT(DRAFT!BP169,DRAFT!BT169)&gt;0,DRAFT!BU169,""))))</f>
        <v/>
      </c>
      <c r="X167" s="3" t="str">
        <f>IF(COUNT($A167)=0,"",IF(W167="3E","3E",IF(W167="","I",LOOKUP(W167/Y$2,{0,0.4,0.45,0.5,0.55,0.6,0.65,0.7,0.75,0.8,1},{"F","D","C","C+","B-","B","B+","A-","A","A+"}))))</f>
        <v/>
      </c>
      <c r="Y167" s="2" t="str">
        <f>IF(COUNT($A167)=0,"",IF(W167="","--",IF(W167="3E","3E",LOOKUP(W167/Y$2,{0,0.4,0.45,0.5,0.55,0.6,0.65,0.7,0.75,0.8,1},{0,2,2.25,2.5,2.75,3,3.25,3.5,3.75,4}))))</f>
        <v/>
      </c>
      <c r="Z167" s="3" t="str">
        <f>IF(COUNT($A167)=0,"",IF($A167&lt;&gt;DRAFT!$B169,"ERR",IF(DRAFT!CC169="3E","3E",IF(COUNT(DRAFT!BY169,DRAFT!CC169)&gt;0,DRAFT!CD169,""))))</f>
        <v/>
      </c>
      <c r="AA167" s="3" t="str">
        <f>IF(COUNT($A167)=0,"",IF(Z167="3E","3E",IF(Z167="","I",LOOKUP(Z167/AB$2,{0,0.4,0.45,0.5,0.55,0.6,0.65,0.7,0.75,0.8,1},{"F","D","C","C+","B-","B","B+","A-","A","A+"}))))</f>
        <v/>
      </c>
      <c r="AB167" s="2" t="str">
        <f>IF(COUNT($A167)=0,"",IF(Z167="","--",IF(Z167="3E","3E",LOOKUP(Z167/AB$2,{0,0.4,0.45,0.5,0.55,0.6,0.65,0.7,0.75,0.8,1},{0,2,2.25,2.5,2.75,3,3.25,3.5,3.75,4}))))</f>
        <v/>
      </c>
      <c r="AC167" s="3" t="str">
        <f>IF(COUNT($A167)=0,"",IF($A167&lt;&gt;DRAFT!$B169,"ERR",IF(DRAFT!CF169&gt;0,DRAFT!CF169,"")))</f>
        <v/>
      </c>
      <c r="AD167" s="3" t="str">
        <f>IF(COUNT($A167)=0,"",IF(AC167="3E","3E",IF(AC167="","I",LOOKUP(AC167/AE$2,{0,0.4,0.45,0.5,0.55,0.6,0.65,0.7,0.75,0.8,1},{"F","D","C","C+","B-","B","B+","A-","A","A+"}))))</f>
        <v/>
      </c>
      <c r="AE167" s="2" t="str">
        <f>IF(COUNT($A167)=0,"",IF(AC167="","--",IF(AC167="3E","3E",LOOKUP(AC167/AE$2,{0,0.4,0.45,0.5,0.55,0.6,0.65,0.7,0.75,0.8,1},{0,2,2.25,2.5,2.75,3,3.25,3.5,3.75,4}))))</f>
        <v/>
      </c>
      <c r="AF167" s="3" t="str">
        <f>IF($A167&lt;&gt;DRAFT!$B169,"ERR",IF(OR(COUNT($A167)=0,COUNT(DRAFT!CI169:CK169,DRAFT!CM169:CO169)=0),"",CEILING(SUM(DRAFT!CL169,DRAFT!CP169),1)))</f>
        <v/>
      </c>
      <c r="AG167" s="3" t="str">
        <f>IF(COUNT($A167)=0,"",IF(AF167="3E","3E",IF(AF167="","I",LOOKUP(AF167/AH$2,{0,0.4,0.45,0.5,0.55,0.6,0.65,0.7,0.75,0.8,1},{"F","D","C","C+","B-","B","B+","A-","A","A+"}))))</f>
        <v/>
      </c>
      <c r="AH167" s="2" t="str">
        <f>IF(COUNT($A167)=0,"",IF(AF167="","--",IF(AF167="3E","3E",LOOKUP(AF167/AH$2,{0,0.4,0.45,0.5,0.55,0.6,0.65,0.7,0.75,0.8,1},{0,2,2.25,2.5,2.75,3,3.25,3.5,3.75,4}))))</f>
        <v/>
      </c>
      <c r="AI167" s="11" t="str">
        <f>IF(OR(COUNT($A167)=0,COUNT(B167:AH167)=0),"",IF(COUNTIF(B167:AH167,"3E")&gt;0,"3E",IF(DRAFT!$A169="R",TRUNC(SUMPRODUCT(RGP,RCP)/TCP,3),TRUNC((SUMPRODUCT(--(IMDGP&gt;0)*IMDGP,IMCP)+CEILING(DRAFT!$CQ169*42,0.25))/TCP,3))))</f>
        <v/>
      </c>
      <c r="AJ167" s="3" t="str">
        <f>IF(OR(COUNT($A167)=0,COUNT(B167:AH167)=0),"",IF(COUNTIF(B167:AH167,"3E")&gt;0,"3E",IF(DRAFT!$A169="R",SUMPRODUCT(--(RGP&gt;=2),RCP),SUMPRODUCT(--(IMDGP&gt;0),--(IMGP=0),IMCP)+DRAFT!$CR169)))</f>
        <v/>
      </c>
      <c r="AK167" s="3" t="str">
        <f>IF(OR(COUNT($A167)=0,COUNT(B167:AH167)=0),"",IF(COUNTIF(B167:AJ167,"3E")&gt;0,"3E",IF(AND(DRAFT!$A169="IM",OR($AI167&gt;DRAFT!$CQ169,$AJ167&gt;DRAFT!$CR169)),"IMPROVED",IF(AND(DRAFT!$A169="IM",$AI167&lt;=DRAFT!$CQ169,$AJ167&lt;=DRAFT!$CR169),"NOT IMPROVED",IF(AND(AH167&gt;=2,AI167&gt;=2,AJ167&gt;=30),"PASS","FAIL")))))</f>
        <v/>
      </c>
      <c r="AL167" s="3" t="str">
        <f t="shared" si="4"/>
        <v/>
      </c>
      <c r="AM167" s="3" t="str">
        <f t="shared" si="5"/>
        <v/>
      </c>
    </row>
    <row r="168" spans="1:39" ht="18.95" customHeight="1" x14ac:dyDescent="0.25">
      <c r="A168" s="4" t="str">
        <f>IF(DRAFT!$B170="","",DRAFT!$B170)</f>
        <v/>
      </c>
      <c r="B168" s="3" t="str">
        <f>IF(COUNT($A168)=0,"",IF($A168&lt;&gt;DRAFT!$B170,"ERR",IF(DRAFT!I170="3E","3E",IF(COUNT(DRAFT!E170,DRAFT!I170)&gt;0,DRAFT!J170,""))))</f>
        <v/>
      </c>
      <c r="C168" s="3" t="str">
        <f>IF(COUNT($A168)=0,"",IF(B168="3E","3E",IF(B168="","I",LOOKUP(B168/D$2,{0,0.4,0.45,0.5,0.55,0.6,0.65,0.7,0.75,0.8,1},{"F","D","C","C+","B-","B","B+","A-","A","A+"}))))</f>
        <v/>
      </c>
      <c r="D168" s="2" t="str">
        <f>IF(COUNT($A168)=0,"",IF(B168="","--",IF(B168="3E","3E",LOOKUP(B168/D$2,{0,0.4,0.45,0.5,0.55,0.6,0.65,0.7,0.75,0.8,1},{0,2,2.25,2.5,2.75,3,3.25,3.5,3.75,4}))))</f>
        <v/>
      </c>
      <c r="E168" s="3" t="str">
        <f>IF(COUNT($A168)=0,"",IF($A168&lt;&gt;DRAFT!$B170,"ERR",IF(DRAFT!R170="3E","3E",IF(COUNT(DRAFT!N170,DRAFT!R170)&gt;0,DRAFT!S170,""))))</f>
        <v/>
      </c>
      <c r="F168" s="3" t="str">
        <f>IF(COUNT($A168)=0,"",IF(E168="3E","3E",IF(E168="","I",LOOKUP(E168/G$2,{0,0.4,0.45,0.5,0.55,0.6,0.65,0.7,0.75,0.8,1},{"F","D","C","C+","B-","B","B+","A-","A","A+"}))))</f>
        <v/>
      </c>
      <c r="G168" s="2" t="str">
        <f>IF(COUNT($A168)=0,"",IF(E168="","--",IF(E168="3E","3E",LOOKUP(E168/G$2,{0,0.4,0.45,0.5,0.55,0.6,0.65,0.7,0.75,0.8,1},{0,2,2.25,2.5,2.75,3,3.25,3.5,3.75,4}))))</f>
        <v/>
      </c>
      <c r="H168" s="3" t="str">
        <f>IF(COUNT($A168)=0,"",IF($A168&lt;&gt;DRAFT!$B170,"ERR",IF(DRAFT!AA170="3E","3E",IF(COUNT(DRAFT!W170,DRAFT!AA170)&gt;0,DRAFT!AB170,""))))</f>
        <v/>
      </c>
      <c r="I168" s="3" t="str">
        <f>IF(COUNT($A168)=0,"",IF(H168="3E","3E",IF(H168="","I",LOOKUP(H168/J$2,{0,0.4,0.45,0.5,0.55,0.6,0.65,0.7,0.75,0.8,1},{"F","D","C","C+","B-","B","B+","A-","A","A+"}))))</f>
        <v/>
      </c>
      <c r="J168" s="2" t="str">
        <f>IF(COUNT($A168)=0,"",IF(H168="","--",IF(H168="3E","3E",LOOKUP(H168/J$2,{0,0.4,0.45,0.5,0.55,0.6,0.65,0.7,0.75,0.8,1},{0,2,2.25,2.5,2.75,3,3.25,3.5,3.75,4}))))</f>
        <v/>
      </c>
      <c r="K168" s="3" t="str">
        <f>IF(COUNT($A168)=0,"",IF($A168&lt;&gt;DRAFT!$B170,"ERR",IF(DRAFT!AJ170="3E","3E",IF(COUNT(DRAFT!AF170,DRAFT!AJ170)&gt;0,DRAFT!AK170,""))))</f>
        <v/>
      </c>
      <c r="L168" s="3" t="str">
        <f>IF(COUNT($A168)=0,"",IF(K168="3E","3E",IF(K168="","I",LOOKUP(K168/M$2,{0,0.4,0.45,0.5,0.55,0.6,0.65,0.7,0.75,0.8,1},{"F","D","C","C+","B-","B","B+","A-","A","A+"}))))</f>
        <v/>
      </c>
      <c r="M168" s="2" t="str">
        <f>IF(COUNT($A168)=0,"",IF(K168="","--",IF(K168="3E","3E",LOOKUP(K168/M$2,{0,0.4,0.45,0.5,0.55,0.6,0.65,0.7,0.75,0.8,1},{0,2,2.25,2.5,2.75,3,3.25,3.5,3.75,4}))))</f>
        <v/>
      </c>
      <c r="N168" s="3" t="str">
        <f>IF(COUNT($A168)=0,"",IF($A168&lt;&gt;DRAFT!$B170,"ERR",IF(DRAFT!AS170="3E","3E",IF(COUNT(DRAFT!AO170,DRAFT!AS170)&gt;0,DRAFT!AT170,""))))</f>
        <v/>
      </c>
      <c r="O168" s="3" t="str">
        <f>IF(COUNT($A168)=0,"",IF(N168="3E","3E",IF(N168="","I",LOOKUP(N168/P$2,{0,0.4,0.45,0.5,0.55,0.6,0.65,0.7,0.75,0.8,1},{"F","D","C","C+","B-","B","B+","A-","A","A+"}))))</f>
        <v/>
      </c>
      <c r="P168" s="2" t="str">
        <f>IF(COUNT($A168)=0,"",IF(N168="","--",IF(N168="3E","3E",LOOKUP(N168/P$2,{0,0.4,0.45,0.5,0.55,0.6,0.65,0.7,0.75,0.8,1},{0,2,2.25,2.5,2.75,3,3.25,3.5,3.75,4}))))</f>
        <v/>
      </c>
      <c r="Q168" s="3" t="str">
        <f>IF(COUNT($A168)=0,"",IF($A168&lt;&gt;DRAFT!$B170,"ERR",IF(DRAFT!BB170="3E","3E",IF(COUNT(DRAFT!AX170,DRAFT!BB170)&gt;0,DRAFT!BC170,""))))</f>
        <v/>
      </c>
      <c r="R168" s="3" t="str">
        <f>IF(COUNT($A168)=0,"",IF(Q168="3E","3E",IF(Q168="","I",LOOKUP(Q168/S$2,{0,0.4,0.45,0.5,0.55,0.6,0.65,0.7,0.75,0.8,1},{"F","D","C","C+","B-","B","B+","A-","A","A+"}))))</f>
        <v/>
      </c>
      <c r="S168" s="2" t="str">
        <f>IF(COUNT($A168)=0,"",IF(Q168="","--",IF(Q168="3E","3E",LOOKUP(Q168/S$2,{0,0.4,0.45,0.5,0.55,0.6,0.65,0.7,0.75,0.8,1},{0,2,2.25,2.5,2.75,3,3.25,3.5,3.75,4}))))</f>
        <v/>
      </c>
      <c r="T168" s="3" t="str">
        <f>IF(COUNT($A168)=0,"",IF($A168&lt;&gt;DRAFT!$B170,"ERR",IF(DRAFT!BK170="3E","3E",IF(COUNT(DRAFT!BG170,DRAFT!BK170)&gt;0,DRAFT!BL170,""))))</f>
        <v/>
      </c>
      <c r="U168" s="3" t="str">
        <f>IF(COUNT($A168)=0,"",IF(T168="3E","3E",IF(T168="","I",LOOKUP(T168/V$2,{0,0.4,0.45,0.5,0.55,0.6,0.65,0.7,0.75,0.8,1},{"F","D","C","C+","B-","B","B+","A-","A","A+"}))))</f>
        <v/>
      </c>
      <c r="V168" s="2" t="str">
        <f>IF(COUNT($A168)=0,"",IF(T168="","--",IF(T168="3E","3E",LOOKUP(T168/V$2,{0,0.4,0.45,0.5,0.55,0.6,0.65,0.7,0.75,0.8,1},{0,2,2.25,2.5,2.75,3,3.25,3.5,3.75,4}))))</f>
        <v/>
      </c>
      <c r="W168" s="3" t="str">
        <f>IF(COUNT($A168)=0,"",IF($A168&lt;&gt;DRAFT!$B170,"ERR",IF(DRAFT!BT170="3E","3E",IF(COUNT(DRAFT!BP170,DRAFT!BT170)&gt;0,DRAFT!BU170,""))))</f>
        <v/>
      </c>
      <c r="X168" s="3" t="str">
        <f>IF(COUNT($A168)=0,"",IF(W168="3E","3E",IF(W168="","I",LOOKUP(W168/Y$2,{0,0.4,0.45,0.5,0.55,0.6,0.65,0.7,0.75,0.8,1},{"F","D","C","C+","B-","B","B+","A-","A","A+"}))))</f>
        <v/>
      </c>
      <c r="Y168" s="2" t="str">
        <f>IF(COUNT($A168)=0,"",IF(W168="","--",IF(W168="3E","3E",LOOKUP(W168/Y$2,{0,0.4,0.45,0.5,0.55,0.6,0.65,0.7,0.75,0.8,1},{0,2,2.25,2.5,2.75,3,3.25,3.5,3.75,4}))))</f>
        <v/>
      </c>
      <c r="Z168" s="3" t="str">
        <f>IF(COUNT($A168)=0,"",IF($A168&lt;&gt;DRAFT!$B170,"ERR",IF(DRAFT!CC170="3E","3E",IF(COUNT(DRAFT!BY170,DRAFT!CC170)&gt;0,DRAFT!CD170,""))))</f>
        <v/>
      </c>
      <c r="AA168" s="3" t="str">
        <f>IF(COUNT($A168)=0,"",IF(Z168="3E","3E",IF(Z168="","I",LOOKUP(Z168/AB$2,{0,0.4,0.45,0.5,0.55,0.6,0.65,0.7,0.75,0.8,1},{"F","D","C","C+","B-","B","B+","A-","A","A+"}))))</f>
        <v/>
      </c>
      <c r="AB168" s="2" t="str">
        <f>IF(COUNT($A168)=0,"",IF(Z168="","--",IF(Z168="3E","3E",LOOKUP(Z168/AB$2,{0,0.4,0.45,0.5,0.55,0.6,0.65,0.7,0.75,0.8,1},{0,2,2.25,2.5,2.75,3,3.25,3.5,3.75,4}))))</f>
        <v/>
      </c>
      <c r="AC168" s="3" t="str">
        <f>IF(COUNT($A168)=0,"",IF($A168&lt;&gt;DRAFT!$B170,"ERR",IF(DRAFT!CF170&gt;0,DRAFT!CF170,"")))</f>
        <v/>
      </c>
      <c r="AD168" s="3" t="str">
        <f>IF(COUNT($A168)=0,"",IF(AC168="3E","3E",IF(AC168="","I",LOOKUP(AC168/AE$2,{0,0.4,0.45,0.5,0.55,0.6,0.65,0.7,0.75,0.8,1},{"F","D","C","C+","B-","B","B+","A-","A","A+"}))))</f>
        <v/>
      </c>
      <c r="AE168" s="2" t="str">
        <f>IF(COUNT($A168)=0,"",IF(AC168="","--",IF(AC168="3E","3E",LOOKUP(AC168/AE$2,{0,0.4,0.45,0.5,0.55,0.6,0.65,0.7,0.75,0.8,1},{0,2,2.25,2.5,2.75,3,3.25,3.5,3.75,4}))))</f>
        <v/>
      </c>
      <c r="AF168" s="3" t="str">
        <f>IF($A168&lt;&gt;DRAFT!$B170,"ERR",IF(OR(COUNT($A168)=0,COUNT(DRAFT!CI170:CK170,DRAFT!CM170:CO170)=0),"",CEILING(SUM(DRAFT!CL170,DRAFT!CP170),1)))</f>
        <v/>
      </c>
      <c r="AG168" s="3" t="str">
        <f>IF(COUNT($A168)=0,"",IF(AF168="3E","3E",IF(AF168="","I",LOOKUP(AF168/AH$2,{0,0.4,0.45,0.5,0.55,0.6,0.65,0.7,0.75,0.8,1},{"F","D","C","C+","B-","B","B+","A-","A","A+"}))))</f>
        <v/>
      </c>
      <c r="AH168" s="2" t="str">
        <f>IF(COUNT($A168)=0,"",IF(AF168="","--",IF(AF168="3E","3E",LOOKUP(AF168/AH$2,{0,0.4,0.45,0.5,0.55,0.6,0.65,0.7,0.75,0.8,1},{0,2,2.25,2.5,2.75,3,3.25,3.5,3.75,4}))))</f>
        <v/>
      </c>
      <c r="AI168" s="11" t="str">
        <f>IF(OR(COUNT($A168)=0,COUNT(B168:AH168)=0),"",IF(COUNTIF(B168:AH168,"3E")&gt;0,"3E",IF(DRAFT!$A170="R",TRUNC(SUMPRODUCT(RGP,RCP)/TCP,3),TRUNC((SUMPRODUCT(--(IMDGP&gt;0)*IMDGP,IMCP)+CEILING(DRAFT!$CQ170*42,0.25))/TCP,3))))</f>
        <v/>
      </c>
      <c r="AJ168" s="3" t="str">
        <f>IF(OR(COUNT($A168)=0,COUNT(B168:AH168)=0),"",IF(COUNTIF(B168:AH168,"3E")&gt;0,"3E",IF(DRAFT!$A170="R",SUMPRODUCT(--(RGP&gt;=2),RCP),SUMPRODUCT(--(IMDGP&gt;0),--(IMGP=0),IMCP)+DRAFT!$CR170)))</f>
        <v/>
      </c>
      <c r="AK168" s="3" t="str">
        <f>IF(OR(COUNT($A168)=0,COUNT(B168:AH168)=0),"",IF(COUNTIF(B168:AJ168,"3E")&gt;0,"3E",IF(AND(DRAFT!$A170="IM",OR($AI168&gt;DRAFT!$CQ170,$AJ168&gt;DRAFT!$CR170)),"IMPROVED",IF(AND(DRAFT!$A170="IM",$AI168&lt;=DRAFT!$CQ170,$AJ168&lt;=DRAFT!$CR170),"NOT IMPROVED",IF(AND(AH168&gt;=2,AI168&gt;=2,AJ168&gt;=30),"PASS","FAIL")))))</f>
        <v/>
      </c>
      <c r="AL168" s="3" t="str">
        <f t="shared" si="4"/>
        <v/>
      </c>
      <c r="AM168" s="3" t="str">
        <f t="shared" si="5"/>
        <v/>
      </c>
    </row>
    <row r="169" spans="1:39" ht="18.95" customHeight="1" x14ac:dyDescent="0.25">
      <c r="A169" s="4" t="str">
        <f>IF(DRAFT!$B171="","",DRAFT!$B171)</f>
        <v/>
      </c>
      <c r="B169" s="3" t="str">
        <f>IF(COUNT($A169)=0,"",IF($A169&lt;&gt;DRAFT!$B171,"ERR",IF(DRAFT!I171="3E","3E",IF(COUNT(DRAFT!E171,DRAFT!I171)&gt;0,DRAFT!J171,""))))</f>
        <v/>
      </c>
      <c r="C169" s="3" t="str">
        <f>IF(COUNT($A169)=0,"",IF(B169="3E","3E",IF(B169="","I",LOOKUP(B169/D$2,{0,0.4,0.45,0.5,0.55,0.6,0.65,0.7,0.75,0.8,1},{"F","D","C","C+","B-","B","B+","A-","A","A+"}))))</f>
        <v/>
      </c>
      <c r="D169" s="2" t="str">
        <f>IF(COUNT($A169)=0,"",IF(B169="","--",IF(B169="3E","3E",LOOKUP(B169/D$2,{0,0.4,0.45,0.5,0.55,0.6,0.65,0.7,0.75,0.8,1},{0,2,2.25,2.5,2.75,3,3.25,3.5,3.75,4}))))</f>
        <v/>
      </c>
      <c r="E169" s="3" t="str">
        <f>IF(COUNT($A169)=0,"",IF($A169&lt;&gt;DRAFT!$B171,"ERR",IF(DRAFT!R171="3E","3E",IF(COUNT(DRAFT!N171,DRAFT!R171)&gt;0,DRAFT!S171,""))))</f>
        <v/>
      </c>
      <c r="F169" s="3" t="str">
        <f>IF(COUNT($A169)=0,"",IF(E169="3E","3E",IF(E169="","I",LOOKUP(E169/G$2,{0,0.4,0.45,0.5,0.55,0.6,0.65,0.7,0.75,0.8,1},{"F","D","C","C+","B-","B","B+","A-","A","A+"}))))</f>
        <v/>
      </c>
      <c r="G169" s="2" t="str">
        <f>IF(COUNT($A169)=0,"",IF(E169="","--",IF(E169="3E","3E",LOOKUP(E169/G$2,{0,0.4,0.45,0.5,0.55,0.6,0.65,0.7,0.75,0.8,1},{0,2,2.25,2.5,2.75,3,3.25,3.5,3.75,4}))))</f>
        <v/>
      </c>
      <c r="H169" s="3" t="str">
        <f>IF(COUNT($A169)=0,"",IF($A169&lt;&gt;DRAFT!$B171,"ERR",IF(DRAFT!AA171="3E","3E",IF(COUNT(DRAFT!W171,DRAFT!AA171)&gt;0,DRAFT!AB171,""))))</f>
        <v/>
      </c>
      <c r="I169" s="3" t="str">
        <f>IF(COUNT($A169)=0,"",IF(H169="3E","3E",IF(H169="","I",LOOKUP(H169/J$2,{0,0.4,0.45,0.5,0.55,0.6,0.65,0.7,0.75,0.8,1},{"F","D","C","C+","B-","B","B+","A-","A","A+"}))))</f>
        <v/>
      </c>
      <c r="J169" s="2" t="str">
        <f>IF(COUNT($A169)=0,"",IF(H169="","--",IF(H169="3E","3E",LOOKUP(H169/J$2,{0,0.4,0.45,0.5,0.55,0.6,0.65,0.7,0.75,0.8,1},{0,2,2.25,2.5,2.75,3,3.25,3.5,3.75,4}))))</f>
        <v/>
      </c>
      <c r="K169" s="3" t="str">
        <f>IF(COUNT($A169)=0,"",IF($A169&lt;&gt;DRAFT!$B171,"ERR",IF(DRAFT!AJ171="3E","3E",IF(COUNT(DRAFT!AF171,DRAFT!AJ171)&gt;0,DRAFT!AK171,""))))</f>
        <v/>
      </c>
      <c r="L169" s="3" t="str">
        <f>IF(COUNT($A169)=0,"",IF(K169="3E","3E",IF(K169="","I",LOOKUP(K169/M$2,{0,0.4,0.45,0.5,0.55,0.6,0.65,0.7,0.75,0.8,1},{"F","D","C","C+","B-","B","B+","A-","A","A+"}))))</f>
        <v/>
      </c>
      <c r="M169" s="2" t="str">
        <f>IF(COUNT($A169)=0,"",IF(K169="","--",IF(K169="3E","3E",LOOKUP(K169/M$2,{0,0.4,0.45,0.5,0.55,0.6,0.65,0.7,0.75,0.8,1},{0,2,2.25,2.5,2.75,3,3.25,3.5,3.75,4}))))</f>
        <v/>
      </c>
      <c r="N169" s="3" t="str">
        <f>IF(COUNT($A169)=0,"",IF($A169&lt;&gt;DRAFT!$B171,"ERR",IF(DRAFT!AS171="3E","3E",IF(COUNT(DRAFT!AO171,DRAFT!AS171)&gt;0,DRAFT!AT171,""))))</f>
        <v/>
      </c>
      <c r="O169" s="3" t="str">
        <f>IF(COUNT($A169)=0,"",IF(N169="3E","3E",IF(N169="","I",LOOKUP(N169/P$2,{0,0.4,0.45,0.5,0.55,0.6,0.65,0.7,0.75,0.8,1},{"F","D","C","C+","B-","B","B+","A-","A","A+"}))))</f>
        <v/>
      </c>
      <c r="P169" s="2" t="str">
        <f>IF(COUNT($A169)=0,"",IF(N169="","--",IF(N169="3E","3E",LOOKUP(N169/P$2,{0,0.4,0.45,0.5,0.55,0.6,0.65,0.7,0.75,0.8,1},{0,2,2.25,2.5,2.75,3,3.25,3.5,3.75,4}))))</f>
        <v/>
      </c>
      <c r="Q169" s="3" t="str">
        <f>IF(COUNT($A169)=0,"",IF($A169&lt;&gt;DRAFT!$B171,"ERR",IF(DRAFT!BB171="3E","3E",IF(COUNT(DRAFT!AX171,DRAFT!BB171)&gt;0,DRAFT!BC171,""))))</f>
        <v/>
      </c>
      <c r="R169" s="3" t="str">
        <f>IF(COUNT($A169)=0,"",IF(Q169="3E","3E",IF(Q169="","I",LOOKUP(Q169/S$2,{0,0.4,0.45,0.5,0.55,0.6,0.65,0.7,0.75,0.8,1},{"F","D","C","C+","B-","B","B+","A-","A","A+"}))))</f>
        <v/>
      </c>
      <c r="S169" s="2" t="str">
        <f>IF(COUNT($A169)=0,"",IF(Q169="","--",IF(Q169="3E","3E",LOOKUP(Q169/S$2,{0,0.4,0.45,0.5,0.55,0.6,0.65,0.7,0.75,0.8,1},{0,2,2.25,2.5,2.75,3,3.25,3.5,3.75,4}))))</f>
        <v/>
      </c>
      <c r="T169" s="3" t="str">
        <f>IF(COUNT($A169)=0,"",IF($A169&lt;&gt;DRAFT!$B171,"ERR",IF(DRAFT!BK171="3E","3E",IF(COUNT(DRAFT!BG171,DRAFT!BK171)&gt;0,DRAFT!BL171,""))))</f>
        <v/>
      </c>
      <c r="U169" s="3" t="str">
        <f>IF(COUNT($A169)=0,"",IF(T169="3E","3E",IF(T169="","I",LOOKUP(T169/V$2,{0,0.4,0.45,0.5,0.55,0.6,0.65,0.7,0.75,0.8,1},{"F","D","C","C+","B-","B","B+","A-","A","A+"}))))</f>
        <v/>
      </c>
      <c r="V169" s="2" t="str">
        <f>IF(COUNT($A169)=0,"",IF(T169="","--",IF(T169="3E","3E",LOOKUP(T169/V$2,{0,0.4,0.45,0.5,0.55,0.6,0.65,0.7,0.75,0.8,1},{0,2,2.25,2.5,2.75,3,3.25,3.5,3.75,4}))))</f>
        <v/>
      </c>
      <c r="W169" s="3" t="str">
        <f>IF(COUNT($A169)=0,"",IF($A169&lt;&gt;DRAFT!$B171,"ERR",IF(DRAFT!BT171="3E","3E",IF(COUNT(DRAFT!BP171,DRAFT!BT171)&gt;0,DRAFT!BU171,""))))</f>
        <v/>
      </c>
      <c r="X169" s="3" t="str">
        <f>IF(COUNT($A169)=0,"",IF(W169="3E","3E",IF(W169="","I",LOOKUP(W169/Y$2,{0,0.4,0.45,0.5,0.55,0.6,0.65,0.7,0.75,0.8,1},{"F","D","C","C+","B-","B","B+","A-","A","A+"}))))</f>
        <v/>
      </c>
      <c r="Y169" s="2" t="str">
        <f>IF(COUNT($A169)=0,"",IF(W169="","--",IF(W169="3E","3E",LOOKUP(W169/Y$2,{0,0.4,0.45,0.5,0.55,0.6,0.65,0.7,0.75,0.8,1},{0,2,2.25,2.5,2.75,3,3.25,3.5,3.75,4}))))</f>
        <v/>
      </c>
      <c r="Z169" s="3" t="str">
        <f>IF(COUNT($A169)=0,"",IF($A169&lt;&gt;DRAFT!$B171,"ERR",IF(DRAFT!CC171="3E","3E",IF(COUNT(DRAFT!BY171,DRAFT!CC171)&gt;0,DRAFT!CD171,""))))</f>
        <v/>
      </c>
      <c r="AA169" s="3" t="str">
        <f>IF(COUNT($A169)=0,"",IF(Z169="3E","3E",IF(Z169="","I",LOOKUP(Z169/AB$2,{0,0.4,0.45,0.5,0.55,0.6,0.65,0.7,0.75,0.8,1},{"F","D","C","C+","B-","B","B+","A-","A","A+"}))))</f>
        <v/>
      </c>
      <c r="AB169" s="2" t="str">
        <f>IF(COUNT($A169)=0,"",IF(Z169="","--",IF(Z169="3E","3E",LOOKUP(Z169/AB$2,{0,0.4,0.45,0.5,0.55,0.6,0.65,0.7,0.75,0.8,1},{0,2,2.25,2.5,2.75,3,3.25,3.5,3.75,4}))))</f>
        <v/>
      </c>
      <c r="AC169" s="3" t="str">
        <f>IF(COUNT($A169)=0,"",IF($A169&lt;&gt;DRAFT!$B171,"ERR",IF(DRAFT!CF171&gt;0,DRAFT!CF171,"")))</f>
        <v/>
      </c>
      <c r="AD169" s="3" t="str">
        <f>IF(COUNT($A169)=0,"",IF(AC169="3E","3E",IF(AC169="","I",LOOKUP(AC169/AE$2,{0,0.4,0.45,0.5,0.55,0.6,0.65,0.7,0.75,0.8,1},{"F","D","C","C+","B-","B","B+","A-","A","A+"}))))</f>
        <v/>
      </c>
      <c r="AE169" s="2" t="str">
        <f>IF(COUNT($A169)=0,"",IF(AC169="","--",IF(AC169="3E","3E",LOOKUP(AC169/AE$2,{0,0.4,0.45,0.5,0.55,0.6,0.65,0.7,0.75,0.8,1},{0,2,2.25,2.5,2.75,3,3.25,3.5,3.75,4}))))</f>
        <v/>
      </c>
      <c r="AF169" s="3" t="str">
        <f>IF($A169&lt;&gt;DRAFT!$B171,"ERR",IF(OR(COUNT($A169)=0,COUNT(DRAFT!CI171:CK171,DRAFT!CM171:CO171)=0),"",CEILING(SUM(DRAFT!CL171,DRAFT!CP171),1)))</f>
        <v/>
      </c>
      <c r="AG169" s="3" t="str">
        <f>IF(COUNT($A169)=0,"",IF(AF169="3E","3E",IF(AF169="","I",LOOKUP(AF169/AH$2,{0,0.4,0.45,0.5,0.55,0.6,0.65,0.7,0.75,0.8,1},{"F","D","C","C+","B-","B","B+","A-","A","A+"}))))</f>
        <v/>
      </c>
      <c r="AH169" s="2" t="str">
        <f>IF(COUNT($A169)=0,"",IF(AF169="","--",IF(AF169="3E","3E",LOOKUP(AF169/AH$2,{0,0.4,0.45,0.5,0.55,0.6,0.65,0.7,0.75,0.8,1},{0,2,2.25,2.5,2.75,3,3.25,3.5,3.75,4}))))</f>
        <v/>
      </c>
      <c r="AI169" s="11" t="str">
        <f>IF(OR(COUNT($A169)=0,COUNT(B169:AH169)=0),"",IF(COUNTIF(B169:AH169,"3E")&gt;0,"3E",IF(DRAFT!$A171="R",TRUNC(SUMPRODUCT(RGP,RCP)/TCP,3),TRUNC((SUMPRODUCT(--(IMDGP&gt;0)*IMDGP,IMCP)+CEILING(DRAFT!$CQ171*42,0.25))/TCP,3))))</f>
        <v/>
      </c>
      <c r="AJ169" s="3" t="str">
        <f>IF(OR(COUNT($A169)=0,COUNT(B169:AH169)=0),"",IF(COUNTIF(B169:AH169,"3E")&gt;0,"3E",IF(DRAFT!$A171="R",SUMPRODUCT(--(RGP&gt;=2),RCP),SUMPRODUCT(--(IMDGP&gt;0),--(IMGP=0),IMCP)+DRAFT!$CR171)))</f>
        <v/>
      </c>
      <c r="AK169" s="3" t="str">
        <f>IF(OR(COUNT($A169)=0,COUNT(B169:AH169)=0),"",IF(COUNTIF(B169:AJ169,"3E")&gt;0,"3E",IF(AND(DRAFT!$A171="IM",OR($AI169&gt;DRAFT!$CQ171,$AJ169&gt;DRAFT!$CR171)),"IMPROVED",IF(AND(DRAFT!$A171="IM",$AI169&lt;=DRAFT!$CQ171,$AJ169&lt;=DRAFT!$CR171),"NOT IMPROVED",IF(AND(AH169&gt;=2,AI169&gt;=2,AJ169&gt;=30),"PASS","FAIL")))))</f>
        <v/>
      </c>
      <c r="AL169" s="3" t="str">
        <f t="shared" si="4"/>
        <v/>
      </c>
      <c r="AM169" s="3" t="str">
        <f t="shared" si="5"/>
        <v/>
      </c>
    </row>
    <row r="170" spans="1:39" ht="18.95" customHeight="1" x14ac:dyDescent="0.25">
      <c r="A170" s="4" t="str">
        <f>IF(DRAFT!$B172="","",DRAFT!$B172)</f>
        <v/>
      </c>
      <c r="B170" s="3" t="str">
        <f>IF(COUNT($A170)=0,"",IF($A170&lt;&gt;DRAFT!$B172,"ERR",IF(DRAFT!I172="3E","3E",IF(COUNT(DRAFT!E172,DRAFT!I172)&gt;0,DRAFT!J172,""))))</f>
        <v/>
      </c>
      <c r="C170" s="3" t="str">
        <f>IF(COUNT($A170)=0,"",IF(B170="3E","3E",IF(B170="","I",LOOKUP(B170/D$2,{0,0.4,0.45,0.5,0.55,0.6,0.65,0.7,0.75,0.8,1},{"F","D","C","C+","B-","B","B+","A-","A","A+"}))))</f>
        <v/>
      </c>
      <c r="D170" s="2" t="str">
        <f>IF(COUNT($A170)=0,"",IF(B170="","--",IF(B170="3E","3E",LOOKUP(B170/D$2,{0,0.4,0.45,0.5,0.55,0.6,0.65,0.7,0.75,0.8,1},{0,2,2.25,2.5,2.75,3,3.25,3.5,3.75,4}))))</f>
        <v/>
      </c>
      <c r="E170" s="3" t="str">
        <f>IF(COUNT($A170)=0,"",IF($A170&lt;&gt;DRAFT!$B172,"ERR",IF(DRAFT!R172="3E","3E",IF(COUNT(DRAFT!N172,DRAFT!R172)&gt;0,DRAFT!S172,""))))</f>
        <v/>
      </c>
      <c r="F170" s="3" t="str">
        <f>IF(COUNT($A170)=0,"",IF(E170="3E","3E",IF(E170="","I",LOOKUP(E170/G$2,{0,0.4,0.45,0.5,0.55,0.6,0.65,0.7,0.75,0.8,1},{"F","D","C","C+","B-","B","B+","A-","A","A+"}))))</f>
        <v/>
      </c>
      <c r="G170" s="2" t="str">
        <f>IF(COUNT($A170)=0,"",IF(E170="","--",IF(E170="3E","3E",LOOKUP(E170/G$2,{0,0.4,0.45,0.5,0.55,0.6,0.65,0.7,0.75,0.8,1},{0,2,2.25,2.5,2.75,3,3.25,3.5,3.75,4}))))</f>
        <v/>
      </c>
      <c r="H170" s="3" t="str">
        <f>IF(COUNT($A170)=0,"",IF($A170&lt;&gt;DRAFT!$B172,"ERR",IF(DRAFT!AA172="3E","3E",IF(COUNT(DRAFT!W172,DRAFT!AA172)&gt;0,DRAFT!AB172,""))))</f>
        <v/>
      </c>
      <c r="I170" s="3" t="str">
        <f>IF(COUNT($A170)=0,"",IF(H170="3E","3E",IF(H170="","I",LOOKUP(H170/J$2,{0,0.4,0.45,0.5,0.55,0.6,0.65,0.7,0.75,0.8,1},{"F","D","C","C+","B-","B","B+","A-","A","A+"}))))</f>
        <v/>
      </c>
      <c r="J170" s="2" t="str">
        <f>IF(COUNT($A170)=0,"",IF(H170="","--",IF(H170="3E","3E",LOOKUP(H170/J$2,{0,0.4,0.45,0.5,0.55,0.6,0.65,0.7,0.75,0.8,1},{0,2,2.25,2.5,2.75,3,3.25,3.5,3.75,4}))))</f>
        <v/>
      </c>
      <c r="K170" s="3" t="str">
        <f>IF(COUNT($A170)=0,"",IF($A170&lt;&gt;DRAFT!$B172,"ERR",IF(DRAFT!AJ172="3E","3E",IF(COUNT(DRAFT!AF172,DRAFT!AJ172)&gt;0,DRAFT!AK172,""))))</f>
        <v/>
      </c>
      <c r="L170" s="3" t="str">
        <f>IF(COUNT($A170)=0,"",IF(K170="3E","3E",IF(K170="","I",LOOKUP(K170/M$2,{0,0.4,0.45,0.5,0.55,0.6,0.65,0.7,0.75,0.8,1},{"F","D","C","C+","B-","B","B+","A-","A","A+"}))))</f>
        <v/>
      </c>
      <c r="M170" s="2" t="str">
        <f>IF(COUNT($A170)=0,"",IF(K170="","--",IF(K170="3E","3E",LOOKUP(K170/M$2,{0,0.4,0.45,0.5,0.55,0.6,0.65,0.7,0.75,0.8,1},{0,2,2.25,2.5,2.75,3,3.25,3.5,3.75,4}))))</f>
        <v/>
      </c>
      <c r="N170" s="3" t="str">
        <f>IF(COUNT($A170)=0,"",IF($A170&lt;&gt;DRAFT!$B172,"ERR",IF(DRAFT!AS172="3E","3E",IF(COUNT(DRAFT!AO172,DRAFT!AS172)&gt;0,DRAFT!AT172,""))))</f>
        <v/>
      </c>
      <c r="O170" s="3" t="str">
        <f>IF(COUNT($A170)=0,"",IF(N170="3E","3E",IF(N170="","I",LOOKUP(N170/P$2,{0,0.4,0.45,0.5,0.55,0.6,0.65,0.7,0.75,0.8,1},{"F","D","C","C+","B-","B","B+","A-","A","A+"}))))</f>
        <v/>
      </c>
      <c r="P170" s="2" t="str">
        <f>IF(COUNT($A170)=0,"",IF(N170="","--",IF(N170="3E","3E",LOOKUP(N170/P$2,{0,0.4,0.45,0.5,0.55,0.6,0.65,0.7,0.75,0.8,1},{0,2,2.25,2.5,2.75,3,3.25,3.5,3.75,4}))))</f>
        <v/>
      </c>
      <c r="Q170" s="3" t="str">
        <f>IF(COUNT($A170)=0,"",IF($A170&lt;&gt;DRAFT!$B172,"ERR",IF(DRAFT!BB172="3E","3E",IF(COUNT(DRAFT!AX172,DRAFT!BB172)&gt;0,DRAFT!BC172,""))))</f>
        <v/>
      </c>
      <c r="R170" s="3" t="str">
        <f>IF(COUNT($A170)=0,"",IF(Q170="3E","3E",IF(Q170="","I",LOOKUP(Q170/S$2,{0,0.4,0.45,0.5,0.55,0.6,0.65,0.7,0.75,0.8,1},{"F","D","C","C+","B-","B","B+","A-","A","A+"}))))</f>
        <v/>
      </c>
      <c r="S170" s="2" t="str">
        <f>IF(COUNT($A170)=0,"",IF(Q170="","--",IF(Q170="3E","3E",LOOKUP(Q170/S$2,{0,0.4,0.45,0.5,0.55,0.6,0.65,0.7,0.75,0.8,1},{0,2,2.25,2.5,2.75,3,3.25,3.5,3.75,4}))))</f>
        <v/>
      </c>
      <c r="T170" s="3" t="str">
        <f>IF(COUNT($A170)=0,"",IF($A170&lt;&gt;DRAFT!$B172,"ERR",IF(DRAFT!BK172="3E","3E",IF(COUNT(DRAFT!BG172,DRAFT!BK172)&gt;0,DRAFT!BL172,""))))</f>
        <v/>
      </c>
      <c r="U170" s="3" t="str">
        <f>IF(COUNT($A170)=0,"",IF(T170="3E","3E",IF(T170="","I",LOOKUP(T170/V$2,{0,0.4,0.45,0.5,0.55,0.6,0.65,0.7,0.75,0.8,1},{"F","D","C","C+","B-","B","B+","A-","A","A+"}))))</f>
        <v/>
      </c>
      <c r="V170" s="2" t="str">
        <f>IF(COUNT($A170)=0,"",IF(T170="","--",IF(T170="3E","3E",LOOKUP(T170/V$2,{0,0.4,0.45,0.5,0.55,0.6,0.65,0.7,0.75,0.8,1},{0,2,2.25,2.5,2.75,3,3.25,3.5,3.75,4}))))</f>
        <v/>
      </c>
      <c r="W170" s="3" t="str">
        <f>IF(COUNT($A170)=0,"",IF($A170&lt;&gt;DRAFT!$B172,"ERR",IF(DRAFT!BT172="3E","3E",IF(COUNT(DRAFT!BP172,DRAFT!BT172)&gt;0,DRAFT!BU172,""))))</f>
        <v/>
      </c>
      <c r="X170" s="3" t="str">
        <f>IF(COUNT($A170)=0,"",IF(W170="3E","3E",IF(W170="","I",LOOKUP(W170/Y$2,{0,0.4,0.45,0.5,0.55,0.6,0.65,0.7,0.75,0.8,1},{"F","D","C","C+","B-","B","B+","A-","A","A+"}))))</f>
        <v/>
      </c>
      <c r="Y170" s="2" t="str">
        <f>IF(COUNT($A170)=0,"",IF(W170="","--",IF(W170="3E","3E",LOOKUP(W170/Y$2,{0,0.4,0.45,0.5,0.55,0.6,0.65,0.7,0.75,0.8,1},{0,2,2.25,2.5,2.75,3,3.25,3.5,3.75,4}))))</f>
        <v/>
      </c>
      <c r="Z170" s="3" t="str">
        <f>IF(COUNT($A170)=0,"",IF($A170&lt;&gt;DRAFT!$B172,"ERR",IF(DRAFT!CC172="3E","3E",IF(COUNT(DRAFT!BY172,DRAFT!CC172)&gt;0,DRAFT!CD172,""))))</f>
        <v/>
      </c>
      <c r="AA170" s="3" t="str">
        <f>IF(COUNT($A170)=0,"",IF(Z170="3E","3E",IF(Z170="","I",LOOKUP(Z170/AB$2,{0,0.4,0.45,0.5,0.55,0.6,0.65,0.7,0.75,0.8,1},{"F","D","C","C+","B-","B","B+","A-","A","A+"}))))</f>
        <v/>
      </c>
      <c r="AB170" s="2" t="str">
        <f>IF(COUNT($A170)=0,"",IF(Z170="","--",IF(Z170="3E","3E",LOOKUP(Z170/AB$2,{0,0.4,0.45,0.5,0.55,0.6,0.65,0.7,0.75,0.8,1},{0,2,2.25,2.5,2.75,3,3.25,3.5,3.75,4}))))</f>
        <v/>
      </c>
      <c r="AC170" s="3" t="str">
        <f>IF(COUNT($A170)=0,"",IF($A170&lt;&gt;DRAFT!$B172,"ERR",IF(DRAFT!CF172&gt;0,DRAFT!CF172,"")))</f>
        <v/>
      </c>
      <c r="AD170" s="3" t="str">
        <f>IF(COUNT($A170)=0,"",IF(AC170="3E","3E",IF(AC170="","I",LOOKUP(AC170/AE$2,{0,0.4,0.45,0.5,0.55,0.6,0.65,0.7,0.75,0.8,1},{"F","D","C","C+","B-","B","B+","A-","A","A+"}))))</f>
        <v/>
      </c>
      <c r="AE170" s="2" t="str">
        <f>IF(COUNT($A170)=0,"",IF(AC170="","--",IF(AC170="3E","3E",LOOKUP(AC170/AE$2,{0,0.4,0.45,0.5,0.55,0.6,0.65,0.7,0.75,0.8,1},{0,2,2.25,2.5,2.75,3,3.25,3.5,3.75,4}))))</f>
        <v/>
      </c>
      <c r="AF170" s="3" t="str">
        <f>IF($A170&lt;&gt;DRAFT!$B172,"ERR",IF(OR(COUNT($A170)=0,COUNT(DRAFT!CI172:CK172,DRAFT!CM172:CO172)=0),"",CEILING(SUM(DRAFT!CL172,DRAFT!CP172),1)))</f>
        <v/>
      </c>
      <c r="AG170" s="3" t="str">
        <f>IF(COUNT($A170)=0,"",IF(AF170="3E","3E",IF(AF170="","I",LOOKUP(AF170/AH$2,{0,0.4,0.45,0.5,0.55,0.6,0.65,0.7,0.75,0.8,1},{"F","D","C","C+","B-","B","B+","A-","A","A+"}))))</f>
        <v/>
      </c>
      <c r="AH170" s="2" t="str">
        <f>IF(COUNT($A170)=0,"",IF(AF170="","--",IF(AF170="3E","3E",LOOKUP(AF170/AH$2,{0,0.4,0.45,0.5,0.55,0.6,0.65,0.7,0.75,0.8,1},{0,2,2.25,2.5,2.75,3,3.25,3.5,3.75,4}))))</f>
        <v/>
      </c>
      <c r="AI170" s="11" t="str">
        <f>IF(OR(COUNT($A170)=0,COUNT(B170:AH170)=0),"",IF(COUNTIF(B170:AH170,"3E")&gt;0,"3E",IF(DRAFT!$A172="R",TRUNC(SUMPRODUCT(RGP,RCP)/TCP,3),TRUNC((SUMPRODUCT(--(IMDGP&gt;0)*IMDGP,IMCP)+CEILING(DRAFT!$CQ172*42,0.25))/TCP,3))))</f>
        <v/>
      </c>
      <c r="AJ170" s="3" t="str">
        <f>IF(OR(COUNT($A170)=0,COUNT(B170:AH170)=0),"",IF(COUNTIF(B170:AH170,"3E")&gt;0,"3E",IF(DRAFT!$A172="R",SUMPRODUCT(--(RGP&gt;=2),RCP),SUMPRODUCT(--(IMDGP&gt;0),--(IMGP=0),IMCP)+DRAFT!$CR172)))</f>
        <v/>
      </c>
      <c r="AK170" s="3" t="str">
        <f>IF(OR(COUNT($A170)=0,COUNT(B170:AH170)=0),"",IF(COUNTIF(B170:AJ170,"3E")&gt;0,"3E",IF(AND(DRAFT!$A172="IM",OR($AI170&gt;DRAFT!$CQ172,$AJ170&gt;DRAFT!$CR172)),"IMPROVED",IF(AND(DRAFT!$A172="IM",$AI170&lt;=DRAFT!$CQ172,$AJ170&lt;=DRAFT!$CR172),"NOT IMPROVED",IF(AND(AH170&gt;=2,AI170&gt;=2,AJ170&gt;=30),"PASS","FAIL")))))</f>
        <v/>
      </c>
      <c r="AL170" s="3" t="str">
        <f t="shared" si="4"/>
        <v/>
      </c>
      <c r="AM170" s="3" t="str">
        <f t="shared" si="5"/>
        <v/>
      </c>
    </row>
    <row r="171" spans="1:39" ht="18.95" customHeight="1" x14ac:dyDescent="0.25">
      <c r="A171" s="4" t="str">
        <f>IF(DRAFT!$B173="","",DRAFT!$B173)</f>
        <v/>
      </c>
      <c r="B171" s="3" t="str">
        <f>IF(COUNT($A171)=0,"",IF($A171&lt;&gt;DRAFT!$B173,"ERR",IF(DRAFT!I173="3E","3E",IF(COUNT(DRAFT!E173,DRAFT!I173)&gt;0,DRAFT!J173,""))))</f>
        <v/>
      </c>
      <c r="C171" s="3" t="str">
        <f>IF(COUNT($A171)=0,"",IF(B171="3E","3E",IF(B171="","I",LOOKUP(B171/D$2,{0,0.4,0.45,0.5,0.55,0.6,0.65,0.7,0.75,0.8,1},{"F","D","C","C+","B-","B","B+","A-","A","A+"}))))</f>
        <v/>
      </c>
      <c r="D171" s="2" t="str">
        <f>IF(COUNT($A171)=0,"",IF(B171="","--",IF(B171="3E","3E",LOOKUP(B171/D$2,{0,0.4,0.45,0.5,0.55,0.6,0.65,0.7,0.75,0.8,1},{0,2,2.25,2.5,2.75,3,3.25,3.5,3.75,4}))))</f>
        <v/>
      </c>
      <c r="E171" s="3" t="str">
        <f>IF(COUNT($A171)=0,"",IF($A171&lt;&gt;DRAFT!$B173,"ERR",IF(DRAFT!R173="3E","3E",IF(COUNT(DRAFT!N173,DRAFT!R173)&gt;0,DRAFT!S173,""))))</f>
        <v/>
      </c>
      <c r="F171" s="3" t="str">
        <f>IF(COUNT($A171)=0,"",IF(E171="3E","3E",IF(E171="","I",LOOKUP(E171/G$2,{0,0.4,0.45,0.5,0.55,0.6,0.65,0.7,0.75,0.8,1},{"F","D","C","C+","B-","B","B+","A-","A","A+"}))))</f>
        <v/>
      </c>
      <c r="G171" s="2" t="str">
        <f>IF(COUNT($A171)=0,"",IF(E171="","--",IF(E171="3E","3E",LOOKUP(E171/G$2,{0,0.4,0.45,0.5,0.55,0.6,0.65,0.7,0.75,0.8,1},{0,2,2.25,2.5,2.75,3,3.25,3.5,3.75,4}))))</f>
        <v/>
      </c>
      <c r="H171" s="3" t="str">
        <f>IF(COUNT($A171)=0,"",IF($A171&lt;&gt;DRAFT!$B173,"ERR",IF(DRAFT!AA173="3E","3E",IF(COUNT(DRAFT!W173,DRAFT!AA173)&gt;0,DRAFT!AB173,""))))</f>
        <v/>
      </c>
      <c r="I171" s="3" t="str">
        <f>IF(COUNT($A171)=0,"",IF(H171="3E","3E",IF(H171="","I",LOOKUP(H171/J$2,{0,0.4,0.45,0.5,0.55,0.6,0.65,0.7,0.75,0.8,1},{"F","D","C","C+","B-","B","B+","A-","A","A+"}))))</f>
        <v/>
      </c>
      <c r="J171" s="2" t="str">
        <f>IF(COUNT($A171)=0,"",IF(H171="","--",IF(H171="3E","3E",LOOKUP(H171/J$2,{0,0.4,0.45,0.5,0.55,0.6,0.65,0.7,0.75,0.8,1},{0,2,2.25,2.5,2.75,3,3.25,3.5,3.75,4}))))</f>
        <v/>
      </c>
      <c r="K171" s="3" t="str">
        <f>IF(COUNT($A171)=0,"",IF($A171&lt;&gt;DRAFT!$B173,"ERR",IF(DRAFT!AJ173="3E","3E",IF(COUNT(DRAFT!AF173,DRAFT!AJ173)&gt;0,DRAFT!AK173,""))))</f>
        <v/>
      </c>
      <c r="L171" s="3" t="str">
        <f>IF(COUNT($A171)=0,"",IF(K171="3E","3E",IF(K171="","I",LOOKUP(K171/M$2,{0,0.4,0.45,0.5,0.55,0.6,0.65,0.7,0.75,0.8,1},{"F","D","C","C+","B-","B","B+","A-","A","A+"}))))</f>
        <v/>
      </c>
      <c r="M171" s="2" t="str">
        <f>IF(COUNT($A171)=0,"",IF(K171="","--",IF(K171="3E","3E",LOOKUP(K171/M$2,{0,0.4,0.45,0.5,0.55,0.6,0.65,0.7,0.75,0.8,1},{0,2,2.25,2.5,2.75,3,3.25,3.5,3.75,4}))))</f>
        <v/>
      </c>
      <c r="N171" s="3" t="str">
        <f>IF(COUNT($A171)=0,"",IF($A171&lt;&gt;DRAFT!$B173,"ERR",IF(DRAFT!AS173="3E","3E",IF(COUNT(DRAFT!AO173,DRAFT!AS173)&gt;0,DRAFT!AT173,""))))</f>
        <v/>
      </c>
      <c r="O171" s="3" t="str">
        <f>IF(COUNT($A171)=0,"",IF(N171="3E","3E",IF(N171="","I",LOOKUP(N171/P$2,{0,0.4,0.45,0.5,0.55,0.6,0.65,0.7,0.75,0.8,1},{"F","D","C","C+","B-","B","B+","A-","A","A+"}))))</f>
        <v/>
      </c>
      <c r="P171" s="2" t="str">
        <f>IF(COUNT($A171)=0,"",IF(N171="","--",IF(N171="3E","3E",LOOKUP(N171/P$2,{0,0.4,0.45,0.5,0.55,0.6,0.65,0.7,0.75,0.8,1},{0,2,2.25,2.5,2.75,3,3.25,3.5,3.75,4}))))</f>
        <v/>
      </c>
      <c r="Q171" s="3" t="str">
        <f>IF(COUNT($A171)=0,"",IF($A171&lt;&gt;DRAFT!$B173,"ERR",IF(DRAFT!BB173="3E","3E",IF(COUNT(DRAFT!AX173,DRAFT!BB173)&gt;0,DRAFT!BC173,""))))</f>
        <v/>
      </c>
      <c r="R171" s="3" t="str">
        <f>IF(COUNT($A171)=0,"",IF(Q171="3E","3E",IF(Q171="","I",LOOKUP(Q171/S$2,{0,0.4,0.45,0.5,0.55,0.6,0.65,0.7,0.75,0.8,1},{"F","D","C","C+","B-","B","B+","A-","A","A+"}))))</f>
        <v/>
      </c>
      <c r="S171" s="2" t="str">
        <f>IF(COUNT($A171)=0,"",IF(Q171="","--",IF(Q171="3E","3E",LOOKUP(Q171/S$2,{0,0.4,0.45,0.5,0.55,0.6,0.65,0.7,0.75,0.8,1},{0,2,2.25,2.5,2.75,3,3.25,3.5,3.75,4}))))</f>
        <v/>
      </c>
      <c r="T171" s="3" t="str">
        <f>IF(COUNT($A171)=0,"",IF($A171&lt;&gt;DRAFT!$B173,"ERR",IF(DRAFT!BK173="3E","3E",IF(COUNT(DRAFT!BG173,DRAFT!BK173)&gt;0,DRAFT!BL173,""))))</f>
        <v/>
      </c>
      <c r="U171" s="3" t="str">
        <f>IF(COUNT($A171)=0,"",IF(T171="3E","3E",IF(T171="","I",LOOKUP(T171/V$2,{0,0.4,0.45,0.5,0.55,0.6,0.65,0.7,0.75,0.8,1},{"F","D","C","C+","B-","B","B+","A-","A","A+"}))))</f>
        <v/>
      </c>
      <c r="V171" s="2" t="str">
        <f>IF(COUNT($A171)=0,"",IF(T171="","--",IF(T171="3E","3E",LOOKUP(T171/V$2,{0,0.4,0.45,0.5,0.55,0.6,0.65,0.7,0.75,0.8,1},{0,2,2.25,2.5,2.75,3,3.25,3.5,3.75,4}))))</f>
        <v/>
      </c>
      <c r="W171" s="3" t="str">
        <f>IF(COUNT($A171)=0,"",IF($A171&lt;&gt;DRAFT!$B173,"ERR",IF(DRAFT!BT173="3E","3E",IF(COUNT(DRAFT!BP173,DRAFT!BT173)&gt;0,DRAFT!BU173,""))))</f>
        <v/>
      </c>
      <c r="X171" s="3" t="str">
        <f>IF(COUNT($A171)=0,"",IF(W171="3E","3E",IF(W171="","I",LOOKUP(W171/Y$2,{0,0.4,0.45,0.5,0.55,0.6,0.65,0.7,0.75,0.8,1},{"F","D","C","C+","B-","B","B+","A-","A","A+"}))))</f>
        <v/>
      </c>
      <c r="Y171" s="2" t="str">
        <f>IF(COUNT($A171)=0,"",IF(W171="","--",IF(W171="3E","3E",LOOKUP(W171/Y$2,{0,0.4,0.45,0.5,0.55,0.6,0.65,0.7,0.75,0.8,1},{0,2,2.25,2.5,2.75,3,3.25,3.5,3.75,4}))))</f>
        <v/>
      </c>
      <c r="Z171" s="3" t="str">
        <f>IF(COUNT($A171)=0,"",IF($A171&lt;&gt;DRAFT!$B173,"ERR",IF(DRAFT!CC173="3E","3E",IF(COUNT(DRAFT!BY173,DRAFT!CC173)&gt;0,DRAFT!CD173,""))))</f>
        <v/>
      </c>
      <c r="AA171" s="3" t="str">
        <f>IF(COUNT($A171)=0,"",IF(Z171="3E","3E",IF(Z171="","I",LOOKUP(Z171/AB$2,{0,0.4,0.45,0.5,0.55,0.6,0.65,0.7,0.75,0.8,1},{"F","D","C","C+","B-","B","B+","A-","A","A+"}))))</f>
        <v/>
      </c>
      <c r="AB171" s="2" t="str">
        <f>IF(COUNT($A171)=0,"",IF(Z171="","--",IF(Z171="3E","3E",LOOKUP(Z171/AB$2,{0,0.4,0.45,0.5,0.55,0.6,0.65,0.7,0.75,0.8,1},{0,2,2.25,2.5,2.75,3,3.25,3.5,3.75,4}))))</f>
        <v/>
      </c>
      <c r="AC171" s="3" t="str">
        <f>IF(COUNT($A171)=0,"",IF($A171&lt;&gt;DRAFT!$B173,"ERR",IF(DRAFT!CF173&gt;0,DRAFT!CF173,"")))</f>
        <v/>
      </c>
      <c r="AD171" s="3" t="str">
        <f>IF(COUNT($A171)=0,"",IF(AC171="3E","3E",IF(AC171="","I",LOOKUP(AC171/AE$2,{0,0.4,0.45,0.5,0.55,0.6,0.65,0.7,0.75,0.8,1},{"F","D","C","C+","B-","B","B+","A-","A","A+"}))))</f>
        <v/>
      </c>
      <c r="AE171" s="2" t="str">
        <f>IF(COUNT($A171)=0,"",IF(AC171="","--",IF(AC171="3E","3E",LOOKUP(AC171/AE$2,{0,0.4,0.45,0.5,0.55,0.6,0.65,0.7,0.75,0.8,1},{0,2,2.25,2.5,2.75,3,3.25,3.5,3.75,4}))))</f>
        <v/>
      </c>
      <c r="AF171" s="3" t="str">
        <f>IF($A171&lt;&gt;DRAFT!$B173,"ERR",IF(OR(COUNT($A171)=0,COUNT(DRAFT!CI173:CK173,DRAFT!CM173:CO173)=0),"",CEILING(SUM(DRAFT!CL173,DRAFT!CP173),1)))</f>
        <v/>
      </c>
      <c r="AG171" s="3" t="str">
        <f>IF(COUNT($A171)=0,"",IF(AF171="3E","3E",IF(AF171="","I",LOOKUP(AF171/AH$2,{0,0.4,0.45,0.5,0.55,0.6,0.65,0.7,0.75,0.8,1},{"F","D","C","C+","B-","B","B+","A-","A","A+"}))))</f>
        <v/>
      </c>
      <c r="AH171" s="2" t="str">
        <f>IF(COUNT($A171)=0,"",IF(AF171="","--",IF(AF171="3E","3E",LOOKUP(AF171/AH$2,{0,0.4,0.45,0.5,0.55,0.6,0.65,0.7,0.75,0.8,1},{0,2,2.25,2.5,2.75,3,3.25,3.5,3.75,4}))))</f>
        <v/>
      </c>
      <c r="AI171" s="11" t="str">
        <f>IF(OR(COUNT($A171)=0,COUNT(B171:AH171)=0),"",IF(COUNTIF(B171:AH171,"3E")&gt;0,"3E",IF(DRAFT!$A173="R",TRUNC(SUMPRODUCT(RGP,RCP)/TCP,3),TRUNC((SUMPRODUCT(--(IMDGP&gt;0)*IMDGP,IMCP)+CEILING(DRAFT!$CQ173*42,0.25))/TCP,3))))</f>
        <v/>
      </c>
      <c r="AJ171" s="3" t="str">
        <f>IF(OR(COUNT($A171)=0,COUNT(B171:AH171)=0),"",IF(COUNTIF(B171:AH171,"3E")&gt;0,"3E",IF(DRAFT!$A173="R",SUMPRODUCT(--(RGP&gt;=2),RCP),SUMPRODUCT(--(IMDGP&gt;0),--(IMGP=0),IMCP)+DRAFT!$CR173)))</f>
        <v/>
      </c>
      <c r="AK171" s="3" t="str">
        <f>IF(OR(COUNT($A171)=0,COUNT(B171:AH171)=0),"",IF(COUNTIF(B171:AJ171,"3E")&gt;0,"3E",IF(AND(DRAFT!$A173="IM",OR($AI171&gt;DRAFT!$CQ173,$AJ171&gt;DRAFT!$CR173)),"IMPROVED",IF(AND(DRAFT!$A173="IM",$AI171&lt;=DRAFT!$CQ173,$AJ171&lt;=DRAFT!$CR173),"NOT IMPROVED",IF(AND(AH171&gt;=2,AI171&gt;=2,AJ171&gt;=30),"PASS","FAIL")))))</f>
        <v/>
      </c>
      <c r="AL171" s="3" t="str">
        <f t="shared" si="4"/>
        <v/>
      </c>
      <c r="AM171" s="3" t="str">
        <f t="shared" si="5"/>
        <v/>
      </c>
    </row>
    <row r="172" spans="1:39" ht="18.95" customHeight="1" x14ac:dyDescent="0.25">
      <c r="A172" s="4" t="str">
        <f>IF(DRAFT!$B174="","",DRAFT!$B174)</f>
        <v/>
      </c>
      <c r="B172" s="3" t="str">
        <f>IF(COUNT($A172)=0,"",IF($A172&lt;&gt;DRAFT!$B174,"ERR",IF(DRAFT!I174="3E","3E",IF(COUNT(DRAFT!E174,DRAFT!I174)&gt;0,DRAFT!J174,""))))</f>
        <v/>
      </c>
      <c r="C172" s="3" t="str">
        <f>IF(COUNT($A172)=0,"",IF(B172="3E","3E",IF(B172="","I",LOOKUP(B172/D$2,{0,0.4,0.45,0.5,0.55,0.6,0.65,0.7,0.75,0.8,1},{"F","D","C","C+","B-","B","B+","A-","A","A+"}))))</f>
        <v/>
      </c>
      <c r="D172" s="2" t="str">
        <f>IF(COUNT($A172)=0,"",IF(B172="","--",IF(B172="3E","3E",LOOKUP(B172/D$2,{0,0.4,0.45,0.5,0.55,0.6,0.65,0.7,0.75,0.8,1},{0,2,2.25,2.5,2.75,3,3.25,3.5,3.75,4}))))</f>
        <v/>
      </c>
      <c r="E172" s="3" t="str">
        <f>IF(COUNT($A172)=0,"",IF($A172&lt;&gt;DRAFT!$B174,"ERR",IF(DRAFT!R174="3E","3E",IF(COUNT(DRAFT!N174,DRAFT!R174)&gt;0,DRAFT!S174,""))))</f>
        <v/>
      </c>
      <c r="F172" s="3" t="str">
        <f>IF(COUNT($A172)=0,"",IF(E172="3E","3E",IF(E172="","I",LOOKUP(E172/G$2,{0,0.4,0.45,0.5,0.55,0.6,0.65,0.7,0.75,0.8,1},{"F","D","C","C+","B-","B","B+","A-","A","A+"}))))</f>
        <v/>
      </c>
      <c r="G172" s="2" t="str">
        <f>IF(COUNT($A172)=0,"",IF(E172="","--",IF(E172="3E","3E",LOOKUP(E172/G$2,{0,0.4,0.45,0.5,0.55,0.6,0.65,0.7,0.75,0.8,1},{0,2,2.25,2.5,2.75,3,3.25,3.5,3.75,4}))))</f>
        <v/>
      </c>
      <c r="H172" s="3" t="str">
        <f>IF(COUNT($A172)=0,"",IF($A172&lt;&gt;DRAFT!$B174,"ERR",IF(DRAFT!AA174="3E","3E",IF(COUNT(DRAFT!W174,DRAFT!AA174)&gt;0,DRAFT!AB174,""))))</f>
        <v/>
      </c>
      <c r="I172" s="3" t="str">
        <f>IF(COUNT($A172)=0,"",IF(H172="3E","3E",IF(H172="","I",LOOKUP(H172/J$2,{0,0.4,0.45,0.5,0.55,0.6,0.65,0.7,0.75,0.8,1},{"F","D","C","C+","B-","B","B+","A-","A","A+"}))))</f>
        <v/>
      </c>
      <c r="J172" s="2" t="str">
        <f>IF(COUNT($A172)=0,"",IF(H172="","--",IF(H172="3E","3E",LOOKUP(H172/J$2,{0,0.4,0.45,0.5,0.55,0.6,0.65,0.7,0.75,0.8,1},{0,2,2.25,2.5,2.75,3,3.25,3.5,3.75,4}))))</f>
        <v/>
      </c>
      <c r="K172" s="3" t="str">
        <f>IF(COUNT($A172)=0,"",IF($A172&lt;&gt;DRAFT!$B174,"ERR",IF(DRAFT!AJ174="3E","3E",IF(COUNT(DRAFT!AF174,DRAFT!AJ174)&gt;0,DRAFT!AK174,""))))</f>
        <v/>
      </c>
      <c r="L172" s="3" t="str">
        <f>IF(COUNT($A172)=0,"",IF(K172="3E","3E",IF(K172="","I",LOOKUP(K172/M$2,{0,0.4,0.45,0.5,0.55,0.6,0.65,0.7,0.75,0.8,1},{"F","D","C","C+","B-","B","B+","A-","A","A+"}))))</f>
        <v/>
      </c>
      <c r="M172" s="2" t="str">
        <f>IF(COUNT($A172)=0,"",IF(K172="","--",IF(K172="3E","3E",LOOKUP(K172/M$2,{0,0.4,0.45,0.5,0.55,0.6,0.65,0.7,0.75,0.8,1},{0,2,2.25,2.5,2.75,3,3.25,3.5,3.75,4}))))</f>
        <v/>
      </c>
      <c r="N172" s="3" t="str">
        <f>IF(COUNT($A172)=0,"",IF($A172&lt;&gt;DRAFT!$B174,"ERR",IF(DRAFT!AS174="3E","3E",IF(COUNT(DRAFT!AO174,DRAFT!AS174)&gt;0,DRAFT!AT174,""))))</f>
        <v/>
      </c>
      <c r="O172" s="3" t="str">
        <f>IF(COUNT($A172)=0,"",IF(N172="3E","3E",IF(N172="","I",LOOKUP(N172/P$2,{0,0.4,0.45,0.5,0.55,0.6,0.65,0.7,0.75,0.8,1},{"F","D","C","C+","B-","B","B+","A-","A","A+"}))))</f>
        <v/>
      </c>
      <c r="P172" s="2" t="str">
        <f>IF(COUNT($A172)=0,"",IF(N172="","--",IF(N172="3E","3E",LOOKUP(N172/P$2,{0,0.4,0.45,0.5,0.55,0.6,0.65,0.7,0.75,0.8,1},{0,2,2.25,2.5,2.75,3,3.25,3.5,3.75,4}))))</f>
        <v/>
      </c>
      <c r="Q172" s="3" t="str">
        <f>IF(COUNT($A172)=0,"",IF($A172&lt;&gt;DRAFT!$B174,"ERR",IF(DRAFT!BB174="3E","3E",IF(COUNT(DRAFT!AX174,DRAFT!BB174)&gt;0,DRAFT!BC174,""))))</f>
        <v/>
      </c>
      <c r="R172" s="3" t="str">
        <f>IF(COUNT($A172)=0,"",IF(Q172="3E","3E",IF(Q172="","I",LOOKUP(Q172/S$2,{0,0.4,0.45,0.5,0.55,0.6,0.65,0.7,0.75,0.8,1},{"F","D","C","C+","B-","B","B+","A-","A","A+"}))))</f>
        <v/>
      </c>
      <c r="S172" s="2" t="str">
        <f>IF(COUNT($A172)=0,"",IF(Q172="","--",IF(Q172="3E","3E",LOOKUP(Q172/S$2,{0,0.4,0.45,0.5,0.55,0.6,0.65,0.7,0.75,0.8,1},{0,2,2.25,2.5,2.75,3,3.25,3.5,3.75,4}))))</f>
        <v/>
      </c>
      <c r="T172" s="3" t="str">
        <f>IF(COUNT($A172)=0,"",IF($A172&lt;&gt;DRAFT!$B174,"ERR",IF(DRAFT!BK174="3E","3E",IF(COUNT(DRAFT!BG174,DRAFT!BK174)&gt;0,DRAFT!BL174,""))))</f>
        <v/>
      </c>
      <c r="U172" s="3" t="str">
        <f>IF(COUNT($A172)=0,"",IF(T172="3E","3E",IF(T172="","I",LOOKUP(T172/V$2,{0,0.4,0.45,0.5,0.55,0.6,0.65,0.7,0.75,0.8,1},{"F","D","C","C+","B-","B","B+","A-","A","A+"}))))</f>
        <v/>
      </c>
      <c r="V172" s="2" t="str">
        <f>IF(COUNT($A172)=0,"",IF(T172="","--",IF(T172="3E","3E",LOOKUP(T172/V$2,{0,0.4,0.45,0.5,0.55,0.6,0.65,0.7,0.75,0.8,1},{0,2,2.25,2.5,2.75,3,3.25,3.5,3.75,4}))))</f>
        <v/>
      </c>
      <c r="W172" s="3" t="str">
        <f>IF(COUNT($A172)=0,"",IF($A172&lt;&gt;DRAFT!$B174,"ERR",IF(DRAFT!BT174="3E","3E",IF(COUNT(DRAFT!BP174,DRAFT!BT174)&gt;0,DRAFT!BU174,""))))</f>
        <v/>
      </c>
      <c r="X172" s="3" t="str">
        <f>IF(COUNT($A172)=0,"",IF(W172="3E","3E",IF(W172="","I",LOOKUP(W172/Y$2,{0,0.4,0.45,0.5,0.55,0.6,0.65,0.7,0.75,0.8,1},{"F","D","C","C+","B-","B","B+","A-","A","A+"}))))</f>
        <v/>
      </c>
      <c r="Y172" s="2" t="str">
        <f>IF(COUNT($A172)=0,"",IF(W172="","--",IF(W172="3E","3E",LOOKUP(W172/Y$2,{0,0.4,0.45,0.5,0.55,0.6,0.65,0.7,0.75,0.8,1},{0,2,2.25,2.5,2.75,3,3.25,3.5,3.75,4}))))</f>
        <v/>
      </c>
      <c r="Z172" s="3" t="str">
        <f>IF(COUNT($A172)=0,"",IF($A172&lt;&gt;DRAFT!$B174,"ERR",IF(DRAFT!CC174="3E","3E",IF(COUNT(DRAFT!BY174,DRAFT!CC174)&gt;0,DRAFT!CD174,""))))</f>
        <v/>
      </c>
      <c r="AA172" s="3" t="str">
        <f>IF(COUNT($A172)=0,"",IF(Z172="3E","3E",IF(Z172="","I",LOOKUP(Z172/AB$2,{0,0.4,0.45,0.5,0.55,0.6,0.65,0.7,0.75,0.8,1},{"F","D","C","C+","B-","B","B+","A-","A","A+"}))))</f>
        <v/>
      </c>
      <c r="AB172" s="2" t="str">
        <f>IF(COUNT($A172)=0,"",IF(Z172="","--",IF(Z172="3E","3E",LOOKUP(Z172/AB$2,{0,0.4,0.45,0.5,0.55,0.6,0.65,0.7,0.75,0.8,1},{0,2,2.25,2.5,2.75,3,3.25,3.5,3.75,4}))))</f>
        <v/>
      </c>
      <c r="AC172" s="3" t="str">
        <f>IF(COUNT($A172)=0,"",IF($A172&lt;&gt;DRAFT!$B174,"ERR",IF(DRAFT!CF174&gt;0,DRAFT!CF174,"")))</f>
        <v/>
      </c>
      <c r="AD172" s="3" t="str">
        <f>IF(COUNT($A172)=0,"",IF(AC172="3E","3E",IF(AC172="","I",LOOKUP(AC172/AE$2,{0,0.4,0.45,0.5,0.55,0.6,0.65,0.7,0.75,0.8,1},{"F","D","C","C+","B-","B","B+","A-","A","A+"}))))</f>
        <v/>
      </c>
      <c r="AE172" s="2" t="str">
        <f>IF(COUNT($A172)=0,"",IF(AC172="","--",IF(AC172="3E","3E",LOOKUP(AC172/AE$2,{0,0.4,0.45,0.5,0.55,0.6,0.65,0.7,0.75,0.8,1},{0,2,2.25,2.5,2.75,3,3.25,3.5,3.75,4}))))</f>
        <v/>
      </c>
      <c r="AF172" s="3" t="str">
        <f>IF($A172&lt;&gt;DRAFT!$B174,"ERR",IF(OR(COUNT($A172)=0,COUNT(DRAFT!CI174:CK174,DRAFT!CM174:CO174)=0),"",CEILING(SUM(DRAFT!CL174,DRAFT!CP174),1)))</f>
        <v/>
      </c>
      <c r="AG172" s="3" t="str">
        <f>IF(COUNT($A172)=0,"",IF(AF172="3E","3E",IF(AF172="","I",LOOKUP(AF172/AH$2,{0,0.4,0.45,0.5,0.55,0.6,0.65,0.7,0.75,0.8,1},{"F","D","C","C+","B-","B","B+","A-","A","A+"}))))</f>
        <v/>
      </c>
      <c r="AH172" s="2" t="str">
        <f>IF(COUNT($A172)=0,"",IF(AF172="","--",IF(AF172="3E","3E",LOOKUP(AF172/AH$2,{0,0.4,0.45,0.5,0.55,0.6,0.65,0.7,0.75,0.8,1},{0,2,2.25,2.5,2.75,3,3.25,3.5,3.75,4}))))</f>
        <v/>
      </c>
      <c r="AI172" s="11" t="str">
        <f>IF(OR(COUNT($A172)=0,COUNT(B172:AH172)=0),"",IF(COUNTIF(B172:AH172,"3E")&gt;0,"3E",IF(DRAFT!$A174="R",TRUNC(SUMPRODUCT(RGP,RCP)/TCP,3),TRUNC((SUMPRODUCT(--(IMDGP&gt;0)*IMDGP,IMCP)+CEILING(DRAFT!$CQ174*42,0.25))/TCP,3))))</f>
        <v/>
      </c>
      <c r="AJ172" s="3" t="str">
        <f>IF(OR(COUNT($A172)=0,COUNT(B172:AH172)=0),"",IF(COUNTIF(B172:AH172,"3E")&gt;0,"3E",IF(DRAFT!$A174="R",SUMPRODUCT(--(RGP&gt;=2),RCP),SUMPRODUCT(--(IMDGP&gt;0),--(IMGP=0),IMCP)+DRAFT!$CR174)))</f>
        <v/>
      </c>
      <c r="AK172" s="3" t="str">
        <f>IF(OR(COUNT($A172)=0,COUNT(B172:AH172)=0),"",IF(COUNTIF(B172:AJ172,"3E")&gt;0,"3E",IF(AND(DRAFT!$A174="IM",OR($AI172&gt;DRAFT!$CQ174,$AJ172&gt;DRAFT!$CR174)),"IMPROVED",IF(AND(DRAFT!$A174="IM",$AI172&lt;=DRAFT!$CQ174,$AJ172&lt;=DRAFT!$CR174),"NOT IMPROVED",IF(AND(AH172&gt;=2,AI172&gt;=2,AJ172&gt;=30),"PASS","FAIL")))))</f>
        <v/>
      </c>
      <c r="AL172" s="3" t="str">
        <f t="shared" si="4"/>
        <v/>
      </c>
      <c r="AM172" s="3" t="str">
        <f t="shared" si="5"/>
        <v/>
      </c>
    </row>
    <row r="173" spans="1:39" ht="18.95" customHeight="1" x14ac:dyDescent="0.25">
      <c r="A173" s="4" t="str">
        <f>IF(DRAFT!$B175="","",DRAFT!$B175)</f>
        <v/>
      </c>
      <c r="B173" s="3" t="str">
        <f>IF(COUNT($A173)=0,"",IF($A173&lt;&gt;DRAFT!$B175,"ERR",IF(DRAFT!I175="3E","3E",IF(COUNT(DRAFT!E175,DRAFT!I175)&gt;0,DRAFT!J175,""))))</f>
        <v/>
      </c>
      <c r="C173" s="3" t="str">
        <f>IF(COUNT($A173)=0,"",IF(B173="3E","3E",IF(B173="","I",LOOKUP(B173/D$2,{0,0.4,0.45,0.5,0.55,0.6,0.65,0.7,0.75,0.8,1},{"F","D","C","C+","B-","B","B+","A-","A","A+"}))))</f>
        <v/>
      </c>
      <c r="D173" s="2" t="str">
        <f>IF(COUNT($A173)=0,"",IF(B173="","--",IF(B173="3E","3E",LOOKUP(B173/D$2,{0,0.4,0.45,0.5,0.55,0.6,0.65,0.7,0.75,0.8,1},{0,2,2.25,2.5,2.75,3,3.25,3.5,3.75,4}))))</f>
        <v/>
      </c>
      <c r="E173" s="3" t="str">
        <f>IF(COUNT($A173)=0,"",IF($A173&lt;&gt;DRAFT!$B175,"ERR",IF(DRAFT!R175="3E","3E",IF(COUNT(DRAFT!N175,DRAFT!R175)&gt;0,DRAFT!S175,""))))</f>
        <v/>
      </c>
      <c r="F173" s="3" t="str">
        <f>IF(COUNT($A173)=0,"",IF(E173="3E","3E",IF(E173="","I",LOOKUP(E173/G$2,{0,0.4,0.45,0.5,0.55,0.6,0.65,0.7,0.75,0.8,1},{"F","D","C","C+","B-","B","B+","A-","A","A+"}))))</f>
        <v/>
      </c>
      <c r="G173" s="2" t="str">
        <f>IF(COUNT($A173)=0,"",IF(E173="","--",IF(E173="3E","3E",LOOKUP(E173/G$2,{0,0.4,0.45,0.5,0.55,0.6,0.65,0.7,0.75,0.8,1},{0,2,2.25,2.5,2.75,3,3.25,3.5,3.75,4}))))</f>
        <v/>
      </c>
      <c r="H173" s="3" t="str">
        <f>IF(COUNT($A173)=0,"",IF($A173&lt;&gt;DRAFT!$B175,"ERR",IF(DRAFT!AA175="3E","3E",IF(COUNT(DRAFT!W175,DRAFT!AA175)&gt;0,DRAFT!AB175,""))))</f>
        <v/>
      </c>
      <c r="I173" s="3" t="str">
        <f>IF(COUNT($A173)=0,"",IF(H173="3E","3E",IF(H173="","I",LOOKUP(H173/J$2,{0,0.4,0.45,0.5,0.55,0.6,0.65,0.7,0.75,0.8,1},{"F","D","C","C+","B-","B","B+","A-","A","A+"}))))</f>
        <v/>
      </c>
      <c r="J173" s="2" t="str">
        <f>IF(COUNT($A173)=0,"",IF(H173="","--",IF(H173="3E","3E",LOOKUP(H173/J$2,{0,0.4,0.45,0.5,0.55,0.6,0.65,0.7,0.75,0.8,1},{0,2,2.25,2.5,2.75,3,3.25,3.5,3.75,4}))))</f>
        <v/>
      </c>
      <c r="K173" s="3" t="str">
        <f>IF(COUNT($A173)=0,"",IF($A173&lt;&gt;DRAFT!$B175,"ERR",IF(DRAFT!AJ175="3E","3E",IF(COUNT(DRAFT!AF175,DRAFT!AJ175)&gt;0,DRAFT!AK175,""))))</f>
        <v/>
      </c>
      <c r="L173" s="3" t="str">
        <f>IF(COUNT($A173)=0,"",IF(K173="3E","3E",IF(K173="","I",LOOKUP(K173/M$2,{0,0.4,0.45,0.5,0.55,0.6,0.65,0.7,0.75,0.8,1},{"F","D","C","C+","B-","B","B+","A-","A","A+"}))))</f>
        <v/>
      </c>
      <c r="M173" s="2" t="str">
        <f>IF(COUNT($A173)=0,"",IF(K173="","--",IF(K173="3E","3E",LOOKUP(K173/M$2,{0,0.4,0.45,0.5,0.55,0.6,0.65,0.7,0.75,0.8,1},{0,2,2.25,2.5,2.75,3,3.25,3.5,3.75,4}))))</f>
        <v/>
      </c>
      <c r="N173" s="3" t="str">
        <f>IF(COUNT($A173)=0,"",IF($A173&lt;&gt;DRAFT!$B175,"ERR",IF(DRAFT!AS175="3E","3E",IF(COUNT(DRAFT!AO175,DRAFT!AS175)&gt;0,DRAFT!AT175,""))))</f>
        <v/>
      </c>
      <c r="O173" s="3" t="str">
        <f>IF(COUNT($A173)=0,"",IF(N173="3E","3E",IF(N173="","I",LOOKUP(N173/P$2,{0,0.4,0.45,0.5,0.55,0.6,0.65,0.7,0.75,0.8,1},{"F","D","C","C+","B-","B","B+","A-","A","A+"}))))</f>
        <v/>
      </c>
      <c r="P173" s="2" t="str">
        <f>IF(COUNT($A173)=0,"",IF(N173="","--",IF(N173="3E","3E",LOOKUP(N173/P$2,{0,0.4,0.45,0.5,0.55,0.6,0.65,0.7,0.75,0.8,1},{0,2,2.25,2.5,2.75,3,3.25,3.5,3.75,4}))))</f>
        <v/>
      </c>
      <c r="Q173" s="3" t="str">
        <f>IF(COUNT($A173)=0,"",IF($A173&lt;&gt;DRAFT!$B175,"ERR",IF(DRAFT!BB175="3E","3E",IF(COUNT(DRAFT!AX175,DRAFT!BB175)&gt;0,DRAFT!BC175,""))))</f>
        <v/>
      </c>
      <c r="R173" s="3" t="str">
        <f>IF(COUNT($A173)=0,"",IF(Q173="3E","3E",IF(Q173="","I",LOOKUP(Q173/S$2,{0,0.4,0.45,0.5,0.55,0.6,0.65,0.7,0.75,0.8,1},{"F","D","C","C+","B-","B","B+","A-","A","A+"}))))</f>
        <v/>
      </c>
      <c r="S173" s="2" t="str">
        <f>IF(COUNT($A173)=0,"",IF(Q173="","--",IF(Q173="3E","3E",LOOKUP(Q173/S$2,{0,0.4,0.45,0.5,0.55,0.6,0.65,0.7,0.75,0.8,1},{0,2,2.25,2.5,2.75,3,3.25,3.5,3.75,4}))))</f>
        <v/>
      </c>
      <c r="T173" s="3" t="str">
        <f>IF(COUNT($A173)=0,"",IF($A173&lt;&gt;DRAFT!$B175,"ERR",IF(DRAFT!BK175="3E","3E",IF(COUNT(DRAFT!BG175,DRAFT!BK175)&gt;0,DRAFT!BL175,""))))</f>
        <v/>
      </c>
      <c r="U173" s="3" t="str">
        <f>IF(COUNT($A173)=0,"",IF(T173="3E","3E",IF(T173="","I",LOOKUP(T173/V$2,{0,0.4,0.45,0.5,0.55,0.6,0.65,0.7,0.75,0.8,1},{"F","D","C","C+","B-","B","B+","A-","A","A+"}))))</f>
        <v/>
      </c>
      <c r="V173" s="2" t="str">
        <f>IF(COUNT($A173)=0,"",IF(T173="","--",IF(T173="3E","3E",LOOKUP(T173/V$2,{0,0.4,0.45,0.5,0.55,0.6,0.65,0.7,0.75,0.8,1},{0,2,2.25,2.5,2.75,3,3.25,3.5,3.75,4}))))</f>
        <v/>
      </c>
      <c r="W173" s="3" t="str">
        <f>IF(COUNT($A173)=0,"",IF($A173&lt;&gt;DRAFT!$B175,"ERR",IF(DRAFT!BT175="3E","3E",IF(COUNT(DRAFT!BP175,DRAFT!BT175)&gt;0,DRAFT!BU175,""))))</f>
        <v/>
      </c>
      <c r="X173" s="3" t="str">
        <f>IF(COUNT($A173)=0,"",IF(W173="3E","3E",IF(W173="","I",LOOKUP(W173/Y$2,{0,0.4,0.45,0.5,0.55,0.6,0.65,0.7,0.75,0.8,1},{"F","D","C","C+","B-","B","B+","A-","A","A+"}))))</f>
        <v/>
      </c>
      <c r="Y173" s="2" t="str">
        <f>IF(COUNT($A173)=0,"",IF(W173="","--",IF(W173="3E","3E",LOOKUP(W173/Y$2,{0,0.4,0.45,0.5,0.55,0.6,0.65,0.7,0.75,0.8,1},{0,2,2.25,2.5,2.75,3,3.25,3.5,3.75,4}))))</f>
        <v/>
      </c>
      <c r="Z173" s="3" t="str">
        <f>IF(COUNT($A173)=0,"",IF($A173&lt;&gt;DRAFT!$B175,"ERR",IF(DRAFT!CC175="3E","3E",IF(COUNT(DRAFT!BY175,DRAFT!CC175)&gt;0,DRAFT!CD175,""))))</f>
        <v/>
      </c>
      <c r="AA173" s="3" t="str">
        <f>IF(COUNT($A173)=0,"",IF(Z173="3E","3E",IF(Z173="","I",LOOKUP(Z173/AB$2,{0,0.4,0.45,0.5,0.55,0.6,0.65,0.7,0.75,0.8,1},{"F","D","C","C+","B-","B","B+","A-","A","A+"}))))</f>
        <v/>
      </c>
      <c r="AB173" s="2" t="str">
        <f>IF(COUNT($A173)=0,"",IF(Z173="","--",IF(Z173="3E","3E",LOOKUP(Z173/AB$2,{0,0.4,0.45,0.5,0.55,0.6,0.65,0.7,0.75,0.8,1},{0,2,2.25,2.5,2.75,3,3.25,3.5,3.75,4}))))</f>
        <v/>
      </c>
      <c r="AC173" s="3" t="str">
        <f>IF(COUNT($A173)=0,"",IF($A173&lt;&gt;DRAFT!$B175,"ERR",IF(DRAFT!CF175&gt;0,DRAFT!CF175,"")))</f>
        <v/>
      </c>
      <c r="AD173" s="3" t="str">
        <f>IF(COUNT($A173)=0,"",IF(AC173="3E","3E",IF(AC173="","I",LOOKUP(AC173/AE$2,{0,0.4,0.45,0.5,0.55,0.6,0.65,0.7,0.75,0.8,1},{"F","D","C","C+","B-","B","B+","A-","A","A+"}))))</f>
        <v/>
      </c>
      <c r="AE173" s="2" t="str">
        <f>IF(COUNT($A173)=0,"",IF(AC173="","--",IF(AC173="3E","3E",LOOKUP(AC173/AE$2,{0,0.4,0.45,0.5,0.55,0.6,0.65,0.7,0.75,0.8,1},{0,2,2.25,2.5,2.75,3,3.25,3.5,3.75,4}))))</f>
        <v/>
      </c>
      <c r="AF173" s="3" t="str">
        <f>IF($A173&lt;&gt;DRAFT!$B175,"ERR",IF(OR(COUNT($A173)=0,COUNT(DRAFT!CI175:CK175,DRAFT!CM175:CO175)=0),"",CEILING(SUM(DRAFT!CL175,DRAFT!CP175),1)))</f>
        <v/>
      </c>
      <c r="AG173" s="3" t="str">
        <f>IF(COUNT($A173)=0,"",IF(AF173="3E","3E",IF(AF173="","I",LOOKUP(AF173/AH$2,{0,0.4,0.45,0.5,0.55,0.6,0.65,0.7,0.75,0.8,1},{"F","D","C","C+","B-","B","B+","A-","A","A+"}))))</f>
        <v/>
      </c>
      <c r="AH173" s="2" t="str">
        <f>IF(COUNT($A173)=0,"",IF(AF173="","--",IF(AF173="3E","3E",LOOKUP(AF173/AH$2,{0,0.4,0.45,0.5,0.55,0.6,0.65,0.7,0.75,0.8,1},{0,2,2.25,2.5,2.75,3,3.25,3.5,3.75,4}))))</f>
        <v/>
      </c>
      <c r="AI173" s="11" t="str">
        <f>IF(OR(COUNT($A173)=0,COUNT(B173:AH173)=0),"",IF(COUNTIF(B173:AH173,"3E")&gt;0,"3E",IF(DRAFT!$A175="R",TRUNC(SUMPRODUCT(RGP,RCP)/TCP,3),TRUNC((SUMPRODUCT(--(IMDGP&gt;0)*IMDGP,IMCP)+CEILING(DRAFT!$CQ175*42,0.25))/TCP,3))))</f>
        <v/>
      </c>
      <c r="AJ173" s="3" t="str">
        <f>IF(OR(COUNT($A173)=0,COUNT(B173:AH173)=0),"",IF(COUNTIF(B173:AH173,"3E")&gt;0,"3E",IF(DRAFT!$A175="R",SUMPRODUCT(--(RGP&gt;=2),RCP),SUMPRODUCT(--(IMDGP&gt;0),--(IMGP=0),IMCP)+DRAFT!$CR175)))</f>
        <v/>
      </c>
      <c r="AK173" s="3" t="str">
        <f>IF(OR(COUNT($A173)=0,COUNT(B173:AH173)=0),"",IF(COUNTIF(B173:AJ173,"3E")&gt;0,"3E",IF(AND(DRAFT!$A175="IM",OR($AI173&gt;DRAFT!$CQ175,$AJ173&gt;DRAFT!$CR175)),"IMPROVED",IF(AND(DRAFT!$A175="IM",$AI173&lt;=DRAFT!$CQ175,$AJ173&lt;=DRAFT!$CR175),"NOT IMPROVED",IF(AND(AH173&gt;=2,AI173&gt;=2,AJ173&gt;=30),"PASS","FAIL")))))</f>
        <v/>
      </c>
      <c r="AL173" s="3" t="str">
        <f t="shared" si="4"/>
        <v/>
      </c>
      <c r="AM173" s="3" t="str">
        <f t="shared" si="5"/>
        <v/>
      </c>
    </row>
    <row r="174" spans="1:39" ht="18.95" customHeight="1" x14ac:dyDescent="0.25">
      <c r="A174" s="4" t="str">
        <f>IF(DRAFT!$B176="","",DRAFT!$B176)</f>
        <v/>
      </c>
      <c r="B174" s="3" t="str">
        <f>IF(COUNT($A174)=0,"",IF($A174&lt;&gt;DRAFT!$B176,"ERR",IF(DRAFT!I176="3E","3E",IF(COUNT(DRAFT!E176,DRAFT!I176)&gt;0,DRAFT!J176,""))))</f>
        <v/>
      </c>
      <c r="C174" s="3" t="str">
        <f>IF(COUNT($A174)=0,"",IF(B174="3E","3E",IF(B174="","I",LOOKUP(B174/D$2,{0,0.4,0.45,0.5,0.55,0.6,0.65,0.7,0.75,0.8,1},{"F","D","C","C+","B-","B","B+","A-","A","A+"}))))</f>
        <v/>
      </c>
      <c r="D174" s="2" t="str">
        <f>IF(COUNT($A174)=0,"",IF(B174="","--",IF(B174="3E","3E",LOOKUP(B174/D$2,{0,0.4,0.45,0.5,0.55,0.6,0.65,0.7,0.75,0.8,1},{0,2,2.25,2.5,2.75,3,3.25,3.5,3.75,4}))))</f>
        <v/>
      </c>
      <c r="E174" s="3" t="str">
        <f>IF(COUNT($A174)=0,"",IF($A174&lt;&gt;DRAFT!$B176,"ERR",IF(DRAFT!R176="3E","3E",IF(COUNT(DRAFT!N176,DRAFT!R176)&gt;0,DRAFT!S176,""))))</f>
        <v/>
      </c>
      <c r="F174" s="3" t="str">
        <f>IF(COUNT($A174)=0,"",IF(E174="3E","3E",IF(E174="","I",LOOKUP(E174/G$2,{0,0.4,0.45,0.5,0.55,0.6,0.65,0.7,0.75,0.8,1},{"F","D","C","C+","B-","B","B+","A-","A","A+"}))))</f>
        <v/>
      </c>
      <c r="G174" s="2" t="str">
        <f>IF(COUNT($A174)=0,"",IF(E174="","--",IF(E174="3E","3E",LOOKUP(E174/G$2,{0,0.4,0.45,0.5,0.55,0.6,0.65,0.7,0.75,0.8,1},{0,2,2.25,2.5,2.75,3,3.25,3.5,3.75,4}))))</f>
        <v/>
      </c>
      <c r="H174" s="3" t="str">
        <f>IF(COUNT($A174)=0,"",IF($A174&lt;&gt;DRAFT!$B176,"ERR",IF(DRAFT!AA176="3E","3E",IF(COUNT(DRAFT!W176,DRAFT!AA176)&gt;0,DRAFT!AB176,""))))</f>
        <v/>
      </c>
      <c r="I174" s="3" t="str">
        <f>IF(COUNT($A174)=0,"",IF(H174="3E","3E",IF(H174="","I",LOOKUP(H174/J$2,{0,0.4,0.45,0.5,0.55,0.6,0.65,0.7,0.75,0.8,1},{"F","D","C","C+","B-","B","B+","A-","A","A+"}))))</f>
        <v/>
      </c>
      <c r="J174" s="2" t="str">
        <f>IF(COUNT($A174)=0,"",IF(H174="","--",IF(H174="3E","3E",LOOKUP(H174/J$2,{0,0.4,0.45,0.5,0.55,0.6,0.65,0.7,0.75,0.8,1},{0,2,2.25,2.5,2.75,3,3.25,3.5,3.75,4}))))</f>
        <v/>
      </c>
      <c r="K174" s="3" t="str">
        <f>IF(COUNT($A174)=0,"",IF($A174&lt;&gt;DRAFT!$B176,"ERR",IF(DRAFT!AJ176="3E","3E",IF(COUNT(DRAFT!AF176,DRAFT!AJ176)&gt;0,DRAFT!AK176,""))))</f>
        <v/>
      </c>
      <c r="L174" s="3" t="str">
        <f>IF(COUNT($A174)=0,"",IF(K174="3E","3E",IF(K174="","I",LOOKUP(K174/M$2,{0,0.4,0.45,0.5,0.55,0.6,0.65,0.7,0.75,0.8,1},{"F","D","C","C+","B-","B","B+","A-","A","A+"}))))</f>
        <v/>
      </c>
      <c r="M174" s="2" t="str">
        <f>IF(COUNT($A174)=0,"",IF(K174="","--",IF(K174="3E","3E",LOOKUP(K174/M$2,{0,0.4,0.45,0.5,0.55,0.6,0.65,0.7,0.75,0.8,1},{0,2,2.25,2.5,2.75,3,3.25,3.5,3.75,4}))))</f>
        <v/>
      </c>
      <c r="N174" s="3" t="str">
        <f>IF(COUNT($A174)=0,"",IF($A174&lt;&gt;DRAFT!$B176,"ERR",IF(DRAFT!AS176="3E","3E",IF(COUNT(DRAFT!AO176,DRAFT!AS176)&gt;0,DRAFT!AT176,""))))</f>
        <v/>
      </c>
      <c r="O174" s="3" t="str">
        <f>IF(COUNT($A174)=0,"",IF(N174="3E","3E",IF(N174="","I",LOOKUP(N174/P$2,{0,0.4,0.45,0.5,0.55,0.6,0.65,0.7,0.75,0.8,1},{"F","D","C","C+","B-","B","B+","A-","A","A+"}))))</f>
        <v/>
      </c>
      <c r="P174" s="2" t="str">
        <f>IF(COUNT($A174)=0,"",IF(N174="","--",IF(N174="3E","3E",LOOKUP(N174/P$2,{0,0.4,0.45,0.5,0.55,0.6,0.65,0.7,0.75,0.8,1},{0,2,2.25,2.5,2.75,3,3.25,3.5,3.75,4}))))</f>
        <v/>
      </c>
      <c r="Q174" s="3" t="str">
        <f>IF(COUNT($A174)=0,"",IF($A174&lt;&gt;DRAFT!$B176,"ERR",IF(DRAFT!BB176="3E","3E",IF(COUNT(DRAFT!AX176,DRAFT!BB176)&gt;0,DRAFT!BC176,""))))</f>
        <v/>
      </c>
      <c r="R174" s="3" t="str">
        <f>IF(COUNT($A174)=0,"",IF(Q174="3E","3E",IF(Q174="","I",LOOKUP(Q174/S$2,{0,0.4,0.45,0.5,0.55,0.6,0.65,0.7,0.75,0.8,1},{"F","D","C","C+","B-","B","B+","A-","A","A+"}))))</f>
        <v/>
      </c>
      <c r="S174" s="2" t="str">
        <f>IF(COUNT($A174)=0,"",IF(Q174="","--",IF(Q174="3E","3E",LOOKUP(Q174/S$2,{0,0.4,0.45,0.5,0.55,0.6,0.65,0.7,0.75,0.8,1},{0,2,2.25,2.5,2.75,3,3.25,3.5,3.75,4}))))</f>
        <v/>
      </c>
      <c r="T174" s="3" t="str">
        <f>IF(COUNT($A174)=0,"",IF($A174&lt;&gt;DRAFT!$B176,"ERR",IF(DRAFT!BK176="3E","3E",IF(COUNT(DRAFT!BG176,DRAFT!BK176)&gt;0,DRAFT!BL176,""))))</f>
        <v/>
      </c>
      <c r="U174" s="3" t="str">
        <f>IF(COUNT($A174)=0,"",IF(T174="3E","3E",IF(T174="","I",LOOKUP(T174/V$2,{0,0.4,0.45,0.5,0.55,0.6,0.65,0.7,0.75,0.8,1},{"F","D","C","C+","B-","B","B+","A-","A","A+"}))))</f>
        <v/>
      </c>
      <c r="V174" s="2" t="str">
        <f>IF(COUNT($A174)=0,"",IF(T174="","--",IF(T174="3E","3E",LOOKUP(T174/V$2,{0,0.4,0.45,0.5,0.55,0.6,0.65,0.7,0.75,0.8,1},{0,2,2.25,2.5,2.75,3,3.25,3.5,3.75,4}))))</f>
        <v/>
      </c>
      <c r="W174" s="3" t="str">
        <f>IF(COUNT($A174)=0,"",IF($A174&lt;&gt;DRAFT!$B176,"ERR",IF(DRAFT!BT176="3E","3E",IF(COUNT(DRAFT!BP176,DRAFT!BT176)&gt;0,DRAFT!BU176,""))))</f>
        <v/>
      </c>
      <c r="X174" s="3" t="str">
        <f>IF(COUNT($A174)=0,"",IF(W174="3E","3E",IF(W174="","I",LOOKUP(W174/Y$2,{0,0.4,0.45,0.5,0.55,0.6,0.65,0.7,0.75,0.8,1},{"F","D","C","C+","B-","B","B+","A-","A","A+"}))))</f>
        <v/>
      </c>
      <c r="Y174" s="2" t="str">
        <f>IF(COUNT($A174)=0,"",IF(W174="","--",IF(W174="3E","3E",LOOKUP(W174/Y$2,{0,0.4,0.45,0.5,0.55,0.6,0.65,0.7,0.75,0.8,1},{0,2,2.25,2.5,2.75,3,3.25,3.5,3.75,4}))))</f>
        <v/>
      </c>
      <c r="Z174" s="3" t="str">
        <f>IF(COUNT($A174)=0,"",IF($A174&lt;&gt;DRAFT!$B176,"ERR",IF(DRAFT!CC176="3E","3E",IF(COUNT(DRAFT!BY176,DRAFT!CC176)&gt;0,DRAFT!CD176,""))))</f>
        <v/>
      </c>
      <c r="AA174" s="3" t="str">
        <f>IF(COUNT($A174)=0,"",IF(Z174="3E","3E",IF(Z174="","I",LOOKUP(Z174/AB$2,{0,0.4,0.45,0.5,0.55,0.6,0.65,0.7,0.75,0.8,1},{"F","D","C","C+","B-","B","B+","A-","A","A+"}))))</f>
        <v/>
      </c>
      <c r="AB174" s="2" t="str">
        <f>IF(COUNT($A174)=0,"",IF(Z174="","--",IF(Z174="3E","3E",LOOKUP(Z174/AB$2,{0,0.4,0.45,0.5,0.55,0.6,0.65,0.7,0.75,0.8,1},{0,2,2.25,2.5,2.75,3,3.25,3.5,3.75,4}))))</f>
        <v/>
      </c>
      <c r="AC174" s="3" t="str">
        <f>IF(COUNT($A174)=0,"",IF($A174&lt;&gt;DRAFT!$B176,"ERR",IF(DRAFT!CF176&gt;0,DRAFT!CF176,"")))</f>
        <v/>
      </c>
      <c r="AD174" s="3" t="str">
        <f>IF(COUNT($A174)=0,"",IF(AC174="3E","3E",IF(AC174="","I",LOOKUP(AC174/AE$2,{0,0.4,0.45,0.5,0.55,0.6,0.65,0.7,0.75,0.8,1},{"F","D","C","C+","B-","B","B+","A-","A","A+"}))))</f>
        <v/>
      </c>
      <c r="AE174" s="2" t="str">
        <f>IF(COUNT($A174)=0,"",IF(AC174="","--",IF(AC174="3E","3E",LOOKUP(AC174/AE$2,{0,0.4,0.45,0.5,0.55,0.6,0.65,0.7,0.75,0.8,1},{0,2,2.25,2.5,2.75,3,3.25,3.5,3.75,4}))))</f>
        <v/>
      </c>
      <c r="AF174" s="3" t="str">
        <f>IF($A174&lt;&gt;DRAFT!$B176,"ERR",IF(OR(COUNT($A174)=0,COUNT(DRAFT!CI176:CK176,DRAFT!CM176:CO176)=0),"",CEILING(SUM(DRAFT!CL176,DRAFT!CP176),1)))</f>
        <v/>
      </c>
      <c r="AG174" s="3" t="str">
        <f>IF(COUNT($A174)=0,"",IF(AF174="3E","3E",IF(AF174="","I",LOOKUP(AF174/AH$2,{0,0.4,0.45,0.5,0.55,0.6,0.65,0.7,0.75,0.8,1},{"F","D","C","C+","B-","B","B+","A-","A","A+"}))))</f>
        <v/>
      </c>
      <c r="AH174" s="2" t="str">
        <f>IF(COUNT($A174)=0,"",IF(AF174="","--",IF(AF174="3E","3E",LOOKUP(AF174/AH$2,{0,0.4,0.45,0.5,0.55,0.6,0.65,0.7,0.75,0.8,1},{0,2,2.25,2.5,2.75,3,3.25,3.5,3.75,4}))))</f>
        <v/>
      </c>
      <c r="AI174" s="11" t="str">
        <f>IF(OR(COUNT($A174)=0,COUNT(B174:AH174)=0),"",IF(COUNTIF(B174:AH174,"3E")&gt;0,"3E",IF(DRAFT!$A176="R",TRUNC(SUMPRODUCT(RGP,RCP)/TCP,3),TRUNC((SUMPRODUCT(--(IMDGP&gt;0)*IMDGP,IMCP)+CEILING(DRAFT!$CQ176*42,0.25))/TCP,3))))</f>
        <v/>
      </c>
      <c r="AJ174" s="3" t="str">
        <f>IF(OR(COUNT($A174)=0,COUNT(B174:AH174)=0),"",IF(COUNTIF(B174:AH174,"3E")&gt;0,"3E",IF(DRAFT!$A176="R",SUMPRODUCT(--(RGP&gt;=2),RCP),SUMPRODUCT(--(IMDGP&gt;0),--(IMGP=0),IMCP)+DRAFT!$CR176)))</f>
        <v/>
      </c>
      <c r="AK174" s="3" t="str">
        <f>IF(OR(COUNT($A174)=0,COUNT(B174:AH174)=0),"",IF(COUNTIF(B174:AJ174,"3E")&gt;0,"3E",IF(AND(DRAFT!$A176="IM",OR($AI174&gt;DRAFT!$CQ176,$AJ174&gt;DRAFT!$CR176)),"IMPROVED",IF(AND(DRAFT!$A176="IM",$AI174&lt;=DRAFT!$CQ176,$AJ174&lt;=DRAFT!$CR176),"NOT IMPROVED",IF(AND(AH174&gt;=2,AI174&gt;=2,AJ174&gt;=30),"PASS","FAIL")))))</f>
        <v/>
      </c>
      <c r="AL174" s="3" t="str">
        <f t="shared" si="4"/>
        <v/>
      </c>
      <c r="AM174" s="3" t="str">
        <f t="shared" si="5"/>
        <v/>
      </c>
    </row>
    <row r="175" spans="1:39" ht="18.95" customHeight="1" x14ac:dyDescent="0.25">
      <c r="A175" s="4" t="str">
        <f>IF(DRAFT!$B177="","",DRAFT!$B177)</f>
        <v/>
      </c>
      <c r="B175" s="3" t="str">
        <f>IF(COUNT($A175)=0,"",IF($A175&lt;&gt;DRAFT!$B177,"ERR",IF(DRAFT!I177="3E","3E",IF(COUNT(DRAFT!E177,DRAFT!I177)&gt;0,DRAFT!J177,""))))</f>
        <v/>
      </c>
      <c r="C175" s="3" t="str">
        <f>IF(COUNT($A175)=0,"",IF(B175="3E","3E",IF(B175="","I",LOOKUP(B175/D$2,{0,0.4,0.45,0.5,0.55,0.6,0.65,0.7,0.75,0.8,1},{"F","D","C","C+","B-","B","B+","A-","A","A+"}))))</f>
        <v/>
      </c>
      <c r="D175" s="2" t="str">
        <f>IF(COUNT($A175)=0,"",IF(B175="","--",IF(B175="3E","3E",LOOKUP(B175/D$2,{0,0.4,0.45,0.5,0.55,0.6,0.65,0.7,0.75,0.8,1},{0,2,2.25,2.5,2.75,3,3.25,3.5,3.75,4}))))</f>
        <v/>
      </c>
      <c r="E175" s="3" t="str">
        <f>IF(COUNT($A175)=0,"",IF($A175&lt;&gt;DRAFT!$B177,"ERR",IF(DRAFT!R177="3E","3E",IF(COUNT(DRAFT!N177,DRAFT!R177)&gt;0,DRAFT!S177,""))))</f>
        <v/>
      </c>
      <c r="F175" s="3" t="str">
        <f>IF(COUNT($A175)=0,"",IF(E175="3E","3E",IF(E175="","I",LOOKUP(E175/G$2,{0,0.4,0.45,0.5,0.55,0.6,0.65,0.7,0.75,0.8,1},{"F","D","C","C+","B-","B","B+","A-","A","A+"}))))</f>
        <v/>
      </c>
      <c r="G175" s="2" t="str">
        <f>IF(COUNT($A175)=0,"",IF(E175="","--",IF(E175="3E","3E",LOOKUP(E175/G$2,{0,0.4,0.45,0.5,0.55,0.6,0.65,0.7,0.75,0.8,1},{0,2,2.25,2.5,2.75,3,3.25,3.5,3.75,4}))))</f>
        <v/>
      </c>
      <c r="H175" s="3" t="str">
        <f>IF(COUNT($A175)=0,"",IF($A175&lt;&gt;DRAFT!$B177,"ERR",IF(DRAFT!AA177="3E","3E",IF(COUNT(DRAFT!W177,DRAFT!AA177)&gt;0,DRAFT!AB177,""))))</f>
        <v/>
      </c>
      <c r="I175" s="3" t="str">
        <f>IF(COUNT($A175)=0,"",IF(H175="3E","3E",IF(H175="","I",LOOKUP(H175/J$2,{0,0.4,0.45,0.5,0.55,0.6,0.65,0.7,0.75,0.8,1},{"F","D","C","C+","B-","B","B+","A-","A","A+"}))))</f>
        <v/>
      </c>
      <c r="J175" s="2" t="str">
        <f>IF(COUNT($A175)=0,"",IF(H175="","--",IF(H175="3E","3E",LOOKUP(H175/J$2,{0,0.4,0.45,0.5,0.55,0.6,0.65,0.7,0.75,0.8,1},{0,2,2.25,2.5,2.75,3,3.25,3.5,3.75,4}))))</f>
        <v/>
      </c>
      <c r="K175" s="3" t="str">
        <f>IF(COUNT($A175)=0,"",IF($A175&lt;&gt;DRAFT!$B177,"ERR",IF(DRAFT!AJ177="3E","3E",IF(COUNT(DRAFT!AF177,DRAFT!AJ177)&gt;0,DRAFT!AK177,""))))</f>
        <v/>
      </c>
      <c r="L175" s="3" t="str">
        <f>IF(COUNT($A175)=0,"",IF(K175="3E","3E",IF(K175="","I",LOOKUP(K175/M$2,{0,0.4,0.45,0.5,0.55,0.6,0.65,0.7,0.75,0.8,1},{"F","D","C","C+","B-","B","B+","A-","A","A+"}))))</f>
        <v/>
      </c>
      <c r="M175" s="2" t="str">
        <f>IF(COUNT($A175)=0,"",IF(K175="","--",IF(K175="3E","3E",LOOKUP(K175/M$2,{0,0.4,0.45,0.5,0.55,0.6,0.65,0.7,0.75,0.8,1},{0,2,2.25,2.5,2.75,3,3.25,3.5,3.75,4}))))</f>
        <v/>
      </c>
      <c r="N175" s="3" t="str">
        <f>IF(COUNT($A175)=0,"",IF($A175&lt;&gt;DRAFT!$B177,"ERR",IF(DRAFT!AS177="3E","3E",IF(COUNT(DRAFT!AO177,DRAFT!AS177)&gt;0,DRAFT!AT177,""))))</f>
        <v/>
      </c>
      <c r="O175" s="3" t="str">
        <f>IF(COUNT($A175)=0,"",IF(N175="3E","3E",IF(N175="","I",LOOKUP(N175/P$2,{0,0.4,0.45,0.5,0.55,0.6,0.65,0.7,0.75,0.8,1},{"F","D","C","C+","B-","B","B+","A-","A","A+"}))))</f>
        <v/>
      </c>
      <c r="P175" s="2" t="str">
        <f>IF(COUNT($A175)=0,"",IF(N175="","--",IF(N175="3E","3E",LOOKUP(N175/P$2,{0,0.4,0.45,0.5,0.55,0.6,0.65,0.7,0.75,0.8,1},{0,2,2.25,2.5,2.75,3,3.25,3.5,3.75,4}))))</f>
        <v/>
      </c>
      <c r="Q175" s="3" t="str">
        <f>IF(COUNT($A175)=0,"",IF($A175&lt;&gt;DRAFT!$B177,"ERR",IF(DRAFT!BB177="3E","3E",IF(COUNT(DRAFT!AX177,DRAFT!BB177)&gt;0,DRAFT!BC177,""))))</f>
        <v/>
      </c>
      <c r="R175" s="3" t="str">
        <f>IF(COUNT($A175)=0,"",IF(Q175="3E","3E",IF(Q175="","I",LOOKUP(Q175/S$2,{0,0.4,0.45,0.5,0.55,0.6,0.65,0.7,0.75,0.8,1},{"F","D","C","C+","B-","B","B+","A-","A","A+"}))))</f>
        <v/>
      </c>
      <c r="S175" s="2" t="str">
        <f>IF(COUNT($A175)=0,"",IF(Q175="","--",IF(Q175="3E","3E",LOOKUP(Q175/S$2,{0,0.4,0.45,0.5,0.55,0.6,0.65,0.7,0.75,0.8,1},{0,2,2.25,2.5,2.75,3,3.25,3.5,3.75,4}))))</f>
        <v/>
      </c>
      <c r="T175" s="3" t="str">
        <f>IF(COUNT($A175)=0,"",IF($A175&lt;&gt;DRAFT!$B177,"ERR",IF(DRAFT!BK177="3E","3E",IF(COUNT(DRAFT!BG177,DRAFT!BK177)&gt;0,DRAFT!BL177,""))))</f>
        <v/>
      </c>
      <c r="U175" s="3" t="str">
        <f>IF(COUNT($A175)=0,"",IF(T175="3E","3E",IF(T175="","I",LOOKUP(T175/V$2,{0,0.4,0.45,0.5,0.55,0.6,0.65,0.7,0.75,0.8,1},{"F","D","C","C+","B-","B","B+","A-","A","A+"}))))</f>
        <v/>
      </c>
      <c r="V175" s="2" t="str">
        <f>IF(COUNT($A175)=0,"",IF(T175="","--",IF(T175="3E","3E",LOOKUP(T175/V$2,{0,0.4,0.45,0.5,0.55,0.6,0.65,0.7,0.75,0.8,1},{0,2,2.25,2.5,2.75,3,3.25,3.5,3.75,4}))))</f>
        <v/>
      </c>
      <c r="W175" s="3" t="str">
        <f>IF(COUNT($A175)=0,"",IF($A175&lt;&gt;DRAFT!$B177,"ERR",IF(DRAFT!BT177="3E","3E",IF(COUNT(DRAFT!BP177,DRAFT!BT177)&gt;0,DRAFT!BU177,""))))</f>
        <v/>
      </c>
      <c r="X175" s="3" t="str">
        <f>IF(COUNT($A175)=0,"",IF(W175="3E","3E",IF(W175="","I",LOOKUP(W175/Y$2,{0,0.4,0.45,0.5,0.55,0.6,0.65,0.7,0.75,0.8,1},{"F","D","C","C+","B-","B","B+","A-","A","A+"}))))</f>
        <v/>
      </c>
      <c r="Y175" s="2" t="str">
        <f>IF(COUNT($A175)=0,"",IF(W175="","--",IF(W175="3E","3E",LOOKUP(W175/Y$2,{0,0.4,0.45,0.5,0.55,0.6,0.65,0.7,0.75,0.8,1},{0,2,2.25,2.5,2.75,3,3.25,3.5,3.75,4}))))</f>
        <v/>
      </c>
      <c r="Z175" s="3" t="str">
        <f>IF(COUNT($A175)=0,"",IF($A175&lt;&gt;DRAFT!$B177,"ERR",IF(DRAFT!CC177="3E","3E",IF(COUNT(DRAFT!BY177,DRAFT!CC177)&gt;0,DRAFT!CD177,""))))</f>
        <v/>
      </c>
      <c r="AA175" s="3" t="str">
        <f>IF(COUNT($A175)=0,"",IF(Z175="3E","3E",IF(Z175="","I",LOOKUP(Z175/AB$2,{0,0.4,0.45,0.5,0.55,0.6,0.65,0.7,0.75,0.8,1},{"F","D","C","C+","B-","B","B+","A-","A","A+"}))))</f>
        <v/>
      </c>
      <c r="AB175" s="2" t="str">
        <f>IF(COUNT($A175)=0,"",IF(Z175="","--",IF(Z175="3E","3E",LOOKUP(Z175/AB$2,{0,0.4,0.45,0.5,0.55,0.6,0.65,0.7,0.75,0.8,1},{0,2,2.25,2.5,2.75,3,3.25,3.5,3.75,4}))))</f>
        <v/>
      </c>
      <c r="AC175" s="3" t="str">
        <f>IF(COUNT($A175)=0,"",IF($A175&lt;&gt;DRAFT!$B177,"ERR",IF(DRAFT!CF177&gt;0,DRAFT!CF177,"")))</f>
        <v/>
      </c>
      <c r="AD175" s="3" t="str">
        <f>IF(COUNT($A175)=0,"",IF(AC175="3E","3E",IF(AC175="","I",LOOKUP(AC175/AE$2,{0,0.4,0.45,0.5,0.55,0.6,0.65,0.7,0.75,0.8,1},{"F","D","C","C+","B-","B","B+","A-","A","A+"}))))</f>
        <v/>
      </c>
      <c r="AE175" s="2" t="str">
        <f>IF(COUNT($A175)=0,"",IF(AC175="","--",IF(AC175="3E","3E",LOOKUP(AC175/AE$2,{0,0.4,0.45,0.5,0.55,0.6,0.65,0.7,0.75,0.8,1},{0,2,2.25,2.5,2.75,3,3.25,3.5,3.75,4}))))</f>
        <v/>
      </c>
      <c r="AF175" s="3" t="str">
        <f>IF($A175&lt;&gt;DRAFT!$B177,"ERR",IF(OR(COUNT($A175)=0,COUNT(DRAFT!CI177:CK177,DRAFT!CM177:CO177)=0),"",CEILING(SUM(DRAFT!CL177,DRAFT!CP177),1)))</f>
        <v/>
      </c>
      <c r="AG175" s="3" t="str">
        <f>IF(COUNT($A175)=0,"",IF(AF175="3E","3E",IF(AF175="","I",LOOKUP(AF175/AH$2,{0,0.4,0.45,0.5,0.55,0.6,0.65,0.7,0.75,0.8,1},{"F","D","C","C+","B-","B","B+","A-","A","A+"}))))</f>
        <v/>
      </c>
      <c r="AH175" s="2" t="str">
        <f>IF(COUNT($A175)=0,"",IF(AF175="","--",IF(AF175="3E","3E",LOOKUP(AF175/AH$2,{0,0.4,0.45,0.5,0.55,0.6,0.65,0.7,0.75,0.8,1},{0,2,2.25,2.5,2.75,3,3.25,3.5,3.75,4}))))</f>
        <v/>
      </c>
      <c r="AI175" s="11" t="str">
        <f>IF(OR(COUNT($A175)=0,COUNT(B175:AH175)=0),"",IF(COUNTIF(B175:AH175,"3E")&gt;0,"3E",IF(DRAFT!$A177="R",TRUNC(SUMPRODUCT(RGP,RCP)/TCP,3),TRUNC((SUMPRODUCT(--(IMDGP&gt;0)*IMDGP,IMCP)+CEILING(DRAFT!$CQ177*42,0.25))/TCP,3))))</f>
        <v/>
      </c>
      <c r="AJ175" s="3" t="str">
        <f>IF(OR(COUNT($A175)=0,COUNT(B175:AH175)=0),"",IF(COUNTIF(B175:AH175,"3E")&gt;0,"3E",IF(DRAFT!$A177="R",SUMPRODUCT(--(RGP&gt;=2),RCP),SUMPRODUCT(--(IMDGP&gt;0),--(IMGP=0),IMCP)+DRAFT!$CR177)))</f>
        <v/>
      </c>
      <c r="AK175" s="3" t="str">
        <f>IF(OR(COUNT($A175)=0,COUNT(B175:AH175)=0),"",IF(COUNTIF(B175:AJ175,"3E")&gt;0,"3E",IF(AND(DRAFT!$A177="IM",OR($AI175&gt;DRAFT!$CQ177,$AJ175&gt;DRAFT!$CR177)),"IMPROVED",IF(AND(DRAFT!$A177="IM",$AI175&lt;=DRAFT!$CQ177,$AJ175&lt;=DRAFT!$CR177),"NOT IMPROVED",IF(AND(AH175&gt;=2,AI175&gt;=2,AJ175&gt;=30),"PASS","FAIL")))))</f>
        <v/>
      </c>
      <c r="AL175" s="3" t="str">
        <f t="shared" si="4"/>
        <v/>
      </c>
      <c r="AM175" s="3" t="str">
        <f t="shared" si="5"/>
        <v/>
      </c>
    </row>
    <row r="176" spans="1:39" ht="18.95" customHeight="1" x14ac:dyDescent="0.25">
      <c r="A176" s="4" t="str">
        <f>IF(DRAFT!$B178="","",DRAFT!$B178)</f>
        <v/>
      </c>
      <c r="B176" s="3" t="str">
        <f>IF(COUNT($A176)=0,"",IF($A176&lt;&gt;DRAFT!$B178,"ERR",IF(DRAFT!I178="3E","3E",IF(COUNT(DRAFT!E178,DRAFT!I178)&gt;0,DRAFT!J178,""))))</f>
        <v/>
      </c>
      <c r="C176" s="3" t="str">
        <f>IF(COUNT($A176)=0,"",IF(B176="3E","3E",IF(B176="","I",LOOKUP(B176/D$2,{0,0.4,0.45,0.5,0.55,0.6,0.65,0.7,0.75,0.8,1},{"F","D","C","C+","B-","B","B+","A-","A","A+"}))))</f>
        <v/>
      </c>
      <c r="D176" s="2" t="str">
        <f>IF(COUNT($A176)=0,"",IF(B176="","--",IF(B176="3E","3E",LOOKUP(B176/D$2,{0,0.4,0.45,0.5,0.55,0.6,0.65,0.7,0.75,0.8,1},{0,2,2.25,2.5,2.75,3,3.25,3.5,3.75,4}))))</f>
        <v/>
      </c>
      <c r="E176" s="3" t="str">
        <f>IF(COUNT($A176)=0,"",IF($A176&lt;&gt;DRAFT!$B178,"ERR",IF(DRAFT!R178="3E","3E",IF(COUNT(DRAFT!N178,DRAFT!R178)&gt;0,DRAFT!S178,""))))</f>
        <v/>
      </c>
      <c r="F176" s="3" t="str">
        <f>IF(COUNT($A176)=0,"",IF(E176="3E","3E",IF(E176="","I",LOOKUP(E176/G$2,{0,0.4,0.45,0.5,0.55,0.6,0.65,0.7,0.75,0.8,1},{"F","D","C","C+","B-","B","B+","A-","A","A+"}))))</f>
        <v/>
      </c>
      <c r="G176" s="2" t="str">
        <f>IF(COUNT($A176)=0,"",IF(E176="","--",IF(E176="3E","3E",LOOKUP(E176/G$2,{0,0.4,0.45,0.5,0.55,0.6,0.65,0.7,0.75,0.8,1},{0,2,2.25,2.5,2.75,3,3.25,3.5,3.75,4}))))</f>
        <v/>
      </c>
      <c r="H176" s="3" t="str">
        <f>IF(COUNT($A176)=0,"",IF($A176&lt;&gt;DRAFT!$B178,"ERR",IF(DRAFT!AA178="3E","3E",IF(COUNT(DRAFT!W178,DRAFT!AA178)&gt;0,DRAFT!AB178,""))))</f>
        <v/>
      </c>
      <c r="I176" s="3" t="str">
        <f>IF(COUNT($A176)=0,"",IF(H176="3E","3E",IF(H176="","I",LOOKUP(H176/J$2,{0,0.4,0.45,0.5,0.55,0.6,0.65,0.7,0.75,0.8,1},{"F","D","C","C+","B-","B","B+","A-","A","A+"}))))</f>
        <v/>
      </c>
      <c r="J176" s="2" t="str">
        <f>IF(COUNT($A176)=0,"",IF(H176="","--",IF(H176="3E","3E",LOOKUP(H176/J$2,{0,0.4,0.45,0.5,0.55,0.6,0.65,0.7,0.75,0.8,1},{0,2,2.25,2.5,2.75,3,3.25,3.5,3.75,4}))))</f>
        <v/>
      </c>
      <c r="K176" s="3" t="str">
        <f>IF(COUNT($A176)=0,"",IF($A176&lt;&gt;DRAFT!$B178,"ERR",IF(DRAFT!AJ178="3E","3E",IF(COUNT(DRAFT!AF178,DRAFT!AJ178)&gt;0,DRAFT!AK178,""))))</f>
        <v/>
      </c>
      <c r="L176" s="3" t="str">
        <f>IF(COUNT($A176)=0,"",IF(K176="3E","3E",IF(K176="","I",LOOKUP(K176/M$2,{0,0.4,0.45,0.5,0.55,0.6,0.65,0.7,0.75,0.8,1},{"F","D","C","C+","B-","B","B+","A-","A","A+"}))))</f>
        <v/>
      </c>
      <c r="M176" s="2" t="str">
        <f>IF(COUNT($A176)=0,"",IF(K176="","--",IF(K176="3E","3E",LOOKUP(K176/M$2,{0,0.4,0.45,0.5,0.55,0.6,0.65,0.7,0.75,0.8,1},{0,2,2.25,2.5,2.75,3,3.25,3.5,3.75,4}))))</f>
        <v/>
      </c>
      <c r="N176" s="3" t="str">
        <f>IF(COUNT($A176)=0,"",IF($A176&lt;&gt;DRAFT!$B178,"ERR",IF(DRAFT!AS178="3E","3E",IF(COUNT(DRAFT!AO178,DRAFT!AS178)&gt;0,DRAFT!AT178,""))))</f>
        <v/>
      </c>
      <c r="O176" s="3" t="str">
        <f>IF(COUNT($A176)=0,"",IF(N176="3E","3E",IF(N176="","I",LOOKUP(N176/P$2,{0,0.4,0.45,0.5,0.55,0.6,0.65,0.7,0.75,0.8,1},{"F","D","C","C+","B-","B","B+","A-","A","A+"}))))</f>
        <v/>
      </c>
      <c r="P176" s="2" t="str">
        <f>IF(COUNT($A176)=0,"",IF(N176="","--",IF(N176="3E","3E",LOOKUP(N176/P$2,{0,0.4,0.45,0.5,0.55,0.6,0.65,0.7,0.75,0.8,1},{0,2,2.25,2.5,2.75,3,3.25,3.5,3.75,4}))))</f>
        <v/>
      </c>
      <c r="Q176" s="3" t="str">
        <f>IF(COUNT($A176)=0,"",IF($A176&lt;&gt;DRAFT!$B178,"ERR",IF(DRAFT!BB178="3E","3E",IF(COUNT(DRAFT!AX178,DRAFT!BB178)&gt;0,DRAFT!BC178,""))))</f>
        <v/>
      </c>
      <c r="R176" s="3" t="str">
        <f>IF(COUNT($A176)=0,"",IF(Q176="3E","3E",IF(Q176="","I",LOOKUP(Q176/S$2,{0,0.4,0.45,0.5,0.55,0.6,0.65,0.7,0.75,0.8,1},{"F","D","C","C+","B-","B","B+","A-","A","A+"}))))</f>
        <v/>
      </c>
      <c r="S176" s="2" t="str">
        <f>IF(COUNT($A176)=0,"",IF(Q176="","--",IF(Q176="3E","3E",LOOKUP(Q176/S$2,{0,0.4,0.45,0.5,0.55,0.6,0.65,0.7,0.75,0.8,1},{0,2,2.25,2.5,2.75,3,3.25,3.5,3.75,4}))))</f>
        <v/>
      </c>
      <c r="T176" s="3" t="str">
        <f>IF(COUNT($A176)=0,"",IF($A176&lt;&gt;DRAFT!$B178,"ERR",IF(DRAFT!BK178="3E","3E",IF(COUNT(DRAFT!BG178,DRAFT!BK178)&gt;0,DRAFT!BL178,""))))</f>
        <v/>
      </c>
      <c r="U176" s="3" t="str">
        <f>IF(COUNT($A176)=0,"",IF(T176="3E","3E",IF(T176="","I",LOOKUP(T176/V$2,{0,0.4,0.45,0.5,0.55,0.6,0.65,0.7,0.75,0.8,1},{"F","D","C","C+","B-","B","B+","A-","A","A+"}))))</f>
        <v/>
      </c>
      <c r="V176" s="2" t="str">
        <f>IF(COUNT($A176)=0,"",IF(T176="","--",IF(T176="3E","3E",LOOKUP(T176/V$2,{0,0.4,0.45,0.5,0.55,0.6,0.65,0.7,0.75,0.8,1},{0,2,2.25,2.5,2.75,3,3.25,3.5,3.75,4}))))</f>
        <v/>
      </c>
      <c r="W176" s="3" t="str">
        <f>IF(COUNT($A176)=0,"",IF($A176&lt;&gt;DRAFT!$B178,"ERR",IF(DRAFT!BT178="3E","3E",IF(COUNT(DRAFT!BP178,DRAFT!BT178)&gt;0,DRAFT!BU178,""))))</f>
        <v/>
      </c>
      <c r="X176" s="3" t="str">
        <f>IF(COUNT($A176)=0,"",IF(W176="3E","3E",IF(W176="","I",LOOKUP(W176/Y$2,{0,0.4,0.45,0.5,0.55,0.6,0.65,0.7,0.75,0.8,1},{"F","D","C","C+","B-","B","B+","A-","A","A+"}))))</f>
        <v/>
      </c>
      <c r="Y176" s="2" t="str">
        <f>IF(COUNT($A176)=0,"",IF(W176="","--",IF(W176="3E","3E",LOOKUP(W176/Y$2,{0,0.4,0.45,0.5,0.55,0.6,0.65,0.7,0.75,0.8,1},{0,2,2.25,2.5,2.75,3,3.25,3.5,3.75,4}))))</f>
        <v/>
      </c>
      <c r="Z176" s="3" t="str">
        <f>IF(COUNT($A176)=0,"",IF($A176&lt;&gt;DRAFT!$B178,"ERR",IF(DRAFT!CC178="3E","3E",IF(COUNT(DRAFT!BY178,DRAFT!CC178)&gt;0,DRAFT!CD178,""))))</f>
        <v/>
      </c>
      <c r="AA176" s="3" t="str">
        <f>IF(COUNT($A176)=0,"",IF(Z176="3E","3E",IF(Z176="","I",LOOKUP(Z176/AB$2,{0,0.4,0.45,0.5,0.55,0.6,0.65,0.7,0.75,0.8,1},{"F","D","C","C+","B-","B","B+","A-","A","A+"}))))</f>
        <v/>
      </c>
      <c r="AB176" s="2" t="str">
        <f>IF(COUNT($A176)=0,"",IF(Z176="","--",IF(Z176="3E","3E",LOOKUP(Z176/AB$2,{0,0.4,0.45,0.5,0.55,0.6,0.65,0.7,0.75,0.8,1},{0,2,2.25,2.5,2.75,3,3.25,3.5,3.75,4}))))</f>
        <v/>
      </c>
      <c r="AC176" s="3" t="str">
        <f>IF(COUNT($A176)=0,"",IF($A176&lt;&gt;DRAFT!$B178,"ERR",IF(DRAFT!CF178&gt;0,DRAFT!CF178,"")))</f>
        <v/>
      </c>
      <c r="AD176" s="3" t="str">
        <f>IF(COUNT($A176)=0,"",IF(AC176="3E","3E",IF(AC176="","I",LOOKUP(AC176/AE$2,{0,0.4,0.45,0.5,0.55,0.6,0.65,0.7,0.75,0.8,1},{"F","D","C","C+","B-","B","B+","A-","A","A+"}))))</f>
        <v/>
      </c>
      <c r="AE176" s="2" t="str">
        <f>IF(COUNT($A176)=0,"",IF(AC176="","--",IF(AC176="3E","3E",LOOKUP(AC176/AE$2,{0,0.4,0.45,0.5,0.55,0.6,0.65,0.7,0.75,0.8,1},{0,2,2.25,2.5,2.75,3,3.25,3.5,3.75,4}))))</f>
        <v/>
      </c>
      <c r="AF176" s="3" t="str">
        <f>IF($A176&lt;&gt;DRAFT!$B178,"ERR",IF(OR(COUNT($A176)=0,COUNT(DRAFT!CI178:CK178,DRAFT!CM178:CO178)=0),"",CEILING(SUM(DRAFT!CL178,DRAFT!CP178),1)))</f>
        <v/>
      </c>
      <c r="AG176" s="3" t="str">
        <f>IF(COUNT($A176)=0,"",IF(AF176="3E","3E",IF(AF176="","I",LOOKUP(AF176/AH$2,{0,0.4,0.45,0.5,0.55,0.6,0.65,0.7,0.75,0.8,1},{"F","D","C","C+","B-","B","B+","A-","A","A+"}))))</f>
        <v/>
      </c>
      <c r="AH176" s="2" t="str">
        <f>IF(COUNT($A176)=0,"",IF(AF176="","--",IF(AF176="3E","3E",LOOKUP(AF176/AH$2,{0,0.4,0.45,0.5,0.55,0.6,0.65,0.7,0.75,0.8,1},{0,2,2.25,2.5,2.75,3,3.25,3.5,3.75,4}))))</f>
        <v/>
      </c>
      <c r="AI176" s="11" t="str">
        <f>IF(OR(COUNT($A176)=0,COUNT(B176:AH176)=0),"",IF(COUNTIF(B176:AH176,"3E")&gt;0,"3E",IF(DRAFT!$A178="R",TRUNC(SUMPRODUCT(RGP,RCP)/TCP,3),TRUNC((SUMPRODUCT(--(IMDGP&gt;0)*IMDGP,IMCP)+CEILING(DRAFT!$CQ178*42,0.25))/TCP,3))))</f>
        <v/>
      </c>
      <c r="AJ176" s="3" t="str">
        <f>IF(OR(COUNT($A176)=0,COUNT(B176:AH176)=0),"",IF(COUNTIF(B176:AH176,"3E")&gt;0,"3E",IF(DRAFT!$A178="R",SUMPRODUCT(--(RGP&gt;=2),RCP),SUMPRODUCT(--(IMDGP&gt;0),--(IMGP=0),IMCP)+DRAFT!$CR178)))</f>
        <v/>
      </c>
      <c r="AK176" s="3" t="str">
        <f>IF(OR(COUNT($A176)=0,COUNT(B176:AH176)=0),"",IF(COUNTIF(B176:AJ176,"3E")&gt;0,"3E",IF(AND(DRAFT!$A178="IM",OR($AI176&gt;DRAFT!$CQ178,$AJ176&gt;DRAFT!$CR178)),"IMPROVED",IF(AND(DRAFT!$A178="IM",$AI176&lt;=DRAFT!$CQ178,$AJ176&lt;=DRAFT!$CR178),"NOT IMPROVED",IF(AND(AH176&gt;=2,AI176&gt;=2,AJ176&gt;=30),"PASS","FAIL")))))</f>
        <v/>
      </c>
      <c r="AL176" s="3" t="str">
        <f t="shared" si="4"/>
        <v/>
      </c>
      <c r="AM176" s="3" t="str">
        <f t="shared" si="5"/>
        <v/>
      </c>
    </row>
    <row r="177" spans="1:39" ht="18.95" customHeight="1" x14ac:dyDescent="0.25">
      <c r="A177" s="4" t="str">
        <f>IF(DRAFT!$B179="","",DRAFT!$B179)</f>
        <v/>
      </c>
      <c r="B177" s="3" t="str">
        <f>IF(COUNT($A177)=0,"",IF($A177&lt;&gt;DRAFT!$B179,"ERR",IF(DRAFT!I179="3E","3E",IF(COUNT(DRAFT!E179,DRAFT!I179)&gt;0,DRAFT!J179,""))))</f>
        <v/>
      </c>
      <c r="C177" s="3" t="str">
        <f>IF(COUNT($A177)=0,"",IF(B177="3E","3E",IF(B177="","I",LOOKUP(B177/D$2,{0,0.4,0.45,0.5,0.55,0.6,0.65,0.7,0.75,0.8,1},{"F","D","C","C+","B-","B","B+","A-","A","A+"}))))</f>
        <v/>
      </c>
      <c r="D177" s="2" t="str">
        <f>IF(COUNT($A177)=0,"",IF(B177="","--",IF(B177="3E","3E",LOOKUP(B177/D$2,{0,0.4,0.45,0.5,0.55,0.6,0.65,0.7,0.75,0.8,1},{0,2,2.25,2.5,2.75,3,3.25,3.5,3.75,4}))))</f>
        <v/>
      </c>
      <c r="E177" s="3" t="str">
        <f>IF(COUNT($A177)=0,"",IF($A177&lt;&gt;DRAFT!$B179,"ERR",IF(DRAFT!R179="3E","3E",IF(COUNT(DRAFT!N179,DRAFT!R179)&gt;0,DRAFT!S179,""))))</f>
        <v/>
      </c>
      <c r="F177" s="3" t="str">
        <f>IF(COUNT($A177)=0,"",IF(E177="3E","3E",IF(E177="","I",LOOKUP(E177/G$2,{0,0.4,0.45,0.5,0.55,0.6,0.65,0.7,0.75,0.8,1},{"F","D","C","C+","B-","B","B+","A-","A","A+"}))))</f>
        <v/>
      </c>
      <c r="G177" s="2" t="str">
        <f>IF(COUNT($A177)=0,"",IF(E177="","--",IF(E177="3E","3E",LOOKUP(E177/G$2,{0,0.4,0.45,0.5,0.55,0.6,0.65,0.7,0.75,0.8,1},{0,2,2.25,2.5,2.75,3,3.25,3.5,3.75,4}))))</f>
        <v/>
      </c>
      <c r="H177" s="3" t="str">
        <f>IF(COUNT($A177)=0,"",IF($A177&lt;&gt;DRAFT!$B179,"ERR",IF(DRAFT!AA179="3E","3E",IF(COUNT(DRAFT!W179,DRAFT!AA179)&gt;0,DRAFT!AB179,""))))</f>
        <v/>
      </c>
      <c r="I177" s="3" t="str">
        <f>IF(COUNT($A177)=0,"",IF(H177="3E","3E",IF(H177="","I",LOOKUP(H177/J$2,{0,0.4,0.45,0.5,0.55,0.6,0.65,0.7,0.75,0.8,1},{"F","D","C","C+","B-","B","B+","A-","A","A+"}))))</f>
        <v/>
      </c>
      <c r="J177" s="2" t="str">
        <f>IF(COUNT($A177)=0,"",IF(H177="","--",IF(H177="3E","3E",LOOKUP(H177/J$2,{0,0.4,0.45,0.5,0.55,0.6,0.65,0.7,0.75,0.8,1},{0,2,2.25,2.5,2.75,3,3.25,3.5,3.75,4}))))</f>
        <v/>
      </c>
      <c r="K177" s="3" t="str">
        <f>IF(COUNT($A177)=0,"",IF($A177&lt;&gt;DRAFT!$B179,"ERR",IF(DRAFT!AJ179="3E","3E",IF(COUNT(DRAFT!AF179,DRAFT!AJ179)&gt;0,DRAFT!AK179,""))))</f>
        <v/>
      </c>
      <c r="L177" s="3" t="str">
        <f>IF(COUNT($A177)=0,"",IF(K177="3E","3E",IF(K177="","I",LOOKUP(K177/M$2,{0,0.4,0.45,0.5,0.55,0.6,0.65,0.7,0.75,0.8,1},{"F","D","C","C+","B-","B","B+","A-","A","A+"}))))</f>
        <v/>
      </c>
      <c r="M177" s="2" t="str">
        <f>IF(COUNT($A177)=0,"",IF(K177="","--",IF(K177="3E","3E",LOOKUP(K177/M$2,{0,0.4,0.45,0.5,0.55,0.6,0.65,0.7,0.75,0.8,1},{0,2,2.25,2.5,2.75,3,3.25,3.5,3.75,4}))))</f>
        <v/>
      </c>
      <c r="N177" s="3" t="str">
        <f>IF(COUNT($A177)=0,"",IF($A177&lt;&gt;DRAFT!$B179,"ERR",IF(DRAFT!AS179="3E","3E",IF(COUNT(DRAFT!AO179,DRAFT!AS179)&gt;0,DRAFT!AT179,""))))</f>
        <v/>
      </c>
      <c r="O177" s="3" t="str">
        <f>IF(COUNT($A177)=0,"",IF(N177="3E","3E",IF(N177="","I",LOOKUP(N177/P$2,{0,0.4,0.45,0.5,0.55,0.6,0.65,0.7,0.75,0.8,1},{"F","D","C","C+","B-","B","B+","A-","A","A+"}))))</f>
        <v/>
      </c>
      <c r="P177" s="2" t="str">
        <f>IF(COUNT($A177)=0,"",IF(N177="","--",IF(N177="3E","3E",LOOKUP(N177/P$2,{0,0.4,0.45,0.5,0.55,0.6,0.65,0.7,0.75,0.8,1},{0,2,2.25,2.5,2.75,3,3.25,3.5,3.75,4}))))</f>
        <v/>
      </c>
      <c r="Q177" s="3" t="str">
        <f>IF(COUNT($A177)=0,"",IF($A177&lt;&gt;DRAFT!$B179,"ERR",IF(DRAFT!BB179="3E","3E",IF(COUNT(DRAFT!AX179,DRAFT!BB179)&gt;0,DRAFT!BC179,""))))</f>
        <v/>
      </c>
      <c r="R177" s="3" t="str">
        <f>IF(COUNT($A177)=0,"",IF(Q177="3E","3E",IF(Q177="","I",LOOKUP(Q177/S$2,{0,0.4,0.45,0.5,0.55,0.6,0.65,0.7,0.75,0.8,1},{"F","D","C","C+","B-","B","B+","A-","A","A+"}))))</f>
        <v/>
      </c>
      <c r="S177" s="2" t="str">
        <f>IF(COUNT($A177)=0,"",IF(Q177="","--",IF(Q177="3E","3E",LOOKUP(Q177/S$2,{0,0.4,0.45,0.5,0.55,0.6,0.65,0.7,0.75,0.8,1},{0,2,2.25,2.5,2.75,3,3.25,3.5,3.75,4}))))</f>
        <v/>
      </c>
      <c r="T177" s="3" t="str">
        <f>IF(COUNT($A177)=0,"",IF($A177&lt;&gt;DRAFT!$B179,"ERR",IF(DRAFT!BK179="3E","3E",IF(COUNT(DRAFT!BG179,DRAFT!BK179)&gt;0,DRAFT!BL179,""))))</f>
        <v/>
      </c>
      <c r="U177" s="3" t="str">
        <f>IF(COUNT($A177)=0,"",IF(T177="3E","3E",IF(T177="","I",LOOKUP(T177/V$2,{0,0.4,0.45,0.5,0.55,0.6,0.65,0.7,0.75,0.8,1},{"F","D","C","C+","B-","B","B+","A-","A","A+"}))))</f>
        <v/>
      </c>
      <c r="V177" s="2" t="str">
        <f>IF(COUNT($A177)=0,"",IF(T177="","--",IF(T177="3E","3E",LOOKUP(T177/V$2,{0,0.4,0.45,0.5,0.55,0.6,0.65,0.7,0.75,0.8,1},{0,2,2.25,2.5,2.75,3,3.25,3.5,3.75,4}))))</f>
        <v/>
      </c>
      <c r="W177" s="3" t="str">
        <f>IF(COUNT($A177)=0,"",IF($A177&lt;&gt;DRAFT!$B179,"ERR",IF(DRAFT!BT179="3E","3E",IF(COUNT(DRAFT!BP179,DRAFT!BT179)&gt;0,DRAFT!BU179,""))))</f>
        <v/>
      </c>
      <c r="X177" s="3" t="str">
        <f>IF(COUNT($A177)=0,"",IF(W177="3E","3E",IF(W177="","I",LOOKUP(W177/Y$2,{0,0.4,0.45,0.5,0.55,0.6,0.65,0.7,0.75,0.8,1},{"F","D","C","C+","B-","B","B+","A-","A","A+"}))))</f>
        <v/>
      </c>
      <c r="Y177" s="2" t="str">
        <f>IF(COUNT($A177)=0,"",IF(W177="","--",IF(W177="3E","3E",LOOKUP(W177/Y$2,{0,0.4,0.45,0.5,0.55,0.6,0.65,0.7,0.75,0.8,1},{0,2,2.25,2.5,2.75,3,3.25,3.5,3.75,4}))))</f>
        <v/>
      </c>
      <c r="Z177" s="3" t="str">
        <f>IF(COUNT($A177)=0,"",IF($A177&lt;&gt;DRAFT!$B179,"ERR",IF(DRAFT!CC179="3E","3E",IF(COUNT(DRAFT!BY179,DRAFT!CC179)&gt;0,DRAFT!CD179,""))))</f>
        <v/>
      </c>
      <c r="AA177" s="3" t="str">
        <f>IF(COUNT($A177)=0,"",IF(Z177="3E","3E",IF(Z177="","I",LOOKUP(Z177/AB$2,{0,0.4,0.45,0.5,0.55,0.6,0.65,0.7,0.75,0.8,1},{"F","D","C","C+","B-","B","B+","A-","A","A+"}))))</f>
        <v/>
      </c>
      <c r="AB177" s="2" t="str">
        <f>IF(COUNT($A177)=0,"",IF(Z177="","--",IF(Z177="3E","3E",LOOKUP(Z177/AB$2,{0,0.4,0.45,0.5,0.55,0.6,0.65,0.7,0.75,0.8,1},{0,2,2.25,2.5,2.75,3,3.25,3.5,3.75,4}))))</f>
        <v/>
      </c>
      <c r="AC177" s="3" t="str">
        <f>IF(COUNT($A177)=0,"",IF($A177&lt;&gt;DRAFT!$B179,"ERR",IF(DRAFT!CF179&gt;0,DRAFT!CF179,"")))</f>
        <v/>
      </c>
      <c r="AD177" s="3" t="str">
        <f>IF(COUNT($A177)=0,"",IF(AC177="3E","3E",IF(AC177="","I",LOOKUP(AC177/AE$2,{0,0.4,0.45,0.5,0.55,0.6,0.65,0.7,0.75,0.8,1},{"F","D","C","C+","B-","B","B+","A-","A","A+"}))))</f>
        <v/>
      </c>
      <c r="AE177" s="2" t="str">
        <f>IF(COUNT($A177)=0,"",IF(AC177="","--",IF(AC177="3E","3E",LOOKUP(AC177/AE$2,{0,0.4,0.45,0.5,0.55,0.6,0.65,0.7,0.75,0.8,1},{0,2,2.25,2.5,2.75,3,3.25,3.5,3.75,4}))))</f>
        <v/>
      </c>
      <c r="AF177" s="3" t="str">
        <f>IF($A177&lt;&gt;DRAFT!$B179,"ERR",IF(OR(COUNT($A177)=0,COUNT(DRAFT!CI179:CK179,DRAFT!CM179:CO179)=0),"",CEILING(SUM(DRAFT!CL179,DRAFT!CP179),1)))</f>
        <v/>
      </c>
      <c r="AG177" s="3" t="str">
        <f>IF(COUNT($A177)=0,"",IF(AF177="3E","3E",IF(AF177="","I",LOOKUP(AF177/AH$2,{0,0.4,0.45,0.5,0.55,0.6,0.65,0.7,0.75,0.8,1},{"F","D","C","C+","B-","B","B+","A-","A","A+"}))))</f>
        <v/>
      </c>
      <c r="AH177" s="2" t="str">
        <f>IF(COUNT($A177)=0,"",IF(AF177="","--",IF(AF177="3E","3E",LOOKUP(AF177/AH$2,{0,0.4,0.45,0.5,0.55,0.6,0.65,0.7,0.75,0.8,1},{0,2,2.25,2.5,2.75,3,3.25,3.5,3.75,4}))))</f>
        <v/>
      </c>
      <c r="AI177" s="11" t="str">
        <f>IF(OR(COUNT($A177)=0,COUNT(B177:AH177)=0),"",IF(COUNTIF(B177:AH177,"3E")&gt;0,"3E",IF(DRAFT!$A179="R",TRUNC(SUMPRODUCT(RGP,RCP)/TCP,3),TRUNC((SUMPRODUCT(--(IMDGP&gt;0)*IMDGP,IMCP)+CEILING(DRAFT!$CQ179*42,0.25))/TCP,3))))</f>
        <v/>
      </c>
      <c r="AJ177" s="3" t="str">
        <f>IF(OR(COUNT($A177)=0,COUNT(B177:AH177)=0),"",IF(COUNTIF(B177:AH177,"3E")&gt;0,"3E",IF(DRAFT!$A179="R",SUMPRODUCT(--(RGP&gt;=2),RCP),SUMPRODUCT(--(IMDGP&gt;0),--(IMGP=0),IMCP)+DRAFT!$CR179)))</f>
        <v/>
      </c>
      <c r="AK177" s="3" t="str">
        <f>IF(OR(COUNT($A177)=0,COUNT(B177:AH177)=0),"",IF(COUNTIF(B177:AJ177,"3E")&gt;0,"3E",IF(AND(DRAFT!$A179="IM",OR($AI177&gt;DRAFT!$CQ179,$AJ177&gt;DRAFT!$CR179)),"IMPROVED",IF(AND(DRAFT!$A179="IM",$AI177&lt;=DRAFT!$CQ179,$AJ177&lt;=DRAFT!$CR179),"NOT IMPROVED",IF(AND(AH177&gt;=2,AI177&gt;=2,AJ177&gt;=30),"PASS","FAIL")))))</f>
        <v/>
      </c>
      <c r="AL177" s="3" t="str">
        <f t="shared" si="4"/>
        <v/>
      </c>
      <c r="AM177" s="3" t="str">
        <f t="shared" si="5"/>
        <v/>
      </c>
    </row>
    <row r="178" spans="1:39" ht="18.95" customHeight="1" x14ac:dyDescent="0.25">
      <c r="A178" s="4" t="str">
        <f>IF(DRAFT!$B180="","",DRAFT!$B180)</f>
        <v/>
      </c>
      <c r="B178" s="3" t="str">
        <f>IF(COUNT($A178)=0,"",IF($A178&lt;&gt;DRAFT!$B180,"ERR",IF(DRAFT!I180="3E","3E",IF(COUNT(DRAFT!E180,DRAFT!I180)&gt;0,DRAFT!J180,""))))</f>
        <v/>
      </c>
      <c r="C178" s="3" t="str">
        <f>IF(COUNT($A178)=0,"",IF(B178="3E","3E",IF(B178="","I",LOOKUP(B178/D$2,{0,0.4,0.45,0.5,0.55,0.6,0.65,0.7,0.75,0.8,1},{"F","D","C","C+","B-","B","B+","A-","A","A+"}))))</f>
        <v/>
      </c>
      <c r="D178" s="2" t="str">
        <f>IF(COUNT($A178)=0,"",IF(B178="","--",IF(B178="3E","3E",LOOKUP(B178/D$2,{0,0.4,0.45,0.5,0.55,0.6,0.65,0.7,0.75,0.8,1},{0,2,2.25,2.5,2.75,3,3.25,3.5,3.75,4}))))</f>
        <v/>
      </c>
      <c r="E178" s="3" t="str">
        <f>IF(COUNT($A178)=0,"",IF($A178&lt;&gt;DRAFT!$B180,"ERR",IF(DRAFT!R180="3E","3E",IF(COUNT(DRAFT!N180,DRAFT!R180)&gt;0,DRAFT!S180,""))))</f>
        <v/>
      </c>
      <c r="F178" s="3" t="str">
        <f>IF(COUNT($A178)=0,"",IF(E178="3E","3E",IF(E178="","I",LOOKUP(E178/G$2,{0,0.4,0.45,0.5,0.55,0.6,0.65,0.7,0.75,0.8,1},{"F","D","C","C+","B-","B","B+","A-","A","A+"}))))</f>
        <v/>
      </c>
      <c r="G178" s="2" t="str">
        <f>IF(COUNT($A178)=0,"",IF(E178="","--",IF(E178="3E","3E",LOOKUP(E178/G$2,{0,0.4,0.45,0.5,0.55,0.6,0.65,0.7,0.75,0.8,1},{0,2,2.25,2.5,2.75,3,3.25,3.5,3.75,4}))))</f>
        <v/>
      </c>
      <c r="H178" s="3" t="str">
        <f>IF(COUNT($A178)=0,"",IF($A178&lt;&gt;DRAFT!$B180,"ERR",IF(DRAFT!AA180="3E","3E",IF(COUNT(DRAFT!W180,DRAFT!AA180)&gt;0,DRAFT!AB180,""))))</f>
        <v/>
      </c>
      <c r="I178" s="3" t="str">
        <f>IF(COUNT($A178)=0,"",IF(H178="3E","3E",IF(H178="","I",LOOKUP(H178/J$2,{0,0.4,0.45,0.5,0.55,0.6,0.65,0.7,0.75,0.8,1},{"F","D","C","C+","B-","B","B+","A-","A","A+"}))))</f>
        <v/>
      </c>
      <c r="J178" s="2" t="str">
        <f>IF(COUNT($A178)=0,"",IF(H178="","--",IF(H178="3E","3E",LOOKUP(H178/J$2,{0,0.4,0.45,0.5,0.55,0.6,0.65,0.7,0.75,0.8,1},{0,2,2.25,2.5,2.75,3,3.25,3.5,3.75,4}))))</f>
        <v/>
      </c>
      <c r="K178" s="3" t="str">
        <f>IF(COUNT($A178)=0,"",IF($A178&lt;&gt;DRAFT!$B180,"ERR",IF(DRAFT!AJ180="3E","3E",IF(COUNT(DRAFT!AF180,DRAFT!AJ180)&gt;0,DRAFT!AK180,""))))</f>
        <v/>
      </c>
      <c r="L178" s="3" t="str">
        <f>IF(COUNT($A178)=0,"",IF(K178="3E","3E",IF(K178="","I",LOOKUP(K178/M$2,{0,0.4,0.45,0.5,0.55,0.6,0.65,0.7,0.75,0.8,1},{"F","D","C","C+","B-","B","B+","A-","A","A+"}))))</f>
        <v/>
      </c>
      <c r="M178" s="2" t="str">
        <f>IF(COUNT($A178)=0,"",IF(K178="","--",IF(K178="3E","3E",LOOKUP(K178/M$2,{0,0.4,0.45,0.5,0.55,0.6,0.65,0.7,0.75,0.8,1},{0,2,2.25,2.5,2.75,3,3.25,3.5,3.75,4}))))</f>
        <v/>
      </c>
      <c r="N178" s="3" t="str">
        <f>IF(COUNT($A178)=0,"",IF($A178&lt;&gt;DRAFT!$B180,"ERR",IF(DRAFT!AS180="3E","3E",IF(COUNT(DRAFT!AO180,DRAFT!AS180)&gt;0,DRAFT!AT180,""))))</f>
        <v/>
      </c>
      <c r="O178" s="3" t="str">
        <f>IF(COUNT($A178)=0,"",IF(N178="3E","3E",IF(N178="","I",LOOKUP(N178/P$2,{0,0.4,0.45,0.5,0.55,0.6,0.65,0.7,0.75,0.8,1},{"F","D","C","C+","B-","B","B+","A-","A","A+"}))))</f>
        <v/>
      </c>
      <c r="P178" s="2" t="str">
        <f>IF(COUNT($A178)=0,"",IF(N178="","--",IF(N178="3E","3E",LOOKUP(N178/P$2,{0,0.4,0.45,0.5,0.55,0.6,0.65,0.7,0.75,0.8,1},{0,2,2.25,2.5,2.75,3,3.25,3.5,3.75,4}))))</f>
        <v/>
      </c>
      <c r="Q178" s="3" t="str">
        <f>IF(COUNT($A178)=0,"",IF($A178&lt;&gt;DRAFT!$B180,"ERR",IF(DRAFT!BB180="3E","3E",IF(COUNT(DRAFT!AX180,DRAFT!BB180)&gt;0,DRAFT!BC180,""))))</f>
        <v/>
      </c>
      <c r="R178" s="3" t="str">
        <f>IF(COUNT($A178)=0,"",IF(Q178="3E","3E",IF(Q178="","I",LOOKUP(Q178/S$2,{0,0.4,0.45,0.5,0.55,0.6,0.65,0.7,0.75,0.8,1},{"F","D","C","C+","B-","B","B+","A-","A","A+"}))))</f>
        <v/>
      </c>
      <c r="S178" s="2" t="str">
        <f>IF(COUNT($A178)=0,"",IF(Q178="","--",IF(Q178="3E","3E",LOOKUP(Q178/S$2,{0,0.4,0.45,0.5,0.55,0.6,0.65,0.7,0.75,0.8,1},{0,2,2.25,2.5,2.75,3,3.25,3.5,3.75,4}))))</f>
        <v/>
      </c>
      <c r="T178" s="3" t="str">
        <f>IF(COUNT($A178)=0,"",IF($A178&lt;&gt;DRAFT!$B180,"ERR",IF(DRAFT!BK180="3E","3E",IF(COUNT(DRAFT!BG180,DRAFT!BK180)&gt;0,DRAFT!BL180,""))))</f>
        <v/>
      </c>
      <c r="U178" s="3" t="str">
        <f>IF(COUNT($A178)=0,"",IF(T178="3E","3E",IF(T178="","I",LOOKUP(T178/V$2,{0,0.4,0.45,0.5,0.55,0.6,0.65,0.7,0.75,0.8,1},{"F","D","C","C+","B-","B","B+","A-","A","A+"}))))</f>
        <v/>
      </c>
      <c r="V178" s="2" t="str">
        <f>IF(COUNT($A178)=0,"",IF(T178="","--",IF(T178="3E","3E",LOOKUP(T178/V$2,{0,0.4,0.45,0.5,0.55,0.6,0.65,0.7,0.75,0.8,1},{0,2,2.25,2.5,2.75,3,3.25,3.5,3.75,4}))))</f>
        <v/>
      </c>
      <c r="W178" s="3" t="str">
        <f>IF(COUNT($A178)=0,"",IF($A178&lt;&gt;DRAFT!$B180,"ERR",IF(DRAFT!BT180="3E","3E",IF(COUNT(DRAFT!BP180,DRAFT!BT180)&gt;0,DRAFT!BU180,""))))</f>
        <v/>
      </c>
      <c r="X178" s="3" t="str">
        <f>IF(COUNT($A178)=0,"",IF(W178="3E","3E",IF(W178="","I",LOOKUP(W178/Y$2,{0,0.4,0.45,0.5,0.55,0.6,0.65,0.7,0.75,0.8,1},{"F","D","C","C+","B-","B","B+","A-","A","A+"}))))</f>
        <v/>
      </c>
      <c r="Y178" s="2" t="str">
        <f>IF(COUNT($A178)=0,"",IF(W178="","--",IF(W178="3E","3E",LOOKUP(W178/Y$2,{0,0.4,0.45,0.5,0.55,0.6,0.65,0.7,0.75,0.8,1},{0,2,2.25,2.5,2.75,3,3.25,3.5,3.75,4}))))</f>
        <v/>
      </c>
      <c r="Z178" s="3" t="str">
        <f>IF(COUNT($A178)=0,"",IF($A178&lt;&gt;DRAFT!$B180,"ERR",IF(DRAFT!CC180="3E","3E",IF(COUNT(DRAFT!BY180,DRAFT!CC180)&gt;0,DRAFT!CD180,""))))</f>
        <v/>
      </c>
      <c r="AA178" s="3" t="str">
        <f>IF(COUNT($A178)=0,"",IF(Z178="3E","3E",IF(Z178="","I",LOOKUP(Z178/AB$2,{0,0.4,0.45,0.5,0.55,0.6,0.65,0.7,0.75,0.8,1},{"F","D","C","C+","B-","B","B+","A-","A","A+"}))))</f>
        <v/>
      </c>
      <c r="AB178" s="2" t="str">
        <f>IF(COUNT($A178)=0,"",IF(Z178="","--",IF(Z178="3E","3E",LOOKUP(Z178/AB$2,{0,0.4,0.45,0.5,0.55,0.6,0.65,0.7,0.75,0.8,1},{0,2,2.25,2.5,2.75,3,3.25,3.5,3.75,4}))))</f>
        <v/>
      </c>
      <c r="AC178" s="3" t="str">
        <f>IF(COUNT($A178)=0,"",IF($A178&lt;&gt;DRAFT!$B180,"ERR",IF(DRAFT!CF180&gt;0,DRAFT!CF180,"")))</f>
        <v/>
      </c>
      <c r="AD178" s="3" t="str">
        <f>IF(COUNT($A178)=0,"",IF(AC178="3E","3E",IF(AC178="","I",LOOKUP(AC178/AE$2,{0,0.4,0.45,0.5,0.55,0.6,0.65,0.7,0.75,0.8,1},{"F","D","C","C+","B-","B","B+","A-","A","A+"}))))</f>
        <v/>
      </c>
      <c r="AE178" s="2" t="str">
        <f>IF(COUNT($A178)=0,"",IF(AC178="","--",IF(AC178="3E","3E",LOOKUP(AC178/AE$2,{0,0.4,0.45,0.5,0.55,0.6,0.65,0.7,0.75,0.8,1},{0,2,2.25,2.5,2.75,3,3.25,3.5,3.75,4}))))</f>
        <v/>
      </c>
      <c r="AF178" s="3" t="str">
        <f>IF($A178&lt;&gt;DRAFT!$B180,"ERR",IF(OR(COUNT($A178)=0,COUNT(DRAFT!CI180:CK180,DRAFT!CM180:CO180)=0),"",CEILING(SUM(DRAFT!CL180,DRAFT!CP180),1)))</f>
        <v/>
      </c>
      <c r="AG178" s="3" t="str">
        <f>IF(COUNT($A178)=0,"",IF(AF178="3E","3E",IF(AF178="","I",LOOKUP(AF178/AH$2,{0,0.4,0.45,0.5,0.55,0.6,0.65,0.7,0.75,0.8,1},{"F","D","C","C+","B-","B","B+","A-","A","A+"}))))</f>
        <v/>
      </c>
      <c r="AH178" s="2" t="str">
        <f>IF(COUNT($A178)=0,"",IF(AF178="","--",IF(AF178="3E","3E",LOOKUP(AF178/AH$2,{0,0.4,0.45,0.5,0.55,0.6,0.65,0.7,0.75,0.8,1},{0,2,2.25,2.5,2.75,3,3.25,3.5,3.75,4}))))</f>
        <v/>
      </c>
      <c r="AI178" s="11" t="str">
        <f>IF(OR(COUNT($A178)=0,COUNT(B178:AH178)=0),"",IF(COUNTIF(B178:AH178,"3E")&gt;0,"3E",IF(DRAFT!$A180="R",TRUNC(SUMPRODUCT(RGP,RCP)/TCP,3),TRUNC((SUMPRODUCT(--(IMDGP&gt;0)*IMDGP,IMCP)+CEILING(DRAFT!$CQ180*42,0.25))/TCP,3))))</f>
        <v/>
      </c>
      <c r="AJ178" s="3" t="str">
        <f>IF(OR(COUNT($A178)=0,COUNT(B178:AH178)=0),"",IF(COUNTIF(B178:AH178,"3E")&gt;0,"3E",IF(DRAFT!$A180="R",SUMPRODUCT(--(RGP&gt;=2),RCP),SUMPRODUCT(--(IMDGP&gt;0),--(IMGP=0),IMCP)+DRAFT!$CR180)))</f>
        <v/>
      </c>
      <c r="AK178" s="3" t="str">
        <f>IF(OR(COUNT($A178)=0,COUNT(B178:AH178)=0),"",IF(COUNTIF(B178:AJ178,"3E")&gt;0,"3E",IF(AND(DRAFT!$A180="IM",OR($AI178&gt;DRAFT!$CQ180,$AJ178&gt;DRAFT!$CR180)),"IMPROVED",IF(AND(DRAFT!$A180="IM",$AI178&lt;=DRAFT!$CQ180,$AJ178&lt;=DRAFT!$CR180),"NOT IMPROVED",IF(AND(AH178&gt;=2,AI178&gt;=2,AJ178&gt;=30),"PASS","FAIL")))))</f>
        <v/>
      </c>
      <c r="AL178" s="3" t="str">
        <f t="shared" si="4"/>
        <v/>
      </c>
      <c r="AM178" s="3" t="str">
        <f t="shared" si="5"/>
        <v/>
      </c>
    </row>
    <row r="179" spans="1:39" ht="18.95" customHeight="1" x14ac:dyDescent="0.25">
      <c r="A179" s="4" t="str">
        <f>IF(DRAFT!$B181="","",DRAFT!$B181)</f>
        <v/>
      </c>
      <c r="B179" s="3" t="str">
        <f>IF(COUNT($A179)=0,"",IF($A179&lt;&gt;DRAFT!$B181,"ERR",IF(DRAFT!I181="3E","3E",IF(COUNT(DRAFT!E181,DRAFT!I181)&gt;0,DRAFT!J181,""))))</f>
        <v/>
      </c>
      <c r="C179" s="3" t="str">
        <f>IF(COUNT($A179)=0,"",IF(B179="3E","3E",IF(B179="","I",LOOKUP(B179/D$2,{0,0.4,0.45,0.5,0.55,0.6,0.65,0.7,0.75,0.8,1},{"F","D","C","C+","B-","B","B+","A-","A","A+"}))))</f>
        <v/>
      </c>
      <c r="D179" s="2" t="str">
        <f>IF(COUNT($A179)=0,"",IF(B179="","--",IF(B179="3E","3E",LOOKUP(B179/D$2,{0,0.4,0.45,0.5,0.55,0.6,0.65,0.7,0.75,0.8,1},{0,2,2.25,2.5,2.75,3,3.25,3.5,3.75,4}))))</f>
        <v/>
      </c>
      <c r="E179" s="3" t="str">
        <f>IF(COUNT($A179)=0,"",IF($A179&lt;&gt;DRAFT!$B181,"ERR",IF(DRAFT!R181="3E","3E",IF(COUNT(DRAFT!N181,DRAFT!R181)&gt;0,DRAFT!S181,""))))</f>
        <v/>
      </c>
      <c r="F179" s="3" t="str">
        <f>IF(COUNT($A179)=0,"",IF(E179="3E","3E",IF(E179="","I",LOOKUP(E179/G$2,{0,0.4,0.45,0.5,0.55,0.6,0.65,0.7,0.75,0.8,1},{"F","D","C","C+","B-","B","B+","A-","A","A+"}))))</f>
        <v/>
      </c>
      <c r="G179" s="2" t="str">
        <f>IF(COUNT($A179)=0,"",IF(E179="","--",IF(E179="3E","3E",LOOKUP(E179/G$2,{0,0.4,0.45,0.5,0.55,0.6,0.65,0.7,0.75,0.8,1},{0,2,2.25,2.5,2.75,3,3.25,3.5,3.75,4}))))</f>
        <v/>
      </c>
      <c r="H179" s="3" t="str">
        <f>IF(COUNT($A179)=0,"",IF($A179&lt;&gt;DRAFT!$B181,"ERR",IF(DRAFT!AA181="3E","3E",IF(COUNT(DRAFT!W181,DRAFT!AA181)&gt;0,DRAFT!AB181,""))))</f>
        <v/>
      </c>
      <c r="I179" s="3" t="str">
        <f>IF(COUNT($A179)=0,"",IF(H179="3E","3E",IF(H179="","I",LOOKUP(H179/J$2,{0,0.4,0.45,0.5,0.55,0.6,0.65,0.7,0.75,0.8,1},{"F","D","C","C+","B-","B","B+","A-","A","A+"}))))</f>
        <v/>
      </c>
      <c r="J179" s="2" t="str">
        <f>IF(COUNT($A179)=0,"",IF(H179="","--",IF(H179="3E","3E",LOOKUP(H179/J$2,{0,0.4,0.45,0.5,0.55,0.6,0.65,0.7,0.75,0.8,1},{0,2,2.25,2.5,2.75,3,3.25,3.5,3.75,4}))))</f>
        <v/>
      </c>
      <c r="K179" s="3" t="str">
        <f>IF(COUNT($A179)=0,"",IF($A179&lt;&gt;DRAFT!$B181,"ERR",IF(DRAFT!AJ181="3E","3E",IF(COUNT(DRAFT!AF181,DRAFT!AJ181)&gt;0,DRAFT!AK181,""))))</f>
        <v/>
      </c>
      <c r="L179" s="3" t="str">
        <f>IF(COUNT($A179)=0,"",IF(K179="3E","3E",IF(K179="","I",LOOKUP(K179/M$2,{0,0.4,0.45,0.5,0.55,0.6,0.65,0.7,0.75,0.8,1},{"F","D","C","C+","B-","B","B+","A-","A","A+"}))))</f>
        <v/>
      </c>
      <c r="M179" s="2" t="str">
        <f>IF(COUNT($A179)=0,"",IF(K179="","--",IF(K179="3E","3E",LOOKUP(K179/M$2,{0,0.4,0.45,0.5,0.55,0.6,0.65,0.7,0.75,0.8,1},{0,2,2.25,2.5,2.75,3,3.25,3.5,3.75,4}))))</f>
        <v/>
      </c>
      <c r="N179" s="3" t="str">
        <f>IF(COUNT($A179)=0,"",IF($A179&lt;&gt;DRAFT!$B181,"ERR",IF(DRAFT!AS181="3E","3E",IF(COUNT(DRAFT!AO181,DRAFT!AS181)&gt;0,DRAFT!AT181,""))))</f>
        <v/>
      </c>
      <c r="O179" s="3" t="str">
        <f>IF(COUNT($A179)=0,"",IF(N179="3E","3E",IF(N179="","I",LOOKUP(N179/P$2,{0,0.4,0.45,0.5,0.55,0.6,0.65,0.7,0.75,0.8,1},{"F","D","C","C+","B-","B","B+","A-","A","A+"}))))</f>
        <v/>
      </c>
      <c r="P179" s="2" t="str">
        <f>IF(COUNT($A179)=0,"",IF(N179="","--",IF(N179="3E","3E",LOOKUP(N179/P$2,{0,0.4,0.45,0.5,0.55,0.6,0.65,0.7,0.75,0.8,1},{0,2,2.25,2.5,2.75,3,3.25,3.5,3.75,4}))))</f>
        <v/>
      </c>
      <c r="Q179" s="3" t="str">
        <f>IF(COUNT($A179)=0,"",IF($A179&lt;&gt;DRAFT!$B181,"ERR",IF(DRAFT!BB181="3E","3E",IF(COUNT(DRAFT!AX181,DRAFT!BB181)&gt;0,DRAFT!BC181,""))))</f>
        <v/>
      </c>
      <c r="R179" s="3" t="str">
        <f>IF(COUNT($A179)=0,"",IF(Q179="3E","3E",IF(Q179="","I",LOOKUP(Q179/S$2,{0,0.4,0.45,0.5,0.55,0.6,0.65,0.7,0.75,0.8,1},{"F","D","C","C+","B-","B","B+","A-","A","A+"}))))</f>
        <v/>
      </c>
      <c r="S179" s="2" t="str">
        <f>IF(COUNT($A179)=0,"",IF(Q179="","--",IF(Q179="3E","3E",LOOKUP(Q179/S$2,{0,0.4,0.45,0.5,0.55,0.6,0.65,0.7,0.75,0.8,1},{0,2,2.25,2.5,2.75,3,3.25,3.5,3.75,4}))))</f>
        <v/>
      </c>
      <c r="T179" s="3" t="str">
        <f>IF(COUNT($A179)=0,"",IF($A179&lt;&gt;DRAFT!$B181,"ERR",IF(DRAFT!BK181="3E","3E",IF(COUNT(DRAFT!BG181,DRAFT!BK181)&gt;0,DRAFT!BL181,""))))</f>
        <v/>
      </c>
      <c r="U179" s="3" t="str">
        <f>IF(COUNT($A179)=0,"",IF(T179="3E","3E",IF(T179="","I",LOOKUP(T179/V$2,{0,0.4,0.45,0.5,0.55,0.6,0.65,0.7,0.75,0.8,1},{"F","D","C","C+","B-","B","B+","A-","A","A+"}))))</f>
        <v/>
      </c>
      <c r="V179" s="2" t="str">
        <f>IF(COUNT($A179)=0,"",IF(T179="","--",IF(T179="3E","3E",LOOKUP(T179/V$2,{0,0.4,0.45,0.5,0.55,0.6,0.65,0.7,0.75,0.8,1},{0,2,2.25,2.5,2.75,3,3.25,3.5,3.75,4}))))</f>
        <v/>
      </c>
      <c r="W179" s="3" t="str">
        <f>IF(COUNT($A179)=0,"",IF($A179&lt;&gt;DRAFT!$B181,"ERR",IF(DRAFT!BT181="3E","3E",IF(COUNT(DRAFT!BP181,DRAFT!BT181)&gt;0,DRAFT!BU181,""))))</f>
        <v/>
      </c>
      <c r="X179" s="3" t="str">
        <f>IF(COUNT($A179)=0,"",IF(W179="3E","3E",IF(W179="","I",LOOKUP(W179/Y$2,{0,0.4,0.45,0.5,0.55,0.6,0.65,0.7,0.75,0.8,1},{"F","D","C","C+","B-","B","B+","A-","A","A+"}))))</f>
        <v/>
      </c>
      <c r="Y179" s="2" t="str">
        <f>IF(COUNT($A179)=0,"",IF(W179="","--",IF(W179="3E","3E",LOOKUP(W179/Y$2,{0,0.4,0.45,0.5,0.55,0.6,0.65,0.7,0.75,0.8,1},{0,2,2.25,2.5,2.75,3,3.25,3.5,3.75,4}))))</f>
        <v/>
      </c>
      <c r="Z179" s="3" t="str">
        <f>IF(COUNT($A179)=0,"",IF($A179&lt;&gt;DRAFT!$B181,"ERR",IF(DRAFT!CC181="3E","3E",IF(COUNT(DRAFT!BY181,DRAFT!CC181)&gt;0,DRAFT!CD181,""))))</f>
        <v/>
      </c>
      <c r="AA179" s="3" t="str">
        <f>IF(COUNT($A179)=0,"",IF(Z179="3E","3E",IF(Z179="","I",LOOKUP(Z179/AB$2,{0,0.4,0.45,0.5,0.55,0.6,0.65,0.7,0.75,0.8,1},{"F","D","C","C+","B-","B","B+","A-","A","A+"}))))</f>
        <v/>
      </c>
      <c r="AB179" s="2" t="str">
        <f>IF(COUNT($A179)=0,"",IF(Z179="","--",IF(Z179="3E","3E",LOOKUP(Z179/AB$2,{0,0.4,0.45,0.5,0.55,0.6,0.65,0.7,0.75,0.8,1},{0,2,2.25,2.5,2.75,3,3.25,3.5,3.75,4}))))</f>
        <v/>
      </c>
      <c r="AC179" s="3" t="str">
        <f>IF(COUNT($A179)=0,"",IF($A179&lt;&gt;DRAFT!$B181,"ERR",IF(DRAFT!CF181&gt;0,DRAFT!CF181,"")))</f>
        <v/>
      </c>
      <c r="AD179" s="3" t="str">
        <f>IF(COUNT($A179)=0,"",IF(AC179="3E","3E",IF(AC179="","I",LOOKUP(AC179/AE$2,{0,0.4,0.45,0.5,0.55,0.6,0.65,0.7,0.75,0.8,1},{"F","D","C","C+","B-","B","B+","A-","A","A+"}))))</f>
        <v/>
      </c>
      <c r="AE179" s="2" t="str">
        <f>IF(COUNT($A179)=0,"",IF(AC179="","--",IF(AC179="3E","3E",LOOKUP(AC179/AE$2,{0,0.4,0.45,0.5,0.55,0.6,0.65,0.7,0.75,0.8,1},{0,2,2.25,2.5,2.75,3,3.25,3.5,3.75,4}))))</f>
        <v/>
      </c>
      <c r="AF179" s="3" t="str">
        <f>IF($A179&lt;&gt;DRAFT!$B181,"ERR",IF(OR(COUNT($A179)=0,COUNT(DRAFT!CI181:CK181,DRAFT!CM181:CO181)=0),"",CEILING(SUM(DRAFT!CL181,DRAFT!CP181),1)))</f>
        <v/>
      </c>
      <c r="AG179" s="3" t="str">
        <f>IF(COUNT($A179)=0,"",IF(AF179="3E","3E",IF(AF179="","I",LOOKUP(AF179/AH$2,{0,0.4,0.45,0.5,0.55,0.6,0.65,0.7,0.75,0.8,1},{"F","D","C","C+","B-","B","B+","A-","A","A+"}))))</f>
        <v/>
      </c>
      <c r="AH179" s="2" t="str">
        <f>IF(COUNT($A179)=0,"",IF(AF179="","--",IF(AF179="3E","3E",LOOKUP(AF179/AH$2,{0,0.4,0.45,0.5,0.55,0.6,0.65,0.7,0.75,0.8,1},{0,2,2.25,2.5,2.75,3,3.25,3.5,3.75,4}))))</f>
        <v/>
      </c>
      <c r="AI179" s="11" t="str">
        <f>IF(OR(COUNT($A179)=0,COUNT(B179:AH179)=0),"",IF(COUNTIF(B179:AH179,"3E")&gt;0,"3E",IF(DRAFT!$A181="R",TRUNC(SUMPRODUCT(RGP,RCP)/TCP,3),TRUNC((SUMPRODUCT(--(IMDGP&gt;0)*IMDGP,IMCP)+CEILING(DRAFT!$CQ181*42,0.25))/TCP,3))))</f>
        <v/>
      </c>
      <c r="AJ179" s="3" t="str">
        <f>IF(OR(COUNT($A179)=0,COUNT(B179:AH179)=0),"",IF(COUNTIF(B179:AH179,"3E")&gt;0,"3E",IF(DRAFT!$A181="R",SUMPRODUCT(--(RGP&gt;=2),RCP),SUMPRODUCT(--(IMDGP&gt;0),--(IMGP=0),IMCP)+DRAFT!$CR181)))</f>
        <v/>
      </c>
      <c r="AK179" s="3" t="str">
        <f>IF(OR(COUNT($A179)=0,COUNT(B179:AH179)=0),"",IF(COUNTIF(B179:AJ179,"3E")&gt;0,"3E",IF(AND(DRAFT!$A181="IM",OR($AI179&gt;DRAFT!$CQ181,$AJ179&gt;DRAFT!$CR181)),"IMPROVED",IF(AND(DRAFT!$A181="IM",$AI179&lt;=DRAFT!$CQ181,$AJ179&lt;=DRAFT!$CR181),"NOT IMPROVED",IF(AND(AH179&gt;=2,AI179&gt;=2,AJ179&gt;=30),"PASS","FAIL")))))</f>
        <v/>
      </c>
      <c r="AL179" s="3" t="str">
        <f t="shared" si="4"/>
        <v/>
      </c>
      <c r="AM179" s="3" t="str">
        <f t="shared" si="5"/>
        <v/>
      </c>
    </row>
    <row r="180" spans="1:39" ht="18.95" customHeight="1" x14ac:dyDescent="0.25">
      <c r="A180" s="4" t="str">
        <f>IF(DRAFT!$B182="","",DRAFT!$B182)</f>
        <v/>
      </c>
      <c r="B180" s="3" t="str">
        <f>IF(COUNT($A180)=0,"",IF($A180&lt;&gt;DRAFT!$B182,"ERR",IF(DRAFT!I182="3E","3E",IF(COUNT(DRAFT!E182,DRAFT!I182)&gt;0,DRAFT!J182,""))))</f>
        <v/>
      </c>
      <c r="C180" s="3" t="str">
        <f>IF(COUNT($A180)=0,"",IF(B180="3E","3E",IF(B180="","I",LOOKUP(B180/D$2,{0,0.4,0.45,0.5,0.55,0.6,0.65,0.7,0.75,0.8,1},{"F","D","C","C+","B-","B","B+","A-","A","A+"}))))</f>
        <v/>
      </c>
      <c r="D180" s="2" t="str">
        <f>IF(COUNT($A180)=0,"",IF(B180="","--",IF(B180="3E","3E",LOOKUP(B180/D$2,{0,0.4,0.45,0.5,0.55,0.6,0.65,0.7,0.75,0.8,1},{0,2,2.25,2.5,2.75,3,3.25,3.5,3.75,4}))))</f>
        <v/>
      </c>
      <c r="E180" s="3" t="str">
        <f>IF(COUNT($A180)=0,"",IF($A180&lt;&gt;DRAFT!$B182,"ERR",IF(DRAFT!R182="3E","3E",IF(COUNT(DRAFT!N182,DRAFT!R182)&gt;0,DRAFT!S182,""))))</f>
        <v/>
      </c>
      <c r="F180" s="3" t="str">
        <f>IF(COUNT($A180)=0,"",IF(E180="3E","3E",IF(E180="","I",LOOKUP(E180/G$2,{0,0.4,0.45,0.5,0.55,0.6,0.65,0.7,0.75,0.8,1},{"F","D","C","C+","B-","B","B+","A-","A","A+"}))))</f>
        <v/>
      </c>
      <c r="G180" s="2" t="str">
        <f>IF(COUNT($A180)=0,"",IF(E180="","--",IF(E180="3E","3E",LOOKUP(E180/G$2,{0,0.4,0.45,0.5,0.55,0.6,0.65,0.7,0.75,0.8,1},{0,2,2.25,2.5,2.75,3,3.25,3.5,3.75,4}))))</f>
        <v/>
      </c>
      <c r="H180" s="3" t="str">
        <f>IF(COUNT($A180)=0,"",IF($A180&lt;&gt;DRAFT!$B182,"ERR",IF(DRAFT!AA182="3E","3E",IF(COUNT(DRAFT!W182,DRAFT!AA182)&gt;0,DRAFT!AB182,""))))</f>
        <v/>
      </c>
      <c r="I180" s="3" t="str">
        <f>IF(COUNT($A180)=0,"",IF(H180="3E","3E",IF(H180="","I",LOOKUP(H180/J$2,{0,0.4,0.45,0.5,0.55,0.6,0.65,0.7,0.75,0.8,1},{"F","D","C","C+","B-","B","B+","A-","A","A+"}))))</f>
        <v/>
      </c>
      <c r="J180" s="2" t="str">
        <f>IF(COUNT($A180)=0,"",IF(H180="","--",IF(H180="3E","3E",LOOKUP(H180/J$2,{0,0.4,0.45,0.5,0.55,0.6,0.65,0.7,0.75,0.8,1},{0,2,2.25,2.5,2.75,3,3.25,3.5,3.75,4}))))</f>
        <v/>
      </c>
      <c r="K180" s="3" t="str">
        <f>IF(COUNT($A180)=0,"",IF($A180&lt;&gt;DRAFT!$B182,"ERR",IF(DRAFT!AJ182="3E","3E",IF(COUNT(DRAFT!AF182,DRAFT!AJ182)&gt;0,DRAFT!AK182,""))))</f>
        <v/>
      </c>
      <c r="L180" s="3" t="str">
        <f>IF(COUNT($A180)=0,"",IF(K180="3E","3E",IF(K180="","I",LOOKUP(K180/M$2,{0,0.4,0.45,0.5,0.55,0.6,0.65,0.7,0.75,0.8,1},{"F","D","C","C+","B-","B","B+","A-","A","A+"}))))</f>
        <v/>
      </c>
      <c r="M180" s="2" t="str">
        <f>IF(COUNT($A180)=0,"",IF(K180="","--",IF(K180="3E","3E",LOOKUP(K180/M$2,{0,0.4,0.45,0.5,0.55,0.6,0.65,0.7,0.75,0.8,1},{0,2,2.25,2.5,2.75,3,3.25,3.5,3.75,4}))))</f>
        <v/>
      </c>
      <c r="N180" s="3" t="str">
        <f>IF(COUNT($A180)=0,"",IF($A180&lt;&gt;DRAFT!$B182,"ERR",IF(DRAFT!AS182="3E","3E",IF(COUNT(DRAFT!AO182,DRAFT!AS182)&gt;0,DRAFT!AT182,""))))</f>
        <v/>
      </c>
      <c r="O180" s="3" t="str">
        <f>IF(COUNT($A180)=0,"",IF(N180="3E","3E",IF(N180="","I",LOOKUP(N180/P$2,{0,0.4,0.45,0.5,0.55,0.6,0.65,0.7,0.75,0.8,1},{"F","D","C","C+","B-","B","B+","A-","A","A+"}))))</f>
        <v/>
      </c>
      <c r="P180" s="2" t="str">
        <f>IF(COUNT($A180)=0,"",IF(N180="","--",IF(N180="3E","3E",LOOKUP(N180/P$2,{0,0.4,0.45,0.5,0.55,0.6,0.65,0.7,0.75,0.8,1},{0,2,2.25,2.5,2.75,3,3.25,3.5,3.75,4}))))</f>
        <v/>
      </c>
      <c r="Q180" s="3" t="str">
        <f>IF(COUNT($A180)=0,"",IF($A180&lt;&gt;DRAFT!$B182,"ERR",IF(DRAFT!BB182="3E","3E",IF(COUNT(DRAFT!AX182,DRAFT!BB182)&gt;0,DRAFT!BC182,""))))</f>
        <v/>
      </c>
      <c r="R180" s="3" t="str">
        <f>IF(COUNT($A180)=0,"",IF(Q180="3E","3E",IF(Q180="","I",LOOKUP(Q180/S$2,{0,0.4,0.45,0.5,0.55,0.6,0.65,0.7,0.75,0.8,1},{"F","D","C","C+","B-","B","B+","A-","A","A+"}))))</f>
        <v/>
      </c>
      <c r="S180" s="2" t="str">
        <f>IF(COUNT($A180)=0,"",IF(Q180="","--",IF(Q180="3E","3E",LOOKUP(Q180/S$2,{0,0.4,0.45,0.5,0.55,0.6,0.65,0.7,0.75,0.8,1},{0,2,2.25,2.5,2.75,3,3.25,3.5,3.75,4}))))</f>
        <v/>
      </c>
      <c r="T180" s="3" t="str">
        <f>IF(COUNT($A180)=0,"",IF($A180&lt;&gt;DRAFT!$B182,"ERR",IF(DRAFT!BK182="3E","3E",IF(COUNT(DRAFT!BG182,DRAFT!BK182)&gt;0,DRAFT!BL182,""))))</f>
        <v/>
      </c>
      <c r="U180" s="3" t="str">
        <f>IF(COUNT($A180)=0,"",IF(T180="3E","3E",IF(T180="","I",LOOKUP(T180/V$2,{0,0.4,0.45,0.5,0.55,0.6,0.65,0.7,0.75,0.8,1},{"F","D","C","C+","B-","B","B+","A-","A","A+"}))))</f>
        <v/>
      </c>
      <c r="V180" s="2" t="str">
        <f>IF(COUNT($A180)=0,"",IF(T180="","--",IF(T180="3E","3E",LOOKUP(T180/V$2,{0,0.4,0.45,0.5,0.55,0.6,0.65,0.7,0.75,0.8,1},{0,2,2.25,2.5,2.75,3,3.25,3.5,3.75,4}))))</f>
        <v/>
      </c>
      <c r="W180" s="3" t="str">
        <f>IF(COUNT($A180)=0,"",IF($A180&lt;&gt;DRAFT!$B182,"ERR",IF(DRAFT!BT182="3E","3E",IF(COUNT(DRAFT!BP182,DRAFT!BT182)&gt;0,DRAFT!BU182,""))))</f>
        <v/>
      </c>
      <c r="X180" s="3" t="str">
        <f>IF(COUNT($A180)=0,"",IF(W180="3E","3E",IF(W180="","I",LOOKUP(W180/Y$2,{0,0.4,0.45,0.5,0.55,0.6,0.65,0.7,0.75,0.8,1},{"F","D","C","C+","B-","B","B+","A-","A","A+"}))))</f>
        <v/>
      </c>
      <c r="Y180" s="2" t="str">
        <f>IF(COUNT($A180)=0,"",IF(W180="","--",IF(W180="3E","3E",LOOKUP(W180/Y$2,{0,0.4,0.45,0.5,0.55,0.6,0.65,0.7,0.75,0.8,1},{0,2,2.25,2.5,2.75,3,3.25,3.5,3.75,4}))))</f>
        <v/>
      </c>
      <c r="Z180" s="3" t="str">
        <f>IF(COUNT($A180)=0,"",IF($A180&lt;&gt;DRAFT!$B182,"ERR",IF(DRAFT!CC182="3E","3E",IF(COUNT(DRAFT!BY182,DRAFT!CC182)&gt;0,DRAFT!CD182,""))))</f>
        <v/>
      </c>
      <c r="AA180" s="3" t="str">
        <f>IF(COUNT($A180)=0,"",IF(Z180="3E","3E",IF(Z180="","I",LOOKUP(Z180/AB$2,{0,0.4,0.45,0.5,0.55,0.6,0.65,0.7,0.75,0.8,1},{"F","D","C","C+","B-","B","B+","A-","A","A+"}))))</f>
        <v/>
      </c>
      <c r="AB180" s="2" t="str">
        <f>IF(COUNT($A180)=0,"",IF(Z180="","--",IF(Z180="3E","3E",LOOKUP(Z180/AB$2,{0,0.4,0.45,0.5,0.55,0.6,0.65,0.7,0.75,0.8,1},{0,2,2.25,2.5,2.75,3,3.25,3.5,3.75,4}))))</f>
        <v/>
      </c>
      <c r="AC180" s="3" t="str">
        <f>IF(COUNT($A180)=0,"",IF($A180&lt;&gt;DRAFT!$B182,"ERR",IF(DRAFT!CF182&gt;0,DRAFT!CF182,"")))</f>
        <v/>
      </c>
      <c r="AD180" s="3" t="str">
        <f>IF(COUNT($A180)=0,"",IF(AC180="3E","3E",IF(AC180="","I",LOOKUP(AC180/AE$2,{0,0.4,0.45,0.5,0.55,0.6,0.65,0.7,0.75,0.8,1},{"F","D","C","C+","B-","B","B+","A-","A","A+"}))))</f>
        <v/>
      </c>
      <c r="AE180" s="2" t="str">
        <f>IF(COUNT($A180)=0,"",IF(AC180="","--",IF(AC180="3E","3E",LOOKUP(AC180/AE$2,{0,0.4,0.45,0.5,0.55,0.6,0.65,0.7,0.75,0.8,1},{0,2,2.25,2.5,2.75,3,3.25,3.5,3.75,4}))))</f>
        <v/>
      </c>
      <c r="AF180" s="3" t="str">
        <f>IF($A180&lt;&gt;DRAFT!$B182,"ERR",IF(OR(COUNT($A180)=0,COUNT(DRAFT!CI182:CK182,DRAFT!CM182:CO182)=0),"",CEILING(SUM(DRAFT!CL182,DRAFT!CP182),1)))</f>
        <v/>
      </c>
      <c r="AG180" s="3" t="str">
        <f>IF(COUNT($A180)=0,"",IF(AF180="3E","3E",IF(AF180="","I",LOOKUP(AF180/AH$2,{0,0.4,0.45,0.5,0.55,0.6,0.65,0.7,0.75,0.8,1},{"F","D","C","C+","B-","B","B+","A-","A","A+"}))))</f>
        <v/>
      </c>
      <c r="AH180" s="2" t="str">
        <f>IF(COUNT($A180)=0,"",IF(AF180="","--",IF(AF180="3E","3E",LOOKUP(AF180/AH$2,{0,0.4,0.45,0.5,0.55,0.6,0.65,0.7,0.75,0.8,1},{0,2,2.25,2.5,2.75,3,3.25,3.5,3.75,4}))))</f>
        <v/>
      </c>
      <c r="AI180" s="11" t="str">
        <f>IF(OR(COUNT($A180)=0,COUNT(B180:AH180)=0),"",IF(COUNTIF(B180:AH180,"3E")&gt;0,"3E",IF(DRAFT!$A182="R",TRUNC(SUMPRODUCT(RGP,RCP)/TCP,3),TRUNC((SUMPRODUCT(--(IMDGP&gt;0)*IMDGP,IMCP)+CEILING(DRAFT!$CQ182*42,0.25))/TCP,3))))</f>
        <v/>
      </c>
      <c r="AJ180" s="3" t="str">
        <f>IF(OR(COUNT($A180)=0,COUNT(B180:AH180)=0),"",IF(COUNTIF(B180:AH180,"3E")&gt;0,"3E",IF(DRAFT!$A182="R",SUMPRODUCT(--(RGP&gt;=2),RCP),SUMPRODUCT(--(IMDGP&gt;0),--(IMGP=0),IMCP)+DRAFT!$CR182)))</f>
        <v/>
      </c>
      <c r="AK180" s="3" t="str">
        <f>IF(OR(COUNT($A180)=0,COUNT(B180:AH180)=0),"",IF(COUNTIF(B180:AJ180,"3E")&gt;0,"3E",IF(AND(DRAFT!$A182="IM",OR($AI180&gt;DRAFT!$CQ182,$AJ180&gt;DRAFT!$CR182)),"IMPROVED",IF(AND(DRAFT!$A182="IM",$AI180&lt;=DRAFT!$CQ182,$AJ180&lt;=DRAFT!$CR182),"NOT IMPROVED",IF(AND(AH180&gt;=2,AI180&gt;=2,AJ180&gt;=30),"PASS","FAIL")))))</f>
        <v/>
      </c>
      <c r="AL180" s="3" t="str">
        <f t="shared" si="4"/>
        <v/>
      </c>
      <c r="AM180" s="3" t="str">
        <f t="shared" si="5"/>
        <v/>
      </c>
    </row>
    <row r="181" spans="1:39" ht="18.95" customHeight="1" x14ac:dyDescent="0.25">
      <c r="A181" s="4" t="str">
        <f>IF(DRAFT!$B183="","",DRAFT!$B183)</f>
        <v/>
      </c>
      <c r="B181" s="3" t="str">
        <f>IF(COUNT($A181)=0,"",IF($A181&lt;&gt;DRAFT!$B183,"ERR",IF(DRAFT!I183="3E","3E",IF(COUNT(DRAFT!E183,DRAFT!I183)&gt;0,DRAFT!J183,""))))</f>
        <v/>
      </c>
      <c r="C181" s="3" t="str">
        <f>IF(COUNT($A181)=0,"",IF(B181="3E","3E",IF(B181="","I",LOOKUP(B181/D$2,{0,0.4,0.45,0.5,0.55,0.6,0.65,0.7,0.75,0.8,1},{"F","D","C","C+","B-","B","B+","A-","A","A+"}))))</f>
        <v/>
      </c>
      <c r="D181" s="2" t="str">
        <f>IF(COUNT($A181)=0,"",IF(B181="","--",IF(B181="3E","3E",LOOKUP(B181/D$2,{0,0.4,0.45,0.5,0.55,0.6,0.65,0.7,0.75,0.8,1},{0,2,2.25,2.5,2.75,3,3.25,3.5,3.75,4}))))</f>
        <v/>
      </c>
      <c r="E181" s="3" t="str">
        <f>IF(COUNT($A181)=0,"",IF($A181&lt;&gt;DRAFT!$B183,"ERR",IF(DRAFT!R183="3E","3E",IF(COUNT(DRAFT!N183,DRAFT!R183)&gt;0,DRAFT!S183,""))))</f>
        <v/>
      </c>
      <c r="F181" s="3" t="str">
        <f>IF(COUNT($A181)=0,"",IF(E181="3E","3E",IF(E181="","I",LOOKUP(E181/G$2,{0,0.4,0.45,0.5,0.55,0.6,0.65,0.7,0.75,0.8,1},{"F","D","C","C+","B-","B","B+","A-","A","A+"}))))</f>
        <v/>
      </c>
      <c r="G181" s="2" t="str">
        <f>IF(COUNT($A181)=0,"",IF(E181="","--",IF(E181="3E","3E",LOOKUP(E181/G$2,{0,0.4,0.45,0.5,0.55,0.6,0.65,0.7,0.75,0.8,1},{0,2,2.25,2.5,2.75,3,3.25,3.5,3.75,4}))))</f>
        <v/>
      </c>
      <c r="H181" s="3" t="str">
        <f>IF(COUNT($A181)=0,"",IF($A181&lt;&gt;DRAFT!$B183,"ERR",IF(DRAFT!AA183="3E","3E",IF(COUNT(DRAFT!W183,DRAFT!AA183)&gt;0,DRAFT!AB183,""))))</f>
        <v/>
      </c>
      <c r="I181" s="3" t="str">
        <f>IF(COUNT($A181)=0,"",IF(H181="3E","3E",IF(H181="","I",LOOKUP(H181/J$2,{0,0.4,0.45,0.5,0.55,0.6,0.65,0.7,0.75,0.8,1},{"F","D","C","C+","B-","B","B+","A-","A","A+"}))))</f>
        <v/>
      </c>
      <c r="J181" s="2" t="str">
        <f>IF(COUNT($A181)=0,"",IF(H181="","--",IF(H181="3E","3E",LOOKUP(H181/J$2,{0,0.4,0.45,0.5,0.55,0.6,0.65,0.7,0.75,0.8,1},{0,2,2.25,2.5,2.75,3,3.25,3.5,3.75,4}))))</f>
        <v/>
      </c>
      <c r="K181" s="3" t="str">
        <f>IF(COUNT($A181)=0,"",IF($A181&lt;&gt;DRAFT!$B183,"ERR",IF(DRAFT!AJ183="3E","3E",IF(COUNT(DRAFT!AF183,DRAFT!AJ183)&gt;0,DRAFT!AK183,""))))</f>
        <v/>
      </c>
      <c r="L181" s="3" t="str">
        <f>IF(COUNT($A181)=0,"",IF(K181="3E","3E",IF(K181="","I",LOOKUP(K181/M$2,{0,0.4,0.45,0.5,0.55,0.6,0.65,0.7,0.75,0.8,1},{"F","D","C","C+","B-","B","B+","A-","A","A+"}))))</f>
        <v/>
      </c>
      <c r="M181" s="2" t="str">
        <f>IF(COUNT($A181)=0,"",IF(K181="","--",IF(K181="3E","3E",LOOKUP(K181/M$2,{0,0.4,0.45,0.5,0.55,0.6,0.65,0.7,0.75,0.8,1},{0,2,2.25,2.5,2.75,3,3.25,3.5,3.75,4}))))</f>
        <v/>
      </c>
      <c r="N181" s="3" t="str">
        <f>IF(COUNT($A181)=0,"",IF($A181&lt;&gt;DRAFT!$B183,"ERR",IF(DRAFT!AS183="3E","3E",IF(COUNT(DRAFT!AO183,DRAFT!AS183)&gt;0,DRAFT!AT183,""))))</f>
        <v/>
      </c>
      <c r="O181" s="3" t="str">
        <f>IF(COUNT($A181)=0,"",IF(N181="3E","3E",IF(N181="","I",LOOKUP(N181/P$2,{0,0.4,0.45,0.5,0.55,0.6,0.65,0.7,0.75,0.8,1},{"F","D","C","C+","B-","B","B+","A-","A","A+"}))))</f>
        <v/>
      </c>
      <c r="P181" s="2" t="str">
        <f>IF(COUNT($A181)=0,"",IF(N181="","--",IF(N181="3E","3E",LOOKUP(N181/P$2,{0,0.4,0.45,0.5,0.55,0.6,0.65,0.7,0.75,0.8,1},{0,2,2.25,2.5,2.75,3,3.25,3.5,3.75,4}))))</f>
        <v/>
      </c>
      <c r="Q181" s="3" t="str">
        <f>IF(COUNT($A181)=0,"",IF($A181&lt;&gt;DRAFT!$B183,"ERR",IF(DRAFT!BB183="3E","3E",IF(COUNT(DRAFT!AX183,DRAFT!BB183)&gt;0,DRAFT!BC183,""))))</f>
        <v/>
      </c>
      <c r="R181" s="3" t="str">
        <f>IF(COUNT($A181)=0,"",IF(Q181="3E","3E",IF(Q181="","I",LOOKUP(Q181/S$2,{0,0.4,0.45,0.5,0.55,0.6,0.65,0.7,0.75,0.8,1},{"F","D","C","C+","B-","B","B+","A-","A","A+"}))))</f>
        <v/>
      </c>
      <c r="S181" s="2" t="str">
        <f>IF(COUNT($A181)=0,"",IF(Q181="","--",IF(Q181="3E","3E",LOOKUP(Q181/S$2,{0,0.4,0.45,0.5,0.55,0.6,0.65,0.7,0.75,0.8,1},{0,2,2.25,2.5,2.75,3,3.25,3.5,3.75,4}))))</f>
        <v/>
      </c>
      <c r="T181" s="3" t="str">
        <f>IF(COUNT($A181)=0,"",IF($A181&lt;&gt;DRAFT!$B183,"ERR",IF(DRAFT!BK183="3E","3E",IF(COUNT(DRAFT!BG183,DRAFT!BK183)&gt;0,DRAFT!BL183,""))))</f>
        <v/>
      </c>
      <c r="U181" s="3" t="str">
        <f>IF(COUNT($A181)=0,"",IF(T181="3E","3E",IF(T181="","I",LOOKUP(T181/V$2,{0,0.4,0.45,0.5,0.55,0.6,0.65,0.7,0.75,0.8,1},{"F","D","C","C+","B-","B","B+","A-","A","A+"}))))</f>
        <v/>
      </c>
      <c r="V181" s="2" t="str">
        <f>IF(COUNT($A181)=0,"",IF(T181="","--",IF(T181="3E","3E",LOOKUP(T181/V$2,{0,0.4,0.45,0.5,0.55,0.6,0.65,0.7,0.75,0.8,1},{0,2,2.25,2.5,2.75,3,3.25,3.5,3.75,4}))))</f>
        <v/>
      </c>
      <c r="W181" s="3" t="str">
        <f>IF(COUNT($A181)=0,"",IF($A181&lt;&gt;DRAFT!$B183,"ERR",IF(DRAFT!BT183="3E","3E",IF(COUNT(DRAFT!BP183,DRAFT!BT183)&gt;0,DRAFT!BU183,""))))</f>
        <v/>
      </c>
      <c r="X181" s="3" t="str">
        <f>IF(COUNT($A181)=0,"",IF(W181="3E","3E",IF(W181="","I",LOOKUP(W181/Y$2,{0,0.4,0.45,0.5,0.55,0.6,0.65,0.7,0.75,0.8,1},{"F","D","C","C+","B-","B","B+","A-","A","A+"}))))</f>
        <v/>
      </c>
      <c r="Y181" s="2" t="str">
        <f>IF(COUNT($A181)=0,"",IF(W181="","--",IF(W181="3E","3E",LOOKUP(W181/Y$2,{0,0.4,0.45,0.5,0.55,0.6,0.65,0.7,0.75,0.8,1},{0,2,2.25,2.5,2.75,3,3.25,3.5,3.75,4}))))</f>
        <v/>
      </c>
      <c r="Z181" s="3" t="str">
        <f>IF(COUNT($A181)=0,"",IF($A181&lt;&gt;DRAFT!$B183,"ERR",IF(DRAFT!CC183="3E","3E",IF(COUNT(DRAFT!BY183,DRAFT!CC183)&gt;0,DRAFT!CD183,""))))</f>
        <v/>
      </c>
      <c r="AA181" s="3" t="str">
        <f>IF(COUNT($A181)=0,"",IF(Z181="3E","3E",IF(Z181="","I",LOOKUP(Z181/AB$2,{0,0.4,0.45,0.5,0.55,0.6,0.65,0.7,0.75,0.8,1},{"F","D","C","C+","B-","B","B+","A-","A","A+"}))))</f>
        <v/>
      </c>
      <c r="AB181" s="2" t="str">
        <f>IF(COUNT($A181)=0,"",IF(Z181="","--",IF(Z181="3E","3E",LOOKUP(Z181/AB$2,{0,0.4,0.45,0.5,0.55,0.6,0.65,0.7,0.75,0.8,1},{0,2,2.25,2.5,2.75,3,3.25,3.5,3.75,4}))))</f>
        <v/>
      </c>
      <c r="AC181" s="3" t="str">
        <f>IF(COUNT($A181)=0,"",IF($A181&lt;&gt;DRAFT!$B183,"ERR",IF(DRAFT!CF183&gt;0,DRAFT!CF183,"")))</f>
        <v/>
      </c>
      <c r="AD181" s="3" t="str">
        <f>IF(COUNT($A181)=0,"",IF(AC181="3E","3E",IF(AC181="","I",LOOKUP(AC181/AE$2,{0,0.4,0.45,0.5,0.55,0.6,0.65,0.7,0.75,0.8,1},{"F","D","C","C+","B-","B","B+","A-","A","A+"}))))</f>
        <v/>
      </c>
      <c r="AE181" s="2" t="str">
        <f>IF(COUNT($A181)=0,"",IF(AC181="","--",IF(AC181="3E","3E",LOOKUP(AC181/AE$2,{0,0.4,0.45,0.5,0.55,0.6,0.65,0.7,0.75,0.8,1},{0,2,2.25,2.5,2.75,3,3.25,3.5,3.75,4}))))</f>
        <v/>
      </c>
      <c r="AF181" s="3" t="str">
        <f>IF($A181&lt;&gt;DRAFT!$B183,"ERR",IF(OR(COUNT($A181)=0,COUNT(DRAFT!CI183:CK183,DRAFT!CM183:CO183)=0),"",CEILING(SUM(DRAFT!CL183,DRAFT!CP183),1)))</f>
        <v/>
      </c>
      <c r="AG181" s="3" t="str">
        <f>IF(COUNT($A181)=0,"",IF(AF181="3E","3E",IF(AF181="","I",LOOKUP(AF181/AH$2,{0,0.4,0.45,0.5,0.55,0.6,0.65,0.7,0.75,0.8,1},{"F","D","C","C+","B-","B","B+","A-","A","A+"}))))</f>
        <v/>
      </c>
      <c r="AH181" s="2" t="str">
        <f>IF(COUNT($A181)=0,"",IF(AF181="","--",IF(AF181="3E","3E",LOOKUP(AF181/AH$2,{0,0.4,0.45,0.5,0.55,0.6,0.65,0.7,0.75,0.8,1},{0,2,2.25,2.5,2.75,3,3.25,3.5,3.75,4}))))</f>
        <v/>
      </c>
      <c r="AI181" s="11" t="str">
        <f>IF(OR(COUNT($A181)=0,COUNT(B181:AH181)=0),"",IF(COUNTIF(B181:AH181,"3E")&gt;0,"3E",IF(DRAFT!$A183="R",TRUNC(SUMPRODUCT(RGP,RCP)/TCP,3),TRUNC((SUMPRODUCT(--(IMDGP&gt;0)*IMDGP,IMCP)+CEILING(DRAFT!$CQ183*42,0.25))/TCP,3))))</f>
        <v/>
      </c>
      <c r="AJ181" s="3" t="str">
        <f>IF(OR(COUNT($A181)=0,COUNT(B181:AH181)=0),"",IF(COUNTIF(B181:AH181,"3E")&gt;0,"3E",IF(DRAFT!$A183="R",SUMPRODUCT(--(RGP&gt;=2),RCP),SUMPRODUCT(--(IMDGP&gt;0),--(IMGP=0),IMCP)+DRAFT!$CR183)))</f>
        <v/>
      </c>
      <c r="AK181" s="3" t="str">
        <f>IF(OR(COUNT($A181)=0,COUNT(B181:AH181)=0),"",IF(COUNTIF(B181:AJ181,"3E")&gt;0,"3E",IF(AND(DRAFT!$A183="IM",OR($AI181&gt;DRAFT!$CQ183,$AJ181&gt;DRAFT!$CR183)),"IMPROVED",IF(AND(DRAFT!$A183="IM",$AI181&lt;=DRAFT!$CQ183,$AJ181&lt;=DRAFT!$CR183),"NOT IMPROVED",IF(AND(AH181&gt;=2,AI181&gt;=2,AJ181&gt;=30),"PASS","FAIL")))))</f>
        <v/>
      </c>
      <c r="AL181" s="3" t="str">
        <f t="shared" si="4"/>
        <v/>
      </c>
      <c r="AM181" s="3" t="str">
        <f t="shared" si="5"/>
        <v/>
      </c>
    </row>
    <row r="182" spans="1:39" ht="18.95" customHeight="1" x14ac:dyDescent="0.25">
      <c r="A182" s="4" t="str">
        <f>IF(DRAFT!$B184="","",DRAFT!$B184)</f>
        <v/>
      </c>
      <c r="B182" s="3" t="str">
        <f>IF(COUNT($A182)=0,"",IF($A182&lt;&gt;DRAFT!$B184,"ERR",IF(DRAFT!I184="3E","3E",IF(COUNT(DRAFT!E184,DRAFT!I184)&gt;0,DRAFT!J184,""))))</f>
        <v/>
      </c>
      <c r="C182" s="3" t="str">
        <f>IF(COUNT($A182)=0,"",IF(B182="3E","3E",IF(B182="","I",LOOKUP(B182/D$2,{0,0.4,0.45,0.5,0.55,0.6,0.65,0.7,0.75,0.8,1},{"F","D","C","C+","B-","B","B+","A-","A","A+"}))))</f>
        <v/>
      </c>
      <c r="D182" s="2" t="str">
        <f>IF(COUNT($A182)=0,"",IF(B182="","--",IF(B182="3E","3E",LOOKUP(B182/D$2,{0,0.4,0.45,0.5,0.55,0.6,0.65,0.7,0.75,0.8,1},{0,2,2.25,2.5,2.75,3,3.25,3.5,3.75,4}))))</f>
        <v/>
      </c>
      <c r="E182" s="3" t="str">
        <f>IF(COUNT($A182)=0,"",IF($A182&lt;&gt;DRAFT!$B184,"ERR",IF(DRAFT!R184="3E","3E",IF(COUNT(DRAFT!N184,DRAFT!R184)&gt;0,DRAFT!S184,""))))</f>
        <v/>
      </c>
      <c r="F182" s="3" t="str">
        <f>IF(COUNT($A182)=0,"",IF(E182="3E","3E",IF(E182="","I",LOOKUP(E182/G$2,{0,0.4,0.45,0.5,0.55,0.6,0.65,0.7,0.75,0.8,1},{"F","D","C","C+","B-","B","B+","A-","A","A+"}))))</f>
        <v/>
      </c>
      <c r="G182" s="2" t="str">
        <f>IF(COUNT($A182)=0,"",IF(E182="","--",IF(E182="3E","3E",LOOKUP(E182/G$2,{0,0.4,0.45,0.5,0.55,0.6,0.65,0.7,0.75,0.8,1},{0,2,2.25,2.5,2.75,3,3.25,3.5,3.75,4}))))</f>
        <v/>
      </c>
      <c r="H182" s="3" t="str">
        <f>IF(COUNT($A182)=0,"",IF($A182&lt;&gt;DRAFT!$B184,"ERR",IF(DRAFT!AA184="3E","3E",IF(COUNT(DRAFT!W184,DRAFT!AA184)&gt;0,DRAFT!AB184,""))))</f>
        <v/>
      </c>
      <c r="I182" s="3" t="str">
        <f>IF(COUNT($A182)=0,"",IF(H182="3E","3E",IF(H182="","I",LOOKUP(H182/J$2,{0,0.4,0.45,0.5,0.55,0.6,0.65,0.7,0.75,0.8,1},{"F","D","C","C+","B-","B","B+","A-","A","A+"}))))</f>
        <v/>
      </c>
      <c r="J182" s="2" t="str">
        <f>IF(COUNT($A182)=0,"",IF(H182="","--",IF(H182="3E","3E",LOOKUP(H182/J$2,{0,0.4,0.45,0.5,0.55,0.6,0.65,0.7,0.75,0.8,1},{0,2,2.25,2.5,2.75,3,3.25,3.5,3.75,4}))))</f>
        <v/>
      </c>
      <c r="K182" s="3" t="str">
        <f>IF(COUNT($A182)=0,"",IF($A182&lt;&gt;DRAFT!$B184,"ERR",IF(DRAFT!AJ184="3E","3E",IF(COUNT(DRAFT!AF184,DRAFT!AJ184)&gt;0,DRAFT!AK184,""))))</f>
        <v/>
      </c>
      <c r="L182" s="3" t="str">
        <f>IF(COUNT($A182)=0,"",IF(K182="3E","3E",IF(K182="","I",LOOKUP(K182/M$2,{0,0.4,0.45,0.5,0.55,0.6,0.65,0.7,0.75,0.8,1},{"F","D","C","C+","B-","B","B+","A-","A","A+"}))))</f>
        <v/>
      </c>
      <c r="M182" s="2" t="str">
        <f>IF(COUNT($A182)=0,"",IF(K182="","--",IF(K182="3E","3E",LOOKUP(K182/M$2,{0,0.4,0.45,0.5,0.55,0.6,0.65,0.7,0.75,0.8,1},{0,2,2.25,2.5,2.75,3,3.25,3.5,3.75,4}))))</f>
        <v/>
      </c>
      <c r="N182" s="3" t="str">
        <f>IF(COUNT($A182)=0,"",IF($A182&lt;&gt;DRAFT!$B184,"ERR",IF(DRAFT!AS184="3E","3E",IF(COUNT(DRAFT!AO184,DRAFT!AS184)&gt;0,DRAFT!AT184,""))))</f>
        <v/>
      </c>
      <c r="O182" s="3" t="str">
        <f>IF(COUNT($A182)=0,"",IF(N182="3E","3E",IF(N182="","I",LOOKUP(N182/P$2,{0,0.4,0.45,0.5,0.55,0.6,0.65,0.7,0.75,0.8,1},{"F","D","C","C+","B-","B","B+","A-","A","A+"}))))</f>
        <v/>
      </c>
      <c r="P182" s="2" t="str">
        <f>IF(COUNT($A182)=0,"",IF(N182="","--",IF(N182="3E","3E",LOOKUP(N182/P$2,{0,0.4,0.45,0.5,0.55,0.6,0.65,0.7,0.75,0.8,1},{0,2,2.25,2.5,2.75,3,3.25,3.5,3.75,4}))))</f>
        <v/>
      </c>
      <c r="Q182" s="3" t="str">
        <f>IF(COUNT($A182)=0,"",IF($A182&lt;&gt;DRAFT!$B184,"ERR",IF(DRAFT!BB184="3E","3E",IF(COUNT(DRAFT!AX184,DRAFT!BB184)&gt;0,DRAFT!BC184,""))))</f>
        <v/>
      </c>
      <c r="R182" s="3" t="str">
        <f>IF(COUNT($A182)=0,"",IF(Q182="3E","3E",IF(Q182="","I",LOOKUP(Q182/S$2,{0,0.4,0.45,0.5,0.55,0.6,0.65,0.7,0.75,0.8,1},{"F","D","C","C+","B-","B","B+","A-","A","A+"}))))</f>
        <v/>
      </c>
      <c r="S182" s="2" t="str">
        <f>IF(COUNT($A182)=0,"",IF(Q182="","--",IF(Q182="3E","3E",LOOKUP(Q182/S$2,{0,0.4,0.45,0.5,0.55,0.6,0.65,0.7,0.75,0.8,1},{0,2,2.25,2.5,2.75,3,3.25,3.5,3.75,4}))))</f>
        <v/>
      </c>
      <c r="T182" s="3" t="str">
        <f>IF(COUNT($A182)=0,"",IF($A182&lt;&gt;DRAFT!$B184,"ERR",IF(DRAFT!BK184="3E","3E",IF(COUNT(DRAFT!BG184,DRAFT!BK184)&gt;0,DRAFT!BL184,""))))</f>
        <v/>
      </c>
      <c r="U182" s="3" t="str">
        <f>IF(COUNT($A182)=0,"",IF(T182="3E","3E",IF(T182="","I",LOOKUP(T182/V$2,{0,0.4,0.45,0.5,0.55,0.6,0.65,0.7,0.75,0.8,1},{"F","D","C","C+","B-","B","B+","A-","A","A+"}))))</f>
        <v/>
      </c>
      <c r="V182" s="2" t="str">
        <f>IF(COUNT($A182)=0,"",IF(T182="","--",IF(T182="3E","3E",LOOKUP(T182/V$2,{0,0.4,0.45,0.5,0.55,0.6,0.65,0.7,0.75,0.8,1},{0,2,2.25,2.5,2.75,3,3.25,3.5,3.75,4}))))</f>
        <v/>
      </c>
      <c r="W182" s="3" t="str">
        <f>IF(COUNT($A182)=0,"",IF($A182&lt;&gt;DRAFT!$B184,"ERR",IF(DRAFT!BT184="3E","3E",IF(COUNT(DRAFT!BP184,DRAFT!BT184)&gt;0,DRAFT!BU184,""))))</f>
        <v/>
      </c>
      <c r="X182" s="3" t="str">
        <f>IF(COUNT($A182)=0,"",IF(W182="3E","3E",IF(W182="","I",LOOKUP(W182/Y$2,{0,0.4,0.45,0.5,0.55,0.6,0.65,0.7,0.75,0.8,1},{"F","D","C","C+","B-","B","B+","A-","A","A+"}))))</f>
        <v/>
      </c>
      <c r="Y182" s="2" t="str">
        <f>IF(COUNT($A182)=0,"",IF(W182="","--",IF(W182="3E","3E",LOOKUP(W182/Y$2,{0,0.4,0.45,0.5,0.55,0.6,0.65,0.7,0.75,0.8,1},{0,2,2.25,2.5,2.75,3,3.25,3.5,3.75,4}))))</f>
        <v/>
      </c>
      <c r="Z182" s="3" t="str">
        <f>IF(COUNT($A182)=0,"",IF($A182&lt;&gt;DRAFT!$B184,"ERR",IF(DRAFT!CC184="3E","3E",IF(COUNT(DRAFT!BY184,DRAFT!CC184)&gt;0,DRAFT!CD184,""))))</f>
        <v/>
      </c>
      <c r="AA182" s="3" t="str">
        <f>IF(COUNT($A182)=0,"",IF(Z182="3E","3E",IF(Z182="","I",LOOKUP(Z182/AB$2,{0,0.4,0.45,0.5,0.55,0.6,0.65,0.7,0.75,0.8,1},{"F","D","C","C+","B-","B","B+","A-","A","A+"}))))</f>
        <v/>
      </c>
      <c r="AB182" s="2" t="str">
        <f>IF(COUNT($A182)=0,"",IF(Z182="","--",IF(Z182="3E","3E",LOOKUP(Z182/AB$2,{0,0.4,0.45,0.5,0.55,0.6,0.65,0.7,0.75,0.8,1},{0,2,2.25,2.5,2.75,3,3.25,3.5,3.75,4}))))</f>
        <v/>
      </c>
      <c r="AC182" s="3" t="str">
        <f>IF(COUNT($A182)=0,"",IF($A182&lt;&gt;DRAFT!$B184,"ERR",IF(DRAFT!CF184&gt;0,DRAFT!CF184,"")))</f>
        <v/>
      </c>
      <c r="AD182" s="3" t="str">
        <f>IF(COUNT($A182)=0,"",IF(AC182="3E","3E",IF(AC182="","I",LOOKUP(AC182/AE$2,{0,0.4,0.45,0.5,0.55,0.6,0.65,0.7,0.75,0.8,1},{"F","D","C","C+","B-","B","B+","A-","A","A+"}))))</f>
        <v/>
      </c>
      <c r="AE182" s="2" t="str">
        <f>IF(COUNT($A182)=0,"",IF(AC182="","--",IF(AC182="3E","3E",LOOKUP(AC182/AE$2,{0,0.4,0.45,0.5,0.55,0.6,0.65,0.7,0.75,0.8,1},{0,2,2.25,2.5,2.75,3,3.25,3.5,3.75,4}))))</f>
        <v/>
      </c>
      <c r="AF182" s="3" t="str">
        <f>IF($A182&lt;&gt;DRAFT!$B184,"ERR",IF(OR(COUNT($A182)=0,COUNT(DRAFT!CI184:CK184,DRAFT!CM184:CO184)=0),"",CEILING(SUM(DRAFT!CL184,DRAFT!CP184),1)))</f>
        <v/>
      </c>
      <c r="AG182" s="3" t="str">
        <f>IF(COUNT($A182)=0,"",IF(AF182="3E","3E",IF(AF182="","I",LOOKUP(AF182/AH$2,{0,0.4,0.45,0.5,0.55,0.6,0.65,0.7,0.75,0.8,1},{"F","D","C","C+","B-","B","B+","A-","A","A+"}))))</f>
        <v/>
      </c>
      <c r="AH182" s="2" t="str">
        <f>IF(COUNT($A182)=0,"",IF(AF182="","--",IF(AF182="3E","3E",LOOKUP(AF182/AH$2,{0,0.4,0.45,0.5,0.55,0.6,0.65,0.7,0.75,0.8,1},{0,2,2.25,2.5,2.75,3,3.25,3.5,3.75,4}))))</f>
        <v/>
      </c>
      <c r="AI182" s="11" t="str">
        <f>IF(OR(COUNT($A182)=0,COUNT(B182:AH182)=0),"",IF(COUNTIF(B182:AH182,"3E")&gt;0,"3E",IF(DRAFT!$A184="R",TRUNC(SUMPRODUCT(RGP,RCP)/TCP,3),TRUNC((SUMPRODUCT(--(IMDGP&gt;0)*IMDGP,IMCP)+CEILING(DRAFT!$CQ184*42,0.25))/TCP,3))))</f>
        <v/>
      </c>
      <c r="AJ182" s="3" t="str">
        <f>IF(OR(COUNT($A182)=0,COUNT(B182:AH182)=0),"",IF(COUNTIF(B182:AH182,"3E")&gt;0,"3E",IF(DRAFT!$A184="R",SUMPRODUCT(--(RGP&gt;=2),RCP),SUMPRODUCT(--(IMDGP&gt;0),--(IMGP=0),IMCP)+DRAFT!$CR184)))</f>
        <v/>
      </c>
      <c r="AK182" s="3" t="str">
        <f>IF(OR(COUNT($A182)=0,COUNT(B182:AH182)=0),"",IF(COUNTIF(B182:AJ182,"3E")&gt;0,"3E",IF(AND(DRAFT!$A184="IM",OR($AI182&gt;DRAFT!$CQ184,$AJ182&gt;DRAFT!$CR184)),"IMPROVED",IF(AND(DRAFT!$A184="IM",$AI182&lt;=DRAFT!$CQ184,$AJ182&lt;=DRAFT!$CR184),"NOT IMPROVED",IF(AND(AH182&gt;=2,AI182&gt;=2,AJ182&gt;=30),"PASS","FAIL")))))</f>
        <v/>
      </c>
      <c r="AL182" s="3" t="str">
        <f t="shared" si="4"/>
        <v/>
      </c>
      <c r="AM182" s="3" t="str">
        <f t="shared" si="5"/>
        <v/>
      </c>
    </row>
    <row r="183" spans="1:39" ht="18.95" customHeight="1" x14ac:dyDescent="0.25">
      <c r="A183" s="4" t="str">
        <f>IF(DRAFT!$B185="","",DRAFT!$B185)</f>
        <v/>
      </c>
      <c r="B183" s="3" t="str">
        <f>IF(COUNT($A183)=0,"",IF($A183&lt;&gt;DRAFT!$B185,"ERR",IF(DRAFT!I185="3E","3E",IF(COUNT(DRAFT!E185,DRAFT!I185)&gt;0,DRAFT!J185,""))))</f>
        <v/>
      </c>
      <c r="C183" s="3" t="str">
        <f>IF(COUNT($A183)=0,"",IF(B183="3E","3E",IF(B183="","I",LOOKUP(B183/D$2,{0,0.4,0.45,0.5,0.55,0.6,0.65,0.7,0.75,0.8,1},{"F","D","C","C+","B-","B","B+","A-","A","A+"}))))</f>
        <v/>
      </c>
      <c r="D183" s="2" t="str">
        <f>IF(COUNT($A183)=0,"",IF(B183="","--",IF(B183="3E","3E",LOOKUP(B183/D$2,{0,0.4,0.45,0.5,0.55,0.6,0.65,0.7,0.75,0.8,1},{0,2,2.25,2.5,2.75,3,3.25,3.5,3.75,4}))))</f>
        <v/>
      </c>
      <c r="E183" s="3" t="str">
        <f>IF(COUNT($A183)=0,"",IF($A183&lt;&gt;DRAFT!$B185,"ERR",IF(DRAFT!R185="3E","3E",IF(COUNT(DRAFT!N185,DRAFT!R185)&gt;0,DRAFT!S185,""))))</f>
        <v/>
      </c>
      <c r="F183" s="3" t="str">
        <f>IF(COUNT($A183)=0,"",IF(E183="3E","3E",IF(E183="","I",LOOKUP(E183/G$2,{0,0.4,0.45,0.5,0.55,0.6,0.65,0.7,0.75,0.8,1},{"F","D","C","C+","B-","B","B+","A-","A","A+"}))))</f>
        <v/>
      </c>
      <c r="G183" s="2" t="str">
        <f>IF(COUNT($A183)=0,"",IF(E183="","--",IF(E183="3E","3E",LOOKUP(E183/G$2,{0,0.4,0.45,0.5,0.55,0.6,0.65,0.7,0.75,0.8,1},{0,2,2.25,2.5,2.75,3,3.25,3.5,3.75,4}))))</f>
        <v/>
      </c>
      <c r="H183" s="3" t="str">
        <f>IF(COUNT($A183)=0,"",IF($A183&lt;&gt;DRAFT!$B185,"ERR",IF(DRAFT!AA185="3E","3E",IF(COUNT(DRAFT!W185,DRAFT!AA185)&gt;0,DRAFT!AB185,""))))</f>
        <v/>
      </c>
      <c r="I183" s="3" t="str">
        <f>IF(COUNT($A183)=0,"",IF(H183="3E","3E",IF(H183="","I",LOOKUP(H183/J$2,{0,0.4,0.45,0.5,0.55,0.6,0.65,0.7,0.75,0.8,1},{"F","D","C","C+","B-","B","B+","A-","A","A+"}))))</f>
        <v/>
      </c>
      <c r="J183" s="2" t="str">
        <f>IF(COUNT($A183)=0,"",IF(H183="","--",IF(H183="3E","3E",LOOKUP(H183/J$2,{0,0.4,0.45,0.5,0.55,0.6,0.65,0.7,0.75,0.8,1},{0,2,2.25,2.5,2.75,3,3.25,3.5,3.75,4}))))</f>
        <v/>
      </c>
      <c r="K183" s="3" t="str">
        <f>IF(COUNT($A183)=0,"",IF($A183&lt;&gt;DRAFT!$B185,"ERR",IF(DRAFT!AJ185="3E","3E",IF(COUNT(DRAFT!AF185,DRAFT!AJ185)&gt;0,DRAFT!AK185,""))))</f>
        <v/>
      </c>
      <c r="L183" s="3" t="str">
        <f>IF(COUNT($A183)=0,"",IF(K183="3E","3E",IF(K183="","I",LOOKUP(K183/M$2,{0,0.4,0.45,0.5,0.55,0.6,0.65,0.7,0.75,0.8,1},{"F","D","C","C+","B-","B","B+","A-","A","A+"}))))</f>
        <v/>
      </c>
      <c r="M183" s="2" t="str">
        <f>IF(COUNT($A183)=0,"",IF(K183="","--",IF(K183="3E","3E",LOOKUP(K183/M$2,{0,0.4,0.45,0.5,0.55,0.6,0.65,0.7,0.75,0.8,1},{0,2,2.25,2.5,2.75,3,3.25,3.5,3.75,4}))))</f>
        <v/>
      </c>
      <c r="N183" s="3" t="str">
        <f>IF(COUNT($A183)=0,"",IF($A183&lt;&gt;DRAFT!$B185,"ERR",IF(DRAFT!AS185="3E","3E",IF(COUNT(DRAFT!AO185,DRAFT!AS185)&gt;0,DRAFT!AT185,""))))</f>
        <v/>
      </c>
      <c r="O183" s="3" t="str">
        <f>IF(COUNT($A183)=0,"",IF(N183="3E","3E",IF(N183="","I",LOOKUP(N183/P$2,{0,0.4,0.45,0.5,0.55,0.6,0.65,0.7,0.75,0.8,1},{"F","D","C","C+","B-","B","B+","A-","A","A+"}))))</f>
        <v/>
      </c>
      <c r="P183" s="2" t="str">
        <f>IF(COUNT($A183)=0,"",IF(N183="","--",IF(N183="3E","3E",LOOKUP(N183/P$2,{0,0.4,0.45,0.5,0.55,0.6,0.65,0.7,0.75,0.8,1},{0,2,2.25,2.5,2.75,3,3.25,3.5,3.75,4}))))</f>
        <v/>
      </c>
      <c r="Q183" s="3" t="str">
        <f>IF(COUNT($A183)=0,"",IF($A183&lt;&gt;DRAFT!$B185,"ERR",IF(DRAFT!BB185="3E","3E",IF(COUNT(DRAFT!AX185,DRAFT!BB185)&gt;0,DRAFT!BC185,""))))</f>
        <v/>
      </c>
      <c r="R183" s="3" t="str">
        <f>IF(COUNT($A183)=0,"",IF(Q183="3E","3E",IF(Q183="","I",LOOKUP(Q183/S$2,{0,0.4,0.45,0.5,0.55,0.6,0.65,0.7,0.75,0.8,1},{"F","D","C","C+","B-","B","B+","A-","A","A+"}))))</f>
        <v/>
      </c>
      <c r="S183" s="2" t="str">
        <f>IF(COUNT($A183)=0,"",IF(Q183="","--",IF(Q183="3E","3E",LOOKUP(Q183/S$2,{0,0.4,0.45,0.5,0.55,0.6,0.65,0.7,0.75,0.8,1},{0,2,2.25,2.5,2.75,3,3.25,3.5,3.75,4}))))</f>
        <v/>
      </c>
      <c r="T183" s="3" t="str">
        <f>IF(COUNT($A183)=0,"",IF($A183&lt;&gt;DRAFT!$B185,"ERR",IF(DRAFT!BK185="3E","3E",IF(COUNT(DRAFT!BG185,DRAFT!BK185)&gt;0,DRAFT!BL185,""))))</f>
        <v/>
      </c>
      <c r="U183" s="3" t="str">
        <f>IF(COUNT($A183)=0,"",IF(T183="3E","3E",IF(T183="","I",LOOKUP(T183/V$2,{0,0.4,0.45,0.5,0.55,0.6,0.65,0.7,0.75,0.8,1},{"F","D","C","C+","B-","B","B+","A-","A","A+"}))))</f>
        <v/>
      </c>
      <c r="V183" s="2" t="str">
        <f>IF(COUNT($A183)=0,"",IF(T183="","--",IF(T183="3E","3E",LOOKUP(T183/V$2,{0,0.4,0.45,0.5,0.55,0.6,0.65,0.7,0.75,0.8,1},{0,2,2.25,2.5,2.75,3,3.25,3.5,3.75,4}))))</f>
        <v/>
      </c>
      <c r="W183" s="3" t="str">
        <f>IF(COUNT($A183)=0,"",IF($A183&lt;&gt;DRAFT!$B185,"ERR",IF(DRAFT!BT185="3E","3E",IF(COUNT(DRAFT!BP185,DRAFT!BT185)&gt;0,DRAFT!BU185,""))))</f>
        <v/>
      </c>
      <c r="X183" s="3" t="str">
        <f>IF(COUNT($A183)=0,"",IF(W183="3E","3E",IF(W183="","I",LOOKUP(W183/Y$2,{0,0.4,0.45,0.5,0.55,0.6,0.65,0.7,0.75,0.8,1},{"F","D","C","C+","B-","B","B+","A-","A","A+"}))))</f>
        <v/>
      </c>
      <c r="Y183" s="2" t="str">
        <f>IF(COUNT($A183)=0,"",IF(W183="","--",IF(W183="3E","3E",LOOKUP(W183/Y$2,{0,0.4,0.45,0.5,0.55,0.6,0.65,0.7,0.75,0.8,1},{0,2,2.25,2.5,2.75,3,3.25,3.5,3.75,4}))))</f>
        <v/>
      </c>
      <c r="Z183" s="3" t="str">
        <f>IF(COUNT($A183)=0,"",IF($A183&lt;&gt;DRAFT!$B185,"ERR",IF(DRAFT!CC185="3E","3E",IF(COUNT(DRAFT!BY185,DRAFT!CC185)&gt;0,DRAFT!CD185,""))))</f>
        <v/>
      </c>
      <c r="AA183" s="3" t="str">
        <f>IF(COUNT($A183)=0,"",IF(Z183="3E","3E",IF(Z183="","I",LOOKUP(Z183/AB$2,{0,0.4,0.45,0.5,0.55,0.6,0.65,0.7,0.75,0.8,1},{"F","D","C","C+","B-","B","B+","A-","A","A+"}))))</f>
        <v/>
      </c>
      <c r="AB183" s="2" t="str">
        <f>IF(COUNT($A183)=0,"",IF(Z183="","--",IF(Z183="3E","3E",LOOKUP(Z183/AB$2,{0,0.4,0.45,0.5,0.55,0.6,0.65,0.7,0.75,0.8,1},{0,2,2.25,2.5,2.75,3,3.25,3.5,3.75,4}))))</f>
        <v/>
      </c>
      <c r="AC183" s="3" t="str">
        <f>IF(COUNT($A183)=0,"",IF($A183&lt;&gt;DRAFT!$B185,"ERR",IF(DRAFT!CF185&gt;0,DRAFT!CF185,"")))</f>
        <v/>
      </c>
      <c r="AD183" s="3" t="str">
        <f>IF(COUNT($A183)=0,"",IF(AC183="3E","3E",IF(AC183="","I",LOOKUP(AC183/AE$2,{0,0.4,0.45,0.5,0.55,0.6,0.65,0.7,0.75,0.8,1},{"F","D","C","C+","B-","B","B+","A-","A","A+"}))))</f>
        <v/>
      </c>
      <c r="AE183" s="2" t="str">
        <f>IF(COUNT($A183)=0,"",IF(AC183="","--",IF(AC183="3E","3E",LOOKUP(AC183/AE$2,{0,0.4,0.45,0.5,0.55,0.6,0.65,0.7,0.75,0.8,1},{0,2,2.25,2.5,2.75,3,3.25,3.5,3.75,4}))))</f>
        <v/>
      </c>
      <c r="AF183" s="3" t="str">
        <f>IF($A183&lt;&gt;DRAFT!$B185,"ERR",IF(OR(COUNT($A183)=0,COUNT(DRAFT!CI185:CK185,DRAFT!CM185:CO185)=0),"",CEILING(SUM(DRAFT!CL185,DRAFT!CP185),1)))</f>
        <v/>
      </c>
      <c r="AG183" s="3" t="str">
        <f>IF(COUNT($A183)=0,"",IF(AF183="3E","3E",IF(AF183="","I",LOOKUP(AF183/AH$2,{0,0.4,0.45,0.5,0.55,0.6,0.65,0.7,0.75,0.8,1},{"F","D","C","C+","B-","B","B+","A-","A","A+"}))))</f>
        <v/>
      </c>
      <c r="AH183" s="2" t="str">
        <f>IF(COUNT($A183)=0,"",IF(AF183="","--",IF(AF183="3E","3E",LOOKUP(AF183/AH$2,{0,0.4,0.45,0.5,0.55,0.6,0.65,0.7,0.75,0.8,1},{0,2,2.25,2.5,2.75,3,3.25,3.5,3.75,4}))))</f>
        <v/>
      </c>
      <c r="AI183" s="11" t="str">
        <f>IF(OR(COUNT($A183)=0,COUNT(B183:AH183)=0),"",IF(COUNTIF(B183:AH183,"3E")&gt;0,"3E",IF(DRAFT!$A185="R",TRUNC(SUMPRODUCT(RGP,RCP)/TCP,3),TRUNC((SUMPRODUCT(--(IMDGP&gt;0)*IMDGP,IMCP)+CEILING(DRAFT!$CQ185*42,0.25))/TCP,3))))</f>
        <v/>
      </c>
      <c r="AJ183" s="3" t="str">
        <f>IF(OR(COUNT($A183)=0,COUNT(B183:AH183)=0),"",IF(COUNTIF(B183:AH183,"3E")&gt;0,"3E",IF(DRAFT!$A185="R",SUMPRODUCT(--(RGP&gt;=2),RCP),SUMPRODUCT(--(IMDGP&gt;0),--(IMGP=0),IMCP)+DRAFT!$CR185)))</f>
        <v/>
      </c>
      <c r="AK183" s="3" t="str">
        <f>IF(OR(COUNT($A183)=0,COUNT(B183:AH183)=0),"",IF(COUNTIF(B183:AJ183,"3E")&gt;0,"3E",IF(AND(DRAFT!$A185="IM",OR($AI183&gt;DRAFT!$CQ185,$AJ183&gt;DRAFT!$CR185)),"IMPROVED",IF(AND(DRAFT!$A185="IM",$AI183&lt;=DRAFT!$CQ185,$AJ183&lt;=DRAFT!$CR185),"NOT IMPROVED",IF(AND(AH183&gt;=2,AI183&gt;=2,AJ183&gt;=30),"PASS","FAIL")))))</f>
        <v/>
      </c>
      <c r="AL183" s="3" t="str">
        <f t="shared" si="4"/>
        <v/>
      </c>
      <c r="AM183" s="3" t="str">
        <f t="shared" si="5"/>
        <v/>
      </c>
    </row>
    <row r="184" spans="1:39" ht="18.95" customHeight="1" x14ac:dyDescent="0.25">
      <c r="A184" s="4" t="str">
        <f>IF(DRAFT!$B186="","",DRAFT!$B186)</f>
        <v/>
      </c>
      <c r="B184" s="3" t="str">
        <f>IF(COUNT($A184)=0,"",IF($A184&lt;&gt;DRAFT!$B186,"ERR",IF(DRAFT!I186="3E","3E",IF(COUNT(DRAFT!E186,DRAFT!I186)&gt;0,DRAFT!J186,""))))</f>
        <v/>
      </c>
      <c r="C184" s="3" t="str">
        <f>IF(COUNT($A184)=0,"",IF(B184="3E","3E",IF(B184="","I",LOOKUP(B184/D$2,{0,0.4,0.45,0.5,0.55,0.6,0.65,0.7,0.75,0.8,1},{"F","D","C","C+","B-","B","B+","A-","A","A+"}))))</f>
        <v/>
      </c>
      <c r="D184" s="2" t="str">
        <f>IF(COUNT($A184)=0,"",IF(B184="","--",IF(B184="3E","3E",LOOKUP(B184/D$2,{0,0.4,0.45,0.5,0.55,0.6,0.65,0.7,0.75,0.8,1},{0,2,2.25,2.5,2.75,3,3.25,3.5,3.75,4}))))</f>
        <v/>
      </c>
      <c r="E184" s="3" t="str">
        <f>IF(COUNT($A184)=0,"",IF($A184&lt;&gt;DRAFT!$B186,"ERR",IF(DRAFT!R186="3E","3E",IF(COUNT(DRAFT!N186,DRAFT!R186)&gt;0,DRAFT!S186,""))))</f>
        <v/>
      </c>
      <c r="F184" s="3" t="str">
        <f>IF(COUNT($A184)=0,"",IF(E184="3E","3E",IF(E184="","I",LOOKUP(E184/G$2,{0,0.4,0.45,0.5,0.55,0.6,0.65,0.7,0.75,0.8,1},{"F","D","C","C+","B-","B","B+","A-","A","A+"}))))</f>
        <v/>
      </c>
      <c r="G184" s="2" t="str">
        <f>IF(COUNT($A184)=0,"",IF(E184="","--",IF(E184="3E","3E",LOOKUP(E184/G$2,{0,0.4,0.45,0.5,0.55,0.6,0.65,0.7,0.75,0.8,1},{0,2,2.25,2.5,2.75,3,3.25,3.5,3.75,4}))))</f>
        <v/>
      </c>
      <c r="H184" s="3" t="str">
        <f>IF(COUNT($A184)=0,"",IF($A184&lt;&gt;DRAFT!$B186,"ERR",IF(DRAFT!AA186="3E","3E",IF(COUNT(DRAFT!W186,DRAFT!AA186)&gt;0,DRAFT!AB186,""))))</f>
        <v/>
      </c>
      <c r="I184" s="3" t="str">
        <f>IF(COUNT($A184)=0,"",IF(H184="3E","3E",IF(H184="","I",LOOKUP(H184/J$2,{0,0.4,0.45,0.5,0.55,0.6,0.65,0.7,0.75,0.8,1},{"F","D","C","C+","B-","B","B+","A-","A","A+"}))))</f>
        <v/>
      </c>
      <c r="J184" s="2" t="str">
        <f>IF(COUNT($A184)=0,"",IF(H184="","--",IF(H184="3E","3E",LOOKUP(H184/J$2,{0,0.4,0.45,0.5,0.55,0.6,0.65,0.7,0.75,0.8,1},{0,2,2.25,2.5,2.75,3,3.25,3.5,3.75,4}))))</f>
        <v/>
      </c>
      <c r="K184" s="3" t="str">
        <f>IF(COUNT($A184)=0,"",IF($A184&lt;&gt;DRAFT!$B186,"ERR",IF(DRAFT!AJ186="3E","3E",IF(COUNT(DRAFT!AF186,DRAFT!AJ186)&gt;0,DRAFT!AK186,""))))</f>
        <v/>
      </c>
      <c r="L184" s="3" t="str">
        <f>IF(COUNT($A184)=0,"",IF(K184="3E","3E",IF(K184="","I",LOOKUP(K184/M$2,{0,0.4,0.45,0.5,0.55,0.6,0.65,0.7,0.75,0.8,1},{"F","D","C","C+","B-","B","B+","A-","A","A+"}))))</f>
        <v/>
      </c>
      <c r="M184" s="2" t="str">
        <f>IF(COUNT($A184)=0,"",IF(K184="","--",IF(K184="3E","3E",LOOKUP(K184/M$2,{0,0.4,0.45,0.5,0.55,0.6,0.65,0.7,0.75,0.8,1},{0,2,2.25,2.5,2.75,3,3.25,3.5,3.75,4}))))</f>
        <v/>
      </c>
      <c r="N184" s="3" t="str">
        <f>IF(COUNT($A184)=0,"",IF($A184&lt;&gt;DRAFT!$B186,"ERR",IF(DRAFT!AS186="3E","3E",IF(COUNT(DRAFT!AO186,DRAFT!AS186)&gt;0,DRAFT!AT186,""))))</f>
        <v/>
      </c>
      <c r="O184" s="3" t="str">
        <f>IF(COUNT($A184)=0,"",IF(N184="3E","3E",IF(N184="","I",LOOKUP(N184/P$2,{0,0.4,0.45,0.5,0.55,0.6,0.65,0.7,0.75,0.8,1},{"F","D","C","C+","B-","B","B+","A-","A","A+"}))))</f>
        <v/>
      </c>
      <c r="P184" s="2" t="str">
        <f>IF(COUNT($A184)=0,"",IF(N184="","--",IF(N184="3E","3E",LOOKUP(N184/P$2,{0,0.4,0.45,0.5,0.55,0.6,0.65,0.7,0.75,0.8,1},{0,2,2.25,2.5,2.75,3,3.25,3.5,3.75,4}))))</f>
        <v/>
      </c>
      <c r="Q184" s="3" t="str">
        <f>IF(COUNT($A184)=0,"",IF($A184&lt;&gt;DRAFT!$B186,"ERR",IF(DRAFT!BB186="3E","3E",IF(COUNT(DRAFT!AX186,DRAFT!BB186)&gt;0,DRAFT!BC186,""))))</f>
        <v/>
      </c>
      <c r="R184" s="3" t="str">
        <f>IF(COUNT($A184)=0,"",IF(Q184="3E","3E",IF(Q184="","I",LOOKUP(Q184/S$2,{0,0.4,0.45,0.5,0.55,0.6,0.65,0.7,0.75,0.8,1},{"F","D","C","C+","B-","B","B+","A-","A","A+"}))))</f>
        <v/>
      </c>
      <c r="S184" s="2" t="str">
        <f>IF(COUNT($A184)=0,"",IF(Q184="","--",IF(Q184="3E","3E",LOOKUP(Q184/S$2,{0,0.4,0.45,0.5,0.55,0.6,0.65,0.7,0.75,0.8,1},{0,2,2.25,2.5,2.75,3,3.25,3.5,3.75,4}))))</f>
        <v/>
      </c>
      <c r="T184" s="3" t="str">
        <f>IF(COUNT($A184)=0,"",IF($A184&lt;&gt;DRAFT!$B186,"ERR",IF(DRAFT!BK186="3E","3E",IF(COUNT(DRAFT!BG186,DRAFT!BK186)&gt;0,DRAFT!BL186,""))))</f>
        <v/>
      </c>
      <c r="U184" s="3" t="str">
        <f>IF(COUNT($A184)=0,"",IF(T184="3E","3E",IF(T184="","I",LOOKUP(T184/V$2,{0,0.4,0.45,0.5,0.55,0.6,0.65,0.7,0.75,0.8,1},{"F","D","C","C+","B-","B","B+","A-","A","A+"}))))</f>
        <v/>
      </c>
      <c r="V184" s="2" t="str">
        <f>IF(COUNT($A184)=0,"",IF(T184="","--",IF(T184="3E","3E",LOOKUP(T184/V$2,{0,0.4,0.45,0.5,0.55,0.6,0.65,0.7,0.75,0.8,1},{0,2,2.25,2.5,2.75,3,3.25,3.5,3.75,4}))))</f>
        <v/>
      </c>
      <c r="W184" s="3" t="str">
        <f>IF(COUNT($A184)=0,"",IF($A184&lt;&gt;DRAFT!$B186,"ERR",IF(DRAFT!BT186="3E","3E",IF(COUNT(DRAFT!BP186,DRAFT!BT186)&gt;0,DRAFT!BU186,""))))</f>
        <v/>
      </c>
      <c r="X184" s="3" t="str">
        <f>IF(COUNT($A184)=0,"",IF(W184="3E","3E",IF(W184="","I",LOOKUP(W184/Y$2,{0,0.4,0.45,0.5,0.55,0.6,0.65,0.7,0.75,0.8,1},{"F","D","C","C+","B-","B","B+","A-","A","A+"}))))</f>
        <v/>
      </c>
      <c r="Y184" s="2" t="str">
        <f>IF(COUNT($A184)=0,"",IF(W184="","--",IF(W184="3E","3E",LOOKUP(W184/Y$2,{0,0.4,0.45,0.5,0.55,0.6,0.65,0.7,0.75,0.8,1},{0,2,2.25,2.5,2.75,3,3.25,3.5,3.75,4}))))</f>
        <v/>
      </c>
      <c r="Z184" s="3" t="str">
        <f>IF(COUNT($A184)=0,"",IF($A184&lt;&gt;DRAFT!$B186,"ERR",IF(DRAFT!CC186="3E","3E",IF(COUNT(DRAFT!BY186,DRAFT!CC186)&gt;0,DRAFT!CD186,""))))</f>
        <v/>
      </c>
      <c r="AA184" s="3" t="str">
        <f>IF(COUNT($A184)=0,"",IF(Z184="3E","3E",IF(Z184="","I",LOOKUP(Z184/AB$2,{0,0.4,0.45,0.5,0.55,0.6,0.65,0.7,0.75,0.8,1},{"F","D","C","C+","B-","B","B+","A-","A","A+"}))))</f>
        <v/>
      </c>
      <c r="AB184" s="2" t="str">
        <f>IF(COUNT($A184)=0,"",IF(Z184="","--",IF(Z184="3E","3E",LOOKUP(Z184/AB$2,{0,0.4,0.45,0.5,0.55,0.6,0.65,0.7,0.75,0.8,1},{0,2,2.25,2.5,2.75,3,3.25,3.5,3.75,4}))))</f>
        <v/>
      </c>
      <c r="AC184" s="3" t="str">
        <f>IF(COUNT($A184)=0,"",IF($A184&lt;&gt;DRAFT!$B186,"ERR",IF(DRAFT!CF186&gt;0,DRAFT!CF186,"")))</f>
        <v/>
      </c>
      <c r="AD184" s="3" t="str">
        <f>IF(COUNT($A184)=0,"",IF(AC184="3E","3E",IF(AC184="","I",LOOKUP(AC184/AE$2,{0,0.4,0.45,0.5,0.55,0.6,0.65,0.7,0.75,0.8,1},{"F","D","C","C+","B-","B","B+","A-","A","A+"}))))</f>
        <v/>
      </c>
      <c r="AE184" s="2" t="str">
        <f>IF(COUNT($A184)=0,"",IF(AC184="","--",IF(AC184="3E","3E",LOOKUP(AC184/AE$2,{0,0.4,0.45,0.5,0.55,0.6,0.65,0.7,0.75,0.8,1},{0,2,2.25,2.5,2.75,3,3.25,3.5,3.75,4}))))</f>
        <v/>
      </c>
      <c r="AF184" s="3" t="str">
        <f>IF($A184&lt;&gt;DRAFT!$B186,"ERR",IF(OR(COUNT($A184)=0,COUNT(DRAFT!CI186:CK186,DRAFT!CM186:CO186)=0),"",CEILING(SUM(DRAFT!CL186,DRAFT!CP186),1)))</f>
        <v/>
      </c>
      <c r="AG184" s="3" t="str">
        <f>IF(COUNT($A184)=0,"",IF(AF184="3E","3E",IF(AF184="","I",LOOKUP(AF184/AH$2,{0,0.4,0.45,0.5,0.55,0.6,0.65,0.7,0.75,0.8,1},{"F","D","C","C+","B-","B","B+","A-","A","A+"}))))</f>
        <v/>
      </c>
      <c r="AH184" s="2" t="str">
        <f>IF(COUNT($A184)=0,"",IF(AF184="","--",IF(AF184="3E","3E",LOOKUP(AF184/AH$2,{0,0.4,0.45,0.5,0.55,0.6,0.65,0.7,0.75,0.8,1},{0,2,2.25,2.5,2.75,3,3.25,3.5,3.75,4}))))</f>
        <v/>
      </c>
      <c r="AI184" s="11" t="str">
        <f>IF(OR(COUNT($A184)=0,COUNT(B184:AH184)=0),"",IF(COUNTIF(B184:AH184,"3E")&gt;0,"3E",IF(DRAFT!$A186="R",TRUNC(SUMPRODUCT(RGP,RCP)/TCP,3),TRUNC((SUMPRODUCT(--(IMDGP&gt;0)*IMDGP,IMCP)+CEILING(DRAFT!$CQ186*42,0.25))/TCP,3))))</f>
        <v/>
      </c>
      <c r="AJ184" s="3" t="str">
        <f>IF(OR(COUNT($A184)=0,COUNT(B184:AH184)=0),"",IF(COUNTIF(B184:AH184,"3E")&gt;0,"3E",IF(DRAFT!$A186="R",SUMPRODUCT(--(RGP&gt;=2),RCP),SUMPRODUCT(--(IMDGP&gt;0),--(IMGP=0),IMCP)+DRAFT!$CR186)))</f>
        <v/>
      </c>
      <c r="AK184" s="3" t="str">
        <f>IF(OR(COUNT($A184)=0,COUNT(B184:AH184)=0),"",IF(COUNTIF(B184:AJ184,"3E")&gt;0,"3E",IF(AND(DRAFT!$A186="IM",OR($AI184&gt;DRAFT!$CQ186,$AJ184&gt;DRAFT!$CR186)),"IMPROVED",IF(AND(DRAFT!$A186="IM",$AI184&lt;=DRAFT!$CQ186,$AJ184&lt;=DRAFT!$CR186),"NOT IMPROVED",IF(AND(AH184&gt;=2,AI184&gt;=2,AJ184&gt;=30),"PASS","FAIL")))))</f>
        <v/>
      </c>
      <c r="AL184" s="3" t="str">
        <f t="shared" si="4"/>
        <v/>
      </c>
      <c r="AM184" s="3" t="str">
        <f t="shared" si="5"/>
        <v/>
      </c>
    </row>
    <row r="185" spans="1:39" ht="18.95" customHeight="1" x14ac:dyDescent="0.25">
      <c r="A185" s="4" t="str">
        <f>IF(DRAFT!$B187="","",DRAFT!$B187)</f>
        <v/>
      </c>
      <c r="B185" s="3" t="str">
        <f>IF(COUNT($A185)=0,"",IF($A185&lt;&gt;DRAFT!$B187,"ERR",IF(DRAFT!I187="3E","3E",IF(COUNT(DRAFT!E187,DRAFT!I187)&gt;0,DRAFT!J187,""))))</f>
        <v/>
      </c>
      <c r="C185" s="3" t="str">
        <f>IF(COUNT($A185)=0,"",IF(B185="3E","3E",IF(B185="","I",LOOKUP(B185/D$2,{0,0.4,0.45,0.5,0.55,0.6,0.65,0.7,0.75,0.8,1},{"F","D","C","C+","B-","B","B+","A-","A","A+"}))))</f>
        <v/>
      </c>
      <c r="D185" s="2" t="str">
        <f>IF(COUNT($A185)=0,"",IF(B185="","--",IF(B185="3E","3E",LOOKUP(B185/D$2,{0,0.4,0.45,0.5,0.55,0.6,0.65,0.7,0.75,0.8,1},{0,2,2.25,2.5,2.75,3,3.25,3.5,3.75,4}))))</f>
        <v/>
      </c>
      <c r="E185" s="3" t="str">
        <f>IF(COUNT($A185)=0,"",IF($A185&lt;&gt;DRAFT!$B187,"ERR",IF(DRAFT!R187="3E","3E",IF(COUNT(DRAFT!N187,DRAFT!R187)&gt;0,DRAFT!S187,""))))</f>
        <v/>
      </c>
      <c r="F185" s="3" t="str">
        <f>IF(COUNT($A185)=0,"",IF(E185="3E","3E",IF(E185="","I",LOOKUP(E185/G$2,{0,0.4,0.45,0.5,0.55,0.6,0.65,0.7,0.75,0.8,1},{"F","D","C","C+","B-","B","B+","A-","A","A+"}))))</f>
        <v/>
      </c>
      <c r="G185" s="2" t="str">
        <f>IF(COUNT($A185)=0,"",IF(E185="","--",IF(E185="3E","3E",LOOKUP(E185/G$2,{0,0.4,0.45,0.5,0.55,0.6,0.65,0.7,0.75,0.8,1},{0,2,2.25,2.5,2.75,3,3.25,3.5,3.75,4}))))</f>
        <v/>
      </c>
      <c r="H185" s="3" t="str">
        <f>IF(COUNT($A185)=0,"",IF($A185&lt;&gt;DRAFT!$B187,"ERR",IF(DRAFT!AA187="3E","3E",IF(COUNT(DRAFT!W187,DRAFT!AA187)&gt;0,DRAFT!AB187,""))))</f>
        <v/>
      </c>
      <c r="I185" s="3" t="str">
        <f>IF(COUNT($A185)=0,"",IF(H185="3E","3E",IF(H185="","I",LOOKUP(H185/J$2,{0,0.4,0.45,0.5,0.55,0.6,0.65,0.7,0.75,0.8,1},{"F","D","C","C+","B-","B","B+","A-","A","A+"}))))</f>
        <v/>
      </c>
      <c r="J185" s="2" t="str">
        <f>IF(COUNT($A185)=0,"",IF(H185="","--",IF(H185="3E","3E",LOOKUP(H185/J$2,{0,0.4,0.45,0.5,0.55,0.6,0.65,0.7,0.75,0.8,1},{0,2,2.25,2.5,2.75,3,3.25,3.5,3.75,4}))))</f>
        <v/>
      </c>
      <c r="K185" s="3" t="str">
        <f>IF(COUNT($A185)=0,"",IF($A185&lt;&gt;DRAFT!$B187,"ERR",IF(DRAFT!AJ187="3E","3E",IF(COUNT(DRAFT!AF187,DRAFT!AJ187)&gt;0,DRAFT!AK187,""))))</f>
        <v/>
      </c>
      <c r="L185" s="3" t="str">
        <f>IF(COUNT($A185)=0,"",IF(K185="3E","3E",IF(K185="","I",LOOKUP(K185/M$2,{0,0.4,0.45,0.5,0.55,0.6,0.65,0.7,0.75,0.8,1},{"F","D","C","C+","B-","B","B+","A-","A","A+"}))))</f>
        <v/>
      </c>
      <c r="M185" s="2" t="str">
        <f>IF(COUNT($A185)=0,"",IF(K185="","--",IF(K185="3E","3E",LOOKUP(K185/M$2,{0,0.4,0.45,0.5,0.55,0.6,0.65,0.7,0.75,0.8,1},{0,2,2.25,2.5,2.75,3,3.25,3.5,3.75,4}))))</f>
        <v/>
      </c>
      <c r="N185" s="3" t="str">
        <f>IF(COUNT($A185)=0,"",IF($A185&lt;&gt;DRAFT!$B187,"ERR",IF(DRAFT!AS187="3E","3E",IF(COUNT(DRAFT!AO187,DRAFT!AS187)&gt;0,DRAFT!AT187,""))))</f>
        <v/>
      </c>
      <c r="O185" s="3" t="str">
        <f>IF(COUNT($A185)=0,"",IF(N185="3E","3E",IF(N185="","I",LOOKUP(N185/P$2,{0,0.4,0.45,0.5,0.55,0.6,0.65,0.7,0.75,0.8,1},{"F","D","C","C+","B-","B","B+","A-","A","A+"}))))</f>
        <v/>
      </c>
      <c r="P185" s="2" t="str">
        <f>IF(COUNT($A185)=0,"",IF(N185="","--",IF(N185="3E","3E",LOOKUP(N185/P$2,{0,0.4,0.45,0.5,0.55,0.6,0.65,0.7,0.75,0.8,1},{0,2,2.25,2.5,2.75,3,3.25,3.5,3.75,4}))))</f>
        <v/>
      </c>
      <c r="Q185" s="3" t="str">
        <f>IF(COUNT($A185)=0,"",IF($A185&lt;&gt;DRAFT!$B187,"ERR",IF(DRAFT!BB187="3E","3E",IF(COUNT(DRAFT!AX187,DRAFT!BB187)&gt;0,DRAFT!BC187,""))))</f>
        <v/>
      </c>
      <c r="R185" s="3" t="str">
        <f>IF(COUNT($A185)=0,"",IF(Q185="3E","3E",IF(Q185="","I",LOOKUP(Q185/S$2,{0,0.4,0.45,0.5,0.55,0.6,0.65,0.7,0.75,0.8,1},{"F","D","C","C+","B-","B","B+","A-","A","A+"}))))</f>
        <v/>
      </c>
      <c r="S185" s="2" t="str">
        <f>IF(COUNT($A185)=0,"",IF(Q185="","--",IF(Q185="3E","3E",LOOKUP(Q185/S$2,{0,0.4,0.45,0.5,0.55,0.6,0.65,0.7,0.75,0.8,1},{0,2,2.25,2.5,2.75,3,3.25,3.5,3.75,4}))))</f>
        <v/>
      </c>
      <c r="T185" s="3" t="str">
        <f>IF(COUNT($A185)=0,"",IF($A185&lt;&gt;DRAFT!$B187,"ERR",IF(DRAFT!BK187="3E","3E",IF(COUNT(DRAFT!BG187,DRAFT!BK187)&gt;0,DRAFT!BL187,""))))</f>
        <v/>
      </c>
      <c r="U185" s="3" t="str">
        <f>IF(COUNT($A185)=0,"",IF(T185="3E","3E",IF(T185="","I",LOOKUP(T185/V$2,{0,0.4,0.45,0.5,0.55,0.6,0.65,0.7,0.75,0.8,1},{"F","D","C","C+","B-","B","B+","A-","A","A+"}))))</f>
        <v/>
      </c>
      <c r="V185" s="2" t="str">
        <f>IF(COUNT($A185)=0,"",IF(T185="","--",IF(T185="3E","3E",LOOKUP(T185/V$2,{0,0.4,0.45,0.5,0.55,0.6,0.65,0.7,0.75,0.8,1},{0,2,2.25,2.5,2.75,3,3.25,3.5,3.75,4}))))</f>
        <v/>
      </c>
      <c r="W185" s="3" t="str">
        <f>IF(COUNT($A185)=0,"",IF($A185&lt;&gt;DRAFT!$B187,"ERR",IF(DRAFT!BT187="3E","3E",IF(COUNT(DRAFT!BP187,DRAFT!BT187)&gt;0,DRAFT!BU187,""))))</f>
        <v/>
      </c>
      <c r="X185" s="3" t="str">
        <f>IF(COUNT($A185)=0,"",IF(W185="3E","3E",IF(W185="","I",LOOKUP(W185/Y$2,{0,0.4,0.45,0.5,0.55,0.6,0.65,0.7,0.75,0.8,1},{"F","D","C","C+","B-","B","B+","A-","A","A+"}))))</f>
        <v/>
      </c>
      <c r="Y185" s="2" t="str">
        <f>IF(COUNT($A185)=0,"",IF(W185="","--",IF(W185="3E","3E",LOOKUP(W185/Y$2,{0,0.4,0.45,0.5,0.55,0.6,0.65,0.7,0.75,0.8,1},{0,2,2.25,2.5,2.75,3,3.25,3.5,3.75,4}))))</f>
        <v/>
      </c>
      <c r="Z185" s="3" t="str">
        <f>IF(COUNT($A185)=0,"",IF($A185&lt;&gt;DRAFT!$B187,"ERR",IF(DRAFT!CC187="3E","3E",IF(COUNT(DRAFT!BY187,DRAFT!CC187)&gt;0,DRAFT!CD187,""))))</f>
        <v/>
      </c>
      <c r="AA185" s="3" t="str">
        <f>IF(COUNT($A185)=0,"",IF(Z185="3E","3E",IF(Z185="","I",LOOKUP(Z185/AB$2,{0,0.4,0.45,0.5,0.55,0.6,0.65,0.7,0.75,0.8,1},{"F","D","C","C+","B-","B","B+","A-","A","A+"}))))</f>
        <v/>
      </c>
      <c r="AB185" s="2" t="str">
        <f>IF(COUNT($A185)=0,"",IF(Z185="","--",IF(Z185="3E","3E",LOOKUP(Z185/AB$2,{0,0.4,0.45,0.5,0.55,0.6,0.65,0.7,0.75,0.8,1},{0,2,2.25,2.5,2.75,3,3.25,3.5,3.75,4}))))</f>
        <v/>
      </c>
      <c r="AC185" s="3" t="str">
        <f>IF(COUNT($A185)=0,"",IF($A185&lt;&gt;DRAFT!$B187,"ERR",IF(DRAFT!CF187&gt;0,DRAFT!CF187,"")))</f>
        <v/>
      </c>
      <c r="AD185" s="3" t="str">
        <f>IF(COUNT($A185)=0,"",IF(AC185="3E","3E",IF(AC185="","I",LOOKUP(AC185/AE$2,{0,0.4,0.45,0.5,0.55,0.6,0.65,0.7,0.75,0.8,1},{"F","D","C","C+","B-","B","B+","A-","A","A+"}))))</f>
        <v/>
      </c>
      <c r="AE185" s="2" t="str">
        <f>IF(COUNT($A185)=0,"",IF(AC185="","--",IF(AC185="3E","3E",LOOKUP(AC185/AE$2,{0,0.4,0.45,0.5,0.55,0.6,0.65,0.7,0.75,0.8,1},{0,2,2.25,2.5,2.75,3,3.25,3.5,3.75,4}))))</f>
        <v/>
      </c>
      <c r="AF185" s="3" t="str">
        <f>IF($A185&lt;&gt;DRAFT!$B187,"ERR",IF(OR(COUNT($A185)=0,COUNT(DRAFT!CI187:CK187,DRAFT!CM187:CO187)=0),"",CEILING(SUM(DRAFT!CL187,DRAFT!CP187),1)))</f>
        <v/>
      </c>
      <c r="AG185" s="3" t="str">
        <f>IF(COUNT($A185)=0,"",IF(AF185="3E","3E",IF(AF185="","I",LOOKUP(AF185/AH$2,{0,0.4,0.45,0.5,0.55,0.6,0.65,0.7,0.75,0.8,1},{"F","D","C","C+","B-","B","B+","A-","A","A+"}))))</f>
        <v/>
      </c>
      <c r="AH185" s="2" t="str">
        <f>IF(COUNT($A185)=0,"",IF(AF185="","--",IF(AF185="3E","3E",LOOKUP(AF185/AH$2,{0,0.4,0.45,0.5,0.55,0.6,0.65,0.7,0.75,0.8,1},{0,2,2.25,2.5,2.75,3,3.25,3.5,3.75,4}))))</f>
        <v/>
      </c>
      <c r="AI185" s="11" t="str">
        <f>IF(OR(COUNT($A185)=0,COUNT(B185:AH185)=0),"",IF(COUNTIF(B185:AH185,"3E")&gt;0,"3E",IF(DRAFT!$A187="R",TRUNC(SUMPRODUCT(RGP,RCP)/TCP,3),TRUNC((SUMPRODUCT(--(IMDGP&gt;0)*IMDGP,IMCP)+CEILING(DRAFT!$CQ187*42,0.25))/TCP,3))))</f>
        <v/>
      </c>
      <c r="AJ185" s="3" t="str">
        <f>IF(OR(COUNT($A185)=0,COUNT(B185:AH185)=0),"",IF(COUNTIF(B185:AH185,"3E")&gt;0,"3E",IF(DRAFT!$A187="R",SUMPRODUCT(--(RGP&gt;=2),RCP),SUMPRODUCT(--(IMDGP&gt;0),--(IMGP=0),IMCP)+DRAFT!$CR187)))</f>
        <v/>
      </c>
      <c r="AK185" s="3" t="str">
        <f>IF(OR(COUNT($A185)=0,COUNT(B185:AH185)=0),"",IF(COUNTIF(B185:AJ185,"3E")&gt;0,"3E",IF(AND(DRAFT!$A187="IM",OR($AI185&gt;DRAFT!$CQ187,$AJ185&gt;DRAFT!$CR187)),"IMPROVED",IF(AND(DRAFT!$A187="IM",$AI185&lt;=DRAFT!$CQ187,$AJ185&lt;=DRAFT!$CR187),"NOT IMPROVED",IF(AND(AH185&gt;=2,AI185&gt;=2,AJ185&gt;=30),"PASS","FAIL")))))</f>
        <v/>
      </c>
      <c r="AL185" s="3" t="str">
        <f t="shared" si="4"/>
        <v/>
      </c>
      <c r="AM185" s="3" t="str">
        <f t="shared" si="5"/>
        <v/>
      </c>
    </row>
    <row r="186" spans="1:39" ht="18.95" customHeight="1" x14ac:dyDescent="0.25">
      <c r="A186" s="4" t="str">
        <f>IF(DRAFT!$B188="","",DRAFT!$B188)</f>
        <v/>
      </c>
      <c r="B186" s="3" t="str">
        <f>IF(COUNT($A186)=0,"",IF($A186&lt;&gt;DRAFT!$B188,"ERR",IF(DRAFT!I188="3E","3E",IF(COUNT(DRAFT!E188,DRAFT!I188)&gt;0,DRAFT!J188,""))))</f>
        <v/>
      </c>
      <c r="C186" s="3" t="str">
        <f>IF(COUNT($A186)=0,"",IF(B186="3E","3E",IF(B186="","I",LOOKUP(B186/D$2,{0,0.4,0.45,0.5,0.55,0.6,0.65,0.7,0.75,0.8,1},{"F","D","C","C+","B-","B","B+","A-","A","A+"}))))</f>
        <v/>
      </c>
      <c r="D186" s="2" t="str">
        <f>IF(COUNT($A186)=0,"",IF(B186="","--",IF(B186="3E","3E",LOOKUP(B186/D$2,{0,0.4,0.45,0.5,0.55,0.6,0.65,0.7,0.75,0.8,1},{0,2,2.25,2.5,2.75,3,3.25,3.5,3.75,4}))))</f>
        <v/>
      </c>
      <c r="E186" s="3" t="str">
        <f>IF(COUNT($A186)=0,"",IF($A186&lt;&gt;DRAFT!$B188,"ERR",IF(DRAFT!R188="3E","3E",IF(COUNT(DRAFT!N188,DRAFT!R188)&gt;0,DRAFT!S188,""))))</f>
        <v/>
      </c>
      <c r="F186" s="3" t="str">
        <f>IF(COUNT($A186)=0,"",IF(E186="3E","3E",IF(E186="","I",LOOKUP(E186/G$2,{0,0.4,0.45,0.5,0.55,0.6,0.65,0.7,0.75,0.8,1},{"F","D","C","C+","B-","B","B+","A-","A","A+"}))))</f>
        <v/>
      </c>
      <c r="G186" s="2" t="str">
        <f>IF(COUNT($A186)=0,"",IF(E186="","--",IF(E186="3E","3E",LOOKUP(E186/G$2,{0,0.4,0.45,0.5,0.55,0.6,0.65,0.7,0.75,0.8,1},{0,2,2.25,2.5,2.75,3,3.25,3.5,3.75,4}))))</f>
        <v/>
      </c>
      <c r="H186" s="3" t="str">
        <f>IF(COUNT($A186)=0,"",IF($A186&lt;&gt;DRAFT!$B188,"ERR",IF(DRAFT!AA188="3E","3E",IF(COUNT(DRAFT!W188,DRAFT!AA188)&gt;0,DRAFT!AB188,""))))</f>
        <v/>
      </c>
      <c r="I186" s="3" t="str">
        <f>IF(COUNT($A186)=0,"",IF(H186="3E","3E",IF(H186="","I",LOOKUP(H186/J$2,{0,0.4,0.45,0.5,0.55,0.6,0.65,0.7,0.75,0.8,1},{"F","D","C","C+","B-","B","B+","A-","A","A+"}))))</f>
        <v/>
      </c>
      <c r="J186" s="2" t="str">
        <f>IF(COUNT($A186)=0,"",IF(H186="","--",IF(H186="3E","3E",LOOKUP(H186/J$2,{0,0.4,0.45,0.5,0.55,0.6,0.65,0.7,0.75,0.8,1},{0,2,2.25,2.5,2.75,3,3.25,3.5,3.75,4}))))</f>
        <v/>
      </c>
      <c r="K186" s="3" t="str">
        <f>IF(COUNT($A186)=0,"",IF($A186&lt;&gt;DRAFT!$B188,"ERR",IF(DRAFT!AJ188="3E","3E",IF(COUNT(DRAFT!AF188,DRAFT!AJ188)&gt;0,DRAFT!AK188,""))))</f>
        <v/>
      </c>
      <c r="L186" s="3" t="str">
        <f>IF(COUNT($A186)=0,"",IF(K186="3E","3E",IF(K186="","I",LOOKUP(K186/M$2,{0,0.4,0.45,0.5,0.55,0.6,0.65,0.7,0.75,0.8,1},{"F","D","C","C+","B-","B","B+","A-","A","A+"}))))</f>
        <v/>
      </c>
      <c r="M186" s="2" t="str">
        <f>IF(COUNT($A186)=0,"",IF(K186="","--",IF(K186="3E","3E",LOOKUP(K186/M$2,{0,0.4,0.45,0.5,0.55,0.6,0.65,0.7,0.75,0.8,1},{0,2,2.25,2.5,2.75,3,3.25,3.5,3.75,4}))))</f>
        <v/>
      </c>
      <c r="N186" s="3" t="str">
        <f>IF(COUNT($A186)=0,"",IF($A186&lt;&gt;DRAFT!$B188,"ERR",IF(DRAFT!AS188="3E","3E",IF(COUNT(DRAFT!AO188,DRAFT!AS188)&gt;0,DRAFT!AT188,""))))</f>
        <v/>
      </c>
      <c r="O186" s="3" t="str">
        <f>IF(COUNT($A186)=0,"",IF(N186="3E","3E",IF(N186="","I",LOOKUP(N186/P$2,{0,0.4,0.45,0.5,0.55,0.6,0.65,0.7,0.75,0.8,1},{"F","D","C","C+","B-","B","B+","A-","A","A+"}))))</f>
        <v/>
      </c>
      <c r="P186" s="2" t="str">
        <f>IF(COUNT($A186)=0,"",IF(N186="","--",IF(N186="3E","3E",LOOKUP(N186/P$2,{0,0.4,0.45,0.5,0.55,0.6,0.65,0.7,0.75,0.8,1},{0,2,2.25,2.5,2.75,3,3.25,3.5,3.75,4}))))</f>
        <v/>
      </c>
      <c r="Q186" s="3" t="str">
        <f>IF(COUNT($A186)=0,"",IF($A186&lt;&gt;DRAFT!$B188,"ERR",IF(DRAFT!BB188="3E","3E",IF(COUNT(DRAFT!AX188,DRAFT!BB188)&gt;0,DRAFT!BC188,""))))</f>
        <v/>
      </c>
      <c r="R186" s="3" t="str">
        <f>IF(COUNT($A186)=0,"",IF(Q186="3E","3E",IF(Q186="","I",LOOKUP(Q186/S$2,{0,0.4,0.45,0.5,0.55,0.6,0.65,0.7,0.75,0.8,1},{"F","D","C","C+","B-","B","B+","A-","A","A+"}))))</f>
        <v/>
      </c>
      <c r="S186" s="2" t="str">
        <f>IF(COUNT($A186)=0,"",IF(Q186="","--",IF(Q186="3E","3E",LOOKUP(Q186/S$2,{0,0.4,0.45,0.5,0.55,0.6,0.65,0.7,0.75,0.8,1},{0,2,2.25,2.5,2.75,3,3.25,3.5,3.75,4}))))</f>
        <v/>
      </c>
      <c r="T186" s="3" t="str">
        <f>IF(COUNT($A186)=0,"",IF($A186&lt;&gt;DRAFT!$B188,"ERR",IF(DRAFT!BK188="3E","3E",IF(COUNT(DRAFT!BG188,DRAFT!BK188)&gt;0,DRAFT!BL188,""))))</f>
        <v/>
      </c>
      <c r="U186" s="3" t="str">
        <f>IF(COUNT($A186)=0,"",IF(T186="3E","3E",IF(T186="","I",LOOKUP(T186/V$2,{0,0.4,0.45,0.5,0.55,0.6,0.65,0.7,0.75,0.8,1},{"F","D","C","C+","B-","B","B+","A-","A","A+"}))))</f>
        <v/>
      </c>
      <c r="V186" s="2" t="str">
        <f>IF(COUNT($A186)=0,"",IF(T186="","--",IF(T186="3E","3E",LOOKUP(T186/V$2,{0,0.4,0.45,0.5,0.55,0.6,0.65,0.7,0.75,0.8,1},{0,2,2.25,2.5,2.75,3,3.25,3.5,3.75,4}))))</f>
        <v/>
      </c>
      <c r="W186" s="3" t="str">
        <f>IF(COUNT($A186)=0,"",IF($A186&lt;&gt;DRAFT!$B188,"ERR",IF(DRAFT!BT188="3E","3E",IF(COUNT(DRAFT!BP188,DRAFT!BT188)&gt;0,DRAFT!BU188,""))))</f>
        <v/>
      </c>
      <c r="X186" s="3" t="str">
        <f>IF(COUNT($A186)=0,"",IF(W186="3E","3E",IF(W186="","I",LOOKUP(W186/Y$2,{0,0.4,0.45,0.5,0.55,0.6,0.65,0.7,0.75,0.8,1},{"F","D","C","C+","B-","B","B+","A-","A","A+"}))))</f>
        <v/>
      </c>
      <c r="Y186" s="2" t="str">
        <f>IF(COUNT($A186)=0,"",IF(W186="","--",IF(W186="3E","3E",LOOKUP(W186/Y$2,{0,0.4,0.45,0.5,0.55,0.6,0.65,0.7,0.75,0.8,1},{0,2,2.25,2.5,2.75,3,3.25,3.5,3.75,4}))))</f>
        <v/>
      </c>
      <c r="Z186" s="3" t="str">
        <f>IF(COUNT($A186)=0,"",IF($A186&lt;&gt;DRAFT!$B188,"ERR",IF(DRAFT!CC188="3E","3E",IF(COUNT(DRAFT!BY188,DRAFT!CC188)&gt;0,DRAFT!CD188,""))))</f>
        <v/>
      </c>
      <c r="AA186" s="3" t="str">
        <f>IF(COUNT($A186)=0,"",IF(Z186="3E","3E",IF(Z186="","I",LOOKUP(Z186/AB$2,{0,0.4,0.45,0.5,0.55,0.6,0.65,0.7,0.75,0.8,1},{"F","D","C","C+","B-","B","B+","A-","A","A+"}))))</f>
        <v/>
      </c>
      <c r="AB186" s="2" t="str">
        <f>IF(COUNT($A186)=0,"",IF(Z186="","--",IF(Z186="3E","3E",LOOKUP(Z186/AB$2,{0,0.4,0.45,0.5,0.55,0.6,0.65,0.7,0.75,0.8,1},{0,2,2.25,2.5,2.75,3,3.25,3.5,3.75,4}))))</f>
        <v/>
      </c>
      <c r="AC186" s="3" t="str">
        <f>IF(COUNT($A186)=0,"",IF($A186&lt;&gt;DRAFT!$B188,"ERR",IF(DRAFT!CF188&gt;0,DRAFT!CF188,"")))</f>
        <v/>
      </c>
      <c r="AD186" s="3" t="str">
        <f>IF(COUNT($A186)=0,"",IF(AC186="3E","3E",IF(AC186="","I",LOOKUP(AC186/AE$2,{0,0.4,0.45,0.5,0.55,0.6,0.65,0.7,0.75,0.8,1},{"F","D","C","C+","B-","B","B+","A-","A","A+"}))))</f>
        <v/>
      </c>
      <c r="AE186" s="2" t="str">
        <f>IF(COUNT($A186)=0,"",IF(AC186="","--",IF(AC186="3E","3E",LOOKUP(AC186/AE$2,{0,0.4,0.45,0.5,0.55,0.6,0.65,0.7,0.75,0.8,1},{0,2,2.25,2.5,2.75,3,3.25,3.5,3.75,4}))))</f>
        <v/>
      </c>
      <c r="AF186" s="3" t="str">
        <f>IF($A186&lt;&gt;DRAFT!$B188,"ERR",IF(OR(COUNT($A186)=0,COUNT(DRAFT!CI188:CK188,DRAFT!CM188:CO188)=0),"",CEILING(SUM(DRAFT!CL188,DRAFT!CP188),1)))</f>
        <v/>
      </c>
      <c r="AG186" s="3" t="str">
        <f>IF(COUNT($A186)=0,"",IF(AF186="3E","3E",IF(AF186="","I",LOOKUP(AF186/AH$2,{0,0.4,0.45,0.5,0.55,0.6,0.65,0.7,0.75,0.8,1},{"F","D","C","C+","B-","B","B+","A-","A","A+"}))))</f>
        <v/>
      </c>
      <c r="AH186" s="2" t="str">
        <f>IF(COUNT($A186)=0,"",IF(AF186="","--",IF(AF186="3E","3E",LOOKUP(AF186/AH$2,{0,0.4,0.45,0.5,0.55,0.6,0.65,0.7,0.75,0.8,1},{0,2,2.25,2.5,2.75,3,3.25,3.5,3.75,4}))))</f>
        <v/>
      </c>
      <c r="AI186" s="11" t="str">
        <f>IF(OR(COUNT($A186)=0,COUNT(B186:AH186)=0),"",IF(COUNTIF(B186:AH186,"3E")&gt;0,"3E",IF(DRAFT!$A188="R",TRUNC(SUMPRODUCT(RGP,RCP)/TCP,3),TRUNC((SUMPRODUCT(--(IMDGP&gt;0)*IMDGP,IMCP)+CEILING(DRAFT!$CQ188*42,0.25))/TCP,3))))</f>
        <v/>
      </c>
      <c r="AJ186" s="3" t="str">
        <f>IF(OR(COUNT($A186)=0,COUNT(B186:AH186)=0),"",IF(COUNTIF(B186:AH186,"3E")&gt;0,"3E",IF(DRAFT!$A188="R",SUMPRODUCT(--(RGP&gt;=2),RCP),SUMPRODUCT(--(IMDGP&gt;0),--(IMGP=0),IMCP)+DRAFT!$CR188)))</f>
        <v/>
      </c>
      <c r="AK186" s="3" t="str">
        <f>IF(OR(COUNT($A186)=0,COUNT(B186:AH186)=0),"",IF(COUNTIF(B186:AJ186,"3E")&gt;0,"3E",IF(AND(DRAFT!$A188="IM",OR($AI186&gt;DRAFT!$CQ188,$AJ186&gt;DRAFT!$CR188)),"IMPROVED",IF(AND(DRAFT!$A188="IM",$AI186&lt;=DRAFT!$CQ188,$AJ186&lt;=DRAFT!$CR188),"NOT IMPROVED",IF(AND(AH186&gt;=2,AI186&gt;=2,AJ186&gt;=30),"PASS","FAIL")))))</f>
        <v/>
      </c>
      <c r="AL186" s="3" t="str">
        <f t="shared" si="4"/>
        <v/>
      </c>
      <c r="AM186" s="3" t="str">
        <f t="shared" si="5"/>
        <v/>
      </c>
    </row>
    <row r="187" spans="1:39" ht="18.95" customHeight="1" x14ac:dyDescent="0.25">
      <c r="A187" s="4" t="str">
        <f>IF(DRAFT!$B189="","",DRAFT!$B189)</f>
        <v/>
      </c>
      <c r="B187" s="3" t="str">
        <f>IF(COUNT($A187)=0,"",IF($A187&lt;&gt;DRAFT!$B189,"ERR",IF(DRAFT!I189="3E","3E",IF(COUNT(DRAFT!E189,DRAFT!I189)&gt;0,DRAFT!J189,""))))</f>
        <v/>
      </c>
      <c r="C187" s="3" t="str">
        <f>IF(COUNT($A187)=0,"",IF(B187="3E","3E",IF(B187="","I",LOOKUP(B187/D$2,{0,0.4,0.45,0.5,0.55,0.6,0.65,0.7,0.75,0.8,1},{"F","D","C","C+","B-","B","B+","A-","A","A+"}))))</f>
        <v/>
      </c>
      <c r="D187" s="2" t="str">
        <f>IF(COUNT($A187)=0,"",IF(B187="","--",IF(B187="3E","3E",LOOKUP(B187/D$2,{0,0.4,0.45,0.5,0.55,0.6,0.65,0.7,0.75,0.8,1},{0,2,2.25,2.5,2.75,3,3.25,3.5,3.75,4}))))</f>
        <v/>
      </c>
      <c r="E187" s="3" t="str">
        <f>IF(COUNT($A187)=0,"",IF($A187&lt;&gt;DRAFT!$B189,"ERR",IF(DRAFT!R189="3E","3E",IF(COUNT(DRAFT!N189,DRAFT!R189)&gt;0,DRAFT!S189,""))))</f>
        <v/>
      </c>
      <c r="F187" s="3" t="str">
        <f>IF(COUNT($A187)=0,"",IF(E187="3E","3E",IF(E187="","I",LOOKUP(E187/G$2,{0,0.4,0.45,0.5,0.55,0.6,0.65,0.7,0.75,0.8,1},{"F","D","C","C+","B-","B","B+","A-","A","A+"}))))</f>
        <v/>
      </c>
      <c r="G187" s="2" t="str">
        <f>IF(COUNT($A187)=0,"",IF(E187="","--",IF(E187="3E","3E",LOOKUP(E187/G$2,{0,0.4,0.45,0.5,0.55,0.6,0.65,0.7,0.75,0.8,1},{0,2,2.25,2.5,2.75,3,3.25,3.5,3.75,4}))))</f>
        <v/>
      </c>
      <c r="H187" s="3" t="str">
        <f>IF(COUNT($A187)=0,"",IF($A187&lt;&gt;DRAFT!$B189,"ERR",IF(DRAFT!AA189="3E","3E",IF(COUNT(DRAFT!W189,DRAFT!AA189)&gt;0,DRAFT!AB189,""))))</f>
        <v/>
      </c>
      <c r="I187" s="3" t="str">
        <f>IF(COUNT($A187)=0,"",IF(H187="3E","3E",IF(H187="","I",LOOKUP(H187/J$2,{0,0.4,0.45,0.5,0.55,0.6,0.65,0.7,0.75,0.8,1},{"F","D","C","C+","B-","B","B+","A-","A","A+"}))))</f>
        <v/>
      </c>
      <c r="J187" s="2" t="str">
        <f>IF(COUNT($A187)=0,"",IF(H187="","--",IF(H187="3E","3E",LOOKUP(H187/J$2,{0,0.4,0.45,0.5,0.55,0.6,0.65,0.7,0.75,0.8,1},{0,2,2.25,2.5,2.75,3,3.25,3.5,3.75,4}))))</f>
        <v/>
      </c>
      <c r="K187" s="3" t="str">
        <f>IF(COUNT($A187)=0,"",IF($A187&lt;&gt;DRAFT!$B189,"ERR",IF(DRAFT!AJ189="3E","3E",IF(COUNT(DRAFT!AF189,DRAFT!AJ189)&gt;0,DRAFT!AK189,""))))</f>
        <v/>
      </c>
      <c r="L187" s="3" t="str">
        <f>IF(COUNT($A187)=0,"",IF(K187="3E","3E",IF(K187="","I",LOOKUP(K187/M$2,{0,0.4,0.45,0.5,0.55,0.6,0.65,0.7,0.75,0.8,1},{"F","D","C","C+","B-","B","B+","A-","A","A+"}))))</f>
        <v/>
      </c>
      <c r="M187" s="2" t="str">
        <f>IF(COUNT($A187)=0,"",IF(K187="","--",IF(K187="3E","3E",LOOKUP(K187/M$2,{0,0.4,0.45,0.5,0.55,0.6,0.65,0.7,0.75,0.8,1},{0,2,2.25,2.5,2.75,3,3.25,3.5,3.75,4}))))</f>
        <v/>
      </c>
      <c r="N187" s="3" t="str">
        <f>IF(COUNT($A187)=0,"",IF($A187&lt;&gt;DRAFT!$B189,"ERR",IF(DRAFT!AS189="3E","3E",IF(COUNT(DRAFT!AO189,DRAFT!AS189)&gt;0,DRAFT!AT189,""))))</f>
        <v/>
      </c>
      <c r="O187" s="3" t="str">
        <f>IF(COUNT($A187)=0,"",IF(N187="3E","3E",IF(N187="","I",LOOKUP(N187/P$2,{0,0.4,0.45,0.5,0.55,0.6,0.65,0.7,0.75,0.8,1},{"F","D","C","C+","B-","B","B+","A-","A","A+"}))))</f>
        <v/>
      </c>
      <c r="P187" s="2" t="str">
        <f>IF(COUNT($A187)=0,"",IF(N187="","--",IF(N187="3E","3E",LOOKUP(N187/P$2,{0,0.4,0.45,0.5,0.55,0.6,0.65,0.7,0.75,0.8,1},{0,2,2.25,2.5,2.75,3,3.25,3.5,3.75,4}))))</f>
        <v/>
      </c>
      <c r="Q187" s="3" t="str">
        <f>IF(COUNT($A187)=0,"",IF($A187&lt;&gt;DRAFT!$B189,"ERR",IF(DRAFT!BB189="3E","3E",IF(COUNT(DRAFT!AX189,DRAFT!BB189)&gt;0,DRAFT!BC189,""))))</f>
        <v/>
      </c>
      <c r="R187" s="3" t="str">
        <f>IF(COUNT($A187)=0,"",IF(Q187="3E","3E",IF(Q187="","I",LOOKUP(Q187/S$2,{0,0.4,0.45,0.5,0.55,0.6,0.65,0.7,0.75,0.8,1},{"F","D","C","C+","B-","B","B+","A-","A","A+"}))))</f>
        <v/>
      </c>
      <c r="S187" s="2" t="str">
        <f>IF(COUNT($A187)=0,"",IF(Q187="","--",IF(Q187="3E","3E",LOOKUP(Q187/S$2,{0,0.4,0.45,0.5,0.55,0.6,0.65,0.7,0.75,0.8,1},{0,2,2.25,2.5,2.75,3,3.25,3.5,3.75,4}))))</f>
        <v/>
      </c>
      <c r="T187" s="3" t="str">
        <f>IF(COUNT($A187)=0,"",IF($A187&lt;&gt;DRAFT!$B189,"ERR",IF(DRAFT!BK189="3E","3E",IF(COUNT(DRAFT!BG189,DRAFT!BK189)&gt;0,DRAFT!BL189,""))))</f>
        <v/>
      </c>
      <c r="U187" s="3" t="str">
        <f>IF(COUNT($A187)=0,"",IF(T187="3E","3E",IF(T187="","I",LOOKUP(T187/V$2,{0,0.4,0.45,0.5,0.55,0.6,0.65,0.7,0.75,0.8,1},{"F","D","C","C+","B-","B","B+","A-","A","A+"}))))</f>
        <v/>
      </c>
      <c r="V187" s="2" t="str">
        <f>IF(COUNT($A187)=0,"",IF(T187="","--",IF(T187="3E","3E",LOOKUP(T187/V$2,{0,0.4,0.45,0.5,0.55,0.6,0.65,0.7,0.75,0.8,1},{0,2,2.25,2.5,2.75,3,3.25,3.5,3.75,4}))))</f>
        <v/>
      </c>
      <c r="W187" s="3" t="str">
        <f>IF(COUNT($A187)=0,"",IF($A187&lt;&gt;DRAFT!$B189,"ERR",IF(DRAFT!BT189="3E","3E",IF(COUNT(DRAFT!BP189,DRAFT!BT189)&gt;0,DRAFT!BU189,""))))</f>
        <v/>
      </c>
      <c r="X187" s="3" t="str">
        <f>IF(COUNT($A187)=0,"",IF(W187="3E","3E",IF(W187="","I",LOOKUP(W187/Y$2,{0,0.4,0.45,0.5,0.55,0.6,0.65,0.7,0.75,0.8,1},{"F","D","C","C+","B-","B","B+","A-","A","A+"}))))</f>
        <v/>
      </c>
      <c r="Y187" s="2" t="str">
        <f>IF(COUNT($A187)=0,"",IF(W187="","--",IF(W187="3E","3E",LOOKUP(W187/Y$2,{0,0.4,0.45,0.5,0.55,0.6,0.65,0.7,0.75,0.8,1},{0,2,2.25,2.5,2.75,3,3.25,3.5,3.75,4}))))</f>
        <v/>
      </c>
      <c r="Z187" s="3" t="str">
        <f>IF(COUNT($A187)=0,"",IF($A187&lt;&gt;DRAFT!$B189,"ERR",IF(DRAFT!CC189="3E","3E",IF(COUNT(DRAFT!BY189,DRAFT!CC189)&gt;0,DRAFT!CD189,""))))</f>
        <v/>
      </c>
      <c r="AA187" s="3" t="str">
        <f>IF(COUNT($A187)=0,"",IF(Z187="3E","3E",IF(Z187="","I",LOOKUP(Z187/AB$2,{0,0.4,0.45,0.5,0.55,0.6,0.65,0.7,0.75,0.8,1},{"F","D","C","C+","B-","B","B+","A-","A","A+"}))))</f>
        <v/>
      </c>
      <c r="AB187" s="2" t="str">
        <f>IF(COUNT($A187)=0,"",IF(Z187="","--",IF(Z187="3E","3E",LOOKUP(Z187/AB$2,{0,0.4,0.45,0.5,0.55,0.6,0.65,0.7,0.75,0.8,1},{0,2,2.25,2.5,2.75,3,3.25,3.5,3.75,4}))))</f>
        <v/>
      </c>
      <c r="AC187" s="3" t="str">
        <f>IF(COUNT($A187)=0,"",IF($A187&lt;&gt;DRAFT!$B189,"ERR",IF(DRAFT!CF189&gt;0,DRAFT!CF189,"")))</f>
        <v/>
      </c>
      <c r="AD187" s="3" t="str">
        <f>IF(COUNT($A187)=0,"",IF(AC187="3E","3E",IF(AC187="","I",LOOKUP(AC187/AE$2,{0,0.4,0.45,0.5,0.55,0.6,0.65,0.7,0.75,0.8,1},{"F","D","C","C+","B-","B","B+","A-","A","A+"}))))</f>
        <v/>
      </c>
      <c r="AE187" s="2" t="str">
        <f>IF(COUNT($A187)=0,"",IF(AC187="","--",IF(AC187="3E","3E",LOOKUP(AC187/AE$2,{0,0.4,0.45,0.5,0.55,0.6,0.65,0.7,0.75,0.8,1},{0,2,2.25,2.5,2.75,3,3.25,3.5,3.75,4}))))</f>
        <v/>
      </c>
      <c r="AF187" s="3" t="str">
        <f>IF($A187&lt;&gt;DRAFT!$B189,"ERR",IF(OR(COUNT($A187)=0,COUNT(DRAFT!CI189:CK189,DRAFT!CM189:CO189)=0),"",CEILING(SUM(DRAFT!CL189,DRAFT!CP189),1)))</f>
        <v/>
      </c>
      <c r="AG187" s="3" t="str">
        <f>IF(COUNT($A187)=0,"",IF(AF187="3E","3E",IF(AF187="","I",LOOKUP(AF187/AH$2,{0,0.4,0.45,0.5,0.55,0.6,0.65,0.7,0.75,0.8,1},{"F","D","C","C+","B-","B","B+","A-","A","A+"}))))</f>
        <v/>
      </c>
      <c r="AH187" s="2" t="str">
        <f>IF(COUNT($A187)=0,"",IF(AF187="","--",IF(AF187="3E","3E",LOOKUP(AF187/AH$2,{0,0.4,0.45,0.5,0.55,0.6,0.65,0.7,0.75,0.8,1},{0,2,2.25,2.5,2.75,3,3.25,3.5,3.75,4}))))</f>
        <v/>
      </c>
      <c r="AI187" s="11" t="str">
        <f>IF(OR(COUNT($A187)=0,COUNT(B187:AH187)=0),"",IF(COUNTIF(B187:AH187,"3E")&gt;0,"3E",IF(DRAFT!$A189="R",TRUNC(SUMPRODUCT(RGP,RCP)/TCP,3),TRUNC((SUMPRODUCT(--(IMDGP&gt;0)*IMDGP,IMCP)+CEILING(DRAFT!$CQ189*42,0.25))/TCP,3))))</f>
        <v/>
      </c>
      <c r="AJ187" s="3" t="str">
        <f>IF(OR(COUNT($A187)=0,COUNT(B187:AH187)=0),"",IF(COUNTIF(B187:AH187,"3E")&gt;0,"3E",IF(DRAFT!$A189="R",SUMPRODUCT(--(RGP&gt;=2),RCP),SUMPRODUCT(--(IMDGP&gt;0),--(IMGP=0),IMCP)+DRAFT!$CR189)))</f>
        <v/>
      </c>
      <c r="AK187" s="3" t="str">
        <f>IF(OR(COUNT($A187)=0,COUNT(B187:AH187)=0),"",IF(COUNTIF(B187:AJ187,"3E")&gt;0,"3E",IF(AND(DRAFT!$A189="IM",OR($AI187&gt;DRAFT!$CQ189,$AJ187&gt;DRAFT!$CR189)),"IMPROVED",IF(AND(DRAFT!$A189="IM",$AI187&lt;=DRAFT!$CQ189,$AJ187&lt;=DRAFT!$CR189),"NOT IMPROVED",IF(AND(AH187&gt;=2,AI187&gt;=2,AJ187&gt;=30),"PASS","FAIL")))))</f>
        <v/>
      </c>
      <c r="AL187" s="3" t="str">
        <f t="shared" si="4"/>
        <v/>
      </c>
      <c r="AM187" s="3" t="str">
        <f t="shared" si="5"/>
        <v/>
      </c>
    </row>
    <row r="188" spans="1:39" ht="18.95" customHeight="1" x14ac:dyDescent="0.25">
      <c r="A188" s="4" t="str">
        <f>IF(DRAFT!$B190="","",DRAFT!$B190)</f>
        <v/>
      </c>
      <c r="B188" s="3" t="str">
        <f>IF(COUNT($A188)=0,"",IF($A188&lt;&gt;DRAFT!$B190,"ERR",IF(DRAFT!I190="3E","3E",IF(COUNT(DRAFT!E190,DRAFT!I190)&gt;0,DRAFT!J190,""))))</f>
        <v/>
      </c>
      <c r="C188" s="3" t="str">
        <f>IF(COUNT($A188)=0,"",IF(B188="3E","3E",IF(B188="","I",LOOKUP(B188/D$2,{0,0.4,0.45,0.5,0.55,0.6,0.65,0.7,0.75,0.8,1},{"F","D","C","C+","B-","B","B+","A-","A","A+"}))))</f>
        <v/>
      </c>
      <c r="D188" s="2" t="str">
        <f>IF(COUNT($A188)=0,"",IF(B188="","--",IF(B188="3E","3E",LOOKUP(B188/D$2,{0,0.4,0.45,0.5,0.55,0.6,0.65,0.7,0.75,0.8,1},{0,2,2.25,2.5,2.75,3,3.25,3.5,3.75,4}))))</f>
        <v/>
      </c>
      <c r="E188" s="3" t="str">
        <f>IF(COUNT($A188)=0,"",IF($A188&lt;&gt;DRAFT!$B190,"ERR",IF(DRAFT!R190="3E","3E",IF(COUNT(DRAFT!N190,DRAFT!R190)&gt;0,DRAFT!S190,""))))</f>
        <v/>
      </c>
      <c r="F188" s="3" t="str">
        <f>IF(COUNT($A188)=0,"",IF(E188="3E","3E",IF(E188="","I",LOOKUP(E188/G$2,{0,0.4,0.45,0.5,0.55,0.6,0.65,0.7,0.75,0.8,1},{"F","D","C","C+","B-","B","B+","A-","A","A+"}))))</f>
        <v/>
      </c>
      <c r="G188" s="2" t="str">
        <f>IF(COUNT($A188)=0,"",IF(E188="","--",IF(E188="3E","3E",LOOKUP(E188/G$2,{0,0.4,0.45,0.5,0.55,0.6,0.65,0.7,0.75,0.8,1},{0,2,2.25,2.5,2.75,3,3.25,3.5,3.75,4}))))</f>
        <v/>
      </c>
      <c r="H188" s="3" t="str">
        <f>IF(COUNT($A188)=0,"",IF($A188&lt;&gt;DRAFT!$B190,"ERR",IF(DRAFT!AA190="3E","3E",IF(COUNT(DRAFT!W190,DRAFT!AA190)&gt;0,DRAFT!AB190,""))))</f>
        <v/>
      </c>
      <c r="I188" s="3" t="str">
        <f>IF(COUNT($A188)=0,"",IF(H188="3E","3E",IF(H188="","I",LOOKUP(H188/J$2,{0,0.4,0.45,0.5,0.55,0.6,0.65,0.7,0.75,0.8,1},{"F","D","C","C+","B-","B","B+","A-","A","A+"}))))</f>
        <v/>
      </c>
      <c r="J188" s="2" t="str">
        <f>IF(COUNT($A188)=0,"",IF(H188="","--",IF(H188="3E","3E",LOOKUP(H188/J$2,{0,0.4,0.45,0.5,0.55,0.6,0.65,0.7,0.75,0.8,1},{0,2,2.25,2.5,2.75,3,3.25,3.5,3.75,4}))))</f>
        <v/>
      </c>
      <c r="K188" s="3" t="str">
        <f>IF(COUNT($A188)=0,"",IF($A188&lt;&gt;DRAFT!$B190,"ERR",IF(DRAFT!AJ190="3E","3E",IF(COUNT(DRAFT!AF190,DRAFT!AJ190)&gt;0,DRAFT!AK190,""))))</f>
        <v/>
      </c>
      <c r="L188" s="3" t="str">
        <f>IF(COUNT($A188)=0,"",IF(K188="3E","3E",IF(K188="","I",LOOKUP(K188/M$2,{0,0.4,0.45,0.5,0.55,0.6,0.65,0.7,0.75,0.8,1},{"F","D","C","C+","B-","B","B+","A-","A","A+"}))))</f>
        <v/>
      </c>
      <c r="M188" s="2" t="str">
        <f>IF(COUNT($A188)=0,"",IF(K188="","--",IF(K188="3E","3E",LOOKUP(K188/M$2,{0,0.4,0.45,0.5,0.55,0.6,0.65,0.7,0.75,0.8,1},{0,2,2.25,2.5,2.75,3,3.25,3.5,3.75,4}))))</f>
        <v/>
      </c>
      <c r="N188" s="3" t="str">
        <f>IF(COUNT($A188)=0,"",IF($A188&lt;&gt;DRAFT!$B190,"ERR",IF(DRAFT!AS190="3E","3E",IF(COUNT(DRAFT!AO190,DRAFT!AS190)&gt;0,DRAFT!AT190,""))))</f>
        <v/>
      </c>
      <c r="O188" s="3" t="str">
        <f>IF(COUNT($A188)=0,"",IF(N188="3E","3E",IF(N188="","I",LOOKUP(N188/P$2,{0,0.4,0.45,0.5,0.55,0.6,0.65,0.7,0.75,0.8,1},{"F","D","C","C+","B-","B","B+","A-","A","A+"}))))</f>
        <v/>
      </c>
      <c r="P188" s="2" t="str">
        <f>IF(COUNT($A188)=0,"",IF(N188="","--",IF(N188="3E","3E",LOOKUP(N188/P$2,{0,0.4,0.45,0.5,0.55,0.6,0.65,0.7,0.75,0.8,1},{0,2,2.25,2.5,2.75,3,3.25,3.5,3.75,4}))))</f>
        <v/>
      </c>
      <c r="Q188" s="3" t="str">
        <f>IF(COUNT($A188)=0,"",IF($A188&lt;&gt;DRAFT!$B190,"ERR",IF(DRAFT!BB190="3E","3E",IF(COUNT(DRAFT!AX190,DRAFT!BB190)&gt;0,DRAFT!BC190,""))))</f>
        <v/>
      </c>
      <c r="R188" s="3" t="str">
        <f>IF(COUNT($A188)=0,"",IF(Q188="3E","3E",IF(Q188="","I",LOOKUP(Q188/S$2,{0,0.4,0.45,0.5,0.55,0.6,0.65,0.7,0.75,0.8,1},{"F","D","C","C+","B-","B","B+","A-","A","A+"}))))</f>
        <v/>
      </c>
      <c r="S188" s="2" t="str">
        <f>IF(COUNT($A188)=0,"",IF(Q188="","--",IF(Q188="3E","3E",LOOKUP(Q188/S$2,{0,0.4,0.45,0.5,0.55,0.6,0.65,0.7,0.75,0.8,1},{0,2,2.25,2.5,2.75,3,3.25,3.5,3.75,4}))))</f>
        <v/>
      </c>
      <c r="T188" s="3" t="str">
        <f>IF(COUNT($A188)=0,"",IF($A188&lt;&gt;DRAFT!$B190,"ERR",IF(DRAFT!BK190="3E","3E",IF(COUNT(DRAFT!BG190,DRAFT!BK190)&gt;0,DRAFT!BL190,""))))</f>
        <v/>
      </c>
      <c r="U188" s="3" t="str">
        <f>IF(COUNT($A188)=0,"",IF(T188="3E","3E",IF(T188="","I",LOOKUP(T188/V$2,{0,0.4,0.45,0.5,0.55,0.6,0.65,0.7,0.75,0.8,1},{"F","D","C","C+","B-","B","B+","A-","A","A+"}))))</f>
        <v/>
      </c>
      <c r="V188" s="2" t="str">
        <f>IF(COUNT($A188)=0,"",IF(T188="","--",IF(T188="3E","3E",LOOKUP(T188/V$2,{0,0.4,0.45,0.5,0.55,0.6,0.65,0.7,0.75,0.8,1},{0,2,2.25,2.5,2.75,3,3.25,3.5,3.75,4}))))</f>
        <v/>
      </c>
      <c r="W188" s="3" t="str">
        <f>IF(COUNT($A188)=0,"",IF($A188&lt;&gt;DRAFT!$B190,"ERR",IF(DRAFT!BT190="3E","3E",IF(COUNT(DRAFT!BP190,DRAFT!BT190)&gt;0,DRAFT!BU190,""))))</f>
        <v/>
      </c>
      <c r="X188" s="3" t="str">
        <f>IF(COUNT($A188)=0,"",IF(W188="3E","3E",IF(W188="","I",LOOKUP(W188/Y$2,{0,0.4,0.45,0.5,0.55,0.6,0.65,0.7,0.75,0.8,1},{"F","D","C","C+","B-","B","B+","A-","A","A+"}))))</f>
        <v/>
      </c>
      <c r="Y188" s="2" t="str">
        <f>IF(COUNT($A188)=0,"",IF(W188="","--",IF(W188="3E","3E",LOOKUP(W188/Y$2,{0,0.4,0.45,0.5,0.55,0.6,0.65,0.7,0.75,0.8,1},{0,2,2.25,2.5,2.75,3,3.25,3.5,3.75,4}))))</f>
        <v/>
      </c>
      <c r="Z188" s="3" t="str">
        <f>IF(COUNT($A188)=0,"",IF($A188&lt;&gt;DRAFT!$B190,"ERR",IF(DRAFT!CC190="3E","3E",IF(COUNT(DRAFT!BY190,DRAFT!CC190)&gt;0,DRAFT!CD190,""))))</f>
        <v/>
      </c>
      <c r="AA188" s="3" t="str">
        <f>IF(COUNT($A188)=0,"",IF(Z188="3E","3E",IF(Z188="","I",LOOKUP(Z188/AB$2,{0,0.4,0.45,0.5,0.55,0.6,0.65,0.7,0.75,0.8,1},{"F","D","C","C+","B-","B","B+","A-","A","A+"}))))</f>
        <v/>
      </c>
      <c r="AB188" s="2" t="str">
        <f>IF(COUNT($A188)=0,"",IF(Z188="","--",IF(Z188="3E","3E",LOOKUP(Z188/AB$2,{0,0.4,0.45,0.5,0.55,0.6,0.65,0.7,0.75,0.8,1},{0,2,2.25,2.5,2.75,3,3.25,3.5,3.75,4}))))</f>
        <v/>
      </c>
      <c r="AC188" s="3" t="str">
        <f>IF(COUNT($A188)=0,"",IF($A188&lt;&gt;DRAFT!$B190,"ERR",IF(DRAFT!CF190&gt;0,DRAFT!CF190,"")))</f>
        <v/>
      </c>
      <c r="AD188" s="3" t="str">
        <f>IF(COUNT($A188)=0,"",IF(AC188="3E","3E",IF(AC188="","I",LOOKUP(AC188/AE$2,{0,0.4,0.45,0.5,0.55,0.6,0.65,0.7,0.75,0.8,1},{"F","D","C","C+","B-","B","B+","A-","A","A+"}))))</f>
        <v/>
      </c>
      <c r="AE188" s="2" t="str">
        <f>IF(COUNT($A188)=0,"",IF(AC188="","--",IF(AC188="3E","3E",LOOKUP(AC188/AE$2,{0,0.4,0.45,0.5,0.55,0.6,0.65,0.7,0.75,0.8,1},{0,2,2.25,2.5,2.75,3,3.25,3.5,3.75,4}))))</f>
        <v/>
      </c>
      <c r="AF188" s="3" t="str">
        <f>IF($A188&lt;&gt;DRAFT!$B190,"ERR",IF(OR(COUNT($A188)=0,COUNT(DRAFT!CI190:CK190,DRAFT!CM190:CO190)=0),"",CEILING(SUM(DRAFT!CL190,DRAFT!CP190),1)))</f>
        <v/>
      </c>
      <c r="AG188" s="3" t="str">
        <f>IF(COUNT($A188)=0,"",IF(AF188="3E","3E",IF(AF188="","I",LOOKUP(AF188/AH$2,{0,0.4,0.45,0.5,0.55,0.6,0.65,0.7,0.75,0.8,1},{"F","D","C","C+","B-","B","B+","A-","A","A+"}))))</f>
        <v/>
      </c>
      <c r="AH188" s="2" t="str">
        <f>IF(COUNT($A188)=0,"",IF(AF188="","--",IF(AF188="3E","3E",LOOKUP(AF188/AH$2,{0,0.4,0.45,0.5,0.55,0.6,0.65,0.7,0.75,0.8,1},{0,2,2.25,2.5,2.75,3,3.25,3.5,3.75,4}))))</f>
        <v/>
      </c>
      <c r="AI188" s="11" t="str">
        <f>IF(OR(COUNT($A188)=0,COUNT(B188:AH188)=0),"",IF(COUNTIF(B188:AH188,"3E")&gt;0,"3E",IF(DRAFT!$A190="R",TRUNC(SUMPRODUCT(RGP,RCP)/TCP,3),TRUNC((SUMPRODUCT(--(IMDGP&gt;0)*IMDGP,IMCP)+CEILING(DRAFT!$CQ190*42,0.25))/TCP,3))))</f>
        <v/>
      </c>
      <c r="AJ188" s="3" t="str">
        <f>IF(OR(COUNT($A188)=0,COUNT(B188:AH188)=0),"",IF(COUNTIF(B188:AH188,"3E")&gt;0,"3E",IF(DRAFT!$A190="R",SUMPRODUCT(--(RGP&gt;=2),RCP),SUMPRODUCT(--(IMDGP&gt;0),--(IMGP=0),IMCP)+DRAFT!$CR190)))</f>
        <v/>
      </c>
      <c r="AK188" s="3" t="str">
        <f>IF(OR(COUNT($A188)=0,COUNT(B188:AH188)=0),"",IF(COUNTIF(B188:AJ188,"3E")&gt;0,"3E",IF(AND(DRAFT!$A190="IM",OR($AI188&gt;DRAFT!$CQ190,$AJ188&gt;DRAFT!$CR190)),"IMPROVED",IF(AND(DRAFT!$A190="IM",$AI188&lt;=DRAFT!$CQ190,$AJ188&lt;=DRAFT!$CR190),"NOT IMPROVED",IF(AND(AH188&gt;=2,AI188&gt;=2,AJ188&gt;=30),"PASS","FAIL")))))</f>
        <v/>
      </c>
      <c r="AL188" s="3" t="str">
        <f t="shared" si="4"/>
        <v/>
      </c>
      <c r="AM188" s="3" t="str">
        <f t="shared" si="5"/>
        <v/>
      </c>
    </row>
    <row r="189" spans="1:39" ht="18.95" customHeight="1" x14ac:dyDescent="0.25">
      <c r="A189" s="4" t="str">
        <f>IF(DRAFT!$B191="","",DRAFT!$B191)</f>
        <v/>
      </c>
      <c r="B189" s="3" t="str">
        <f>IF(COUNT($A189)=0,"",IF($A189&lt;&gt;DRAFT!$B191,"ERR",IF(DRAFT!I191="3E","3E",IF(COUNT(DRAFT!E191,DRAFT!I191)&gt;0,DRAFT!J191,""))))</f>
        <v/>
      </c>
      <c r="C189" s="3" t="str">
        <f>IF(COUNT($A189)=0,"",IF(B189="3E","3E",IF(B189="","I",LOOKUP(B189/D$2,{0,0.4,0.45,0.5,0.55,0.6,0.65,0.7,0.75,0.8,1},{"F","D","C","C+","B-","B","B+","A-","A","A+"}))))</f>
        <v/>
      </c>
      <c r="D189" s="2" t="str">
        <f>IF(COUNT($A189)=0,"",IF(B189="","--",IF(B189="3E","3E",LOOKUP(B189/D$2,{0,0.4,0.45,0.5,0.55,0.6,0.65,0.7,0.75,0.8,1},{0,2,2.25,2.5,2.75,3,3.25,3.5,3.75,4}))))</f>
        <v/>
      </c>
      <c r="E189" s="3" t="str">
        <f>IF(COUNT($A189)=0,"",IF($A189&lt;&gt;DRAFT!$B191,"ERR",IF(DRAFT!R191="3E","3E",IF(COUNT(DRAFT!N191,DRAFT!R191)&gt;0,DRAFT!S191,""))))</f>
        <v/>
      </c>
      <c r="F189" s="3" t="str">
        <f>IF(COUNT($A189)=0,"",IF(E189="3E","3E",IF(E189="","I",LOOKUP(E189/G$2,{0,0.4,0.45,0.5,0.55,0.6,0.65,0.7,0.75,0.8,1},{"F","D","C","C+","B-","B","B+","A-","A","A+"}))))</f>
        <v/>
      </c>
      <c r="G189" s="2" t="str">
        <f>IF(COUNT($A189)=0,"",IF(E189="","--",IF(E189="3E","3E",LOOKUP(E189/G$2,{0,0.4,0.45,0.5,0.55,0.6,0.65,0.7,0.75,0.8,1},{0,2,2.25,2.5,2.75,3,3.25,3.5,3.75,4}))))</f>
        <v/>
      </c>
      <c r="H189" s="3" t="str">
        <f>IF(COUNT($A189)=0,"",IF($A189&lt;&gt;DRAFT!$B191,"ERR",IF(DRAFT!AA191="3E","3E",IF(COUNT(DRAFT!W191,DRAFT!AA191)&gt;0,DRAFT!AB191,""))))</f>
        <v/>
      </c>
      <c r="I189" s="3" t="str">
        <f>IF(COUNT($A189)=0,"",IF(H189="3E","3E",IF(H189="","I",LOOKUP(H189/J$2,{0,0.4,0.45,0.5,0.55,0.6,0.65,0.7,0.75,0.8,1},{"F","D","C","C+","B-","B","B+","A-","A","A+"}))))</f>
        <v/>
      </c>
      <c r="J189" s="2" t="str">
        <f>IF(COUNT($A189)=0,"",IF(H189="","--",IF(H189="3E","3E",LOOKUP(H189/J$2,{0,0.4,0.45,0.5,0.55,0.6,0.65,0.7,0.75,0.8,1},{0,2,2.25,2.5,2.75,3,3.25,3.5,3.75,4}))))</f>
        <v/>
      </c>
      <c r="K189" s="3" t="str">
        <f>IF(COUNT($A189)=0,"",IF($A189&lt;&gt;DRAFT!$B191,"ERR",IF(DRAFT!AJ191="3E","3E",IF(COUNT(DRAFT!AF191,DRAFT!AJ191)&gt;0,DRAFT!AK191,""))))</f>
        <v/>
      </c>
      <c r="L189" s="3" t="str">
        <f>IF(COUNT($A189)=0,"",IF(K189="3E","3E",IF(K189="","I",LOOKUP(K189/M$2,{0,0.4,0.45,0.5,0.55,0.6,0.65,0.7,0.75,0.8,1},{"F","D","C","C+","B-","B","B+","A-","A","A+"}))))</f>
        <v/>
      </c>
      <c r="M189" s="2" t="str">
        <f>IF(COUNT($A189)=0,"",IF(K189="","--",IF(K189="3E","3E",LOOKUP(K189/M$2,{0,0.4,0.45,0.5,0.55,0.6,0.65,0.7,0.75,0.8,1},{0,2,2.25,2.5,2.75,3,3.25,3.5,3.75,4}))))</f>
        <v/>
      </c>
      <c r="N189" s="3" t="str">
        <f>IF(COUNT($A189)=0,"",IF($A189&lt;&gt;DRAFT!$B191,"ERR",IF(DRAFT!AS191="3E","3E",IF(COUNT(DRAFT!AO191,DRAFT!AS191)&gt;0,DRAFT!AT191,""))))</f>
        <v/>
      </c>
      <c r="O189" s="3" t="str">
        <f>IF(COUNT($A189)=0,"",IF(N189="3E","3E",IF(N189="","I",LOOKUP(N189/P$2,{0,0.4,0.45,0.5,0.55,0.6,0.65,0.7,0.75,0.8,1},{"F","D","C","C+","B-","B","B+","A-","A","A+"}))))</f>
        <v/>
      </c>
      <c r="P189" s="2" t="str">
        <f>IF(COUNT($A189)=0,"",IF(N189="","--",IF(N189="3E","3E",LOOKUP(N189/P$2,{0,0.4,0.45,0.5,0.55,0.6,0.65,0.7,0.75,0.8,1},{0,2,2.25,2.5,2.75,3,3.25,3.5,3.75,4}))))</f>
        <v/>
      </c>
      <c r="Q189" s="3" t="str">
        <f>IF(COUNT($A189)=0,"",IF($A189&lt;&gt;DRAFT!$B191,"ERR",IF(DRAFT!BB191="3E","3E",IF(COUNT(DRAFT!AX191,DRAFT!BB191)&gt;0,DRAFT!BC191,""))))</f>
        <v/>
      </c>
      <c r="R189" s="3" t="str">
        <f>IF(COUNT($A189)=0,"",IF(Q189="3E","3E",IF(Q189="","I",LOOKUP(Q189/S$2,{0,0.4,0.45,0.5,0.55,0.6,0.65,0.7,0.75,0.8,1},{"F","D","C","C+","B-","B","B+","A-","A","A+"}))))</f>
        <v/>
      </c>
      <c r="S189" s="2" t="str">
        <f>IF(COUNT($A189)=0,"",IF(Q189="","--",IF(Q189="3E","3E",LOOKUP(Q189/S$2,{0,0.4,0.45,0.5,0.55,0.6,0.65,0.7,0.75,0.8,1},{0,2,2.25,2.5,2.75,3,3.25,3.5,3.75,4}))))</f>
        <v/>
      </c>
      <c r="T189" s="3" t="str">
        <f>IF(COUNT($A189)=0,"",IF($A189&lt;&gt;DRAFT!$B191,"ERR",IF(DRAFT!BK191="3E","3E",IF(COUNT(DRAFT!BG191,DRAFT!BK191)&gt;0,DRAFT!BL191,""))))</f>
        <v/>
      </c>
      <c r="U189" s="3" t="str">
        <f>IF(COUNT($A189)=0,"",IF(T189="3E","3E",IF(T189="","I",LOOKUP(T189/V$2,{0,0.4,0.45,0.5,0.55,0.6,0.65,0.7,0.75,0.8,1},{"F","D","C","C+","B-","B","B+","A-","A","A+"}))))</f>
        <v/>
      </c>
      <c r="V189" s="2" t="str">
        <f>IF(COUNT($A189)=0,"",IF(T189="","--",IF(T189="3E","3E",LOOKUP(T189/V$2,{0,0.4,0.45,0.5,0.55,0.6,0.65,0.7,0.75,0.8,1},{0,2,2.25,2.5,2.75,3,3.25,3.5,3.75,4}))))</f>
        <v/>
      </c>
      <c r="W189" s="3" t="str">
        <f>IF(COUNT($A189)=0,"",IF($A189&lt;&gt;DRAFT!$B191,"ERR",IF(DRAFT!BT191="3E","3E",IF(COUNT(DRAFT!BP191,DRAFT!BT191)&gt;0,DRAFT!BU191,""))))</f>
        <v/>
      </c>
      <c r="X189" s="3" t="str">
        <f>IF(COUNT($A189)=0,"",IF(W189="3E","3E",IF(W189="","I",LOOKUP(W189/Y$2,{0,0.4,0.45,0.5,0.55,0.6,0.65,0.7,0.75,0.8,1},{"F","D","C","C+","B-","B","B+","A-","A","A+"}))))</f>
        <v/>
      </c>
      <c r="Y189" s="2" t="str">
        <f>IF(COUNT($A189)=0,"",IF(W189="","--",IF(W189="3E","3E",LOOKUP(W189/Y$2,{0,0.4,0.45,0.5,0.55,0.6,0.65,0.7,0.75,0.8,1},{0,2,2.25,2.5,2.75,3,3.25,3.5,3.75,4}))))</f>
        <v/>
      </c>
      <c r="Z189" s="3" t="str">
        <f>IF(COUNT($A189)=0,"",IF($A189&lt;&gt;DRAFT!$B191,"ERR",IF(DRAFT!CC191="3E","3E",IF(COUNT(DRAFT!BY191,DRAFT!CC191)&gt;0,DRAFT!CD191,""))))</f>
        <v/>
      </c>
      <c r="AA189" s="3" t="str">
        <f>IF(COUNT($A189)=0,"",IF(Z189="3E","3E",IF(Z189="","I",LOOKUP(Z189/AB$2,{0,0.4,0.45,0.5,0.55,0.6,0.65,0.7,0.75,0.8,1},{"F","D","C","C+","B-","B","B+","A-","A","A+"}))))</f>
        <v/>
      </c>
      <c r="AB189" s="2" t="str">
        <f>IF(COUNT($A189)=0,"",IF(Z189="","--",IF(Z189="3E","3E",LOOKUP(Z189/AB$2,{0,0.4,0.45,0.5,0.55,0.6,0.65,0.7,0.75,0.8,1},{0,2,2.25,2.5,2.75,3,3.25,3.5,3.75,4}))))</f>
        <v/>
      </c>
      <c r="AC189" s="3" t="str">
        <f>IF(COUNT($A189)=0,"",IF($A189&lt;&gt;DRAFT!$B191,"ERR",IF(DRAFT!CF191&gt;0,DRAFT!CF191,"")))</f>
        <v/>
      </c>
      <c r="AD189" s="3" t="str">
        <f>IF(COUNT($A189)=0,"",IF(AC189="3E","3E",IF(AC189="","I",LOOKUP(AC189/AE$2,{0,0.4,0.45,0.5,0.55,0.6,0.65,0.7,0.75,0.8,1},{"F","D","C","C+","B-","B","B+","A-","A","A+"}))))</f>
        <v/>
      </c>
      <c r="AE189" s="2" t="str">
        <f>IF(COUNT($A189)=0,"",IF(AC189="","--",IF(AC189="3E","3E",LOOKUP(AC189/AE$2,{0,0.4,0.45,0.5,0.55,0.6,0.65,0.7,0.75,0.8,1},{0,2,2.25,2.5,2.75,3,3.25,3.5,3.75,4}))))</f>
        <v/>
      </c>
      <c r="AF189" s="3" t="str">
        <f>IF($A189&lt;&gt;DRAFT!$B191,"ERR",IF(OR(COUNT($A189)=0,COUNT(DRAFT!CI191:CK191,DRAFT!CM191:CO191)=0),"",CEILING(SUM(DRAFT!CL191,DRAFT!CP191),1)))</f>
        <v/>
      </c>
      <c r="AG189" s="3" t="str">
        <f>IF(COUNT($A189)=0,"",IF(AF189="3E","3E",IF(AF189="","I",LOOKUP(AF189/AH$2,{0,0.4,0.45,0.5,0.55,0.6,0.65,0.7,0.75,0.8,1},{"F","D","C","C+","B-","B","B+","A-","A","A+"}))))</f>
        <v/>
      </c>
      <c r="AH189" s="2" t="str">
        <f>IF(COUNT($A189)=0,"",IF(AF189="","--",IF(AF189="3E","3E",LOOKUP(AF189/AH$2,{0,0.4,0.45,0.5,0.55,0.6,0.65,0.7,0.75,0.8,1},{0,2,2.25,2.5,2.75,3,3.25,3.5,3.75,4}))))</f>
        <v/>
      </c>
      <c r="AI189" s="11" t="str">
        <f>IF(OR(COUNT($A189)=0,COUNT(B189:AH189)=0),"",IF(COUNTIF(B189:AH189,"3E")&gt;0,"3E",IF(DRAFT!$A191="R",TRUNC(SUMPRODUCT(RGP,RCP)/TCP,3),TRUNC((SUMPRODUCT(--(IMDGP&gt;0)*IMDGP,IMCP)+CEILING(DRAFT!$CQ191*42,0.25))/TCP,3))))</f>
        <v/>
      </c>
      <c r="AJ189" s="3" t="str">
        <f>IF(OR(COUNT($A189)=0,COUNT(B189:AH189)=0),"",IF(COUNTIF(B189:AH189,"3E")&gt;0,"3E",IF(DRAFT!$A191="R",SUMPRODUCT(--(RGP&gt;=2),RCP),SUMPRODUCT(--(IMDGP&gt;0),--(IMGP=0),IMCP)+DRAFT!$CR191)))</f>
        <v/>
      </c>
      <c r="AK189" s="3" t="str">
        <f>IF(OR(COUNT($A189)=0,COUNT(B189:AH189)=0),"",IF(COUNTIF(B189:AJ189,"3E")&gt;0,"3E",IF(AND(DRAFT!$A191="IM",OR($AI189&gt;DRAFT!$CQ191,$AJ189&gt;DRAFT!$CR191)),"IMPROVED",IF(AND(DRAFT!$A191="IM",$AI189&lt;=DRAFT!$CQ191,$AJ189&lt;=DRAFT!$CR191),"NOT IMPROVED",IF(AND(AH189&gt;=2,AI189&gt;=2,AJ189&gt;=30),"PASS","FAIL")))))</f>
        <v/>
      </c>
      <c r="AL189" s="3" t="str">
        <f t="shared" si="4"/>
        <v/>
      </c>
      <c r="AM189" s="3" t="str">
        <f t="shared" si="5"/>
        <v/>
      </c>
    </row>
    <row r="190" spans="1:39" ht="18.95" customHeight="1" x14ac:dyDescent="0.25">
      <c r="A190" s="4" t="str">
        <f>IF(DRAFT!$B192="","",DRAFT!$B192)</f>
        <v/>
      </c>
      <c r="B190" s="3" t="str">
        <f>IF(COUNT($A190)=0,"",IF($A190&lt;&gt;DRAFT!$B192,"ERR",IF(DRAFT!I192="3E","3E",IF(COUNT(DRAFT!E192,DRAFT!I192)&gt;0,DRAFT!J192,""))))</f>
        <v/>
      </c>
      <c r="C190" s="3" t="str">
        <f>IF(COUNT($A190)=0,"",IF(B190="3E","3E",IF(B190="","I",LOOKUP(B190/D$2,{0,0.4,0.45,0.5,0.55,0.6,0.65,0.7,0.75,0.8,1},{"F","D","C","C+","B-","B","B+","A-","A","A+"}))))</f>
        <v/>
      </c>
      <c r="D190" s="2" t="str">
        <f>IF(COUNT($A190)=0,"",IF(B190="","--",IF(B190="3E","3E",LOOKUP(B190/D$2,{0,0.4,0.45,0.5,0.55,0.6,0.65,0.7,0.75,0.8,1},{0,2,2.25,2.5,2.75,3,3.25,3.5,3.75,4}))))</f>
        <v/>
      </c>
      <c r="E190" s="3" t="str">
        <f>IF(COUNT($A190)=0,"",IF($A190&lt;&gt;DRAFT!$B192,"ERR",IF(DRAFT!R192="3E","3E",IF(COUNT(DRAFT!N192,DRAFT!R192)&gt;0,DRAFT!S192,""))))</f>
        <v/>
      </c>
      <c r="F190" s="3" t="str">
        <f>IF(COUNT($A190)=0,"",IF(E190="3E","3E",IF(E190="","I",LOOKUP(E190/G$2,{0,0.4,0.45,0.5,0.55,0.6,0.65,0.7,0.75,0.8,1},{"F","D","C","C+","B-","B","B+","A-","A","A+"}))))</f>
        <v/>
      </c>
      <c r="G190" s="2" t="str">
        <f>IF(COUNT($A190)=0,"",IF(E190="","--",IF(E190="3E","3E",LOOKUP(E190/G$2,{0,0.4,0.45,0.5,0.55,0.6,0.65,0.7,0.75,0.8,1},{0,2,2.25,2.5,2.75,3,3.25,3.5,3.75,4}))))</f>
        <v/>
      </c>
      <c r="H190" s="3" t="str">
        <f>IF(COUNT($A190)=0,"",IF($A190&lt;&gt;DRAFT!$B192,"ERR",IF(DRAFT!AA192="3E","3E",IF(COUNT(DRAFT!W192,DRAFT!AA192)&gt;0,DRAFT!AB192,""))))</f>
        <v/>
      </c>
      <c r="I190" s="3" t="str">
        <f>IF(COUNT($A190)=0,"",IF(H190="3E","3E",IF(H190="","I",LOOKUP(H190/J$2,{0,0.4,0.45,0.5,0.55,0.6,0.65,0.7,0.75,0.8,1},{"F","D","C","C+","B-","B","B+","A-","A","A+"}))))</f>
        <v/>
      </c>
      <c r="J190" s="2" t="str">
        <f>IF(COUNT($A190)=0,"",IF(H190="","--",IF(H190="3E","3E",LOOKUP(H190/J$2,{0,0.4,0.45,0.5,0.55,0.6,0.65,0.7,0.75,0.8,1},{0,2,2.25,2.5,2.75,3,3.25,3.5,3.75,4}))))</f>
        <v/>
      </c>
      <c r="K190" s="3" t="str">
        <f>IF(COUNT($A190)=0,"",IF($A190&lt;&gt;DRAFT!$B192,"ERR",IF(DRAFT!AJ192="3E","3E",IF(COUNT(DRAFT!AF192,DRAFT!AJ192)&gt;0,DRAFT!AK192,""))))</f>
        <v/>
      </c>
      <c r="L190" s="3" t="str">
        <f>IF(COUNT($A190)=0,"",IF(K190="3E","3E",IF(K190="","I",LOOKUP(K190/M$2,{0,0.4,0.45,0.5,0.55,0.6,0.65,0.7,0.75,0.8,1},{"F","D","C","C+","B-","B","B+","A-","A","A+"}))))</f>
        <v/>
      </c>
      <c r="M190" s="2" t="str">
        <f>IF(COUNT($A190)=0,"",IF(K190="","--",IF(K190="3E","3E",LOOKUP(K190/M$2,{0,0.4,0.45,0.5,0.55,0.6,0.65,0.7,0.75,0.8,1},{0,2,2.25,2.5,2.75,3,3.25,3.5,3.75,4}))))</f>
        <v/>
      </c>
      <c r="N190" s="3" t="str">
        <f>IF(COUNT($A190)=0,"",IF($A190&lt;&gt;DRAFT!$B192,"ERR",IF(DRAFT!AS192="3E","3E",IF(COUNT(DRAFT!AO192,DRAFT!AS192)&gt;0,DRAFT!AT192,""))))</f>
        <v/>
      </c>
      <c r="O190" s="3" t="str">
        <f>IF(COUNT($A190)=0,"",IF(N190="3E","3E",IF(N190="","I",LOOKUP(N190/P$2,{0,0.4,0.45,0.5,0.55,0.6,0.65,0.7,0.75,0.8,1},{"F","D","C","C+","B-","B","B+","A-","A","A+"}))))</f>
        <v/>
      </c>
      <c r="P190" s="2" t="str">
        <f>IF(COUNT($A190)=0,"",IF(N190="","--",IF(N190="3E","3E",LOOKUP(N190/P$2,{0,0.4,0.45,0.5,0.55,0.6,0.65,0.7,0.75,0.8,1},{0,2,2.25,2.5,2.75,3,3.25,3.5,3.75,4}))))</f>
        <v/>
      </c>
      <c r="Q190" s="3" t="str">
        <f>IF(COUNT($A190)=0,"",IF($A190&lt;&gt;DRAFT!$B192,"ERR",IF(DRAFT!BB192="3E","3E",IF(COUNT(DRAFT!AX192,DRAFT!BB192)&gt;0,DRAFT!BC192,""))))</f>
        <v/>
      </c>
      <c r="R190" s="3" t="str">
        <f>IF(COUNT($A190)=0,"",IF(Q190="3E","3E",IF(Q190="","I",LOOKUP(Q190/S$2,{0,0.4,0.45,0.5,0.55,0.6,0.65,0.7,0.75,0.8,1},{"F","D","C","C+","B-","B","B+","A-","A","A+"}))))</f>
        <v/>
      </c>
      <c r="S190" s="2" t="str">
        <f>IF(COUNT($A190)=0,"",IF(Q190="","--",IF(Q190="3E","3E",LOOKUP(Q190/S$2,{0,0.4,0.45,0.5,0.55,0.6,0.65,0.7,0.75,0.8,1},{0,2,2.25,2.5,2.75,3,3.25,3.5,3.75,4}))))</f>
        <v/>
      </c>
      <c r="T190" s="3" t="str">
        <f>IF(COUNT($A190)=0,"",IF($A190&lt;&gt;DRAFT!$B192,"ERR",IF(DRAFT!BK192="3E","3E",IF(COUNT(DRAFT!BG192,DRAFT!BK192)&gt;0,DRAFT!BL192,""))))</f>
        <v/>
      </c>
      <c r="U190" s="3" t="str">
        <f>IF(COUNT($A190)=0,"",IF(T190="3E","3E",IF(T190="","I",LOOKUP(T190/V$2,{0,0.4,0.45,0.5,0.55,0.6,0.65,0.7,0.75,0.8,1},{"F","D","C","C+","B-","B","B+","A-","A","A+"}))))</f>
        <v/>
      </c>
      <c r="V190" s="2" t="str">
        <f>IF(COUNT($A190)=0,"",IF(T190="","--",IF(T190="3E","3E",LOOKUP(T190/V$2,{0,0.4,0.45,0.5,0.55,0.6,0.65,0.7,0.75,0.8,1},{0,2,2.25,2.5,2.75,3,3.25,3.5,3.75,4}))))</f>
        <v/>
      </c>
      <c r="W190" s="3" t="str">
        <f>IF(COUNT($A190)=0,"",IF($A190&lt;&gt;DRAFT!$B192,"ERR",IF(DRAFT!BT192="3E","3E",IF(COUNT(DRAFT!BP192,DRAFT!BT192)&gt;0,DRAFT!BU192,""))))</f>
        <v/>
      </c>
      <c r="X190" s="3" t="str">
        <f>IF(COUNT($A190)=0,"",IF(W190="3E","3E",IF(W190="","I",LOOKUP(W190/Y$2,{0,0.4,0.45,0.5,0.55,0.6,0.65,0.7,0.75,0.8,1},{"F","D","C","C+","B-","B","B+","A-","A","A+"}))))</f>
        <v/>
      </c>
      <c r="Y190" s="2" t="str">
        <f>IF(COUNT($A190)=0,"",IF(W190="","--",IF(W190="3E","3E",LOOKUP(W190/Y$2,{0,0.4,0.45,0.5,0.55,0.6,0.65,0.7,0.75,0.8,1},{0,2,2.25,2.5,2.75,3,3.25,3.5,3.75,4}))))</f>
        <v/>
      </c>
      <c r="Z190" s="3" t="str">
        <f>IF(COUNT($A190)=0,"",IF($A190&lt;&gt;DRAFT!$B192,"ERR",IF(DRAFT!CC192="3E","3E",IF(COUNT(DRAFT!BY192,DRAFT!CC192)&gt;0,DRAFT!CD192,""))))</f>
        <v/>
      </c>
      <c r="AA190" s="3" t="str">
        <f>IF(COUNT($A190)=0,"",IF(Z190="3E","3E",IF(Z190="","I",LOOKUP(Z190/AB$2,{0,0.4,0.45,0.5,0.55,0.6,0.65,0.7,0.75,0.8,1},{"F","D","C","C+","B-","B","B+","A-","A","A+"}))))</f>
        <v/>
      </c>
      <c r="AB190" s="2" t="str">
        <f>IF(COUNT($A190)=0,"",IF(Z190="","--",IF(Z190="3E","3E",LOOKUP(Z190/AB$2,{0,0.4,0.45,0.5,0.55,0.6,0.65,0.7,0.75,0.8,1},{0,2,2.25,2.5,2.75,3,3.25,3.5,3.75,4}))))</f>
        <v/>
      </c>
      <c r="AC190" s="3" t="str">
        <f>IF(COUNT($A190)=0,"",IF($A190&lt;&gt;DRAFT!$B192,"ERR",IF(DRAFT!CF192&gt;0,DRAFT!CF192,"")))</f>
        <v/>
      </c>
      <c r="AD190" s="3" t="str">
        <f>IF(COUNT($A190)=0,"",IF(AC190="3E","3E",IF(AC190="","I",LOOKUP(AC190/AE$2,{0,0.4,0.45,0.5,0.55,0.6,0.65,0.7,0.75,0.8,1},{"F","D","C","C+","B-","B","B+","A-","A","A+"}))))</f>
        <v/>
      </c>
      <c r="AE190" s="2" t="str">
        <f>IF(COUNT($A190)=0,"",IF(AC190="","--",IF(AC190="3E","3E",LOOKUP(AC190/AE$2,{0,0.4,0.45,0.5,0.55,0.6,0.65,0.7,0.75,0.8,1},{0,2,2.25,2.5,2.75,3,3.25,3.5,3.75,4}))))</f>
        <v/>
      </c>
      <c r="AF190" s="3" t="str">
        <f>IF($A190&lt;&gt;DRAFT!$B192,"ERR",IF(OR(COUNT($A190)=0,COUNT(DRAFT!CI192:CK192,DRAFT!CM192:CO192)=0),"",CEILING(SUM(DRAFT!CL192,DRAFT!CP192),1)))</f>
        <v/>
      </c>
      <c r="AG190" s="3" t="str">
        <f>IF(COUNT($A190)=0,"",IF(AF190="3E","3E",IF(AF190="","I",LOOKUP(AF190/AH$2,{0,0.4,0.45,0.5,0.55,0.6,0.65,0.7,0.75,0.8,1},{"F","D","C","C+","B-","B","B+","A-","A","A+"}))))</f>
        <v/>
      </c>
      <c r="AH190" s="2" t="str">
        <f>IF(COUNT($A190)=0,"",IF(AF190="","--",IF(AF190="3E","3E",LOOKUP(AF190/AH$2,{0,0.4,0.45,0.5,0.55,0.6,0.65,0.7,0.75,0.8,1},{0,2,2.25,2.5,2.75,3,3.25,3.5,3.75,4}))))</f>
        <v/>
      </c>
      <c r="AI190" s="11" t="str">
        <f>IF(OR(COUNT($A190)=0,COUNT(B190:AH190)=0),"",IF(COUNTIF(B190:AH190,"3E")&gt;0,"3E",IF(DRAFT!$A192="R",TRUNC(SUMPRODUCT(RGP,RCP)/TCP,3),TRUNC((SUMPRODUCT(--(IMDGP&gt;0)*IMDGP,IMCP)+CEILING(DRAFT!$CQ192*42,0.25))/TCP,3))))</f>
        <v/>
      </c>
      <c r="AJ190" s="3" t="str">
        <f>IF(OR(COUNT($A190)=0,COUNT(B190:AH190)=0),"",IF(COUNTIF(B190:AH190,"3E")&gt;0,"3E",IF(DRAFT!$A192="R",SUMPRODUCT(--(RGP&gt;=2),RCP),SUMPRODUCT(--(IMDGP&gt;0),--(IMGP=0),IMCP)+DRAFT!$CR192)))</f>
        <v/>
      </c>
      <c r="AK190" s="3" t="str">
        <f>IF(OR(COUNT($A190)=0,COUNT(B190:AH190)=0),"",IF(COUNTIF(B190:AJ190,"3E")&gt;0,"3E",IF(AND(DRAFT!$A192="IM",OR($AI190&gt;DRAFT!$CQ192,$AJ190&gt;DRAFT!$CR192)),"IMPROVED",IF(AND(DRAFT!$A192="IM",$AI190&lt;=DRAFT!$CQ192,$AJ190&lt;=DRAFT!$CR192),"NOT IMPROVED",IF(AND(AH190&gt;=2,AI190&gt;=2,AJ190&gt;=30),"PASS","FAIL")))))</f>
        <v/>
      </c>
      <c r="AL190" s="3" t="str">
        <f t="shared" si="4"/>
        <v/>
      </c>
      <c r="AM190" s="3" t="str">
        <f t="shared" si="5"/>
        <v/>
      </c>
    </row>
    <row r="191" spans="1:39" ht="18.95" customHeight="1" x14ac:dyDescent="0.25">
      <c r="A191" s="4" t="str">
        <f>IF(DRAFT!$B193="","",DRAFT!$B193)</f>
        <v/>
      </c>
      <c r="B191" s="3" t="str">
        <f>IF(COUNT($A191)=0,"",IF($A191&lt;&gt;DRAFT!$B193,"ERR",IF(DRAFT!I193="3E","3E",IF(COUNT(DRAFT!E193,DRAFT!I193)&gt;0,DRAFT!J193,""))))</f>
        <v/>
      </c>
      <c r="C191" s="3" t="str">
        <f>IF(COUNT($A191)=0,"",IF(B191="3E","3E",IF(B191="","I",LOOKUP(B191/D$2,{0,0.4,0.45,0.5,0.55,0.6,0.65,0.7,0.75,0.8,1},{"F","D","C","C+","B-","B","B+","A-","A","A+"}))))</f>
        <v/>
      </c>
      <c r="D191" s="2" t="str">
        <f>IF(COUNT($A191)=0,"",IF(B191="","--",IF(B191="3E","3E",LOOKUP(B191/D$2,{0,0.4,0.45,0.5,0.55,0.6,0.65,0.7,0.75,0.8,1},{0,2,2.25,2.5,2.75,3,3.25,3.5,3.75,4}))))</f>
        <v/>
      </c>
      <c r="E191" s="3" t="str">
        <f>IF(COUNT($A191)=0,"",IF($A191&lt;&gt;DRAFT!$B193,"ERR",IF(DRAFT!R193="3E","3E",IF(COUNT(DRAFT!N193,DRAFT!R193)&gt;0,DRAFT!S193,""))))</f>
        <v/>
      </c>
      <c r="F191" s="3" t="str">
        <f>IF(COUNT($A191)=0,"",IF(E191="3E","3E",IF(E191="","I",LOOKUP(E191/G$2,{0,0.4,0.45,0.5,0.55,0.6,0.65,0.7,0.75,0.8,1},{"F","D","C","C+","B-","B","B+","A-","A","A+"}))))</f>
        <v/>
      </c>
      <c r="G191" s="2" t="str">
        <f>IF(COUNT($A191)=0,"",IF(E191="","--",IF(E191="3E","3E",LOOKUP(E191/G$2,{0,0.4,0.45,0.5,0.55,0.6,0.65,0.7,0.75,0.8,1},{0,2,2.25,2.5,2.75,3,3.25,3.5,3.75,4}))))</f>
        <v/>
      </c>
      <c r="H191" s="3" t="str">
        <f>IF(COUNT($A191)=0,"",IF($A191&lt;&gt;DRAFT!$B193,"ERR",IF(DRAFT!AA193="3E","3E",IF(COUNT(DRAFT!W193,DRAFT!AA193)&gt;0,DRAFT!AB193,""))))</f>
        <v/>
      </c>
      <c r="I191" s="3" t="str">
        <f>IF(COUNT($A191)=0,"",IF(H191="3E","3E",IF(H191="","I",LOOKUP(H191/J$2,{0,0.4,0.45,0.5,0.55,0.6,0.65,0.7,0.75,0.8,1},{"F","D","C","C+","B-","B","B+","A-","A","A+"}))))</f>
        <v/>
      </c>
      <c r="J191" s="2" t="str">
        <f>IF(COUNT($A191)=0,"",IF(H191="","--",IF(H191="3E","3E",LOOKUP(H191/J$2,{0,0.4,0.45,0.5,0.55,0.6,0.65,0.7,0.75,0.8,1},{0,2,2.25,2.5,2.75,3,3.25,3.5,3.75,4}))))</f>
        <v/>
      </c>
      <c r="K191" s="3" t="str">
        <f>IF(COUNT($A191)=0,"",IF($A191&lt;&gt;DRAFT!$B193,"ERR",IF(DRAFT!AJ193="3E","3E",IF(COUNT(DRAFT!AF193,DRAFT!AJ193)&gt;0,DRAFT!AK193,""))))</f>
        <v/>
      </c>
      <c r="L191" s="3" t="str">
        <f>IF(COUNT($A191)=0,"",IF(K191="3E","3E",IF(K191="","I",LOOKUP(K191/M$2,{0,0.4,0.45,0.5,0.55,0.6,0.65,0.7,0.75,0.8,1},{"F","D","C","C+","B-","B","B+","A-","A","A+"}))))</f>
        <v/>
      </c>
      <c r="M191" s="2" t="str">
        <f>IF(COUNT($A191)=0,"",IF(K191="","--",IF(K191="3E","3E",LOOKUP(K191/M$2,{0,0.4,0.45,0.5,0.55,0.6,0.65,0.7,0.75,0.8,1},{0,2,2.25,2.5,2.75,3,3.25,3.5,3.75,4}))))</f>
        <v/>
      </c>
      <c r="N191" s="3" t="str">
        <f>IF(COUNT($A191)=0,"",IF($A191&lt;&gt;DRAFT!$B193,"ERR",IF(DRAFT!AS193="3E","3E",IF(COUNT(DRAFT!AO193,DRAFT!AS193)&gt;0,DRAFT!AT193,""))))</f>
        <v/>
      </c>
      <c r="O191" s="3" t="str">
        <f>IF(COUNT($A191)=0,"",IF(N191="3E","3E",IF(N191="","I",LOOKUP(N191/P$2,{0,0.4,0.45,0.5,0.55,0.6,0.65,0.7,0.75,0.8,1},{"F","D","C","C+","B-","B","B+","A-","A","A+"}))))</f>
        <v/>
      </c>
      <c r="P191" s="2" t="str">
        <f>IF(COUNT($A191)=0,"",IF(N191="","--",IF(N191="3E","3E",LOOKUP(N191/P$2,{0,0.4,0.45,0.5,0.55,0.6,0.65,0.7,0.75,0.8,1},{0,2,2.25,2.5,2.75,3,3.25,3.5,3.75,4}))))</f>
        <v/>
      </c>
      <c r="Q191" s="3" t="str">
        <f>IF(COUNT($A191)=0,"",IF($A191&lt;&gt;DRAFT!$B193,"ERR",IF(DRAFT!BB193="3E","3E",IF(COUNT(DRAFT!AX193,DRAFT!BB193)&gt;0,DRAFT!BC193,""))))</f>
        <v/>
      </c>
      <c r="R191" s="3" t="str">
        <f>IF(COUNT($A191)=0,"",IF(Q191="3E","3E",IF(Q191="","I",LOOKUP(Q191/S$2,{0,0.4,0.45,0.5,0.55,0.6,0.65,0.7,0.75,0.8,1},{"F","D","C","C+","B-","B","B+","A-","A","A+"}))))</f>
        <v/>
      </c>
      <c r="S191" s="2" t="str">
        <f>IF(COUNT($A191)=0,"",IF(Q191="","--",IF(Q191="3E","3E",LOOKUP(Q191/S$2,{0,0.4,0.45,0.5,0.55,0.6,0.65,0.7,0.75,0.8,1},{0,2,2.25,2.5,2.75,3,3.25,3.5,3.75,4}))))</f>
        <v/>
      </c>
      <c r="T191" s="3" t="str">
        <f>IF(COUNT($A191)=0,"",IF($A191&lt;&gt;DRAFT!$B193,"ERR",IF(DRAFT!BK193="3E","3E",IF(COUNT(DRAFT!BG193,DRAFT!BK193)&gt;0,DRAFT!BL193,""))))</f>
        <v/>
      </c>
      <c r="U191" s="3" t="str">
        <f>IF(COUNT($A191)=0,"",IF(T191="3E","3E",IF(T191="","I",LOOKUP(T191/V$2,{0,0.4,0.45,0.5,0.55,0.6,0.65,0.7,0.75,0.8,1},{"F","D","C","C+","B-","B","B+","A-","A","A+"}))))</f>
        <v/>
      </c>
      <c r="V191" s="2" t="str">
        <f>IF(COUNT($A191)=0,"",IF(T191="","--",IF(T191="3E","3E",LOOKUP(T191/V$2,{0,0.4,0.45,0.5,0.55,0.6,0.65,0.7,0.75,0.8,1},{0,2,2.25,2.5,2.75,3,3.25,3.5,3.75,4}))))</f>
        <v/>
      </c>
      <c r="W191" s="3" t="str">
        <f>IF(COUNT($A191)=0,"",IF($A191&lt;&gt;DRAFT!$B193,"ERR",IF(DRAFT!BT193="3E","3E",IF(COUNT(DRAFT!BP193,DRAFT!BT193)&gt;0,DRAFT!BU193,""))))</f>
        <v/>
      </c>
      <c r="X191" s="3" t="str">
        <f>IF(COUNT($A191)=0,"",IF(W191="3E","3E",IF(W191="","I",LOOKUP(W191/Y$2,{0,0.4,0.45,0.5,0.55,0.6,0.65,0.7,0.75,0.8,1},{"F","D","C","C+","B-","B","B+","A-","A","A+"}))))</f>
        <v/>
      </c>
      <c r="Y191" s="2" t="str">
        <f>IF(COUNT($A191)=0,"",IF(W191="","--",IF(W191="3E","3E",LOOKUP(W191/Y$2,{0,0.4,0.45,0.5,0.55,0.6,0.65,0.7,0.75,0.8,1},{0,2,2.25,2.5,2.75,3,3.25,3.5,3.75,4}))))</f>
        <v/>
      </c>
      <c r="Z191" s="3" t="str">
        <f>IF(COUNT($A191)=0,"",IF($A191&lt;&gt;DRAFT!$B193,"ERR",IF(DRAFT!CC193="3E","3E",IF(COUNT(DRAFT!BY193,DRAFT!CC193)&gt;0,DRAFT!CD193,""))))</f>
        <v/>
      </c>
      <c r="AA191" s="3" t="str">
        <f>IF(COUNT($A191)=0,"",IF(Z191="3E","3E",IF(Z191="","I",LOOKUP(Z191/AB$2,{0,0.4,0.45,0.5,0.55,0.6,0.65,0.7,0.75,0.8,1},{"F","D","C","C+","B-","B","B+","A-","A","A+"}))))</f>
        <v/>
      </c>
      <c r="AB191" s="2" t="str">
        <f>IF(COUNT($A191)=0,"",IF(Z191="","--",IF(Z191="3E","3E",LOOKUP(Z191/AB$2,{0,0.4,0.45,0.5,0.55,0.6,0.65,0.7,0.75,0.8,1},{0,2,2.25,2.5,2.75,3,3.25,3.5,3.75,4}))))</f>
        <v/>
      </c>
      <c r="AC191" s="3" t="str">
        <f>IF(COUNT($A191)=0,"",IF($A191&lt;&gt;DRAFT!$B193,"ERR",IF(DRAFT!CF193&gt;0,DRAFT!CF193,"")))</f>
        <v/>
      </c>
      <c r="AD191" s="3" t="str">
        <f>IF(COUNT($A191)=0,"",IF(AC191="3E","3E",IF(AC191="","I",LOOKUP(AC191/AE$2,{0,0.4,0.45,0.5,0.55,0.6,0.65,0.7,0.75,0.8,1},{"F","D","C","C+","B-","B","B+","A-","A","A+"}))))</f>
        <v/>
      </c>
      <c r="AE191" s="2" t="str">
        <f>IF(COUNT($A191)=0,"",IF(AC191="","--",IF(AC191="3E","3E",LOOKUP(AC191/AE$2,{0,0.4,0.45,0.5,0.55,0.6,0.65,0.7,0.75,0.8,1},{0,2,2.25,2.5,2.75,3,3.25,3.5,3.75,4}))))</f>
        <v/>
      </c>
      <c r="AF191" s="3" t="str">
        <f>IF($A191&lt;&gt;DRAFT!$B193,"ERR",IF(OR(COUNT($A191)=0,COUNT(DRAFT!CI193:CK193,DRAFT!CM193:CO193)=0),"",CEILING(SUM(DRAFT!CL193,DRAFT!CP193),1)))</f>
        <v/>
      </c>
      <c r="AG191" s="3" t="str">
        <f>IF(COUNT($A191)=0,"",IF(AF191="3E","3E",IF(AF191="","I",LOOKUP(AF191/AH$2,{0,0.4,0.45,0.5,0.55,0.6,0.65,0.7,0.75,0.8,1},{"F","D","C","C+","B-","B","B+","A-","A","A+"}))))</f>
        <v/>
      </c>
      <c r="AH191" s="2" t="str">
        <f>IF(COUNT($A191)=0,"",IF(AF191="","--",IF(AF191="3E","3E",LOOKUP(AF191/AH$2,{0,0.4,0.45,0.5,0.55,0.6,0.65,0.7,0.75,0.8,1},{0,2,2.25,2.5,2.75,3,3.25,3.5,3.75,4}))))</f>
        <v/>
      </c>
      <c r="AI191" s="11" t="str">
        <f>IF(OR(COUNT($A191)=0,COUNT(B191:AH191)=0),"",IF(COUNTIF(B191:AH191,"3E")&gt;0,"3E",IF(DRAFT!$A193="R",TRUNC(SUMPRODUCT(RGP,RCP)/TCP,3),TRUNC((SUMPRODUCT(--(IMDGP&gt;0)*IMDGP,IMCP)+CEILING(DRAFT!$CQ193*42,0.25))/TCP,3))))</f>
        <v/>
      </c>
      <c r="AJ191" s="3" t="str">
        <f>IF(OR(COUNT($A191)=0,COUNT(B191:AH191)=0),"",IF(COUNTIF(B191:AH191,"3E")&gt;0,"3E",IF(DRAFT!$A193="R",SUMPRODUCT(--(RGP&gt;=2),RCP),SUMPRODUCT(--(IMDGP&gt;0),--(IMGP=0),IMCP)+DRAFT!$CR193)))</f>
        <v/>
      </c>
      <c r="AK191" s="3" t="str">
        <f>IF(OR(COUNT($A191)=0,COUNT(B191:AH191)=0),"",IF(COUNTIF(B191:AJ191,"3E")&gt;0,"3E",IF(AND(DRAFT!$A193="IM",OR($AI191&gt;DRAFT!$CQ193,$AJ191&gt;DRAFT!$CR193)),"IMPROVED",IF(AND(DRAFT!$A193="IM",$AI191&lt;=DRAFT!$CQ193,$AJ191&lt;=DRAFT!$CR193),"NOT IMPROVED",IF(AND(AH191&gt;=2,AI191&gt;=2,AJ191&gt;=30),"PASS","FAIL")))))</f>
        <v/>
      </c>
      <c r="AL191" s="3" t="str">
        <f t="shared" si="4"/>
        <v/>
      </c>
      <c r="AM191" s="3" t="str">
        <f t="shared" si="5"/>
        <v/>
      </c>
    </row>
    <row r="192" spans="1:39" ht="18.95" customHeight="1" x14ac:dyDescent="0.25">
      <c r="A192" s="4" t="str">
        <f>IF(DRAFT!$B194="","",DRAFT!$B194)</f>
        <v/>
      </c>
      <c r="B192" s="3" t="str">
        <f>IF(COUNT($A192)=0,"",IF($A192&lt;&gt;DRAFT!$B194,"ERR",IF(DRAFT!I194="3E","3E",IF(COUNT(DRAFT!E194,DRAFT!I194)&gt;0,DRAFT!J194,""))))</f>
        <v/>
      </c>
      <c r="C192" s="3" t="str">
        <f>IF(COUNT($A192)=0,"",IF(B192="3E","3E",IF(B192="","I",LOOKUP(B192/D$2,{0,0.4,0.45,0.5,0.55,0.6,0.65,0.7,0.75,0.8,1},{"F","D","C","C+","B-","B","B+","A-","A","A+"}))))</f>
        <v/>
      </c>
      <c r="D192" s="2" t="str">
        <f>IF(COUNT($A192)=0,"",IF(B192="","--",IF(B192="3E","3E",LOOKUP(B192/D$2,{0,0.4,0.45,0.5,0.55,0.6,0.65,0.7,0.75,0.8,1},{0,2,2.25,2.5,2.75,3,3.25,3.5,3.75,4}))))</f>
        <v/>
      </c>
      <c r="E192" s="3" t="str">
        <f>IF(COUNT($A192)=0,"",IF($A192&lt;&gt;DRAFT!$B194,"ERR",IF(DRAFT!R194="3E","3E",IF(COUNT(DRAFT!N194,DRAFT!R194)&gt;0,DRAFT!S194,""))))</f>
        <v/>
      </c>
      <c r="F192" s="3" t="str">
        <f>IF(COUNT($A192)=0,"",IF(E192="3E","3E",IF(E192="","I",LOOKUP(E192/G$2,{0,0.4,0.45,0.5,0.55,0.6,0.65,0.7,0.75,0.8,1},{"F","D","C","C+","B-","B","B+","A-","A","A+"}))))</f>
        <v/>
      </c>
      <c r="G192" s="2" t="str">
        <f>IF(COUNT($A192)=0,"",IF(E192="","--",IF(E192="3E","3E",LOOKUP(E192/G$2,{0,0.4,0.45,0.5,0.55,0.6,0.65,0.7,0.75,0.8,1},{0,2,2.25,2.5,2.75,3,3.25,3.5,3.75,4}))))</f>
        <v/>
      </c>
      <c r="H192" s="3" t="str">
        <f>IF(COUNT($A192)=0,"",IF($A192&lt;&gt;DRAFT!$B194,"ERR",IF(DRAFT!AA194="3E","3E",IF(COUNT(DRAFT!W194,DRAFT!AA194)&gt;0,DRAFT!AB194,""))))</f>
        <v/>
      </c>
      <c r="I192" s="3" t="str">
        <f>IF(COUNT($A192)=0,"",IF(H192="3E","3E",IF(H192="","I",LOOKUP(H192/J$2,{0,0.4,0.45,0.5,0.55,0.6,0.65,0.7,0.75,0.8,1},{"F","D","C","C+","B-","B","B+","A-","A","A+"}))))</f>
        <v/>
      </c>
      <c r="J192" s="2" t="str">
        <f>IF(COUNT($A192)=0,"",IF(H192="","--",IF(H192="3E","3E",LOOKUP(H192/J$2,{0,0.4,0.45,0.5,0.55,0.6,0.65,0.7,0.75,0.8,1},{0,2,2.25,2.5,2.75,3,3.25,3.5,3.75,4}))))</f>
        <v/>
      </c>
      <c r="K192" s="3" t="str">
        <f>IF(COUNT($A192)=0,"",IF($A192&lt;&gt;DRAFT!$B194,"ERR",IF(DRAFT!AJ194="3E","3E",IF(COUNT(DRAFT!AF194,DRAFT!AJ194)&gt;0,DRAFT!AK194,""))))</f>
        <v/>
      </c>
      <c r="L192" s="3" t="str">
        <f>IF(COUNT($A192)=0,"",IF(K192="3E","3E",IF(K192="","I",LOOKUP(K192/M$2,{0,0.4,0.45,0.5,0.55,0.6,0.65,0.7,0.75,0.8,1},{"F","D","C","C+","B-","B","B+","A-","A","A+"}))))</f>
        <v/>
      </c>
      <c r="M192" s="2" t="str">
        <f>IF(COUNT($A192)=0,"",IF(K192="","--",IF(K192="3E","3E",LOOKUP(K192/M$2,{0,0.4,0.45,0.5,0.55,0.6,0.65,0.7,0.75,0.8,1},{0,2,2.25,2.5,2.75,3,3.25,3.5,3.75,4}))))</f>
        <v/>
      </c>
      <c r="N192" s="3" t="str">
        <f>IF(COUNT($A192)=0,"",IF($A192&lt;&gt;DRAFT!$B194,"ERR",IF(DRAFT!AS194="3E","3E",IF(COUNT(DRAFT!AO194,DRAFT!AS194)&gt;0,DRAFT!AT194,""))))</f>
        <v/>
      </c>
      <c r="O192" s="3" t="str">
        <f>IF(COUNT($A192)=0,"",IF(N192="3E","3E",IF(N192="","I",LOOKUP(N192/P$2,{0,0.4,0.45,0.5,0.55,0.6,0.65,0.7,0.75,0.8,1},{"F","D","C","C+","B-","B","B+","A-","A","A+"}))))</f>
        <v/>
      </c>
      <c r="P192" s="2" t="str">
        <f>IF(COUNT($A192)=0,"",IF(N192="","--",IF(N192="3E","3E",LOOKUP(N192/P$2,{0,0.4,0.45,0.5,0.55,0.6,0.65,0.7,0.75,0.8,1},{0,2,2.25,2.5,2.75,3,3.25,3.5,3.75,4}))))</f>
        <v/>
      </c>
      <c r="Q192" s="3" t="str">
        <f>IF(COUNT($A192)=0,"",IF($A192&lt;&gt;DRAFT!$B194,"ERR",IF(DRAFT!BB194="3E","3E",IF(COUNT(DRAFT!AX194,DRAFT!BB194)&gt;0,DRAFT!BC194,""))))</f>
        <v/>
      </c>
      <c r="R192" s="3" t="str">
        <f>IF(COUNT($A192)=0,"",IF(Q192="3E","3E",IF(Q192="","I",LOOKUP(Q192/S$2,{0,0.4,0.45,0.5,0.55,0.6,0.65,0.7,0.75,0.8,1},{"F","D","C","C+","B-","B","B+","A-","A","A+"}))))</f>
        <v/>
      </c>
      <c r="S192" s="2" t="str">
        <f>IF(COUNT($A192)=0,"",IF(Q192="","--",IF(Q192="3E","3E",LOOKUP(Q192/S$2,{0,0.4,0.45,0.5,0.55,0.6,0.65,0.7,0.75,0.8,1},{0,2,2.25,2.5,2.75,3,3.25,3.5,3.75,4}))))</f>
        <v/>
      </c>
      <c r="T192" s="3" t="str">
        <f>IF(COUNT($A192)=0,"",IF($A192&lt;&gt;DRAFT!$B194,"ERR",IF(DRAFT!BK194="3E","3E",IF(COUNT(DRAFT!BG194,DRAFT!BK194)&gt;0,DRAFT!BL194,""))))</f>
        <v/>
      </c>
      <c r="U192" s="3" t="str">
        <f>IF(COUNT($A192)=0,"",IF(T192="3E","3E",IF(T192="","I",LOOKUP(T192/V$2,{0,0.4,0.45,0.5,0.55,0.6,0.65,0.7,0.75,0.8,1},{"F","D","C","C+","B-","B","B+","A-","A","A+"}))))</f>
        <v/>
      </c>
      <c r="V192" s="2" t="str">
        <f>IF(COUNT($A192)=0,"",IF(T192="","--",IF(T192="3E","3E",LOOKUP(T192/V$2,{0,0.4,0.45,0.5,0.55,0.6,0.65,0.7,0.75,0.8,1},{0,2,2.25,2.5,2.75,3,3.25,3.5,3.75,4}))))</f>
        <v/>
      </c>
      <c r="W192" s="3" t="str">
        <f>IF(COUNT($A192)=0,"",IF($A192&lt;&gt;DRAFT!$B194,"ERR",IF(DRAFT!BT194="3E","3E",IF(COUNT(DRAFT!BP194,DRAFT!BT194)&gt;0,DRAFT!BU194,""))))</f>
        <v/>
      </c>
      <c r="X192" s="3" t="str">
        <f>IF(COUNT($A192)=0,"",IF(W192="3E","3E",IF(W192="","I",LOOKUP(W192/Y$2,{0,0.4,0.45,0.5,0.55,0.6,0.65,0.7,0.75,0.8,1},{"F","D","C","C+","B-","B","B+","A-","A","A+"}))))</f>
        <v/>
      </c>
      <c r="Y192" s="2" t="str">
        <f>IF(COUNT($A192)=0,"",IF(W192="","--",IF(W192="3E","3E",LOOKUP(W192/Y$2,{0,0.4,0.45,0.5,0.55,0.6,0.65,0.7,0.75,0.8,1},{0,2,2.25,2.5,2.75,3,3.25,3.5,3.75,4}))))</f>
        <v/>
      </c>
      <c r="Z192" s="3" t="str">
        <f>IF(COUNT($A192)=0,"",IF($A192&lt;&gt;DRAFT!$B194,"ERR",IF(DRAFT!CC194="3E","3E",IF(COUNT(DRAFT!BY194,DRAFT!CC194)&gt;0,DRAFT!CD194,""))))</f>
        <v/>
      </c>
      <c r="AA192" s="3" t="str">
        <f>IF(COUNT($A192)=0,"",IF(Z192="3E","3E",IF(Z192="","I",LOOKUP(Z192/AB$2,{0,0.4,0.45,0.5,0.55,0.6,0.65,0.7,0.75,0.8,1},{"F","D","C","C+","B-","B","B+","A-","A","A+"}))))</f>
        <v/>
      </c>
      <c r="AB192" s="2" t="str">
        <f>IF(COUNT($A192)=0,"",IF(Z192="","--",IF(Z192="3E","3E",LOOKUP(Z192/AB$2,{0,0.4,0.45,0.5,0.55,0.6,0.65,0.7,0.75,0.8,1},{0,2,2.25,2.5,2.75,3,3.25,3.5,3.75,4}))))</f>
        <v/>
      </c>
      <c r="AC192" s="3" t="str">
        <f>IF(COUNT($A192)=0,"",IF($A192&lt;&gt;DRAFT!$B194,"ERR",IF(DRAFT!CF194&gt;0,DRAFT!CF194,"")))</f>
        <v/>
      </c>
      <c r="AD192" s="3" t="str">
        <f>IF(COUNT($A192)=0,"",IF(AC192="3E","3E",IF(AC192="","I",LOOKUP(AC192/AE$2,{0,0.4,0.45,0.5,0.55,0.6,0.65,0.7,0.75,0.8,1},{"F","D","C","C+","B-","B","B+","A-","A","A+"}))))</f>
        <v/>
      </c>
      <c r="AE192" s="2" t="str">
        <f>IF(COUNT($A192)=0,"",IF(AC192="","--",IF(AC192="3E","3E",LOOKUP(AC192/AE$2,{0,0.4,0.45,0.5,0.55,0.6,0.65,0.7,0.75,0.8,1},{0,2,2.25,2.5,2.75,3,3.25,3.5,3.75,4}))))</f>
        <v/>
      </c>
      <c r="AF192" s="3" t="str">
        <f>IF($A192&lt;&gt;DRAFT!$B194,"ERR",IF(OR(COUNT($A192)=0,COUNT(DRAFT!CI194:CK194,DRAFT!CM194:CO194)=0),"",CEILING(SUM(DRAFT!CL194,DRAFT!CP194),1)))</f>
        <v/>
      </c>
      <c r="AG192" s="3" t="str">
        <f>IF(COUNT($A192)=0,"",IF(AF192="3E","3E",IF(AF192="","I",LOOKUP(AF192/AH$2,{0,0.4,0.45,0.5,0.55,0.6,0.65,0.7,0.75,0.8,1},{"F","D","C","C+","B-","B","B+","A-","A","A+"}))))</f>
        <v/>
      </c>
      <c r="AH192" s="2" t="str">
        <f>IF(COUNT($A192)=0,"",IF(AF192="","--",IF(AF192="3E","3E",LOOKUP(AF192/AH$2,{0,0.4,0.45,0.5,0.55,0.6,0.65,0.7,0.75,0.8,1},{0,2,2.25,2.5,2.75,3,3.25,3.5,3.75,4}))))</f>
        <v/>
      </c>
      <c r="AI192" s="11" t="str">
        <f>IF(OR(COUNT($A192)=0,COUNT(B192:AH192)=0),"",IF(COUNTIF(B192:AH192,"3E")&gt;0,"3E",IF(DRAFT!$A194="R",TRUNC(SUMPRODUCT(RGP,RCP)/TCP,3),TRUNC((SUMPRODUCT(--(IMDGP&gt;0)*IMDGP,IMCP)+CEILING(DRAFT!$CQ194*42,0.25))/TCP,3))))</f>
        <v/>
      </c>
      <c r="AJ192" s="3" t="str">
        <f>IF(OR(COUNT($A192)=0,COUNT(B192:AH192)=0),"",IF(COUNTIF(B192:AH192,"3E")&gt;0,"3E",IF(DRAFT!$A194="R",SUMPRODUCT(--(RGP&gt;=2),RCP),SUMPRODUCT(--(IMDGP&gt;0),--(IMGP=0),IMCP)+DRAFT!$CR194)))</f>
        <v/>
      </c>
      <c r="AK192" s="3" t="str">
        <f>IF(OR(COUNT($A192)=0,COUNT(B192:AH192)=0),"",IF(COUNTIF(B192:AJ192,"3E")&gt;0,"3E",IF(AND(DRAFT!$A194="IM",OR($AI192&gt;DRAFT!$CQ194,$AJ192&gt;DRAFT!$CR194)),"IMPROVED",IF(AND(DRAFT!$A194="IM",$AI192&lt;=DRAFT!$CQ194,$AJ192&lt;=DRAFT!$CR194),"NOT IMPROVED",IF(AND(AH192&gt;=2,AI192&gt;=2,AJ192&gt;=30),"PASS","FAIL")))))</f>
        <v/>
      </c>
      <c r="AL192" s="3" t="str">
        <f t="shared" si="4"/>
        <v/>
      </c>
      <c r="AM192" s="3" t="str">
        <f t="shared" si="5"/>
        <v/>
      </c>
    </row>
    <row r="193" spans="1:39" ht="18.95" customHeight="1" x14ac:dyDescent="0.25">
      <c r="A193" s="4" t="str">
        <f>IF(DRAFT!$B195="","",DRAFT!$B195)</f>
        <v/>
      </c>
      <c r="B193" s="3" t="str">
        <f>IF(COUNT($A193)=0,"",IF($A193&lt;&gt;DRAFT!$B195,"ERR",IF(DRAFT!I195="3E","3E",IF(COUNT(DRAFT!E195,DRAFT!I195)&gt;0,DRAFT!J195,""))))</f>
        <v/>
      </c>
      <c r="C193" s="3" t="str">
        <f>IF(COUNT($A193)=0,"",IF(B193="3E","3E",IF(B193="","I",LOOKUP(B193/D$2,{0,0.4,0.45,0.5,0.55,0.6,0.65,0.7,0.75,0.8,1},{"F","D","C","C+","B-","B","B+","A-","A","A+"}))))</f>
        <v/>
      </c>
      <c r="D193" s="2" t="str">
        <f>IF(COUNT($A193)=0,"",IF(B193="","--",IF(B193="3E","3E",LOOKUP(B193/D$2,{0,0.4,0.45,0.5,0.55,0.6,0.65,0.7,0.75,0.8,1},{0,2,2.25,2.5,2.75,3,3.25,3.5,3.75,4}))))</f>
        <v/>
      </c>
      <c r="E193" s="3" t="str">
        <f>IF(COUNT($A193)=0,"",IF($A193&lt;&gt;DRAFT!$B195,"ERR",IF(DRAFT!R195="3E","3E",IF(COUNT(DRAFT!N195,DRAFT!R195)&gt;0,DRAFT!S195,""))))</f>
        <v/>
      </c>
      <c r="F193" s="3" t="str">
        <f>IF(COUNT($A193)=0,"",IF(E193="3E","3E",IF(E193="","I",LOOKUP(E193/G$2,{0,0.4,0.45,0.5,0.55,0.6,0.65,0.7,0.75,0.8,1},{"F","D","C","C+","B-","B","B+","A-","A","A+"}))))</f>
        <v/>
      </c>
      <c r="G193" s="2" t="str">
        <f>IF(COUNT($A193)=0,"",IF(E193="","--",IF(E193="3E","3E",LOOKUP(E193/G$2,{0,0.4,0.45,0.5,0.55,0.6,0.65,0.7,0.75,0.8,1},{0,2,2.25,2.5,2.75,3,3.25,3.5,3.75,4}))))</f>
        <v/>
      </c>
      <c r="H193" s="3" t="str">
        <f>IF(COUNT($A193)=0,"",IF($A193&lt;&gt;DRAFT!$B195,"ERR",IF(DRAFT!AA195="3E","3E",IF(COUNT(DRAFT!W195,DRAFT!AA195)&gt;0,DRAFT!AB195,""))))</f>
        <v/>
      </c>
      <c r="I193" s="3" t="str">
        <f>IF(COUNT($A193)=0,"",IF(H193="3E","3E",IF(H193="","I",LOOKUP(H193/J$2,{0,0.4,0.45,0.5,0.55,0.6,0.65,0.7,0.75,0.8,1},{"F","D","C","C+","B-","B","B+","A-","A","A+"}))))</f>
        <v/>
      </c>
      <c r="J193" s="2" t="str">
        <f>IF(COUNT($A193)=0,"",IF(H193="","--",IF(H193="3E","3E",LOOKUP(H193/J$2,{0,0.4,0.45,0.5,0.55,0.6,0.65,0.7,0.75,0.8,1},{0,2,2.25,2.5,2.75,3,3.25,3.5,3.75,4}))))</f>
        <v/>
      </c>
      <c r="K193" s="3" t="str">
        <f>IF(COUNT($A193)=0,"",IF($A193&lt;&gt;DRAFT!$B195,"ERR",IF(DRAFT!AJ195="3E","3E",IF(COUNT(DRAFT!AF195,DRAFT!AJ195)&gt;0,DRAFT!AK195,""))))</f>
        <v/>
      </c>
      <c r="L193" s="3" t="str">
        <f>IF(COUNT($A193)=0,"",IF(K193="3E","3E",IF(K193="","I",LOOKUP(K193/M$2,{0,0.4,0.45,0.5,0.55,0.6,0.65,0.7,0.75,0.8,1},{"F","D","C","C+","B-","B","B+","A-","A","A+"}))))</f>
        <v/>
      </c>
      <c r="M193" s="2" t="str">
        <f>IF(COUNT($A193)=0,"",IF(K193="","--",IF(K193="3E","3E",LOOKUP(K193/M$2,{0,0.4,0.45,0.5,0.55,0.6,0.65,0.7,0.75,0.8,1},{0,2,2.25,2.5,2.75,3,3.25,3.5,3.75,4}))))</f>
        <v/>
      </c>
      <c r="N193" s="3" t="str">
        <f>IF(COUNT($A193)=0,"",IF($A193&lt;&gt;DRAFT!$B195,"ERR",IF(DRAFT!AS195="3E","3E",IF(COUNT(DRAFT!AO195,DRAFT!AS195)&gt;0,DRAFT!AT195,""))))</f>
        <v/>
      </c>
      <c r="O193" s="3" t="str">
        <f>IF(COUNT($A193)=0,"",IF(N193="3E","3E",IF(N193="","I",LOOKUP(N193/P$2,{0,0.4,0.45,0.5,0.55,0.6,0.65,0.7,0.75,0.8,1},{"F","D","C","C+","B-","B","B+","A-","A","A+"}))))</f>
        <v/>
      </c>
      <c r="P193" s="2" t="str">
        <f>IF(COUNT($A193)=0,"",IF(N193="","--",IF(N193="3E","3E",LOOKUP(N193/P$2,{0,0.4,0.45,0.5,0.55,0.6,0.65,0.7,0.75,0.8,1},{0,2,2.25,2.5,2.75,3,3.25,3.5,3.75,4}))))</f>
        <v/>
      </c>
      <c r="Q193" s="3" t="str">
        <f>IF(COUNT($A193)=0,"",IF($A193&lt;&gt;DRAFT!$B195,"ERR",IF(DRAFT!BB195="3E","3E",IF(COUNT(DRAFT!AX195,DRAFT!BB195)&gt;0,DRAFT!BC195,""))))</f>
        <v/>
      </c>
      <c r="R193" s="3" t="str">
        <f>IF(COUNT($A193)=0,"",IF(Q193="3E","3E",IF(Q193="","I",LOOKUP(Q193/S$2,{0,0.4,0.45,0.5,0.55,0.6,0.65,0.7,0.75,0.8,1},{"F","D","C","C+","B-","B","B+","A-","A","A+"}))))</f>
        <v/>
      </c>
      <c r="S193" s="2" t="str">
        <f>IF(COUNT($A193)=0,"",IF(Q193="","--",IF(Q193="3E","3E",LOOKUP(Q193/S$2,{0,0.4,0.45,0.5,0.55,0.6,0.65,0.7,0.75,0.8,1},{0,2,2.25,2.5,2.75,3,3.25,3.5,3.75,4}))))</f>
        <v/>
      </c>
      <c r="T193" s="3" t="str">
        <f>IF(COUNT($A193)=0,"",IF($A193&lt;&gt;DRAFT!$B195,"ERR",IF(DRAFT!BK195="3E","3E",IF(COUNT(DRAFT!BG195,DRAFT!BK195)&gt;0,DRAFT!BL195,""))))</f>
        <v/>
      </c>
      <c r="U193" s="3" t="str">
        <f>IF(COUNT($A193)=0,"",IF(T193="3E","3E",IF(T193="","I",LOOKUP(T193/V$2,{0,0.4,0.45,0.5,0.55,0.6,0.65,0.7,0.75,0.8,1},{"F","D","C","C+","B-","B","B+","A-","A","A+"}))))</f>
        <v/>
      </c>
      <c r="V193" s="2" t="str">
        <f>IF(COUNT($A193)=0,"",IF(T193="","--",IF(T193="3E","3E",LOOKUP(T193/V$2,{0,0.4,0.45,0.5,0.55,0.6,0.65,0.7,0.75,0.8,1},{0,2,2.25,2.5,2.75,3,3.25,3.5,3.75,4}))))</f>
        <v/>
      </c>
      <c r="W193" s="3" t="str">
        <f>IF(COUNT($A193)=0,"",IF($A193&lt;&gt;DRAFT!$B195,"ERR",IF(DRAFT!BT195="3E","3E",IF(COUNT(DRAFT!BP195,DRAFT!BT195)&gt;0,DRAFT!BU195,""))))</f>
        <v/>
      </c>
      <c r="X193" s="3" t="str">
        <f>IF(COUNT($A193)=0,"",IF(W193="3E","3E",IF(W193="","I",LOOKUP(W193/Y$2,{0,0.4,0.45,0.5,0.55,0.6,0.65,0.7,0.75,0.8,1},{"F","D","C","C+","B-","B","B+","A-","A","A+"}))))</f>
        <v/>
      </c>
      <c r="Y193" s="2" t="str">
        <f>IF(COUNT($A193)=0,"",IF(W193="","--",IF(W193="3E","3E",LOOKUP(W193/Y$2,{0,0.4,0.45,0.5,0.55,0.6,0.65,0.7,0.75,0.8,1},{0,2,2.25,2.5,2.75,3,3.25,3.5,3.75,4}))))</f>
        <v/>
      </c>
      <c r="Z193" s="3" t="str">
        <f>IF(COUNT($A193)=0,"",IF($A193&lt;&gt;DRAFT!$B195,"ERR",IF(DRAFT!CC195="3E","3E",IF(COUNT(DRAFT!BY195,DRAFT!CC195)&gt;0,DRAFT!CD195,""))))</f>
        <v/>
      </c>
      <c r="AA193" s="3" t="str">
        <f>IF(COUNT($A193)=0,"",IF(Z193="3E","3E",IF(Z193="","I",LOOKUP(Z193/AB$2,{0,0.4,0.45,0.5,0.55,0.6,0.65,0.7,0.75,0.8,1},{"F","D","C","C+","B-","B","B+","A-","A","A+"}))))</f>
        <v/>
      </c>
      <c r="AB193" s="2" t="str">
        <f>IF(COUNT($A193)=0,"",IF(Z193="","--",IF(Z193="3E","3E",LOOKUP(Z193/AB$2,{0,0.4,0.45,0.5,0.55,0.6,0.65,0.7,0.75,0.8,1},{0,2,2.25,2.5,2.75,3,3.25,3.5,3.75,4}))))</f>
        <v/>
      </c>
      <c r="AC193" s="3" t="str">
        <f>IF(COUNT($A193)=0,"",IF($A193&lt;&gt;DRAFT!$B195,"ERR",IF(DRAFT!CF195&gt;0,DRAFT!CF195,"")))</f>
        <v/>
      </c>
      <c r="AD193" s="3" t="str">
        <f>IF(COUNT($A193)=0,"",IF(AC193="3E","3E",IF(AC193="","I",LOOKUP(AC193/AE$2,{0,0.4,0.45,0.5,0.55,0.6,0.65,0.7,0.75,0.8,1},{"F","D","C","C+","B-","B","B+","A-","A","A+"}))))</f>
        <v/>
      </c>
      <c r="AE193" s="2" t="str">
        <f>IF(COUNT($A193)=0,"",IF(AC193="","--",IF(AC193="3E","3E",LOOKUP(AC193/AE$2,{0,0.4,0.45,0.5,0.55,0.6,0.65,0.7,0.75,0.8,1},{0,2,2.25,2.5,2.75,3,3.25,3.5,3.75,4}))))</f>
        <v/>
      </c>
      <c r="AF193" s="3" t="str">
        <f>IF($A193&lt;&gt;DRAFT!$B195,"ERR",IF(OR(COUNT($A193)=0,COUNT(DRAFT!CI195:CK195,DRAFT!CM195:CO195)=0),"",CEILING(SUM(DRAFT!CL195,DRAFT!CP195),1)))</f>
        <v/>
      </c>
      <c r="AG193" s="3" t="str">
        <f>IF(COUNT($A193)=0,"",IF(AF193="3E","3E",IF(AF193="","I",LOOKUP(AF193/AH$2,{0,0.4,0.45,0.5,0.55,0.6,0.65,0.7,0.75,0.8,1},{"F","D","C","C+","B-","B","B+","A-","A","A+"}))))</f>
        <v/>
      </c>
      <c r="AH193" s="2" t="str">
        <f>IF(COUNT($A193)=0,"",IF(AF193="","--",IF(AF193="3E","3E",LOOKUP(AF193/AH$2,{0,0.4,0.45,0.5,0.55,0.6,0.65,0.7,0.75,0.8,1},{0,2,2.25,2.5,2.75,3,3.25,3.5,3.75,4}))))</f>
        <v/>
      </c>
      <c r="AI193" s="11" t="str">
        <f>IF(OR(COUNT($A193)=0,COUNT(B193:AH193)=0),"",IF(COUNTIF(B193:AH193,"3E")&gt;0,"3E",IF(DRAFT!$A195="R",TRUNC(SUMPRODUCT(RGP,RCP)/TCP,3),TRUNC((SUMPRODUCT(--(IMDGP&gt;0)*IMDGP,IMCP)+CEILING(DRAFT!$CQ195*42,0.25))/TCP,3))))</f>
        <v/>
      </c>
      <c r="AJ193" s="3" t="str">
        <f>IF(OR(COUNT($A193)=0,COUNT(B193:AH193)=0),"",IF(COUNTIF(B193:AH193,"3E")&gt;0,"3E",IF(DRAFT!$A195="R",SUMPRODUCT(--(RGP&gt;=2),RCP),SUMPRODUCT(--(IMDGP&gt;0),--(IMGP=0),IMCP)+DRAFT!$CR195)))</f>
        <v/>
      </c>
      <c r="AK193" s="3" t="str">
        <f>IF(OR(COUNT($A193)=0,COUNT(B193:AH193)=0),"",IF(COUNTIF(B193:AJ193,"3E")&gt;0,"3E",IF(AND(DRAFT!$A195="IM",OR($AI193&gt;DRAFT!$CQ195,$AJ193&gt;DRAFT!$CR195)),"IMPROVED",IF(AND(DRAFT!$A195="IM",$AI193&lt;=DRAFT!$CQ195,$AJ193&lt;=DRAFT!$CR195),"NOT IMPROVED",IF(AND(AH193&gt;=2,AI193&gt;=2,AJ193&gt;=30),"PASS","FAIL")))))</f>
        <v/>
      </c>
      <c r="AL193" s="3" t="str">
        <f t="shared" si="4"/>
        <v/>
      </c>
      <c r="AM193" s="3" t="str">
        <f t="shared" si="5"/>
        <v/>
      </c>
    </row>
    <row r="194" spans="1:39" ht="18.95" customHeight="1" x14ac:dyDescent="0.25">
      <c r="A194" s="4" t="str">
        <f>IF(DRAFT!$B196="","",DRAFT!$B196)</f>
        <v/>
      </c>
      <c r="B194" s="3" t="str">
        <f>IF(COUNT($A194)=0,"",IF($A194&lt;&gt;DRAFT!$B196,"ERR",IF(DRAFT!I196="3E","3E",IF(COUNT(DRAFT!E196,DRAFT!I196)&gt;0,DRAFT!J196,""))))</f>
        <v/>
      </c>
      <c r="C194" s="3" t="str">
        <f>IF(COUNT($A194)=0,"",IF(B194="3E","3E",IF(B194="","I",LOOKUP(B194/D$2,{0,0.4,0.45,0.5,0.55,0.6,0.65,0.7,0.75,0.8,1},{"F","D","C","C+","B-","B","B+","A-","A","A+"}))))</f>
        <v/>
      </c>
      <c r="D194" s="2" t="str">
        <f>IF(COUNT($A194)=0,"",IF(B194="","--",IF(B194="3E","3E",LOOKUP(B194/D$2,{0,0.4,0.45,0.5,0.55,0.6,0.65,0.7,0.75,0.8,1},{0,2,2.25,2.5,2.75,3,3.25,3.5,3.75,4}))))</f>
        <v/>
      </c>
      <c r="E194" s="3" t="str">
        <f>IF(COUNT($A194)=0,"",IF($A194&lt;&gt;DRAFT!$B196,"ERR",IF(DRAFT!R196="3E","3E",IF(COUNT(DRAFT!N196,DRAFT!R196)&gt;0,DRAFT!S196,""))))</f>
        <v/>
      </c>
      <c r="F194" s="3" t="str">
        <f>IF(COUNT($A194)=0,"",IF(E194="3E","3E",IF(E194="","I",LOOKUP(E194/G$2,{0,0.4,0.45,0.5,0.55,0.6,0.65,0.7,0.75,0.8,1},{"F","D","C","C+","B-","B","B+","A-","A","A+"}))))</f>
        <v/>
      </c>
      <c r="G194" s="2" t="str">
        <f>IF(COUNT($A194)=0,"",IF(E194="","--",IF(E194="3E","3E",LOOKUP(E194/G$2,{0,0.4,0.45,0.5,0.55,0.6,0.65,0.7,0.75,0.8,1},{0,2,2.25,2.5,2.75,3,3.25,3.5,3.75,4}))))</f>
        <v/>
      </c>
      <c r="H194" s="3" t="str">
        <f>IF(COUNT($A194)=0,"",IF($A194&lt;&gt;DRAFT!$B196,"ERR",IF(DRAFT!AA196="3E","3E",IF(COUNT(DRAFT!W196,DRAFT!AA196)&gt;0,DRAFT!AB196,""))))</f>
        <v/>
      </c>
      <c r="I194" s="3" t="str">
        <f>IF(COUNT($A194)=0,"",IF(H194="3E","3E",IF(H194="","I",LOOKUP(H194/J$2,{0,0.4,0.45,0.5,0.55,0.6,0.65,0.7,0.75,0.8,1},{"F","D","C","C+","B-","B","B+","A-","A","A+"}))))</f>
        <v/>
      </c>
      <c r="J194" s="2" t="str">
        <f>IF(COUNT($A194)=0,"",IF(H194="","--",IF(H194="3E","3E",LOOKUP(H194/J$2,{0,0.4,0.45,0.5,0.55,0.6,0.65,0.7,0.75,0.8,1},{0,2,2.25,2.5,2.75,3,3.25,3.5,3.75,4}))))</f>
        <v/>
      </c>
      <c r="K194" s="3" t="str">
        <f>IF(COUNT($A194)=0,"",IF($A194&lt;&gt;DRAFT!$B196,"ERR",IF(DRAFT!AJ196="3E","3E",IF(COUNT(DRAFT!AF196,DRAFT!AJ196)&gt;0,DRAFT!AK196,""))))</f>
        <v/>
      </c>
      <c r="L194" s="3" t="str">
        <f>IF(COUNT($A194)=0,"",IF(K194="3E","3E",IF(K194="","I",LOOKUP(K194/M$2,{0,0.4,0.45,0.5,0.55,0.6,0.65,0.7,0.75,0.8,1},{"F","D","C","C+","B-","B","B+","A-","A","A+"}))))</f>
        <v/>
      </c>
      <c r="M194" s="2" t="str">
        <f>IF(COUNT($A194)=0,"",IF(K194="","--",IF(K194="3E","3E",LOOKUP(K194/M$2,{0,0.4,0.45,0.5,0.55,0.6,0.65,0.7,0.75,0.8,1},{0,2,2.25,2.5,2.75,3,3.25,3.5,3.75,4}))))</f>
        <v/>
      </c>
      <c r="N194" s="3" t="str">
        <f>IF(COUNT($A194)=0,"",IF($A194&lt;&gt;DRAFT!$B196,"ERR",IF(DRAFT!AS196="3E","3E",IF(COUNT(DRAFT!AO196,DRAFT!AS196)&gt;0,DRAFT!AT196,""))))</f>
        <v/>
      </c>
      <c r="O194" s="3" t="str">
        <f>IF(COUNT($A194)=0,"",IF(N194="3E","3E",IF(N194="","I",LOOKUP(N194/P$2,{0,0.4,0.45,0.5,0.55,0.6,0.65,0.7,0.75,0.8,1},{"F","D","C","C+","B-","B","B+","A-","A","A+"}))))</f>
        <v/>
      </c>
      <c r="P194" s="2" t="str">
        <f>IF(COUNT($A194)=0,"",IF(N194="","--",IF(N194="3E","3E",LOOKUP(N194/P$2,{0,0.4,0.45,0.5,0.55,0.6,0.65,0.7,0.75,0.8,1},{0,2,2.25,2.5,2.75,3,3.25,3.5,3.75,4}))))</f>
        <v/>
      </c>
      <c r="Q194" s="3" t="str">
        <f>IF(COUNT($A194)=0,"",IF($A194&lt;&gt;DRAFT!$B196,"ERR",IF(DRAFT!BB196="3E","3E",IF(COUNT(DRAFT!AX196,DRAFT!BB196)&gt;0,DRAFT!BC196,""))))</f>
        <v/>
      </c>
      <c r="R194" s="3" t="str">
        <f>IF(COUNT($A194)=0,"",IF(Q194="3E","3E",IF(Q194="","I",LOOKUP(Q194/S$2,{0,0.4,0.45,0.5,0.55,0.6,0.65,0.7,0.75,0.8,1},{"F","D","C","C+","B-","B","B+","A-","A","A+"}))))</f>
        <v/>
      </c>
      <c r="S194" s="2" t="str">
        <f>IF(COUNT($A194)=0,"",IF(Q194="","--",IF(Q194="3E","3E",LOOKUP(Q194/S$2,{0,0.4,0.45,0.5,0.55,0.6,0.65,0.7,0.75,0.8,1},{0,2,2.25,2.5,2.75,3,3.25,3.5,3.75,4}))))</f>
        <v/>
      </c>
      <c r="T194" s="3" t="str">
        <f>IF(COUNT($A194)=0,"",IF($A194&lt;&gt;DRAFT!$B196,"ERR",IF(DRAFT!BK196="3E","3E",IF(COUNT(DRAFT!BG196,DRAFT!BK196)&gt;0,DRAFT!BL196,""))))</f>
        <v/>
      </c>
      <c r="U194" s="3" t="str">
        <f>IF(COUNT($A194)=0,"",IF(T194="3E","3E",IF(T194="","I",LOOKUP(T194/V$2,{0,0.4,0.45,0.5,0.55,0.6,0.65,0.7,0.75,0.8,1},{"F","D","C","C+","B-","B","B+","A-","A","A+"}))))</f>
        <v/>
      </c>
      <c r="V194" s="2" t="str">
        <f>IF(COUNT($A194)=0,"",IF(T194="","--",IF(T194="3E","3E",LOOKUP(T194/V$2,{0,0.4,0.45,0.5,0.55,0.6,0.65,0.7,0.75,0.8,1},{0,2,2.25,2.5,2.75,3,3.25,3.5,3.75,4}))))</f>
        <v/>
      </c>
      <c r="W194" s="3" t="str">
        <f>IF(COUNT($A194)=0,"",IF($A194&lt;&gt;DRAFT!$B196,"ERR",IF(DRAFT!BT196="3E","3E",IF(COUNT(DRAFT!BP196,DRAFT!BT196)&gt;0,DRAFT!BU196,""))))</f>
        <v/>
      </c>
      <c r="X194" s="3" t="str">
        <f>IF(COUNT($A194)=0,"",IF(W194="3E","3E",IF(W194="","I",LOOKUP(W194/Y$2,{0,0.4,0.45,0.5,0.55,0.6,0.65,0.7,0.75,0.8,1},{"F","D","C","C+","B-","B","B+","A-","A","A+"}))))</f>
        <v/>
      </c>
      <c r="Y194" s="2" t="str">
        <f>IF(COUNT($A194)=0,"",IF(W194="","--",IF(W194="3E","3E",LOOKUP(W194/Y$2,{0,0.4,0.45,0.5,0.55,0.6,0.65,0.7,0.75,0.8,1},{0,2,2.25,2.5,2.75,3,3.25,3.5,3.75,4}))))</f>
        <v/>
      </c>
      <c r="Z194" s="3" t="str">
        <f>IF(COUNT($A194)=0,"",IF($A194&lt;&gt;DRAFT!$B196,"ERR",IF(DRAFT!CC196="3E","3E",IF(COUNT(DRAFT!BY196,DRAFT!CC196)&gt;0,DRAFT!CD196,""))))</f>
        <v/>
      </c>
      <c r="AA194" s="3" t="str">
        <f>IF(COUNT($A194)=0,"",IF(Z194="3E","3E",IF(Z194="","I",LOOKUP(Z194/AB$2,{0,0.4,0.45,0.5,0.55,0.6,0.65,0.7,0.75,0.8,1},{"F","D","C","C+","B-","B","B+","A-","A","A+"}))))</f>
        <v/>
      </c>
      <c r="AB194" s="2" t="str">
        <f>IF(COUNT($A194)=0,"",IF(Z194="","--",IF(Z194="3E","3E",LOOKUP(Z194/AB$2,{0,0.4,0.45,0.5,0.55,0.6,0.65,0.7,0.75,0.8,1},{0,2,2.25,2.5,2.75,3,3.25,3.5,3.75,4}))))</f>
        <v/>
      </c>
      <c r="AC194" s="3" t="str">
        <f>IF(COUNT($A194)=0,"",IF($A194&lt;&gt;DRAFT!$B196,"ERR",IF(DRAFT!CF196&gt;0,DRAFT!CF196,"")))</f>
        <v/>
      </c>
      <c r="AD194" s="3" t="str">
        <f>IF(COUNT($A194)=0,"",IF(AC194="3E","3E",IF(AC194="","I",LOOKUP(AC194/AE$2,{0,0.4,0.45,0.5,0.55,0.6,0.65,0.7,0.75,0.8,1},{"F","D","C","C+","B-","B","B+","A-","A","A+"}))))</f>
        <v/>
      </c>
      <c r="AE194" s="2" t="str">
        <f>IF(COUNT($A194)=0,"",IF(AC194="","--",IF(AC194="3E","3E",LOOKUP(AC194/AE$2,{0,0.4,0.45,0.5,0.55,0.6,0.65,0.7,0.75,0.8,1},{0,2,2.25,2.5,2.75,3,3.25,3.5,3.75,4}))))</f>
        <v/>
      </c>
      <c r="AF194" s="3" t="str">
        <f>IF($A194&lt;&gt;DRAFT!$B196,"ERR",IF(OR(COUNT($A194)=0,COUNT(DRAFT!CI196:CK196,DRAFT!CM196:CO196)=0),"",CEILING(SUM(DRAFT!CL196,DRAFT!CP196),1)))</f>
        <v/>
      </c>
      <c r="AG194" s="3" t="str">
        <f>IF(COUNT($A194)=0,"",IF(AF194="3E","3E",IF(AF194="","I",LOOKUP(AF194/AH$2,{0,0.4,0.45,0.5,0.55,0.6,0.65,0.7,0.75,0.8,1},{"F","D","C","C+","B-","B","B+","A-","A","A+"}))))</f>
        <v/>
      </c>
      <c r="AH194" s="2" t="str">
        <f>IF(COUNT($A194)=0,"",IF(AF194="","--",IF(AF194="3E","3E",LOOKUP(AF194/AH$2,{0,0.4,0.45,0.5,0.55,0.6,0.65,0.7,0.75,0.8,1},{0,2,2.25,2.5,2.75,3,3.25,3.5,3.75,4}))))</f>
        <v/>
      </c>
      <c r="AI194" s="11" t="str">
        <f>IF(OR(COUNT($A194)=0,COUNT(B194:AH194)=0),"",IF(COUNTIF(B194:AH194,"3E")&gt;0,"3E",IF(DRAFT!$A196="R",TRUNC(SUMPRODUCT(RGP,RCP)/TCP,3),TRUNC((SUMPRODUCT(--(IMDGP&gt;0)*IMDGP,IMCP)+CEILING(DRAFT!$CQ196*42,0.25))/TCP,3))))</f>
        <v/>
      </c>
      <c r="AJ194" s="3" t="str">
        <f>IF(OR(COUNT($A194)=0,COUNT(B194:AH194)=0),"",IF(COUNTIF(B194:AH194,"3E")&gt;0,"3E",IF(DRAFT!$A196="R",SUMPRODUCT(--(RGP&gt;=2),RCP),SUMPRODUCT(--(IMDGP&gt;0),--(IMGP=0),IMCP)+DRAFT!$CR196)))</f>
        <v/>
      </c>
      <c r="AK194" s="3" t="str">
        <f>IF(OR(COUNT($A194)=0,COUNT(B194:AH194)=0),"",IF(COUNTIF(B194:AJ194,"3E")&gt;0,"3E",IF(AND(DRAFT!$A196="IM",OR($AI194&gt;DRAFT!$CQ196,$AJ194&gt;DRAFT!$CR196)),"IMPROVED",IF(AND(DRAFT!$A196="IM",$AI194&lt;=DRAFT!$CQ196,$AJ194&lt;=DRAFT!$CR196),"NOT IMPROVED",IF(AND(AH194&gt;=2,AI194&gt;=2,AJ194&gt;=30),"PASS","FAIL")))))</f>
        <v/>
      </c>
      <c r="AL194" s="3" t="str">
        <f t="shared" si="4"/>
        <v/>
      </c>
      <c r="AM194" s="3" t="str">
        <f t="shared" si="5"/>
        <v/>
      </c>
    </row>
    <row r="195" spans="1:39" ht="18.95" customHeight="1" x14ac:dyDescent="0.25">
      <c r="A195" s="4" t="str">
        <f>IF(DRAFT!$B197="","",DRAFT!$B197)</f>
        <v/>
      </c>
      <c r="B195" s="3" t="str">
        <f>IF(COUNT($A195)=0,"",IF($A195&lt;&gt;DRAFT!$B197,"ERR",IF(DRAFT!I197="3E","3E",IF(COUNT(DRAFT!E197,DRAFT!I197)&gt;0,DRAFT!J197,""))))</f>
        <v/>
      </c>
      <c r="C195" s="3" t="str">
        <f>IF(COUNT($A195)=0,"",IF(B195="3E","3E",IF(B195="","I",LOOKUP(B195/D$2,{0,0.4,0.45,0.5,0.55,0.6,0.65,0.7,0.75,0.8,1},{"F","D","C","C+","B-","B","B+","A-","A","A+"}))))</f>
        <v/>
      </c>
      <c r="D195" s="2" t="str">
        <f>IF(COUNT($A195)=0,"",IF(B195="","--",IF(B195="3E","3E",LOOKUP(B195/D$2,{0,0.4,0.45,0.5,0.55,0.6,0.65,0.7,0.75,0.8,1},{0,2,2.25,2.5,2.75,3,3.25,3.5,3.75,4}))))</f>
        <v/>
      </c>
      <c r="E195" s="3" t="str">
        <f>IF(COUNT($A195)=0,"",IF($A195&lt;&gt;DRAFT!$B197,"ERR",IF(DRAFT!R197="3E","3E",IF(COUNT(DRAFT!N197,DRAFT!R197)&gt;0,DRAFT!S197,""))))</f>
        <v/>
      </c>
      <c r="F195" s="3" t="str">
        <f>IF(COUNT($A195)=0,"",IF(E195="3E","3E",IF(E195="","I",LOOKUP(E195/G$2,{0,0.4,0.45,0.5,0.55,0.6,0.65,0.7,0.75,0.8,1},{"F","D","C","C+","B-","B","B+","A-","A","A+"}))))</f>
        <v/>
      </c>
      <c r="G195" s="2" t="str">
        <f>IF(COUNT($A195)=0,"",IF(E195="","--",IF(E195="3E","3E",LOOKUP(E195/G$2,{0,0.4,0.45,0.5,0.55,0.6,0.65,0.7,0.75,0.8,1},{0,2,2.25,2.5,2.75,3,3.25,3.5,3.75,4}))))</f>
        <v/>
      </c>
      <c r="H195" s="3" t="str">
        <f>IF(COUNT($A195)=0,"",IF($A195&lt;&gt;DRAFT!$B197,"ERR",IF(DRAFT!AA197="3E","3E",IF(COUNT(DRAFT!W197,DRAFT!AA197)&gt;0,DRAFT!AB197,""))))</f>
        <v/>
      </c>
      <c r="I195" s="3" t="str">
        <f>IF(COUNT($A195)=0,"",IF(H195="3E","3E",IF(H195="","I",LOOKUP(H195/J$2,{0,0.4,0.45,0.5,0.55,0.6,0.65,0.7,0.75,0.8,1},{"F","D","C","C+","B-","B","B+","A-","A","A+"}))))</f>
        <v/>
      </c>
      <c r="J195" s="2" t="str">
        <f>IF(COUNT($A195)=0,"",IF(H195="","--",IF(H195="3E","3E",LOOKUP(H195/J$2,{0,0.4,0.45,0.5,0.55,0.6,0.65,0.7,0.75,0.8,1},{0,2,2.25,2.5,2.75,3,3.25,3.5,3.75,4}))))</f>
        <v/>
      </c>
      <c r="K195" s="3" t="str">
        <f>IF(COUNT($A195)=0,"",IF($A195&lt;&gt;DRAFT!$B197,"ERR",IF(DRAFT!AJ197="3E","3E",IF(COUNT(DRAFT!AF197,DRAFT!AJ197)&gt;0,DRAFT!AK197,""))))</f>
        <v/>
      </c>
      <c r="L195" s="3" t="str">
        <f>IF(COUNT($A195)=0,"",IF(K195="3E","3E",IF(K195="","I",LOOKUP(K195/M$2,{0,0.4,0.45,0.5,0.55,0.6,0.65,0.7,0.75,0.8,1},{"F","D","C","C+","B-","B","B+","A-","A","A+"}))))</f>
        <v/>
      </c>
      <c r="M195" s="2" t="str">
        <f>IF(COUNT($A195)=0,"",IF(K195="","--",IF(K195="3E","3E",LOOKUP(K195/M$2,{0,0.4,0.45,0.5,0.55,0.6,0.65,0.7,0.75,0.8,1},{0,2,2.25,2.5,2.75,3,3.25,3.5,3.75,4}))))</f>
        <v/>
      </c>
      <c r="N195" s="3" t="str">
        <f>IF(COUNT($A195)=0,"",IF($A195&lt;&gt;DRAFT!$B197,"ERR",IF(DRAFT!AS197="3E","3E",IF(COUNT(DRAFT!AO197,DRAFT!AS197)&gt;0,DRAFT!AT197,""))))</f>
        <v/>
      </c>
      <c r="O195" s="3" t="str">
        <f>IF(COUNT($A195)=0,"",IF(N195="3E","3E",IF(N195="","I",LOOKUP(N195/P$2,{0,0.4,0.45,0.5,0.55,0.6,0.65,0.7,0.75,0.8,1},{"F","D","C","C+","B-","B","B+","A-","A","A+"}))))</f>
        <v/>
      </c>
      <c r="P195" s="2" t="str">
        <f>IF(COUNT($A195)=0,"",IF(N195="","--",IF(N195="3E","3E",LOOKUP(N195/P$2,{0,0.4,0.45,0.5,0.55,0.6,0.65,0.7,0.75,0.8,1},{0,2,2.25,2.5,2.75,3,3.25,3.5,3.75,4}))))</f>
        <v/>
      </c>
      <c r="Q195" s="3" t="str">
        <f>IF(COUNT($A195)=0,"",IF($A195&lt;&gt;DRAFT!$B197,"ERR",IF(DRAFT!BB197="3E","3E",IF(COUNT(DRAFT!AX197,DRAFT!BB197)&gt;0,DRAFT!BC197,""))))</f>
        <v/>
      </c>
      <c r="R195" s="3" t="str">
        <f>IF(COUNT($A195)=0,"",IF(Q195="3E","3E",IF(Q195="","I",LOOKUP(Q195/S$2,{0,0.4,0.45,0.5,0.55,0.6,0.65,0.7,0.75,0.8,1},{"F","D","C","C+","B-","B","B+","A-","A","A+"}))))</f>
        <v/>
      </c>
      <c r="S195" s="2" t="str">
        <f>IF(COUNT($A195)=0,"",IF(Q195="","--",IF(Q195="3E","3E",LOOKUP(Q195/S$2,{0,0.4,0.45,0.5,0.55,0.6,0.65,0.7,0.75,0.8,1},{0,2,2.25,2.5,2.75,3,3.25,3.5,3.75,4}))))</f>
        <v/>
      </c>
      <c r="T195" s="3" t="str">
        <f>IF(COUNT($A195)=0,"",IF($A195&lt;&gt;DRAFT!$B197,"ERR",IF(DRAFT!BK197="3E","3E",IF(COUNT(DRAFT!BG197,DRAFT!BK197)&gt;0,DRAFT!BL197,""))))</f>
        <v/>
      </c>
      <c r="U195" s="3" t="str">
        <f>IF(COUNT($A195)=0,"",IF(T195="3E","3E",IF(T195="","I",LOOKUP(T195/V$2,{0,0.4,0.45,0.5,0.55,0.6,0.65,0.7,0.75,0.8,1},{"F","D","C","C+","B-","B","B+","A-","A","A+"}))))</f>
        <v/>
      </c>
      <c r="V195" s="2" t="str">
        <f>IF(COUNT($A195)=0,"",IF(T195="","--",IF(T195="3E","3E",LOOKUP(T195/V$2,{0,0.4,0.45,0.5,0.55,0.6,0.65,0.7,0.75,0.8,1},{0,2,2.25,2.5,2.75,3,3.25,3.5,3.75,4}))))</f>
        <v/>
      </c>
      <c r="W195" s="3" t="str">
        <f>IF(COUNT($A195)=0,"",IF($A195&lt;&gt;DRAFT!$B197,"ERR",IF(DRAFT!BT197="3E","3E",IF(COUNT(DRAFT!BP197,DRAFT!BT197)&gt;0,DRAFT!BU197,""))))</f>
        <v/>
      </c>
      <c r="X195" s="3" t="str">
        <f>IF(COUNT($A195)=0,"",IF(W195="3E","3E",IF(W195="","I",LOOKUP(W195/Y$2,{0,0.4,0.45,0.5,0.55,0.6,0.65,0.7,0.75,0.8,1},{"F","D","C","C+","B-","B","B+","A-","A","A+"}))))</f>
        <v/>
      </c>
      <c r="Y195" s="2" t="str">
        <f>IF(COUNT($A195)=0,"",IF(W195="","--",IF(W195="3E","3E",LOOKUP(W195/Y$2,{0,0.4,0.45,0.5,0.55,0.6,0.65,0.7,0.75,0.8,1},{0,2,2.25,2.5,2.75,3,3.25,3.5,3.75,4}))))</f>
        <v/>
      </c>
      <c r="Z195" s="3" t="str">
        <f>IF(COUNT($A195)=0,"",IF($A195&lt;&gt;DRAFT!$B197,"ERR",IF(DRAFT!CC197="3E","3E",IF(COUNT(DRAFT!BY197,DRAFT!CC197)&gt;0,DRAFT!CD197,""))))</f>
        <v/>
      </c>
      <c r="AA195" s="3" t="str">
        <f>IF(COUNT($A195)=0,"",IF(Z195="3E","3E",IF(Z195="","I",LOOKUP(Z195/AB$2,{0,0.4,0.45,0.5,0.55,0.6,0.65,0.7,0.75,0.8,1},{"F","D","C","C+","B-","B","B+","A-","A","A+"}))))</f>
        <v/>
      </c>
      <c r="AB195" s="2" t="str">
        <f>IF(COUNT($A195)=0,"",IF(Z195="","--",IF(Z195="3E","3E",LOOKUP(Z195/AB$2,{0,0.4,0.45,0.5,0.55,0.6,0.65,0.7,0.75,0.8,1},{0,2,2.25,2.5,2.75,3,3.25,3.5,3.75,4}))))</f>
        <v/>
      </c>
      <c r="AC195" s="3" t="str">
        <f>IF(COUNT($A195)=0,"",IF($A195&lt;&gt;DRAFT!$B197,"ERR",IF(DRAFT!CF197&gt;0,DRAFT!CF197,"")))</f>
        <v/>
      </c>
      <c r="AD195" s="3" t="str">
        <f>IF(COUNT($A195)=0,"",IF(AC195="3E","3E",IF(AC195="","I",LOOKUP(AC195/AE$2,{0,0.4,0.45,0.5,0.55,0.6,0.65,0.7,0.75,0.8,1},{"F","D","C","C+","B-","B","B+","A-","A","A+"}))))</f>
        <v/>
      </c>
      <c r="AE195" s="2" t="str">
        <f>IF(COUNT($A195)=0,"",IF(AC195="","--",IF(AC195="3E","3E",LOOKUP(AC195/AE$2,{0,0.4,0.45,0.5,0.55,0.6,0.65,0.7,0.75,0.8,1},{0,2,2.25,2.5,2.75,3,3.25,3.5,3.75,4}))))</f>
        <v/>
      </c>
      <c r="AF195" s="3" t="str">
        <f>IF($A195&lt;&gt;DRAFT!$B197,"ERR",IF(OR(COUNT($A195)=0,COUNT(DRAFT!CI197:CK197,DRAFT!CM197:CO197)=0),"",CEILING(SUM(DRAFT!CL197,DRAFT!CP197),1)))</f>
        <v/>
      </c>
      <c r="AG195" s="3" t="str">
        <f>IF(COUNT($A195)=0,"",IF(AF195="3E","3E",IF(AF195="","I",LOOKUP(AF195/AH$2,{0,0.4,0.45,0.5,0.55,0.6,0.65,0.7,0.75,0.8,1},{"F","D","C","C+","B-","B","B+","A-","A","A+"}))))</f>
        <v/>
      </c>
      <c r="AH195" s="2" t="str">
        <f>IF(COUNT($A195)=0,"",IF(AF195="","--",IF(AF195="3E","3E",LOOKUP(AF195/AH$2,{0,0.4,0.45,0.5,0.55,0.6,0.65,0.7,0.75,0.8,1},{0,2,2.25,2.5,2.75,3,3.25,3.5,3.75,4}))))</f>
        <v/>
      </c>
      <c r="AI195" s="11" t="str">
        <f>IF(OR(COUNT($A195)=0,COUNT(B195:AH195)=0),"",IF(COUNTIF(B195:AH195,"3E")&gt;0,"3E",IF(DRAFT!$A197="R",TRUNC(SUMPRODUCT(RGP,RCP)/TCP,3),TRUNC((SUMPRODUCT(--(IMDGP&gt;0)*IMDGP,IMCP)+CEILING(DRAFT!$CQ197*42,0.25))/TCP,3))))</f>
        <v/>
      </c>
      <c r="AJ195" s="3" t="str">
        <f>IF(OR(COUNT($A195)=0,COUNT(B195:AH195)=0),"",IF(COUNTIF(B195:AH195,"3E")&gt;0,"3E",IF(DRAFT!$A197="R",SUMPRODUCT(--(RGP&gt;=2),RCP),SUMPRODUCT(--(IMDGP&gt;0),--(IMGP=0),IMCP)+DRAFT!$CR197)))</f>
        <v/>
      </c>
      <c r="AK195" s="3" t="str">
        <f>IF(OR(COUNT($A195)=0,COUNT(B195:AH195)=0),"",IF(COUNTIF(B195:AJ195,"3E")&gt;0,"3E",IF(AND(DRAFT!$A197="IM",OR($AI195&gt;DRAFT!$CQ197,$AJ195&gt;DRAFT!$CR197)),"IMPROVED",IF(AND(DRAFT!$A197="IM",$AI195&lt;=DRAFT!$CQ197,$AJ195&lt;=DRAFT!$CR197),"NOT IMPROVED",IF(AND(AH195&gt;=2,AI195&gt;=2,AJ195&gt;=30),"PASS","FAIL")))))</f>
        <v/>
      </c>
      <c r="AL195" s="3" t="str">
        <f t="shared" si="4"/>
        <v/>
      </c>
      <c r="AM195" s="3" t="str">
        <f t="shared" si="5"/>
        <v/>
      </c>
    </row>
    <row r="196" spans="1:39" ht="18.95" customHeight="1" x14ac:dyDescent="0.25">
      <c r="A196" s="4" t="str">
        <f>IF(DRAFT!$B198="","",DRAFT!$B198)</f>
        <v/>
      </c>
      <c r="B196" s="3" t="str">
        <f>IF(COUNT($A196)=0,"",IF($A196&lt;&gt;DRAFT!$B198,"ERR",IF(DRAFT!I198="3E","3E",IF(COUNT(DRAFT!E198,DRAFT!I198)&gt;0,DRAFT!J198,""))))</f>
        <v/>
      </c>
      <c r="C196" s="3" t="str">
        <f>IF(COUNT($A196)=0,"",IF(B196="3E","3E",IF(B196="","I",LOOKUP(B196/D$2,{0,0.4,0.45,0.5,0.55,0.6,0.65,0.7,0.75,0.8,1},{"F","D","C","C+","B-","B","B+","A-","A","A+"}))))</f>
        <v/>
      </c>
      <c r="D196" s="2" t="str">
        <f>IF(COUNT($A196)=0,"",IF(B196="","--",IF(B196="3E","3E",LOOKUP(B196/D$2,{0,0.4,0.45,0.5,0.55,0.6,0.65,0.7,0.75,0.8,1},{0,2,2.25,2.5,2.75,3,3.25,3.5,3.75,4}))))</f>
        <v/>
      </c>
      <c r="E196" s="3" t="str">
        <f>IF(COUNT($A196)=0,"",IF($A196&lt;&gt;DRAFT!$B198,"ERR",IF(DRAFT!R198="3E","3E",IF(COUNT(DRAFT!N198,DRAFT!R198)&gt;0,DRAFT!S198,""))))</f>
        <v/>
      </c>
      <c r="F196" s="3" t="str">
        <f>IF(COUNT($A196)=0,"",IF(E196="3E","3E",IF(E196="","I",LOOKUP(E196/G$2,{0,0.4,0.45,0.5,0.55,0.6,0.65,0.7,0.75,0.8,1},{"F","D","C","C+","B-","B","B+","A-","A","A+"}))))</f>
        <v/>
      </c>
      <c r="G196" s="2" t="str">
        <f>IF(COUNT($A196)=0,"",IF(E196="","--",IF(E196="3E","3E",LOOKUP(E196/G$2,{0,0.4,0.45,0.5,0.55,0.6,0.65,0.7,0.75,0.8,1},{0,2,2.25,2.5,2.75,3,3.25,3.5,3.75,4}))))</f>
        <v/>
      </c>
      <c r="H196" s="3" t="str">
        <f>IF(COUNT($A196)=0,"",IF($A196&lt;&gt;DRAFT!$B198,"ERR",IF(DRAFT!AA198="3E","3E",IF(COUNT(DRAFT!W198,DRAFT!AA198)&gt;0,DRAFT!AB198,""))))</f>
        <v/>
      </c>
      <c r="I196" s="3" t="str">
        <f>IF(COUNT($A196)=0,"",IF(H196="3E","3E",IF(H196="","I",LOOKUP(H196/J$2,{0,0.4,0.45,0.5,0.55,0.6,0.65,0.7,0.75,0.8,1},{"F","D","C","C+","B-","B","B+","A-","A","A+"}))))</f>
        <v/>
      </c>
      <c r="J196" s="2" t="str">
        <f>IF(COUNT($A196)=0,"",IF(H196="","--",IF(H196="3E","3E",LOOKUP(H196/J$2,{0,0.4,0.45,0.5,0.55,0.6,0.65,0.7,0.75,0.8,1},{0,2,2.25,2.5,2.75,3,3.25,3.5,3.75,4}))))</f>
        <v/>
      </c>
      <c r="K196" s="3" t="str">
        <f>IF(COUNT($A196)=0,"",IF($A196&lt;&gt;DRAFT!$B198,"ERR",IF(DRAFT!AJ198="3E","3E",IF(COUNT(DRAFT!AF198,DRAFT!AJ198)&gt;0,DRAFT!AK198,""))))</f>
        <v/>
      </c>
      <c r="L196" s="3" t="str">
        <f>IF(COUNT($A196)=0,"",IF(K196="3E","3E",IF(K196="","I",LOOKUP(K196/M$2,{0,0.4,0.45,0.5,0.55,0.6,0.65,0.7,0.75,0.8,1},{"F","D","C","C+","B-","B","B+","A-","A","A+"}))))</f>
        <v/>
      </c>
      <c r="M196" s="2" t="str">
        <f>IF(COUNT($A196)=0,"",IF(K196="","--",IF(K196="3E","3E",LOOKUP(K196/M$2,{0,0.4,0.45,0.5,0.55,0.6,0.65,0.7,0.75,0.8,1},{0,2,2.25,2.5,2.75,3,3.25,3.5,3.75,4}))))</f>
        <v/>
      </c>
      <c r="N196" s="3" t="str">
        <f>IF(COUNT($A196)=0,"",IF($A196&lt;&gt;DRAFT!$B198,"ERR",IF(DRAFT!AS198="3E","3E",IF(COUNT(DRAFT!AO198,DRAFT!AS198)&gt;0,DRAFT!AT198,""))))</f>
        <v/>
      </c>
      <c r="O196" s="3" t="str">
        <f>IF(COUNT($A196)=0,"",IF(N196="3E","3E",IF(N196="","I",LOOKUP(N196/P$2,{0,0.4,0.45,0.5,0.55,0.6,0.65,0.7,0.75,0.8,1},{"F","D","C","C+","B-","B","B+","A-","A","A+"}))))</f>
        <v/>
      </c>
      <c r="P196" s="2" t="str">
        <f>IF(COUNT($A196)=0,"",IF(N196="","--",IF(N196="3E","3E",LOOKUP(N196/P$2,{0,0.4,0.45,0.5,0.55,0.6,0.65,0.7,0.75,0.8,1},{0,2,2.25,2.5,2.75,3,3.25,3.5,3.75,4}))))</f>
        <v/>
      </c>
      <c r="Q196" s="3" t="str">
        <f>IF(COUNT($A196)=0,"",IF($A196&lt;&gt;DRAFT!$B198,"ERR",IF(DRAFT!BB198="3E","3E",IF(COUNT(DRAFT!AX198,DRAFT!BB198)&gt;0,DRAFT!BC198,""))))</f>
        <v/>
      </c>
      <c r="R196" s="3" t="str">
        <f>IF(COUNT($A196)=0,"",IF(Q196="3E","3E",IF(Q196="","I",LOOKUP(Q196/S$2,{0,0.4,0.45,0.5,0.55,0.6,0.65,0.7,0.75,0.8,1},{"F","D","C","C+","B-","B","B+","A-","A","A+"}))))</f>
        <v/>
      </c>
      <c r="S196" s="2" t="str">
        <f>IF(COUNT($A196)=0,"",IF(Q196="","--",IF(Q196="3E","3E",LOOKUP(Q196/S$2,{0,0.4,0.45,0.5,0.55,0.6,0.65,0.7,0.75,0.8,1},{0,2,2.25,2.5,2.75,3,3.25,3.5,3.75,4}))))</f>
        <v/>
      </c>
      <c r="T196" s="3" t="str">
        <f>IF(COUNT($A196)=0,"",IF($A196&lt;&gt;DRAFT!$B198,"ERR",IF(DRAFT!BK198="3E","3E",IF(COUNT(DRAFT!BG198,DRAFT!BK198)&gt;0,DRAFT!BL198,""))))</f>
        <v/>
      </c>
      <c r="U196" s="3" t="str">
        <f>IF(COUNT($A196)=0,"",IF(T196="3E","3E",IF(T196="","I",LOOKUP(T196/V$2,{0,0.4,0.45,0.5,0.55,0.6,0.65,0.7,0.75,0.8,1},{"F","D","C","C+","B-","B","B+","A-","A","A+"}))))</f>
        <v/>
      </c>
      <c r="V196" s="2" t="str">
        <f>IF(COUNT($A196)=0,"",IF(T196="","--",IF(T196="3E","3E",LOOKUP(T196/V$2,{0,0.4,0.45,0.5,0.55,0.6,0.65,0.7,0.75,0.8,1},{0,2,2.25,2.5,2.75,3,3.25,3.5,3.75,4}))))</f>
        <v/>
      </c>
      <c r="W196" s="3" t="str">
        <f>IF(COUNT($A196)=0,"",IF($A196&lt;&gt;DRAFT!$B198,"ERR",IF(DRAFT!BT198="3E","3E",IF(COUNT(DRAFT!BP198,DRAFT!BT198)&gt;0,DRAFT!BU198,""))))</f>
        <v/>
      </c>
      <c r="X196" s="3" t="str">
        <f>IF(COUNT($A196)=0,"",IF(W196="3E","3E",IF(W196="","I",LOOKUP(W196/Y$2,{0,0.4,0.45,0.5,0.55,0.6,0.65,0.7,0.75,0.8,1},{"F","D","C","C+","B-","B","B+","A-","A","A+"}))))</f>
        <v/>
      </c>
      <c r="Y196" s="2" t="str">
        <f>IF(COUNT($A196)=0,"",IF(W196="","--",IF(W196="3E","3E",LOOKUP(W196/Y$2,{0,0.4,0.45,0.5,0.55,0.6,0.65,0.7,0.75,0.8,1},{0,2,2.25,2.5,2.75,3,3.25,3.5,3.75,4}))))</f>
        <v/>
      </c>
      <c r="Z196" s="3" t="str">
        <f>IF(COUNT($A196)=0,"",IF($A196&lt;&gt;DRAFT!$B198,"ERR",IF(DRAFT!CC198="3E","3E",IF(COUNT(DRAFT!BY198,DRAFT!CC198)&gt;0,DRAFT!CD198,""))))</f>
        <v/>
      </c>
      <c r="AA196" s="3" t="str">
        <f>IF(COUNT($A196)=0,"",IF(Z196="3E","3E",IF(Z196="","I",LOOKUP(Z196/AB$2,{0,0.4,0.45,0.5,0.55,0.6,0.65,0.7,0.75,0.8,1},{"F","D","C","C+","B-","B","B+","A-","A","A+"}))))</f>
        <v/>
      </c>
      <c r="AB196" s="2" t="str">
        <f>IF(COUNT($A196)=0,"",IF(Z196="","--",IF(Z196="3E","3E",LOOKUP(Z196/AB$2,{0,0.4,0.45,0.5,0.55,0.6,0.65,0.7,0.75,0.8,1},{0,2,2.25,2.5,2.75,3,3.25,3.5,3.75,4}))))</f>
        <v/>
      </c>
      <c r="AC196" s="3" t="str">
        <f>IF(COUNT($A196)=0,"",IF($A196&lt;&gt;DRAFT!$B198,"ERR",IF(DRAFT!CF198&gt;0,DRAFT!CF198,"")))</f>
        <v/>
      </c>
      <c r="AD196" s="3" t="str">
        <f>IF(COUNT($A196)=0,"",IF(AC196="3E","3E",IF(AC196="","I",LOOKUP(AC196/AE$2,{0,0.4,0.45,0.5,0.55,0.6,0.65,0.7,0.75,0.8,1},{"F","D","C","C+","B-","B","B+","A-","A","A+"}))))</f>
        <v/>
      </c>
      <c r="AE196" s="2" t="str">
        <f>IF(COUNT($A196)=0,"",IF(AC196="","--",IF(AC196="3E","3E",LOOKUP(AC196/AE$2,{0,0.4,0.45,0.5,0.55,0.6,0.65,0.7,0.75,0.8,1},{0,2,2.25,2.5,2.75,3,3.25,3.5,3.75,4}))))</f>
        <v/>
      </c>
      <c r="AF196" s="3" t="str">
        <f>IF($A196&lt;&gt;DRAFT!$B198,"ERR",IF(OR(COUNT($A196)=0,COUNT(DRAFT!CI198:CK198,DRAFT!CM198:CO198)=0),"",CEILING(SUM(DRAFT!CL198,DRAFT!CP198),1)))</f>
        <v/>
      </c>
      <c r="AG196" s="3" t="str">
        <f>IF(COUNT($A196)=0,"",IF(AF196="3E","3E",IF(AF196="","I",LOOKUP(AF196/AH$2,{0,0.4,0.45,0.5,0.55,0.6,0.65,0.7,0.75,0.8,1},{"F","D","C","C+","B-","B","B+","A-","A","A+"}))))</f>
        <v/>
      </c>
      <c r="AH196" s="2" t="str">
        <f>IF(COUNT($A196)=0,"",IF(AF196="","--",IF(AF196="3E","3E",LOOKUP(AF196/AH$2,{0,0.4,0.45,0.5,0.55,0.6,0.65,0.7,0.75,0.8,1},{0,2,2.25,2.5,2.75,3,3.25,3.5,3.75,4}))))</f>
        <v/>
      </c>
      <c r="AI196" s="11" t="str">
        <f>IF(OR(COUNT($A196)=0,COUNT(B196:AH196)=0),"",IF(COUNTIF(B196:AH196,"3E")&gt;0,"3E",IF(DRAFT!$A198="R",TRUNC(SUMPRODUCT(RGP,RCP)/TCP,3),TRUNC((SUMPRODUCT(--(IMDGP&gt;0)*IMDGP,IMCP)+CEILING(DRAFT!$CQ198*42,0.25))/TCP,3))))</f>
        <v/>
      </c>
      <c r="AJ196" s="3" t="str">
        <f>IF(OR(COUNT($A196)=0,COUNT(B196:AH196)=0),"",IF(COUNTIF(B196:AH196,"3E")&gt;0,"3E",IF(DRAFT!$A198="R",SUMPRODUCT(--(RGP&gt;=2),RCP),SUMPRODUCT(--(IMDGP&gt;0),--(IMGP=0),IMCP)+DRAFT!$CR198)))</f>
        <v/>
      </c>
      <c r="AK196" s="3" t="str">
        <f>IF(OR(COUNT($A196)=0,COUNT(B196:AH196)=0),"",IF(COUNTIF(B196:AJ196,"3E")&gt;0,"3E",IF(AND(DRAFT!$A198="IM",OR($AI196&gt;DRAFT!$CQ198,$AJ196&gt;DRAFT!$CR198)),"IMPROVED",IF(AND(DRAFT!$A198="IM",$AI196&lt;=DRAFT!$CQ198,$AJ196&lt;=DRAFT!$CR198),"NOT IMPROVED",IF(AND(AH196&gt;=2,AI196&gt;=2,AJ196&gt;=30),"PASS","FAIL")))))</f>
        <v/>
      </c>
      <c r="AL196" s="3" t="str">
        <f t="shared" si="4"/>
        <v/>
      </c>
      <c r="AM196" s="3" t="str">
        <f t="shared" si="5"/>
        <v/>
      </c>
    </row>
    <row r="197" spans="1:39" ht="18.95" customHeight="1" x14ac:dyDescent="0.25">
      <c r="A197" s="4" t="str">
        <f>IF(DRAFT!$B199="","",DRAFT!$B199)</f>
        <v/>
      </c>
      <c r="B197" s="3" t="str">
        <f>IF(COUNT($A197)=0,"",IF($A197&lt;&gt;DRAFT!$B199,"ERR",IF(DRAFT!I199="3E","3E",IF(COUNT(DRAFT!E199,DRAFT!I199)&gt;0,DRAFT!J199,""))))</f>
        <v/>
      </c>
      <c r="C197" s="3" t="str">
        <f>IF(COUNT($A197)=0,"",IF(B197="3E","3E",IF(B197="","I",LOOKUP(B197/D$2,{0,0.4,0.45,0.5,0.55,0.6,0.65,0.7,0.75,0.8,1},{"F","D","C","C+","B-","B","B+","A-","A","A+"}))))</f>
        <v/>
      </c>
      <c r="D197" s="2" t="str">
        <f>IF(COUNT($A197)=0,"",IF(B197="","--",IF(B197="3E","3E",LOOKUP(B197/D$2,{0,0.4,0.45,0.5,0.55,0.6,0.65,0.7,0.75,0.8,1},{0,2,2.25,2.5,2.75,3,3.25,3.5,3.75,4}))))</f>
        <v/>
      </c>
      <c r="E197" s="3" t="str">
        <f>IF(COUNT($A197)=0,"",IF($A197&lt;&gt;DRAFT!$B199,"ERR",IF(DRAFT!R199="3E","3E",IF(COUNT(DRAFT!N199,DRAFT!R199)&gt;0,DRAFT!S199,""))))</f>
        <v/>
      </c>
      <c r="F197" s="3" t="str">
        <f>IF(COUNT($A197)=0,"",IF(E197="3E","3E",IF(E197="","I",LOOKUP(E197/G$2,{0,0.4,0.45,0.5,0.55,0.6,0.65,0.7,0.75,0.8,1},{"F","D","C","C+","B-","B","B+","A-","A","A+"}))))</f>
        <v/>
      </c>
      <c r="G197" s="2" t="str">
        <f>IF(COUNT($A197)=0,"",IF(E197="","--",IF(E197="3E","3E",LOOKUP(E197/G$2,{0,0.4,0.45,0.5,0.55,0.6,0.65,0.7,0.75,0.8,1},{0,2,2.25,2.5,2.75,3,3.25,3.5,3.75,4}))))</f>
        <v/>
      </c>
      <c r="H197" s="3" t="str">
        <f>IF(COUNT($A197)=0,"",IF($A197&lt;&gt;DRAFT!$B199,"ERR",IF(DRAFT!AA199="3E","3E",IF(COUNT(DRAFT!W199,DRAFT!AA199)&gt;0,DRAFT!AB199,""))))</f>
        <v/>
      </c>
      <c r="I197" s="3" t="str">
        <f>IF(COUNT($A197)=0,"",IF(H197="3E","3E",IF(H197="","I",LOOKUP(H197/J$2,{0,0.4,0.45,0.5,0.55,0.6,0.65,0.7,0.75,0.8,1},{"F","D","C","C+","B-","B","B+","A-","A","A+"}))))</f>
        <v/>
      </c>
      <c r="J197" s="2" t="str">
        <f>IF(COUNT($A197)=0,"",IF(H197="","--",IF(H197="3E","3E",LOOKUP(H197/J$2,{0,0.4,0.45,0.5,0.55,0.6,0.65,0.7,0.75,0.8,1},{0,2,2.25,2.5,2.75,3,3.25,3.5,3.75,4}))))</f>
        <v/>
      </c>
      <c r="K197" s="3" t="str">
        <f>IF(COUNT($A197)=0,"",IF($A197&lt;&gt;DRAFT!$B199,"ERR",IF(DRAFT!AJ199="3E","3E",IF(COUNT(DRAFT!AF199,DRAFT!AJ199)&gt;0,DRAFT!AK199,""))))</f>
        <v/>
      </c>
      <c r="L197" s="3" t="str">
        <f>IF(COUNT($A197)=0,"",IF(K197="3E","3E",IF(K197="","I",LOOKUP(K197/M$2,{0,0.4,0.45,0.5,0.55,0.6,0.65,0.7,0.75,0.8,1},{"F","D","C","C+","B-","B","B+","A-","A","A+"}))))</f>
        <v/>
      </c>
      <c r="M197" s="2" t="str">
        <f>IF(COUNT($A197)=0,"",IF(K197="","--",IF(K197="3E","3E",LOOKUP(K197/M$2,{0,0.4,0.45,0.5,0.55,0.6,0.65,0.7,0.75,0.8,1},{0,2,2.25,2.5,2.75,3,3.25,3.5,3.75,4}))))</f>
        <v/>
      </c>
      <c r="N197" s="3" t="str">
        <f>IF(COUNT($A197)=0,"",IF($A197&lt;&gt;DRAFT!$B199,"ERR",IF(DRAFT!AS199="3E","3E",IF(COUNT(DRAFT!AO199,DRAFT!AS199)&gt;0,DRAFT!AT199,""))))</f>
        <v/>
      </c>
      <c r="O197" s="3" t="str">
        <f>IF(COUNT($A197)=0,"",IF(N197="3E","3E",IF(N197="","I",LOOKUP(N197/P$2,{0,0.4,0.45,0.5,0.55,0.6,0.65,0.7,0.75,0.8,1},{"F","D","C","C+","B-","B","B+","A-","A","A+"}))))</f>
        <v/>
      </c>
      <c r="P197" s="2" t="str">
        <f>IF(COUNT($A197)=0,"",IF(N197="","--",IF(N197="3E","3E",LOOKUP(N197/P$2,{0,0.4,0.45,0.5,0.55,0.6,0.65,0.7,0.75,0.8,1},{0,2,2.25,2.5,2.75,3,3.25,3.5,3.75,4}))))</f>
        <v/>
      </c>
      <c r="Q197" s="3" t="str">
        <f>IF(COUNT($A197)=0,"",IF($A197&lt;&gt;DRAFT!$B199,"ERR",IF(DRAFT!BB199="3E","3E",IF(COUNT(DRAFT!AX199,DRAFT!BB199)&gt;0,DRAFT!BC199,""))))</f>
        <v/>
      </c>
      <c r="R197" s="3" t="str">
        <f>IF(COUNT($A197)=0,"",IF(Q197="3E","3E",IF(Q197="","I",LOOKUP(Q197/S$2,{0,0.4,0.45,0.5,0.55,0.6,0.65,0.7,0.75,0.8,1},{"F","D","C","C+","B-","B","B+","A-","A","A+"}))))</f>
        <v/>
      </c>
      <c r="S197" s="2" t="str">
        <f>IF(COUNT($A197)=0,"",IF(Q197="","--",IF(Q197="3E","3E",LOOKUP(Q197/S$2,{0,0.4,0.45,0.5,0.55,0.6,0.65,0.7,0.75,0.8,1},{0,2,2.25,2.5,2.75,3,3.25,3.5,3.75,4}))))</f>
        <v/>
      </c>
      <c r="T197" s="3" t="str">
        <f>IF(COUNT($A197)=0,"",IF($A197&lt;&gt;DRAFT!$B199,"ERR",IF(DRAFT!BK199="3E","3E",IF(COUNT(DRAFT!BG199,DRAFT!BK199)&gt;0,DRAFT!BL199,""))))</f>
        <v/>
      </c>
      <c r="U197" s="3" t="str">
        <f>IF(COUNT($A197)=0,"",IF(T197="3E","3E",IF(T197="","I",LOOKUP(T197/V$2,{0,0.4,0.45,0.5,0.55,0.6,0.65,0.7,0.75,0.8,1},{"F","D","C","C+","B-","B","B+","A-","A","A+"}))))</f>
        <v/>
      </c>
      <c r="V197" s="2" t="str">
        <f>IF(COUNT($A197)=0,"",IF(T197="","--",IF(T197="3E","3E",LOOKUP(T197/V$2,{0,0.4,0.45,0.5,0.55,0.6,0.65,0.7,0.75,0.8,1},{0,2,2.25,2.5,2.75,3,3.25,3.5,3.75,4}))))</f>
        <v/>
      </c>
      <c r="W197" s="3" t="str">
        <f>IF(COUNT($A197)=0,"",IF($A197&lt;&gt;DRAFT!$B199,"ERR",IF(DRAFT!BT199="3E","3E",IF(COUNT(DRAFT!BP199,DRAFT!BT199)&gt;0,DRAFT!BU199,""))))</f>
        <v/>
      </c>
      <c r="X197" s="3" t="str">
        <f>IF(COUNT($A197)=0,"",IF(W197="3E","3E",IF(W197="","I",LOOKUP(W197/Y$2,{0,0.4,0.45,0.5,0.55,0.6,0.65,0.7,0.75,0.8,1},{"F","D","C","C+","B-","B","B+","A-","A","A+"}))))</f>
        <v/>
      </c>
      <c r="Y197" s="2" t="str">
        <f>IF(COUNT($A197)=0,"",IF(W197="","--",IF(W197="3E","3E",LOOKUP(W197/Y$2,{0,0.4,0.45,0.5,0.55,0.6,0.65,0.7,0.75,0.8,1},{0,2,2.25,2.5,2.75,3,3.25,3.5,3.75,4}))))</f>
        <v/>
      </c>
      <c r="Z197" s="3" t="str">
        <f>IF(COUNT($A197)=0,"",IF($A197&lt;&gt;DRAFT!$B199,"ERR",IF(DRAFT!CC199="3E","3E",IF(COUNT(DRAFT!BY199,DRAFT!CC199)&gt;0,DRAFT!CD199,""))))</f>
        <v/>
      </c>
      <c r="AA197" s="3" t="str">
        <f>IF(COUNT($A197)=0,"",IF(Z197="3E","3E",IF(Z197="","I",LOOKUP(Z197/AB$2,{0,0.4,0.45,0.5,0.55,0.6,0.65,0.7,0.75,0.8,1},{"F","D","C","C+","B-","B","B+","A-","A","A+"}))))</f>
        <v/>
      </c>
      <c r="AB197" s="2" t="str">
        <f>IF(COUNT($A197)=0,"",IF(Z197="","--",IF(Z197="3E","3E",LOOKUP(Z197/AB$2,{0,0.4,0.45,0.5,0.55,0.6,0.65,0.7,0.75,0.8,1},{0,2,2.25,2.5,2.75,3,3.25,3.5,3.75,4}))))</f>
        <v/>
      </c>
      <c r="AC197" s="3" t="str">
        <f>IF(COUNT($A197)=0,"",IF($A197&lt;&gt;DRAFT!$B199,"ERR",IF(DRAFT!CF199&gt;0,DRAFT!CF199,"")))</f>
        <v/>
      </c>
      <c r="AD197" s="3" t="str">
        <f>IF(COUNT($A197)=0,"",IF(AC197="3E","3E",IF(AC197="","I",LOOKUP(AC197/AE$2,{0,0.4,0.45,0.5,0.55,0.6,0.65,0.7,0.75,0.8,1},{"F","D","C","C+","B-","B","B+","A-","A","A+"}))))</f>
        <v/>
      </c>
      <c r="AE197" s="2" t="str">
        <f>IF(COUNT($A197)=0,"",IF(AC197="","--",IF(AC197="3E","3E",LOOKUP(AC197/AE$2,{0,0.4,0.45,0.5,0.55,0.6,0.65,0.7,0.75,0.8,1},{0,2,2.25,2.5,2.75,3,3.25,3.5,3.75,4}))))</f>
        <v/>
      </c>
      <c r="AF197" s="3" t="str">
        <f>IF($A197&lt;&gt;DRAFT!$B199,"ERR",IF(OR(COUNT($A197)=0,COUNT(DRAFT!CI199:CK199,DRAFT!CM199:CO199)=0),"",CEILING(SUM(DRAFT!CL199,DRAFT!CP199),1)))</f>
        <v/>
      </c>
      <c r="AG197" s="3" t="str">
        <f>IF(COUNT($A197)=0,"",IF(AF197="3E","3E",IF(AF197="","I",LOOKUP(AF197/AH$2,{0,0.4,0.45,0.5,0.55,0.6,0.65,0.7,0.75,0.8,1},{"F","D","C","C+","B-","B","B+","A-","A","A+"}))))</f>
        <v/>
      </c>
      <c r="AH197" s="2" t="str">
        <f>IF(COUNT($A197)=0,"",IF(AF197="","--",IF(AF197="3E","3E",LOOKUP(AF197/AH$2,{0,0.4,0.45,0.5,0.55,0.6,0.65,0.7,0.75,0.8,1},{0,2,2.25,2.5,2.75,3,3.25,3.5,3.75,4}))))</f>
        <v/>
      </c>
      <c r="AI197" s="11" t="str">
        <f>IF(OR(COUNT($A197)=0,COUNT(B197:AH197)=0),"",IF(COUNTIF(B197:AH197,"3E")&gt;0,"3E",IF(DRAFT!$A199="R",TRUNC(SUMPRODUCT(RGP,RCP)/TCP,3),TRUNC((SUMPRODUCT(--(IMDGP&gt;0)*IMDGP,IMCP)+CEILING(DRAFT!$CQ199*42,0.25))/TCP,3))))</f>
        <v/>
      </c>
      <c r="AJ197" s="3" t="str">
        <f>IF(OR(COUNT($A197)=0,COUNT(B197:AH197)=0),"",IF(COUNTIF(B197:AH197,"3E")&gt;0,"3E",IF(DRAFT!$A199="R",SUMPRODUCT(--(RGP&gt;=2),RCP),SUMPRODUCT(--(IMDGP&gt;0),--(IMGP=0),IMCP)+DRAFT!$CR199)))</f>
        <v/>
      </c>
      <c r="AK197" s="3" t="str">
        <f>IF(OR(COUNT($A197)=0,COUNT(B197:AH197)=0),"",IF(COUNTIF(B197:AJ197,"3E")&gt;0,"3E",IF(AND(DRAFT!$A199="IM",OR($AI197&gt;DRAFT!$CQ199,$AJ197&gt;DRAFT!$CR199)),"IMPROVED",IF(AND(DRAFT!$A199="IM",$AI197&lt;=DRAFT!$CQ199,$AJ197&lt;=DRAFT!$CR199),"NOT IMPROVED",IF(AND(AH197&gt;=2,AI197&gt;=2,AJ197&gt;=30),"PASS","FAIL")))))</f>
        <v/>
      </c>
      <c r="AL197" s="3" t="str">
        <f t="shared" si="4"/>
        <v/>
      </c>
      <c r="AM197" s="3" t="str">
        <f t="shared" si="5"/>
        <v/>
      </c>
    </row>
    <row r="198" spans="1:39" ht="18.95" customHeight="1" x14ac:dyDescent="0.25">
      <c r="A198" s="4" t="str">
        <f>IF(DRAFT!$B200="","",DRAFT!$B200)</f>
        <v/>
      </c>
      <c r="B198" s="3" t="str">
        <f>IF(COUNT($A198)=0,"",IF($A198&lt;&gt;DRAFT!$B200,"ERR",IF(DRAFT!I200="3E","3E",IF(COUNT(DRAFT!E200,DRAFT!I200)&gt;0,DRAFT!J200,""))))</f>
        <v/>
      </c>
      <c r="C198" s="3" t="str">
        <f>IF(COUNT($A198)=0,"",IF(B198="3E","3E",IF(B198="","I",LOOKUP(B198/D$2,{0,0.4,0.45,0.5,0.55,0.6,0.65,0.7,0.75,0.8,1},{"F","D","C","C+","B-","B","B+","A-","A","A+"}))))</f>
        <v/>
      </c>
      <c r="D198" s="2" t="str">
        <f>IF(COUNT($A198)=0,"",IF(B198="","--",IF(B198="3E","3E",LOOKUP(B198/D$2,{0,0.4,0.45,0.5,0.55,0.6,0.65,0.7,0.75,0.8,1},{0,2,2.25,2.5,2.75,3,3.25,3.5,3.75,4}))))</f>
        <v/>
      </c>
      <c r="E198" s="3" t="str">
        <f>IF(COUNT($A198)=0,"",IF($A198&lt;&gt;DRAFT!$B200,"ERR",IF(DRAFT!R200="3E","3E",IF(COUNT(DRAFT!N200,DRAFT!R200)&gt;0,DRAFT!S200,""))))</f>
        <v/>
      </c>
      <c r="F198" s="3" t="str">
        <f>IF(COUNT($A198)=0,"",IF(E198="3E","3E",IF(E198="","I",LOOKUP(E198/G$2,{0,0.4,0.45,0.5,0.55,0.6,0.65,0.7,0.75,0.8,1},{"F","D","C","C+","B-","B","B+","A-","A","A+"}))))</f>
        <v/>
      </c>
      <c r="G198" s="2" t="str">
        <f>IF(COUNT($A198)=0,"",IF(E198="","--",IF(E198="3E","3E",LOOKUP(E198/G$2,{0,0.4,0.45,0.5,0.55,0.6,0.65,0.7,0.75,0.8,1},{0,2,2.25,2.5,2.75,3,3.25,3.5,3.75,4}))))</f>
        <v/>
      </c>
      <c r="H198" s="3" t="str">
        <f>IF(COUNT($A198)=0,"",IF($A198&lt;&gt;DRAFT!$B200,"ERR",IF(DRAFT!AA200="3E","3E",IF(COUNT(DRAFT!W200,DRAFT!AA200)&gt;0,DRAFT!AB200,""))))</f>
        <v/>
      </c>
      <c r="I198" s="3" t="str">
        <f>IF(COUNT($A198)=0,"",IF(H198="3E","3E",IF(H198="","I",LOOKUP(H198/J$2,{0,0.4,0.45,0.5,0.55,0.6,0.65,0.7,0.75,0.8,1},{"F","D","C","C+","B-","B","B+","A-","A","A+"}))))</f>
        <v/>
      </c>
      <c r="J198" s="2" t="str">
        <f>IF(COUNT($A198)=0,"",IF(H198="","--",IF(H198="3E","3E",LOOKUP(H198/J$2,{0,0.4,0.45,0.5,0.55,0.6,0.65,0.7,0.75,0.8,1},{0,2,2.25,2.5,2.75,3,3.25,3.5,3.75,4}))))</f>
        <v/>
      </c>
      <c r="K198" s="3" t="str">
        <f>IF(COUNT($A198)=0,"",IF($A198&lt;&gt;DRAFT!$B200,"ERR",IF(DRAFT!AJ200="3E","3E",IF(COUNT(DRAFT!AF200,DRAFT!AJ200)&gt;0,DRAFT!AK200,""))))</f>
        <v/>
      </c>
      <c r="L198" s="3" t="str">
        <f>IF(COUNT($A198)=0,"",IF(K198="3E","3E",IF(K198="","I",LOOKUP(K198/M$2,{0,0.4,0.45,0.5,0.55,0.6,0.65,0.7,0.75,0.8,1},{"F","D","C","C+","B-","B","B+","A-","A","A+"}))))</f>
        <v/>
      </c>
      <c r="M198" s="2" t="str">
        <f>IF(COUNT($A198)=0,"",IF(K198="","--",IF(K198="3E","3E",LOOKUP(K198/M$2,{0,0.4,0.45,0.5,0.55,0.6,0.65,0.7,0.75,0.8,1},{0,2,2.25,2.5,2.75,3,3.25,3.5,3.75,4}))))</f>
        <v/>
      </c>
      <c r="N198" s="3" t="str">
        <f>IF(COUNT($A198)=0,"",IF($A198&lt;&gt;DRAFT!$B200,"ERR",IF(DRAFT!AS200="3E","3E",IF(COUNT(DRAFT!AO200,DRAFT!AS200)&gt;0,DRAFT!AT200,""))))</f>
        <v/>
      </c>
      <c r="O198" s="3" t="str">
        <f>IF(COUNT($A198)=0,"",IF(N198="3E","3E",IF(N198="","I",LOOKUP(N198/P$2,{0,0.4,0.45,0.5,0.55,0.6,0.65,0.7,0.75,0.8,1},{"F","D","C","C+","B-","B","B+","A-","A","A+"}))))</f>
        <v/>
      </c>
      <c r="P198" s="2" t="str">
        <f>IF(COUNT($A198)=0,"",IF(N198="","--",IF(N198="3E","3E",LOOKUP(N198/P$2,{0,0.4,0.45,0.5,0.55,0.6,0.65,0.7,0.75,0.8,1},{0,2,2.25,2.5,2.75,3,3.25,3.5,3.75,4}))))</f>
        <v/>
      </c>
      <c r="Q198" s="3" t="str">
        <f>IF(COUNT($A198)=0,"",IF($A198&lt;&gt;DRAFT!$B200,"ERR",IF(DRAFT!BB200="3E","3E",IF(COUNT(DRAFT!AX200,DRAFT!BB200)&gt;0,DRAFT!BC200,""))))</f>
        <v/>
      </c>
      <c r="R198" s="3" t="str">
        <f>IF(COUNT($A198)=0,"",IF(Q198="3E","3E",IF(Q198="","I",LOOKUP(Q198/S$2,{0,0.4,0.45,0.5,0.55,0.6,0.65,0.7,0.75,0.8,1},{"F","D","C","C+","B-","B","B+","A-","A","A+"}))))</f>
        <v/>
      </c>
      <c r="S198" s="2" t="str">
        <f>IF(COUNT($A198)=0,"",IF(Q198="","--",IF(Q198="3E","3E",LOOKUP(Q198/S$2,{0,0.4,0.45,0.5,0.55,0.6,0.65,0.7,0.75,0.8,1},{0,2,2.25,2.5,2.75,3,3.25,3.5,3.75,4}))))</f>
        <v/>
      </c>
      <c r="T198" s="3" t="str">
        <f>IF(COUNT($A198)=0,"",IF($A198&lt;&gt;DRAFT!$B200,"ERR",IF(DRAFT!BK200="3E","3E",IF(COUNT(DRAFT!BG200,DRAFT!BK200)&gt;0,DRAFT!BL200,""))))</f>
        <v/>
      </c>
      <c r="U198" s="3" t="str">
        <f>IF(COUNT($A198)=0,"",IF(T198="3E","3E",IF(T198="","I",LOOKUP(T198/V$2,{0,0.4,0.45,0.5,0.55,0.6,0.65,0.7,0.75,0.8,1},{"F","D","C","C+","B-","B","B+","A-","A","A+"}))))</f>
        <v/>
      </c>
      <c r="V198" s="2" t="str">
        <f>IF(COUNT($A198)=0,"",IF(T198="","--",IF(T198="3E","3E",LOOKUP(T198/V$2,{0,0.4,0.45,0.5,0.55,0.6,0.65,0.7,0.75,0.8,1},{0,2,2.25,2.5,2.75,3,3.25,3.5,3.75,4}))))</f>
        <v/>
      </c>
      <c r="W198" s="3" t="str">
        <f>IF(COUNT($A198)=0,"",IF($A198&lt;&gt;DRAFT!$B200,"ERR",IF(DRAFT!BT200="3E","3E",IF(COUNT(DRAFT!BP200,DRAFT!BT200)&gt;0,DRAFT!BU200,""))))</f>
        <v/>
      </c>
      <c r="X198" s="3" t="str">
        <f>IF(COUNT($A198)=0,"",IF(W198="3E","3E",IF(W198="","I",LOOKUP(W198/Y$2,{0,0.4,0.45,0.5,0.55,0.6,0.65,0.7,0.75,0.8,1},{"F","D","C","C+","B-","B","B+","A-","A","A+"}))))</f>
        <v/>
      </c>
      <c r="Y198" s="2" t="str">
        <f>IF(COUNT($A198)=0,"",IF(W198="","--",IF(W198="3E","3E",LOOKUP(W198/Y$2,{0,0.4,0.45,0.5,0.55,0.6,0.65,0.7,0.75,0.8,1},{0,2,2.25,2.5,2.75,3,3.25,3.5,3.75,4}))))</f>
        <v/>
      </c>
      <c r="Z198" s="3" t="str">
        <f>IF(COUNT($A198)=0,"",IF($A198&lt;&gt;DRAFT!$B200,"ERR",IF(DRAFT!CC200="3E","3E",IF(COUNT(DRAFT!BY200,DRAFT!CC200)&gt;0,DRAFT!CD200,""))))</f>
        <v/>
      </c>
      <c r="AA198" s="3" t="str">
        <f>IF(COUNT($A198)=0,"",IF(Z198="3E","3E",IF(Z198="","I",LOOKUP(Z198/AB$2,{0,0.4,0.45,0.5,0.55,0.6,0.65,0.7,0.75,0.8,1},{"F","D","C","C+","B-","B","B+","A-","A","A+"}))))</f>
        <v/>
      </c>
      <c r="AB198" s="2" t="str">
        <f>IF(COUNT($A198)=0,"",IF(Z198="","--",IF(Z198="3E","3E",LOOKUP(Z198/AB$2,{0,0.4,0.45,0.5,0.55,0.6,0.65,0.7,0.75,0.8,1},{0,2,2.25,2.5,2.75,3,3.25,3.5,3.75,4}))))</f>
        <v/>
      </c>
      <c r="AC198" s="3" t="str">
        <f>IF(COUNT($A198)=0,"",IF($A198&lt;&gt;DRAFT!$B200,"ERR",IF(DRAFT!CF200&gt;0,DRAFT!CF200,"")))</f>
        <v/>
      </c>
      <c r="AD198" s="3" t="str">
        <f>IF(COUNT($A198)=0,"",IF(AC198="3E","3E",IF(AC198="","I",LOOKUP(AC198/AE$2,{0,0.4,0.45,0.5,0.55,0.6,0.65,0.7,0.75,0.8,1},{"F","D","C","C+","B-","B","B+","A-","A","A+"}))))</f>
        <v/>
      </c>
      <c r="AE198" s="2" t="str">
        <f>IF(COUNT($A198)=0,"",IF(AC198="","--",IF(AC198="3E","3E",LOOKUP(AC198/AE$2,{0,0.4,0.45,0.5,0.55,0.6,0.65,0.7,0.75,0.8,1},{0,2,2.25,2.5,2.75,3,3.25,3.5,3.75,4}))))</f>
        <v/>
      </c>
      <c r="AF198" s="3" t="str">
        <f>IF($A198&lt;&gt;DRAFT!$B200,"ERR",IF(OR(COUNT($A198)=0,COUNT(DRAFT!CI200:CK200,DRAFT!CM200:CO200)=0),"",CEILING(SUM(DRAFT!CL200,DRAFT!CP200),1)))</f>
        <v/>
      </c>
      <c r="AG198" s="3" t="str">
        <f>IF(COUNT($A198)=0,"",IF(AF198="3E","3E",IF(AF198="","I",LOOKUP(AF198/AH$2,{0,0.4,0.45,0.5,0.55,0.6,0.65,0.7,0.75,0.8,1},{"F","D","C","C+","B-","B","B+","A-","A","A+"}))))</f>
        <v/>
      </c>
      <c r="AH198" s="2" t="str">
        <f>IF(COUNT($A198)=0,"",IF(AF198="","--",IF(AF198="3E","3E",LOOKUP(AF198/AH$2,{0,0.4,0.45,0.5,0.55,0.6,0.65,0.7,0.75,0.8,1},{0,2,2.25,2.5,2.75,3,3.25,3.5,3.75,4}))))</f>
        <v/>
      </c>
      <c r="AI198" s="11" t="str">
        <f>IF(OR(COUNT($A198)=0,COUNT(B198:AH198)=0),"",IF(COUNTIF(B198:AH198,"3E")&gt;0,"3E",IF(DRAFT!$A200="R",TRUNC(SUMPRODUCT(RGP,RCP)/TCP,3),TRUNC((SUMPRODUCT(--(IMDGP&gt;0)*IMDGP,IMCP)+CEILING(DRAFT!$CQ200*42,0.25))/TCP,3))))</f>
        <v/>
      </c>
      <c r="AJ198" s="3" t="str">
        <f>IF(OR(COUNT($A198)=0,COUNT(B198:AH198)=0),"",IF(COUNTIF(B198:AH198,"3E")&gt;0,"3E",IF(DRAFT!$A200="R",SUMPRODUCT(--(RGP&gt;=2),RCP),SUMPRODUCT(--(IMDGP&gt;0),--(IMGP=0),IMCP)+DRAFT!$CR200)))</f>
        <v/>
      </c>
      <c r="AK198" s="3" t="str">
        <f>IF(OR(COUNT($A198)=0,COUNT(B198:AH198)=0),"",IF(COUNTIF(B198:AJ198,"3E")&gt;0,"3E",IF(AND(DRAFT!$A200="IM",OR($AI198&gt;DRAFT!$CQ200,$AJ198&gt;DRAFT!$CR200)),"IMPROVED",IF(AND(DRAFT!$A200="IM",$AI198&lt;=DRAFT!$CQ200,$AJ198&lt;=DRAFT!$CR200),"NOT IMPROVED",IF(AND(AH198&gt;=2,AI198&gt;=2,AJ198&gt;=30),"PASS","FAIL")))))</f>
        <v/>
      </c>
      <c r="AL198" s="3" t="str">
        <f t="shared" ref="AL198:AL261" si="6">IF(COUNT($A198)=0,"",IF(AK198="3E","3E",IF(AK198="PASS",CONCATENATE(IF(N(D198)&lt;2,"311F,",""),IF(N(G198)&lt;2,"312F,",""),IF(N(J198)&lt;2,"313F,",""),IF(N(M198)&lt;2,"321F,",""),IF(N(P198)&lt;2,"322F,",""),IF(N(S198)&lt;2,"323F,",""),IF(N(V198)&lt;2,"331F,",""),IF(N(Y198)&lt;2,"332F,",""),IF(N(AB198)&lt;2,"333F,","")),"")))</f>
        <v/>
      </c>
      <c r="AM198" s="3" t="str">
        <f t="shared" ref="AM198:AM261" si="7">IF($AI198="3E","3E",IF(AH198=0,"",IF(OR(COUNT($A198)=0,COUNT(AF198)=0),"",RANK(AI198,$AI$5:$AI$420,0))))</f>
        <v/>
      </c>
    </row>
    <row r="199" spans="1:39" ht="18.95" customHeight="1" x14ac:dyDescent="0.25">
      <c r="A199" s="4" t="str">
        <f>IF(DRAFT!$B201="","",DRAFT!$B201)</f>
        <v/>
      </c>
      <c r="B199" s="3" t="str">
        <f>IF(COUNT($A199)=0,"",IF($A199&lt;&gt;DRAFT!$B201,"ERR",IF(DRAFT!I201="3E","3E",IF(COUNT(DRAFT!E201,DRAFT!I201)&gt;0,DRAFT!J201,""))))</f>
        <v/>
      </c>
      <c r="C199" s="3" t="str">
        <f>IF(COUNT($A199)=0,"",IF(B199="3E","3E",IF(B199="","I",LOOKUP(B199/D$2,{0,0.4,0.45,0.5,0.55,0.6,0.65,0.7,0.75,0.8,1},{"F","D","C","C+","B-","B","B+","A-","A","A+"}))))</f>
        <v/>
      </c>
      <c r="D199" s="2" t="str">
        <f>IF(COUNT($A199)=0,"",IF(B199="","--",IF(B199="3E","3E",LOOKUP(B199/D$2,{0,0.4,0.45,0.5,0.55,0.6,0.65,0.7,0.75,0.8,1},{0,2,2.25,2.5,2.75,3,3.25,3.5,3.75,4}))))</f>
        <v/>
      </c>
      <c r="E199" s="3" t="str">
        <f>IF(COUNT($A199)=0,"",IF($A199&lt;&gt;DRAFT!$B201,"ERR",IF(DRAFT!R201="3E","3E",IF(COUNT(DRAFT!N201,DRAFT!R201)&gt;0,DRAFT!S201,""))))</f>
        <v/>
      </c>
      <c r="F199" s="3" t="str">
        <f>IF(COUNT($A199)=0,"",IF(E199="3E","3E",IF(E199="","I",LOOKUP(E199/G$2,{0,0.4,0.45,0.5,0.55,0.6,0.65,0.7,0.75,0.8,1},{"F","D","C","C+","B-","B","B+","A-","A","A+"}))))</f>
        <v/>
      </c>
      <c r="G199" s="2" t="str">
        <f>IF(COUNT($A199)=0,"",IF(E199="","--",IF(E199="3E","3E",LOOKUP(E199/G$2,{0,0.4,0.45,0.5,0.55,0.6,0.65,0.7,0.75,0.8,1},{0,2,2.25,2.5,2.75,3,3.25,3.5,3.75,4}))))</f>
        <v/>
      </c>
      <c r="H199" s="3" t="str">
        <f>IF(COUNT($A199)=0,"",IF($A199&lt;&gt;DRAFT!$B201,"ERR",IF(DRAFT!AA201="3E","3E",IF(COUNT(DRAFT!W201,DRAFT!AA201)&gt;0,DRAFT!AB201,""))))</f>
        <v/>
      </c>
      <c r="I199" s="3" t="str">
        <f>IF(COUNT($A199)=0,"",IF(H199="3E","3E",IF(H199="","I",LOOKUP(H199/J$2,{0,0.4,0.45,0.5,0.55,0.6,0.65,0.7,0.75,0.8,1},{"F","D","C","C+","B-","B","B+","A-","A","A+"}))))</f>
        <v/>
      </c>
      <c r="J199" s="2" t="str">
        <f>IF(COUNT($A199)=0,"",IF(H199="","--",IF(H199="3E","3E",LOOKUP(H199/J$2,{0,0.4,0.45,0.5,0.55,0.6,0.65,0.7,0.75,0.8,1},{0,2,2.25,2.5,2.75,3,3.25,3.5,3.75,4}))))</f>
        <v/>
      </c>
      <c r="K199" s="3" t="str">
        <f>IF(COUNT($A199)=0,"",IF($A199&lt;&gt;DRAFT!$B201,"ERR",IF(DRAFT!AJ201="3E","3E",IF(COUNT(DRAFT!AF201,DRAFT!AJ201)&gt;0,DRAFT!AK201,""))))</f>
        <v/>
      </c>
      <c r="L199" s="3" t="str">
        <f>IF(COUNT($A199)=0,"",IF(K199="3E","3E",IF(K199="","I",LOOKUP(K199/M$2,{0,0.4,0.45,0.5,0.55,0.6,0.65,0.7,0.75,0.8,1},{"F","D","C","C+","B-","B","B+","A-","A","A+"}))))</f>
        <v/>
      </c>
      <c r="M199" s="2" t="str">
        <f>IF(COUNT($A199)=0,"",IF(K199="","--",IF(K199="3E","3E",LOOKUP(K199/M$2,{0,0.4,0.45,0.5,0.55,0.6,0.65,0.7,0.75,0.8,1},{0,2,2.25,2.5,2.75,3,3.25,3.5,3.75,4}))))</f>
        <v/>
      </c>
      <c r="N199" s="3" t="str">
        <f>IF(COUNT($A199)=0,"",IF($A199&lt;&gt;DRAFT!$B201,"ERR",IF(DRAFT!AS201="3E","3E",IF(COUNT(DRAFT!AO201,DRAFT!AS201)&gt;0,DRAFT!AT201,""))))</f>
        <v/>
      </c>
      <c r="O199" s="3" t="str">
        <f>IF(COUNT($A199)=0,"",IF(N199="3E","3E",IF(N199="","I",LOOKUP(N199/P$2,{0,0.4,0.45,0.5,0.55,0.6,0.65,0.7,0.75,0.8,1},{"F","D","C","C+","B-","B","B+","A-","A","A+"}))))</f>
        <v/>
      </c>
      <c r="P199" s="2" t="str">
        <f>IF(COUNT($A199)=0,"",IF(N199="","--",IF(N199="3E","3E",LOOKUP(N199/P$2,{0,0.4,0.45,0.5,0.55,0.6,0.65,0.7,0.75,0.8,1},{0,2,2.25,2.5,2.75,3,3.25,3.5,3.75,4}))))</f>
        <v/>
      </c>
      <c r="Q199" s="3" t="str">
        <f>IF(COUNT($A199)=0,"",IF($A199&lt;&gt;DRAFT!$B201,"ERR",IF(DRAFT!BB201="3E","3E",IF(COUNT(DRAFT!AX201,DRAFT!BB201)&gt;0,DRAFT!BC201,""))))</f>
        <v/>
      </c>
      <c r="R199" s="3" t="str">
        <f>IF(COUNT($A199)=0,"",IF(Q199="3E","3E",IF(Q199="","I",LOOKUP(Q199/S$2,{0,0.4,0.45,0.5,0.55,0.6,0.65,0.7,0.75,0.8,1},{"F","D","C","C+","B-","B","B+","A-","A","A+"}))))</f>
        <v/>
      </c>
      <c r="S199" s="2" t="str">
        <f>IF(COUNT($A199)=0,"",IF(Q199="","--",IF(Q199="3E","3E",LOOKUP(Q199/S$2,{0,0.4,0.45,0.5,0.55,0.6,0.65,0.7,0.75,0.8,1},{0,2,2.25,2.5,2.75,3,3.25,3.5,3.75,4}))))</f>
        <v/>
      </c>
      <c r="T199" s="3" t="str">
        <f>IF(COUNT($A199)=0,"",IF($A199&lt;&gt;DRAFT!$B201,"ERR",IF(DRAFT!BK201="3E","3E",IF(COUNT(DRAFT!BG201,DRAFT!BK201)&gt;0,DRAFT!BL201,""))))</f>
        <v/>
      </c>
      <c r="U199" s="3" t="str">
        <f>IF(COUNT($A199)=0,"",IF(T199="3E","3E",IF(T199="","I",LOOKUP(T199/V$2,{0,0.4,0.45,0.5,0.55,0.6,0.65,0.7,0.75,0.8,1},{"F","D","C","C+","B-","B","B+","A-","A","A+"}))))</f>
        <v/>
      </c>
      <c r="V199" s="2" t="str">
        <f>IF(COUNT($A199)=0,"",IF(T199="","--",IF(T199="3E","3E",LOOKUP(T199/V$2,{0,0.4,0.45,0.5,0.55,0.6,0.65,0.7,0.75,0.8,1},{0,2,2.25,2.5,2.75,3,3.25,3.5,3.75,4}))))</f>
        <v/>
      </c>
      <c r="W199" s="3" t="str">
        <f>IF(COUNT($A199)=0,"",IF($A199&lt;&gt;DRAFT!$B201,"ERR",IF(DRAFT!BT201="3E","3E",IF(COUNT(DRAFT!BP201,DRAFT!BT201)&gt;0,DRAFT!BU201,""))))</f>
        <v/>
      </c>
      <c r="X199" s="3" t="str">
        <f>IF(COUNT($A199)=0,"",IF(W199="3E","3E",IF(W199="","I",LOOKUP(W199/Y$2,{0,0.4,0.45,0.5,0.55,0.6,0.65,0.7,0.75,0.8,1},{"F","D","C","C+","B-","B","B+","A-","A","A+"}))))</f>
        <v/>
      </c>
      <c r="Y199" s="2" t="str">
        <f>IF(COUNT($A199)=0,"",IF(W199="","--",IF(W199="3E","3E",LOOKUP(W199/Y$2,{0,0.4,0.45,0.5,0.55,0.6,0.65,0.7,0.75,0.8,1},{0,2,2.25,2.5,2.75,3,3.25,3.5,3.75,4}))))</f>
        <v/>
      </c>
      <c r="Z199" s="3" t="str">
        <f>IF(COUNT($A199)=0,"",IF($A199&lt;&gt;DRAFT!$B201,"ERR",IF(DRAFT!CC201="3E","3E",IF(COUNT(DRAFT!BY201,DRAFT!CC201)&gt;0,DRAFT!CD201,""))))</f>
        <v/>
      </c>
      <c r="AA199" s="3" t="str">
        <f>IF(COUNT($A199)=0,"",IF(Z199="3E","3E",IF(Z199="","I",LOOKUP(Z199/AB$2,{0,0.4,0.45,0.5,0.55,0.6,0.65,0.7,0.75,0.8,1},{"F","D","C","C+","B-","B","B+","A-","A","A+"}))))</f>
        <v/>
      </c>
      <c r="AB199" s="2" t="str">
        <f>IF(COUNT($A199)=0,"",IF(Z199="","--",IF(Z199="3E","3E",LOOKUP(Z199/AB$2,{0,0.4,0.45,0.5,0.55,0.6,0.65,0.7,0.75,0.8,1},{0,2,2.25,2.5,2.75,3,3.25,3.5,3.75,4}))))</f>
        <v/>
      </c>
      <c r="AC199" s="3" t="str">
        <f>IF(COUNT($A199)=0,"",IF($A199&lt;&gt;DRAFT!$B201,"ERR",IF(DRAFT!CF201&gt;0,DRAFT!CF201,"")))</f>
        <v/>
      </c>
      <c r="AD199" s="3" t="str">
        <f>IF(COUNT($A199)=0,"",IF(AC199="3E","3E",IF(AC199="","I",LOOKUP(AC199/AE$2,{0,0.4,0.45,0.5,0.55,0.6,0.65,0.7,0.75,0.8,1},{"F","D","C","C+","B-","B","B+","A-","A","A+"}))))</f>
        <v/>
      </c>
      <c r="AE199" s="2" t="str">
        <f>IF(COUNT($A199)=0,"",IF(AC199="","--",IF(AC199="3E","3E",LOOKUP(AC199/AE$2,{0,0.4,0.45,0.5,0.55,0.6,0.65,0.7,0.75,0.8,1},{0,2,2.25,2.5,2.75,3,3.25,3.5,3.75,4}))))</f>
        <v/>
      </c>
      <c r="AF199" s="3" t="str">
        <f>IF($A199&lt;&gt;DRAFT!$B201,"ERR",IF(OR(COUNT($A199)=0,COUNT(DRAFT!CI201:CK201,DRAFT!CM201:CO201)=0),"",CEILING(SUM(DRAFT!CL201,DRAFT!CP201),1)))</f>
        <v/>
      </c>
      <c r="AG199" s="3" t="str">
        <f>IF(COUNT($A199)=0,"",IF(AF199="3E","3E",IF(AF199="","I",LOOKUP(AF199/AH$2,{0,0.4,0.45,0.5,0.55,0.6,0.65,0.7,0.75,0.8,1},{"F","D","C","C+","B-","B","B+","A-","A","A+"}))))</f>
        <v/>
      </c>
      <c r="AH199" s="2" t="str">
        <f>IF(COUNT($A199)=0,"",IF(AF199="","--",IF(AF199="3E","3E",LOOKUP(AF199/AH$2,{0,0.4,0.45,0.5,0.55,0.6,0.65,0.7,0.75,0.8,1},{0,2,2.25,2.5,2.75,3,3.25,3.5,3.75,4}))))</f>
        <v/>
      </c>
      <c r="AI199" s="11" t="str">
        <f>IF(OR(COUNT($A199)=0,COUNT(B199:AH199)=0),"",IF(COUNTIF(B199:AH199,"3E")&gt;0,"3E",IF(DRAFT!$A201="R",TRUNC(SUMPRODUCT(RGP,RCP)/TCP,3),TRUNC((SUMPRODUCT(--(IMDGP&gt;0)*IMDGP,IMCP)+CEILING(DRAFT!$CQ201*42,0.25))/TCP,3))))</f>
        <v/>
      </c>
      <c r="AJ199" s="3" t="str">
        <f>IF(OR(COUNT($A199)=0,COUNT(B199:AH199)=0),"",IF(COUNTIF(B199:AH199,"3E")&gt;0,"3E",IF(DRAFT!$A201="R",SUMPRODUCT(--(RGP&gt;=2),RCP),SUMPRODUCT(--(IMDGP&gt;0),--(IMGP=0),IMCP)+DRAFT!$CR201)))</f>
        <v/>
      </c>
      <c r="AK199" s="3" t="str">
        <f>IF(OR(COUNT($A199)=0,COUNT(B199:AH199)=0),"",IF(COUNTIF(B199:AJ199,"3E")&gt;0,"3E",IF(AND(DRAFT!$A201="IM",OR($AI199&gt;DRAFT!$CQ201,$AJ199&gt;DRAFT!$CR201)),"IMPROVED",IF(AND(DRAFT!$A201="IM",$AI199&lt;=DRAFT!$CQ201,$AJ199&lt;=DRAFT!$CR201),"NOT IMPROVED",IF(AND(AH199&gt;=2,AI199&gt;=2,AJ199&gt;=30),"PASS","FAIL")))))</f>
        <v/>
      </c>
      <c r="AL199" s="3" t="str">
        <f t="shared" si="6"/>
        <v/>
      </c>
      <c r="AM199" s="3" t="str">
        <f t="shared" si="7"/>
        <v/>
      </c>
    </row>
    <row r="200" spans="1:39" ht="18.95" customHeight="1" x14ac:dyDescent="0.25">
      <c r="A200" s="4" t="str">
        <f>IF(DRAFT!$B202="","",DRAFT!$B202)</f>
        <v/>
      </c>
      <c r="B200" s="3" t="str">
        <f>IF(COUNT($A200)=0,"",IF($A200&lt;&gt;DRAFT!$B202,"ERR",IF(DRAFT!I202="3E","3E",IF(COUNT(DRAFT!E202,DRAFT!I202)&gt;0,DRAFT!J202,""))))</f>
        <v/>
      </c>
      <c r="C200" s="3" t="str">
        <f>IF(COUNT($A200)=0,"",IF(B200="3E","3E",IF(B200="","I",LOOKUP(B200/D$2,{0,0.4,0.45,0.5,0.55,0.6,0.65,0.7,0.75,0.8,1},{"F","D","C","C+","B-","B","B+","A-","A","A+"}))))</f>
        <v/>
      </c>
      <c r="D200" s="2" t="str">
        <f>IF(COUNT($A200)=0,"",IF(B200="","--",IF(B200="3E","3E",LOOKUP(B200/D$2,{0,0.4,0.45,0.5,0.55,0.6,0.65,0.7,0.75,0.8,1},{0,2,2.25,2.5,2.75,3,3.25,3.5,3.75,4}))))</f>
        <v/>
      </c>
      <c r="E200" s="3" t="str">
        <f>IF(COUNT($A200)=0,"",IF($A200&lt;&gt;DRAFT!$B202,"ERR",IF(DRAFT!R202="3E","3E",IF(COUNT(DRAFT!N202,DRAFT!R202)&gt;0,DRAFT!S202,""))))</f>
        <v/>
      </c>
      <c r="F200" s="3" t="str">
        <f>IF(COUNT($A200)=0,"",IF(E200="3E","3E",IF(E200="","I",LOOKUP(E200/G$2,{0,0.4,0.45,0.5,0.55,0.6,0.65,0.7,0.75,0.8,1},{"F","D","C","C+","B-","B","B+","A-","A","A+"}))))</f>
        <v/>
      </c>
      <c r="G200" s="2" t="str">
        <f>IF(COUNT($A200)=0,"",IF(E200="","--",IF(E200="3E","3E",LOOKUP(E200/G$2,{0,0.4,0.45,0.5,0.55,0.6,0.65,0.7,0.75,0.8,1},{0,2,2.25,2.5,2.75,3,3.25,3.5,3.75,4}))))</f>
        <v/>
      </c>
      <c r="H200" s="3" t="str">
        <f>IF(COUNT($A200)=0,"",IF($A200&lt;&gt;DRAFT!$B202,"ERR",IF(DRAFT!AA202="3E","3E",IF(COUNT(DRAFT!W202,DRAFT!AA202)&gt;0,DRAFT!AB202,""))))</f>
        <v/>
      </c>
      <c r="I200" s="3" t="str">
        <f>IF(COUNT($A200)=0,"",IF(H200="3E","3E",IF(H200="","I",LOOKUP(H200/J$2,{0,0.4,0.45,0.5,0.55,0.6,0.65,0.7,0.75,0.8,1},{"F","D","C","C+","B-","B","B+","A-","A","A+"}))))</f>
        <v/>
      </c>
      <c r="J200" s="2" t="str">
        <f>IF(COUNT($A200)=0,"",IF(H200="","--",IF(H200="3E","3E",LOOKUP(H200/J$2,{0,0.4,0.45,0.5,0.55,0.6,0.65,0.7,0.75,0.8,1},{0,2,2.25,2.5,2.75,3,3.25,3.5,3.75,4}))))</f>
        <v/>
      </c>
      <c r="K200" s="3" t="str">
        <f>IF(COUNT($A200)=0,"",IF($A200&lt;&gt;DRAFT!$B202,"ERR",IF(DRAFT!AJ202="3E","3E",IF(COUNT(DRAFT!AF202,DRAFT!AJ202)&gt;0,DRAFT!AK202,""))))</f>
        <v/>
      </c>
      <c r="L200" s="3" t="str">
        <f>IF(COUNT($A200)=0,"",IF(K200="3E","3E",IF(K200="","I",LOOKUP(K200/M$2,{0,0.4,0.45,0.5,0.55,0.6,0.65,0.7,0.75,0.8,1},{"F","D","C","C+","B-","B","B+","A-","A","A+"}))))</f>
        <v/>
      </c>
      <c r="M200" s="2" t="str">
        <f>IF(COUNT($A200)=0,"",IF(K200="","--",IF(K200="3E","3E",LOOKUP(K200/M$2,{0,0.4,0.45,0.5,0.55,0.6,0.65,0.7,0.75,0.8,1},{0,2,2.25,2.5,2.75,3,3.25,3.5,3.75,4}))))</f>
        <v/>
      </c>
      <c r="N200" s="3" t="str">
        <f>IF(COUNT($A200)=0,"",IF($A200&lt;&gt;DRAFT!$B202,"ERR",IF(DRAFT!AS202="3E","3E",IF(COUNT(DRAFT!AO202,DRAFT!AS202)&gt;0,DRAFT!AT202,""))))</f>
        <v/>
      </c>
      <c r="O200" s="3" t="str">
        <f>IF(COUNT($A200)=0,"",IF(N200="3E","3E",IF(N200="","I",LOOKUP(N200/P$2,{0,0.4,0.45,0.5,0.55,0.6,0.65,0.7,0.75,0.8,1},{"F","D","C","C+","B-","B","B+","A-","A","A+"}))))</f>
        <v/>
      </c>
      <c r="P200" s="2" t="str">
        <f>IF(COUNT($A200)=0,"",IF(N200="","--",IF(N200="3E","3E",LOOKUP(N200/P$2,{0,0.4,0.45,0.5,0.55,0.6,0.65,0.7,0.75,0.8,1},{0,2,2.25,2.5,2.75,3,3.25,3.5,3.75,4}))))</f>
        <v/>
      </c>
      <c r="Q200" s="3" t="str">
        <f>IF(COUNT($A200)=0,"",IF($A200&lt;&gt;DRAFT!$B202,"ERR",IF(DRAFT!BB202="3E","3E",IF(COUNT(DRAFT!AX202,DRAFT!BB202)&gt;0,DRAFT!BC202,""))))</f>
        <v/>
      </c>
      <c r="R200" s="3" t="str">
        <f>IF(COUNT($A200)=0,"",IF(Q200="3E","3E",IF(Q200="","I",LOOKUP(Q200/S$2,{0,0.4,0.45,0.5,0.55,0.6,0.65,0.7,0.75,0.8,1},{"F","D","C","C+","B-","B","B+","A-","A","A+"}))))</f>
        <v/>
      </c>
      <c r="S200" s="2" t="str">
        <f>IF(COUNT($A200)=0,"",IF(Q200="","--",IF(Q200="3E","3E",LOOKUP(Q200/S$2,{0,0.4,0.45,0.5,0.55,0.6,0.65,0.7,0.75,0.8,1},{0,2,2.25,2.5,2.75,3,3.25,3.5,3.75,4}))))</f>
        <v/>
      </c>
      <c r="T200" s="3" t="str">
        <f>IF(COUNT($A200)=0,"",IF($A200&lt;&gt;DRAFT!$B202,"ERR",IF(DRAFT!BK202="3E","3E",IF(COUNT(DRAFT!BG202,DRAFT!BK202)&gt;0,DRAFT!BL202,""))))</f>
        <v/>
      </c>
      <c r="U200" s="3" t="str">
        <f>IF(COUNT($A200)=0,"",IF(T200="3E","3E",IF(T200="","I",LOOKUP(T200/V$2,{0,0.4,0.45,0.5,0.55,0.6,0.65,0.7,0.75,0.8,1},{"F","D","C","C+","B-","B","B+","A-","A","A+"}))))</f>
        <v/>
      </c>
      <c r="V200" s="2" t="str">
        <f>IF(COUNT($A200)=0,"",IF(T200="","--",IF(T200="3E","3E",LOOKUP(T200/V$2,{0,0.4,0.45,0.5,0.55,0.6,0.65,0.7,0.75,0.8,1},{0,2,2.25,2.5,2.75,3,3.25,3.5,3.75,4}))))</f>
        <v/>
      </c>
      <c r="W200" s="3" t="str">
        <f>IF(COUNT($A200)=0,"",IF($A200&lt;&gt;DRAFT!$B202,"ERR",IF(DRAFT!BT202="3E","3E",IF(COUNT(DRAFT!BP202,DRAFT!BT202)&gt;0,DRAFT!BU202,""))))</f>
        <v/>
      </c>
      <c r="X200" s="3" t="str">
        <f>IF(COUNT($A200)=0,"",IF(W200="3E","3E",IF(W200="","I",LOOKUP(W200/Y$2,{0,0.4,0.45,0.5,0.55,0.6,0.65,0.7,0.75,0.8,1},{"F","D","C","C+","B-","B","B+","A-","A","A+"}))))</f>
        <v/>
      </c>
      <c r="Y200" s="2" t="str">
        <f>IF(COUNT($A200)=0,"",IF(W200="","--",IF(W200="3E","3E",LOOKUP(W200/Y$2,{0,0.4,0.45,0.5,0.55,0.6,0.65,0.7,0.75,0.8,1},{0,2,2.25,2.5,2.75,3,3.25,3.5,3.75,4}))))</f>
        <v/>
      </c>
      <c r="Z200" s="3" t="str">
        <f>IF(COUNT($A200)=0,"",IF($A200&lt;&gt;DRAFT!$B202,"ERR",IF(DRAFT!CC202="3E","3E",IF(COUNT(DRAFT!BY202,DRAFT!CC202)&gt;0,DRAFT!CD202,""))))</f>
        <v/>
      </c>
      <c r="AA200" s="3" t="str">
        <f>IF(COUNT($A200)=0,"",IF(Z200="3E","3E",IF(Z200="","I",LOOKUP(Z200/AB$2,{0,0.4,0.45,0.5,0.55,0.6,0.65,0.7,0.75,0.8,1},{"F","D","C","C+","B-","B","B+","A-","A","A+"}))))</f>
        <v/>
      </c>
      <c r="AB200" s="2" t="str">
        <f>IF(COUNT($A200)=0,"",IF(Z200="","--",IF(Z200="3E","3E",LOOKUP(Z200/AB$2,{0,0.4,0.45,0.5,0.55,0.6,0.65,0.7,0.75,0.8,1},{0,2,2.25,2.5,2.75,3,3.25,3.5,3.75,4}))))</f>
        <v/>
      </c>
      <c r="AC200" s="3" t="str">
        <f>IF(COUNT($A200)=0,"",IF($A200&lt;&gt;DRAFT!$B202,"ERR",IF(DRAFT!CF202&gt;0,DRAFT!CF202,"")))</f>
        <v/>
      </c>
      <c r="AD200" s="3" t="str">
        <f>IF(COUNT($A200)=0,"",IF(AC200="3E","3E",IF(AC200="","I",LOOKUP(AC200/AE$2,{0,0.4,0.45,0.5,0.55,0.6,0.65,0.7,0.75,0.8,1},{"F","D","C","C+","B-","B","B+","A-","A","A+"}))))</f>
        <v/>
      </c>
      <c r="AE200" s="2" t="str">
        <f>IF(COUNT($A200)=0,"",IF(AC200="","--",IF(AC200="3E","3E",LOOKUP(AC200/AE$2,{0,0.4,0.45,0.5,0.55,0.6,0.65,0.7,0.75,0.8,1},{0,2,2.25,2.5,2.75,3,3.25,3.5,3.75,4}))))</f>
        <v/>
      </c>
      <c r="AF200" s="3" t="str">
        <f>IF($A200&lt;&gt;DRAFT!$B202,"ERR",IF(OR(COUNT($A200)=0,COUNT(DRAFT!CI202:CK202,DRAFT!CM202:CO202)=0),"",CEILING(SUM(DRAFT!CL202,DRAFT!CP202),1)))</f>
        <v/>
      </c>
      <c r="AG200" s="3" t="str">
        <f>IF(COUNT($A200)=0,"",IF(AF200="3E","3E",IF(AF200="","I",LOOKUP(AF200/AH$2,{0,0.4,0.45,0.5,0.55,0.6,0.65,0.7,0.75,0.8,1},{"F","D","C","C+","B-","B","B+","A-","A","A+"}))))</f>
        <v/>
      </c>
      <c r="AH200" s="2" t="str">
        <f>IF(COUNT($A200)=0,"",IF(AF200="","--",IF(AF200="3E","3E",LOOKUP(AF200/AH$2,{0,0.4,0.45,0.5,0.55,0.6,0.65,0.7,0.75,0.8,1},{0,2,2.25,2.5,2.75,3,3.25,3.5,3.75,4}))))</f>
        <v/>
      </c>
      <c r="AI200" s="11" t="str">
        <f>IF(OR(COUNT($A200)=0,COUNT(B200:AH200)=0),"",IF(COUNTIF(B200:AH200,"3E")&gt;0,"3E",IF(DRAFT!$A202="R",TRUNC(SUMPRODUCT(RGP,RCP)/TCP,3),TRUNC((SUMPRODUCT(--(IMDGP&gt;0)*IMDGP,IMCP)+CEILING(DRAFT!$CQ202*42,0.25))/TCP,3))))</f>
        <v/>
      </c>
      <c r="AJ200" s="3" t="str">
        <f>IF(OR(COUNT($A200)=0,COUNT(B200:AH200)=0),"",IF(COUNTIF(B200:AH200,"3E")&gt;0,"3E",IF(DRAFT!$A202="R",SUMPRODUCT(--(RGP&gt;=2),RCP),SUMPRODUCT(--(IMDGP&gt;0),--(IMGP=0),IMCP)+DRAFT!$CR202)))</f>
        <v/>
      </c>
      <c r="AK200" s="3" t="str">
        <f>IF(OR(COUNT($A200)=0,COUNT(B200:AH200)=0),"",IF(COUNTIF(B200:AJ200,"3E")&gt;0,"3E",IF(AND(DRAFT!$A202="IM",OR($AI200&gt;DRAFT!$CQ202,$AJ200&gt;DRAFT!$CR202)),"IMPROVED",IF(AND(DRAFT!$A202="IM",$AI200&lt;=DRAFT!$CQ202,$AJ200&lt;=DRAFT!$CR202),"NOT IMPROVED",IF(AND(AH200&gt;=2,AI200&gt;=2,AJ200&gt;=30),"PASS","FAIL")))))</f>
        <v/>
      </c>
      <c r="AL200" s="3" t="str">
        <f t="shared" si="6"/>
        <v/>
      </c>
      <c r="AM200" s="3" t="str">
        <f t="shared" si="7"/>
        <v/>
      </c>
    </row>
    <row r="201" spans="1:39" ht="18.95" customHeight="1" x14ac:dyDescent="0.25">
      <c r="A201" s="4" t="str">
        <f>IF(DRAFT!$B203="","",DRAFT!$B203)</f>
        <v/>
      </c>
      <c r="B201" s="3" t="str">
        <f>IF(COUNT($A201)=0,"",IF($A201&lt;&gt;DRAFT!$B203,"ERR",IF(DRAFT!I203="3E","3E",IF(COUNT(DRAFT!E203,DRAFT!I203)&gt;0,DRAFT!J203,""))))</f>
        <v/>
      </c>
      <c r="C201" s="3" t="str">
        <f>IF(COUNT($A201)=0,"",IF(B201="3E","3E",IF(B201="","I",LOOKUP(B201/D$2,{0,0.4,0.45,0.5,0.55,0.6,0.65,0.7,0.75,0.8,1},{"F","D","C","C+","B-","B","B+","A-","A","A+"}))))</f>
        <v/>
      </c>
      <c r="D201" s="2" t="str">
        <f>IF(COUNT($A201)=0,"",IF(B201="","--",IF(B201="3E","3E",LOOKUP(B201/D$2,{0,0.4,0.45,0.5,0.55,0.6,0.65,0.7,0.75,0.8,1},{0,2,2.25,2.5,2.75,3,3.25,3.5,3.75,4}))))</f>
        <v/>
      </c>
      <c r="E201" s="3" t="str">
        <f>IF(COUNT($A201)=0,"",IF($A201&lt;&gt;DRAFT!$B203,"ERR",IF(DRAFT!R203="3E","3E",IF(COUNT(DRAFT!N203,DRAFT!R203)&gt;0,DRAFT!S203,""))))</f>
        <v/>
      </c>
      <c r="F201" s="3" t="str">
        <f>IF(COUNT($A201)=0,"",IF(E201="3E","3E",IF(E201="","I",LOOKUP(E201/G$2,{0,0.4,0.45,0.5,0.55,0.6,0.65,0.7,0.75,0.8,1},{"F","D","C","C+","B-","B","B+","A-","A","A+"}))))</f>
        <v/>
      </c>
      <c r="G201" s="2" t="str">
        <f>IF(COUNT($A201)=0,"",IF(E201="","--",IF(E201="3E","3E",LOOKUP(E201/G$2,{0,0.4,0.45,0.5,0.55,0.6,0.65,0.7,0.75,0.8,1},{0,2,2.25,2.5,2.75,3,3.25,3.5,3.75,4}))))</f>
        <v/>
      </c>
      <c r="H201" s="3" t="str">
        <f>IF(COUNT($A201)=0,"",IF($A201&lt;&gt;DRAFT!$B203,"ERR",IF(DRAFT!AA203="3E","3E",IF(COUNT(DRAFT!W203,DRAFT!AA203)&gt;0,DRAFT!AB203,""))))</f>
        <v/>
      </c>
      <c r="I201" s="3" t="str">
        <f>IF(COUNT($A201)=0,"",IF(H201="3E","3E",IF(H201="","I",LOOKUP(H201/J$2,{0,0.4,0.45,0.5,0.55,0.6,0.65,0.7,0.75,0.8,1},{"F","D","C","C+","B-","B","B+","A-","A","A+"}))))</f>
        <v/>
      </c>
      <c r="J201" s="2" t="str">
        <f>IF(COUNT($A201)=0,"",IF(H201="","--",IF(H201="3E","3E",LOOKUP(H201/J$2,{0,0.4,0.45,0.5,0.55,0.6,0.65,0.7,0.75,0.8,1},{0,2,2.25,2.5,2.75,3,3.25,3.5,3.75,4}))))</f>
        <v/>
      </c>
      <c r="K201" s="3" t="str">
        <f>IF(COUNT($A201)=0,"",IF($A201&lt;&gt;DRAFT!$B203,"ERR",IF(DRAFT!AJ203="3E","3E",IF(COUNT(DRAFT!AF203,DRAFT!AJ203)&gt;0,DRAFT!AK203,""))))</f>
        <v/>
      </c>
      <c r="L201" s="3" t="str">
        <f>IF(COUNT($A201)=0,"",IF(K201="3E","3E",IF(K201="","I",LOOKUP(K201/M$2,{0,0.4,0.45,0.5,0.55,0.6,0.65,0.7,0.75,0.8,1},{"F","D","C","C+","B-","B","B+","A-","A","A+"}))))</f>
        <v/>
      </c>
      <c r="M201" s="2" t="str">
        <f>IF(COUNT($A201)=0,"",IF(K201="","--",IF(K201="3E","3E",LOOKUP(K201/M$2,{0,0.4,0.45,0.5,0.55,0.6,0.65,0.7,0.75,0.8,1},{0,2,2.25,2.5,2.75,3,3.25,3.5,3.75,4}))))</f>
        <v/>
      </c>
      <c r="N201" s="3" t="str">
        <f>IF(COUNT($A201)=0,"",IF($A201&lt;&gt;DRAFT!$B203,"ERR",IF(DRAFT!AS203="3E","3E",IF(COUNT(DRAFT!AO203,DRAFT!AS203)&gt;0,DRAFT!AT203,""))))</f>
        <v/>
      </c>
      <c r="O201" s="3" t="str">
        <f>IF(COUNT($A201)=0,"",IF(N201="3E","3E",IF(N201="","I",LOOKUP(N201/P$2,{0,0.4,0.45,0.5,0.55,0.6,0.65,0.7,0.75,0.8,1},{"F","D","C","C+","B-","B","B+","A-","A","A+"}))))</f>
        <v/>
      </c>
      <c r="P201" s="2" t="str">
        <f>IF(COUNT($A201)=0,"",IF(N201="","--",IF(N201="3E","3E",LOOKUP(N201/P$2,{0,0.4,0.45,0.5,0.55,0.6,0.65,0.7,0.75,0.8,1},{0,2,2.25,2.5,2.75,3,3.25,3.5,3.75,4}))))</f>
        <v/>
      </c>
      <c r="Q201" s="3" t="str">
        <f>IF(COUNT($A201)=0,"",IF($A201&lt;&gt;DRAFT!$B203,"ERR",IF(DRAFT!BB203="3E","3E",IF(COUNT(DRAFT!AX203,DRAFT!BB203)&gt;0,DRAFT!BC203,""))))</f>
        <v/>
      </c>
      <c r="R201" s="3" t="str">
        <f>IF(COUNT($A201)=0,"",IF(Q201="3E","3E",IF(Q201="","I",LOOKUP(Q201/S$2,{0,0.4,0.45,0.5,0.55,0.6,0.65,0.7,0.75,0.8,1},{"F","D","C","C+","B-","B","B+","A-","A","A+"}))))</f>
        <v/>
      </c>
      <c r="S201" s="2" t="str">
        <f>IF(COUNT($A201)=0,"",IF(Q201="","--",IF(Q201="3E","3E",LOOKUP(Q201/S$2,{0,0.4,0.45,0.5,0.55,0.6,0.65,0.7,0.75,0.8,1},{0,2,2.25,2.5,2.75,3,3.25,3.5,3.75,4}))))</f>
        <v/>
      </c>
      <c r="T201" s="3" t="str">
        <f>IF(COUNT($A201)=0,"",IF($A201&lt;&gt;DRAFT!$B203,"ERR",IF(DRAFT!BK203="3E","3E",IF(COUNT(DRAFT!BG203,DRAFT!BK203)&gt;0,DRAFT!BL203,""))))</f>
        <v/>
      </c>
      <c r="U201" s="3" t="str">
        <f>IF(COUNT($A201)=0,"",IF(T201="3E","3E",IF(T201="","I",LOOKUP(T201/V$2,{0,0.4,0.45,0.5,0.55,0.6,0.65,0.7,0.75,0.8,1},{"F","D","C","C+","B-","B","B+","A-","A","A+"}))))</f>
        <v/>
      </c>
      <c r="V201" s="2" t="str">
        <f>IF(COUNT($A201)=0,"",IF(T201="","--",IF(T201="3E","3E",LOOKUP(T201/V$2,{0,0.4,0.45,0.5,0.55,0.6,0.65,0.7,0.75,0.8,1},{0,2,2.25,2.5,2.75,3,3.25,3.5,3.75,4}))))</f>
        <v/>
      </c>
      <c r="W201" s="3" t="str">
        <f>IF(COUNT($A201)=0,"",IF($A201&lt;&gt;DRAFT!$B203,"ERR",IF(DRAFT!BT203="3E","3E",IF(COUNT(DRAFT!BP203,DRAFT!BT203)&gt;0,DRAFT!BU203,""))))</f>
        <v/>
      </c>
      <c r="X201" s="3" t="str">
        <f>IF(COUNT($A201)=0,"",IF(W201="3E","3E",IF(W201="","I",LOOKUP(W201/Y$2,{0,0.4,0.45,0.5,0.55,0.6,0.65,0.7,0.75,0.8,1},{"F","D","C","C+","B-","B","B+","A-","A","A+"}))))</f>
        <v/>
      </c>
      <c r="Y201" s="2" t="str">
        <f>IF(COUNT($A201)=0,"",IF(W201="","--",IF(W201="3E","3E",LOOKUP(W201/Y$2,{0,0.4,0.45,0.5,0.55,0.6,0.65,0.7,0.75,0.8,1},{0,2,2.25,2.5,2.75,3,3.25,3.5,3.75,4}))))</f>
        <v/>
      </c>
      <c r="Z201" s="3" t="str">
        <f>IF(COUNT($A201)=0,"",IF($A201&lt;&gt;DRAFT!$B203,"ERR",IF(DRAFT!CC203="3E","3E",IF(COUNT(DRAFT!BY203,DRAFT!CC203)&gt;0,DRAFT!CD203,""))))</f>
        <v/>
      </c>
      <c r="AA201" s="3" t="str">
        <f>IF(COUNT($A201)=0,"",IF(Z201="3E","3E",IF(Z201="","I",LOOKUP(Z201/AB$2,{0,0.4,0.45,0.5,0.55,0.6,0.65,0.7,0.75,0.8,1},{"F","D","C","C+","B-","B","B+","A-","A","A+"}))))</f>
        <v/>
      </c>
      <c r="AB201" s="2" t="str">
        <f>IF(COUNT($A201)=0,"",IF(Z201="","--",IF(Z201="3E","3E",LOOKUP(Z201/AB$2,{0,0.4,0.45,0.5,0.55,0.6,0.65,0.7,0.75,0.8,1},{0,2,2.25,2.5,2.75,3,3.25,3.5,3.75,4}))))</f>
        <v/>
      </c>
      <c r="AC201" s="3" t="str">
        <f>IF(COUNT($A201)=0,"",IF($A201&lt;&gt;DRAFT!$B203,"ERR",IF(DRAFT!CF203&gt;0,DRAFT!CF203,"")))</f>
        <v/>
      </c>
      <c r="AD201" s="3" t="str">
        <f>IF(COUNT($A201)=0,"",IF(AC201="3E","3E",IF(AC201="","I",LOOKUP(AC201/AE$2,{0,0.4,0.45,0.5,0.55,0.6,0.65,0.7,0.75,0.8,1},{"F","D","C","C+","B-","B","B+","A-","A","A+"}))))</f>
        <v/>
      </c>
      <c r="AE201" s="2" t="str">
        <f>IF(COUNT($A201)=0,"",IF(AC201="","--",IF(AC201="3E","3E",LOOKUP(AC201/AE$2,{0,0.4,0.45,0.5,0.55,0.6,0.65,0.7,0.75,0.8,1},{0,2,2.25,2.5,2.75,3,3.25,3.5,3.75,4}))))</f>
        <v/>
      </c>
      <c r="AF201" s="3" t="str">
        <f>IF($A201&lt;&gt;DRAFT!$B203,"ERR",IF(OR(COUNT($A201)=0,COUNT(DRAFT!CI203:CK203,DRAFT!CM203:CO203)=0),"",CEILING(SUM(DRAFT!CL203,DRAFT!CP203),1)))</f>
        <v/>
      </c>
      <c r="AG201" s="3" t="str">
        <f>IF(COUNT($A201)=0,"",IF(AF201="3E","3E",IF(AF201="","I",LOOKUP(AF201/AH$2,{0,0.4,0.45,0.5,0.55,0.6,0.65,0.7,0.75,0.8,1},{"F","D","C","C+","B-","B","B+","A-","A","A+"}))))</f>
        <v/>
      </c>
      <c r="AH201" s="2" t="str">
        <f>IF(COUNT($A201)=0,"",IF(AF201="","--",IF(AF201="3E","3E",LOOKUP(AF201/AH$2,{0,0.4,0.45,0.5,0.55,0.6,0.65,0.7,0.75,0.8,1},{0,2,2.25,2.5,2.75,3,3.25,3.5,3.75,4}))))</f>
        <v/>
      </c>
      <c r="AI201" s="11" t="str">
        <f>IF(OR(COUNT($A201)=0,COUNT(B201:AH201)=0),"",IF(COUNTIF(B201:AH201,"3E")&gt;0,"3E",IF(DRAFT!$A203="R",TRUNC(SUMPRODUCT(RGP,RCP)/TCP,3),TRUNC((SUMPRODUCT(--(IMDGP&gt;0)*IMDGP,IMCP)+CEILING(DRAFT!$CQ203*42,0.25))/TCP,3))))</f>
        <v/>
      </c>
      <c r="AJ201" s="3" t="str">
        <f>IF(OR(COUNT($A201)=0,COUNT(B201:AH201)=0),"",IF(COUNTIF(B201:AH201,"3E")&gt;0,"3E",IF(DRAFT!$A203="R",SUMPRODUCT(--(RGP&gt;=2),RCP),SUMPRODUCT(--(IMDGP&gt;0),--(IMGP=0),IMCP)+DRAFT!$CR203)))</f>
        <v/>
      </c>
      <c r="AK201" s="3" t="str">
        <f>IF(OR(COUNT($A201)=0,COUNT(B201:AH201)=0),"",IF(COUNTIF(B201:AJ201,"3E")&gt;0,"3E",IF(AND(DRAFT!$A203="IM",OR($AI201&gt;DRAFT!$CQ203,$AJ201&gt;DRAFT!$CR203)),"IMPROVED",IF(AND(DRAFT!$A203="IM",$AI201&lt;=DRAFT!$CQ203,$AJ201&lt;=DRAFT!$CR203),"NOT IMPROVED",IF(AND(AH201&gt;=2,AI201&gt;=2,AJ201&gt;=30),"PASS","FAIL")))))</f>
        <v/>
      </c>
      <c r="AL201" s="3" t="str">
        <f t="shared" si="6"/>
        <v/>
      </c>
      <c r="AM201" s="3" t="str">
        <f t="shared" si="7"/>
        <v/>
      </c>
    </row>
    <row r="202" spans="1:39" ht="18.95" customHeight="1" x14ac:dyDescent="0.25">
      <c r="A202" s="4" t="str">
        <f>IF(DRAFT!$B204="","",DRAFT!$B204)</f>
        <v/>
      </c>
      <c r="B202" s="3" t="str">
        <f>IF(COUNT($A202)=0,"",IF($A202&lt;&gt;DRAFT!$B204,"ERR",IF(DRAFT!I204="3E","3E",IF(COUNT(DRAFT!E204,DRAFT!I204)&gt;0,DRAFT!J204,""))))</f>
        <v/>
      </c>
      <c r="C202" s="3" t="str">
        <f>IF(COUNT($A202)=0,"",IF(B202="3E","3E",IF(B202="","I",LOOKUP(B202/D$2,{0,0.4,0.45,0.5,0.55,0.6,0.65,0.7,0.75,0.8,1},{"F","D","C","C+","B-","B","B+","A-","A","A+"}))))</f>
        <v/>
      </c>
      <c r="D202" s="2" t="str">
        <f>IF(COUNT($A202)=0,"",IF(B202="","--",IF(B202="3E","3E",LOOKUP(B202/D$2,{0,0.4,0.45,0.5,0.55,0.6,0.65,0.7,0.75,0.8,1},{0,2,2.25,2.5,2.75,3,3.25,3.5,3.75,4}))))</f>
        <v/>
      </c>
      <c r="E202" s="3" t="str">
        <f>IF(COUNT($A202)=0,"",IF($A202&lt;&gt;DRAFT!$B204,"ERR",IF(DRAFT!R204="3E","3E",IF(COUNT(DRAFT!N204,DRAFT!R204)&gt;0,DRAFT!S204,""))))</f>
        <v/>
      </c>
      <c r="F202" s="3" t="str">
        <f>IF(COUNT($A202)=0,"",IF(E202="3E","3E",IF(E202="","I",LOOKUP(E202/G$2,{0,0.4,0.45,0.5,0.55,0.6,0.65,0.7,0.75,0.8,1},{"F","D","C","C+","B-","B","B+","A-","A","A+"}))))</f>
        <v/>
      </c>
      <c r="G202" s="2" t="str">
        <f>IF(COUNT($A202)=0,"",IF(E202="","--",IF(E202="3E","3E",LOOKUP(E202/G$2,{0,0.4,0.45,0.5,0.55,0.6,0.65,0.7,0.75,0.8,1},{0,2,2.25,2.5,2.75,3,3.25,3.5,3.75,4}))))</f>
        <v/>
      </c>
      <c r="H202" s="3" t="str">
        <f>IF(COUNT($A202)=0,"",IF($A202&lt;&gt;DRAFT!$B204,"ERR",IF(DRAFT!AA204="3E","3E",IF(COUNT(DRAFT!W204,DRAFT!AA204)&gt;0,DRAFT!AB204,""))))</f>
        <v/>
      </c>
      <c r="I202" s="3" t="str">
        <f>IF(COUNT($A202)=0,"",IF(H202="3E","3E",IF(H202="","I",LOOKUP(H202/J$2,{0,0.4,0.45,0.5,0.55,0.6,0.65,0.7,0.75,0.8,1},{"F","D","C","C+","B-","B","B+","A-","A","A+"}))))</f>
        <v/>
      </c>
      <c r="J202" s="2" t="str">
        <f>IF(COUNT($A202)=0,"",IF(H202="","--",IF(H202="3E","3E",LOOKUP(H202/J$2,{0,0.4,0.45,0.5,0.55,0.6,0.65,0.7,0.75,0.8,1},{0,2,2.25,2.5,2.75,3,3.25,3.5,3.75,4}))))</f>
        <v/>
      </c>
      <c r="K202" s="3" t="str">
        <f>IF(COUNT($A202)=0,"",IF($A202&lt;&gt;DRAFT!$B204,"ERR",IF(DRAFT!AJ204="3E","3E",IF(COUNT(DRAFT!AF204,DRAFT!AJ204)&gt;0,DRAFT!AK204,""))))</f>
        <v/>
      </c>
      <c r="L202" s="3" t="str">
        <f>IF(COUNT($A202)=0,"",IF(K202="3E","3E",IF(K202="","I",LOOKUP(K202/M$2,{0,0.4,0.45,0.5,0.55,0.6,0.65,0.7,0.75,0.8,1},{"F","D","C","C+","B-","B","B+","A-","A","A+"}))))</f>
        <v/>
      </c>
      <c r="M202" s="2" t="str">
        <f>IF(COUNT($A202)=0,"",IF(K202="","--",IF(K202="3E","3E",LOOKUP(K202/M$2,{0,0.4,0.45,0.5,0.55,0.6,0.65,0.7,0.75,0.8,1},{0,2,2.25,2.5,2.75,3,3.25,3.5,3.75,4}))))</f>
        <v/>
      </c>
      <c r="N202" s="3" t="str">
        <f>IF(COUNT($A202)=0,"",IF($A202&lt;&gt;DRAFT!$B204,"ERR",IF(DRAFT!AS204="3E","3E",IF(COUNT(DRAFT!AO204,DRAFT!AS204)&gt;0,DRAFT!AT204,""))))</f>
        <v/>
      </c>
      <c r="O202" s="3" t="str">
        <f>IF(COUNT($A202)=0,"",IF(N202="3E","3E",IF(N202="","I",LOOKUP(N202/P$2,{0,0.4,0.45,0.5,0.55,0.6,0.65,0.7,0.75,0.8,1},{"F","D","C","C+","B-","B","B+","A-","A","A+"}))))</f>
        <v/>
      </c>
      <c r="P202" s="2" t="str">
        <f>IF(COUNT($A202)=0,"",IF(N202="","--",IF(N202="3E","3E",LOOKUP(N202/P$2,{0,0.4,0.45,0.5,0.55,0.6,0.65,0.7,0.75,0.8,1},{0,2,2.25,2.5,2.75,3,3.25,3.5,3.75,4}))))</f>
        <v/>
      </c>
      <c r="Q202" s="3" t="str">
        <f>IF(COUNT($A202)=0,"",IF($A202&lt;&gt;DRAFT!$B204,"ERR",IF(DRAFT!BB204="3E","3E",IF(COUNT(DRAFT!AX204,DRAFT!BB204)&gt;0,DRAFT!BC204,""))))</f>
        <v/>
      </c>
      <c r="R202" s="3" t="str">
        <f>IF(COUNT($A202)=0,"",IF(Q202="3E","3E",IF(Q202="","I",LOOKUP(Q202/S$2,{0,0.4,0.45,0.5,0.55,0.6,0.65,0.7,0.75,0.8,1},{"F","D","C","C+","B-","B","B+","A-","A","A+"}))))</f>
        <v/>
      </c>
      <c r="S202" s="2" t="str">
        <f>IF(COUNT($A202)=0,"",IF(Q202="","--",IF(Q202="3E","3E",LOOKUP(Q202/S$2,{0,0.4,0.45,0.5,0.55,0.6,0.65,0.7,0.75,0.8,1},{0,2,2.25,2.5,2.75,3,3.25,3.5,3.75,4}))))</f>
        <v/>
      </c>
      <c r="T202" s="3" t="str">
        <f>IF(COUNT($A202)=0,"",IF($A202&lt;&gt;DRAFT!$B204,"ERR",IF(DRAFT!BK204="3E","3E",IF(COUNT(DRAFT!BG204,DRAFT!BK204)&gt;0,DRAFT!BL204,""))))</f>
        <v/>
      </c>
      <c r="U202" s="3" t="str">
        <f>IF(COUNT($A202)=0,"",IF(T202="3E","3E",IF(T202="","I",LOOKUP(T202/V$2,{0,0.4,0.45,0.5,0.55,0.6,0.65,0.7,0.75,0.8,1},{"F","D","C","C+","B-","B","B+","A-","A","A+"}))))</f>
        <v/>
      </c>
      <c r="V202" s="2" t="str">
        <f>IF(COUNT($A202)=0,"",IF(T202="","--",IF(T202="3E","3E",LOOKUP(T202/V$2,{0,0.4,0.45,0.5,0.55,0.6,0.65,0.7,0.75,0.8,1},{0,2,2.25,2.5,2.75,3,3.25,3.5,3.75,4}))))</f>
        <v/>
      </c>
      <c r="W202" s="3" t="str">
        <f>IF(COUNT($A202)=0,"",IF($A202&lt;&gt;DRAFT!$B204,"ERR",IF(DRAFT!BT204="3E","3E",IF(COUNT(DRAFT!BP204,DRAFT!BT204)&gt;0,DRAFT!BU204,""))))</f>
        <v/>
      </c>
      <c r="X202" s="3" t="str">
        <f>IF(COUNT($A202)=0,"",IF(W202="3E","3E",IF(W202="","I",LOOKUP(W202/Y$2,{0,0.4,0.45,0.5,0.55,0.6,0.65,0.7,0.75,0.8,1},{"F","D","C","C+","B-","B","B+","A-","A","A+"}))))</f>
        <v/>
      </c>
      <c r="Y202" s="2" t="str">
        <f>IF(COUNT($A202)=0,"",IF(W202="","--",IF(W202="3E","3E",LOOKUP(W202/Y$2,{0,0.4,0.45,0.5,0.55,0.6,0.65,0.7,0.75,0.8,1},{0,2,2.25,2.5,2.75,3,3.25,3.5,3.75,4}))))</f>
        <v/>
      </c>
      <c r="Z202" s="3" t="str">
        <f>IF(COUNT($A202)=0,"",IF($A202&lt;&gt;DRAFT!$B204,"ERR",IF(DRAFT!CC204="3E","3E",IF(COUNT(DRAFT!BY204,DRAFT!CC204)&gt;0,DRAFT!CD204,""))))</f>
        <v/>
      </c>
      <c r="AA202" s="3" t="str">
        <f>IF(COUNT($A202)=0,"",IF(Z202="3E","3E",IF(Z202="","I",LOOKUP(Z202/AB$2,{0,0.4,0.45,0.5,0.55,0.6,0.65,0.7,0.75,0.8,1},{"F","D","C","C+","B-","B","B+","A-","A","A+"}))))</f>
        <v/>
      </c>
      <c r="AB202" s="2" t="str">
        <f>IF(COUNT($A202)=0,"",IF(Z202="","--",IF(Z202="3E","3E",LOOKUP(Z202/AB$2,{0,0.4,0.45,0.5,0.55,0.6,0.65,0.7,0.75,0.8,1},{0,2,2.25,2.5,2.75,3,3.25,3.5,3.75,4}))))</f>
        <v/>
      </c>
      <c r="AC202" s="3" t="str">
        <f>IF(COUNT($A202)=0,"",IF($A202&lt;&gt;DRAFT!$B204,"ERR",IF(DRAFT!CF204&gt;0,DRAFT!CF204,"")))</f>
        <v/>
      </c>
      <c r="AD202" s="3" t="str">
        <f>IF(COUNT($A202)=0,"",IF(AC202="3E","3E",IF(AC202="","I",LOOKUP(AC202/AE$2,{0,0.4,0.45,0.5,0.55,0.6,0.65,0.7,0.75,0.8,1},{"F","D","C","C+","B-","B","B+","A-","A","A+"}))))</f>
        <v/>
      </c>
      <c r="AE202" s="2" t="str">
        <f>IF(COUNT($A202)=0,"",IF(AC202="","--",IF(AC202="3E","3E",LOOKUP(AC202/AE$2,{0,0.4,0.45,0.5,0.55,0.6,0.65,0.7,0.75,0.8,1},{0,2,2.25,2.5,2.75,3,3.25,3.5,3.75,4}))))</f>
        <v/>
      </c>
      <c r="AF202" s="3" t="str">
        <f>IF($A202&lt;&gt;DRAFT!$B204,"ERR",IF(OR(COUNT($A202)=0,COUNT(DRAFT!CI204:CK204,DRAFT!CM204:CO204)=0),"",CEILING(SUM(DRAFT!CL204,DRAFT!CP204),1)))</f>
        <v/>
      </c>
      <c r="AG202" s="3" t="str">
        <f>IF(COUNT($A202)=0,"",IF(AF202="3E","3E",IF(AF202="","I",LOOKUP(AF202/AH$2,{0,0.4,0.45,0.5,0.55,0.6,0.65,0.7,0.75,0.8,1},{"F","D","C","C+","B-","B","B+","A-","A","A+"}))))</f>
        <v/>
      </c>
      <c r="AH202" s="2" t="str">
        <f>IF(COUNT($A202)=0,"",IF(AF202="","--",IF(AF202="3E","3E",LOOKUP(AF202/AH$2,{0,0.4,0.45,0.5,0.55,0.6,0.65,0.7,0.75,0.8,1},{0,2,2.25,2.5,2.75,3,3.25,3.5,3.75,4}))))</f>
        <v/>
      </c>
      <c r="AI202" s="11" t="str">
        <f>IF(OR(COUNT($A202)=0,COUNT(B202:AH202)=0),"",IF(COUNTIF(B202:AH202,"3E")&gt;0,"3E",IF(DRAFT!$A204="R",TRUNC(SUMPRODUCT(RGP,RCP)/TCP,3),TRUNC((SUMPRODUCT(--(IMDGP&gt;0)*IMDGP,IMCP)+CEILING(DRAFT!$CQ204*42,0.25))/TCP,3))))</f>
        <v/>
      </c>
      <c r="AJ202" s="3" t="str">
        <f>IF(OR(COUNT($A202)=0,COUNT(B202:AH202)=0),"",IF(COUNTIF(B202:AH202,"3E")&gt;0,"3E",IF(DRAFT!$A204="R",SUMPRODUCT(--(RGP&gt;=2),RCP),SUMPRODUCT(--(IMDGP&gt;0),--(IMGP=0),IMCP)+DRAFT!$CR204)))</f>
        <v/>
      </c>
      <c r="AK202" s="3" t="str">
        <f>IF(OR(COUNT($A202)=0,COUNT(B202:AH202)=0),"",IF(COUNTIF(B202:AJ202,"3E")&gt;0,"3E",IF(AND(DRAFT!$A204="IM",OR($AI202&gt;DRAFT!$CQ204,$AJ202&gt;DRAFT!$CR204)),"IMPROVED",IF(AND(DRAFT!$A204="IM",$AI202&lt;=DRAFT!$CQ204,$AJ202&lt;=DRAFT!$CR204),"NOT IMPROVED",IF(AND(AH202&gt;=2,AI202&gt;=2,AJ202&gt;=30),"PASS","FAIL")))))</f>
        <v/>
      </c>
      <c r="AL202" s="3" t="str">
        <f t="shared" si="6"/>
        <v/>
      </c>
      <c r="AM202" s="3" t="str">
        <f t="shared" si="7"/>
        <v/>
      </c>
    </row>
    <row r="203" spans="1:39" ht="18.95" customHeight="1" x14ac:dyDescent="0.25">
      <c r="A203" s="4" t="str">
        <f>IF(DRAFT!$B205="","",DRAFT!$B205)</f>
        <v/>
      </c>
      <c r="B203" s="3" t="str">
        <f>IF(COUNT($A203)=0,"",IF($A203&lt;&gt;DRAFT!$B205,"ERR",IF(DRAFT!I205="3E","3E",IF(COUNT(DRAFT!E205,DRAFT!I205)&gt;0,DRAFT!J205,""))))</f>
        <v/>
      </c>
      <c r="C203" s="3" t="str">
        <f>IF(COUNT($A203)=0,"",IF(B203="3E","3E",IF(B203="","I",LOOKUP(B203/D$2,{0,0.4,0.45,0.5,0.55,0.6,0.65,0.7,0.75,0.8,1},{"F","D","C","C+","B-","B","B+","A-","A","A+"}))))</f>
        <v/>
      </c>
      <c r="D203" s="2" t="str">
        <f>IF(COUNT($A203)=0,"",IF(B203="","--",IF(B203="3E","3E",LOOKUP(B203/D$2,{0,0.4,0.45,0.5,0.55,0.6,0.65,0.7,0.75,0.8,1},{0,2,2.25,2.5,2.75,3,3.25,3.5,3.75,4}))))</f>
        <v/>
      </c>
      <c r="E203" s="3" t="str">
        <f>IF(COUNT($A203)=0,"",IF($A203&lt;&gt;DRAFT!$B205,"ERR",IF(DRAFT!R205="3E","3E",IF(COUNT(DRAFT!N205,DRAFT!R205)&gt;0,DRAFT!S205,""))))</f>
        <v/>
      </c>
      <c r="F203" s="3" t="str">
        <f>IF(COUNT($A203)=0,"",IF(E203="3E","3E",IF(E203="","I",LOOKUP(E203/G$2,{0,0.4,0.45,0.5,0.55,0.6,0.65,0.7,0.75,0.8,1},{"F","D","C","C+","B-","B","B+","A-","A","A+"}))))</f>
        <v/>
      </c>
      <c r="G203" s="2" t="str">
        <f>IF(COUNT($A203)=0,"",IF(E203="","--",IF(E203="3E","3E",LOOKUP(E203/G$2,{0,0.4,0.45,0.5,0.55,0.6,0.65,0.7,0.75,0.8,1},{0,2,2.25,2.5,2.75,3,3.25,3.5,3.75,4}))))</f>
        <v/>
      </c>
      <c r="H203" s="3" t="str">
        <f>IF(COUNT($A203)=0,"",IF($A203&lt;&gt;DRAFT!$B205,"ERR",IF(DRAFT!AA205="3E","3E",IF(COUNT(DRAFT!W205,DRAFT!AA205)&gt;0,DRAFT!AB205,""))))</f>
        <v/>
      </c>
      <c r="I203" s="3" t="str">
        <f>IF(COUNT($A203)=0,"",IF(H203="3E","3E",IF(H203="","I",LOOKUP(H203/J$2,{0,0.4,0.45,0.5,0.55,0.6,0.65,0.7,0.75,0.8,1},{"F","D","C","C+","B-","B","B+","A-","A","A+"}))))</f>
        <v/>
      </c>
      <c r="J203" s="2" t="str">
        <f>IF(COUNT($A203)=0,"",IF(H203="","--",IF(H203="3E","3E",LOOKUP(H203/J$2,{0,0.4,0.45,0.5,0.55,0.6,0.65,0.7,0.75,0.8,1},{0,2,2.25,2.5,2.75,3,3.25,3.5,3.75,4}))))</f>
        <v/>
      </c>
      <c r="K203" s="3" t="str">
        <f>IF(COUNT($A203)=0,"",IF($A203&lt;&gt;DRAFT!$B205,"ERR",IF(DRAFT!AJ205="3E","3E",IF(COUNT(DRAFT!AF205,DRAFT!AJ205)&gt;0,DRAFT!AK205,""))))</f>
        <v/>
      </c>
      <c r="L203" s="3" t="str">
        <f>IF(COUNT($A203)=0,"",IF(K203="3E","3E",IF(K203="","I",LOOKUP(K203/M$2,{0,0.4,0.45,0.5,0.55,0.6,0.65,0.7,0.75,0.8,1},{"F","D","C","C+","B-","B","B+","A-","A","A+"}))))</f>
        <v/>
      </c>
      <c r="M203" s="2" t="str">
        <f>IF(COUNT($A203)=0,"",IF(K203="","--",IF(K203="3E","3E",LOOKUP(K203/M$2,{0,0.4,0.45,0.5,0.55,0.6,0.65,0.7,0.75,0.8,1},{0,2,2.25,2.5,2.75,3,3.25,3.5,3.75,4}))))</f>
        <v/>
      </c>
      <c r="N203" s="3" t="str">
        <f>IF(COUNT($A203)=0,"",IF($A203&lt;&gt;DRAFT!$B205,"ERR",IF(DRAFT!AS205="3E","3E",IF(COUNT(DRAFT!AO205,DRAFT!AS205)&gt;0,DRAFT!AT205,""))))</f>
        <v/>
      </c>
      <c r="O203" s="3" t="str">
        <f>IF(COUNT($A203)=0,"",IF(N203="3E","3E",IF(N203="","I",LOOKUP(N203/P$2,{0,0.4,0.45,0.5,0.55,0.6,0.65,0.7,0.75,0.8,1},{"F","D","C","C+","B-","B","B+","A-","A","A+"}))))</f>
        <v/>
      </c>
      <c r="P203" s="2" t="str">
        <f>IF(COUNT($A203)=0,"",IF(N203="","--",IF(N203="3E","3E",LOOKUP(N203/P$2,{0,0.4,0.45,0.5,0.55,0.6,0.65,0.7,0.75,0.8,1},{0,2,2.25,2.5,2.75,3,3.25,3.5,3.75,4}))))</f>
        <v/>
      </c>
      <c r="Q203" s="3" t="str">
        <f>IF(COUNT($A203)=0,"",IF($A203&lt;&gt;DRAFT!$B205,"ERR",IF(DRAFT!BB205="3E","3E",IF(COUNT(DRAFT!AX205,DRAFT!BB205)&gt;0,DRAFT!BC205,""))))</f>
        <v/>
      </c>
      <c r="R203" s="3" t="str">
        <f>IF(COUNT($A203)=0,"",IF(Q203="3E","3E",IF(Q203="","I",LOOKUP(Q203/S$2,{0,0.4,0.45,0.5,0.55,0.6,0.65,0.7,0.75,0.8,1},{"F","D","C","C+","B-","B","B+","A-","A","A+"}))))</f>
        <v/>
      </c>
      <c r="S203" s="2" t="str">
        <f>IF(COUNT($A203)=0,"",IF(Q203="","--",IF(Q203="3E","3E",LOOKUP(Q203/S$2,{0,0.4,0.45,0.5,0.55,0.6,0.65,0.7,0.75,0.8,1},{0,2,2.25,2.5,2.75,3,3.25,3.5,3.75,4}))))</f>
        <v/>
      </c>
      <c r="T203" s="3" t="str">
        <f>IF(COUNT($A203)=0,"",IF($A203&lt;&gt;DRAFT!$B205,"ERR",IF(DRAFT!BK205="3E","3E",IF(COUNT(DRAFT!BG205,DRAFT!BK205)&gt;0,DRAFT!BL205,""))))</f>
        <v/>
      </c>
      <c r="U203" s="3" t="str">
        <f>IF(COUNT($A203)=0,"",IF(T203="3E","3E",IF(T203="","I",LOOKUP(T203/V$2,{0,0.4,0.45,0.5,0.55,0.6,0.65,0.7,0.75,0.8,1},{"F","D","C","C+","B-","B","B+","A-","A","A+"}))))</f>
        <v/>
      </c>
      <c r="V203" s="2" t="str">
        <f>IF(COUNT($A203)=0,"",IF(T203="","--",IF(T203="3E","3E",LOOKUP(T203/V$2,{0,0.4,0.45,0.5,0.55,0.6,0.65,0.7,0.75,0.8,1},{0,2,2.25,2.5,2.75,3,3.25,3.5,3.75,4}))))</f>
        <v/>
      </c>
      <c r="W203" s="3" t="str">
        <f>IF(COUNT($A203)=0,"",IF($A203&lt;&gt;DRAFT!$B205,"ERR",IF(DRAFT!BT205="3E","3E",IF(COUNT(DRAFT!BP205,DRAFT!BT205)&gt;0,DRAFT!BU205,""))))</f>
        <v/>
      </c>
      <c r="X203" s="3" t="str">
        <f>IF(COUNT($A203)=0,"",IF(W203="3E","3E",IF(W203="","I",LOOKUP(W203/Y$2,{0,0.4,0.45,0.5,0.55,0.6,0.65,0.7,0.75,0.8,1},{"F","D","C","C+","B-","B","B+","A-","A","A+"}))))</f>
        <v/>
      </c>
      <c r="Y203" s="2" t="str">
        <f>IF(COUNT($A203)=0,"",IF(W203="","--",IF(W203="3E","3E",LOOKUP(W203/Y$2,{0,0.4,0.45,0.5,0.55,0.6,0.65,0.7,0.75,0.8,1},{0,2,2.25,2.5,2.75,3,3.25,3.5,3.75,4}))))</f>
        <v/>
      </c>
      <c r="Z203" s="3" t="str">
        <f>IF(COUNT($A203)=0,"",IF($A203&lt;&gt;DRAFT!$B205,"ERR",IF(DRAFT!CC205="3E","3E",IF(COUNT(DRAFT!BY205,DRAFT!CC205)&gt;0,DRAFT!CD205,""))))</f>
        <v/>
      </c>
      <c r="AA203" s="3" t="str">
        <f>IF(COUNT($A203)=0,"",IF(Z203="3E","3E",IF(Z203="","I",LOOKUP(Z203/AB$2,{0,0.4,0.45,0.5,0.55,0.6,0.65,0.7,0.75,0.8,1},{"F","D","C","C+","B-","B","B+","A-","A","A+"}))))</f>
        <v/>
      </c>
      <c r="AB203" s="2" t="str">
        <f>IF(COUNT($A203)=0,"",IF(Z203="","--",IF(Z203="3E","3E",LOOKUP(Z203/AB$2,{0,0.4,0.45,0.5,0.55,0.6,0.65,0.7,0.75,0.8,1},{0,2,2.25,2.5,2.75,3,3.25,3.5,3.75,4}))))</f>
        <v/>
      </c>
      <c r="AC203" s="3" t="str">
        <f>IF(COUNT($A203)=0,"",IF($A203&lt;&gt;DRAFT!$B205,"ERR",IF(DRAFT!CF205&gt;0,DRAFT!CF205,"")))</f>
        <v/>
      </c>
      <c r="AD203" s="3" t="str">
        <f>IF(COUNT($A203)=0,"",IF(AC203="3E","3E",IF(AC203="","I",LOOKUP(AC203/AE$2,{0,0.4,0.45,0.5,0.55,0.6,0.65,0.7,0.75,0.8,1},{"F","D","C","C+","B-","B","B+","A-","A","A+"}))))</f>
        <v/>
      </c>
      <c r="AE203" s="2" t="str">
        <f>IF(COUNT($A203)=0,"",IF(AC203="","--",IF(AC203="3E","3E",LOOKUP(AC203/AE$2,{0,0.4,0.45,0.5,0.55,0.6,0.65,0.7,0.75,0.8,1},{0,2,2.25,2.5,2.75,3,3.25,3.5,3.75,4}))))</f>
        <v/>
      </c>
      <c r="AF203" s="3" t="str">
        <f>IF($A203&lt;&gt;DRAFT!$B205,"ERR",IF(OR(COUNT($A203)=0,COUNT(DRAFT!CI205:CK205,DRAFT!CM205:CO205)=0),"",CEILING(SUM(DRAFT!CL205,DRAFT!CP205),1)))</f>
        <v/>
      </c>
      <c r="AG203" s="3" t="str">
        <f>IF(COUNT($A203)=0,"",IF(AF203="3E","3E",IF(AF203="","I",LOOKUP(AF203/AH$2,{0,0.4,0.45,0.5,0.55,0.6,0.65,0.7,0.75,0.8,1},{"F","D","C","C+","B-","B","B+","A-","A","A+"}))))</f>
        <v/>
      </c>
      <c r="AH203" s="2" t="str">
        <f>IF(COUNT($A203)=0,"",IF(AF203="","--",IF(AF203="3E","3E",LOOKUP(AF203/AH$2,{0,0.4,0.45,0.5,0.55,0.6,0.65,0.7,0.75,0.8,1},{0,2,2.25,2.5,2.75,3,3.25,3.5,3.75,4}))))</f>
        <v/>
      </c>
      <c r="AI203" s="11" t="str">
        <f>IF(OR(COUNT($A203)=0,COUNT(B203:AH203)=0),"",IF(COUNTIF(B203:AH203,"3E")&gt;0,"3E",IF(DRAFT!$A205="R",TRUNC(SUMPRODUCT(RGP,RCP)/TCP,3),TRUNC((SUMPRODUCT(--(IMDGP&gt;0)*IMDGP,IMCP)+CEILING(DRAFT!$CQ205*42,0.25))/TCP,3))))</f>
        <v/>
      </c>
      <c r="AJ203" s="3" t="str">
        <f>IF(OR(COUNT($A203)=0,COUNT(B203:AH203)=0),"",IF(COUNTIF(B203:AH203,"3E")&gt;0,"3E",IF(DRAFT!$A205="R",SUMPRODUCT(--(RGP&gt;=2),RCP),SUMPRODUCT(--(IMDGP&gt;0),--(IMGP=0),IMCP)+DRAFT!$CR205)))</f>
        <v/>
      </c>
      <c r="AK203" s="3" t="str">
        <f>IF(OR(COUNT($A203)=0,COUNT(B203:AH203)=0),"",IF(COUNTIF(B203:AJ203,"3E")&gt;0,"3E",IF(AND(DRAFT!$A205="IM",OR($AI203&gt;DRAFT!$CQ205,$AJ203&gt;DRAFT!$CR205)),"IMPROVED",IF(AND(DRAFT!$A205="IM",$AI203&lt;=DRAFT!$CQ205,$AJ203&lt;=DRAFT!$CR205),"NOT IMPROVED",IF(AND(AH203&gt;=2,AI203&gt;=2,AJ203&gt;=30),"PASS","FAIL")))))</f>
        <v/>
      </c>
      <c r="AL203" s="3" t="str">
        <f t="shared" si="6"/>
        <v/>
      </c>
      <c r="AM203" s="3" t="str">
        <f t="shared" si="7"/>
        <v/>
      </c>
    </row>
    <row r="204" spans="1:39" ht="18.95" customHeight="1" x14ac:dyDescent="0.25">
      <c r="A204" s="4" t="str">
        <f>IF(DRAFT!$B206="","",DRAFT!$B206)</f>
        <v/>
      </c>
      <c r="B204" s="3" t="str">
        <f>IF(COUNT($A204)=0,"",IF($A204&lt;&gt;DRAFT!$B206,"ERR",IF(DRAFT!I206="3E","3E",IF(COUNT(DRAFT!E206,DRAFT!I206)&gt;0,DRAFT!J206,""))))</f>
        <v/>
      </c>
      <c r="C204" s="3" t="str">
        <f>IF(COUNT($A204)=0,"",IF(B204="3E","3E",IF(B204="","I",LOOKUP(B204/D$2,{0,0.4,0.45,0.5,0.55,0.6,0.65,0.7,0.75,0.8,1},{"F","D","C","C+","B-","B","B+","A-","A","A+"}))))</f>
        <v/>
      </c>
      <c r="D204" s="2" t="str">
        <f>IF(COUNT($A204)=0,"",IF(B204="","--",IF(B204="3E","3E",LOOKUP(B204/D$2,{0,0.4,0.45,0.5,0.55,0.6,0.65,0.7,0.75,0.8,1},{0,2,2.25,2.5,2.75,3,3.25,3.5,3.75,4}))))</f>
        <v/>
      </c>
      <c r="E204" s="3" t="str">
        <f>IF(COUNT($A204)=0,"",IF($A204&lt;&gt;DRAFT!$B206,"ERR",IF(DRAFT!R206="3E","3E",IF(COUNT(DRAFT!N206,DRAFT!R206)&gt;0,DRAFT!S206,""))))</f>
        <v/>
      </c>
      <c r="F204" s="3" t="str">
        <f>IF(COUNT($A204)=0,"",IF(E204="3E","3E",IF(E204="","I",LOOKUP(E204/G$2,{0,0.4,0.45,0.5,0.55,0.6,0.65,0.7,0.75,0.8,1},{"F","D","C","C+","B-","B","B+","A-","A","A+"}))))</f>
        <v/>
      </c>
      <c r="G204" s="2" t="str">
        <f>IF(COUNT($A204)=0,"",IF(E204="","--",IF(E204="3E","3E",LOOKUP(E204/G$2,{0,0.4,0.45,0.5,0.55,0.6,0.65,0.7,0.75,0.8,1},{0,2,2.25,2.5,2.75,3,3.25,3.5,3.75,4}))))</f>
        <v/>
      </c>
      <c r="H204" s="3" t="str">
        <f>IF(COUNT($A204)=0,"",IF($A204&lt;&gt;DRAFT!$B206,"ERR",IF(DRAFT!AA206="3E","3E",IF(COUNT(DRAFT!W206,DRAFT!AA206)&gt;0,DRAFT!AB206,""))))</f>
        <v/>
      </c>
      <c r="I204" s="3" t="str">
        <f>IF(COUNT($A204)=0,"",IF(H204="3E","3E",IF(H204="","I",LOOKUP(H204/J$2,{0,0.4,0.45,0.5,0.55,0.6,0.65,0.7,0.75,0.8,1},{"F","D","C","C+","B-","B","B+","A-","A","A+"}))))</f>
        <v/>
      </c>
      <c r="J204" s="2" t="str">
        <f>IF(COUNT($A204)=0,"",IF(H204="","--",IF(H204="3E","3E",LOOKUP(H204/J$2,{0,0.4,0.45,0.5,0.55,0.6,0.65,0.7,0.75,0.8,1},{0,2,2.25,2.5,2.75,3,3.25,3.5,3.75,4}))))</f>
        <v/>
      </c>
      <c r="K204" s="3" t="str">
        <f>IF(COUNT($A204)=0,"",IF($A204&lt;&gt;DRAFT!$B206,"ERR",IF(DRAFT!AJ206="3E","3E",IF(COUNT(DRAFT!AF206,DRAFT!AJ206)&gt;0,DRAFT!AK206,""))))</f>
        <v/>
      </c>
      <c r="L204" s="3" t="str">
        <f>IF(COUNT($A204)=0,"",IF(K204="3E","3E",IF(K204="","I",LOOKUP(K204/M$2,{0,0.4,0.45,0.5,0.55,0.6,0.65,0.7,0.75,0.8,1},{"F","D","C","C+","B-","B","B+","A-","A","A+"}))))</f>
        <v/>
      </c>
      <c r="M204" s="2" t="str">
        <f>IF(COUNT($A204)=0,"",IF(K204="","--",IF(K204="3E","3E",LOOKUP(K204/M$2,{0,0.4,0.45,0.5,0.55,0.6,0.65,0.7,0.75,0.8,1},{0,2,2.25,2.5,2.75,3,3.25,3.5,3.75,4}))))</f>
        <v/>
      </c>
      <c r="N204" s="3" t="str">
        <f>IF(COUNT($A204)=0,"",IF($A204&lt;&gt;DRAFT!$B206,"ERR",IF(DRAFT!AS206="3E","3E",IF(COUNT(DRAFT!AO206,DRAFT!AS206)&gt;0,DRAFT!AT206,""))))</f>
        <v/>
      </c>
      <c r="O204" s="3" t="str">
        <f>IF(COUNT($A204)=0,"",IF(N204="3E","3E",IF(N204="","I",LOOKUP(N204/P$2,{0,0.4,0.45,0.5,0.55,0.6,0.65,0.7,0.75,0.8,1},{"F","D","C","C+","B-","B","B+","A-","A","A+"}))))</f>
        <v/>
      </c>
      <c r="P204" s="2" t="str">
        <f>IF(COUNT($A204)=0,"",IF(N204="","--",IF(N204="3E","3E",LOOKUP(N204/P$2,{0,0.4,0.45,0.5,0.55,0.6,0.65,0.7,0.75,0.8,1},{0,2,2.25,2.5,2.75,3,3.25,3.5,3.75,4}))))</f>
        <v/>
      </c>
      <c r="Q204" s="3" t="str">
        <f>IF(COUNT($A204)=0,"",IF($A204&lt;&gt;DRAFT!$B206,"ERR",IF(DRAFT!BB206="3E","3E",IF(COUNT(DRAFT!AX206,DRAFT!BB206)&gt;0,DRAFT!BC206,""))))</f>
        <v/>
      </c>
      <c r="R204" s="3" t="str">
        <f>IF(COUNT($A204)=0,"",IF(Q204="3E","3E",IF(Q204="","I",LOOKUP(Q204/S$2,{0,0.4,0.45,0.5,0.55,0.6,0.65,0.7,0.75,0.8,1},{"F","D","C","C+","B-","B","B+","A-","A","A+"}))))</f>
        <v/>
      </c>
      <c r="S204" s="2" t="str">
        <f>IF(COUNT($A204)=0,"",IF(Q204="","--",IF(Q204="3E","3E",LOOKUP(Q204/S$2,{0,0.4,0.45,0.5,0.55,0.6,0.65,0.7,0.75,0.8,1},{0,2,2.25,2.5,2.75,3,3.25,3.5,3.75,4}))))</f>
        <v/>
      </c>
      <c r="T204" s="3" t="str">
        <f>IF(COUNT($A204)=0,"",IF($A204&lt;&gt;DRAFT!$B206,"ERR",IF(DRAFT!BK206="3E","3E",IF(COUNT(DRAFT!BG206,DRAFT!BK206)&gt;0,DRAFT!BL206,""))))</f>
        <v/>
      </c>
      <c r="U204" s="3" t="str">
        <f>IF(COUNT($A204)=0,"",IF(T204="3E","3E",IF(T204="","I",LOOKUP(T204/V$2,{0,0.4,0.45,0.5,0.55,0.6,0.65,0.7,0.75,0.8,1},{"F","D","C","C+","B-","B","B+","A-","A","A+"}))))</f>
        <v/>
      </c>
      <c r="V204" s="2" t="str">
        <f>IF(COUNT($A204)=0,"",IF(T204="","--",IF(T204="3E","3E",LOOKUP(T204/V$2,{0,0.4,0.45,0.5,0.55,0.6,0.65,0.7,0.75,0.8,1},{0,2,2.25,2.5,2.75,3,3.25,3.5,3.75,4}))))</f>
        <v/>
      </c>
      <c r="W204" s="3" t="str">
        <f>IF(COUNT($A204)=0,"",IF($A204&lt;&gt;DRAFT!$B206,"ERR",IF(DRAFT!BT206="3E","3E",IF(COUNT(DRAFT!BP206,DRAFT!BT206)&gt;0,DRAFT!BU206,""))))</f>
        <v/>
      </c>
      <c r="X204" s="3" t="str">
        <f>IF(COUNT($A204)=0,"",IF(W204="3E","3E",IF(W204="","I",LOOKUP(W204/Y$2,{0,0.4,0.45,0.5,0.55,0.6,0.65,0.7,0.75,0.8,1},{"F","D","C","C+","B-","B","B+","A-","A","A+"}))))</f>
        <v/>
      </c>
      <c r="Y204" s="2" t="str">
        <f>IF(COUNT($A204)=0,"",IF(W204="","--",IF(W204="3E","3E",LOOKUP(W204/Y$2,{0,0.4,0.45,0.5,0.55,0.6,0.65,0.7,0.75,0.8,1},{0,2,2.25,2.5,2.75,3,3.25,3.5,3.75,4}))))</f>
        <v/>
      </c>
      <c r="Z204" s="3" t="str">
        <f>IF(COUNT($A204)=0,"",IF($A204&lt;&gt;DRAFT!$B206,"ERR",IF(DRAFT!CC206="3E","3E",IF(COUNT(DRAFT!BY206,DRAFT!CC206)&gt;0,DRAFT!CD206,""))))</f>
        <v/>
      </c>
      <c r="AA204" s="3" t="str">
        <f>IF(COUNT($A204)=0,"",IF(Z204="3E","3E",IF(Z204="","I",LOOKUP(Z204/AB$2,{0,0.4,0.45,0.5,0.55,0.6,0.65,0.7,0.75,0.8,1},{"F","D","C","C+","B-","B","B+","A-","A","A+"}))))</f>
        <v/>
      </c>
      <c r="AB204" s="2" t="str">
        <f>IF(COUNT($A204)=0,"",IF(Z204="","--",IF(Z204="3E","3E",LOOKUP(Z204/AB$2,{0,0.4,0.45,0.5,0.55,0.6,0.65,0.7,0.75,0.8,1},{0,2,2.25,2.5,2.75,3,3.25,3.5,3.75,4}))))</f>
        <v/>
      </c>
      <c r="AC204" s="3" t="str">
        <f>IF(COUNT($A204)=0,"",IF($A204&lt;&gt;DRAFT!$B206,"ERR",IF(DRAFT!CF206&gt;0,DRAFT!CF206,"")))</f>
        <v/>
      </c>
      <c r="AD204" s="3" t="str">
        <f>IF(COUNT($A204)=0,"",IF(AC204="3E","3E",IF(AC204="","I",LOOKUP(AC204/AE$2,{0,0.4,0.45,0.5,0.55,0.6,0.65,0.7,0.75,0.8,1},{"F","D","C","C+","B-","B","B+","A-","A","A+"}))))</f>
        <v/>
      </c>
      <c r="AE204" s="2" t="str">
        <f>IF(COUNT($A204)=0,"",IF(AC204="","--",IF(AC204="3E","3E",LOOKUP(AC204/AE$2,{0,0.4,0.45,0.5,0.55,0.6,0.65,0.7,0.75,0.8,1},{0,2,2.25,2.5,2.75,3,3.25,3.5,3.75,4}))))</f>
        <v/>
      </c>
      <c r="AF204" s="3" t="str">
        <f>IF($A204&lt;&gt;DRAFT!$B206,"ERR",IF(OR(COUNT($A204)=0,COUNT(DRAFT!CI206:CK206,DRAFT!CM206:CO206)=0),"",CEILING(SUM(DRAFT!CL206,DRAFT!CP206),1)))</f>
        <v/>
      </c>
      <c r="AG204" s="3" t="str">
        <f>IF(COUNT($A204)=0,"",IF(AF204="3E","3E",IF(AF204="","I",LOOKUP(AF204/AH$2,{0,0.4,0.45,0.5,0.55,0.6,0.65,0.7,0.75,0.8,1},{"F","D","C","C+","B-","B","B+","A-","A","A+"}))))</f>
        <v/>
      </c>
      <c r="AH204" s="2" t="str">
        <f>IF(COUNT($A204)=0,"",IF(AF204="","--",IF(AF204="3E","3E",LOOKUP(AF204/AH$2,{0,0.4,0.45,0.5,0.55,0.6,0.65,0.7,0.75,0.8,1},{0,2,2.25,2.5,2.75,3,3.25,3.5,3.75,4}))))</f>
        <v/>
      </c>
      <c r="AI204" s="11" t="str">
        <f>IF(OR(COUNT($A204)=0,COUNT(B204:AH204)=0),"",IF(COUNTIF(B204:AH204,"3E")&gt;0,"3E",IF(DRAFT!$A206="R",TRUNC(SUMPRODUCT(RGP,RCP)/TCP,3),TRUNC((SUMPRODUCT(--(IMDGP&gt;0)*IMDGP,IMCP)+CEILING(DRAFT!$CQ206*42,0.25))/TCP,3))))</f>
        <v/>
      </c>
      <c r="AJ204" s="3" t="str">
        <f>IF(OR(COUNT($A204)=0,COUNT(B204:AH204)=0),"",IF(COUNTIF(B204:AH204,"3E")&gt;0,"3E",IF(DRAFT!$A206="R",SUMPRODUCT(--(RGP&gt;=2),RCP),SUMPRODUCT(--(IMDGP&gt;0),--(IMGP=0),IMCP)+DRAFT!$CR206)))</f>
        <v/>
      </c>
      <c r="AK204" s="3" t="str">
        <f>IF(OR(COUNT($A204)=0,COUNT(B204:AH204)=0),"",IF(COUNTIF(B204:AJ204,"3E")&gt;0,"3E",IF(AND(DRAFT!$A206="IM",OR($AI204&gt;DRAFT!$CQ206,$AJ204&gt;DRAFT!$CR206)),"IMPROVED",IF(AND(DRAFT!$A206="IM",$AI204&lt;=DRAFT!$CQ206,$AJ204&lt;=DRAFT!$CR206),"NOT IMPROVED",IF(AND(AH204&gt;=2,AI204&gt;=2,AJ204&gt;=30),"PASS","FAIL")))))</f>
        <v/>
      </c>
      <c r="AL204" s="3" t="str">
        <f t="shared" si="6"/>
        <v/>
      </c>
      <c r="AM204" s="3" t="str">
        <f t="shared" si="7"/>
        <v/>
      </c>
    </row>
    <row r="205" spans="1:39" ht="18.95" customHeight="1" x14ac:dyDescent="0.25">
      <c r="A205" s="4" t="str">
        <f>IF(DRAFT!$B207="","",DRAFT!$B207)</f>
        <v/>
      </c>
      <c r="B205" s="3" t="str">
        <f>IF(COUNT($A205)=0,"",IF($A205&lt;&gt;DRAFT!$B207,"ERR",IF(DRAFT!I207="3E","3E",IF(COUNT(DRAFT!E207,DRAFT!I207)&gt;0,DRAFT!J207,""))))</f>
        <v/>
      </c>
      <c r="C205" s="3" t="str">
        <f>IF(COUNT($A205)=0,"",IF(B205="3E","3E",IF(B205="","I",LOOKUP(B205/D$2,{0,0.4,0.45,0.5,0.55,0.6,0.65,0.7,0.75,0.8,1},{"F","D","C","C+","B-","B","B+","A-","A","A+"}))))</f>
        <v/>
      </c>
      <c r="D205" s="2" t="str">
        <f>IF(COUNT($A205)=0,"",IF(B205="","--",IF(B205="3E","3E",LOOKUP(B205/D$2,{0,0.4,0.45,0.5,0.55,0.6,0.65,0.7,0.75,0.8,1},{0,2,2.25,2.5,2.75,3,3.25,3.5,3.75,4}))))</f>
        <v/>
      </c>
      <c r="E205" s="3" t="str">
        <f>IF(COUNT($A205)=0,"",IF($A205&lt;&gt;DRAFT!$B207,"ERR",IF(DRAFT!R207="3E","3E",IF(COUNT(DRAFT!N207,DRAFT!R207)&gt;0,DRAFT!S207,""))))</f>
        <v/>
      </c>
      <c r="F205" s="3" t="str">
        <f>IF(COUNT($A205)=0,"",IF(E205="3E","3E",IF(E205="","I",LOOKUP(E205/G$2,{0,0.4,0.45,0.5,0.55,0.6,0.65,0.7,0.75,0.8,1},{"F","D","C","C+","B-","B","B+","A-","A","A+"}))))</f>
        <v/>
      </c>
      <c r="G205" s="2" t="str">
        <f>IF(COUNT($A205)=0,"",IF(E205="","--",IF(E205="3E","3E",LOOKUP(E205/G$2,{0,0.4,0.45,0.5,0.55,0.6,0.65,0.7,0.75,0.8,1},{0,2,2.25,2.5,2.75,3,3.25,3.5,3.75,4}))))</f>
        <v/>
      </c>
      <c r="H205" s="3" t="str">
        <f>IF(COUNT($A205)=0,"",IF($A205&lt;&gt;DRAFT!$B207,"ERR",IF(DRAFT!AA207="3E","3E",IF(COUNT(DRAFT!W207,DRAFT!AA207)&gt;0,DRAFT!AB207,""))))</f>
        <v/>
      </c>
      <c r="I205" s="3" t="str">
        <f>IF(COUNT($A205)=0,"",IF(H205="3E","3E",IF(H205="","I",LOOKUP(H205/J$2,{0,0.4,0.45,0.5,0.55,0.6,0.65,0.7,0.75,0.8,1},{"F","D","C","C+","B-","B","B+","A-","A","A+"}))))</f>
        <v/>
      </c>
      <c r="J205" s="2" t="str">
        <f>IF(COUNT($A205)=0,"",IF(H205="","--",IF(H205="3E","3E",LOOKUP(H205/J$2,{0,0.4,0.45,0.5,0.55,0.6,0.65,0.7,0.75,0.8,1},{0,2,2.25,2.5,2.75,3,3.25,3.5,3.75,4}))))</f>
        <v/>
      </c>
      <c r="K205" s="3" t="str">
        <f>IF(COUNT($A205)=0,"",IF($A205&lt;&gt;DRAFT!$B207,"ERR",IF(DRAFT!AJ207="3E","3E",IF(COUNT(DRAFT!AF207,DRAFT!AJ207)&gt;0,DRAFT!AK207,""))))</f>
        <v/>
      </c>
      <c r="L205" s="3" t="str">
        <f>IF(COUNT($A205)=0,"",IF(K205="3E","3E",IF(K205="","I",LOOKUP(K205/M$2,{0,0.4,0.45,0.5,0.55,0.6,0.65,0.7,0.75,0.8,1},{"F","D","C","C+","B-","B","B+","A-","A","A+"}))))</f>
        <v/>
      </c>
      <c r="M205" s="2" t="str">
        <f>IF(COUNT($A205)=0,"",IF(K205="","--",IF(K205="3E","3E",LOOKUP(K205/M$2,{0,0.4,0.45,0.5,0.55,0.6,0.65,0.7,0.75,0.8,1},{0,2,2.25,2.5,2.75,3,3.25,3.5,3.75,4}))))</f>
        <v/>
      </c>
      <c r="N205" s="3" t="str">
        <f>IF(COUNT($A205)=0,"",IF($A205&lt;&gt;DRAFT!$B207,"ERR",IF(DRAFT!AS207="3E","3E",IF(COUNT(DRAFT!AO207,DRAFT!AS207)&gt;0,DRAFT!AT207,""))))</f>
        <v/>
      </c>
      <c r="O205" s="3" t="str">
        <f>IF(COUNT($A205)=0,"",IF(N205="3E","3E",IF(N205="","I",LOOKUP(N205/P$2,{0,0.4,0.45,0.5,0.55,0.6,0.65,0.7,0.75,0.8,1},{"F","D","C","C+","B-","B","B+","A-","A","A+"}))))</f>
        <v/>
      </c>
      <c r="P205" s="2" t="str">
        <f>IF(COUNT($A205)=0,"",IF(N205="","--",IF(N205="3E","3E",LOOKUP(N205/P$2,{0,0.4,0.45,0.5,0.55,0.6,0.65,0.7,0.75,0.8,1},{0,2,2.25,2.5,2.75,3,3.25,3.5,3.75,4}))))</f>
        <v/>
      </c>
      <c r="Q205" s="3" t="str">
        <f>IF(COUNT($A205)=0,"",IF($A205&lt;&gt;DRAFT!$B207,"ERR",IF(DRAFT!BB207="3E","3E",IF(COUNT(DRAFT!AX207,DRAFT!BB207)&gt;0,DRAFT!BC207,""))))</f>
        <v/>
      </c>
      <c r="R205" s="3" t="str">
        <f>IF(COUNT($A205)=0,"",IF(Q205="3E","3E",IF(Q205="","I",LOOKUP(Q205/S$2,{0,0.4,0.45,0.5,0.55,0.6,0.65,0.7,0.75,0.8,1},{"F","D","C","C+","B-","B","B+","A-","A","A+"}))))</f>
        <v/>
      </c>
      <c r="S205" s="2" t="str">
        <f>IF(COUNT($A205)=0,"",IF(Q205="","--",IF(Q205="3E","3E",LOOKUP(Q205/S$2,{0,0.4,0.45,0.5,0.55,0.6,0.65,0.7,0.75,0.8,1},{0,2,2.25,2.5,2.75,3,3.25,3.5,3.75,4}))))</f>
        <v/>
      </c>
      <c r="T205" s="3" t="str">
        <f>IF(COUNT($A205)=0,"",IF($A205&lt;&gt;DRAFT!$B207,"ERR",IF(DRAFT!BK207="3E","3E",IF(COUNT(DRAFT!BG207,DRAFT!BK207)&gt;0,DRAFT!BL207,""))))</f>
        <v/>
      </c>
      <c r="U205" s="3" t="str">
        <f>IF(COUNT($A205)=0,"",IF(T205="3E","3E",IF(T205="","I",LOOKUP(T205/V$2,{0,0.4,0.45,0.5,0.55,0.6,0.65,0.7,0.75,0.8,1},{"F","D","C","C+","B-","B","B+","A-","A","A+"}))))</f>
        <v/>
      </c>
      <c r="V205" s="2" t="str">
        <f>IF(COUNT($A205)=0,"",IF(T205="","--",IF(T205="3E","3E",LOOKUP(T205/V$2,{0,0.4,0.45,0.5,0.55,0.6,0.65,0.7,0.75,0.8,1},{0,2,2.25,2.5,2.75,3,3.25,3.5,3.75,4}))))</f>
        <v/>
      </c>
      <c r="W205" s="3" t="str">
        <f>IF(COUNT($A205)=0,"",IF($A205&lt;&gt;DRAFT!$B207,"ERR",IF(DRAFT!BT207="3E","3E",IF(COUNT(DRAFT!BP207,DRAFT!BT207)&gt;0,DRAFT!BU207,""))))</f>
        <v/>
      </c>
      <c r="X205" s="3" t="str">
        <f>IF(COUNT($A205)=0,"",IF(W205="3E","3E",IF(W205="","I",LOOKUP(W205/Y$2,{0,0.4,0.45,0.5,0.55,0.6,0.65,0.7,0.75,0.8,1},{"F","D","C","C+","B-","B","B+","A-","A","A+"}))))</f>
        <v/>
      </c>
      <c r="Y205" s="2" t="str">
        <f>IF(COUNT($A205)=0,"",IF(W205="","--",IF(W205="3E","3E",LOOKUP(W205/Y$2,{0,0.4,0.45,0.5,0.55,0.6,0.65,0.7,0.75,0.8,1},{0,2,2.25,2.5,2.75,3,3.25,3.5,3.75,4}))))</f>
        <v/>
      </c>
      <c r="Z205" s="3" t="str">
        <f>IF(COUNT($A205)=0,"",IF($A205&lt;&gt;DRAFT!$B207,"ERR",IF(DRAFT!CC207="3E","3E",IF(COUNT(DRAFT!BY207,DRAFT!CC207)&gt;0,DRAFT!CD207,""))))</f>
        <v/>
      </c>
      <c r="AA205" s="3" t="str">
        <f>IF(COUNT($A205)=0,"",IF(Z205="3E","3E",IF(Z205="","I",LOOKUP(Z205/AB$2,{0,0.4,0.45,0.5,0.55,0.6,0.65,0.7,0.75,0.8,1},{"F","D","C","C+","B-","B","B+","A-","A","A+"}))))</f>
        <v/>
      </c>
      <c r="AB205" s="2" t="str">
        <f>IF(COUNT($A205)=0,"",IF(Z205="","--",IF(Z205="3E","3E",LOOKUP(Z205/AB$2,{0,0.4,0.45,0.5,0.55,0.6,0.65,0.7,0.75,0.8,1},{0,2,2.25,2.5,2.75,3,3.25,3.5,3.75,4}))))</f>
        <v/>
      </c>
      <c r="AC205" s="3" t="str">
        <f>IF(COUNT($A205)=0,"",IF($A205&lt;&gt;DRAFT!$B207,"ERR",IF(DRAFT!CF207&gt;0,DRAFT!CF207,"")))</f>
        <v/>
      </c>
      <c r="AD205" s="3" t="str">
        <f>IF(COUNT($A205)=0,"",IF(AC205="3E","3E",IF(AC205="","I",LOOKUP(AC205/AE$2,{0,0.4,0.45,0.5,0.55,0.6,0.65,0.7,0.75,0.8,1},{"F","D","C","C+","B-","B","B+","A-","A","A+"}))))</f>
        <v/>
      </c>
      <c r="AE205" s="2" t="str">
        <f>IF(COUNT($A205)=0,"",IF(AC205="","--",IF(AC205="3E","3E",LOOKUP(AC205/AE$2,{0,0.4,0.45,0.5,0.55,0.6,0.65,0.7,0.75,0.8,1},{0,2,2.25,2.5,2.75,3,3.25,3.5,3.75,4}))))</f>
        <v/>
      </c>
      <c r="AF205" s="3" t="str">
        <f>IF($A205&lt;&gt;DRAFT!$B207,"ERR",IF(OR(COUNT($A205)=0,COUNT(DRAFT!CI207:CK207,DRAFT!CM207:CO207)=0),"",CEILING(SUM(DRAFT!CL207,DRAFT!CP207),1)))</f>
        <v/>
      </c>
      <c r="AG205" s="3" t="str">
        <f>IF(COUNT($A205)=0,"",IF(AF205="3E","3E",IF(AF205="","I",LOOKUP(AF205/AH$2,{0,0.4,0.45,0.5,0.55,0.6,0.65,0.7,0.75,0.8,1},{"F","D","C","C+","B-","B","B+","A-","A","A+"}))))</f>
        <v/>
      </c>
      <c r="AH205" s="2" t="str">
        <f>IF(COUNT($A205)=0,"",IF(AF205="","--",IF(AF205="3E","3E",LOOKUP(AF205/AH$2,{0,0.4,0.45,0.5,0.55,0.6,0.65,0.7,0.75,0.8,1},{0,2,2.25,2.5,2.75,3,3.25,3.5,3.75,4}))))</f>
        <v/>
      </c>
      <c r="AI205" s="11" t="str">
        <f>IF(OR(COUNT($A205)=0,COUNT(B205:AH205)=0),"",IF(COUNTIF(B205:AH205,"3E")&gt;0,"3E",IF(DRAFT!$A207="R",TRUNC(SUMPRODUCT(RGP,RCP)/TCP,3),TRUNC((SUMPRODUCT(--(IMDGP&gt;0)*IMDGP,IMCP)+CEILING(DRAFT!$CQ207*42,0.25))/TCP,3))))</f>
        <v/>
      </c>
      <c r="AJ205" s="3" t="str">
        <f>IF(OR(COUNT($A205)=0,COUNT(B205:AH205)=0),"",IF(COUNTIF(B205:AH205,"3E")&gt;0,"3E",IF(DRAFT!$A207="R",SUMPRODUCT(--(RGP&gt;=2),RCP),SUMPRODUCT(--(IMDGP&gt;0),--(IMGP=0),IMCP)+DRAFT!$CR207)))</f>
        <v/>
      </c>
      <c r="AK205" s="3" t="str">
        <f>IF(OR(COUNT($A205)=0,COUNT(B205:AH205)=0),"",IF(COUNTIF(B205:AJ205,"3E")&gt;0,"3E",IF(AND(DRAFT!$A207="IM",OR($AI205&gt;DRAFT!$CQ207,$AJ205&gt;DRAFT!$CR207)),"IMPROVED",IF(AND(DRAFT!$A207="IM",$AI205&lt;=DRAFT!$CQ207,$AJ205&lt;=DRAFT!$CR207),"NOT IMPROVED",IF(AND(AH205&gt;=2,AI205&gt;=2,AJ205&gt;=30),"PASS","FAIL")))))</f>
        <v/>
      </c>
      <c r="AL205" s="3" t="str">
        <f t="shared" si="6"/>
        <v/>
      </c>
      <c r="AM205" s="3" t="str">
        <f t="shared" si="7"/>
        <v/>
      </c>
    </row>
    <row r="206" spans="1:39" ht="18.95" customHeight="1" x14ac:dyDescent="0.25">
      <c r="A206" s="4" t="str">
        <f>IF(DRAFT!$B208="","",DRAFT!$B208)</f>
        <v/>
      </c>
      <c r="B206" s="3" t="str">
        <f>IF(COUNT($A206)=0,"",IF($A206&lt;&gt;DRAFT!$B208,"ERR",IF(DRAFT!I208="3E","3E",IF(COUNT(DRAFT!E208,DRAFT!I208)&gt;0,DRAFT!J208,""))))</f>
        <v/>
      </c>
      <c r="C206" s="3" t="str">
        <f>IF(COUNT($A206)=0,"",IF(B206="3E","3E",IF(B206="","I",LOOKUP(B206/D$2,{0,0.4,0.45,0.5,0.55,0.6,0.65,0.7,0.75,0.8,1},{"F","D","C","C+","B-","B","B+","A-","A","A+"}))))</f>
        <v/>
      </c>
      <c r="D206" s="2" t="str">
        <f>IF(COUNT($A206)=0,"",IF(B206="","--",IF(B206="3E","3E",LOOKUP(B206/D$2,{0,0.4,0.45,0.5,0.55,0.6,0.65,0.7,0.75,0.8,1},{0,2,2.25,2.5,2.75,3,3.25,3.5,3.75,4}))))</f>
        <v/>
      </c>
      <c r="E206" s="3" t="str">
        <f>IF(COUNT($A206)=0,"",IF($A206&lt;&gt;DRAFT!$B208,"ERR",IF(DRAFT!R208="3E","3E",IF(COUNT(DRAFT!N208,DRAFT!R208)&gt;0,DRAFT!S208,""))))</f>
        <v/>
      </c>
      <c r="F206" s="3" t="str">
        <f>IF(COUNT($A206)=0,"",IF(E206="3E","3E",IF(E206="","I",LOOKUP(E206/G$2,{0,0.4,0.45,0.5,0.55,0.6,0.65,0.7,0.75,0.8,1},{"F","D","C","C+","B-","B","B+","A-","A","A+"}))))</f>
        <v/>
      </c>
      <c r="G206" s="2" t="str">
        <f>IF(COUNT($A206)=0,"",IF(E206="","--",IF(E206="3E","3E",LOOKUP(E206/G$2,{0,0.4,0.45,0.5,0.55,0.6,0.65,0.7,0.75,0.8,1},{0,2,2.25,2.5,2.75,3,3.25,3.5,3.75,4}))))</f>
        <v/>
      </c>
      <c r="H206" s="3" t="str">
        <f>IF(COUNT($A206)=0,"",IF($A206&lt;&gt;DRAFT!$B208,"ERR",IF(DRAFT!AA208="3E","3E",IF(COUNT(DRAFT!W208,DRAFT!AA208)&gt;0,DRAFT!AB208,""))))</f>
        <v/>
      </c>
      <c r="I206" s="3" t="str">
        <f>IF(COUNT($A206)=0,"",IF(H206="3E","3E",IF(H206="","I",LOOKUP(H206/J$2,{0,0.4,0.45,0.5,0.55,0.6,0.65,0.7,0.75,0.8,1},{"F","D","C","C+","B-","B","B+","A-","A","A+"}))))</f>
        <v/>
      </c>
      <c r="J206" s="2" t="str">
        <f>IF(COUNT($A206)=0,"",IF(H206="","--",IF(H206="3E","3E",LOOKUP(H206/J$2,{0,0.4,0.45,0.5,0.55,0.6,0.65,0.7,0.75,0.8,1},{0,2,2.25,2.5,2.75,3,3.25,3.5,3.75,4}))))</f>
        <v/>
      </c>
      <c r="K206" s="3" t="str">
        <f>IF(COUNT($A206)=0,"",IF($A206&lt;&gt;DRAFT!$B208,"ERR",IF(DRAFT!AJ208="3E","3E",IF(COUNT(DRAFT!AF208,DRAFT!AJ208)&gt;0,DRAFT!AK208,""))))</f>
        <v/>
      </c>
      <c r="L206" s="3" t="str">
        <f>IF(COUNT($A206)=0,"",IF(K206="3E","3E",IF(K206="","I",LOOKUP(K206/M$2,{0,0.4,0.45,0.5,0.55,0.6,0.65,0.7,0.75,0.8,1},{"F","D","C","C+","B-","B","B+","A-","A","A+"}))))</f>
        <v/>
      </c>
      <c r="M206" s="2" t="str">
        <f>IF(COUNT($A206)=0,"",IF(K206="","--",IF(K206="3E","3E",LOOKUP(K206/M$2,{0,0.4,0.45,0.5,0.55,0.6,0.65,0.7,0.75,0.8,1},{0,2,2.25,2.5,2.75,3,3.25,3.5,3.75,4}))))</f>
        <v/>
      </c>
      <c r="N206" s="3" t="str">
        <f>IF(COUNT($A206)=0,"",IF($A206&lt;&gt;DRAFT!$B208,"ERR",IF(DRAFT!AS208="3E","3E",IF(COUNT(DRAFT!AO208,DRAFT!AS208)&gt;0,DRAFT!AT208,""))))</f>
        <v/>
      </c>
      <c r="O206" s="3" t="str">
        <f>IF(COUNT($A206)=0,"",IF(N206="3E","3E",IF(N206="","I",LOOKUP(N206/P$2,{0,0.4,0.45,0.5,0.55,0.6,0.65,0.7,0.75,0.8,1},{"F","D","C","C+","B-","B","B+","A-","A","A+"}))))</f>
        <v/>
      </c>
      <c r="P206" s="2" t="str">
        <f>IF(COUNT($A206)=0,"",IF(N206="","--",IF(N206="3E","3E",LOOKUP(N206/P$2,{0,0.4,0.45,0.5,0.55,0.6,0.65,0.7,0.75,0.8,1},{0,2,2.25,2.5,2.75,3,3.25,3.5,3.75,4}))))</f>
        <v/>
      </c>
      <c r="Q206" s="3" t="str">
        <f>IF(COUNT($A206)=0,"",IF($A206&lt;&gt;DRAFT!$B208,"ERR",IF(DRAFT!BB208="3E","3E",IF(COUNT(DRAFT!AX208,DRAFT!BB208)&gt;0,DRAFT!BC208,""))))</f>
        <v/>
      </c>
      <c r="R206" s="3" t="str">
        <f>IF(COUNT($A206)=0,"",IF(Q206="3E","3E",IF(Q206="","I",LOOKUP(Q206/S$2,{0,0.4,0.45,0.5,0.55,0.6,0.65,0.7,0.75,0.8,1},{"F","D","C","C+","B-","B","B+","A-","A","A+"}))))</f>
        <v/>
      </c>
      <c r="S206" s="2" t="str">
        <f>IF(COUNT($A206)=0,"",IF(Q206="","--",IF(Q206="3E","3E",LOOKUP(Q206/S$2,{0,0.4,0.45,0.5,0.55,0.6,0.65,0.7,0.75,0.8,1},{0,2,2.25,2.5,2.75,3,3.25,3.5,3.75,4}))))</f>
        <v/>
      </c>
      <c r="T206" s="3" t="str">
        <f>IF(COUNT($A206)=0,"",IF($A206&lt;&gt;DRAFT!$B208,"ERR",IF(DRAFT!BK208="3E","3E",IF(COUNT(DRAFT!BG208,DRAFT!BK208)&gt;0,DRAFT!BL208,""))))</f>
        <v/>
      </c>
      <c r="U206" s="3" t="str">
        <f>IF(COUNT($A206)=0,"",IF(T206="3E","3E",IF(T206="","I",LOOKUP(T206/V$2,{0,0.4,0.45,0.5,0.55,0.6,0.65,0.7,0.75,0.8,1},{"F","D","C","C+","B-","B","B+","A-","A","A+"}))))</f>
        <v/>
      </c>
      <c r="V206" s="2" t="str">
        <f>IF(COUNT($A206)=0,"",IF(T206="","--",IF(T206="3E","3E",LOOKUP(T206/V$2,{0,0.4,0.45,0.5,0.55,0.6,0.65,0.7,0.75,0.8,1},{0,2,2.25,2.5,2.75,3,3.25,3.5,3.75,4}))))</f>
        <v/>
      </c>
      <c r="W206" s="3" t="str">
        <f>IF(COUNT($A206)=0,"",IF($A206&lt;&gt;DRAFT!$B208,"ERR",IF(DRAFT!BT208="3E","3E",IF(COUNT(DRAFT!BP208,DRAFT!BT208)&gt;0,DRAFT!BU208,""))))</f>
        <v/>
      </c>
      <c r="X206" s="3" t="str">
        <f>IF(COUNT($A206)=0,"",IF(W206="3E","3E",IF(W206="","I",LOOKUP(W206/Y$2,{0,0.4,0.45,0.5,0.55,0.6,0.65,0.7,0.75,0.8,1},{"F","D","C","C+","B-","B","B+","A-","A","A+"}))))</f>
        <v/>
      </c>
      <c r="Y206" s="2" t="str">
        <f>IF(COUNT($A206)=0,"",IF(W206="","--",IF(W206="3E","3E",LOOKUP(W206/Y$2,{0,0.4,0.45,0.5,0.55,0.6,0.65,0.7,0.75,0.8,1},{0,2,2.25,2.5,2.75,3,3.25,3.5,3.75,4}))))</f>
        <v/>
      </c>
      <c r="Z206" s="3" t="str">
        <f>IF(COUNT($A206)=0,"",IF($A206&lt;&gt;DRAFT!$B208,"ERR",IF(DRAFT!CC208="3E","3E",IF(COUNT(DRAFT!BY208,DRAFT!CC208)&gt;0,DRAFT!CD208,""))))</f>
        <v/>
      </c>
      <c r="AA206" s="3" t="str">
        <f>IF(COUNT($A206)=0,"",IF(Z206="3E","3E",IF(Z206="","I",LOOKUP(Z206/AB$2,{0,0.4,0.45,0.5,0.55,0.6,0.65,0.7,0.75,0.8,1},{"F","D","C","C+","B-","B","B+","A-","A","A+"}))))</f>
        <v/>
      </c>
      <c r="AB206" s="2" t="str">
        <f>IF(COUNT($A206)=0,"",IF(Z206="","--",IF(Z206="3E","3E",LOOKUP(Z206/AB$2,{0,0.4,0.45,0.5,0.55,0.6,0.65,0.7,0.75,0.8,1},{0,2,2.25,2.5,2.75,3,3.25,3.5,3.75,4}))))</f>
        <v/>
      </c>
      <c r="AC206" s="3" t="str">
        <f>IF(COUNT($A206)=0,"",IF($A206&lt;&gt;DRAFT!$B208,"ERR",IF(DRAFT!CF208&gt;0,DRAFT!CF208,"")))</f>
        <v/>
      </c>
      <c r="AD206" s="3" t="str">
        <f>IF(COUNT($A206)=0,"",IF(AC206="3E","3E",IF(AC206="","I",LOOKUP(AC206/AE$2,{0,0.4,0.45,0.5,0.55,0.6,0.65,0.7,0.75,0.8,1},{"F","D","C","C+","B-","B","B+","A-","A","A+"}))))</f>
        <v/>
      </c>
      <c r="AE206" s="2" t="str">
        <f>IF(COUNT($A206)=0,"",IF(AC206="","--",IF(AC206="3E","3E",LOOKUP(AC206/AE$2,{0,0.4,0.45,0.5,0.55,0.6,0.65,0.7,0.75,0.8,1},{0,2,2.25,2.5,2.75,3,3.25,3.5,3.75,4}))))</f>
        <v/>
      </c>
      <c r="AF206" s="3" t="str">
        <f>IF($A206&lt;&gt;DRAFT!$B208,"ERR",IF(OR(COUNT($A206)=0,COUNT(DRAFT!CI208:CK208,DRAFT!CM208:CO208)=0),"",CEILING(SUM(DRAFT!CL208,DRAFT!CP208),1)))</f>
        <v/>
      </c>
      <c r="AG206" s="3" t="str">
        <f>IF(COUNT($A206)=0,"",IF(AF206="3E","3E",IF(AF206="","I",LOOKUP(AF206/AH$2,{0,0.4,0.45,0.5,0.55,0.6,0.65,0.7,0.75,0.8,1},{"F","D","C","C+","B-","B","B+","A-","A","A+"}))))</f>
        <v/>
      </c>
      <c r="AH206" s="2" t="str">
        <f>IF(COUNT($A206)=0,"",IF(AF206="","--",IF(AF206="3E","3E",LOOKUP(AF206/AH$2,{0,0.4,0.45,0.5,0.55,0.6,0.65,0.7,0.75,0.8,1},{0,2,2.25,2.5,2.75,3,3.25,3.5,3.75,4}))))</f>
        <v/>
      </c>
      <c r="AI206" s="11" t="str">
        <f>IF(OR(COUNT($A206)=0,COUNT(B206:AH206)=0),"",IF(COUNTIF(B206:AH206,"3E")&gt;0,"3E",IF(DRAFT!$A208="R",TRUNC(SUMPRODUCT(RGP,RCP)/TCP,3),TRUNC((SUMPRODUCT(--(IMDGP&gt;0)*IMDGP,IMCP)+CEILING(DRAFT!$CQ208*42,0.25))/TCP,3))))</f>
        <v/>
      </c>
      <c r="AJ206" s="3" t="str">
        <f>IF(OR(COUNT($A206)=0,COUNT(B206:AH206)=0),"",IF(COUNTIF(B206:AH206,"3E")&gt;0,"3E",IF(DRAFT!$A208="R",SUMPRODUCT(--(RGP&gt;=2),RCP),SUMPRODUCT(--(IMDGP&gt;0),--(IMGP=0),IMCP)+DRAFT!$CR208)))</f>
        <v/>
      </c>
      <c r="AK206" s="3" t="str">
        <f>IF(OR(COUNT($A206)=0,COUNT(B206:AH206)=0),"",IF(COUNTIF(B206:AJ206,"3E")&gt;0,"3E",IF(AND(DRAFT!$A208="IM",OR($AI206&gt;DRAFT!$CQ208,$AJ206&gt;DRAFT!$CR208)),"IMPROVED",IF(AND(DRAFT!$A208="IM",$AI206&lt;=DRAFT!$CQ208,$AJ206&lt;=DRAFT!$CR208),"NOT IMPROVED",IF(AND(AH206&gt;=2,AI206&gt;=2,AJ206&gt;=30),"PASS","FAIL")))))</f>
        <v/>
      </c>
      <c r="AL206" s="3" t="str">
        <f t="shared" si="6"/>
        <v/>
      </c>
      <c r="AM206" s="3" t="str">
        <f t="shared" si="7"/>
        <v/>
      </c>
    </row>
    <row r="207" spans="1:39" ht="18.95" customHeight="1" x14ac:dyDescent="0.25">
      <c r="A207" s="4" t="str">
        <f>IF(DRAFT!$B209="","",DRAFT!$B209)</f>
        <v/>
      </c>
      <c r="B207" s="3" t="str">
        <f>IF(COUNT($A207)=0,"",IF($A207&lt;&gt;DRAFT!$B209,"ERR",IF(DRAFT!I209="3E","3E",IF(COUNT(DRAFT!E209,DRAFT!I209)&gt;0,DRAFT!J209,""))))</f>
        <v/>
      </c>
      <c r="C207" s="3" t="str">
        <f>IF(COUNT($A207)=0,"",IF(B207="3E","3E",IF(B207="","I",LOOKUP(B207/D$2,{0,0.4,0.45,0.5,0.55,0.6,0.65,0.7,0.75,0.8,1},{"F","D","C","C+","B-","B","B+","A-","A","A+"}))))</f>
        <v/>
      </c>
      <c r="D207" s="2" t="str">
        <f>IF(COUNT($A207)=0,"",IF(B207="","--",IF(B207="3E","3E",LOOKUP(B207/D$2,{0,0.4,0.45,0.5,0.55,0.6,0.65,0.7,0.75,0.8,1},{0,2,2.25,2.5,2.75,3,3.25,3.5,3.75,4}))))</f>
        <v/>
      </c>
      <c r="E207" s="3" t="str">
        <f>IF(COUNT($A207)=0,"",IF($A207&lt;&gt;DRAFT!$B209,"ERR",IF(DRAFT!R209="3E","3E",IF(COUNT(DRAFT!N209,DRAFT!R209)&gt;0,DRAFT!S209,""))))</f>
        <v/>
      </c>
      <c r="F207" s="3" t="str">
        <f>IF(COUNT($A207)=0,"",IF(E207="3E","3E",IF(E207="","I",LOOKUP(E207/G$2,{0,0.4,0.45,0.5,0.55,0.6,0.65,0.7,0.75,0.8,1},{"F","D","C","C+","B-","B","B+","A-","A","A+"}))))</f>
        <v/>
      </c>
      <c r="G207" s="2" t="str">
        <f>IF(COUNT($A207)=0,"",IF(E207="","--",IF(E207="3E","3E",LOOKUP(E207/G$2,{0,0.4,0.45,0.5,0.55,0.6,0.65,0.7,0.75,0.8,1},{0,2,2.25,2.5,2.75,3,3.25,3.5,3.75,4}))))</f>
        <v/>
      </c>
      <c r="H207" s="3" t="str">
        <f>IF(COUNT($A207)=0,"",IF($A207&lt;&gt;DRAFT!$B209,"ERR",IF(DRAFT!AA209="3E","3E",IF(COUNT(DRAFT!W209,DRAFT!AA209)&gt;0,DRAFT!AB209,""))))</f>
        <v/>
      </c>
      <c r="I207" s="3" t="str">
        <f>IF(COUNT($A207)=0,"",IF(H207="3E","3E",IF(H207="","I",LOOKUP(H207/J$2,{0,0.4,0.45,0.5,0.55,0.6,0.65,0.7,0.75,0.8,1},{"F","D","C","C+","B-","B","B+","A-","A","A+"}))))</f>
        <v/>
      </c>
      <c r="J207" s="2" t="str">
        <f>IF(COUNT($A207)=0,"",IF(H207="","--",IF(H207="3E","3E",LOOKUP(H207/J$2,{0,0.4,0.45,0.5,0.55,0.6,0.65,0.7,0.75,0.8,1},{0,2,2.25,2.5,2.75,3,3.25,3.5,3.75,4}))))</f>
        <v/>
      </c>
      <c r="K207" s="3" t="str">
        <f>IF(COUNT($A207)=0,"",IF($A207&lt;&gt;DRAFT!$B209,"ERR",IF(DRAFT!AJ209="3E","3E",IF(COUNT(DRAFT!AF209,DRAFT!AJ209)&gt;0,DRAFT!AK209,""))))</f>
        <v/>
      </c>
      <c r="L207" s="3" t="str">
        <f>IF(COUNT($A207)=0,"",IF(K207="3E","3E",IF(K207="","I",LOOKUP(K207/M$2,{0,0.4,0.45,0.5,0.55,0.6,0.65,0.7,0.75,0.8,1},{"F","D","C","C+","B-","B","B+","A-","A","A+"}))))</f>
        <v/>
      </c>
      <c r="M207" s="2" t="str">
        <f>IF(COUNT($A207)=0,"",IF(K207="","--",IF(K207="3E","3E",LOOKUP(K207/M$2,{0,0.4,0.45,0.5,0.55,0.6,0.65,0.7,0.75,0.8,1},{0,2,2.25,2.5,2.75,3,3.25,3.5,3.75,4}))))</f>
        <v/>
      </c>
      <c r="N207" s="3" t="str">
        <f>IF(COUNT($A207)=0,"",IF($A207&lt;&gt;DRAFT!$B209,"ERR",IF(DRAFT!AS209="3E","3E",IF(COUNT(DRAFT!AO209,DRAFT!AS209)&gt;0,DRAFT!AT209,""))))</f>
        <v/>
      </c>
      <c r="O207" s="3" t="str">
        <f>IF(COUNT($A207)=0,"",IF(N207="3E","3E",IF(N207="","I",LOOKUP(N207/P$2,{0,0.4,0.45,0.5,0.55,0.6,0.65,0.7,0.75,0.8,1},{"F","D","C","C+","B-","B","B+","A-","A","A+"}))))</f>
        <v/>
      </c>
      <c r="P207" s="2" t="str">
        <f>IF(COUNT($A207)=0,"",IF(N207="","--",IF(N207="3E","3E",LOOKUP(N207/P$2,{0,0.4,0.45,0.5,0.55,0.6,0.65,0.7,0.75,0.8,1},{0,2,2.25,2.5,2.75,3,3.25,3.5,3.75,4}))))</f>
        <v/>
      </c>
      <c r="Q207" s="3" t="str">
        <f>IF(COUNT($A207)=0,"",IF($A207&lt;&gt;DRAFT!$B209,"ERR",IF(DRAFT!BB209="3E","3E",IF(COUNT(DRAFT!AX209,DRAFT!BB209)&gt;0,DRAFT!BC209,""))))</f>
        <v/>
      </c>
      <c r="R207" s="3" t="str">
        <f>IF(COUNT($A207)=0,"",IF(Q207="3E","3E",IF(Q207="","I",LOOKUP(Q207/S$2,{0,0.4,0.45,0.5,0.55,0.6,0.65,0.7,0.75,0.8,1},{"F","D","C","C+","B-","B","B+","A-","A","A+"}))))</f>
        <v/>
      </c>
      <c r="S207" s="2" t="str">
        <f>IF(COUNT($A207)=0,"",IF(Q207="","--",IF(Q207="3E","3E",LOOKUP(Q207/S$2,{0,0.4,0.45,0.5,0.55,0.6,0.65,0.7,0.75,0.8,1},{0,2,2.25,2.5,2.75,3,3.25,3.5,3.75,4}))))</f>
        <v/>
      </c>
      <c r="T207" s="3" t="str">
        <f>IF(COUNT($A207)=0,"",IF($A207&lt;&gt;DRAFT!$B209,"ERR",IF(DRAFT!BK209="3E","3E",IF(COUNT(DRAFT!BG209,DRAFT!BK209)&gt;0,DRAFT!BL209,""))))</f>
        <v/>
      </c>
      <c r="U207" s="3" t="str">
        <f>IF(COUNT($A207)=0,"",IF(T207="3E","3E",IF(T207="","I",LOOKUP(T207/V$2,{0,0.4,0.45,0.5,0.55,0.6,0.65,0.7,0.75,0.8,1},{"F","D","C","C+","B-","B","B+","A-","A","A+"}))))</f>
        <v/>
      </c>
      <c r="V207" s="2" t="str">
        <f>IF(COUNT($A207)=0,"",IF(T207="","--",IF(T207="3E","3E",LOOKUP(T207/V$2,{0,0.4,0.45,0.5,0.55,0.6,0.65,0.7,0.75,0.8,1},{0,2,2.25,2.5,2.75,3,3.25,3.5,3.75,4}))))</f>
        <v/>
      </c>
      <c r="W207" s="3" t="str">
        <f>IF(COUNT($A207)=0,"",IF($A207&lt;&gt;DRAFT!$B209,"ERR",IF(DRAFT!BT209="3E","3E",IF(COUNT(DRAFT!BP209,DRAFT!BT209)&gt;0,DRAFT!BU209,""))))</f>
        <v/>
      </c>
      <c r="X207" s="3" t="str">
        <f>IF(COUNT($A207)=0,"",IF(W207="3E","3E",IF(W207="","I",LOOKUP(W207/Y$2,{0,0.4,0.45,0.5,0.55,0.6,0.65,0.7,0.75,0.8,1},{"F","D","C","C+","B-","B","B+","A-","A","A+"}))))</f>
        <v/>
      </c>
      <c r="Y207" s="2" t="str">
        <f>IF(COUNT($A207)=0,"",IF(W207="","--",IF(W207="3E","3E",LOOKUP(W207/Y$2,{0,0.4,0.45,0.5,0.55,0.6,0.65,0.7,0.75,0.8,1},{0,2,2.25,2.5,2.75,3,3.25,3.5,3.75,4}))))</f>
        <v/>
      </c>
      <c r="Z207" s="3" t="str">
        <f>IF(COUNT($A207)=0,"",IF($A207&lt;&gt;DRAFT!$B209,"ERR",IF(DRAFT!CC209="3E","3E",IF(COUNT(DRAFT!BY209,DRAFT!CC209)&gt;0,DRAFT!CD209,""))))</f>
        <v/>
      </c>
      <c r="AA207" s="3" t="str">
        <f>IF(COUNT($A207)=0,"",IF(Z207="3E","3E",IF(Z207="","I",LOOKUP(Z207/AB$2,{0,0.4,0.45,0.5,0.55,0.6,0.65,0.7,0.75,0.8,1},{"F","D","C","C+","B-","B","B+","A-","A","A+"}))))</f>
        <v/>
      </c>
      <c r="AB207" s="2" t="str">
        <f>IF(COUNT($A207)=0,"",IF(Z207="","--",IF(Z207="3E","3E",LOOKUP(Z207/AB$2,{0,0.4,0.45,0.5,0.55,0.6,0.65,0.7,0.75,0.8,1},{0,2,2.25,2.5,2.75,3,3.25,3.5,3.75,4}))))</f>
        <v/>
      </c>
      <c r="AC207" s="3" t="str">
        <f>IF(COUNT($A207)=0,"",IF($A207&lt;&gt;DRAFT!$B209,"ERR",IF(DRAFT!CF209&gt;0,DRAFT!CF209,"")))</f>
        <v/>
      </c>
      <c r="AD207" s="3" t="str">
        <f>IF(COUNT($A207)=0,"",IF(AC207="3E","3E",IF(AC207="","I",LOOKUP(AC207/AE$2,{0,0.4,0.45,0.5,0.55,0.6,0.65,0.7,0.75,0.8,1},{"F","D","C","C+","B-","B","B+","A-","A","A+"}))))</f>
        <v/>
      </c>
      <c r="AE207" s="2" t="str">
        <f>IF(COUNT($A207)=0,"",IF(AC207="","--",IF(AC207="3E","3E",LOOKUP(AC207/AE$2,{0,0.4,0.45,0.5,0.55,0.6,0.65,0.7,0.75,0.8,1},{0,2,2.25,2.5,2.75,3,3.25,3.5,3.75,4}))))</f>
        <v/>
      </c>
      <c r="AF207" s="3" t="str">
        <f>IF($A207&lt;&gt;DRAFT!$B209,"ERR",IF(OR(COUNT($A207)=0,COUNT(DRAFT!CI209:CK209,DRAFT!CM209:CO209)=0),"",CEILING(SUM(DRAFT!CL209,DRAFT!CP209),1)))</f>
        <v/>
      </c>
      <c r="AG207" s="3" t="str">
        <f>IF(COUNT($A207)=0,"",IF(AF207="3E","3E",IF(AF207="","I",LOOKUP(AF207/AH$2,{0,0.4,0.45,0.5,0.55,0.6,0.65,0.7,0.75,0.8,1},{"F","D","C","C+","B-","B","B+","A-","A","A+"}))))</f>
        <v/>
      </c>
      <c r="AH207" s="2" t="str">
        <f>IF(COUNT($A207)=0,"",IF(AF207="","--",IF(AF207="3E","3E",LOOKUP(AF207/AH$2,{0,0.4,0.45,0.5,0.55,0.6,0.65,0.7,0.75,0.8,1},{0,2,2.25,2.5,2.75,3,3.25,3.5,3.75,4}))))</f>
        <v/>
      </c>
      <c r="AI207" s="11" t="str">
        <f>IF(OR(COUNT($A207)=0,COUNT(B207:AH207)=0),"",IF(COUNTIF(B207:AH207,"3E")&gt;0,"3E",IF(DRAFT!$A209="R",TRUNC(SUMPRODUCT(RGP,RCP)/TCP,3),TRUNC((SUMPRODUCT(--(IMDGP&gt;0)*IMDGP,IMCP)+CEILING(DRAFT!$CQ209*42,0.25))/TCP,3))))</f>
        <v/>
      </c>
      <c r="AJ207" s="3" t="str">
        <f>IF(OR(COUNT($A207)=0,COUNT(B207:AH207)=0),"",IF(COUNTIF(B207:AH207,"3E")&gt;0,"3E",IF(DRAFT!$A209="R",SUMPRODUCT(--(RGP&gt;=2),RCP),SUMPRODUCT(--(IMDGP&gt;0),--(IMGP=0),IMCP)+DRAFT!$CR209)))</f>
        <v/>
      </c>
      <c r="AK207" s="3" t="str">
        <f>IF(OR(COUNT($A207)=0,COUNT(B207:AH207)=0),"",IF(COUNTIF(B207:AJ207,"3E")&gt;0,"3E",IF(AND(DRAFT!$A209="IM",OR($AI207&gt;DRAFT!$CQ209,$AJ207&gt;DRAFT!$CR209)),"IMPROVED",IF(AND(DRAFT!$A209="IM",$AI207&lt;=DRAFT!$CQ209,$AJ207&lt;=DRAFT!$CR209),"NOT IMPROVED",IF(AND(AH207&gt;=2,AI207&gt;=2,AJ207&gt;=30),"PASS","FAIL")))))</f>
        <v/>
      </c>
      <c r="AL207" s="3" t="str">
        <f t="shared" si="6"/>
        <v/>
      </c>
      <c r="AM207" s="3" t="str">
        <f t="shared" si="7"/>
        <v/>
      </c>
    </row>
    <row r="208" spans="1:39" ht="18.95" customHeight="1" x14ac:dyDescent="0.25">
      <c r="A208" s="4" t="str">
        <f>IF(DRAFT!$B210="","",DRAFT!$B210)</f>
        <v/>
      </c>
      <c r="B208" s="3" t="str">
        <f>IF(COUNT($A208)=0,"",IF($A208&lt;&gt;DRAFT!$B210,"ERR",IF(DRAFT!I210="3E","3E",IF(COUNT(DRAFT!E210,DRAFT!I210)&gt;0,DRAFT!J210,""))))</f>
        <v/>
      </c>
      <c r="C208" s="3" t="str">
        <f>IF(COUNT($A208)=0,"",IF(B208="3E","3E",IF(B208="","I",LOOKUP(B208/D$2,{0,0.4,0.45,0.5,0.55,0.6,0.65,0.7,0.75,0.8,1},{"F","D","C","C+","B-","B","B+","A-","A","A+"}))))</f>
        <v/>
      </c>
      <c r="D208" s="2" t="str">
        <f>IF(COUNT($A208)=0,"",IF(B208="","--",IF(B208="3E","3E",LOOKUP(B208/D$2,{0,0.4,0.45,0.5,0.55,0.6,0.65,0.7,0.75,0.8,1},{0,2,2.25,2.5,2.75,3,3.25,3.5,3.75,4}))))</f>
        <v/>
      </c>
      <c r="E208" s="3" t="str">
        <f>IF(COUNT($A208)=0,"",IF($A208&lt;&gt;DRAFT!$B210,"ERR",IF(DRAFT!R210="3E","3E",IF(COUNT(DRAFT!N210,DRAFT!R210)&gt;0,DRAFT!S210,""))))</f>
        <v/>
      </c>
      <c r="F208" s="3" t="str">
        <f>IF(COUNT($A208)=0,"",IF(E208="3E","3E",IF(E208="","I",LOOKUP(E208/G$2,{0,0.4,0.45,0.5,0.55,0.6,0.65,0.7,0.75,0.8,1},{"F","D","C","C+","B-","B","B+","A-","A","A+"}))))</f>
        <v/>
      </c>
      <c r="G208" s="2" t="str">
        <f>IF(COUNT($A208)=0,"",IF(E208="","--",IF(E208="3E","3E",LOOKUP(E208/G$2,{0,0.4,0.45,0.5,0.55,0.6,0.65,0.7,0.75,0.8,1},{0,2,2.25,2.5,2.75,3,3.25,3.5,3.75,4}))))</f>
        <v/>
      </c>
      <c r="H208" s="3" t="str">
        <f>IF(COUNT($A208)=0,"",IF($A208&lt;&gt;DRAFT!$B210,"ERR",IF(DRAFT!AA210="3E","3E",IF(COUNT(DRAFT!W210,DRAFT!AA210)&gt;0,DRAFT!AB210,""))))</f>
        <v/>
      </c>
      <c r="I208" s="3" t="str">
        <f>IF(COUNT($A208)=0,"",IF(H208="3E","3E",IF(H208="","I",LOOKUP(H208/J$2,{0,0.4,0.45,0.5,0.55,0.6,0.65,0.7,0.75,0.8,1},{"F","D","C","C+","B-","B","B+","A-","A","A+"}))))</f>
        <v/>
      </c>
      <c r="J208" s="2" t="str">
        <f>IF(COUNT($A208)=0,"",IF(H208="","--",IF(H208="3E","3E",LOOKUP(H208/J$2,{0,0.4,0.45,0.5,0.55,0.6,0.65,0.7,0.75,0.8,1},{0,2,2.25,2.5,2.75,3,3.25,3.5,3.75,4}))))</f>
        <v/>
      </c>
      <c r="K208" s="3" t="str">
        <f>IF(COUNT($A208)=0,"",IF($A208&lt;&gt;DRAFT!$B210,"ERR",IF(DRAFT!AJ210="3E","3E",IF(COUNT(DRAFT!AF210,DRAFT!AJ210)&gt;0,DRAFT!AK210,""))))</f>
        <v/>
      </c>
      <c r="L208" s="3" t="str">
        <f>IF(COUNT($A208)=0,"",IF(K208="3E","3E",IF(K208="","I",LOOKUP(K208/M$2,{0,0.4,0.45,0.5,0.55,0.6,0.65,0.7,0.75,0.8,1},{"F","D","C","C+","B-","B","B+","A-","A","A+"}))))</f>
        <v/>
      </c>
      <c r="M208" s="2" t="str">
        <f>IF(COUNT($A208)=0,"",IF(K208="","--",IF(K208="3E","3E",LOOKUP(K208/M$2,{0,0.4,0.45,0.5,0.55,0.6,0.65,0.7,0.75,0.8,1},{0,2,2.25,2.5,2.75,3,3.25,3.5,3.75,4}))))</f>
        <v/>
      </c>
      <c r="N208" s="3" t="str">
        <f>IF(COUNT($A208)=0,"",IF($A208&lt;&gt;DRAFT!$B210,"ERR",IF(DRAFT!AS210="3E","3E",IF(COUNT(DRAFT!AO210,DRAFT!AS210)&gt;0,DRAFT!AT210,""))))</f>
        <v/>
      </c>
      <c r="O208" s="3" t="str">
        <f>IF(COUNT($A208)=0,"",IF(N208="3E","3E",IF(N208="","I",LOOKUP(N208/P$2,{0,0.4,0.45,0.5,0.55,0.6,0.65,0.7,0.75,0.8,1},{"F","D","C","C+","B-","B","B+","A-","A","A+"}))))</f>
        <v/>
      </c>
      <c r="P208" s="2" t="str">
        <f>IF(COUNT($A208)=0,"",IF(N208="","--",IF(N208="3E","3E",LOOKUP(N208/P$2,{0,0.4,0.45,0.5,0.55,0.6,0.65,0.7,0.75,0.8,1},{0,2,2.25,2.5,2.75,3,3.25,3.5,3.75,4}))))</f>
        <v/>
      </c>
      <c r="Q208" s="3" t="str">
        <f>IF(COUNT($A208)=0,"",IF($A208&lt;&gt;DRAFT!$B210,"ERR",IF(DRAFT!BB210="3E","3E",IF(COUNT(DRAFT!AX210,DRAFT!BB210)&gt;0,DRAFT!BC210,""))))</f>
        <v/>
      </c>
      <c r="R208" s="3" t="str">
        <f>IF(COUNT($A208)=0,"",IF(Q208="3E","3E",IF(Q208="","I",LOOKUP(Q208/S$2,{0,0.4,0.45,0.5,0.55,0.6,0.65,0.7,0.75,0.8,1},{"F","D","C","C+","B-","B","B+","A-","A","A+"}))))</f>
        <v/>
      </c>
      <c r="S208" s="2" t="str">
        <f>IF(COUNT($A208)=0,"",IF(Q208="","--",IF(Q208="3E","3E",LOOKUP(Q208/S$2,{0,0.4,0.45,0.5,0.55,0.6,0.65,0.7,0.75,0.8,1},{0,2,2.25,2.5,2.75,3,3.25,3.5,3.75,4}))))</f>
        <v/>
      </c>
      <c r="T208" s="3" t="str">
        <f>IF(COUNT($A208)=0,"",IF($A208&lt;&gt;DRAFT!$B210,"ERR",IF(DRAFT!BK210="3E","3E",IF(COUNT(DRAFT!BG210,DRAFT!BK210)&gt;0,DRAFT!BL210,""))))</f>
        <v/>
      </c>
      <c r="U208" s="3" t="str">
        <f>IF(COUNT($A208)=0,"",IF(T208="3E","3E",IF(T208="","I",LOOKUP(T208/V$2,{0,0.4,0.45,0.5,0.55,0.6,0.65,0.7,0.75,0.8,1},{"F","D","C","C+","B-","B","B+","A-","A","A+"}))))</f>
        <v/>
      </c>
      <c r="V208" s="2" t="str">
        <f>IF(COUNT($A208)=0,"",IF(T208="","--",IF(T208="3E","3E",LOOKUP(T208/V$2,{0,0.4,0.45,0.5,0.55,0.6,0.65,0.7,0.75,0.8,1},{0,2,2.25,2.5,2.75,3,3.25,3.5,3.75,4}))))</f>
        <v/>
      </c>
      <c r="W208" s="3" t="str">
        <f>IF(COUNT($A208)=0,"",IF($A208&lt;&gt;DRAFT!$B210,"ERR",IF(DRAFT!BT210="3E","3E",IF(COUNT(DRAFT!BP210,DRAFT!BT210)&gt;0,DRAFT!BU210,""))))</f>
        <v/>
      </c>
      <c r="X208" s="3" t="str">
        <f>IF(COUNT($A208)=0,"",IF(W208="3E","3E",IF(W208="","I",LOOKUP(W208/Y$2,{0,0.4,0.45,0.5,0.55,0.6,0.65,0.7,0.75,0.8,1},{"F","D","C","C+","B-","B","B+","A-","A","A+"}))))</f>
        <v/>
      </c>
      <c r="Y208" s="2" t="str">
        <f>IF(COUNT($A208)=0,"",IF(W208="","--",IF(W208="3E","3E",LOOKUP(W208/Y$2,{0,0.4,0.45,0.5,0.55,0.6,0.65,0.7,0.75,0.8,1},{0,2,2.25,2.5,2.75,3,3.25,3.5,3.75,4}))))</f>
        <v/>
      </c>
      <c r="Z208" s="3" t="str">
        <f>IF(COUNT($A208)=0,"",IF($A208&lt;&gt;DRAFT!$B210,"ERR",IF(DRAFT!CC210="3E","3E",IF(COUNT(DRAFT!BY210,DRAFT!CC210)&gt;0,DRAFT!CD210,""))))</f>
        <v/>
      </c>
      <c r="AA208" s="3" t="str">
        <f>IF(COUNT($A208)=0,"",IF(Z208="3E","3E",IF(Z208="","I",LOOKUP(Z208/AB$2,{0,0.4,0.45,0.5,0.55,0.6,0.65,0.7,0.75,0.8,1},{"F","D","C","C+","B-","B","B+","A-","A","A+"}))))</f>
        <v/>
      </c>
      <c r="AB208" s="2" t="str">
        <f>IF(COUNT($A208)=0,"",IF(Z208="","--",IF(Z208="3E","3E",LOOKUP(Z208/AB$2,{0,0.4,0.45,0.5,0.55,0.6,0.65,0.7,0.75,0.8,1},{0,2,2.25,2.5,2.75,3,3.25,3.5,3.75,4}))))</f>
        <v/>
      </c>
      <c r="AC208" s="3" t="str">
        <f>IF(COUNT($A208)=0,"",IF($A208&lt;&gt;DRAFT!$B210,"ERR",IF(DRAFT!CF210&gt;0,DRAFT!CF210,"")))</f>
        <v/>
      </c>
      <c r="AD208" s="3" t="str">
        <f>IF(COUNT($A208)=0,"",IF(AC208="3E","3E",IF(AC208="","I",LOOKUP(AC208/AE$2,{0,0.4,0.45,0.5,0.55,0.6,0.65,0.7,0.75,0.8,1},{"F","D","C","C+","B-","B","B+","A-","A","A+"}))))</f>
        <v/>
      </c>
      <c r="AE208" s="2" t="str">
        <f>IF(COUNT($A208)=0,"",IF(AC208="","--",IF(AC208="3E","3E",LOOKUP(AC208/AE$2,{0,0.4,0.45,0.5,0.55,0.6,0.65,0.7,0.75,0.8,1},{0,2,2.25,2.5,2.75,3,3.25,3.5,3.75,4}))))</f>
        <v/>
      </c>
      <c r="AF208" s="3" t="str">
        <f>IF($A208&lt;&gt;DRAFT!$B210,"ERR",IF(OR(COUNT($A208)=0,COUNT(DRAFT!CI210:CK210,DRAFT!CM210:CO210)=0),"",CEILING(SUM(DRAFT!CL210,DRAFT!CP210),1)))</f>
        <v/>
      </c>
      <c r="AG208" s="3" t="str">
        <f>IF(COUNT($A208)=0,"",IF(AF208="3E","3E",IF(AF208="","I",LOOKUP(AF208/AH$2,{0,0.4,0.45,0.5,0.55,0.6,0.65,0.7,0.75,0.8,1},{"F","D","C","C+","B-","B","B+","A-","A","A+"}))))</f>
        <v/>
      </c>
      <c r="AH208" s="2" t="str">
        <f>IF(COUNT($A208)=0,"",IF(AF208="","--",IF(AF208="3E","3E",LOOKUP(AF208/AH$2,{0,0.4,0.45,0.5,0.55,0.6,0.65,0.7,0.75,0.8,1},{0,2,2.25,2.5,2.75,3,3.25,3.5,3.75,4}))))</f>
        <v/>
      </c>
      <c r="AI208" s="11" t="str">
        <f>IF(OR(COUNT($A208)=0,COUNT(B208:AH208)=0),"",IF(COUNTIF(B208:AH208,"3E")&gt;0,"3E",IF(DRAFT!$A210="R",TRUNC(SUMPRODUCT(RGP,RCP)/TCP,3),TRUNC((SUMPRODUCT(--(IMDGP&gt;0)*IMDGP,IMCP)+CEILING(DRAFT!$CQ210*42,0.25))/TCP,3))))</f>
        <v/>
      </c>
      <c r="AJ208" s="3" t="str">
        <f>IF(OR(COUNT($A208)=0,COUNT(B208:AH208)=0),"",IF(COUNTIF(B208:AH208,"3E")&gt;0,"3E",IF(DRAFT!$A210="R",SUMPRODUCT(--(RGP&gt;=2),RCP),SUMPRODUCT(--(IMDGP&gt;0),--(IMGP=0),IMCP)+DRAFT!$CR210)))</f>
        <v/>
      </c>
      <c r="AK208" s="3" t="str">
        <f>IF(OR(COUNT($A208)=0,COUNT(B208:AH208)=0),"",IF(COUNTIF(B208:AJ208,"3E")&gt;0,"3E",IF(AND(DRAFT!$A210="IM",OR($AI208&gt;DRAFT!$CQ210,$AJ208&gt;DRAFT!$CR210)),"IMPROVED",IF(AND(DRAFT!$A210="IM",$AI208&lt;=DRAFT!$CQ210,$AJ208&lt;=DRAFT!$CR210),"NOT IMPROVED",IF(AND(AH208&gt;=2,AI208&gt;=2,AJ208&gt;=30),"PASS","FAIL")))))</f>
        <v/>
      </c>
      <c r="AL208" s="3" t="str">
        <f t="shared" si="6"/>
        <v/>
      </c>
      <c r="AM208" s="3" t="str">
        <f t="shared" si="7"/>
        <v/>
      </c>
    </row>
    <row r="209" spans="1:39" ht="18.95" customHeight="1" x14ac:dyDescent="0.25">
      <c r="A209" s="4" t="str">
        <f>IF(DRAFT!$B211="","",DRAFT!$B211)</f>
        <v/>
      </c>
      <c r="B209" s="3" t="str">
        <f>IF(COUNT($A209)=0,"",IF($A209&lt;&gt;DRAFT!$B211,"ERR",IF(DRAFT!I211="3E","3E",IF(COUNT(DRAFT!E211,DRAFT!I211)&gt;0,DRAFT!J211,""))))</f>
        <v/>
      </c>
      <c r="C209" s="3" t="str">
        <f>IF(COUNT($A209)=0,"",IF(B209="3E","3E",IF(B209="","I",LOOKUP(B209/D$2,{0,0.4,0.45,0.5,0.55,0.6,0.65,0.7,0.75,0.8,1},{"F","D","C","C+","B-","B","B+","A-","A","A+"}))))</f>
        <v/>
      </c>
      <c r="D209" s="2" t="str">
        <f>IF(COUNT($A209)=0,"",IF(B209="","--",IF(B209="3E","3E",LOOKUP(B209/D$2,{0,0.4,0.45,0.5,0.55,0.6,0.65,0.7,0.75,0.8,1},{0,2,2.25,2.5,2.75,3,3.25,3.5,3.75,4}))))</f>
        <v/>
      </c>
      <c r="E209" s="3" t="str">
        <f>IF(COUNT($A209)=0,"",IF($A209&lt;&gt;DRAFT!$B211,"ERR",IF(DRAFT!R211="3E","3E",IF(COUNT(DRAFT!N211,DRAFT!R211)&gt;0,DRAFT!S211,""))))</f>
        <v/>
      </c>
      <c r="F209" s="3" t="str">
        <f>IF(COUNT($A209)=0,"",IF(E209="3E","3E",IF(E209="","I",LOOKUP(E209/G$2,{0,0.4,0.45,0.5,0.55,0.6,0.65,0.7,0.75,0.8,1},{"F","D","C","C+","B-","B","B+","A-","A","A+"}))))</f>
        <v/>
      </c>
      <c r="G209" s="2" t="str">
        <f>IF(COUNT($A209)=0,"",IF(E209="","--",IF(E209="3E","3E",LOOKUP(E209/G$2,{0,0.4,0.45,0.5,0.55,0.6,0.65,0.7,0.75,0.8,1},{0,2,2.25,2.5,2.75,3,3.25,3.5,3.75,4}))))</f>
        <v/>
      </c>
      <c r="H209" s="3" t="str">
        <f>IF(COUNT($A209)=0,"",IF($A209&lt;&gt;DRAFT!$B211,"ERR",IF(DRAFT!AA211="3E","3E",IF(COUNT(DRAFT!W211,DRAFT!AA211)&gt;0,DRAFT!AB211,""))))</f>
        <v/>
      </c>
      <c r="I209" s="3" t="str">
        <f>IF(COUNT($A209)=0,"",IF(H209="3E","3E",IF(H209="","I",LOOKUP(H209/J$2,{0,0.4,0.45,0.5,0.55,0.6,0.65,0.7,0.75,0.8,1},{"F","D","C","C+","B-","B","B+","A-","A","A+"}))))</f>
        <v/>
      </c>
      <c r="J209" s="2" t="str">
        <f>IF(COUNT($A209)=0,"",IF(H209="","--",IF(H209="3E","3E",LOOKUP(H209/J$2,{0,0.4,0.45,0.5,0.55,0.6,0.65,0.7,0.75,0.8,1},{0,2,2.25,2.5,2.75,3,3.25,3.5,3.75,4}))))</f>
        <v/>
      </c>
      <c r="K209" s="3" t="str">
        <f>IF(COUNT($A209)=0,"",IF($A209&lt;&gt;DRAFT!$B211,"ERR",IF(DRAFT!AJ211="3E","3E",IF(COUNT(DRAFT!AF211,DRAFT!AJ211)&gt;0,DRAFT!AK211,""))))</f>
        <v/>
      </c>
      <c r="L209" s="3" t="str">
        <f>IF(COUNT($A209)=0,"",IF(K209="3E","3E",IF(K209="","I",LOOKUP(K209/M$2,{0,0.4,0.45,0.5,0.55,0.6,0.65,0.7,0.75,0.8,1},{"F","D","C","C+","B-","B","B+","A-","A","A+"}))))</f>
        <v/>
      </c>
      <c r="M209" s="2" t="str">
        <f>IF(COUNT($A209)=0,"",IF(K209="","--",IF(K209="3E","3E",LOOKUP(K209/M$2,{0,0.4,0.45,0.5,0.55,0.6,0.65,0.7,0.75,0.8,1},{0,2,2.25,2.5,2.75,3,3.25,3.5,3.75,4}))))</f>
        <v/>
      </c>
      <c r="N209" s="3" t="str">
        <f>IF(COUNT($A209)=0,"",IF($A209&lt;&gt;DRAFT!$B211,"ERR",IF(DRAFT!AS211="3E","3E",IF(COUNT(DRAFT!AO211,DRAFT!AS211)&gt;0,DRAFT!AT211,""))))</f>
        <v/>
      </c>
      <c r="O209" s="3" t="str">
        <f>IF(COUNT($A209)=0,"",IF(N209="3E","3E",IF(N209="","I",LOOKUP(N209/P$2,{0,0.4,0.45,0.5,0.55,0.6,0.65,0.7,0.75,0.8,1},{"F","D","C","C+","B-","B","B+","A-","A","A+"}))))</f>
        <v/>
      </c>
      <c r="P209" s="2" t="str">
        <f>IF(COUNT($A209)=0,"",IF(N209="","--",IF(N209="3E","3E",LOOKUP(N209/P$2,{0,0.4,0.45,0.5,0.55,0.6,0.65,0.7,0.75,0.8,1},{0,2,2.25,2.5,2.75,3,3.25,3.5,3.75,4}))))</f>
        <v/>
      </c>
      <c r="Q209" s="3" t="str">
        <f>IF(COUNT($A209)=0,"",IF($A209&lt;&gt;DRAFT!$B211,"ERR",IF(DRAFT!BB211="3E","3E",IF(COUNT(DRAFT!AX211,DRAFT!BB211)&gt;0,DRAFT!BC211,""))))</f>
        <v/>
      </c>
      <c r="R209" s="3" t="str">
        <f>IF(COUNT($A209)=0,"",IF(Q209="3E","3E",IF(Q209="","I",LOOKUP(Q209/S$2,{0,0.4,0.45,0.5,0.55,0.6,0.65,0.7,0.75,0.8,1},{"F","D","C","C+","B-","B","B+","A-","A","A+"}))))</f>
        <v/>
      </c>
      <c r="S209" s="2" t="str">
        <f>IF(COUNT($A209)=0,"",IF(Q209="","--",IF(Q209="3E","3E",LOOKUP(Q209/S$2,{0,0.4,0.45,0.5,0.55,0.6,0.65,0.7,0.75,0.8,1},{0,2,2.25,2.5,2.75,3,3.25,3.5,3.75,4}))))</f>
        <v/>
      </c>
      <c r="T209" s="3" t="str">
        <f>IF(COUNT($A209)=0,"",IF($A209&lt;&gt;DRAFT!$B211,"ERR",IF(DRAFT!BK211="3E","3E",IF(COUNT(DRAFT!BG211,DRAFT!BK211)&gt;0,DRAFT!BL211,""))))</f>
        <v/>
      </c>
      <c r="U209" s="3" t="str">
        <f>IF(COUNT($A209)=0,"",IF(T209="3E","3E",IF(T209="","I",LOOKUP(T209/V$2,{0,0.4,0.45,0.5,0.55,0.6,0.65,0.7,0.75,0.8,1},{"F","D","C","C+","B-","B","B+","A-","A","A+"}))))</f>
        <v/>
      </c>
      <c r="V209" s="2" t="str">
        <f>IF(COUNT($A209)=0,"",IF(T209="","--",IF(T209="3E","3E",LOOKUP(T209/V$2,{0,0.4,0.45,0.5,0.55,0.6,0.65,0.7,0.75,0.8,1},{0,2,2.25,2.5,2.75,3,3.25,3.5,3.75,4}))))</f>
        <v/>
      </c>
      <c r="W209" s="3" t="str">
        <f>IF(COUNT($A209)=0,"",IF($A209&lt;&gt;DRAFT!$B211,"ERR",IF(DRAFT!BT211="3E","3E",IF(COUNT(DRAFT!BP211,DRAFT!BT211)&gt;0,DRAFT!BU211,""))))</f>
        <v/>
      </c>
      <c r="X209" s="3" t="str">
        <f>IF(COUNT($A209)=0,"",IF(W209="3E","3E",IF(W209="","I",LOOKUP(W209/Y$2,{0,0.4,0.45,0.5,0.55,0.6,0.65,0.7,0.75,0.8,1},{"F","D","C","C+","B-","B","B+","A-","A","A+"}))))</f>
        <v/>
      </c>
      <c r="Y209" s="2" t="str">
        <f>IF(COUNT($A209)=0,"",IF(W209="","--",IF(W209="3E","3E",LOOKUP(W209/Y$2,{0,0.4,0.45,0.5,0.55,0.6,0.65,0.7,0.75,0.8,1},{0,2,2.25,2.5,2.75,3,3.25,3.5,3.75,4}))))</f>
        <v/>
      </c>
      <c r="Z209" s="3" t="str">
        <f>IF(COUNT($A209)=0,"",IF($A209&lt;&gt;DRAFT!$B211,"ERR",IF(DRAFT!CC211="3E","3E",IF(COUNT(DRAFT!BY211,DRAFT!CC211)&gt;0,DRAFT!CD211,""))))</f>
        <v/>
      </c>
      <c r="AA209" s="3" t="str">
        <f>IF(COUNT($A209)=0,"",IF(Z209="3E","3E",IF(Z209="","I",LOOKUP(Z209/AB$2,{0,0.4,0.45,0.5,0.55,0.6,0.65,0.7,0.75,0.8,1},{"F","D","C","C+","B-","B","B+","A-","A","A+"}))))</f>
        <v/>
      </c>
      <c r="AB209" s="2" t="str">
        <f>IF(COUNT($A209)=0,"",IF(Z209="","--",IF(Z209="3E","3E",LOOKUP(Z209/AB$2,{0,0.4,0.45,0.5,0.55,0.6,0.65,0.7,0.75,0.8,1},{0,2,2.25,2.5,2.75,3,3.25,3.5,3.75,4}))))</f>
        <v/>
      </c>
      <c r="AC209" s="3" t="str">
        <f>IF(COUNT($A209)=0,"",IF($A209&lt;&gt;DRAFT!$B211,"ERR",IF(DRAFT!CF211&gt;0,DRAFT!CF211,"")))</f>
        <v/>
      </c>
      <c r="AD209" s="3" t="str">
        <f>IF(COUNT($A209)=0,"",IF(AC209="3E","3E",IF(AC209="","I",LOOKUP(AC209/AE$2,{0,0.4,0.45,0.5,0.55,0.6,0.65,0.7,0.75,0.8,1},{"F","D","C","C+","B-","B","B+","A-","A","A+"}))))</f>
        <v/>
      </c>
      <c r="AE209" s="2" t="str">
        <f>IF(COUNT($A209)=0,"",IF(AC209="","--",IF(AC209="3E","3E",LOOKUP(AC209/AE$2,{0,0.4,0.45,0.5,0.55,0.6,0.65,0.7,0.75,0.8,1},{0,2,2.25,2.5,2.75,3,3.25,3.5,3.75,4}))))</f>
        <v/>
      </c>
      <c r="AF209" s="3" t="str">
        <f>IF($A209&lt;&gt;DRAFT!$B211,"ERR",IF(OR(COUNT($A209)=0,COUNT(DRAFT!CI211:CK211,DRAFT!CM211:CO211)=0),"",CEILING(SUM(DRAFT!CL211,DRAFT!CP211),1)))</f>
        <v/>
      </c>
      <c r="AG209" s="3" t="str">
        <f>IF(COUNT($A209)=0,"",IF(AF209="3E","3E",IF(AF209="","I",LOOKUP(AF209/AH$2,{0,0.4,0.45,0.5,0.55,0.6,0.65,0.7,0.75,0.8,1},{"F","D","C","C+","B-","B","B+","A-","A","A+"}))))</f>
        <v/>
      </c>
      <c r="AH209" s="2" t="str">
        <f>IF(COUNT($A209)=0,"",IF(AF209="","--",IF(AF209="3E","3E",LOOKUP(AF209/AH$2,{0,0.4,0.45,0.5,0.55,0.6,0.65,0.7,0.75,0.8,1},{0,2,2.25,2.5,2.75,3,3.25,3.5,3.75,4}))))</f>
        <v/>
      </c>
      <c r="AI209" s="11" t="str">
        <f>IF(OR(COUNT($A209)=0,COUNT(B209:AH209)=0),"",IF(COUNTIF(B209:AH209,"3E")&gt;0,"3E",IF(DRAFT!$A211="R",TRUNC(SUMPRODUCT(RGP,RCP)/TCP,3),TRUNC((SUMPRODUCT(--(IMDGP&gt;0)*IMDGP,IMCP)+CEILING(DRAFT!$CQ211*42,0.25))/TCP,3))))</f>
        <v/>
      </c>
      <c r="AJ209" s="3" t="str">
        <f>IF(OR(COUNT($A209)=0,COUNT(B209:AH209)=0),"",IF(COUNTIF(B209:AH209,"3E")&gt;0,"3E",IF(DRAFT!$A211="R",SUMPRODUCT(--(RGP&gt;=2),RCP),SUMPRODUCT(--(IMDGP&gt;0),--(IMGP=0),IMCP)+DRAFT!$CR211)))</f>
        <v/>
      </c>
      <c r="AK209" s="3" t="str">
        <f>IF(OR(COUNT($A209)=0,COUNT(B209:AH209)=0),"",IF(COUNTIF(B209:AJ209,"3E")&gt;0,"3E",IF(AND(DRAFT!$A211="IM",OR($AI209&gt;DRAFT!$CQ211,$AJ209&gt;DRAFT!$CR211)),"IMPROVED",IF(AND(DRAFT!$A211="IM",$AI209&lt;=DRAFT!$CQ211,$AJ209&lt;=DRAFT!$CR211),"NOT IMPROVED",IF(AND(AH209&gt;=2,AI209&gt;=2,AJ209&gt;=30),"PASS","FAIL")))))</f>
        <v/>
      </c>
      <c r="AL209" s="3" t="str">
        <f t="shared" si="6"/>
        <v/>
      </c>
      <c r="AM209" s="3" t="str">
        <f t="shared" si="7"/>
        <v/>
      </c>
    </row>
    <row r="210" spans="1:39" ht="18.95" customHeight="1" x14ac:dyDescent="0.25">
      <c r="A210" s="4" t="str">
        <f>IF(DRAFT!$B212="","",DRAFT!$B212)</f>
        <v/>
      </c>
      <c r="B210" s="3" t="str">
        <f>IF(COUNT($A210)=0,"",IF($A210&lt;&gt;DRAFT!$B212,"ERR",IF(DRAFT!I212="3E","3E",IF(COUNT(DRAFT!E212,DRAFT!I212)&gt;0,DRAFT!J212,""))))</f>
        <v/>
      </c>
      <c r="C210" s="3" t="str">
        <f>IF(COUNT($A210)=0,"",IF(B210="3E","3E",IF(B210="","I",LOOKUP(B210/D$2,{0,0.4,0.45,0.5,0.55,0.6,0.65,0.7,0.75,0.8,1},{"F","D","C","C+","B-","B","B+","A-","A","A+"}))))</f>
        <v/>
      </c>
      <c r="D210" s="2" t="str">
        <f>IF(COUNT($A210)=0,"",IF(B210="","--",IF(B210="3E","3E",LOOKUP(B210/D$2,{0,0.4,0.45,0.5,0.55,0.6,0.65,0.7,0.75,0.8,1},{0,2,2.25,2.5,2.75,3,3.25,3.5,3.75,4}))))</f>
        <v/>
      </c>
      <c r="E210" s="3" t="str">
        <f>IF(COUNT($A210)=0,"",IF($A210&lt;&gt;DRAFT!$B212,"ERR",IF(DRAFT!R212="3E","3E",IF(COUNT(DRAFT!N212,DRAFT!R212)&gt;0,DRAFT!S212,""))))</f>
        <v/>
      </c>
      <c r="F210" s="3" t="str">
        <f>IF(COUNT($A210)=0,"",IF(E210="3E","3E",IF(E210="","I",LOOKUP(E210/G$2,{0,0.4,0.45,0.5,0.55,0.6,0.65,0.7,0.75,0.8,1},{"F","D","C","C+","B-","B","B+","A-","A","A+"}))))</f>
        <v/>
      </c>
      <c r="G210" s="2" t="str">
        <f>IF(COUNT($A210)=0,"",IF(E210="","--",IF(E210="3E","3E",LOOKUP(E210/G$2,{0,0.4,0.45,0.5,0.55,0.6,0.65,0.7,0.75,0.8,1},{0,2,2.25,2.5,2.75,3,3.25,3.5,3.75,4}))))</f>
        <v/>
      </c>
      <c r="H210" s="3" t="str">
        <f>IF(COUNT($A210)=0,"",IF($A210&lt;&gt;DRAFT!$B212,"ERR",IF(DRAFT!AA212="3E","3E",IF(COUNT(DRAFT!W212,DRAFT!AA212)&gt;0,DRAFT!AB212,""))))</f>
        <v/>
      </c>
      <c r="I210" s="3" t="str">
        <f>IF(COUNT($A210)=0,"",IF(H210="3E","3E",IF(H210="","I",LOOKUP(H210/J$2,{0,0.4,0.45,0.5,0.55,0.6,0.65,0.7,0.75,0.8,1},{"F","D","C","C+","B-","B","B+","A-","A","A+"}))))</f>
        <v/>
      </c>
      <c r="J210" s="2" t="str">
        <f>IF(COUNT($A210)=0,"",IF(H210="","--",IF(H210="3E","3E",LOOKUP(H210/J$2,{0,0.4,0.45,0.5,0.55,0.6,0.65,0.7,0.75,0.8,1},{0,2,2.25,2.5,2.75,3,3.25,3.5,3.75,4}))))</f>
        <v/>
      </c>
      <c r="K210" s="3" t="str">
        <f>IF(COUNT($A210)=0,"",IF($A210&lt;&gt;DRAFT!$B212,"ERR",IF(DRAFT!AJ212="3E","3E",IF(COUNT(DRAFT!AF212,DRAFT!AJ212)&gt;0,DRAFT!AK212,""))))</f>
        <v/>
      </c>
      <c r="L210" s="3" t="str">
        <f>IF(COUNT($A210)=0,"",IF(K210="3E","3E",IF(K210="","I",LOOKUP(K210/M$2,{0,0.4,0.45,0.5,0.55,0.6,0.65,0.7,0.75,0.8,1},{"F","D","C","C+","B-","B","B+","A-","A","A+"}))))</f>
        <v/>
      </c>
      <c r="M210" s="2" t="str">
        <f>IF(COUNT($A210)=0,"",IF(K210="","--",IF(K210="3E","3E",LOOKUP(K210/M$2,{0,0.4,0.45,0.5,0.55,0.6,0.65,0.7,0.75,0.8,1},{0,2,2.25,2.5,2.75,3,3.25,3.5,3.75,4}))))</f>
        <v/>
      </c>
      <c r="N210" s="3" t="str">
        <f>IF(COUNT($A210)=0,"",IF($A210&lt;&gt;DRAFT!$B212,"ERR",IF(DRAFT!AS212="3E","3E",IF(COUNT(DRAFT!AO212,DRAFT!AS212)&gt;0,DRAFT!AT212,""))))</f>
        <v/>
      </c>
      <c r="O210" s="3" t="str">
        <f>IF(COUNT($A210)=0,"",IF(N210="3E","3E",IF(N210="","I",LOOKUP(N210/P$2,{0,0.4,0.45,0.5,0.55,0.6,0.65,0.7,0.75,0.8,1},{"F","D","C","C+","B-","B","B+","A-","A","A+"}))))</f>
        <v/>
      </c>
      <c r="P210" s="2" t="str">
        <f>IF(COUNT($A210)=0,"",IF(N210="","--",IF(N210="3E","3E",LOOKUP(N210/P$2,{0,0.4,0.45,0.5,0.55,0.6,0.65,0.7,0.75,0.8,1},{0,2,2.25,2.5,2.75,3,3.25,3.5,3.75,4}))))</f>
        <v/>
      </c>
      <c r="Q210" s="3" t="str">
        <f>IF(COUNT($A210)=0,"",IF($A210&lt;&gt;DRAFT!$B212,"ERR",IF(DRAFT!BB212="3E","3E",IF(COUNT(DRAFT!AX212,DRAFT!BB212)&gt;0,DRAFT!BC212,""))))</f>
        <v/>
      </c>
      <c r="R210" s="3" t="str">
        <f>IF(COUNT($A210)=0,"",IF(Q210="3E","3E",IF(Q210="","I",LOOKUP(Q210/S$2,{0,0.4,0.45,0.5,0.55,0.6,0.65,0.7,0.75,0.8,1},{"F","D","C","C+","B-","B","B+","A-","A","A+"}))))</f>
        <v/>
      </c>
      <c r="S210" s="2" t="str">
        <f>IF(COUNT($A210)=0,"",IF(Q210="","--",IF(Q210="3E","3E",LOOKUP(Q210/S$2,{0,0.4,0.45,0.5,0.55,0.6,0.65,0.7,0.75,0.8,1},{0,2,2.25,2.5,2.75,3,3.25,3.5,3.75,4}))))</f>
        <v/>
      </c>
      <c r="T210" s="3" t="str">
        <f>IF(COUNT($A210)=0,"",IF($A210&lt;&gt;DRAFT!$B212,"ERR",IF(DRAFT!BK212="3E","3E",IF(COUNT(DRAFT!BG212,DRAFT!BK212)&gt;0,DRAFT!BL212,""))))</f>
        <v/>
      </c>
      <c r="U210" s="3" t="str">
        <f>IF(COUNT($A210)=0,"",IF(T210="3E","3E",IF(T210="","I",LOOKUP(T210/V$2,{0,0.4,0.45,0.5,0.55,0.6,0.65,0.7,0.75,0.8,1},{"F","D","C","C+","B-","B","B+","A-","A","A+"}))))</f>
        <v/>
      </c>
      <c r="V210" s="2" t="str">
        <f>IF(COUNT($A210)=0,"",IF(T210="","--",IF(T210="3E","3E",LOOKUP(T210/V$2,{0,0.4,0.45,0.5,0.55,0.6,0.65,0.7,0.75,0.8,1},{0,2,2.25,2.5,2.75,3,3.25,3.5,3.75,4}))))</f>
        <v/>
      </c>
      <c r="W210" s="3" t="str">
        <f>IF(COUNT($A210)=0,"",IF($A210&lt;&gt;DRAFT!$B212,"ERR",IF(DRAFT!BT212="3E","3E",IF(COUNT(DRAFT!BP212,DRAFT!BT212)&gt;0,DRAFT!BU212,""))))</f>
        <v/>
      </c>
      <c r="X210" s="3" t="str">
        <f>IF(COUNT($A210)=0,"",IF(W210="3E","3E",IF(W210="","I",LOOKUP(W210/Y$2,{0,0.4,0.45,0.5,0.55,0.6,0.65,0.7,0.75,0.8,1},{"F","D","C","C+","B-","B","B+","A-","A","A+"}))))</f>
        <v/>
      </c>
      <c r="Y210" s="2" t="str">
        <f>IF(COUNT($A210)=0,"",IF(W210="","--",IF(W210="3E","3E",LOOKUP(W210/Y$2,{0,0.4,0.45,0.5,0.55,0.6,0.65,0.7,0.75,0.8,1},{0,2,2.25,2.5,2.75,3,3.25,3.5,3.75,4}))))</f>
        <v/>
      </c>
      <c r="Z210" s="3" t="str">
        <f>IF(COUNT($A210)=0,"",IF($A210&lt;&gt;DRAFT!$B212,"ERR",IF(DRAFT!CC212="3E","3E",IF(COUNT(DRAFT!BY212,DRAFT!CC212)&gt;0,DRAFT!CD212,""))))</f>
        <v/>
      </c>
      <c r="AA210" s="3" t="str">
        <f>IF(COUNT($A210)=0,"",IF(Z210="3E","3E",IF(Z210="","I",LOOKUP(Z210/AB$2,{0,0.4,0.45,0.5,0.55,0.6,0.65,0.7,0.75,0.8,1},{"F","D","C","C+","B-","B","B+","A-","A","A+"}))))</f>
        <v/>
      </c>
      <c r="AB210" s="2" t="str">
        <f>IF(COUNT($A210)=0,"",IF(Z210="","--",IF(Z210="3E","3E",LOOKUP(Z210/AB$2,{0,0.4,0.45,0.5,0.55,0.6,0.65,0.7,0.75,0.8,1},{0,2,2.25,2.5,2.75,3,3.25,3.5,3.75,4}))))</f>
        <v/>
      </c>
      <c r="AC210" s="3" t="str">
        <f>IF(COUNT($A210)=0,"",IF($A210&lt;&gt;DRAFT!$B212,"ERR",IF(DRAFT!CF212&gt;0,DRAFT!CF212,"")))</f>
        <v/>
      </c>
      <c r="AD210" s="3" t="str">
        <f>IF(COUNT($A210)=0,"",IF(AC210="3E","3E",IF(AC210="","I",LOOKUP(AC210/AE$2,{0,0.4,0.45,0.5,0.55,0.6,0.65,0.7,0.75,0.8,1},{"F","D","C","C+","B-","B","B+","A-","A","A+"}))))</f>
        <v/>
      </c>
      <c r="AE210" s="2" t="str">
        <f>IF(COUNT($A210)=0,"",IF(AC210="","--",IF(AC210="3E","3E",LOOKUP(AC210/AE$2,{0,0.4,0.45,0.5,0.55,0.6,0.65,0.7,0.75,0.8,1},{0,2,2.25,2.5,2.75,3,3.25,3.5,3.75,4}))))</f>
        <v/>
      </c>
      <c r="AF210" s="3" t="str">
        <f>IF($A210&lt;&gt;DRAFT!$B212,"ERR",IF(OR(COUNT($A210)=0,COUNT(DRAFT!CI212:CK212,DRAFT!CM212:CO212)=0),"",CEILING(SUM(DRAFT!CL212,DRAFT!CP212),1)))</f>
        <v/>
      </c>
      <c r="AG210" s="3" t="str">
        <f>IF(COUNT($A210)=0,"",IF(AF210="3E","3E",IF(AF210="","I",LOOKUP(AF210/AH$2,{0,0.4,0.45,0.5,0.55,0.6,0.65,0.7,0.75,0.8,1},{"F","D","C","C+","B-","B","B+","A-","A","A+"}))))</f>
        <v/>
      </c>
      <c r="AH210" s="2" t="str">
        <f>IF(COUNT($A210)=0,"",IF(AF210="","--",IF(AF210="3E","3E",LOOKUP(AF210/AH$2,{0,0.4,0.45,0.5,0.55,0.6,0.65,0.7,0.75,0.8,1},{0,2,2.25,2.5,2.75,3,3.25,3.5,3.75,4}))))</f>
        <v/>
      </c>
      <c r="AI210" s="11" t="str">
        <f>IF(OR(COUNT($A210)=0,COUNT(B210:AH210)=0),"",IF(COUNTIF(B210:AH210,"3E")&gt;0,"3E",IF(DRAFT!$A212="R",TRUNC(SUMPRODUCT(RGP,RCP)/TCP,3),TRUNC((SUMPRODUCT(--(IMDGP&gt;0)*IMDGP,IMCP)+CEILING(DRAFT!$CQ212*42,0.25))/TCP,3))))</f>
        <v/>
      </c>
      <c r="AJ210" s="3" t="str">
        <f>IF(OR(COUNT($A210)=0,COUNT(B210:AH210)=0),"",IF(COUNTIF(B210:AH210,"3E")&gt;0,"3E",IF(DRAFT!$A212="R",SUMPRODUCT(--(RGP&gt;=2),RCP),SUMPRODUCT(--(IMDGP&gt;0),--(IMGP=0),IMCP)+DRAFT!$CR212)))</f>
        <v/>
      </c>
      <c r="AK210" s="3" t="str">
        <f>IF(OR(COUNT($A210)=0,COUNT(B210:AH210)=0),"",IF(COUNTIF(B210:AJ210,"3E")&gt;0,"3E",IF(AND(DRAFT!$A212="IM",OR($AI210&gt;DRAFT!$CQ212,$AJ210&gt;DRAFT!$CR212)),"IMPROVED",IF(AND(DRAFT!$A212="IM",$AI210&lt;=DRAFT!$CQ212,$AJ210&lt;=DRAFT!$CR212),"NOT IMPROVED",IF(AND(AH210&gt;=2,AI210&gt;=2,AJ210&gt;=30),"PASS","FAIL")))))</f>
        <v/>
      </c>
      <c r="AL210" s="3" t="str">
        <f t="shared" si="6"/>
        <v/>
      </c>
      <c r="AM210" s="3" t="str">
        <f t="shared" si="7"/>
        <v/>
      </c>
    </row>
    <row r="211" spans="1:39" ht="18.95" customHeight="1" x14ac:dyDescent="0.25">
      <c r="A211" s="4" t="str">
        <f>IF(DRAFT!$B213="","",DRAFT!$B213)</f>
        <v/>
      </c>
      <c r="B211" s="3" t="str">
        <f>IF(COUNT($A211)=0,"",IF($A211&lt;&gt;DRAFT!$B213,"ERR",IF(DRAFT!I213="3E","3E",IF(COUNT(DRAFT!E213,DRAFT!I213)&gt;0,DRAFT!J213,""))))</f>
        <v/>
      </c>
      <c r="C211" s="3" t="str">
        <f>IF(COUNT($A211)=0,"",IF(B211="3E","3E",IF(B211="","I",LOOKUP(B211/D$2,{0,0.4,0.45,0.5,0.55,0.6,0.65,0.7,0.75,0.8,1},{"F","D","C","C+","B-","B","B+","A-","A","A+"}))))</f>
        <v/>
      </c>
      <c r="D211" s="2" t="str">
        <f>IF(COUNT($A211)=0,"",IF(B211="","--",IF(B211="3E","3E",LOOKUP(B211/D$2,{0,0.4,0.45,0.5,0.55,0.6,0.65,0.7,0.75,0.8,1},{0,2,2.25,2.5,2.75,3,3.25,3.5,3.75,4}))))</f>
        <v/>
      </c>
      <c r="E211" s="3" t="str">
        <f>IF(COUNT($A211)=0,"",IF($A211&lt;&gt;DRAFT!$B213,"ERR",IF(DRAFT!R213="3E","3E",IF(COUNT(DRAFT!N213,DRAFT!R213)&gt;0,DRAFT!S213,""))))</f>
        <v/>
      </c>
      <c r="F211" s="3" t="str">
        <f>IF(COUNT($A211)=0,"",IF(E211="3E","3E",IF(E211="","I",LOOKUP(E211/G$2,{0,0.4,0.45,0.5,0.55,0.6,0.65,0.7,0.75,0.8,1},{"F","D","C","C+","B-","B","B+","A-","A","A+"}))))</f>
        <v/>
      </c>
      <c r="G211" s="2" t="str">
        <f>IF(COUNT($A211)=0,"",IF(E211="","--",IF(E211="3E","3E",LOOKUP(E211/G$2,{0,0.4,0.45,0.5,0.55,0.6,0.65,0.7,0.75,0.8,1},{0,2,2.25,2.5,2.75,3,3.25,3.5,3.75,4}))))</f>
        <v/>
      </c>
      <c r="H211" s="3" t="str">
        <f>IF(COUNT($A211)=0,"",IF($A211&lt;&gt;DRAFT!$B213,"ERR",IF(DRAFT!AA213="3E","3E",IF(COUNT(DRAFT!W213,DRAFT!AA213)&gt;0,DRAFT!AB213,""))))</f>
        <v/>
      </c>
      <c r="I211" s="3" t="str">
        <f>IF(COUNT($A211)=0,"",IF(H211="3E","3E",IF(H211="","I",LOOKUP(H211/J$2,{0,0.4,0.45,0.5,0.55,0.6,0.65,0.7,0.75,0.8,1},{"F","D","C","C+","B-","B","B+","A-","A","A+"}))))</f>
        <v/>
      </c>
      <c r="J211" s="2" t="str">
        <f>IF(COUNT($A211)=0,"",IF(H211="","--",IF(H211="3E","3E",LOOKUP(H211/J$2,{0,0.4,0.45,0.5,0.55,0.6,0.65,0.7,0.75,0.8,1},{0,2,2.25,2.5,2.75,3,3.25,3.5,3.75,4}))))</f>
        <v/>
      </c>
      <c r="K211" s="3" t="str">
        <f>IF(COUNT($A211)=0,"",IF($A211&lt;&gt;DRAFT!$B213,"ERR",IF(DRAFT!AJ213="3E","3E",IF(COUNT(DRAFT!AF213,DRAFT!AJ213)&gt;0,DRAFT!AK213,""))))</f>
        <v/>
      </c>
      <c r="L211" s="3" t="str">
        <f>IF(COUNT($A211)=0,"",IF(K211="3E","3E",IF(K211="","I",LOOKUP(K211/M$2,{0,0.4,0.45,0.5,0.55,0.6,0.65,0.7,0.75,0.8,1},{"F","D","C","C+","B-","B","B+","A-","A","A+"}))))</f>
        <v/>
      </c>
      <c r="M211" s="2" t="str">
        <f>IF(COUNT($A211)=0,"",IF(K211="","--",IF(K211="3E","3E",LOOKUP(K211/M$2,{0,0.4,0.45,0.5,0.55,0.6,0.65,0.7,0.75,0.8,1},{0,2,2.25,2.5,2.75,3,3.25,3.5,3.75,4}))))</f>
        <v/>
      </c>
      <c r="N211" s="3" t="str">
        <f>IF(COUNT($A211)=0,"",IF($A211&lt;&gt;DRAFT!$B213,"ERR",IF(DRAFT!AS213="3E","3E",IF(COUNT(DRAFT!AO213,DRAFT!AS213)&gt;0,DRAFT!AT213,""))))</f>
        <v/>
      </c>
      <c r="O211" s="3" t="str">
        <f>IF(COUNT($A211)=0,"",IF(N211="3E","3E",IF(N211="","I",LOOKUP(N211/P$2,{0,0.4,0.45,0.5,0.55,0.6,0.65,0.7,0.75,0.8,1},{"F","D","C","C+","B-","B","B+","A-","A","A+"}))))</f>
        <v/>
      </c>
      <c r="P211" s="2" t="str">
        <f>IF(COUNT($A211)=0,"",IF(N211="","--",IF(N211="3E","3E",LOOKUP(N211/P$2,{0,0.4,0.45,0.5,0.55,0.6,0.65,0.7,0.75,0.8,1},{0,2,2.25,2.5,2.75,3,3.25,3.5,3.75,4}))))</f>
        <v/>
      </c>
      <c r="Q211" s="3" t="str">
        <f>IF(COUNT($A211)=0,"",IF($A211&lt;&gt;DRAFT!$B213,"ERR",IF(DRAFT!BB213="3E","3E",IF(COUNT(DRAFT!AX213,DRAFT!BB213)&gt;0,DRAFT!BC213,""))))</f>
        <v/>
      </c>
      <c r="R211" s="3" t="str">
        <f>IF(COUNT($A211)=0,"",IF(Q211="3E","3E",IF(Q211="","I",LOOKUP(Q211/S$2,{0,0.4,0.45,0.5,0.55,0.6,0.65,0.7,0.75,0.8,1},{"F","D","C","C+","B-","B","B+","A-","A","A+"}))))</f>
        <v/>
      </c>
      <c r="S211" s="2" t="str">
        <f>IF(COUNT($A211)=0,"",IF(Q211="","--",IF(Q211="3E","3E",LOOKUP(Q211/S$2,{0,0.4,0.45,0.5,0.55,0.6,0.65,0.7,0.75,0.8,1},{0,2,2.25,2.5,2.75,3,3.25,3.5,3.75,4}))))</f>
        <v/>
      </c>
      <c r="T211" s="3" t="str">
        <f>IF(COUNT($A211)=0,"",IF($A211&lt;&gt;DRAFT!$B213,"ERR",IF(DRAFT!BK213="3E","3E",IF(COUNT(DRAFT!BG213,DRAFT!BK213)&gt;0,DRAFT!BL213,""))))</f>
        <v/>
      </c>
      <c r="U211" s="3" t="str">
        <f>IF(COUNT($A211)=0,"",IF(T211="3E","3E",IF(T211="","I",LOOKUP(T211/V$2,{0,0.4,0.45,0.5,0.55,0.6,0.65,0.7,0.75,0.8,1},{"F","D","C","C+","B-","B","B+","A-","A","A+"}))))</f>
        <v/>
      </c>
      <c r="V211" s="2" t="str">
        <f>IF(COUNT($A211)=0,"",IF(T211="","--",IF(T211="3E","3E",LOOKUP(T211/V$2,{0,0.4,0.45,0.5,0.55,0.6,0.65,0.7,0.75,0.8,1},{0,2,2.25,2.5,2.75,3,3.25,3.5,3.75,4}))))</f>
        <v/>
      </c>
      <c r="W211" s="3" t="str">
        <f>IF(COUNT($A211)=0,"",IF($A211&lt;&gt;DRAFT!$B213,"ERR",IF(DRAFT!BT213="3E","3E",IF(COUNT(DRAFT!BP213,DRAFT!BT213)&gt;0,DRAFT!BU213,""))))</f>
        <v/>
      </c>
      <c r="X211" s="3" t="str">
        <f>IF(COUNT($A211)=0,"",IF(W211="3E","3E",IF(W211="","I",LOOKUP(W211/Y$2,{0,0.4,0.45,0.5,0.55,0.6,0.65,0.7,0.75,0.8,1},{"F","D","C","C+","B-","B","B+","A-","A","A+"}))))</f>
        <v/>
      </c>
      <c r="Y211" s="2" t="str">
        <f>IF(COUNT($A211)=0,"",IF(W211="","--",IF(W211="3E","3E",LOOKUP(W211/Y$2,{0,0.4,0.45,0.5,0.55,0.6,0.65,0.7,0.75,0.8,1},{0,2,2.25,2.5,2.75,3,3.25,3.5,3.75,4}))))</f>
        <v/>
      </c>
      <c r="Z211" s="3" t="str">
        <f>IF(COUNT($A211)=0,"",IF($A211&lt;&gt;DRAFT!$B213,"ERR",IF(DRAFT!CC213="3E","3E",IF(COUNT(DRAFT!BY213,DRAFT!CC213)&gt;0,DRAFT!CD213,""))))</f>
        <v/>
      </c>
      <c r="AA211" s="3" t="str">
        <f>IF(COUNT($A211)=0,"",IF(Z211="3E","3E",IF(Z211="","I",LOOKUP(Z211/AB$2,{0,0.4,0.45,0.5,0.55,0.6,0.65,0.7,0.75,0.8,1},{"F","D","C","C+","B-","B","B+","A-","A","A+"}))))</f>
        <v/>
      </c>
      <c r="AB211" s="2" t="str">
        <f>IF(COUNT($A211)=0,"",IF(Z211="","--",IF(Z211="3E","3E",LOOKUP(Z211/AB$2,{0,0.4,0.45,0.5,0.55,0.6,0.65,0.7,0.75,0.8,1},{0,2,2.25,2.5,2.75,3,3.25,3.5,3.75,4}))))</f>
        <v/>
      </c>
      <c r="AC211" s="3" t="str">
        <f>IF(COUNT($A211)=0,"",IF($A211&lt;&gt;DRAFT!$B213,"ERR",IF(DRAFT!CF213&gt;0,DRAFT!CF213,"")))</f>
        <v/>
      </c>
      <c r="AD211" s="3" t="str">
        <f>IF(COUNT($A211)=0,"",IF(AC211="3E","3E",IF(AC211="","I",LOOKUP(AC211/AE$2,{0,0.4,0.45,0.5,0.55,0.6,0.65,0.7,0.75,0.8,1},{"F","D","C","C+","B-","B","B+","A-","A","A+"}))))</f>
        <v/>
      </c>
      <c r="AE211" s="2" t="str">
        <f>IF(COUNT($A211)=0,"",IF(AC211="","--",IF(AC211="3E","3E",LOOKUP(AC211/AE$2,{0,0.4,0.45,0.5,0.55,0.6,0.65,0.7,0.75,0.8,1},{0,2,2.25,2.5,2.75,3,3.25,3.5,3.75,4}))))</f>
        <v/>
      </c>
      <c r="AF211" s="3" t="str">
        <f>IF($A211&lt;&gt;DRAFT!$B213,"ERR",IF(OR(COUNT($A211)=0,COUNT(DRAFT!CI213:CK213,DRAFT!CM213:CO213)=0),"",CEILING(SUM(DRAFT!CL213,DRAFT!CP213),1)))</f>
        <v/>
      </c>
      <c r="AG211" s="3" t="str">
        <f>IF(COUNT($A211)=0,"",IF(AF211="3E","3E",IF(AF211="","I",LOOKUP(AF211/AH$2,{0,0.4,0.45,0.5,0.55,0.6,0.65,0.7,0.75,0.8,1},{"F","D","C","C+","B-","B","B+","A-","A","A+"}))))</f>
        <v/>
      </c>
      <c r="AH211" s="2" t="str">
        <f>IF(COUNT($A211)=0,"",IF(AF211="","--",IF(AF211="3E","3E",LOOKUP(AF211/AH$2,{0,0.4,0.45,0.5,0.55,0.6,0.65,0.7,0.75,0.8,1},{0,2,2.25,2.5,2.75,3,3.25,3.5,3.75,4}))))</f>
        <v/>
      </c>
      <c r="AI211" s="11" t="str">
        <f>IF(OR(COUNT($A211)=0,COUNT(B211:AH211)=0),"",IF(COUNTIF(B211:AH211,"3E")&gt;0,"3E",IF(DRAFT!$A213="R",TRUNC(SUMPRODUCT(RGP,RCP)/TCP,3),TRUNC((SUMPRODUCT(--(IMDGP&gt;0)*IMDGP,IMCP)+CEILING(DRAFT!$CQ213*42,0.25))/TCP,3))))</f>
        <v/>
      </c>
      <c r="AJ211" s="3" t="str">
        <f>IF(OR(COUNT($A211)=0,COUNT(B211:AH211)=0),"",IF(COUNTIF(B211:AH211,"3E")&gt;0,"3E",IF(DRAFT!$A213="R",SUMPRODUCT(--(RGP&gt;=2),RCP),SUMPRODUCT(--(IMDGP&gt;0),--(IMGP=0),IMCP)+DRAFT!$CR213)))</f>
        <v/>
      </c>
      <c r="AK211" s="3" t="str">
        <f>IF(OR(COUNT($A211)=0,COUNT(B211:AH211)=0),"",IF(COUNTIF(B211:AJ211,"3E")&gt;0,"3E",IF(AND(DRAFT!$A213="IM",OR($AI211&gt;DRAFT!$CQ213,$AJ211&gt;DRAFT!$CR213)),"IMPROVED",IF(AND(DRAFT!$A213="IM",$AI211&lt;=DRAFT!$CQ213,$AJ211&lt;=DRAFT!$CR213),"NOT IMPROVED",IF(AND(AH211&gt;=2,AI211&gt;=2,AJ211&gt;=30),"PASS","FAIL")))))</f>
        <v/>
      </c>
      <c r="AL211" s="3" t="str">
        <f t="shared" si="6"/>
        <v/>
      </c>
      <c r="AM211" s="3" t="str">
        <f t="shared" si="7"/>
        <v/>
      </c>
    </row>
    <row r="212" spans="1:39" ht="18.95" customHeight="1" x14ac:dyDescent="0.25">
      <c r="A212" s="4" t="str">
        <f>IF(DRAFT!$B214="","",DRAFT!$B214)</f>
        <v/>
      </c>
      <c r="B212" s="3" t="str">
        <f>IF(COUNT($A212)=0,"",IF($A212&lt;&gt;DRAFT!$B214,"ERR",IF(DRAFT!I214="3E","3E",IF(COUNT(DRAFT!E214,DRAFT!I214)&gt;0,DRAFT!J214,""))))</f>
        <v/>
      </c>
      <c r="C212" s="3" t="str">
        <f>IF(COUNT($A212)=0,"",IF(B212="3E","3E",IF(B212="","I",LOOKUP(B212/D$2,{0,0.4,0.45,0.5,0.55,0.6,0.65,0.7,0.75,0.8,1},{"F","D","C","C+","B-","B","B+","A-","A","A+"}))))</f>
        <v/>
      </c>
      <c r="D212" s="2" t="str">
        <f>IF(COUNT($A212)=0,"",IF(B212="","--",IF(B212="3E","3E",LOOKUP(B212/D$2,{0,0.4,0.45,0.5,0.55,0.6,0.65,0.7,0.75,0.8,1},{0,2,2.25,2.5,2.75,3,3.25,3.5,3.75,4}))))</f>
        <v/>
      </c>
      <c r="E212" s="3" t="str">
        <f>IF(COUNT($A212)=0,"",IF($A212&lt;&gt;DRAFT!$B214,"ERR",IF(DRAFT!R214="3E","3E",IF(COUNT(DRAFT!N214,DRAFT!R214)&gt;0,DRAFT!S214,""))))</f>
        <v/>
      </c>
      <c r="F212" s="3" t="str">
        <f>IF(COUNT($A212)=0,"",IF(E212="3E","3E",IF(E212="","I",LOOKUP(E212/G$2,{0,0.4,0.45,0.5,0.55,0.6,0.65,0.7,0.75,0.8,1},{"F","D","C","C+","B-","B","B+","A-","A","A+"}))))</f>
        <v/>
      </c>
      <c r="G212" s="2" t="str">
        <f>IF(COUNT($A212)=0,"",IF(E212="","--",IF(E212="3E","3E",LOOKUP(E212/G$2,{0,0.4,0.45,0.5,0.55,0.6,0.65,0.7,0.75,0.8,1},{0,2,2.25,2.5,2.75,3,3.25,3.5,3.75,4}))))</f>
        <v/>
      </c>
      <c r="H212" s="3" t="str">
        <f>IF(COUNT($A212)=0,"",IF($A212&lt;&gt;DRAFT!$B214,"ERR",IF(DRAFT!AA214="3E","3E",IF(COUNT(DRAFT!W214,DRAFT!AA214)&gt;0,DRAFT!AB214,""))))</f>
        <v/>
      </c>
      <c r="I212" s="3" t="str">
        <f>IF(COUNT($A212)=0,"",IF(H212="3E","3E",IF(H212="","I",LOOKUP(H212/J$2,{0,0.4,0.45,0.5,0.55,0.6,0.65,0.7,0.75,0.8,1},{"F","D","C","C+","B-","B","B+","A-","A","A+"}))))</f>
        <v/>
      </c>
      <c r="J212" s="2" t="str">
        <f>IF(COUNT($A212)=0,"",IF(H212="","--",IF(H212="3E","3E",LOOKUP(H212/J$2,{0,0.4,0.45,0.5,0.55,0.6,0.65,0.7,0.75,0.8,1},{0,2,2.25,2.5,2.75,3,3.25,3.5,3.75,4}))))</f>
        <v/>
      </c>
      <c r="K212" s="3" t="str">
        <f>IF(COUNT($A212)=0,"",IF($A212&lt;&gt;DRAFT!$B214,"ERR",IF(DRAFT!AJ214="3E","3E",IF(COUNT(DRAFT!AF214,DRAFT!AJ214)&gt;0,DRAFT!AK214,""))))</f>
        <v/>
      </c>
      <c r="L212" s="3" t="str">
        <f>IF(COUNT($A212)=0,"",IF(K212="3E","3E",IF(K212="","I",LOOKUP(K212/M$2,{0,0.4,0.45,0.5,0.55,0.6,0.65,0.7,0.75,0.8,1},{"F","D","C","C+","B-","B","B+","A-","A","A+"}))))</f>
        <v/>
      </c>
      <c r="M212" s="2" t="str">
        <f>IF(COUNT($A212)=0,"",IF(K212="","--",IF(K212="3E","3E",LOOKUP(K212/M$2,{0,0.4,0.45,0.5,0.55,0.6,0.65,0.7,0.75,0.8,1},{0,2,2.25,2.5,2.75,3,3.25,3.5,3.75,4}))))</f>
        <v/>
      </c>
      <c r="N212" s="3" t="str">
        <f>IF(COUNT($A212)=0,"",IF($A212&lt;&gt;DRAFT!$B214,"ERR",IF(DRAFT!AS214="3E","3E",IF(COUNT(DRAFT!AO214,DRAFT!AS214)&gt;0,DRAFT!AT214,""))))</f>
        <v/>
      </c>
      <c r="O212" s="3" t="str">
        <f>IF(COUNT($A212)=0,"",IF(N212="3E","3E",IF(N212="","I",LOOKUP(N212/P$2,{0,0.4,0.45,0.5,0.55,0.6,0.65,0.7,0.75,0.8,1},{"F","D","C","C+","B-","B","B+","A-","A","A+"}))))</f>
        <v/>
      </c>
      <c r="P212" s="2" t="str">
        <f>IF(COUNT($A212)=0,"",IF(N212="","--",IF(N212="3E","3E",LOOKUP(N212/P$2,{0,0.4,0.45,0.5,0.55,0.6,0.65,0.7,0.75,0.8,1},{0,2,2.25,2.5,2.75,3,3.25,3.5,3.75,4}))))</f>
        <v/>
      </c>
      <c r="Q212" s="3" t="str">
        <f>IF(COUNT($A212)=0,"",IF($A212&lt;&gt;DRAFT!$B214,"ERR",IF(DRAFT!BB214="3E","3E",IF(COUNT(DRAFT!AX214,DRAFT!BB214)&gt;0,DRAFT!BC214,""))))</f>
        <v/>
      </c>
      <c r="R212" s="3" t="str">
        <f>IF(COUNT($A212)=0,"",IF(Q212="3E","3E",IF(Q212="","I",LOOKUP(Q212/S$2,{0,0.4,0.45,0.5,0.55,0.6,0.65,0.7,0.75,0.8,1},{"F","D","C","C+","B-","B","B+","A-","A","A+"}))))</f>
        <v/>
      </c>
      <c r="S212" s="2" t="str">
        <f>IF(COUNT($A212)=0,"",IF(Q212="","--",IF(Q212="3E","3E",LOOKUP(Q212/S$2,{0,0.4,0.45,0.5,0.55,0.6,0.65,0.7,0.75,0.8,1},{0,2,2.25,2.5,2.75,3,3.25,3.5,3.75,4}))))</f>
        <v/>
      </c>
      <c r="T212" s="3" t="str">
        <f>IF(COUNT($A212)=0,"",IF($A212&lt;&gt;DRAFT!$B214,"ERR",IF(DRAFT!BK214="3E","3E",IF(COUNT(DRAFT!BG214,DRAFT!BK214)&gt;0,DRAFT!BL214,""))))</f>
        <v/>
      </c>
      <c r="U212" s="3" t="str">
        <f>IF(COUNT($A212)=0,"",IF(T212="3E","3E",IF(T212="","I",LOOKUP(T212/V$2,{0,0.4,0.45,0.5,0.55,0.6,0.65,0.7,0.75,0.8,1},{"F","D","C","C+","B-","B","B+","A-","A","A+"}))))</f>
        <v/>
      </c>
      <c r="V212" s="2" t="str">
        <f>IF(COUNT($A212)=0,"",IF(T212="","--",IF(T212="3E","3E",LOOKUP(T212/V$2,{0,0.4,0.45,0.5,0.55,0.6,0.65,0.7,0.75,0.8,1},{0,2,2.25,2.5,2.75,3,3.25,3.5,3.75,4}))))</f>
        <v/>
      </c>
      <c r="W212" s="3" t="str">
        <f>IF(COUNT($A212)=0,"",IF($A212&lt;&gt;DRAFT!$B214,"ERR",IF(DRAFT!BT214="3E","3E",IF(COUNT(DRAFT!BP214,DRAFT!BT214)&gt;0,DRAFT!BU214,""))))</f>
        <v/>
      </c>
      <c r="X212" s="3" t="str">
        <f>IF(COUNT($A212)=0,"",IF(W212="3E","3E",IF(W212="","I",LOOKUP(W212/Y$2,{0,0.4,0.45,0.5,0.55,0.6,0.65,0.7,0.75,0.8,1},{"F","D","C","C+","B-","B","B+","A-","A","A+"}))))</f>
        <v/>
      </c>
      <c r="Y212" s="2" t="str">
        <f>IF(COUNT($A212)=0,"",IF(W212="","--",IF(W212="3E","3E",LOOKUP(W212/Y$2,{0,0.4,0.45,0.5,0.55,0.6,0.65,0.7,0.75,0.8,1},{0,2,2.25,2.5,2.75,3,3.25,3.5,3.75,4}))))</f>
        <v/>
      </c>
      <c r="Z212" s="3" t="str">
        <f>IF(COUNT($A212)=0,"",IF($A212&lt;&gt;DRAFT!$B214,"ERR",IF(DRAFT!CC214="3E","3E",IF(COUNT(DRAFT!BY214,DRAFT!CC214)&gt;0,DRAFT!CD214,""))))</f>
        <v/>
      </c>
      <c r="AA212" s="3" t="str">
        <f>IF(COUNT($A212)=0,"",IF(Z212="3E","3E",IF(Z212="","I",LOOKUP(Z212/AB$2,{0,0.4,0.45,0.5,0.55,0.6,0.65,0.7,0.75,0.8,1},{"F","D","C","C+","B-","B","B+","A-","A","A+"}))))</f>
        <v/>
      </c>
      <c r="AB212" s="2" t="str">
        <f>IF(COUNT($A212)=0,"",IF(Z212="","--",IF(Z212="3E","3E",LOOKUP(Z212/AB$2,{0,0.4,0.45,0.5,0.55,0.6,0.65,0.7,0.75,0.8,1},{0,2,2.25,2.5,2.75,3,3.25,3.5,3.75,4}))))</f>
        <v/>
      </c>
      <c r="AC212" s="3" t="str">
        <f>IF(COUNT($A212)=0,"",IF($A212&lt;&gt;DRAFT!$B214,"ERR",IF(DRAFT!CF214&gt;0,DRAFT!CF214,"")))</f>
        <v/>
      </c>
      <c r="AD212" s="3" t="str">
        <f>IF(COUNT($A212)=0,"",IF(AC212="3E","3E",IF(AC212="","I",LOOKUP(AC212/AE$2,{0,0.4,0.45,0.5,0.55,0.6,0.65,0.7,0.75,0.8,1},{"F","D","C","C+","B-","B","B+","A-","A","A+"}))))</f>
        <v/>
      </c>
      <c r="AE212" s="2" t="str">
        <f>IF(COUNT($A212)=0,"",IF(AC212="","--",IF(AC212="3E","3E",LOOKUP(AC212/AE$2,{0,0.4,0.45,0.5,0.55,0.6,0.65,0.7,0.75,0.8,1},{0,2,2.25,2.5,2.75,3,3.25,3.5,3.75,4}))))</f>
        <v/>
      </c>
      <c r="AF212" s="3" t="str">
        <f>IF($A212&lt;&gt;DRAFT!$B214,"ERR",IF(OR(COUNT($A212)=0,COUNT(DRAFT!CI214:CK214,DRAFT!CM214:CO214)=0),"",CEILING(SUM(DRAFT!CL214,DRAFT!CP214),1)))</f>
        <v/>
      </c>
      <c r="AG212" s="3" t="str">
        <f>IF(COUNT($A212)=0,"",IF(AF212="3E","3E",IF(AF212="","I",LOOKUP(AF212/AH$2,{0,0.4,0.45,0.5,0.55,0.6,0.65,0.7,0.75,0.8,1},{"F","D","C","C+","B-","B","B+","A-","A","A+"}))))</f>
        <v/>
      </c>
      <c r="AH212" s="2" t="str">
        <f>IF(COUNT($A212)=0,"",IF(AF212="","--",IF(AF212="3E","3E",LOOKUP(AF212/AH$2,{0,0.4,0.45,0.5,0.55,0.6,0.65,0.7,0.75,0.8,1},{0,2,2.25,2.5,2.75,3,3.25,3.5,3.75,4}))))</f>
        <v/>
      </c>
      <c r="AI212" s="11" t="str">
        <f>IF(OR(COUNT($A212)=0,COUNT(B212:AH212)=0),"",IF(COUNTIF(B212:AH212,"3E")&gt;0,"3E",IF(DRAFT!$A214="R",TRUNC(SUMPRODUCT(RGP,RCP)/TCP,3),TRUNC((SUMPRODUCT(--(IMDGP&gt;0)*IMDGP,IMCP)+CEILING(DRAFT!$CQ214*42,0.25))/TCP,3))))</f>
        <v/>
      </c>
      <c r="AJ212" s="3" t="str">
        <f>IF(OR(COUNT($A212)=0,COUNT(B212:AH212)=0),"",IF(COUNTIF(B212:AH212,"3E")&gt;0,"3E",IF(DRAFT!$A214="R",SUMPRODUCT(--(RGP&gt;=2),RCP),SUMPRODUCT(--(IMDGP&gt;0),--(IMGP=0),IMCP)+DRAFT!$CR214)))</f>
        <v/>
      </c>
      <c r="AK212" s="3" t="str">
        <f>IF(OR(COUNT($A212)=0,COUNT(B212:AH212)=0),"",IF(COUNTIF(B212:AJ212,"3E")&gt;0,"3E",IF(AND(DRAFT!$A214="IM",OR($AI212&gt;DRAFT!$CQ214,$AJ212&gt;DRAFT!$CR214)),"IMPROVED",IF(AND(DRAFT!$A214="IM",$AI212&lt;=DRAFT!$CQ214,$AJ212&lt;=DRAFT!$CR214),"NOT IMPROVED",IF(AND(AH212&gt;=2,AI212&gt;=2,AJ212&gt;=30),"PASS","FAIL")))))</f>
        <v/>
      </c>
      <c r="AL212" s="3" t="str">
        <f t="shared" si="6"/>
        <v/>
      </c>
      <c r="AM212" s="3" t="str">
        <f t="shared" si="7"/>
        <v/>
      </c>
    </row>
    <row r="213" spans="1:39" ht="18.95" customHeight="1" x14ac:dyDescent="0.25">
      <c r="A213" s="4" t="str">
        <f>IF(DRAFT!$B215="","",DRAFT!$B215)</f>
        <v/>
      </c>
      <c r="B213" s="3" t="str">
        <f>IF(COUNT($A213)=0,"",IF($A213&lt;&gt;DRAFT!$B215,"ERR",IF(DRAFT!I215="3E","3E",IF(COUNT(DRAFT!E215,DRAFT!I215)&gt;0,DRAFT!J215,""))))</f>
        <v/>
      </c>
      <c r="C213" s="3" t="str">
        <f>IF(COUNT($A213)=0,"",IF(B213="3E","3E",IF(B213="","I",LOOKUP(B213/D$2,{0,0.4,0.45,0.5,0.55,0.6,0.65,0.7,0.75,0.8,1},{"F","D","C","C+","B-","B","B+","A-","A","A+"}))))</f>
        <v/>
      </c>
      <c r="D213" s="2" t="str">
        <f>IF(COUNT($A213)=0,"",IF(B213="","--",IF(B213="3E","3E",LOOKUP(B213/D$2,{0,0.4,0.45,0.5,0.55,0.6,0.65,0.7,0.75,0.8,1},{0,2,2.25,2.5,2.75,3,3.25,3.5,3.75,4}))))</f>
        <v/>
      </c>
      <c r="E213" s="3" t="str">
        <f>IF(COUNT($A213)=0,"",IF($A213&lt;&gt;DRAFT!$B215,"ERR",IF(DRAFT!R215="3E","3E",IF(COUNT(DRAFT!N215,DRAFT!R215)&gt;0,DRAFT!S215,""))))</f>
        <v/>
      </c>
      <c r="F213" s="3" t="str">
        <f>IF(COUNT($A213)=0,"",IF(E213="3E","3E",IF(E213="","I",LOOKUP(E213/G$2,{0,0.4,0.45,0.5,0.55,0.6,0.65,0.7,0.75,0.8,1},{"F","D","C","C+","B-","B","B+","A-","A","A+"}))))</f>
        <v/>
      </c>
      <c r="G213" s="2" t="str">
        <f>IF(COUNT($A213)=0,"",IF(E213="","--",IF(E213="3E","3E",LOOKUP(E213/G$2,{0,0.4,0.45,0.5,0.55,0.6,0.65,0.7,0.75,0.8,1},{0,2,2.25,2.5,2.75,3,3.25,3.5,3.75,4}))))</f>
        <v/>
      </c>
      <c r="H213" s="3" t="str">
        <f>IF(COUNT($A213)=0,"",IF($A213&lt;&gt;DRAFT!$B215,"ERR",IF(DRAFT!AA215="3E","3E",IF(COUNT(DRAFT!W215,DRAFT!AA215)&gt;0,DRAFT!AB215,""))))</f>
        <v/>
      </c>
      <c r="I213" s="3" t="str">
        <f>IF(COUNT($A213)=0,"",IF(H213="3E","3E",IF(H213="","I",LOOKUP(H213/J$2,{0,0.4,0.45,0.5,0.55,0.6,0.65,0.7,0.75,0.8,1},{"F","D","C","C+","B-","B","B+","A-","A","A+"}))))</f>
        <v/>
      </c>
      <c r="J213" s="2" t="str">
        <f>IF(COUNT($A213)=0,"",IF(H213="","--",IF(H213="3E","3E",LOOKUP(H213/J$2,{0,0.4,0.45,0.5,0.55,0.6,0.65,0.7,0.75,0.8,1},{0,2,2.25,2.5,2.75,3,3.25,3.5,3.75,4}))))</f>
        <v/>
      </c>
      <c r="K213" s="3" t="str">
        <f>IF(COUNT($A213)=0,"",IF($A213&lt;&gt;DRAFT!$B215,"ERR",IF(DRAFT!AJ215="3E","3E",IF(COUNT(DRAFT!AF215,DRAFT!AJ215)&gt;0,DRAFT!AK215,""))))</f>
        <v/>
      </c>
      <c r="L213" s="3" t="str">
        <f>IF(COUNT($A213)=0,"",IF(K213="3E","3E",IF(K213="","I",LOOKUP(K213/M$2,{0,0.4,0.45,0.5,0.55,0.6,0.65,0.7,0.75,0.8,1},{"F","D","C","C+","B-","B","B+","A-","A","A+"}))))</f>
        <v/>
      </c>
      <c r="M213" s="2" t="str">
        <f>IF(COUNT($A213)=0,"",IF(K213="","--",IF(K213="3E","3E",LOOKUP(K213/M$2,{0,0.4,0.45,0.5,0.55,0.6,0.65,0.7,0.75,0.8,1},{0,2,2.25,2.5,2.75,3,3.25,3.5,3.75,4}))))</f>
        <v/>
      </c>
      <c r="N213" s="3" t="str">
        <f>IF(COUNT($A213)=0,"",IF($A213&lt;&gt;DRAFT!$B215,"ERR",IF(DRAFT!AS215="3E","3E",IF(COUNT(DRAFT!AO215,DRAFT!AS215)&gt;0,DRAFT!AT215,""))))</f>
        <v/>
      </c>
      <c r="O213" s="3" t="str">
        <f>IF(COUNT($A213)=0,"",IF(N213="3E","3E",IF(N213="","I",LOOKUP(N213/P$2,{0,0.4,0.45,0.5,0.55,0.6,0.65,0.7,0.75,0.8,1},{"F","D","C","C+","B-","B","B+","A-","A","A+"}))))</f>
        <v/>
      </c>
      <c r="P213" s="2" t="str">
        <f>IF(COUNT($A213)=0,"",IF(N213="","--",IF(N213="3E","3E",LOOKUP(N213/P$2,{0,0.4,0.45,0.5,0.55,0.6,0.65,0.7,0.75,0.8,1},{0,2,2.25,2.5,2.75,3,3.25,3.5,3.75,4}))))</f>
        <v/>
      </c>
      <c r="Q213" s="3" t="str">
        <f>IF(COUNT($A213)=0,"",IF($A213&lt;&gt;DRAFT!$B215,"ERR",IF(DRAFT!BB215="3E","3E",IF(COUNT(DRAFT!AX215,DRAFT!BB215)&gt;0,DRAFT!BC215,""))))</f>
        <v/>
      </c>
      <c r="R213" s="3" t="str">
        <f>IF(COUNT($A213)=0,"",IF(Q213="3E","3E",IF(Q213="","I",LOOKUP(Q213/S$2,{0,0.4,0.45,0.5,0.55,0.6,0.65,0.7,0.75,0.8,1},{"F","D","C","C+","B-","B","B+","A-","A","A+"}))))</f>
        <v/>
      </c>
      <c r="S213" s="2" t="str">
        <f>IF(COUNT($A213)=0,"",IF(Q213="","--",IF(Q213="3E","3E",LOOKUP(Q213/S$2,{0,0.4,0.45,0.5,0.55,0.6,0.65,0.7,0.75,0.8,1},{0,2,2.25,2.5,2.75,3,3.25,3.5,3.75,4}))))</f>
        <v/>
      </c>
      <c r="T213" s="3" t="str">
        <f>IF(COUNT($A213)=0,"",IF($A213&lt;&gt;DRAFT!$B215,"ERR",IF(DRAFT!BK215="3E","3E",IF(COUNT(DRAFT!BG215,DRAFT!BK215)&gt;0,DRAFT!BL215,""))))</f>
        <v/>
      </c>
      <c r="U213" s="3" t="str">
        <f>IF(COUNT($A213)=0,"",IF(T213="3E","3E",IF(T213="","I",LOOKUP(T213/V$2,{0,0.4,0.45,0.5,0.55,0.6,0.65,0.7,0.75,0.8,1},{"F","D","C","C+","B-","B","B+","A-","A","A+"}))))</f>
        <v/>
      </c>
      <c r="V213" s="2" t="str">
        <f>IF(COUNT($A213)=0,"",IF(T213="","--",IF(T213="3E","3E",LOOKUP(T213/V$2,{0,0.4,0.45,0.5,0.55,0.6,0.65,0.7,0.75,0.8,1},{0,2,2.25,2.5,2.75,3,3.25,3.5,3.75,4}))))</f>
        <v/>
      </c>
      <c r="W213" s="3" t="str">
        <f>IF(COUNT($A213)=0,"",IF($A213&lt;&gt;DRAFT!$B215,"ERR",IF(DRAFT!BT215="3E","3E",IF(COUNT(DRAFT!BP215,DRAFT!BT215)&gt;0,DRAFT!BU215,""))))</f>
        <v/>
      </c>
      <c r="X213" s="3" t="str">
        <f>IF(COUNT($A213)=0,"",IF(W213="3E","3E",IF(W213="","I",LOOKUP(W213/Y$2,{0,0.4,0.45,0.5,0.55,0.6,0.65,0.7,0.75,0.8,1},{"F","D","C","C+","B-","B","B+","A-","A","A+"}))))</f>
        <v/>
      </c>
      <c r="Y213" s="2" t="str">
        <f>IF(COUNT($A213)=0,"",IF(W213="","--",IF(W213="3E","3E",LOOKUP(W213/Y$2,{0,0.4,0.45,0.5,0.55,0.6,0.65,0.7,0.75,0.8,1},{0,2,2.25,2.5,2.75,3,3.25,3.5,3.75,4}))))</f>
        <v/>
      </c>
      <c r="Z213" s="3" t="str">
        <f>IF(COUNT($A213)=0,"",IF($A213&lt;&gt;DRAFT!$B215,"ERR",IF(DRAFT!CC215="3E","3E",IF(COUNT(DRAFT!BY215,DRAFT!CC215)&gt;0,DRAFT!CD215,""))))</f>
        <v/>
      </c>
      <c r="AA213" s="3" t="str">
        <f>IF(COUNT($A213)=0,"",IF(Z213="3E","3E",IF(Z213="","I",LOOKUP(Z213/AB$2,{0,0.4,0.45,0.5,0.55,0.6,0.65,0.7,0.75,0.8,1},{"F","D","C","C+","B-","B","B+","A-","A","A+"}))))</f>
        <v/>
      </c>
      <c r="AB213" s="2" t="str">
        <f>IF(COUNT($A213)=0,"",IF(Z213="","--",IF(Z213="3E","3E",LOOKUP(Z213/AB$2,{0,0.4,0.45,0.5,0.55,0.6,0.65,0.7,0.75,0.8,1},{0,2,2.25,2.5,2.75,3,3.25,3.5,3.75,4}))))</f>
        <v/>
      </c>
      <c r="AC213" s="3" t="str">
        <f>IF(COUNT($A213)=0,"",IF($A213&lt;&gt;DRAFT!$B215,"ERR",IF(DRAFT!CF215&gt;0,DRAFT!CF215,"")))</f>
        <v/>
      </c>
      <c r="AD213" s="3" t="str">
        <f>IF(COUNT($A213)=0,"",IF(AC213="3E","3E",IF(AC213="","I",LOOKUP(AC213/AE$2,{0,0.4,0.45,0.5,0.55,0.6,0.65,0.7,0.75,0.8,1},{"F","D","C","C+","B-","B","B+","A-","A","A+"}))))</f>
        <v/>
      </c>
      <c r="AE213" s="2" t="str">
        <f>IF(COUNT($A213)=0,"",IF(AC213="","--",IF(AC213="3E","3E",LOOKUP(AC213/AE$2,{0,0.4,0.45,0.5,0.55,0.6,0.65,0.7,0.75,0.8,1},{0,2,2.25,2.5,2.75,3,3.25,3.5,3.75,4}))))</f>
        <v/>
      </c>
      <c r="AF213" s="3" t="str">
        <f>IF($A213&lt;&gt;DRAFT!$B215,"ERR",IF(OR(COUNT($A213)=0,COUNT(DRAFT!CI215:CK215,DRAFT!CM215:CO215)=0),"",CEILING(SUM(DRAFT!CL215,DRAFT!CP215),1)))</f>
        <v/>
      </c>
      <c r="AG213" s="3" t="str">
        <f>IF(COUNT($A213)=0,"",IF(AF213="3E","3E",IF(AF213="","I",LOOKUP(AF213/AH$2,{0,0.4,0.45,0.5,0.55,0.6,0.65,0.7,0.75,0.8,1},{"F","D","C","C+","B-","B","B+","A-","A","A+"}))))</f>
        <v/>
      </c>
      <c r="AH213" s="2" t="str">
        <f>IF(COUNT($A213)=0,"",IF(AF213="","--",IF(AF213="3E","3E",LOOKUP(AF213/AH$2,{0,0.4,0.45,0.5,0.55,0.6,0.65,0.7,0.75,0.8,1},{0,2,2.25,2.5,2.75,3,3.25,3.5,3.75,4}))))</f>
        <v/>
      </c>
      <c r="AI213" s="11" t="str">
        <f>IF(OR(COUNT($A213)=0,COUNT(B213:AH213)=0),"",IF(COUNTIF(B213:AH213,"3E")&gt;0,"3E",IF(DRAFT!$A215="R",TRUNC(SUMPRODUCT(RGP,RCP)/TCP,3),TRUNC((SUMPRODUCT(--(IMDGP&gt;0)*IMDGP,IMCP)+CEILING(DRAFT!$CQ215*42,0.25))/TCP,3))))</f>
        <v/>
      </c>
      <c r="AJ213" s="3" t="str">
        <f>IF(OR(COUNT($A213)=0,COUNT(B213:AH213)=0),"",IF(COUNTIF(B213:AH213,"3E")&gt;0,"3E",IF(DRAFT!$A215="R",SUMPRODUCT(--(RGP&gt;=2),RCP),SUMPRODUCT(--(IMDGP&gt;0),--(IMGP=0),IMCP)+DRAFT!$CR215)))</f>
        <v/>
      </c>
      <c r="AK213" s="3" t="str">
        <f>IF(OR(COUNT($A213)=0,COUNT(B213:AH213)=0),"",IF(COUNTIF(B213:AJ213,"3E")&gt;0,"3E",IF(AND(DRAFT!$A215="IM",OR($AI213&gt;DRAFT!$CQ215,$AJ213&gt;DRAFT!$CR215)),"IMPROVED",IF(AND(DRAFT!$A215="IM",$AI213&lt;=DRAFT!$CQ215,$AJ213&lt;=DRAFT!$CR215),"NOT IMPROVED",IF(AND(AH213&gt;=2,AI213&gt;=2,AJ213&gt;=30),"PASS","FAIL")))))</f>
        <v/>
      </c>
      <c r="AL213" s="3" t="str">
        <f t="shared" si="6"/>
        <v/>
      </c>
      <c r="AM213" s="3" t="str">
        <f t="shared" si="7"/>
        <v/>
      </c>
    </row>
    <row r="214" spans="1:39" ht="18.95" customHeight="1" x14ac:dyDescent="0.25">
      <c r="A214" s="4" t="str">
        <f>IF(DRAFT!$B216="","",DRAFT!$B216)</f>
        <v/>
      </c>
      <c r="B214" s="3" t="str">
        <f>IF(COUNT($A214)=0,"",IF($A214&lt;&gt;DRAFT!$B216,"ERR",IF(DRAFT!I216="3E","3E",IF(COUNT(DRAFT!E216,DRAFT!I216)&gt;0,DRAFT!J216,""))))</f>
        <v/>
      </c>
      <c r="C214" s="3" t="str">
        <f>IF(COUNT($A214)=0,"",IF(B214="3E","3E",IF(B214="","I",LOOKUP(B214/D$2,{0,0.4,0.45,0.5,0.55,0.6,0.65,0.7,0.75,0.8,1},{"F","D","C","C+","B-","B","B+","A-","A","A+"}))))</f>
        <v/>
      </c>
      <c r="D214" s="2" t="str">
        <f>IF(COUNT($A214)=0,"",IF(B214="","--",IF(B214="3E","3E",LOOKUP(B214/D$2,{0,0.4,0.45,0.5,0.55,0.6,0.65,0.7,0.75,0.8,1},{0,2,2.25,2.5,2.75,3,3.25,3.5,3.75,4}))))</f>
        <v/>
      </c>
      <c r="E214" s="3" t="str">
        <f>IF(COUNT($A214)=0,"",IF($A214&lt;&gt;DRAFT!$B216,"ERR",IF(DRAFT!R216="3E","3E",IF(COUNT(DRAFT!N216,DRAFT!R216)&gt;0,DRAFT!S216,""))))</f>
        <v/>
      </c>
      <c r="F214" s="3" t="str">
        <f>IF(COUNT($A214)=0,"",IF(E214="3E","3E",IF(E214="","I",LOOKUP(E214/G$2,{0,0.4,0.45,0.5,0.55,0.6,0.65,0.7,0.75,0.8,1},{"F","D","C","C+","B-","B","B+","A-","A","A+"}))))</f>
        <v/>
      </c>
      <c r="G214" s="2" t="str">
        <f>IF(COUNT($A214)=0,"",IF(E214="","--",IF(E214="3E","3E",LOOKUP(E214/G$2,{0,0.4,0.45,0.5,0.55,0.6,0.65,0.7,0.75,0.8,1},{0,2,2.25,2.5,2.75,3,3.25,3.5,3.75,4}))))</f>
        <v/>
      </c>
      <c r="H214" s="3" t="str">
        <f>IF(COUNT($A214)=0,"",IF($A214&lt;&gt;DRAFT!$B216,"ERR",IF(DRAFT!AA216="3E","3E",IF(COUNT(DRAFT!W216,DRAFT!AA216)&gt;0,DRAFT!AB216,""))))</f>
        <v/>
      </c>
      <c r="I214" s="3" t="str">
        <f>IF(COUNT($A214)=0,"",IF(H214="3E","3E",IF(H214="","I",LOOKUP(H214/J$2,{0,0.4,0.45,0.5,0.55,0.6,0.65,0.7,0.75,0.8,1},{"F","D","C","C+","B-","B","B+","A-","A","A+"}))))</f>
        <v/>
      </c>
      <c r="J214" s="2" t="str">
        <f>IF(COUNT($A214)=0,"",IF(H214="","--",IF(H214="3E","3E",LOOKUP(H214/J$2,{0,0.4,0.45,0.5,0.55,0.6,0.65,0.7,0.75,0.8,1},{0,2,2.25,2.5,2.75,3,3.25,3.5,3.75,4}))))</f>
        <v/>
      </c>
      <c r="K214" s="3" t="str">
        <f>IF(COUNT($A214)=0,"",IF($A214&lt;&gt;DRAFT!$B216,"ERR",IF(DRAFT!AJ216="3E","3E",IF(COUNT(DRAFT!AF216,DRAFT!AJ216)&gt;0,DRAFT!AK216,""))))</f>
        <v/>
      </c>
      <c r="L214" s="3" t="str">
        <f>IF(COUNT($A214)=0,"",IF(K214="3E","3E",IF(K214="","I",LOOKUP(K214/M$2,{0,0.4,0.45,0.5,0.55,0.6,0.65,0.7,0.75,0.8,1},{"F","D","C","C+","B-","B","B+","A-","A","A+"}))))</f>
        <v/>
      </c>
      <c r="M214" s="2" t="str">
        <f>IF(COUNT($A214)=0,"",IF(K214="","--",IF(K214="3E","3E",LOOKUP(K214/M$2,{0,0.4,0.45,0.5,0.55,0.6,0.65,0.7,0.75,0.8,1},{0,2,2.25,2.5,2.75,3,3.25,3.5,3.75,4}))))</f>
        <v/>
      </c>
      <c r="N214" s="3" t="str">
        <f>IF(COUNT($A214)=0,"",IF($A214&lt;&gt;DRAFT!$B216,"ERR",IF(DRAFT!AS216="3E","3E",IF(COUNT(DRAFT!AO216,DRAFT!AS216)&gt;0,DRAFT!AT216,""))))</f>
        <v/>
      </c>
      <c r="O214" s="3" t="str">
        <f>IF(COUNT($A214)=0,"",IF(N214="3E","3E",IF(N214="","I",LOOKUP(N214/P$2,{0,0.4,0.45,0.5,0.55,0.6,0.65,0.7,0.75,0.8,1},{"F","D","C","C+","B-","B","B+","A-","A","A+"}))))</f>
        <v/>
      </c>
      <c r="P214" s="2" t="str">
        <f>IF(COUNT($A214)=0,"",IF(N214="","--",IF(N214="3E","3E",LOOKUP(N214/P$2,{0,0.4,0.45,0.5,0.55,0.6,0.65,0.7,0.75,0.8,1},{0,2,2.25,2.5,2.75,3,3.25,3.5,3.75,4}))))</f>
        <v/>
      </c>
      <c r="Q214" s="3" t="str">
        <f>IF(COUNT($A214)=0,"",IF($A214&lt;&gt;DRAFT!$B216,"ERR",IF(DRAFT!BB216="3E","3E",IF(COUNT(DRAFT!AX216,DRAFT!BB216)&gt;0,DRAFT!BC216,""))))</f>
        <v/>
      </c>
      <c r="R214" s="3" t="str">
        <f>IF(COUNT($A214)=0,"",IF(Q214="3E","3E",IF(Q214="","I",LOOKUP(Q214/S$2,{0,0.4,0.45,0.5,0.55,0.6,0.65,0.7,0.75,0.8,1},{"F","D","C","C+","B-","B","B+","A-","A","A+"}))))</f>
        <v/>
      </c>
      <c r="S214" s="2" t="str">
        <f>IF(COUNT($A214)=0,"",IF(Q214="","--",IF(Q214="3E","3E",LOOKUP(Q214/S$2,{0,0.4,0.45,0.5,0.55,0.6,0.65,0.7,0.75,0.8,1},{0,2,2.25,2.5,2.75,3,3.25,3.5,3.75,4}))))</f>
        <v/>
      </c>
      <c r="T214" s="3" t="str">
        <f>IF(COUNT($A214)=0,"",IF($A214&lt;&gt;DRAFT!$B216,"ERR",IF(DRAFT!BK216="3E","3E",IF(COUNT(DRAFT!BG216,DRAFT!BK216)&gt;0,DRAFT!BL216,""))))</f>
        <v/>
      </c>
      <c r="U214" s="3" t="str">
        <f>IF(COUNT($A214)=0,"",IF(T214="3E","3E",IF(T214="","I",LOOKUP(T214/V$2,{0,0.4,0.45,0.5,0.55,0.6,0.65,0.7,0.75,0.8,1},{"F","D","C","C+","B-","B","B+","A-","A","A+"}))))</f>
        <v/>
      </c>
      <c r="V214" s="2" t="str">
        <f>IF(COUNT($A214)=0,"",IF(T214="","--",IF(T214="3E","3E",LOOKUP(T214/V$2,{0,0.4,0.45,0.5,0.55,0.6,0.65,0.7,0.75,0.8,1},{0,2,2.25,2.5,2.75,3,3.25,3.5,3.75,4}))))</f>
        <v/>
      </c>
      <c r="W214" s="3" t="str">
        <f>IF(COUNT($A214)=0,"",IF($A214&lt;&gt;DRAFT!$B216,"ERR",IF(DRAFT!BT216="3E","3E",IF(COUNT(DRAFT!BP216,DRAFT!BT216)&gt;0,DRAFT!BU216,""))))</f>
        <v/>
      </c>
      <c r="X214" s="3" t="str">
        <f>IF(COUNT($A214)=0,"",IF(W214="3E","3E",IF(W214="","I",LOOKUP(W214/Y$2,{0,0.4,0.45,0.5,0.55,0.6,0.65,0.7,0.75,0.8,1},{"F","D","C","C+","B-","B","B+","A-","A","A+"}))))</f>
        <v/>
      </c>
      <c r="Y214" s="2" t="str">
        <f>IF(COUNT($A214)=0,"",IF(W214="","--",IF(W214="3E","3E",LOOKUP(W214/Y$2,{0,0.4,0.45,0.5,0.55,0.6,0.65,0.7,0.75,0.8,1},{0,2,2.25,2.5,2.75,3,3.25,3.5,3.75,4}))))</f>
        <v/>
      </c>
      <c r="Z214" s="3" t="str">
        <f>IF(COUNT($A214)=0,"",IF($A214&lt;&gt;DRAFT!$B216,"ERR",IF(DRAFT!CC216="3E","3E",IF(COUNT(DRAFT!BY216,DRAFT!CC216)&gt;0,DRAFT!CD216,""))))</f>
        <v/>
      </c>
      <c r="AA214" s="3" t="str">
        <f>IF(COUNT($A214)=0,"",IF(Z214="3E","3E",IF(Z214="","I",LOOKUP(Z214/AB$2,{0,0.4,0.45,0.5,0.55,0.6,0.65,0.7,0.75,0.8,1},{"F","D","C","C+","B-","B","B+","A-","A","A+"}))))</f>
        <v/>
      </c>
      <c r="AB214" s="2" t="str">
        <f>IF(COUNT($A214)=0,"",IF(Z214="","--",IF(Z214="3E","3E",LOOKUP(Z214/AB$2,{0,0.4,0.45,0.5,0.55,0.6,0.65,0.7,0.75,0.8,1},{0,2,2.25,2.5,2.75,3,3.25,3.5,3.75,4}))))</f>
        <v/>
      </c>
      <c r="AC214" s="3" t="str">
        <f>IF(COUNT($A214)=0,"",IF($A214&lt;&gt;DRAFT!$B216,"ERR",IF(DRAFT!CF216&gt;0,DRAFT!CF216,"")))</f>
        <v/>
      </c>
      <c r="AD214" s="3" t="str">
        <f>IF(COUNT($A214)=0,"",IF(AC214="3E","3E",IF(AC214="","I",LOOKUP(AC214/AE$2,{0,0.4,0.45,0.5,0.55,0.6,0.65,0.7,0.75,0.8,1},{"F","D","C","C+","B-","B","B+","A-","A","A+"}))))</f>
        <v/>
      </c>
      <c r="AE214" s="2" t="str">
        <f>IF(COUNT($A214)=0,"",IF(AC214="","--",IF(AC214="3E","3E",LOOKUP(AC214/AE$2,{0,0.4,0.45,0.5,0.55,0.6,0.65,0.7,0.75,0.8,1},{0,2,2.25,2.5,2.75,3,3.25,3.5,3.75,4}))))</f>
        <v/>
      </c>
      <c r="AF214" s="3" t="str">
        <f>IF($A214&lt;&gt;DRAFT!$B216,"ERR",IF(OR(COUNT($A214)=0,COUNT(DRAFT!CI216:CK216,DRAFT!CM216:CO216)=0),"",CEILING(SUM(DRAFT!CL216,DRAFT!CP216),1)))</f>
        <v/>
      </c>
      <c r="AG214" s="3" t="str">
        <f>IF(COUNT($A214)=0,"",IF(AF214="3E","3E",IF(AF214="","I",LOOKUP(AF214/AH$2,{0,0.4,0.45,0.5,0.55,0.6,0.65,0.7,0.75,0.8,1},{"F","D","C","C+","B-","B","B+","A-","A","A+"}))))</f>
        <v/>
      </c>
      <c r="AH214" s="2" t="str">
        <f>IF(COUNT($A214)=0,"",IF(AF214="","--",IF(AF214="3E","3E",LOOKUP(AF214/AH$2,{0,0.4,0.45,0.5,0.55,0.6,0.65,0.7,0.75,0.8,1},{0,2,2.25,2.5,2.75,3,3.25,3.5,3.75,4}))))</f>
        <v/>
      </c>
      <c r="AI214" s="11" t="str">
        <f>IF(OR(COUNT($A214)=0,COUNT(B214:AH214)=0),"",IF(COUNTIF(B214:AH214,"3E")&gt;0,"3E",IF(DRAFT!$A216="R",TRUNC(SUMPRODUCT(RGP,RCP)/TCP,3),TRUNC((SUMPRODUCT(--(IMDGP&gt;0)*IMDGP,IMCP)+CEILING(DRAFT!$CQ216*42,0.25))/TCP,3))))</f>
        <v/>
      </c>
      <c r="AJ214" s="3" t="str">
        <f>IF(OR(COUNT($A214)=0,COUNT(B214:AH214)=0),"",IF(COUNTIF(B214:AH214,"3E")&gt;0,"3E",IF(DRAFT!$A216="R",SUMPRODUCT(--(RGP&gt;=2),RCP),SUMPRODUCT(--(IMDGP&gt;0),--(IMGP=0),IMCP)+DRAFT!$CR216)))</f>
        <v/>
      </c>
      <c r="AK214" s="3" t="str">
        <f>IF(OR(COUNT($A214)=0,COUNT(B214:AH214)=0),"",IF(COUNTIF(B214:AJ214,"3E")&gt;0,"3E",IF(AND(DRAFT!$A216="IM",OR($AI214&gt;DRAFT!$CQ216,$AJ214&gt;DRAFT!$CR216)),"IMPROVED",IF(AND(DRAFT!$A216="IM",$AI214&lt;=DRAFT!$CQ216,$AJ214&lt;=DRAFT!$CR216),"NOT IMPROVED",IF(AND(AH214&gt;=2,AI214&gt;=2,AJ214&gt;=30),"PASS","FAIL")))))</f>
        <v/>
      </c>
      <c r="AL214" s="3" t="str">
        <f t="shared" si="6"/>
        <v/>
      </c>
      <c r="AM214" s="3" t="str">
        <f t="shared" si="7"/>
        <v/>
      </c>
    </row>
    <row r="215" spans="1:39" ht="18.95" customHeight="1" x14ac:dyDescent="0.25">
      <c r="A215" s="4" t="str">
        <f>IF(DRAFT!$B217="","",DRAFT!$B217)</f>
        <v/>
      </c>
      <c r="B215" s="3" t="str">
        <f>IF(COUNT($A215)=0,"",IF($A215&lt;&gt;DRAFT!$B217,"ERR",IF(DRAFT!I217="3E","3E",IF(COUNT(DRAFT!E217,DRAFT!I217)&gt;0,DRAFT!J217,""))))</f>
        <v/>
      </c>
      <c r="C215" s="3" t="str">
        <f>IF(COUNT($A215)=0,"",IF(B215="3E","3E",IF(B215="","I",LOOKUP(B215/D$2,{0,0.4,0.45,0.5,0.55,0.6,0.65,0.7,0.75,0.8,1},{"F","D","C","C+","B-","B","B+","A-","A","A+"}))))</f>
        <v/>
      </c>
      <c r="D215" s="2" t="str">
        <f>IF(COUNT($A215)=0,"",IF(B215="","--",IF(B215="3E","3E",LOOKUP(B215/D$2,{0,0.4,0.45,0.5,0.55,0.6,0.65,0.7,0.75,0.8,1},{0,2,2.25,2.5,2.75,3,3.25,3.5,3.75,4}))))</f>
        <v/>
      </c>
      <c r="E215" s="3" t="str">
        <f>IF(COUNT($A215)=0,"",IF($A215&lt;&gt;DRAFT!$B217,"ERR",IF(DRAFT!R217="3E","3E",IF(COUNT(DRAFT!N217,DRAFT!R217)&gt;0,DRAFT!S217,""))))</f>
        <v/>
      </c>
      <c r="F215" s="3" t="str">
        <f>IF(COUNT($A215)=0,"",IF(E215="3E","3E",IF(E215="","I",LOOKUP(E215/G$2,{0,0.4,0.45,0.5,0.55,0.6,0.65,0.7,0.75,0.8,1},{"F","D","C","C+","B-","B","B+","A-","A","A+"}))))</f>
        <v/>
      </c>
      <c r="G215" s="2" t="str">
        <f>IF(COUNT($A215)=0,"",IF(E215="","--",IF(E215="3E","3E",LOOKUP(E215/G$2,{0,0.4,0.45,0.5,0.55,0.6,0.65,0.7,0.75,0.8,1},{0,2,2.25,2.5,2.75,3,3.25,3.5,3.75,4}))))</f>
        <v/>
      </c>
      <c r="H215" s="3" t="str">
        <f>IF(COUNT($A215)=0,"",IF($A215&lt;&gt;DRAFT!$B217,"ERR",IF(DRAFT!AA217="3E","3E",IF(COUNT(DRAFT!W217,DRAFT!AA217)&gt;0,DRAFT!AB217,""))))</f>
        <v/>
      </c>
      <c r="I215" s="3" t="str">
        <f>IF(COUNT($A215)=0,"",IF(H215="3E","3E",IF(H215="","I",LOOKUP(H215/J$2,{0,0.4,0.45,0.5,0.55,0.6,0.65,0.7,0.75,0.8,1},{"F","D","C","C+","B-","B","B+","A-","A","A+"}))))</f>
        <v/>
      </c>
      <c r="J215" s="2" t="str">
        <f>IF(COUNT($A215)=0,"",IF(H215="","--",IF(H215="3E","3E",LOOKUP(H215/J$2,{0,0.4,0.45,0.5,0.55,0.6,0.65,0.7,0.75,0.8,1},{0,2,2.25,2.5,2.75,3,3.25,3.5,3.75,4}))))</f>
        <v/>
      </c>
      <c r="K215" s="3" t="str">
        <f>IF(COUNT($A215)=0,"",IF($A215&lt;&gt;DRAFT!$B217,"ERR",IF(DRAFT!AJ217="3E","3E",IF(COUNT(DRAFT!AF217,DRAFT!AJ217)&gt;0,DRAFT!AK217,""))))</f>
        <v/>
      </c>
      <c r="L215" s="3" t="str">
        <f>IF(COUNT($A215)=0,"",IF(K215="3E","3E",IF(K215="","I",LOOKUP(K215/M$2,{0,0.4,0.45,0.5,0.55,0.6,0.65,0.7,0.75,0.8,1},{"F","D","C","C+","B-","B","B+","A-","A","A+"}))))</f>
        <v/>
      </c>
      <c r="M215" s="2" t="str">
        <f>IF(COUNT($A215)=0,"",IF(K215="","--",IF(K215="3E","3E",LOOKUP(K215/M$2,{0,0.4,0.45,0.5,0.55,0.6,0.65,0.7,0.75,0.8,1},{0,2,2.25,2.5,2.75,3,3.25,3.5,3.75,4}))))</f>
        <v/>
      </c>
      <c r="N215" s="3" t="str">
        <f>IF(COUNT($A215)=0,"",IF($A215&lt;&gt;DRAFT!$B217,"ERR",IF(DRAFT!AS217="3E","3E",IF(COUNT(DRAFT!AO217,DRAFT!AS217)&gt;0,DRAFT!AT217,""))))</f>
        <v/>
      </c>
      <c r="O215" s="3" t="str">
        <f>IF(COUNT($A215)=0,"",IF(N215="3E","3E",IF(N215="","I",LOOKUP(N215/P$2,{0,0.4,0.45,0.5,0.55,0.6,0.65,0.7,0.75,0.8,1},{"F","D","C","C+","B-","B","B+","A-","A","A+"}))))</f>
        <v/>
      </c>
      <c r="P215" s="2" t="str">
        <f>IF(COUNT($A215)=0,"",IF(N215="","--",IF(N215="3E","3E",LOOKUP(N215/P$2,{0,0.4,0.45,0.5,0.55,0.6,0.65,0.7,0.75,0.8,1},{0,2,2.25,2.5,2.75,3,3.25,3.5,3.75,4}))))</f>
        <v/>
      </c>
      <c r="Q215" s="3" t="str">
        <f>IF(COUNT($A215)=0,"",IF($A215&lt;&gt;DRAFT!$B217,"ERR",IF(DRAFT!BB217="3E","3E",IF(COUNT(DRAFT!AX217,DRAFT!BB217)&gt;0,DRAFT!BC217,""))))</f>
        <v/>
      </c>
      <c r="R215" s="3" t="str">
        <f>IF(COUNT($A215)=0,"",IF(Q215="3E","3E",IF(Q215="","I",LOOKUP(Q215/S$2,{0,0.4,0.45,0.5,0.55,0.6,0.65,0.7,0.75,0.8,1},{"F","D","C","C+","B-","B","B+","A-","A","A+"}))))</f>
        <v/>
      </c>
      <c r="S215" s="2" t="str">
        <f>IF(COUNT($A215)=0,"",IF(Q215="","--",IF(Q215="3E","3E",LOOKUP(Q215/S$2,{0,0.4,0.45,0.5,0.55,0.6,0.65,0.7,0.75,0.8,1},{0,2,2.25,2.5,2.75,3,3.25,3.5,3.75,4}))))</f>
        <v/>
      </c>
      <c r="T215" s="3" t="str">
        <f>IF(COUNT($A215)=0,"",IF($A215&lt;&gt;DRAFT!$B217,"ERR",IF(DRAFT!BK217="3E","3E",IF(COUNT(DRAFT!BG217,DRAFT!BK217)&gt;0,DRAFT!BL217,""))))</f>
        <v/>
      </c>
      <c r="U215" s="3" t="str">
        <f>IF(COUNT($A215)=0,"",IF(T215="3E","3E",IF(T215="","I",LOOKUP(T215/V$2,{0,0.4,0.45,0.5,0.55,0.6,0.65,0.7,0.75,0.8,1},{"F","D","C","C+","B-","B","B+","A-","A","A+"}))))</f>
        <v/>
      </c>
      <c r="V215" s="2" t="str">
        <f>IF(COUNT($A215)=0,"",IF(T215="","--",IF(T215="3E","3E",LOOKUP(T215/V$2,{0,0.4,0.45,0.5,0.55,0.6,0.65,0.7,0.75,0.8,1},{0,2,2.25,2.5,2.75,3,3.25,3.5,3.75,4}))))</f>
        <v/>
      </c>
      <c r="W215" s="3" t="str">
        <f>IF(COUNT($A215)=0,"",IF($A215&lt;&gt;DRAFT!$B217,"ERR",IF(DRAFT!BT217="3E","3E",IF(COUNT(DRAFT!BP217,DRAFT!BT217)&gt;0,DRAFT!BU217,""))))</f>
        <v/>
      </c>
      <c r="X215" s="3" t="str">
        <f>IF(COUNT($A215)=0,"",IF(W215="3E","3E",IF(W215="","I",LOOKUP(W215/Y$2,{0,0.4,0.45,0.5,0.55,0.6,0.65,0.7,0.75,0.8,1},{"F","D","C","C+","B-","B","B+","A-","A","A+"}))))</f>
        <v/>
      </c>
      <c r="Y215" s="2" t="str">
        <f>IF(COUNT($A215)=0,"",IF(W215="","--",IF(W215="3E","3E",LOOKUP(W215/Y$2,{0,0.4,0.45,0.5,0.55,0.6,0.65,0.7,0.75,0.8,1},{0,2,2.25,2.5,2.75,3,3.25,3.5,3.75,4}))))</f>
        <v/>
      </c>
      <c r="Z215" s="3" t="str">
        <f>IF(COUNT($A215)=0,"",IF($A215&lt;&gt;DRAFT!$B217,"ERR",IF(DRAFT!CC217="3E","3E",IF(COUNT(DRAFT!BY217,DRAFT!CC217)&gt;0,DRAFT!CD217,""))))</f>
        <v/>
      </c>
      <c r="AA215" s="3" t="str">
        <f>IF(COUNT($A215)=0,"",IF(Z215="3E","3E",IF(Z215="","I",LOOKUP(Z215/AB$2,{0,0.4,0.45,0.5,0.55,0.6,0.65,0.7,0.75,0.8,1},{"F","D","C","C+","B-","B","B+","A-","A","A+"}))))</f>
        <v/>
      </c>
      <c r="AB215" s="2" t="str">
        <f>IF(COUNT($A215)=0,"",IF(Z215="","--",IF(Z215="3E","3E",LOOKUP(Z215/AB$2,{0,0.4,0.45,0.5,0.55,0.6,0.65,0.7,0.75,0.8,1},{0,2,2.25,2.5,2.75,3,3.25,3.5,3.75,4}))))</f>
        <v/>
      </c>
      <c r="AC215" s="3" t="str">
        <f>IF(COUNT($A215)=0,"",IF($A215&lt;&gt;DRAFT!$B217,"ERR",IF(DRAFT!CF217&gt;0,DRAFT!CF217,"")))</f>
        <v/>
      </c>
      <c r="AD215" s="3" t="str">
        <f>IF(COUNT($A215)=0,"",IF(AC215="3E","3E",IF(AC215="","I",LOOKUP(AC215/AE$2,{0,0.4,0.45,0.5,0.55,0.6,0.65,0.7,0.75,0.8,1},{"F","D","C","C+","B-","B","B+","A-","A","A+"}))))</f>
        <v/>
      </c>
      <c r="AE215" s="2" t="str">
        <f>IF(COUNT($A215)=0,"",IF(AC215="","--",IF(AC215="3E","3E",LOOKUP(AC215/AE$2,{0,0.4,0.45,0.5,0.55,0.6,0.65,0.7,0.75,0.8,1},{0,2,2.25,2.5,2.75,3,3.25,3.5,3.75,4}))))</f>
        <v/>
      </c>
      <c r="AF215" s="3" t="str">
        <f>IF($A215&lt;&gt;DRAFT!$B217,"ERR",IF(OR(COUNT($A215)=0,COUNT(DRAFT!CI217:CK217,DRAFT!CM217:CO217)=0),"",CEILING(SUM(DRAFT!CL217,DRAFT!CP217),1)))</f>
        <v/>
      </c>
      <c r="AG215" s="3" t="str">
        <f>IF(COUNT($A215)=0,"",IF(AF215="3E","3E",IF(AF215="","I",LOOKUP(AF215/AH$2,{0,0.4,0.45,0.5,0.55,0.6,0.65,0.7,0.75,0.8,1},{"F","D","C","C+","B-","B","B+","A-","A","A+"}))))</f>
        <v/>
      </c>
      <c r="AH215" s="2" t="str">
        <f>IF(COUNT($A215)=0,"",IF(AF215="","--",IF(AF215="3E","3E",LOOKUP(AF215/AH$2,{0,0.4,0.45,0.5,0.55,0.6,0.65,0.7,0.75,0.8,1},{0,2,2.25,2.5,2.75,3,3.25,3.5,3.75,4}))))</f>
        <v/>
      </c>
      <c r="AI215" s="11" t="str">
        <f>IF(OR(COUNT($A215)=0,COUNT(B215:AH215)=0),"",IF(COUNTIF(B215:AH215,"3E")&gt;0,"3E",IF(DRAFT!$A217="R",TRUNC(SUMPRODUCT(RGP,RCP)/TCP,3),TRUNC((SUMPRODUCT(--(IMDGP&gt;0)*IMDGP,IMCP)+CEILING(DRAFT!$CQ217*42,0.25))/TCP,3))))</f>
        <v/>
      </c>
      <c r="AJ215" s="3" t="str">
        <f>IF(OR(COUNT($A215)=0,COUNT(B215:AH215)=0),"",IF(COUNTIF(B215:AH215,"3E")&gt;0,"3E",IF(DRAFT!$A217="R",SUMPRODUCT(--(RGP&gt;=2),RCP),SUMPRODUCT(--(IMDGP&gt;0),--(IMGP=0),IMCP)+DRAFT!$CR217)))</f>
        <v/>
      </c>
      <c r="AK215" s="3" t="str">
        <f>IF(OR(COUNT($A215)=0,COUNT(B215:AH215)=0),"",IF(COUNTIF(B215:AJ215,"3E")&gt;0,"3E",IF(AND(DRAFT!$A217="IM",OR($AI215&gt;DRAFT!$CQ217,$AJ215&gt;DRAFT!$CR217)),"IMPROVED",IF(AND(DRAFT!$A217="IM",$AI215&lt;=DRAFT!$CQ217,$AJ215&lt;=DRAFT!$CR217),"NOT IMPROVED",IF(AND(AH215&gt;=2,AI215&gt;=2,AJ215&gt;=30),"PASS","FAIL")))))</f>
        <v/>
      </c>
      <c r="AL215" s="3" t="str">
        <f t="shared" si="6"/>
        <v/>
      </c>
      <c r="AM215" s="3" t="str">
        <f t="shared" si="7"/>
        <v/>
      </c>
    </row>
    <row r="216" spans="1:39" ht="18.95" customHeight="1" x14ac:dyDescent="0.25">
      <c r="A216" s="4" t="str">
        <f>IF(DRAFT!$B218="","",DRAFT!$B218)</f>
        <v/>
      </c>
      <c r="B216" s="3" t="str">
        <f>IF(COUNT($A216)=0,"",IF($A216&lt;&gt;DRAFT!$B218,"ERR",IF(DRAFT!I218="3E","3E",IF(COUNT(DRAFT!E218,DRAFT!I218)&gt;0,DRAFT!J218,""))))</f>
        <v/>
      </c>
      <c r="C216" s="3" t="str">
        <f>IF(COUNT($A216)=0,"",IF(B216="3E","3E",IF(B216="","I",LOOKUP(B216/D$2,{0,0.4,0.45,0.5,0.55,0.6,0.65,0.7,0.75,0.8,1},{"F","D","C","C+","B-","B","B+","A-","A","A+"}))))</f>
        <v/>
      </c>
      <c r="D216" s="2" t="str">
        <f>IF(COUNT($A216)=0,"",IF(B216="","--",IF(B216="3E","3E",LOOKUP(B216/D$2,{0,0.4,0.45,0.5,0.55,0.6,0.65,0.7,0.75,0.8,1},{0,2,2.25,2.5,2.75,3,3.25,3.5,3.75,4}))))</f>
        <v/>
      </c>
      <c r="E216" s="3" t="str">
        <f>IF(COUNT($A216)=0,"",IF($A216&lt;&gt;DRAFT!$B218,"ERR",IF(DRAFT!R218="3E","3E",IF(COUNT(DRAFT!N218,DRAFT!R218)&gt;0,DRAFT!S218,""))))</f>
        <v/>
      </c>
      <c r="F216" s="3" t="str">
        <f>IF(COUNT($A216)=0,"",IF(E216="3E","3E",IF(E216="","I",LOOKUP(E216/G$2,{0,0.4,0.45,0.5,0.55,0.6,0.65,0.7,0.75,0.8,1},{"F","D","C","C+","B-","B","B+","A-","A","A+"}))))</f>
        <v/>
      </c>
      <c r="G216" s="2" t="str">
        <f>IF(COUNT($A216)=0,"",IF(E216="","--",IF(E216="3E","3E",LOOKUP(E216/G$2,{0,0.4,0.45,0.5,0.55,0.6,0.65,0.7,0.75,0.8,1},{0,2,2.25,2.5,2.75,3,3.25,3.5,3.75,4}))))</f>
        <v/>
      </c>
      <c r="H216" s="3" t="str">
        <f>IF(COUNT($A216)=0,"",IF($A216&lt;&gt;DRAFT!$B218,"ERR",IF(DRAFT!AA218="3E","3E",IF(COUNT(DRAFT!W218,DRAFT!AA218)&gt;0,DRAFT!AB218,""))))</f>
        <v/>
      </c>
      <c r="I216" s="3" t="str">
        <f>IF(COUNT($A216)=0,"",IF(H216="3E","3E",IF(H216="","I",LOOKUP(H216/J$2,{0,0.4,0.45,0.5,0.55,0.6,0.65,0.7,0.75,0.8,1},{"F","D","C","C+","B-","B","B+","A-","A","A+"}))))</f>
        <v/>
      </c>
      <c r="J216" s="2" t="str">
        <f>IF(COUNT($A216)=0,"",IF(H216="","--",IF(H216="3E","3E",LOOKUP(H216/J$2,{0,0.4,0.45,0.5,0.55,0.6,0.65,0.7,0.75,0.8,1},{0,2,2.25,2.5,2.75,3,3.25,3.5,3.75,4}))))</f>
        <v/>
      </c>
      <c r="K216" s="3" t="str">
        <f>IF(COUNT($A216)=0,"",IF($A216&lt;&gt;DRAFT!$B218,"ERR",IF(DRAFT!AJ218="3E","3E",IF(COUNT(DRAFT!AF218,DRAFT!AJ218)&gt;0,DRAFT!AK218,""))))</f>
        <v/>
      </c>
      <c r="L216" s="3" t="str">
        <f>IF(COUNT($A216)=0,"",IF(K216="3E","3E",IF(K216="","I",LOOKUP(K216/M$2,{0,0.4,0.45,0.5,0.55,0.6,0.65,0.7,0.75,0.8,1},{"F","D","C","C+","B-","B","B+","A-","A","A+"}))))</f>
        <v/>
      </c>
      <c r="M216" s="2" t="str">
        <f>IF(COUNT($A216)=0,"",IF(K216="","--",IF(K216="3E","3E",LOOKUP(K216/M$2,{0,0.4,0.45,0.5,0.55,0.6,0.65,0.7,0.75,0.8,1},{0,2,2.25,2.5,2.75,3,3.25,3.5,3.75,4}))))</f>
        <v/>
      </c>
      <c r="N216" s="3" t="str">
        <f>IF(COUNT($A216)=0,"",IF($A216&lt;&gt;DRAFT!$B218,"ERR",IF(DRAFT!AS218="3E","3E",IF(COUNT(DRAFT!AO218,DRAFT!AS218)&gt;0,DRAFT!AT218,""))))</f>
        <v/>
      </c>
      <c r="O216" s="3" t="str">
        <f>IF(COUNT($A216)=0,"",IF(N216="3E","3E",IF(N216="","I",LOOKUP(N216/P$2,{0,0.4,0.45,0.5,0.55,0.6,0.65,0.7,0.75,0.8,1},{"F","D","C","C+","B-","B","B+","A-","A","A+"}))))</f>
        <v/>
      </c>
      <c r="P216" s="2" t="str">
        <f>IF(COUNT($A216)=0,"",IF(N216="","--",IF(N216="3E","3E",LOOKUP(N216/P$2,{0,0.4,0.45,0.5,0.55,0.6,0.65,0.7,0.75,0.8,1},{0,2,2.25,2.5,2.75,3,3.25,3.5,3.75,4}))))</f>
        <v/>
      </c>
      <c r="Q216" s="3" t="str">
        <f>IF(COUNT($A216)=0,"",IF($A216&lt;&gt;DRAFT!$B218,"ERR",IF(DRAFT!BB218="3E","3E",IF(COUNT(DRAFT!AX218,DRAFT!BB218)&gt;0,DRAFT!BC218,""))))</f>
        <v/>
      </c>
      <c r="R216" s="3" t="str">
        <f>IF(COUNT($A216)=0,"",IF(Q216="3E","3E",IF(Q216="","I",LOOKUP(Q216/S$2,{0,0.4,0.45,0.5,0.55,0.6,0.65,0.7,0.75,0.8,1},{"F","D","C","C+","B-","B","B+","A-","A","A+"}))))</f>
        <v/>
      </c>
      <c r="S216" s="2" t="str">
        <f>IF(COUNT($A216)=0,"",IF(Q216="","--",IF(Q216="3E","3E",LOOKUP(Q216/S$2,{0,0.4,0.45,0.5,0.55,0.6,0.65,0.7,0.75,0.8,1},{0,2,2.25,2.5,2.75,3,3.25,3.5,3.75,4}))))</f>
        <v/>
      </c>
      <c r="T216" s="3" t="str">
        <f>IF(COUNT($A216)=0,"",IF($A216&lt;&gt;DRAFT!$B218,"ERR",IF(DRAFT!BK218="3E","3E",IF(COUNT(DRAFT!BG218,DRAFT!BK218)&gt;0,DRAFT!BL218,""))))</f>
        <v/>
      </c>
      <c r="U216" s="3" t="str">
        <f>IF(COUNT($A216)=0,"",IF(T216="3E","3E",IF(T216="","I",LOOKUP(T216/V$2,{0,0.4,0.45,0.5,0.55,0.6,0.65,0.7,0.75,0.8,1},{"F","D","C","C+","B-","B","B+","A-","A","A+"}))))</f>
        <v/>
      </c>
      <c r="V216" s="2" t="str">
        <f>IF(COUNT($A216)=0,"",IF(T216="","--",IF(T216="3E","3E",LOOKUP(T216/V$2,{0,0.4,0.45,0.5,0.55,0.6,0.65,0.7,0.75,0.8,1},{0,2,2.25,2.5,2.75,3,3.25,3.5,3.75,4}))))</f>
        <v/>
      </c>
      <c r="W216" s="3" t="str">
        <f>IF(COUNT($A216)=0,"",IF($A216&lt;&gt;DRAFT!$B218,"ERR",IF(DRAFT!BT218="3E","3E",IF(COUNT(DRAFT!BP218,DRAFT!BT218)&gt;0,DRAFT!BU218,""))))</f>
        <v/>
      </c>
      <c r="X216" s="3" t="str">
        <f>IF(COUNT($A216)=0,"",IF(W216="3E","3E",IF(W216="","I",LOOKUP(W216/Y$2,{0,0.4,0.45,0.5,0.55,0.6,0.65,0.7,0.75,0.8,1},{"F","D","C","C+","B-","B","B+","A-","A","A+"}))))</f>
        <v/>
      </c>
      <c r="Y216" s="2" t="str">
        <f>IF(COUNT($A216)=0,"",IF(W216="","--",IF(W216="3E","3E",LOOKUP(W216/Y$2,{0,0.4,0.45,0.5,0.55,0.6,0.65,0.7,0.75,0.8,1},{0,2,2.25,2.5,2.75,3,3.25,3.5,3.75,4}))))</f>
        <v/>
      </c>
      <c r="Z216" s="3" t="str">
        <f>IF(COUNT($A216)=0,"",IF($A216&lt;&gt;DRAFT!$B218,"ERR",IF(DRAFT!CC218="3E","3E",IF(COUNT(DRAFT!BY218,DRAFT!CC218)&gt;0,DRAFT!CD218,""))))</f>
        <v/>
      </c>
      <c r="AA216" s="3" t="str">
        <f>IF(COUNT($A216)=0,"",IF(Z216="3E","3E",IF(Z216="","I",LOOKUP(Z216/AB$2,{0,0.4,0.45,0.5,0.55,0.6,0.65,0.7,0.75,0.8,1},{"F","D","C","C+","B-","B","B+","A-","A","A+"}))))</f>
        <v/>
      </c>
      <c r="AB216" s="2" t="str">
        <f>IF(COUNT($A216)=0,"",IF(Z216="","--",IF(Z216="3E","3E",LOOKUP(Z216/AB$2,{0,0.4,0.45,0.5,0.55,0.6,0.65,0.7,0.75,0.8,1},{0,2,2.25,2.5,2.75,3,3.25,3.5,3.75,4}))))</f>
        <v/>
      </c>
      <c r="AC216" s="3" t="str">
        <f>IF(COUNT($A216)=0,"",IF($A216&lt;&gt;DRAFT!$B218,"ERR",IF(DRAFT!CF218&gt;0,DRAFT!CF218,"")))</f>
        <v/>
      </c>
      <c r="AD216" s="3" t="str">
        <f>IF(COUNT($A216)=0,"",IF(AC216="3E","3E",IF(AC216="","I",LOOKUP(AC216/AE$2,{0,0.4,0.45,0.5,0.55,0.6,0.65,0.7,0.75,0.8,1},{"F","D","C","C+","B-","B","B+","A-","A","A+"}))))</f>
        <v/>
      </c>
      <c r="AE216" s="2" t="str">
        <f>IF(COUNT($A216)=0,"",IF(AC216="","--",IF(AC216="3E","3E",LOOKUP(AC216/AE$2,{0,0.4,0.45,0.5,0.55,0.6,0.65,0.7,0.75,0.8,1},{0,2,2.25,2.5,2.75,3,3.25,3.5,3.75,4}))))</f>
        <v/>
      </c>
      <c r="AF216" s="3" t="str">
        <f>IF($A216&lt;&gt;DRAFT!$B218,"ERR",IF(OR(COUNT($A216)=0,COUNT(DRAFT!CI218:CK218,DRAFT!CM218:CO218)=0),"",CEILING(SUM(DRAFT!CL218,DRAFT!CP218),1)))</f>
        <v/>
      </c>
      <c r="AG216" s="3" t="str">
        <f>IF(COUNT($A216)=0,"",IF(AF216="3E","3E",IF(AF216="","I",LOOKUP(AF216/AH$2,{0,0.4,0.45,0.5,0.55,0.6,0.65,0.7,0.75,0.8,1},{"F","D","C","C+","B-","B","B+","A-","A","A+"}))))</f>
        <v/>
      </c>
      <c r="AH216" s="2" t="str">
        <f>IF(COUNT($A216)=0,"",IF(AF216="","--",IF(AF216="3E","3E",LOOKUP(AF216/AH$2,{0,0.4,0.45,0.5,0.55,0.6,0.65,0.7,0.75,0.8,1},{0,2,2.25,2.5,2.75,3,3.25,3.5,3.75,4}))))</f>
        <v/>
      </c>
      <c r="AI216" s="11" t="str">
        <f>IF(OR(COUNT($A216)=0,COUNT(B216:AH216)=0),"",IF(COUNTIF(B216:AH216,"3E")&gt;0,"3E",IF(DRAFT!$A218="R",TRUNC(SUMPRODUCT(RGP,RCP)/TCP,3),TRUNC((SUMPRODUCT(--(IMDGP&gt;0)*IMDGP,IMCP)+CEILING(DRAFT!$CQ218*42,0.25))/TCP,3))))</f>
        <v/>
      </c>
      <c r="AJ216" s="3" t="str">
        <f>IF(OR(COUNT($A216)=0,COUNT(B216:AH216)=0),"",IF(COUNTIF(B216:AH216,"3E")&gt;0,"3E",IF(DRAFT!$A218="R",SUMPRODUCT(--(RGP&gt;=2),RCP),SUMPRODUCT(--(IMDGP&gt;0),--(IMGP=0),IMCP)+DRAFT!$CR218)))</f>
        <v/>
      </c>
      <c r="AK216" s="3" t="str">
        <f>IF(OR(COUNT($A216)=0,COUNT(B216:AH216)=0),"",IF(COUNTIF(B216:AJ216,"3E")&gt;0,"3E",IF(AND(DRAFT!$A218="IM",OR($AI216&gt;DRAFT!$CQ218,$AJ216&gt;DRAFT!$CR218)),"IMPROVED",IF(AND(DRAFT!$A218="IM",$AI216&lt;=DRAFT!$CQ218,$AJ216&lt;=DRAFT!$CR218),"NOT IMPROVED",IF(AND(AH216&gt;=2,AI216&gt;=2,AJ216&gt;=30),"PASS","FAIL")))))</f>
        <v/>
      </c>
      <c r="AL216" s="3" t="str">
        <f t="shared" si="6"/>
        <v/>
      </c>
      <c r="AM216" s="3" t="str">
        <f t="shared" si="7"/>
        <v/>
      </c>
    </row>
    <row r="217" spans="1:39" ht="18.95" customHeight="1" x14ac:dyDescent="0.25">
      <c r="A217" s="4" t="str">
        <f>IF(DRAFT!$B219="","",DRAFT!$B219)</f>
        <v/>
      </c>
      <c r="B217" s="3" t="str">
        <f>IF(COUNT($A217)=0,"",IF($A217&lt;&gt;DRAFT!$B219,"ERR",IF(DRAFT!I219="3E","3E",IF(COUNT(DRAFT!E219,DRAFT!I219)&gt;0,DRAFT!J219,""))))</f>
        <v/>
      </c>
      <c r="C217" s="3" t="str">
        <f>IF(COUNT($A217)=0,"",IF(B217="3E","3E",IF(B217="","I",LOOKUP(B217/D$2,{0,0.4,0.45,0.5,0.55,0.6,0.65,0.7,0.75,0.8,1},{"F","D","C","C+","B-","B","B+","A-","A","A+"}))))</f>
        <v/>
      </c>
      <c r="D217" s="2" t="str">
        <f>IF(COUNT($A217)=0,"",IF(B217="","--",IF(B217="3E","3E",LOOKUP(B217/D$2,{0,0.4,0.45,0.5,0.55,0.6,0.65,0.7,0.75,0.8,1},{0,2,2.25,2.5,2.75,3,3.25,3.5,3.75,4}))))</f>
        <v/>
      </c>
      <c r="E217" s="3" t="str">
        <f>IF(COUNT($A217)=0,"",IF($A217&lt;&gt;DRAFT!$B219,"ERR",IF(DRAFT!R219="3E","3E",IF(COUNT(DRAFT!N219,DRAFT!R219)&gt;0,DRAFT!S219,""))))</f>
        <v/>
      </c>
      <c r="F217" s="3" t="str">
        <f>IF(COUNT($A217)=0,"",IF(E217="3E","3E",IF(E217="","I",LOOKUP(E217/G$2,{0,0.4,0.45,0.5,0.55,0.6,0.65,0.7,0.75,0.8,1},{"F","D","C","C+","B-","B","B+","A-","A","A+"}))))</f>
        <v/>
      </c>
      <c r="G217" s="2" t="str">
        <f>IF(COUNT($A217)=0,"",IF(E217="","--",IF(E217="3E","3E",LOOKUP(E217/G$2,{0,0.4,0.45,0.5,0.55,0.6,0.65,0.7,0.75,0.8,1},{0,2,2.25,2.5,2.75,3,3.25,3.5,3.75,4}))))</f>
        <v/>
      </c>
      <c r="H217" s="3" t="str">
        <f>IF(COUNT($A217)=0,"",IF($A217&lt;&gt;DRAFT!$B219,"ERR",IF(DRAFT!AA219="3E","3E",IF(COUNT(DRAFT!W219,DRAFT!AA219)&gt;0,DRAFT!AB219,""))))</f>
        <v/>
      </c>
      <c r="I217" s="3" t="str">
        <f>IF(COUNT($A217)=0,"",IF(H217="3E","3E",IF(H217="","I",LOOKUP(H217/J$2,{0,0.4,0.45,0.5,0.55,0.6,0.65,0.7,0.75,0.8,1},{"F","D","C","C+","B-","B","B+","A-","A","A+"}))))</f>
        <v/>
      </c>
      <c r="J217" s="2" t="str">
        <f>IF(COUNT($A217)=0,"",IF(H217="","--",IF(H217="3E","3E",LOOKUP(H217/J$2,{0,0.4,0.45,0.5,0.55,0.6,0.65,0.7,0.75,0.8,1},{0,2,2.25,2.5,2.75,3,3.25,3.5,3.75,4}))))</f>
        <v/>
      </c>
      <c r="K217" s="3" t="str">
        <f>IF(COUNT($A217)=0,"",IF($A217&lt;&gt;DRAFT!$B219,"ERR",IF(DRAFT!AJ219="3E","3E",IF(COUNT(DRAFT!AF219,DRAFT!AJ219)&gt;0,DRAFT!AK219,""))))</f>
        <v/>
      </c>
      <c r="L217" s="3" t="str">
        <f>IF(COUNT($A217)=0,"",IF(K217="3E","3E",IF(K217="","I",LOOKUP(K217/M$2,{0,0.4,0.45,0.5,0.55,0.6,0.65,0.7,0.75,0.8,1},{"F","D","C","C+","B-","B","B+","A-","A","A+"}))))</f>
        <v/>
      </c>
      <c r="M217" s="2" t="str">
        <f>IF(COUNT($A217)=0,"",IF(K217="","--",IF(K217="3E","3E",LOOKUP(K217/M$2,{0,0.4,0.45,0.5,0.55,0.6,0.65,0.7,0.75,0.8,1},{0,2,2.25,2.5,2.75,3,3.25,3.5,3.75,4}))))</f>
        <v/>
      </c>
      <c r="N217" s="3" t="str">
        <f>IF(COUNT($A217)=0,"",IF($A217&lt;&gt;DRAFT!$B219,"ERR",IF(DRAFT!AS219="3E","3E",IF(COUNT(DRAFT!AO219,DRAFT!AS219)&gt;0,DRAFT!AT219,""))))</f>
        <v/>
      </c>
      <c r="O217" s="3" t="str">
        <f>IF(COUNT($A217)=0,"",IF(N217="3E","3E",IF(N217="","I",LOOKUP(N217/P$2,{0,0.4,0.45,0.5,0.55,0.6,0.65,0.7,0.75,0.8,1},{"F","D","C","C+","B-","B","B+","A-","A","A+"}))))</f>
        <v/>
      </c>
      <c r="P217" s="2" t="str">
        <f>IF(COUNT($A217)=0,"",IF(N217="","--",IF(N217="3E","3E",LOOKUP(N217/P$2,{0,0.4,0.45,0.5,0.55,0.6,0.65,0.7,0.75,0.8,1},{0,2,2.25,2.5,2.75,3,3.25,3.5,3.75,4}))))</f>
        <v/>
      </c>
      <c r="Q217" s="3" t="str">
        <f>IF(COUNT($A217)=0,"",IF($A217&lt;&gt;DRAFT!$B219,"ERR",IF(DRAFT!BB219="3E","3E",IF(COUNT(DRAFT!AX219,DRAFT!BB219)&gt;0,DRAFT!BC219,""))))</f>
        <v/>
      </c>
      <c r="R217" s="3" t="str">
        <f>IF(COUNT($A217)=0,"",IF(Q217="3E","3E",IF(Q217="","I",LOOKUP(Q217/S$2,{0,0.4,0.45,0.5,0.55,0.6,0.65,0.7,0.75,0.8,1},{"F","D","C","C+","B-","B","B+","A-","A","A+"}))))</f>
        <v/>
      </c>
      <c r="S217" s="2" t="str">
        <f>IF(COUNT($A217)=0,"",IF(Q217="","--",IF(Q217="3E","3E",LOOKUP(Q217/S$2,{0,0.4,0.45,0.5,0.55,0.6,0.65,0.7,0.75,0.8,1},{0,2,2.25,2.5,2.75,3,3.25,3.5,3.75,4}))))</f>
        <v/>
      </c>
      <c r="T217" s="3" t="str">
        <f>IF(COUNT($A217)=0,"",IF($A217&lt;&gt;DRAFT!$B219,"ERR",IF(DRAFT!BK219="3E","3E",IF(COUNT(DRAFT!BG219,DRAFT!BK219)&gt;0,DRAFT!BL219,""))))</f>
        <v/>
      </c>
      <c r="U217" s="3" t="str">
        <f>IF(COUNT($A217)=0,"",IF(T217="3E","3E",IF(T217="","I",LOOKUP(T217/V$2,{0,0.4,0.45,0.5,0.55,0.6,0.65,0.7,0.75,0.8,1},{"F","D","C","C+","B-","B","B+","A-","A","A+"}))))</f>
        <v/>
      </c>
      <c r="V217" s="2" t="str">
        <f>IF(COUNT($A217)=0,"",IF(T217="","--",IF(T217="3E","3E",LOOKUP(T217/V$2,{0,0.4,0.45,0.5,0.55,0.6,0.65,0.7,0.75,0.8,1},{0,2,2.25,2.5,2.75,3,3.25,3.5,3.75,4}))))</f>
        <v/>
      </c>
      <c r="W217" s="3" t="str">
        <f>IF(COUNT($A217)=0,"",IF($A217&lt;&gt;DRAFT!$B219,"ERR",IF(DRAFT!BT219="3E","3E",IF(COUNT(DRAFT!BP219,DRAFT!BT219)&gt;0,DRAFT!BU219,""))))</f>
        <v/>
      </c>
      <c r="X217" s="3" t="str">
        <f>IF(COUNT($A217)=0,"",IF(W217="3E","3E",IF(W217="","I",LOOKUP(W217/Y$2,{0,0.4,0.45,0.5,0.55,0.6,0.65,0.7,0.75,0.8,1},{"F","D","C","C+","B-","B","B+","A-","A","A+"}))))</f>
        <v/>
      </c>
      <c r="Y217" s="2" t="str">
        <f>IF(COUNT($A217)=0,"",IF(W217="","--",IF(W217="3E","3E",LOOKUP(W217/Y$2,{0,0.4,0.45,0.5,0.55,0.6,0.65,0.7,0.75,0.8,1},{0,2,2.25,2.5,2.75,3,3.25,3.5,3.75,4}))))</f>
        <v/>
      </c>
      <c r="Z217" s="3" t="str">
        <f>IF(COUNT($A217)=0,"",IF($A217&lt;&gt;DRAFT!$B219,"ERR",IF(DRAFT!CC219="3E","3E",IF(COUNT(DRAFT!BY219,DRAFT!CC219)&gt;0,DRAFT!CD219,""))))</f>
        <v/>
      </c>
      <c r="AA217" s="3" t="str">
        <f>IF(COUNT($A217)=0,"",IF(Z217="3E","3E",IF(Z217="","I",LOOKUP(Z217/AB$2,{0,0.4,0.45,0.5,0.55,0.6,0.65,0.7,0.75,0.8,1},{"F","D","C","C+","B-","B","B+","A-","A","A+"}))))</f>
        <v/>
      </c>
      <c r="AB217" s="2" t="str">
        <f>IF(COUNT($A217)=0,"",IF(Z217="","--",IF(Z217="3E","3E",LOOKUP(Z217/AB$2,{0,0.4,0.45,0.5,0.55,0.6,0.65,0.7,0.75,0.8,1},{0,2,2.25,2.5,2.75,3,3.25,3.5,3.75,4}))))</f>
        <v/>
      </c>
      <c r="AC217" s="3" t="str">
        <f>IF(COUNT($A217)=0,"",IF($A217&lt;&gt;DRAFT!$B219,"ERR",IF(DRAFT!CF219&gt;0,DRAFT!CF219,"")))</f>
        <v/>
      </c>
      <c r="AD217" s="3" t="str">
        <f>IF(COUNT($A217)=0,"",IF(AC217="3E","3E",IF(AC217="","I",LOOKUP(AC217/AE$2,{0,0.4,0.45,0.5,0.55,0.6,0.65,0.7,0.75,0.8,1},{"F","D","C","C+","B-","B","B+","A-","A","A+"}))))</f>
        <v/>
      </c>
      <c r="AE217" s="2" t="str">
        <f>IF(COUNT($A217)=0,"",IF(AC217="","--",IF(AC217="3E","3E",LOOKUP(AC217/AE$2,{0,0.4,0.45,0.5,0.55,0.6,0.65,0.7,0.75,0.8,1},{0,2,2.25,2.5,2.75,3,3.25,3.5,3.75,4}))))</f>
        <v/>
      </c>
      <c r="AF217" s="3" t="str">
        <f>IF($A217&lt;&gt;DRAFT!$B219,"ERR",IF(OR(COUNT($A217)=0,COUNT(DRAFT!CI219:CK219,DRAFT!CM219:CO219)=0),"",CEILING(SUM(DRAFT!CL219,DRAFT!CP219),1)))</f>
        <v/>
      </c>
      <c r="AG217" s="3" t="str">
        <f>IF(COUNT($A217)=0,"",IF(AF217="3E","3E",IF(AF217="","I",LOOKUP(AF217/AH$2,{0,0.4,0.45,0.5,0.55,0.6,0.65,0.7,0.75,0.8,1},{"F","D","C","C+","B-","B","B+","A-","A","A+"}))))</f>
        <v/>
      </c>
      <c r="AH217" s="2" t="str">
        <f>IF(COUNT($A217)=0,"",IF(AF217="","--",IF(AF217="3E","3E",LOOKUP(AF217/AH$2,{0,0.4,0.45,0.5,0.55,0.6,0.65,0.7,0.75,0.8,1},{0,2,2.25,2.5,2.75,3,3.25,3.5,3.75,4}))))</f>
        <v/>
      </c>
      <c r="AI217" s="11" t="str">
        <f>IF(OR(COUNT($A217)=0,COUNT(B217:AH217)=0),"",IF(COUNTIF(B217:AH217,"3E")&gt;0,"3E",IF(DRAFT!$A219="R",TRUNC(SUMPRODUCT(RGP,RCP)/TCP,3),TRUNC((SUMPRODUCT(--(IMDGP&gt;0)*IMDGP,IMCP)+CEILING(DRAFT!$CQ219*42,0.25))/TCP,3))))</f>
        <v/>
      </c>
      <c r="AJ217" s="3" t="str">
        <f>IF(OR(COUNT($A217)=0,COUNT(B217:AH217)=0),"",IF(COUNTIF(B217:AH217,"3E")&gt;0,"3E",IF(DRAFT!$A219="R",SUMPRODUCT(--(RGP&gt;=2),RCP),SUMPRODUCT(--(IMDGP&gt;0),--(IMGP=0),IMCP)+DRAFT!$CR219)))</f>
        <v/>
      </c>
      <c r="AK217" s="3" t="str">
        <f>IF(OR(COUNT($A217)=0,COUNT(B217:AH217)=0),"",IF(COUNTIF(B217:AJ217,"3E")&gt;0,"3E",IF(AND(DRAFT!$A219="IM",OR($AI217&gt;DRAFT!$CQ219,$AJ217&gt;DRAFT!$CR219)),"IMPROVED",IF(AND(DRAFT!$A219="IM",$AI217&lt;=DRAFT!$CQ219,$AJ217&lt;=DRAFT!$CR219),"NOT IMPROVED",IF(AND(AH217&gt;=2,AI217&gt;=2,AJ217&gt;=30),"PASS","FAIL")))))</f>
        <v/>
      </c>
      <c r="AL217" s="3" t="str">
        <f t="shared" si="6"/>
        <v/>
      </c>
      <c r="AM217" s="3" t="str">
        <f t="shared" si="7"/>
        <v/>
      </c>
    </row>
    <row r="218" spans="1:39" ht="18.95" customHeight="1" x14ac:dyDescent="0.25">
      <c r="A218" s="4" t="str">
        <f>IF(DRAFT!$B220="","",DRAFT!$B220)</f>
        <v/>
      </c>
      <c r="B218" s="3" t="str">
        <f>IF(COUNT($A218)=0,"",IF($A218&lt;&gt;DRAFT!$B220,"ERR",IF(DRAFT!I220="3E","3E",IF(COUNT(DRAFT!E220,DRAFT!I220)&gt;0,DRAFT!J220,""))))</f>
        <v/>
      </c>
      <c r="C218" s="3" t="str">
        <f>IF(COUNT($A218)=0,"",IF(B218="3E","3E",IF(B218="","I",LOOKUP(B218/D$2,{0,0.4,0.45,0.5,0.55,0.6,0.65,0.7,0.75,0.8,1},{"F","D","C","C+","B-","B","B+","A-","A","A+"}))))</f>
        <v/>
      </c>
      <c r="D218" s="2" t="str">
        <f>IF(COUNT($A218)=0,"",IF(B218="","--",IF(B218="3E","3E",LOOKUP(B218/D$2,{0,0.4,0.45,0.5,0.55,0.6,0.65,0.7,0.75,0.8,1},{0,2,2.25,2.5,2.75,3,3.25,3.5,3.75,4}))))</f>
        <v/>
      </c>
      <c r="E218" s="3" t="str">
        <f>IF(COUNT($A218)=0,"",IF($A218&lt;&gt;DRAFT!$B220,"ERR",IF(DRAFT!R220="3E","3E",IF(COUNT(DRAFT!N220,DRAFT!R220)&gt;0,DRAFT!S220,""))))</f>
        <v/>
      </c>
      <c r="F218" s="3" t="str">
        <f>IF(COUNT($A218)=0,"",IF(E218="3E","3E",IF(E218="","I",LOOKUP(E218/G$2,{0,0.4,0.45,0.5,0.55,0.6,0.65,0.7,0.75,0.8,1},{"F","D","C","C+","B-","B","B+","A-","A","A+"}))))</f>
        <v/>
      </c>
      <c r="G218" s="2" t="str">
        <f>IF(COUNT($A218)=0,"",IF(E218="","--",IF(E218="3E","3E",LOOKUP(E218/G$2,{0,0.4,0.45,0.5,0.55,0.6,0.65,0.7,0.75,0.8,1},{0,2,2.25,2.5,2.75,3,3.25,3.5,3.75,4}))))</f>
        <v/>
      </c>
      <c r="H218" s="3" t="str">
        <f>IF(COUNT($A218)=0,"",IF($A218&lt;&gt;DRAFT!$B220,"ERR",IF(DRAFT!AA220="3E","3E",IF(COUNT(DRAFT!W220,DRAFT!AA220)&gt;0,DRAFT!AB220,""))))</f>
        <v/>
      </c>
      <c r="I218" s="3" t="str">
        <f>IF(COUNT($A218)=0,"",IF(H218="3E","3E",IF(H218="","I",LOOKUP(H218/J$2,{0,0.4,0.45,0.5,0.55,0.6,0.65,0.7,0.75,0.8,1},{"F","D","C","C+","B-","B","B+","A-","A","A+"}))))</f>
        <v/>
      </c>
      <c r="J218" s="2" t="str">
        <f>IF(COUNT($A218)=0,"",IF(H218="","--",IF(H218="3E","3E",LOOKUP(H218/J$2,{0,0.4,0.45,0.5,0.55,0.6,0.65,0.7,0.75,0.8,1},{0,2,2.25,2.5,2.75,3,3.25,3.5,3.75,4}))))</f>
        <v/>
      </c>
      <c r="K218" s="3" t="str">
        <f>IF(COUNT($A218)=0,"",IF($A218&lt;&gt;DRAFT!$B220,"ERR",IF(DRAFT!AJ220="3E","3E",IF(COUNT(DRAFT!AF220,DRAFT!AJ220)&gt;0,DRAFT!AK220,""))))</f>
        <v/>
      </c>
      <c r="L218" s="3" t="str">
        <f>IF(COUNT($A218)=0,"",IF(K218="3E","3E",IF(K218="","I",LOOKUP(K218/M$2,{0,0.4,0.45,0.5,0.55,0.6,0.65,0.7,0.75,0.8,1},{"F","D","C","C+","B-","B","B+","A-","A","A+"}))))</f>
        <v/>
      </c>
      <c r="M218" s="2" t="str">
        <f>IF(COUNT($A218)=0,"",IF(K218="","--",IF(K218="3E","3E",LOOKUP(K218/M$2,{0,0.4,0.45,0.5,0.55,0.6,0.65,0.7,0.75,0.8,1},{0,2,2.25,2.5,2.75,3,3.25,3.5,3.75,4}))))</f>
        <v/>
      </c>
      <c r="N218" s="3" t="str">
        <f>IF(COUNT($A218)=0,"",IF($A218&lt;&gt;DRAFT!$B220,"ERR",IF(DRAFT!AS220="3E","3E",IF(COUNT(DRAFT!AO220,DRAFT!AS220)&gt;0,DRAFT!AT220,""))))</f>
        <v/>
      </c>
      <c r="O218" s="3" t="str">
        <f>IF(COUNT($A218)=0,"",IF(N218="3E","3E",IF(N218="","I",LOOKUP(N218/P$2,{0,0.4,0.45,0.5,0.55,0.6,0.65,0.7,0.75,0.8,1},{"F","D","C","C+","B-","B","B+","A-","A","A+"}))))</f>
        <v/>
      </c>
      <c r="P218" s="2" t="str">
        <f>IF(COUNT($A218)=0,"",IF(N218="","--",IF(N218="3E","3E",LOOKUP(N218/P$2,{0,0.4,0.45,0.5,0.55,0.6,0.65,0.7,0.75,0.8,1},{0,2,2.25,2.5,2.75,3,3.25,3.5,3.75,4}))))</f>
        <v/>
      </c>
      <c r="Q218" s="3" t="str">
        <f>IF(COUNT($A218)=0,"",IF($A218&lt;&gt;DRAFT!$B220,"ERR",IF(DRAFT!BB220="3E","3E",IF(COUNT(DRAFT!AX220,DRAFT!BB220)&gt;0,DRAFT!BC220,""))))</f>
        <v/>
      </c>
      <c r="R218" s="3" t="str">
        <f>IF(COUNT($A218)=0,"",IF(Q218="3E","3E",IF(Q218="","I",LOOKUP(Q218/S$2,{0,0.4,0.45,0.5,0.55,0.6,0.65,0.7,0.75,0.8,1},{"F","D","C","C+","B-","B","B+","A-","A","A+"}))))</f>
        <v/>
      </c>
      <c r="S218" s="2" t="str">
        <f>IF(COUNT($A218)=0,"",IF(Q218="","--",IF(Q218="3E","3E",LOOKUP(Q218/S$2,{0,0.4,0.45,0.5,0.55,0.6,0.65,0.7,0.75,0.8,1},{0,2,2.25,2.5,2.75,3,3.25,3.5,3.75,4}))))</f>
        <v/>
      </c>
      <c r="T218" s="3" t="str">
        <f>IF(COUNT($A218)=0,"",IF($A218&lt;&gt;DRAFT!$B220,"ERR",IF(DRAFT!BK220="3E","3E",IF(COUNT(DRAFT!BG220,DRAFT!BK220)&gt;0,DRAFT!BL220,""))))</f>
        <v/>
      </c>
      <c r="U218" s="3" t="str">
        <f>IF(COUNT($A218)=0,"",IF(T218="3E","3E",IF(T218="","I",LOOKUP(T218/V$2,{0,0.4,0.45,0.5,0.55,0.6,0.65,0.7,0.75,0.8,1},{"F","D","C","C+","B-","B","B+","A-","A","A+"}))))</f>
        <v/>
      </c>
      <c r="V218" s="2" t="str">
        <f>IF(COUNT($A218)=0,"",IF(T218="","--",IF(T218="3E","3E",LOOKUP(T218/V$2,{0,0.4,0.45,0.5,0.55,0.6,0.65,0.7,0.75,0.8,1},{0,2,2.25,2.5,2.75,3,3.25,3.5,3.75,4}))))</f>
        <v/>
      </c>
      <c r="W218" s="3" t="str">
        <f>IF(COUNT($A218)=0,"",IF($A218&lt;&gt;DRAFT!$B220,"ERR",IF(DRAFT!BT220="3E","3E",IF(COUNT(DRAFT!BP220,DRAFT!BT220)&gt;0,DRAFT!BU220,""))))</f>
        <v/>
      </c>
      <c r="X218" s="3" t="str">
        <f>IF(COUNT($A218)=0,"",IF(W218="3E","3E",IF(W218="","I",LOOKUP(W218/Y$2,{0,0.4,0.45,0.5,0.55,0.6,0.65,0.7,0.75,0.8,1},{"F","D","C","C+","B-","B","B+","A-","A","A+"}))))</f>
        <v/>
      </c>
      <c r="Y218" s="2" t="str">
        <f>IF(COUNT($A218)=0,"",IF(W218="","--",IF(W218="3E","3E",LOOKUP(W218/Y$2,{0,0.4,0.45,0.5,0.55,0.6,0.65,0.7,0.75,0.8,1},{0,2,2.25,2.5,2.75,3,3.25,3.5,3.75,4}))))</f>
        <v/>
      </c>
      <c r="Z218" s="3" t="str">
        <f>IF(COUNT($A218)=0,"",IF($A218&lt;&gt;DRAFT!$B220,"ERR",IF(DRAFT!CC220="3E","3E",IF(COUNT(DRAFT!BY220,DRAFT!CC220)&gt;0,DRAFT!CD220,""))))</f>
        <v/>
      </c>
      <c r="AA218" s="3" t="str">
        <f>IF(COUNT($A218)=0,"",IF(Z218="3E","3E",IF(Z218="","I",LOOKUP(Z218/AB$2,{0,0.4,0.45,0.5,0.55,0.6,0.65,0.7,0.75,0.8,1},{"F","D","C","C+","B-","B","B+","A-","A","A+"}))))</f>
        <v/>
      </c>
      <c r="AB218" s="2" t="str">
        <f>IF(COUNT($A218)=0,"",IF(Z218="","--",IF(Z218="3E","3E",LOOKUP(Z218/AB$2,{0,0.4,0.45,0.5,0.55,0.6,0.65,0.7,0.75,0.8,1},{0,2,2.25,2.5,2.75,3,3.25,3.5,3.75,4}))))</f>
        <v/>
      </c>
      <c r="AC218" s="3" t="str">
        <f>IF(COUNT($A218)=0,"",IF($A218&lt;&gt;DRAFT!$B220,"ERR",IF(DRAFT!CF220&gt;0,DRAFT!CF220,"")))</f>
        <v/>
      </c>
      <c r="AD218" s="3" t="str">
        <f>IF(COUNT($A218)=0,"",IF(AC218="3E","3E",IF(AC218="","I",LOOKUP(AC218/AE$2,{0,0.4,0.45,0.5,0.55,0.6,0.65,0.7,0.75,0.8,1},{"F","D","C","C+","B-","B","B+","A-","A","A+"}))))</f>
        <v/>
      </c>
      <c r="AE218" s="2" t="str">
        <f>IF(COUNT($A218)=0,"",IF(AC218="","--",IF(AC218="3E","3E",LOOKUP(AC218/AE$2,{0,0.4,0.45,0.5,0.55,0.6,0.65,0.7,0.75,0.8,1},{0,2,2.25,2.5,2.75,3,3.25,3.5,3.75,4}))))</f>
        <v/>
      </c>
      <c r="AF218" s="3" t="str">
        <f>IF($A218&lt;&gt;DRAFT!$B220,"ERR",IF(OR(COUNT($A218)=0,COUNT(DRAFT!CI220:CK220,DRAFT!CM220:CO220)=0),"",CEILING(SUM(DRAFT!CL220,DRAFT!CP220),1)))</f>
        <v/>
      </c>
      <c r="AG218" s="3" t="str">
        <f>IF(COUNT($A218)=0,"",IF(AF218="3E","3E",IF(AF218="","I",LOOKUP(AF218/AH$2,{0,0.4,0.45,0.5,0.55,0.6,0.65,0.7,0.75,0.8,1},{"F","D","C","C+","B-","B","B+","A-","A","A+"}))))</f>
        <v/>
      </c>
      <c r="AH218" s="2" t="str">
        <f>IF(COUNT($A218)=0,"",IF(AF218="","--",IF(AF218="3E","3E",LOOKUP(AF218/AH$2,{0,0.4,0.45,0.5,0.55,0.6,0.65,0.7,0.75,0.8,1},{0,2,2.25,2.5,2.75,3,3.25,3.5,3.75,4}))))</f>
        <v/>
      </c>
      <c r="AI218" s="11" t="str">
        <f>IF(OR(COUNT($A218)=0,COUNT(B218:AH218)=0),"",IF(COUNTIF(B218:AH218,"3E")&gt;0,"3E",IF(DRAFT!$A220="R",TRUNC(SUMPRODUCT(RGP,RCP)/TCP,3),TRUNC((SUMPRODUCT(--(IMDGP&gt;0)*IMDGP,IMCP)+CEILING(DRAFT!$CQ220*42,0.25))/TCP,3))))</f>
        <v/>
      </c>
      <c r="AJ218" s="3" t="str">
        <f>IF(OR(COUNT($A218)=0,COUNT(B218:AH218)=0),"",IF(COUNTIF(B218:AH218,"3E")&gt;0,"3E",IF(DRAFT!$A220="R",SUMPRODUCT(--(RGP&gt;=2),RCP),SUMPRODUCT(--(IMDGP&gt;0),--(IMGP=0),IMCP)+DRAFT!$CR220)))</f>
        <v/>
      </c>
      <c r="AK218" s="3" t="str">
        <f>IF(OR(COUNT($A218)=0,COUNT(B218:AH218)=0),"",IF(COUNTIF(B218:AJ218,"3E")&gt;0,"3E",IF(AND(DRAFT!$A220="IM",OR($AI218&gt;DRAFT!$CQ220,$AJ218&gt;DRAFT!$CR220)),"IMPROVED",IF(AND(DRAFT!$A220="IM",$AI218&lt;=DRAFT!$CQ220,$AJ218&lt;=DRAFT!$CR220),"NOT IMPROVED",IF(AND(AH218&gt;=2,AI218&gt;=2,AJ218&gt;=30),"PASS","FAIL")))))</f>
        <v/>
      </c>
      <c r="AL218" s="3" t="str">
        <f t="shared" si="6"/>
        <v/>
      </c>
      <c r="AM218" s="3" t="str">
        <f t="shared" si="7"/>
        <v/>
      </c>
    </row>
    <row r="219" spans="1:39" ht="18.95" customHeight="1" x14ac:dyDescent="0.25">
      <c r="A219" s="4" t="str">
        <f>IF(DRAFT!$B221="","",DRAFT!$B221)</f>
        <v/>
      </c>
      <c r="B219" s="3" t="str">
        <f>IF(COUNT($A219)=0,"",IF($A219&lt;&gt;DRAFT!$B221,"ERR",IF(DRAFT!I221="3E","3E",IF(COUNT(DRAFT!E221,DRAFT!I221)&gt;0,DRAFT!J221,""))))</f>
        <v/>
      </c>
      <c r="C219" s="3" t="str">
        <f>IF(COUNT($A219)=0,"",IF(B219="3E","3E",IF(B219="","I",LOOKUP(B219/D$2,{0,0.4,0.45,0.5,0.55,0.6,0.65,0.7,0.75,0.8,1},{"F","D","C","C+","B-","B","B+","A-","A","A+"}))))</f>
        <v/>
      </c>
      <c r="D219" s="2" t="str">
        <f>IF(COUNT($A219)=0,"",IF(B219="","--",IF(B219="3E","3E",LOOKUP(B219/D$2,{0,0.4,0.45,0.5,0.55,0.6,0.65,0.7,0.75,0.8,1},{0,2,2.25,2.5,2.75,3,3.25,3.5,3.75,4}))))</f>
        <v/>
      </c>
      <c r="E219" s="3" t="str">
        <f>IF(COUNT($A219)=0,"",IF($A219&lt;&gt;DRAFT!$B221,"ERR",IF(DRAFT!R221="3E","3E",IF(COUNT(DRAFT!N221,DRAFT!R221)&gt;0,DRAFT!S221,""))))</f>
        <v/>
      </c>
      <c r="F219" s="3" t="str">
        <f>IF(COUNT($A219)=0,"",IF(E219="3E","3E",IF(E219="","I",LOOKUP(E219/G$2,{0,0.4,0.45,0.5,0.55,0.6,0.65,0.7,0.75,0.8,1},{"F","D","C","C+","B-","B","B+","A-","A","A+"}))))</f>
        <v/>
      </c>
      <c r="G219" s="2" t="str">
        <f>IF(COUNT($A219)=0,"",IF(E219="","--",IF(E219="3E","3E",LOOKUP(E219/G$2,{0,0.4,0.45,0.5,0.55,0.6,0.65,0.7,0.75,0.8,1},{0,2,2.25,2.5,2.75,3,3.25,3.5,3.75,4}))))</f>
        <v/>
      </c>
      <c r="H219" s="3" t="str">
        <f>IF(COUNT($A219)=0,"",IF($A219&lt;&gt;DRAFT!$B221,"ERR",IF(DRAFT!AA221="3E","3E",IF(COUNT(DRAFT!W221,DRAFT!AA221)&gt;0,DRAFT!AB221,""))))</f>
        <v/>
      </c>
      <c r="I219" s="3" t="str">
        <f>IF(COUNT($A219)=0,"",IF(H219="3E","3E",IF(H219="","I",LOOKUP(H219/J$2,{0,0.4,0.45,0.5,0.55,0.6,0.65,0.7,0.75,0.8,1},{"F","D","C","C+","B-","B","B+","A-","A","A+"}))))</f>
        <v/>
      </c>
      <c r="J219" s="2" t="str">
        <f>IF(COUNT($A219)=0,"",IF(H219="","--",IF(H219="3E","3E",LOOKUP(H219/J$2,{0,0.4,0.45,0.5,0.55,0.6,0.65,0.7,0.75,0.8,1},{0,2,2.25,2.5,2.75,3,3.25,3.5,3.75,4}))))</f>
        <v/>
      </c>
      <c r="K219" s="3" t="str">
        <f>IF(COUNT($A219)=0,"",IF($A219&lt;&gt;DRAFT!$B221,"ERR",IF(DRAFT!AJ221="3E","3E",IF(COUNT(DRAFT!AF221,DRAFT!AJ221)&gt;0,DRAFT!AK221,""))))</f>
        <v/>
      </c>
      <c r="L219" s="3" t="str">
        <f>IF(COUNT($A219)=0,"",IF(K219="3E","3E",IF(K219="","I",LOOKUP(K219/M$2,{0,0.4,0.45,0.5,0.55,0.6,0.65,0.7,0.75,0.8,1},{"F","D","C","C+","B-","B","B+","A-","A","A+"}))))</f>
        <v/>
      </c>
      <c r="M219" s="2" t="str">
        <f>IF(COUNT($A219)=0,"",IF(K219="","--",IF(K219="3E","3E",LOOKUP(K219/M$2,{0,0.4,0.45,0.5,0.55,0.6,0.65,0.7,0.75,0.8,1},{0,2,2.25,2.5,2.75,3,3.25,3.5,3.75,4}))))</f>
        <v/>
      </c>
      <c r="N219" s="3" t="str">
        <f>IF(COUNT($A219)=0,"",IF($A219&lt;&gt;DRAFT!$B221,"ERR",IF(DRAFT!AS221="3E","3E",IF(COUNT(DRAFT!AO221,DRAFT!AS221)&gt;0,DRAFT!AT221,""))))</f>
        <v/>
      </c>
      <c r="O219" s="3" t="str">
        <f>IF(COUNT($A219)=0,"",IF(N219="3E","3E",IF(N219="","I",LOOKUP(N219/P$2,{0,0.4,0.45,0.5,0.55,0.6,0.65,0.7,0.75,0.8,1},{"F","D","C","C+","B-","B","B+","A-","A","A+"}))))</f>
        <v/>
      </c>
      <c r="P219" s="2" t="str">
        <f>IF(COUNT($A219)=0,"",IF(N219="","--",IF(N219="3E","3E",LOOKUP(N219/P$2,{0,0.4,0.45,0.5,0.55,0.6,0.65,0.7,0.75,0.8,1},{0,2,2.25,2.5,2.75,3,3.25,3.5,3.75,4}))))</f>
        <v/>
      </c>
      <c r="Q219" s="3" t="str">
        <f>IF(COUNT($A219)=0,"",IF($A219&lt;&gt;DRAFT!$B221,"ERR",IF(DRAFT!BB221="3E","3E",IF(COUNT(DRAFT!AX221,DRAFT!BB221)&gt;0,DRAFT!BC221,""))))</f>
        <v/>
      </c>
      <c r="R219" s="3" t="str">
        <f>IF(COUNT($A219)=0,"",IF(Q219="3E","3E",IF(Q219="","I",LOOKUP(Q219/S$2,{0,0.4,0.45,0.5,0.55,0.6,0.65,0.7,0.75,0.8,1},{"F","D","C","C+","B-","B","B+","A-","A","A+"}))))</f>
        <v/>
      </c>
      <c r="S219" s="2" t="str">
        <f>IF(COUNT($A219)=0,"",IF(Q219="","--",IF(Q219="3E","3E",LOOKUP(Q219/S$2,{0,0.4,0.45,0.5,0.55,0.6,0.65,0.7,0.75,0.8,1},{0,2,2.25,2.5,2.75,3,3.25,3.5,3.75,4}))))</f>
        <v/>
      </c>
      <c r="T219" s="3" t="str">
        <f>IF(COUNT($A219)=0,"",IF($A219&lt;&gt;DRAFT!$B221,"ERR",IF(DRAFT!BK221="3E","3E",IF(COUNT(DRAFT!BG221,DRAFT!BK221)&gt;0,DRAFT!BL221,""))))</f>
        <v/>
      </c>
      <c r="U219" s="3" t="str">
        <f>IF(COUNT($A219)=0,"",IF(T219="3E","3E",IF(T219="","I",LOOKUP(T219/V$2,{0,0.4,0.45,0.5,0.55,0.6,0.65,0.7,0.75,0.8,1},{"F","D","C","C+","B-","B","B+","A-","A","A+"}))))</f>
        <v/>
      </c>
      <c r="V219" s="2" t="str">
        <f>IF(COUNT($A219)=0,"",IF(T219="","--",IF(T219="3E","3E",LOOKUP(T219/V$2,{0,0.4,0.45,0.5,0.55,0.6,0.65,0.7,0.75,0.8,1},{0,2,2.25,2.5,2.75,3,3.25,3.5,3.75,4}))))</f>
        <v/>
      </c>
      <c r="W219" s="3" t="str">
        <f>IF(COUNT($A219)=0,"",IF($A219&lt;&gt;DRAFT!$B221,"ERR",IF(DRAFT!BT221="3E","3E",IF(COUNT(DRAFT!BP221,DRAFT!BT221)&gt;0,DRAFT!BU221,""))))</f>
        <v/>
      </c>
      <c r="X219" s="3" t="str">
        <f>IF(COUNT($A219)=0,"",IF(W219="3E","3E",IF(W219="","I",LOOKUP(W219/Y$2,{0,0.4,0.45,0.5,0.55,0.6,0.65,0.7,0.75,0.8,1},{"F","D","C","C+","B-","B","B+","A-","A","A+"}))))</f>
        <v/>
      </c>
      <c r="Y219" s="2" t="str">
        <f>IF(COUNT($A219)=0,"",IF(W219="","--",IF(W219="3E","3E",LOOKUP(W219/Y$2,{0,0.4,0.45,0.5,0.55,0.6,0.65,0.7,0.75,0.8,1},{0,2,2.25,2.5,2.75,3,3.25,3.5,3.75,4}))))</f>
        <v/>
      </c>
      <c r="Z219" s="3" t="str">
        <f>IF(COUNT($A219)=0,"",IF($A219&lt;&gt;DRAFT!$B221,"ERR",IF(DRAFT!CC221="3E","3E",IF(COUNT(DRAFT!BY221,DRAFT!CC221)&gt;0,DRAFT!CD221,""))))</f>
        <v/>
      </c>
      <c r="AA219" s="3" t="str">
        <f>IF(COUNT($A219)=0,"",IF(Z219="3E","3E",IF(Z219="","I",LOOKUP(Z219/AB$2,{0,0.4,0.45,0.5,0.55,0.6,0.65,0.7,0.75,0.8,1},{"F","D","C","C+","B-","B","B+","A-","A","A+"}))))</f>
        <v/>
      </c>
      <c r="AB219" s="2" t="str">
        <f>IF(COUNT($A219)=0,"",IF(Z219="","--",IF(Z219="3E","3E",LOOKUP(Z219/AB$2,{0,0.4,0.45,0.5,0.55,0.6,0.65,0.7,0.75,0.8,1},{0,2,2.25,2.5,2.75,3,3.25,3.5,3.75,4}))))</f>
        <v/>
      </c>
      <c r="AC219" s="3" t="str">
        <f>IF(COUNT($A219)=0,"",IF($A219&lt;&gt;DRAFT!$B221,"ERR",IF(DRAFT!CF221&gt;0,DRAFT!CF221,"")))</f>
        <v/>
      </c>
      <c r="AD219" s="3" t="str">
        <f>IF(COUNT($A219)=0,"",IF(AC219="3E","3E",IF(AC219="","I",LOOKUP(AC219/AE$2,{0,0.4,0.45,0.5,0.55,0.6,0.65,0.7,0.75,0.8,1},{"F","D","C","C+","B-","B","B+","A-","A","A+"}))))</f>
        <v/>
      </c>
      <c r="AE219" s="2" t="str">
        <f>IF(COUNT($A219)=0,"",IF(AC219="","--",IF(AC219="3E","3E",LOOKUP(AC219/AE$2,{0,0.4,0.45,0.5,0.55,0.6,0.65,0.7,0.75,0.8,1},{0,2,2.25,2.5,2.75,3,3.25,3.5,3.75,4}))))</f>
        <v/>
      </c>
      <c r="AF219" s="3" t="str">
        <f>IF($A219&lt;&gt;DRAFT!$B221,"ERR",IF(OR(COUNT($A219)=0,COUNT(DRAFT!CI221:CK221,DRAFT!CM221:CO221)=0),"",CEILING(SUM(DRAFT!CL221,DRAFT!CP221),1)))</f>
        <v/>
      </c>
      <c r="AG219" s="3" t="str">
        <f>IF(COUNT($A219)=0,"",IF(AF219="3E","3E",IF(AF219="","I",LOOKUP(AF219/AH$2,{0,0.4,0.45,0.5,0.55,0.6,0.65,0.7,0.75,0.8,1},{"F","D","C","C+","B-","B","B+","A-","A","A+"}))))</f>
        <v/>
      </c>
      <c r="AH219" s="2" t="str">
        <f>IF(COUNT($A219)=0,"",IF(AF219="","--",IF(AF219="3E","3E",LOOKUP(AF219/AH$2,{0,0.4,0.45,0.5,0.55,0.6,0.65,0.7,0.75,0.8,1},{0,2,2.25,2.5,2.75,3,3.25,3.5,3.75,4}))))</f>
        <v/>
      </c>
      <c r="AI219" s="11" t="str">
        <f>IF(OR(COUNT($A219)=0,COUNT(B219:AH219)=0),"",IF(COUNTIF(B219:AH219,"3E")&gt;0,"3E",IF(DRAFT!$A221="R",TRUNC(SUMPRODUCT(RGP,RCP)/TCP,3),TRUNC((SUMPRODUCT(--(IMDGP&gt;0)*IMDGP,IMCP)+CEILING(DRAFT!$CQ221*42,0.25))/TCP,3))))</f>
        <v/>
      </c>
      <c r="AJ219" s="3" t="str">
        <f>IF(OR(COUNT($A219)=0,COUNT(B219:AH219)=0),"",IF(COUNTIF(B219:AH219,"3E")&gt;0,"3E",IF(DRAFT!$A221="R",SUMPRODUCT(--(RGP&gt;=2),RCP),SUMPRODUCT(--(IMDGP&gt;0),--(IMGP=0),IMCP)+DRAFT!$CR221)))</f>
        <v/>
      </c>
      <c r="AK219" s="3" t="str">
        <f>IF(OR(COUNT($A219)=0,COUNT(B219:AH219)=0),"",IF(COUNTIF(B219:AJ219,"3E")&gt;0,"3E",IF(AND(DRAFT!$A221="IM",OR($AI219&gt;DRAFT!$CQ221,$AJ219&gt;DRAFT!$CR221)),"IMPROVED",IF(AND(DRAFT!$A221="IM",$AI219&lt;=DRAFT!$CQ221,$AJ219&lt;=DRAFT!$CR221),"NOT IMPROVED",IF(AND(AH219&gt;=2,AI219&gt;=2,AJ219&gt;=30),"PASS","FAIL")))))</f>
        <v/>
      </c>
      <c r="AL219" s="3" t="str">
        <f t="shared" si="6"/>
        <v/>
      </c>
      <c r="AM219" s="3" t="str">
        <f t="shared" si="7"/>
        <v/>
      </c>
    </row>
    <row r="220" spans="1:39" ht="18.95" customHeight="1" x14ac:dyDescent="0.25">
      <c r="A220" s="4" t="str">
        <f>IF(DRAFT!$B222="","",DRAFT!$B222)</f>
        <v/>
      </c>
      <c r="B220" s="3" t="str">
        <f>IF(COUNT($A220)=0,"",IF($A220&lt;&gt;DRAFT!$B222,"ERR",IF(DRAFT!I222="3E","3E",IF(COUNT(DRAFT!E222,DRAFT!I222)&gt;0,DRAFT!J222,""))))</f>
        <v/>
      </c>
      <c r="C220" s="3" t="str">
        <f>IF(COUNT($A220)=0,"",IF(B220="3E","3E",IF(B220="","I",LOOKUP(B220/D$2,{0,0.4,0.45,0.5,0.55,0.6,0.65,0.7,0.75,0.8,1},{"F","D","C","C+","B-","B","B+","A-","A","A+"}))))</f>
        <v/>
      </c>
      <c r="D220" s="2" t="str">
        <f>IF(COUNT($A220)=0,"",IF(B220="","--",IF(B220="3E","3E",LOOKUP(B220/D$2,{0,0.4,0.45,0.5,0.55,0.6,0.65,0.7,0.75,0.8,1},{0,2,2.25,2.5,2.75,3,3.25,3.5,3.75,4}))))</f>
        <v/>
      </c>
      <c r="E220" s="3" t="str">
        <f>IF(COUNT($A220)=0,"",IF($A220&lt;&gt;DRAFT!$B222,"ERR",IF(DRAFT!R222="3E","3E",IF(COUNT(DRAFT!N222,DRAFT!R222)&gt;0,DRAFT!S222,""))))</f>
        <v/>
      </c>
      <c r="F220" s="3" t="str">
        <f>IF(COUNT($A220)=0,"",IF(E220="3E","3E",IF(E220="","I",LOOKUP(E220/G$2,{0,0.4,0.45,0.5,0.55,0.6,0.65,0.7,0.75,0.8,1},{"F","D","C","C+","B-","B","B+","A-","A","A+"}))))</f>
        <v/>
      </c>
      <c r="G220" s="2" t="str">
        <f>IF(COUNT($A220)=0,"",IF(E220="","--",IF(E220="3E","3E",LOOKUP(E220/G$2,{0,0.4,0.45,0.5,0.55,0.6,0.65,0.7,0.75,0.8,1},{0,2,2.25,2.5,2.75,3,3.25,3.5,3.75,4}))))</f>
        <v/>
      </c>
      <c r="H220" s="3" t="str">
        <f>IF(COUNT($A220)=0,"",IF($A220&lt;&gt;DRAFT!$B222,"ERR",IF(DRAFT!AA222="3E","3E",IF(COUNT(DRAFT!W222,DRAFT!AA222)&gt;0,DRAFT!AB222,""))))</f>
        <v/>
      </c>
      <c r="I220" s="3" t="str">
        <f>IF(COUNT($A220)=0,"",IF(H220="3E","3E",IF(H220="","I",LOOKUP(H220/J$2,{0,0.4,0.45,0.5,0.55,0.6,0.65,0.7,0.75,0.8,1},{"F","D","C","C+","B-","B","B+","A-","A","A+"}))))</f>
        <v/>
      </c>
      <c r="J220" s="2" t="str">
        <f>IF(COUNT($A220)=0,"",IF(H220="","--",IF(H220="3E","3E",LOOKUP(H220/J$2,{0,0.4,0.45,0.5,0.55,0.6,0.65,0.7,0.75,0.8,1},{0,2,2.25,2.5,2.75,3,3.25,3.5,3.75,4}))))</f>
        <v/>
      </c>
      <c r="K220" s="3" t="str">
        <f>IF(COUNT($A220)=0,"",IF($A220&lt;&gt;DRAFT!$B222,"ERR",IF(DRAFT!AJ222="3E","3E",IF(COUNT(DRAFT!AF222,DRAFT!AJ222)&gt;0,DRAFT!AK222,""))))</f>
        <v/>
      </c>
      <c r="L220" s="3" t="str">
        <f>IF(COUNT($A220)=0,"",IF(K220="3E","3E",IF(K220="","I",LOOKUP(K220/M$2,{0,0.4,0.45,0.5,0.55,0.6,0.65,0.7,0.75,0.8,1},{"F","D","C","C+","B-","B","B+","A-","A","A+"}))))</f>
        <v/>
      </c>
      <c r="M220" s="2" t="str">
        <f>IF(COUNT($A220)=0,"",IF(K220="","--",IF(K220="3E","3E",LOOKUP(K220/M$2,{0,0.4,0.45,0.5,0.55,0.6,0.65,0.7,0.75,0.8,1},{0,2,2.25,2.5,2.75,3,3.25,3.5,3.75,4}))))</f>
        <v/>
      </c>
      <c r="N220" s="3" t="str">
        <f>IF(COUNT($A220)=0,"",IF($A220&lt;&gt;DRAFT!$B222,"ERR",IF(DRAFT!AS222="3E","3E",IF(COUNT(DRAFT!AO222,DRAFT!AS222)&gt;0,DRAFT!AT222,""))))</f>
        <v/>
      </c>
      <c r="O220" s="3" t="str">
        <f>IF(COUNT($A220)=0,"",IF(N220="3E","3E",IF(N220="","I",LOOKUP(N220/P$2,{0,0.4,0.45,0.5,0.55,0.6,0.65,0.7,0.75,0.8,1},{"F","D","C","C+","B-","B","B+","A-","A","A+"}))))</f>
        <v/>
      </c>
      <c r="P220" s="2" t="str">
        <f>IF(COUNT($A220)=0,"",IF(N220="","--",IF(N220="3E","3E",LOOKUP(N220/P$2,{0,0.4,0.45,0.5,0.55,0.6,0.65,0.7,0.75,0.8,1},{0,2,2.25,2.5,2.75,3,3.25,3.5,3.75,4}))))</f>
        <v/>
      </c>
      <c r="Q220" s="3" t="str">
        <f>IF(COUNT($A220)=0,"",IF($A220&lt;&gt;DRAFT!$B222,"ERR",IF(DRAFT!BB222="3E","3E",IF(COUNT(DRAFT!AX222,DRAFT!BB222)&gt;0,DRAFT!BC222,""))))</f>
        <v/>
      </c>
      <c r="R220" s="3" t="str">
        <f>IF(COUNT($A220)=0,"",IF(Q220="3E","3E",IF(Q220="","I",LOOKUP(Q220/S$2,{0,0.4,0.45,0.5,0.55,0.6,0.65,0.7,0.75,0.8,1},{"F","D","C","C+","B-","B","B+","A-","A","A+"}))))</f>
        <v/>
      </c>
      <c r="S220" s="2" t="str">
        <f>IF(COUNT($A220)=0,"",IF(Q220="","--",IF(Q220="3E","3E",LOOKUP(Q220/S$2,{0,0.4,0.45,0.5,0.55,0.6,0.65,0.7,0.75,0.8,1},{0,2,2.25,2.5,2.75,3,3.25,3.5,3.75,4}))))</f>
        <v/>
      </c>
      <c r="T220" s="3" t="str">
        <f>IF(COUNT($A220)=0,"",IF($A220&lt;&gt;DRAFT!$B222,"ERR",IF(DRAFT!BK222="3E","3E",IF(COUNT(DRAFT!BG222,DRAFT!BK222)&gt;0,DRAFT!BL222,""))))</f>
        <v/>
      </c>
      <c r="U220" s="3" t="str">
        <f>IF(COUNT($A220)=0,"",IF(T220="3E","3E",IF(T220="","I",LOOKUP(T220/V$2,{0,0.4,0.45,0.5,0.55,0.6,0.65,0.7,0.75,0.8,1},{"F","D","C","C+","B-","B","B+","A-","A","A+"}))))</f>
        <v/>
      </c>
      <c r="V220" s="2" t="str">
        <f>IF(COUNT($A220)=0,"",IF(T220="","--",IF(T220="3E","3E",LOOKUP(T220/V$2,{0,0.4,0.45,0.5,0.55,0.6,0.65,0.7,0.75,0.8,1},{0,2,2.25,2.5,2.75,3,3.25,3.5,3.75,4}))))</f>
        <v/>
      </c>
      <c r="W220" s="3" t="str">
        <f>IF(COUNT($A220)=0,"",IF($A220&lt;&gt;DRAFT!$B222,"ERR",IF(DRAFT!BT222="3E","3E",IF(COUNT(DRAFT!BP222,DRAFT!BT222)&gt;0,DRAFT!BU222,""))))</f>
        <v/>
      </c>
      <c r="X220" s="3" t="str">
        <f>IF(COUNT($A220)=0,"",IF(W220="3E","3E",IF(W220="","I",LOOKUP(W220/Y$2,{0,0.4,0.45,0.5,0.55,0.6,0.65,0.7,0.75,0.8,1},{"F","D","C","C+","B-","B","B+","A-","A","A+"}))))</f>
        <v/>
      </c>
      <c r="Y220" s="2" t="str">
        <f>IF(COUNT($A220)=0,"",IF(W220="","--",IF(W220="3E","3E",LOOKUP(W220/Y$2,{0,0.4,0.45,0.5,0.55,0.6,0.65,0.7,0.75,0.8,1},{0,2,2.25,2.5,2.75,3,3.25,3.5,3.75,4}))))</f>
        <v/>
      </c>
      <c r="Z220" s="3" t="str">
        <f>IF(COUNT($A220)=0,"",IF($A220&lt;&gt;DRAFT!$B222,"ERR",IF(DRAFT!CC222="3E","3E",IF(COUNT(DRAFT!BY222,DRAFT!CC222)&gt;0,DRAFT!CD222,""))))</f>
        <v/>
      </c>
      <c r="AA220" s="3" t="str">
        <f>IF(COUNT($A220)=0,"",IF(Z220="3E","3E",IF(Z220="","I",LOOKUP(Z220/AB$2,{0,0.4,0.45,0.5,0.55,0.6,0.65,0.7,0.75,0.8,1},{"F","D","C","C+","B-","B","B+","A-","A","A+"}))))</f>
        <v/>
      </c>
      <c r="AB220" s="2" t="str">
        <f>IF(COUNT($A220)=0,"",IF(Z220="","--",IF(Z220="3E","3E",LOOKUP(Z220/AB$2,{0,0.4,0.45,0.5,0.55,0.6,0.65,0.7,0.75,0.8,1},{0,2,2.25,2.5,2.75,3,3.25,3.5,3.75,4}))))</f>
        <v/>
      </c>
      <c r="AC220" s="3" t="str">
        <f>IF(COUNT($A220)=0,"",IF($A220&lt;&gt;DRAFT!$B222,"ERR",IF(DRAFT!CF222&gt;0,DRAFT!CF222,"")))</f>
        <v/>
      </c>
      <c r="AD220" s="3" t="str">
        <f>IF(COUNT($A220)=0,"",IF(AC220="3E","3E",IF(AC220="","I",LOOKUP(AC220/AE$2,{0,0.4,0.45,0.5,0.55,0.6,0.65,0.7,0.75,0.8,1},{"F","D","C","C+","B-","B","B+","A-","A","A+"}))))</f>
        <v/>
      </c>
      <c r="AE220" s="2" t="str">
        <f>IF(COUNT($A220)=0,"",IF(AC220="","--",IF(AC220="3E","3E",LOOKUP(AC220/AE$2,{0,0.4,0.45,0.5,0.55,0.6,0.65,0.7,0.75,0.8,1},{0,2,2.25,2.5,2.75,3,3.25,3.5,3.75,4}))))</f>
        <v/>
      </c>
      <c r="AF220" s="3" t="str">
        <f>IF($A220&lt;&gt;DRAFT!$B222,"ERR",IF(OR(COUNT($A220)=0,COUNT(DRAFT!CI222:CK222,DRAFT!CM222:CO222)=0),"",CEILING(SUM(DRAFT!CL222,DRAFT!CP222),1)))</f>
        <v/>
      </c>
      <c r="AG220" s="3" t="str">
        <f>IF(COUNT($A220)=0,"",IF(AF220="3E","3E",IF(AF220="","I",LOOKUP(AF220/AH$2,{0,0.4,0.45,0.5,0.55,0.6,0.65,0.7,0.75,0.8,1},{"F","D","C","C+","B-","B","B+","A-","A","A+"}))))</f>
        <v/>
      </c>
      <c r="AH220" s="2" t="str">
        <f>IF(COUNT($A220)=0,"",IF(AF220="","--",IF(AF220="3E","3E",LOOKUP(AF220/AH$2,{0,0.4,0.45,0.5,0.55,0.6,0.65,0.7,0.75,0.8,1},{0,2,2.25,2.5,2.75,3,3.25,3.5,3.75,4}))))</f>
        <v/>
      </c>
      <c r="AI220" s="11" t="str">
        <f>IF(OR(COUNT($A220)=0,COUNT(B220:AH220)=0),"",IF(COUNTIF(B220:AH220,"3E")&gt;0,"3E",IF(DRAFT!$A222="R",TRUNC(SUMPRODUCT(RGP,RCP)/TCP,3),TRUNC((SUMPRODUCT(--(IMDGP&gt;0)*IMDGP,IMCP)+CEILING(DRAFT!$CQ222*42,0.25))/TCP,3))))</f>
        <v/>
      </c>
      <c r="AJ220" s="3" t="str">
        <f>IF(OR(COUNT($A220)=0,COUNT(B220:AH220)=0),"",IF(COUNTIF(B220:AH220,"3E")&gt;0,"3E",IF(DRAFT!$A222="R",SUMPRODUCT(--(RGP&gt;=2),RCP),SUMPRODUCT(--(IMDGP&gt;0),--(IMGP=0),IMCP)+DRAFT!$CR222)))</f>
        <v/>
      </c>
      <c r="AK220" s="3" t="str">
        <f>IF(OR(COUNT($A220)=0,COUNT(B220:AH220)=0),"",IF(COUNTIF(B220:AJ220,"3E")&gt;0,"3E",IF(AND(DRAFT!$A222="IM",OR($AI220&gt;DRAFT!$CQ222,$AJ220&gt;DRAFT!$CR222)),"IMPROVED",IF(AND(DRAFT!$A222="IM",$AI220&lt;=DRAFT!$CQ222,$AJ220&lt;=DRAFT!$CR222),"NOT IMPROVED",IF(AND(AH220&gt;=2,AI220&gt;=2,AJ220&gt;=30),"PASS","FAIL")))))</f>
        <v/>
      </c>
      <c r="AL220" s="3" t="str">
        <f t="shared" si="6"/>
        <v/>
      </c>
      <c r="AM220" s="3" t="str">
        <f t="shared" si="7"/>
        <v/>
      </c>
    </row>
    <row r="221" spans="1:39" ht="18.95" customHeight="1" x14ac:dyDescent="0.25">
      <c r="A221" s="4" t="str">
        <f>IF(DRAFT!$B223="","",DRAFT!$B223)</f>
        <v/>
      </c>
      <c r="B221" s="3" t="str">
        <f>IF(COUNT($A221)=0,"",IF($A221&lt;&gt;DRAFT!$B223,"ERR",IF(DRAFT!I223="3E","3E",IF(COUNT(DRAFT!E223,DRAFT!I223)&gt;0,DRAFT!J223,""))))</f>
        <v/>
      </c>
      <c r="C221" s="3" t="str">
        <f>IF(COUNT($A221)=0,"",IF(B221="3E","3E",IF(B221="","I",LOOKUP(B221/D$2,{0,0.4,0.45,0.5,0.55,0.6,0.65,0.7,0.75,0.8,1},{"F","D","C","C+","B-","B","B+","A-","A","A+"}))))</f>
        <v/>
      </c>
      <c r="D221" s="2" t="str">
        <f>IF(COUNT($A221)=0,"",IF(B221="","--",IF(B221="3E","3E",LOOKUP(B221/D$2,{0,0.4,0.45,0.5,0.55,0.6,0.65,0.7,0.75,0.8,1},{0,2,2.25,2.5,2.75,3,3.25,3.5,3.75,4}))))</f>
        <v/>
      </c>
      <c r="E221" s="3" t="str">
        <f>IF(COUNT($A221)=0,"",IF($A221&lt;&gt;DRAFT!$B223,"ERR",IF(DRAFT!R223="3E","3E",IF(COUNT(DRAFT!N223,DRAFT!R223)&gt;0,DRAFT!S223,""))))</f>
        <v/>
      </c>
      <c r="F221" s="3" t="str">
        <f>IF(COUNT($A221)=0,"",IF(E221="3E","3E",IF(E221="","I",LOOKUP(E221/G$2,{0,0.4,0.45,0.5,0.55,0.6,0.65,0.7,0.75,0.8,1},{"F","D","C","C+","B-","B","B+","A-","A","A+"}))))</f>
        <v/>
      </c>
      <c r="G221" s="2" t="str">
        <f>IF(COUNT($A221)=0,"",IF(E221="","--",IF(E221="3E","3E",LOOKUP(E221/G$2,{0,0.4,0.45,0.5,0.55,0.6,0.65,0.7,0.75,0.8,1},{0,2,2.25,2.5,2.75,3,3.25,3.5,3.75,4}))))</f>
        <v/>
      </c>
      <c r="H221" s="3" t="str">
        <f>IF(COUNT($A221)=0,"",IF($A221&lt;&gt;DRAFT!$B223,"ERR",IF(DRAFT!AA223="3E","3E",IF(COUNT(DRAFT!W223,DRAFT!AA223)&gt;0,DRAFT!AB223,""))))</f>
        <v/>
      </c>
      <c r="I221" s="3" t="str">
        <f>IF(COUNT($A221)=0,"",IF(H221="3E","3E",IF(H221="","I",LOOKUP(H221/J$2,{0,0.4,0.45,0.5,0.55,0.6,0.65,0.7,0.75,0.8,1},{"F","D","C","C+","B-","B","B+","A-","A","A+"}))))</f>
        <v/>
      </c>
      <c r="J221" s="2" t="str">
        <f>IF(COUNT($A221)=0,"",IF(H221="","--",IF(H221="3E","3E",LOOKUP(H221/J$2,{0,0.4,0.45,0.5,0.55,0.6,0.65,0.7,0.75,0.8,1},{0,2,2.25,2.5,2.75,3,3.25,3.5,3.75,4}))))</f>
        <v/>
      </c>
      <c r="K221" s="3" t="str">
        <f>IF(COUNT($A221)=0,"",IF($A221&lt;&gt;DRAFT!$B223,"ERR",IF(DRAFT!AJ223="3E","3E",IF(COUNT(DRAFT!AF223,DRAFT!AJ223)&gt;0,DRAFT!AK223,""))))</f>
        <v/>
      </c>
      <c r="L221" s="3" t="str">
        <f>IF(COUNT($A221)=0,"",IF(K221="3E","3E",IF(K221="","I",LOOKUP(K221/M$2,{0,0.4,0.45,0.5,0.55,0.6,0.65,0.7,0.75,0.8,1},{"F","D","C","C+","B-","B","B+","A-","A","A+"}))))</f>
        <v/>
      </c>
      <c r="M221" s="2" t="str">
        <f>IF(COUNT($A221)=0,"",IF(K221="","--",IF(K221="3E","3E",LOOKUP(K221/M$2,{0,0.4,0.45,0.5,0.55,0.6,0.65,0.7,0.75,0.8,1},{0,2,2.25,2.5,2.75,3,3.25,3.5,3.75,4}))))</f>
        <v/>
      </c>
      <c r="N221" s="3" t="str">
        <f>IF(COUNT($A221)=0,"",IF($A221&lt;&gt;DRAFT!$B223,"ERR",IF(DRAFT!AS223="3E","3E",IF(COUNT(DRAFT!AO223,DRAFT!AS223)&gt;0,DRAFT!AT223,""))))</f>
        <v/>
      </c>
      <c r="O221" s="3" t="str">
        <f>IF(COUNT($A221)=0,"",IF(N221="3E","3E",IF(N221="","I",LOOKUP(N221/P$2,{0,0.4,0.45,0.5,0.55,0.6,0.65,0.7,0.75,0.8,1},{"F","D","C","C+","B-","B","B+","A-","A","A+"}))))</f>
        <v/>
      </c>
      <c r="P221" s="2" t="str">
        <f>IF(COUNT($A221)=0,"",IF(N221="","--",IF(N221="3E","3E",LOOKUP(N221/P$2,{0,0.4,0.45,0.5,0.55,0.6,0.65,0.7,0.75,0.8,1},{0,2,2.25,2.5,2.75,3,3.25,3.5,3.75,4}))))</f>
        <v/>
      </c>
      <c r="Q221" s="3" t="str">
        <f>IF(COUNT($A221)=0,"",IF($A221&lt;&gt;DRAFT!$B223,"ERR",IF(DRAFT!BB223="3E","3E",IF(COUNT(DRAFT!AX223,DRAFT!BB223)&gt;0,DRAFT!BC223,""))))</f>
        <v/>
      </c>
      <c r="R221" s="3" t="str">
        <f>IF(COUNT($A221)=0,"",IF(Q221="3E","3E",IF(Q221="","I",LOOKUP(Q221/S$2,{0,0.4,0.45,0.5,0.55,0.6,0.65,0.7,0.75,0.8,1},{"F","D","C","C+","B-","B","B+","A-","A","A+"}))))</f>
        <v/>
      </c>
      <c r="S221" s="2" t="str">
        <f>IF(COUNT($A221)=0,"",IF(Q221="","--",IF(Q221="3E","3E",LOOKUP(Q221/S$2,{0,0.4,0.45,0.5,0.55,0.6,0.65,0.7,0.75,0.8,1},{0,2,2.25,2.5,2.75,3,3.25,3.5,3.75,4}))))</f>
        <v/>
      </c>
      <c r="T221" s="3" t="str">
        <f>IF(COUNT($A221)=0,"",IF($A221&lt;&gt;DRAFT!$B223,"ERR",IF(DRAFT!BK223="3E","3E",IF(COUNT(DRAFT!BG223,DRAFT!BK223)&gt;0,DRAFT!BL223,""))))</f>
        <v/>
      </c>
      <c r="U221" s="3" t="str">
        <f>IF(COUNT($A221)=0,"",IF(T221="3E","3E",IF(T221="","I",LOOKUP(T221/V$2,{0,0.4,0.45,0.5,0.55,0.6,0.65,0.7,0.75,0.8,1},{"F","D","C","C+","B-","B","B+","A-","A","A+"}))))</f>
        <v/>
      </c>
      <c r="V221" s="2" t="str">
        <f>IF(COUNT($A221)=0,"",IF(T221="","--",IF(T221="3E","3E",LOOKUP(T221/V$2,{0,0.4,0.45,0.5,0.55,0.6,0.65,0.7,0.75,0.8,1},{0,2,2.25,2.5,2.75,3,3.25,3.5,3.75,4}))))</f>
        <v/>
      </c>
      <c r="W221" s="3" t="str">
        <f>IF(COUNT($A221)=0,"",IF($A221&lt;&gt;DRAFT!$B223,"ERR",IF(DRAFT!BT223="3E","3E",IF(COUNT(DRAFT!BP223,DRAFT!BT223)&gt;0,DRAFT!BU223,""))))</f>
        <v/>
      </c>
      <c r="X221" s="3" t="str">
        <f>IF(COUNT($A221)=0,"",IF(W221="3E","3E",IF(W221="","I",LOOKUP(W221/Y$2,{0,0.4,0.45,0.5,0.55,0.6,0.65,0.7,0.75,0.8,1},{"F","D","C","C+","B-","B","B+","A-","A","A+"}))))</f>
        <v/>
      </c>
      <c r="Y221" s="2" t="str">
        <f>IF(COUNT($A221)=0,"",IF(W221="","--",IF(W221="3E","3E",LOOKUP(W221/Y$2,{0,0.4,0.45,0.5,0.55,0.6,0.65,0.7,0.75,0.8,1},{0,2,2.25,2.5,2.75,3,3.25,3.5,3.75,4}))))</f>
        <v/>
      </c>
      <c r="Z221" s="3" t="str">
        <f>IF(COUNT($A221)=0,"",IF($A221&lt;&gt;DRAFT!$B223,"ERR",IF(DRAFT!CC223="3E","3E",IF(COUNT(DRAFT!BY223,DRAFT!CC223)&gt;0,DRAFT!CD223,""))))</f>
        <v/>
      </c>
      <c r="AA221" s="3" t="str">
        <f>IF(COUNT($A221)=0,"",IF(Z221="3E","3E",IF(Z221="","I",LOOKUP(Z221/AB$2,{0,0.4,0.45,0.5,0.55,0.6,0.65,0.7,0.75,0.8,1},{"F","D","C","C+","B-","B","B+","A-","A","A+"}))))</f>
        <v/>
      </c>
      <c r="AB221" s="2" t="str">
        <f>IF(COUNT($A221)=0,"",IF(Z221="","--",IF(Z221="3E","3E",LOOKUP(Z221/AB$2,{0,0.4,0.45,0.5,0.55,0.6,0.65,0.7,0.75,0.8,1},{0,2,2.25,2.5,2.75,3,3.25,3.5,3.75,4}))))</f>
        <v/>
      </c>
      <c r="AC221" s="3" t="str">
        <f>IF(COUNT($A221)=0,"",IF($A221&lt;&gt;DRAFT!$B223,"ERR",IF(DRAFT!CF223&gt;0,DRAFT!CF223,"")))</f>
        <v/>
      </c>
      <c r="AD221" s="3" t="str">
        <f>IF(COUNT($A221)=0,"",IF(AC221="3E","3E",IF(AC221="","I",LOOKUP(AC221/AE$2,{0,0.4,0.45,0.5,0.55,0.6,0.65,0.7,0.75,0.8,1},{"F","D","C","C+","B-","B","B+","A-","A","A+"}))))</f>
        <v/>
      </c>
      <c r="AE221" s="2" t="str">
        <f>IF(COUNT($A221)=0,"",IF(AC221="","--",IF(AC221="3E","3E",LOOKUP(AC221/AE$2,{0,0.4,0.45,0.5,0.55,0.6,0.65,0.7,0.75,0.8,1},{0,2,2.25,2.5,2.75,3,3.25,3.5,3.75,4}))))</f>
        <v/>
      </c>
      <c r="AF221" s="3" t="str">
        <f>IF($A221&lt;&gt;DRAFT!$B223,"ERR",IF(OR(COUNT($A221)=0,COUNT(DRAFT!CI223:CK223,DRAFT!CM223:CO223)=0),"",CEILING(SUM(DRAFT!CL223,DRAFT!CP223),1)))</f>
        <v/>
      </c>
      <c r="AG221" s="3" t="str">
        <f>IF(COUNT($A221)=0,"",IF(AF221="3E","3E",IF(AF221="","I",LOOKUP(AF221/AH$2,{0,0.4,0.45,0.5,0.55,0.6,0.65,0.7,0.75,0.8,1},{"F","D","C","C+","B-","B","B+","A-","A","A+"}))))</f>
        <v/>
      </c>
      <c r="AH221" s="2" t="str">
        <f>IF(COUNT($A221)=0,"",IF(AF221="","--",IF(AF221="3E","3E",LOOKUP(AF221/AH$2,{0,0.4,0.45,0.5,0.55,0.6,0.65,0.7,0.75,0.8,1},{0,2,2.25,2.5,2.75,3,3.25,3.5,3.75,4}))))</f>
        <v/>
      </c>
      <c r="AI221" s="11" t="str">
        <f>IF(OR(COUNT($A221)=0,COUNT(B221:AH221)=0),"",IF(COUNTIF(B221:AH221,"3E")&gt;0,"3E",IF(DRAFT!$A223="R",TRUNC(SUMPRODUCT(RGP,RCP)/TCP,3),TRUNC((SUMPRODUCT(--(IMDGP&gt;0)*IMDGP,IMCP)+CEILING(DRAFT!$CQ223*42,0.25))/TCP,3))))</f>
        <v/>
      </c>
      <c r="AJ221" s="3" t="str">
        <f>IF(OR(COUNT($A221)=0,COUNT(B221:AH221)=0),"",IF(COUNTIF(B221:AH221,"3E")&gt;0,"3E",IF(DRAFT!$A223="R",SUMPRODUCT(--(RGP&gt;=2),RCP),SUMPRODUCT(--(IMDGP&gt;0),--(IMGP=0),IMCP)+DRAFT!$CR223)))</f>
        <v/>
      </c>
      <c r="AK221" s="3" t="str">
        <f>IF(OR(COUNT($A221)=0,COUNT(B221:AH221)=0),"",IF(COUNTIF(B221:AJ221,"3E")&gt;0,"3E",IF(AND(DRAFT!$A223="IM",OR($AI221&gt;DRAFT!$CQ223,$AJ221&gt;DRAFT!$CR223)),"IMPROVED",IF(AND(DRAFT!$A223="IM",$AI221&lt;=DRAFT!$CQ223,$AJ221&lt;=DRAFT!$CR223),"NOT IMPROVED",IF(AND(AH221&gt;=2,AI221&gt;=2,AJ221&gt;=30),"PASS","FAIL")))))</f>
        <v/>
      </c>
      <c r="AL221" s="3" t="str">
        <f t="shared" si="6"/>
        <v/>
      </c>
      <c r="AM221" s="3" t="str">
        <f t="shared" si="7"/>
        <v/>
      </c>
    </row>
    <row r="222" spans="1:39" ht="18.95" customHeight="1" x14ac:dyDescent="0.25">
      <c r="A222" s="4" t="str">
        <f>IF(DRAFT!$B224="","",DRAFT!$B224)</f>
        <v/>
      </c>
      <c r="B222" s="3" t="str">
        <f>IF(COUNT($A222)=0,"",IF($A222&lt;&gt;DRAFT!$B224,"ERR",IF(DRAFT!I224="3E","3E",IF(COUNT(DRAFT!E224,DRAFT!I224)&gt;0,DRAFT!J224,""))))</f>
        <v/>
      </c>
      <c r="C222" s="3" t="str">
        <f>IF(COUNT($A222)=0,"",IF(B222="3E","3E",IF(B222="","I",LOOKUP(B222/D$2,{0,0.4,0.45,0.5,0.55,0.6,0.65,0.7,0.75,0.8,1},{"F","D","C","C+","B-","B","B+","A-","A","A+"}))))</f>
        <v/>
      </c>
      <c r="D222" s="2" t="str">
        <f>IF(COUNT($A222)=0,"",IF(B222="","--",IF(B222="3E","3E",LOOKUP(B222/D$2,{0,0.4,0.45,0.5,0.55,0.6,0.65,0.7,0.75,0.8,1},{0,2,2.25,2.5,2.75,3,3.25,3.5,3.75,4}))))</f>
        <v/>
      </c>
      <c r="E222" s="3" t="str">
        <f>IF(COUNT($A222)=0,"",IF($A222&lt;&gt;DRAFT!$B224,"ERR",IF(DRAFT!R224="3E","3E",IF(COUNT(DRAFT!N224,DRAFT!R224)&gt;0,DRAFT!S224,""))))</f>
        <v/>
      </c>
      <c r="F222" s="3" t="str">
        <f>IF(COUNT($A222)=0,"",IF(E222="3E","3E",IF(E222="","I",LOOKUP(E222/G$2,{0,0.4,0.45,0.5,0.55,0.6,0.65,0.7,0.75,0.8,1},{"F","D","C","C+","B-","B","B+","A-","A","A+"}))))</f>
        <v/>
      </c>
      <c r="G222" s="2" t="str">
        <f>IF(COUNT($A222)=0,"",IF(E222="","--",IF(E222="3E","3E",LOOKUP(E222/G$2,{0,0.4,0.45,0.5,0.55,0.6,0.65,0.7,0.75,0.8,1},{0,2,2.25,2.5,2.75,3,3.25,3.5,3.75,4}))))</f>
        <v/>
      </c>
      <c r="H222" s="3" t="str">
        <f>IF(COUNT($A222)=0,"",IF($A222&lt;&gt;DRAFT!$B224,"ERR",IF(DRAFT!AA224="3E","3E",IF(COUNT(DRAFT!W224,DRAFT!AA224)&gt;0,DRAFT!AB224,""))))</f>
        <v/>
      </c>
      <c r="I222" s="3" t="str">
        <f>IF(COUNT($A222)=0,"",IF(H222="3E","3E",IF(H222="","I",LOOKUP(H222/J$2,{0,0.4,0.45,0.5,0.55,0.6,0.65,0.7,0.75,0.8,1},{"F","D","C","C+","B-","B","B+","A-","A","A+"}))))</f>
        <v/>
      </c>
      <c r="J222" s="2" t="str">
        <f>IF(COUNT($A222)=0,"",IF(H222="","--",IF(H222="3E","3E",LOOKUP(H222/J$2,{0,0.4,0.45,0.5,0.55,0.6,0.65,0.7,0.75,0.8,1},{0,2,2.25,2.5,2.75,3,3.25,3.5,3.75,4}))))</f>
        <v/>
      </c>
      <c r="K222" s="3" t="str">
        <f>IF(COUNT($A222)=0,"",IF($A222&lt;&gt;DRAFT!$B224,"ERR",IF(DRAFT!AJ224="3E","3E",IF(COUNT(DRAFT!AF224,DRAFT!AJ224)&gt;0,DRAFT!AK224,""))))</f>
        <v/>
      </c>
      <c r="L222" s="3" t="str">
        <f>IF(COUNT($A222)=0,"",IF(K222="3E","3E",IF(K222="","I",LOOKUP(K222/M$2,{0,0.4,0.45,0.5,0.55,0.6,0.65,0.7,0.75,0.8,1},{"F","D","C","C+","B-","B","B+","A-","A","A+"}))))</f>
        <v/>
      </c>
      <c r="M222" s="2" t="str">
        <f>IF(COUNT($A222)=0,"",IF(K222="","--",IF(K222="3E","3E",LOOKUP(K222/M$2,{0,0.4,0.45,0.5,0.55,0.6,0.65,0.7,0.75,0.8,1},{0,2,2.25,2.5,2.75,3,3.25,3.5,3.75,4}))))</f>
        <v/>
      </c>
      <c r="N222" s="3" t="str">
        <f>IF(COUNT($A222)=0,"",IF($A222&lt;&gt;DRAFT!$B224,"ERR",IF(DRAFT!AS224="3E","3E",IF(COUNT(DRAFT!AO224,DRAFT!AS224)&gt;0,DRAFT!AT224,""))))</f>
        <v/>
      </c>
      <c r="O222" s="3" t="str">
        <f>IF(COUNT($A222)=0,"",IF(N222="3E","3E",IF(N222="","I",LOOKUP(N222/P$2,{0,0.4,0.45,0.5,0.55,0.6,0.65,0.7,0.75,0.8,1},{"F","D","C","C+","B-","B","B+","A-","A","A+"}))))</f>
        <v/>
      </c>
      <c r="P222" s="2" t="str">
        <f>IF(COUNT($A222)=0,"",IF(N222="","--",IF(N222="3E","3E",LOOKUP(N222/P$2,{0,0.4,0.45,0.5,0.55,0.6,0.65,0.7,0.75,0.8,1},{0,2,2.25,2.5,2.75,3,3.25,3.5,3.75,4}))))</f>
        <v/>
      </c>
      <c r="Q222" s="3" t="str">
        <f>IF(COUNT($A222)=0,"",IF($A222&lt;&gt;DRAFT!$B224,"ERR",IF(DRAFT!BB224="3E","3E",IF(COUNT(DRAFT!AX224,DRAFT!BB224)&gt;0,DRAFT!BC224,""))))</f>
        <v/>
      </c>
      <c r="R222" s="3" t="str">
        <f>IF(COUNT($A222)=0,"",IF(Q222="3E","3E",IF(Q222="","I",LOOKUP(Q222/S$2,{0,0.4,0.45,0.5,0.55,0.6,0.65,0.7,0.75,0.8,1},{"F","D","C","C+","B-","B","B+","A-","A","A+"}))))</f>
        <v/>
      </c>
      <c r="S222" s="2" t="str">
        <f>IF(COUNT($A222)=0,"",IF(Q222="","--",IF(Q222="3E","3E",LOOKUP(Q222/S$2,{0,0.4,0.45,0.5,0.55,0.6,0.65,0.7,0.75,0.8,1},{0,2,2.25,2.5,2.75,3,3.25,3.5,3.75,4}))))</f>
        <v/>
      </c>
      <c r="T222" s="3" t="str">
        <f>IF(COUNT($A222)=0,"",IF($A222&lt;&gt;DRAFT!$B224,"ERR",IF(DRAFT!BK224="3E","3E",IF(COUNT(DRAFT!BG224,DRAFT!BK224)&gt;0,DRAFT!BL224,""))))</f>
        <v/>
      </c>
      <c r="U222" s="3" t="str">
        <f>IF(COUNT($A222)=0,"",IF(T222="3E","3E",IF(T222="","I",LOOKUP(T222/V$2,{0,0.4,0.45,0.5,0.55,0.6,0.65,0.7,0.75,0.8,1},{"F","D","C","C+","B-","B","B+","A-","A","A+"}))))</f>
        <v/>
      </c>
      <c r="V222" s="2" t="str">
        <f>IF(COUNT($A222)=0,"",IF(T222="","--",IF(T222="3E","3E",LOOKUP(T222/V$2,{0,0.4,0.45,0.5,0.55,0.6,0.65,0.7,0.75,0.8,1},{0,2,2.25,2.5,2.75,3,3.25,3.5,3.75,4}))))</f>
        <v/>
      </c>
      <c r="W222" s="3" t="str">
        <f>IF(COUNT($A222)=0,"",IF($A222&lt;&gt;DRAFT!$B224,"ERR",IF(DRAFT!BT224="3E","3E",IF(COUNT(DRAFT!BP224,DRAFT!BT224)&gt;0,DRAFT!BU224,""))))</f>
        <v/>
      </c>
      <c r="X222" s="3" t="str">
        <f>IF(COUNT($A222)=0,"",IF(W222="3E","3E",IF(W222="","I",LOOKUP(W222/Y$2,{0,0.4,0.45,0.5,0.55,0.6,0.65,0.7,0.75,0.8,1},{"F","D","C","C+","B-","B","B+","A-","A","A+"}))))</f>
        <v/>
      </c>
      <c r="Y222" s="2" t="str">
        <f>IF(COUNT($A222)=0,"",IF(W222="","--",IF(W222="3E","3E",LOOKUP(W222/Y$2,{0,0.4,0.45,0.5,0.55,0.6,0.65,0.7,0.75,0.8,1},{0,2,2.25,2.5,2.75,3,3.25,3.5,3.75,4}))))</f>
        <v/>
      </c>
      <c r="Z222" s="3" t="str">
        <f>IF(COUNT($A222)=0,"",IF($A222&lt;&gt;DRAFT!$B224,"ERR",IF(DRAFT!CC224="3E","3E",IF(COUNT(DRAFT!BY224,DRAFT!CC224)&gt;0,DRAFT!CD224,""))))</f>
        <v/>
      </c>
      <c r="AA222" s="3" t="str">
        <f>IF(COUNT($A222)=0,"",IF(Z222="3E","3E",IF(Z222="","I",LOOKUP(Z222/AB$2,{0,0.4,0.45,0.5,0.55,0.6,0.65,0.7,0.75,0.8,1},{"F","D","C","C+","B-","B","B+","A-","A","A+"}))))</f>
        <v/>
      </c>
      <c r="AB222" s="2" t="str">
        <f>IF(COUNT($A222)=0,"",IF(Z222="","--",IF(Z222="3E","3E",LOOKUP(Z222/AB$2,{0,0.4,0.45,0.5,0.55,0.6,0.65,0.7,0.75,0.8,1},{0,2,2.25,2.5,2.75,3,3.25,3.5,3.75,4}))))</f>
        <v/>
      </c>
      <c r="AC222" s="3" t="str">
        <f>IF(COUNT($A222)=0,"",IF($A222&lt;&gt;DRAFT!$B224,"ERR",IF(DRAFT!CF224&gt;0,DRAFT!CF224,"")))</f>
        <v/>
      </c>
      <c r="AD222" s="3" t="str">
        <f>IF(COUNT($A222)=0,"",IF(AC222="3E","3E",IF(AC222="","I",LOOKUP(AC222/AE$2,{0,0.4,0.45,0.5,0.55,0.6,0.65,0.7,0.75,0.8,1},{"F","D","C","C+","B-","B","B+","A-","A","A+"}))))</f>
        <v/>
      </c>
      <c r="AE222" s="2" t="str">
        <f>IF(COUNT($A222)=0,"",IF(AC222="","--",IF(AC222="3E","3E",LOOKUP(AC222/AE$2,{0,0.4,0.45,0.5,0.55,0.6,0.65,0.7,0.75,0.8,1},{0,2,2.25,2.5,2.75,3,3.25,3.5,3.75,4}))))</f>
        <v/>
      </c>
      <c r="AF222" s="3" t="str">
        <f>IF($A222&lt;&gt;DRAFT!$B224,"ERR",IF(OR(COUNT($A222)=0,COUNT(DRAFT!CI224:CK224,DRAFT!CM224:CO224)=0),"",CEILING(SUM(DRAFT!CL224,DRAFT!CP224),1)))</f>
        <v/>
      </c>
      <c r="AG222" s="3" t="str">
        <f>IF(COUNT($A222)=0,"",IF(AF222="3E","3E",IF(AF222="","I",LOOKUP(AF222/AH$2,{0,0.4,0.45,0.5,0.55,0.6,0.65,0.7,0.75,0.8,1},{"F","D","C","C+","B-","B","B+","A-","A","A+"}))))</f>
        <v/>
      </c>
      <c r="AH222" s="2" t="str">
        <f>IF(COUNT($A222)=0,"",IF(AF222="","--",IF(AF222="3E","3E",LOOKUP(AF222/AH$2,{0,0.4,0.45,0.5,0.55,0.6,0.65,0.7,0.75,0.8,1},{0,2,2.25,2.5,2.75,3,3.25,3.5,3.75,4}))))</f>
        <v/>
      </c>
      <c r="AI222" s="11" t="str">
        <f>IF(OR(COUNT($A222)=0,COUNT(B222:AH222)=0),"",IF(COUNTIF(B222:AH222,"3E")&gt;0,"3E",IF(DRAFT!$A224="R",TRUNC(SUMPRODUCT(RGP,RCP)/TCP,3),TRUNC((SUMPRODUCT(--(IMDGP&gt;0)*IMDGP,IMCP)+CEILING(DRAFT!$CQ224*42,0.25))/TCP,3))))</f>
        <v/>
      </c>
      <c r="AJ222" s="3" t="str">
        <f>IF(OR(COUNT($A222)=0,COUNT(B222:AH222)=0),"",IF(COUNTIF(B222:AH222,"3E")&gt;0,"3E",IF(DRAFT!$A224="R",SUMPRODUCT(--(RGP&gt;=2),RCP),SUMPRODUCT(--(IMDGP&gt;0),--(IMGP=0),IMCP)+DRAFT!$CR224)))</f>
        <v/>
      </c>
      <c r="AK222" s="3" t="str">
        <f>IF(OR(COUNT($A222)=0,COUNT(B222:AH222)=0),"",IF(COUNTIF(B222:AJ222,"3E")&gt;0,"3E",IF(AND(DRAFT!$A224="IM",OR($AI222&gt;DRAFT!$CQ224,$AJ222&gt;DRAFT!$CR224)),"IMPROVED",IF(AND(DRAFT!$A224="IM",$AI222&lt;=DRAFT!$CQ224,$AJ222&lt;=DRAFT!$CR224),"NOT IMPROVED",IF(AND(AH222&gt;=2,AI222&gt;=2,AJ222&gt;=30),"PASS","FAIL")))))</f>
        <v/>
      </c>
      <c r="AL222" s="3" t="str">
        <f t="shared" si="6"/>
        <v/>
      </c>
      <c r="AM222" s="3" t="str">
        <f t="shared" si="7"/>
        <v/>
      </c>
    </row>
    <row r="223" spans="1:39" ht="18.95" customHeight="1" x14ac:dyDescent="0.25">
      <c r="A223" s="4" t="str">
        <f>IF(DRAFT!$B225="","",DRAFT!$B225)</f>
        <v/>
      </c>
      <c r="B223" s="3" t="str">
        <f>IF(COUNT($A223)=0,"",IF($A223&lt;&gt;DRAFT!$B225,"ERR",IF(DRAFT!I225="3E","3E",IF(COUNT(DRAFT!E225,DRAFT!I225)&gt;0,DRAFT!J225,""))))</f>
        <v/>
      </c>
      <c r="C223" s="3" t="str">
        <f>IF(COUNT($A223)=0,"",IF(B223="3E","3E",IF(B223="","I",LOOKUP(B223/D$2,{0,0.4,0.45,0.5,0.55,0.6,0.65,0.7,0.75,0.8,1},{"F","D","C","C+","B-","B","B+","A-","A","A+"}))))</f>
        <v/>
      </c>
      <c r="D223" s="2" t="str">
        <f>IF(COUNT($A223)=0,"",IF(B223="","--",IF(B223="3E","3E",LOOKUP(B223/D$2,{0,0.4,0.45,0.5,0.55,0.6,0.65,0.7,0.75,0.8,1},{0,2,2.25,2.5,2.75,3,3.25,3.5,3.75,4}))))</f>
        <v/>
      </c>
      <c r="E223" s="3" t="str">
        <f>IF(COUNT($A223)=0,"",IF($A223&lt;&gt;DRAFT!$B225,"ERR",IF(DRAFT!R225="3E","3E",IF(COUNT(DRAFT!N225,DRAFT!R225)&gt;0,DRAFT!S225,""))))</f>
        <v/>
      </c>
      <c r="F223" s="3" t="str">
        <f>IF(COUNT($A223)=0,"",IF(E223="3E","3E",IF(E223="","I",LOOKUP(E223/G$2,{0,0.4,0.45,0.5,0.55,0.6,0.65,0.7,0.75,0.8,1},{"F","D","C","C+","B-","B","B+","A-","A","A+"}))))</f>
        <v/>
      </c>
      <c r="G223" s="2" t="str">
        <f>IF(COUNT($A223)=0,"",IF(E223="","--",IF(E223="3E","3E",LOOKUP(E223/G$2,{0,0.4,0.45,0.5,0.55,0.6,0.65,0.7,0.75,0.8,1},{0,2,2.25,2.5,2.75,3,3.25,3.5,3.75,4}))))</f>
        <v/>
      </c>
      <c r="H223" s="3" t="str">
        <f>IF(COUNT($A223)=0,"",IF($A223&lt;&gt;DRAFT!$B225,"ERR",IF(DRAFT!AA225="3E","3E",IF(COUNT(DRAFT!W225,DRAFT!AA225)&gt;0,DRAFT!AB225,""))))</f>
        <v/>
      </c>
      <c r="I223" s="3" t="str">
        <f>IF(COUNT($A223)=0,"",IF(H223="3E","3E",IF(H223="","I",LOOKUP(H223/J$2,{0,0.4,0.45,0.5,0.55,0.6,0.65,0.7,0.75,0.8,1},{"F","D","C","C+","B-","B","B+","A-","A","A+"}))))</f>
        <v/>
      </c>
      <c r="J223" s="2" t="str">
        <f>IF(COUNT($A223)=0,"",IF(H223="","--",IF(H223="3E","3E",LOOKUP(H223/J$2,{0,0.4,0.45,0.5,0.55,0.6,0.65,0.7,0.75,0.8,1},{0,2,2.25,2.5,2.75,3,3.25,3.5,3.75,4}))))</f>
        <v/>
      </c>
      <c r="K223" s="3" t="str">
        <f>IF(COUNT($A223)=0,"",IF($A223&lt;&gt;DRAFT!$B225,"ERR",IF(DRAFT!AJ225="3E","3E",IF(COUNT(DRAFT!AF225,DRAFT!AJ225)&gt;0,DRAFT!AK225,""))))</f>
        <v/>
      </c>
      <c r="L223" s="3" t="str">
        <f>IF(COUNT($A223)=0,"",IF(K223="3E","3E",IF(K223="","I",LOOKUP(K223/M$2,{0,0.4,0.45,0.5,0.55,0.6,0.65,0.7,0.75,0.8,1},{"F","D","C","C+","B-","B","B+","A-","A","A+"}))))</f>
        <v/>
      </c>
      <c r="M223" s="2" t="str">
        <f>IF(COUNT($A223)=0,"",IF(K223="","--",IF(K223="3E","3E",LOOKUP(K223/M$2,{0,0.4,0.45,0.5,0.55,0.6,0.65,0.7,0.75,0.8,1},{0,2,2.25,2.5,2.75,3,3.25,3.5,3.75,4}))))</f>
        <v/>
      </c>
      <c r="N223" s="3" t="str">
        <f>IF(COUNT($A223)=0,"",IF($A223&lt;&gt;DRAFT!$B225,"ERR",IF(DRAFT!AS225="3E","3E",IF(COUNT(DRAFT!AO225,DRAFT!AS225)&gt;0,DRAFT!AT225,""))))</f>
        <v/>
      </c>
      <c r="O223" s="3" t="str">
        <f>IF(COUNT($A223)=0,"",IF(N223="3E","3E",IF(N223="","I",LOOKUP(N223/P$2,{0,0.4,0.45,0.5,0.55,0.6,0.65,0.7,0.75,0.8,1},{"F","D","C","C+","B-","B","B+","A-","A","A+"}))))</f>
        <v/>
      </c>
      <c r="P223" s="2" t="str">
        <f>IF(COUNT($A223)=0,"",IF(N223="","--",IF(N223="3E","3E",LOOKUP(N223/P$2,{0,0.4,0.45,0.5,0.55,0.6,0.65,0.7,0.75,0.8,1},{0,2,2.25,2.5,2.75,3,3.25,3.5,3.75,4}))))</f>
        <v/>
      </c>
      <c r="Q223" s="3" t="str">
        <f>IF(COUNT($A223)=0,"",IF($A223&lt;&gt;DRAFT!$B225,"ERR",IF(DRAFT!BB225="3E","3E",IF(COUNT(DRAFT!AX225,DRAFT!BB225)&gt;0,DRAFT!BC225,""))))</f>
        <v/>
      </c>
      <c r="R223" s="3" t="str">
        <f>IF(COUNT($A223)=0,"",IF(Q223="3E","3E",IF(Q223="","I",LOOKUP(Q223/S$2,{0,0.4,0.45,0.5,0.55,0.6,0.65,0.7,0.75,0.8,1},{"F","D","C","C+","B-","B","B+","A-","A","A+"}))))</f>
        <v/>
      </c>
      <c r="S223" s="2" t="str">
        <f>IF(COUNT($A223)=0,"",IF(Q223="","--",IF(Q223="3E","3E",LOOKUP(Q223/S$2,{0,0.4,0.45,0.5,0.55,0.6,0.65,0.7,0.75,0.8,1},{0,2,2.25,2.5,2.75,3,3.25,3.5,3.75,4}))))</f>
        <v/>
      </c>
      <c r="T223" s="3" t="str">
        <f>IF(COUNT($A223)=0,"",IF($A223&lt;&gt;DRAFT!$B225,"ERR",IF(DRAFT!BK225="3E","3E",IF(COUNT(DRAFT!BG225,DRAFT!BK225)&gt;0,DRAFT!BL225,""))))</f>
        <v/>
      </c>
      <c r="U223" s="3" t="str">
        <f>IF(COUNT($A223)=0,"",IF(T223="3E","3E",IF(T223="","I",LOOKUP(T223/V$2,{0,0.4,0.45,0.5,0.55,0.6,0.65,0.7,0.75,0.8,1},{"F","D","C","C+","B-","B","B+","A-","A","A+"}))))</f>
        <v/>
      </c>
      <c r="V223" s="2" t="str">
        <f>IF(COUNT($A223)=0,"",IF(T223="","--",IF(T223="3E","3E",LOOKUP(T223/V$2,{0,0.4,0.45,0.5,0.55,0.6,0.65,0.7,0.75,0.8,1},{0,2,2.25,2.5,2.75,3,3.25,3.5,3.75,4}))))</f>
        <v/>
      </c>
      <c r="W223" s="3" t="str">
        <f>IF(COUNT($A223)=0,"",IF($A223&lt;&gt;DRAFT!$B225,"ERR",IF(DRAFT!BT225="3E","3E",IF(COUNT(DRAFT!BP225,DRAFT!BT225)&gt;0,DRAFT!BU225,""))))</f>
        <v/>
      </c>
      <c r="X223" s="3" t="str">
        <f>IF(COUNT($A223)=0,"",IF(W223="3E","3E",IF(W223="","I",LOOKUP(W223/Y$2,{0,0.4,0.45,0.5,0.55,0.6,0.65,0.7,0.75,0.8,1},{"F","D","C","C+","B-","B","B+","A-","A","A+"}))))</f>
        <v/>
      </c>
      <c r="Y223" s="2" t="str">
        <f>IF(COUNT($A223)=0,"",IF(W223="","--",IF(W223="3E","3E",LOOKUP(W223/Y$2,{0,0.4,0.45,0.5,0.55,0.6,0.65,0.7,0.75,0.8,1},{0,2,2.25,2.5,2.75,3,3.25,3.5,3.75,4}))))</f>
        <v/>
      </c>
      <c r="Z223" s="3" t="str">
        <f>IF(COUNT($A223)=0,"",IF($A223&lt;&gt;DRAFT!$B225,"ERR",IF(DRAFT!CC225="3E","3E",IF(COUNT(DRAFT!BY225,DRAFT!CC225)&gt;0,DRAFT!CD225,""))))</f>
        <v/>
      </c>
      <c r="AA223" s="3" t="str">
        <f>IF(COUNT($A223)=0,"",IF(Z223="3E","3E",IF(Z223="","I",LOOKUP(Z223/AB$2,{0,0.4,0.45,0.5,0.55,0.6,0.65,0.7,0.75,0.8,1},{"F","D","C","C+","B-","B","B+","A-","A","A+"}))))</f>
        <v/>
      </c>
      <c r="AB223" s="2" t="str">
        <f>IF(COUNT($A223)=0,"",IF(Z223="","--",IF(Z223="3E","3E",LOOKUP(Z223/AB$2,{0,0.4,0.45,0.5,0.55,0.6,0.65,0.7,0.75,0.8,1},{0,2,2.25,2.5,2.75,3,3.25,3.5,3.75,4}))))</f>
        <v/>
      </c>
      <c r="AC223" s="3" t="str">
        <f>IF(COUNT($A223)=0,"",IF($A223&lt;&gt;DRAFT!$B225,"ERR",IF(DRAFT!CF225&gt;0,DRAFT!CF225,"")))</f>
        <v/>
      </c>
      <c r="AD223" s="3" t="str">
        <f>IF(COUNT($A223)=0,"",IF(AC223="3E","3E",IF(AC223="","I",LOOKUP(AC223/AE$2,{0,0.4,0.45,0.5,0.55,0.6,0.65,0.7,0.75,0.8,1},{"F","D","C","C+","B-","B","B+","A-","A","A+"}))))</f>
        <v/>
      </c>
      <c r="AE223" s="2" t="str">
        <f>IF(COUNT($A223)=0,"",IF(AC223="","--",IF(AC223="3E","3E",LOOKUP(AC223/AE$2,{0,0.4,0.45,0.5,0.55,0.6,0.65,0.7,0.75,0.8,1},{0,2,2.25,2.5,2.75,3,3.25,3.5,3.75,4}))))</f>
        <v/>
      </c>
      <c r="AF223" s="3" t="str">
        <f>IF($A223&lt;&gt;DRAFT!$B225,"ERR",IF(OR(COUNT($A223)=0,COUNT(DRAFT!CI225:CK225,DRAFT!CM225:CO225)=0),"",CEILING(SUM(DRAFT!CL225,DRAFT!CP225),1)))</f>
        <v/>
      </c>
      <c r="AG223" s="3" t="str">
        <f>IF(COUNT($A223)=0,"",IF(AF223="3E","3E",IF(AF223="","I",LOOKUP(AF223/AH$2,{0,0.4,0.45,0.5,0.55,0.6,0.65,0.7,0.75,0.8,1},{"F","D","C","C+","B-","B","B+","A-","A","A+"}))))</f>
        <v/>
      </c>
      <c r="AH223" s="2" t="str">
        <f>IF(COUNT($A223)=0,"",IF(AF223="","--",IF(AF223="3E","3E",LOOKUP(AF223/AH$2,{0,0.4,0.45,0.5,0.55,0.6,0.65,0.7,0.75,0.8,1},{0,2,2.25,2.5,2.75,3,3.25,3.5,3.75,4}))))</f>
        <v/>
      </c>
      <c r="AI223" s="11" t="str">
        <f>IF(OR(COUNT($A223)=0,COUNT(B223:AH223)=0),"",IF(COUNTIF(B223:AH223,"3E")&gt;0,"3E",IF(DRAFT!$A225="R",TRUNC(SUMPRODUCT(RGP,RCP)/TCP,3),TRUNC((SUMPRODUCT(--(IMDGP&gt;0)*IMDGP,IMCP)+CEILING(DRAFT!$CQ225*42,0.25))/TCP,3))))</f>
        <v/>
      </c>
      <c r="AJ223" s="3" t="str">
        <f>IF(OR(COUNT($A223)=0,COUNT(B223:AH223)=0),"",IF(COUNTIF(B223:AH223,"3E")&gt;0,"3E",IF(DRAFT!$A225="R",SUMPRODUCT(--(RGP&gt;=2),RCP),SUMPRODUCT(--(IMDGP&gt;0),--(IMGP=0),IMCP)+DRAFT!$CR225)))</f>
        <v/>
      </c>
      <c r="AK223" s="3" t="str">
        <f>IF(OR(COUNT($A223)=0,COUNT(B223:AH223)=0),"",IF(COUNTIF(B223:AJ223,"3E")&gt;0,"3E",IF(AND(DRAFT!$A225="IM",OR($AI223&gt;DRAFT!$CQ225,$AJ223&gt;DRAFT!$CR225)),"IMPROVED",IF(AND(DRAFT!$A225="IM",$AI223&lt;=DRAFT!$CQ225,$AJ223&lt;=DRAFT!$CR225),"NOT IMPROVED",IF(AND(AH223&gt;=2,AI223&gt;=2,AJ223&gt;=30),"PASS","FAIL")))))</f>
        <v/>
      </c>
      <c r="AL223" s="3" t="str">
        <f t="shared" si="6"/>
        <v/>
      </c>
      <c r="AM223" s="3" t="str">
        <f t="shared" si="7"/>
        <v/>
      </c>
    </row>
    <row r="224" spans="1:39" ht="18.95" customHeight="1" x14ac:dyDescent="0.25">
      <c r="A224" s="4" t="str">
        <f>IF(DRAFT!$B226="","",DRAFT!$B226)</f>
        <v/>
      </c>
      <c r="B224" s="3" t="str">
        <f>IF(COUNT($A224)=0,"",IF($A224&lt;&gt;DRAFT!$B226,"ERR",IF(DRAFT!I226="3E","3E",IF(COUNT(DRAFT!E226,DRAFT!I226)&gt;0,DRAFT!J226,""))))</f>
        <v/>
      </c>
      <c r="C224" s="3" t="str">
        <f>IF(COUNT($A224)=0,"",IF(B224="3E","3E",IF(B224="","I",LOOKUP(B224/D$2,{0,0.4,0.45,0.5,0.55,0.6,0.65,0.7,0.75,0.8,1},{"F","D","C","C+","B-","B","B+","A-","A","A+"}))))</f>
        <v/>
      </c>
      <c r="D224" s="2" t="str">
        <f>IF(COUNT($A224)=0,"",IF(B224="","--",IF(B224="3E","3E",LOOKUP(B224/D$2,{0,0.4,0.45,0.5,0.55,0.6,0.65,0.7,0.75,0.8,1},{0,2,2.25,2.5,2.75,3,3.25,3.5,3.75,4}))))</f>
        <v/>
      </c>
      <c r="E224" s="3" t="str">
        <f>IF(COUNT($A224)=0,"",IF($A224&lt;&gt;DRAFT!$B226,"ERR",IF(DRAFT!R226="3E","3E",IF(COUNT(DRAFT!N226,DRAFT!R226)&gt;0,DRAFT!S226,""))))</f>
        <v/>
      </c>
      <c r="F224" s="3" t="str">
        <f>IF(COUNT($A224)=0,"",IF(E224="3E","3E",IF(E224="","I",LOOKUP(E224/G$2,{0,0.4,0.45,0.5,0.55,0.6,0.65,0.7,0.75,0.8,1},{"F","D","C","C+","B-","B","B+","A-","A","A+"}))))</f>
        <v/>
      </c>
      <c r="G224" s="2" t="str">
        <f>IF(COUNT($A224)=0,"",IF(E224="","--",IF(E224="3E","3E",LOOKUP(E224/G$2,{0,0.4,0.45,0.5,0.55,0.6,0.65,0.7,0.75,0.8,1},{0,2,2.25,2.5,2.75,3,3.25,3.5,3.75,4}))))</f>
        <v/>
      </c>
      <c r="H224" s="3" t="str">
        <f>IF(COUNT($A224)=0,"",IF($A224&lt;&gt;DRAFT!$B226,"ERR",IF(DRAFT!AA226="3E","3E",IF(COUNT(DRAFT!W226,DRAFT!AA226)&gt;0,DRAFT!AB226,""))))</f>
        <v/>
      </c>
      <c r="I224" s="3" t="str">
        <f>IF(COUNT($A224)=0,"",IF(H224="3E","3E",IF(H224="","I",LOOKUP(H224/J$2,{0,0.4,0.45,0.5,0.55,0.6,0.65,0.7,0.75,0.8,1},{"F","D","C","C+","B-","B","B+","A-","A","A+"}))))</f>
        <v/>
      </c>
      <c r="J224" s="2" t="str">
        <f>IF(COUNT($A224)=0,"",IF(H224="","--",IF(H224="3E","3E",LOOKUP(H224/J$2,{0,0.4,0.45,0.5,0.55,0.6,0.65,0.7,0.75,0.8,1},{0,2,2.25,2.5,2.75,3,3.25,3.5,3.75,4}))))</f>
        <v/>
      </c>
      <c r="K224" s="3" t="str">
        <f>IF(COUNT($A224)=0,"",IF($A224&lt;&gt;DRAFT!$B226,"ERR",IF(DRAFT!AJ226="3E","3E",IF(COUNT(DRAFT!AF226,DRAFT!AJ226)&gt;0,DRAFT!AK226,""))))</f>
        <v/>
      </c>
      <c r="L224" s="3" t="str">
        <f>IF(COUNT($A224)=0,"",IF(K224="3E","3E",IF(K224="","I",LOOKUP(K224/M$2,{0,0.4,0.45,0.5,0.55,0.6,0.65,0.7,0.75,0.8,1},{"F","D","C","C+","B-","B","B+","A-","A","A+"}))))</f>
        <v/>
      </c>
      <c r="M224" s="2" t="str">
        <f>IF(COUNT($A224)=0,"",IF(K224="","--",IF(K224="3E","3E",LOOKUP(K224/M$2,{0,0.4,0.45,0.5,0.55,0.6,0.65,0.7,0.75,0.8,1},{0,2,2.25,2.5,2.75,3,3.25,3.5,3.75,4}))))</f>
        <v/>
      </c>
      <c r="N224" s="3" t="str">
        <f>IF(COUNT($A224)=0,"",IF($A224&lt;&gt;DRAFT!$B226,"ERR",IF(DRAFT!AS226="3E","3E",IF(COUNT(DRAFT!AO226,DRAFT!AS226)&gt;0,DRAFT!AT226,""))))</f>
        <v/>
      </c>
      <c r="O224" s="3" t="str">
        <f>IF(COUNT($A224)=0,"",IF(N224="3E","3E",IF(N224="","I",LOOKUP(N224/P$2,{0,0.4,0.45,0.5,0.55,0.6,0.65,0.7,0.75,0.8,1},{"F","D","C","C+","B-","B","B+","A-","A","A+"}))))</f>
        <v/>
      </c>
      <c r="P224" s="2" t="str">
        <f>IF(COUNT($A224)=0,"",IF(N224="","--",IF(N224="3E","3E",LOOKUP(N224/P$2,{0,0.4,0.45,0.5,0.55,0.6,0.65,0.7,0.75,0.8,1},{0,2,2.25,2.5,2.75,3,3.25,3.5,3.75,4}))))</f>
        <v/>
      </c>
      <c r="Q224" s="3" t="str">
        <f>IF(COUNT($A224)=0,"",IF($A224&lt;&gt;DRAFT!$B226,"ERR",IF(DRAFT!BB226="3E","3E",IF(COUNT(DRAFT!AX226,DRAFT!BB226)&gt;0,DRAFT!BC226,""))))</f>
        <v/>
      </c>
      <c r="R224" s="3" t="str">
        <f>IF(COUNT($A224)=0,"",IF(Q224="3E","3E",IF(Q224="","I",LOOKUP(Q224/S$2,{0,0.4,0.45,0.5,0.55,0.6,0.65,0.7,0.75,0.8,1},{"F","D","C","C+","B-","B","B+","A-","A","A+"}))))</f>
        <v/>
      </c>
      <c r="S224" s="2" t="str">
        <f>IF(COUNT($A224)=0,"",IF(Q224="","--",IF(Q224="3E","3E",LOOKUP(Q224/S$2,{0,0.4,0.45,0.5,0.55,0.6,0.65,0.7,0.75,0.8,1},{0,2,2.25,2.5,2.75,3,3.25,3.5,3.75,4}))))</f>
        <v/>
      </c>
      <c r="T224" s="3" t="str">
        <f>IF(COUNT($A224)=0,"",IF($A224&lt;&gt;DRAFT!$B226,"ERR",IF(DRAFT!BK226="3E","3E",IF(COUNT(DRAFT!BG226,DRAFT!BK226)&gt;0,DRAFT!BL226,""))))</f>
        <v/>
      </c>
      <c r="U224" s="3" t="str">
        <f>IF(COUNT($A224)=0,"",IF(T224="3E","3E",IF(T224="","I",LOOKUP(T224/V$2,{0,0.4,0.45,0.5,0.55,0.6,0.65,0.7,0.75,0.8,1},{"F","D","C","C+","B-","B","B+","A-","A","A+"}))))</f>
        <v/>
      </c>
      <c r="V224" s="2" t="str">
        <f>IF(COUNT($A224)=0,"",IF(T224="","--",IF(T224="3E","3E",LOOKUP(T224/V$2,{0,0.4,0.45,0.5,0.55,0.6,0.65,0.7,0.75,0.8,1},{0,2,2.25,2.5,2.75,3,3.25,3.5,3.75,4}))))</f>
        <v/>
      </c>
      <c r="W224" s="3" t="str">
        <f>IF(COUNT($A224)=0,"",IF($A224&lt;&gt;DRAFT!$B226,"ERR",IF(DRAFT!BT226="3E","3E",IF(COUNT(DRAFT!BP226,DRAFT!BT226)&gt;0,DRAFT!BU226,""))))</f>
        <v/>
      </c>
      <c r="X224" s="3" t="str">
        <f>IF(COUNT($A224)=0,"",IF(W224="3E","3E",IF(W224="","I",LOOKUP(W224/Y$2,{0,0.4,0.45,0.5,0.55,0.6,0.65,0.7,0.75,0.8,1},{"F","D","C","C+","B-","B","B+","A-","A","A+"}))))</f>
        <v/>
      </c>
      <c r="Y224" s="2" t="str">
        <f>IF(COUNT($A224)=0,"",IF(W224="","--",IF(W224="3E","3E",LOOKUP(W224/Y$2,{0,0.4,0.45,0.5,0.55,0.6,0.65,0.7,0.75,0.8,1},{0,2,2.25,2.5,2.75,3,3.25,3.5,3.75,4}))))</f>
        <v/>
      </c>
      <c r="Z224" s="3" t="str">
        <f>IF(COUNT($A224)=0,"",IF($A224&lt;&gt;DRAFT!$B226,"ERR",IF(DRAFT!CC226="3E","3E",IF(COUNT(DRAFT!BY226,DRAFT!CC226)&gt;0,DRAFT!CD226,""))))</f>
        <v/>
      </c>
      <c r="AA224" s="3" t="str">
        <f>IF(COUNT($A224)=0,"",IF(Z224="3E","3E",IF(Z224="","I",LOOKUP(Z224/AB$2,{0,0.4,0.45,0.5,0.55,0.6,0.65,0.7,0.75,0.8,1},{"F","D","C","C+","B-","B","B+","A-","A","A+"}))))</f>
        <v/>
      </c>
      <c r="AB224" s="2" t="str">
        <f>IF(COUNT($A224)=0,"",IF(Z224="","--",IF(Z224="3E","3E",LOOKUP(Z224/AB$2,{0,0.4,0.45,0.5,0.55,0.6,0.65,0.7,0.75,0.8,1},{0,2,2.25,2.5,2.75,3,3.25,3.5,3.75,4}))))</f>
        <v/>
      </c>
      <c r="AC224" s="3" t="str">
        <f>IF(COUNT($A224)=0,"",IF($A224&lt;&gt;DRAFT!$B226,"ERR",IF(DRAFT!CF226&gt;0,DRAFT!CF226,"")))</f>
        <v/>
      </c>
      <c r="AD224" s="3" t="str">
        <f>IF(COUNT($A224)=0,"",IF(AC224="3E","3E",IF(AC224="","I",LOOKUP(AC224/AE$2,{0,0.4,0.45,0.5,0.55,0.6,0.65,0.7,0.75,0.8,1},{"F","D","C","C+","B-","B","B+","A-","A","A+"}))))</f>
        <v/>
      </c>
      <c r="AE224" s="2" t="str">
        <f>IF(COUNT($A224)=0,"",IF(AC224="","--",IF(AC224="3E","3E",LOOKUP(AC224/AE$2,{0,0.4,0.45,0.5,0.55,0.6,0.65,0.7,0.75,0.8,1},{0,2,2.25,2.5,2.75,3,3.25,3.5,3.75,4}))))</f>
        <v/>
      </c>
      <c r="AF224" s="3" t="str">
        <f>IF($A224&lt;&gt;DRAFT!$B226,"ERR",IF(OR(COUNT($A224)=0,COUNT(DRAFT!CI226:CK226,DRAFT!CM226:CO226)=0),"",CEILING(SUM(DRAFT!CL226,DRAFT!CP226),1)))</f>
        <v/>
      </c>
      <c r="AG224" s="3" t="str">
        <f>IF(COUNT($A224)=0,"",IF(AF224="3E","3E",IF(AF224="","I",LOOKUP(AF224/AH$2,{0,0.4,0.45,0.5,0.55,0.6,0.65,0.7,0.75,0.8,1},{"F","D","C","C+","B-","B","B+","A-","A","A+"}))))</f>
        <v/>
      </c>
      <c r="AH224" s="2" t="str">
        <f>IF(COUNT($A224)=0,"",IF(AF224="","--",IF(AF224="3E","3E",LOOKUP(AF224/AH$2,{0,0.4,0.45,0.5,0.55,0.6,0.65,0.7,0.75,0.8,1},{0,2,2.25,2.5,2.75,3,3.25,3.5,3.75,4}))))</f>
        <v/>
      </c>
      <c r="AI224" s="11" t="str">
        <f>IF(OR(COUNT($A224)=0,COUNT(B224:AH224)=0),"",IF(COUNTIF(B224:AH224,"3E")&gt;0,"3E",IF(DRAFT!$A226="R",TRUNC(SUMPRODUCT(RGP,RCP)/TCP,3),TRUNC((SUMPRODUCT(--(IMDGP&gt;0)*IMDGP,IMCP)+CEILING(DRAFT!$CQ226*42,0.25))/TCP,3))))</f>
        <v/>
      </c>
      <c r="AJ224" s="3" t="str">
        <f>IF(OR(COUNT($A224)=0,COUNT(B224:AH224)=0),"",IF(COUNTIF(B224:AH224,"3E")&gt;0,"3E",IF(DRAFT!$A226="R",SUMPRODUCT(--(RGP&gt;=2),RCP),SUMPRODUCT(--(IMDGP&gt;0),--(IMGP=0),IMCP)+DRAFT!$CR226)))</f>
        <v/>
      </c>
      <c r="AK224" s="3" t="str">
        <f>IF(OR(COUNT($A224)=0,COUNT(B224:AH224)=0),"",IF(COUNTIF(B224:AJ224,"3E")&gt;0,"3E",IF(AND(DRAFT!$A226="IM",OR($AI224&gt;DRAFT!$CQ226,$AJ224&gt;DRAFT!$CR226)),"IMPROVED",IF(AND(DRAFT!$A226="IM",$AI224&lt;=DRAFT!$CQ226,$AJ224&lt;=DRAFT!$CR226),"NOT IMPROVED",IF(AND(AH224&gt;=2,AI224&gt;=2,AJ224&gt;=30),"PASS","FAIL")))))</f>
        <v/>
      </c>
      <c r="AL224" s="3" t="str">
        <f t="shared" si="6"/>
        <v/>
      </c>
      <c r="AM224" s="3" t="str">
        <f t="shared" si="7"/>
        <v/>
      </c>
    </row>
    <row r="225" spans="1:39" ht="18.95" customHeight="1" x14ac:dyDescent="0.25">
      <c r="A225" s="4" t="str">
        <f>IF(DRAFT!$B227="","",DRAFT!$B227)</f>
        <v/>
      </c>
      <c r="B225" s="3" t="str">
        <f>IF(COUNT($A225)=0,"",IF($A225&lt;&gt;DRAFT!$B227,"ERR",IF(DRAFT!I227="3E","3E",IF(COUNT(DRAFT!E227,DRAFT!I227)&gt;0,DRAFT!J227,""))))</f>
        <v/>
      </c>
      <c r="C225" s="3" t="str">
        <f>IF(COUNT($A225)=0,"",IF(B225="3E","3E",IF(B225="","I",LOOKUP(B225/D$2,{0,0.4,0.45,0.5,0.55,0.6,0.65,0.7,0.75,0.8,1},{"F","D","C","C+","B-","B","B+","A-","A","A+"}))))</f>
        <v/>
      </c>
      <c r="D225" s="2" t="str">
        <f>IF(COUNT($A225)=0,"",IF(B225="","--",IF(B225="3E","3E",LOOKUP(B225/D$2,{0,0.4,0.45,0.5,0.55,0.6,0.65,0.7,0.75,0.8,1},{0,2,2.25,2.5,2.75,3,3.25,3.5,3.75,4}))))</f>
        <v/>
      </c>
      <c r="E225" s="3" t="str">
        <f>IF(COUNT($A225)=0,"",IF($A225&lt;&gt;DRAFT!$B227,"ERR",IF(DRAFT!R227="3E","3E",IF(COUNT(DRAFT!N227,DRAFT!R227)&gt;0,DRAFT!S227,""))))</f>
        <v/>
      </c>
      <c r="F225" s="3" t="str">
        <f>IF(COUNT($A225)=0,"",IF(E225="3E","3E",IF(E225="","I",LOOKUP(E225/G$2,{0,0.4,0.45,0.5,0.55,0.6,0.65,0.7,0.75,0.8,1},{"F","D","C","C+","B-","B","B+","A-","A","A+"}))))</f>
        <v/>
      </c>
      <c r="G225" s="2" t="str">
        <f>IF(COUNT($A225)=0,"",IF(E225="","--",IF(E225="3E","3E",LOOKUP(E225/G$2,{0,0.4,0.45,0.5,0.55,0.6,0.65,0.7,0.75,0.8,1},{0,2,2.25,2.5,2.75,3,3.25,3.5,3.75,4}))))</f>
        <v/>
      </c>
      <c r="H225" s="3" t="str">
        <f>IF(COUNT($A225)=0,"",IF($A225&lt;&gt;DRAFT!$B227,"ERR",IF(DRAFT!AA227="3E","3E",IF(COUNT(DRAFT!W227,DRAFT!AA227)&gt;0,DRAFT!AB227,""))))</f>
        <v/>
      </c>
      <c r="I225" s="3" t="str">
        <f>IF(COUNT($A225)=0,"",IF(H225="3E","3E",IF(H225="","I",LOOKUP(H225/J$2,{0,0.4,0.45,0.5,0.55,0.6,0.65,0.7,0.75,0.8,1},{"F","D","C","C+","B-","B","B+","A-","A","A+"}))))</f>
        <v/>
      </c>
      <c r="J225" s="2" t="str">
        <f>IF(COUNT($A225)=0,"",IF(H225="","--",IF(H225="3E","3E",LOOKUP(H225/J$2,{0,0.4,0.45,0.5,0.55,0.6,0.65,0.7,0.75,0.8,1},{0,2,2.25,2.5,2.75,3,3.25,3.5,3.75,4}))))</f>
        <v/>
      </c>
      <c r="K225" s="3" t="str">
        <f>IF(COUNT($A225)=0,"",IF($A225&lt;&gt;DRAFT!$B227,"ERR",IF(DRAFT!AJ227="3E","3E",IF(COUNT(DRAFT!AF227,DRAFT!AJ227)&gt;0,DRAFT!AK227,""))))</f>
        <v/>
      </c>
      <c r="L225" s="3" t="str">
        <f>IF(COUNT($A225)=0,"",IF(K225="3E","3E",IF(K225="","I",LOOKUP(K225/M$2,{0,0.4,0.45,0.5,0.55,0.6,0.65,0.7,0.75,0.8,1},{"F","D","C","C+","B-","B","B+","A-","A","A+"}))))</f>
        <v/>
      </c>
      <c r="M225" s="2" t="str">
        <f>IF(COUNT($A225)=0,"",IF(K225="","--",IF(K225="3E","3E",LOOKUP(K225/M$2,{0,0.4,0.45,0.5,0.55,0.6,0.65,0.7,0.75,0.8,1},{0,2,2.25,2.5,2.75,3,3.25,3.5,3.75,4}))))</f>
        <v/>
      </c>
      <c r="N225" s="3" t="str">
        <f>IF(COUNT($A225)=0,"",IF($A225&lt;&gt;DRAFT!$B227,"ERR",IF(DRAFT!AS227="3E","3E",IF(COUNT(DRAFT!AO227,DRAFT!AS227)&gt;0,DRAFT!AT227,""))))</f>
        <v/>
      </c>
      <c r="O225" s="3" t="str">
        <f>IF(COUNT($A225)=0,"",IF(N225="3E","3E",IF(N225="","I",LOOKUP(N225/P$2,{0,0.4,0.45,0.5,0.55,0.6,0.65,0.7,0.75,0.8,1},{"F","D","C","C+","B-","B","B+","A-","A","A+"}))))</f>
        <v/>
      </c>
      <c r="P225" s="2" t="str">
        <f>IF(COUNT($A225)=0,"",IF(N225="","--",IF(N225="3E","3E",LOOKUP(N225/P$2,{0,0.4,0.45,0.5,0.55,0.6,0.65,0.7,0.75,0.8,1},{0,2,2.25,2.5,2.75,3,3.25,3.5,3.75,4}))))</f>
        <v/>
      </c>
      <c r="Q225" s="3" t="str">
        <f>IF(COUNT($A225)=0,"",IF($A225&lt;&gt;DRAFT!$B227,"ERR",IF(DRAFT!BB227="3E","3E",IF(COUNT(DRAFT!AX227,DRAFT!BB227)&gt;0,DRAFT!BC227,""))))</f>
        <v/>
      </c>
      <c r="R225" s="3" t="str">
        <f>IF(COUNT($A225)=0,"",IF(Q225="3E","3E",IF(Q225="","I",LOOKUP(Q225/S$2,{0,0.4,0.45,0.5,0.55,0.6,0.65,0.7,0.75,0.8,1},{"F","D","C","C+","B-","B","B+","A-","A","A+"}))))</f>
        <v/>
      </c>
      <c r="S225" s="2" t="str">
        <f>IF(COUNT($A225)=0,"",IF(Q225="","--",IF(Q225="3E","3E",LOOKUP(Q225/S$2,{0,0.4,0.45,0.5,0.55,0.6,0.65,0.7,0.75,0.8,1},{0,2,2.25,2.5,2.75,3,3.25,3.5,3.75,4}))))</f>
        <v/>
      </c>
      <c r="T225" s="3" t="str">
        <f>IF(COUNT($A225)=0,"",IF($A225&lt;&gt;DRAFT!$B227,"ERR",IF(DRAFT!BK227="3E","3E",IF(COUNT(DRAFT!BG227,DRAFT!BK227)&gt;0,DRAFT!BL227,""))))</f>
        <v/>
      </c>
      <c r="U225" s="3" t="str">
        <f>IF(COUNT($A225)=0,"",IF(T225="3E","3E",IF(T225="","I",LOOKUP(T225/V$2,{0,0.4,0.45,0.5,0.55,0.6,0.65,0.7,0.75,0.8,1},{"F","D","C","C+","B-","B","B+","A-","A","A+"}))))</f>
        <v/>
      </c>
      <c r="V225" s="2" t="str">
        <f>IF(COUNT($A225)=0,"",IF(T225="","--",IF(T225="3E","3E",LOOKUP(T225/V$2,{0,0.4,0.45,0.5,0.55,0.6,0.65,0.7,0.75,0.8,1},{0,2,2.25,2.5,2.75,3,3.25,3.5,3.75,4}))))</f>
        <v/>
      </c>
      <c r="W225" s="3" t="str">
        <f>IF(COUNT($A225)=0,"",IF($A225&lt;&gt;DRAFT!$B227,"ERR",IF(DRAFT!BT227="3E","3E",IF(COUNT(DRAFT!BP227,DRAFT!BT227)&gt;0,DRAFT!BU227,""))))</f>
        <v/>
      </c>
      <c r="X225" s="3" t="str">
        <f>IF(COUNT($A225)=0,"",IF(W225="3E","3E",IF(W225="","I",LOOKUP(W225/Y$2,{0,0.4,0.45,0.5,0.55,0.6,0.65,0.7,0.75,0.8,1},{"F","D","C","C+","B-","B","B+","A-","A","A+"}))))</f>
        <v/>
      </c>
      <c r="Y225" s="2" t="str">
        <f>IF(COUNT($A225)=0,"",IF(W225="","--",IF(W225="3E","3E",LOOKUP(W225/Y$2,{0,0.4,0.45,0.5,0.55,0.6,0.65,0.7,0.75,0.8,1},{0,2,2.25,2.5,2.75,3,3.25,3.5,3.75,4}))))</f>
        <v/>
      </c>
      <c r="Z225" s="3" t="str">
        <f>IF(COUNT($A225)=0,"",IF($A225&lt;&gt;DRAFT!$B227,"ERR",IF(DRAFT!CC227="3E","3E",IF(COUNT(DRAFT!BY227,DRAFT!CC227)&gt;0,DRAFT!CD227,""))))</f>
        <v/>
      </c>
      <c r="AA225" s="3" t="str">
        <f>IF(COUNT($A225)=0,"",IF(Z225="3E","3E",IF(Z225="","I",LOOKUP(Z225/AB$2,{0,0.4,0.45,0.5,0.55,0.6,0.65,0.7,0.75,0.8,1},{"F","D","C","C+","B-","B","B+","A-","A","A+"}))))</f>
        <v/>
      </c>
      <c r="AB225" s="2" t="str">
        <f>IF(COUNT($A225)=0,"",IF(Z225="","--",IF(Z225="3E","3E",LOOKUP(Z225/AB$2,{0,0.4,0.45,0.5,0.55,0.6,0.65,0.7,0.75,0.8,1},{0,2,2.25,2.5,2.75,3,3.25,3.5,3.75,4}))))</f>
        <v/>
      </c>
      <c r="AC225" s="3" t="str">
        <f>IF(COUNT($A225)=0,"",IF($A225&lt;&gt;DRAFT!$B227,"ERR",IF(DRAFT!CF227&gt;0,DRAFT!CF227,"")))</f>
        <v/>
      </c>
      <c r="AD225" s="3" t="str">
        <f>IF(COUNT($A225)=0,"",IF(AC225="3E","3E",IF(AC225="","I",LOOKUP(AC225/AE$2,{0,0.4,0.45,0.5,0.55,0.6,0.65,0.7,0.75,0.8,1},{"F","D","C","C+","B-","B","B+","A-","A","A+"}))))</f>
        <v/>
      </c>
      <c r="AE225" s="2" t="str">
        <f>IF(COUNT($A225)=0,"",IF(AC225="","--",IF(AC225="3E","3E",LOOKUP(AC225/AE$2,{0,0.4,0.45,0.5,0.55,0.6,0.65,0.7,0.75,0.8,1},{0,2,2.25,2.5,2.75,3,3.25,3.5,3.75,4}))))</f>
        <v/>
      </c>
      <c r="AF225" s="3" t="str">
        <f>IF($A225&lt;&gt;DRAFT!$B227,"ERR",IF(OR(COUNT($A225)=0,COUNT(DRAFT!CI227:CK227,DRAFT!CM227:CO227)=0),"",CEILING(SUM(DRAFT!CL227,DRAFT!CP227),1)))</f>
        <v/>
      </c>
      <c r="AG225" s="3" t="str">
        <f>IF(COUNT($A225)=0,"",IF(AF225="3E","3E",IF(AF225="","I",LOOKUP(AF225/AH$2,{0,0.4,0.45,0.5,0.55,0.6,0.65,0.7,0.75,0.8,1},{"F","D","C","C+","B-","B","B+","A-","A","A+"}))))</f>
        <v/>
      </c>
      <c r="AH225" s="2" t="str">
        <f>IF(COUNT($A225)=0,"",IF(AF225="","--",IF(AF225="3E","3E",LOOKUP(AF225/AH$2,{0,0.4,0.45,0.5,0.55,0.6,0.65,0.7,0.75,0.8,1},{0,2,2.25,2.5,2.75,3,3.25,3.5,3.75,4}))))</f>
        <v/>
      </c>
      <c r="AI225" s="11" t="str">
        <f>IF(OR(COUNT($A225)=0,COUNT(B225:AH225)=0),"",IF(COUNTIF(B225:AH225,"3E")&gt;0,"3E",IF(DRAFT!$A227="R",TRUNC(SUMPRODUCT(RGP,RCP)/TCP,3),TRUNC((SUMPRODUCT(--(IMDGP&gt;0)*IMDGP,IMCP)+CEILING(DRAFT!$CQ227*42,0.25))/TCP,3))))</f>
        <v/>
      </c>
      <c r="AJ225" s="3" t="str">
        <f>IF(OR(COUNT($A225)=0,COUNT(B225:AH225)=0),"",IF(COUNTIF(B225:AH225,"3E")&gt;0,"3E",IF(DRAFT!$A227="R",SUMPRODUCT(--(RGP&gt;=2),RCP),SUMPRODUCT(--(IMDGP&gt;0),--(IMGP=0),IMCP)+DRAFT!$CR227)))</f>
        <v/>
      </c>
      <c r="AK225" s="3" t="str">
        <f>IF(OR(COUNT($A225)=0,COUNT(B225:AH225)=0),"",IF(COUNTIF(B225:AJ225,"3E")&gt;0,"3E",IF(AND(DRAFT!$A227="IM",OR($AI225&gt;DRAFT!$CQ227,$AJ225&gt;DRAFT!$CR227)),"IMPROVED",IF(AND(DRAFT!$A227="IM",$AI225&lt;=DRAFT!$CQ227,$AJ225&lt;=DRAFT!$CR227),"NOT IMPROVED",IF(AND(AH225&gt;=2,AI225&gt;=2,AJ225&gt;=30),"PASS","FAIL")))))</f>
        <v/>
      </c>
      <c r="AL225" s="3" t="str">
        <f t="shared" si="6"/>
        <v/>
      </c>
      <c r="AM225" s="3" t="str">
        <f t="shared" si="7"/>
        <v/>
      </c>
    </row>
    <row r="226" spans="1:39" ht="18.95" customHeight="1" x14ac:dyDescent="0.25">
      <c r="A226" s="4" t="str">
        <f>IF(DRAFT!$B228="","",DRAFT!$B228)</f>
        <v/>
      </c>
      <c r="B226" s="3" t="str">
        <f>IF(COUNT($A226)=0,"",IF($A226&lt;&gt;DRAFT!$B228,"ERR",IF(DRAFT!I228="3E","3E",IF(COUNT(DRAFT!E228,DRAFT!I228)&gt;0,DRAFT!J228,""))))</f>
        <v/>
      </c>
      <c r="C226" s="3" t="str">
        <f>IF(COUNT($A226)=0,"",IF(B226="3E","3E",IF(B226="","I",LOOKUP(B226/D$2,{0,0.4,0.45,0.5,0.55,0.6,0.65,0.7,0.75,0.8,1},{"F","D","C","C+","B-","B","B+","A-","A","A+"}))))</f>
        <v/>
      </c>
      <c r="D226" s="2" t="str">
        <f>IF(COUNT($A226)=0,"",IF(B226="","--",IF(B226="3E","3E",LOOKUP(B226/D$2,{0,0.4,0.45,0.5,0.55,0.6,0.65,0.7,0.75,0.8,1},{0,2,2.25,2.5,2.75,3,3.25,3.5,3.75,4}))))</f>
        <v/>
      </c>
      <c r="E226" s="3" t="str">
        <f>IF(COUNT($A226)=0,"",IF($A226&lt;&gt;DRAFT!$B228,"ERR",IF(DRAFT!R228="3E","3E",IF(COUNT(DRAFT!N228,DRAFT!R228)&gt;0,DRAFT!S228,""))))</f>
        <v/>
      </c>
      <c r="F226" s="3" t="str">
        <f>IF(COUNT($A226)=0,"",IF(E226="3E","3E",IF(E226="","I",LOOKUP(E226/G$2,{0,0.4,0.45,0.5,0.55,0.6,0.65,0.7,0.75,0.8,1},{"F","D","C","C+","B-","B","B+","A-","A","A+"}))))</f>
        <v/>
      </c>
      <c r="G226" s="2" t="str">
        <f>IF(COUNT($A226)=0,"",IF(E226="","--",IF(E226="3E","3E",LOOKUP(E226/G$2,{0,0.4,0.45,0.5,0.55,0.6,0.65,0.7,0.75,0.8,1},{0,2,2.25,2.5,2.75,3,3.25,3.5,3.75,4}))))</f>
        <v/>
      </c>
      <c r="H226" s="3" t="str">
        <f>IF(COUNT($A226)=0,"",IF($A226&lt;&gt;DRAFT!$B228,"ERR",IF(DRAFT!AA228="3E","3E",IF(COUNT(DRAFT!W228,DRAFT!AA228)&gt;0,DRAFT!AB228,""))))</f>
        <v/>
      </c>
      <c r="I226" s="3" t="str">
        <f>IF(COUNT($A226)=0,"",IF(H226="3E","3E",IF(H226="","I",LOOKUP(H226/J$2,{0,0.4,0.45,0.5,0.55,0.6,0.65,0.7,0.75,0.8,1},{"F","D","C","C+","B-","B","B+","A-","A","A+"}))))</f>
        <v/>
      </c>
      <c r="J226" s="2" t="str">
        <f>IF(COUNT($A226)=0,"",IF(H226="","--",IF(H226="3E","3E",LOOKUP(H226/J$2,{0,0.4,0.45,0.5,0.55,0.6,0.65,0.7,0.75,0.8,1},{0,2,2.25,2.5,2.75,3,3.25,3.5,3.75,4}))))</f>
        <v/>
      </c>
      <c r="K226" s="3" t="str">
        <f>IF(COUNT($A226)=0,"",IF($A226&lt;&gt;DRAFT!$B228,"ERR",IF(DRAFT!AJ228="3E","3E",IF(COUNT(DRAFT!AF228,DRAFT!AJ228)&gt;0,DRAFT!AK228,""))))</f>
        <v/>
      </c>
      <c r="L226" s="3" t="str">
        <f>IF(COUNT($A226)=0,"",IF(K226="3E","3E",IF(K226="","I",LOOKUP(K226/M$2,{0,0.4,0.45,0.5,0.55,0.6,0.65,0.7,0.75,0.8,1},{"F","D","C","C+","B-","B","B+","A-","A","A+"}))))</f>
        <v/>
      </c>
      <c r="M226" s="2" t="str">
        <f>IF(COUNT($A226)=0,"",IF(K226="","--",IF(K226="3E","3E",LOOKUP(K226/M$2,{0,0.4,0.45,0.5,0.55,0.6,0.65,0.7,0.75,0.8,1},{0,2,2.25,2.5,2.75,3,3.25,3.5,3.75,4}))))</f>
        <v/>
      </c>
      <c r="N226" s="3" t="str">
        <f>IF(COUNT($A226)=0,"",IF($A226&lt;&gt;DRAFT!$B228,"ERR",IF(DRAFT!AS228="3E","3E",IF(COUNT(DRAFT!AO228,DRAFT!AS228)&gt;0,DRAFT!AT228,""))))</f>
        <v/>
      </c>
      <c r="O226" s="3" t="str">
        <f>IF(COUNT($A226)=0,"",IF(N226="3E","3E",IF(N226="","I",LOOKUP(N226/P$2,{0,0.4,0.45,0.5,0.55,0.6,0.65,0.7,0.75,0.8,1},{"F","D","C","C+","B-","B","B+","A-","A","A+"}))))</f>
        <v/>
      </c>
      <c r="P226" s="2" t="str">
        <f>IF(COUNT($A226)=0,"",IF(N226="","--",IF(N226="3E","3E",LOOKUP(N226/P$2,{0,0.4,0.45,0.5,0.55,0.6,0.65,0.7,0.75,0.8,1},{0,2,2.25,2.5,2.75,3,3.25,3.5,3.75,4}))))</f>
        <v/>
      </c>
      <c r="Q226" s="3" t="str">
        <f>IF(COUNT($A226)=0,"",IF($A226&lt;&gt;DRAFT!$B228,"ERR",IF(DRAFT!BB228="3E","3E",IF(COUNT(DRAFT!AX228,DRAFT!BB228)&gt;0,DRAFT!BC228,""))))</f>
        <v/>
      </c>
      <c r="R226" s="3" t="str">
        <f>IF(COUNT($A226)=0,"",IF(Q226="3E","3E",IF(Q226="","I",LOOKUP(Q226/S$2,{0,0.4,0.45,0.5,0.55,0.6,0.65,0.7,0.75,0.8,1},{"F","D","C","C+","B-","B","B+","A-","A","A+"}))))</f>
        <v/>
      </c>
      <c r="S226" s="2" t="str">
        <f>IF(COUNT($A226)=0,"",IF(Q226="","--",IF(Q226="3E","3E",LOOKUP(Q226/S$2,{0,0.4,0.45,0.5,0.55,0.6,0.65,0.7,0.75,0.8,1},{0,2,2.25,2.5,2.75,3,3.25,3.5,3.75,4}))))</f>
        <v/>
      </c>
      <c r="T226" s="3" t="str">
        <f>IF(COUNT($A226)=0,"",IF($A226&lt;&gt;DRAFT!$B228,"ERR",IF(DRAFT!BK228="3E","3E",IF(COUNT(DRAFT!BG228,DRAFT!BK228)&gt;0,DRAFT!BL228,""))))</f>
        <v/>
      </c>
      <c r="U226" s="3" t="str">
        <f>IF(COUNT($A226)=0,"",IF(T226="3E","3E",IF(T226="","I",LOOKUP(T226/V$2,{0,0.4,0.45,0.5,0.55,0.6,0.65,0.7,0.75,0.8,1},{"F","D","C","C+","B-","B","B+","A-","A","A+"}))))</f>
        <v/>
      </c>
      <c r="V226" s="2" t="str">
        <f>IF(COUNT($A226)=0,"",IF(T226="","--",IF(T226="3E","3E",LOOKUP(T226/V$2,{0,0.4,0.45,0.5,0.55,0.6,0.65,0.7,0.75,0.8,1},{0,2,2.25,2.5,2.75,3,3.25,3.5,3.75,4}))))</f>
        <v/>
      </c>
      <c r="W226" s="3" t="str">
        <f>IF(COUNT($A226)=0,"",IF($A226&lt;&gt;DRAFT!$B228,"ERR",IF(DRAFT!BT228="3E","3E",IF(COUNT(DRAFT!BP228,DRAFT!BT228)&gt;0,DRAFT!BU228,""))))</f>
        <v/>
      </c>
      <c r="X226" s="3" t="str">
        <f>IF(COUNT($A226)=0,"",IF(W226="3E","3E",IF(W226="","I",LOOKUP(W226/Y$2,{0,0.4,0.45,0.5,0.55,0.6,0.65,0.7,0.75,0.8,1},{"F","D","C","C+","B-","B","B+","A-","A","A+"}))))</f>
        <v/>
      </c>
      <c r="Y226" s="2" t="str">
        <f>IF(COUNT($A226)=0,"",IF(W226="","--",IF(W226="3E","3E",LOOKUP(W226/Y$2,{0,0.4,0.45,0.5,0.55,0.6,0.65,0.7,0.75,0.8,1},{0,2,2.25,2.5,2.75,3,3.25,3.5,3.75,4}))))</f>
        <v/>
      </c>
      <c r="Z226" s="3" t="str">
        <f>IF(COUNT($A226)=0,"",IF($A226&lt;&gt;DRAFT!$B228,"ERR",IF(DRAFT!CC228="3E","3E",IF(COUNT(DRAFT!BY228,DRAFT!CC228)&gt;0,DRAFT!CD228,""))))</f>
        <v/>
      </c>
      <c r="AA226" s="3" t="str">
        <f>IF(COUNT($A226)=0,"",IF(Z226="3E","3E",IF(Z226="","I",LOOKUP(Z226/AB$2,{0,0.4,0.45,0.5,0.55,0.6,0.65,0.7,0.75,0.8,1},{"F","D","C","C+","B-","B","B+","A-","A","A+"}))))</f>
        <v/>
      </c>
      <c r="AB226" s="2" t="str">
        <f>IF(COUNT($A226)=0,"",IF(Z226="","--",IF(Z226="3E","3E",LOOKUP(Z226/AB$2,{0,0.4,0.45,0.5,0.55,0.6,0.65,0.7,0.75,0.8,1},{0,2,2.25,2.5,2.75,3,3.25,3.5,3.75,4}))))</f>
        <v/>
      </c>
      <c r="AC226" s="3" t="str">
        <f>IF(COUNT($A226)=0,"",IF($A226&lt;&gt;DRAFT!$B228,"ERR",IF(DRAFT!CF228&gt;0,DRAFT!CF228,"")))</f>
        <v/>
      </c>
      <c r="AD226" s="3" t="str">
        <f>IF(COUNT($A226)=0,"",IF(AC226="3E","3E",IF(AC226="","I",LOOKUP(AC226/AE$2,{0,0.4,0.45,0.5,0.55,0.6,0.65,0.7,0.75,0.8,1},{"F","D","C","C+","B-","B","B+","A-","A","A+"}))))</f>
        <v/>
      </c>
      <c r="AE226" s="2" t="str">
        <f>IF(COUNT($A226)=0,"",IF(AC226="","--",IF(AC226="3E","3E",LOOKUP(AC226/AE$2,{0,0.4,0.45,0.5,0.55,0.6,0.65,0.7,0.75,0.8,1},{0,2,2.25,2.5,2.75,3,3.25,3.5,3.75,4}))))</f>
        <v/>
      </c>
      <c r="AF226" s="3" t="str">
        <f>IF($A226&lt;&gt;DRAFT!$B228,"ERR",IF(OR(COUNT($A226)=0,COUNT(DRAFT!CI228:CK228,DRAFT!CM228:CO228)=0),"",CEILING(SUM(DRAFT!CL228,DRAFT!CP228),1)))</f>
        <v/>
      </c>
      <c r="AG226" s="3" t="str">
        <f>IF(COUNT($A226)=0,"",IF(AF226="3E","3E",IF(AF226="","I",LOOKUP(AF226/AH$2,{0,0.4,0.45,0.5,0.55,0.6,0.65,0.7,0.75,0.8,1},{"F","D","C","C+","B-","B","B+","A-","A","A+"}))))</f>
        <v/>
      </c>
      <c r="AH226" s="2" t="str">
        <f>IF(COUNT($A226)=0,"",IF(AF226="","--",IF(AF226="3E","3E",LOOKUP(AF226/AH$2,{0,0.4,0.45,0.5,0.55,0.6,0.65,0.7,0.75,0.8,1},{0,2,2.25,2.5,2.75,3,3.25,3.5,3.75,4}))))</f>
        <v/>
      </c>
      <c r="AI226" s="11" t="str">
        <f>IF(OR(COUNT($A226)=0,COUNT(B226:AH226)=0),"",IF(COUNTIF(B226:AH226,"3E")&gt;0,"3E",IF(DRAFT!$A228="R",TRUNC(SUMPRODUCT(RGP,RCP)/TCP,3),TRUNC((SUMPRODUCT(--(IMDGP&gt;0)*IMDGP,IMCP)+CEILING(DRAFT!$CQ228*42,0.25))/TCP,3))))</f>
        <v/>
      </c>
      <c r="AJ226" s="3" t="str">
        <f>IF(OR(COUNT($A226)=0,COUNT(B226:AH226)=0),"",IF(COUNTIF(B226:AH226,"3E")&gt;0,"3E",IF(DRAFT!$A228="R",SUMPRODUCT(--(RGP&gt;=2),RCP),SUMPRODUCT(--(IMDGP&gt;0),--(IMGP=0),IMCP)+DRAFT!$CR228)))</f>
        <v/>
      </c>
      <c r="AK226" s="3" t="str">
        <f>IF(OR(COUNT($A226)=0,COUNT(B226:AH226)=0),"",IF(COUNTIF(B226:AJ226,"3E")&gt;0,"3E",IF(AND(DRAFT!$A228="IM",OR($AI226&gt;DRAFT!$CQ228,$AJ226&gt;DRAFT!$CR228)),"IMPROVED",IF(AND(DRAFT!$A228="IM",$AI226&lt;=DRAFT!$CQ228,$AJ226&lt;=DRAFT!$CR228),"NOT IMPROVED",IF(AND(AH226&gt;=2,AI226&gt;=2,AJ226&gt;=30),"PASS","FAIL")))))</f>
        <v/>
      </c>
      <c r="AL226" s="3" t="str">
        <f t="shared" si="6"/>
        <v/>
      </c>
      <c r="AM226" s="3" t="str">
        <f t="shared" si="7"/>
        <v/>
      </c>
    </row>
    <row r="227" spans="1:39" ht="18.95" customHeight="1" x14ac:dyDescent="0.25">
      <c r="A227" s="4" t="str">
        <f>IF(DRAFT!$B229="","",DRAFT!$B229)</f>
        <v/>
      </c>
      <c r="B227" s="3" t="str">
        <f>IF(COUNT($A227)=0,"",IF($A227&lt;&gt;DRAFT!$B229,"ERR",IF(DRAFT!I229="3E","3E",IF(COUNT(DRAFT!E229,DRAFT!I229)&gt;0,DRAFT!J229,""))))</f>
        <v/>
      </c>
      <c r="C227" s="3" t="str">
        <f>IF(COUNT($A227)=0,"",IF(B227="3E","3E",IF(B227="","I",LOOKUP(B227/D$2,{0,0.4,0.45,0.5,0.55,0.6,0.65,0.7,0.75,0.8,1},{"F","D","C","C+","B-","B","B+","A-","A","A+"}))))</f>
        <v/>
      </c>
      <c r="D227" s="2" t="str">
        <f>IF(COUNT($A227)=0,"",IF(B227="","--",IF(B227="3E","3E",LOOKUP(B227/D$2,{0,0.4,0.45,0.5,0.55,0.6,0.65,0.7,0.75,0.8,1},{0,2,2.25,2.5,2.75,3,3.25,3.5,3.75,4}))))</f>
        <v/>
      </c>
      <c r="E227" s="3" t="str">
        <f>IF(COUNT($A227)=0,"",IF($A227&lt;&gt;DRAFT!$B229,"ERR",IF(DRAFT!R229="3E","3E",IF(COUNT(DRAFT!N229,DRAFT!R229)&gt;0,DRAFT!S229,""))))</f>
        <v/>
      </c>
      <c r="F227" s="3" t="str">
        <f>IF(COUNT($A227)=0,"",IF(E227="3E","3E",IF(E227="","I",LOOKUP(E227/G$2,{0,0.4,0.45,0.5,0.55,0.6,0.65,0.7,0.75,0.8,1},{"F","D","C","C+","B-","B","B+","A-","A","A+"}))))</f>
        <v/>
      </c>
      <c r="G227" s="2" t="str">
        <f>IF(COUNT($A227)=0,"",IF(E227="","--",IF(E227="3E","3E",LOOKUP(E227/G$2,{0,0.4,0.45,0.5,0.55,0.6,0.65,0.7,0.75,0.8,1},{0,2,2.25,2.5,2.75,3,3.25,3.5,3.75,4}))))</f>
        <v/>
      </c>
      <c r="H227" s="3" t="str">
        <f>IF(COUNT($A227)=0,"",IF($A227&lt;&gt;DRAFT!$B229,"ERR",IF(DRAFT!AA229="3E","3E",IF(COUNT(DRAFT!W229,DRAFT!AA229)&gt;0,DRAFT!AB229,""))))</f>
        <v/>
      </c>
      <c r="I227" s="3" t="str">
        <f>IF(COUNT($A227)=0,"",IF(H227="3E","3E",IF(H227="","I",LOOKUP(H227/J$2,{0,0.4,0.45,0.5,0.55,0.6,0.65,0.7,0.75,0.8,1},{"F","D","C","C+","B-","B","B+","A-","A","A+"}))))</f>
        <v/>
      </c>
      <c r="J227" s="2" t="str">
        <f>IF(COUNT($A227)=0,"",IF(H227="","--",IF(H227="3E","3E",LOOKUP(H227/J$2,{0,0.4,0.45,0.5,0.55,0.6,0.65,0.7,0.75,0.8,1},{0,2,2.25,2.5,2.75,3,3.25,3.5,3.75,4}))))</f>
        <v/>
      </c>
      <c r="K227" s="3" t="str">
        <f>IF(COUNT($A227)=0,"",IF($A227&lt;&gt;DRAFT!$B229,"ERR",IF(DRAFT!AJ229="3E","3E",IF(COUNT(DRAFT!AF229,DRAFT!AJ229)&gt;0,DRAFT!AK229,""))))</f>
        <v/>
      </c>
      <c r="L227" s="3" t="str">
        <f>IF(COUNT($A227)=0,"",IF(K227="3E","3E",IF(K227="","I",LOOKUP(K227/M$2,{0,0.4,0.45,0.5,0.55,0.6,0.65,0.7,0.75,0.8,1},{"F","D","C","C+","B-","B","B+","A-","A","A+"}))))</f>
        <v/>
      </c>
      <c r="M227" s="2" t="str">
        <f>IF(COUNT($A227)=0,"",IF(K227="","--",IF(K227="3E","3E",LOOKUP(K227/M$2,{0,0.4,0.45,0.5,0.55,0.6,0.65,0.7,0.75,0.8,1},{0,2,2.25,2.5,2.75,3,3.25,3.5,3.75,4}))))</f>
        <v/>
      </c>
      <c r="N227" s="3" t="str">
        <f>IF(COUNT($A227)=0,"",IF($A227&lt;&gt;DRAFT!$B229,"ERR",IF(DRAFT!AS229="3E","3E",IF(COUNT(DRAFT!AO229,DRAFT!AS229)&gt;0,DRAFT!AT229,""))))</f>
        <v/>
      </c>
      <c r="O227" s="3" t="str">
        <f>IF(COUNT($A227)=0,"",IF(N227="3E","3E",IF(N227="","I",LOOKUP(N227/P$2,{0,0.4,0.45,0.5,0.55,0.6,0.65,0.7,0.75,0.8,1},{"F","D","C","C+","B-","B","B+","A-","A","A+"}))))</f>
        <v/>
      </c>
      <c r="P227" s="2" t="str">
        <f>IF(COUNT($A227)=0,"",IF(N227="","--",IF(N227="3E","3E",LOOKUP(N227/P$2,{0,0.4,0.45,0.5,0.55,0.6,0.65,0.7,0.75,0.8,1},{0,2,2.25,2.5,2.75,3,3.25,3.5,3.75,4}))))</f>
        <v/>
      </c>
      <c r="Q227" s="3" t="str">
        <f>IF(COUNT($A227)=0,"",IF($A227&lt;&gt;DRAFT!$B229,"ERR",IF(DRAFT!BB229="3E","3E",IF(COUNT(DRAFT!AX229,DRAFT!BB229)&gt;0,DRAFT!BC229,""))))</f>
        <v/>
      </c>
      <c r="R227" s="3" t="str">
        <f>IF(COUNT($A227)=0,"",IF(Q227="3E","3E",IF(Q227="","I",LOOKUP(Q227/S$2,{0,0.4,0.45,0.5,0.55,0.6,0.65,0.7,0.75,0.8,1},{"F","D","C","C+","B-","B","B+","A-","A","A+"}))))</f>
        <v/>
      </c>
      <c r="S227" s="2" t="str">
        <f>IF(COUNT($A227)=0,"",IF(Q227="","--",IF(Q227="3E","3E",LOOKUP(Q227/S$2,{0,0.4,0.45,0.5,0.55,0.6,0.65,0.7,0.75,0.8,1},{0,2,2.25,2.5,2.75,3,3.25,3.5,3.75,4}))))</f>
        <v/>
      </c>
      <c r="T227" s="3" t="str">
        <f>IF(COUNT($A227)=0,"",IF($A227&lt;&gt;DRAFT!$B229,"ERR",IF(DRAFT!BK229="3E","3E",IF(COUNT(DRAFT!BG229,DRAFT!BK229)&gt;0,DRAFT!BL229,""))))</f>
        <v/>
      </c>
      <c r="U227" s="3" t="str">
        <f>IF(COUNT($A227)=0,"",IF(T227="3E","3E",IF(T227="","I",LOOKUP(T227/V$2,{0,0.4,0.45,0.5,0.55,0.6,0.65,0.7,0.75,0.8,1},{"F","D","C","C+","B-","B","B+","A-","A","A+"}))))</f>
        <v/>
      </c>
      <c r="V227" s="2" t="str">
        <f>IF(COUNT($A227)=0,"",IF(T227="","--",IF(T227="3E","3E",LOOKUP(T227/V$2,{0,0.4,0.45,0.5,0.55,0.6,0.65,0.7,0.75,0.8,1},{0,2,2.25,2.5,2.75,3,3.25,3.5,3.75,4}))))</f>
        <v/>
      </c>
      <c r="W227" s="3" t="str">
        <f>IF(COUNT($A227)=0,"",IF($A227&lt;&gt;DRAFT!$B229,"ERR",IF(DRAFT!BT229="3E","3E",IF(COUNT(DRAFT!BP229,DRAFT!BT229)&gt;0,DRAFT!BU229,""))))</f>
        <v/>
      </c>
      <c r="X227" s="3" t="str">
        <f>IF(COUNT($A227)=0,"",IF(W227="3E","3E",IF(W227="","I",LOOKUP(W227/Y$2,{0,0.4,0.45,0.5,0.55,0.6,0.65,0.7,0.75,0.8,1},{"F","D","C","C+","B-","B","B+","A-","A","A+"}))))</f>
        <v/>
      </c>
      <c r="Y227" s="2" t="str">
        <f>IF(COUNT($A227)=0,"",IF(W227="","--",IF(W227="3E","3E",LOOKUP(W227/Y$2,{0,0.4,0.45,0.5,0.55,0.6,0.65,0.7,0.75,0.8,1},{0,2,2.25,2.5,2.75,3,3.25,3.5,3.75,4}))))</f>
        <v/>
      </c>
      <c r="Z227" s="3" t="str">
        <f>IF(COUNT($A227)=0,"",IF($A227&lt;&gt;DRAFT!$B229,"ERR",IF(DRAFT!CC229="3E","3E",IF(COUNT(DRAFT!BY229,DRAFT!CC229)&gt;0,DRAFT!CD229,""))))</f>
        <v/>
      </c>
      <c r="AA227" s="3" t="str">
        <f>IF(COUNT($A227)=0,"",IF(Z227="3E","3E",IF(Z227="","I",LOOKUP(Z227/AB$2,{0,0.4,0.45,0.5,0.55,0.6,0.65,0.7,0.75,0.8,1},{"F","D","C","C+","B-","B","B+","A-","A","A+"}))))</f>
        <v/>
      </c>
      <c r="AB227" s="2" t="str">
        <f>IF(COUNT($A227)=0,"",IF(Z227="","--",IF(Z227="3E","3E",LOOKUP(Z227/AB$2,{0,0.4,0.45,0.5,0.55,0.6,0.65,0.7,0.75,0.8,1},{0,2,2.25,2.5,2.75,3,3.25,3.5,3.75,4}))))</f>
        <v/>
      </c>
      <c r="AC227" s="3" t="str">
        <f>IF(COUNT($A227)=0,"",IF($A227&lt;&gt;DRAFT!$B229,"ERR",IF(DRAFT!CF229&gt;0,DRAFT!CF229,"")))</f>
        <v/>
      </c>
      <c r="AD227" s="3" t="str">
        <f>IF(COUNT($A227)=0,"",IF(AC227="3E","3E",IF(AC227="","I",LOOKUP(AC227/AE$2,{0,0.4,0.45,0.5,0.55,0.6,0.65,0.7,0.75,0.8,1},{"F","D","C","C+","B-","B","B+","A-","A","A+"}))))</f>
        <v/>
      </c>
      <c r="AE227" s="2" t="str">
        <f>IF(COUNT($A227)=0,"",IF(AC227="","--",IF(AC227="3E","3E",LOOKUP(AC227/AE$2,{0,0.4,0.45,0.5,0.55,0.6,0.65,0.7,0.75,0.8,1},{0,2,2.25,2.5,2.75,3,3.25,3.5,3.75,4}))))</f>
        <v/>
      </c>
      <c r="AF227" s="3" t="str">
        <f>IF($A227&lt;&gt;DRAFT!$B229,"ERR",IF(OR(COUNT($A227)=0,COUNT(DRAFT!CI229:CK229,DRAFT!CM229:CO229)=0),"",CEILING(SUM(DRAFT!CL229,DRAFT!CP229),1)))</f>
        <v/>
      </c>
      <c r="AG227" s="3" t="str">
        <f>IF(COUNT($A227)=0,"",IF(AF227="3E","3E",IF(AF227="","I",LOOKUP(AF227/AH$2,{0,0.4,0.45,0.5,0.55,0.6,0.65,0.7,0.75,0.8,1},{"F","D","C","C+","B-","B","B+","A-","A","A+"}))))</f>
        <v/>
      </c>
      <c r="AH227" s="2" t="str">
        <f>IF(COUNT($A227)=0,"",IF(AF227="","--",IF(AF227="3E","3E",LOOKUP(AF227/AH$2,{0,0.4,0.45,0.5,0.55,0.6,0.65,0.7,0.75,0.8,1},{0,2,2.25,2.5,2.75,3,3.25,3.5,3.75,4}))))</f>
        <v/>
      </c>
      <c r="AI227" s="11" t="str">
        <f>IF(OR(COUNT($A227)=0,COUNT(B227:AH227)=0),"",IF(COUNTIF(B227:AH227,"3E")&gt;0,"3E",IF(DRAFT!$A229="R",TRUNC(SUMPRODUCT(RGP,RCP)/TCP,3),TRUNC((SUMPRODUCT(--(IMDGP&gt;0)*IMDGP,IMCP)+CEILING(DRAFT!$CQ229*42,0.25))/TCP,3))))</f>
        <v/>
      </c>
      <c r="AJ227" s="3" t="str">
        <f>IF(OR(COUNT($A227)=0,COUNT(B227:AH227)=0),"",IF(COUNTIF(B227:AH227,"3E")&gt;0,"3E",IF(DRAFT!$A229="R",SUMPRODUCT(--(RGP&gt;=2),RCP),SUMPRODUCT(--(IMDGP&gt;0),--(IMGP=0),IMCP)+DRAFT!$CR229)))</f>
        <v/>
      </c>
      <c r="AK227" s="3" t="str">
        <f>IF(OR(COUNT($A227)=0,COUNT(B227:AH227)=0),"",IF(COUNTIF(B227:AJ227,"3E")&gt;0,"3E",IF(AND(DRAFT!$A229="IM",OR($AI227&gt;DRAFT!$CQ229,$AJ227&gt;DRAFT!$CR229)),"IMPROVED",IF(AND(DRAFT!$A229="IM",$AI227&lt;=DRAFT!$CQ229,$AJ227&lt;=DRAFT!$CR229),"NOT IMPROVED",IF(AND(AH227&gt;=2,AI227&gt;=2,AJ227&gt;=30),"PASS","FAIL")))))</f>
        <v/>
      </c>
      <c r="AL227" s="3" t="str">
        <f t="shared" si="6"/>
        <v/>
      </c>
      <c r="AM227" s="3" t="str">
        <f t="shared" si="7"/>
        <v/>
      </c>
    </row>
    <row r="228" spans="1:39" ht="18.95" customHeight="1" x14ac:dyDescent="0.25">
      <c r="A228" s="4" t="str">
        <f>IF(DRAFT!$B230="","",DRAFT!$B230)</f>
        <v/>
      </c>
      <c r="B228" s="3" t="str">
        <f>IF(COUNT($A228)=0,"",IF($A228&lt;&gt;DRAFT!$B230,"ERR",IF(DRAFT!I230="3E","3E",IF(COUNT(DRAFT!E230,DRAFT!I230)&gt;0,DRAFT!J230,""))))</f>
        <v/>
      </c>
      <c r="C228" s="3" t="str">
        <f>IF(COUNT($A228)=0,"",IF(B228="3E","3E",IF(B228="","I",LOOKUP(B228/D$2,{0,0.4,0.45,0.5,0.55,0.6,0.65,0.7,0.75,0.8,1},{"F","D","C","C+","B-","B","B+","A-","A","A+"}))))</f>
        <v/>
      </c>
      <c r="D228" s="2" t="str">
        <f>IF(COUNT($A228)=0,"",IF(B228="","--",IF(B228="3E","3E",LOOKUP(B228/D$2,{0,0.4,0.45,0.5,0.55,0.6,0.65,0.7,0.75,0.8,1},{0,2,2.25,2.5,2.75,3,3.25,3.5,3.75,4}))))</f>
        <v/>
      </c>
      <c r="E228" s="3" t="str">
        <f>IF(COUNT($A228)=0,"",IF($A228&lt;&gt;DRAFT!$B230,"ERR",IF(DRAFT!R230="3E","3E",IF(COUNT(DRAFT!N230,DRAFT!R230)&gt;0,DRAFT!S230,""))))</f>
        <v/>
      </c>
      <c r="F228" s="3" t="str">
        <f>IF(COUNT($A228)=0,"",IF(E228="3E","3E",IF(E228="","I",LOOKUP(E228/G$2,{0,0.4,0.45,0.5,0.55,0.6,0.65,0.7,0.75,0.8,1},{"F","D","C","C+","B-","B","B+","A-","A","A+"}))))</f>
        <v/>
      </c>
      <c r="G228" s="2" t="str">
        <f>IF(COUNT($A228)=0,"",IF(E228="","--",IF(E228="3E","3E",LOOKUP(E228/G$2,{0,0.4,0.45,0.5,0.55,0.6,0.65,0.7,0.75,0.8,1},{0,2,2.25,2.5,2.75,3,3.25,3.5,3.75,4}))))</f>
        <v/>
      </c>
      <c r="H228" s="3" t="str">
        <f>IF(COUNT($A228)=0,"",IF($A228&lt;&gt;DRAFT!$B230,"ERR",IF(DRAFT!AA230="3E","3E",IF(COUNT(DRAFT!W230,DRAFT!AA230)&gt;0,DRAFT!AB230,""))))</f>
        <v/>
      </c>
      <c r="I228" s="3" t="str">
        <f>IF(COUNT($A228)=0,"",IF(H228="3E","3E",IF(H228="","I",LOOKUP(H228/J$2,{0,0.4,0.45,0.5,0.55,0.6,0.65,0.7,0.75,0.8,1},{"F","D","C","C+","B-","B","B+","A-","A","A+"}))))</f>
        <v/>
      </c>
      <c r="J228" s="2" t="str">
        <f>IF(COUNT($A228)=0,"",IF(H228="","--",IF(H228="3E","3E",LOOKUP(H228/J$2,{0,0.4,0.45,0.5,0.55,0.6,0.65,0.7,0.75,0.8,1},{0,2,2.25,2.5,2.75,3,3.25,3.5,3.75,4}))))</f>
        <v/>
      </c>
      <c r="K228" s="3" t="str">
        <f>IF(COUNT($A228)=0,"",IF($A228&lt;&gt;DRAFT!$B230,"ERR",IF(DRAFT!AJ230="3E","3E",IF(COUNT(DRAFT!AF230,DRAFT!AJ230)&gt;0,DRAFT!AK230,""))))</f>
        <v/>
      </c>
      <c r="L228" s="3" t="str">
        <f>IF(COUNT($A228)=0,"",IF(K228="3E","3E",IF(K228="","I",LOOKUP(K228/M$2,{0,0.4,0.45,0.5,0.55,0.6,0.65,0.7,0.75,0.8,1},{"F","D","C","C+","B-","B","B+","A-","A","A+"}))))</f>
        <v/>
      </c>
      <c r="M228" s="2" t="str">
        <f>IF(COUNT($A228)=0,"",IF(K228="","--",IF(K228="3E","3E",LOOKUP(K228/M$2,{0,0.4,0.45,0.5,0.55,0.6,0.65,0.7,0.75,0.8,1},{0,2,2.25,2.5,2.75,3,3.25,3.5,3.75,4}))))</f>
        <v/>
      </c>
      <c r="N228" s="3" t="str">
        <f>IF(COUNT($A228)=0,"",IF($A228&lt;&gt;DRAFT!$B230,"ERR",IF(DRAFT!AS230="3E","3E",IF(COUNT(DRAFT!AO230,DRAFT!AS230)&gt;0,DRAFT!AT230,""))))</f>
        <v/>
      </c>
      <c r="O228" s="3" t="str">
        <f>IF(COUNT($A228)=0,"",IF(N228="3E","3E",IF(N228="","I",LOOKUP(N228/P$2,{0,0.4,0.45,0.5,0.55,0.6,0.65,0.7,0.75,0.8,1},{"F","D","C","C+","B-","B","B+","A-","A","A+"}))))</f>
        <v/>
      </c>
      <c r="P228" s="2" t="str">
        <f>IF(COUNT($A228)=0,"",IF(N228="","--",IF(N228="3E","3E",LOOKUP(N228/P$2,{0,0.4,0.45,0.5,0.55,0.6,0.65,0.7,0.75,0.8,1},{0,2,2.25,2.5,2.75,3,3.25,3.5,3.75,4}))))</f>
        <v/>
      </c>
      <c r="Q228" s="3" t="str">
        <f>IF(COUNT($A228)=0,"",IF($A228&lt;&gt;DRAFT!$B230,"ERR",IF(DRAFT!BB230="3E","3E",IF(COUNT(DRAFT!AX230,DRAFT!BB230)&gt;0,DRAFT!BC230,""))))</f>
        <v/>
      </c>
      <c r="R228" s="3" t="str">
        <f>IF(COUNT($A228)=0,"",IF(Q228="3E","3E",IF(Q228="","I",LOOKUP(Q228/S$2,{0,0.4,0.45,0.5,0.55,0.6,0.65,0.7,0.75,0.8,1},{"F","D","C","C+","B-","B","B+","A-","A","A+"}))))</f>
        <v/>
      </c>
      <c r="S228" s="2" t="str">
        <f>IF(COUNT($A228)=0,"",IF(Q228="","--",IF(Q228="3E","3E",LOOKUP(Q228/S$2,{0,0.4,0.45,0.5,0.55,0.6,0.65,0.7,0.75,0.8,1},{0,2,2.25,2.5,2.75,3,3.25,3.5,3.75,4}))))</f>
        <v/>
      </c>
      <c r="T228" s="3" t="str">
        <f>IF(COUNT($A228)=0,"",IF($A228&lt;&gt;DRAFT!$B230,"ERR",IF(DRAFT!BK230="3E","3E",IF(COUNT(DRAFT!BG230,DRAFT!BK230)&gt;0,DRAFT!BL230,""))))</f>
        <v/>
      </c>
      <c r="U228" s="3" t="str">
        <f>IF(COUNT($A228)=0,"",IF(T228="3E","3E",IF(T228="","I",LOOKUP(T228/V$2,{0,0.4,0.45,0.5,0.55,0.6,0.65,0.7,0.75,0.8,1},{"F","D","C","C+","B-","B","B+","A-","A","A+"}))))</f>
        <v/>
      </c>
      <c r="V228" s="2" t="str">
        <f>IF(COUNT($A228)=0,"",IF(T228="","--",IF(T228="3E","3E",LOOKUP(T228/V$2,{0,0.4,0.45,0.5,0.55,0.6,0.65,0.7,0.75,0.8,1},{0,2,2.25,2.5,2.75,3,3.25,3.5,3.75,4}))))</f>
        <v/>
      </c>
      <c r="W228" s="3" t="str">
        <f>IF(COUNT($A228)=0,"",IF($A228&lt;&gt;DRAFT!$B230,"ERR",IF(DRAFT!BT230="3E","3E",IF(COUNT(DRAFT!BP230,DRAFT!BT230)&gt;0,DRAFT!BU230,""))))</f>
        <v/>
      </c>
      <c r="X228" s="3" t="str">
        <f>IF(COUNT($A228)=0,"",IF(W228="3E","3E",IF(W228="","I",LOOKUP(W228/Y$2,{0,0.4,0.45,0.5,0.55,0.6,0.65,0.7,0.75,0.8,1},{"F","D","C","C+","B-","B","B+","A-","A","A+"}))))</f>
        <v/>
      </c>
      <c r="Y228" s="2" t="str">
        <f>IF(COUNT($A228)=0,"",IF(W228="","--",IF(W228="3E","3E",LOOKUP(W228/Y$2,{0,0.4,0.45,0.5,0.55,0.6,0.65,0.7,0.75,0.8,1},{0,2,2.25,2.5,2.75,3,3.25,3.5,3.75,4}))))</f>
        <v/>
      </c>
      <c r="Z228" s="3" t="str">
        <f>IF(COUNT($A228)=0,"",IF($A228&lt;&gt;DRAFT!$B230,"ERR",IF(DRAFT!CC230="3E","3E",IF(COUNT(DRAFT!BY230,DRAFT!CC230)&gt;0,DRAFT!CD230,""))))</f>
        <v/>
      </c>
      <c r="AA228" s="3" t="str">
        <f>IF(COUNT($A228)=0,"",IF(Z228="3E","3E",IF(Z228="","I",LOOKUP(Z228/AB$2,{0,0.4,0.45,0.5,0.55,0.6,0.65,0.7,0.75,0.8,1},{"F","D","C","C+","B-","B","B+","A-","A","A+"}))))</f>
        <v/>
      </c>
      <c r="AB228" s="2" t="str">
        <f>IF(COUNT($A228)=0,"",IF(Z228="","--",IF(Z228="3E","3E",LOOKUP(Z228/AB$2,{0,0.4,0.45,0.5,0.55,0.6,0.65,0.7,0.75,0.8,1},{0,2,2.25,2.5,2.75,3,3.25,3.5,3.75,4}))))</f>
        <v/>
      </c>
      <c r="AC228" s="3" t="str">
        <f>IF(COUNT($A228)=0,"",IF($A228&lt;&gt;DRAFT!$B230,"ERR",IF(DRAFT!CF230&gt;0,DRAFT!CF230,"")))</f>
        <v/>
      </c>
      <c r="AD228" s="3" t="str">
        <f>IF(COUNT($A228)=0,"",IF(AC228="3E","3E",IF(AC228="","I",LOOKUP(AC228/AE$2,{0,0.4,0.45,0.5,0.55,0.6,0.65,0.7,0.75,0.8,1},{"F","D","C","C+","B-","B","B+","A-","A","A+"}))))</f>
        <v/>
      </c>
      <c r="AE228" s="2" t="str">
        <f>IF(COUNT($A228)=0,"",IF(AC228="","--",IF(AC228="3E","3E",LOOKUP(AC228/AE$2,{0,0.4,0.45,0.5,0.55,0.6,0.65,0.7,0.75,0.8,1},{0,2,2.25,2.5,2.75,3,3.25,3.5,3.75,4}))))</f>
        <v/>
      </c>
      <c r="AF228" s="3" t="str">
        <f>IF($A228&lt;&gt;DRAFT!$B230,"ERR",IF(OR(COUNT($A228)=0,COUNT(DRAFT!CI230:CK230,DRAFT!CM230:CO230)=0),"",CEILING(SUM(DRAFT!CL230,DRAFT!CP230),1)))</f>
        <v/>
      </c>
      <c r="AG228" s="3" t="str">
        <f>IF(COUNT($A228)=0,"",IF(AF228="3E","3E",IF(AF228="","I",LOOKUP(AF228/AH$2,{0,0.4,0.45,0.5,0.55,0.6,0.65,0.7,0.75,0.8,1},{"F","D","C","C+","B-","B","B+","A-","A","A+"}))))</f>
        <v/>
      </c>
      <c r="AH228" s="2" t="str">
        <f>IF(COUNT($A228)=0,"",IF(AF228="","--",IF(AF228="3E","3E",LOOKUP(AF228/AH$2,{0,0.4,0.45,0.5,0.55,0.6,0.65,0.7,0.75,0.8,1},{0,2,2.25,2.5,2.75,3,3.25,3.5,3.75,4}))))</f>
        <v/>
      </c>
      <c r="AI228" s="11" t="str">
        <f>IF(OR(COUNT($A228)=0,COUNT(B228:AH228)=0),"",IF(COUNTIF(B228:AH228,"3E")&gt;0,"3E",IF(DRAFT!$A230="R",TRUNC(SUMPRODUCT(RGP,RCP)/TCP,3),TRUNC((SUMPRODUCT(--(IMDGP&gt;0)*IMDGP,IMCP)+CEILING(DRAFT!$CQ230*42,0.25))/TCP,3))))</f>
        <v/>
      </c>
      <c r="AJ228" s="3" t="str">
        <f>IF(OR(COUNT($A228)=0,COUNT(B228:AH228)=0),"",IF(COUNTIF(B228:AH228,"3E")&gt;0,"3E",IF(DRAFT!$A230="R",SUMPRODUCT(--(RGP&gt;=2),RCP),SUMPRODUCT(--(IMDGP&gt;0),--(IMGP=0),IMCP)+DRAFT!$CR230)))</f>
        <v/>
      </c>
      <c r="AK228" s="3" t="str">
        <f>IF(OR(COUNT($A228)=0,COUNT(B228:AH228)=0),"",IF(COUNTIF(B228:AJ228,"3E")&gt;0,"3E",IF(AND(DRAFT!$A230="IM",OR($AI228&gt;DRAFT!$CQ230,$AJ228&gt;DRAFT!$CR230)),"IMPROVED",IF(AND(DRAFT!$A230="IM",$AI228&lt;=DRAFT!$CQ230,$AJ228&lt;=DRAFT!$CR230),"NOT IMPROVED",IF(AND(AH228&gt;=2,AI228&gt;=2,AJ228&gt;=30),"PASS","FAIL")))))</f>
        <v/>
      </c>
      <c r="AL228" s="3" t="str">
        <f t="shared" si="6"/>
        <v/>
      </c>
      <c r="AM228" s="3" t="str">
        <f t="shared" si="7"/>
        <v/>
      </c>
    </row>
    <row r="229" spans="1:39" ht="18.95" customHeight="1" x14ac:dyDescent="0.25">
      <c r="A229" s="4" t="str">
        <f>IF(DRAFT!$B231="","",DRAFT!$B231)</f>
        <v/>
      </c>
      <c r="B229" s="3" t="str">
        <f>IF(COUNT($A229)=0,"",IF($A229&lt;&gt;DRAFT!$B231,"ERR",IF(DRAFT!I231="3E","3E",IF(COUNT(DRAFT!E231,DRAFT!I231)&gt;0,DRAFT!J231,""))))</f>
        <v/>
      </c>
      <c r="C229" s="3" t="str">
        <f>IF(COUNT($A229)=0,"",IF(B229="3E","3E",IF(B229="","I",LOOKUP(B229/D$2,{0,0.4,0.45,0.5,0.55,0.6,0.65,0.7,0.75,0.8,1},{"F","D","C","C+","B-","B","B+","A-","A","A+"}))))</f>
        <v/>
      </c>
      <c r="D229" s="2" t="str">
        <f>IF(COUNT($A229)=0,"",IF(B229="","--",IF(B229="3E","3E",LOOKUP(B229/D$2,{0,0.4,0.45,0.5,0.55,0.6,0.65,0.7,0.75,0.8,1},{0,2,2.25,2.5,2.75,3,3.25,3.5,3.75,4}))))</f>
        <v/>
      </c>
      <c r="E229" s="3" t="str">
        <f>IF(COUNT($A229)=0,"",IF($A229&lt;&gt;DRAFT!$B231,"ERR",IF(DRAFT!R231="3E","3E",IF(COUNT(DRAFT!N231,DRAFT!R231)&gt;0,DRAFT!S231,""))))</f>
        <v/>
      </c>
      <c r="F229" s="3" t="str">
        <f>IF(COUNT($A229)=0,"",IF(E229="3E","3E",IF(E229="","I",LOOKUP(E229/G$2,{0,0.4,0.45,0.5,0.55,0.6,0.65,0.7,0.75,0.8,1},{"F","D","C","C+","B-","B","B+","A-","A","A+"}))))</f>
        <v/>
      </c>
      <c r="G229" s="2" t="str">
        <f>IF(COUNT($A229)=0,"",IF(E229="","--",IF(E229="3E","3E",LOOKUP(E229/G$2,{0,0.4,0.45,0.5,0.55,0.6,0.65,0.7,0.75,0.8,1},{0,2,2.25,2.5,2.75,3,3.25,3.5,3.75,4}))))</f>
        <v/>
      </c>
      <c r="H229" s="3" t="str">
        <f>IF(COUNT($A229)=0,"",IF($A229&lt;&gt;DRAFT!$B231,"ERR",IF(DRAFT!AA231="3E","3E",IF(COUNT(DRAFT!W231,DRAFT!AA231)&gt;0,DRAFT!AB231,""))))</f>
        <v/>
      </c>
      <c r="I229" s="3" t="str">
        <f>IF(COUNT($A229)=0,"",IF(H229="3E","3E",IF(H229="","I",LOOKUP(H229/J$2,{0,0.4,0.45,0.5,0.55,0.6,0.65,0.7,0.75,0.8,1},{"F","D","C","C+","B-","B","B+","A-","A","A+"}))))</f>
        <v/>
      </c>
      <c r="J229" s="2" t="str">
        <f>IF(COUNT($A229)=0,"",IF(H229="","--",IF(H229="3E","3E",LOOKUP(H229/J$2,{0,0.4,0.45,0.5,0.55,0.6,0.65,0.7,0.75,0.8,1},{0,2,2.25,2.5,2.75,3,3.25,3.5,3.75,4}))))</f>
        <v/>
      </c>
      <c r="K229" s="3" t="str">
        <f>IF(COUNT($A229)=0,"",IF($A229&lt;&gt;DRAFT!$B231,"ERR",IF(DRAFT!AJ231="3E","3E",IF(COUNT(DRAFT!AF231,DRAFT!AJ231)&gt;0,DRAFT!AK231,""))))</f>
        <v/>
      </c>
      <c r="L229" s="3" t="str">
        <f>IF(COUNT($A229)=0,"",IF(K229="3E","3E",IF(K229="","I",LOOKUP(K229/M$2,{0,0.4,0.45,0.5,0.55,0.6,0.65,0.7,0.75,0.8,1},{"F","D","C","C+","B-","B","B+","A-","A","A+"}))))</f>
        <v/>
      </c>
      <c r="M229" s="2" t="str">
        <f>IF(COUNT($A229)=0,"",IF(K229="","--",IF(K229="3E","3E",LOOKUP(K229/M$2,{0,0.4,0.45,0.5,0.55,0.6,0.65,0.7,0.75,0.8,1},{0,2,2.25,2.5,2.75,3,3.25,3.5,3.75,4}))))</f>
        <v/>
      </c>
      <c r="N229" s="3" t="str">
        <f>IF(COUNT($A229)=0,"",IF($A229&lt;&gt;DRAFT!$B231,"ERR",IF(DRAFT!AS231="3E","3E",IF(COUNT(DRAFT!AO231,DRAFT!AS231)&gt;0,DRAFT!AT231,""))))</f>
        <v/>
      </c>
      <c r="O229" s="3" t="str">
        <f>IF(COUNT($A229)=0,"",IF(N229="3E","3E",IF(N229="","I",LOOKUP(N229/P$2,{0,0.4,0.45,0.5,0.55,0.6,0.65,0.7,0.75,0.8,1},{"F","D","C","C+","B-","B","B+","A-","A","A+"}))))</f>
        <v/>
      </c>
      <c r="P229" s="2" t="str">
        <f>IF(COUNT($A229)=0,"",IF(N229="","--",IF(N229="3E","3E",LOOKUP(N229/P$2,{0,0.4,0.45,0.5,0.55,0.6,0.65,0.7,0.75,0.8,1},{0,2,2.25,2.5,2.75,3,3.25,3.5,3.75,4}))))</f>
        <v/>
      </c>
      <c r="Q229" s="3" t="str">
        <f>IF(COUNT($A229)=0,"",IF($A229&lt;&gt;DRAFT!$B231,"ERR",IF(DRAFT!BB231="3E","3E",IF(COUNT(DRAFT!AX231,DRAFT!BB231)&gt;0,DRAFT!BC231,""))))</f>
        <v/>
      </c>
      <c r="R229" s="3" t="str">
        <f>IF(COUNT($A229)=0,"",IF(Q229="3E","3E",IF(Q229="","I",LOOKUP(Q229/S$2,{0,0.4,0.45,0.5,0.55,0.6,0.65,0.7,0.75,0.8,1},{"F","D","C","C+","B-","B","B+","A-","A","A+"}))))</f>
        <v/>
      </c>
      <c r="S229" s="2" t="str">
        <f>IF(COUNT($A229)=0,"",IF(Q229="","--",IF(Q229="3E","3E",LOOKUP(Q229/S$2,{0,0.4,0.45,0.5,0.55,0.6,0.65,0.7,0.75,0.8,1},{0,2,2.25,2.5,2.75,3,3.25,3.5,3.75,4}))))</f>
        <v/>
      </c>
      <c r="T229" s="3" t="str">
        <f>IF(COUNT($A229)=0,"",IF($A229&lt;&gt;DRAFT!$B231,"ERR",IF(DRAFT!BK231="3E","3E",IF(COUNT(DRAFT!BG231,DRAFT!BK231)&gt;0,DRAFT!BL231,""))))</f>
        <v/>
      </c>
      <c r="U229" s="3" t="str">
        <f>IF(COUNT($A229)=0,"",IF(T229="3E","3E",IF(T229="","I",LOOKUP(T229/V$2,{0,0.4,0.45,0.5,0.55,0.6,0.65,0.7,0.75,0.8,1},{"F","D","C","C+","B-","B","B+","A-","A","A+"}))))</f>
        <v/>
      </c>
      <c r="V229" s="2" t="str">
        <f>IF(COUNT($A229)=0,"",IF(T229="","--",IF(T229="3E","3E",LOOKUP(T229/V$2,{0,0.4,0.45,0.5,0.55,0.6,0.65,0.7,0.75,0.8,1},{0,2,2.25,2.5,2.75,3,3.25,3.5,3.75,4}))))</f>
        <v/>
      </c>
      <c r="W229" s="3" t="str">
        <f>IF(COUNT($A229)=0,"",IF($A229&lt;&gt;DRAFT!$B231,"ERR",IF(DRAFT!BT231="3E","3E",IF(COUNT(DRAFT!BP231,DRAFT!BT231)&gt;0,DRAFT!BU231,""))))</f>
        <v/>
      </c>
      <c r="X229" s="3" t="str">
        <f>IF(COUNT($A229)=0,"",IF(W229="3E","3E",IF(W229="","I",LOOKUP(W229/Y$2,{0,0.4,0.45,0.5,0.55,0.6,0.65,0.7,0.75,0.8,1},{"F","D","C","C+","B-","B","B+","A-","A","A+"}))))</f>
        <v/>
      </c>
      <c r="Y229" s="2" t="str">
        <f>IF(COUNT($A229)=0,"",IF(W229="","--",IF(W229="3E","3E",LOOKUP(W229/Y$2,{0,0.4,0.45,0.5,0.55,0.6,0.65,0.7,0.75,0.8,1},{0,2,2.25,2.5,2.75,3,3.25,3.5,3.75,4}))))</f>
        <v/>
      </c>
      <c r="Z229" s="3" t="str">
        <f>IF(COUNT($A229)=0,"",IF($A229&lt;&gt;DRAFT!$B231,"ERR",IF(DRAFT!CC231="3E","3E",IF(COUNT(DRAFT!BY231,DRAFT!CC231)&gt;0,DRAFT!CD231,""))))</f>
        <v/>
      </c>
      <c r="AA229" s="3" t="str">
        <f>IF(COUNT($A229)=0,"",IF(Z229="3E","3E",IF(Z229="","I",LOOKUP(Z229/AB$2,{0,0.4,0.45,0.5,0.55,0.6,0.65,0.7,0.75,0.8,1},{"F","D","C","C+","B-","B","B+","A-","A","A+"}))))</f>
        <v/>
      </c>
      <c r="AB229" s="2" t="str">
        <f>IF(COUNT($A229)=0,"",IF(Z229="","--",IF(Z229="3E","3E",LOOKUP(Z229/AB$2,{0,0.4,0.45,0.5,0.55,0.6,0.65,0.7,0.75,0.8,1},{0,2,2.25,2.5,2.75,3,3.25,3.5,3.75,4}))))</f>
        <v/>
      </c>
      <c r="AC229" s="3" t="str">
        <f>IF(COUNT($A229)=0,"",IF($A229&lt;&gt;DRAFT!$B231,"ERR",IF(DRAFT!CF231&gt;0,DRAFT!CF231,"")))</f>
        <v/>
      </c>
      <c r="AD229" s="3" t="str">
        <f>IF(COUNT($A229)=0,"",IF(AC229="3E","3E",IF(AC229="","I",LOOKUP(AC229/AE$2,{0,0.4,0.45,0.5,0.55,0.6,0.65,0.7,0.75,0.8,1},{"F","D","C","C+","B-","B","B+","A-","A","A+"}))))</f>
        <v/>
      </c>
      <c r="AE229" s="2" t="str">
        <f>IF(COUNT($A229)=0,"",IF(AC229="","--",IF(AC229="3E","3E",LOOKUP(AC229/AE$2,{0,0.4,0.45,0.5,0.55,0.6,0.65,0.7,0.75,0.8,1},{0,2,2.25,2.5,2.75,3,3.25,3.5,3.75,4}))))</f>
        <v/>
      </c>
      <c r="AF229" s="3" t="str">
        <f>IF($A229&lt;&gt;DRAFT!$B231,"ERR",IF(OR(COUNT($A229)=0,COUNT(DRAFT!CI231:CK231,DRAFT!CM231:CO231)=0),"",CEILING(SUM(DRAFT!CL231,DRAFT!CP231),1)))</f>
        <v/>
      </c>
      <c r="AG229" s="3" t="str">
        <f>IF(COUNT($A229)=0,"",IF(AF229="3E","3E",IF(AF229="","I",LOOKUP(AF229/AH$2,{0,0.4,0.45,0.5,0.55,0.6,0.65,0.7,0.75,0.8,1},{"F","D","C","C+","B-","B","B+","A-","A","A+"}))))</f>
        <v/>
      </c>
      <c r="AH229" s="2" t="str">
        <f>IF(COUNT($A229)=0,"",IF(AF229="","--",IF(AF229="3E","3E",LOOKUP(AF229/AH$2,{0,0.4,0.45,0.5,0.55,0.6,0.65,0.7,0.75,0.8,1},{0,2,2.25,2.5,2.75,3,3.25,3.5,3.75,4}))))</f>
        <v/>
      </c>
      <c r="AI229" s="11" t="str">
        <f>IF(OR(COUNT($A229)=0,COUNT(B229:AH229)=0),"",IF(COUNTIF(B229:AH229,"3E")&gt;0,"3E",IF(DRAFT!$A231="R",TRUNC(SUMPRODUCT(RGP,RCP)/TCP,3),TRUNC((SUMPRODUCT(--(IMDGP&gt;0)*IMDGP,IMCP)+CEILING(DRAFT!$CQ231*42,0.25))/TCP,3))))</f>
        <v/>
      </c>
      <c r="AJ229" s="3" t="str">
        <f>IF(OR(COUNT($A229)=0,COUNT(B229:AH229)=0),"",IF(COUNTIF(B229:AH229,"3E")&gt;0,"3E",IF(DRAFT!$A231="R",SUMPRODUCT(--(RGP&gt;=2),RCP),SUMPRODUCT(--(IMDGP&gt;0),--(IMGP=0),IMCP)+DRAFT!$CR231)))</f>
        <v/>
      </c>
      <c r="AK229" s="3" t="str">
        <f>IF(OR(COUNT($A229)=0,COUNT(B229:AH229)=0),"",IF(COUNTIF(B229:AJ229,"3E")&gt;0,"3E",IF(AND(DRAFT!$A231="IM",OR($AI229&gt;DRAFT!$CQ231,$AJ229&gt;DRAFT!$CR231)),"IMPROVED",IF(AND(DRAFT!$A231="IM",$AI229&lt;=DRAFT!$CQ231,$AJ229&lt;=DRAFT!$CR231),"NOT IMPROVED",IF(AND(AH229&gt;=2,AI229&gt;=2,AJ229&gt;=30),"PASS","FAIL")))))</f>
        <v/>
      </c>
      <c r="AL229" s="3" t="str">
        <f t="shared" si="6"/>
        <v/>
      </c>
      <c r="AM229" s="3" t="str">
        <f t="shared" si="7"/>
        <v/>
      </c>
    </row>
    <row r="230" spans="1:39" ht="18.95" customHeight="1" x14ac:dyDescent="0.25">
      <c r="A230" s="4" t="str">
        <f>IF(DRAFT!$B232="","",DRAFT!$B232)</f>
        <v/>
      </c>
      <c r="B230" s="3" t="str">
        <f>IF(COUNT($A230)=0,"",IF($A230&lt;&gt;DRAFT!$B232,"ERR",IF(DRAFT!I232="3E","3E",IF(COUNT(DRAFT!E232,DRAFT!I232)&gt;0,DRAFT!J232,""))))</f>
        <v/>
      </c>
      <c r="C230" s="3" t="str">
        <f>IF(COUNT($A230)=0,"",IF(B230="3E","3E",IF(B230="","I",LOOKUP(B230/D$2,{0,0.4,0.45,0.5,0.55,0.6,0.65,0.7,0.75,0.8,1},{"F","D","C","C+","B-","B","B+","A-","A","A+"}))))</f>
        <v/>
      </c>
      <c r="D230" s="2" t="str">
        <f>IF(COUNT($A230)=0,"",IF(B230="","--",IF(B230="3E","3E",LOOKUP(B230/D$2,{0,0.4,0.45,0.5,0.55,0.6,0.65,0.7,0.75,0.8,1},{0,2,2.25,2.5,2.75,3,3.25,3.5,3.75,4}))))</f>
        <v/>
      </c>
      <c r="E230" s="3" t="str">
        <f>IF(COUNT($A230)=0,"",IF($A230&lt;&gt;DRAFT!$B232,"ERR",IF(DRAFT!R232="3E","3E",IF(COUNT(DRAFT!N232,DRAFT!R232)&gt;0,DRAFT!S232,""))))</f>
        <v/>
      </c>
      <c r="F230" s="3" t="str">
        <f>IF(COUNT($A230)=0,"",IF(E230="3E","3E",IF(E230="","I",LOOKUP(E230/G$2,{0,0.4,0.45,0.5,0.55,0.6,0.65,0.7,0.75,0.8,1},{"F","D","C","C+","B-","B","B+","A-","A","A+"}))))</f>
        <v/>
      </c>
      <c r="G230" s="2" t="str">
        <f>IF(COUNT($A230)=0,"",IF(E230="","--",IF(E230="3E","3E",LOOKUP(E230/G$2,{0,0.4,0.45,0.5,0.55,0.6,0.65,0.7,0.75,0.8,1},{0,2,2.25,2.5,2.75,3,3.25,3.5,3.75,4}))))</f>
        <v/>
      </c>
      <c r="H230" s="3" t="str">
        <f>IF(COUNT($A230)=0,"",IF($A230&lt;&gt;DRAFT!$B232,"ERR",IF(DRAFT!AA232="3E","3E",IF(COUNT(DRAFT!W232,DRAFT!AA232)&gt;0,DRAFT!AB232,""))))</f>
        <v/>
      </c>
      <c r="I230" s="3" t="str">
        <f>IF(COUNT($A230)=0,"",IF(H230="3E","3E",IF(H230="","I",LOOKUP(H230/J$2,{0,0.4,0.45,0.5,0.55,0.6,0.65,0.7,0.75,0.8,1},{"F","D","C","C+","B-","B","B+","A-","A","A+"}))))</f>
        <v/>
      </c>
      <c r="J230" s="2" t="str">
        <f>IF(COUNT($A230)=0,"",IF(H230="","--",IF(H230="3E","3E",LOOKUP(H230/J$2,{0,0.4,0.45,0.5,0.55,0.6,0.65,0.7,0.75,0.8,1},{0,2,2.25,2.5,2.75,3,3.25,3.5,3.75,4}))))</f>
        <v/>
      </c>
      <c r="K230" s="3" t="str">
        <f>IF(COUNT($A230)=0,"",IF($A230&lt;&gt;DRAFT!$B232,"ERR",IF(DRAFT!AJ232="3E","3E",IF(COUNT(DRAFT!AF232,DRAFT!AJ232)&gt;0,DRAFT!AK232,""))))</f>
        <v/>
      </c>
      <c r="L230" s="3" t="str">
        <f>IF(COUNT($A230)=0,"",IF(K230="3E","3E",IF(K230="","I",LOOKUP(K230/M$2,{0,0.4,0.45,0.5,0.55,0.6,0.65,0.7,0.75,0.8,1},{"F","D","C","C+","B-","B","B+","A-","A","A+"}))))</f>
        <v/>
      </c>
      <c r="M230" s="2" t="str">
        <f>IF(COUNT($A230)=0,"",IF(K230="","--",IF(K230="3E","3E",LOOKUP(K230/M$2,{0,0.4,0.45,0.5,0.55,0.6,0.65,0.7,0.75,0.8,1},{0,2,2.25,2.5,2.75,3,3.25,3.5,3.75,4}))))</f>
        <v/>
      </c>
      <c r="N230" s="3" t="str">
        <f>IF(COUNT($A230)=0,"",IF($A230&lt;&gt;DRAFT!$B232,"ERR",IF(DRAFT!AS232="3E","3E",IF(COUNT(DRAFT!AO232,DRAFT!AS232)&gt;0,DRAFT!AT232,""))))</f>
        <v/>
      </c>
      <c r="O230" s="3" t="str">
        <f>IF(COUNT($A230)=0,"",IF(N230="3E","3E",IF(N230="","I",LOOKUP(N230/P$2,{0,0.4,0.45,0.5,0.55,0.6,0.65,0.7,0.75,0.8,1},{"F","D","C","C+","B-","B","B+","A-","A","A+"}))))</f>
        <v/>
      </c>
      <c r="P230" s="2" t="str">
        <f>IF(COUNT($A230)=0,"",IF(N230="","--",IF(N230="3E","3E",LOOKUP(N230/P$2,{0,0.4,0.45,0.5,0.55,0.6,0.65,0.7,0.75,0.8,1},{0,2,2.25,2.5,2.75,3,3.25,3.5,3.75,4}))))</f>
        <v/>
      </c>
      <c r="Q230" s="3" t="str">
        <f>IF(COUNT($A230)=0,"",IF($A230&lt;&gt;DRAFT!$B232,"ERR",IF(DRAFT!BB232="3E","3E",IF(COUNT(DRAFT!AX232,DRAFT!BB232)&gt;0,DRAFT!BC232,""))))</f>
        <v/>
      </c>
      <c r="R230" s="3" t="str">
        <f>IF(COUNT($A230)=0,"",IF(Q230="3E","3E",IF(Q230="","I",LOOKUP(Q230/S$2,{0,0.4,0.45,0.5,0.55,0.6,0.65,0.7,0.75,0.8,1},{"F","D","C","C+","B-","B","B+","A-","A","A+"}))))</f>
        <v/>
      </c>
      <c r="S230" s="2" t="str">
        <f>IF(COUNT($A230)=0,"",IF(Q230="","--",IF(Q230="3E","3E",LOOKUP(Q230/S$2,{0,0.4,0.45,0.5,0.55,0.6,0.65,0.7,0.75,0.8,1},{0,2,2.25,2.5,2.75,3,3.25,3.5,3.75,4}))))</f>
        <v/>
      </c>
      <c r="T230" s="3" t="str">
        <f>IF(COUNT($A230)=0,"",IF($A230&lt;&gt;DRAFT!$B232,"ERR",IF(DRAFT!BK232="3E","3E",IF(COUNT(DRAFT!BG232,DRAFT!BK232)&gt;0,DRAFT!BL232,""))))</f>
        <v/>
      </c>
      <c r="U230" s="3" t="str">
        <f>IF(COUNT($A230)=0,"",IF(T230="3E","3E",IF(T230="","I",LOOKUP(T230/V$2,{0,0.4,0.45,0.5,0.55,0.6,0.65,0.7,0.75,0.8,1},{"F","D","C","C+","B-","B","B+","A-","A","A+"}))))</f>
        <v/>
      </c>
      <c r="V230" s="2" t="str">
        <f>IF(COUNT($A230)=0,"",IF(T230="","--",IF(T230="3E","3E",LOOKUP(T230/V$2,{0,0.4,0.45,0.5,0.55,0.6,0.65,0.7,0.75,0.8,1},{0,2,2.25,2.5,2.75,3,3.25,3.5,3.75,4}))))</f>
        <v/>
      </c>
      <c r="W230" s="3" t="str">
        <f>IF(COUNT($A230)=0,"",IF($A230&lt;&gt;DRAFT!$B232,"ERR",IF(DRAFT!BT232="3E","3E",IF(COUNT(DRAFT!BP232,DRAFT!BT232)&gt;0,DRAFT!BU232,""))))</f>
        <v/>
      </c>
      <c r="X230" s="3" t="str">
        <f>IF(COUNT($A230)=0,"",IF(W230="3E","3E",IF(W230="","I",LOOKUP(W230/Y$2,{0,0.4,0.45,0.5,0.55,0.6,0.65,0.7,0.75,0.8,1},{"F","D","C","C+","B-","B","B+","A-","A","A+"}))))</f>
        <v/>
      </c>
      <c r="Y230" s="2" t="str">
        <f>IF(COUNT($A230)=0,"",IF(W230="","--",IF(W230="3E","3E",LOOKUP(W230/Y$2,{0,0.4,0.45,0.5,0.55,0.6,0.65,0.7,0.75,0.8,1},{0,2,2.25,2.5,2.75,3,3.25,3.5,3.75,4}))))</f>
        <v/>
      </c>
      <c r="Z230" s="3" t="str">
        <f>IF(COUNT($A230)=0,"",IF($A230&lt;&gt;DRAFT!$B232,"ERR",IF(DRAFT!CC232="3E","3E",IF(COUNT(DRAFT!BY232,DRAFT!CC232)&gt;0,DRAFT!CD232,""))))</f>
        <v/>
      </c>
      <c r="AA230" s="3" t="str">
        <f>IF(COUNT($A230)=0,"",IF(Z230="3E","3E",IF(Z230="","I",LOOKUP(Z230/AB$2,{0,0.4,0.45,0.5,0.55,0.6,0.65,0.7,0.75,0.8,1},{"F","D","C","C+","B-","B","B+","A-","A","A+"}))))</f>
        <v/>
      </c>
      <c r="AB230" s="2" t="str">
        <f>IF(COUNT($A230)=0,"",IF(Z230="","--",IF(Z230="3E","3E",LOOKUP(Z230/AB$2,{0,0.4,0.45,0.5,0.55,0.6,0.65,0.7,0.75,0.8,1},{0,2,2.25,2.5,2.75,3,3.25,3.5,3.75,4}))))</f>
        <v/>
      </c>
      <c r="AC230" s="3" t="str">
        <f>IF(COUNT($A230)=0,"",IF($A230&lt;&gt;DRAFT!$B232,"ERR",IF(DRAFT!CF232&gt;0,DRAFT!CF232,"")))</f>
        <v/>
      </c>
      <c r="AD230" s="3" t="str">
        <f>IF(COUNT($A230)=0,"",IF(AC230="3E","3E",IF(AC230="","I",LOOKUP(AC230/AE$2,{0,0.4,0.45,0.5,0.55,0.6,0.65,0.7,0.75,0.8,1},{"F","D","C","C+","B-","B","B+","A-","A","A+"}))))</f>
        <v/>
      </c>
      <c r="AE230" s="2" t="str">
        <f>IF(COUNT($A230)=0,"",IF(AC230="","--",IF(AC230="3E","3E",LOOKUP(AC230/AE$2,{0,0.4,0.45,0.5,0.55,0.6,0.65,0.7,0.75,0.8,1},{0,2,2.25,2.5,2.75,3,3.25,3.5,3.75,4}))))</f>
        <v/>
      </c>
      <c r="AF230" s="3" t="str">
        <f>IF($A230&lt;&gt;DRAFT!$B232,"ERR",IF(OR(COUNT($A230)=0,COUNT(DRAFT!CI232:CK232,DRAFT!CM232:CO232)=0),"",CEILING(SUM(DRAFT!CL232,DRAFT!CP232),1)))</f>
        <v/>
      </c>
      <c r="AG230" s="3" t="str">
        <f>IF(COUNT($A230)=0,"",IF(AF230="3E","3E",IF(AF230="","I",LOOKUP(AF230/AH$2,{0,0.4,0.45,0.5,0.55,0.6,0.65,0.7,0.75,0.8,1},{"F","D","C","C+","B-","B","B+","A-","A","A+"}))))</f>
        <v/>
      </c>
      <c r="AH230" s="2" t="str">
        <f>IF(COUNT($A230)=0,"",IF(AF230="","--",IF(AF230="3E","3E",LOOKUP(AF230/AH$2,{0,0.4,0.45,0.5,0.55,0.6,0.65,0.7,0.75,0.8,1},{0,2,2.25,2.5,2.75,3,3.25,3.5,3.75,4}))))</f>
        <v/>
      </c>
      <c r="AI230" s="11" t="str">
        <f>IF(OR(COUNT($A230)=0,COUNT(B230:AH230)=0),"",IF(COUNTIF(B230:AH230,"3E")&gt;0,"3E",IF(DRAFT!$A232="R",TRUNC(SUMPRODUCT(RGP,RCP)/TCP,3),TRUNC((SUMPRODUCT(--(IMDGP&gt;0)*IMDGP,IMCP)+CEILING(DRAFT!$CQ232*42,0.25))/TCP,3))))</f>
        <v/>
      </c>
      <c r="AJ230" s="3" t="str">
        <f>IF(OR(COUNT($A230)=0,COUNT(B230:AH230)=0),"",IF(COUNTIF(B230:AH230,"3E")&gt;0,"3E",IF(DRAFT!$A232="R",SUMPRODUCT(--(RGP&gt;=2),RCP),SUMPRODUCT(--(IMDGP&gt;0),--(IMGP=0),IMCP)+DRAFT!$CR232)))</f>
        <v/>
      </c>
      <c r="AK230" s="3" t="str">
        <f>IF(OR(COUNT($A230)=0,COUNT(B230:AH230)=0),"",IF(COUNTIF(B230:AJ230,"3E")&gt;0,"3E",IF(AND(DRAFT!$A232="IM",OR($AI230&gt;DRAFT!$CQ232,$AJ230&gt;DRAFT!$CR232)),"IMPROVED",IF(AND(DRAFT!$A232="IM",$AI230&lt;=DRAFT!$CQ232,$AJ230&lt;=DRAFT!$CR232),"NOT IMPROVED",IF(AND(AH230&gt;=2,AI230&gt;=2,AJ230&gt;=30),"PASS","FAIL")))))</f>
        <v/>
      </c>
      <c r="AL230" s="3" t="str">
        <f t="shared" si="6"/>
        <v/>
      </c>
      <c r="AM230" s="3" t="str">
        <f t="shared" si="7"/>
        <v/>
      </c>
    </row>
    <row r="231" spans="1:39" ht="18.95" customHeight="1" x14ac:dyDescent="0.25">
      <c r="A231" s="4" t="str">
        <f>IF(DRAFT!$B233="","",DRAFT!$B233)</f>
        <v/>
      </c>
      <c r="B231" s="3" t="str">
        <f>IF(COUNT($A231)=0,"",IF($A231&lt;&gt;DRAFT!$B233,"ERR",IF(DRAFT!I233="3E","3E",IF(COUNT(DRAFT!E233,DRAFT!I233)&gt;0,DRAFT!J233,""))))</f>
        <v/>
      </c>
      <c r="C231" s="3" t="str">
        <f>IF(COUNT($A231)=0,"",IF(B231="3E","3E",IF(B231="","I",LOOKUP(B231/D$2,{0,0.4,0.45,0.5,0.55,0.6,0.65,0.7,0.75,0.8,1},{"F","D","C","C+","B-","B","B+","A-","A","A+"}))))</f>
        <v/>
      </c>
      <c r="D231" s="2" t="str">
        <f>IF(COUNT($A231)=0,"",IF(B231="","--",IF(B231="3E","3E",LOOKUP(B231/D$2,{0,0.4,0.45,0.5,0.55,0.6,0.65,0.7,0.75,0.8,1},{0,2,2.25,2.5,2.75,3,3.25,3.5,3.75,4}))))</f>
        <v/>
      </c>
      <c r="E231" s="3" t="str">
        <f>IF(COUNT($A231)=0,"",IF($A231&lt;&gt;DRAFT!$B233,"ERR",IF(DRAFT!R233="3E","3E",IF(COUNT(DRAFT!N233,DRAFT!R233)&gt;0,DRAFT!S233,""))))</f>
        <v/>
      </c>
      <c r="F231" s="3" t="str">
        <f>IF(COUNT($A231)=0,"",IF(E231="3E","3E",IF(E231="","I",LOOKUP(E231/G$2,{0,0.4,0.45,0.5,0.55,0.6,0.65,0.7,0.75,0.8,1},{"F","D","C","C+","B-","B","B+","A-","A","A+"}))))</f>
        <v/>
      </c>
      <c r="G231" s="2" t="str">
        <f>IF(COUNT($A231)=0,"",IF(E231="","--",IF(E231="3E","3E",LOOKUP(E231/G$2,{0,0.4,0.45,0.5,0.55,0.6,0.65,0.7,0.75,0.8,1},{0,2,2.25,2.5,2.75,3,3.25,3.5,3.75,4}))))</f>
        <v/>
      </c>
      <c r="H231" s="3" t="str">
        <f>IF(COUNT($A231)=0,"",IF($A231&lt;&gt;DRAFT!$B233,"ERR",IF(DRAFT!AA233="3E","3E",IF(COUNT(DRAFT!W233,DRAFT!AA233)&gt;0,DRAFT!AB233,""))))</f>
        <v/>
      </c>
      <c r="I231" s="3" t="str">
        <f>IF(COUNT($A231)=0,"",IF(H231="3E","3E",IF(H231="","I",LOOKUP(H231/J$2,{0,0.4,0.45,0.5,0.55,0.6,0.65,0.7,0.75,0.8,1},{"F","D","C","C+","B-","B","B+","A-","A","A+"}))))</f>
        <v/>
      </c>
      <c r="J231" s="2" t="str">
        <f>IF(COUNT($A231)=0,"",IF(H231="","--",IF(H231="3E","3E",LOOKUP(H231/J$2,{0,0.4,0.45,0.5,0.55,0.6,0.65,0.7,0.75,0.8,1},{0,2,2.25,2.5,2.75,3,3.25,3.5,3.75,4}))))</f>
        <v/>
      </c>
      <c r="K231" s="3" t="str">
        <f>IF(COUNT($A231)=0,"",IF($A231&lt;&gt;DRAFT!$B233,"ERR",IF(DRAFT!AJ233="3E","3E",IF(COUNT(DRAFT!AF233,DRAFT!AJ233)&gt;0,DRAFT!AK233,""))))</f>
        <v/>
      </c>
      <c r="L231" s="3" t="str">
        <f>IF(COUNT($A231)=0,"",IF(K231="3E","3E",IF(K231="","I",LOOKUP(K231/M$2,{0,0.4,0.45,0.5,0.55,0.6,0.65,0.7,0.75,0.8,1},{"F","D","C","C+","B-","B","B+","A-","A","A+"}))))</f>
        <v/>
      </c>
      <c r="M231" s="2" t="str">
        <f>IF(COUNT($A231)=0,"",IF(K231="","--",IF(K231="3E","3E",LOOKUP(K231/M$2,{0,0.4,0.45,0.5,0.55,0.6,0.65,0.7,0.75,0.8,1},{0,2,2.25,2.5,2.75,3,3.25,3.5,3.75,4}))))</f>
        <v/>
      </c>
      <c r="N231" s="3" t="str">
        <f>IF(COUNT($A231)=0,"",IF($A231&lt;&gt;DRAFT!$B233,"ERR",IF(DRAFT!AS233="3E","3E",IF(COUNT(DRAFT!AO233,DRAFT!AS233)&gt;0,DRAFT!AT233,""))))</f>
        <v/>
      </c>
      <c r="O231" s="3" t="str">
        <f>IF(COUNT($A231)=0,"",IF(N231="3E","3E",IF(N231="","I",LOOKUP(N231/P$2,{0,0.4,0.45,0.5,0.55,0.6,0.65,0.7,0.75,0.8,1},{"F","D","C","C+","B-","B","B+","A-","A","A+"}))))</f>
        <v/>
      </c>
      <c r="P231" s="2" t="str">
        <f>IF(COUNT($A231)=0,"",IF(N231="","--",IF(N231="3E","3E",LOOKUP(N231/P$2,{0,0.4,0.45,0.5,0.55,0.6,0.65,0.7,0.75,0.8,1},{0,2,2.25,2.5,2.75,3,3.25,3.5,3.75,4}))))</f>
        <v/>
      </c>
      <c r="Q231" s="3" t="str">
        <f>IF(COUNT($A231)=0,"",IF($A231&lt;&gt;DRAFT!$B233,"ERR",IF(DRAFT!BB233="3E","3E",IF(COUNT(DRAFT!AX233,DRAFT!BB233)&gt;0,DRAFT!BC233,""))))</f>
        <v/>
      </c>
      <c r="R231" s="3" t="str">
        <f>IF(COUNT($A231)=0,"",IF(Q231="3E","3E",IF(Q231="","I",LOOKUP(Q231/S$2,{0,0.4,0.45,0.5,0.55,0.6,0.65,0.7,0.75,0.8,1},{"F","D","C","C+","B-","B","B+","A-","A","A+"}))))</f>
        <v/>
      </c>
      <c r="S231" s="2" t="str">
        <f>IF(COUNT($A231)=0,"",IF(Q231="","--",IF(Q231="3E","3E",LOOKUP(Q231/S$2,{0,0.4,0.45,0.5,0.55,0.6,0.65,0.7,0.75,0.8,1},{0,2,2.25,2.5,2.75,3,3.25,3.5,3.75,4}))))</f>
        <v/>
      </c>
      <c r="T231" s="3" t="str">
        <f>IF(COUNT($A231)=0,"",IF($A231&lt;&gt;DRAFT!$B233,"ERR",IF(DRAFT!BK233="3E","3E",IF(COUNT(DRAFT!BG233,DRAFT!BK233)&gt;0,DRAFT!BL233,""))))</f>
        <v/>
      </c>
      <c r="U231" s="3" t="str">
        <f>IF(COUNT($A231)=0,"",IF(T231="3E","3E",IF(T231="","I",LOOKUP(T231/V$2,{0,0.4,0.45,0.5,0.55,0.6,0.65,0.7,0.75,0.8,1},{"F","D","C","C+","B-","B","B+","A-","A","A+"}))))</f>
        <v/>
      </c>
      <c r="V231" s="2" t="str">
        <f>IF(COUNT($A231)=0,"",IF(T231="","--",IF(T231="3E","3E",LOOKUP(T231/V$2,{0,0.4,0.45,0.5,0.55,0.6,0.65,0.7,0.75,0.8,1},{0,2,2.25,2.5,2.75,3,3.25,3.5,3.75,4}))))</f>
        <v/>
      </c>
      <c r="W231" s="3" t="str">
        <f>IF(COUNT($A231)=0,"",IF($A231&lt;&gt;DRAFT!$B233,"ERR",IF(DRAFT!BT233="3E","3E",IF(COUNT(DRAFT!BP233,DRAFT!BT233)&gt;0,DRAFT!BU233,""))))</f>
        <v/>
      </c>
      <c r="X231" s="3" t="str">
        <f>IF(COUNT($A231)=0,"",IF(W231="3E","3E",IF(W231="","I",LOOKUP(W231/Y$2,{0,0.4,0.45,0.5,0.55,0.6,0.65,0.7,0.75,0.8,1},{"F","D","C","C+","B-","B","B+","A-","A","A+"}))))</f>
        <v/>
      </c>
      <c r="Y231" s="2" t="str">
        <f>IF(COUNT($A231)=0,"",IF(W231="","--",IF(W231="3E","3E",LOOKUP(W231/Y$2,{0,0.4,0.45,0.5,0.55,0.6,0.65,0.7,0.75,0.8,1},{0,2,2.25,2.5,2.75,3,3.25,3.5,3.75,4}))))</f>
        <v/>
      </c>
      <c r="Z231" s="3" t="str">
        <f>IF(COUNT($A231)=0,"",IF($A231&lt;&gt;DRAFT!$B233,"ERR",IF(DRAFT!CC233="3E","3E",IF(COUNT(DRAFT!BY233,DRAFT!CC233)&gt;0,DRAFT!CD233,""))))</f>
        <v/>
      </c>
      <c r="AA231" s="3" t="str">
        <f>IF(COUNT($A231)=0,"",IF(Z231="3E","3E",IF(Z231="","I",LOOKUP(Z231/AB$2,{0,0.4,0.45,0.5,0.55,0.6,0.65,0.7,0.75,0.8,1},{"F","D","C","C+","B-","B","B+","A-","A","A+"}))))</f>
        <v/>
      </c>
      <c r="AB231" s="2" t="str">
        <f>IF(COUNT($A231)=0,"",IF(Z231="","--",IF(Z231="3E","3E",LOOKUP(Z231/AB$2,{0,0.4,0.45,0.5,0.55,0.6,0.65,0.7,0.75,0.8,1},{0,2,2.25,2.5,2.75,3,3.25,3.5,3.75,4}))))</f>
        <v/>
      </c>
      <c r="AC231" s="3" t="str">
        <f>IF(COUNT($A231)=0,"",IF($A231&lt;&gt;DRAFT!$B233,"ERR",IF(DRAFT!CF233&gt;0,DRAFT!CF233,"")))</f>
        <v/>
      </c>
      <c r="AD231" s="3" t="str">
        <f>IF(COUNT($A231)=0,"",IF(AC231="3E","3E",IF(AC231="","I",LOOKUP(AC231/AE$2,{0,0.4,0.45,0.5,0.55,0.6,0.65,0.7,0.75,0.8,1},{"F","D","C","C+","B-","B","B+","A-","A","A+"}))))</f>
        <v/>
      </c>
      <c r="AE231" s="2" t="str">
        <f>IF(COUNT($A231)=0,"",IF(AC231="","--",IF(AC231="3E","3E",LOOKUP(AC231/AE$2,{0,0.4,0.45,0.5,0.55,0.6,0.65,0.7,0.75,0.8,1},{0,2,2.25,2.5,2.75,3,3.25,3.5,3.75,4}))))</f>
        <v/>
      </c>
      <c r="AF231" s="3" t="str">
        <f>IF($A231&lt;&gt;DRAFT!$B233,"ERR",IF(OR(COUNT($A231)=0,COUNT(DRAFT!CI233:CK233,DRAFT!CM233:CO233)=0),"",CEILING(SUM(DRAFT!CL233,DRAFT!CP233),1)))</f>
        <v/>
      </c>
      <c r="AG231" s="3" t="str">
        <f>IF(COUNT($A231)=0,"",IF(AF231="3E","3E",IF(AF231="","I",LOOKUP(AF231/AH$2,{0,0.4,0.45,0.5,0.55,0.6,0.65,0.7,0.75,0.8,1},{"F","D","C","C+","B-","B","B+","A-","A","A+"}))))</f>
        <v/>
      </c>
      <c r="AH231" s="2" t="str">
        <f>IF(COUNT($A231)=0,"",IF(AF231="","--",IF(AF231="3E","3E",LOOKUP(AF231/AH$2,{0,0.4,0.45,0.5,0.55,0.6,0.65,0.7,0.75,0.8,1},{0,2,2.25,2.5,2.75,3,3.25,3.5,3.75,4}))))</f>
        <v/>
      </c>
      <c r="AI231" s="11" t="str">
        <f>IF(OR(COUNT($A231)=0,COUNT(B231:AH231)=0),"",IF(COUNTIF(B231:AH231,"3E")&gt;0,"3E",IF(DRAFT!$A233="R",TRUNC(SUMPRODUCT(RGP,RCP)/TCP,3),TRUNC((SUMPRODUCT(--(IMDGP&gt;0)*IMDGP,IMCP)+CEILING(DRAFT!$CQ233*42,0.25))/TCP,3))))</f>
        <v/>
      </c>
      <c r="AJ231" s="3" t="str">
        <f>IF(OR(COUNT($A231)=0,COUNT(B231:AH231)=0),"",IF(COUNTIF(B231:AH231,"3E")&gt;0,"3E",IF(DRAFT!$A233="R",SUMPRODUCT(--(RGP&gt;=2),RCP),SUMPRODUCT(--(IMDGP&gt;0),--(IMGP=0),IMCP)+DRAFT!$CR233)))</f>
        <v/>
      </c>
      <c r="AK231" s="3" t="str">
        <f>IF(OR(COUNT($A231)=0,COUNT(B231:AH231)=0),"",IF(COUNTIF(B231:AJ231,"3E")&gt;0,"3E",IF(AND(DRAFT!$A233="IM",OR($AI231&gt;DRAFT!$CQ233,$AJ231&gt;DRAFT!$CR233)),"IMPROVED",IF(AND(DRAFT!$A233="IM",$AI231&lt;=DRAFT!$CQ233,$AJ231&lt;=DRAFT!$CR233),"NOT IMPROVED",IF(AND(AH231&gt;=2,AI231&gt;=2,AJ231&gt;=30),"PASS","FAIL")))))</f>
        <v/>
      </c>
      <c r="AL231" s="3" t="str">
        <f t="shared" si="6"/>
        <v/>
      </c>
      <c r="AM231" s="3" t="str">
        <f t="shared" si="7"/>
        <v/>
      </c>
    </row>
    <row r="232" spans="1:39" ht="18.95" customHeight="1" x14ac:dyDescent="0.25">
      <c r="A232" s="4" t="str">
        <f>IF(DRAFT!$B234="","",DRAFT!$B234)</f>
        <v/>
      </c>
      <c r="B232" s="3" t="str">
        <f>IF(COUNT($A232)=0,"",IF($A232&lt;&gt;DRAFT!$B234,"ERR",IF(DRAFT!I234="3E","3E",IF(COUNT(DRAFT!E234,DRAFT!I234)&gt;0,DRAFT!J234,""))))</f>
        <v/>
      </c>
      <c r="C232" s="3" t="str">
        <f>IF(COUNT($A232)=0,"",IF(B232="3E","3E",IF(B232="","I",LOOKUP(B232/D$2,{0,0.4,0.45,0.5,0.55,0.6,0.65,0.7,0.75,0.8,1},{"F","D","C","C+","B-","B","B+","A-","A","A+"}))))</f>
        <v/>
      </c>
      <c r="D232" s="2" t="str">
        <f>IF(COUNT($A232)=0,"",IF(B232="","--",IF(B232="3E","3E",LOOKUP(B232/D$2,{0,0.4,0.45,0.5,0.55,0.6,0.65,0.7,0.75,0.8,1},{0,2,2.25,2.5,2.75,3,3.25,3.5,3.75,4}))))</f>
        <v/>
      </c>
      <c r="E232" s="3" t="str">
        <f>IF(COUNT($A232)=0,"",IF($A232&lt;&gt;DRAFT!$B234,"ERR",IF(DRAFT!R234="3E","3E",IF(COUNT(DRAFT!N234,DRAFT!R234)&gt;0,DRAFT!S234,""))))</f>
        <v/>
      </c>
      <c r="F232" s="3" t="str">
        <f>IF(COUNT($A232)=0,"",IF(E232="3E","3E",IF(E232="","I",LOOKUP(E232/G$2,{0,0.4,0.45,0.5,0.55,0.6,0.65,0.7,0.75,0.8,1},{"F","D","C","C+","B-","B","B+","A-","A","A+"}))))</f>
        <v/>
      </c>
      <c r="G232" s="2" t="str">
        <f>IF(COUNT($A232)=0,"",IF(E232="","--",IF(E232="3E","3E",LOOKUP(E232/G$2,{0,0.4,0.45,0.5,0.55,0.6,0.65,0.7,0.75,0.8,1},{0,2,2.25,2.5,2.75,3,3.25,3.5,3.75,4}))))</f>
        <v/>
      </c>
      <c r="H232" s="3" t="str">
        <f>IF(COUNT($A232)=0,"",IF($A232&lt;&gt;DRAFT!$B234,"ERR",IF(DRAFT!AA234="3E","3E",IF(COUNT(DRAFT!W234,DRAFT!AA234)&gt;0,DRAFT!AB234,""))))</f>
        <v/>
      </c>
      <c r="I232" s="3" t="str">
        <f>IF(COUNT($A232)=0,"",IF(H232="3E","3E",IF(H232="","I",LOOKUP(H232/J$2,{0,0.4,0.45,0.5,0.55,0.6,0.65,0.7,0.75,0.8,1},{"F","D","C","C+","B-","B","B+","A-","A","A+"}))))</f>
        <v/>
      </c>
      <c r="J232" s="2" t="str">
        <f>IF(COUNT($A232)=0,"",IF(H232="","--",IF(H232="3E","3E",LOOKUP(H232/J$2,{0,0.4,0.45,0.5,0.55,0.6,0.65,0.7,0.75,0.8,1},{0,2,2.25,2.5,2.75,3,3.25,3.5,3.75,4}))))</f>
        <v/>
      </c>
      <c r="K232" s="3" t="str">
        <f>IF(COUNT($A232)=0,"",IF($A232&lt;&gt;DRAFT!$B234,"ERR",IF(DRAFT!AJ234="3E","3E",IF(COUNT(DRAFT!AF234,DRAFT!AJ234)&gt;0,DRAFT!AK234,""))))</f>
        <v/>
      </c>
      <c r="L232" s="3" t="str">
        <f>IF(COUNT($A232)=0,"",IF(K232="3E","3E",IF(K232="","I",LOOKUP(K232/M$2,{0,0.4,0.45,0.5,0.55,0.6,0.65,0.7,0.75,0.8,1},{"F","D","C","C+","B-","B","B+","A-","A","A+"}))))</f>
        <v/>
      </c>
      <c r="M232" s="2" t="str">
        <f>IF(COUNT($A232)=0,"",IF(K232="","--",IF(K232="3E","3E",LOOKUP(K232/M$2,{0,0.4,0.45,0.5,0.55,0.6,0.65,0.7,0.75,0.8,1},{0,2,2.25,2.5,2.75,3,3.25,3.5,3.75,4}))))</f>
        <v/>
      </c>
      <c r="N232" s="3" t="str">
        <f>IF(COUNT($A232)=0,"",IF($A232&lt;&gt;DRAFT!$B234,"ERR",IF(DRAFT!AS234="3E","3E",IF(COUNT(DRAFT!AO234,DRAFT!AS234)&gt;0,DRAFT!AT234,""))))</f>
        <v/>
      </c>
      <c r="O232" s="3" t="str">
        <f>IF(COUNT($A232)=0,"",IF(N232="3E","3E",IF(N232="","I",LOOKUP(N232/P$2,{0,0.4,0.45,0.5,0.55,0.6,0.65,0.7,0.75,0.8,1},{"F","D","C","C+","B-","B","B+","A-","A","A+"}))))</f>
        <v/>
      </c>
      <c r="P232" s="2" t="str">
        <f>IF(COUNT($A232)=0,"",IF(N232="","--",IF(N232="3E","3E",LOOKUP(N232/P$2,{0,0.4,0.45,0.5,0.55,0.6,0.65,0.7,0.75,0.8,1},{0,2,2.25,2.5,2.75,3,3.25,3.5,3.75,4}))))</f>
        <v/>
      </c>
      <c r="Q232" s="3" t="str">
        <f>IF(COUNT($A232)=0,"",IF($A232&lt;&gt;DRAFT!$B234,"ERR",IF(DRAFT!BB234="3E","3E",IF(COUNT(DRAFT!AX234,DRAFT!BB234)&gt;0,DRAFT!BC234,""))))</f>
        <v/>
      </c>
      <c r="R232" s="3" t="str">
        <f>IF(COUNT($A232)=0,"",IF(Q232="3E","3E",IF(Q232="","I",LOOKUP(Q232/S$2,{0,0.4,0.45,0.5,0.55,0.6,0.65,0.7,0.75,0.8,1},{"F","D","C","C+","B-","B","B+","A-","A","A+"}))))</f>
        <v/>
      </c>
      <c r="S232" s="2" t="str">
        <f>IF(COUNT($A232)=0,"",IF(Q232="","--",IF(Q232="3E","3E",LOOKUP(Q232/S$2,{0,0.4,0.45,0.5,0.55,0.6,0.65,0.7,0.75,0.8,1},{0,2,2.25,2.5,2.75,3,3.25,3.5,3.75,4}))))</f>
        <v/>
      </c>
      <c r="T232" s="3" t="str">
        <f>IF(COUNT($A232)=0,"",IF($A232&lt;&gt;DRAFT!$B234,"ERR",IF(DRAFT!BK234="3E","3E",IF(COUNT(DRAFT!BG234,DRAFT!BK234)&gt;0,DRAFT!BL234,""))))</f>
        <v/>
      </c>
      <c r="U232" s="3" t="str">
        <f>IF(COUNT($A232)=0,"",IF(T232="3E","3E",IF(T232="","I",LOOKUP(T232/V$2,{0,0.4,0.45,0.5,0.55,0.6,0.65,0.7,0.75,0.8,1},{"F","D","C","C+","B-","B","B+","A-","A","A+"}))))</f>
        <v/>
      </c>
      <c r="V232" s="2" t="str">
        <f>IF(COUNT($A232)=0,"",IF(T232="","--",IF(T232="3E","3E",LOOKUP(T232/V$2,{0,0.4,0.45,0.5,0.55,0.6,0.65,0.7,0.75,0.8,1},{0,2,2.25,2.5,2.75,3,3.25,3.5,3.75,4}))))</f>
        <v/>
      </c>
      <c r="W232" s="3" t="str">
        <f>IF(COUNT($A232)=0,"",IF($A232&lt;&gt;DRAFT!$B234,"ERR",IF(DRAFT!BT234="3E","3E",IF(COUNT(DRAFT!BP234,DRAFT!BT234)&gt;0,DRAFT!BU234,""))))</f>
        <v/>
      </c>
      <c r="X232" s="3" t="str">
        <f>IF(COUNT($A232)=0,"",IF(W232="3E","3E",IF(W232="","I",LOOKUP(W232/Y$2,{0,0.4,0.45,0.5,0.55,0.6,0.65,0.7,0.75,0.8,1},{"F","D","C","C+","B-","B","B+","A-","A","A+"}))))</f>
        <v/>
      </c>
      <c r="Y232" s="2" t="str">
        <f>IF(COUNT($A232)=0,"",IF(W232="","--",IF(W232="3E","3E",LOOKUP(W232/Y$2,{0,0.4,0.45,0.5,0.55,0.6,0.65,0.7,0.75,0.8,1},{0,2,2.25,2.5,2.75,3,3.25,3.5,3.75,4}))))</f>
        <v/>
      </c>
      <c r="Z232" s="3" t="str">
        <f>IF(COUNT($A232)=0,"",IF($A232&lt;&gt;DRAFT!$B234,"ERR",IF(DRAFT!CC234="3E","3E",IF(COUNT(DRAFT!BY234,DRAFT!CC234)&gt;0,DRAFT!CD234,""))))</f>
        <v/>
      </c>
      <c r="AA232" s="3" t="str">
        <f>IF(COUNT($A232)=0,"",IF(Z232="3E","3E",IF(Z232="","I",LOOKUP(Z232/AB$2,{0,0.4,0.45,0.5,0.55,0.6,0.65,0.7,0.75,0.8,1},{"F","D","C","C+","B-","B","B+","A-","A","A+"}))))</f>
        <v/>
      </c>
      <c r="AB232" s="2" t="str">
        <f>IF(COUNT($A232)=0,"",IF(Z232="","--",IF(Z232="3E","3E",LOOKUP(Z232/AB$2,{0,0.4,0.45,0.5,0.55,0.6,0.65,0.7,0.75,0.8,1},{0,2,2.25,2.5,2.75,3,3.25,3.5,3.75,4}))))</f>
        <v/>
      </c>
      <c r="AC232" s="3" t="str">
        <f>IF(COUNT($A232)=0,"",IF($A232&lt;&gt;DRAFT!$B234,"ERR",IF(DRAFT!CF234&gt;0,DRAFT!CF234,"")))</f>
        <v/>
      </c>
      <c r="AD232" s="3" t="str">
        <f>IF(COUNT($A232)=0,"",IF(AC232="3E","3E",IF(AC232="","I",LOOKUP(AC232/AE$2,{0,0.4,0.45,0.5,0.55,0.6,0.65,0.7,0.75,0.8,1},{"F","D","C","C+","B-","B","B+","A-","A","A+"}))))</f>
        <v/>
      </c>
      <c r="AE232" s="2" t="str">
        <f>IF(COUNT($A232)=0,"",IF(AC232="","--",IF(AC232="3E","3E",LOOKUP(AC232/AE$2,{0,0.4,0.45,0.5,0.55,0.6,0.65,0.7,0.75,0.8,1},{0,2,2.25,2.5,2.75,3,3.25,3.5,3.75,4}))))</f>
        <v/>
      </c>
      <c r="AF232" s="3" t="str">
        <f>IF($A232&lt;&gt;DRAFT!$B234,"ERR",IF(OR(COUNT($A232)=0,COUNT(DRAFT!CI234:CK234,DRAFT!CM234:CO234)=0),"",CEILING(SUM(DRAFT!CL234,DRAFT!CP234),1)))</f>
        <v/>
      </c>
      <c r="AG232" s="3" t="str">
        <f>IF(COUNT($A232)=0,"",IF(AF232="3E","3E",IF(AF232="","I",LOOKUP(AF232/AH$2,{0,0.4,0.45,0.5,0.55,0.6,0.65,0.7,0.75,0.8,1},{"F","D","C","C+","B-","B","B+","A-","A","A+"}))))</f>
        <v/>
      </c>
      <c r="AH232" s="2" t="str">
        <f>IF(COUNT($A232)=0,"",IF(AF232="","--",IF(AF232="3E","3E",LOOKUP(AF232/AH$2,{0,0.4,0.45,0.5,0.55,0.6,0.65,0.7,0.75,0.8,1},{0,2,2.25,2.5,2.75,3,3.25,3.5,3.75,4}))))</f>
        <v/>
      </c>
      <c r="AI232" s="11" t="str">
        <f>IF(OR(COUNT($A232)=0,COUNT(B232:AH232)=0),"",IF(COUNTIF(B232:AH232,"3E")&gt;0,"3E",IF(DRAFT!$A234="R",TRUNC(SUMPRODUCT(RGP,RCP)/TCP,3),TRUNC((SUMPRODUCT(--(IMDGP&gt;0)*IMDGP,IMCP)+CEILING(DRAFT!$CQ234*42,0.25))/TCP,3))))</f>
        <v/>
      </c>
      <c r="AJ232" s="3" t="str">
        <f>IF(OR(COUNT($A232)=0,COUNT(B232:AH232)=0),"",IF(COUNTIF(B232:AH232,"3E")&gt;0,"3E",IF(DRAFT!$A234="R",SUMPRODUCT(--(RGP&gt;=2),RCP),SUMPRODUCT(--(IMDGP&gt;0),--(IMGP=0),IMCP)+DRAFT!$CR234)))</f>
        <v/>
      </c>
      <c r="AK232" s="3" t="str">
        <f>IF(OR(COUNT($A232)=0,COUNT(B232:AH232)=0),"",IF(COUNTIF(B232:AJ232,"3E")&gt;0,"3E",IF(AND(DRAFT!$A234="IM",OR($AI232&gt;DRAFT!$CQ234,$AJ232&gt;DRAFT!$CR234)),"IMPROVED",IF(AND(DRAFT!$A234="IM",$AI232&lt;=DRAFT!$CQ234,$AJ232&lt;=DRAFT!$CR234),"NOT IMPROVED",IF(AND(AH232&gt;=2,AI232&gt;=2,AJ232&gt;=30),"PASS","FAIL")))))</f>
        <v/>
      </c>
      <c r="AL232" s="3" t="str">
        <f t="shared" si="6"/>
        <v/>
      </c>
      <c r="AM232" s="3" t="str">
        <f t="shared" si="7"/>
        <v/>
      </c>
    </row>
    <row r="233" spans="1:39" ht="18.95" customHeight="1" x14ac:dyDescent="0.25">
      <c r="A233" s="4" t="str">
        <f>IF(DRAFT!$B235="","",DRAFT!$B235)</f>
        <v/>
      </c>
      <c r="B233" s="3" t="str">
        <f>IF(COUNT($A233)=0,"",IF($A233&lt;&gt;DRAFT!$B235,"ERR",IF(DRAFT!I235="3E","3E",IF(COUNT(DRAFT!E235,DRAFT!I235)&gt;0,DRAFT!J235,""))))</f>
        <v/>
      </c>
      <c r="C233" s="3" t="str">
        <f>IF(COUNT($A233)=0,"",IF(B233="3E","3E",IF(B233="","I",LOOKUP(B233/D$2,{0,0.4,0.45,0.5,0.55,0.6,0.65,0.7,0.75,0.8,1},{"F","D","C","C+","B-","B","B+","A-","A","A+"}))))</f>
        <v/>
      </c>
      <c r="D233" s="2" t="str">
        <f>IF(COUNT($A233)=0,"",IF(B233="","--",IF(B233="3E","3E",LOOKUP(B233/D$2,{0,0.4,0.45,0.5,0.55,0.6,0.65,0.7,0.75,0.8,1},{0,2,2.25,2.5,2.75,3,3.25,3.5,3.75,4}))))</f>
        <v/>
      </c>
      <c r="E233" s="3" t="str">
        <f>IF(COUNT($A233)=0,"",IF($A233&lt;&gt;DRAFT!$B235,"ERR",IF(DRAFT!R235="3E","3E",IF(COUNT(DRAFT!N235,DRAFT!R235)&gt;0,DRAFT!S235,""))))</f>
        <v/>
      </c>
      <c r="F233" s="3" t="str">
        <f>IF(COUNT($A233)=0,"",IF(E233="3E","3E",IF(E233="","I",LOOKUP(E233/G$2,{0,0.4,0.45,0.5,0.55,0.6,0.65,0.7,0.75,0.8,1},{"F","D","C","C+","B-","B","B+","A-","A","A+"}))))</f>
        <v/>
      </c>
      <c r="G233" s="2" t="str">
        <f>IF(COUNT($A233)=0,"",IF(E233="","--",IF(E233="3E","3E",LOOKUP(E233/G$2,{0,0.4,0.45,0.5,0.55,0.6,0.65,0.7,0.75,0.8,1},{0,2,2.25,2.5,2.75,3,3.25,3.5,3.75,4}))))</f>
        <v/>
      </c>
      <c r="H233" s="3" t="str">
        <f>IF(COUNT($A233)=0,"",IF($A233&lt;&gt;DRAFT!$B235,"ERR",IF(DRAFT!AA235="3E","3E",IF(COUNT(DRAFT!W235,DRAFT!AA235)&gt;0,DRAFT!AB235,""))))</f>
        <v/>
      </c>
      <c r="I233" s="3" t="str">
        <f>IF(COUNT($A233)=0,"",IF(H233="3E","3E",IF(H233="","I",LOOKUP(H233/J$2,{0,0.4,0.45,0.5,0.55,0.6,0.65,0.7,0.75,0.8,1},{"F","D","C","C+","B-","B","B+","A-","A","A+"}))))</f>
        <v/>
      </c>
      <c r="J233" s="2" t="str">
        <f>IF(COUNT($A233)=0,"",IF(H233="","--",IF(H233="3E","3E",LOOKUP(H233/J$2,{0,0.4,0.45,0.5,0.55,0.6,0.65,0.7,0.75,0.8,1},{0,2,2.25,2.5,2.75,3,3.25,3.5,3.75,4}))))</f>
        <v/>
      </c>
      <c r="K233" s="3" t="str">
        <f>IF(COUNT($A233)=0,"",IF($A233&lt;&gt;DRAFT!$B235,"ERR",IF(DRAFT!AJ235="3E","3E",IF(COUNT(DRAFT!AF235,DRAFT!AJ235)&gt;0,DRAFT!AK235,""))))</f>
        <v/>
      </c>
      <c r="L233" s="3" t="str">
        <f>IF(COUNT($A233)=0,"",IF(K233="3E","3E",IF(K233="","I",LOOKUP(K233/M$2,{0,0.4,0.45,0.5,0.55,0.6,0.65,0.7,0.75,0.8,1},{"F","D","C","C+","B-","B","B+","A-","A","A+"}))))</f>
        <v/>
      </c>
      <c r="M233" s="2" t="str">
        <f>IF(COUNT($A233)=0,"",IF(K233="","--",IF(K233="3E","3E",LOOKUP(K233/M$2,{0,0.4,0.45,0.5,0.55,0.6,0.65,0.7,0.75,0.8,1},{0,2,2.25,2.5,2.75,3,3.25,3.5,3.75,4}))))</f>
        <v/>
      </c>
      <c r="N233" s="3" t="str">
        <f>IF(COUNT($A233)=0,"",IF($A233&lt;&gt;DRAFT!$B235,"ERR",IF(DRAFT!AS235="3E","3E",IF(COUNT(DRAFT!AO235,DRAFT!AS235)&gt;0,DRAFT!AT235,""))))</f>
        <v/>
      </c>
      <c r="O233" s="3" t="str">
        <f>IF(COUNT($A233)=0,"",IF(N233="3E","3E",IF(N233="","I",LOOKUP(N233/P$2,{0,0.4,0.45,0.5,0.55,0.6,0.65,0.7,0.75,0.8,1},{"F","D","C","C+","B-","B","B+","A-","A","A+"}))))</f>
        <v/>
      </c>
      <c r="P233" s="2" t="str">
        <f>IF(COUNT($A233)=0,"",IF(N233="","--",IF(N233="3E","3E",LOOKUP(N233/P$2,{0,0.4,0.45,0.5,0.55,0.6,0.65,0.7,0.75,0.8,1},{0,2,2.25,2.5,2.75,3,3.25,3.5,3.75,4}))))</f>
        <v/>
      </c>
      <c r="Q233" s="3" t="str">
        <f>IF(COUNT($A233)=0,"",IF($A233&lt;&gt;DRAFT!$B235,"ERR",IF(DRAFT!BB235="3E","3E",IF(COUNT(DRAFT!AX235,DRAFT!BB235)&gt;0,DRAFT!BC235,""))))</f>
        <v/>
      </c>
      <c r="R233" s="3" t="str">
        <f>IF(COUNT($A233)=0,"",IF(Q233="3E","3E",IF(Q233="","I",LOOKUP(Q233/S$2,{0,0.4,0.45,0.5,0.55,0.6,0.65,0.7,0.75,0.8,1},{"F","D","C","C+","B-","B","B+","A-","A","A+"}))))</f>
        <v/>
      </c>
      <c r="S233" s="2" t="str">
        <f>IF(COUNT($A233)=0,"",IF(Q233="","--",IF(Q233="3E","3E",LOOKUP(Q233/S$2,{0,0.4,0.45,0.5,0.55,0.6,0.65,0.7,0.75,0.8,1},{0,2,2.25,2.5,2.75,3,3.25,3.5,3.75,4}))))</f>
        <v/>
      </c>
      <c r="T233" s="3" t="str">
        <f>IF(COUNT($A233)=0,"",IF($A233&lt;&gt;DRAFT!$B235,"ERR",IF(DRAFT!BK235="3E","3E",IF(COUNT(DRAFT!BG235,DRAFT!BK235)&gt;0,DRAFT!BL235,""))))</f>
        <v/>
      </c>
      <c r="U233" s="3" t="str">
        <f>IF(COUNT($A233)=0,"",IF(T233="3E","3E",IF(T233="","I",LOOKUP(T233/V$2,{0,0.4,0.45,0.5,0.55,0.6,0.65,0.7,0.75,0.8,1},{"F","D","C","C+","B-","B","B+","A-","A","A+"}))))</f>
        <v/>
      </c>
      <c r="V233" s="2" t="str">
        <f>IF(COUNT($A233)=0,"",IF(T233="","--",IF(T233="3E","3E",LOOKUP(T233/V$2,{0,0.4,0.45,0.5,0.55,0.6,0.65,0.7,0.75,0.8,1},{0,2,2.25,2.5,2.75,3,3.25,3.5,3.75,4}))))</f>
        <v/>
      </c>
      <c r="W233" s="3" t="str">
        <f>IF(COUNT($A233)=0,"",IF($A233&lt;&gt;DRAFT!$B235,"ERR",IF(DRAFT!BT235="3E","3E",IF(COUNT(DRAFT!BP235,DRAFT!BT235)&gt;0,DRAFT!BU235,""))))</f>
        <v/>
      </c>
      <c r="X233" s="3" t="str">
        <f>IF(COUNT($A233)=0,"",IF(W233="3E","3E",IF(W233="","I",LOOKUP(W233/Y$2,{0,0.4,0.45,0.5,0.55,0.6,0.65,0.7,0.75,0.8,1},{"F","D","C","C+","B-","B","B+","A-","A","A+"}))))</f>
        <v/>
      </c>
      <c r="Y233" s="2" t="str">
        <f>IF(COUNT($A233)=0,"",IF(W233="","--",IF(W233="3E","3E",LOOKUP(W233/Y$2,{0,0.4,0.45,0.5,0.55,0.6,0.65,0.7,0.75,0.8,1},{0,2,2.25,2.5,2.75,3,3.25,3.5,3.75,4}))))</f>
        <v/>
      </c>
      <c r="Z233" s="3" t="str">
        <f>IF(COUNT($A233)=0,"",IF($A233&lt;&gt;DRAFT!$B235,"ERR",IF(DRAFT!CC235="3E","3E",IF(COUNT(DRAFT!BY235,DRAFT!CC235)&gt;0,DRAFT!CD235,""))))</f>
        <v/>
      </c>
      <c r="AA233" s="3" t="str">
        <f>IF(COUNT($A233)=0,"",IF(Z233="3E","3E",IF(Z233="","I",LOOKUP(Z233/AB$2,{0,0.4,0.45,0.5,0.55,0.6,0.65,0.7,0.75,0.8,1},{"F","D","C","C+","B-","B","B+","A-","A","A+"}))))</f>
        <v/>
      </c>
      <c r="AB233" s="2" t="str">
        <f>IF(COUNT($A233)=0,"",IF(Z233="","--",IF(Z233="3E","3E",LOOKUP(Z233/AB$2,{0,0.4,0.45,0.5,0.55,0.6,0.65,0.7,0.75,0.8,1},{0,2,2.25,2.5,2.75,3,3.25,3.5,3.75,4}))))</f>
        <v/>
      </c>
      <c r="AC233" s="3" t="str">
        <f>IF(COUNT($A233)=0,"",IF($A233&lt;&gt;DRAFT!$B235,"ERR",IF(DRAFT!CF235&gt;0,DRAFT!CF235,"")))</f>
        <v/>
      </c>
      <c r="AD233" s="3" t="str">
        <f>IF(COUNT($A233)=0,"",IF(AC233="3E","3E",IF(AC233="","I",LOOKUP(AC233/AE$2,{0,0.4,0.45,0.5,0.55,0.6,0.65,0.7,0.75,0.8,1},{"F","D","C","C+","B-","B","B+","A-","A","A+"}))))</f>
        <v/>
      </c>
      <c r="AE233" s="2" t="str">
        <f>IF(COUNT($A233)=0,"",IF(AC233="","--",IF(AC233="3E","3E",LOOKUP(AC233/AE$2,{0,0.4,0.45,0.5,0.55,0.6,0.65,0.7,0.75,0.8,1},{0,2,2.25,2.5,2.75,3,3.25,3.5,3.75,4}))))</f>
        <v/>
      </c>
      <c r="AF233" s="3" t="str">
        <f>IF($A233&lt;&gt;DRAFT!$B235,"ERR",IF(OR(COUNT($A233)=0,COUNT(DRAFT!CI235:CK235,DRAFT!CM235:CO235)=0),"",CEILING(SUM(DRAFT!CL235,DRAFT!CP235),1)))</f>
        <v/>
      </c>
      <c r="AG233" s="3" t="str">
        <f>IF(COUNT($A233)=0,"",IF(AF233="3E","3E",IF(AF233="","I",LOOKUP(AF233/AH$2,{0,0.4,0.45,0.5,0.55,0.6,0.65,0.7,0.75,0.8,1},{"F","D","C","C+","B-","B","B+","A-","A","A+"}))))</f>
        <v/>
      </c>
      <c r="AH233" s="2" t="str">
        <f>IF(COUNT($A233)=0,"",IF(AF233="","--",IF(AF233="3E","3E",LOOKUP(AF233/AH$2,{0,0.4,0.45,0.5,0.55,0.6,0.65,0.7,0.75,0.8,1},{0,2,2.25,2.5,2.75,3,3.25,3.5,3.75,4}))))</f>
        <v/>
      </c>
      <c r="AI233" s="11" t="str">
        <f>IF(OR(COUNT($A233)=0,COUNT(B233:AH233)=0),"",IF(COUNTIF(B233:AH233,"3E")&gt;0,"3E",IF(DRAFT!$A235="R",TRUNC(SUMPRODUCT(RGP,RCP)/TCP,3),TRUNC((SUMPRODUCT(--(IMDGP&gt;0)*IMDGP,IMCP)+CEILING(DRAFT!$CQ235*42,0.25))/TCP,3))))</f>
        <v/>
      </c>
      <c r="AJ233" s="3" t="str">
        <f>IF(OR(COUNT($A233)=0,COUNT(B233:AH233)=0),"",IF(COUNTIF(B233:AH233,"3E")&gt;0,"3E",IF(DRAFT!$A235="R",SUMPRODUCT(--(RGP&gt;=2),RCP),SUMPRODUCT(--(IMDGP&gt;0),--(IMGP=0),IMCP)+DRAFT!$CR235)))</f>
        <v/>
      </c>
      <c r="AK233" s="3" t="str">
        <f>IF(OR(COUNT($A233)=0,COUNT(B233:AH233)=0),"",IF(COUNTIF(B233:AJ233,"3E")&gt;0,"3E",IF(AND(DRAFT!$A235="IM",OR($AI233&gt;DRAFT!$CQ235,$AJ233&gt;DRAFT!$CR235)),"IMPROVED",IF(AND(DRAFT!$A235="IM",$AI233&lt;=DRAFT!$CQ235,$AJ233&lt;=DRAFT!$CR235),"NOT IMPROVED",IF(AND(AH233&gt;=2,AI233&gt;=2,AJ233&gt;=30),"PASS","FAIL")))))</f>
        <v/>
      </c>
      <c r="AL233" s="3" t="str">
        <f t="shared" si="6"/>
        <v/>
      </c>
      <c r="AM233" s="3" t="str">
        <f t="shared" si="7"/>
        <v/>
      </c>
    </row>
    <row r="234" spans="1:39" ht="18.95" customHeight="1" x14ac:dyDescent="0.25">
      <c r="A234" s="4" t="str">
        <f>IF(DRAFT!$B236="","",DRAFT!$B236)</f>
        <v/>
      </c>
      <c r="B234" s="3" t="str">
        <f>IF(COUNT($A234)=0,"",IF($A234&lt;&gt;DRAFT!$B236,"ERR",IF(DRAFT!I236="3E","3E",IF(COUNT(DRAFT!E236,DRAFT!I236)&gt;0,DRAFT!J236,""))))</f>
        <v/>
      </c>
      <c r="C234" s="3" t="str">
        <f>IF(COUNT($A234)=0,"",IF(B234="3E","3E",IF(B234="","I",LOOKUP(B234/D$2,{0,0.4,0.45,0.5,0.55,0.6,0.65,0.7,0.75,0.8,1},{"F","D","C","C+","B-","B","B+","A-","A","A+"}))))</f>
        <v/>
      </c>
      <c r="D234" s="2" t="str">
        <f>IF(COUNT($A234)=0,"",IF(B234="","--",IF(B234="3E","3E",LOOKUP(B234/D$2,{0,0.4,0.45,0.5,0.55,0.6,0.65,0.7,0.75,0.8,1},{0,2,2.25,2.5,2.75,3,3.25,3.5,3.75,4}))))</f>
        <v/>
      </c>
      <c r="E234" s="3" t="str">
        <f>IF(COUNT($A234)=0,"",IF($A234&lt;&gt;DRAFT!$B236,"ERR",IF(DRAFT!R236="3E","3E",IF(COUNT(DRAFT!N236,DRAFT!R236)&gt;0,DRAFT!S236,""))))</f>
        <v/>
      </c>
      <c r="F234" s="3" t="str">
        <f>IF(COUNT($A234)=0,"",IF(E234="3E","3E",IF(E234="","I",LOOKUP(E234/G$2,{0,0.4,0.45,0.5,0.55,0.6,0.65,0.7,0.75,0.8,1},{"F","D","C","C+","B-","B","B+","A-","A","A+"}))))</f>
        <v/>
      </c>
      <c r="G234" s="2" t="str">
        <f>IF(COUNT($A234)=0,"",IF(E234="","--",IF(E234="3E","3E",LOOKUP(E234/G$2,{0,0.4,0.45,0.5,0.55,0.6,0.65,0.7,0.75,0.8,1},{0,2,2.25,2.5,2.75,3,3.25,3.5,3.75,4}))))</f>
        <v/>
      </c>
      <c r="H234" s="3" t="str">
        <f>IF(COUNT($A234)=0,"",IF($A234&lt;&gt;DRAFT!$B236,"ERR",IF(DRAFT!AA236="3E","3E",IF(COUNT(DRAFT!W236,DRAFT!AA236)&gt;0,DRAFT!AB236,""))))</f>
        <v/>
      </c>
      <c r="I234" s="3" t="str">
        <f>IF(COUNT($A234)=0,"",IF(H234="3E","3E",IF(H234="","I",LOOKUP(H234/J$2,{0,0.4,0.45,0.5,0.55,0.6,0.65,0.7,0.75,0.8,1},{"F","D","C","C+","B-","B","B+","A-","A","A+"}))))</f>
        <v/>
      </c>
      <c r="J234" s="2" t="str">
        <f>IF(COUNT($A234)=0,"",IF(H234="","--",IF(H234="3E","3E",LOOKUP(H234/J$2,{0,0.4,0.45,0.5,0.55,0.6,0.65,0.7,0.75,0.8,1},{0,2,2.25,2.5,2.75,3,3.25,3.5,3.75,4}))))</f>
        <v/>
      </c>
      <c r="K234" s="3" t="str">
        <f>IF(COUNT($A234)=0,"",IF($A234&lt;&gt;DRAFT!$B236,"ERR",IF(DRAFT!AJ236="3E","3E",IF(COUNT(DRAFT!AF236,DRAFT!AJ236)&gt;0,DRAFT!AK236,""))))</f>
        <v/>
      </c>
      <c r="L234" s="3" t="str">
        <f>IF(COUNT($A234)=0,"",IF(K234="3E","3E",IF(K234="","I",LOOKUP(K234/M$2,{0,0.4,0.45,0.5,0.55,0.6,0.65,0.7,0.75,0.8,1},{"F","D","C","C+","B-","B","B+","A-","A","A+"}))))</f>
        <v/>
      </c>
      <c r="M234" s="2" t="str">
        <f>IF(COUNT($A234)=0,"",IF(K234="","--",IF(K234="3E","3E",LOOKUP(K234/M$2,{0,0.4,0.45,0.5,0.55,0.6,0.65,0.7,0.75,0.8,1},{0,2,2.25,2.5,2.75,3,3.25,3.5,3.75,4}))))</f>
        <v/>
      </c>
      <c r="N234" s="3" t="str">
        <f>IF(COUNT($A234)=0,"",IF($A234&lt;&gt;DRAFT!$B236,"ERR",IF(DRAFT!AS236="3E","3E",IF(COUNT(DRAFT!AO236,DRAFT!AS236)&gt;0,DRAFT!AT236,""))))</f>
        <v/>
      </c>
      <c r="O234" s="3" t="str">
        <f>IF(COUNT($A234)=0,"",IF(N234="3E","3E",IF(N234="","I",LOOKUP(N234/P$2,{0,0.4,0.45,0.5,0.55,0.6,0.65,0.7,0.75,0.8,1},{"F","D","C","C+","B-","B","B+","A-","A","A+"}))))</f>
        <v/>
      </c>
      <c r="P234" s="2" t="str">
        <f>IF(COUNT($A234)=0,"",IF(N234="","--",IF(N234="3E","3E",LOOKUP(N234/P$2,{0,0.4,0.45,0.5,0.55,0.6,0.65,0.7,0.75,0.8,1},{0,2,2.25,2.5,2.75,3,3.25,3.5,3.75,4}))))</f>
        <v/>
      </c>
      <c r="Q234" s="3" t="str">
        <f>IF(COUNT($A234)=0,"",IF($A234&lt;&gt;DRAFT!$B236,"ERR",IF(DRAFT!BB236="3E","3E",IF(COUNT(DRAFT!AX236,DRAFT!BB236)&gt;0,DRAFT!BC236,""))))</f>
        <v/>
      </c>
      <c r="R234" s="3" t="str">
        <f>IF(COUNT($A234)=0,"",IF(Q234="3E","3E",IF(Q234="","I",LOOKUP(Q234/S$2,{0,0.4,0.45,0.5,0.55,0.6,0.65,0.7,0.75,0.8,1},{"F","D","C","C+","B-","B","B+","A-","A","A+"}))))</f>
        <v/>
      </c>
      <c r="S234" s="2" t="str">
        <f>IF(COUNT($A234)=0,"",IF(Q234="","--",IF(Q234="3E","3E",LOOKUP(Q234/S$2,{0,0.4,0.45,0.5,0.55,0.6,0.65,0.7,0.75,0.8,1},{0,2,2.25,2.5,2.75,3,3.25,3.5,3.75,4}))))</f>
        <v/>
      </c>
      <c r="T234" s="3" t="str">
        <f>IF(COUNT($A234)=0,"",IF($A234&lt;&gt;DRAFT!$B236,"ERR",IF(DRAFT!BK236="3E","3E",IF(COUNT(DRAFT!BG236,DRAFT!BK236)&gt;0,DRAFT!BL236,""))))</f>
        <v/>
      </c>
      <c r="U234" s="3" t="str">
        <f>IF(COUNT($A234)=0,"",IF(T234="3E","3E",IF(T234="","I",LOOKUP(T234/V$2,{0,0.4,0.45,0.5,0.55,0.6,0.65,0.7,0.75,0.8,1},{"F","D","C","C+","B-","B","B+","A-","A","A+"}))))</f>
        <v/>
      </c>
      <c r="V234" s="2" t="str">
        <f>IF(COUNT($A234)=0,"",IF(T234="","--",IF(T234="3E","3E",LOOKUP(T234/V$2,{0,0.4,0.45,0.5,0.55,0.6,0.65,0.7,0.75,0.8,1},{0,2,2.25,2.5,2.75,3,3.25,3.5,3.75,4}))))</f>
        <v/>
      </c>
      <c r="W234" s="3" t="str">
        <f>IF(COUNT($A234)=0,"",IF($A234&lt;&gt;DRAFT!$B236,"ERR",IF(DRAFT!BT236="3E","3E",IF(COUNT(DRAFT!BP236,DRAFT!BT236)&gt;0,DRAFT!BU236,""))))</f>
        <v/>
      </c>
      <c r="X234" s="3" t="str">
        <f>IF(COUNT($A234)=0,"",IF(W234="3E","3E",IF(W234="","I",LOOKUP(W234/Y$2,{0,0.4,0.45,0.5,0.55,0.6,0.65,0.7,0.75,0.8,1},{"F","D","C","C+","B-","B","B+","A-","A","A+"}))))</f>
        <v/>
      </c>
      <c r="Y234" s="2" t="str">
        <f>IF(COUNT($A234)=0,"",IF(W234="","--",IF(W234="3E","3E",LOOKUP(W234/Y$2,{0,0.4,0.45,0.5,0.55,0.6,0.65,0.7,0.75,0.8,1},{0,2,2.25,2.5,2.75,3,3.25,3.5,3.75,4}))))</f>
        <v/>
      </c>
      <c r="Z234" s="3" t="str">
        <f>IF(COUNT($A234)=0,"",IF($A234&lt;&gt;DRAFT!$B236,"ERR",IF(DRAFT!CC236="3E","3E",IF(COUNT(DRAFT!BY236,DRAFT!CC236)&gt;0,DRAFT!CD236,""))))</f>
        <v/>
      </c>
      <c r="AA234" s="3" t="str">
        <f>IF(COUNT($A234)=0,"",IF(Z234="3E","3E",IF(Z234="","I",LOOKUP(Z234/AB$2,{0,0.4,0.45,0.5,0.55,0.6,0.65,0.7,0.75,0.8,1},{"F","D","C","C+","B-","B","B+","A-","A","A+"}))))</f>
        <v/>
      </c>
      <c r="AB234" s="2" t="str">
        <f>IF(COUNT($A234)=0,"",IF(Z234="","--",IF(Z234="3E","3E",LOOKUP(Z234/AB$2,{0,0.4,0.45,0.5,0.55,0.6,0.65,0.7,0.75,0.8,1},{0,2,2.25,2.5,2.75,3,3.25,3.5,3.75,4}))))</f>
        <v/>
      </c>
      <c r="AC234" s="3" t="str">
        <f>IF(COUNT($A234)=0,"",IF($A234&lt;&gt;DRAFT!$B236,"ERR",IF(DRAFT!CF236&gt;0,DRAFT!CF236,"")))</f>
        <v/>
      </c>
      <c r="AD234" s="3" t="str">
        <f>IF(COUNT($A234)=0,"",IF(AC234="3E","3E",IF(AC234="","I",LOOKUP(AC234/AE$2,{0,0.4,0.45,0.5,0.55,0.6,0.65,0.7,0.75,0.8,1},{"F","D","C","C+","B-","B","B+","A-","A","A+"}))))</f>
        <v/>
      </c>
      <c r="AE234" s="2" t="str">
        <f>IF(COUNT($A234)=0,"",IF(AC234="","--",IF(AC234="3E","3E",LOOKUP(AC234/AE$2,{0,0.4,0.45,0.5,0.55,0.6,0.65,0.7,0.75,0.8,1},{0,2,2.25,2.5,2.75,3,3.25,3.5,3.75,4}))))</f>
        <v/>
      </c>
      <c r="AF234" s="3" t="str">
        <f>IF($A234&lt;&gt;DRAFT!$B236,"ERR",IF(OR(COUNT($A234)=0,COUNT(DRAFT!CI236:CK236,DRAFT!CM236:CO236)=0),"",CEILING(SUM(DRAFT!CL236,DRAFT!CP236),1)))</f>
        <v/>
      </c>
      <c r="AG234" s="3" t="str">
        <f>IF(COUNT($A234)=0,"",IF(AF234="3E","3E",IF(AF234="","I",LOOKUP(AF234/AH$2,{0,0.4,0.45,0.5,0.55,0.6,0.65,0.7,0.75,0.8,1},{"F","D","C","C+","B-","B","B+","A-","A","A+"}))))</f>
        <v/>
      </c>
      <c r="AH234" s="2" t="str">
        <f>IF(COUNT($A234)=0,"",IF(AF234="","--",IF(AF234="3E","3E",LOOKUP(AF234/AH$2,{0,0.4,0.45,0.5,0.55,0.6,0.65,0.7,0.75,0.8,1},{0,2,2.25,2.5,2.75,3,3.25,3.5,3.75,4}))))</f>
        <v/>
      </c>
      <c r="AI234" s="11" t="str">
        <f>IF(OR(COUNT($A234)=0,COUNT(B234:AH234)=0),"",IF(COUNTIF(B234:AH234,"3E")&gt;0,"3E",IF(DRAFT!$A236="R",TRUNC(SUMPRODUCT(RGP,RCP)/TCP,3),TRUNC((SUMPRODUCT(--(IMDGP&gt;0)*IMDGP,IMCP)+CEILING(DRAFT!$CQ236*42,0.25))/TCP,3))))</f>
        <v/>
      </c>
      <c r="AJ234" s="3" t="str">
        <f>IF(OR(COUNT($A234)=0,COUNT(B234:AH234)=0),"",IF(COUNTIF(B234:AH234,"3E")&gt;0,"3E",IF(DRAFT!$A236="R",SUMPRODUCT(--(RGP&gt;=2),RCP),SUMPRODUCT(--(IMDGP&gt;0),--(IMGP=0),IMCP)+DRAFT!$CR236)))</f>
        <v/>
      </c>
      <c r="AK234" s="3" t="str">
        <f>IF(OR(COUNT($A234)=0,COUNT(B234:AH234)=0),"",IF(COUNTIF(B234:AJ234,"3E")&gt;0,"3E",IF(AND(DRAFT!$A236="IM",OR($AI234&gt;DRAFT!$CQ236,$AJ234&gt;DRAFT!$CR236)),"IMPROVED",IF(AND(DRAFT!$A236="IM",$AI234&lt;=DRAFT!$CQ236,$AJ234&lt;=DRAFT!$CR236),"NOT IMPROVED",IF(AND(AH234&gt;=2,AI234&gt;=2,AJ234&gt;=30),"PASS","FAIL")))))</f>
        <v/>
      </c>
      <c r="AL234" s="3" t="str">
        <f t="shared" si="6"/>
        <v/>
      </c>
      <c r="AM234" s="3" t="str">
        <f t="shared" si="7"/>
        <v/>
      </c>
    </row>
    <row r="235" spans="1:39" ht="18.95" customHeight="1" x14ac:dyDescent="0.25">
      <c r="A235" s="4" t="str">
        <f>IF(DRAFT!$B237="","",DRAFT!$B237)</f>
        <v/>
      </c>
      <c r="B235" s="3" t="str">
        <f>IF(COUNT($A235)=0,"",IF($A235&lt;&gt;DRAFT!$B237,"ERR",IF(DRAFT!I237="3E","3E",IF(COUNT(DRAFT!E237,DRAFT!I237)&gt;0,DRAFT!J237,""))))</f>
        <v/>
      </c>
      <c r="C235" s="3" t="str">
        <f>IF(COUNT($A235)=0,"",IF(B235="3E","3E",IF(B235="","I",LOOKUP(B235/D$2,{0,0.4,0.45,0.5,0.55,0.6,0.65,0.7,0.75,0.8,1},{"F","D","C","C+","B-","B","B+","A-","A","A+"}))))</f>
        <v/>
      </c>
      <c r="D235" s="2" t="str">
        <f>IF(COUNT($A235)=0,"",IF(B235="","--",IF(B235="3E","3E",LOOKUP(B235/D$2,{0,0.4,0.45,0.5,0.55,0.6,0.65,0.7,0.75,0.8,1},{0,2,2.25,2.5,2.75,3,3.25,3.5,3.75,4}))))</f>
        <v/>
      </c>
      <c r="E235" s="3" t="str">
        <f>IF(COUNT($A235)=0,"",IF($A235&lt;&gt;DRAFT!$B237,"ERR",IF(DRAFT!R237="3E","3E",IF(COUNT(DRAFT!N237,DRAFT!R237)&gt;0,DRAFT!S237,""))))</f>
        <v/>
      </c>
      <c r="F235" s="3" t="str">
        <f>IF(COUNT($A235)=0,"",IF(E235="3E","3E",IF(E235="","I",LOOKUP(E235/G$2,{0,0.4,0.45,0.5,0.55,0.6,0.65,0.7,0.75,0.8,1},{"F","D","C","C+","B-","B","B+","A-","A","A+"}))))</f>
        <v/>
      </c>
      <c r="G235" s="2" t="str">
        <f>IF(COUNT($A235)=0,"",IF(E235="","--",IF(E235="3E","3E",LOOKUP(E235/G$2,{0,0.4,0.45,0.5,0.55,0.6,0.65,0.7,0.75,0.8,1},{0,2,2.25,2.5,2.75,3,3.25,3.5,3.75,4}))))</f>
        <v/>
      </c>
      <c r="H235" s="3" t="str">
        <f>IF(COUNT($A235)=0,"",IF($A235&lt;&gt;DRAFT!$B237,"ERR",IF(DRAFT!AA237="3E","3E",IF(COUNT(DRAFT!W237,DRAFT!AA237)&gt;0,DRAFT!AB237,""))))</f>
        <v/>
      </c>
      <c r="I235" s="3" t="str">
        <f>IF(COUNT($A235)=0,"",IF(H235="3E","3E",IF(H235="","I",LOOKUP(H235/J$2,{0,0.4,0.45,0.5,0.55,0.6,0.65,0.7,0.75,0.8,1},{"F","D","C","C+","B-","B","B+","A-","A","A+"}))))</f>
        <v/>
      </c>
      <c r="J235" s="2" t="str">
        <f>IF(COUNT($A235)=0,"",IF(H235="","--",IF(H235="3E","3E",LOOKUP(H235/J$2,{0,0.4,0.45,0.5,0.55,0.6,0.65,0.7,0.75,0.8,1},{0,2,2.25,2.5,2.75,3,3.25,3.5,3.75,4}))))</f>
        <v/>
      </c>
      <c r="K235" s="3" t="str">
        <f>IF(COUNT($A235)=0,"",IF($A235&lt;&gt;DRAFT!$B237,"ERR",IF(DRAFT!AJ237="3E","3E",IF(COUNT(DRAFT!AF237,DRAFT!AJ237)&gt;0,DRAFT!AK237,""))))</f>
        <v/>
      </c>
      <c r="L235" s="3" t="str">
        <f>IF(COUNT($A235)=0,"",IF(K235="3E","3E",IF(K235="","I",LOOKUP(K235/M$2,{0,0.4,0.45,0.5,0.55,0.6,0.65,0.7,0.75,0.8,1},{"F","D","C","C+","B-","B","B+","A-","A","A+"}))))</f>
        <v/>
      </c>
      <c r="M235" s="2" t="str">
        <f>IF(COUNT($A235)=0,"",IF(K235="","--",IF(K235="3E","3E",LOOKUP(K235/M$2,{0,0.4,0.45,0.5,0.55,0.6,0.65,0.7,0.75,0.8,1},{0,2,2.25,2.5,2.75,3,3.25,3.5,3.75,4}))))</f>
        <v/>
      </c>
      <c r="N235" s="3" t="str">
        <f>IF(COUNT($A235)=0,"",IF($A235&lt;&gt;DRAFT!$B237,"ERR",IF(DRAFT!AS237="3E","3E",IF(COUNT(DRAFT!AO237,DRAFT!AS237)&gt;0,DRAFT!AT237,""))))</f>
        <v/>
      </c>
      <c r="O235" s="3" t="str">
        <f>IF(COUNT($A235)=0,"",IF(N235="3E","3E",IF(N235="","I",LOOKUP(N235/P$2,{0,0.4,0.45,0.5,0.55,0.6,0.65,0.7,0.75,0.8,1},{"F","D","C","C+","B-","B","B+","A-","A","A+"}))))</f>
        <v/>
      </c>
      <c r="P235" s="2" t="str">
        <f>IF(COUNT($A235)=0,"",IF(N235="","--",IF(N235="3E","3E",LOOKUP(N235/P$2,{0,0.4,0.45,0.5,0.55,0.6,0.65,0.7,0.75,0.8,1},{0,2,2.25,2.5,2.75,3,3.25,3.5,3.75,4}))))</f>
        <v/>
      </c>
      <c r="Q235" s="3" t="str">
        <f>IF(COUNT($A235)=0,"",IF($A235&lt;&gt;DRAFT!$B237,"ERR",IF(DRAFT!BB237="3E","3E",IF(COUNT(DRAFT!AX237,DRAFT!BB237)&gt;0,DRAFT!BC237,""))))</f>
        <v/>
      </c>
      <c r="R235" s="3" t="str">
        <f>IF(COUNT($A235)=0,"",IF(Q235="3E","3E",IF(Q235="","I",LOOKUP(Q235/S$2,{0,0.4,0.45,0.5,0.55,0.6,0.65,0.7,0.75,0.8,1},{"F","D","C","C+","B-","B","B+","A-","A","A+"}))))</f>
        <v/>
      </c>
      <c r="S235" s="2" t="str">
        <f>IF(COUNT($A235)=0,"",IF(Q235="","--",IF(Q235="3E","3E",LOOKUP(Q235/S$2,{0,0.4,0.45,0.5,0.55,0.6,0.65,0.7,0.75,0.8,1},{0,2,2.25,2.5,2.75,3,3.25,3.5,3.75,4}))))</f>
        <v/>
      </c>
      <c r="T235" s="3" t="str">
        <f>IF(COUNT($A235)=0,"",IF($A235&lt;&gt;DRAFT!$B237,"ERR",IF(DRAFT!BK237="3E","3E",IF(COUNT(DRAFT!BG237,DRAFT!BK237)&gt;0,DRAFT!BL237,""))))</f>
        <v/>
      </c>
      <c r="U235" s="3" t="str">
        <f>IF(COUNT($A235)=0,"",IF(T235="3E","3E",IF(T235="","I",LOOKUP(T235/V$2,{0,0.4,0.45,0.5,0.55,0.6,0.65,0.7,0.75,0.8,1},{"F","D","C","C+","B-","B","B+","A-","A","A+"}))))</f>
        <v/>
      </c>
      <c r="V235" s="2" t="str">
        <f>IF(COUNT($A235)=0,"",IF(T235="","--",IF(T235="3E","3E",LOOKUP(T235/V$2,{0,0.4,0.45,0.5,0.55,0.6,0.65,0.7,0.75,0.8,1},{0,2,2.25,2.5,2.75,3,3.25,3.5,3.75,4}))))</f>
        <v/>
      </c>
      <c r="W235" s="3" t="str">
        <f>IF(COUNT($A235)=0,"",IF($A235&lt;&gt;DRAFT!$B237,"ERR",IF(DRAFT!BT237="3E","3E",IF(COUNT(DRAFT!BP237,DRAFT!BT237)&gt;0,DRAFT!BU237,""))))</f>
        <v/>
      </c>
      <c r="X235" s="3" t="str">
        <f>IF(COUNT($A235)=0,"",IF(W235="3E","3E",IF(W235="","I",LOOKUP(W235/Y$2,{0,0.4,0.45,0.5,0.55,0.6,0.65,0.7,0.75,0.8,1},{"F","D","C","C+","B-","B","B+","A-","A","A+"}))))</f>
        <v/>
      </c>
      <c r="Y235" s="2" t="str">
        <f>IF(COUNT($A235)=0,"",IF(W235="","--",IF(W235="3E","3E",LOOKUP(W235/Y$2,{0,0.4,0.45,0.5,0.55,0.6,0.65,0.7,0.75,0.8,1},{0,2,2.25,2.5,2.75,3,3.25,3.5,3.75,4}))))</f>
        <v/>
      </c>
      <c r="Z235" s="3" t="str">
        <f>IF(COUNT($A235)=0,"",IF($A235&lt;&gt;DRAFT!$B237,"ERR",IF(DRAFT!CC237="3E","3E",IF(COUNT(DRAFT!BY237,DRAFT!CC237)&gt;0,DRAFT!CD237,""))))</f>
        <v/>
      </c>
      <c r="AA235" s="3" t="str">
        <f>IF(COUNT($A235)=0,"",IF(Z235="3E","3E",IF(Z235="","I",LOOKUP(Z235/AB$2,{0,0.4,0.45,0.5,0.55,0.6,0.65,0.7,0.75,0.8,1},{"F","D","C","C+","B-","B","B+","A-","A","A+"}))))</f>
        <v/>
      </c>
      <c r="AB235" s="2" t="str">
        <f>IF(COUNT($A235)=0,"",IF(Z235="","--",IF(Z235="3E","3E",LOOKUP(Z235/AB$2,{0,0.4,0.45,0.5,0.55,0.6,0.65,0.7,0.75,0.8,1},{0,2,2.25,2.5,2.75,3,3.25,3.5,3.75,4}))))</f>
        <v/>
      </c>
      <c r="AC235" s="3" t="str">
        <f>IF(COUNT($A235)=0,"",IF($A235&lt;&gt;DRAFT!$B237,"ERR",IF(DRAFT!CF237&gt;0,DRAFT!CF237,"")))</f>
        <v/>
      </c>
      <c r="AD235" s="3" t="str">
        <f>IF(COUNT($A235)=0,"",IF(AC235="3E","3E",IF(AC235="","I",LOOKUP(AC235/AE$2,{0,0.4,0.45,0.5,0.55,0.6,0.65,0.7,0.75,0.8,1},{"F","D","C","C+","B-","B","B+","A-","A","A+"}))))</f>
        <v/>
      </c>
      <c r="AE235" s="2" t="str">
        <f>IF(COUNT($A235)=0,"",IF(AC235="","--",IF(AC235="3E","3E",LOOKUP(AC235/AE$2,{0,0.4,0.45,0.5,0.55,0.6,0.65,0.7,0.75,0.8,1},{0,2,2.25,2.5,2.75,3,3.25,3.5,3.75,4}))))</f>
        <v/>
      </c>
      <c r="AF235" s="3" t="str">
        <f>IF($A235&lt;&gt;DRAFT!$B237,"ERR",IF(OR(COUNT($A235)=0,COUNT(DRAFT!CI237:CK237,DRAFT!CM237:CO237)=0),"",CEILING(SUM(DRAFT!CL237,DRAFT!CP237),1)))</f>
        <v/>
      </c>
      <c r="AG235" s="3" t="str">
        <f>IF(COUNT($A235)=0,"",IF(AF235="3E","3E",IF(AF235="","I",LOOKUP(AF235/AH$2,{0,0.4,0.45,0.5,0.55,0.6,0.65,0.7,0.75,0.8,1},{"F","D","C","C+","B-","B","B+","A-","A","A+"}))))</f>
        <v/>
      </c>
      <c r="AH235" s="2" t="str">
        <f>IF(COUNT($A235)=0,"",IF(AF235="","--",IF(AF235="3E","3E",LOOKUP(AF235/AH$2,{0,0.4,0.45,0.5,0.55,0.6,0.65,0.7,0.75,0.8,1},{0,2,2.25,2.5,2.75,3,3.25,3.5,3.75,4}))))</f>
        <v/>
      </c>
      <c r="AI235" s="11" t="str">
        <f>IF(OR(COUNT($A235)=0,COUNT(B235:AH235)=0),"",IF(COUNTIF(B235:AH235,"3E")&gt;0,"3E",IF(DRAFT!$A237="R",TRUNC(SUMPRODUCT(RGP,RCP)/TCP,3),TRUNC((SUMPRODUCT(--(IMDGP&gt;0)*IMDGP,IMCP)+CEILING(DRAFT!$CQ237*42,0.25))/TCP,3))))</f>
        <v/>
      </c>
      <c r="AJ235" s="3" t="str">
        <f>IF(OR(COUNT($A235)=0,COUNT(B235:AH235)=0),"",IF(COUNTIF(B235:AH235,"3E")&gt;0,"3E",IF(DRAFT!$A237="R",SUMPRODUCT(--(RGP&gt;=2),RCP),SUMPRODUCT(--(IMDGP&gt;0),--(IMGP=0),IMCP)+DRAFT!$CR237)))</f>
        <v/>
      </c>
      <c r="AK235" s="3" t="str">
        <f>IF(OR(COUNT($A235)=0,COUNT(B235:AH235)=0),"",IF(COUNTIF(B235:AJ235,"3E")&gt;0,"3E",IF(AND(DRAFT!$A237="IM",OR($AI235&gt;DRAFT!$CQ237,$AJ235&gt;DRAFT!$CR237)),"IMPROVED",IF(AND(DRAFT!$A237="IM",$AI235&lt;=DRAFT!$CQ237,$AJ235&lt;=DRAFT!$CR237),"NOT IMPROVED",IF(AND(AH235&gt;=2,AI235&gt;=2,AJ235&gt;=30),"PASS","FAIL")))))</f>
        <v/>
      </c>
      <c r="AL235" s="3" t="str">
        <f t="shared" si="6"/>
        <v/>
      </c>
      <c r="AM235" s="3" t="str">
        <f t="shared" si="7"/>
        <v/>
      </c>
    </row>
    <row r="236" spans="1:39" ht="18.95" customHeight="1" x14ac:dyDescent="0.25">
      <c r="A236" s="4" t="str">
        <f>IF(DRAFT!$B238="","",DRAFT!$B238)</f>
        <v/>
      </c>
      <c r="B236" s="3" t="str">
        <f>IF(COUNT($A236)=0,"",IF($A236&lt;&gt;DRAFT!$B238,"ERR",IF(DRAFT!I238="3E","3E",IF(COUNT(DRAFT!E238,DRAFT!I238)&gt;0,DRAFT!J238,""))))</f>
        <v/>
      </c>
      <c r="C236" s="3" t="str">
        <f>IF(COUNT($A236)=0,"",IF(B236="3E","3E",IF(B236="","I",LOOKUP(B236/D$2,{0,0.4,0.45,0.5,0.55,0.6,0.65,0.7,0.75,0.8,1},{"F","D","C","C+","B-","B","B+","A-","A","A+"}))))</f>
        <v/>
      </c>
      <c r="D236" s="2" t="str">
        <f>IF(COUNT($A236)=0,"",IF(B236="","--",IF(B236="3E","3E",LOOKUP(B236/D$2,{0,0.4,0.45,0.5,0.55,0.6,0.65,0.7,0.75,0.8,1},{0,2,2.25,2.5,2.75,3,3.25,3.5,3.75,4}))))</f>
        <v/>
      </c>
      <c r="E236" s="3" t="str">
        <f>IF(COUNT($A236)=0,"",IF($A236&lt;&gt;DRAFT!$B238,"ERR",IF(DRAFT!R238="3E","3E",IF(COUNT(DRAFT!N238,DRAFT!R238)&gt;0,DRAFT!S238,""))))</f>
        <v/>
      </c>
      <c r="F236" s="3" t="str">
        <f>IF(COUNT($A236)=0,"",IF(E236="3E","3E",IF(E236="","I",LOOKUP(E236/G$2,{0,0.4,0.45,0.5,0.55,0.6,0.65,0.7,0.75,0.8,1},{"F","D","C","C+","B-","B","B+","A-","A","A+"}))))</f>
        <v/>
      </c>
      <c r="G236" s="2" t="str">
        <f>IF(COUNT($A236)=0,"",IF(E236="","--",IF(E236="3E","3E",LOOKUP(E236/G$2,{0,0.4,0.45,0.5,0.55,0.6,0.65,0.7,0.75,0.8,1},{0,2,2.25,2.5,2.75,3,3.25,3.5,3.75,4}))))</f>
        <v/>
      </c>
      <c r="H236" s="3" t="str">
        <f>IF(COUNT($A236)=0,"",IF($A236&lt;&gt;DRAFT!$B238,"ERR",IF(DRAFT!AA238="3E","3E",IF(COUNT(DRAFT!W238,DRAFT!AA238)&gt;0,DRAFT!AB238,""))))</f>
        <v/>
      </c>
      <c r="I236" s="3" t="str">
        <f>IF(COUNT($A236)=0,"",IF(H236="3E","3E",IF(H236="","I",LOOKUP(H236/J$2,{0,0.4,0.45,0.5,0.55,0.6,0.65,0.7,0.75,0.8,1},{"F","D","C","C+","B-","B","B+","A-","A","A+"}))))</f>
        <v/>
      </c>
      <c r="J236" s="2" t="str">
        <f>IF(COUNT($A236)=0,"",IF(H236="","--",IF(H236="3E","3E",LOOKUP(H236/J$2,{0,0.4,0.45,0.5,0.55,0.6,0.65,0.7,0.75,0.8,1},{0,2,2.25,2.5,2.75,3,3.25,3.5,3.75,4}))))</f>
        <v/>
      </c>
      <c r="K236" s="3" t="str">
        <f>IF(COUNT($A236)=0,"",IF($A236&lt;&gt;DRAFT!$B238,"ERR",IF(DRAFT!AJ238="3E","3E",IF(COUNT(DRAFT!AF238,DRAFT!AJ238)&gt;0,DRAFT!AK238,""))))</f>
        <v/>
      </c>
      <c r="L236" s="3" t="str">
        <f>IF(COUNT($A236)=0,"",IF(K236="3E","3E",IF(K236="","I",LOOKUP(K236/M$2,{0,0.4,0.45,0.5,0.55,0.6,0.65,0.7,0.75,0.8,1},{"F","D","C","C+","B-","B","B+","A-","A","A+"}))))</f>
        <v/>
      </c>
      <c r="M236" s="2" t="str">
        <f>IF(COUNT($A236)=0,"",IF(K236="","--",IF(K236="3E","3E",LOOKUP(K236/M$2,{0,0.4,0.45,0.5,0.55,0.6,0.65,0.7,0.75,0.8,1},{0,2,2.25,2.5,2.75,3,3.25,3.5,3.75,4}))))</f>
        <v/>
      </c>
      <c r="N236" s="3" t="str">
        <f>IF(COUNT($A236)=0,"",IF($A236&lt;&gt;DRAFT!$B238,"ERR",IF(DRAFT!AS238="3E","3E",IF(COUNT(DRAFT!AO238,DRAFT!AS238)&gt;0,DRAFT!AT238,""))))</f>
        <v/>
      </c>
      <c r="O236" s="3" t="str">
        <f>IF(COUNT($A236)=0,"",IF(N236="3E","3E",IF(N236="","I",LOOKUP(N236/P$2,{0,0.4,0.45,0.5,0.55,0.6,0.65,0.7,0.75,0.8,1},{"F","D","C","C+","B-","B","B+","A-","A","A+"}))))</f>
        <v/>
      </c>
      <c r="P236" s="2" t="str">
        <f>IF(COUNT($A236)=0,"",IF(N236="","--",IF(N236="3E","3E",LOOKUP(N236/P$2,{0,0.4,0.45,0.5,0.55,0.6,0.65,0.7,0.75,0.8,1},{0,2,2.25,2.5,2.75,3,3.25,3.5,3.75,4}))))</f>
        <v/>
      </c>
      <c r="Q236" s="3" t="str">
        <f>IF(COUNT($A236)=0,"",IF($A236&lt;&gt;DRAFT!$B238,"ERR",IF(DRAFT!BB238="3E","3E",IF(COUNT(DRAFT!AX238,DRAFT!BB238)&gt;0,DRAFT!BC238,""))))</f>
        <v/>
      </c>
      <c r="R236" s="3" t="str">
        <f>IF(COUNT($A236)=0,"",IF(Q236="3E","3E",IF(Q236="","I",LOOKUP(Q236/S$2,{0,0.4,0.45,0.5,0.55,0.6,0.65,0.7,0.75,0.8,1},{"F","D","C","C+","B-","B","B+","A-","A","A+"}))))</f>
        <v/>
      </c>
      <c r="S236" s="2" t="str">
        <f>IF(COUNT($A236)=0,"",IF(Q236="","--",IF(Q236="3E","3E",LOOKUP(Q236/S$2,{0,0.4,0.45,0.5,0.55,0.6,0.65,0.7,0.75,0.8,1},{0,2,2.25,2.5,2.75,3,3.25,3.5,3.75,4}))))</f>
        <v/>
      </c>
      <c r="T236" s="3" t="str">
        <f>IF(COUNT($A236)=0,"",IF($A236&lt;&gt;DRAFT!$B238,"ERR",IF(DRAFT!BK238="3E","3E",IF(COUNT(DRAFT!BG238,DRAFT!BK238)&gt;0,DRAFT!BL238,""))))</f>
        <v/>
      </c>
      <c r="U236" s="3" t="str">
        <f>IF(COUNT($A236)=0,"",IF(T236="3E","3E",IF(T236="","I",LOOKUP(T236/V$2,{0,0.4,0.45,0.5,0.55,0.6,0.65,0.7,0.75,0.8,1},{"F","D","C","C+","B-","B","B+","A-","A","A+"}))))</f>
        <v/>
      </c>
      <c r="V236" s="2" t="str">
        <f>IF(COUNT($A236)=0,"",IF(T236="","--",IF(T236="3E","3E",LOOKUP(T236/V$2,{0,0.4,0.45,0.5,0.55,0.6,0.65,0.7,0.75,0.8,1},{0,2,2.25,2.5,2.75,3,3.25,3.5,3.75,4}))))</f>
        <v/>
      </c>
      <c r="W236" s="3" t="str">
        <f>IF(COUNT($A236)=0,"",IF($A236&lt;&gt;DRAFT!$B238,"ERR",IF(DRAFT!BT238="3E","3E",IF(COUNT(DRAFT!BP238,DRAFT!BT238)&gt;0,DRAFT!BU238,""))))</f>
        <v/>
      </c>
      <c r="X236" s="3" t="str">
        <f>IF(COUNT($A236)=0,"",IF(W236="3E","3E",IF(W236="","I",LOOKUP(W236/Y$2,{0,0.4,0.45,0.5,0.55,0.6,0.65,0.7,0.75,0.8,1},{"F","D","C","C+","B-","B","B+","A-","A","A+"}))))</f>
        <v/>
      </c>
      <c r="Y236" s="2" t="str">
        <f>IF(COUNT($A236)=0,"",IF(W236="","--",IF(W236="3E","3E",LOOKUP(W236/Y$2,{0,0.4,0.45,0.5,0.55,0.6,0.65,0.7,0.75,0.8,1},{0,2,2.25,2.5,2.75,3,3.25,3.5,3.75,4}))))</f>
        <v/>
      </c>
      <c r="Z236" s="3" t="str">
        <f>IF(COUNT($A236)=0,"",IF($A236&lt;&gt;DRAFT!$B238,"ERR",IF(DRAFT!CC238="3E","3E",IF(COUNT(DRAFT!BY238,DRAFT!CC238)&gt;0,DRAFT!CD238,""))))</f>
        <v/>
      </c>
      <c r="AA236" s="3" t="str">
        <f>IF(COUNT($A236)=0,"",IF(Z236="3E","3E",IF(Z236="","I",LOOKUP(Z236/AB$2,{0,0.4,0.45,0.5,0.55,0.6,0.65,0.7,0.75,0.8,1},{"F","D","C","C+","B-","B","B+","A-","A","A+"}))))</f>
        <v/>
      </c>
      <c r="AB236" s="2" t="str">
        <f>IF(COUNT($A236)=0,"",IF(Z236="","--",IF(Z236="3E","3E",LOOKUP(Z236/AB$2,{0,0.4,0.45,0.5,0.55,0.6,0.65,0.7,0.75,0.8,1},{0,2,2.25,2.5,2.75,3,3.25,3.5,3.75,4}))))</f>
        <v/>
      </c>
      <c r="AC236" s="3" t="str">
        <f>IF(COUNT($A236)=0,"",IF($A236&lt;&gt;DRAFT!$B238,"ERR",IF(DRAFT!CF238&gt;0,DRAFT!CF238,"")))</f>
        <v/>
      </c>
      <c r="AD236" s="3" t="str">
        <f>IF(COUNT($A236)=0,"",IF(AC236="3E","3E",IF(AC236="","I",LOOKUP(AC236/AE$2,{0,0.4,0.45,0.5,0.55,0.6,0.65,0.7,0.75,0.8,1},{"F","D","C","C+","B-","B","B+","A-","A","A+"}))))</f>
        <v/>
      </c>
      <c r="AE236" s="2" t="str">
        <f>IF(COUNT($A236)=0,"",IF(AC236="","--",IF(AC236="3E","3E",LOOKUP(AC236/AE$2,{0,0.4,0.45,0.5,0.55,0.6,0.65,0.7,0.75,0.8,1},{0,2,2.25,2.5,2.75,3,3.25,3.5,3.75,4}))))</f>
        <v/>
      </c>
      <c r="AF236" s="3" t="str">
        <f>IF($A236&lt;&gt;DRAFT!$B238,"ERR",IF(OR(COUNT($A236)=0,COUNT(DRAFT!CI238:CK238,DRAFT!CM238:CO238)=0),"",CEILING(SUM(DRAFT!CL238,DRAFT!CP238),1)))</f>
        <v/>
      </c>
      <c r="AG236" s="3" t="str">
        <f>IF(COUNT($A236)=0,"",IF(AF236="3E","3E",IF(AF236="","I",LOOKUP(AF236/AH$2,{0,0.4,0.45,0.5,0.55,0.6,0.65,0.7,0.75,0.8,1},{"F","D","C","C+","B-","B","B+","A-","A","A+"}))))</f>
        <v/>
      </c>
      <c r="AH236" s="2" t="str">
        <f>IF(COUNT($A236)=0,"",IF(AF236="","--",IF(AF236="3E","3E",LOOKUP(AF236/AH$2,{0,0.4,0.45,0.5,0.55,0.6,0.65,0.7,0.75,0.8,1},{0,2,2.25,2.5,2.75,3,3.25,3.5,3.75,4}))))</f>
        <v/>
      </c>
      <c r="AI236" s="11" t="str">
        <f>IF(OR(COUNT($A236)=0,COUNT(B236:AH236)=0),"",IF(COUNTIF(B236:AH236,"3E")&gt;0,"3E",IF(DRAFT!$A238="R",TRUNC(SUMPRODUCT(RGP,RCP)/TCP,3),TRUNC((SUMPRODUCT(--(IMDGP&gt;0)*IMDGP,IMCP)+CEILING(DRAFT!$CQ238*42,0.25))/TCP,3))))</f>
        <v/>
      </c>
      <c r="AJ236" s="3" t="str">
        <f>IF(OR(COUNT($A236)=0,COUNT(B236:AH236)=0),"",IF(COUNTIF(B236:AH236,"3E")&gt;0,"3E",IF(DRAFT!$A238="R",SUMPRODUCT(--(RGP&gt;=2),RCP),SUMPRODUCT(--(IMDGP&gt;0),--(IMGP=0),IMCP)+DRAFT!$CR238)))</f>
        <v/>
      </c>
      <c r="AK236" s="3" t="str">
        <f>IF(OR(COUNT($A236)=0,COUNT(B236:AH236)=0),"",IF(COUNTIF(B236:AJ236,"3E")&gt;0,"3E",IF(AND(DRAFT!$A238="IM",OR($AI236&gt;DRAFT!$CQ238,$AJ236&gt;DRAFT!$CR238)),"IMPROVED",IF(AND(DRAFT!$A238="IM",$AI236&lt;=DRAFT!$CQ238,$AJ236&lt;=DRAFT!$CR238),"NOT IMPROVED",IF(AND(AH236&gt;=2,AI236&gt;=2,AJ236&gt;=30),"PASS","FAIL")))))</f>
        <v/>
      </c>
      <c r="AL236" s="3" t="str">
        <f t="shared" si="6"/>
        <v/>
      </c>
      <c r="AM236" s="3" t="str">
        <f t="shared" si="7"/>
        <v/>
      </c>
    </row>
    <row r="237" spans="1:39" ht="18.95" customHeight="1" x14ac:dyDescent="0.25">
      <c r="A237" s="4" t="str">
        <f>IF(DRAFT!$B239="","",DRAFT!$B239)</f>
        <v/>
      </c>
      <c r="B237" s="3" t="str">
        <f>IF(COUNT($A237)=0,"",IF($A237&lt;&gt;DRAFT!$B239,"ERR",IF(DRAFT!I239="3E","3E",IF(COUNT(DRAFT!E239,DRAFT!I239)&gt;0,DRAFT!J239,""))))</f>
        <v/>
      </c>
      <c r="C237" s="3" t="str">
        <f>IF(COUNT($A237)=0,"",IF(B237="3E","3E",IF(B237="","I",LOOKUP(B237/D$2,{0,0.4,0.45,0.5,0.55,0.6,0.65,0.7,0.75,0.8,1},{"F","D","C","C+","B-","B","B+","A-","A","A+"}))))</f>
        <v/>
      </c>
      <c r="D237" s="2" t="str">
        <f>IF(COUNT($A237)=0,"",IF(B237="","--",IF(B237="3E","3E",LOOKUP(B237/D$2,{0,0.4,0.45,0.5,0.55,0.6,0.65,0.7,0.75,0.8,1},{0,2,2.25,2.5,2.75,3,3.25,3.5,3.75,4}))))</f>
        <v/>
      </c>
      <c r="E237" s="3" t="str">
        <f>IF(COUNT($A237)=0,"",IF($A237&lt;&gt;DRAFT!$B239,"ERR",IF(DRAFT!R239="3E","3E",IF(COUNT(DRAFT!N239,DRAFT!R239)&gt;0,DRAFT!S239,""))))</f>
        <v/>
      </c>
      <c r="F237" s="3" t="str">
        <f>IF(COUNT($A237)=0,"",IF(E237="3E","3E",IF(E237="","I",LOOKUP(E237/G$2,{0,0.4,0.45,0.5,0.55,0.6,0.65,0.7,0.75,0.8,1},{"F","D","C","C+","B-","B","B+","A-","A","A+"}))))</f>
        <v/>
      </c>
      <c r="G237" s="2" t="str">
        <f>IF(COUNT($A237)=0,"",IF(E237="","--",IF(E237="3E","3E",LOOKUP(E237/G$2,{0,0.4,0.45,0.5,0.55,0.6,0.65,0.7,0.75,0.8,1},{0,2,2.25,2.5,2.75,3,3.25,3.5,3.75,4}))))</f>
        <v/>
      </c>
      <c r="H237" s="3" t="str">
        <f>IF(COUNT($A237)=0,"",IF($A237&lt;&gt;DRAFT!$B239,"ERR",IF(DRAFT!AA239="3E","3E",IF(COUNT(DRAFT!W239,DRAFT!AA239)&gt;0,DRAFT!AB239,""))))</f>
        <v/>
      </c>
      <c r="I237" s="3" t="str">
        <f>IF(COUNT($A237)=0,"",IF(H237="3E","3E",IF(H237="","I",LOOKUP(H237/J$2,{0,0.4,0.45,0.5,0.55,0.6,0.65,0.7,0.75,0.8,1},{"F","D","C","C+","B-","B","B+","A-","A","A+"}))))</f>
        <v/>
      </c>
      <c r="J237" s="2" t="str">
        <f>IF(COUNT($A237)=0,"",IF(H237="","--",IF(H237="3E","3E",LOOKUP(H237/J$2,{0,0.4,0.45,0.5,0.55,0.6,0.65,0.7,0.75,0.8,1},{0,2,2.25,2.5,2.75,3,3.25,3.5,3.75,4}))))</f>
        <v/>
      </c>
      <c r="K237" s="3" t="str">
        <f>IF(COUNT($A237)=0,"",IF($A237&lt;&gt;DRAFT!$B239,"ERR",IF(DRAFT!AJ239="3E","3E",IF(COUNT(DRAFT!AF239,DRAFT!AJ239)&gt;0,DRAFT!AK239,""))))</f>
        <v/>
      </c>
      <c r="L237" s="3" t="str">
        <f>IF(COUNT($A237)=0,"",IF(K237="3E","3E",IF(K237="","I",LOOKUP(K237/M$2,{0,0.4,0.45,0.5,0.55,0.6,0.65,0.7,0.75,0.8,1},{"F","D","C","C+","B-","B","B+","A-","A","A+"}))))</f>
        <v/>
      </c>
      <c r="M237" s="2" t="str">
        <f>IF(COUNT($A237)=0,"",IF(K237="","--",IF(K237="3E","3E",LOOKUP(K237/M$2,{0,0.4,0.45,0.5,0.55,0.6,0.65,0.7,0.75,0.8,1},{0,2,2.25,2.5,2.75,3,3.25,3.5,3.75,4}))))</f>
        <v/>
      </c>
      <c r="N237" s="3" t="str">
        <f>IF(COUNT($A237)=0,"",IF($A237&lt;&gt;DRAFT!$B239,"ERR",IF(DRAFT!AS239="3E","3E",IF(COUNT(DRAFT!AO239,DRAFT!AS239)&gt;0,DRAFT!AT239,""))))</f>
        <v/>
      </c>
      <c r="O237" s="3" t="str">
        <f>IF(COUNT($A237)=0,"",IF(N237="3E","3E",IF(N237="","I",LOOKUP(N237/P$2,{0,0.4,0.45,0.5,0.55,0.6,0.65,0.7,0.75,0.8,1},{"F","D","C","C+","B-","B","B+","A-","A","A+"}))))</f>
        <v/>
      </c>
      <c r="P237" s="2" t="str">
        <f>IF(COUNT($A237)=0,"",IF(N237="","--",IF(N237="3E","3E",LOOKUP(N237/P$2,{0,0.4,0.45,0.5,0.55,0.6,0.65,0.7,0.75,0.8,1},{0,2,2.25,2.5,2.75,3,3.25,3.5,3.75,4}))))</f>
        <v/>
      </c>
      <c r="Q237" s="3" t="str">
        <f>IF(COUNT($A237)=0,"",IF($A237&lt;&gt;DRAFT!$B239,"ERR",IF(DRAFT!BB239="3E","3E",IF(COUNT(DRAFT!AX239,DRAFT!BB239)&gt;0,DRAFT!BC239,""))))</f>
        <v/>
      </c>
      <c r="R237" s="3" t="str">
        <f>IF(COUNT($A237)=0,"",IF(Q237="3E","3E",IF(Q237="","I",LOOKUP(Q237/S$2,{0,0.4,0.45,0.5,0.55,0.6,0.65,0.7,0.75,0.8,1},{"F","D","C","C+","B-","B","B+","A-","A","A+"}))))</f>
        <v/>
      </c>
      <c r="S237" s="2" t="str">
        <f>IF(COUNT($A237)=0,"",IF(Q237="","--",IF(Q237="3E","3E",LOOKUP(Q237/S$2,{0,0.4,0.45,0.5,0.55,0.6,0.65,0.7,0.75,0.8,1},{0,2,2.25,2.5,2.75,3,3.25,3.5,3.75,4}))))</f>
        <v/>
      </c>
      <c r="T237" s="3" t="str">
        <f>IF(COUNT($A237)=0,"",IF($A237&lt;&gt;DRAFT!$B239,"ERR",IF(DRAFT!BK239="3E","3E",IF(COUNT(DRAFT!BG239,DRAFT!BK239)&gt;0,DRAFT!BL239,""))))</f>
        <v/>
      </c>
      <c r="U237" s="3" t="str">
        <f>IF(COUNT($A237)=0,"",IF(T237="3E","3E",IF(T237="","I",LOOKUP(T237/V$2,{0,0.4,0.45,0.5,0.55,0.6,0.65,0.7,0.75,0.8,1},{"F","D","C","C+","B-","B","B+","A-","A","A+"}))))</f>
        <v/>
      </c>
      <c r="V237" s="2" t="str">
        <f>IF(COUNT($A237)=0,"",IF(T237="","--",IF(T237="3E","3E",LOOKUP(T237/V$2,{0,0.4,0.45,0.5,0.55,0.6,0.65,0.7,0.75,0.8,1},{0,2,2.25,2.5,2.75,3,3.25,3.5,3.75,4}))))</f>
        <v/>
      </c>
      <c r="W237" s="3" t="str">
        <f>IF(COUNT($A237)=0,"",IF($A237&lt;&gt;DRAFT!$B239,"ERR",IF(DRAFT!BT239="3E","3E",IF(COUNT(DRAFT!BP239,DRAFT!BT239)&gt;0,DRAFT!BU239,""))))</f>
        <v/>
      </c>
      <c r="X237" s="3" t="str">
        <f>IF(COUNT($A237)=0,"",IF(W237="3E","3E",IF(W237="","I",LOOKUP(W237/Y$2,{0,0.4,0.45,0.5,0.55,0.6,0.65,0.7,0.75,0.8,1},{"F","D","C","C+","B-","B","B+","A-","A","A+"}))))</f>
        <v/>
      </c>
      <c r="Y237" s="2" t="str">
        <f>IF(COUNT($A237)=0,"",IF(W237="","--",IF(W237="3E","3E",LOOKUP(W237/Y$2,{0,0.4,0.45,0.5,0.55,0.6,0.65,0.7,0.75,0.8,1},{0,2,2.25,2.5,2.75,3,3.25,3.5,3.75,4}))))</f>
        <v/>
      </c>
      <c r="Z237" s="3" t="str">
        <f>IF(COUNT($A237)=0,"",IF($A237&lt;&gt;DRAFT!$B239,"ERR",IF(DRAFT!CC239="3E","3E",IF(COUNT(DRAFT!BY239,DRAFT!CC239)&gt;0,DRAFT!CD239,""))))</f>
        <v/>
      </c>
      <c r="AA237" s="3" t="str">
        <f>IF(COUNT($A237)=0,"",IF(Z237="3E","3E",IF(Z237="","I",LOOKUP(Z237/AB$2,{0,0.4,0.45,0.5,0.55,0.6,0.65,0.7,0.75,0.8,1},{"F","D","C","C+","B-","B","B+","A-","A","A+"}))))</f>
        <v/>
      </c>
      <c r="AB237" s="2" t="str">
        <f>IF(COUNT($A237)=0,"",IF(Z237="","--",IF(Z237="3E","3E",LOOKUP(Z237/AB$2,{0,0.4,0.45,0.5,0.55,0.6,0.65,0.7,0.75,0.8,1},{0,2,2.25,2.5,2.75,3,3.25,3.5,3.75,4}))))</f>
        <v/>
      </c>
      <c r="AC237" s="3" t="str">
        <f>IF(COUNT($A237)=0,"",IF($A237&lt;&gt;DRAFT!$B239,"ERR",IF(DRAFT!CF239&gt;0,DRAFT!CF239,"")))</f>
        <v/>
      </c>
      <c r="AD237" s="3" t="str">
        <f>IF(COUNT($A237)=0,"",IF(AC237="3E","3E",IF(AC237="","I",LOOKUP(AC237/AE$2,{0,0.4,0.45,0.5,0.55,0.6,0.65,0.7,0.75,0.8,1},{"F","D","C","C+","B-","B","B+","A-","A","A+"}))))</f>
        <v/>
      </c>
      <c r="AE237" s="2" t="str">
        <f>IF(COUNT($A237)=0,"",IF(AC237="","--",IF(AC237="3E","3E",LOOKUP(AC237/AE$2,{0,0.4,0.45,0.5,0.55,0.6,0.65,0.7,0.75,0.8,1},{0,2,2.25,2.5,2.75,3,3.25,3.5,3.75,4}))))</f>
        <v/>
      </c>
      <c r="AF237" s="3" t="str">
        <f>IF($A237&lt;&gt;DRAFT!$B239,"ERR",IF(OR(COUNT($A237)=0,COUNT(DRAFT!CI239:CK239,DRAFT!CM239:CO239)=0),"",CEILING(SUM(DRAFT!CL239,DRAFT!CP239),1)))</f>
        <v/>
      </c>
      <c r="AG237" s="3" t="str">
        <f>IF(COUNT($A237)=0,"",IF(AF237="3E","3E",IF(AF237="","I",LOOKUP(AF237/AH$2,{0,0.4,0.45,0.5,0.55,0.6,0.65,0.7,0.75,0.8,1},{"F","D","C","C+","B-","B","B+","A-","A","A+"}))))</f>
        <v/>
      </c>
      <c r="AH237" s="2" t="str">
        <f>IF(COUNT($A237)=0,"",IF(AF237="","--",IF(AF237="3E","3E",LOOKUP(AF237/AH$2,{0,0.4,0.45,0.5,0.55,0.6,0.65,0.7,0.75,0.8,1},{0,2,2.25,2.5,2.75,3,3.25,3.5,3.75,4}))))</f>
        <v/>
      </c>
      <c r="AI237" s="11" t="str">
        <f>IF(OR(COUNT($A237)=0,COUNT(B237:AH237)=0),"",IF(COUNTIF(B237:AH237,"3E")&gt;0,"3E",IF(DRAFT!$A239="R",TRUNC(SUMPRODUCT(RGP,RCP)/TCP,3),TRUNC((SUMPRODUCT(--(IMDGP&gt;0)*IMDGP,IMCP)+CEILING(DRAFT!$CQ239*42,0.25))/TCP,3))))</f>
        <v/>
      </c>
      <c r="AJ237" s="3" t="str">
        <f>IF(OR(COUNT($A237)=0,COUNT(B237:AH237)=0),"",IF(COUNTIF(B237:AH237,"3E")&gt;0,"3E",IF(DRAFT!$A239="R",SUMPRODUCT(--(RGP&gt;=2),RCP),SUMPRODUCT(--(IMDGP&gt;0),--(IMGP=0),IMCP)+DRAFT!$CR239)))</f>
        <v/>
      </c>
      <c r="AK237" s="3" t="str">
        <f>IF(OR(COUNT($A237)=0,COUNT(B237:AH237)=0),"",IF(COUNTIF(B237:AJ237,"3E")&gt;0,"3E",IF(AND(DRAFT!$A239="IM",OR($AI237&gt;DRAFT!$CQ239,$AJ237&gt;DRAFT!$CR239)),"IMPROVED",IF(AND(DRAFT!$A239="IM",$AI237&lt;=DRAFT!$CQ239,$AJ237&lt;=DRAFT!$CR239),"NOT IMPROVED",IF(AND(AH237&gt;=2,AI237&gt;=2,AJ237&gt;=30),"PASS","FAIL")))))</f>
        <v/>
      </c>
      <c r="AL237" s="3" t="str">
        <f t="shared" si="6"/>
        <v/>
      </c>
      <c r="AM237" s="3" t="str">
        <f t="shared" si="7"/>
        <v/>
      </c>
    </row>
    <row r="238" spans="1:39" ht="18.95" customHeight="1" x14ac:dyDescent="0.25">
      <c r="A238" s="4" t="str">
        <f>IF(DRAFT!$B240="","",DRAFT!$B240)</f>
        <v/>
      </c>
      <c r="B238" s="3" t="str">
        <f>IF(COUNT($A238)=0,"",IF($A238&lt;&gt;DRAFT!$B240,"ERR",IF(DRAFT!I240="3E","3E",IF(COUNT(DRAFT!E240,DRAFT!I240)&gt;0,DRAFT!J240,""))))</f>
        <v/>
      </c>
      <c r="C238" s="3" t="str">
        <f>IF(COUNT($A238)=0,"",IF(B238="3E","3E",IF(B238="","I",LOOKUP(B238/D$2,{0,0.4,0.45,0.5,0.55,0.6,0.65,0.7,0.75,0.8,1},{"F","D","C","C+","B-","B","B+","A-","A","A+"}))))</f>
        <v/>
      </c>
      <c r="D238" s="2" t="str">
        <f>IF(COUNT($A238)=0,"",IF(B238="","--",IF(B238="3E","3E",LOOKUP(B238/D$2,{0,0.4,0.45,0.5,0.55,0.6,0.65,0.7,0.75,0.8,1},{0,2,2.25,2.5,2.75,3,3.25,3.5,3.75,4}))))</f>
        <v/>
      </c>
      <c r="E238" s="3" t="str">
        <f>IF(COUNT($A238)=0,"",IF($A238&lt;&gt;DRAFT!$B240,"ERR",IF(DRAFT!R240="3E","3E",IF(COUNT(DRAFT!N240,DRAFT!R240)&gt;0,DRAFT!S240,""))))</f>
        <v/>
      </c>
      <c r="F238" s="3" t="str">
        <f>IF(COUNT($A238)=0,"",IF(E238="3E","3E",IF(E238="","I",LOOKUP(E238/G$2,{0,0.4,0.45,0.5,0.55,0.6,0.65,0.7,0.75,0.8,1},{"F","D","C","C+","B-","B","B+","A-","A","A+"}))))</f>
        <v/>
      </c>
      <c r="G238" s="2" t="str">
        <f>IF(COUNT($A238)=0,"",IF(E238="","--",IF(E238="3E","3E",LOOKUP(E238/G$2,{0,0.4,0.45,0.5,0.55,0.6,0.65,0.7,0.75,0.8,1},{0,2,2.25,2.5,2.75,3,3.25,3.5,3.75,4}))))</f>
        <v/>
      </c>
      <c r="H238" s="3" t="str">
        <f>IF(COUNT($A238)=0,"",IF($A238&lt;&gt;DRAFT!$B240,"ERR",IF(DRAFT!AA240="3E","3E",IF(COUNT(DRAFT!W240,DRAFT!AA240)&gt;0,DRAFT!AB240,""))))</f>
        <v/>
      </c>
      <c r="I238" s="3" t="str">
        <f>IF(COUNT($A238)=0,"",IF(H238="3E","3E",IF(H238="","I",LOOKUP(H238/J$2,{0,0.4,0.45,0.5,0.55,0.6,0.65,0.7,0.75,0.8,1},{"F","D","C","C+","B-","B","B+","A-","A","A+"}))))</f>
        <v/>
      </c>
      <c r="J238" s="2" t="str">
        <f>IF(COUNT($A238)=0,"",IF(H238="","--",IF(H238="3E","3E",LOOKUP(H238/J$2,{0,0.4,0.45,0.5,0.55,0.6,0.65,0.7,0.75,0.8,1},{0,2,2.25,2.5,2.75,3,3.25,3.5,3.75,4}))))</f>
        <v/>
      </c>
      <c r="K238" s="3" t="str">
        <f>IF(COUNT($A238)=0,"",IF($A238&lt;&gt;DRAFT!$B240,"ERR",IF(DRAFT!AJ240="3E","3E",IF(COUNT(DRAFT!AF240,DRAFT!AJ240)&gt;0,DRAFT!AK240,""))))</f>
        <v/>
      </c>
      <c r="L238" s="3" t="str">
        <f>IF(COUNT($A238)=0,"",IF(K238="3E","3E",IF(K238="","I",LOOKUP(K238/M$2,{0,0.4,0.45,0.5,0.55,0.6,0.65,0.7,0.75,0.8,1},{"F","D","C","C+","B-","B","B+","A-","A","A+"}))))</f>
        <v/>
      </c>
      <c r="M238" s="2" t="str">
        <f>IF(COUNT($A238)=0,"",IF(K238="","--",IF(K238="3E","3E",LOOKUP(K238/M$2,{0,0.4,0.45,0.5,0.55,0.6,0.65,0.7,0.75,0.8,1},{0,2,2.25,2.5,2.75,3,3.25,3.5,3.75,4}))))</f>
        <v/>
      </c>
      <c r="N238" s="3" t="str">
        <f>IF(COUNT($A238)=0,"",IF($A238&lt;&gt;DRAFT!$B240,"ERR",IF(DRAFT!AS240="3E","3E",IF(COUNT(DRAFT!AO240,DRAFT!AS240)&gt;0,DRAFT!AT240,""))))</f>
        <v/>
      </c>
      <c r="O238" s="3" t="str">
        <f>IF(COUNT($A238)=0,"",IF(N238="3E","3E",IF(N238="","I",LOOKUP(N238/P$2,{0,0.4,0.45,0.5,0.55,0.6,0.65,0.7,0.75,0.8,1},{"F","D","C","C+","B-","B","B+","A-","A","A+"}))))</f>
        <v/>
      </c>
      <c r="P238" s="2" t="str">
        <f>IF(COUNT($A238)=0,"",IF(N238="","--",IF(N238="3E","3E",LOOKUP(N238/P$2,{0,0.4,0.45,0.5,0.55,0.6,0.65,0.7,0.75,0.8,1},{0,2,2.25,2.5,2.75,3,3.25,3.5,3.75,4}))))</f>
        <v/>
      </c>
      <c r="Q238" s="3" t="str">
        <f>IF(COUNT($A238)=0,"",IF($A238&lt;&gt;DRAFT!$B240,"ERR",IF(DRAFT!BB240="3E","3E",IF(COUNT(DRAFT!AX240,DRAFT!BB240)&gt;0,DRAFT!BC240,""))))</f>
        <v/>
      </c>
      <c r="R238" s="3" t="str">
        <f>IF(COUNT($A238)=0,"",IF(Q238="3E","3E",IF(Q238="","I",LOOKUP(Q238/S$2,{0,0.4,0.45,0.5,0.55,0.6,0.65,0.7,0.75,0.8,1},{"F","D","C","C+","B-","B","B+","A-","A","A+"}))))</f>
        <v/>
      </c>
      <c r="S238" s="2" t="str">
        <f>IF(COUNT($A238)=0,"",IF(Q238="","--",IF(Q238="3E","3E",LOOKUP(Q238/S$2,{0,0.4,0.45,0.5,0.55,0.6,0.65,0.7,0.75,0.8,1},{0,2,2.25,2.5,2.75,3,3.25,3.5,3.75,4}))))</f>
        <v/>
      </c>
      <c r="T238" s="3" t="str">
        <f>IF(COUNT($A238)=0,"",IF($A238&lt;&gt;DRAFT!$B240,"ERR",IF(DRAFT!BK240="3E","3E",IF(COUNT(DRAFT!BG240,DRAFT!BK240)&gt;0,DRAFT!BL240,""))))</f>
        <v/>
      </c>
      <c r="U238" s="3" t="str">
        <f>IF(COUNT($A238)=0,"",IF(T238="3E","3E",IF(T238="","I",LOOKUP(T238/V$2,{0,0.4,0.45,0.5,0.55,0.6,0.65,0.7,0.75,0.8,1},{"F","D","C","C+","B-","B","B+","A-","A","A+"}))))</f>
        <v/>
      </c>
      <c r="V238" s="2" t="str">
        <f>IF(COUNT($A238)=0,"",IF(T238="","--",IF(T238="3E","3E",LOOKUP(T238/V$2,{0,0.4,0.45,0.5,0.55,0.6,0.65,0.7,0.75,0.8,1},{0,2,2.25,2.5,2.75,3,3.25,3.5,3.75,4}))))</f>
        <v/>
      </c>
      <c r="W238" s="3" t="str">
        <f>IF(COUNT($A238)=0,"",IF($A238&lt;&gt;DRAFT!$B240,"ERR",IF(DRAFT!BT240="3E","3E",IF(COUNT(DRAFT!BP240,DRAFT!BT240)&gt;0,DRAFT!BU240,""))))</f>
        <v/>
      </c>
      <c r="X238" s="3" t="str">
        <f>IF(COUNT($A238)=0,"",IF(W238="3E","3E",IF(W238="","I",LOOKUP(W238/Y$2,{0,0.4,0.45,0.5,0.55,0.6,0.65,0.7,0.75,0.8,1},{"F","D","C","C+","B-","B","B+","A-","A","A+"}))))</f>
        <v/>
      </c>
      <c r="Y238" s="2" t="str">
        <f>IF(COUNT($A238)=0,"",IF(W238="","--",IF(W238="3E","3E",LOOKUP(W238/Y$2,{0,0.4,0.45,0.5,0.55,0.6,0.65,0.7,0.75,0.8,1},{0,2,2.25,2.5,2.75,3,3.25,3.5,3.75,4}))))</f>
        <v/>
      </c>
      <c r="Z238" s="3" t="str">
        <f>IF(COUNT($A238)=0,"",IF($A238&lt;&gt;DRAFT!$B240,"ERR",IF(DRAFT!CC240="3E","3E",IF(COUNT(DRAFT!BY240,DRAFT!CC240)&gt;0,DRAFT!CD240,""))))</f>
        <v/>
      </c>
      <c r="AA238" s="3" t="str">
        <f>IF(COUNT($A238)=0,"",IF(Z238="3E","3E",IF(Z238="","I",LOOKUP(Z238/AB$2,{0,0.4,0.45,0.5,0.55,0.6,0.65,0.7,0.75,0.8,1},{"F","D","C","C+","B-","B","B+","A-","A","A+"}))))</f>
        <v/>
      </c>
      <c r="AB238" s="2" t="str">
        <f>IF(COUNT($A238)=0,"",IF(Z238="","--",IF(Z238="3E","3E",LOOKUP(Z238/AB$2,{0,0.4,0.45,0.5,0.55,0.6,0.65,0.7,0.75,0.8,1},{0,2,2.25,2.5,2.75,3,3.25,3.5,3.75,4}))))</f>
        <v/>
      </c>
      <c r="AC238" s="3" t="str">
        <f>IF(COUNT($A238)=0,"",IF($A238&lt;&gt;DRAFT!$B240,"ERR",IF(DRAFT!CF240&gt;0,DRAFT!CF240,"")))</f>
        <v/>
      </c>
      <c r="AD238" s="3" t="str">
        <f>IF(COUNT($A238)=0,"",IF(AC238="3E","3E",IF(AC238="","I",LOOKUP(AC238/AE$2,{0,0.4,0.45,0.5,0.55,0.6,0.65,0.7,0.75,0.8,1},{"F","D","C","C+","B-","B","B+","A-","A","A+"}))))</f>
        <v/>
      </c>
      <c r="AE238" s="2" t="str">
        <f>IF(COUNT($A238)=0,"",IF(AC238="","--",IF(AC238="3E","3E",LOOKUP(AC238/AE$2,{0,0.4,0.45,0.5,0.55,0.6,0.65,0.7,0.75,0.8,1},{0,2,2.25,2.5,2.75,3,3.25,3.5,3.75,4}))))</f>
        <v/>
      </c>
      <c r="AF238" s="3" t="str">
        <f>IF($A238&lt;&gt;DRAFT!$B240,"ERR",IF(OR(COUNT($A238)=0,COUNT(DRAFT!CI240:CK240,DRAFT!CM240:CO240)=0),"",CEILING(SUM(DRAFT!CL240,DRAFT!CP240),1)))</f>
        <v/>
      </c>
      <c r="AG238" s="3" t="str">
        <f>IF(COUNT($A238)=0,"",IF(AF238="3E","3E",IF(AF238="","I",LOOKUP(AF238/AH$2,{0,0.4,0.45,0.5,0.55,0.6,0.65,0.7,0.75,0.8,1},{"F","D","C","C+","B-","B","B+","A-","A","A+"}))))</f>
        <v/>
      </c>
      <c r="AH238" s="2" t="str">
        <f>IF(COUNT($A238)=0,"",IF(AF238="","--",IF(AF238="3E","3E",LOOKUP(AF238/AH$2,{0,0.4,0.45,0.5,0.55,0.6,0.65,0.7,0.75,0.8,1},{0,2,2.25,2.5,2.75,3,3.25,3.5,3.75,4}))))</f>
        <v/>
      </c>
      <c r="AI238" s="11" t="str">
        <f>IF(OR(COUNT($A238)=0,COUNT(B238:AH238)=0),"",IF(COUNTIF(B238:AH238,"3E")&gt;0,"3E",IF(DRAFT!$A240="R",TRUNC(SUMPRODUCT(RGP,RCP)/TCP,3),TRUNC((SUMPRODUCT(--(IMDGP&gt;0)*IMDGP,IMCP)+CEILING(DRAFT!$CQ240*42,0.25))/TCP,3))))</f>
        <v/>
      </c>
      <c r="AJ238" s="3" t="str">
        <f>IF(OR(COUNT($A238)=0,COUNT(B238:AH238)=0),"",IF(COUNTIF(B238:AH238,"3E")&gt;0,"3E",IF(DRAFT!$A240="R",SUMPRODUCT(--(RGP&gt;=2),RCP),SUMPRODUCT(--(IMDGP&gt;0),--(IMGP=0),IMCP)+DRAFT!$CR240)))</f>
        <v/>
      </c>
      <c r="AK238" s="3" t="str">
        <f>IF(OR(COUNT($A238)=0,COUNT(B238:AH238)=0),"",IF(COUNTIF(B238:AJ238,"3E")&gt;0,"3E",IF(AND(DRAFT!$A240="IM",OR($AI238&gt;DRAFT!$CQ240,$AJ238&gt;DRAFT!$CR240)),"IMPROVED",IF(AND(DRAFT!$A240="IM",$AI238&lt;=DRAFT!$CQ240,$AJ238&lt;=DRAFT!$CR240),"NOT IMPROVED",IF(AND(AH238&gt;=2,AI238&gt;=2,AJ238&gt;=30),"PASS","FAIL")))))</f>
        <v/>
      </c>
      <c r="AL238" s="3" t="str">
        <f t="shared" si="6"/>
        <v/>
      </c>
      <c r="AM238" s="3" t="str">
        <f t="shared" si="7"/>
        <v/>
      </c>
    </row>
    <row r="239" spans="1:39" ht="18.95" customHeight="1" x14ac:dyDescent="0.25">
      <c r="A239" s="4" t="str">
        <f>IF(DRAFT!$B241="","",DRAFT!$B241)</f>
        <v/>
      </c>
      <c r="B239" s="3" t="str">
        <f>IF(COUNT($A239)=0,"",IF($A239&lt;&gt;DRAFT!$B241,"ERR",IF(DRAFT!I241="3E","3E",IF(COUNT(DRAFT!E241,DRAFT!I241)&gt;0,DRAFT!J241,""))))</f>
        <v/>
      </c>
      <c r="C239" s="3" t="str">
        <f>IF(COUNT($A239)=0,"",IF(B239="3E","3E",IF(B239="","I",LOOKUP(B239/D$2,{0,0.4,0.45,0.5,0.55,0.6,0.65,0.7,0.75,0.8,1},{"F","D","C","C+","B-","B","B+","A-","A","A+"}))))</f>
        <v/>
      </c>
      <c r="D239" s="2" t="str">
        <f>IF(COUNT($A239)=0,"",IF(B239="","--",IF(B239="3E","3E",LOOKUP(B239/D$2,{0,0.4,0.45,0.5,0.55,0.6,0.65,0.7,0.75,0.8,1},{0,2,2.25,2.5,2.75,3,3.25,3.5,3.75,4}))))</f>
        <v/>
      </c>
      <c r="E239" s="3" t="str">
        <f>IF(COUNT($A239)=0,"",IF($A239&lt;&gt;DRAFT!$B241,"ERR",IF(DRAFT!R241="3E","3E",IF(COUNT(DRAFT!N241,DRAFT!R241)&gt;0,DRAFT!S241,""))))</f>
        <v/>
      </c>
      <c r="F239" s="3" t="str">
        <f>IF(COUNT($A239)=0,"",IF(E239="3E","3E",IF(E239="","I",LOOKUP(E239/G$2,{0,0.4,0.45,0.5,0.55,0.6,0.65,0.7,0.75,0.8,1},{"F","D","C","C+","B-","B","B+","A-","A","A+"}))))</f>
        <v/>
      </c>
      <c r="G239" s="2" t="str">
        <f>IF(COUNT($A239)=0,"",IF(E239="","--",IF(E239="3E","3E",LOOKUP(E239/G$2,{0,0.4,0.45,0.5,0.55,0.6,0.65,0.7,0.75,0.8,1},{0,2,2.25,2.5,2.75,3,3.25,3.5,3.75,4}))))</f>
        <v/>
      </c>
      <c r="H239" s="3" t="str">
        <f>IF(COUNT($A239)=0,"",IF($A239&lt;&gt;DRAFT!$B241,"ERR",IF(DRAFT!AA241="3E","3E",IF(COUNT(DRAFT!W241,DRAFT!AA241)&gt;0,DRAFT!AB241,""))))</f>
        <v/>
      </c>
      <c r="I239" s="3" t="str">
        <f>IF(COUNT($A239)=0,"",IF(H239="3E","3E",IF(H239="","I",LOOKUP(H239/J$2,{0,0.4,0.45,0.5,0.55,0.6,0.65,0.7,0.75,0.8,1},{"F","D","C","C+","B-","B","B+","A-","A","A+"}))))</f>
        <v/>
      </c>
      <c r="J239" s="2" t="str">
        <f>IF(COUNT($A239)=0,"",IF(H239="","--",IF(H239="3E","3E",LOOKUP(H239/J$2,{0,0.4,0.45,0.5,0.55,0.6,0.65,0.7,0.75,0.8,1},{0,2,2.25,2.5,2.75,3,3.25,3.5,3.75,4}))))</f>
        <v/>
      </c>
      <c r="K239" s="3" t="str">
        <f>IF(COUNT($A239)=0,"",IF($A239&lt;&gt;DRAFT!$B241,"ERR",IF(DRAFT!AJ241="3E","3E",IF(COUNT(DRAFT!AF241,DRAFT!AJ241)&gt;0,DRAFT!AK241,""))))</f>
        <v/>
      </c>
      <c r="L239" s="3" t="str">
        <f>IF(COUNT($A239)=0,"",IF(K239="3E","3E",IF(K239="","I",LOOKUP(K239/M$2,{0,0.4,0.45,0.5,0.55,0.6,0.65,0.7,0.75,0.8,1},{"F","D","C","C+","B-","B","B+","A-","A","A+"}))))</f>
        <v/>
      </c>
      <c r="M239" s="2" t="str">
        <f>IF(COUNT($A239)=0,"",IF(K239="","--",IF(K239="3E","3E",LOOKUP(K239/M$2,{0,0.4,0.45,0.5,0.55,0.6,0.65,0.7,0.75,0.8,1},{0,2,2.25,2.5,2.75,3,3.25,3.5,3.75,4}))))</f>
        <v/>
      </c>
      <c r="N239" s="3" t="str">
        <f>IF(COUNT($A239)=0,"",IF($A239&lt;&gt;DRAFT!$B241,"ERR",IF(DRAFT!AS241="3E","3E",IF(COUNT(DRAFT!AO241,DRAFT!AS241)&gt;0,DRAFT!AT241,""))))</f>
        <v/>
      </c>
      <c r="O239" s="3" t="str">
        <f>IF(COUNT($A239)=0,"",IF(N239="3E","3E",IF(N239="","I",LOOKUP(N239/P$2,{0,0.4,0.45,0.5,0.55,0.6,0.65,0.7,0.75,0.8,1},{"F","D","C","C+","B-","B","B+","A-","A","A+"}))))</f>
        <v/>
      </c>
      <c r="P239" s="2" t="str">
        <f>IF(COUNT($A239)=0,"",IF(N239="","--",IF(N239="3E","3E",LOOKUP(N239/P$2,{0,0.4,0.45,0.5,0.55,0.6,0.65,0.7,0.75,0.8,1},{0,2,2.25,2.5,2.75,3,3.25,3.5,3.75,4}))))</f>
        <v/>
      </c>
      <c r="Q239" s="3" t="str">
        <f>IF(COUNT($A239)=0,"",IF($A239&lt;&gt;DRAFT!$B241,"ERR",IF(DRAFT!BB241="3E","3E",IF(COUNT(DRAFT!AX241,DRAFT!BB241)&gt;0,DRAFT!BC241,""))))</f>
        <v/>
      </c>
      <c r="R239" s="3" t="str">
        <f>IF(COUNT($A239)=0,"",IF(Q239="3E","3E",IF(Q239="","I",LOOKUP(Q239/S$2,{0,0.4,0.45,0.5,0.55,0.6,0.65,0.7,0.75,0.8,1},{"F","D","C","C+","B-","B","B+","A-","A","A+"}))))</f>
        <v/>
      </c>
      <c r="S239" s="2" t="str">
        <f>IF(COUNT($A239)=0,"",IF(Q239="","--",IF(Q239="3E","3E",LOOKUP(Q239/S$2,{0,0.4,0.45,0.5,0.55,0.6,0.65,0.7,0.75,0.8,1},{0,2,2.25,2.5,2.75,3,3.25,3.5,3.75,4}))))</f>
        <v/>
      </c>
      <c r="T239" s="3" t="str">
        <f>IF(COUNT($A239)=0,"",IF($A239&lt;&gt;DRAFT!$B241,"ERR",IF(DRAFT!BK241="3E","3E",IF(COUNT(DRAFT!BG241,DRAFT!BK241)&gt;0,DRAFT!BL241,""))))</f>
        <v/>
      </c>
      <c r="U239" s="3" t="str">
        <f>IF(COUNT($A239)=0,"",IF(T239="3E","3E",IF(T239="","I",LOOKUP(T239/V$2,{0,0.4,0.45,0.5,0.55,0.6,0.65,0.7,0.75,0.8,1},{"F","D","C","C+","B-","B","B+","A-","A","A+"}))))</f>
        <v/>
      </c>
      <c r="V239" s="2" t="str">
        <f>IF(COUNT($A239)=0,"",IF(T239="","--",IF(T239="3E","3E",LOOKUP(T239/V$2,{0,0.4,0.45,0.5,0.55,0.6,0.65,0.7,0.75,0.8,1},{0,2,2.25,2.5,2.75,3,3.25,3.5,3.75,4}))))</f>
        <v/>
      </c>
      <c r="W239" s="3" t="str">
        <f>IF(COUNT($A239)=0,"",IF($A239&lt;&gt;DRAFT!$B241,"ERR",IF(DRAFT!BT241="3E","3E",IF(COUNT(DRAFT!BP241,DRAFT!BT241)&gt;0,DRAFT!BU241,""))))</f>
        <v/>
      </c>
      <c r="X239" s="3" t="str">
        <f>IF(COUNT($A239)=0,"",IF(W239="3E","3E",IF(W239="","I",LOOKUP(W239/Y$2,{0,0.4,0.45,0.5,0.55,0.6,0.65,0.7,0.75,0.8,1},{"F","D","C","C+","B-","B","B+","A-","A","A+"}))))</f>
        <v/>
      </c>
      <c r="Y239" s="2" t="str">
        <f>IF(COUNT($A239)=0,"",IF(W239="","--",IF(W239="3E","3E",LOOKUP(W239/Y$2,{0,0.4,0.45,0.5,0.55,0.6,0.65,0.7,0.75,0.8,1},{0,2,2.25,2.5,2.75,3,3.25,3.5,3.75,4}))))</f>
        <v/>
      </c>
      <c r="Z239" s="3" t="str">
        <f>IF(COUNT($A239)=0,"",IF($A239&lt;&gt;DRAFT!$B241,"ERR",IF(DRAFT!CC241="3E","3E",IF(COUNT(DRAFT!BY241,DRAFT!CC241)&gt;0,DRAFT!CD241,""))))</f>
        <v/>
      </c>
      <c r="AA239" s="3" t="str">
        <f>IF(COUNT($A239)=0,"",IF(Z239="3E","3E",IF(Z239="","I",LOOKUP(Z239/AB$2,{0,0.4,0.45,0.5,0.55,0.6,0.65,0.7,0.75,0.8,1},{"F","D","C","C+","B-","B","B+","A-","A","A+"}))))</f>
        <v/>
      </c>
      <c r="AB239" s="2" t="str">
        <f>IF(COUNT($A239)=0,"",IF(Z239="","--",IF(Z239="3E","3E",LOOKUP(Z239/AB$2,{0,0.4,0.45,0.5,0.55,0.6,0.65,0.7,0.75,0.8,1},{0,2,2.25,2.5,2.75,3,3.25,3.5,3.75,4}))))</f>
        <v/>
      </c>
      <c r="AC239" s="3" t="str">
        <f>IF(COUNT($A239)=0,"",IF($A239&lt;&gt;DRAFT!$B241,"ERR",IF(DRAFT!CF241&gt;0,DRAFT!CF241,"")))</f>
        <v/>
      </c>
      <c r="AD239" s="3" t="str">
        <f>IF(COUNT($A239)=0,"",IF(AC239="3E","3E",IF(AC239="","I",LOOKUP(AC239/AE$2,{0,0.4,0.45,0.5,0.55,0.6,0.65,0.7,0.75,0.8,1},{"F","D","C","C+","B-","B","B+","A-","A","A+"}))))</f>
        <v/>
      </c>
      <c r="AE239" s="2" t="str">
        <f>IF(COUNT($A239)=0,"",IF(AC239="","--",IF(AC239="3E","3E",LOOKUP(AC239/AE$2,{0,0.4,0.45,0.5,0.55,0.6,0.65,0.7,0.75,0.8,1},{0,2,2.25,2.5,2.75,3,3.25,3.5,3.75,4}))))</f>
        <v/>
      </c>
      <c r="AF239" s="3" t="str">
        <f>IF($A239&lt;&gt;DRAFT!$B241,"ERR",IF(OR(COUNT($A239)=0,COUNT(DRAFT!CI241:CK241,DRAFT!CM241:CO241)=0),"",CEILING(SUM(DRAFT!CL241,DRAFT!CP241),1)))</f>
        <v/>
      </c>
      <c r="AG239" s="3" t="str">
        <f>IF(COUNT($A239)=0,"",IF(AF239="3E","3E",IF(AF239="","I",LOOKUP(AF239/AH$2,{0,0.4,0.45,0.5,0.55,0.6,0.65,0.7,0.75,0.8,1},{"F","D","C","C+","B-","B","B+","A-","A","A+"}))))</f>
        <v/>
      </c>
      <c r="AH239" s="2" t="str">
        <f>IF(COUNT($A239)=0,"",IF(AF239="","--",IF(AF239="3E","3E",LOOKUP(AF239/AH$2,{0,0.4,0.45,0.5,0.55,0.6,0.65,0.7,0.75,0.8,1},{0,2,2.25,2.5,2.75,3,3.25,3.5,3.75,4}))))</f>
        <v/>
      </c>
      <c r="AI239" s="11" t="str">
        <f>IF(OR(COUNT($A239)=0,COUNT(B239:AH239)=0),"",IF(COUNTIF(B239:AH239,"3E")&gt;0,"3E",IF(DRAFT!$A241="R",TRUNC(SUMPRODUCT(RGP,RCP)/TCP,3),TRUNC((SUMPRODUCT(--(IMDGP&gt;0)*IMDGP,IMCP)+CEILING(DRAFT!$CQ241*42,0.25))/TCP,3))))</f>
        <v/>
      </c>
      <c r="AJ239" s="3" t="str">
        <f>IF(OR(COUNT($A239)=0,COUNT(B239:AH239)=0),"",IF(COUNTIF(B239:AH239,"3E")&gt;0,"3E",IF(DRAFT!$A241="R",SUMPRODUCT(--(RGP&gt;=2),RCP),SUMPRODUCT(--(IMDGP&gt;0),--(IMGP=0),IMCP)+DRAFT!$CR241)))</f>
        <v/>
      </c>
      <c r="AK239" s="3" t="str">
        <f>IF(OR(COUNT($A239)=0,COUNT(B239:AH239)=0),"",IF(COUNTIF(B239:AJ239,"3E")&gt;0,"3E",IF(AND(DRAFT!$A241="IM",OR($AI239&gt;DRAFT!$CQ241,$AJ239&gt;DRAFT!$CR241)),"IMPROVED",IF(AND(DRAFT!$A241="IM",$AI239&lt;=DRAFT!$CQ241,$AJ239&lt;=DRAFT!$CR241),"NOT IMPROVED",IF(AND(AH239&gt;=2,AI239&gt;=2,AJ239&gt;=30),"PASS","FAIL")))))</f>
        <v/>
      </c>
      <c r="AL239" s="3" t="str">
        <f t="shared" si="6"/>
        <v/>
      </c>
      <c r="AM239" s="3" t="str">
        <f t="shared" si="7"/>
        <v/>
      </c>
    </row>
    <row r="240" spans="1:39" ht="18.95" customHeight="1" x14ac:dyDescent="0.25">
      <c r="A240" s="4" t="str">
        <f>IF(DRAFT!$B242="","",DRAFT!$B242)</f>
        <v/>
      </c>
      <c r="B240" s="3" t="str">
        <f>IF(COUNT($A240)=0,"",IF($A240&lt;&gt;DRAFT!$B242,"ERR",IF(DRAFT!I242="3E","3E",IF(COUNT(DRAFT!E242,DRAFT!I242)&gt;0,DRAFT!J242,""))))</f>
        <v/>
      </c>
      <c r="C240" s="3" t="str">
        <f>IF(COUNT($A240)=0,"",IF(B240="3E","3E",IF(B240="","I",LOOKUP(B240/D$2,{0,0.4,0.45,0.5,0.55,0.6,0.65,0.7,0.75,0.8,1},{"F","D","C","C+","B-","B","B+","A-","A","A+"}))))</f>
        <v/>
      </c>
      <c r="D240" s="2" t="str">
        <f>IF(COUNT($A240)=0,"",IF(B240="","--",IF(B240="3E","3E",LOOKUP(B240/D$2,{0,0.4,0.45,0.5,0.55,0.6,0.65,0.7,0.75,0.8,1},{0,2,2.25,2.5,2.75,3,3.25,3.5,3.75,4}))))</f>
        <v/>
      </c>
      <c r="E240" s="3" t="str">
        <f>IF(COUNT($A240)=0,"",IF($A240&lt;&gt;DRAFT!$B242,"ERR",IF(DRAFT!R242="3E","3E",IF(COUNT(DRAFT!N242,DRAFT!R242)&gt;0,DRAFT!S242,""))))</f>
        <v/>
      </c>
      <c r="F240" s="3" t="str">
        <f>IF(COUNT($A240)=0,"",IF(E240="3E","3E",IF(E240="","I",LOOKUP(E240/G$2,{0,0.4,0.45,0.5,0.55,0.6,0.65,0.7,0.75,0.8,1},{"F","D","C","C+","B-","B","B+","A-","A","A+"}))))</f>
        <v/>
      </c>
      <c r="G240" s="2" t="str">
        <f>IF(COUNT($A240)=0,"",IF(E240="","--",IF(E240="3E","3E",LOOKUP(E240/G$2,{0,0.4,0.45,0.5,0.55,0.6,0.65,0.7,0.75,0.8,1},{0,2,2.25,2.5,2.75,3,3.25,3.5,3.75,4}))))</f>
        <v/>
      </c>
      <c r="H240" s="3" t="str">
        <f>IF(COUNT($A240)=0,"",IF($A240&lt;&gt;DRAFT!$B242,"ERR",IF(DRAFT!AA242="3E","3E",IF(COUNT(DRAFT!W242,DRAFT!AA242)&gt;0,DRAFT!AB242,""))))</f>
        <v/>
      </c>
      <c r="I240" s="3" t="str">
        <f>IF(COUNT($A240)=0,"",IF(H240="3E","3E",IF(H240="","I",LOOKUP(H240/J$2,{0,0.4,0.45,0.5,0.55,0.6,0.65,0.7,0.75,0.8,1},{"F","D","C","C+","B-","B","B+","A-","A","A+"}))))</f>
        <v/>
      </c>
      <c r="J240" s="2" t="str">
        <f>IF(COUNT($A240)=0,"",IF(H240="","--",IF(H240="3E","3E",LOOKUP(H240/J$2,{0,0.4,0.45,0.5,0.55,0.6,0.65,0.7,0.75,0.8,1},{0,2,2.25,2.5,2.75,3,3.25,3.5,3.75,4}))))</f>
        <v/>
      </c>
      <c r="K240" s="3" t="str">
        <f>IF(COUNT($A240)=0,"",IF($A240&lt;&gt;DRAFT!$B242,"ERR",IF(DRAFT!AJ242="3E","3E",IF(COUNT(DRAFT!AF242,DRAFT!AJ242)&gt;0,DRAFT!AK242,""))))</f>
        <v/>
      </c>
      <c r="L240" s="3" t="str">
        <f>IF(COUNT($A240)=0,"",IF(K240="3E","3E",IF(K240="","I",LOOKUP(K240/M$2,{0,0.4,0.45,0.5,0.55,0.6,0.65,0.7,0.75,0.8,1},{"F","D","C","C+","B-","B","B+","A-","A","A+"}))))</f>
        <v/>
      </c>
      <c r="M240" s="2" t="str">
        <f>IF(COUNT($A240)=0,"",IF(K240="","--",IF(K240="3E","3E",LOOKUP(K240/M$2,{0,0.4,0.45,0.5,0.55,0.6,0.65,0.7,0.75,0.8,1},{0,2,2.25,2.5,2.75,3,3.25,3.5,3.75,4}))))</f>
        <v/>
      </c>
      <c r="N240" s="3" t="str">
        <f>IF(COUNT($A240)=0,"",IF($A240&lt;&gt;DRAFT!$B242,"ERR",IF(DRAFT!AS242="3E","3E",IF(COUNT(DRAFT!AO242,DRAFT!AS242)&gt;0,DRAFT!AT242,""))))</f>
        <v/>
      </c>
      <c r="O240" s="3" t="str">
        <f>IF(COUNT($A240)=0,"",IF(N240="3E","3E",IF(N240="","I",LOOKUP(N240/P$2,{0,0.4,0.45,0.5,0.55,0.6,0.65,0.7,0.75,0.8,1},{"F","D","C","C+","B-","B","B+","A-","A","A+"}))))</f>
        <v/>
      </c>
      <c r="P240" s="2" t="str">
        <f>IF(COUNT($A240)=0,"",IF(N240="","--",IF(N240="3E","3E",LOOKUP(N240/P$2,{0,0.4,0.45,0.5,0.55,0.6,0.65,0.7,0.75,0.8,1},{0,2,2.25,2.5,2.75,3,3.25,3.5,3.75,4}))))</f>
        <v/>
      </c>
      <c r="Q240" s="3" t="str">
        <f>IF(COUNT($A240)=0,"",IF($A240&lt;&gt;DRAFT!$B242,"ERR",IF(DRAFT!BB242="3E","3E",IF(COUNT(DRAFT!AX242,DRAFT!BB242)&gt;0,DRAFT!BC242,""))))</f>
        <v/>
      </c>
      <c r="R240" s="3" t="str">
        <f>IF(COUNT($A240)=0,"",IF(Q240="3E","3E",IF(Q240="","I",LOOKUP(Q240/S$2,{0,0.4,0.45,0.5,0.55,0.6,0.65,0.7,0.75,0.8,1},{"F","D","C","C+","B-","B","B+","A-","A","A+"}))))</f>
        <v/>
      </c>
      <c r="S240" s="2" t="str">
        <f>IF(COUNT($A240)=0,"",IF(Q240="","--",IF(Q240="3E","3E",LOOKUP(Q240/S$2,{0,0.4,0.45,0.5,0.55,0.6,0.65,0.7,0.75,0.8,1},{0,2,2.25,2.5,2.75,3,3.25,3.5,3.75,4}))))</f>
        <v/>
      </c>
      <c r="T240" s="3" t="str">
        <f>IF(COUNT($A240)=0,"",IF($A240&lt;&gt;DRAFT!$B242,"ERR",IF(DRAFT!BK242="3E","3E",IF(COUNT(DRAFT!BG242,DRAFT!BK242)&gt;0,DRAFT!BL242,""))))</f>
        <v/>
      </c>
      <c r="U240" s="3" t="str">
        <f>IF(COUNT($A240)=0,"",IF(T240="3E","3E",IF(T240="","I",LOOKUP(T240/V$2,{0,0.4,0.45,0.5,0.55,0.6,0.65,0.7,0.75,0.8,1},{"F","D","C","C+","B-","B","B+","A-","A","A+"}))))</f>
        <v/>
      </c>
      <c r="V240" s="2" t="str">
        <f>IF(COUNT($A240)=0,"",IF(T240="","--",IF(T240="3E","3E",LOOKUP(T240/V$2,{0,0.4,0.45,0.5,0.55,0.6,0.65,0.7,0.75,0.8,1},{0,2,2.25,2.5,2.75,3,3.25,3.5,3.75,4}))))</f>
        <v/>
      </c>
      <c r="W240" s="3" t="str">
        <f>IF(COUNT($A240)=0,"",IF($A240&lt;&gt;DRAFT!$B242,"ERR",IF(DRAFT!BT242="3E","3E",IF(COUNT(DRAFT!BP242,DRAFT!BT242)&gt;0,DRAFT!BU242,""))))</f>
        <v/>
      </c>
      <c r="X240" s="3" t="str">
        <f>IF(COUNT($A240)=0,"",IF(W240="3E","3E",IF(W240="","I",LOOKUP(W240/Y$2,{0,0.4,0.45,0.5,0.55,0.6,0.65,0.7,0.75,0.8,1},{"F","D","C","C+","B-","B","B+","A-","A","A+"}))))</f>
        <v/>
      </c>
      <c r="Y240" s="2" t="str">
        <f>IF(COUNT($A240)=0,"",IF(W240="","--",IF(W240="3E","3E",LOOKUP(W240/Y$2,{0,0.4,0.45,0.5,0.55,0.6,0.65,0.7,0.75,0.8,1},{0,2,2.25,2.5,2.75,3,3.25,3.5,3.75,4}))))</f>
        <v/>
      </c>
      <c r="Z240" s="3" t="str">
        <f>IF(COUNT($A240)=0,"",IF($A240&lt;&gt;DRAFT!$B242,"ERR",IF(DRAFT!CC242="3E","3E",IF(COUNT(DRAFT!BY242,DRAFT!CC242)&gt;0,DRAFT!CD242,""))))</f>
        <v/>
      </c>
      <c r="AA240" s="3" t="str">
        <f>IF(COUNT($A240)=0,"",IF(Z240="3E","3E",IF(Z240="","I",LOOKUP(Z240/AB$2,{0,0.4,0.45,0.5,0.55,0.6,0.65,0.7,0.75,0.8,1},{"F","D","C","C+","B-","B","B+","A-","A","A+"}))))</f>
        <v/>
      </c>
      <c r="AB240" s="2" t="str">
        <f>IF(COUNT($A240)=0,"",IF(Z240="","--",IF(Z240="3E","3E",LOOKUP(Z240/AB$2,{0,0.4,0.45,0.5,0.55,0.6,0.65,0.7,0.75,0.8,1},{0,2,2.25,2.5,2.75,3,3.25,3.5,3.75,4}))))</f>
        <v/>
      </c>
      <c r="AC240" s="3" t="str">
        <f>IF(COUNT($A240)=0,"",IF($A240&lt;&gt;DRAFT!$B242,"ERR",IF(DRAFT!CF242&gt;0,DRAFT!CF242,"")))</f>
        <v/>
      </c>
      <c r="AD240" s="3" t="str">
        <f>IF(COUNT($A240)=0,"",IF(AC240="3E","3E",IF(AC240="","I",LOOKUP(AC240/AE$2,{0,0.4,0.45,0.5,0.55,0.6,0.65,0.7,0.75,0.8,1},{"F","D","C","C+","B-","B","B+","A-","A","A+"}))))</f>
        <v/>
      </c>
      <c r="AE240" s="2" t="str">
        <f>IF(COUNT($A240)=0,"",IF(AC240="","--",IF(AC240="3E","3E",LOOKUP(AC240/AE$2,{0,0.4,0.45,0.5,0.55,0.6,0.65,0.7,0.75,0.8,1},{0,2,2.25,2.5,2.75,3,3.25,3.5,3.75,4}))))</f>
        <v/>
      </c>
      <c r="AF240" s="3" t="str">
        <f>IF($A240&lt;&gt;DRAFT!$B242,"ERR",IF(OR(COUNT($A240)=0,COUNT(DRAFT!CI242:CK242,DRAFT!CM242:CO242)=0),"",CEILING(SUM(DRAFT!CL242,DRAFT!CP242),1)))</f>
        <v/>
      </c>
      <c r="AG240" s="3" t="str">
        <f>IF(COUNT($A240)=0,"",IF(AF240="3E","3E",IF(AF240="","I",LOOKUP(AF240/AH$2,{0,0.4,0.45,0.5,0.55,0.6,0.65,0.7,0.75,0.8,1},{"F","D","C","C+","B-","B","B+","A-","A","A+"}))))</f>
        <v/>
      </c>
      <c r="AH240" s="2" t="str">
        <f>IF(COUNT($A240)=0,"",IF(AF240="","--",IF(AF240="3E","3E",LOOKUP(AF240/AH$2,{0,0.4,0.45,0.5,0.55,0.6,0.65,0.7,0.75,0.8,1},{0,2,2.25,2.5,2.75,3,3.25,3.5,3.75,4}))))</f>
        <v/>
      </c>
      <c r="AI240" s="11" t="str">
        <f>IF(OR(COUNT($A240)=0,COUNT(B240:AH240)=0),"",IF(COUNTIF(B240:AH240,"3E")&gt;0,"3E",IF(DRAFT!$A242="R",TRUNC(SUMPRODUCT(RGP,RCP)/TCP,3),TRUNC((SUMPRODUCT(--(IMDGP&gt;0)*IMDGP,IMCP)+CEILING(DRAFT!$CQ242*42,0.25))/TCP,3))))</f>
        <v/>
      </c>
      <c r="AJ240" s="3" t="str">
        <f>IF(OR(COUNT($A240)=0,COUNT(B240:AH240)=0),"",IF(COUNTIF(B240:AH240,"3E")&gt;0,"3E",IF(DRAFT!$A242="R",SUMPRODUCT(--(RGP&gt;=2),RCP),SUMPRODUCT(--(IMDGP&gt;0),--(IMGP=0),IMCP)+DRAFT!$CR242)))</f>
        <v/>
      </c>
      <c r="AK240" s="3" t="str">
        <f>IF(OR(COUNT($A240)=0,COUNT(B240:AH240)=0),"",IF(COUNTIF(B240:AJ240,"3E")&gt;0,"3E",IF(AND(DRAFT!$A242="IM",OR($AI240&gt;DRAFT!$CQ242,$AJ240&gt;DRAFT!$CR242)),"IMPROVED",IF(AND(DRAFT!$A242="IM",$AI240&lt;=DRAFT!$CQ242,$AJ240&lt;=DRAFT!$CR242),"NOT IMPROVED",IF(AND(AH240&gt;=2,AI240&gt;=2,AJ240&gt;=30),"PASS","FAIL")))))</f>
        <v/>
      </c>
      <c r="AL240" s="3" t="str">
        <f t="shared" si="6"/>
        <v/>
      </c>
      <c r="AM240" s="3" t="str">
        <f t="shared" si="7"/>
        <v/>
      </c>
    </row>
    <row r="241" spans="1:39" ht="18.95" customHeight="1" x14ac:dyDescent="0.25">
      <c r="A241" s="4" t="str">
        <f>IF(DRAFT!$B243="","",DRAFT!$B243)</f>
        <v/>
      </c>
      <c r="B241" s="3" t="str">
        <f>IF(COUNT($A241)=0,"",IF($A241&lt;&gt;DRAFT!$B243,"ERR",IF(DRAFT!I243="3E","3E",IF(COUNT(DRAFT!E243,DRAFT!I243)&gt;0,DRAFT!J243,""))))</f>
        <v/>
      </c>
      <c r="C241" s="3" t="str">
        <f>IF(COUNT($A241)=0,"",IF(B241="3E","3E",IF(B241="","I",LOOKUP(B241/D$2,{0,0.4,0.45,0.5,0.55,0.6,0.65,0.7,0.75,0.8,1},{"F","D","C","C+","B-","B","B+","A-","A","A+"}))))</f>
        <v/>
      </c>
      <c r="D241" s="2" t="str">
        <f>IF(COUNT($A241)=0,"",IF(B241="","--",IF(B241="3E","3E",LOOKUP(B241/D$2,{0,0.4,0.45,0.5,0.55,0.6,0.65,0.7,0.75,0.8,1},{0,2,2.25,2.5,2.75,3,3.25,3.5,3.75,4}))))</f>
        <v/>
      </c>
      <c r="E241" s="3" t="str">
        <f>IF(COUNT($A241)=0,"",IF($A241&lt;&gt;DRAFT!$B243,"ERR",IF(DRAFT!R243="3E","3E",IF(COUNT(DRAFT!N243,DRAFT!R243)&gt;0,DRAFT!S243,""))))</f>
        <v/>
      </c>
      <c r="F241" s="3" t="str">
        <f>IF(COUNT($A241)=0,"",IF(E241="3E","3E",IF(E241="","I",LOOKUP(E241/G$2,{0,0.4,0.45,0.5,0.55,0.6,0.65,0.7,0.75,0.8,1},{"F","D","C","C+","B-","B","B+","A-","A","A+"}))))</f>
        <v/>
      </c>
      <c r="G241" s="2" t="str">
        <f>IF(COUNT($A241)=0,"",IF(E241="","--",IF(E241="3E","3E",LOOKUP(E241/G$2,{0,0.4,0.45,0.5,0.55,0.6,0.65,0.7,0.75,0.8,1},{0,2,2.25,2.5,2.75,3,3.25,3.5,3.75,4}))))</f>
        <v/>
      </c>
      <c r="H241" s="3" t="str">
        <f>IF(COUNT($A241)=0,"",IF($A241&lt;&gt;DRAFT!$B243,"ERR",IF(DRAFT!AA243="3E","3E",IF(COUNT(DRAFT!W243,DRAFT!AA243)&gt;0,DRAFT!AB243,""))))</f>
        <v/>
      </c>
      <c r="I241" s="3" t="str">
        <f>IF(COUNT($A241)=0,"",IF(H241="3E","3E",IF(H241="","I",LOOKUP(H241/J$2,{0,0.4,0.45,0.5,0.55,0.6,0.65,0.7,0.75,0.8,1},{"F","D","C","C+","B-","B","B+","A-","A","A+"}))))</f>
        <v/>
      </c>
      <c r="J241" s="2" t="str">
        <f>IF(COUNT($A241)=0,"",IF(H241="","--",IF(H241="3E","3E",LOOKUP(H241/J$2,{0,0.4,0.45,0.5,0.55,0.6,0.65,0.7,0.75,0.8,1},{0,2,2.25,2.5,2.75,3,3.25,3.5,3.75,4}))))</f>
        <v/>
      </c>
      <c r="K241" s="3" t="str">
        <f>IF(COUNT($A241)=0,"",IF($A241&lt;&gt;DRAFT!$B243,"ERR",IF(DRAFT!AJ243="3E","3E",IF(COUNT(DRAFT!AF243,DRAFT!AJ243)&gt;0,DRAFT!AK243,""))))</f>
        <v/>
      </c>
      <c r="L241" s="3" t="str">
        <f>IF(COUNT($A241)=0,"",IF(K241="3E","3E",IF(K241="","I",LOOKUP(K241/M$2,{0,0.4,0.45,0.5,0.55,0.6,0.65,0.7,0.75,0.8,1},{"F","D","C","C+","B-","B","B+","A-","A","A+"}))))</f>
        <v/>
      </c>
      <c r="M241" s="2" t="str">
        <f>IF(COUNT($A241)=0,"",IF(K241="","--",IF(K241="3E","3E",LOOKUP(K241/M$2,{0,0.4,0.45,0.5,0.55,0.6,0.65,0.7,0.75,0.8,1},{0,2,2.25,2.5,2.75,3,3.25,3.5,3.75,4}))))</f>
        <v/>
      </c>
      <c r="N241" s="3" t="str">
        <f>IF(COUNT($A241)=0,"",IF($A241&lt;&gt;DRAFT!$B243,"ERR",IF(DRAFT!AS243="3E","3E",IF(COUNT(DRAFT!AO243,DRAFT!AS243)&gt;0,DRAFT!AT243,""))))</f>
        <v/>
      </c>
      <c r="O241" s="3" t="str">
        <f>IF(COUNT($A241)=0,"",IF(N241="3E","3E",IF(N241="","I",LOOKUP(N241/P$2,{0,0.4,0.45,0.5,0.55,0.6,0.65,0.7,0.75,0.8,1},{"F","D","C","C+","B-","B","B+","A-","A","A+"}))))</f>
        <v/>
      </c>
      <c r="P241" s="2" t="str">
        <f>IF(COUNT($A241)=0,"",IF(N241="","--",IF(N241="3E","3E",LOOKUP(N241/P$2,{0,0.4,0.45,0.5,0.55,0.6,0.65,0.7,0.75,0.8,1},{0,2,2.25,2.5,2.75,3,3.25,3.5,3.75,4}))))</f>
        <v/>
      </c>
      <c r="Q241" s="3" t="str">
        <f>IF(COUNT($A241)=0,"",IF($A241&lt;&gt;DRAFT!$B243,"ERR",IF(DRAFT!BB243="3E","3E",IF(COUNT(DRAFT!AX243,DRAFT!BB243)&gt;0,DRAFT!BC243,""))))</f>
        <v/>
      </c>
      <c r="R241" s="3" t="str">
        <f>IF(COUNT($A241)=0,"",IF(Q241="3E","3E",IF(Q241="","I",LOOKUP(Q241/S$2,{0,0.4,0.45,0.5,0.55,0.6,0.65,0.7,0.75,0.8,1},{"F","D","C","C+","B-","B","B+","A-","A","A+"}))))</f>
        <v/>
      </c>
      <c r="S241" s="2" t="str">
        <f>IF(COUNT($A241)=0,"",IF(Q241="","--",IF(Q241="3E","3E",LOOKUP(Q241/S$2,{0,0.4,0.45,0.5,0.55,0.6,0.65,0.7,0.75,0.8,1},{0,2,2.25,2.5,2.75,3,3.25,3.5,3.75,4}))))</f>
        <v/>
      </c>
      <c r="T241" s="3" t="str">
        <f>IF(COUNT($A241)=0,"",IF($A241&lt;&gt;DRAFT!$B243,"ERR",IF(DRAFT!BK243="3E","3E",IF(COUNT(DRAFT!BG243,DRAFT!BK243)&gt;0,DRAFT!BL243,""))))</f>
        <v/>
      </c>
      <c r="U241" s="3" t="str">
        <f>IF(COUNT($A241)=0,"",IF(T241="3E","3E",IF(T241="","I",LOOKUP(T241/V$2,{0,0.4,0.45,0.5,0.55,0.6,0.65,0.7,0.75,0.8,1},{"F","D","C","C+","B-","B","B+","A-","A","A+"}))))</f>
        <v/>
      </c>
      <c r="V241" s="2" t="str">
        <f>IF(COUNT($A241)=0,"",IF(T241="","--",IF(T241="3E","3E",LOOKUP(T241/V$2,{0,0.4,0.45,0.5,0.55,0.6,0.65,0.7,0.75,0.8,1},{0,2,2.25,2.5,2.75,3,3.25,3.5,3.75,4}))))</f>
        <v/>
      </c>
      <c r="W241" s="3" t="str">
        <f>IF(COUNT($A241)=0,"",IF($A241&lt;&gt;DRAFT!$B243,"ERR",IF(DRAFT!BT243="3E","3E",IF(COUNT(DRAFT!BP243,DRAFT!BT243)&gt;0,DRAFT!BU243,""))))</f>
        <v/>
      </c>
      <c r="X241" s="3" t="str">
        <f>IF(COUNT($A241)=0,"",IF(W241="3E","3E",IF(W241="","I",LOOKUP(W241/Y$2,{0,0.4,0.45,0.5,0.55,0.6,0.65,0.7,0.75,0.8,1},{"F","D","C","C+","B-","B","B+","A-","A","A+"}))))</f>
        <v/>
      </c>
      <c r="Y241" s="2" t="str">
        <f>IF(COUNT($A241)=0,"",IF(W241="","--",IF(W241="3E","3E",LOOKUP(W241/Y$2,{0,0.4,0.45,0.5,0.55,0.6,0.65,0.7,0.75,0.8,1},{0,2,2.25,2.5,2.75,3,3.25,3.5,3.75,4}))))</f>
        <v/>
      </c>
      <c r="Z241" s="3" t="str">
        <f>IF(COUNT($A241)=0,"",IF($A241&lt;&gt;DRAFT!$B243,"ERR",IF(DRAFT!CC243="3E","3E",IF(COUNT(DRAFT!BY243,DRAFT!CC243)&gt;0,DRAFT!CD243,""))))</f>
        <v/>
      </c>
      <c r="AA241" s="3" t="str">
        <f>IF(COUNT($A241)=0,"",IF(Z241="3E","3E",IF(Z241="","I",LOOKUP(Z241/AB$2,{0,0.4,0.45,0.5,0.55,0.6,0.65,0.7,0.75,0.8,1},{"F","D","C","C+","B-","B","B+","A-","A","A+"}))))</f>
        <v/>
      </c>
      <c r="AB241" s="2" t="str">
        <f>IF(COUNT($A241)=0,"",IF(Z241="","--",IF(Z241="3E","3E",LOOKUP(Z241/AB$2,{0,0.4,0.45,0.5,0.55,0.6,0.65,0.7,0.75,0.8,1},{0,2,2.25,2.5,2.75,3,3.25,3.5,3.75,4}))))</f>
        <v/>
      </c>
      <c r="AC241" s="3" t="str">
        <f>IF(COUNT($A241)=0,"",IF($A241&lt;&gt;DRAFT!$B243,"ERR",IF(DRAFT!CF243&gt;0,DRAFT!CF243,"")))</f>
        <v/>
      </c>
      <c r="AD241" s="3" t="str">
        <f>IF(COUNT($A241)=0,"",IF(AC241="3E","3E",IF(AC241="","I",LOOKUP(AC241/AE$2,{0,0.4,0.45,0.5,0.55,0.6,0.65,0.7,0.75,0.8,1},{"F","D","C","C+","B-","B","B+","A-","A","A+"}))))</f>
        <v/>
      </c>
      <c r="AE241" s="2" t="str">
        <f>IF(COUNT($A241)=0,"",IF(AC241="","--",IF(AC241="3E","3E",LOOKUP(AC241/AE$2,{0,0.4,0.45,0.5,0.55,0.6,0.65,0.7,0.75,0.8,1},{0,2,2.25,2.5,2.75,3,3.25,3.5,3.75,4}))))</f>
        <v/>
      </c>
      <c r="AF241" s="3" t="str">
        <f>IF($A241&lt;&gt;DRAFT!$B243,"ERR",IF(OR(COUNT($A241)=0,COUNT(DRAFT!CI243:CK243,DRAFT!CM243:CO243)=0),"",CEILING(SUM(DRAFT!CL243,DRAFT!CP243),1)))</f>
        <v/>
      </c>
      <c r="AG241" s="3" t="str">
        <f>IF(COUNT($A241)=0,"",IF(AF241="3E","3E",IF(AF241="","I",LOOKUP(AF241/AH$2,{0,0.4,0.45,0.5,0.55,0.6,0.65,0.7,0.75,0.8,1},{"F","D","C","C+","B-","B","B+","A-","A","A+"}))))</f>
        <v/>
      </c>
      <c r="AH241" s="2" t="str">
        <f>IF(COUNT($A241)=0,"",IF(AF241="","--",IF(AF241="3E","3E",LOOKUP(AF241/AH$2,{0,0.4,0.45,0.5,0.55,0.6,0.65,0.7,0.75,0.8,1},{0,2,2.25,2.5,2.75,3,3.25,3.5,3.75,4}))))</f>
        <v/>
      </c>
      <c r="AI241" s="11" t="str">
        <f>IF(OR(COUNT($A241)=0,COUNT(B241:AH241)=0),"",IF(COUNTIF(B241:AH241,"3E")&gt;0,"3E",IF(DRAFT!$A243="R",TRUNC(SUMPRODUCT(RGP,RCP)/TCP,3),TRUNC((SUMPRODUCT(--(IMDGP&gt;0)*IMDGP,IMCP)+CEILING(DRAFT!$CQ243*42,0.25))/TCP,3))))</f>
        <v/>
      </c>
      <c r="AJ241" s="3" t="str">
        <f>IF(OR(COUNT($A241)=0,COUNT(B241:AH241)=0),"",IF(COUNTIF(B241:AH241,"3E")&gt;0,"3E",IF(DRAFT!$A243="R",SUMPRODUCT(--(RGP&gt;=2),RCP),SUMPRODUCT(--(IMDGP&gt;0),--(IMGP=0),IMCP)+DRAFT!$CR243)))</f>
        <v/>
      </c>
      <c r="AK241" s="3" t="str">
        <f>IF(OR(COUNT($A241)=0,COUNT(B241:AH241)=0),"",IF(COUNTIF(B241:AJ241,"3E")&gt;0,"3E",IF(AND(DRAFT!$A243="IM",OR($AI241&gt;DRAFT!$CQ243,$AJ241&gt;DRAFT!$CR243)),"IMPROVED",IF(AND(DRAFT!$A243="IM",$AI241&lt;=DRAFT!$CQ243,$AJ241&lt;=DRAFT!$CR243),"NOT IMPROVED",IF(AND(AH241&gt;=2,AI241&gt;=2,AJ241&gt;=30),"PASS","FAIL")))))</f>
        <v/>
      </c>
      <c r="AL241" s="3" t="str">
        <f t="shared" si="6"/>
        <v/>
      </c>
      <c r="AM241" s="3" t="str">
        <f t="shared" si="7"/>
        <v/>
      </c>
    </row>
    <row r="242" spans="1:39" ht="18.95" customHeight="1" x14ac:dyDescent="0.25">
      <c r="A242" s="4" t="str">
        <f>IF(DRAFT!$B244="","",DRAFT!$B244)</f>
        <v/>
      </c>
      <c r="B242" s="3" t="str">
        <f>IF(COUNT($A242)=0,"",IF($A242&lt;&gt;DRAFT!$B244,"ERR",IF(DRAFT!I244="3E","3E",IF(COUNT(DRAFT!E244,DRAFT!I244)&gt;0,DRAFT!J244,""))))</f>
        <v/>
      </c>
      <c r="C242" s="3" t="str">
        <f>IF(COUNT($A242)=0,"",IF(B242="3E","3E",IF(B242="","I",LOOKUP(B242/D$2,{0,0.4,0.45,0.5,0.55,0.6,0.65,0.7,0.75,0.8,1},{"F","D","C","C+","B-","B","B+","A-","A","A+"}))))</f>
        <v/>
      </c>
      <c r="D242" s="2" t="str">
        <f>IF(COUNT($A242)=0,"",IF(B242="","--",IF(B242="3E","3E",LOOKUP(B242/D$2,{0,0.4,0.45,0.5,0.55,0.6,0.65,0.7,0.75,0.8,1},{0,2,2.25,2.5,2.75,3,3.25,3.5,3.75,4}))))</f>
        <v/>
      </c>
      <c r="E242" s="3" t="str">
        <f>IF(COUNT($A242)=0,"",IF($A242&lt;&gt;DRAFT!$B244,"ERR",IF(DRAFT!R244="3E","3E",IF(COUNT(DRAFT!N244,DRAFT!R244)&gt;0,DRAFT!S244,""))))</f>
        <v/>
      </c>
      <c r="F242" s="3" t="str">
        <f>IF(COUNT($A242)=0,"",IF(E242="3E","3E",IF(E242="","I",LOOKUP(E242/G$2,{0,0.4,0.45,0.5,0.55,0.6,0.65,0.7,0.75,0.8,1},{"F","D","C","C+","B-","B","B+","A-","A","A+"}))))</f>
        <v/>
      </c>
      <c r="G242" s="2" t="str">
        <f>IF(COUNT($A242)=0,"",IF(E242="","--",IF(E242="3E","3E",LOOKUP(E242/G$2,{0,0.4,0.45,0.5,0.55,0.6,0.65,0.7,0.75,0.8,1},{0,2,2.25,2.5,2.75,3,3.25,3.5,3.75,4}))))</f>
        <v/>
      </c>
      <c r="H242" s="3" t="str">
        <f>IF(COUNT($A242)=0,"",IF($A242&lt;&gt;DRAFT!$B244,"ERR",IF(DRAFT!AA244="3E","3E",IF(COUNT(DRAFT!W244,DRAFT!AA244)&gt;0,DRAFT!AB244,""))))</f>
        <v/>
      </c>
      <c r="I242" s="3" t="str">
        <f>IF(COUNT($A242)=0,"",IF(H242="3E","3E",IF(H242="","I",LOOKUP(H242/J$2,{0,0.4,0.45,0.5,0.55,0.6,0.65,0.7,0.75,0.8,1},{"F","D","C","C+","B-","B","B+","A-","A","A+"}))))</f>
        <v/>
      </c>
      <c r="J242" s="2" t="str">
        <f>IF(COUNT($A242)=0,"",IF(H242="","--",IF(H242="3E","3E",LOOKUP(H242/J$2,{0,0.4,0.45,0.5,0.55,0.6,0.65,0.7,0.75,0.8,1},{0,2,2.25,2.5,2.75,3,3.25,3.5,3.75,4}))))</f>
        <v/>
      </c>
      <c r="K242" s="3" t="str">
        <f>IF(COUNT($A242)=0,"",IF($A242&lt;&gt;DRAFT!$B244,"ERR",IF(DRAFT!AJ244="3E","3E",IF(COUNT(DRAFT!AF244,DRAFT!AJ244)&gt;0,DRAFT!AK244,""))))</f>
        <v/>
      </c>
      <c r="L242" s="3" t="str">
        <f>IF(COUNT($A242)=0,"",IF(K242="3E","3E",IF(K242="","I",LOOKUP(K242/M$2,{0,0.4,0.45,0.5,0.55,0.6,0.65,0.7,0.75,0.8,1},{"F","D","C","C+","B-","B","B+","A-","A","A+"}))))</f>
        <v/>
      </c>
      <c r="M242" s="2" t="str">
        <f>IF(COUNT($A242)=0,"",IF(K242="","--",IF(K242="3E","3E",LOOKUP(K242/M$2,{0,0.4,0.45,0.5,0.55,0.6,0.65,0.7,0.75,0.8,1},{0,2,2.25,2.5,2.75,3,3.25,3.5,3.75,4}))))</f>
        <v/>
      </c>
      <c r="N242" s="3" t="str">
        <f>IF(COUNT($A242)=0,"",IF($A242&lt;&gt;DRAFT!$B244,"ERR",IF(DRAFT!AS244="3E","3E",IF(COUNT(DRAFT!AO244,DRAFT!AS244)&gt;0,DRAFT!AT244,""))))</f>
        <v/>
      </c>
      <c r="O242" s="3" t="str">
        <f>IF(COUNT($A242)=0,"",IF(N242="3E","3E",IF(N242="","I",LOOKUP(N242/P$2,{0,0.4,0.45,0.5,0.55,0.6,0.65,0.7,0.75,0.8,1},{"F","D","C","C+","B-","B","B+","A-","A","A+"}))))</f>
        <v/>
      </c>
      <c r="P242" s="2" t="str">
        <f>IF(COUNT($A242)=0,"",IF(N242="","--",IF(N242="3E","3E",LOOKUP(N242/P$2,{0,0.4,0.45,0.5,0.55,0.6,0.65,0.7,0.75,0.8,1},{0,2,2.25,2.5,2.75,3,3.25,3.5,3.75,4}))))</f>
        <v/>
      </c>
      <c r="Q242" s="3" t="str">
        <f>IF(COUNT($A242)=0,"",IF($A242&lt;&gt;DRAFT!$B244,"ERR",IF(DRAFT!BB244="3E","3E",IF(COUNT(DRAFT!AX244,DRAFT!BB244)&gt;0,DRAFT!BC244,""))))</f>
        <v/>
      </c>
      <c r="R242" s="3" t="str">
        <f>IF(COUNT($A242)=0,"",IF(Q242="3E","3E",IF(Q242="","I",LOOKUP(Q242/S$2,{0,0.4,0.45,0.5,0.55,0.6,0.65,0.7,0.75,0.8,1},{"F","D","C","C+","B-","B","B+","A-","A","A+"}))))</f>
        <v/>
      </c>
      <c r="S242" s="2" t="str">
        <f>IF(COUNT($A242)=0,"",IF(Q242="","--",IF(Q242="3E","3E",LOOKUP(Q242/S$2,{0,0.4,0.45,0.5,0.55,0.6,0.65,0.7,0.75,0.8,1},{0,2,2.25,2.5,2.75,3,3.25,3.5,3.75,4}))))</f>
        <v/>
      </c>
      <c r="T242" s="3" t="str">
        <f>IF(COUNT($A242)=0,"",IF($A242&lt;&gt;DRAFT!$B244,"ERR",IF(DRAFT!BK244="3E","3E",IF(COUNT(DRAFT!BG244,DRAFT!BK244)&gt;0,DRAFT!BL244,""))))</f>
        <v/>
      </c>
      <c r="U242" s="3" t="str">
        <f>IF(COUNT($A242)=0,"",IF(T242="3E","3E",IF(T242="","I",LOOKUP(T242/V$2,{0,0.4,0.45,0.5,0.55,0.6,0.65,0.7,0.75,0.8,1},{"F","D","C","C+","B-","B","B+","A-","A","A+"}))))</f>
        <v/>
      </c>
      <c r="V242" s="2" t="str">
        <f>IF(COUNT($A242)=0,"",IF(T242="","--",IF(T242="3E","3E",LOOKUP(T242/V$2,{0,0.4,0.45,0.5,0.55,0.6,0.65,0.7,0.75,0.8,1},{0,2,2.25,2.5,2.75,3,3.25,3.5,3.75,4}))))</f>
        <v/>
      </c>
      <c r="W242" s="3" t="str">
        <f>IF(COUNT($A242)=0,"",IF($A242&lt;&gt;DRAFT!$B244,"ERR",IF(DRAFT!BT244="3E","3E",IF(COUNT(DRAFT!BP244,DRAFT!BT244)&gt;0,DRAFT!BU244,""))))</f>
        <v/>
      </c>
      <c r="X242" s="3" t="str">
        <f>IF(COUNT($A242)=0,"",IF(W242="3E","3E",IF(W242="","I",LOOKUP(W242/Y$2,{0,0.4,0.45,0.5,0.55,0.6,0.65,0.7,0.75,0.8,1},{"F","D","C","C+","B-","B","B+","A-","A","A+"}))))</f>
        <v/>
      </c>
      <c r="Y242" s="2" t="str">
        <f>IF(COUNT($A242)=0,"",IF(W242="","--",IF(W242="3E","3E",LOOKUP(W242/Y$2,{0,0.4,0.45,0.5,0.55,0.6,0.65,0.7,0.75,0.8,1},{0,2,2.25,2.5,2.75,3,3.25,3.5,3.75,4}))))</f>
        <v/>
      </c>
      <c r="Z242" s="3" t="str">
        <f>IF(COUNT($A242)=0,"",IF($A242&lt;&gt;DRAFT!$B244,"ERR",IF(DRAFT!CC244="3E","3E",IF(COUNT(DRAFT!BY244,DRAFT!CC244)&gt;0,DRAFT!CD244,""))))</f>
        <v/>
      </c>
      <c r="AA242" s="3" t="str">
        <f>IF(COUNT($A242)=0,"",IF(Z242="3E","3E",IF(Z242="","I",LOOKUP(Z242/AB$2,{0,0.4,0.45,0.5,0.55,0.6,0.65,0.7,0.75,0.8,1},{"F","D","C","C+","B-","B","B+","A-","A","A+"}))))</f>
        <v/>
      </c>
      <c r="AB242" s="2" t="str">
        <f>IF(COUNT($A242)=0,"",IF(Z242="","--",IF(Z242="3E","3E",LOOKUP(Z242/AB$2,{0,0.4,0.45,0.5,0.55,0.6,0.65,0.7,0.75,0.8,1},{0,2,2.25,2.5,2.75,3,3.25,3.5,3.75,4}))))</f>
        <v/>
      </c>
      <c r="AC242" s="3" t="str">
        <f>IF(COUNT($A242)=0,"",IF($A242&lt;&gt;DRAFT!$B244,"ERR",IF(DRAFT!CF244&gt;0,DRAFT!CF244,"")))</f>
        <v/>
      </c>
      <c r="AD242" s="3" t="str">
        <f>IF(COUNT($A242)=0,"",IF(AC242="3E","3E",IF(AC242="","I",LOOKUP(AC242/AE$2,{0,0.4,0.45,0.5,0.55,0.6,0.65,0.7,0.75,0.8,1},{"F","D","C","C+","B-","B","B+","A-","A","A+"}))))</f>
        <v/>
      </c>
      <c r="AE242" s="2" t="str">
        <f>IF(COUNT($A242)=0,"",IF(AC242="","--",IF(AC242="3E","3E",LOOKUP(AC242/AE$2,{0,0.4,0.45,0.5,0.55,0.6,0.65,0.7,0.75,0.8,1},{0,2,2.25,2.5,2.75,3,3.25,3.5,3.75,4}))))</f>
        <v/>
      </c>
      <c r="AF242" s="3" t="str">
        <f>IF($A242&lt;&gt;DRAFT!$B244,"ERR",IF(OR(COUNT($A242)=0,COUNT(DRAFT!CI244:CK244,DRAFT!CM244:CO244)=0),"",CEILING(SUM(DRAFT!CL244,DRAFT!CP244),1)))</f>
        <v/>
      </c>
      <c r="AG242" s="3" t="str">
        <f>IF(COUNT($A242)=0,"",IF(AF242="3E","3E",IF(AF242="","I",LOOKUP(AF242/AH$2,{0,0.4,0.45,0.5,0.55,0.6,0.65,0.7,0.75,0.8,1},{"F","D","C","C+","B-","B","B+","A-","A","A+"}))))</f>
        <v/>
      </c>
      <c r="AH242" s="2" t="str">
        <f>IF(COUNT($A242)=0,"",IF(AF242="","--",IF(AF242="3E","3E",LOOKUP(AF242/AH$2,{0,0.4,0.45,0.5,0.55,0.6,0.65,0.7,0.75,0.8,1},{0,2,2.25,2.5,2.75,3,3.25,3.5,3.75,4}))))</f>
        <v/>
      </c>
      <c r="AI242" s="11" t="str">
        <f>IF(OR(COUNT($A242)=0,COUNT(B242:AH242)=0),"",IF(COUNTIF(B242:AH242,"3E")&gt;0,"3E",IF(DRAFT!$A244="R",TRUNC(SUMPRODUCT(RGP,RCP)/TCP,3),TRUNC((SUMPRODUCT(--(IMDGP&gt;0)*IMDGP,IMCP)+CEILING(DRAFT!$CQ244*42,0.25))/TCP,3))))</f>
        <v/>
      </c>
      <c r="AJ242" s="3" t="str">
        <f>IF(OR(COUNT($A242)=0,COUNT(B242:AH242)=0),"",IF(COUNTIF(B242:AH242,"3E")&gt;0,"3E",IF(DRAFT!$A244="R",SUMPRODUCT(--(RGP&gt;=2),RCP),SUMPRODUCT(--(IMDGP&gt;0),--(IMGP=0),IMCP)+DRAFT!$CR244)))</f>
        <v/>
      </c>
      <c r="AK242" s="3" t="str">
        <f>IF(OR(COUNT($A242)=0,COUNT(B242:AH242)=0),"",IF(COUNTIF(B242:AJ242,"3E")&gt;0,"3E",IF(AND(DRAFT!$A244="IM",OR($AI242&gt;DRAFT!$CQ244,$AJ242&gt;DRAFT!$CR244)),"IMPROVED",IF(AND(DRAFT!$A244="IM",$AI242&lt;=DRAFT!$CQ244,$AJ242&lt;=DRAFT!$CR244),"NOT IMPROVED",IF(AND(AH242&gt;=2,AI242&gt;=2,AJ242&gt;=30),"PASS","FAIL")))))</f>
        <v/>
      </c>
      <c r="AL242" s="3" t="str">
        <f t="shared" si="6"/>
        <v/>
      </c>
      <c r="AM242" s="3" t="str">
        <f t="shared" si="7"/>
        <v/>
      </c>
    </row>
    <row r="243" spans="1:39" ht="18.95" customHeight="1" x14ac:dyDescent="0.25">
      <c r="A243" s="4" t="str">
        <f>IF(DRAFT!$B245="","",DRAFT!$B245)</f>
        <v/>
      </c>
      <c r="B243" s="3" t="str">
        <f>IF(COUNT($A243)=0,"",IF($A243&lt;&gt;DRAFT!$B245,"ERR",IF(DRAFT!I245="3E","3E",IF(COUNT(DRAFT!E245,DRAFT!I245)&gt;0,DRAFT!J245,""))))</f>
        <v/>
      </c>
      <c r="C243" s="3" t="str">
        <f>IF(COUNT($A243)=0,"",IF(B243="3E","3E",IF(B243="","I",LOOKUP(B243/D$2,{0,0.4,0.45,0.5,0.55,0.6,0.65,0.7,0.75,0.8,1},{"F","D","C","C+","B-","B","B+","A-","A","A+"}))))</f>
        <v/>
      </c>
      <c r="D243" s="2" t="str">
        <f>IF(COUNT($A243)=0,"",IF(B243="","--",IF(B243="3E","3E",LOOKUP(B243/D$2,{0,0.4,0.45,0.5,0.55,0.6,0.65,0.7,0.75,0.8,1},{0,2,2.25,2.5,2.75,3,3.25,3.5,3.75,4}))))</f>
        <v/>
      </c>
      <c r="E243" s="3" t="str">
        <f>IF(COUNT($A243)=0,"",IF($A243&lt;&gt;DRAFT!$B245,"ERR",IF(DRAFT!R245="3E","3E",IF(COUNT(DRAFT!N245,DRAFT!R245)&gt;0,DRAFT!S245,""))))</f>
        <v/>
      </c>
      <c r="F243" s="3" t="str">
        <f>IF(COUNT($A243)=0,"",IF(E243="3E","3E",IF(E243="","I",LOOKUP(E243/G$2,{0,0.4,0.45,0.5,0.55,0.6,0.65,0.7,0.75,0.8,1},{"F","D","C","C+","B-","B","B+","A-","A","A+"}))))</f>
        <v/>
      </c>
      <c r="G243" s="2" t="str">
        <f>IF(COUNT($A243)=0,"",IF(E243="","--",IF(E243="3E","3E",LOOKUP(E243/G$2,{0,0.4,0.45,0.5,0.55,0.6,0.65,0.7,0.75,0.8,1},{0,2,2.25,2.5,2.75,3,3.25,3.5,3.75,4}))))</f>
        <v/>
      </c>
      <c r="H243" s="3" t="str">
        <f>IF(COUNT($A243)=0,"",IF($A243&lt;&gt;DRAFT!$B245,"ERR",IF(DRAFT!AA245="3E","3E",IF(COUNT(DRAFT!W245,DRAFT!AA245)&gt;0,DRAFT!AB245,""))))</f>
        <v/>
      </c>
      <c r="I243" s="3" t="str">
        <f>IF(COUNT($A243)=0,"",IF(H243="3E","3E",IF(H243="","I",LOOKUP(H243/J$2,{0,0.4,0.45,0.5,0.55,0.6,0.65,0.7,0.75,0.8,1},{"F","D","C","C+","B-","B","B+","A-","A","A+"}))))</f>
        <v/>
      </c>
      <c r="J243" s="2" t="str">
        <f>IF(COUNT($A243)=0,"",IF(H243="","--",IF(H243="3E","3E",LOOKUP(H243/J$2,{0,0.4,0.45,0.5,0.55,0.6,0.65,0.7,0.75,0.8,1},{0,2,2.25,2.5,2.75,3,3.25,3.5,3.75,4}))))</f>
        <v/>
      </c>
      <c r="K243" s="3" t="str">
        <f>IF(COUNT($A243)=0,"",IF($A243&lt;&gt;DRAFT!$B245,"ERR",IF(DRAFT!AJ245="3E","3E",IF(COUNT(DRAFT!AF245,DRAFT!AJ245)&gt;0,DRAFT!AK245,""))))</f>
        <v/>
      </c>
      <c r="L243" s="3" t="str">
        <f>IF(COUNT($A243)=0,"",IF(K243="3E","3E",IF(K243="","I",LOOKUP(K243/M$2,{0,0.4,0.45,0.5,0.55,0.6,0.65,0.7,0.75,0.8,1},{"F","D","C","C+","B-","B","B+","A-","A","A+"}))))</f>
        <v/>
      </c>
      <c r="M243" s="2" t="str">
        <f>IF(COUNT($A243)=0,"",IF(K243="","--",IF(K243="3E","3E",LOOKUP(K243/M$2,{0,0.4,0.45,0.5,0.55,0.6,0.65,0.7,0.75,0.8,1},{0,2,2.25,2.5,2.75,3,3.25,3.5,3.75,4}))))</f>
        <v/>
      </c>
      <c r="N243" s="3" t="str">
        <f>IF(COUNT($A243)=0,"",IF($A243&lt;&gt;DRAFT!$B245,"ERR",IF(DRAFT!AS245="3E","3E",IF(COUNT(DRAFT!AO245,DRAFT!AS245)&gt;0,DRAFT!AT245,""))))</f>
        <v/>
      </c>
      <c r="O243" s="3" t="str">
        <f>IF(COUNT($A243)=0,"",IF(N243="3E","3E",IF(N243="","I",LOOKUP(N243/P$2,{0,0.4,0.45,0.5,0.55,0.6,0.65,0.7,0.75,0.8,1},{"F","D","C","C+","B-","B","B+","A-","A","A+"}))))</f>
        <v/>
      </c>
      <c r="P243" s="2" t="str">
        <f>IF(COUNT($A243)=0,"",IF(N243="","--",IF(N243="3E","3E",LOOKUP(N243/P$2,{0,0.4,0.45,0.5,0.55,0.6,0.65,0.7,0.75,0.8,1},{0,2,2.25,2.5,2.75,3,3.25,3.5,3.75,4}))))</f>
        <v/>
      </c>
      <c r="Q243" s="3" t="str">
        <f>IF(COUNT($A243)=0,"",IF($A243&lt;&gt;DRAFT!$B245,"ERR",IF(DRAFT!BB245="3E","3E",IF(COUNT(DRAFT!AX245,DRAFT!BB245)&gt;0,DRAFT!BC245,""))))</f>
        <v/>
      </c>
      <c r="R243" s="3" t="str">
        <f>IF(COUNT($A243)=0,"",IF(Q243="3E","3E",IF(Q243="","I",LOOKUP(Q243/S$2,{0,0.4,0.45,0.5,0.55,0.6,0.65,0.7,0.75,0.8,1},{"F","D","C","C+","B-","B","B+","A-","A","A+"}))))</f>
        <v/>
      </c>
      <c r="S243" s="2" t="str">
        <f>IF(COUNT($A243)=0,"",IF(Q243="","--",IF(Q243="3E","3E",LOOKUP(Q243/S$2,{0,0.4,0.45,0.5,0.55,0.6,0.65,0.7,0.75,0.8,1},{0,2,2.25,2.5,2.75,3,3.25,3.5,3.75,4}))))</f>
        <v/>
      </c>
      <c r="T243" s="3" t="str">
        <f>IF(COUNT($A243)=0,"",IF($A243&lt;&gt;DRAFT!$B245,"ERR",IF(DRAFT!BK245="3E","3E",IF(COUNT(DRAFT!BG245,DRAFT!BK245)&gt;0,DRAFT!BL245,""))))</f>
        <v/>
      </c>
      <c r="U243" s="3" t="str">
        <f>IF(COUNT($A243)=0,"",IF(T243="3E","3E",IF(T243="","I",LOOKUP(T243/V$2,{0,0.4,0.45,0.5,0.55,0.6,0.65,0.7,0.75,0.8,1},{"F","D","C","C+","B-","B","B+","A-","A","A+"}))))</f>
        <v/>
      </c>
      <c r="V243" s="2" t="str">
        <f>IF(COUNT($A243)=0,"",IF(T243="","--",IF(T243="3E","3E",LOOKUP(T243/V$2,{0,0.4,0.45,0.5,0.55,0.6,0.65,0.7,0.75,0.8,1},{0,2,2.25,2.5,2.75,3,3.25,3.5,3.75,4}))))</f>
        <v/>
      </c>
      <c r="W243" s="3" t="str">
        <f>IF(COUNT($A243)=0,"",IF($A243&lt;&gt;DRAFT!$B245,"ERR",IF(DRAFT!BT245="3E","3E",IF(COUNT(DRAFT!BP245,DRAFT!BT245)&gt;0,DRAFT!BU245,""))))</f>
        <v/>
      </c>
      <c r="X243" s="3" t="str">
        <f>IF(COUNT($A243)=0,"",IF(W243="3E","3E",IF(W243="","I",LOOKUP(W243/Y$2,{0,0.4,0.45,0.5,0.55,0.6,0.65,0.7,0.75,0.8,1},{"F","D","C","C+","B-","B","B+","A-","A","A+"}))))</f>
        <v/>
      </c>
      <c r="Y243" s="2" t="str">
        <f>IF(COUNT($A243)=0,"",IF(W243="","--",IF(W243="3E","3E",LOOKUP(W243/Y$2,{0,0.4,0.45,0.5,0.55,0.6,0.65,0.7,0.75,0.8,1},{0,2,2.25,2.5,2.75,3,3.25,3.5,3.75,4}))))</f>
        <v/>
      </c>
      <c r="Z243" s="3" t="str">
        <f>IF(COUNT($A243)=0,"",IF($A243&lt;&gt;DRAFT!$B245,"ERR",IF(DRAFT!CC245="3E","3E",IF(COUNT(DRAFT!BY245,DRAFT!CC245)&gt;0,DRAFT!CD245,""))))</f>
        <v/>
      </c>
      <c r="AA243" s="3" t="str">
        <f>IF(COUNT($A243)=0,"",IF(Z243="3E","3E",IF(Z243="","I",LOOKUP(Z243/AB$2,{0,0.4,0.45,0.5,0.55,0.6,0.65,0.7,0.75,0.8,1},{"F","D","C","C+","B-","B","B+","A-","A","A+"}))))</f>
        <v/>
      </c>
      <c r="AB243" s="2" t="str">
        <f>IF(COUNT($A243)=0,"",IF(Z243="","--",IF(Z243="3E","3E",LOOKUP(Z243/AB$2,{0,0.4,0.45,0.5,0.55,0.6,0.65,0.7,0.75,0.8,1},{0,2,2.25,2.5,2.75,3,3.25,3.5,3.75,4}))))</f>
        <v/>
      </c>
      <c r="AC243" s="3" t="str">
        <f>IF(COUNT($A243)=0,"",IF($A243&lt;&gt;DRAFT!$B245,"ERR",IF(DRAFT!CF245&gt;0,DRAFT!CF245,"")))</f>
        <v/>
      </c>
      <c r="AD243" s="3" t="str">
        <f>IF(COUNT($A243)=0,"",IF(AC243="3E","3E",IF(AC243="","I",LOOKUP(AC243/AE$2,{0,0.4,0.45,0.5,0.55,0.6,0.65,0.7,0.75,0.8,1},{"F","D","C","C+","B-","B","B+","A-","A","A+"}))))</f>
        <v/>
      </c>
      <c r="AE243" s="2" t="str">
        <f>IF(COUNT($A243)=0,"",IF(AC243="","--",IF(AC243="3E","3E",LOOKUP(AC243/AE$2,{0,0.4,0.45,0.5,0.55,0.6,0.65,0.7,0.75,0.8,1},{0,2,2.25,2.5,2.75,3,3.25,3.5,3.75,4}))))</f>
        <v/>
      </c>
      <c r="AF243" s="3" t="str">
        <f>IF($A243&lt;&gt;DRAFT!$B245,"ERR",IF(OR(COUNT($A243)=0,COUNT(DRAFT!CI245:CK245,DRAFT!CM245:CO245)=0),"",CEILING(SUM(DRAFT!CL245,DRAFT!CP245),1)))</f>
        <v/>
      </c>
      <c r="AG243" s="3" t="str">
        <f>IF(COUNT($A243)=0,"",IF(AF243="3E","3E",IF(AF243="","I",LOOKUP(AF243/AH$2,{0,0.4,0.45,0.5,0.55,0.6,0.65,0.7,0.75,0.8,1},{"F","D","C","C+","B-","B","B+","A-","A","A+"}))))</f>
        <v/>
      </c>
      <c r="AH243" s="2" t="str">
        <f>IF(COUNT($A243)=0,"",IF(AF243="","--",IF(AF243="3E","3E",LOOKUP(AF243/AH$2,{0,0.4,0.45,0.5,0.55,0.6,0.65,0.7,0.75,0.8,1},{0,2,2.25,2.5,2.75,3,3.25,3.5,3.75,4}))))</f>
        <v/>
      </c>
      <c r="AI243" s="11" t="str">
        <f>IF(OR(COUNT($A243)=0,COUNT(B243:AH243)=0),"",IF(COUNTIF(B243:AH243,"3E")&gt;0,"3E",IF(DRAFT!$A245="R",TRUNC(SUMPRODUCT(RGP,RCP)/TCP,3),TRUNC((SUMPRODUCT(--(IMDGP&gt;0)*IMDGP,IMCP)+CEILING(DRAFT!$CQ245*42,0.25))/TCP,3))))</f>
        <v/>
      </c>
      <c r="AJ243" s="3" t="str">
        <f>IF(OR(COUNT($A243)=0,COUNT(B243:AH243)=0),"",IF(COUNTIF(B243:AH243,"3E")&gt;0,"3E",IF(DRAFT!$A245="R",SUMPRODUCT(--(RGP&gt;=2),RCP),SUMPRODUCT(--(IMDGP&gt;0),--(IMGP=0),IMCP)+DRAFT!$CR245)))</f>
        <v/>
      </c>
      <c r="AK243" s="3" t="str">
        <f>IF(OR(COUNT($A243)=0,COUNT(B243:AH243)=0),"",IF(COUNTIF(B243:AJ243,"3E")&gt;0,"3E",IF(AND(DRAFT!$A245="IM",OR($AI243&gt;DRAFT!$CQ245,$AJ243&gt;DRAFT!$CR245)),"IMPROVED",IF(AND(DRAFT!$A245="IM",$AI243&lt;=DRAFT!$CQ245,$AJ243&lt;=DRAFT!$CR245),"NOT IMPROVED",IF(AND(AH243&gt;=2,AI243&gt;=2,AJ243&gt;=30),"PASS","FAIL")))))</f>
        <v/>
      </c>
      <c r="AL243" s="3" t="str">
        <f t="shared" si="6"/>
        <v/>
      </c>
      <c r="AM243" s="3" t="str">
        <f t="shared" si="7"/>
        <v/>
      </c>
    </row>
    <row r="244" spans="1:39" ht="18.95" customHeight="1" x14ac:dyDescent="0.25">
      <c r="A244" s="4" t="str">
        <f>IF(DRAFT!$B246="","",DRAFT!$B246)</f>
        <v/>
      </c>
      <c r="B244" s="3" t="str">
        <f>IF(COUNT($A244)=0,"",IF($A244&lt;&gt;DRAFT!$B246,"ERR",IF(DRAFT!I246="3E","3E",IF(COUNT(DRAFT!E246,DRAFT!I246)&gt;0,DRAFT!J246,""))))</f>
        <v/>
      </c>
      <c r="C244" s="3" t="str">
        <f>IF(COUNT($A244)=0,"",IF(B244="3E","3E",IF(B244="","I",LOOKUP(B244/D$2,{0,0.4,0.45,0.5,0.55,0.6,0.65,0.7,0.75,0.8,1},{"F","D","C","C+","B-","B","B+","A-","A","A+"}))))</f>
        <v/>
      </c>
      <c r="D244" s="2" t="str">
        <f>IF(COUNT($A244)=0,"",IF(B244="","--",IF(B244="3E","3E",LOOKUP(B244/D$2,{0,0.4,0.45,0.5,0.55,0.6,0.65,0.7,0.75,0.8,1},{0,2,2.25,2.5,2.75,3,3.25,3.5,3.75,4}))))</f>
        <v/>
      </c>
      <c r="E244" s="3" t="str">
        <f>IF(COUNT($A244)=0,"",IF($A244&lt;&gt;DRAFT!$B246,"ERR",IF(DRAFT!R246="3E","3E",IF(COUNT(DRAFT!N246,DRAFT!R246)&gt;0,DRAFT!S246,""))))</f>
        <v/>
      </c>
      <c r="F244" s="3" t="str">
        <f>IF(COUNT($A244)=0,"",IF(E244="3E","3E",IF(E244="","I",LOOKUP(E244/G$2,{0,0.4,0.45,0.5,0.55,0.6,0.65,0.7,0.75,0.8,1},{"F","D","C","C+","B-","B","B+","A-","A","A+"}))))</f>
        <v/>
      </c>
      <c r="G244" s="2" t="str">
        <f>IF(COUNT($A244)=0,"",IF(E244="","--",IF(E244="3E","3E",LOOKUP(E244/G$2,{0,0.4,0.45,0.5,0.55,0.6,0.65,0.7,0.75,0.8,1},{0,2,2.25,2.5,2.75,3,3.25,3.5,3.75,4}))))</f>
        <v/>
      </c>
      <c r="H244" s="3" t="str">
        <f>IF(COUNT($A244)=0,"",IF($A244&lt;&gt;DRAFT!$B246,"ERR",IF(DRAFT!AA246="3E","3E",IF(COUNT(DRAFT!W246,DRAFT!AA246)&gt;0,DRAFT!AB246,""))))</f>
        <v/>
      </c>
      <c r="I244" s="3" t="str">
        <f>IF(COUNT($A244)=0,"",IF(H244="3E","3E",IF(H244="","I",LOOKUP(H244/J$2,{0,0.4,0.45,0.5,0.55,0.6,0.65,0.7,0.75,0.8,1},{"F","D","C","C+","B-","B","B+","A-","A","A+"}))))</f>
        <v/>
      </c>
      <c r="J244" s="2" t="str">
        <f>IF(COUNT($A244)=0,"",IF(H244="","--",IF(H244="3E","3E",LOOKUP(H244/J$2,{0,0.4,0.45,0.5,0.55,0.6,0.65,0.7,0.75,0.8,1},{0,2,2.25,2.5,2.75,3,3.25,3.5,3.75,4}))))</f>
        <v/>
      </c>
      <c r="K244" s="3" t="str">
        <f>IF(COUNT($A244)=0,"",IF($A244&lt;&gt;DRAFT!$B246,"ERR",IF(DRAFT!AJ246="3E","3E",IF(COUNT(DRAFT!AF246,DRAFT!AJ246)&gt;0,DRAFT!AK246,""))))</f>
        <v/>
      </c>
      <c r="L244" s="3" t="str">
        <f>IF(COUNT($A244)=0,"",IF(K244="3E","3E",IF(K244="","I",LOOKUP(K244/M$2,{0,0.4,0.45,0.5,0.55,0.6,0.65,0.7,0.75,0.8,1},{"F","D","C","C+","B-","B","B+","A-","A","A+"}))))</f>
        <v/>
      </c>
      <c r="M244" s="2" t="str">
        <f>IF(COUNT($A244)=0,"",IF(K244="","--",IF(K244="3E","3E",LOOKUP(K244/M$2,{0,0.4,0.45,0.5,0.55,0.6,0.65,0.7,0.75,0.8,1},{0,2,2.25,2.5,2.75,3,3.25,3.5,3.75,4}))))</f>
        <v/>
      </c>
      <c r="N244" s="3" t="str">
        <f>IF(COUNT($A244)=0,"",IF($A244&lt;&gt;DRAFT!$B246,"ERR",IF(DRAFT!AS246="3E","3E",IF(COUNT(DRAFT!AO246,DRAFT!AS246)&gt;0,DRAFT!AT246,""))))</f>
        <v/>
      </c>
      <c r="O244" s="3" t="str">
        <f>IF(COUNT($A244)=0,"",IF(N244="3E","3E",IF(N244="","I",LOOKUP(N244/P$2,{0,0.4,0.45,0.5,0.55,0.6,0.65,0.7,0.75,0.8,1},{"F","D","C","C+","B-","B","B+","A-","A","A+"}))))</f>
        <v/>
      </c>
      <c r="P244" s="2" t="str">
        <f>IF(COUNT($A244)=0,"",IF(N244="","--",IF(N244="3E","3E",LOOKUP(N244/P$2,{0,0.4,0.45,0.5,0.55,0.6,0.65,0.7,0.75,0.8,1},{0,2,2.25,2.5,2.75,3,3.25,3.5,3.75,4}))))</f>
        <v/>
      </c>
      <c r="Q244" s="3" t="str">
        <f>IF(COUNT($A244)=0,"",IF($A244&lt;&gt;DRAFT!$B246,"ERR",IF(DRAFT!BB246="3E","3E",IF(COUNT(DRAFT!AX246,DRAFT!BB246)&gt;0,DRAFT!BC246,""))))</f>
        <v/>
      </c>
      <c r="R244" s="3" t="str">
        <f>IF(COUNT($A244)=0,"",IF(Q244="3E","3E",IF(Q244="","I",LOOKUP(Q244/S$2,{0,0.4,0.45,0.5,0.55,0.6,0.65,0.7,0.75,0.8,1},{"F","D","C","C+","B-","B","B+","A-","A","A+"}))))</f>
        <v/>
      </c>
      <c r="S244" s="2" t="str">
        <f>IF(COUNT($A244)=0,"",IF(Q244="","--",IF(Q244="3E","3E",LOOKUP(Q244/S$2,{0,0.4,0.45,0.5,0.55,0.6,0.65,0.7,0.75,0.8,1},{0,2,2.25,2.5,2.75,3,3.25,3.5,3.75,4}))))</f>
        <v/>
      </c>
      <c r="T244" s="3" t="str">
        <f>IF(COUNT($A244)=0,"",IF($A244&lt;&gt;DRAFT!$B246,"ERR",IF(DRAFT!BK246="3E","3E",IF(COUNT(DRAFT!BG246,DRAFT!BK246)&gt;0,DRAFT!BL246,""))))</f>
        <v/>
      </c>
      <c r="U244" s="3" t="str">
        <f>IF(COUNT($A244)=0,"",IF(T244="3E","3E",IF(T244="","I",LOOKUP(T244/V$2,{0,0.4,0.45,0.5,0.55,0.6,0.65,0.7,0.75,0.8,1},{"F","D","C","C+","B-","B","B+","A-","A","A+"}))))</f>
        <v/>
      </c>
      <c r="V244" s="2" t="str">
        <f>IF(COUNT($A244)=0,"",IF(T244="","--",IF(T244="3E","3E",LOOKUP(T244/V$2,{0,0.4,0.45,0.5,0.55,0.6,0.65,0.7,0.75,0.8,1},{0,2,2.25,2.5,2.75,3,3.25,3.5,3.75,4}))))</f>
        <v/>
      </c>
      <c r="W244" s="3" t="str">
        <f>IF(COUNT($A244)=0,"",IF($A244&lt;&gt;DRAFT!$B246,"ERR",IF(DRAFT!BT246="3E","3E",IF(COUNT(DRAFT!BP246,DRAFT!BT246)&gt;0,DRAFT!BU246,""))))</f>
        <v/>
      </c>
      <c r="X244" s="3" t="str">
        <f>IF(COUNT($A244)=0,"",IF(W244="3E","3E",IF(W244="","I",LOOKUP(W244/Y$2,{0,0.4,0.45,0.5,0.55,0.6,0.65,0.7,0.75,0.8,1},{"F","D","C","C+","B-","B","B+","A-","A","A+"}))))</f>
        <v/>
      </c>
      <c r="Y244" s="2" t="str">
        <f>IF(COUNT($A244)=0,"",IF(W244="","--",IF(W244="3E","3E",LOOKUP(W244/Y$2,{0,0.4,0.45,0.5,0.55,0.6,0.65,0.7,0.75,0.8,1},{0,2,2.25,2.5,2.75,3,3.25,3.5,3.75,4}))))</f>
        <v/>
      </c>
      <c r="Z244" s="3" t="str">
        <f>IF(COUNT($A244)=0,"",IF($A244&lt;&gt;DRAFT!$B246,"ERR",IF(DRAFT!CC246="3E","3E",IF(COUNT(DRAFT!BY246,DRAFT!CC246)&gt;0,DRAFT!CD246,""))))</f>
        <v/>
      </c>
      <c r="AA244" s="3" t="str">
        <f>IF(COUNT($A244)=0,"",IF(Z244="3E","3E",IF(Z244="","I",LOOKUP(Z244/AB$2,{0,0.4,0.45,0.5,0.55,0.6,0.65,0.7,0.75,0.8,1},{"F","D","C","C+","B-","B","B+","A-","A","A+"}))))</f>
        <v/>
      </c>
      <c r="AB244" s="2" t="str">
        <f>IF(COUNT($A244)=0,"",IF(Z244="","--",IF(Z244="3E","3E",LOOKUP(Z244/AB$2,{0,0.4,0.45,0.5,0.55,0.6,0.65,0.7,0.75,0.8,1},{0,2,2.25,2.5,2.75,3,3.25,3.5,3.75,4}))))</f>
        <v/>
      </c>
      <c r="AC244" s="3" t="str">
        <f>IF(COUNT($A244)=0,"",IF($A244&lt;&gt;DRAFT!$B246,"ERR",IF(DRAFT!CF246&gt;0,DRAFT!CF246,"")))</f>
        <v/>
      </c>
      <c r="AD244" s="3" t="str">
        <f>IF(COUNT($A244)=0,"",IF(AC244="3E","3E",IF(AC244="","I",LOOKUP(AC244/AE$2,{0,0.4,0.45,0.5,0.55,0.6,0.65,0.7,0.75,0.8,1},{"F","D","C","C+","B-","B","B+","A-","A","A+"}))))</f>
        <v/>
      </c>
      <c r="AE244" s="2" t="str">
        <f>IF(COUNT($A244)=0,"",IF(AC244="","--",IF(AC244="3E","3E",LOOKUP(AC244/AE$2,{0,0.4,0.45,0.5,0.55,0.6,0.65,0.7,0.75,0.8,1},{0,2,2.25,2.5,2.75,3,3.25,3.5,3.75,4}))))</f>
        <v/>
      </c>
      <c r="AF244" s="3" t="str">
        <f>IF($A244&lt;&gt;DRAFT!$B246,"ERR",IF(OR(COUNT($A244)=0,COUNT(DRAFT!CI246:CK246,DRAFT!CM246:CO246)=0),"",CEILING(SUM(DRAFT!CL246,DRAFT!CP246),1)))</f>
        <v/>
      </c>
      <c r="AG244" s="3" t="str">
        <f>IF(COUNT($A244)=0,"",IF(AF244="3E","3E",IF(AF244="","I",LOOKUP(AF244/AH$2,{0,0.4,0.45,0.5,0.55,0.6,0.65,0.7,0.75,0.8,1},{"F","D","C","C+","B-","B","B+","A-","A","A+"}))))</f>
        <v/>
      </c>
      <c r="AH244" s="2" t="str">
        <f>IF(COUNT($A244)=0,"",IF(AF244="","--",IF(AF244="3E","3E",LOOKUP(AF244/AH$2,{0,0.4,0.45,0.5,0.55,0.6,0.65,0.7,0.75,0.8,1},{0,2,2.25,2.5,2.75,3,3.25,3.5,3.75,4}))))</f>
        <v/>
      </c>
      <c r="AI244" s="11" t="str">
        <f>IF(OR(COUNT($A244)=0,COUNT(B244:AH244)=0),"",IF(COUNTIF(B244:AH244,"3E")&gt;0,"3E",IF(DRAFT!$A246="R",TRUNC(SUMPRODUCT(RGP,RCP)/TCP,3),TRUNC((SUMPRODUCT(--(IMDGP&gt;0)*IMDGP,IMCP)+CEILING(DRAFT!$CQ246*42,0.25))/TCP,3))))</f>
        <v/>
      </c>
      <c r="AJ244" s="3" t="str">
        <f>IF(OR(COUNT($A244)=0,COUNT(B244:AH244)=0),"",IF(COUNTIF(B244:AH244,"3E")&gt;0,"3E",IF(DRAFT!$A246="R",SUMPRODUCT(--(RGP&gt;=2),RCP),SUMPRODUCT(--(IMDGP&gt;0),--(IMGP=0),IMCP)+DRAFT!$CR246)))</f>
        <v/>
      </c>
      <c r="AK244" s="3" t="str">
        <f>IF(OR(COUNT($A244)=0,COUNT(B244:AH244)=0),"",IF(COUNTIF(B244:AJ244,"3E")&gt;0,"3E",IF(AND(DRAFT!$A246="IM",OR($AI244&gt;DRAFT!$CQ246,$AJ244&gt;DRAFT!$CR246)),"IMPROVED",IF(AND(DRAFT!$A246="IM",$AI244&lt;=DRAFT!$CQ246,$AJ244&lt;=DRAFT!$CR246),"NOT IMPROVED",IF(AND(AH244&gt;=2,AI244&gt;=2,AJ244&gt;=30),"PASS","FAIL")))))</f>
        <v/>
      </c>
      <c r="AL244" s="3" t="str">
        <f t="shared" si="6"/>
        <v/>
      </c>
      <c r="AM244" s="3" t="str">
        <f t="shared" si="7"/>
        <v/>
      </c>
    </row>
    <row r="245" spans="1:39" ht="18.95" customHeight="1" x14ac:dyDescent="0.25">
      <c r="A245" s="4" t="str">
        <f>IF(DRAFT!$B247="","",DRAFT!$B247)</f>
        <v/>
      </c>
      <c r="B245" s="3" t="str">
        <f>IF(COUNT($A245)=0,"",IF($A245&lt;&gt;DRAFT!$B247,"ERR",IF(DRAFT!I247="3E","3E",IF(COUNT(DRAFT!E247,DRAFT!I247)&gt;0,DRAFT!J247,""))))</f>
        <v/>
      </c>
      <c r="C245" s="3" t="str">
        <f>IF(COUNT($A245)=0,"",IF(B245="3E","3E",IF(B245="","I",LOOKUP(B245/D$2,{0,0.4,0.45,0.5,0.55,0.6,0.65,0.7,0.75,0.8,1},{"F","D","C","C+","B-","B","B+","A-","A","A+"}))))</f>
        <v/>
      </c>
      <c r="D245" s="2" t="str">
        <f>IF(COUNT($A245)=0,"",IF(B245="","--",IF(B245="3E","3E",LOOKUP(B245/D$2,{0,0.4,0.45,0.5,0.55,0.6,0.65,0.7,0.75,0.8,1},{0,2,2.25,2.5,2.75,3,3.25,3.5,3.75,4}))))</f>
        <v/>
      </c>
      <c r="E245" s="3" t="str">
        <f>IF(COUNT($A245)=0,"",IF($A245&lt;&gt;DRAFT!$B247,"ERR",IF(DRAFT!R247="3E","3E",IF(COUNT(DRAFT!N247,DRAFT!R247)&gt;0,DRAFT!S247,""))))</f>
        <v/>
      </c>
      <c r="F245" s="3" t="str">
        <f>IF(COUNT($A245)=0,"",IF(E245="3E","3E",IF(E245="","I",LOOKUP(E245/G$2,{0,0.4,0.45,0.5,0.55,0.6,0.65,0.7,0.75,0.8,1},{"F","D","C","C+","B-","B","B+","A-","A","A+"}))))</f>
        <v/>
      </c>
      <c r="G245" s="2" t="str">
        <f>IF(COUNT($A245)=0,"",IF(E245="","--",IF(E245="3E","3E",LOOKUP(E245/G$2,{0,0.4,0.45,0.5,0.55,0.6,0.65,0.7,0.75,0.8,1},{0,2,2.25,2.5,2.75,3,3.25,3.5,3.75,4}))))</f>
        <v/>
      </c>
      <c r="H245" s="3" t="str">
        <f>IF(COUNT($A245)=0,"",IF($A245&lt;&gt;DRAFT!$B247,"ERR",IF(DRAFT!AA247="3E","3E",IF(COUNT(DRAFT!W247,DRAFT!AA247)&gt;0,DRAFT!AB247,""))))</f>
        <v/>
      </c>
      <c r="I245" s="3" t="str">
        <f>IF(COUNT($A245)=0,"",IF(H245="3E","3E",IF(H245="","I",LOOKUP(H245/J$2,{0,0.4,0.45,0.5,0.55,0.6,0.65,0.7,0.75,0.8,1},{"F","D","C","C+","B-","B","B+","A-","A","A+"}))))</f>
        <v/>
      </c>
      <c r="J245" s="2" t="str">
        <f>IF(COUNT($A245)=0,"",IF(H245="","--",IF(H245="3E","3E",LOOKUP(H245/J$2,{0,0.4,0.45,0.5,0.55,0.6,0.65,0.7,0.75,0.8,1},{0,2,2.25,2.5,2.75,3,3.25,3.5,3.75,4}))))</f>
        <v/>
      </c>
      <c r="K245" s="3" t="str">
        <f>IF(COUNT($A245)=0,"",IF($A245&lt;&gt;DRAFT!$B247,"ERR",IF(DRAFT!AJ247="3E","3E",IF(COUNT(DRAFT!AF247,DRAFT!AJ247)&gt;0,DRAFT!AK247,""))))</f>
        <v/>
      </c>
      <c r="L245" s="3" t="str">
        <f>IF(COUNT($A245)=0,"",IF(K245="3E","3E",IF(K245="","I",LOOKUP(K245/M$2,{0,0.4,0.45,0.5,0.55,0.6,0.65,0.7,0.75,0.8,1},{"F","D","C","C+","B-","B","B+","A-","A","A+"}))))</f>
        <v/>
      </c>
      <c r="M245" s="2" t="str">
        <f>IF(COUNT($A245)=0,"",IF(K245="","--",IF(K245="3E","3E",LOOKUP(K245/M$2,{0,0.4,0.45,0.5,0.55,0.6,0.65,0.7,0.75,0.8,1},{0,2,2.25,2.5,2.75,3,3.25,3.5,3.75,4}))))</f>
        <v/>
      </c>
      <c r="N245" s="3" t="str">
        <f>IF(COUNT($A245)=0,"",IF($A245&lt;&gt;DRAFT!$B247,"ERR",IF(DRAFT!AS247="3E","3E",IF(COUNT(DRAFT!AO247,DRAFT!AS247)&gt;0,DRAFT!AT247,""))))</f>
        <v/>
      </c>
      <c r="O245" s="3" t="str">
        <f>IF(COUNT($A245)=0,"",IF(N245="3E","3E",IF(N245="","I",LOOKUP(N245/P$2,{0,0.4,0.45,0.5,0.55,0.6,0.65,0.7,0.75,0.8,1},{"F","D","C","C+","B-","B","B+","A-","A","A+"}))))</f>
        <v/>
      </c>
      <c r="P245" s="2" t="str">
        <f>IF(COUNT($A245)=0,"",IF(N245="","--",IF(N245="3E","3E",LOOKUP(N245/P$2,{0,0.4,0.45,0.5,0.55,0.6,0.65,0.7,0.75,0.8,1},{0,2,2.25,2.5,2.75,3,3.25,3.5,3.75,4}))))</f>
        <v/>
      </c>
      <c r="Q245" s="3" t="str">
        <f>IF(COUNT($A245)=0,"",IF($A245&lt;&gt;DRAFT!$B247,"ERR",IF(DRAFT!BB247="3E","3E",IF(COUNT(DRAFT!AX247,DRAFT!BB247)&gt;0,DRAFT!BC247,""))))</f>
        <v/>
      </c>
      <c r="R245" s="3" t="str">
        <f>IF(COUNT($A245)=0,"",IF(Q245="3E","3E",IF(Q245="","I",LOOKUP(Q245/S$2,{0,0.4,0.45,0.5,0.55,0.6,0.65,0.7,0.75,0.8,1},{"F","D","C","C+","B-","B","B+","A-","A","A+"}))))</f>
        <v/>
      </c>
      <c r="S245" s="2" t="str">
        <f>IF(COUNT($A245)=0,"",IF(Q245="","--",IF(Q245="3E","3E",LOOKUP(Q245/S$2,{0,0.4,0.45,0.5,0.55,0.6,0.65,0.7,0.75,0.8,1},{0,2,2.25,2.5,2.75,3,3.25,3.5,3.75,4}))))</f>
        <v/>
      </c>
      <c r="T245" s="3" t="str">
        <f>IF(COUNT($A245)=0,"",IF($A245&lt;&gt;DRAFT!$B247,"ERR",IF(DRAFT!BK247="3E","3E",IF(COUNT(DRAFT!BG247,DRAFT!BK247)&gt;0,DRAFT!BL247,""))))</f>
        <v/>
      </c>
      <c r="U245" s="3" t="str">
        <f>IF(COUNT($A245)=0,"",IF(T245="3E","3E",IF(T245="","I",LOOKUP(T245/V$2,{0,0.4,0.45,0.5,0.55,0.6,0.65,0.7,0.75,0.8,1},{"F","D","C","C+","B-","B","B+","A-","A","A+"}))))</f>
        <v/>
      </c>
      <c r="V245" s="2" t="str">
        <f>IF(COUNT($A245)=0,"",IF(T245="","--",IF(T245="3E","3E",LOOKUP(T245/V$2,{0,0.4,0.45,0.5,0.55,0.6,0.65,0.7,0.75,0.8,1},{0,2,2.25,2.5,2.75,3,3.25,3.5,3.75,4}))))</f>
        <v/>
      </c>
      <c r="W245" s="3" t="str">
        <f>IF(COUNT($A245)=0,"",IF($A245&lt;&gt;DRAFT!$B247,"ERR",IF(DRAFT!BT247="3E","3E",IF(COUNT(DRAFT!BP247,DRAFT!BT247)&gt;0,DRAFT!BU247,""))))</f>
        <v/>
      </c>
      <c r="X245" s="3" t="str">
        <f>IF(COUNT($A245)=0,"",IF(W245="3E","3E",IF(W245="","I",LOOKUP(W245/Y$2,{0,0.4,0.45,0.5,0.55,0.6,0.65,0.7,0.75,0.8,1},{"F","D","C","C+","B-","B","B+","A-","A","A+"}))))</f>
        <v/>
      </c>
      <c r="Y245" s="2" t="str">
        <f>IF(COUNT($A245)=0,"",IF(W245="","--",IF(W245="3E","3E",LOOKUP(W245/Y$2,{0,0.4,0.45,0.5,0.55,0.6,0.65,0.7,0.75,0.8,1},{0,2,2.25,2.5,2.75,3,3.25,3.5,3.75,4}))))</f>
        <v/>
      </c>
      <c r="Z245" s="3" t="str">
        <f>IF(COUNT($A245)=0,"",IF($A245&lt;&gt;DRAFT!$B247,"ERR",IF(DRAFT!CC247="3E","3E",IF(COUNT(DRAFT!BY247,DRAFT!CC247)&gt;0,DRAFT!CD247,""))))</f>
        <v/>
      </c>
      <c r="AA245" s="3" t="str">
        <f>IF(COUNT($A245)=0,"",IF(Z245="3E","3E",IF(Z245="","I",LOOKUP(Z245/AB$2,{0,0.4,0.45,0.5,0.55,0.6,0.65,0.7,0.75,0.8,1},{"F","D","C","C+","B-","B","B+","A-","A","A+"}))))</f>
        <v/>
      </c>
      <c r="AB245" s="2" t="str">
        <f>IF(COUNT($A245)=0,"",IF(Z245="","--",IF(Z245="3E","3E",LOOKUP(Z245/AB$2,{0,0.4,0.45,0.5,0.55,0.6,0.65,0.7,0.75,0.8,1},{0,2,2.25,2.5,2.75,3,3.25,3.5,3.75,4}))))</f>
        <v/>
      </c>
      <c r="AC245" s="3" t="str">
        <f>IF(COUNT($A245)=0,"",IF($A245&lt;&gt;DRAFT!$B247,"ERR",IF(DRAFT!CF247&gt;0,DRAFT!CF247,"")))</f>
        <v/>
      </c>
      <c r="AD245" s="3" t="str">
        <f>IF(COUNT($A245)=0,"",IF(AC245="3E","3E",IF(AC245="","I",LOOKUP(AC245/AE$2,{0,0.4,0.45,0.5,0.55,0.6,0.65,0.7,0.75,0.8,1},{"F","D","C","C+","B-","B","B+","A-","A","A+"}))))</f>
        <v/>
      </c>
      <c r="AE245" s="2" t="str">
        <f>IF(COUNT($A245)=0,"",IF(AC245="","--",IF(AC245="3E","3E",LOOKUP(AC245/AE$2,{0,0.4,0.45,0.5,0.55,0.6,0.65,0.7,0.75,0.8,1},{0,2,2.25,2.5,2.75,3,3.25,3.5,3.75,4}))))</f>
        <v/>
      </c>
      <c r="AF245" s="3" t="str">
        <f>IF($A245&lt;&gt;DRAFT!$B247,"ERR",IF(OR(COUNT($A245)=0,COUNT(DRAFT!CI247:CK247,DRAFT!CM247:CO247)=0),"",CEILING(SUM(DRAFT!CL247,DRAFT!CP247),1)))</f>
        <v/>
      </c>
      <c r="AG245" s="3" t="str">
        <f>IF(COUNT($A245)=0,"",IF(AF245="3E","3E",IF(AF245="","I",LOOKUP(AF245/AH$2,{0,0.4,0.45,0.5,0.55,0.6,0.65,0.7,0.75,0.8,1},{"F","D","C","C+","B-","B","B+","A-","A","A+"}))))</f>
        <v/>
      </c>
      <c r="AH245" s="2" t="str">
        <f>IF(COUNT($A245)=0,"",IF(AF245="","--",IF(AF245="3E","3E",LOOKUP(AF245/AH$2,{0,0.4,0.45,0.5,0.55,0.6,0.65,0.7,0.75,0.8,1},{0,2,2.25,2.5,2.75,3,3.25,3.5,3.75,4}))))</f>
        <v/>
      </c>
      <c r="AI245" s="11" t="str">
        <f>IF(OR(COUNT($A245)=0,COUNT(B245:AH245)=0),"",IF(COUNTIF(B245:AH245,"3E")&gt;0,"3E",IF(DRAFT!$A247="R",TRUNC(SUMPRODUCT(RGP,RCP)/TCP,3),TRUNC((SUMPRODUCT(--(IMDGP&gt;0)*IMDGP,IMCP)+CEILING(DRAFT!$CQ247*42,0.25))/TCP,3))))</f>
        <v/>
      </c>
      <c r="AJ245" s="3" t="str">
        <f>IF(OR(COUNT($A245)=0,COUNT(B245:AH245)=0),"",IF(COUNTIF(B245:AH245,"3E")&gt;0,"3E",IF(DRAFT!$A247="R",SUMPRODUCT(--(RGP&gt;=2),RCP),SUMPRODUCT(--(IMDGP&gt;0),--(IMGP=0),IMCP)+DRAFT!$CR247)))</f>
        <v/>
      </c>
      <c r="AK245" s="3" t="str">
        <f>IF(OR(COUNT($A245)=0,COUNT(B245:AH245)=0),"",IF(COUNTIF(B245:AJ245,"3E")&gt;0,"3E",IF(AND(DRAFT!$A247="IM",OR($AI245&gt;DRAFT!$CQ247,$AJ245&gt;DRAFT!$CR247)),"IMPROVED",IF(AND(DRAFT!$A247="IM",$AI245&lt;=DRAFT!$CQ247,$AJ245&lt;=DRAFT!$CR247),"NOT IMPROVED",IF(AND(AH245&gt;=2,AI245&gt;=2,AJ245&gt;=30),"PASS","FAIL")))))</f>
        <v/>
      </c>
      <c r="AL245" s="3" t="str">
        <f t="shared" si="6"/>
        <v/>
      </c>
      <c r="AM245" s="3" t="str">
        <f t="shared" si="7"/>
        <v/>
      </c>
    </row>
    <row r="246" spans="1:39" ht="18.95" customHeight="1" x14ac:dyDescent="0.25">
      <c r="A246" s="4" t="str">
        <f>IF(DRAFT!$B248="","",DRAFT!$B248)</f>
        <v/>
      </c>
      <c r="B246" s="3" t="str">
        <f>IF(COUNT($A246)=0,"",IF($A246&lt;&gt;DRAFT!$B248,"ERR",IF(DRAFT!I248="3E","3E",IF(COUNT(DRAFT!E248,DRAFT!I248)&gt;0,DRAFT!J248,""))))</f>
        <v/>
      </c>
      <c r="C246" s="3" t="str">
        <f>IF(COUNT($A246)=0,"",IF(B246="3E","3E",IF(B246="","I",LOOKUP(B246/D$2,{0,0.4,0.45,0.5,0.55,0.6,0.65,0.7,0.75,0.8,1},{"F","D","C","C+","B-","B","B+","A-","A","A+"}))))</f>
        <v/>
      </c>
      <c r="D246" s="2" t="str">
        <f>IF(COUNT($A246)=0,"",IF(B246="","--",IF(B246="3E","3E",LOOKUP(B246/D$2,{0,0.4,0.45,0.5,0.55,0.6,0.65,0.7,0.75,0.8,1},{0,2,2.25,2.5,2.75,3,3.25,3.5,3.75,4}))))</f>
        <v/>
      </c>
      <c r="E246" s="3" t="str">
        <f>IF(COUNT($A246)=0,"",IF($A246&lt;&gt;DRAFT!$B248,"ERR",IF(DRAFT!R248="3E","3E",IF(COUNT(DRAFT!N248,DRAFT!R248)&gt;0,DRAFT!S248,""))))</f>
        <v/>
      </c>
      <c r="F246" s="3" t="str">
        <f>IF(COUNT($A246)=0,"",IF(E246="3E","3E",IF(E246="","I",LOOKUP(E246/G$2,{0,0.4,0.45,0.5,0.55,0.6,0.65,0.7,0.75,0.8,1},{"F","D","C","C+","B-","B","B+","A-","A","A+"}))))</f>
        <v/>
      </c>
      <c r="G246" s="2" t="str">
        <f>IF(COUNT($A246)=0,"",IF(E246="","--",IF(E246="3E","3E",LOOKUP(E246/G$2,{0,0.4,0.45,0.5,0.55,0.6,0.65,0.7,0.75,0.8,1},{0,2,2.25,2.5,2.75,3,3.25,3.5,3.75,4}))))</f>
        <v/>
      </c>
      <c r="H246" s="3" t="str">
        <f>IF(COUNT($A246)=0,"",IF($A246&lt;&gt;DRAFT!$B248,"ERR",IF(DRAFT!AA248="3E","3E",IF(COUNT(DRAFT!W248,DRAFT!AA248)&gt;0,DRAFT!AB248,""))))</f>
        <v/>
      </c>
      <c r="I246" s="3" t="str">
        <f>IF(COUNT($A246)=0,"",IF(H246="3E","3E",IF(H246="","I",LOOKUP(H246/J$2,{0,0.4,0.45,0.5,0.55,0.6,0.65,0.7,0.75,0.8,1},{"F","D","C","C+","B-","B","B+","A-","A","A+"}))))</f>
        <v/>
      </c>
      <c r="J246" s="2" t="str">
        <f>IF(COUNT($A246)=0,"",IF(H246="","--",IF(H246="3E","3E",LOOKUP(H246/J$2,{0,0.4,0.45,0.5,0.55,0.6,0.65,0.7,0.75,0.8,1},{0,2,2.25,2.5,2.75,3,3.25,3.5,3.75,4}))))</f>
        <v/>
      </c>
      <c r="K246" s="3" t="str">
        <f>IF(COUNT($A246)=0,"",IF($A246&lt;&gt;DRAFT!$B248,"ERR",IF(DRAFT!AJ248="3E","3E",IF(COUNT(DRAFT!AF248,DRAFT!AJ248)&gt;0,DRAFT!AK248,""))))</f>
        <v/>
      </c>
      <c r="L246" s="3" t="str">
        <f>IF(COUNT($A246)=0,"",IF(K246="3E","3E",IF(K246="","I",LOOKUP(K246/M$2,{0,0.4,0.45,0.5,0.55,0.6,0.65,0.7,0.75,0.8,1},{"F","D","C","C+","B-","B","B+","A-","A","A+"}))))</f>
        <v/>
      </c>
      <c r="M246" s="2" t="str">
        <f>IF(COUNT($A246)=0,"",IF(K246="","--",IF(K246="3E","3E",LOOKUP(K246/M$2,{0,0.4,0.45,0.5,0.55,0.6,0.65,0.7,0.75,0.8,1},{0,2,2.25,2.5,2.75,3,3.25,3.5,3.75,4}))))</f>
        <v/>
      </c>
      <c r="N246" s="3" t="str">
        <f>IF(COUNT($A246)=0,"",IF($A246&lt;&gt;DRAFT!$B248,"ERR",IF(DRAFT!AS248="3E","3E",IF(COUNT(DRAFT!AO248,DRAFT!AS248)&gt;0,DRAFT!AT248,""))))</f>
        <v/>
      </c>
      <c r="O246" s="3" t="str">
        <f>IF(COUNT($A246)=0,"",IF(N246="3E","3E",IF(N246="","I",LOOKUP(N246/P$2,{0,0.4,0.45,0.5,0.55,0.6,0.65,0.7,0.75,0.8,1},{"F","D","C","C+","B-","B","B+","A-","A","A+"}))))</f>
        <v/>
      </c>
      <c r="P246" s="2" t="str">
        <f>IF(COUNT($A246)=0,"",IF(N246="","--",IF(N246="3E","3E",LOOKUP(N246/P$2,{0,0.4,0.45,0.5,0.55,0.6,0.65,0.7,0.75,0.8,1},{0,2,2.25,2.5,2.75,3,3.25,3.5,3.75,4}))))</f>
        <v/>
      </c>
      <c r="Q246" s="3" t="str">
        <f>IF(COUNT($A246)=0,"",IF($A246&lt;&gt;DRAFT!$B248,"ERR",IF(DRAFT!BB248="3E","3E",IF(COUNT(DRAFT!AX248,DRAFT!BB248)&gt;0,DRAFT!BC248,""))))</f>
        <v/>
      </c>
      <c r="R246" s="3" t="str">
        <f>IF(COUNT($A246)=0,"",IF(Q246="3E","3E",IF(Q246="","I",LOOKUP(Q246/S$2,{0,0.4,0.45,0.5,0.55,0.6,0.65,0.7,0.75,0.8,1},{"F","D","C","C+","B-","B","B+","A-","A","A+"}))))</f>
        <v/>
      </c>
      <c r="S246" s="2" t="str">
        <f>IF(COUNT($A246)=0,"",IF(Q246="","--",IF(Q246="3E","3E",LOOKUP(Q246/S$2,{0,0.4,0.45,0.5,0.55,0.6,0.65,0.7,0.75,0.8,1},{0,2,2.25,2.5,2.75,3,3.25,3.5,3.75,4}))))</f>
        <v/>
      </c>
      <c r="T246" s="3" t="str">
        <f>IF(COUNT($A246)=0,"",IF($A246&lt;&gt;DRAFT!$B248,"ERR",IF(DRAFT!BK248="3E","3E",IF(COUNT(DRAFT!BG248,DRAFT!BK248)&gt;0,DRAFT!BL248,""))))</f>
        <v/>
      </c>
      <c r="U246" s="3" t="str">
        <f>IF(COUNT($A246)=0,"",IF(T246="3E","3E",IF(T246="","I",LOOKUP(T246/V$2,{0,0.4,0.45,0.5,0.55,0.6,0.65,0.7,0.75,0.8,1},{"F","D","C","C+","B-","B","B+","A-","A","A+"}))))</f>
        <v/>
      </c>
      <c r="V246" s="2" t="str">
        <f>IF(COUNT($A246)=0,"",IF(T246="","--",IF(T246="3E","3E",LOOKUP(T246/V$2,{0,0.4,0.45,0.5,0.55,0.6,0.65,0.7,0.75,0.8,1},{0,2,2.25,2.5,2.75,3,3.25,3.5,3.75,4}))))</f>
        <v/>
      </c>
      <c r="W246" s="3" t="str">
        <f>IF(COUNT($A246)=0,"",IF($A246&lt;&gt;DRAFT!$B248,"ERR",IF(DRAFT!BT248="3E","3E",IF(COUNT(DRAFT!BP248,DRAFT!BT248)&gt;0,DRAFT!BU248,""))))</f>
        <v/>
      </c>
      <c r="X246" s="3" t="str">
        <f>IF(COUNT($A246)=0,"",IF(W246="3E","3E",IF(W246="","I",LOOKUP(W246/Y$2,{0,0.4,0.45,0.5,0.55,0.6,0.65,0.7,0.75,0.8,1},{"F","D","C","C+","B-","B","B+","A-","A","A+"}))))</f>
        <v/>
      </c>
      <c r="Y246" s="2" t="str">
        <f>IF(COUNT($A246)=0,"",IF(W246="","--",IF(W246="3E","3E",LOOKUP(W246/Y$2,{0,0.4,0.45,0.5,0.55,0.6,0.65,0.7,0.75,0.8,1},{0,2,2.25,2.5,2.75,3,3.25,3.5,3.75,4}))))</f>
        <v/>
      </c>
      <c r="Z246" s="3" t="str">
        <f>IF(COUNT($A246)=0,"",IF($A246&lt;&gt;DRAFT!$B248,"ERR",IF(DRAFT!CC248="3E","3E",IF(COUNT(DRAFT!BY248,DRAFT!CC248)&gt;0,DRAFT!CD248,""))))</f>
        <v/>
      </c>
      <c r="AA246" s="3" t="str">
        <f>IF(COUNT($A246)=0,"",IF(Z246="3E","3E",IF(Z246="","I",LOOKUP(Z246/AB$2,{0,0.4,0.45,0.5,0.55,0.6,0.65,0.7,0.75,0.8,1},{"F","D","C","C+","B-","B","B+","A-","A","A+"}))))</f>
        <v/>
      </c>
      <c r="AB246" s="2" t="str">
        <f>IF(COUNT($A246)=0,"",IF(Z246="","--",IF(Z246="3E","3E",LOOKUP(Z246/AB$2,{0,0.4,0.45,0.5,0.55,0.6,0.65,0.7,0.75,0.8,1},{0,2,2.25,2.5,2.75,3,3.25,3.5,3.75,4}))))</f>
        <v/>
      </c>
      <c r="AC246" s="3" t="str">
        <f>IF(COUNT($A246)=0,"",IF($A246&lt;&gt;DRAFT!$B248,"ERR",IF(DRAFT!CF248&gt;0,DRAFT!CF248,"")))</f>
        <v/>
      </c>
      <c r="AD246" s="3" t="str">
        <f>IF(COUNT($A246)=0,"",IF(AC246="3E","3E",IF(AC246="","I",LOOKUP(AC246/AE$2,{0,0.4,0.45,0.5,0.55,0.6,0.65,0.7,0.75,0.8,1},{"F","D","C","C+","B-","B","B+","A-","A","A+"}))))</f>
        <v/>
      </c>
      <c r="AE246" s="2" t="str">
        <f>IF(COUNT($A246)=0,"",IF(AC246="","--",IF(AC246="3E","3E",LOOKUP(AC246/AE$2,{0,0.4,0.45,0.5,0.55,0.6,0.65,0.7,0.75,0.8,1},{0,2,2.25,2.5,2.75,3,3.25,3.5,3.75,4}))))</f>
        <v/>
      </c>
      <c r="AF246" s="3" t="str">
        <f>IF($A246&lt;&gt;DRAFT!$B248,"ERR",IF(OR(COUNT($A246)=0,COUNT(DRAFT!CI248:CK248,DRAFT!CM248:CO248)=0),"",CEILING(SUM(DRAFT!CL248,DRAFT!CP248),1)))</f>
        <v/>
      </c>
      <c r="AG246" s="3" t="str">
        <f>IF(COUNT($A246)=0,"",IF(AF246="3E","3E",IF(AF246="","I",LOOKUP(AF246/AH$2,{0,0.4,0.45,0.5,0.55,0.6,0.65,0.7,0.75,0.8,1},{"F","D","C","C+","B-","B","B+","A-","A","A+"}))))</f>
        <v/>
      </c>
      <c r="AH246" s="2" t="str">
        <f>IF(COUNT($A246)=0,"",IF(AF246="","--",IF(AF246="3E","3E",LOOKUP(AF246/AH$2,{0,0.4,0.45,0.5,0.55,0.6,0.65,0.7,0.75,0.8,1},{0,2,2.25,2.5,2.75,3,3.25,3.5,3.75,4}))))</f>
        <v/>
      </c>
      <c r="AI246" s="11" t="str">
        <f>IF(OR(COUNT($A246)=0,COUNT(B246:AH246)=0),"",IF(COUNTIF(B246:AH246,"3E")&gt;0,"3E",IF(DRAFT!$A248="R",TRUNC(SUMPRODUCT(RGP,RCP)/TCP,3),TRUNC((SUMPRODUCT(--(IMDGP&gt;0)*IMDGP,IMCP)+CEILING(DRAFT!$CQ248*42,0.25))/TCP,3))))</f>
        <v/>
      </c>
      <c r="AJ246" s="3" t="str">
        <f>IF(OR(COUNT($A246)=0,COUNT(B246:AH246)=0),"",IF(COUNTIF(B246:AH246,"3E")&gt;0,"3E",IF(DRAFT!$A248="R",SUMPRODUCT(--(RGP&gt;=2),RCP),SUMPRODUCT(--(IMDGP&gt;0),--(IMGP=0),IMCP)+DRAFT!$CR248)))</f>
        <v/>
      </c>
      <c r="AK246" s="3" t="str">
        <f>IF(OR(COUNT($A246)=0,COUNT(B246:AH246)=0),"",IF(COUNTIF(B246:AJ246,"3E")&gt;0,"3E",IF(AND(DRAFT!$A248="IM",OR($AI246&gt;DRAFT!$CQ248,$AJ246&gt;DRAFT!$CR248)),"IMPROVED",IF(AND(DRAFT!$A248="IM",$AI246&lt;=DRAFT!$CQ248,$AJ246&lt;=DRAFT!$CR248),"NOT IMPROVED",IF(AND(AH246&gt;=2,AI246&gt;=2,AJ246&gt;=30),"PASS","FAIL")))))</f>
        <v/>
      </c>
      <c r="AL246" s="3" t="str">
        <f t="shared" si="6"/>
        <v/>
      </c>
      <c r="AM246" s="3" t="str">
        <f t="shared" si="7"/>
        <v/>
      </c>
    </row>
    <row r="247" spans="1:39" ht="18.95" customHeight="1" x14ac:dyDescent="0.25">
      <c r="A247" s="4" t="str">
        <f>IF(DRAFT!$B249="","",DRAFT!$B249)</f>
        <v/>
      </c>
      <c r="B247" s="3" t="str">
        <f>IF(COUNT($A247)=0,"",IF($A247&lt;&gt;DRAFT!$B249,"ERR",IF(DRAFT!I249="3E","3E",IF(COUNT(DRAFT!E249,DRAFT!I249)&gt;0,DRAFT!J249,""))))</f>
        <v/>
      </c>
      <c r="C247" s="3" t="str">
        <f>IF(COUNT($A247)=0,"",IF(B247="3E","3E",IF(B247="","I",LOOKUP(B247/D$2,{0,0.4,0.45,0.5,0.55,0.6,0.65,0.7,0.75,0.8,1},{"F","D","C","C+","B-","B","B+","A-","A","A+"}))))</f>
        <v/>
      </c>
      <c r="D247" s="2" t="str">
        <f>IF(COUNT($A247)=0,"",IF(B247="","--",IF(B247="3E","3E",LOOKUP(B247/D$2,{0,0.4,0.45,0.5,0.55,0.6,0.65,0.7,0.75,0.8,1},{0,2,2.25,2.5,2.75,3,3.25,3.5,3.75,4}))))</f>
        <v/>
      </c>
      <c r="E247" s="3" t="str">
        <f>IF(COUNT($A247)=0,"",IF($A247&lt;&gt;DRAFT!$B249,"ERR",IF(DRAFT!R249="3E","3E",IF(COUNT(DRAFT!N249,DRAFT!R249)&gt;0,DRAFT!S249,""))))</f>
        <v/>
      </c>
      <c r="F247" s="3" t="str">
        <f>IF(COUNT($A247)=0,"",IF(E247="3E","3E",IF(E247="","I",LOOKUP(E247/G$2,{0,0.4,0.45,0.5,0.55,0.6,0.65,0.7,0.75,0.8,1},{"F","D","C","C+","B-","B","B+","A-","A","A+"}))))</f>
        <v/>
      </c>
      <c r="G247" s="2" t="str">
        <f>IF(COUNT($A247)=0,"",IF(E247="","--",IF(E247="3E","3E",LOOKUP(E247/G$2,{0,0.4,0.45,0.5,0.55,0.6,0.65,0.7,0.75,0.8,1},{0,2,2.25,2.5,2.75,3,3.25,3.5,3.75,4}))))</f>
        <v/>
      </c>
      <c r="H247" s="3" t="str">
        <f>IF(COUNT($A247)=0,"",IF($A247&lt;&gt;DRAFT!$B249,"ERR",IF(DRAFT!AA249="3E","3E",IF(COUNT(DRAFT!W249,DRAFT!AA249)&gt;0,DRAFT!AB249,""))))</f>
        <v/>
      </c>
      <c r="I247" s="3" t="str">
        <f>IF(COUNT($A247)=0,"",IF(H247="3E","3E",IF(H247="","I",LOOKUP(H247/J$2,{0,0.4,0.45,0.5,0.55,0.6,0.65,0.7,0.75,0.8,1},{"F","D","C","C+","B-","B","B+","A-","A","A+"}))))</f>
        <v/>
      </c>
      <c r="J247" s="2" t="str">
        <f>IF(COUNT($A247)=0,"",IF(H247="","--",IF(H247="3E","3E",LOOKUP(H247/J$2,{0,0.4,0.45,0.5,0.55,0.6,0.65,0.7,0.75,0.8,1},{0,2,2.25,2.5,2.75,3,3.25,3.5,3.75,4}))))</f>
        <v/>
      </c>
      <c r="K247" s="3" t="str">
        <f>IF(COUNT($A247)=0,"",IF($A247&lt;&gt;DRAFT!$B249,"ERR",IF(DRAFT!AJ249="3E","3E",IF(COUNT(DRAFT!AF249,DRAFT!AJ249)&gt;0,DRAFT!AK249,""))))</f>
        <v/>
      </c>
      <c r="L247" s="3" t="str">
        <f>IF(COUNT($A247)=0,"",IF(K247="3E","3E",IF(K247="","I",LOOKUP(K247/M$2,{0,0.4,0.45,0.5,0.55,0.6,0.65,0.7,0.75,0.8,1},{"F","D","C","C+","B-","B","B+","A-","A","A+"}))))</f>
        <v/>
      </c>
      <c r="M247" s="2" t="str">
        <f>IF(COUNT($A247)=0,"",IF(K247="","--",IF(K247="3E","3E",LOOKUP(K247/M$2,{0,0.4,0.45,0.5,0.55,0.6,0.65,0.7,0.75,0.8,1},{0,2,2.25,2.5,2.75,3,3.25,3.5,3.75,4}))))</f>
        <v/>
      </c>
      <c r="N247" s="3" t="str">
        <f>IF(COUNT($A247)=0,"",IF($A247&lt;&gt;DRAFT!$B249,"ERR",IF(DRAFT!AS249="3E","3E",IF(COUNT(DRAFT!AO249,DRAFT!AS249)&gt;0,DRAFT!AT249,""))))</f>
        <v/>
      </c>
      <c r="O247" s="3" t="str">
        <f>IF(COUNT($A247)=0,"",IF(N247="3E","3E",IF(N247="","I",LOOKUP(N247/P$2,{0,0.4,0.45,0.5,0.55,0.6,0.65,0.7,0.75,0.8,1},{"F","D","C","C+","B-","B","B+","A-","A","A+"}))))</f>
        <v/>
      </c>
      <c r="P247" s="2" t="str">
        <f>IF(COUNT($A247)=0,"",IF(N247="","--",IF(N247="3E","3E",LOOKUP(N247/P$2,{0,0.4,0.45,0.5,0.55,0.6,0.65,0.7,0.75,0.8,1},{0,2,2.25,2.5,2.75,3,3.25,3.5,3.75,4}))))</f>
        <v/>
      </c>
      <c r="Q247" s="3" t="str">
        <f>IF(COUNT($A247)=0,"",IF($A247&lt;&gt;DRAFT!$B249,"ERR",IF(DRAFT!BB249="3E","3E",IF(COUNT(DRAFT!AX249,DRAFT!BB249)&gt;0,DRAFT!BC249,""))))</f>
        <v/>
      </c>
      <c r="R247" s="3" t="str">
        <f>IF(COUNT($A247)=0,"",IF(Q247="3E","3E",IF(Q247="","I",LOOKUP(Q247/S$2,{0,0.4,0.45,0.5,0.55,0.6,0.65,0.7,0.75,0.8,1},{"F","D","C","C+","B-","B","B+","A-","A","A+"}))))</f>
        <v/>
      </c>
      <c r="S247" s="2" t="str">
        <f>IF(COUNT($A247)=0,"",IF(Q247="","--",IF(Q247="3E","3E",LOOKUP(Q247/S$2,{0,0.4,0.45,0.5,0.55,0.6,0.65,0.7,0.75,0.8,1},{0,2,2.25,2.5,2.75,3,3.25,3.5,3.75,4}))))</f>
        <v/>
      </c>
      <c r="T247" s="3" t="str">
        <f>IF(COUNT($A247)=0,"",IF($A247&lt;&gt;DRAFT!$B249,"ERR",IF(DRAFT!BK249="3E","3E",IF(COUNT(DRAFT!BG249,DRAFT!BK249)&gt;0,DRAFT!BL249,""))))</f>
        <v/>
      </c>
      <c r="U247" s="3" t="str">
        <f>IF(COUNT($A247)=0,"",IF(T247="3E","3E",IF(T247="","I",LOOKUP(T247/V$2,{0,0.4,0.45,0.5,0.55,0.6,0.65,0.7,0.75,0.8,1},{"F","D","C","C+","B-","B","B+","A-","A","A+"}))))</f>
        <v/>
      </c>
      <c r="V247" s="2" t="str">
        <f>IF(COUNT($A247)=0,"",IF(T247="","--",IF(T247="3E","3E",LOOKUP(T247/V$2,{0,0.4,0.45,0.5,0.55,0.6,0.65,0.7,0.75,0.8,1},{0,2,2.25,2.5,2.75,3,3.25,3.5,3.75,4}))))</f>
        <v/>
      </c>
      <c r="W247" s="3" t="str">
        <f>IF(COUNT($A247)=0,"",IF($A247&lt;&gt;DRAFT!$B249,"ERR",IF(DRAFT!BT249="3E","3E",IF(COUNT(DRAFT!BP249,DRAFT!BT249)&gt;0,DRAFT!BU249,""))))</f>
        <v/>
      </c>
      <c r="X247" s="3" t="str">
        <f>IF(COUNT($A247)=0,"",IF(W247="3E","3E",IF(W247="","I",LOOKUP(W247/Y$2,{0,0.4,0.45,0.5,0.55,0.6,0.65,0.7,0.75,0.8,1},{"F","D","C","C+","B-","B","B+","A-","A","A+"}))))</f>
        <v/>
      </c>
      <c r="Y247" s="2" t="str">
        <f>IF(COUNT($A247)=0,"",IF(W247="","--",IF(W247="3E","3E",LOOKUP(W247/Y$2,{0,0.4,0.45,0.5,0.55,0.6,0.65,0.7,0.75,0.8,1},{0,2,2.25,2.5,2.75,3,3.25,3.5,3.75,4}))))</f>
        <v/>
      </c>
      <c r="Z247" s="3" t="str">
        <f>IF(COUNT($A247)=0,"",IF($A247&lt;&gt;DRAFT!$B249,"ERR",IF(DRAFT!CC249="3E","3E",IF(COUNT(DRAFT!BY249,DRAFT!CC249)&gt;0,DRAFT!CD249,""))))</f>
        <v/>
      </c>
      <c r="AA247" s="3" t="str">
        <f>IF(COUNT($A247)=0,"",IF(Z247="3E","3E",IF(Z247="","I",LOOKUP(Z247/AB$2,{0,0.4,0.45,0.5,0.55,0.6,0.65,0.7,0.75,0.8,1},{"F","D","C","C+","B-","B","B+","A-","A","A+"}))))</f>
        <v/>
      </c>
      <c r="AB247" s="2" t="str">
        <f>IF(COUNT($A247)=0,"",IF(Z247="","--",IF(Z247="3E","3E",LOOKUP(Z247/AB$2,{0,0.4,0.45,0.5,0.55,0.6,0.65,0.7,0.75,0.8,1},{0,2,2.25,2.5,2.75,3,3.25,3.5,3.75,4}))))</f>
        <v/>
      </c>
      <c r="AC247" s="3" t="str">
        <f>IF(COUNT($A247)=0,"",IF($A247&lt;&gt;DRAFT!$B249,"ERR",IF(DRAFT!CF249&gt;0,DRAFT!CF249,"")))</f>
        <v/>
      </c>
      <c r="AD247" s="3" t="str">
        <f>IF(COUNT($A247)=0,"",IF(AC247="3E","3E",IF(AC247="","I",LOOKUP(AC247/AE$2,{0,0.4,0.45,0.5,0.55,0.6,0.65,0.7,0.75,0.8,1},{"F","D","C","C+","B-","B","B+","A-","A","A+"}))))</f>
        <v/>
      </c>
      <c r="AE247" s="2" t="str">
        <f>IF(COUNT($A247)=0,"",IF(AC247="","--",IF(AC247="3E","3E",LOOKUP(AC247/AE$2,{0,0.4,0.45,0.5,0.55,0.6,0.65,0.7,0.75,0.8,1},{0,2,2.25,2.5,2.75,3,3.25,3.5,3.75,4}))))</f>
        <v/>
      </c>
      <c r="AF247" s="3" t="str">
        <f>IF($A247&lt;&gt;DRAFT!$B249,"ERR",IF(OR(COUNT($A247)=0,COUNT(DRAFT!CI249:CK249,DRAFT!CM249:CO249)=0),"",CEILING(SUM(DRAFT!CL249,DRAFT!CP249),1)))</f>
        <v/>
      </c>
      <c r="AG247" s="3" t="str">
        <f>IF(COUNT($A247)=0,"",IF(AF247="3E","3E",IF(AF247="","I",LOOKUP(AF247/AH$2,{0,0.4,0.45,0.5,0.55,0.6,0.65,0.7,0.75,0.8,1},{"F","D","C","C+","B-","B","B+","A-","A","A+"}))))</f>
        <v/>
      </c>
      <c r="AH247" s="2" t="str">
        <f>IF(COUNT($A247)=0,"",IF(AF247="","--",IF(AF247="3E","3E",LOOKUP(AF247/AH$2,{0,0.4,0.45,0.5,0.55,0.6,0.65,0.7,0.75,0.8,1},{0,2,2.25,2.5,2.75,3,3.25,3.5,3.75,4}))))</f>
        <v/>
      </c>
      <c r="AI247" s="11" t="str">
        <f>IF(OR(COUNT($A247)=0,COUNT(B247:AH247)=0),"",IF(COUNTIF(B247:AH247,"3E")&gt;0,"3E",IF(DRAFT!$A249="R",TRUNC(SUMPRODUCT(RGP,RCP)/TCP,3),TRUNC((SUMPRODUCT(--(IMDGP&gt;0)*IMDGP,IMCP)+CEILING(DRAFT!$CQ249*42,0.25))/TCP,3))))</f>
        <v/>
      </c>
      <c r="AJ247" s="3" t="str">
        <f>IF(OR(COUNT($A247)=0,COUNT(B247:AH247)=0),"",IF(COUNTIF(B247:AH247,"3E")&gt;0,"3E",IF(DRAFT!$A249="R",SUMPRODUCT(--(RGP&gt;=2),RCP),SUMPRODUCT(--(IMDGP&gt;0),--(IMGP=0),IMCP)+DRAFT!$CR249)))</f>
        <v/>
      </c>
      <c r="AK247" s="3" t="str">
        <f>IF(OR(COUNT($A247)=0,COUNT(B247:AH247)=0),"",IF(COUNTIF(B247:AJ247,"3E")&gt;0,"3E",IF(AND(DRAFT!$A249="IM",OR($AI247&gt;DRAFT!$CQ249,$AJ247&gt;DRAFT!$CR249)),"IMPROVED",IF(AND(DRAFT!$A249="IM",$AI247&lt;=DRAFT!$CQ249,$AJ247&lt;=DRAFT!$CR249),"NOT IMPROVED",IF(AND(AH247&gt;=2,AI247&gt;=2,AJ247&gt;=30),"PASS","FAIL")))))</f>
        <v/>
      </c>
      <c r="AL247" s="3" t="str">
        <f t="shared" si="6"/>
        <v/>
      </c>
      <c r="AM247" s="3" t="str">
        <f t="shared" si="7"/>
        <v/>
      </c>
    </row>
    <row r="248" spans="1:39" ht="18.95" customHeight="1" x14ac:dyDescent="0.25">
      <c r="A248" s="4" t="str">
        <f>IF(DRAFT!$B250="","",DRAFT!$B250)</f>
        <v/>
      </c>
      <c r="B248" s="3" t="str">
        <f>IF(COUNT($A248)=0,"",IF($A248&lt;&gt;DRAFT!$B250,"ERR",IF(DRAFT!I250="3E","3E",IF(COUNT(DRAFT!E250,DRAFT!I250)&gt;0,DRAFT!J250,""))))</f>
        <v/>
      </c>
      <c r="C248" s="3" t="str">
        <f>IF(COUNT($A248)=0,"",IF(B248="3E","3E",IF(B248="","I",LOOKUP(B248/D$2,{0,0.4,0.45,0.5,0.55,0.6,0.65,0.7,0.75,0.8,1},{"F","D","C","C+","B-","B","B+","A-","A","A+"}))))</f>
        <v/>
      </c>
      <c r="D248" s="2" t="str">
        <f>IF(COUNT($A248)=0,"",IF(B248="","--",IF(B248="3E","3E",LOOKUP(B248/D$2,{0,0.4,0.45,0.5,0.55,0.6,0.65,0.7,0.75,0.8,1},{0,2,2.25,2.5,2.75,3,3.25,3.5,3.75,4}))))</f>
        <v/>
      </c>
      <c r="E248" s="3" t="str">
        <f>IF(COUNT($A248)=0,"",IF($A248&lt;&gt;DRAFT!$B250,"ERR",IF(DRAFT!R250="3E","3E",IF(COUNT(DRAFT!N250,DRAFT!R250)&gt;0,DRAFT!S250,""))))</f>
        <v/>
      </c>
      <c r="F248" s="3" t="str">
        <f>IF(COUNT($A248)=0,"",IF(E248="3E","3E",IF(E248="","I",LOOKUP(E248/G$2,{0,0.4,0.45,0.5,0.55,0.6,0.65,0.7,0.75,0.8,1},{"F","D","C","C+","B-","B","B+","A-","A","A+"}))))</f>
        <v/>
      </c>
      <c r="G248" s="2" t="str">
        <f>IF(COUNT($A248)=0,"",IF(E248="","--",IF(E248="3E","3E",LOOKUP(E248/G$2,{0,0.4,0.45,0.5,0.55,0.6,0.65,0.7,0.75,0.8,1},{0,2,2.25,2.5,2.75,3,3.25,3.5,3.75,4}))))</f>
        <v/>
      </c>
      <c r="H248" s="3" t="str">
        <f>IF(COUNT($A248)=0,"",IF($A248&lt;&gt;DRAFT!$B250,"ERR",IF(DRAFT!AA250="3E","3E",IF(COUNT(DRAFT!W250,DRAFT!AA250)&gt;0,DRAFT!AB250,""))))</f>
        <v/>
      </c>
      <c r="I248" s="3" t="str">
        <f>IF(COUNT($A248)=0,"",IF(H248="3E","3E",IF(H248="","I",LOOKUP(H248/J$2,{0,0.4,0.45,0.5,0.55,0.6,0.65,0.7,0.75,0.8,1},{"F","D","C","C+","B-","B","B+","A-","A","A+"}))))</f>
        <v/>
      </c>
      <c r="J248" s="2" t="str">
        <f>IF(COUNT($A248)=0,"",IF(H248="","--",IF(H248="3E","3E",LOOKUP(H248/J$2,{0,0.4,0.45,0.5,0.55,0.6,0.65,0.7,0.75,0.8,1},{0,2,2.25,2.5,2.75,3,3.25,3.5,3.75,4}))))</f>
        <v/>
      </c>
      <c r="K248" s="3" t="str">
        <f>IF(COUNT($A248)=0,"",IF($A248&lt;&gt;DRAFT!$B250,"ERR",IF(DRAFT!AJ250="3E","3E",IF(COUNT(DRAFT!AF250,DRAFT!AJ250)&gt;0,DRAFT!AK250,""))))</f>
        <v/>
      </c>
      <c r="L248" s="3" t="str">
        <f>IF(COUNT($A248)=0,"",IF(K248="3E","3E",IF(K248="","I",LOOKUP(K248/M$2,{0,0.4,0.45,0.5,0.55,0.6,0.65,0.7,0.75,0.8,1},{"F","D","C","C+","B-","B","B+","A-","A","A+"}))))</f>
        <v/>
      </c>
      <c r="M248" s="2" t="str">
        <f>IF(COUNT($A248)=0,"",IF(K248="","--",IF(K248="3E","3E",LOOKUP(K248/M$2,{0,0.4,0.45,0.5,0.55,0.6,0.65,0.7,0.75,0.8,1},{0,2,2.25,2.5,2.75,3,3.25,3.5,3.75,4}))))</f>
        <v/>
      </c>
      <c r="N248" s="3" t="str">
        <f>IF(COUNT($A248)=0,"",IF($A248&lt;&gt;DRAFT!$B250,"ERR",IF(DRAFT!AS250="3E","3E",IF(COUNT(DRAFT!AO250,DRAFT!AS250)&gt;0,DRAFT!AT250,""))))</f>
        <v/>
      </c>
      <c r="O248" s="3" t="str">
        <f>IF(COUNT($A248)=0,"",IF(N248="3E","3E",IF(N248="","I",LOOKUP(N248/P$2,{0,0.4,0.45,0.5,0.55,0.6,0.65,0.7,0.75,0.8,1},{"F","D","C","C+","B-","B","B+","A-","A","A+"}))))</f>
        <v/>
      </c>
      <c r="P248" s="2" t="str">
        <f>IF(COUNT($A248)=0,"",IF(N248="","--",IF(N248="3E","3E",LOOKUP(N248/P$2,{0,0.4,0.45,0.5,0.55,0.6,0.65,0.7,0.75,0.8,1},{0,2,2.25,2.5,2.75,3,3.25,3.5,3.75,4}))))</f>
        <v/>
      </c>
      <c r="Q248" s="3" t="str">
        <f>IF(COUNT($A248)=0,"",IF($A248&lt;&gt;DRAFT!$B250,"ERR",IF(DRAFT!BB250="3E","3E",IF(COUNT(DRAFT!AX250,DRAFT!BB250)&gt;0,DRAFT!BC250,""))))</f>
        <v/>
      </c>
      <c r="R248" s="3" t="str">
        <f>IF(COUNT($A248)=0,"",IF(Q248="3E","3E",IF(Q248="","I",LOOKUP(Q248/S$2,{0,0.4,0.45,0.5,0.55,0.6,0.65,0.7,0.75,0.8,1},{"F","D","C","C+","B-","B","B+","A-","A","A+"}))))</f>
        <v/>
      </c>
      <c r="S248" s="2" t="str">
        <f>IF(COUNT($A248)=0,"",IF(Q248="","--",IF(Q248="3E","3E",LOOKUP(Q248/S$2,{0,0.4,0.45,0.5,0.55,0.6,0.65,0.7,0.75,0.8,1},{0,2,2.25,2.5,2.75,3,3.25,3.5,3.75,4}))))</f>
        <v/>
      </c>
      <c r="T248" s="3" t="str">
        <f>IF(COUNT($A248)=0,"",IF($A248&lt;&gt;DRAFT!$B250,"ERR",IF(DRAFT!BK250="3E","3E",IF(COUNT(DRAFT!BG250,DRAFT!BK250)&gt;0,DRAFT!BL250,""))))</f>
        <v/>
      </c>
      <c r="U248" s="3" t="str">
        <f>IF(COUNT($A248)=0,"",IF(T248="3E","3E",IF(T248="","I",LOOKUP(T248/V$2,{0,0.4,0.45,0.5,0.55,0.6,0.65,0.7,0.75,0.8,1},{"F","D","C","C+","B-","B","B+","A-","A","A+"}))))</f>
        <v/>
      </c>
      <c r="V248" s="2" t="str">
        <f>IF(COUNT($A248)=0,"",IF(T248="","--",IF(T248="3E","3E",LOOKUP(T248/V$2,{0,0.4,0.45,0.5,0.55,0.6,0.65,0.7,0.75,0.8,1},{0,2,2.25,2.5,2.75,3,3.25,3.5,3.75,4}))))</f>
        <v/>
      </c>
      <c r="W248" s="3" t="str">
        <f>IF(COUNT($A248)=0,"",IF($A248&lt;&gt;DRAFT!$B250,"ERR",IF(DRAFT!BT250="3E","3E",IF(COUNT(DRAFT!BP250,DRAFT!BT250)&gt;0,DRAFT!BU250,""))))</f>
        <v/>
      </c>
      <c r="X248" s="3" t="str">
        <f>IF(COUNT($A248)=0,"",IF(W248="3E","3E",IF(W248="","I",LOOKUP(W248/Y$2,{0,0.4,0.45,0.5,0.55,0.6,0.65,0.7,0.75,0.8,1},{"F","D","C","C+","B-","B","B+","A-","A","A+"}))))</f>
        <v/>
      </c>
      <c r="Y248" s="2" t="str">
        <f>IF(COUNT($A248)=0,"",IF(W248="","--",IF(W248="3E","3E",LOOKUP(W248/Y$2,{0,0.4,0.45,0.5,0.55,0.6,0.65,0.7,0.75,0.8,1},{0,2,2.25,2.5,2.75,3,3.25,3.5,3.75,4}))))</f>
        <v/>
      </c>
      <c r="Z248" s="3" t="str">
        <f>IF(COUNT($A248)=0,"",IF($A248&lt;&gt;DRAFT!$B250,"ERR",IF(DRAFT!CC250="3E","3E",IF(COUNT(DRAFT!BY250,DRAFT!CC250)&gt;0,DRAFT!CD250,""))))</f>
        <v/>
      </c>
      <c r="AA248" s="3" t="str">
        <f>IF(COUNT($A248)=0,"",IF(Z248="3E","3E",IF(Z248="","I",LOOKUP(Z248/AB$2,{0,0.4,0.45,0.5,0.55,0.6,0.65,0.7,0.75,0.8,1},{"F","D","C","C+","B-","B","B+","A-","A","A+"}))))</f>
        <v/>
      </c>
      <c r="AB248" s="2" t="str">
        <f>IF(COUNT($A248)=0,"",IF(Z248="","--",IF(Z248="3E","3E",LOOKUP(Z248/AB$2,{0,0.4,0.45,0.5,0.55,0.6,0.65,0.7,0.75,0.8,1},{0,2,2.25,2.5,2.75,3,3.25,3.5,3.75,4}))))</f>
        <v/>
      </c>
      <c r="AC248" s="3" t="str">
        <f>IF(COUNT($A248)=0,"",IF($A248&lt;&gt;DRAFT!$B250,"ERR",IF(DRAFT!CF250&gt;0,DRAFT!CF250,"")))</f>
        <v/>
      </c>
      <c r="AD248" s="3" t="str">
        <f>IF(COUNT($A248)=0,"",IF(AC248="3E","3E",IF(AC248="","I",LOOKUP(AC248/AE$2,{0,0.4,0.45,0.5,0.55,0.6,0.65,0.7,0.75,0.8,1},{"F","D","C","C+","B-","B","B+","A-","A","A+"}))))</f>
        <v/>
      </c>
      <c r="AE248" s="2" t="str">
        <f>IF(COUNT($A248)=0,"",IF(AC248="","--",IF(AC248="3E","3E",LOOKUP(AC248/AE$2,{0,0.4,0.45,0.5,0.55,0.6,0.65,0.7,0.75,0.8,1},{0,2,2.25,2.5,2.75,3,3.25,3.5,3.75,4}))))</f>
        <v/>
      </c>
      <c r="AF248" s="3" t="str">
        <f>IF($A248&lt;&gt;DRAFT!$B250,"ERR",IF(OR(COUNT($A248)=0,COUNT(DRAFT!CI250:CK250,DRAFT!CM250:CO250)=0),"",CEILING(SUM(DRAFT!CL250,DRAFT!CP250),1)))</f>
        <v/>
      </c>
      <c r="AG248" s="3" t="str">
        <f>IF(COUNT($A248)=0,"",IF(AF248="3E","3E",IF(AF248="","I",LOOKUP(AF248/AH$2,{0,0.4,0.45,0.5,0.55,0.6,0.65,0.7,0.75,0.8,1},{"F","D","C","C+","B-","B","B+","A-","A","A+"}))))</f>
        <v/>
      </c>
      <c r="AH248" s="2" t="str">
        <f>IF(COUNT($A248)=0,"",IF(AF248="","--",IF(AF248="3E","3E",LOOKUP(AF248/AH$2,{0,0.4,0.45,0.5,0.55,0.6,0.65,0.7,0.75,0.8,1},{0,2,2.25,2.5,2.75,3,3.25,3.5,3.75,4}))))</f>
        <v/>
      </c>
      <c r="AI248" s="11" t="str">
        <f>IF(OR(COUNT($A248)=0,COUNT(B248:AH248)=0),"",IF(COUNTIF(B248:AH248,"3E")&gt;0,"3E",IF(DRAFT!$A250="R",TRUNC(SUMPRODUCT(RGP,RCP)/TCP,3),TRUNC((SUMPRODUCT(--(IMDGP&gt;0)*IMDGP,IMCP)+CEILING(DRAFT!$CQ250*42,0.25))/TCP,3))))</f>
        <v/>
      </c>
      <c r="AJ248" s="3" t="str">
        <f>IF(OR(COUNT($A248)=0,COUNT(B248:AH248)=0),"",IF(COUNTIF(B248:AH248,"3E")&gt;0,"3E",IF(DRAFT!$A250="R",SUMPRODUCT(--(RGP&gt;=2),RCP),SUMPRODUCT(--(IMDGP&gt;0),--(IMGP=0),IMCP)+DRAFT!$CR250)))</f>
        <v/>
      </c>
      <c r="AK248" s="3" t="str">
        <f>IF(OR(COUNT($A248)=0,COUNT(B248:AH248)=0),"",IF(COUNTIF(B248:AJ248,"3E")&gt;0,"3E",IF(AND(DRAFT!$A250="IM",OR($AI248&gt;DRAFT!$CQ250,$AJ248&gt;DRAFT!$CR250)),"IMPROVED",IF(AND(DRAFT!$A250="IM",$AI248&lt;=DRAFT!$CQ250,$AJ248&lt;=DRAFT!$CR250),"NOT IMPROVED",IF(AND(AH248&gt;=2,AI248&gt;=2,AJ248&gt;=30),"PASS","FAIL")))))</f>
        <v/>
      </c>
      <c r="AL248" s="3" t="str">
        <f t="shared" si="6"/>
        <v/>
      </c>
      <c r="AM248" s="3" t="str">
        <f t="shared" si="7"/>
        <v/>
      </c>
    </row>
    <row r="249" spans="1:39" ht="18.95" customHeight="1" x14ac:dyDescent="0.25">
      <c r="A249" s="4" t="str">
        <f>IF(DRAFT!$B251="","",DRAFT!$B251)</f>
        <v/>
      </c>
      <c r="B249" s="3" t="str">
        <f>IF(COUNT($A249)=0,"",IF($A249&lt;&gt;DRAFT!$B251,"ERR",IF(DRAFT!I251="3E","3E",IF(COUNT(DRAFT!E251,DRAFT!I251)&gt;0,DRAFT!J251,""))))</f>
        <v/>
      </c>
      <c r="C249" s="3" t="str">
        <f>IF(COUNT($A249)=0,"",IF(B249="3E","3E",IF(B249="","I",LOOKUP(B249/D$2,{0,0.4,0.45,0.5,0.55,0.6,0.65,0.7,0.75,0.8,1},{"F","D","C","C+","B-","B","B+","A-","A","A+"}))))</f>
        <v/>
      </c>
      <c r="D249" s="2" t="str">
        <f>IF(COUNT($A249)=0,"",IF(B249="","--",IF(B249="3E","3E",LOOKUP(B249/D$2,{0,0.4,0.45,0.5,0.55,0.6,0.65,0.7,0.75,0.8,1},{0,2,2.25,2.5,2.75,3,3.25,3.5,3.75,4}))))</f>
        <v/>
      </c>
      <c r="E249" s="3" t="str">
        <f>IF(COUNT($A249)=0,"",IF($A249&lt;&gt;DRAFT!$B251,"ERR",IF(DRAFT!R251="3E","3E",IF(COUNT(DRAFT!N251,DRAFT!R251)&gt;0,DRAFT!S251,""))))</f>
        <v/>
      </c>
      <c r="F249" s="3" t="str">
        <f>IF(COUNT($A249)=0,"",IF(E249="3E","3E",IF(E249="","I",LOOKUP(E249/G$2,{0,0.4,0.45,0.5,0.55,0.6,0.65,0.7,0.75,0.8,1},{"F","D","C","C+","B-","B","B+","A-","A","A+"}))))</f>
        <v/>
      </c>
      <c r="G249" s="2" t="str">
        <f>IF(COUNT($A249)=0,"",IF(E249="","--",IF(E249="3E","3E",LOOKUP(E249/G$2,{0,0.4,0.45,0.5,0.55,0.6,0.65,0.7,0.75,0.8,1},{0,2,2.25,2.5,2.75,3,3.25,3.5,3.75,4}))))</f>
        <v/>
      </c>
      <c r="H249" s="3" t="str">
        <f>IF(COUNT($A249)=0,"",IF($A249&lt;&gt;DRAFT!$B251,"ERR",IF(DRAFT!AA251="3E","3E",IF(COUNT(DRAFT!W251,DRAFT!AA251)&gt;0,DRAFT!AB251,""))))</f>
        <v/>
      </c>
      <c r="I249" s="3" t="str">
        <f>IF(COUNT($A249)=0,"",IF(H249="3E","3E",IF(H249="","I",LOOKUP(H249/J$2,{0,0.4,0.45,0.5,0.55,0.6,0.65,0.7,0.75,0.8,1},{"F","D","C","C+","B-","B","B+","A-","A","A+"}))))</f>
        <v/>
      </c>
      <c r="J249" s="2" t="str">
        <f>IF(COUNT($A249)=0,"",IF(H249="","--",IF(H249="3E","3E",LOOKUP(H249/J$2,{0,0.4,0.45,0.5,0.55,0.6,0.65,0.7,0.75,0.8,1},{0,2,2.25,2.5,2.75,3,3.25,3.5,3.75,4}))))</f>
        <v/>
      </c>
      <c r="K249" s="3" t="str">
        <f>IF(COUNT($A249)=0,"",IF($A249&lt;&gt;DRAFT!$B251,"ERR",IF(DRAFT!AJ251="3E","3E",IF(COUNT(DRAFT!AF251,DRAFT!AJ251)&gt;0,DRAFT!AK251,""))))</f>
        <v/>
      </c>
      <c r="L249" s="3" t="str">
        <f>IF(COUNT($A249)=0,"",IF(K249="3E","3E",IF(K249="","I",LOOKUP(K249/M$2,{0,0.4,0.45,0.5,0.55,0.6,0.65,0.7,0.75,0.8,1},{"F","D","C","C+","B-","B","B+","A-","A","A+"}))))</f>
        <v/>
      </c>
      <c r="M249" s="2" t="str">
        <f>IF(COUNT($A249)=0,"",IF(K249="","--",IF(K249="3E","3E",LOOKUP(K249/M$2,{0,0.4,0.45,0.5,0.55,0.6,0.65,0.7,0.75,0.8,1},{0,2,2.25,2.5,2.75,3,3.25,3.5,3.75,4}))))</f>
        <v/>
      </c>
      <c r="N249" s="3" t="str">
        <f>IF(COUNT($A249)=0,"",IF($A249&lt;&gt;DRAFT!$B251,"ERR",IF(DRAFT!AS251="3E","3E",IF(COUNT(DRAFT!AO251,DRAFT!AS251)&gt;0,DRAFT!AT251,""))))</f>
        <v/>
      </c>
      <c r="O249" s="3" t="str">
        <f>IF(COUNT($A249)=0,"",IF(N249="3E","3E",IF(N249="","I",LOOKUP(N249/P$2,{0,0.4,0.45,0.5,0.55,0.6,0.65,0.7,0.75,0.8,1},{"F","D","C","C+","B-","B","B+","A-","A","A+"}))))</f>
        <v/>
      </c>
      <c r="P249" s="2" t="str">
        <f>IF(COUNT($A249)=0,"",IF(N249="","--",IF(N249="3E","3E",LOOKUP(N249/P$2,{0,0.4,0.45,0.5,0.55,0.6,0.65,0.7,0.75,0.8,1},{0,2,2.25,2.5,2.75,3,3.25,3.5,3.75,4}))))</f>
        <v/>
      </c>
      <c r="Q249" s="3" t="str">
        <f>IF(COUNT($A249)=0,"",IF($A249&lt;&gt;DRAFT!$B251,"ERR",IF(DRAFT!BB251="3E","3E",IF(COUNT(DRAFT!AX251,DRAFT!BB251)&gt;0,DRAFT!BC251,""))))</f>
        <v/>
      </c>
      <c r="R249" s="3" t="str">
        <f>IF(COUNT($A249)=0,"",IF(Q249="3E","3E",IF(Q249="","I",LOOKUP(Q249/S$2,{0,0.4,0.45,0.5,0.55,0.6,0.65,0.7,0.75,0.8,1},{"F","D","C","C+","B-","B","B+","A-","A","A+"}))))</f>
        <v/>
      </c>
      <c r="S249" s="2" t="str">
        <f>IF(COUNT($A249)=0,"",IF(Q249="","--",IF(Q249="3E","3E",LOOKUP(Q249/S$2,{0,0.4,0.45,0.5,0.55,0.6,0.65,0.7,0.75,0.8,1},{0,2,2.25,2.5,2.75,3,3.25,3.5,3.75,4}))))</f>
        <v/>
      </c>
      <c r="T249" s="3" t="str">
        <f>IF(COUNT($A249)=0,"",IF($A249&lt;&gt;DRAFT!$B251,"ERR",IF(DRAFT!BK251="3E","3E",IF(COUNT(DRAFT!BG251,DRAFT!BK251)&gt;0,DRAFT!BL251,""))))</f>
        <v/>
      </c>
      <c r="U249" s="3" t="str">
        <f>IF(COUNT($A249)=0,"",IF(T249="3E","3E",IF(T249="","I",LOOKUP(T249/V$2,{0,0.4,0.45,0.5,0.55,0.6,0.65,0.7,0.75,0.8,1},{"F","D","C","C+","B-","B","B+","A-","A","A+"}))))</f>
        <v/>
      </c>
      <c r="V249" s="2" t="str">
        <f>IF(COUNT($A249)=0,"",IF(T249="","--",IF(T249="3E","3E",LOOKUP(T249/V$2,{0,0.4,0.45,0.5,0.55,0.6,0.65,0.7,0.75,0.8,1},{0,2,2.25,2.5,2.75,3,3.25,3.5,3.75,4}))))</f>
        <v/>
      </c>
      <c r="W249" s="3" t="str">
        <f>IF(COUNT($A249)=0,"",IF($A249&lt;&gt;DRAFT!$B251,"ERR",IF(DRAFT!BT251="3E","3E",IF(COUNT(DRAFT!BP251,DRAFT!BT251)&gt;0,DRAFT!BU251,""))))</f>
        <v/>
      </c>
      <c r="X249" s="3" t="str">
        <f>IF(COUNT($A249)=0,"",IF(W249="3E","3E",IF(W249="","I",LOOKUP(W249/Y$2,{0,0.4,0.45,0.5,0.55,0.6,0.65,0.7,0.75,0.8,1},{"F","D","C","C+","B-","B","B+","A-","A","A+"}))))</f>
        <v/>
      </c>
      <c r="Y249" s="2" t="str">
        <f>IF(COUNT($A249)=0,"",IF(W249="","--",IF(W249="3E","3E",LOOKUP(W249/Y$2,{0,0.4,0.45,0.5,0.55,0.6,0.65,0.7,0.75,0.8,1},{0,2,2.25,2.5,2.75,3,3.25,3.5,3.75,4}))))</f>
        <v/>
      </c>
      <c r="Z249" s="3" t="str">
        <f>IF(COUNT($A249)=0,"",IF($A249&lt;&gt;DRAFT!$B251,"ERR",IF(DRAFT!CC251="3E","3E",IF(COUNT(DRAFT!BY251,DRAFT!CC251)&gt;0,DRAFT!CD251,""))))</f>
        <v/>
      </c>
      <c r="AA249" s="3" t="str">
        <f>IF(COUNT($A249)=0,"",IF(Z249="3E","3E",IF(Z249="","I",LOOKUP(Z249/AB$2,{0,0.4,0.45,0.5,0.55,0.6,0.65,0.7,0.75,0.8,1},{"F","D","C","C+","B-","B","B+","A-","A","A+"}))))</f>
        <v/>
      </c>
      <c r="AB249" s="2" t="str">
        <f>IF(COUNT($A249)=0,"",IF(Z249="","--",IF(Z249="3E","3E",LOOKUP(Z249/AB$2,{0,0.4,0.45,0.5,0.55,0.6,0.65,0.7,0.75,0.8,1},{0,2,2.25,2.5,2.75,3,3.25,3.5,3.75,4}))))</f>
        <v/>
      </c>
      <c r="AC249" s="3" t="str">
        <f>IF(COUNT($A249)=0,"",IF($A249&lt;&gt;DRAFT!$B251,"ERR",IF(DRAFT!CF251&gt;0,DRAFT!CF251,"")))</f>
        <v/>
      </c>
      <c r="AD249" s="3" t="str">
        <f>IF(COUNT($A249)=0,"",IF(AC249="3E","3E",IF(AC249="","I",LOOKUP(AC249/AE$2,{0,0.4,0.45,0.5,0.55,0.6,0.65,0.7,0.75,0.8,1},{"F","D","C","C+","B-","B","B+","A-","A","A+"}))))</f>
        <v/>
      </c>
      <c r="AE249" s="2" t="str">
        <f>IF(COUNT($A249)=0,"",IF(AC249="","--",IF(AC249="3E","3E",LOOKUP(AC249/AE$2,{0,0.4,0.45,0.5,0.55,0.6,0.65,0.7,0.75,0.8,1},{0,2,2.25,2.5,2.75,3,3.25,3.5,3.75,4}))))</f>
        <v/>
      </c>
      <c r="AF249" s="3" t="str">
        <f>IF($A249&lt;&gt;DRAFT!$B251,"ERR",IF(OR(COUNT($A249)=0,COUNT(DRAFT!CI251:CK251,DRAFT!CM251:CO251)=0),"",CEILING(SUM(DRAFT!CL251,DRAFT!CP251),1)))</f>
        <v/>
      </c>
      <c r="AG249" s="3" t="str">
        <f>IF(COUNT($A249)=0,"",IF(AF249="3E","3E",IF(AF249="","I",LOOKUP(AF249/AH$2,{0,0.4,0.45,0.5,0.55,0.6,0.65,0.7,0.75,0.8,1},{"F","D","C","C+","B-","B","B+","A-","A","A+"}))))</f>
        <v/>
      </c>
      <c r="AH249" s="2" t="str">
        <f>IF(COUNT($A249)=0,"",IF(AF249="","--",IF(AF249="3E","3E",LOOKUP(AF249/AH$2,{0,0.4,0.45,0.5,0.55,0.6,0.65,0.7,0.75,0.8,1},{0,2,2.25,2.5,2.75,3,3.25,3.5,3.75,4}))))</f>
        <v/>
      </c>
      <c r="AI249" s="11" t="str">
        <f>IF(OR(COUNT($A249)=0,COUNT(B249:AH249)=0),"",IF(COUNTIF(B249:AH249,"3E")&gt;0,"3E",IF(DRAFT!$A251="R",TRUNC(SUMPRODUCT(RGP,RCP)/TCP,3),TRUNC((SUMPRODUCT(--(IMDGP&gt;0)*IMDGP,IMCP)+CEILING(DRAFT!$CQ251*42,0.25))/TCP,3))))</f>
        <v/>
      </c>
      <c r="AJ249" s="3" t="str">
        <f>IF(OR(COUNT($A249)=0,COUNT(B249:AH249)=0),"",IF(COUNTIF(B249:AH249,"3E")&gt;0,"3E",IF(DRAFT!$A251="R",SUMPRODUCT(--(RGP&gt;=2),RCP),SUMPRODUCT(--(IMDGP&gt;0),--(IMGP=0),IMCP)+DRAFT!$CR251)))</f>
        <v/>
      </c>
      <c r="AK249" s="3" t="str">
        <f>IF(OR(COUNT($A249)=0,COUNT(B249:AH249)=0),"",IF(COUNTIF(B249:AJ249,"3E")&gt;0,"3E",IF(AND(DRAFT!$A251="IM",OR($AI249&gt;DRAFT!$CQ251,$AJ249&gt;DRAFT!$CR251)),"IMPROVED",IF(AND(DRAFT!$A251="IM",$AI249&lt;=DRAFT!$CQ251,$AJ249&lt;=DRAFT!$CR251),"NOT IMPROVED",IF(AND(AH249&gt;=2,AI249&gt;=2,AJ249&gt;=30),"PASS","FAIL")))))</f>
        <v/>
      </c>
      <c r="AL249" s="3" t="str">
        <f t="shared" si="6"/>
        <v/>
      </c>
      <c r="AM249" s="3" t="str">
        <f t="shared" si="7"/>
        <v/>
      </c>
    </row>
    <row r="250" spans="1:39" ht="18.95" customHeight="1" x14ac:dyDescent="0.25">
      <c r="A250" s="4" t="str">
        <f>IF(DRAFT!$B252="","",DRAFT!$B252)</f>
        <v/>
      </c>
      <c r="B250" s="3" t="str">
        <f>IF(COUNT($A250)=0,"",IF($A250&lt;&gt;DRAFT!$B252,"ERR",IF(DRAFT!I252="3E","3E",IF(COUNT(DRAFT!E252,DRAFT!I252)&gt;0,DRAFT!J252,""))))</f>
        <v/>
      </c>
      <c r="C250" s="3" t="str">
        <f>IF(COUNT($A250)=0,"",IF(B250="3E","3E",IF(B250="","I",LOOKUP(B250/D$2,{0,0.4,0.45,0.5,0.55,0.6,0.65,0.7,0.75,0.8,1},{"F","D","C","C+","B-","B","B+","A-","A","A+"}))))</f>
        <v/>
      </c>
      <c r="D250" s="2" t="str">
        <f>IF(COUNT($A250)=0,"",IF(B250="","--",IF(B250="3E","3E",LOOKUP(B250/D$2,{0,0.4,0.45,0.5,0.55,0.6,0.65,0.7,0.75,0.8,1},{0,2,2.25,2.5,2.75,3,3.25,3.5,3.75,4}))))</f>
        <v/>
      </c>
      <c r="E250" s="3" t="str">
        <f>IF(COUNT($A250)=0,"",IF($A250&lt;&gt;DRAFT!$B252,"ERR",IF(DRAFT!R252="3E","3E",IF(COUNT(DRAFT!N252,DRAFT!R252)&gt;0,DRAFT!S252,""))))</f>
        <v/>
      </c>
      <c r="F250" s="3" t="str">
        <f>IF(COUNT($A250)=0,"",IF(E250="3E","3E",IF(E250="","I",LOOKUP(E250/G$2,{0,0.4,0.45,0.5,0.55,0.6,0.65,0.7,0.75,0.8,1},{"F","D","C","C+","B-","B","B+","A-","A","A+"}))))</f>
        <v/>
      </c>
      <c r="G250" s="2" t="str">
        <f>IF(COUNT($A250)=0,"",IF(E250="","--",IF(E250="3E","3E",LOOKUP(E250/G$2,{0,0.4,0.45,0.5,0.55,0.6,0.65,0.7,0.75,0.8,1},{0,2,2.25,2.5,2.75,3,3.25,3.5,3.75,4}))))</f>
        <v/>
      </c>
      <c r="H250" s="3" t="str">
        <f>IF(COUNT($A250)=0,"",IF($A250&lt;&gt;DRAFT!$B252,"ERR",IF(DRAFT!AA252="3E","3E",IF(COUNT(DRAFT!W252,DRAFT!AA252)&gt;0,DRAFT!AB252,""))))</f>
        <v/>
      </c>
      <c r="I250" s="3" t="str">
        <f>IF(COUNT($A250)=0,"",IF(H250="3E","3E",IF(H250="","I",LOOKUP(H250/J$2,{0,0.4,0.45,0.5,0.55,0.6,0.65,0.7,0.75,0.8,1},{"F","D","C","C+","B-","B","B+","A-","A","A+"}))))</f>
        <v/>
      </c>
      <c r="J250" s="2" t="str">
        <f>IF(COUNT($A250)=0,"",IF(H250="","--",IF(H250="3E","3E",LOOKUP(H250/J$2,{0,0.4,0.45,0.5,0.55,0.6,0.65,0.7,0.75,0.8,1},{0,2,2.25,2.5,2.75,3,3.25,3.5,3.75,4}))))</f>
        <v/>
      </c>
      <c r="K250" s="3" t="str">
        <f>IF(COUNT($A250)=0,"",IF($A250&lt;&gt;DRAFT!$B252,"ERR",IF(DRAFT!AJ252="3E","3E",IF(COUNT(DRAFT!AF252,DRAFT!AJ252)&gt;0,DRAFT!AK252,""))))</f>
        <v/>
      </c>
      <c r="L250" s="3" t="str">
        <f>IF(COUNT($A250)=0,"",IF(K250="3E","3E",IF(K250="","I",LOOKUP(K250/M$2,{0,0.4,0.45,0.5,0.55,0.6,0.65,0.7,0.75,0.8,1},{"F","D","C","C+","B-","B","B+","A-","A","A+"}))))</f>
        <v/>
      </c>
      <c r="M250" s="2" t="str">
        <f>IF(COUNT($A250)=0,"",IF(K250="","--",IF(K250="3E","3E",LOOKUP(K250/M$2,{0,0.4,0.45,0.5,0.55,0.6,0.65,0.7,0.75,0.8,1},{0,2,2.25,2.5,2.75,3,3.25,3.5,3.75,4}))))</f>
        <v/>
      </c>
      <c r="N250" s="3" t="str">
        <f>IF(COUNT($A250)=0,"",IF($A250&lt;&gt;DRAFT!$B252,"ERR",IF(DRAFT!AS252="3E","3E",IF(COUNT(DRAFT!AO252,DRAFT!AS252)&gt;0,DRAFT!AT252,""))))</f>
        <v/>
      </c>
      <c r="O250" s="3" t="str">
        <f>IF(COUNT($A250)=0,"",IF(N250="3E","3E",IF(N250="","I",LOOKUP(N250/P$2,{0,0.4,0.45,0.5,0.55,0.6,0.65,0.7,0.75,0.8,1},{"F","D","C","C+","B-","B","B+","A-","A","A+"}))))</f>
        <v/>
      </c>
      <c r="P250" s="2" t="str">
        <f>IF(COUNT($A250)=0,"",IF(N250="","--",IF(N250="3E","3E",LOOKUP(N250/P$2,{0,0.4,0.45,0.5,0.55,0.6,0.65,0.7,0.75,0.8,1},{0,2,2.25,2.5,2.75,3,3.25,3.5,3.75,4}))))</f>
        <v/>
      </c>
      <c r="Q250" s="3" t="str">
        <f>IF(COUNT($A250)=0,"",IF($A250&lt;&gt;DRAFT!$B252,"ERR",IF(DRAFT!BB252="3E","3E",IF(COUNT(DRAFT!AX252,DRAFT!BB252)&gt;0,DRAFT!BC252,""))))</f>
        <v/>
      </c>
      <c r="R250" s="3" t="str">
        <f>IF(COUNT($A250)=0,"",IF(Q250="3E","3E",IF(Q250="","I",LOOKUP(Q250/S$2,{0,0.4,0.45,0.5,0.55,0.6,0.65,0.7,0.75,0.8,1},{"F","D","C","C+","B-","B","B+","A-","A","A+"}))))</f>
        <v/>
      </c>
      <c r="S250" s="2" t="str">
        <f>IF(COUNT($A250)=0,"",IF(Q250="","--",IF(Q250="3E","3E",LOOKUP(Q250/S$2,{0,0.4,0.45,0.5,0.55,0.6,0.65,0.7,0.75,0.8,1},{0,2,2.25,2.5,2.75,3,3.25,3.5,3.75,4}))))</f>
        <v/>
      </c>
      <c r="T250" s="3" t="str">
        <f>IF(COUNT($A250)=0,"",IF($A250&lt;&gt;DRAFT!$B252,"ERR",IF(DRAFT!BK252="3E","3E",IF(COUNT(DRAFT!BG252,DRAFT!BK252)&gt;0,DRAFT!BL252,""))))</f>
        <v/>
      </c>
      <c r="U250" s="3" t="str">
        <f>IF(COUNT($A250)=0,"",IF(T250="3E","3E",IF(T250="","I",LOOKUP(T250/V$2,{0,0.4,0.45,0.5,0.55,0.6,0.65,0.7,0.75,0.8,1},{"F","D","C","C+","B-","B","B+","A-","A","A+"}))))</f>
        <v/>
      </c>
      <c r="V250" s="2" t="str">
        <f>IF(COUNT($A250)=0,"",IF(T250="","--",IF(T250="3E","3E",LOOKUP(T250/V$2,{0,0.4,0.45,0.5,0.55,0.6,0.65,0.7,0.75,0.8,1},{0,2,2.25,2.5,2.75,3,3.25,3.5,3.75,4}))))</f>
        <v/>
      </c>
      <c r="W250" s="3" t="str">
        <f>IF(COUNT($A250)=0,"",IF($A250&lt;&gt;DRAFT!$B252,"ERR",IF(DRAFT!BT252="3E","3E",IF(COUNT(DRAFT!BP252,DRAFT!BT252)&gt;0,DRAFT!BU252,""))))</f>
        <v/>
      </c>
      <c r="X250" s="3" t="str">
        <f>IF(COUNT($A250)=0,"",IF(W250="3E","3E",IF(W250="","I",LOOKUP(W250/Y$2,{0,0.4,0.45,0.5,0.55,0.6,0.65,0.7,0.75,0.8,1},{"F","D","C","C+","B-","B","B+","A-","A","A+"}))))</f>
        <v/>
      </c>
      <c r="Y250" s="2" t="str">
        <f>IF(COUNT($A250)=0,"",IF(W250="","--",IF(W250="3E","3E",LOOKUP(W250/Y$2,{0,0.4,0.45,0.5,0.55,0.6,0.65,0.7,0.75,0.8,1},{0,2,2.25,2.5,2.75,3,3.25,3.5,3.75,4}))))</f>
        <v/>
      </c>
      <c r="Z250" s="3" t="str">
        <f>IF(COUNT($A250)=0,"",IF($A250&lt;&gt;DRAFT!$B252,"ERR",IF(DRAFT!CC252="3E","3E",IF(COUNT(DRAFT!BY252,DRAFT!CC252)&gt;0,DRAFT!CD252,""))))</f>
        <v/>
      </c>
      <c r="AA250" s="3" t="str">
        <f>IF(COUNT($A250)=0,"",IF(Z250="3E","3E",IF(Z250="","I",LOOKUP(Z250/AB$2,{0,0.4,0.45,0.5,0.55,0.6,0.65,0.7,0.75,0.8,1},{"F","D","C","C+","B-","B","B+","A-","A","A+"}))))</f>
        <v/>
      </c>
      <c r="AB250" s="2" t="str">
        <f>IF(COUNT($A250)=0,"",IF(Z250="","--",IF(Z250="3E","3E",LOOKUP(Z250/AB$2,{0,0.4,0.45,0.5,0.55,0.6,0.65,0.7,0.75,0.8,1},{0,2,2.25,2.5,2.75,3,3.25,3.5,3.75,4}))))</f>
        <v/>
      </c>
      <c r="AC250" s="3" t="str">
        <f>IF(COUNT($A250)=0,"",IF($A250&lt;&gt;DRAFT!$B252,"ERR",IF(DRAFT!CF252&gt;0,DRAFT!CF252,"")))</f>
        <v/>
      </c>
      <c r="AD250" s="3" t="str">
        <f>IF(COUNT($A250)=0,"",IF(AC250="3E","3E",IF(AC250="","I",LOOKUP(AC250/AE$2,{0,0.4,0.45,0.5,0.55,0.6,0.65,0.7,0.75,0.8,1},{"F","D","C","C+","B-","B","B+","A-","A","A+"}))))</f>
        <v/>
      </c>
      <c r="AE250" s="2" t="str">
        <f>IF(COUNT($A250)=0,"",IF(AC250="","--",IF(AC250="3E","3E",LOOKUP(AC250/AE$2,{0,0.4,0.45,0.5,0.55,0.6,0.65,0.7,0.75,0.8,1},{0,2,2.25,2.5,2.75,3,3.25,3.5,3.75,4}))))</f>
        <v/>
      </c>
      <c r="AF250" s="3" t="str">
        <f>IF($A250&lt;&gt;DRAFT!$B252,"ERR",IF(OR(COUNT($A250)=0,COUNT(DRAFT!CI252:CK252,DRAFT!CM252:CO252)=0),"",CEILING(SUM(DRAFT!CL252,DRAFT!CP252),1)))</f>
        <v/>
      </c>
      <c r="AG250" s="3" t="str">
        <f>IF(COUNT($A250)=0,"",IF(AF250="3E","3E",IF(AF250="","I",LOOKUP(AF250/AH$2,{0,0.4,0.45,0.5,0.55,0.6,0.65,0.7,0.75,0.8,1},{"F","D","C","C+","B-","B","B+","A-","A","A+"}))))</f>
        <v/>
      </c>
      <c r="AH250" s="2" t="str">
        <f>IF(COUNT($A250)=0,"",IF(AF250="","--",IF(AF250="3E","3E",LOOKUP(AF250/AH$2,{0,0.4,0.45,0.5,0.55,0.6,0.65,0.7,0.75,0.8,1},{0,2,2.25,2.5,2.75,3,3.25,3.5,3.75,4}))))</f>
        <v/>
      </c>
      <c r="AI250" s="11" t="str">
        <f>IF(OR(COUNT($A250)=0,COUNT(B250:AH250)=0),"",IF(COUNTIF(B250:AH250,"3E")&gt;0,"3E",IF(DRAFT!$A252="R",TRUNC(SUMPRODUCT(RGP,RCP)/TCP,3),TRUNC((SUMPRODUCT(--(IMDGP&gt;0)*IMDGP,IMCP)+CEILING(DRAFT!$CQ252*42,0.25))/TCP,3))))</f>
        <v/>
      </c>
      <c r="AJ250" s="3" t="str">
        <f>IF(OR(COUNT($A250)=0,COUNT(B250:AH250)=0),"",IF(COUNTIF(B250:AH250,"3E")&gt;0,"3E",IF(DRAFT!$A252="R",SUMPRODUCT(--(RGP&gt;=2),RCP),SUMPRODUCT(--(IMDGP&gt;0),--(IMGP=0),IMCP)+DRAFT!$CR252)))</f>
        <v/>
      </c>
      <c r="AK250" s="3" t="str">
        <f>IF(OR(COUNT($A250)=0,COUNT(B250:AH250)=0),"",IF(COUNTIF(B250:AJ250,"3E")&gt;0,"3E",IF(AND(DRAFT!$A252="IM",OR($AI250&gt;DRAFT!$CQ252,$AJ250&gt;DRAFT!$CR252)),"IMPROVED",IF(AND(DRAFT!$A252="IM",$AI250&lt;=DRAFT!$CQ252,$AJ250&lt;=DRAFT!$CR252),"NOT IMPROVED",IF(AND(AH250&gt;=2,AI250&gt;=2,AJ250&gt;=30),"PASS","FAIL")))))</f>
        <v/>
      </c>
      <c r="AL250" s="3" t="str">
        <f t="shared" si="6"/>
        <v/>
      </c>
      <c r="AM250" s="3" t="str">
        <f t="shared" si="7"/>
        <v/>
      </c>
    </row>
    <row r="251" spans="1:39" ht="18.95" customHeight="1" x14ac:dyDescent="0.25">
      <c r="A251" s="4" t="str">
        <f>IF(DRAFT!$B253="","",DRAFT!$B253)</f>
        <v/>
      </c>
      <c r="B251" s="3" t="str">
        <f>IF(COUNT($A251)=0,"",IF($A251&lt;&gt;DRAFT!$B253,"ERR",IF(DRAFT!I253="3E","3E",IF(COUNT(DRAFT!E253,DRAFT!I253)&gt;0,DRAFT!J253,""))))</f>
        <v/>
      </c>
      <c r="C251" s="3" t="str">
        <f>IF(COUNT($A251)=0,"",IF(B251="3E","3E",IF(B251="","I",LOOKUP(B251/D$2,{0,0.4,0.45,0.5,0.55,0.6,0.65,0.7,0.75,0.8,1},{"F","D","C","C+","B-","B","B+","A-","A","A+"}))))</f>
        <v/>
      </c>
      <c r="D251" s="2" t="str">
        <f>IF(COUNT($A251)=0,"",IF(B251="","--",IF(B251="3E","3E",LOOKUP(B251/D$2,{0,0.4,0.45,0.5,0.55,0.6,0.65,0.7,0.75,0.8,1},{0,2,2.25,2.5,2.75,3,3.25,3.5,3.75,4}))))</f>
        <v/>
      </c>
      <c r="E251" s="3" t="str">
        <f>IF(COUNT($A251)=0,"",IF($A251&lt;&gt;DRAFT!$B253,"ERR",IF(DRAFT!R253="3E","3E",IF(COUNT(DRAFT!N253,DRAFT!R253)&gt;0,DRAFT!S253,""))))</f>
        <v/>
      </c>
      <c r="F251" s="3" t="str">
        <f>IF(COUNT($A251)=0,"",IF(E251="3E","3E",IF(E251="","I",LOOKUP(E251/G$2,{0,0.4,0.45,0.5,0.55,0.6,0.65,0.7,0.75,0.8,1},{"F","D","C","C+","B-","B","B+","A-","A","A+"}))))</f>
        <v/>
      </c>
      <c r="G251" s="2" t="str">
        <f>IF(COUNT($A251)=0,"",IF(E251="","--",IF(E251="3E","3E",LOOKUP(E251/G$2,{0,0.4,0.45,0.5,0.55,0.6,0.65,0.7,0.75,0.8,1},{0,2,2.25,2.5,2.75,3,3.25,3.5,3.75,4}))))</f>
        <v/>
      </c>
      <c r="H251" s="3" t="str">
        <f>IF(COUNT($A251)=0,"",IF($A251&lt;&gt;DRAFT!$B253,"ERR",IF(DRAFT!AA253="3E","3E",IF(COUNT(DRAFT!W253,DRAFT!AA253)&gt;0,DRAFT!AB253,""))))</f>
        <v/>
      </c>
      <c r="I251" s="3" t="str">
        <f>IF(COUNT($A251)=0,"",IF(H251="3E","3E",IF(H251="","I",LOOKUP(H251/J$2,{0,0.4,0.45,0.5,0.55,0.6,0.65,0.7,0.75,0.8,1},{"F","D","C","C+","B-","B","B+","A-","A","A+"}))))</f>
        <v/>
      </c>
      <c r="J251" s="2" t="str">
        <f>IF(COUNT($A251)=0,"",IF(H251="","--",IF(H251="3E","3E",LOOKUP(H251/J$2,{0,0.4,0.45,0.5,0.55,0.6,0.65,0.7,0.75,0.8,1},{0,2,2.25,2.5,2.75,3,3.25,3.5,3.75,4}))))</f>
        <v/>
      </c>
      <c r="K251" s="3" t="str">
        <f>IF(COUNT($A251)=0,"",IF($A251&lt;&gt;DRAFT!$B253,"ERR",IF(DRAFT!AJ253="3E","3E",IF(COUNT(DRAFT!AF253,DRAFT!AJ253)&gt;0,DRAFT!AK253,""))))</f>
        <v/>
      </c>
      <c r="L251" s="3" t="str">
        <f>IF(COUNT($A251)=0,"",IF(K251="3E","3E",IF(K251="","I",LOOKUP(K251/M$2,{0,0.4,0.45,0.5,0.55,0.6,0.65,0.7,0.75,0.8,1},{"F","D","C","C+","B-","B","B+","A-","A","A+"}))))</f>
        <v/>
      </c>
      <c r="M251" s="2" t="str">
        <f>IF(COUNT($A251)=0,"",IF(K251="","--",IF(K251="3E","3E",LOOKUP(K251/M$2,{0,0.4,0.45,0.5,0.55,0.6,0.65,0.7,0.75,0.8,1},{0,2,2.25,2.5,2.75,3,3.25,3.5,3.75,4}))))</f>
        <v/>
      </c>
      <c r="N251" s="3" t="str">
        <f>IF(COUNT($A251)=0,"",IF($A251&lt;&gt;DRAFT!$B253,"ERR",IF(DRAFT!AS253="3E","3E",IF(COUNT(DRAFT!AO253,DRAFT!AS253)&gt;0,DRAFT!AT253,""))))</f>
        <v/>
      </c>
      <c r="O251" s="3" t="str">
        <f>IF(COUNT($A251)=0,"",IF(N251="3E","3E",IF(N251="","I",LOOKUP(N251/P$2,{0,0.4,0.45,0.5,0.55,0.6,0.65,0.7,0.75,0.8,1},{"F","D","C","C+","B-","B","B+","A-","A","A+"}))))</f>
        <v/>
      </c>
      <c r="P251" s="2" t="str">
        <f>IF(COUNT($A251)=0,"",IF(N251="","--",IF(N251="3E","3E",LOOKUP(N251/P$2,{0,0.4,0.45,0.5,0.55,0.6,0.65,0.7,0.75,0.8,1},{0,2,2.25,2.5,2.75,3,3.25,3.5,3.75,4}))))</f>
        <v/>
      </c>
      <c r="Q251" s="3" t="str">
        <f>IF(COUNT($A251)=0,"",IF($A251&lt;&gt;DRAFT!$B253,"ERR",IF(DRAFT!BB253="3E","3E",IF(COUNT(DRAFT!AX253,DRAFT!BB253)&gt;0,DRAFT!BC253,""))))</f>
        <v/>
      </c>
      <c r="R251" s="3" t="str">
        <f>IF(COUNT($A251)=0,"",IF(Q251="3E","3E",IF(Q251="","I",LOOKUP(Q251/S$2,{0,0.4,0.45,0.5,0.55,0.6,0.65,0.7,0.75,0.8,1},{"F","D","C","C+","B-","B","B+","A-","A","A+"}))))</f>
        <v/>
      </c>
      <c r="S251" s="2" t="str">
        <f>IF(COUNT($A251)=0,"",IF(Q251="","--",IF(Q251="3E","3E",LOOKUP(Q251/S$2,{0,0.4,0.45,0.5,0.55,0.6,0.65,0.7,0.75,0.8,1},{0,2,2.25,2.5,2.75,3,3.25,3.5,3.75,4}))))</f>
        <v/>
      </c>
      <c r="T251" s="3" t="str">
        <f>IF(COUNT($A251)=0,"",IF($A251&lt;&gt;DRAFT!$B253,"ERR",IF(DRAFT!BK253="3E","3E",IF(COUNT(DRAFT!BG253,DRAFT!BK253)&gt;0,DRAFT!BL253,""))))</f>
        <v/>
      </c>
      <c r="U251" s="3" t="str">
        <f>IF(COUNT($A251)=0,"",IF(T251="3E","3E",IF(T251="","I",LOOKUP(T251/V$2,{0,0.4,0.45,0.5,0.55,0.6,0.65,0.7,0.75,0.8,1},{"F","D","C","C+","B-","B","B+","A-","A","A+"}))))</f>
        <v/>
      </c>
      <c r="V251" s="2" t="str">
        <f>IF(COUNT($A251)=0,"",IF(T251="","--",IF(T251="3E","3E",LOOKUP(T251/V$2,{0,0.4,0.45,0.5,0.55,0.6,0.65,0.7,0.75,0.8,1},{0,2,2.25,2.5,2.75,3,3.25,3.5,3.75,4}))))</f>
        <v/>
      </c>
      <c r="W251" s="3" t="str">
        <f>IF(COUNT($A251)=0,"",IF($A251&lt;&gt;DRAFT!$B253,"ERR",IF(DRAFT!BT253="3E","3E",IF(COUNT(DRAFT!BP253,DRAFT!BT253)&gt;0,DRAFT!BU253,""))))</f>
        <v/>
      </c>
      <c r="X251" s="3" t="str">
        <f>IF(COUNT($A251)=0,"",IF(W251="3E","3E",IF(W251="","I",LOOKUP(W251/Y$2,{0,0.4,0.45,0.5,0.55,0.6,0.65,0.7,0.75,0.8,1},{"F","D","C","C+","B-","B","B+","A-","A","A+"}))))</f>
        <v/>
      </c>
      <c r="Y251" s="2" t="str">
        <f>IF(COUNT($A251)=0,"",IF(W251="","--",IF(W251="3E","3E",LOOKUP(W251/Y$2,{0,0.4,0.45,0.5,0.55,0.6,0.65,0.7,0.75,0.8,1},{0,2,2.25,2.5,2.75,3,3.25,3.5,3.75,4}))))</f>
        <v/>
      </c>
      <c r="Z251" s="3" t="str">
        <f>IF(COUNT($A251)=0,"",IF($A251&lt;&gt;DRAFT!$B253,"ERR",IF(DRAFT!CC253="3E","3E",IF(COUNT(DRAFT!BY253,DRAFT!CC253)&gt;0,DRAFT!CD253,""))))</f>
        <v/>
      </c>
      <c r="AA251" s="3" t="str">
        <f>IF(COUNT($A251)=0,"",IF(Z251="3E","3E",IF(Z251="","I",LOOKUP(Z251/AB$2,{0,0.4,0.45,0.5,0.55,0.6,0.65,0.7,0.75,0.8,1},{"F","D","C","C+","B-","B","B+","A-","A","A+"}))))</f>
        <v/>
      </c>
      <c r="AB251" s="2" t="str">
        <f>IF(COUNT($A251)=0,"",IF(Z251="","--",IF(Z251="3E","3E",LOOKUP(Z251/AB$2,{0,0.4,0.45,0.5,0.55,0.6,0.65,0.7,0.75,0.8,1},{0,2,2.25,2.5,2.75,3,3.25,3.5,3.75,4}))))</f>
        <v/>
      </c>
      <c r="AC251" s="3" t="str">
        <f>IF(COUNT($A251)=0,"",IF($A251&lt;&gt;DRAFT!$B253,"ERR",IF(DRAFT!CF253&gt;0,DRAFT!CF253,"")))</f>
        <v/>
      </c>
      <c r="AD251" s="3" t="str">
        <f>IF(COUNT($A251)=0,"",IF(AC251="3E","3E",IF(AC251="","I",LOOKUP(AC251/AE$2,{0,0.4,0.45,0.5,0.55,0.6,0.65,0.7,0.75,0.8,1},{"F","D","C","C+","B-","B","B+","A-","A","A+"}))))</f>
        <v/>
      </c>
      <c r="AE251" s="2" t="str">
        <f>IF(COUNT($A251)=0,"",IF(AC251="","--",IF(AC251="3E","3E",LOOKUP(AC251/AE$2,{0,0.4,0.45,0.5,0.55,0.6,0.65,0.7,0.75,0.8,1},{0,2,2.25,2.5,2.75,3,3.25,3.5,3.75,4}))))</f>
        <v/>
      </c>
      <c r="AF251" s="3" t="str">
        <f>IF($A251&lt;&gt;DRAFT!$B253,"ERR",IF(OR(COUNT($A251)=0,COUNT(DRAFT!CI253:CK253,DRAFT!CM253:CO253)=0),"",CEILING(SUM(DRAFT!CL253,DRAFT!CP253),1)))</f>
        <v/>
      </c>
      <c r="AG251" s="3" t="str">
        <f>IF(COUNT($A251)=0,"",IF(AF251="3E","3E",IF(AF251="","I",LOOKUP(AF251/AH$2,{0,0.4,0.45,0.5,0.55,0.6,0.65,0.7,0.75,0.8,1},{"F","D","C","C+","B-","B","B+","A-","A","A+"}))))</f>
        <v/>
      </c>
      <c r="AH251" s="2" t="str">
        <f>IF(COUNT($A251)=0,"",IF(AF251="","--",IF(AF251="3E","3E",LOOKUP(AF251/AH$2,{0,0.4,0.45,0.5,0.55,0.6,0.65,0.7,0.75,0.8,1},{0,2,2.25,2.5,2.75,3,3.25,3.5,3.75,4}))))</f>
        <v/>
      </c>
      <c r="AI251" s="11" t="str">
        <f>IF(OR(COUNT($A251)=0,COUNT(B251:AH251)=0),"",IF(COUNTIF(B251:AH251,"3E")&gt;0,"3E",IF(DRAFT!$A253="R",TRUNC(SUMPRODUCT(RGP,RCP)/TCP,3),TRUNC((SUMPRODUCT(--(IMDGP&gt;0)*IMDGP,IMCP)+CEILING(DRAFT!$CQ253*42,0.25))/TCP,3))))</f>
        <v/>
      </c>
      <c r="AJ251" s="3" t="str">
        <f>IF(OR(COUNT($A251)=0,COUNT(B251:AH251)=0),"",IF(COUNTIF(B251:AH251,"3E")&gt;0,"3E",IF(DRAFT!$A253="R",SUMPRODUCT(--(RGP&gt;=2),RCP),SUMPRODUCT(--(IMDGP&gt;0),--(IMGP=0),IMCP)+DRAFT!$CR253)))</f>
        <v/>
      </c>
      <c r="AK251" s="3" t="str">
        <f>IF(OR(COUNT($A251)=0,COUNT(B251:AH251)=0),"",IF(COUNTIF(B251:AJ251,"3E")&gt;0,"3E",IF(AND(DRAFT!$A253="IM",OR($AI251&gt;DRAFT!$CQ253,$AJ251&gt;DRAFT!$CR253)),"IMPROVED",IF(AND(DRAFT!$A253="IM",$AI251&lt;=DRAFT!$CQ253,$AJ251&lt;=DRAFT!$CR253),"NOT IMPROVED",IF(AND(AH251&gt;=2,AI251&gt;=2,AJ251&gt;=30),"PASS","FAIL")))))</f>
        <v/>
      </c>
      <c r="AL251" s="3" t="str">
        <f t="shared" si="6"/>
        <v/>
      </c>
      <c r="AM251" s="3" t="str">
        <f t="shared" si="7"/>
        <v/>
      </c>
    </row>
    <row r="252" spans="1:39" ht="18.95" customHeight="1" x14ac:dyDescent="0.25">
      <c r="A252" s="4" t="str">
        <f>IF(DRAFT!$B254="","",DRAFT!$B254)</f>
        <v/>
      </c>
      <c r="B252" s="3" t="str">
        <f>IF(COUNT($A252)=0,"",IF($A252&lt;&gt;DRAFT!$B254,"ERR",IF(DRAFT!I254="3E","3E",IF(COUNT(DRAFT!E254,DRAFT!I254)&gt;0,DRAFT!J254,""))))</f>
        <v/>
      </c>
      <c r="C252" s="3" t="str">
        <f>IF(COUNT($A252)=0,"",IF(B252="3E","3E",IF(B252="","I",LOOKUP(B252/D$2,{0,0.4,0.45,0.5,0.55,0.6,0.65,0.7,0.75,0.8,1},{"F","D","C","C+","B-","B","B+","A-","A","A+"}))))</f>
        <v/>
      </c>
      <c r="D252" s="2" t="str">
        <f>IF(COUNT($A252)=0,"",IF(B252="","--",IF(B252="3E","3E",LOOKUP(B252/D$2,{0,0.4,0.45,0.5,0.55,0.6,0.65,0.7,0.75,0.8,1},{0,2,2.25,2.5,2.75,3,3.25,3.5,3.75,4}))))</f>
        <v/>
      </c>
      <c r="E252" s="3" t="str">
        <f>IF(COUNT($A252)=0,"",IF($A252&lt;&gt;DRAFT!$B254,"ERR",IF(DRAFT!R254="3E","3E",IF(COUNT(DRAFT!N254,DRAFT!R254)&gt;0,DRAFT!S254,""))))</f>
        <v/>
      </c>
      <c r="F252" s="3" t="str">
        <f>IF(COUNT($A252)=0,"",IF(E252="3E","3E",IF(E252="","I",LOOKUP(E252/G$2,{0,0.4,0.45,0.5,0.55,0.6,0.65,0.7,0.75,0.8,1},{"F","D","C","C+","B-","B","B+","A-","A","A+"}))))</f>
        <v/>
      </c>
      <c r="G252" s="2" t="str">
        <f>IF(COUNT($A252)=0,"",IF(E252="","--",IF(E252="3E","3E",LOOKUP(E252/G$2,{0,0.4,0.45,0.5,0.55,0.6,0.65,0.7,0.75,0.8,1},{0,2,2.25,2.5,2.75,3,3.25,3.5,3.75,4}))))</f>
        <v/>
      </c>
      <c r="H252" s="3" t="str">
        <f>IF(COUNT($A252)=0,"",IF($A252&lt;&gt;DRAFT!$B254,"ERR",IF(DRAFT!AA254="3E","3E",IF(COUNT(DRAFT!W254,DRAFT!AA254)&gt;0,DRAFT!AB254,""))))</f>
        <v/>
      </c>
      <c r="I252" s="3" t="str">
        <f>IF(COUNT($A252)=0,"",IF(H252="3E","3E",IF(H252="","I",LOOKUP(H252/J$2,{0,0.4,0.45,0.5,0.55,0.6,0.65,0.7,0.75,0.8,1},{"F","D","C","C+","B-","B","B+","A-","A","A+"}))))</f>
        <v/>
      </c>
      <c r="J252" s="2" t="str">
        <f>IF(COUNT($A252)=0,"",IF(H252="","--",IF(H252="3E","3E",LOOKUP(H252/J$2,{0,0.4,0.45,0.5,0.55,0.6,0.65,0.7,0.75,0.8,1},{0,2,2.25,2.5,2.75,3,3.25,3.5,3.75,4}))))</f>
        <v/>
      </c>
      <c r="K252" s="3" t="str">
        <f>IF(COUNT($A252)=0,"",IF($A252&lt;&gt;DRAFT!$B254,"ERR",IF(DRAFT!AJ254="3E","3E",IF(COUNT(DRAFT!AF254,DRAFT!AJ254)&gt;0,DRAFT!AK254,""))))</f>
        <v/>
      </c>
      <c r="L252" s="3" t="str">
        <f>IF(COUNT($A252)=0,"",IF(K252="3E","3E",IF(K252="","I",LOOKUP(K252/M$2,{0,0.4,0.45,0.5,0.55,0.6,0.65,0.7,0.75,0.8,1},{"F","D","C","C+","B-","B","B+","A-","A","A+"}))))</f>
        <v/>
      </c>
      <c r="M252" s="2" t="str">
        <f>IF(COUNT($A252)=0,"",IF(K252="","--",IF(K252="3E","3E",LOOKUP(K252/M$2,{0,0.4,0.45,0.5,0.55,0.6,0.65,0.7,0.75,0.8,1},{0,2,2.25,2.5,2.75,3,3.25,3.5,3.75,4}))))</f>
        <v/>
      </c>
      <c r="N252" s="3" t="str">
        <f>IF(COUNT($A252)=0,"",IF($A252&lt;&gt;DRAFT!$B254,"ERR",IF(DRAFT!AS254="3E","3E",IF(COUNT(DRAFT!AO254,DRAFT!AS254)&gt;0,DRAFT!AT254,""))))</f>
        <v/>
      </c>
      <c r="O252" s="3" t="str">
        <f>IF(COUNT($A252)=0,"",IF(N252="3E","3E",IF(N252="","I",LOOKUP(N252/P$2,{0,0.4,0.45,0.5,0.55,0.6,0.65,0.7,0.75,0.8,1},{"F","D","C","C+","B-","B","B+","A-","A","A+"}))))</f>
        <v/>
      </c>
      <c r="P252" s="2" t="str">
        <f>IF(COUNT($A252)=0,"",IF(N252="","--",IF(N252="3E","3E",LOOKUP(N252/P$2,{0,0.4,0.45,0.5,0.55,0.6,0.65,0.7,0.75,0.8,1},{0,2,2.25,2.5,2.75,3,3.25,3.5,3.75,4}))))</f>
        <v/>
      </c>
      <c r="Q252" s="3" t="str">
        <f>IF(COUNT($A252)=0,"",IF($A252&lt;&gt;DRAFT!$B254,"ERR",IF(DRAFT!BB254="3E","3E",IF(COUNT(DRAFT!AX254,DRAFT!BB254)&gt;0,DRAFT!BC254,""))))</f>
        <v/>
      </c>
      <c r="R252" s="3" t="str">
        <f>IF(COUNT($A252)=0,"",IF(Q252="3E","3E",IF(Q252="","I",LOOKUP(Q252/S$2,{0,0.4,0.45,0.5,0.55,0.6,0.65,0.7,0.75,0.8,1},{"F","D","C","C+","B-","B","B+","A-","A","A+"}))))</f>
        <v/>
      </c>
      <c r="S252" s="2" t="str">
        <f>IF(COUNT($A252)=0,"",IF(Q252="","--",IF(Q252="3E","3E",LOOKUP(Q252/S$2,{0,0.4,0.45,0.5,0.55,0.6,0.65,0.7,0.75,0.8,1},{0,2,2.25,2.5,2.75,3,3.25,3.5,3.75,4}))))</f>
        <v/>
      </c>
      <c r="T252" s="3" t="str">
        <f>IF(COUNT($A252)=0,"",IF($A252&lt;&gt;DRAFT!$B254,"ERR",IF(DRAFT!BK254="3E","3E",IF(COUNT(DRAFT!BG254,DRAFT!BK254)&gt;0,DRAFT!BL254,""))))</f>
        <v/>
      </c>
      <c r="U252" s="3" t="str">
        <f>IF(COUNT($A252)=0,"",IF(T252="3E","3E",IF(T252="","I",LOOKUP(T252/V$2,{0,0.4,0.45,0.5,0.55,0.6,0.65,0.7,0.75,0.8,1},{"F","D","C","C+","B-","B","B+","A-","A","A+"}))))</f>
        <v/>
      </c>
      <c r="V252" s="2" t="str">
        <f>IF(COUNT($A252)=0,"",IF(T252="","--",IF(T252="3E","3E",LOOKUP(T252/V$2,{0,0.4,0.45,0.5,0.55,0.6,0.65,0.7,0.75,0.8,1},{0,2,2.25,2.5,2.75,3,3.25,3.5,3.75,4}))))</f>
        <v/>
      </c>
      <c r="W252" s="3" t="str">
        <f>IF(COUNT($A252)=0,"",IF($A252&lt;&gt;DRAFT!$B254,"ERR",IF(DRAFT!BT254="3E","3E",IF(COUNT(DRAFT!BP254,DRAFT!BT254)&gt;0,DRAFT!BU254,""))))</f>
        <v/>
      </c>
      <c r="X252" s="3" t="str">
        <f>IF(COUNT($A252)=0,"",IF(W252="3E","3E",IF(W252="","I",LOOKUP(W252/Y$2,{0,0.4,0.45,0.5,0.55,0.6,0.65,0.7,0.75,0.8,1},{"F","D","C","C+","B-","B","B+","A-","A","A+"}))))</f>
        <v/>
      </c>
      <c r="Y252" s="2" t="str">
        <f>IF(COUNT($A252)=0,"",IF(W252="","--",IF(W252="3E","3E",LOOKUP(W252/Y$2,{0,0.4,0.45,0.5,0.55,0.6,0.65,0.7,0.75,0.8,1},{0,2,2.25,2.5,2.75,3,3.25,3.5,3.75,4}))))</f>
        <v/>
      </c>
      <c r="Z252" s="3" t="str">
        <f>IF(COUNT($A252)=0,"",IF($A252&lt;&gt;DRAFT!$B254,"ERR",IF(DRAFT!CC254="3E","3E",IF(COUNT(DRAFT!BY254,DRAFT!CC254)&gt;0,DRAFT!CD254,""))))</f>
        <v/>
      </c>
      <c r="AA252" s="3" t="str">
        <f>IF(COUNT($A252)=0,"",IF(Z252="3E","3E",IF(Z252="","I",LOOKUP(Z252/AB$2,{0,0.4,0.45,0.5,0.55,0.6,0.65,0.7,0.75,0.8,1},{"F","D","C","C+","B-","B","B+","A-","A","A+"}))))</f>
        <v/>
      </c>
      <c r="AB252" s="2" t="str">
        <f>IF(COUNT($A252)=0,"",IF(Z252="","--",IF(Z252="3E","3E",LOOKUP(Z252/AB$2,{0,0.4,0.45,0.5,0.55,0.6,0.65,0.7,0.75,0.8,1},{0,2,2.25,2.5,2.75,3,3.25,3.5,3.75,4}))))</f>
        <v/>
      </c>
      <c r="AC252" s="3" t="str">
        <f>IF(COUNT($A252)=0,"",IF($A252&lt;&gt;DRAFT!$B254,"ERR",IF(DRAFT!CF254&gt;0,DRAFT!CF254,"")))</f>
        <v/>
      </c>
      <c r="AD252" s="3" t="str">
        <f>IF(COUNT($A252)=0,"",IF(AC252="3E","3E",IF(AC252="","I",LOOKUP(AC252/AE$2,{0,0.4,0.45,0.5,0.55,0.6,0.65,0.7,0.75,0.8,1},{"F","D","C","C+","B-","B","B+","A-","A","A+"}))))</f>
        <v/>
      </c>
      <c r="AE252" s="2" t="str">
        <f>IF(COUNT($A252)=0,"",IF(AC252="","--",IF(AC252="3E","3E",LOOKUP(AC252/AE$2,{0,0.4,0.45,0.5,0.55,0.6,0.65,0.7,0.75,0.8,1},{0,2,2.25,2.5,2.75,3,3.25,3.5,3.75,4}))))</f>
        <v/>
      </c>
      <c r="AF252" s="3" t="str">
        <f>IF($A252&lt;&gt;DRAFT!$B254,"ERR",IF(OR(COUNT($A252)=0,COUNT(DRAFT!CI254:CK254,DRAFT!CM254:CO254)=0),"",CEILING(SUM(DRAFT!CL254,DRAFT!CP254),1)))</f>
        <v/>
      </c>
      <c r="AG252" s="3" t="str">
        <f>IF(COUNT($A252)=0,"",IF(AF252="3E","3E",IF(AF252="","I",LOOKUP(AF252/AH$2,{0,0.4,0.45,0.5,0.55,0.6,0.65,0.7,0.75,0.8,1},{"F","D","C","C+","B-","B","B+","A-","A","A+"}))))</f>
        <v/>
      </c>
      <c r="AH252" s="2" t="str">
        <f>IF(COUNT($A252)=0,"",IF(AF252="","--",IF(AF252="3E","3E",LOOKUP(AF252/AH$2,{0,0.4,0.45,0.5,0.55,0.6,0.65,0.7,0.75,0.8,1},{0,2,2.25,2.5,2.75,3,3.25,3.5,3.75,4}))))</f>
        <v/>
      </c>
      <c r="AI252" s="11" t="str">
        <f>IF(OR(COUNT($A252)=0,COUNT(B252:AH252)=0),"",IF(COUNTIF(B252:AH252,"3E")&gt;0,"3E",IF(DRAFT!$A254="R",TRUNC(SUMPRODUCT(RGP,RCP)/TCP,3),TRUNC((SUMPRODUCT(--(IMDGP&gt;0)*IMDGP,IMCP)+CEILING(DRAFT!$CQ254*42,0.25))/TCP,3))))</f>
        <v/>
      </c>
      <c r="AJ252" s="3" t="str">
        <f>IF(OR(COUNT($A252)=0,COUNT(B252:AH252)=0),"",IF(COUNTIF(B252:AH252,"3E")&gt;0,"3E",IF(DRAFT!$A254="R",SUMPRODUCT(--(RGP&gt;=2),RCP),SUMPRODUCT(--(IMDGP&gt;0),--(IMGP=0),IMCP)+DRAFT!$CR254)))</f>
        <v/>
      </c>
      <c r="AK252" s="3" t="str">
        <f>IF(OR(COUNT($A252)=0,COUNT(B252:AH252)=0),"",IF(COUNTIF(B252:AJ252,"3E")&gt;0,"3E",IF(AND(DRAFT!$A254="IM",OR($AI252&gt;DRAFT!$CQ254,$AJ252&gt;DRAFT!$CR254)),"IMPROVED",IF(AND(DRAFT!$A254="IM",$AI252&lt;=DRAFT!$CQ254,$AJ252&lt;=DRAFT!$CR254),"NOT IMPROVED",IF(AND(AH252&gt;=2,AI252&gt;=2,AJ252&gt;=30),"PASS","FAIL")))))</f>
        <v/>
      </c>
      <c r="AL252" s="3" t="str">
        <f t="shared" si="6"/>
        <v/>
      </c>
      <c r="AM252" s="3" t="str">
        <f t="shared" si="7"/>
        <v/>
      </c>
    </row>
    <row r="253" spans="1:39" ht="18.95" customHeight="1" x14ac:dyDescent="0.25">
      <c r="A253" s="4" t="str">
        <f>IF(DRAFT!$B255="","",DRAFT!$B255)</f>
        <v/>
      </c>
      <c r="B253" s="3" t="str">
        <f>IF(COUNT($A253)=0,"",IF($A253&lt;&gt;DRAFT!$B255,"ERR",IF(DRAFT!I255="3E","3E",IF(COUNT(DRAFT!E255,DRAFT!I255)&gt;0,DRAFT!J255,""))))</f>
        <v/>
      </c>
      <c r="C253" s="3" t="str">
        <f>IF(COUNT($A253)=0,"",IF(B253="3E","3E",IF(B253="","I",LOOKUP(B253/D$2,{0,0.4,0.45,0.5,0.55,0.6,0.65,0.7,0.75,0.8,1},{"F","D","C","C+","B-","B","B+","A-","A","A+"}))))</f>
        <v/>
      </c>
      <c r="D253" s="2" t="str">
        <f>IF(COUNT($A253)=0,"",IF(B253="","--",IF(B253="3E","3E",LOOKUP(B253/D$2,{0,0.4,0.45,0.5,0.55,0.6,0.65,0.7,0.75,0.8,1},{0,2,2.25,2.5,2.75,3,3.25,3.5,3.75,4}))))</f>
        <v/>
      </c>
      <c r="E253" s="3" t="str">
        <f>IF(COUNT($A253)=0,"",IF($A253&lt;&gt;DRAFT!$B255,"ERR",IF(DRAFT!R255="3E","3E",IF(COUNT(DRAFT!N255,DRAFT!R255)&gt;0,DRAFT!S255,""))))</f>
        <v/>
      </c>
      <c r="F253" s="3" t="str">
        <f>IF(COUNT($A253)=0,"",IF(E253="3E","3E",IF(E253="","I",LOOKUP(E253/G$2,{0,0.4,0.45,0.5,0.55,0.6,0.65,0.7,0.75,0.8,1},{"F","D","C","C+","B-","B","B+","A-","A","A+"}))))</f>
        <v/>
      </c>
      <c r="G253" s="2" t="str">
        <f>IF(COUNT($A253)=0,"",IF(E253="","--",IF(E253="3E","3E",LOOKUP(E253/G$2,{0,0.4,0.45,0.5,0.55,0.6,0.65,0.7,0.75,0.8,1},{0,2,2.25,2.5,2.75,3,3.25,3.5,3.75,4}))))</f>
        <v/>
      </c>
      <c r="H253" s="3" t="str">
        <f>IF(COUNT($A253)=0,"",IF($A253&lt;&gt;DRAFT!$B255,"ERR",IF(DRAFT!AA255="3E","3E",IF(COUNT(DRAFT!W255,DRAFT!AA255)&gt;0,DRAFT!AB255,""))))</f>
        <v/>
      </c>
      <c r="I253" s="3" t="str">
        <f>IF(COUNT($A253)=0,"",IF(H253="3E","3E",IF(H253="","I",LOOKUP(H253/J$2,{0,0.4,0.45,0.5,0.55,0.6,0.65,0.7,0.75,0.8,1},{"F","D","C","C+","B-","B","B+","A-","A","A+"}))))</f>
        <v/>
      </c>
      <c r="J253" s="2" t="str">
        <f>IF(COUNT($A253)=0,"",IF(H253="","--",IF(H253="3E","3E",LOOKUP(H253/J$2,{0,0.4,0.45,0.5,0.55,0.6,0.65,0.7,0.75,0.8,1},{0,2,2.25,2.5,2.75,3,3.25,3.5,3.75,4}))))</f>
        <v/>
      </c>
      <c r="K253" s="3" t="str">
        <f>IF(COUNT($A253)=0,"",IF($A253&lt;&gt;DRAFT!$B255,"ERR",IF(DRAFT!AJ255="3E","3E",IF(COUNT(DRAFT!AF255,DRAFT!AJ255)&gt;0,DRAFT!AK255,""))))</f>
        <v/>
      </c>
      <c r="L253" s="3" t="str">
        <f>IF(COUNT($A253)=0,"",IF(K253="3E","3E",IF(K253="","I",LOOKUP(K253/M$2,{0,0.4,0.45,0.5,0.55,0.6,0.65,0.7,0.75,0.8,1},{"F","D","C","C+","B-","B","B+","A-","A","A+"}))))</f>
        <v/>
      </c>
      <c r="M253" s="2" t="str">
        <f>IF(COUNT($A253)=0,"",IF(K253="","--",IF(K253="3E","3E",LOOKUP(K253/M$2,{0,0.4,0.45,0.5,0.55,0.6,0.65,0.7,0.75,0.8,1},{0,2,2.25,2.5,2.75,3,3.25,3.5,3.75,4}))))</f>
        <v/>
      </c>
      <c r="N253" s="3" t="str">
        <f>IF(COUNT($A253)=0,"",IF($A253&lt;&gt;DRAFT!$B255,"ERR",IF(DRAFT!AS255="3E","3E",IF(COUNT(DRAFT!AO255,DRAFT!AS255)&gt;0,DRAFT!AT255,""))))</f>
        <v/>
      </c>
      <c r="O253" s="3" t="str">
        <f>IF(COUNT($A253)=0,"",IF(N253="3E","3E",IF(N253="","I",LOOKUP(N253/P$2,{0,0.4,0.45,0.5,0.55,0.6,0.65,0.7,0.75,0.8,1},{"F","D","C","C+","B-","B","B+","A-","A","A+"}))))</f>
        <v/>
      </c>
      <c r="P253" s="2" t="str">
        <f>IF(COUNT($A253)=0,"",IF(N253="","--",IF(N253="3E","3E",LOOKUP(N253/P$2,{0,0.4,0.45,0.5,0.55,0.6,0.65,0.7,0.75,0.8,1},{0,2,2.25,2.5,2.75,3,3.25,3.5,3.75,4}))))</f>
        <v/>
      </c>
      <c r="Q253" s="3" t="str">
        <f>IF(COUNT($A253)=0,"",IF($A253&lt;&gt;DRAFT!$B255,"ERR",IF(DRAFT!BB255="3E","3E",IF(COUNT(DRAFT!AX255,DRAFT!BB255)&gt;0,DRAFT!BC255,""))))</f>
        <v/>
      </c>
      <c r="R253" s="3" t="str">
        <f>IF(COUNT($A253)=0,"",IF(Q253="3E","3E",IF(Q253="","I",LOOKUP(Q253/S$2,{0,0.4,0.45,0.5,0.55,0.6,0.65,0.7,0.75,0.8,1},{"F","D","C","C+","B-","B","B+","A-","A","A+"}))))</f>
        <v/>
      </c>
      <c r="S253" s="2" t="str">
        <f>IF(COUNT($A253)=0,"",IF(Q253="","--",IF(Q253="3E","3E",LOOKUP(Q253/S$2,{0,0.4,0.45,0.5,0.55,0.6,0.65,0.7,0.75,0.8,1},{0,2,2.25,2.5,2.75,3,3.25,3.5,3.75,4}))))</f>
        <v/>
      </c>
      <c r="T253" s="3" t="str">
        <f>IF(COUNT($A253)=0,"",IF($A253&lt;&gt;DRAFT!$B255,"ERR",IF(DRAFT!BK255="3E","3E",IF(COUNT(DRAFT!BG255,DRAFT!BK255)&gt;0,DRAFT!BL255,""))))</f>
        <v/>
      </c>
      <c r="U253" s="3" t="str">
        <f>IF(COUNT($A253)=0,"",IF(T253="3E","3E",IF(T253="","I",LOOKUP(T253/V$2,{0,0.4,0.45,0.5,0.55,0.6,0.65,0.7,0.75,0.8,1},{"F","D","C","C+","B-","B","B+","A-","A","A+"}))))</f>
        <v/>
      </c>
      <c r="V253" s="2" t="str">
        <f>IF(COUNT($A253)=0,"",IF(T253="","--",IF(T253="3E","3E",LOOKUP(T253/V$2,{0,0.4,0.45,0.5,0.55,0.6,0.65,0.7,0.75,0.8,1},{0,2,2.25,2.5,2.75,3,3.25,3.5,3.75,4}))))</f>
        <v/>
      </c>
      <c r="W253" s="3" t="str">
        <f>IF(COUNT($A253)=0,"",IF($A253&lt;&gt;DRAFT!$B255,"ERR",IF(DRAFT!BT255="3E","3E",IF(COUNT(DRAFT!BP255,DRAFT!BT255)&gt;0,DRAFT!BU255,""))))</f>
        <v/>
      </c>
      <c r="X253" s="3" t="str">
        <f>IF(COUNT($A253)=0,"",IF(W253="3E","3E",IF(W253="","I",LOOKUP(W253/Y$2,{0,0.4,0.45,0.5,0.55,0.6,0.65,0.7,0.75,0.8,1},{"F","D","C","C+","B-","B","B+","A-","A","A+"}))))</f>
        <v/>
      </c>
      <c r="Y253" s="2" t="str">
        <f>IF(COUNT($A253)=0,"",IF(W253="","--",IF(W253="3E","3E",LOOKUP(W253/Y$2,{0,0.4,0.45,0.5,0.55,0.6,0.65,0.7,0.75,0.8,1},{0,2,2.25,2.5,2.75,3,3.25,3.5,3.75,4}))))</f>
        <v/>
      </c>
      <c r="Z253" s="3" t="str">
        <f>IF(COUNT($A253)=0,"",IF($A253&lt;&gt;DRAFT!$B255,"ERR",IF(DRAFT!CC255="3E","3E",IF(COUNT(DRAFT!BY255,DRAFT!CC255)&gt;0,DRAFT!CD255,""))))</f>
        <v/>
      </c>
      <c r="AA253" s="3" t="str">
        <f>IF(COUNT($A253)=0,"",IF(Z253="3E","3E",IF(Z253="","I",LOOKUP(Z253/AB$2,{0,0.4,0.45,0.5,0.55,0.6,0.65,0.7,0.75,0.8,1},{"F","D","C","C+","B-","B","B+","A-","A","A+"}))))</f>
        <v/>
      </c>
      <c r="AB253" s="2" t="str">
        <f>IF(COUNT($A253)=0,"",IF(Z253="","--",IF(Z253="3E","3E",LOOKUP(Z253/AB$2,{0,0.4,0.45,0.5,0.55,0.6,0.65,0.7,0.75,0.8,1},{0,2,2.25,2.5,2.75,3,3.25,3.5,3.75,4}))))</f>
        <v/>
      </c>
      <c r="AC253" s="3" t="str">
        <f>IF(COUNT($A253)=0,"",IF($A253&lt;&gt;DRAFT!$B255,"ERR",IF(DRAFT!CF255&gt;0,DRAFT!CF255,"")))</f>
        <v/>
      </c>
      <c r="AD253" s="3" t="str">
        <f>IF(COUNT($A253)=0,"",IF(AC253="3E","3E",IF(AC253="","I",LOOKUP(AC253/AE$2,{0,0.4,0.45,0.5,0.55,0.6,0.65,0.7,0.75,0.8,1},{"F","D","C","C+","B-","B","B+","A-","A","A+"}))))</f>
        <v/>
      </c>
      <c r="AE253" s="2" t="str">
        <f>IF(COUNT($A253)=0,"",IF(AC253="","--",IF(AC253="3E","3E",LOOKUP(AC253/AE$2,{0,0.4,0.45,0.5,0.55,0.6,0.65,0.7,0.75,0.8,1},{0,2,2.25,2.5,2.75,3,3.25,3.5,3.75,4}))))</f>
        <v/>
      </c>
      <c r="AF253" s="3" t="str">
        <f>IF($A253&lt;&gt;DRAFT!$B255,"ERR",IF(OR(COUNT($A253)=0,COUNT(DRAFT!CI255:CK255,DRAFT!CM255:CO255)=0),"",CEILING(SUM(DRAFT!CL255,DRAFT!CP255),1)))</f>
        <v/>
      </c>
      <c r="AG253" s="3" t="str">
        <f>IF(COUNT($A253)=0,"",IF(AF253="3E","3E",IF(AF253="","I",LOOKUP(AF253/AH$2,{0,0.4,0.45,0.5,0.55,0.6,0.65,0.7,0.75,0.8,1},{"F","D","C","C+","B-","B","B+","A-","A","A+"}))))</f>
        <v/>
      </c>
      <c r="AH253" s="2" t="str">
        <f>IF(COUNT($A253)=0,"",IF(AF253="","--",IF(AF253="3E","3E",LOOKUP(AF253/AH$2,{0,0.4,0.45,0.5,0.55,0.6,0.65,0.7,0.75,0.8,1},{0,2,2.25,2.5,2.75,3,3.25,3.5,3.75,4}))))</f>
        <v/>
      </c>
      <c r="AI253" s="11" t="str">
        <f>IF(OR(COUNT($A253)=0,COUNT(B253:AH253)=0),"",IF(COUNTIF(B253:AH253,"3E")&gt;0,"3E",IF(DRAFT!$A255="R",TRUNC(SUMPRODUCT(RGP,RCP)/TCP,3),TRUNC((SUMPRODUCT(--(IMDGP&gt;0)*IMDGP,IMCP)+CEILING(DRAFT!$CQ255*42,0.25))/TCP,3))))</f>
        <v/>
      </c>
      <c r="AJ253" s="3" t="str">
        <f>IF(OR(COUNT($A253)=0,COUNT(B253:AH253)=0),"",IF(COUNTIF(B253:AH253,"3E")&gt;0,"3E",IF(DRAFT!$A255="R",SUMPRODUCT(--(RGP&gt;=2),RCP),SUMPRODUCT(--(IMDGP&gt;0),--(IMGP=0),IMCP)+DRAFT!$CR255)))</f>
        <v/>
      </c>
      <c r="AK253" s="3" t="str">
        <f>IF(OR(COUNT($A253)=0,COUNT(B253:AH253)=0),"",IF(COUNTIF(B253:AJ253,"3E")&gt;0,"3E",IF(AND(DRAFT!$A255="IM",OR($AI253&gt;DRAFT!$CQ255,$AJ253&gt;DRAFT!$CR255)),"IMPROVED",IF(AND(DRAFT!$A255="IM",$AI253&lt;=DRAFT!$CQ255,$AJ253&lt;=DRAFT!$CR255),"NOT IMPROVED",IF(AND(AH253&gt;=2,AI253&gt;=2,AJ253&gt;=30),"PASS","FAIL")))))</f>
        <v/>
      </c>
      <c r="AL253" s="3" t="str">
        <f t="shared" si="6"/>
        <v/>
      </c>
      <c r="AM253" s="3" t="str">
        <f t="shared" si="7"/>
        <v/>
      </c>
    </row>
    <row r="254" spans="1:39" ht="18.95" customHeight="1" x14ac:dyDescent="0.25">
      <c r="A254" s="4" t="str">
        <f>IF(DRAFT!$B256="","",DRAFT!$B256)</f>
        <v/>
      </c>
      <c r="B254" s="3" t="str">
        <f>IF(COUNT($A254)=0,"",IF($A254&lt;&gt;DRAFT!$B256,"ERR",IF(DRAFT!I256="3E","3E",IF(COUNT(DRAFT!E256,DRAFT!I256)&gt;0,DRAFT!J256,""))))</f>
        <v/>
      </c>
      <c r="C254" s="3" t="str">
        <f>IF(COUNT($A254)=0,"",IF(B254="3E","3E",IF(B254="","I",LOOKUP(B254/D$2,{0,0.4,0.45,0.5,0.55,0.6,0.65,0.7,0.75,0.8,1},{"F","D","C","C+","B-","B","B+","A-","A","A+"}))))</f>
        <v/>
      </c>
      <c r="D254" s="2" t="str">
        <f>IF(COUNT($A254)=0,"",IF(B254="","--",IF(B254="3E","3E",LOOKUP(B254/D$2,{0,0.4,0.45,0.5,0.55,0.6,0.65,0.7,0.75,0.8,1},{0,2,2.25,2.5,2.75,3,3.25,3.5,3.75,4}))))</f>
        <v/>
      </c>
      <c r="E254" s="3" t="str">
        <f>IF(COUNT($A254)=0,"",IF($A254&lt;&gt;DRAFT!$B256,"ERR",IF(DRAFT!R256="3E","3E",IF(COUNT(DRAFT!N256,DRAFT!R256)&gt;0,DRAFT!S256,""))))</f>
        <v/>
      </c>
      <c r="F254" s="3" t="str">
        <f>IF(COUNT($A254)=0,"",IF(E254="3E","3E",IF(E254="","I",LOOKUP(E254/G$2,{0,0.4,0.45,0.5,0.55,0.6,0.65,0.7,0.75,0.8,1},{"F","D","C","C+","B-","B","B+","A-","A","A+"}))))</f>
        <v/>
      </c>
      <c r="G254" s="2" t="str">
        <f>IF(COUNT($A254)=0,"",IF(E254="","--",IF(E254="3E","3E",LOOKUP(E254/G$2,{0,0.4,0.45,0.5,0.55,0.6,0.65,0.7,0.75,0.8,1},{0,2,2.25,2.5,2.75,3,3.25,3.5,3.75,4}))))</f>
        <v/>
      </c>
      <c r="H254" s="3" t="str">
        <f>IF(COUNT($A254)=0,"",IF($A254&lt;&gt;DRAFT!$B256,"ERR",IF(DRAFT!AA256="3E","3E",IF(COUNT(DRAFT!W256,DRAFT!AA256)&gt;0,DRAFT!AB256,""))))</f>
        <v/>
      </c>
      <c r="I254" s="3" t="str">
        <f>IF(COUNT($A254)=0,"",IF(H254="3E","3E",IF(H254="","I",LOOKUP(H254/J$2,{0,0.4,0.45,0.5,0.55,0.6,0.65,0.7,0.75,0.8,1},{"F","D","C","C+","B-","B","B+","A-","A","A+"}))))</f>
        <v/>
      </c>
      <c r="J254" s="2" t="str">
        <f>IF(COUNT($A254)=0,"",IF(H254="","--",IF(H254="3E","3E",LOOKUP(H254/J$2,{0,0.4,0.45,0.5,0.55,0.6,0.65,0.7,0.75,0.8,1},{0,2,2.25,2.5,2.75,3,3.25,3.5,3.75,4}))))</f>
        <v/>
      </c>
      <c r="K254" s="3" t="str">
        <f>IF(COUNT($A254)=0,"",IF($A254&lt;&gt;DRAFT!$B256,"ERR",IF(DRAFT!AJ256="3E","3E",IF(COUNT(DRAFT!AF256,DRAFT!AJ256)&gt;0,DRAFT!AK256,""))))</f>
        <v/>
      </c>
      <c r="L254" s="3" t="str">
        <f>IF(COUNT($A254)=0,"",IF(K254="3E","3E",IF(K254="","I",LOOKUP(K254/M$2,{0,0.4,0.45,0.5,0.55,0.6,0.65,0.7,0.75,0.8,1},{"F","D","C","C+","B-","B","B+","A-","A","A+"}))))</f>
        <v/>
      </c>
      <c r="M254" s="2" t="str">
        <f>IF(COUNT($A254)=0,"",IF(K254="","--",IF(K254="3E","3E",LOOKUP(K254/M$2,{0,0.4,0.45,0.5,0.55,0.6,0.65,0.7,0.75,0.8,1},{0,2,2.25,2.5,2.75,3,3.25,3.5,3.75,4}))))</f>
        <v/>
      </c>
      <c r="N254" s="3" t="str">
        <f>IF(COUNT($A254)=0,"",IF($A254&lt;&gt;DRAFT!$B256,"ERR",IF(DRAFT!AS256="3E","3E",IF(COUNT(DRAFT!AO256,DRAFT!AS256)&gt;0,DRAFT!AT256,""))))</f>
        <v/>
      </c>
      <c r="O254" s="3" t="str">
        <f>IF(COUNT($A254)=0,"",IF(N254="3E","3E",IF(N254="","I",LOOKUP(N254/P$2,{0,0.4,0.45,0.5,0.55,0.6,0.65,0.7,0.75,0.8,1},{"F","D","C","C+","B-","B","B+","A-","A","A+"}))))</f>
        <v/>
      </c>
      <c r="P254" s="2" t="str">
        <f>IF(COUNT($A254)=0,"",IF(N254="","--",IF(N254="3E","3E",LOOKUP(N254/P$2,{0,0.4,0.45,0.5,0.55,0.6,0.65,0.7,0.75,0.8,1},{0,2,2.25,2.5,2.75,3,3.25,3.5,3.75,4}))))</f>
        <v/>
      </c>
      <c r="Q254" s="3" t="str">
        <f>IF(COUNT($A254)=0,"",IF($A254&lt;&gt;DRAFT!$B256,"ERR",IF(DRAFT!BB256="3E","3E",IF(COUNT(DRAFT!AX256,DRAFT!BB256)&gt;0,DRAFT!BC256,""))))</f>
        <v/>
      </c>
      <c r="R254" s="3" t="str">
        <f>IF(COUNT($A254)=0,"",IF(Q254="3E","3E",IF(Q254="","I",LOOKUP(Q254/S$2,{0,0.4,0.45,0.5,0.55,0.6,0.65,0.7,0.75,0.8,1},{"F","D","C","C+","B-","B","B+","A-","A","A+"}))))</f>
        <v/>
      </c>
      <c r="S254" s="2" t="str">
        <f>IF(COUNT($A254)=0,"",IF(Q254="","--",IF(Q254="3E","3E",LOOKUP(Q254/S$2,{0,0.4,0.45,0.5,0.55,0.6,0.65,0.7,0.75,0.8,1},{0,2,2.25,2.5,2.75,3,3.25,3.5,3.75,4}))))</f>
        <v/>
      </c>
      <c r="T254" s="3" t="str">
        <f>IF(COUNT($A254)=0,"",IF($A254&lt;&gt;DRAFT!$B256,"ERR",IF(DRAFT!BK256="3E","3E",IF(COUNT(DRAFT!BG256,DRAFT!BK256)&gt;0,DRAFT!BL256,""))))</f>
        <v/>
      </c>
      <c r="U254" s="3" t="str">
        <f>IF(COUNT($A254)=0,"",IF(T254="3E","3E",IF(T254="","I",LOOKUP(T254/V$2,{0,0.4,0.45,0.5,0.55,0.6,0.65,0.7,0.75,0.8,1},{"F","D","C","C+","B-","B","B+","A-","A","A+"}))))</f>
        <v/>
      </c>
      <c r="V254" s="2" t="str">
        <f>IF(COUNT($A254)=0,"",IF(T254="","--",IF(T254="3E","3E",LOOKUP(T254/V$2,{0,0.4,0.45,0.5,0.55,0.6,0.65,0.7,0.75,0.8,1},{0,2,2.25,2.5,2.75,3,3.25,3.5,3.75,4}))))</f>
        <v/>
      </c>
      <c r="W254" s="3" t="str">
        <f>IF(COUNT($A254)=0,"",IF($A254&lt;&gt;DRAFT!$B256,"ERR",IF(DRAFT!BT256="3E","3E",IF(COUNT(DRAFT!BP256,DRAFT!BT256)&gt;0,DRAFT!BU256,""))))</f>
        <v/>
      </c>
      <c r="X254" s="3" t="str">
        <f>IF(COUNT($A254)=0,"",IF(W254="3E","3E",IF(W254="","I",LOOKUP(W254/Y$2,{0,0.4,0.45,0.5,0.55,0.6,0.65,0.7,0.75,0.8,1},{"F","D","C","C+","B-","B","B+","A-","A","A+"}))))</f>
        <v/>
      </c>
      <c r="Y254" s="2" t="str">
        <f>IF(COUNT($A254)=0,"",IF(W254="","--",IF(W254="3E","3E",LOOKUP(W254/Y$2,{0,0.4,0.45,0.5,0.55,0.6,0.65,0.7,0.75,0.8,1},{0,2,2.25,2.5,2.75,3,3.25,3.5,3.75,4}))))</f>
        <v/>
      </c>
      <c r="Z254" s="3" t="str">
        <f>IF(COUNT($A254)=0,"",IF($A254&lt;&gt;DRAFT!$B256,"ERR",IF(DRAFT!CC256="3E","3E",IF(COUNT(DRAFT!BY256,DRAFT!CC256)&gt;0,DRAFT!CD256,""))))</f>
        <v/>
      </c>
      <c r="AA254" s="3" t="str">
        <f>IF(COUNT($A254)=0,"",IF(Z254="3E","3E",IF(Z254="","I",LOOKUP(Z254/AB$2,{0,0.4,0.45,0.5,0.55,0.6,0.65,0.7,0.75,0.8,1},{"F","D","C","C+","B-","B","B+","A-","A","A+"}))))</f>
        <v/>
      </c>
      <c r="AB254" s="2" t="str">
        <f>IF(COUNT($A254)=0,"",IF(Z254="","--",IF(Z254="3E","3E",LOOKUP(Z254/AB$2,{0,0.4,0.45,0.5,0.55,0.6,0.65,0.7,0.75,0.8,1},{0,2,2.25,2.5,2.75,3,3.25,3.5,3.75,4}))))</f>
        <v/>
      </c>
      <c r="AC254" s="3" t="str">
        <f>IF(COUNT($A254)=0,"",IF($A254&lt;&gt;DRAFT!$B256,"ERR",IF(DRAFT!CF256&gt;0,DRAFT!CF256,"")))</f>
        <v/>
      </c>
      <c r="AD254" s="3" t="str">
        <f>IF(COUNT($A254)=0,"",IF(AC254="3E","3E",IF(AC254="","I",LOOKUP(AC254/AE$2,{0,0.4,0.45,0.5,0.55,0.6,0.65,0.7,0.75,0.8,1},{"F","D","C","C+","B-","B","B+","A-","A","A+"}))))</f>
        <v/>
      </c>
      <c r="AE254" s="2" t="str">
        <f>IF(COUNT($A254)=0,"",IF(AC254="","--",IF(AC254="3E","3E",LOOKUP(AC254/AE$2,{0,0.4,0.45,0.5,0.55,0.6,0.65,0.7,0.75,0.8,1},{0,2,2.25,2.5,2.75,3,3.25,3.5,3.75,4}))))</f>
        <v/>
      </c>
      <c r="AF254" s="3" t="str">
        <f>IF($A254&lt;&gt;DRAFT!$B256,"ERR",IF(OR(COUNT($A254)=0,COUNT(DRAFT!CI256:CK256,DRAFT!CM256:CO256)=0),"",CEILING(SUM(DRAFT!CL256,DRAFT!CP256),1)))</f>
        <v/>
      </c>
      <c r="AG254" s="3" t="str">
        <f>IF(COUNT($A254)=0,"",IF(AF254="3E","3E",IF(AF254="","I",LOOKUP(AF254/AH$2,{0,0.4,0.45,0.5,0.55,0.6,0.65,0.7,0.75,0.8,1},{"F","D","C","C+","B-","B","B+","A-","A","A+"}))))</f>
        <v/>
      </c>
      <c r="AH254" s="2" t="str">
        <f>IF(COUNT($A254)=0,"",IF(AF254="","--",IF(AF254="3E","3E",LOOKUP(AF254/AH$2,{0,0.4,0.45,0.5,0.55,0.6,0.65,0.7,0.75,0.8,1},{0,2,2.25,2.5,2.75,3,3.25,3.5,3.75,4}))))</f>
        <v/>
      </c>
      <c r="AI254" s="11" t="str">
        <f>IF(OR(COUNT($A254)=0,COUNT(B254:AH254)=0),"",IF(COUNTIF(B254:AH254,"3E")&gt;0,"3E",IF(DRAFT!$A256="R",TRUNC(SUMPRODUCT(RGP,RCP)/TCP,3),TRUNC((SUMPRODUCT(--(IMDGP&gt;0)*IMDGP,IMCP)+CEILING(DRAFT!$CQ256*42,0.25))/TCP,3))))</f>
        <v/>
      </c>
      <c r="AJ254" s="3" t="str">
        <f>IF(OR(COUNT($A254)=0,COUNT(B254:AH254)=0),"",IF(COUNTIF(B254:AH254,"3E")&gt;0,"3E",IF(DRAFT!$A256="R",SUMPRODUCT(--(RGP&gt;=2),RCP),SUMPRODUCT(--(IMDGP&gt;0),--(IMGP=0),IMCP)+DRAFT!$CR256)))</f>
        <v/>
      </c>
      <c r="AK254" s="3" t="str">
        <f>IF(OR(COUNT($A254)=0,COUNT(B254:AH254)=0),"",IF(COUNTIF(B254:AJ254,"3E")&gt;0,"3E",IF(AND(DRAFT!$A256="IM",OR($AI254&gt;DRAFT!$CQ256,$AJ254&gt;DRAFT!$CR256)),"IMPROVED",IF(AND(DRAFT!$A256="IM",$AI254&lt;=DRAFT!$CQ256,$AJ254&lt;=DRAFT!$CR256),"NOT IMPROVED",IF(AND(AH254&gt;=2,AI254&gt;=2,AJ254&gt;=30),"PASS","FAIL")))))</f>
        <v/>
      </c>
      <c r="AL254" s="3" t="str">
        <f t="shared" si="6"/>
        <v/>
      </c>
      <c r="AM254" s="3" t="str">
        <f t="shared" si="7"/>
        <v/>
      </c>
    </row>
    <row r="255" spans="1:39" ht="18.95" customHeight="1" x14ac:dyDescent="0.25">
      <c r="A255" s="4" t="str">
        <f>IF(DRAFT!$B257="","",DRAFT!$B257)</f>
        <v/>
      </c>
      <c r="B255" s="3" t="str">
        <f>IF(COUNT($A255)=0,"",IF($A255&lt;&gt;DRAFT!$B257,"ERR",IF(DRAFT!I257="3E","3E",IF(COUNT(DRAFT!E257,DRAFT!I257)&gt;0,DRAFT!J257,""))))</f>
        <v/>
      </c>
      <c r="C255" s="3" t="str">
        <f>IF(COUNT($A255)=0,"",IF(B255="3E","3E",IF(B255="","I",LOOKUP(B255/D$2,{0,0.4,0.45,0.5,0.55,0.6,0.65,0.7,0.75,0.8,1},{"F","D","C","C+","B-","B","B+","A-","A","A+"}))))</f>
        <v/>
      </c>
      <c r="D255" s="2" t="str">
        <f>IF(COUNT($A255)=0,"",IF(B255="","--",IF(B255="3E","3E",LOOKUP(B255/D$2,{0,0.4,0.45,0.5,0.55,0.6,0.65,0.7,0.75,0.8,1},{0,2,2.25,2.5,2.75,3,3.25,3.5,3.75,4}))))</f>
        <v/>
      </c>
      <c r="E255" s="3" t="str">
        <f>IF(COUNT($A255)=0,"",IF($A255&lt;&gt;DRAFT!$B257,"ERR",IF(DRAFT!R257="3E","3E",IF(COUNT(DRAFT!N257,DRAFT!R257)&gt;0,DRAFT!S257,""))))</f>
        <v/>
      </c>
      <c r="F255" s="3" t="str">
        <f>IF(COUNT($A255)=0,"",IF(E255="3E","3E",IF(E255="","I",LOOKUP(E255/G$2,{0,0.4,0.45,0.5,0.55,0.6,0.65,0.7,0.75,0.8,1},{"F","D","C","C+","B-","B","B+","A-","A","A+"}))))</f>
        <v/>
      </c>
      <c r="G255" s="2" t="str">
        <f>IF(COUNT($A255)=0,"",IF(E255="","--",IF(E255="3E","3E",LOOKUP(E255/G$2,{0,0.4,0.45,0.5,0.55,0.6,0.65,0.7,0.75,0.8,1},{0,2,2.25,2.5,2.75,3,3.25,3.5,3.75,4}))))</f>
        <v/>
      </c>
      <c r="H255" s="3" t="str">
        <f>IF(COUNT($A255)=0,"",IF($A255&lt;&gt;DRAFT!$B257,"ERR",IF(DRAFT!AA257="3E","3E",IF(COUNT(DRAFT!W257,DRAFT!AA257)&gt;0,DRAFT!AB257,""))))</f>
        <v/>
      </c>
      <c r="I255" s="3" t="str">
        <f>IF(COUNT($A255)=0,"",IF(H255="3E","3E",IF(H255="","I",LOOKUP(H255/J$2,{0,0.4,0.45,0.5,0.55,0.6,0.65,0.7,0.75,0.8,1},{"F","D","C","C+","B-","B","B+","A-","A","A+"}))))</f>
        <v/>
      </c>
      <c r="J255" s="2" t="str">
        <f>IF(COUNT($A255)=0,"",IF(H255="","--",IF(H255="3E","3E",LOOKUP(H255/J$2,{0,0.4,0.45,0.5,0.55,0.6,0.65,0.7,0.75,0.8,1},{0,2,2.25,2.5,2.75,3,3.25,3.5,3.75,4}))))</f>
        <v/>
      </c>
      <c r="K255" s="3" t="str">
        <f>IF(COUNT($A255)=0,"",IF($A255&lt;&gt;DRAFT!$B257,"ERR",IF(DRAFT!AJ257="3E","3E",IF(COUNT(DRAFT!AF257,DRAFT!AJ257)&gt;0,DRAFT!AK257,""))))</f>
        <v/>
      </c>
      <c r="L255" s="3" t="str">
        <f>IF(COUNT($A255)=0,"",IF(K255="3E","3E",IF(K255="","I",LOOKUP(K255/M$2,{0,0.4,0.45,0.5,0.55,0.6,0.65,0.7,0.75,0.8,1},{"F","D","C","C+","B-","B","B+","A-","A","A+"}))))</f>
        <v/>
      </c>
      <c r="M255" s="2" t="str">
        <f>IF(COUNT($A255)=0,"",IF(K255="","--",IF(K255="3E","3E",LOOKUP(K255/M$2,{0,0.4,0.45,0.5,0.55,0.6,0.65,0.7,0.75,0.8,1},{0,2,2.25,2.5,2.75,3,3.25,3.5,3.75,4}))))</f>
        <v/>
      </c>
      <c r="N255" s="3" t="str">
        <f>IF(COUNT($A255)=0,"",IF($A255&lt;&gt;DRAFT!$B257,"ERR",IF(DRAFT!AS257="3E","3E",IF(COUNT(DRAFT!AO257,DRAFT!AS257)&gt;0,DRAFT!AT257,""))))</f>
        <v/>
      </c>
      <c r="O255" s="3" t="str">
        <f>IF(COUNT($A255)=0,"",IF(N255="3E","3E",IF(N255="","I",LOOKUP(N255/P$2,{0,0.4,0.45,0.5,0.55,0.6,0.65,0.7,0.75,0.8,1},{"F","D","C","C+","B-","B","B+","A-","A","A+"}))))</f>
        <v/>
      </c>
      <c r="P255" s="2" t="str">
        <f>IF(COUNT($A255)=0,"",IF(N255="","--",IF(N255="3E","3E",LOOKUP(N255/P$2,{0,0.4,0.45,0.5,0.55,0.6,0.65,0.7,0.75,0.8,1},{0,2,2.25,2.5,2.75,3,3.25,3.5,3.75,4}))))</f>
        <v/>
      </c>
      <c r="Q255" s="3" t="str">
        <f>IF(COUNT($A255)=0,"",IF($A255&lt;&gt;DRAFT!$B257,"ERR",IF(DRAFT!BB257="3E","3E",IF(COUNT(DRAFT!AX257,DRAFT!BB257)&gt;0,DRAFT!BC257,""))))</f>
        <v/>
      </c>
      <c r="R255" s="3" t="str">
        <f>IF(COUNT($A255)=0,"",IF(Q255="3E","3E",IF(Q255="","I",LOOKUP(Q255/S$2,{0,0.4,0.45,0.5,0.55,0.6,0.65,0.7,0.75,0.8,1},{"F","D","C","C+","B-","B","B+","A-","A","A+"}))))</f>
        <v/>
      </c>
      <c r="S255" s="2" t="str">
        <f>IF(COUNT($A255)=0,"",IF(Q255="","--",IF(Q255="3E","3E",LOOKUP(Q255/S$2,{0,0.4,0.45,0.5,0.55,0.6,0.65,0.7,0.75,0.8,1},{0,2,2.25,2.5,2.75,3,3.25,3.5,3.75,4}))))</f>
        <v/>
      </c>
      <c r="T255" s="3" t="str">
        <f>IF(COUNT($A255)=0,"",IF($A255&lt;&gt;DRAFT!$B257,"ERR",IF(DRAFT!BK257="3E","3E",IF(COUNT(DRAFT!BG257,DRAFT!BK257)&gt;0,DRAFT!BL257,""))))</f>
        <v/>
      </c>
      <c r="U255" s="3" t="str">
        <f>IF(COUNT($A255)=0,"",IF(T255="3E","3E",IF(T255="","I",LOOKUP(T255/V$2,{0,0.4,0.45,0.5,0.55,0.6,0.65,0.7,0.75,0.8,1},{"F","D","C","C+","B-","B","B+","A-","A","A+"}))))</f>
        <v/>
      </c>
      <c r="V255" s="2" t="str">
        <f>IF(COUNT($A255)=0,"",IF(T255="","--",IF(T255="3E","3E",LOOKUP(T255/V$2,{0,0.4,0.45,0.5,0.55,0.6,0.65,0.7,0.75,0.8,1},{0,2,2.25,2.5,2.75,3,3.25,3.5,3.75,4}))))</f>
        <v/>
      </c>
      <c r="W255" s="3" t="str">
        <f>IF(COUNT($A255)=0,"",IF($A255&lt;&gt;DRAFT!$B257,"ERR",IF(DRAFT!BT257="3E","3E",IF(COUNT(DRAFT!BP257,DRAFT!BT257)&gt;0,DRAFT!BU257,""))))</f>
        <v/>
      </c>
      <c r="X255" s="3" t="str">
        <f>IF(COUNT($A255)=0,"",IF(W255="3E","3E",IF(W255="","I",LOOKUP(W255/Y$2,{0,0.4,0.45,0.5,0.55,0.6,0.65,0.7,0.75,0.8,1},{"F","D","C","C+","B-","B","B+","A-","A","A+"}))))</f>
        <v/>
      </c>
      <c r="Y255" s="2" t="str">
        <f>IF(COUNT($A255)=0,"",IF(W255="","--",IF(W255="3E","3E",LOOKUP(W255/Y$2,{0,0.4,0.45,0.5,0.55,0.6,0.65,0.7,0.75,0.8,1},{0,2,2.25,2.5,2.75,3,3.25,3.5,3.75,4}))))</f>
        <v/>
      </c>
      <c r="Z255" s="3" t="str">
        <f>IF(COUNT($A255)=0,"",IF($A255&lt;&gt;DRAFT!$B257,"ERR",IF(DRAFT!CC257="3E","3E",IF(COUNT(DRAFT!BY257,DRAFT!CC257)&gt;0,DRAFT!CD257,""))))</f>
        <v/>
      </c>
      <c r="AA255" s="3" t="str">
        <f>IF(COUNT($A255)=0,"",IF(Z255="3E","3E",IF(Z255="","I",LOOKUP(Z255/AB$2,{0,0.4,0.45,0.5,0.55,0.6,0.65,0.7,0.75,0.8,1},{"F","D","C","C+","B-","B","B+","A-","A","A+"}))))</f>
        <v/>
      </c>
      <c r="AB255" s="2" t="str">
        <f>IF(COUNT($A255)=0,"",IF(Z255="","--",IF(Z255="3E","3E",LOOKUP(Z255/AB$2,{0,0.4,0.45,0.5,0.55,0.6,0.65,0.7,0.75,0.8,1},{0,2,2.25,2.5,2.75,3,3.25,3.5,3.75,4}))))</f>
        <v/>
      </c>
      <c r="AC255" s="3" t="str">
        <f>IF(COUNT($A255)=0,"",IF($A255&lt;&gt;DRAFT!$B257,"ERR",IF(DRAFT!CF257&gt;0,DRAFT!CF257,"")))</f>
        <v/>
      </c>
      <c r="AD255" s="3" t="str">
        <f>IF(COUNT($A255)=0,"",IF(AC255="3E","3E",IF(AC255="","I",LOOKUP(AC255/AE$2,{0,0.4,0.45,0.5,0.55,0.6,0.65,0.7,0.75,0.8,1},{"F","D","C","C+","B-","B","B+","A-","A","A+"}))))</f>
        <v/>
      </c>
      <c r="AE255" s="2" t="str">
        <f>IF(COUNT($A255)=0,"",IF(AC255="","--",IF(AC255="3E","3E",LOOKUP(AC255/AE$2,{0,0.4,0.45,0.5,0.55,0.6,0.65,0.7,0.75,0.8,1},{0,2,2.25,2.5,2.75,3,3.25,3.5,3.75,4}))))</f>
        <v/>
      </c>
      <c r="AF255" s="3" t="str">
        <f>IF($A255&lt;&gt;DRAFT!$B257,"ERR",IF(OR(COUNT($A255)=0,COUNT(DRAFT!CI257:CK257,DRAFT!CM257:CO257)=0),"",CEILING(SUM(DRAFT!CL257,DRAFT!CP257),1)))</f>
        <v/>
      </c>
      <c r="AG255" s="3" t="str">
        <f>IF(COUNT($A255)=0,"",IF(AF255="3E","3E",IF(AF255="","I",LOOKUP(AF255/AH$2,{0,0.4,0.45,0.5,0.55,0.6,0.65,0.7,0.75,0.8,1},{"F","D","C","C+","B-","B","B+","A-","A","A+"}))))</f>
        <v/>
      </c>
      <c r="AH255" s="2" t="str">
        <f>IF(COUNT($A255)=0,"",IF(AF255="","--",IF(AF255="3E","3E",LOOKUP(AF255/AH$2,{0,0.4,0.45,0.5,0.55,0.6,0.65,0.7,0.75,0.8,1},{0,2,2.25,2.5,2.75,3,3.25,3.5,3.75,4}))))</f>
        <v/>
      </c>
      <c r="AI255" s="11" t="str">
        <f>IF(OR(COUNT($A255)=0,COUNT(B255:AH255)=0),"",IF(COUNTIF(B255:AH255,"3E")&gt;0,"3E",IF(DRAFT!$A257="R",TRUNC(SUMPRODUCT(RGP,RCP)/TCP,3),TRUNC((SUMPRODUCT(--(IMDGP&gt;0)*IMDGP,IMCP)+CEILING(DRAFT!$CQ257*42,0.25))/TCP,3))))</f>
        <v/>
      </c>
      <c r="AJ255" s="3" t="str">
        <f>IF(OR(COUNT($A255)=0,COUNT(B255:AH255)=0),"",IF(COUNTIF(B255:AH255,"3E")&gt;0,"3E",IF(DRAFT!$A257="R",SUMPRODUCT(--(RGP&gt;=2),RCP),SUMPRODUCT(--(IMDGP&gt;0),--(IMGP=0),IMCP)+DRAFT!$CR257)))</f>
        <v/>
      </c>
      <c r="AK255" s="3" t="str">
        <f>IF(OR(COUNT($A255)=0,COUNT(B255:AH255)=0),"",IF(COUNTIF(B255:AJ255,"3E")&gt;0,"3E",IF(AND(DRAFT!$A257="IM",OR($AI255&gt;DRAFT!$CQ257,$AJ255&gt;DRAFT!$CR257)),"IMPROVED",IF(AND(DRAFT!$A257="IM",$AI255&lt;=DRAFT!$CQ257,$AJ255&lt;=DRAFT!$CR257),"NOT IMPROVED",IF(AND(AH255&gt;=2,AI255&gt;=2,AJ255&gt;=30),"PASS","FAIL")))))</f>
        <v/>
      </c>
      <c r="AL255" s="3" t="str">
        <f t="shared" si="6"/>
        <v/>
      </c>
      <c r="AM255" s="3" t="str">
        <f t="shared" si="7"/>
        <v/>
      </c>
    </row>
    <row r="256" spans="1:39" ht="18.95" customHeight="1" x14ac:dyDescent="0.25">
      <c r="A256" s="4" t="str">
        <f>IF(DRAFT!$B258="","",DRAFT!$B258)</f>
        <v/>
      </c>
      <c r="B256" s="3" t="str">
        <f>IF(COUNT($A256)=0,"",IF($A256&lt;&gt;DRAFT!$B258,"ERR",IF(DRAFT!I258="3E","3E",IF(COUNT(DRAFT!E258,DRAFT!I258)&gt;0,DRAFT!J258,""))))</f>
        <v/>
      </c>
      <c r="C256" s="3" t="str">
        <f>IF(COUNT($A256)=0,"",IF(B256="3E","3E",IF(B256="","I",LOOKUP(B256/D$2,{0,0.4,0.45,0.5,0.55,0.6,0.65,0.7,0.75,0.8,1},{"F","D","C","C+","B-","B","B+","A-","A","A+"}))))</f>
        <v/>
      </c>
      <c r="D256" s="2" t="str">
        <f>IF(COUNT($A256)=0,"",IF(B256="","--",IF(B256="3E","3E",LOOKUP(B256/D$2,{0,0.4,0.45,0.5,0.55,0.6,0.65,0.7,0.75,0.8,1},{0,2,2.25,2.5,2.75,3,3.25,3.5,3.75,4}))))</f>
        <v/>
      </c>
      <c r="E256" s="3" t="str">
        <f>IF(COUNT($A256)=0,"",IF($A256&lt;&gt;DRAFT!$B258,"ERR",IF(DRAFT!R258="3E","3E",IF(COUNT(DRAFT!N258,DRAFT!R258)&gt;0,DRAFT!S258,""))))</f>
        <v/>
      </c>
      <c r="F256" s="3" t="str">
        <f>IF(COUNT($A256)=0,"",IF(E256="3E","3E",IF(E256="","I",LOOKUP(E256/G$2,{0,0.4,0.45,0.5,0.55,0.6,0.65,0.7,0.75,0.8,1},{"F","D","C","C+","B-","B","B+","A-","A","A+"}))))</f>
        <v/>
      </c>
      <c r="G256" s="2" t="str">
        <f>IF(COUNT($A256)=0,"",IF(E256="","--",IF(E256="3E","3E",LOOKUP(E256/G$2,{0,0.4,0.45,0.5,0.55,0.6,0.65,0.7,0.75,0.8,1},{0,2,2.25,2.5,2.75,3,3.25,3.5,3.75,4}))))</f>
        <v/>
      </c>
      <c r="H256" s="3" t="str">
        <f>IF(COUNT($A256)=0,"",IF($A256&lt;&gt;DRAFT!$B258,"ERR",IF(DRAFT!AA258="3E","3E",IF(COUNT(DRAFT!W258,DRAFT!AA258)&gt;0,DRAFT!AB258,""))))</f>
        <v/>
      </c>
      <c r="I256" s="3" t="str">
        <f>IF(COUNT($A256)=0,"",IF(H256="3E","3E",IF(H256="","I",LOOKUP(H256/J$2,{0,0.4,0.45,0.5,0.55,0.6,0.65,0.7,0.75,0.8,1},{"F","D","C","C+","B-","B","B+","A-","A","A+"}))))</f>
        <v/>
      </c>
      <c r="J256" s="2" t="str">
        <f>IF(COUNT($A256)=0,"",IF(H256="","--",IF(H256="3E","3E",LOOKUP(H256/J$2,{0,0.4,0.45,0.5,0.55,0.6,0.65,0.7,0.75,0.8,1},{0,2,2.25,2.5,2.75,3,3.25,3.5,3.75,4}))))</f>
        <v/>
      </c>
      <c r="K256" s="3" t="str">
        <f>IF(COUNT($A256)=0,"",IF($A256&lt;&gt;DRAFT!$B258,"ERR",IF(DRAFT!AJ258="3E","3E",IF(COUNT(DRAFT!AF258,DRAFT!AJ258)&gt;0,DRAFT!AK258,""))))</f>
        <v/>
      </c>
      <c r="L256" s="3" t="str">
        <f>IF(COUNT($A256)=0,"",IF(K256="3E","3E",IF(K256="","I",LOOKUP(K256/M$2,{0,0.4,0.45,0.5,0.55,0.6,0.65,0.7,0.75,0.8,1},{"F","D","C","C+","B-","B","B+","A-","A","A+"}))))</f>
        <v/>
      </c>
      <c r="M256" s="2" t="str">
        <f>IF(COUNT($A256)=0,"",IF(K256="","--",IF(K256="3E","3E",LOOKUP(K256/M$2,{0,0.4,0.45,0.5,0.55,0.6,0.65,0.7,0.75,0.8,1},{0,2,2.25,2.5,2.75,3,3.25,3.5,3.75,4}))))</f>
        <v/>
      </c>
      <c r="N256" s="3" t="str">
        <f>IF(COUNT($A256)=0,"",IF($A256&lt;&gt;DRAFT!$B258,"ERR",IF(DRAFT!AS258="3E","3E",IF(COUNT(DRAFT!AO258,DRAFT!AS258)&gt;0,DRAFT!AT258,""))))</f>
        <v/>
      </c>
      <c r="O256" s="3" t="str">
        <f>IF(COUNT($A256)=0,"",IF(N256="3E","3E",IF(N256="","I",LOOKUP(N256/P$2,{0,0.4,0.45,0.5,0.55,0.6,0.65,0.7,0.75,0.8,1},{"F","D","C","C+","B-","B","B+","A-","A","A+"}))))</f>
        <v/>
      </c>
      <c r="P256" s="2" t="str">
        <f>IF(COUNT($A256)=0,"",IF(N256="","--",IF(N256="3E","3E",LOOKUP(N256/P$2,{0,0.4,0.45,0.5,0.55,0.6,0.65,0.7,0.75,0.8,1},{0,2,2.25,2.5,2.75,3,3.25,3.5,3.75,4}))))</f>
        <v/>
      </c>
      <c r="Q256" s="3" t="str">
        <f>IF(COUNT($A256)=0,"",IF($A256&lt;&gt;DRAFT!$B258,"ERR",IF(DRAFT!BB258="3E","3E",IF(COUNT(DRAFT!AX258,DRAFT!BB258)&gt;0,DRAFT!BC258,""))))</f>
        <v/>
      </c>
      <c r="R256" s="3" t="str">
        <f>IF(COUNT($A256)=0,"",IF(Q256="3E","3E",IF(Q256="","I",LOOKUP(Q256/S$2,{0,0.4,0.45,0.5,0.55,0.6,0.65,0.7,0.75,0.8,1},{"F","D","C","C+","B-","B","B+","A-","A","A+"}))))</f>
        <v/>
      </c>
      <c r="S256" s="2" t="str">
        <f>IF(COUNT($A256)=0,"",IF(Q256="","--",IF(Q256="3E","3E",LOOKUP(Q256/S$2,{0,0.4,0.45,0.5,0.55,0.6,0.65,0.7,0.75,0.8,1},{0,2,2.25,2.5,2.75,3,3.25,3.5,3.75,4}))))</f>
        <v/>
      </c>
      <c r="T256" s="3" t="str">
        <f>IF(COUNT($A256)=0,"",IF($A256&lt;&gt;DRAFT!$B258,"ERR",IF(DRAFT!BK258="3E","3E",IF(COUNT(DRAFT!BG258,DRAFT!BK258)&gt;0,DRAFT!BL258,""))))</f>
        <v/>
      </c>
      <c r="U256" s="3" t="str">
        <f>IF(COUNT($A256)=0,"",IF(T256="3E","3E",IF(T256="","I",LOOKUP(T256/V$2,{0,0.4,0.45,0.5,0.55,0.6,0.65,0.7,0.75,0.8,1},{"F","D","C","C+","B-","B","B+","A-","A","A+"}))))</f>
        <v/>
      </c>
      <c r="V256" s="2" t="str">
        <f>IF(COUNT($A256)=0,"",IF(T256="","--",IF(T256="3E","3E",LOOKUP(T256/V$2,{0,0.4,0.45,0.5,0.55,0.6,0.65,0.7,0.75,0.8,1},{0,2,2.25,2.5,2.75,3,3.25,3.5,3.75,4}))))</f>
        <v/>
      </c>
      <c r="W256" s="3" t="str">
        <f>IF(COUNT($A256)=0,"",IF($A256&lt;&gt;DRAFT!$B258,"ERR",IF(DRAFT!BT258="3E","3E",IF(COUNT(DRAFT!BP258,DRAFT!BT258)&gt;0,DRAFT!BU258,""))))</f>
        <v/>
      </c>
      <c r="X256" s="3" t="str">
        <f>IF(COUNT($A256)=0,"",IF(W256="3E","3E",IF(W256="","I",LOOKUP(W256/Y$2,{0,0.4,0.45,0.5,0.55,0.6,0.65,0.7,0.75,0.8,1},{"F","D","C","C+","B-","B","B+","A-","A","A+"}))))</f>
        <v/>
      </c>
      <c r="Y256" s="2" t="str">
        <f>IF(COUNT($A256)=0,"",IF(W256="","--",IF(W256="3E","3E",LOOKUP(W256/Y$2,{0,0.4,0.45,0.5,0.55,0.6,0.65,0.7,0.75,0.8,1},{0,2,2.25,2.5,2.75,3,3.25,3.5,3.75,4}))))</f>
        <v/>
      </c>
      <c r="Z256" s="3" t="str">
        <f>IF(COUNT($A256)=0,"",IF($A256&lt;&gt;DRAFT!$B258,"ERR",IF(DRAFT!CC258="3E","3E",IF(COUNT(DRAFT!BY258,DRAFT!CC258)&gt;0,DRAFT!CD258,""))))</f>
        <v/>
      </c>
      <c r="AA256" s="3" t="str">
        <f>IF(COUNT($A256)=0,"",IF(Z256="3E","3E",IF(Z256="","I",LOOKUP(Z256/AB$2,{0,0.4,0.45,0.5,0.55,0.6,0.65,0.7,0.75,0.8,1},{"F","D","C","C+","B-","B","B+","A-","A","A+"}))))</f>
        <v/>
      </c>
      <c r="AB256" s="2" t="str">
        <f>IF(COUNT($A256)=0,"",IF(Z256="","--",IF(Z256="3E","3E",LOOKUP(Z256/AB$2,{0,0.4,0.45,0.5,0.55,0.6,0.65,0.7,0.75,0.8,1},{0,2,2.25,2.5,2.75,3,3.25,3.5,3.75,4}))))</f>
        <v/>
      </c>
      <c r="AC256" s="3" t="str">
        <f>IF(COUNT($A256)=0,"",IF($A256&lt;&gt;DRAFT!$B258,"ERR",IF(DRAFT!CF258&gt;0,DRAFT!CF258,"")))</f>
        <v/>
      </c>
      <c r="AD256" s="3" t="str">
        <f>IF(COUNT($A256)=0,"",IF(AC256="3E","3E",IF(AC256="","I",LOOKUP(AC256/AE$2,{0,0.4,0.45,0.5,0.55,0.6,0.65,0.7,0.75,0.8,1},{"F","D","C","C+","B-","B","B+","A-","A","A+"}))))</f>
        <v/>
      </c>
      <c r="AE256" s="2" t="str">
        <f>IF(COUNT($A256)=0,"",IF(AC256="","--",IF(AC256="3E","3E",LOOKUP(AC256/AE$2,{0,0.4,0.45,0.5,0.55,0.6,0.65,0.7,0.75,0.8,1},{0,2,2.25,2.5,2.75,3,3.25,3.5,3.75,4}))))</f>
        <v/>
      </c>
      <c r="AF256" s="3" t="str">
        <f>IF($A256&lt;&gt;DRAFT!$B258,"ERR",IF(OR(COUNT($A256)=0,COUNT(DRAFT!CI258:CK258,DRAFT!CM258:CO258)=0),"",CEILING(SUM(DRAFT!CL258,DRAFT!CP258),1)))</f>
        <v/>
      </c>
      <c r="AG256" s="3" t="str">
        <f>IF(COUNT($A256)=0,"",IF(AF256="3E","3E",IF(AF256="","I",LOOKUP(AF256/AH$2,{0,0.4,0.45,0.5,0.55,0.6,0.65,0.7,0.75,0.8,1},{"F","D","C","C+","B-","B","B+","A-","A","A+"}))))</f>
        <v/>
      </c>
      <c r="AH256" s="2" t="str">
        <f>IF(COUNT($A256)=0,"",IF(AF256="","--",IF(AF256="3E","3E",LOOKUP(AF256/AH$2,{0,0.4,0.45,0.5,0.55,0.6,0.65,0.7,0.75,0.8,1},{0,2,2.25,2.5,2.75,3,3.25,3.5,3.75,4}))))</f>
        <v/>
      </c>
      <c r="AI256" s="11" t="str">
        <f>IF(OR(COUNT($A256)=0,COUNT(B256:AH256)=0),"",IF(COUNTIF(B256:AH256,"3E")&gt;0,"3E",IF(DRAFT!$A258="R",TRUNC(SUMPRODUCT(RGP,RCP)/TCP,3),TRUNC((SUMPRODUCT(--(IMDGP&gt;0)*IMDGP,IMCP)+CEILING(DRAFT!$CQ258*42,0.25))/TCP,3))))</f>
        <v/>
      </c>
      <c r="AJ256" s="3" t="str">
        <f>IF(OR(COUNT($A256)=0,COUNT(B256:AH256)=0),"",IF(COUNTIF(B256:AH256,"3E")&gt;0,"3E",IF(DRAFT!$A258="R",SUMPRODUCT(--(RGP&gt;=2),RCP),SUMPRODUCT(--(IMDGP&gt;0),--(IMGP=0),IMCP)+DRAFT!$CR258)))</f>
        <v/>
      </c>
      <c r="AK256" s="3" t="str">
        <f>IF(OR(COUNT($A256)=0,COUNT(B256:AH256)=0),"",IF(COUNTIF(B256:AJ256,"3E")&gt;0,"3E",IF(AND(DRAFT!$A258="IM",OR($AI256&gt;DRAFT!$CQ258,$AJ256&gt;DRAFT!$CR258)),"IMPROVED",IF(AND(DRAFT!$A258="IM",$AI256&lt;=DRAFT!$CQ258,$AJ256&lt;=DRAFT!$CR258),"NOT IMPROVED",IF(AND(AH256&gt;=2,AI256&gt;=2,AJ256&gt;=30),"PASS","FAIL")))))</f>
        <v/>
      </c>
      <c r="AL256" s="3" t="str">
        <f t="shared" si="6"/>
        <v/>
      </c>
      <c r="AM256" s="3" t="str">
        <f t="shared" si="7"/>
        <v/>
      </c>
    </row>
    <row r="257" spans="1:39" ht="18.95" customHeight="1" x14ac:dyDescent="0.25">
      <c r="A257" s="4" t="str">
        <f>IF(DRAFT!$B259="","",DRAFT!$B259)</f>
        <v/>
      </c>
      <c r="B257" s="3" t="str">
        <f>IF(COUNT($A257)=0,"",IF($A257&lt;&gt;DRAFT!$B259,"ERR",IF(DRAFT!I259="3E","3E",IF(COUNT(DRAFT!E259,DRAFT!I259)&gt;0,DRAFT!J259,""))))</f>
        <v/>
      </c>
      <c r="C257" s="3" t="str">
        <f>IF(COUNT($A257)=0,"",IF(B257="3E","3E",IF(B257="","I",LOOKUP(B257/D$2,{0,0.4,0.45,0.5,0.55,0.6,0.65,0.7,0.75,0.8,1},{"F","D","C","C+","B-","B","B+","A-","A","A+"}))))</f>
        <v/>
      </c>
      <c r="D257" s="2" t="str">
        <f>IF(COUNT($A257)=0,"",IF(B257="","--",IF(B257="3E","3E",LOOKUP(B257/D$2,{0,0.4,0.45,0.5,0.55,0.6,0.65,0.7,0.75,0.8,1},{0,2,2.25,2.5,2.75,3,3.25,3.5,3.75,4}))))</f>
        <v/>
      </c>
      <c r="E257" s="3" t="str">
        <f>IF(COUNT($A257)=0,"",IF($A257&lt;&gt;DRAFT!$B259,"ERR",IF(DRAFT!R259="3E","3E",IF(COUNT(DRAFT!N259,DRAFT!R259)&gt;0,DRAFT!S259,""))))</f>
        <v/>
      </c>
      <c r="F257" s="3" t="str">
        <f>IF(COUNT($A257)=0,"",IF(E257="3E","3E",IF(E257="","I",LOOKUP(E257/G$2,{0,0.4,0.45,0.5,0.55,0.6,0.65,0.7,0.75,0.8,1},{"F","D","C","C+","B-","B","B+","A-","A","A+"}))))</f>
        <v/>
      </c>
      <c r="G257" s="2" t="str">
        <f>IF(COUNT($A257)=0,"",IF(E257="","--",IF(E257="3E","3E",LOOKUP(E257/G$2,{0,0.4,0.45,0.5,0.55,0.6,0.65,0.7,0.75,0.8,1},{0,2,2.25,2.5,2.75,3,3.25,3.5,3.75,4}))))</f>
        <v/>
      </c>
      <c r="H257" s="3" t="str">
        <f>IF(COUNT($A257)=0,"",IF($A257&lt;&gt;DRAFT!$B259,"ERR",IF(DRAFT!AA259="3E","3E",IF(COUNT(DRAFT!W259,DRAFT!AA259)&gt;0,DRAFT!AB259,""))))</f>
        <v/>
      </c>
      <c r="I257" s="3" t="str">
        <f>IF(COUNT($A257)=0,"",IF(H257="3E","3E",IF(H257="","I",LOOKUP(H257/J$2,{0,0.4,0.45,0.5,0.55,0.6,0.65,0.7,0.75,0.8,1},{"F","D","C","C+","B-","B","B+","A-","A","A+"}))))</f>
        <v/>
      </c>
      <c r="J257" s="2" t="str">
        <f>IF(COUNT($A257)=0,"",IF(H257="","--",IF(H257="3E","3E",LOOKUP(H257/J$2,{0,0.4,0.45,0.5,0.55,0.6,0.65,0.7,0.75,0.8,1},{0,2,2.25,2.5,2.75,3,3.25,3.5,3.75,4}))))</f>
        <v/>
      </c>
      <c r="K257" s="3" t="str">
        <f>IF(COUNT($A257)=0,"",IF($A257&lt;&gt;DRAFT!$B259,"ERR",IF(DRAFT!AJ259="3E","3E",IF(COUNT(DRAFT!AF259,DRAFT!AJ259)&gt;0,DRAFT!AK259,""))))</f>
        <v/>
      </c>
      <c r="L257" s="3" t="str">
        <f>IF(COUNT($A257)=0,"",IF(K257="3E","3E",IF(K257="","I",LOOKUP(K257/M$2,{0,0.4,0.45,0.5,0.55,0.6,0.65,0.7,0.75,0.8,1},{"F","D","C","C+","B-","B","B+","A-","A","A+"}))))</f>
        <v/>
      </c>
      <c r="M257" s="2" t="str">
        <f>IF(COUNT($A257)=0,"",IF(K257="","--",IF(K257="3E","3E",LOOKUP(K257/M$2,{0,0.4,0.45,0.5,0.55,0.6,0.65,0.7,0.75,0.8,1},{0,2,2.25,2.5,2.75,3,3.25,3.5,3.75,4}))))</f>
        <v/>
      </c>
      <c r="N257" s="3" t="str">
        <f>IF(COUNT($A257)=0,"",IF($A257&lt;&gt;DRAFT!$B259,"ERR",IF(DRAFT!AS259="3E","3E",IF(COUNT(DRAFT!AO259,DRAFT!AS259)&gt;0,DRAFT!AT259,""))))</f>
        <v/>
      </c>
      <c r="O257" s="3" t="str">
        <f>IF(COUNT($A257)=0,"",IF(N257="3E","3E",IF(N257="","I",LOOKUP(N257/P$2,{0,0.4,0.45,0.5,0.55,0.6,0.65,0.7,0.75,0.8,1},{"F","D","C","C+","B-","B","B+","A-","A","A+"}))))</f>
        <v/>
      </c>
      <c r="P257" s="2" t="str">
        <f>IF(COUNT($A257)=0,"",IF(N257="","--",IF(N257="3E","3E",LOOKUP(N257/P$2,{0,0.4,0.45,0.5,0.55,0.6,0.65,0.7,0.75,0.8,1},{0,2,2.25,2.5,2.75,3,3.25,3.5,3.75,4}))))</f>
        <v/>
      </c>
      <c r="Q257" s="3" t="str">
        <f>IF(COUNT($A257)=0,"",IF($A257&lt;&gt;DRAFT!$B259,"ERR",IF(DRAFT!BB259="3E","3E",IF(COUNT(DRAFT!AX259,DRAFT!BB259)&gt;0,DRAFT!BC259,""))))</f>
        <v/>
      </c>
      <c r="R257" s="3" t="str">
        <f>IF(COUNT($A257)=0,"",IF(Q257="3E","3E",IF(Q257="","I",LOOKUP(Q257/S$2,{0,0.4,0.45,0.5,0.55,0.6,0.65,0.7,0.75,0.8,1},{"F","D","C","C+","B-","B","B+","A-","A","A+"}))))</f>
        <v/>
      </c>
      <c r="S257" s="2" t="str">
        <f>IF(COUNT($A257)=0,"",IF(Q257="","--",IF(Q257="3E","3E",LOOKUP(Q257/S$2,{0,0.4,0.45,0.5,0.55,0.6,0.65,0.7,0.75,0.8,1},{0,2,2.25,2.5,2.75,3,3.25,3.5,3.75,4}))))</f>
        <v/>
      </c>
      <c r="T257" s="3" t="str">
        <f>IF(COUNT($A257)=0,"",IF($A257&lt;&gt;DRAFT!$B259,"ERR",IF(DRAFT!BK259="3E","3E",IF(COUNT(DRAFT!BG259,DRAFT!BK259)&gt;0,DRAFT!BL259,""))))</f>
        <v/>
      </c>
      <c r="U257" s="3" t="str">
        <f>IF(COUNT($A257)=0,"",IF(T257="3E","3E",IF(T257="","I",LOOKUP(T257/V$2,{0,0.4,0.45,0.5,0.55,0.6,0.65,0.7,0.75,0.8,1},{"F","D","C","C+","B-","B","B+","A-","A","A+"}))))</f>
        <v/>
      </c>
      <c r="V257" s="2" t="str">
        <f>IF(COUNT($A257)=0,"",IF(T257="","--",IF(T257="3E","3E",LOOKUP(T257/V$2,{0,0.4,0.45,0.5,0.55,0.6,0.65,0.7,0.75,0.8,1},{0,2,2.25,2.5,2.75,3,3.25,3.5,3.75,4}))))</f>
        <v/>
      </c>
      <c r="W257" s="3" t="str">
        <f>IF(COUNT($A257)=0,"",IF($A257&lt;&gt;DRAFT!$B259,"ERR",IF(DRAFT!BT259="3E","3E",IF(COUNT(DRAFT!BP259,DRAFT!BT259)&gt;0,DRAFT!BU259,""))))</f>
        <v/>
      </c>
      <c r="X257" s="3" t="str">
        <f>IF(COUNT($A257)=0,"",IF(W257="3E","3E",IF(W257="","I",LOOKUP(W257/Y$2,{0,0.4,0.45,0.5,0.55,0.6,0.65,0.7,0.75,0.8,1},{"F","D","C","C+","B-","B","B+","A-","A","A+"}))))</f>
        <v/>
      </c>
      <c r="Y257" s="2" t="str">
        <f>IF(COUNT($A257)=0,"",IF(W257="","--",IF(W257="3E","3E",LOOKUP(W257/Y$2,{0,0.4,0.45,0.5,0.55,0.6,0.65,0.7,0.75,0.8,1},{0,2,2.25,2.5,2.75,3,3.25,3.5,3.75,4}))))</f>
        <v/>
      </c>
      <c r="Z257" s="3" t="str">
        <f>IF(COUNT($A257)=0,"",IF($A257&lt;&gt;DRAFT!$B259,"ERR",IF(DRAFT!CC259="3E","3E",IF(COUNT(DRAFT!BY259,DRAFT!CC259)&gt;0,DRAFT!CD259,""))))</f>
        <v/>
      </c>
      <c r="AA257" s="3" t="str">
        <f>IF(COUNT($A257)=0,"",IF(Z257="3E","3E",IF(Z257="","I",LOOKUP(Z257/AB$2,{0,0.4,0.45,0.5,0.55,0.6,0.65,0.7,0.75,0.8,1},{"F","D","C","C+","B-","B","B+","A-","A","A+"}))))</f>
        <v/>
      </c>
      <c r="AB257" s="2" t="str">
        <f>IF(COUNT($A257)=0,"",IF(Z257="","--",IF(Z257="3E","3E",LOOKUP(Z257/AB$2,{0,0.4,0.45,0.5,0.55,0.6,0.65,0.7,0.75,0.8,1},{0,2,2.25,2.5,2.75,3,3.25,3.5,3.75,4}))))</f>
        <v/>
      </c>
      <c r="AC257" s="3" t="str">
        <f>IF(COUNT($A257)=0,"",IF($A257&lt;&gt;DRAFT!$B259,"ERR",IF(DRAFT!CF259&gt;0,DRAFT!CF259,"")))</f>
        <v/>
      </c>
      <c r="AD257" s="3" t="str">
        <f>IF(COUNT($A257)=0,"",IF(AC257="3E","3E",IF(AC257="","I",LOOKUP(AC257/AE$2,{0,0.4,0.45,0.5,0.55,0.6,0.65,0.7,0.75,0.8,1},{"F","D","C","C+","B-","B","B+","A-","A","A+"}))))</f>
        <v/>
      </c>
      <c r="AE257" s="2" t="str">
        <f>IF(COUNT($A257)=0,"",IF(AC257="","--",IF(AC257="3E","3E",LOOKUP(AC257/AE$2,{0,0.4,0.45,0.5,0.55,0.6,0.65,0.7,0.75,0.8,1},{0,2,2.25,2.5,2.75,3,3.25,3.5,3.75,4}))))</f>
        <v/>
      </c>
      <c r="AF257" s="3" t="str">
        <f>IF($A257&lt;&gt;DRAFT!$B259,"ERR",IF(OR(COUNT($A257)=0,COUNT(DRAFT!CI259:CK259,DRAFT!CM259:CO259)=0),"",CEILING(SUM(DRAFT!CL259,DRAFT!CP259),1)))</f>
        <v/>
      </c>
      <c r="AG257" s="3" t="str">
        <f>IF(COUNT($A257)=0,"",IF(AF257="3E","3E",IF(AF257="","I",LOOKUP(AF257/AH$2,{0,0.4,0.45,0.5,0.55,0.6,0.65,0.7,0.75,0.8,1},{"F","D","C","C+","B-","B","B+","A-","A","A+"}))))</f>
        <v/>
      </c>
      <c r="AH257" s="2" t="str">
        <f>IF(COUNT($A257)=0,"",IF(AF257="","--",IF(AF257="3E","3E",LOOKUP(AF257/AH$2,{0,0.4,0.45,0.5,0.55,0.6,0.65,0.7,0.75,0.8,1},{0,2,2.25,2.5,2.75,3,3.25,3.5,3.75,4}))))</f>
        <v/>
      </c>
      <c r="AI257" s="11" t="str">
        <f>IF(OR(COUNT($A257)=0,COUNT(B257:AH257)=0),"",IF(COUNTIF(B257:AH257,"3E")&gt;0,"3E",IF(DRAFT!$A259="R",TRUNC(SUMPRODUCT(RGP,RCP)/TCP,3),TRUNC((SUMPRODUCT(--(IMDGP&gt;0)*IMDGP,IMCP)+CEILING(DRAFT!$CQ259*42,0.25))/TCP,3))))</f>
        <v/>
      </c>
      <c r="AJ257" s="3" t="str">
        <f>IF(OR(COUNT($A257)=0,COUNT(B257:AH257)=0),"",IF(COUNTIF(B257:AH257,"3E")&gt;0,"3E",IF(DRAFT!$A259="R",SUMPRODUCT(--(RGP&gt;=2),RCP),SUMPRODUCT(--(IMDGP&gt;0),--(IMGP=0),IMCP)+DRAFT!$CR259)))</f>
        <v/>
      </c>
      <c r="AK257" s="3" t="str">
        <f>IF(OR(COUNT($A257)=0,COUNT(B257:AH257)=0),"",IF(COUNTIF(B257:AJ257,"3E")&gt;0,"3E",IF(AND(DRAFT!$A259="IM",OR($AI257&gt;DRAFT!$CQ259,$AJ257&gt;DRAFT!$CR259)),"IMPROVED",IF(AND(DRAFT!$A259="IM",$AI257&lt;=DRAFT!$CQ259,$AJ257&lt;=DRAFT!$CR259),"NOT IMPROVED",IF(AND(AH257&gt;=2,AI257&gt;=2,AJ257&gt;=30),"PASS","FAIL")))))</f>
        <v/>
      </c>
      <c r="AL257" s="3" t="str">
        <f t="shared" si="6"/>
        <v/>
      </c>
      <c r="AM257" s="3" t="str">
        <f t="shared" si="7"/>
        <v/>
      </c>
    </row>
    <row r="258" spans="1:39" ht="18.95" customHeight="1" x14ac:dyDescent="0.25">
      <c r="A258" s="4" t="str">
        <f>IF(DRAFT!$B260="","",DRAFT!$B260)</f>
        <v/>
      </c>
      <c r="B258" s="3" t="str">
        <f>IF(COUNT($A258)=0,"",IF($A258&lt;&gt;DRAFT!$B260,"ERR",IF(DRAFT!I260="3E","3E",IF(COUNT(DRAFT!E260,DRAFT!I260)&gt;0,DRAFT!J260,""))))</f>
        <v/>
      </c>
      <c r="C258" s="3" t="str">
        <f>IF(COUNT($A258)=0,"",IF(B258="3E","3E",IF(B258="","I",LOOKUP(B258/D$2,{0,0.4,0.45,0.5,0.55,0.6,0.65,0.7,0.75,0.8,1},{"F","D","C","C+","B-","B","B+","A-","A","A+"}))))</f>
        <v/>
      </c>
      <c r="D258" s="2" t="str">
        <f>IF(COUNT($A258)=0,"",IF(B258="","--",IF(B258="3E","3E",LOOKUP(B258/D$2,{0,0.4,0.45,0.5,0.55,0.6,0.65,0.7,0.75,0.8,1},{0,2,2.25,2.5,2.75,3,3.25,3.5,3.75,4}))))</f>
        <v/>
      </c>
      <c r="E258" s="3" t="str">
        <f>IF(COUNT($A258)=0,"",IF($A258&lt;&gt;DRAFT!$B260,"ERR",IF(DRAFT!R260="3E","3E",IF(COUNT(DRAFT!N260,DRAFT!R260)&gt;0,DRAFT!S260,""))))</f>
        <v/>
      </c>
      <c r="F258" s="3" t="str">
        <f>IF(COUNT($A258)=0,"",IF(E258="3E","3E",IF(E258="","I",LOOKUP(E258/G$2,{0,0.4,0.45,0.5,0.55,0.6,0.65,0.7,0.75,0.8,1},{"F","D","C","C+","B-","B","B+","A-","A","A+"}))))</f>
        <v/>
      </c>
      <c r="G258" s="2" t="str">
        <f>IF(COUNT($A258)=0,"",IF(E258="","--",IF(E258="3E","3E",LOOKUP(E258/G$2,{0,0.4,0.45,0.5,0.55,0.6,0.65,0.7,0.75,0.8,1},{0,2,2.25,2.5,2.75,3,3.25,3.5,3.75,4}))))</f>
        <v/>
      </c>
      <c r="H258" s="3" t="str">
        <f>IF(COUNT($A258)=0,"",IF($A258&lt;&gt;DRAFT!$B260,"ERR",IF(DRAFT!AA260="3E","3E",IF(COUNT(DRAFT!W260,DRAFT!AA260)&gt;0,DRAFT!AB260,""))))</f>
        <v/>
      </c>
      <c r="I258" s="3" t="str">
        <f>IF(COUNT($A258)=0,"",IF(H258="3E","3E",IF(H258="","I",LOOKUP(H258/J$2,{0,0.4,0.45,0.5,0.55,0.6,0.65,0.7,0.75,0.8,1},{"F","D","C","C+","B-","B","B+","A-","A","A+"}))))</f>
        <v/>
      </c>
      <c r="J258" s="2" t="str">
        <f>IF(COUNT($A258)=0,"",IF(H258="","--",IF(H258="3E","3E",LOOKUP(H258/J$2,{0,0.4,0.45,0.5,0.55,0.6,0.65,0.7,0.75,0.8,1},{0,2,2.25,2.5,2.75,3,3.25,3.5,3.75,4}))))</f>
        <v/>
      </c>
      <c r="K258" s="3" t="str">
        <f>IF(COUNT($A258)=0,"",IF($A258&lt;&gt;DRAFT!$B260,"ERR",IF(DRAFT!AJ260="3E","3E",IF(COUNT(DRAFT!AF260,DRAFT!AJ260)&gt;0,DRAFT!AK260,""))))</f>
        <v/>
      </c>
      <c r="L258" s="3" t="str">
        <f>IF(COUNT($A258)=0,"",IF(K258="3E","3E",IF(K258="","I",LOOKUP(K258/M$2,{0,0.4,0.45,0.5,0.55,0.6,0.65,0.7,0.75,0.8,1},{"F","D","C","C+","B-","B","B+","A-","A","A+"}))))</f>
        <v/>
      </c>
      <c r="M258" s="2" t="str">
        <f>IF(COUNT($A258)=0,"",IF(K258="","--",IF(K258="3E","3E",LOOKUP(K258/M$2,{0,0.4,0.45,0.5,0.55,0.6,0.65,0.7,0.75,0.8,1},{0,2,2.25,2.5,2.75,3,3.25,3.5,3.75,4}))))</f>
        <v/>
      </c>
      <c r="N258" s="3" t="str">
        <f>IF(COUNT($A258)=0,"",IF($A258&lt;&gt;DRAFT!$B260,"ERR",IF(DRAFT!AS260="3E","3E",IF(COUNT(DRAFT!AO260,DRAFT!AS260)&gt;0,DRAFT!AT260,""))))</f>
        <v/>
      </c>
      <c r="O258" s="3" t="str">
        <f>IF(COUNT($A258)=0,"",IF(N258="3E","3E",IF(N258="","I",LOOKUP(N258/P$2,{0,0.4,0.45,0.5,0.55,0.6,0.65,0.7,0.75,0.8,1},{"F","D","C","C+","B-","B","B+","A-","A","A+"}))))</f>
        <v/>
      </c>
      <c r="P258" s="2" t="str">
        <f>IF(COUNT($A258)=0,"",IF(N258="","--",IF(N258="3E","3E",LOOKUP(N258/P$2,{0,0.4,0.45,0.5,0.55,0.6,0.65,0.7,0.75,0.8,1},{0,2,2.25,2.5,2.75,3,3.25,3.5,3.75,4}))))</f>
        <v/>
      </c>
      <c r="Q258" s="3" t="str">
        <f>IF(COUNT($A258)=0,"",IF($A258&lt;&gt;DRAFT!$B260,"ERR",IF(DRAFT!BB260="3E","3E",IF(COUNT(DRAFT!AX260,DRAFT!BB260)&gt;0,DRAFT!BC260,""))))</f>
        <v/>
      </c>
      <c r="R258" s="3" t="str">
        <f>IF(COUNT($A258)=0,"",IF(Q258="3E","3E",IF(Q258="","I",LOOKUP(Q258/S$2,{0,0.4,0.45,0.5,0.55,0.6,0.65,0.7,0.75,0.8,1},{"F","D","C","C+","B-","B","B+","A-","A","A+"}))))</f>
        <v/>
      </c>
      <c r="S258" s="2" t="str">
        <f>IF(COUNT($A258)=0,"",IF(Q258="","--",IF(Q258="3E","3E",LOOKUP(Q258/S$2,{0,0.4,0.45,0.5,0.55,0.6,0.65,0.7,0.75,0.8,1},{0,2,2.25,2.5,2.75,3,3.25,3.5,3.75,4}))))</f>
        <v/>
      </c>
      <c r="T258" s="3" t="str">
        <f>IF(COUNT($A258)=0,"",IF($A258&lt;&gt;DRAFT!$B260,"ERR",IF(DRAFT!BK260="3E","3E",IF(COUNT(DRAFT!BG260,DRAFT!BK260)&gt;0,DRAFT!BL260,""))))</f>
        <v/>
      </c>
      <c r="U258" s="3" t="str">
        <f>IF(COUNT($A258)=0,"",IF(T258="3E","3E",IF(T258="","I",LOOKUP(T258/V$2,{0,0.4,0.45,0.5,0.55,0.6,0.65,0.7,0.75,0.8,1},{"F","D","C","C+","B-","B","B+","A-","A","A+"}))))</f>
        <v/>
      </c>
      <c r="V258" s="2" t="str">
        <f>IF(COUNT($A258)=0,"",IF(T258="","--",IF(T258="3E","3E",LOOKUP(T258/V$2,{0,0.4,0.45,0.5,0.55,0.6,0.65,0.7,0.75,0.8,1},{0,2,2.25,2.5,2.75,3,3.25,3.5,3.75,4}))))</f>
        <v/>
      </c>
      <c r="W258" s="3" t="str">
        <f>IF(COUNT($A258)=0,"",IF($A258&lt;&gt;DRAFT!$B260,"ERR",IF(DRAFT!BT260="3E","3E",IF(COUNT(DRAFT!BP260,DRAFT!BT260)&gt;0,DRAFT!BU260,""))))</f>
        <v/>
      </c>
      <c r="X258" s="3" t="str">
        <f>IF(COUNT($A258)=0,"",IF(W258="3E","3E",IF(W258="","I",LOOKUP(W258/Y$2,{0,0.4,0.45,0.5,0.55,0.6,0.65,0.7,0.75,0.8,1},{"F","D","C","C+","B-","B","B+","A-","A","A+"}))))</f>
        <v/>
      </c>
      <c r="Y258" s="2" t="str">
        <f>IF(COUNT($A258)=0,"",IF(W258="","--",IF(W258="3E","3E",LOOKUP(W258/Y$2,{0,0.4,0.45,0.5,0.55,0.6,0.65,0.7,0.75,0.8,1},{0,2,2.25,2.5,2.75,3,3.25,3.5,3.75,4}))))</f>
        <v/>
      </c>
      <c r="Z258" s="3" t="str">
        <f>IF(COUNT($A258)=0,"",IF($A258&lt;&gt;DRAFT!$B260,"ERR",IF(DRAFT!CC260="3E","3E",IF(COUNT(DRAFT!BY260,DRAFT!CC260)&gt;0,DRAFT!CD260,""))))</f>
        <v/>
      </c>
      <c r="AA258" s="3" t="str">
        <f>IF(COUNT($A258)=0,"",IF(Z258="3E","3E",IF(Z258="","I",LOOKUP(Z258/AB$2,{0,0.4,0.45,0.5,0.55,0.6,0.65,0.7,0.75,0.8,1},{"F","D","C","C+","B-","B","B+","A-","A","A+"}))))</f>
        <v/>
      </c>
      <c r="AB258" s="2" t="str">
        <f>IF(COUNT($A258)=0,"",IF(Z258="","--",IF(Z258="3E","3E",LOOKUP(Z258/AB$2,{0,0.4,0.45,0.5,0.55,0.6,0.65,0.7,0.75,0.8,1},{0,2,2.25,2.5,2.75,3,3.25,3.5,3.75,4}))))</f>
        <v/>
      </c>
      <c r="AC258" s="3" t="str">
        <f>IF(COUNT($A258)=0,"",IF($A258&lt;&gt;DRAFT!$B260,"ERR",IF(DRAFT!CF260&gt;0,DRAFT!CF260,"")))</f>
        <v/>
      </c>
      <c r="AD258" s="3" t="str">
        <f>IF(COUNT($A258)=0,"",IF(AC258="3E","3E",IF(AC258="","I",LOOKUP(AC258/AE$2,{0,0.4,0.45,0.5,0.55,0.6,0.65,0.7,0.75,0.8,1},{"F","D","C","C+","B-","B","B+","A-","A","A+"}))))</f>
        <v/>
      </c>
      <c r="AE258" s="2" t="str">
        <f>IF(COUNT($A258)=0,"",IF(AC258="","--",IF(AC258="3E","3E",LOOKUP(AC258/AE$2,{0,0.4,0.45,0.5,0.55,0.6,0.65,0.7,0.75,0.8,1},{0,2,2.25,2.5,2.75,3,3.25,3.5,3.75,4}))))</f>
        <v/>
      </c>
      <c r="AF258" s="3" t="str">
        <f>IF($A258&lt;&gt;DRAFT!$B260,"ERR",IF(OR(COUNT($A258)=0,COUNT(DRAFT!CI260:CK260,DRAFT!CM260:CO260)=0),"",CEILING(SUM(DRAFT!CL260,DRAFT!CP260),1)))</f>
        <v/>
      </c>
      <c r="AG258" s="3" t="str">
        <f>IF(COUNT($A258)=0,"",IF(AF258="3E","3E",IF(AF258="","I",LOOKUP(AF258/AH$2,{0,0.4,0.45,0.5,0.55,0.6,0.65,0.7,0.75,0.8,1},{"F","D","C","C+","B-","B","B+","A-","A","A+"}))))</f>
        <v/>
      </c>
      <c r="AH258" s="2" t="str">
        <f>IF(COUNT($A258)=0,"",IF(AF258="","--",IF(AF258="3E","3E",LOOKUP(AF258/AH$2,{0,0.4,0.45,0.5,0.55,0.6,0.65,0.7,0.75,0.8,1},{0,2,2.25,2.5,2.75,3,3.25,3.5,3.75,4}))))</f>
        <v/>
      </c>
      <c r="AI258" s="11" t="str">
        <f>IF(OR(COUNT($A258)=0,COUNT(B258:AH258)=0),"",IF(COUNTIF(B258:AH258,"3E")&gt;0,"3E",IF(DRAFT!$A260="R",TRUNC(SUMPRODUCT(RGP,RCP)/TCP,3),TRUNC((SUMPRODUCT(--(IMDGP&gt;0)*IMDGP,IMCP)+CEILING(DRAFT!$CQ260*42,0.25))/TCP,3))))</f>
        <v/>
      </c>
      <c r="AJ258" s="3" t="str">
        <f>IF(OR(COUNT($A258)=0,COUNT(B258:AH258)=0),"",IF(COUNTIF(B258:AH258,"3E")&gt;0,"3E",IF(DRAFT!$A260="R",SUMPRODUCT(--(RGP&gt;=2),RCP),SUMPRODUCT(--(IMDGP&gt;0),--(IMGP=0),IMCP)+DRAFT!$CR260)))</f>
        <v/>
      </c>
      <c r="AK258" s="3" t="str">
        <f>IF(OR(COUNT($A258)=0,COUNT(B258:AH258)=0),"",IF(COUNTIF(B258:AJ258,"3E")&gt;0,"3E",IF(AND(DRAFT!$A260="IM",OR($AI258&gt;DRAFT!$CQ260,$AJ258&gt;DRAFT!$CR260)),"IMPROVED",IF(AND(DRAFT!$A260="IM",$AI258&lt;=DRAFT!$CQ260,$AJ258&lt;=DRAFT!$CR260),"NOT IMPROVED",IF(AND(AH258&gt;=2,AI258&gt;=2,AJ258&gt;=30),"PASS","FAIL")))))</f>
        <v/>
      </c>
      <c r="AL258" s="3" t="str">
        <f t="shared" si="6"/>
        <v/>
      </c>
      <c r="AM258" s="3" t="str">
        <f t="shared" si="7"/>
        <v/>
      </c>
    </row>
    <row r="259" spans="1:39" ht="18.95" customHeight="1" x14ac:dyDescent="0.25">
      <c r="A259" s="4" t="str">
        <f>IF(DRAFT!$B261="","",DRAFT!$B261)</f>
        <v/>
      </c>
      <c r="B259" s="3" t="str">
        <f>IF(COUNT($A259)=0,"",IF($A259&lt;&gt;DRAFT!$B261,"ERR",IF(DRAFT!I261="3E","3E",IF(COUNT(DRAFT!E261,DRAFT!I261)&gt;0,DRAFT!J261,""))))</f>
        <v/>
      </c>
      <c r="C259" s="3" t="str">
        <f>IF(COUNT($A259)=0,"",IF(B259="3E","3E",IF(B259="","I",LOOKUP(B259/D$2,{0,0.4,0.45,0.5,0.55,0.6,0.65,0.7,0.75,0.8,1},{"F","D","C","C+","B-","B","B+","A-","A","A+"}))))</f>
        <v/>
      </c>
      <c r="D259" s="2" t="str">
        <f>IF(COUNT($A259)=0,"",IF(B259="","--",IF(B259="3E","3E",LOOKUP(B259/D$2,{0,0.4,0.45,0.5,0.55,0.6,0.65,0.7,0.75,0.8,1},{0,2,2.25,2.5,2.75,3,3.25,3.5,3.75,4}))))</f>
        <v/>
      </c>
      <c r="E259" s="3" t="str">
        <f>IF(COUNT($A259)=0,"",IF($A259&lt;&gt;DRAFT!$B261,"ERR",IF(DRAFT!R261="3E","3E",IF(COUNT(DRAFT!N261,DRAFT!R261)&gt;0,DRAFT!S261,""))))</f>
        <v/>
      </c>
      <c r="F259" s="3" t="str">
        <f>IF(COUNT($A259)=0,"",IF(E259="3E","3E",IF(E259="","I",LOOKUP(E259/G$2,{0,0.4,0.45,0.5,0.55,0.6,0.65,0.7,0.75,0.8,1},{"F","D","C","C+","B-","B","B+","A-","A","A+"}))))</f>
        <v/>
      </c>
      <c r="G259" s="2" t="str">
        <f>IF(COUNT($A259)=0,"",IF(E259="","--",IF(E259="3E","3E",LOOKUP(E259/G$2,{0,0.4,0.45,0.5,0.55,0.6,0.65,0.7,0.75,0.8,1},{0,2,2.25,2.5,2.75,3,3.25,3.5,3.75,4}))))</f>
        <v/>
      </c>
      <c r="H259" s="3" t="str">
        <f>IF(COUNT($A259)=0,"",IF($A259&lt;&gt;DRAFT!$B261,"ERR",IF(DRAFT!AA261="3E","3E",IF(COUNT(DRAFT!W261,DRAFT!AA261)&gt;0,DRAFT!AB261,""))))</f>
        <v/>
      </c>
      <c r="I259" s="3" t="str">
        <f>IF(COUNT($A259)=0,"",IF(H259="3E","3E",IF(H259="","I",LOOKUP(H259/J$2,{0,0.4,0.45,0.5,0.55,0.6,0.65,0.7,0.75,0.8,1},{"F","D","C","C+","B-","B","B+","A-","A","A+"}))))</f>
        <v/>
      </c>
      <c r="J259" s="2" t="str">
        <f>IF(COUNT($A259)=0,"",IF(H259="","--",IF(H259="3E","3E",LOOKUP(H259/J$2,{0,0.4,0.45,0.5,0.55,0.6,0.65,0.7,0.75,0.8,1},{0,2,2.25,2.5,2.75,3,3.25,3.5,3.75,4}))))</f>
        <v/>
      </c>
      <c r="K259" s="3" t="str">
        <f>IF(COUNT($A259)=0,"",IF($A259&lt;&gt;DRAFT!$B261,"ERR",IF(DRAFT!AJ261="3E","3E",IF(COUNT(DRAFT!AF261,DRAFT!AJ261)&gt;0,DRAFT!AK261,""))))</f>
        <v/>
      </c>
      <c r="L259" s="3" t="str">
        <f>IF(COUNT($A259)=0,"",IF(K259="3E","3E",IF(K259="","I",LOOKUP(K259/M$2,{0,0.4,0.45,0.5,0.55,0.6,0.65,0.7,0.75,0.8,1},{"F","D","C","C+","B-","B","B+","A-","A","A+"}))))</f>
        <v/>
      </c>
      <c r="M259" s="2" t="str">
        <f>IF(COUNT($A259)=0,"",IF(K259="","--",IF(K259="3E","3E",LOOKUP(K259/M$2,{0,0.4,0.45,0.5,0.55,0.6,0.65,0.7,0.75,0.8,1},{0,2,2.25,2.5,2.75,3,3.25,3.5,3.75,4}))))</f>
        <v/>
      </c>
      <c r="N259" s="3" t="str">
        <f>IF(COUNT($A259)=0,"",IF($A259&lt;&gt;DRAFT!$B261,"ERR",IF(DRAFT!AS261="3E","3E",IF(COUNT(DRAFT!AO261,DRAFT!AS261)&gt;0,DRAFT!AT261,""))))</f>
        <v/>
      </c>
      <c r="O259" s="3" t="str">
        <f>IF(COUNT($A259)=0,"",IF(N259="3E","3E",IF(N259="","I",LOOKUP(N259/P$2,{0,0.4,0.45,0.5,0.55,0.6,0.65,0.7,0.75,0.8,1},{"F","D","C","C+","B-","B","B+","A-","A","A+"}))))</f>
        <v/>
      </c>
      <c r="P259" s="2" t="str">
        <f>IF(COUNT($A259)=0,"",IF(N259="","--",IF(N259="3E","3E",LOOKUP(N259/P$2,{0,0.4,0.45,0.5,0.55,0.6,0.65,0.7,0.75,0.8,1},{0,2,2.25,2.5,2.75,3,3.25,3.5,3.75,4}))))</f>
        <v/>
      </c>
      <c r="Q259" s="3" t="str">
        <f>IF(COUNT($A259)=0,"",IF($A259&lt;&gt;DRAFT!$B261,"ERR",IF(DRAFT!BB261="3E","3E",IF(COUNT(DRAFT!AX261,DRAFT!BB261)&gt;0,DRAFT!BC261,""))))</f>
        <v/>
      </c>
      <c r="R259" s="3" t="str">
        <f>IF(COUNT($A259)=0,"",IF(Q259="3E","3E",IF(Q259="","I",LOOKUP(Q259/S$2,{0,0.4,0.45,0.5,0.55,0.6,0.65,0.7,0.75,0.8,1},{"F","D","C","C+","B-","B","B+","A-","A","A+"}))))</f>
        <v/>
      </c>
      <c r="S259" s="2" t="str">
        <f>IF(COUNT($A259)=0,"",IF(Q259="","--",IF(Q259="3E","3E",LOOKUP(Q259/S$2,{0,0.4,0.45,0.5,0.55,0.6,0.65,0.7,0.75,0.8,1},{0,2,2.25,2.5,2.75,3,3.25,3.5,3.75,4}))))</f>
        <v/>
      </c>
      <c r="T259" s="3" t="str">
        <f>IF(COUNT($A259)=0,"",IF($A259&lt;&gt;DRAFT!$B261,"ERR",IF(DRAFT!BK261="3E","3E",IF(COUNT(DRAFT!BG261,DRAFT!BK261)&gt;0,DRAFT!BL261,""))))</f>
        <v/>
      </c>
      <c r="U259" s="3" t="str">
        <f>IF(COUNT($A259)=0,"",IF(T259="3E","3E",IF(T259="","I",LOOKUP(T259/V$2,{0,0.4,0.45,0.5,0.55,0.6,0.65,0.7,0.75,0.8,1},{"F","D","C","C+","B-","B","B+","A-","A","A+"}))))</f>
        <v/>
      </c>
      <c r="V259" s="2" t="str">
        <f>IF(COUNT($A259)=0,"",IF(T259="","--",IF(T259="3E","3E",LOOKUP(T259/V$2,{0,0.4,0.45,0.5,0.55,0.6,0.65,0.7,0.75,0.8,1},{0,2,2.25,2.5,2.75,3,3.25,3.5,3.75,4}))))</f>
        <v/>
      </c>
      <c r="W259" s="3" t="str">
        <f>IF(COUNT($A259)=0,"",IF($A259&lt;&gt;DRAFT!$B261,"ERR",IF(DRAFT!BT261="3E","3E",IF(COUNT(DRAFT!BP261,DRAFT!BT261)&gt;0,DRAFT!BU261,""))))</f>
        <v/>
      </c>
      <c r="X259" s="3" t="str">
        <f>IF(COUNT($A259)=0,"",IF(W259="3E","3E",IF(W259="","I",LOOKUP(W259/Y$2,{0,0.4,0.45,0.5,0.55,0.6,0.65,0.7,0.75,0.8,1},{"F","D","C","C+","B-","B","B+","A-","A","A+"}))))</f>
        <v/>
      </c>
      <c r="Y259" s="2" t="str">
        <f>IF(COUNT($A259)=0,"",IF(W259="","--",IF(W259="3E","3E",LOOKUP(W259/Y$2,{0,0.4,0.45,0.5,0.55,0.6,0.65,0.7,0.75,0.8,1},{0,2,2.25,2.5,2.75,3,3.25,3.5,3.75,4}))))</f>
        <v/>
      </c>
      <c r="Z259" s="3" t="str">
        <f>IF(COUNT($A259)=0,"",IF($A259&lt;&gt;DRAFT!$B261,"ERR",IF(DRAFT!CC261="3E","3E",IF(COUNT(DRAFT!BY261,DRAFT!CC261)&gt;0,DRAFT!CD261,""))))</f>
        <v/>
      </c>
      <c r="AA259" s="3" t="str">
        <f>IF(COUNT($A259)=0,"",IF(Z259="3E","3E",IF(Z259="","I",LOOKUP(Z259/AB$2,{0,0.4,0.45,0.5,0.55,0.6,0.65,0.7,0.75,0.8,1},{"F","D","C","C+","B-","B","B+","A-","A","A+"}))))</f>
        <v/>
      </c>
      <c r="AB259" s="2" t="str">
        <f>IF(COUNT($A259)=0,"",IF(Z259="","--",IF(Z259="3E","3E",LOOKUP(Z259/AB$2,{0,0.4,0.45,0.5,0.55,0.6,0.65,0.7,0.75,0.8,1},{0,2,2.25,2.5,2.75,3,3.25,3.5,3.75,4}))))</f>
        <v/>
      </c>
      <c r="AC259" s="3" t="str">
        <f>IF(COUNT($A259)=0,"",IF($A259&lt;&gt;DRAFT!$B261,"ERR",IF(DRAFT!CF261&gt;0,DRAFT!CF261,"")))</f>
        <v/>
      </c>
      <c r="AD259" s="3" t="str">
        <f>IF(COUNT($A259)=0,"",IF(AC259="3E","3E",IF(AC259="","I",LOOKUP(AC259/AE$2,{0,0.4,0.45,0.5,0.55,0.6,0.65,0.7,0.75,0.8,1},{"F","D","C","C+","B-","B","B+","A-","A","A+"}))))</f>
        <v/>
      </c>
      <c r="AE259" s="2" t="str">
        <f>IF(COUNT($A259)=0,"",IF(AC259="","--",IF(AC259="3E","3E",LOOKUP(AC259/AE$2,{0,0.4,0.45,0.5,0.55,0.6,0.65,0.7,0.75,0.8,1},{0,2,2.25,2.5,2.75,3,3.25,3.5,3.75,4}))))</f>
        <v/>
      </c>
      <c r="AF259" s="3" t="str">
        <f>IF($A259&lt;&gt;DRAFT!$B261,"ERR",IF(OR(COUNT($A259)=0,COUNT(DRAFT!CI261:CK261,DRAFT!CM261:CO261)=0),"",CEILING(SUM(DRAFT!CL261,DRAFT!CP261),1)))</f>
        <v/>
      </c>
      <c r="AG259" s="3" t="str">
        <f>IF(COUNT($A259)=0,"",IF(AF259="3E","3E",IF(AF259="","I",LOOKUP(AF259/AH$2,{0,0.4,0.45,0.5,0.55,0.6,0.65,0.7,0.75,0.8,1},{"F","D","C","C+","B-","B","B+","A-","A","A+"}))))</f>
        <v/>
      </c>
      <c r="AH259" s="2" t="str">
        <f>IF(COUNT($A259)=0,"",IF(AF259="","--",IF(AF259="3E","3E",LOOKUP(AF259/AH$2,{0,0.4,0.45,0.5,0.55,0.6,0.65,0.7,0.75,0.8,1},{0,2,2.25,2.5,2.75,3,3.25,3.5,3.75,4}))))</f>
        <v/>
      </c>
      <c r="AI259" s="11" t="str">
        <f>IF(OR(COUNT($A259)=0,COUNT(B259:AH259)=0),"",IF(COUNTIF(B259:AH259,"3E")&gt;0,"3E",IF(DRAFT!$A261="R",TRUNC(SUMPRODUCT(RGP,RCP)/TCP,3),TRUNC((SUMPRODUCT(--(IMDGP&gt;0)*IMDGP,IMCP)+CEILING(DRAFT!$CQ261*42,0.25))/TCP,3))))</f>
        <v/>
      </c>
      <c r="AJ259" s="3" t="str">
        <f>IF(OR(COUNT($A259)=0,COUNT(B259:AH259)=0),"",IF(COUNTIF(B259:AH259,"3E")&gt;0,"3E",IF(DRAFT!$A261="R",SUMPRODUCT(--(RGP&gt;=2),RCP),SUMPRODUCT(--(IMDGP&gt;0),--(IMGP=0),IMCP)+DRAFT!$CR261)))</f>
        <v/>
      </c>
      <c r="AK259" s="3" t="str">
        <f>IF(OR(COUNT($A259)=0,COUNT(B259:AH259)=0),"",IF(COUNTIF(B259:AJ259,"3E")&gt;0,"3E",IF(AND(DRAFT!$A261="IM",OR($AI259&gt;DRAFT!$CQ261,$AJ259&gt;DRAFT!$CR261)),"IMPROVED",IF(AND(DRAFT!$A261="IM",$AI259&lt;=DRAFT!$CQ261,$AJ259&lt;=DRAFT!$CR261),"NOT IMPROVED",IF(AND(AH259&gt;=2,AI259&gt;=2,AJ259&gt;=30),"PASS","FAIL")))))</f>
        <v/>
      </c>
      <c r="AL259" s="3" t="str">
        <f t="shared" si="6"/>
        <v/>
      </c>
      <c r="AM259" s="3" t="str">
        <f t="shared" si="7"/>
        <v/>
      </c>
    </row>
    <row r="260" spans="1:39" ht="18.95" customHeight="1" x14ac:dyDescent="0.25">
      <c r="A260" s="4" t="str">
        <f>IF(DRAFT!$B262="","",DRAFT!$B262)</f>
        <v/>
      </c>
      <c r="B260" s="3" t="str">
        <f>IF(COUNT($A260)=0,"",IF($A260&lt;&gt;DRAFT!$B262,"ERR",IF(DRAFT!I262="3E","3E",IF(COUNT(DRAFT!E262,DRAFT!I262)&gt;0,DRAFT!J262,""))))</f>
        <v/>
      </c>
      <c r="C260" s="3" t="str">
        <f>IF(COUNT($A260)=0,"",IF(B260="3E","3E",IF(B260="","I",LOOKUP(B260/D$2,{0,0.4,0.45,0.5,0.55,0.6,0.65,0.7,0.75,0.8,1},{"F","D","C","C+","B-","B","B+","A-","A","A+"}))))</f>
        <v/>
      </c>
      <c r="D260" s="2" t="str">
        <f>IF(COUNT($A260)=0,"",IF(B260="","--",IF(B260="3E","3E",LOOKUP(B260/D$2,{0,0.4,0.45,0.5,0.55,0.6,0.65,0.7,0.75,0.8,1},{0,2,2.25,2.5,2.75,3,3.25,3.5,3.75,4}))))</f>
        <v/>
      </c>
      <c r="E260" s="3" t="str">
        <f>IF(COUNT($A260)=0,"",IF($A260&lt;&gt;DRAFT!$B262,"ERR",IF(DRAFT!R262="3E","3E",IF(COUNT(DRAFT!N262,DRAFT!R262)&gt;0,DRAFT!S262,""))))</f>
        <v/>
      </c>
      <c r="F260" s="3" t="str">
        <f>IF(COUNT($A260)=0,"",IF(E260="3E","3E",IF(E260="","I",LOOKUP(E260/G$2,{0,0.4,0.45,0.5,0.55,0.6,0.65,0.7,0.75,0.8,1},{"F","D","C","C+","B-","B","B+","A-","A","A+"}))))</f>
        <v/>
      </c>
      <c r="G260" s="2" t="str">
        <f>IF(COUNT($A260)=0,"",IF(E260="","--",IF(E260="3E","3E",LOOKUP(E260/G$2,{0,0.4,0.45,0.5,0.55,0.6,0.65,0.7,0.75,0.8,1},{0,2,2.25,2.5,2.75,3,3.25,3.5,3.75,4}))))</f>
        <v/>
      </c>
      <c r="H260" s="3" t="str">
        <f>IF(COUNT($A260)=0,"",IF($A260&lt;&gt;DRAFT!$B262,"ERR",IF(DRAFT!AA262="3E","3E",IF(COUNT(DRAFT!W262,DRAFT!AA262)&gt;0,DRAFT!AB262,""))))</f>
        <v/>
      </c>
      <c r="I260" s="3" t="str">
        <f>IF(COUNT($A260)=0,"",IF(H260="3E","3E",IF(H260="","I",LOOKUP(H260/J$2,{0,0.4,0.45,0.5,0.55,0.6,0.65,0.7,0.75,0.8,1},{"F","D","C","C+","B-","B","B+","A-","A","A+"}))))</f>
        <v/>
      </c>
      <c r="J260" s="2" t="str">
        <f>IF(COUNT($A260)=0,"",IF(H260="","--",IF(H260="3E","3E",LOOKUP(H260/J$2,{0,0.4,0.45,0.5,0.55,0.6,0.65,0.7,0.75,0.8,1},{0,2,2.25,2.5,2.75,3,3.25,3.5,3.75,4}))))</f>
        <v/>
      </c>
      <c r="K260" s="3" t="str">
        <f>IF(COUNT($A260)=0,"",IF($A260&lt;&gt;DRAFT!$B262,"ERR",IF(DRAFT!AJ262="3E","3E",IF(COUNT(DRAFT!AF262,DRAFT!AJ262)&gt;0,DRAFT!AK262,""))))</f>
        <v/>
      </c>
      <c r="L260" s="3" t="str">
        <f>IF(COUNT($A260)=0,"",IF(K260="3E","3E",IF(K260="","I",LOOKUP(K260/M$2,{0,0.4,0.45,0.5,0.55,0.6,0.65,0.7,0.75,0.8,1},{"F","D","C","C+","B-","B","B+","A-","A","A+"}))))</f>
        <v/>
      </c>
      <c r="M260" s="2" t="str">
        <f>IF(COUNT($A260)=0,"",IF(K260="","--",IF(K260="3E","3E",LOOKUP(K260/M$2,{0,0.4,0.45,0.5,0.55,0.6,0.65,0.7,0.75,0.8,1},{0,2,2.25,2.5,2.75,3,3.25,3.5,3.75,4}))))</f>
        <v/>
      </c>
      <c r="N260" s="3" t="str">
        <f>IF(COUNT($A260)=0,"",IF($A260&lt;&gt;DRAFT!$B262,"ERR",IF(DRAFT!AS262="3E","3E",IF(COUNT(DRAFT!AO262,DRAFT!AS262)&gt;0,DRAFT!AT262,""))))</f>
        <v/>
      </c>
      <c r="O260" s="3" t="str">
        <f>IF(COUNT($A260)=0,"",IF(N260="3E","3E",IF(N260="","I",LOOKUP(N260/P$2,{0,0.4,0.45,0.5,0.55,0.6,0.65,0.7,0.75,0.8,1},{"F","D","C","C+","B-","B","B+","A-","A","A+"}))))</f>
        <v/>
      </c>
      <c r="P260" s="2" t="str">
        <f>IF(COUNT($A260)=0,"",IF(N260="","--",IF(N260="3E","3E",LOOKUP(N260/P$2,{0,0.4,0.45,0.5,0.55,0.6,0.65,0.7,0.75,0.8,1},{0,2,2.25,2.5,2.75,3,3.25,3.5,3.75,4}))))</f>
        <v/>
      </c>
      <c r="Q260" s="3" t="str">
        <f>IF(COUNT($A260)=0,"",IF($A260&lt;&gt;DRAFT!$B262,"ERR",IF(DRAFT!BB262="3E","3E",IF(COUNT(DRAFT!AX262,DRAFT!BB262)&gt;0,DRAFT!BC262,""))))</f>
        <v/>
      </c>
      <c r="R260" s="3" t="str">
        <f>IF(COUNT($A260)=0,"",IF(Q260="3E","3E",IF(Q260="","I",LOOKUP(Q260/S$2,{0,0.4,0.45,0.5,0.55,0.6,0.65,0.7,0.75,0.8,1},{"F","D","C","C+","B-","B","B+","A-","A","A+"}))))</f>
        <v/>
      </c>
      <c r="S260" s="2" t="str">
        <f>IF(COUNT($A260)=0,"",IF(Q260="","--",IF(Q260="3E","3E",LOOKUP(Q260/S$2,{0,0.4,0.45,0.5,0.55,0.6,0.65,0.7,0.75,0.8,1},{0,2,2.25,2.5,2.75,3,3.25,3.5,3.75,4}))))</f>
        <v/>
      </c>
      <c r="T260" s="3" t="str">
        <f>IF(COUNT($A260)=0,"",IF($A260&lt;&gt;DRAFT!$B262,"ERR",IF(DRAFT!BK262="3E","3E",IF(COUNT(DRAFT!BG262,DRAFT!BK262)&gt;0,DRAFT!BL262,""))))</f>
        <v/>
      </c>
      <c r="U260" s="3" t="str">
        <f>IF(COUNT($A260)=0,"",IF(T260="3E","3E",IF(T260="","I",LOOKUP(T260/V$2,{0,0.4,0.45,0.5,0.55,0.6,0.65,0.7,0.75,0.8,1},{"F","D","C","C+","B-","B","B+","A-","A","A+"}))))</f>
        <v/>
      </c>
      <c r="V260" s="2" t="str">
        <f>IF(COUNT($A260)=0,"",IF(T260="","--",IF(T260="3E","3E",LOOKUP(T260/V$2,{0,0.4,0.45,0.5,0.55,0.6,0.65,0.7,0.75,0.8,1},{0,2,2.25,2.5,2.75,3,3.25,3.5,3.75,4}))))</f>
        <v/>
      </c>
      <c r="W260" s="3" t="str">
        <f>IF(COUNT($A260)=0,"",IF($A260&lt;&gt;DRAFT!$B262,"ERR",IF(DRAFT!BT262="3E","3E",IF(COUNT(DRAFT!BP262,DRAFT!BT262)&gt;0,DRAFT!BU262,""))))</f>
        <v/>
      </c>
      <c r="X260" s="3" t="str">
        <f>IF(COUNT($A260)=0,"",IF(W260="3E","3E",IF(W260="","I",LOOKUP(W260/Y$2,{0,0.4,0.45,0.5,0.55,0.6,0.65,0.7,0.75,0.8,1},{"F","D","C","C+","B-","B","B+","A-","A","A+"}))))</f>
        <v/>
      </c>
      <c r="Y260" s="2" t="str">
        <f>IF(COUNT($A260)=0,"",IF(W260="","--",IF(W260="3E","3E",LOOKUP(W260/Y$2,{0,0.4,0.45,0.5,0.55,0.6,0.65,0.7,0.75,0.8,1},{0,2,2.25,2.5,2.75,3,3.25,3.5,3.75,4}))))</f>
        <v/>
      </c>
      <c r="Z260" s="3" t="str">
        <f>IF(COUNT($A260)=0,"",IF($A260&lt;&gt;DRAFT!$B262,"ERR",IF(DRAFT!CC262="3E","3E",IF(COUNT(DRAFT!BY262,DRAFT!CC262)&gt;0,DRAFT!CD262,""))))</f>
        <v/>
      </c>
      <c r="AA260" s="3" t="str">
        <f>IF(COUNT($A260)=0,"",IF(Z260="3E","3E",IF(Z260="","I",LOOKUP(Z260/AB$2,{0,0.4,0.45,0.5,0.55,0.6,0.65,0.7,0.75,0.8,1},{"F","D","C","C+","B-","B","B+","A-","A","A+"}))))</f>
        <v/>
      </c>
      <c r="AB260" s="2" t="str">
        <f>IF(COUNT($A260)=0,"",IF(Z260="","--",IF(Z260="3E","3E",LOOKUP(Z260/AB$2,{0,0.4,0.45,0.5,0.55,0.6,0.65,0.7,0.75,0.8,1},{0,2,2.25,2.5,2.75,3,3.25,3.5,3.75,4}))))</f>
        <v/>
      </c>
      <c r="AC260" s="3" t="str">
        <f>IF(COUNT($A260)=0,"",IF($A260&lt;&gt;DRAFT!$B262,"ERR",IF(DRAFT!CF262&gt;0,DRAFT!CF262,"")))</f>
        <v/>
      </c>
      <c r="AD260" s="3" t="str">
        <f>IF(COUNT($A260)=0,"",IF(AC260="3E","3E",IF(AC260="","I",LOOKUP(AC260/AE$2,{0,0.4,0.45,0.5,0.55,0.6,0.65,0.7,0.75,0.8,1},{"F","D","C","C+","B-","B","B+","A-","A","A+"}))))</f>
        <v/>
      </c>
      <c r="AE260" s="2" t="str">
        <f>IF(COUNT($A260)=0,"",IF(AC260="","--",IF(AC260="3E","3E",LOOKUP(AC260/AE$2,{0,0.4,0.45,0.5,0.55,0.6,0.65,0.7,0.75,0.8,1},{0,2,2.25,2.5,2.75,3,3.25,3.5,3.75,4}))))</f>
        <v/>
      </c>
      <c r="AF260" s="3" t="str">
        <f>IF($A260&lt;&gt;DRAFT!$B262,"ERR",IF(OR(COUNT($A260)=0,COUNT(DRAFT!CI262:CK262,DRAFT!CM262:CO262)=0),"",CEILING(SUM(DRAFT!CL262,DRAFT!CP262),1)))</f>
        <v/>
      </c>
      <c r="AG260" s="3" t="str">
        <f>IF(COUNT($A260)=0,"",IF(AF260="3E","3E",IF(AF260="","I",LOOKUP(AF260/AH$2,{0,0.4,0.45,0.5,0.55,0.6,0.65,0.7,0.75,0.8,1},{"F","D","C","C+","B-","B","B+","A-","A","A+"}))))</f>
        <v/>
      </c>
      <c r="AH260" s="2" t="str">
        <f>IF(COUNT($A260)=0,"",IF(AF260="","--",IF(AF260="3E","3E",LOOKUP(AF260/AH$2,{0,0.4,0.45,0.5,0.55,0.6,0.65,0.7,0.75,0.8,1},{0,2,2.25,2.5,2.75,3,3.25,3.5,3.75,4}))))</f>
        <v/>
      </c>
      <c r="AI260" s="11" t="str">
        <f>IF(OR(COUNT($A260)=0,COUNT(B260:AH260)=0),"",IF(COUNTIF(B260:AH260,"3E")&gt;0,"3E",IF(DRAFT!$A262="R",TRUNC(SUMPRODUCT(RGP,RCP)/TCP,3),TRUNC((SUMPRODUCT(--(IMDGP&gt;0)*IMDGP,IMCP)+CEILING(DRAFT!$CQ262*42,0.25))/TCP,3))))</f>
        <v/>
      </c>
      <c r="AJ260" s="3" t="str">
        <f>IF(OR(COUNT($A260)=0,COUNT(B260:AH260)=0),"",IF(COUNTIF(B260:AH260,"3E")&gt;0,"3E",IF(DRAFT!$A262="R",SUMPRODUCT(--(RGP&gt;=2),RCP),SUMPRODUCT(--(IMDGP&gt;0),--(IMGP=0),IMCP)+DRAFT!$CR262)))</f>
        <v/>
      </c>
      <c r="AK260" s="3" t="str">
        <f>IF(OR(COUNT($A260)=0,COUNT(B260:AH260)=0),"",IF(COUNTIF(B260:AJ260,"3E")&gt;0,"3E",IF(AND(DRAFT!$A262="IM",OR($AI260&gt;DRAFT!$CQ262,$AJ260&gt;DRAFT!$CR262)),"IMPROVED",IF(AND(DRAFT!$A262="IM",$AI260&lt;=DRAFT!$CQ262,$AJ260&lt;=DRAFT!$CR262),"NOT IMPROVED",IF(AND(AH260&gt;=2,AI260&gt;=2,AJ260&gt;=30),"PASS","FAIL")))))</f>
        <v/>
      </c>
      <c r="AL260" s="3" t="str">
        <f t="shared" si="6"/>
        <v/>
      </c>
      <c r="AM260" s="3" t="str">
        <f t="shared" si="7"/>
        <v/>
      </c>
    </row>
    <row r="261" spans="1:39" ht="18.95" customHeight="1" x14ac:dyDescent="0.25">
      <c r="A261" s="4" t="str">
        <f>IF(DRAFT!$B263="","",DRAFT!$B263)</f>
        <v/>
      </c>
      <c r="B261" s="3" t="str">
        <f>IF(COUNT($A261)=0,"",IF($A261&lt;&gt;DRAFT!$B263,"ERR",IF(DRAFT!I263="3E","3E",IF(COUNT(DRAFT!E263,DRAFT!I263)&gt;0,DRAFT!J263,""))))</f>
        <v/>
      </c>
      <c r="C261" s="3" t="str">
        <f>IF(COUNT($A261)=0,"",IF(B261="3E","3E",IF(B261="","I",LOOKUP(B261/D$2,{0,0.4,0.45,0.5,0.55,0.6,0.65,0.7,0.75,0.8,1},{"F","D","C","C+","B-","B","B+","A-","A","A+"}))))</f>
        <v/>
      </c>
      <c r="D261" s="2" t="str">
        <f>IF(COUNT($A261)=0,"",IF(B261="","--",IF(B261="3E","3E",LOOKUP(B261/D$2,{0,0.4,0.45,0.5,0.55,0.6,0.65,0.7,0.75,0.8,1},{0,2,2.25,2.5,2.75,3,3.25,3.5,3.75,4}))))</f>
        <v/>
      </c>
      <c r="E261" s="3" t="str">
        <f>IF(COUNT($A261)=0,"",IF($A261&lt;&gt;DRAFT!$B263,"ERR",IF(DRAFT!R263="3E","3E",IF(COUNT(DRAFT!N263,DRAFT!R263)&gt;0,DRAFT!S263,""))))</f>
        <v/>
      </c>
      <c r="F261" s="3" t="str">
        <f>IF(COUNT($A261)=0,"",IF(E261="3E","3E",IF(E261="","I",LOOKUP(E261/G$2,{0,0.4,0.45,0.5,0.55,0.6,0.65,0.7,0.75,0.8,1},{"F","D","C","C+","B-","B","B+","A-","A","A+"}))))</f>
        <v/>
      </c>
      <c r="G261" s="2" t="str">
        <f>IF(COUNT($A261)=0,"",IF(E261="","--",IF(E261="3E","3E",LOOKUP(E261/G$2,{0,0.4,0.45,0.5,0.55,0.6,0.65,0.7,0.75,0.8,1},{0,2,2.25,2.5,2.75,3,3.25,3.5,3.75,4}))))</f>
        <v/>
      </c>
      <c r="H261" s="3" t="str">
        <f>IF(COUNT($A261)=0,"",IF($A261&lt;&gt;DRAFT!$B263,"ERR",IF(DRAFT!AA263="3E","3E",IF(COUNT(DRAFT!W263,DRAFT!AA263)&gt;0,DRAFT!AB263,""))))</f>
        <v/>
      </c>
      <c r="I261" s="3" t="str">
        <f>IF(COUNT($A261)=0,"",IF(H261="3E","3E",IF(H261="","I",LOOKUP(H261/J$2,{0,0.4,0.45,0.5,0.55,0.6,0.65,0.7,0.75,0.8,1},{"F","D","C","C+","B-","B","B+","A-","A","A+"}))))</f>
        <v/>
      </c>
      <c r="J261" s="2" t="str">
        <f>IF(COUNT($A261)=0,"",IF(H261="","--",IF(H261="3E","3E",LOOKUP(H261/J$2,{0,0.4,0.45,0.5,0.55,0.6,0.65,0.7,0.75,0.8,1},{0,2,2.25,2.5,2.75,3,3.25,3.5,3.75,4}))))</f>
        <v/>
      </c>
      <c r="K261" s="3" t="str">
        <f>IF(COUNT($A261)=0,"",IF($A261&lt;&gt;DRAFT!$B263,"ERR",IF(DRAFT!AJ263="3E","3E",IF(COUNT(DRAFT!AF263,DRAFT!AJ263)&gt;0,DRAFT!AK263,""))))</f>
        <v/>
      </c>
      <c r="L261" s="3" t="str">
        <f>IF(COUNT($A261)=0,"",IF(K261="3E","3E",IF(K261="","I",LOOKUP(K261/M$2,{0,0.4,0.45,0.5,0.55,0.6,0.65,0.7,0.75,0.8,1},{"F","D","C","C+","B-","B","B+","A-","A","A+"}))))</f>
        <v/>
      </c>
      <c r="M261" s="2" t="str">
        <f>IF(COUNT($A261)=0,"",IF(K261="","--",IF(K261="3E","3E",LOOKUP(K261/M$2,{0,0.4,0.45,0.5,0.55,0.6,0.65,0.7,0.75,0.8,1},{0,2,2.25,2.5,2.75,3,3.25,3.5,3.75,4}))))</f>
        <v/>
      </c>
      <c r="N261" s="3" t="str">
        <f>IF(COUNT($A261)=0,"",IF($A261&lt;&gt;DRAFT!$B263,"ERR",IF(DRAFT!AS263="3E","3E",IF(COUNT(DRAFT!AO263,DRAFT!AS263)&gt;0,DRAFT!AT263,""))))</f>
        <v/>
      </c>
      <c r="O261" s="3" t="str">
        <f>IF(COUNT($A261)=0,"",IF(N261="3E","3E",IF(N261="","I",LOOKUP(N261/P$2,{0,0.4,0.45,0.5,0.55,0.6,0.65,0.7,0.75,0.8,1},{"F","D","C","C+","B-","B","B+","A-","A","A+"}))))</f>
        <v/>
      </c>
      <c r="P261" s="2" t="str">
        <f>IF(COUNT($A261)=0,"",IF(N261="","--",IF(N261="3E","3E",LOOKUP(N261/P$2,{0,0.4,0.45,0.5,0.55,0.6,0.65,0.7,0.75,0.8,1},{0,2,2.25,2.5,2.75,3,3.25,3.5,3.75,4}))))</f>
        <v/>
      </c>
      <c r="Q261" s="3" t="str">
        <f>IF(COUNT($A261)=0,"",IF($A261&lt;&gt;DRAFT!$B263,"ERR",IF(DRAFT!BB263="3E","3E",IF(COUNT(DRAFT!AX263,DRAFT!BB263)&gt;0,DRAFT!BC263,""))))</f>
        <v/>
      </c>
      <c r="R261" s="3" t="str">
        <f>IF(COUNT($A261)=0,"",IF(Q261="3E","3E",IF(Q261="","I",LOOKUP(Q261/S$2,{0,0.4,0.45,0.5,0.55,0.6,0.65,0.7,0.75,0.8,1},{"F","D","C","C+","B-","B","B+","A-","A","A+"}))))</f>
        <v/>
      </c>
      <c r="S261" s="2" t="str">
        <f>IF(COUNT($A261)=0,"",IF(Q261="","--",IF(Q261="3E","3E",LOOKUP(Q261/S$2,{0,0.4,0.45,0.5,0.55,0.6,0.65,0.7,0.75,0.8,1},{0,2,2.25,2.5,2.75,3,3.25,3.5,3.75,4}))))</f>
        <v/>
      </c>
      <c r="T261" s="3" t="str">
        <f>IF(COUNT($A261)=0,"",IF($A261&lt;&gt;DRAFT!$B263,"ERR",IF(DRAFT!BK263="3E","3E",IF(COUNT(DRAFT!BG263,DRAFT!BK263)&gt;0,DRAFT!BL263,""))))</f>
        <v/>
      </c>
      <c r="U261" s="3" t="str">
        <f>IF(COUNT($A261)=0,"",IF(T261="3E","3E",IF(T261="","I",LOOKUP(T261/V$2,{0,0.4,0.45,0.5,0.55,0.6,0.65,0.7,0.75,0.8,1},{"F","D","C","C+","B-","B","B+","A-","A","A+"}))))</f>
        <v/>
      </c>
      <c r="V261" s="2" t="str">
        <f>IF(COUNT($A261)=0,"",IF(T261="","--",IF(T261="3E","3E",LOOKUP(T261/V$2,{0,0.4,0.45,0.5,0.55,0.6,0.65,0.7,0.75,0.8,1},{0,2,2.25,2.5,2.75,3,3.25,3.5,3.75,4}))))</f>
        <v/>
      </c>
      <c r="W261" s="3" t="str">
        <f>IF(COUNT($A261)=0,"",IF($A261&lt;&gt;DRAFT!$B263,"ERR",IF(DRAFT!BT263="3E","3E",IF(COUNT(DRAFT!BP263,DRAFT!BT263)&gt;0,DRAFT!BU263,""))))</f>
        <v/>
      </c>
      <c r="X261" s="3" t="str">
        <f>IF(COUNT($A261)=0,"",IF(W261="3E","3E",IF(W261="","I",LOOKUP(W261/Y$2,{0,0.4,0.45,0.5,0.55,0.6,0.65,0.7,0.75,0.8,1},{"F","D","C","C+","B-","B","B+","A-","A","A+"}))))</f>
        <v/>
      </c>
      <c r="Y261" s="2" t="str">
        <f>IF(COUNT($A261)=0,"",IF(W261="","--",IF(W261="3E","3E",LOOKUP(W261/Y$2,{0,0.4,0.45,0.5,0.55,0.6,0.65,0.7,0.75,0.8,1},{0,2,2.25,2.5,2.75,3,3.25,3.5,3.75,4}))))</f>
        <v/>
      </c>
      <c r="Z261" s="3" t="str">
        <f>IF(COUNT($A261)=0,"",IF($A261&lt;&gt;DRAFT!$B263,"ERR",IF(DRAFT!CC263="3E","3E",IF(COUNT(DRAFT!BY263,DRAFT!CC263)&gt;0,DRAFT!CD263,""))))</f>
        <v/>
      </c>
      <c r="AA261" s="3" t="str">
        <f>IF(COUNT($A261)=0,"",IF(Z261="3E","3E",IF(Z261="","I",LOOKUP(Z261/AB$2,{0,0.4,0.45,0.5,0.55,0.6,0.65,0.7,0.75,0.8,1},{"F","D","C","C+","B-","B","B+","A-","A","A+"}))))</f>
        <v/>
      </c>
      <c r="AB261" s="2" t="str">
        <f>IF(COUNT($A261)=0,"",IF(Z261="","--",IF(Z261="3E","3E",LOOKUP(Z261/AB$2,{0,0.4,0.45,0.5,0.55,0.6,0.65,0.7,0.75,0.8,1},{0,2,2.25,2.5,2.75,3,3.25,3.5,3.75,4}))))</f>
        <v/>
      </c>
      <c r="AC261" s="3" t="str">
        <f>IF(COUNT($A261)=0,"",IF($A261&lt;&gt;DRAFT!$B263,"ERR",IF(DRAFT!CF263&gt;0,DRAFT!CF263,"")))</f>
        <v/>
      </c>
      <c r="AD261" s="3" t="str">
        <f>IF(COUNT($A261)=0,"",IF(AC261="3E","3E",IF(AC261="","I",LOOKUP(AC261/AE$2,{0,0.4,0.45,0.5,0.55,0.6,0.65,0.7,0.75,0.8,1},{"F","D","C","C+","B-","B","B+","A-","A","A+"}))))</f>
        <v/>
      </c>
      <c r="AE261" s="2" t="str">
        <f>IF(COUNT($A261)=0,"",IF(AC261="","--",IF(AC261="3E","3E",LOOKUP(AC261/AE$2,{0,0.4,0.45,0.5,0.55,0.6,0.65,0.7,0.75,0.8,1},{0,2,2.25,2.5,2.75,3,3.25,3.5,3.75,4}))))</f>
        <v/>
      </c>
      <c r="AF261" s="3" t="str">
        <f>IF($A261&lt;&gt;DRAFT!$B263,"ERR",IF(OR(COUNT($A261)=0,COUNT(DRAFT!CI263:CK263,DRAFT!CM263:CO263)=0),"",CEILING(SUM(DRAFT!CL263,DRAFT!CP263),1)))</f>
        <v/>
      </c>
      <c r="AG261" s="3" t="str">
        <f>IF(COUNT($A261)=0,"",IF(AF261="3E","3E",IF(AF261="","I",LOOKUP(AF261/AH$2,{0,0.4,0.45,0.5,0.55,0.6,0.65,0.7,0.75,0.8,1},{"F","D","C","C+","B-","B","B+","A-","A","A+"}))))</f>
        <v/>
      </c>
      <c r="AH261" s="2" t="str">
        <f>IF(COUNT($A261)=0,"",IF(AF261="","--",IF(AF261="3E","3E",LOOKUP(AF261/AH$2,{0,0.4,0.45,0.5,0.55,0.6,0.65,0.7,0.75,0.8,1},{0,2,2.25,2.5,2.75,3,3.25,3.5,3.75,4}))))</f>
        <v/>
      </c>
      <c r="AI261" s="11" t="str">
        <f>IF(OR(COUNT($A261)=0,COUNT(B261:AH261)=0),"",IF(COUNTIF(B261:AH261,"3E")&gt;0,"3E",IF(DRAFT!$A263="R",TRUNC(SUMPRODUCT(RGP,RCP)/TCP,3),TRUNC((SUMPRODUCT(--(IMDGP&gt;0)*IMDGP,IMCP)+CEILING(DRAFT!$CQ263*42,0.25))/TCP,3))))</f>
        <v/>
      </c>
      <c r="AJ261" s="3" t="str">
        <f>IF(OR(COUNT($A261)=0,COUNT(B261:AH261)=0),"",IF(COUNTIF(B261:AH261,"3E")&gt;0,"3E",IF(DRAFT!$A263="R",SUMPRODUCT(--(RGP&gt;=2),RCP),SUMPRODUCT(--(IMDGP&gt;0),--(IMGP=0),IMCP)+DRAFT!$CR263)))</f>
        <v/>
      </c>
      <c r="AK261" s="3" t="str">
        <f>IF(OR(COUNT($A261)=0,COUNT(B261:AH261)=0),"",IF(COUNTIF(B261:AJ261,"3E")&gt;0,"3E",IF(AND(DRAFT!$A263="IM",OR($AI261&gt;DRAFT!$CQ263,$AJ261&gt;DRAFT!$CR263)),"IMPROVED",IF(AND(DRAFT!$A263="IM",$AI261&lt;=DRAFT!$CQ263,$AJ261&lt;=DRAFT!$CR263),"NOT IMPROVED",IF(AND(AH261&gt;=2,AI261&gt;=2,AJ261&gt;=30),"PASS","FAIL")))))</f>
        <v/>
      </c>
      <c r="AL261" s="3" t="str">
        <f t="shared" si="6"/>
        <v/>
      </c>
      <c r="AM261" s="3" t="str">
        <f t="shared" si="7"/>
        <v/>
      </c>
    </row>
    <row r="262" spans="1:39" ht="18.95" customHeight="1" x14ac:dyDescent="0.25">
      <c r="A262" s="4" t="str">
        <f>IF(DRAFT!$B264="","",DRAFT!$B264)</f>
        <v/>
      </c>
      <c r="B262" s="3" t="str">
        <f>IF(COUNT($A262)=0,"",IF($A262&lt;&gt;DRAFT!$B264,"ERR",IF(DRAFT!I264="3E","3E",IF(COUNT(DRAFT!E264,DRAFT!I264)&gt;0,DRAFT!J264,""))))</f>
        <v/>
      </c>
      <c r="C262" s="3" t="str">
        <f>IF(COUNT($A262)=0,"",IF(B262="3E","3E",IF(B262="","I",LOOKUP(B262/D$2,{0,0.4,0.45,0.5,0.55,0.6,0.65,0.7,0.75,0.8,1},{"F","D","C","C+","B-","B","B+","A-","A","A+"}))))</f>
        <v/>
      </c>
      <c r="D262" s="2" t="str">
        <f>IF(COUNT($A262)=0,"",IF(B262="","--",IF(B262="3E","3E",LOOKUP(B262/D$2,{0,0.4,0.45,0.5,0.55,0.6,0.65,0.7,0.75,0.8,1},{0,2,2.25,2.5,2.75,3,3.25,3.5,3.75,4}))))</f>
        <v/>
      </c>
      <c r="E262" s="3" t="str">
        <f>IF(COUNT($A262)=0,"",IF($A262&lt;&gt;DRAFT!$B264,"ERR",IF(DRAFT!R264="3E","3E",IF(COUNT(DRAFT!N264,DRAFT!R264)&gt;0,DRAFT!S264,""))))</f>
        <v/>
      </c>
      <c r="F262" s="3" t="str">
        <f>IF(COUNT($A262)=0,"",IF(E262="3E","3E",IF(E262="","I",LOOKUP(E262/G$2,{0,0.4,0.45,0.5,0.55,0.6,0.65,0.7,0.75,0.8,1},{"F","D","C","C+","B-","B","B+","A-","A","A+"}))))</f>
        <v/>
      </c>
      <c r="G262" s="2" t="str">
        <f>IF(COUNT($A262)=0,"",IF(E262="","--",IF(E262="3E","3E",LOOKUP(E262/G$2,{0,0.4,0.45,0.5,0.55,0.6,0.65,0.7,0.75,0.8,1},{0,2,2.25,2.5,2.75,3,3.25,3.5,3.75,4}))))</f>
        <v/>
      </c>
      <c r="H262" s="3" t="str">
        <f>IF(COUNT($A262)=0,"",IF($A262&lt;&gt;DRAFT!$B264,"ERR",IF(DRAFT!AA264="3E","3E",IF(COUNT(DRAFT!W264,DRAFT!AA264)&gt;0,DRAFT!AB264,""))))</f>
        <v/>
      </c>
      <c r="I262" s="3" t="str">
        <f>IF(COUNT($A262)=0,"",IF(H262="3E","3E",IF(H262="","I",LOOKUP(H262/J$2,{0,0.4,0.45,0.5,0.55,0.6,0.65,0.7,0.75,0.8,1},{"F","D","C","C+","B-","B","B+","A-","A","A+"}))))</f>
        <v/>
      </c>
      <c r="J262" s="2" t="str">
        <f>IF(COUNT($A262)=0,"",IF(H262="","--",IF(H262="3E","3E",LOOKUP(H262/J$2,{0,0.4,0.45,0.5,0.55,0.6,0.65,0.7,0.75,0.8,1},{0,2,2.25,2.5,2.75,3,3.25,3.5,3.75,4}))))</f>
        <v/>
      </c>
      <c r="K262" s="3" t="str">
        <f>IF(COUNT($A262)=0,"",IF($A262&lt;&gt;DRAFT!$B264,"ERR",IF(DRAFT!AJ264="3E","3E",IF(COUNT(DRAFT!AF264,DRAFT!AJ264)&gt;0,DRAFT!AK264,""))))</f>
        <v/>
      </c>
      <c r="L262" s="3" t="str">
        <f>IF(COUNT($A262)=0,"",IF(K262="3E","3E",IF(K262="","I",LOOKUP(K262/M$2,{0,0.4,0.45,0.5,0.55,0.6,0.65,0.7,0.75,0.8,1},{"F","D","C","C+","B-","B","B+","A-","A","A+"}))))</f>
        <v/>
      </c>
      <c r="M262" s="2" t="str">
        <f>IF(COUNT($A262)=0,"",IF(K262="","--",IF(K262="3E","3E",LOOKUP(K262/M$2,{0,0.4,0.45,0.5,0.55,0.6,0.65,0.7,0.75,0.8,1},{0,2,2.25,2.5,2.75,3,3.25,3.5,3.75,4}))))</f>
        <v/>
      </c>
      <c r="N262" s="3" t="str">
        <f>IF(COUNT($A262)=0,"",IF($A262&lt;&gt;DRAFT!$B264,"ERR",IF(DRAFT!AS264="3E","3E",IF(COUNT(DRAFT!AO264,DRAFT!AS264)&gt;0,DRAFT!AT264,""))))</f>
        <v/>
      </c>
      <c r="O262" s="3" t="str">
        <f>IF(COUNT($A262)=0,"",IF(N262="3E","3E",IF(N262="","I",LOOKUP(N262/P$2,{0,0.4,0.45,0.5,0.55,0.6,0.65,0.7,0.75,0.8,1},{"F","D","C","C+","B-","B","B+","A-","A","A+"}))))</f>
        <v/>
      </c>
      <c r="P262" s="2" t="str">
        <f>IF(COUNT($A262)=0,"",IF(N262="","--",IF(N262="3E","3E",LOOKUP(N262/P$2,{0,0.4,0.45,0.5,0.55,0.6,0.65,0.7,0.75,0.8,1},{0,2,2.25,2.5,2.75,3,3.25,3.5,3.75,4}))))</f>
        <v/>
      </c>
      <c r="Q262" s="3" t="str">
        <f>IF(COUNT($A262)=0,"",IF($A262&lt;&gt;DRAFT!$B264,"ERR",IF(DRAFT!BB264="3E","3E",IF(COUNT(DRAFT!AX264,DRAFT!BB264)&gt;0,DRAFT!BC264,""))))</f>
        <v/>
      </c>
      <c r="R262" s="3" t="str">
        <f>IF(COUNT($A262)=0,"",IF(Q262="3E","3E",IF(Q262="","I",LOOKUP(Q262/S$2,{0,0.4,0.45,0.5,0.55,0.6,0.65,0.7,0.75,0.8,1},{"F","D","C","C+","B-","B","B+","A-","A","A+"}))))</f>
        <v/>
      </c>
      <c r="S262" s="2" t="str">
        <f>IF(COUNT($A262)=0,"",IF(Q262="","--",IF(Q262="3E","3E",LOOKUP(Q262/S$2,{0,0.4,0.45,0.5,0.55,0.6,0.65,0.7,0.75,0.8,1},{0,2,2.25,2.5,2.75,3,3.25,3.5,3.75,4}))))</f>
        <v/>
      </c>
      <c r="T262" s="3" t="str">
        <f>IF(COUNT($A262)=0,"",IF($A262&lt;&gt;DRAFT!$B264,"ERR",IF(DRAFT!BK264="3E","3E",IF(COUNT(DRAFT!BG264,DRAFT!BK264)&gt;0,DRAFT!BL264,""))))</f>
        <v/>
      </c>
      <c r="U262" s="3" t="str">
        <f>IF(COUNT($A262)=0,"",IF(T262="3E","3E",IF(T262="","I",LOOKUP(T262/V$2,{0,0.4,0.45,0.5,0.55,0.6,0.65,0.7,0.75,0.8,1},{"F","D","C","C+","B-","B","B+","A-","A","A+"}))))</f>
        <v/>
      </c>
      <c r="V262" s="2" t="str">
        <f>IF(COUNT($A262)=0,"",IF(T262="","--",IF(T262="3E","3E",LOOKUP(T262/V$2,{0,0.4,0.45,0.5,0.55,0.6,0.65,0.7,0.75,0.8,1},{0,2,2.25,2.5,2.75,3,3.25,3.5,3.75,4}))))</f>
        <v/>
      </c>
      <c r="W262" s="3" t="str">
        <f>IF(COUNT($A262)=0,"",IF($A262&lt;&gt;DRAFT!$B264,"ERR",IF(DRAFT!BT264="3E","3E",IF(COUNT(DRAFT!BP264,DRAFT!BT264)&gt;0,DRAFT!BU264,""))))</f>
        <v/>
      </c>
      <c r="X262" s="3" t="str">
        <f>IF(COUNT($A262)=0,"",IF(W262="3E","3E",IF(W262="","I",LOOKUP(W262/Y$2,{0,0.4,0.45,0.5,0.55,0.6,0.65,0.7,0.75,0.8,1},{"F","D","C","C+","B-","B","B+","A-","A","A+"}))))</f>
        <v/>
      </c>
      <c r="Y262" s="2" t="str">
        <f>IF(COUNT($A262)=0,"",IF(W262="","--",IF(W262="3E","3E",LOOKUP(W262/Y$2,{0,0.4,0.45,0.5,0.55,0.6,0.65,0.7,0.75,0.8,1},{0,2,2.25,2.5,2.75,3,3.25,3.5,3.75,4}))))</f>
        <v/>
      </c>
      <c r="Z262" s="3" t="str">
        <f>IF(COUNT($A262)=0,"",IF($A262&lt;&gt;DRAFT!$B264,"ERR",IF(DRAFT!CC264="3E","3E",IF(COUNT(DRAFT!BY264,DRAFT!CC264)&gt;0,DRAFT!CD264,""))))</f>
        <v/>
      </c>
      <c r="AA262" s="3" t="str">
        <f>IF(COUNT($A262)=0,"",IF(Z262="3E","3E",IF(Z262="","I",LOOKUP(Z262/AB$2,{0,0.4,0.45,0.5,0.55,0.6,0.65,0.7,0.75,0.8,1},{"F","D","C","C+","B-","B","B+","A-","A","A+"}))))</f>
        <v/>
      </c>
      <c r="AB262" s="2" t="str">
        <f>IF(COUNT($A262)=0,"",IF(Z262="","--",IF(Z262="3E","3E",LOOKUP(Z262/AB$2,{0,0.4,0.45,0.5,0.55,0.6,0.65,0.7,0.75,0.8,1},{0,2,2.25,2.5,2.75,3,3.25,3.5,3.75,4}))))</f>
        <v/>
      </c>
      <c r="AC262" s="3" t="str">
        <f>IF(COUNT($A262)=0,"",IF($A262&lt;&gt;DRAFT!$B264,"ERR",IF(DRAFT!CF264&gt;0,DRAFT!CF264,"")))</f>
        <v/>
      </c>
      <c r="AD262" s="3" t="str">
        <f>IF(COUNT($A262)=0,"",IF(AC262="3E","3E",IF(AC262="","I",LOOKUP(AC262/AE$2,{0,0.4,0.45,0.5,0.55,0.6,0.65,0.7,0.75,0.8,1},{"F","D","C","C+","B-","B","B+","A-","A","A+"}))))</f>
        <v/>
      </c>
      <c r="AE262" s="2" t="str">
        <f>IF(COUNT($A262)=0,"",IF(AC262="","--",IF(AC262="3E","3E",LOOKUP(AC262/AE$2,{0,0.4,0.45,0.5,0.55,0.6,0.65,0.7,0.75,0.8,1},{0,2,2.25,2.5,2.75,3,3.25,3.5,3.75,4}))))</f>
        <v/>
      </c>
      <c r="AF262" s="3" t="str">
        <f>IF($A262&lt;&gt;DRAFT!$B264,"ERR",IF(OR(COUNT($A262)=0,COUNT(DRAFT!CI264:CK264,DRAFT!CM264:CO264)=0),"",CEILING(SUM(DRAFT!CL264,DRAFT!CP264),1)))</f>
        <v/>
      </c>
      <c r="AG262" s="3" t="str">
        <f>IF(COUNT($A262)=0,"",IF(AF262="3E","3E",IF(AF262="","I",LOOKUP(AF262/AH$2,{0,0.4,0.45,0.5,0.55,0.6,0.65,0.7,0.75,0.8,1},{"F","D","C","C+","B-","B","B+","A-","A","A+"}))))</f>
        <v/>
      </c>
      <c r="AH262" s="2" t="str">
        <f>IF(COUNT($A262)=0,"",IF(AF262="","--",IF(AF262="3E","3E",LOOKUP(AF262/AH$2,{0,0.4,0.45,0.5,0.55,0.6,0.65,0.7,0.75,0.8,1},{0,2,2.25,2.5,2.75,3,3.25,3.5,3.75,4}))))</f>
        <v/>
      </c>
      <c r="AI262" s="11" t="str">
        <f>IF(OR(COUNT($A262)=0,COUNT(B262:AH262)=0),"",IF(COUNTIF(B262:AH262,"3E")&gt;0,"3E",IF(DRAFT!$A264="R",TRUNC(SUMPRODUCT(RGP,RCP)/TCP,3),TRUNC((SUMPRODUCT(--(IMDGP&gt;0)*IMDGP,IMCP)+CEILING(DRAFT!$CQ264*42,0.25))/TCP,3))))</f>
        <v/>
      </c>
      <c r="AJ262" s="3" t="str">
        <f>IF(OR(COUNT($A262)=0,COUNT(B262:AH262)=0),"",IF(COUNTIF(B262:AH262,"3E")&gt;0,"3E",IF(DRAFT!$A264="R",SUMPRODUCT(--(RGP&gt;=2),RCP),SUMPRODUCT(--(IMDGP&gt;0),--(IMGP=0),IMCP)+DRAFT!$CR264)))</f>
        <v/>
      </c>
      <c r="AK262" s="3" t="str">
        <f>IF(OR(COUNT($A262)=0,COUNT(B262:AH262)=0),"",IF(COUNTIF(B262:AJ262,"3E")&gt;0,"3E",IF(AND(DRAFT!$A264="IM",OR($AI262&gt;DRAFT!$CQ264,$AJ262&gt;DRAFT!$CR264)),"IMPROVED",IF(AND(DRAFT!$A264="IM",$AI262&lt;=DRAFT!$CQ264,$AJ262&lt;=DRAFT!$CR264),"NOT IMPROVED",IF(AND(AH262&gt;=2,AI262&gt;=2,AJ262&gt;=30),"PASS","FAIL")))))</f>
        <v/>
      </c>
      <c r="AL262" s="3" t="str">
        <f t="shared" ref="AL262:AL325" si="8">IF(COUNT($A262)=0,"",IF(AK262="3E","3E",IF(AK262="PASS",CONCATENATE(IF(N(D262)&lt;2,"311F,",""),IF(N(G262)&lt;2,"312F,",""),IF(N(J262)&lt;2,"313F,",""),IF(N(M262)&lt;2,"321F,",""),IF(N(P262)&lt;2,"322F,",""),IF(N(S262)&lt;2,"323F,",""),IF(N(V262)&lt;2,"331F,",""),IF(N(Y262)&lt;2,"332F,",""),IF(N(AB262)&lt;2,"333F,","")),"")))</f>
        <v/>
      </c>
      <c r="AM262" s="3" t="str">
        <f t="shared" ref="AM262:AM325" si="9">IF($AI262="3E","3E",IF(AH262=0,"",IF(OR(COUNT($A262)=0,COUNT(AF262)=0),"",RANK(AI262,$AI$5:$AI$420,0))))</f>
        <v/>
      </c>
    </row>
    <row r="263" spans="1:39" ht="18.95" customHeight="1" x14ac:dyDescent="0.25">
      <c r="A263" s="4" t="str">
        <f>IF(DRAFT!$B265="","",DRAFT!$B265)</f>
        <v/>
      </c>
      <c r="B263" s="3" t="str">
        <f>IF(COUNT($A263)=0,"",IF($A263&lt;&gt;DRAFT!$B265,"ERR",IF(DRAFT!I265="3E","3E",IF(COUNT(DRAFT!E265,DRAFT!I265)&gt;0,DRAFT!J265,""))))</f>
        <v/>
      </c>
      <c r="C263" s="3" t="str">
        <f>IF(COUNT($A263)=0,"",IF(B263="3E","3E",IF(B263="","I",LOOKUP(B263/D$2,{0,0.4,0.45,0.5,0.55,0.6,0.65,0.7,0.75,0.8,1},{"F","D","C","C+","B-","B","B+","A-","A","A+"}))))</f>
        <v/>
      </c>
      <c r="D263" s="2" t="str">
        <f>IF(COUNT($A263)=0,"",IF(B263="","--",IF(B263="3E","3E",LOOKUP(B263/D$2,{0,0.4,0.45,0.5,0.55,0.6,0.65,0.7,0.75,0.8,1},{0,2,2.25,2.5,2.75,3,3.25,3.5,3.75,4}))))</f>
        <v/>
      </c>
      <c r="E263" s="3" t="str">
        <f>IF(COUNT($A263)=0,"",IF($A263&lt;&gt;DRAFT!$B265,"ERR",IF(DRAFT!R265="3E","3E",IF(COUNT(DRAFT!N265,DRAFT!R265)&gt;0,DRAFT!S265,""))))</f>
        <v/>
      </c>
      <c r="F263" s="3" t="str">
        <f>IF(COUNT($A263)=0,"",IF(E263="3E","3E",IF(E263="","I",LOOKUP(E263/G$2,{0,0.4,0.45,0.5,0.55,0.6,0.65,0.7,0.75,0.8,1},{"F","D","C","C+","B-","B","B+","A-","A","A+"}))))</f>
        <v/>
      </c>
      <c r="G263" s="2" t="str">
        <f>IF(COUNT($A263)=0,"",IF(E263="","--",IF(E263="3E","3E",LOOKUP(E263/G$2,{0,0.4,0.45,0.5,0.55,0.6,0.65,0.7,0.75,0.8,1},{0,2,2.25,2.5,2.75,3,3.25,3.5,3.75,4}))))</f>
        <v/>
      </c>
      <c r="H263" s="3" t="str">
        <f>IF(COUNT($A263)=0,"",IF($A263&lt;&gt;DRAFT!$B265,"ERR",IF(DRAFT!AA265="3E","3E",IF(COUNT(DRAFT!W265,DRAFT!AA265)&gt;0,DRAFT!AB265,""))))</f>
        <v/>
      </c>
      <c r="I263" s="3" t="str">
        <f>IF(COUNT($A263)=0,"",IF(H263="3E","3E",IF(H263="","I",LOOKUP(H263/J$2,{0,0.4,0.45,0.5,0.55,0.6,0.65,0.7,0.75,0.8,1},{"F","D","C","C+","B-","B","B+","A-","A","A+"}))))</f>
        <v/>
      </c>
      <c r="J263" s="2" t="str">
        <f>IF(COUNT($A263)=0,"",IF(H263="","--",IF(H263="3E","3E",LOOKUP(H263/J$2,{0,0.4,0.45,0.5,0.55,0.6,0.65,0.7,0.75,0.8,1},{0,2,2.25,2.5,2.75,3,3.25,3.5,3.75,4}))))</f>
        <v/>
      </c>
      <c r="K263" s="3" t="str">
        <f>IF(COUNT($A263)=0,"",IF($A263&lt;&gt;DRAFT!$B265,"ERR",IF(DRAFT!AJ265="3E","3E",IF(COUNT(DRAFT!AF265,DRAFT!AJ265)&gt;0,DRAFT!AK265,""))))</f>
        <v/>
      </c>
      <c r="L263" s="3" t="str">
        <f>IF(COUNT($A263)=0,"",IF(K263="3E","3E",IF(K263="","I",LOOKUP(K263/M$2,{0,0.4,0.45,0.5,0.55,0.6,0.65,0.7,0.75,0.8,1},{"F","D","C","C+","B-","B","B+","A-","A","A+"}))))</f>
        <v/>
      </c>
      <c r="M263" s="2" t="str">
        <f>IF(COUNT($A263)=0,"",IF(K263="","--",IF(K263="3E","3E",LOOKUP(K263/M$2,{0,0.4,0.45,0.5,0.55,0.6,0.65,0.7,0.75,0.8,1},{0,2,2.25,2.5,2.75,3,3.25,3.5,3.75,4}))))</f>
        <v/>
      </c>
      <c r="N263" s="3" t="str">
        <f>IF(COUNT($A263)=0,"",IF($A263&lt;&gt;DRAFT!$B265,"ERR",IF(DRAFT!AS265="3E","3E",IF(COUNT(DRAFT!AO265,DRAFT!AS265)&gt;0,DRAFT!AT265,""))))</f>
        <v/>
      </c>
      <c r="O263" s="3" t="str">
        <f>IF(COUNT($A263)=0,"",IF(N263="3E","3E",IF(N263="","I",LOOKUP(N263/P$2,{0,0.4,0.45,0.5,0.55,0.6,0.65,0.7,0.75,0.8,1},{"F","D","C","C+","B-","B","B+","A-","A","A+"}))))</f>
        <v/>
      </c>
      <c r="P263" s="2" t="str">
        <f>IF(COUNT($A263)=0,"",IF(N263="","--",IF(N263="3E","3E",LOOKUP(N263/P$2,{0,0.4,0.45,0.5,0.55,0.6,0.65,0.7,0.75,0.8,1},{0,2,2.25,2.5,2.75,3,3.25,3.5,3.75,4}))))</f>
        <v/>
      </c>
      <c r="Q263" s="3" t="str">
        <f>IF(COUNT($A263)=0,"",IF($A263&lt;&gt;DRAFT!$B265,"ERR",IF(DRAFT!BB265="3E","3E",IF(COUNT(DRAFT!AX265,DRAFT!BB265)&gt;0,DRAFT!BC265,""))))</f>
        <v/>
      </c>
      <c r="R263" s="3" t="str">
        <f>IF(COUNT($A263)=0,"",IF(Q263="3E","3E",IF(Q263="","I",LOOKUP(Q263/S$2,{0,0.4,0.45,0.5,0.55,0.6,0.65,0.7,0.75,0.8,1},{"F","D","C","C+","B-","B","B+","A-","A","A+"}))))</f>
        <v/>
      </c>
      <c r="S263" s="2" t="str">
        <f>IF(COUNT($A263)=0,"",IF(Q263="","--",IF(Q263="3E","3E",LOOKUP(Q263/S$2,{0,0.4,0.45,0.5,0.55,0.6,0.65,0.7,0.75,0.8,1},{0,2,2.25,2.5,2.75,3,3.25,3.5,3.75,4}))))</f>
        <v/>
      </c>
      <c r="T263" s="3" t="str">
        <f>IF(COUNT($A263)=0,"",IF($A263&lt;&gt;DRAFT!$B265,"ERR",IF(DRAFT!BK265="3E","3E",IF(COUNT(DRAFT!BG265,DRAFT!BK265)&gt;0,DRAFT!BL265,""))))</f>
        <v/>
      </c>
      <c r="U263" s="3" t="str">
        <f>IF(COUNT($A263)=0,"",IF(T263="3E","3E",IF(T263="","I",LOOKUP(T263/V$2,{0,0.4,0.45,0.5,0.55,0.6,0.65,0.7,0.75,0.8,1},{"F","D","C","C+","B-","B","B+","A-","A","A+"}))))</f>
        <v/>
      </c>
      <c r="V263" s="2" t="str">
        <f>IF(COUNT($A263)=0,"",IF(T263="","--",IF(T263="3E","3E",LOOKUP(T263/V$2,{0,0.4,0.45,0.5,0.55,0.6,0.65,0.7,0.75,0.8,1},{0,2,2.25,2.5,2.75,3,3.25,3.5,3.75,4}))))</f>
        <v/>
      </c>
      <c r="W263" s="3" t="str">
        <f>IF(COUNT($A263)=0,"",IF($A263&lt;&gt;DRAFT!$B265,"ERR",IF(DRAFT!BT265="3E","3E",IF(COUNT(DRAFT!BP265,DRAFT!BT265)&gt;0,DRAFT!BU265,""))))</f>
        <v/>
      </c>
      <c r="X263" s="3" t="str">
        <f>IF(COUNT($A263)=0,"",IF(W263="3E","3E",IF(W263="","I",LOOKUP(W263/Y$2,{0,0.4,0.45,0.5,0.55,0.6,0.65,0.7,0.75,0.8,1},{"F","D","C","C+","B-","B","B+","A-","A","A+"}))))</f>
        <v/>
      </c>
      <c r="Y263" s="2" t="str">
        <f>IF(COUNT($A263)=0,"",IF(W263="","--",IF(W263="3E","3E",LOOKUP(W263/Y$2,{0,0.4,0.45,0.5,0.55,0.6,0.65,0.7,0.75,0.8,1},{0,2,2.25,2.5,2.75,3,3.25,3.5,3.75,4}))))</f>
        <v/>
      </c>
      <c r="Z263" s="3" t="str">
        <f>IF(COUNT($A263)=0,"",IF($A263&lt;&gt;DRAFT!$B265,"ERR",IF(DRAFT!CC265="3E","3E",IF(COUNT(DRAFT!BY265,DRAFT!CC265)&gt;0,DRAFT!CD265,""))))</f>
        <v/>
      </c>
      <c r="AA263" s="3" t="str">
        <f>IF(COUNT($A263)=0,"",IF(Z263="3E","3E",IF(Z263="","I",LOOKUP(Z263/AB$2,{0,0.4,0.45,0.5,0.55,0.6,0.65,0.7,0.75,0.8,1},{"F","D","C","C+","B-","B","B+","A-","A","A+"}))))</f>
        <v/>
      </c>
      <c r="AB263" s="2" t="str">
        <f>IF(COUNT($A263)=0,"",IF(Z263="","--",IF(Z263="3E","3E",LOOKUP(Z263/AB$2,{0,0.4,0.45,0.5,0.55,0.6,0.65,0.7,0.75,0.8,1},{0,2,2.25,2.5,2.75,3,3.25,3.5,3.75,4}))))</f>
        <v/>
      </c>
      <c r="AC263" s="3" t="str">
        <f>IF(COUNT($A263)=0,"",IF($A263&lt;&gt;DRAFT!$B265,"ERR",IF(DRAFT!CF265&gt;0,DRAFT!CF265,"")))</f>
        <v/>
      </c>
      <c r="AD263" s="3" t="str">
        <f>IF(COUNT($A263)=0,"",IF(AC263="3E","3E",IF(AC263="","I",LOOKUP(AC263/AE$2,{0,0.4,0.45,0.5,0.55,0.6,0.65,0.7,0.75,0.8,1},{"F","D","C","C+","B-","B","B+","A-","A","A+"}))))</f>
        <v/>
      </c>
      <c r="AE263" s="2" t="str">
        <f>IF(COUNT($A263)=0,"",IF(AC263="","--",IF(AC263="3E","3E",LOOKUP(AC263/AE$2,{0,0.4,0.45,0.5,0.55,0.6,0.65,0.7,0.75,0.8,1},{0,2,2.25,2.5,2.75,3,3.25,3.5,3.75,4}))))</f>
        <v/>
      </c>
      <c r="AF263" s="3" t="str">
        <f>IF($A263&lt;&gt;DRAFT!$B265,"ERR",IF(OR(COUNT($A263)=0,COUNT(DRAFT!CI265:CK265,DRAFT!CM265:CO265)=0),"",CEILING(SUM(DRAFT!CL265,DRAFT!CP265),1)))</f>
        <v/>
      </c>
      <c r="AG263" s="3" t="str">
        <f>IF(COUNT($A263)=0,"",IF(AF263="3E","3E",IF(AF263="","I",LOOKUP(AF263/AH$2,{0,0.4,0.45,0.5,0.55,0.6,0.65,0.7,0.75,0.8,1},{"F","D","C","C+","B-","B","B+","A-","A","A+"}))))</f>
        <v/>
      </c>
      <c r="AH263" s="2" t="str">
        <f>IF(COUNT($A263)=0,"",IF(AF263="","--",IF(AF263="3E","3E",LOOKUP(AF263/AH$2,{0,0.4,0.45,0.5,0.55,0.6,0.65,0.7,0.75,0.8,1},{0,2,2.25,2.5,2.75,3,3.25,3.5,3.75,4}))))</f>
        <v/>
      </c>
      <c r="AI263" s="11" t="str">
        <f>IF(OR(COUNT($A263)=0,COUNT(B263:AH263)=0),"",IF(COUNTIF(B263:AH263,"3E")&gt;0,"3E",IF(DRAFT!$A265="R",TRUNC(SUMPRODUCT(RGP,RCP)/TCP,3),TRUNC((SUMPRODUCT(--(IMDGP&gt;0)*IMDGP,IMCP)+CEILING(DRAFT!$CQ265*42,0.25))/TCP,3))))</f>
        <v/>
      </c>
      <c r="AJ263" s="3" t="str">
        <f>IF(OR(COUNT($A263)=0,COUNT(B263:AH263)=0),"",IF(COUNTIF(B263:AH263,"3E")&gt;0,"3E",IF(DRAFT!$A265="R",SUMPRODUCT(--(RGP&gt;=2),RCP),SUMPRODUCT(--(IMDGP&gt;0),--(IMGP=0),IMCP)+DRAFT!$CR265)))</f>
        <v/>
      </c>
      <c r="AK263" s="3" t="str">
        <f>IF(OR(COUNT($A263)=0,COUNT(B263:AH263)=0),"",IF(COUNTIF(B263:AJ263,"3E")&gt;0,"3E",IF(AND(DRAFT!$A265="IM",OR($AI263&gt;DRAFT!$CQ265,$AJ263&gt;DRAFT!$CR265)),"IMPROVED",IF(AND(DRAFT!$A265="IM",$AI263&lt;=DRAFT!$CQ265,$AJ263&lt;=DRAFT!$CR265),"NOT IMPROVED",IF(AND(AH263&gt;=2,AI263&gt;=2,AJ263&gt;=30),"PASS","FAIL")))))</f>
        <v/>
      </c>
      <c r="AL263" s="3" t="str">
        <f t="shared" si="8"/>
        <v/>
      </c>
      <c r="AM263" s="3" t="str">
        <f t="shared" si="9"/>
        <v/>
      </c>
    </row>
    <row r="264" spans="1:39" ht="18.95" customHeight="1" x14ac:dyDescent="0.25">
      <c r="A264" s="4" t="str">
        <f>IF(DRAFT!$B266="","",DRAFT!$B266)</f>
        <v/>
      </c>
      <c r="B264" s="3" t="str">
        <f>IF(COUNT($A264)=0,"",IF($A264&lt;&gt;DRAFT!$B266,"ERR",IF(DRAFT!I266="3E","3E",IF(COUNT(DRAFT!E266,DRAFT!I266)&gt;0,DRAFT!J266,""))))</f>
        <v/>
      </c>
      <c r="C264" s="3" t="str">
        <f>IF(COUNT($A264)=0,"",IF(B264="3E","3E",IF(B264="","I",LOOKUP(B264/D$2,{0,0.4,0.45,0.5,0.55,0.6,0.65,0.7,0.75,0.8,1},{"F","D","C","C+","B-","B","B+","A-","A","A+"}))))</f>
        <v/>
      </c>
      <c r="D264" s="2" t="str">
        <f>IF(COUNT($A264)=0,"",IF(B264="","--",IF(B264="3E","3E",LOOKUP(B264/D$2,{0,0.4,0.45,0.5,0.55,0.6,0.65,0.7,0.75,0.8,1},{0,2,2.25,2.5,2.75,3,3.25,3.5,3.75,4}))))</f>
        <v/>
      </c>
      <c r="E264" s="3" t="str">
        <f>IF(COUNT($A264)=0,"",IF($A264&lt;&gt;DRAFT!$B266,"ERR",IF(DRAFT!R266="3E","3E",IF(COUNT(DRAFT!N266,DRAFT!R266)&gt;0,DRAFT!S266,""))))</f>
        <v/>
      </c>
      <c r="F264" s="3" t="str">
        <f>IF(COUNT($A264)=0,"",IF(E264="3E","3E",IF(E264="","I",LOOKUP(E264/G$2,{0,0.4,0.45,0.5,0.55,0.6,0.65,0.7,0.75,0.8,1},{"F","D","C","C+","B-","B","B+","A-","A","A+"}))))</f>
        <v/>
      </c>
      <c r="G264" s="2" t="str">
        <f>IF(COUNT($A264)=0,"",IF(E264="","--",IF(E264="3E","3E",LOOKUP(E264/G$2,{0,0.4,0.45,0.5,0.55,0.6,0.65,0.7,0.75,0.8,1},{0,2,2.25,2.5,2.75,3,3.25,3.5,3.75,4}))))</f>
        <v/>
      </c>
      <c r="H264" s="3" t="str">
        <f>IF(COUNT($A264)=0,"",IF($A264&lt;&gt;DRAFT!$B266,"ERR",IF(DRAFT!AA266="3E","3E",IF(COUNT(DRAFT!W266,DRAFT!AA266)&gt;0,DRAFT!AB266,""))))</f>
        <v/>
      </c>
      <c r="I264" s="3" t="str">
        <f>IF(COUNT($A264)=0,"",IF(H264="3E","3E",IF(H264="","I",LOOKUP(H264/J$2,{0,0.4,0.45,0.5,0.55,0.6,0.65,0.7,0.75,0.8,1},{"F","D","C","C+","B-","B","B+","A-","A","A+"}))))</f>
        <v/>
      </c>
      <c r="J264" s="2" t="str">
        <f>IF(COUNT($A264)=0,"",IF(H264="","--",IF(H264="3E","3E",LOOKUP(H264/J$2,{0,0.4,0.45,0.5,0.55,0.6,0.65,0.7,0.75,0.8,1},{0,2,2.25,2.5,2.75,3,3.25,3.5,3.75,4}))))</f>
        <v/>
      </c>
      <c r="K264" s="3" t="str">
        <f>IF(COUNT($A264)=0,"",IF($A264&lt;&gt;DRAFT!$B266,"ERR",IF(DRAFT!AJ266="3E","3E",IF(COUNT(DRAFT!AF266,DRAFT!AJ266)&gt;0,DRAFT!AK266,""))))</f>
        <v/>
      </c>
      <c r="L264" s="3" t="str">
        <f>IF(COUNT($A264)=0,"",IF(K264="3E","3E",IF(K264="","I",LOOKUP(K264/M$2,{0,0.4,0.45,0.5,0.55,0.6,0.65,0.7,0.75,0.8,1},{"F","D","C","C+","B-","B","B+","A-","A","A+"}))))</f>
        <v/>
      </c>
      <c r="M264" s="2" t="str">
        <f>IF(COUNT($A264)=0,"",IF(K264="","--",IF(K264="3E","3E",LOOKUP(K264/M$2,{0,0.4,0.45,0.5,0.55,0.6,0.65,0.7,0.75,0.8,1},{0,2,2.25,2.5,2.75,3,3.25,3.5,3.75,4}))))</f>
        <v/>
      </c>
      <c r="N264" s="3" t="str">
        <f>IF(COUNT($A264)=0,"",IF($A264&lt;&gt;DRAFT!$B266,"ERR",IF(DRAFT!AS266="3E","3E",IF(COUNT(DRAFT!AO266,DRAFT!AS266)&gt;0,DRAFT!AT266,""))))</f>
        <v/>
      </c>
      <c r="O264" s="3" t="str">
        <f>IF(COUNT($A264)=0,"",IF(N264="3E","3E",IF(N264="","I",LOOKUP(N264/P$2,{0,0.4,0.45,0.5,0.55,0.6,0.65,0.7,0.75,0.8,1},{"F","D","C","C+","B-","B","B+","A-","A","A+"}))))</f>
        <v/>
      </c>
      <c r="P264" s="2" t="str">
        <f>IF(COUNT($A264)=0,"",IF(N264="","--",IF(N264="3E","3E",LOOKUP(N264/P$2,{0,0.4,0.45,0.5,0.55,0.6,0.65,0.7,0.75,0.8,1},{0,2,2.25,2.5,2.75,3,3.25,3.5,3.75,4}))))</f>
        <v/>
      </c>
      <c r="Q264" s="3" t="str">
        <f>IF(COUNT($A264)=0,"",IF($A264&lt;&gt;DRAFT!$B266,"ERR",IF(DRAFT!BB266="3E","3E",IF(COUNT(DRAFT!AX266,DRAFT!BB266)&gt;0,DRAFT!BC266,""))))</f>
        <v/>
      </c>
      <c r="R264" s="3" t="str">
        <f>IF(COUNT($A264)=0,"",IF(Q264="3E","3E",IF(Q264="","I",LOOKUP(Q264/S$2,{0,0.4,0.45,0.5,0.55,0.6,0.65,0.7,0.75,0.8,1},{"F","D","C","C+","B-","B","B+","A-","A","A+"}))))</f>
        <v/>
      </c>
      <c r="S264" s="2" t="str">
        <f>IF(COUNT($A264)=0,"",IF(Q264="","--",IF(Q264="3E","3E",LOOKUP(Q264/S$2,{0,0.4,0.45,0.5,0.55,0.6,0.65,0.7,0.75,0.8,1},{0,2,2.25,2.5,2.75,3,3.25,3.5,3.75,4}))))</f>
        <v/>
      </c>
      <c r="T264" s="3" t="str">
        <f>IF(COUNT($A264)=0,"",IF($A264&lt;&gt;DRAFT!$B266,"ERR",IF(DRAFT!BK266="3E","3E",IF(COUNT(DRAFT!BG266,DRAFT!BK266)&gt;0,DRAFT!BL266,""))))</f>
        <v/>
      </c>
      <c r="U264" s="3" t="str">
        <f>IF(COUNT($A264)=0,"",IF(T264="3E","3E",IF(T264="","I",LOOKUP(T264/V$2,{0,0.4,0.45,0.5,0.55,0.6,0.65,0.7,0.75,0.8,1},{"F","D","C","C+","B-","B","B+","A-","A","A+"}))))</f>
        <v/>
      </c>
      <c r="V264" s="2" t="str">
        <f>IF(COUNT($A264)=0,"",IF(T264="","--",IF(T264="3E","3E",LOOKUP(T264/V$2,{0,0.4,0.45,0.5,0.55,0.6,0.65,0.7,0.75,0.8,1},{0,2,2.25,2.5,2.75,3,3.25,3.5,3.75,4}))))</f>
        <v/>
      </c>
      <c r="W264" s="3" t="str">
        <f>IF(COUNT($A264)=0,"",IF($A264&lt;&gt;DRAFT!$B266,"ERR",IF(DRAFT!BT266="3E","3E",IF(COUNT(DRAFT!BP266,DRAFT!BT266)&gt;0,DRAFT!BU266,""))))</f>
        <v/>
      </c>
      <c r="X264" s="3" t="str">
        <f>IF(COUNT($A264)=0,"",IF(W264="3E","3E",IF(W264="","I",LOOKUP(W264/Y$2,{0,0.4,0.45,0.5,0.55,0.6,0.65,0.7,0.75,0.8,1},{"F","D","C","C+","B-","B","B+","A-","A","A+"}))))</f>
        <v/>
      </c>
      <c r="Y264" s="2" t="str">
        <f>IF(COUNT($A264)=0,"",IF(W264="","--",IF(W264="3E","3E",LOOKUP(W264/Y$2,{0,0.4,0.45,0.5,0.55,0.6,0.65,0.7,0.75,0.8,1},{0,2,2.25,2.5,2.75,3,3.25,3.5,3.75,4}))))</f>
        <v/>
      </c>
      <c r="Z264" s="3" t="str">
        <f>IF(COUNT($A264)=0,"",IF($A264&lt;&gt;DRAFT!$B266,"ERR",IF(DRAFT!CC266="3E","3E",IF(COUNT(DRAFT!BY266,DRAFT!CC266)&gt;0,DRAFT!CD266,""))))</f>
        <v/>
      </c>
      <c r="AA264" s="3" t="str">
        <f>IF(COUNT($A264)=0,"",IF(Z264="3E","3E",IF(Z264="","I",LOOKUP(Z264/AB$2,{0,0.4,0.45,0.5,0.55,0.6,0.65,0.7,0.75,0.8,1},{"F","D","C","C+","B-","B","B+","A-","A","A+"}))))</f>
        <v/>
      </c>
      <c r="AB264" s="2" t="str">
        <f>IF(COUNT($A264)=0,"",IF(Z264="","--",IF(Z264="3E","3E",LOOKUP(Z264/AB$2,{0,0.4,0.45,0.5,0.55,0.6,0.65,0.7,0.75,0.8,1},{0,2,2.25,2.5,2.75,3,3.25,3.5,3.75,4}))))</f>
        <v/>
      </c>
      <c r="AC264" s="3" t="str">
        <f>IF(COUNT($A264)=0,"",IF($A264&lt;&gt;DRAFT!$B266,"ERR",IF(DRAFT!CF266&gt;0,DRAFT!CF266,"")))</f>
        <v/>
      </c>
      <c r="AD264" s="3" t="str">
        <f>IF(COUNT($A264)=0,"",IF(AC264="3E","3E",IF(AC264="","I",LOOKUP(AC264/AE$2,{0,0.4,0.45,0.5,0.55,0.6,0.65,0.7,0.75,0.8,1},{"F","D","C","C+","B-","B","B+","A-","A","A+"}))))</f>
        <v/>
      </c>
      <c r="AE264" s="2" t="str">
        <f>IF(COUNT($A264)=0,"",IF(AC264="","--",IF(AC264="3E","3E",LOOKUP(AC264/AE$2,{0,0.4,0.45,0.5,0.55,0.6,0.65,0.7,0.75,0.8,1},{0,2,2.25,2.5,2.75,3,3.25,3.5,3.75,4}))))</f>
        <v/>
      </c>
      <c r="AF264" s="3" t="str">
        <f>IF($A264&lt;&gt;DRAFT!$B266,"ERR",IF(OR(COUNT($A264)=0,COUNT(DRAFT!CI266:CK266,DRAFT!CM266:CO266)=0),"",CEILING(SUM(DRAFT!CL266,DRAFT!CP266),1)))</f>
        <v/>
      </c>
      <c r="AG264" s="3" t="str">
        <f>IF(COUNT($A264)=0,"",IF(AF264="3E","3E",IF(AF264="","I",LOOKUP(AF264/AH$2,{0,0.4,0.45,0.5,0.55,0.6,0.65,0.7,0.75,0.8,1},{"F","D","C","C+","B-","B","B+","A-","A","A+"}))))</f>
        <v/>
      </c>
      <c r="AH264" s="2" t="str">
        <f>IF(COUNT($A264)=0,"",IF(AF264="","--",IF(AF264="3E","3E",LOOKUP(AF264/AH$2,{0,0.4,0.45,0.5,0.55,0.6,0.65,0.7,0.75,0.8,1},{0,2,2.25,2.5,2.75,3,3.25,3.5,3.75,4}))))</f>
        <v/>
      </c>
      <c r="AI264" s="11" t="str">
        <f>IF(OR(COUNT($A264)=0,COUNT(B264:AH264)=0),"",IF(COUNTIF(B264:AH264,"3E")&gt;0,"3E",IF(DRAFT!$A266="R",TRUNC(SUMPRODUCT(RGP,RCP)/TCP,3),TRUNC((SUMPRODUCT(--(IMDGP&gt;0)*IMDGP,IMCP)+CEILING(DRAFT!$CQ266*42,0.25))/TCP,3))))</f>
        <v/>
      </c>
      <c r="AJ264" s="3" t="str">
        <f>IF(OR(COUNT($A264)=0,COUNT(B264:AH264)=0),"",IF(COUNTIF(B264:AH264,"3E")&gt;0,"3E",IF(DRAFT!$A266="R",SUMPRODUCT(--(RGP&gt;=2),RCP),SUMPRODUCT(--(IMDGP&gt;0),--(IMGP=0),IMCP)+DRAFT!$CR266)))</f>
        <v/>
      </c>
      <c r="AK264" s="3" t="str">
        <f>IF(OR(COUNT($A264)=0,COUNT(B264:AH264)=0),"",IF(COUNTIF(B264:AJ264,"3E")&gt;0,"3E",IF(AND(DRAFT!$A266="IM",OR($AI264&gt;DRAFT!$CQ266,$AJ264&gt;DRAFT!$CR266)),"IMPROVED",IF(AND(DRAFT!$A266="IM",$AI264&lt;=DRAFT!$CQ266,$AJ264&lt;=DRAFT!$CR266),"NOT IMPROVED",IF(AND(AH264&gt;=2,AI264&gt;=2,AJ264&gt;=30),"PASS","FAIL")))))</f>
        <v/>
      </c>
      <c r="AL264" s="3" t="str">
        <f t="shared" si="8"/>
        <v/>
      </c>
      <c r="AM264" s="3" t="str">
        <f t="shared" si="9"/>
        <v/>
      </c>
    </row>
    <row r="265" spans="1:39" ht="18.95" customHeight="1" x14ac:dyDescent="0.25">
      <c r="A265" s="4" t="str">
        <f>IF(DRAFT!$B267="","",DRAFT!$B267)</f>
        <v/>
      </c>
      <c r="B265" s="3" t="str">
        <f>IF(COUNT($A265)=0,"",IF($A265&lt;&gt;DRAFT!$B267,"ERR",IF(DRAFT!I267="3E","3E",IF(COUNT(DRAFT!E267,DRAFT!I267)&gt;0,DRAFT!J267,""))))</f>
        <v/>
      </c>
      <c r="C265" s="3" t="str">
        <f>IF(COUNT($A265)=0,"",IF(B265="3E","3E",IF(B265="","I",LOOKUP(B265/D$2,{0,0.4,0.45,0.5,0.55,0.6,0.65,0.7,0.75,0.8,1},{"F","D","C","C+","B-","B","B+","A-","A","A+"}))))</f>
        <v/>
      </c>
      <c r="D265" s="2" t="str">
        <f>IF(COUNT($A265)=0,"",IF(B265="","--",IF(B265="3E","3E",LOOKUP(B265/D$2,{0,0.4,0.45,0.5,0.55,0.6,0.65,0.7,0.75,0.8,1},{0,2,2.25,2.5,2.75,3,3.25,3.5,3.75,4}))))</f>
        <v/>
      </c>
      <c r="E265" s="3" t="str">
        <f>IF(COUNT($A265)=0,"",IF($A265&lt;&gt;DRAFT!$B267,"ERR",IF(DRAFT!R267="3E","3E",IF(COUNT(DRAFT!N267,DRAFT!R267)&gt;0,DRAFT!S267,""))))</f>
        <v/>
      </c>
      <c r="F265" s="3" t="str">
        <f>IF(COUNT($A265)=0,"",IF(E265="3E","3E",IF(E265="","I",LOOKUP(E265/G$2,{0,0.4,0.45,0.5,0.55,0.6,0.65,0.7,0.75,0.8,1},{"F","D","C","C+","B-","B","B+","A-","A","A+"}))))</f>
        <v/>
      </c>
      <c r="G265" s="2" t="str">
        <f>IF(COUNT($A265)=0,"",IF(E265="","--",IF(E265="3E","3E",LOOKUP(E265/G$2,{0,0.4,0.45,0.5,0.55,0.6,0.65,0.7,0.75,0.8,1},{0,2,2.25,2.5,2.75,3,3.25,3.5,3.75,4}))))</f>
        <v/>
      </c>
      <c r="H265" s="3" t="str">
        <f>IF(COUNT($A265)=0,"",IF($A265&lt;&gt;DRAFT!$B267,"ERR",IF(DRAFT!AA267="3E","3E",IF(COUNT(DRAFT!W267,DRAFT!AA267)&gt;0,DRAFT!AB267,""))))</f>
        <v/>
      </c>
      <c r="I265" s="3" t="str">
        <f>IF(COUNT($A265)=0,"",IF(H265="3E","3E",IF(H265="","I",LOOKUP(H265/J$2,{0,0.4,0.45,0.5,0.55,0.6,0.65,0.7,0.75,0.8,1},{"F","D","C","C+","B-","B","B+","A-","A","A+"}))))</f>
        <v/>
      </c>
      <c r="J265" s="2" t="str">
        <f>IF(COUNT($A265)=0,"",IF(H265="","--",IF(H265="3E","3E",LOOKUP(H265/J$2,{0,0.4,0.45,0.5,0.55,0.6,0.65,0.7,0.75,0.8,1},{0,2,2.25,2.5,2.75,3,3.25,3.5,3.75,4}))))</f>
        <v/>
      </c>
      <c r="K265" s="3" t="str">
        <f>IF(COUNT($A265)=0,"",IF($A265&lt;&gt;DRAFT!$B267,"ERR",IF(DRAFT!AJ267="3E","3E",IF(COUNT(DRAFT!AF267,DRAFT!AJ267)&gt;0,DRAFT!AK267,""))))</f>
        <v/>
      </c>
      <c r="L265" s="3" t="str">
        <f>IF(COUNT($A265)=0,"",IF(K265="3E","3E",IF(K265="","I",LOOKUP(K265/M$2,{0,0.4,0.45,0.5,0.55,0.6,0.65,0.7,0.75,0.8,1},{"F","D","C","C+","B-","B","B+","A-","A","A+"}))))</f>
        <v/>
      </c>
      <c r="M265" s="2" t="str">
        <f>IF(COUNT($A265)=0,"",IF(K265="","--",IF(K265="3E","3E",LOOKUP(K265/M$2,{0,0.4,0.45,0.5,0.55,0.6,0.65,0.7,0.75,0.8,1},{0,2,2.25,2.5,2.75,3,3.25,3.5,3.75,4}))))</f>
        <v/>
      </c>
      <c r="N265" s="3" t="str">
        <f>IF(COUNT($A265)=0,"",IF($A265&lt;&gt;DRAFT!$B267,"ERR",IF(DRAFT!AS267="3E","3E",IF(COUNT(DRAFT!AO267,DRAFT!AS267)&gt;0,DRAFT!AT267,""))))</f>
        <v/>
      </c>
      <c r="O265" s="3" t="str">
        <f>IF(COUNT($A265)=0,"",IF(N265="3E","3E",IF(N265="","I",LOOKUP(N265/P$2,{0,0.4,0.45,0.5,0.55,0.6,0.65,0.7,0.75,0.8,1},{"F","D","C","C+","B-","B","B+","A-","A","A+"}))))</f>
        <v/>
      </c>
      <c r="P265" s="2" t="str">
        <f>IF(COUNT($A265)=0,"",IF(N265="","--",IF(N265="3E","3E",LOOKUP(N265/P$2,{0,0.4,0.45,0.5,0.55,0.6,0.65,0.7,0.75,0.8,1},{0,2,2.25,2.5,2.75,3,3.25,3.5,3.75,4}))))</f>
        <v/>
      </c>
      <c r="Q265" s="3" t="str">
        <f>IF(COUNT($A265)=0,"",IF($A265&lt;&gt;DRAFT!$B267,"ERR",IF(DRAFT!BB267="3E","3E",IF(COUNT(DRAFT!AX267,DRAFT!BB267)&gt;0,DRAFT!BC267,""))))</f>
        <v/>
      </c>
      <c r="R265" s="3" t="str">
        <f>IF(COUNT($A265)=0,"",IF(Q265="3E","3E",IF(Q265="","I",LOOKUP(Q265/S$2,{0,0.4,0.45,0.5,0.55,0.6,0.65,0.7,0.75,0.8,1},{"F","D","C","C+","B-","B","B+","A-","A","A+"}))))</f>
        <v/>
      </c>
      <c r="S265" s="2" t="str">
        <f>IF(COUNT($A265)=0,"",IF(Q265="","--",IF(Q265="3E","3E",LOOKUP(Q265/S$2,{0,0.4,0.45,0.5,0.55,0.6,0.65,0.7,0.75,0.8,1},{0,2,2.25,2.5,2.75,3,3.25,3.5,3.75,4}))))</f>
        <v/>
      </c>
      <c r="T265" s="3" t="str">
        <f>IF(COUNT($A265)=0,"",IF($A265&lt;&gt;DRAFT!$B267,"ERR",IF(DRAFT!BK267="3E","3E",IF(COUNT(DRAFT!BG267,DRAFT!BK267)&gt;0,DRAFT!BL267,""))))</f>
        <v/>
      </c>
      <c r="U265" s="3" t="str">
        <f>IF(COUNT($A265)=0,"",IF(T265="3E","3E",IF(T265="","I",LOOKUP(T265/V$2,{0,0.4,0.45,0.5,0.55,0.6,0.65,0.7,0.75,0.8,1},{"F","D","C","C+","B-","B","B+","A-","A","A+"}))))</f>
        <v/>
      </c>
      <c r="V265" s="2" t="str">
        <f>IF(COUNT($A265)=0,"",IF(T265="","--",IF(T265="3E","3E",LOOKUP(T265/V$2,{0,0.4,0.45,0.5,0.55,0.6,0.65,0.7,0.75,0.8,1},{0,2,2.25,2.5,2.75,3,3.25,3.5,3.75,4}))))</f>
        <v/>
      </c>
      <c r="W265" s="3" t="str">
        <f>IF(COUNT($A265)=0,"",IF($A265&lt;&gt;DRAFT!$B267,"ERR",IF(DRAFT!BT267="3E","3E",IF(COUNT(DRAFT!BP267,DRAFT!BT267)&gt;0,DRAFT!BU267,""))))</f>
        <v/>
      </c>
      <c r="X265" s="3" t="str">
        <f>IF(COUNT($A265)=0,"",IF(W265="3E","3E",IF(W265="","I",LOOKUP(W265/Y$2,{0,0.4,0.45,0.5,0.55,0.6,0.65,0.7,0.75,0.8,1},{"F","D","C","C+","B-","B","B+","A-","A","A+"}))))</f>
        <v/>
      </c>
      <c r="Y265" s="2" t="str">
        <f>IF(COUNT($A265)=0,"",IF(W265="","--",IF(W265="3E","3E",LOOKUP(W265/Y$2,{0,0.4,0.45,0.5,0.55,0.6,0.65,0.7,0.75,0.8,1},{0,2,2.25,2.5,2.75,3,3.25,3.5,3.75,4}))))</f>
        <v/>
      </c>
      <c r="Z265" s="3" t="str">
        <f>IF(COUNT($A265)=0,"",IF($A265&lt;&gt;DRAFT!$B267,"ERR",IF(DRAFT!CC267="3E","3E",IF(COUNT(DRAFT!BY267,DRAFT!CC267)&gt;0,DRAFT!CD267,""))))</f>
        <v/>
      </c>
      <c r="AA265" s="3" t="str">
        <f>IF(COUNT($A265)=0,"",IF(Z265="3E","3E",IF(Z265="","I",LOOKUP(Z265/AB$2,{0,0.4,0.45,0.5,0.55,0.6,0.65,0.7,0.75,0.8,1},{"F","D","C","C+","B-","B","B+","A-","A","A+"}))))</f>
        <v/>
      </c>
      <c r="AB265" s="2" t="str">
        <f>IF(COUNT($A265)=0,"",IF(Z265="","--",IF(Z265="3E","3E",LOOKUP(Z265/AB$2,{0,0.4,0.45,0.5,0.55,0.6,0.65,0.7,0.75,0.8,1},{0,2,2.25,2.5,2.75,3,3.25,3.5,3.75,4}))))</f>
        <v/>
      </c>
      <c r="AC265" s="3" t="str">
        <f>IF(COUNT($A265)=0,"",IF($A265&lt;&gt;DRAFT!$B267,"ERR",IF(DRAFT!CF267&gt;0,DRAFT!CF267,"")))</f>
        <v/>
      </c>
      <c r="AD265" s="3" t="str">
        <f>IF(COUNT($A265)=0,"",IF(AC265="3E","3E",IF(AC265="","I",LOOKUP(AC265/AE$2,{0,0.4,0.45,0.5,0.55,0.6,0.65,0.7,0.75,0.8,1},{"F","D","C","C+","B-","B","B+","A-","A","A+"}))))</f>
        <v/>
      </c>
      <c r="AE265" s="2" t="str">
        <f>IF(COUNT($A265)=0,"",IF(AC265="","--",IF(AC265="3E","3E",LOOKUP(AC265/AE$2,{0,0.4,0.45,0.5,0.55,0.6,0.65,0.7,0.75,0.8,1},{0,2,2.25,2.5,2.75,3,3.25,3.5,3.75,4}))))</f>
        <v/>
      </c>
      <c r="AF265" s="3" t="str">
        <f>IF($A265&lt;&gt;DRAFT!$B267,"ERR",IF(OR(COUNT($A265)=0,COUNT(DRAFT!CI267:CK267,DRAFT!CM267:CO267)=0),"",CEILING(SUM(DRAFT!CL267,DRAFT!CP267),1)))</f>
        <v/>
      </c>
      <c r="AG265" s="3" t="str">
        <f>IF(COUNT($A265)=0,"",IF(AF265="3E","3E",IF(AF265="","I",LOOKUP(AF265/AH$2,{0,0.4,0.45,0.5,0.55,0.6,0.65,0.7,0.75,0.8,1},{"F","D","C","C+","B-","B","B+","A-","A","A+"}))))</f>
        <v/>
      </c>
      <c r="AH265" s="2" t="str">
        <f>IF(COUNT($A265)=0,"",IF(AF265="","--",IF(AF265="3E","3E",LOOKUP(AF265/AH$2,{0,0.4,0.45,0.5,0.55,0.6,0.65,0.7,0.75,0.8,1},{0,2,2.25,2.5,2.75,3,3.25,3.5,3.75,4}))))</f>
        <v/>
      </c>
      <c r="AI265" s="11" t="str">
        <f>IF(OR(COUNT($A265)=0,COUNT(B265:AH265)=0),"",IF(COUNTIF(B265:AH265,"3E")&gt;0,"3E",IF(DRAFT!$A267="R",TRUNC(SUMPRODUCT(RGP,RCP)/TCP,3),TRUNC((SUMPRODUCT(--(IMDGP&gt;0)*IMDGP,IMCP)+CEILING(DRAFT!$CQ267*42,0.25))/TCP,3))))</f>
        <v/>
      </c>
      <c r="AJ265" s="3" t="str">
        <f>IF(OR(COUNT($A265)=0,COUNT(B265:AH265)=0),"",IF(COUNTIF(B265:AH265,"3E")&gt;0,"3E",IF(DRAFT!$A267="R",SUMPRODUCT(--(RGP&gt;=2),RCP),SUMPRODUCT(--(IMDGP&gt;0),--(IMGP=0),IMCP)+DRAFT!$CR267)))</f>
        <v/>
      </c>
      <c r="AK265" s="3" t="str">
        <f>IF(OR(COUNT($A265)=0,COUNT(B265:AH265)=0),"",IF(COUNTIF(B265:AJ265,"3E")&gt;0,"3E",IF(AND(DRAFT!$A267="IM",OR($AI265&gt;DRAFT!$CQ267,$AJ265&gt;DRAFT!$CR267)),"IMPROVED",IF(AND(DRAFT!$A267="IM",$AI265&lt;=DRAFT!$CQ267,$AJ265&lt;=DRAFT!$CR267),"NOT IMPROVED",IF(AND(AH265&gt;=2,AI265&gt;=2,AJ265&gt;=30),"PASS","FAIL")))))</f>
        <v/>
      </c>
      <c r="AL265" s="3" t="str">
        <f t="shared" si="8"/>
        <v/>
      </c>
      <c r="AM265" s="3" t="str">
        <f t="shared" si="9"/>
        <v/>
      </c>
    </row>
    <row r="266" spans="1:39" ht="18.95" customHeight="1" x14ac:dyDescent="0.25">
      <c r="A266" s="4" t="str">
        <f>IF(DRAFT!$B268="","",DRAFT!$B268)</f>
        <v/>
      </c>
      <c r="B266" s="3" t="str">
        <f>IF(COUNT($A266)=0,"",IF($A266&lt;&gt;DRAFT!$B268,"ERR",IF(DRAFT!I268="3E","3E",IF(COUNT(DRAFT!E268,DRAFT!I268)&gt;0,DRAFT!J268,""))))</f>
        <v/>
      </c>
      <c r="C266" s="3" t="str">
        <f>IF(COUNT($A266)=0,"",IF(B266="3E","3E",IF(B266="","I",LOOKUP(B266/D$2,{0,0.4,0.45,0.5,0.55,0.6,0.65,0.7,0.75,0.8,1},{"F","D","C","C+","B-","B","B+","A-","A","A+"}))))</f>
        <v/>
      </c>
      <c r="D266" s="2" t="str">
        <f>IF(COUNT($A266)=0,"",IF(B266="","--",IF(B266="3E","3E",LOOKUP(B266/D$2,{0,0.4,0.45,0.5,0.55,0.6,0.65,0.7,0.75,0.8,1},{0,2,2.25,2.5,2.75,3,3.25,3.5,3.75,4}))))</f>
        <v/>
      </c>
      <c r="E266" s="3" t="str">
        <f>IF(COUNT($A266)=0,"",IF($A266&lt;&gt;DRAFT!$B268,"ERR",IF(DRAFT!R268="3E","3E",IF(COUNT(DRAFT!N268,DRAFT!R268)&gt;0,DRAFT!S268,""))))</f>
        <v/>
      </c>
      <c r="F266" s="3" t="str">
        <f>IF(COUNT($A266)=0,"",IF(E266="3E","3E",IF(E266="","I",LOOKUP(E266/G$2,{0,0.4,0.45,0.5,0.55,0.6,0.65,0.7,0.75,0.8,1},{"F","D","C","C+","B-","B","B+","A-","A","A+"}))))</f>
        <v/>
      </c>
      <c r="G266" s="2" t="str">
        <f>IF(COUNT($A266)=0,"",IF(E266="","--",IF(E266="3E","3E",LOOKUP(E266/G$2,{0,0.4,0.45,0.5,0.55,0.6,0.65,0.7,0.75,0.8,1},{0,2,2.25,2.5,2.75,3,3.25,3.5,3.75,4}))))</f>
        <v/>
      </c>
      <c r="H266" s="3" t="str">
        <f>IF(COUNT($A266)=0,"",IF($A266&lt;&gt;DRAFT!$B268,"ERR",IF(DRAFT!AA268="3E","3E",IF(COUNT(DRAFT!W268,DRAFT!AA268)&gt;0,DRAFT!AB268,""))))</f>
        <v/>
      </c>
      <c r="I266" s="3" t="str">
        <f>IF(COUNT($A266)=0,"",IF(H266="3E","3E",IF(H266="","I",LOOKUP(H266/J$2,{0,0.4,0.45,0.5,0.55,0.6,0.65,0.7,0.75,0.8,1},{"F","D","C","C+","B-","B","B+","A-","A","A+"}))))</f>
        <v/>
      </c>
      <c r="J266" s="2" t="str">
        <f>IF(COUNT($A266)=0,"",IF(H266="","--",IF(H266="3E","3E",LOOKUP(H266/J$2,{0,0.4,0.45,0.5,0.55,0.6,0.65,0.7,0.75,0.8,1},{0,2,2.25,2.5,2.75,3,3.25,3.5,3.75,4}))))</f>
        <v/>
      </c>
      <c r="K266" s="3" t="str">
        <f>IF(COUNT($A266)=0,"",IF($A266&lt;&gt;DRAFT!$B268,"ERR",IF(DRAFT!AJ268="3E","3E",IF(COUNT(DRAFT!AF268,DRAFT!AJ268)&gt;0,DRAFT!AK268,""))))</f>
        <v/>
      </c>
      <c r="L266" s="3" t="str">
        <f>IF(COUNT($A266)=0,"",IF(K266="3E","3E",IF(K266="","I",LOOKUP(K266/M$2,{0,0.4,0.45,0.5,0.55,0.6,0.65,0.7,0.75,0.8,1},{"F","D","C","C+","B-","B","B+","A-","A","A+"}))))</f>
        <v/>
      </c>
      <c r="M266" s="2" t="str">
        <f>IF(COUNT($A266)=0,"",IF(K266="","--",IF(K266="3E","3E",LOOKUP(K266/M$2,{0,0.4,0.45,0.5,0.55,0.6,0.65,0.7,0.75,0.8,1},{0,2,2.25,2.5,2.75,3,3.25,3.5,3.75,4}))))</f>
        <v/>
      </c>
      <c r="N266" s="3" t="str">
        <f>IF(COUNT($A266)=0,"",IF($A266&lt;&gt;DRAFT!$B268,"ERR",IF(DRAFT!AS268="3E","3E",IF(COUNT(DRAFT!AO268,DRAFT!AS268)&gt;0,DRAFT!AT268,""))))</f>
        <v/>
      </c>
      <c r="O266" s="3" t="str">
        <f>IF(COUNT($A266)=0,"",IF(N266="3E","3E",IF(N266="","I",LOOKUP(N266/P$2,{0,0.4,0.45,0.5,0.55,0.6,0.65,0.7,0.75,0.8,1},{"F","D","C","C+","B-","B","B+","A-","A","A+"}))))</f>
        <v/>
      </c>
      <c r="P266" s="2" t="str">
        <f>IF(COUNT($A266)=0,"",IF(N266="","--",IF(N266="3E","3E",LOOKUP(N266/P$2,{0,0.4,0.45,0.5,0.55,0.6,0.65,0.7,0.75,0.8,1},{0,2,2.25,2.5,2.75,3,3.25,3.5,3.75,4}))))</f>
        <v/>
      </c>
      <c r="Q266" s="3" t="str">
        <f>IF(COUNT($A266)=0,"",IF($A266&lt;&gt;DRAFT!$B268,"ERR",IF(DRAFT!BB268="3E","3E",IF(COUNT(DRAFT!AX268,DRAFT!BB268)&gt;0,DRAFT!BC268,""))))</f>
        <v/>
      </c>
      <c r="R266" s="3" t="str">
        <f>IF(COUNT($A266)=0,"",IF(Q266="3E","3E",IF(Q266="","I",LOOKUP(Q266/S$2,{0,0.4,0.45,0.5,0.55,0.6,0.65,0.7,0.75,0.8,1},{"F","D","C","C+","B-","B","B+","A-","A","A+"}))))</f>
        <v/>
      </c>
      <c r="S266" s="2" t="str">
        <f>IF(COUNT($A266)=0,"",IF(Q266="","--",IF(Q266="3E","3E",LOOKUP(Q266/S$2,{0,0.4,0.45,0.5,0.55,0.6,0.65,0.7,0.75,0.8,1},{0,2,2.25,2.5,2.75,3,3.25,3.5,3.75,4}))))</f>
        <v/>
      </c>
      <c r="T266" s="3" t="str">
        <f>IF(COUNT($A266)=0,"",IF($A266&lt;&gt;DRAFT!$B268,"ERR",IF(DRAFT!BK268="3E","3E",IF(COUNT(DRAFT!BG268,DRAFT!BK268)&gt;0,DRAFT!BL268,""))))</f>
        <v/>
      </c>
      <c r="U266" s="3" t="str">
        <f>IF(COUNT($A266)=0,"",IF(T266="3E","3E",IF(T266="","I",LOOKUP(T266/V$2,{0,0.4,0.45,0.5,0.55,0.6,0.65,0.7,0.75,0.8,1},{"F","D","C","C+","B-","B","B+","A-","A","A+"}))))</f>
        <v/>
      </c>
      <c r="V266" s="2" t="str">
        <f>IF(COUNT($A266)=0,"",IF(T266="","--",IF(T266="3E","3E",LOOKUP(T266/V$2,{0,0.4,0.45,0.5,0.55,0.6,0.65,0.7,0.75,0.8,1},{0,2,2.25,2.5,2.75,3,3.25,3.5,3.75,4}))))</f>
        <v/>
      </c>
      <c r="W266" s="3" t="str">
        <f>IF(COUNT($A266)=0,"",IF($A266&lt;&gt;DRAFT!$B268,"ERR",IF(DRAFT!BT268="3E","3E",IF(COUNT(DRAFT!BP268,DRAFT!BT268)&gt;0,DRAFT!BU268,""))))</f>
        <v/>
      </c>
      <c r="X266" s="3" t="str">
        <f>IF(COUNT($A266)=0,"",IF(W266="3E","3E",IF(W266="","I",LOOKUP(W266/Y$2,{0,0.4,0.45,0.5,0.55,0.6,0.65,0.7,0.75,0.8,1},{"F","D","C","C+","B-","B","B+","A-","A","A+"}))))</f>
        <v/>
      </c>
      <c r="Y266" s="2" t="str">
        <f>IF(COUNT($A266)=0,"",IF(W266="","--",IF(W266="3E","3E",LOOKUP(W266/Y$2,{0,0.4,0.45,0.5,0.55,0.6,0.65,0.7,0.75,0.8,1},{0,2,2.25,2.5,2.75,3,3.25,3.5,3.75,4}))))</f>
        <v/>
      </c>
      <c r="Z266" s="3" t="str">
        <f>IF(COUNT($A266)=0,"",IF($A266&lt;&gt;DRAFT!$B268,"ERR",IF(DRAFT!CC268="3E","3E",IF(COUNT(DRAFT!BY268,DRAFT!CC268)&gt;0,DRAFT!CD268,""))))</f>
        <v/>
      </c>
      <c r="AA266" s="3" t="str">
        <f>IF(COUNT($A266)=0,"",IF(Z266="3E","3E",IF(Z266="","I",LOOKUP(Z266/AB$2,{0,0.4,0.45,0.5,0.55,0.6,0.65,0.7,0.75,0.8,1},{"F","D","C","C+","B-","B","B+","A-","A","A+"}))))</f>
        <v/>
      </c>
      <c r="AB266" s="2" t="str">
        <f>IF(COUNT($A266)=0,"",IF(Z266="","--",IF(Z266="3E","3E",LOOKUP(Z266/AB$2,{0,0.4,0.45,0.5,0.55,0.6,0.65,0.7,0.75,0.8,1},{0,2,2.25,2.5,2.75,3,3.25,3.5,3.75,4}))))</f>
        <v/>
      </c>
      <c r="AC266" s="3" t="str">
        <f>IF(COUNT($A266)=0,"",IF($A266&lt;&gt;DRAFT!$B268,"ERR",IF(DRAFT!CF268&gt;0,DRAFT!CF268,"")))</f>
        <v/>
      </c>
      <c r="AD266" s="3" t="str">
        <f>IF(COUNT($A266)=0,"",IF(AC266="3E","3E",IF(AC266="","I",LOOKUP(AC266/AE$2,{0,0.4,0.45,0.5,0.55,0.6,0.65,0.7,0.75,0.8,1},{"F","D","C","C+","B-","B","B+","A-","A","A+"}))))</f>
        <v/>
      </c>
      <c r="AE266" s="2" t="str">
        <f>IF(COUNT($A266)=0,"",IF(AC266="","--",IF(AC266="3E","3E",LOOKUP(AC266/AE$2,{0,0.4,0.45,0.5,0.55,0.6,0.65,0.7,0.75,0.8,1},{0,2,2.25,2.5,2.75,3,3.25,3.5,3.75,4}))))</f>
        <v/>
      </c>
      <c r="AF266" s="3" t="str">
        <f>IF($A266&lt;&gt;DRAFT!$B268,"ERR",IF(OR(COUNT($A266)=0,COUNT(DRAFT!CI268:CK268,DRAFT!CM268:CO268)=0),"",CEILING(SUM(DRAFT!CL268,DRAFT!CP268),1)))</f>
        <v/>
      </c>
      <c r="AG266" s="3" t="str">
        <f>IF(COUNT($A266)=0,"",IF(AF266="3E","3E",IF(AF266="","I",LOOKUP(AF266/AH$2,{0,0.4,0.45,0.5,0.55,0.6,0.65,0.7,0.75,0.8,1},{"F","D","C","C+","B-","B","B+","A-","A","A+"}))))</f>
        <v/>
      </c>
      <c r="AH266" s="2" t="str">
        <f>IF(COUNT($A266)=0,"",IF(AF266="","--",IF(AF266="3E","3E",LOOKUP(AF266/AH$2,{0,0.4,0.45,0.5,0.55,0.6,0.65,0.7,0.75,0.8,1},{0,2,2.25,2.5,2.75,3,3.25,3.5,3.75,4}))))</f>
        <v/>
      </c>
      <c r="AI266" s="11" t="str">
        <f>IF(OR(COUNT($A266)=0,COUNT(B266:AH266)=0),"",IF(COUNTIF(B266:AH266,"3E")&gt;0,"3E",IF(DRAFT!$A268="R",TRUNC(SUMPRODUCT(RGP,RCP)/TCP,3),TRUNC((SUMPRODUCT(--(IMDGP&gt;0)*IMDGP,IMCP)+CEILING(DRAFT!$CQ268*42,0.25))/TCP,3))))</f>
        <v/>
      </c>
      <c r="AJ266" s="3" t="str">
        <f>IF(OR(COUNT($A266)=0,COUNT(B266:AH266)=0),"",IF(COUNTIF(B266:AH266,"3E")&gt;0,"3E",IF(DRAFT!$A268="R",SUMPRODUCT(--(RGP&gt;=2),RCP),SUMPRODUCT(--(IMDGP&gt;0),--(IMGP=0),IMCP)+DRAFT!$CR268)))</f>
        <v/>
      </c>
      <c r="AK266" s="3" t="str">
        <f>IF(OR(COUNT($A266)=0,COUNT(B266:AH266)=0),"",IF(COUNTIF(B266:AJ266,"3E")&gt;0,"3E",IF(AND(DRAFT!$A268="IM",OR($AI266&gt;DRAFT!$CQ268,$AJ266&gt;DRAFT!$CR268)),"IMPROVED",IF(AND(DRAFT!$A268="IM",$AI266&lt;=DRAFT!$CQ268,$AJ266&lt;=DRAFT!$CR268),"NOT IMPROVED",IF(AND(AH266&gt;=2,AI266&gt;=2,AJ266&gt;=30),"PASS","FAIL")))))</f>
        <v/>
      </c>
      <c r="AL266" s="3" t="str">
        <f t="shared" si="8"/>
        <v/>
      </c>
      <c r="AM266" s="3" t="str">
        <f t="shared" si="9"/>
        <v/>
      </c>
    </row>
    <row r="267" spans="1:39" ht="18.95" customHeight="1" x14ac:dyDescent="0.25">
      <c r="A267" s="4" t="str">
        <f>IF(DRAFT!$B269="","",DRAFT!$B269)</f>
        <v/>
      </c>
      <c r="B267" s="3" t="str">
        <f>IF(COUNT($A267)=0,"",IF($A267&lt;&gt;DRAFT!$B269,"ERR",IF(DRAFT!I269="3E","3E",IF(COUNT(DRAFT!E269,DRAFT!I269)&gt;0,DRAFT!J269,""))))</f>
        <v/>
      </c>
      <c r="C267" s="3" t="str">
        <f>IF(COUNT($A267)=0,"",IF(B267="3E","3E",IF(B267="","I",LOOKUP(B267/D$2,{0,0.4,0.45,0.5,0.55,0.6,0.65,0.7,0.75,0.8,1},{"F","D","C","C+","B-","B","B+","A-","A","A+"}))))</f>
        <v/>
      </c>
      <c r="D267" s="2" t="str">
        <f>IF(COUNT($A267)=0,"",IF(B267="","--",IF(B267="3E","3E",LOOKUP(B267/D$2,{0,0.4,0.45,0.5,0.55,0.6,0.65,0.7,0.75,0.8,1},{0,2,2.25,2.5,2.75,3,3.25,3.5,3.75,4}))))</f>
        <v/>
      </c>
      <c r="E267" s="3" t="str">
        <f>IF(COUNT($A267)=0,"",IF($A267&lt;&gt;DRAFT!$B269,"ERR",IF(DRAFT!R269="3E","3E",IF(COUNT(DRAFT!N269,DRAFT!R269)&gt;0,DRAFT!S269,""))))</f>
        <v/>
      </c>
      <c r="F267" s="3" t="str">
        <f>IF(COUNT($A267)=0,"",IF(E267="3E","3E",IF(E267="","I",LOOKUP(E267/G$2,{0,0.4,0.45,0.5,0.55,0.6,0.65,0.7,0.75,0.8,1},{"F","D","C","C+","B-","B","B+","A-","A","A+"}))))</f>
        <v/>
      </c>
      <c r="G267" s="2" t="str">
        <f>IF(COUNT($A267)=0,"",IF(E267="","--",IF(E267="3E","3E",LOOKUP(E267/G$2,{0,0.4,0.45,0.5,0.55,0.6,0.65,0.7,0.75,0.8,1},{0,2,2.25,2.5,2.75,3,3.25,3.5,3.75,4}))))</f>
        <v/>
      </c>
      <c r="H267" s="3" t="str">
        <f>IF(COUNT($A267)=0,"",IF($A267&lt;&gt;DRAFT!$B269,"ERR",IF(DRAFT!AA269="3E","3E",IF(COUNT(DRAFT!W269,DRAFT!AA269)&gt;0,DRAFT!AB269,""))))</f>
        <v/>
      </c>
      <c r="I267" s="3" t="str">
        <f>IF(COUNT($A267)=0,"",IF(H267="3E","3E",IF(H267="","I",LOOKUP(H267/J$2,{0,0.4,0.45,0.5,0.55,0.6,0.65,0.7,0.75,0.8,1},{"F","D","C","C+","B-","B","B+","A-","A","A+"}))))</f>
        <v/>
      </c>
      <c r="J267" s="2" t="str">
        <f>IF(COUNT($A267)=0,"",IF(H267="","--",IF(H267="3E","3E",LOOKUP(H267/J$2,{0,0.4,0.45,0.5,0.55,0.6,0.65,0.7,0.75,0.8,1},{0,2,2.25,2.5,2.75,3,3.25,3.5,3.75,4}))))</f>
        <v/>
      </c>
      <c r="K267" s="3" t="str">
        <f>IF(COUNT($A267)=0,"",IF($A267&lt;&gt;DRAFT!$B269,"ERR",IF(DRAFT!AJ269="3E","3E",IF(COUNT(DRAFT!AF269,DRAFT!AJ269)&gt;0,DRAFT!AK269,""))))</f>
        <v/>
      </c>
      <c r="L267" s="3" t="str">
        <f>IF(COUNT($A267)=0,"",IF(K267="3E","3E",IF(K267="","I",LOOKUP(K267/M$2,{0,0.4,0.45,0.5,0.55,0.6,0.65,0.7,0.75,0.8,1},{"F","D","C","C+","B-","B","B+","A-","A","A+"}))))</f>
        <v/>
      </c>
      <c r="M267" s="2" t="str">
        <f>IF(COUNT($A267)=0,"",IF(K267="","--",IF(K267="3E","3E",LOOKUP(K267/M$2,{0,0.4,0.45,0.5,0.55,0.6,0.65,0.7,0.75,0.8,1},{0,2,2.25,2.5,2.75,3,3.25,3.5,3.75,4}))))</f>
        <v/>
      </c>
      <c r="N267" s="3" t="str">
        <f>IF(COUNT($A267)=0,"",IF($A267&lt;&gt;DRAFT!$B269,"ERR",IF(DRAFT!AS269="3E","3E",IF(COUNT(DRAFT!AO269,DRAFT!AS269)&gt;0,DRAFT!AT269,""))))</f>
        <v/>
      </c>
      <c r="O267" s="3" t="str">
        <f>IF(COUNT($A267)=0,"",IF(N267="3E","3E",IF(N267="","I",LOOKUP(N267/P$2,{0,0.4,0.45,0.5,0.55,0.6,0.65,0.7,0.75,0.8,1},{"F","D","C","C+","B-","B","B+","A-","A","A+"}))))</f>
        <v/>
      </c>
      <c r="P267" s="2" t="str">
        <f>IF(COUNT($A267)=0,"",IF(N267="","--",IF(N267="3E","3E",LOOKUP(N267/P$2,{0,0.4,0.45,0.5,0.55,0.6,0.65,0.7,0.75,0.8,1},{0,2,2.25,2.5,2.75,3,3.25,3.5,3.75,4}))))</f>
        <v/>
      </c>
      <c r="Q267" s="3" t="str">
        <f>IF(COUNT($A267)=0,"",IF($A267&lt;&gt;DRAFT!$B269,"ERR",IF(DRAFT!BB269="3E","3E",IF(COUNT(DRAFT!AX269,DRAFT!BB269)&gt;0,DRAFT!BC269,""))))</f>
        <v/>
      </c>
      <c r="R267" s="3" t="str">
        <f>IF(COUNT($A267)=0,"",IF(Q267="3E","3E",IF(Q267="","I",LOOKUP(Q267/S$2,{0,0.4,0.45,0.5,0.55,0.6,0.65,0.7,0.75,0.8,1},{"F","D","C","C+","B-","B","B+","A-","A","A+"}))))</f>
        <v/>
      </c>
      <c r="S267" s="2" t="str">
        <f>IF(COUNT($A267)=0,"",IF(Q267="","--",IF(Q267="3E","3E",LOOKUP(Q267/S$2,{0,0.4,0.45,0.5,0.55,0.6,0.65,0.7,0.75,0.8,1},{0,2,2.25,2.5,2.75,3,3.25,3.5,3.75,4}))))</f>
        <v/>
      </c>
      <c r="T267" s="3" t="str">
        <f>IF(COUNT($A267)=0,"",IF($A267&lt;&gt;DRAFT!$B269,"ERR",IF(DRAFT!BK269="3E","3E",IF(COUNT(DRAFT!BG269,DRAFT!BK269)&gt;0,DRAFT!BL269,""))))</f>
        <v/>
      </c>
      <c r="U267" s="3" t="str">
        <f>IF(COUNT($A267)=0,"",IF(T267="3E","3E",IF(T267="","I",LOOKUP(T267/V$2,{0,0.4,0.45,0.5,0.55,0.6,0.65,0.7,0.75,0.8,1},{"F","D","C","C+","B-","B","B+","A-","A","A+"}))))</f>
        <v/>
      </c>
      <c r="V267" s="2" t="str">
        <f>IF(COUNT($A267)=0,"",IF(T267="","--",IF(T267="3E","3E",LOOKUP(T267/V$2,{0,0.4,0.45,0.5,0.55,0.6,0.65,0.7,0.75,0.8,1},{0,2,2.25,2.5,2.75,3,3.25,3.5,3.75,4}))))</f>
        <v/>
      </c>
      <c r="W267" s="3" t="str">
        <f>IF(COUNT($A267)=0,"",IF($A267&lt;&gt;DRAFT!$B269,"ERR",IF(DRAFT!BT269="3E","3E",IF(COUNT(DRAFT!BP269,DRAFT!BT269)&gt;0,DRAFT!BU269,""))))</f>
        <v/>
      </c>
      <c r="X267" s="3" t="str">
        <f>IF(COUNT($A267)=0,"",IF(W267="3E","3E",IF(W267="","I",LOOKUP(W267/Y$2,{0,0.4,0.45,0.5,0.55,0.6,0.65,0.7,0.75,0.8,1},{"F","D","C","C+","B-","B","B+","A-","A","A+"}))))</f>
        <v/>
      </c>
      <c r="Y267" s="2" t="str">
        <f>IF(COUNT($A267)=0,"",IF(W267="","--",IF(W267="3E","3E",LOOKUP(W267/Y$2,{0,0.4,0.45,0.5,0.55,0.6,0.65,0.7,0.75,0.8,1},{0,2,2.25,2.5,2.75,3,3.25,3.5,3.75,4}))))</f>
        <v/>
      </c>
      <c r="Z267" s="3" t="str">
        <f>IF(COUNT($A267)=0,"",IF($A267&lt;&gt;DRAFT!$B269,"ERR",IF(DRAFT!CC269="3E","3E",IF(COUNT(DRAFT!BY269,DRAFT!CC269)&gt;0,DRAFT!CD269,""))))</f>
        <v/>
      </c>
      <c r="AA267" s="3" t="str">
        <f>IF(COUNT($A267)=0,"",IF(Z267="3E","3E",IF(Z267="","I",LOOKUP(Z267/AB$2,{0,0.4,0.45,0.5,0.55,0.6,0.65,0.7,0.75,0.8,1},{"F","D","C","C+","B-","B","B+","A-","A","A+"}))))</f>
        <v/>
      </c>
      <c r="AB267" s="2" t="str">
        <f>IF(COUNT($A267)=0,"",IF(Z267="","--",IF(Z267="3E","3E",LOOKUP(Z267/AB$2,{0,0.4,0.45,0.5,0.55,0.6,0.65,0.7,0.75,0.8,1},{0,2,2.25,2.5,2.75,3,3.25,3.5,3.75,4}))))</f>
        <v/>
      </c>
      <c r="AC267" s="3" t="str">
        <f>IF(COUNT($A267)=0,"",IF($A267&lt;&gt;DRAFT!$B269,"ERR",IF(DRAFT!CF269&gt;0,DRAFT!CF269,"")))</f>
        <v/>
      </c>
      <c r="AD267" s="3" t="str">
        <f>IF(COUNT($A267)=0,"",IF(AC267="3E","3E",IF(AC267="","I",LOOKUP(AC267/AE$2,{0,0.4,0.45,0.5,0.55,0.6,0.65,0.7,0.75,0.8,1},{"F","D","C","C+","B-","B","B+","A-","A","A+"}))))</f>
        <v/>
      </c>
      <c r="AE267" s="2" t="str">
        <f>IF(COUNT($A267)=0,"",IF(AC267="","--",IF(AC267="3E","3E",LOOKUP(AC267/AE$2,{0,0.4,0.45,0.5,0.55,0.6,0.65,0.7,0.75,0.8,1},{0,2,2.25,2.5,2.75,3,3.25,3.5,3.75,4}))))</f>
        <v/>
      </c>
      <c r="AF267" s="3" t="str">
        <f>IF($A267&lt;&gt;DRAFT!$B269,"ERR",IF(OR(COUNT($A267)=0,COUNT(DRAFT!CI269:CK269,DRAFT!CM269:CO269)=0),"",CEILING(SUM(DRAFT!CL269,DRAFT!CP269),1)))</f>
        <v/>
      </c>
      <c r="AG267" s="3" t="str">
        <f>IF(COUNT($A267)=0,"",IF(AF267="3E","3E",IF(AF267="","I",LOOKUP(AF267/AH$2,{0,0.4,0.45,0.5,0.55,0.6,0.65,0.7,0.75,0.8,1},{"F","D","C","C+","B-","B","B+","A-","A","A+"}))))</f>
        <v/>
      </c>
      <c r="AH267" s="2" t="str">
        <f>IF(COUNT($A267)=0,"",IF(AF267="","--",IF(AF267="3E","3E",LOOKUP(AF267/AH$2,{0,0.4,0.45,0.5,0.55,0.6,0.65,0.7,0.75,0.8,1},{0,2,2.25,2.5,2.75,3,3.25,3.5,3.75,4}))))</f>
        <v/>
      </c>
      <c r="AI267" s="11" t="str">
        <f>IF(OR(COUNT($A267)=0,COUNT(B267:AH267)=0),"",IF(COUNTIF(B267:AH267,"3E")&gt;0,"3E",IF(DRAFT!$A269="R",TRUNC(SUMPRODUCT(RGP,RCP)/TCP,3),TRUNC((SUMPRODUCT(--(IMDGP&gt;0)*IMDGP,IMCP)+CEILING(DRAFT!$CQ269*42,0.25))/TCP,3))))</f>
        <v/>
      </c>
      <c r="AJ267" s="3" t="str">
        <f>IF(OR(COUNT($A267)=0,COUNT(B267:AH267)=0),"",IF(COUNTIF(B267:AH267,"3E")&gt;0,"3E",IF(DRAFT!$A269="R",SUMPRODUCT(--(RGP&gt;=2),RCP),SUMPRODUCT(--(IMDGP&gt;0),--(IMGP=0),IMCP)+DRAFT!$CR269)))</f>
        <v/>
      </c>
      <c r="AK267" s="3" t="str">
        <f>IF(OR(COUNT($A267)=0,COUNT(B267:AH267)=0),"",IF(COUNTIF(B267:AJ267,"3E")&gt;0,"3E",IF(AND(DRAFT!$A269="IM",OR($AI267&gt;DRAFT!$CQ269,$AJ267&gt;DRAFT!$CR269)),"IMPROVED",IF(AND(DRAFT!$A269="IM",$AI267&lt;=DRAFT!$CQ269,$AJ267&lt;=DRAFT!$CR269),"NOT IMPROVED",IF(AND(AH267&gt;=2,AI267&gt;=2,AJ267&gt;=30),"PASS","FAIL")))))</f>
        <v/>
      </c>
      <c r="AL267" s="3" t="str">
        <f t="shared" si="8"/>
        <v/>
      </c>
      <c r="AM267" s="3" t="str">
        <f t="shared" si="9"/>
        <v/>
      </c>
    </row>
    <row r="268" spans="1:39" ht="18.95" customHeight="1" x14ac:dyDescent="0.25">
      <c r="A268" s="4" t="str">
        <f>IF(DRAFT!$B270="","",DRAFT!$B270)</f>
        <v/>
      </c>
      <c r="B268" s="3" t="str">
        <f>IF(COUNT($A268)=0,"",IF($A268&lt;&gt;DRAFT!$B270,"ERR",IF(DRAFT!I270="3E","3E",IF(COUNT(DRAFT!E270,DRAFT!I270)&gt;0,DRAFT!J270,""))))</f>
        <v/>
      </c>
      <c r="C268" s="3" t="str">
        <f>IF(COUNT($A268)=0,"",IF(B268="3E","3E",IF(B268="","I",LOOKUP(B268/D$2,{0,0.4,0.45,0.5,0.55,0.6,0.65,0.7,0.75,0.8,1},{"F","D","C","C+","B-","B","B+","A-","A","A+"}))))</f>
        <v/>
      </c>
      <c r="D268" s="2" t="str">
        <f>IF(COUNT($A268)=0,"",IF(B268="","--",IF(B268="3E","3E",LOOKUP(B268/D$2,{0,0.4,0.45,0.5,0.55,0.6,0.65,0.7,0.75,0.8,1},{0,2,2.25,2.5,2.75,3,3.25,3.5,3.75,4}))))</f>
        <v/>
      </c>
      <c r="E268" s="3" t="str">
        <f>IF(COUNT($A268)=0,"",IF($A268&lt;&gt;DRAFT!$B270,"ERR",IF(DRAFT!R270="3E","3E",IF(COUNT(DRAFT!N270,DRAFT!R270)&gt;0,DRAFT!S270,""))))</f>
        <v/>
      </c>
      <c r="F268" s="3" t="str">
        <f>IF(COUNT($A268)=0,"",IF(E268="3E","3E",IF(E268="","I",LOOKUP(E268/G$2,{0,0.4,0.45,0.5,0.55,0.6,0.65,0.7,0.75,0.8,1},{"F","D","C","C+","B-","B","B+","A-","A","A+"}))))</f>
        <v/>
      </c>
      <c r="G268" s="2" t="str">
        <f>IF(COUNT($A268)=0,"",IF(E268="","--",IF(E268="3E","3E",LOOKUP(E268/G$2,{0,0.4,0.45,0.5,0.55,0.6,0.65,0.7,0.75,0.8,1},{0,2,2.25,2.5,2.75,3,3.25,3.5,3.75,4}))))</f>
        <v/>
      </c>
      <c r="H268" s="3" t="str">
        <f>IF(COUNT($A268)=0,"",IF($A268&lt;&gt;DRAFT!$B270,"ERR",IF(DRAFT!AA270="3E","3E",IF(COUNT(DRAFT!W270,DRAFT!AA270)&gt;0,DRAFT!AB270,""))))</f>
        <v/>
      </c>
      <c r="I268" s="3" t="str">
        <f>IF(COUNT($A268)=0,"",IF(H268="3E","3E",IF(H268="","I",LOOKUP(H268/J$2,{0,0.4,0.45,0.5,0.55,0.6,0.65,0.7,0.75,0.8,1},{"F","D","C","C+","B-","B","B+","A-","A","A+"}))))</f>
        <v/>
      </c>
      <c r="J268" s="2" t="str">
        <f>IF(COUNT($A268)=0,"",IF(H268="","--",IF(H268="3E","3E",LOOKUP(H268/J$2,{0,0.4,0.45,0.5,0.55,0.6,0.65,0.7,0.75,0.8,1},{0,2,2.25,2.5,2.75,3,3.25,3.5,3.75,4}))))</f>
        <v/>
      </c>
      <c r="K268" s="3" t="str">
        <f>IF(COUNT($A268)=0,"",IF($A268&lt;&gt;DRAFT!$B270,"ERR",IF(DRAFT!AJ270="3E","3E",IF(COUNT(DRAFT!AF270,DRAFT!AJ270)&gt;0,DRAFT!AK270,""))))</f>
        <v/>
      </c>
      <c r="L268" s="3" t="str">
        <f>IF(COUNT($A268)=0,"",IF(K268="3E","3E",IF(K268="","I",LOOKUP(K268/M$2,{0,0.4,0.45,0.5,0.55,0.6,0.65,0.7,0.75,0.8,1},{"F","D","C","C+","B-","B","B+","A-","A","A+"}))))</f>
        <v/>
      </c>
      <c r="M268" s="2" t="str">
        <f>IF(COUNT($A268)=0,"",IF(K268="","--",IF(K268="3E","3E",LOOKUP(K268/M$2,{0,0.4,0.45,0.5,0.55,0.6,0.65,0.7,0.75,0.8,1},{0,2,2.25,2.5,2.75,3,3.25,3.5,3.75,4}))))</f>
        <v/>
      </c>
      <c r="N268" s="3" t="str">
        <f>IF(COUNT($A268)=0,"",IF($A268&lt;&gt;DRAFT!$B270,"ERR",IF(DRAFT!AS270="3E","3E",IF(COUNT(DRAFT!AO270,DRAFT!AS270)&gt;0,DRAFT!AT270,""))))</f>
        <v/>
      </c>
      <c r="O268" s="3" t="str">
        <f>IF(COUNT($A268)=0,"",IF(N268="3E","3E",IF(N268="","I",LOOKUP(N268/P$2,{0,0.4,0.45,0.5,0.55,0.6,0.65,0.7,0.75,0.8,1},{"F","D","C","C+","B-","B","B+","A-","A","A+"}))))</f>
        <v/>
      </c>
      <c r="P268" s="2" t="str">
        <f>IF(COUNT($A268)=0,"",IF(N268="","--",IF(N268="3E","3E",LOOKUP(N268/P$2,{0,0.4,0.45,0.5,0.55,0.6,0.65,0.7,0.75,0.8,1},{0,2,2.25,2.5,2.75,3,3.25,3.5,3.75,4}))))</f>
        <v/>
      </c>
      <c r="Q268" s="3" t="str">
        <f>IF(COUNT($A268)=0,"",IF($A268&lt;&gt;DRAFT!$B270,"ERR",IF(DRAFT!BB270="3E","3E",IF(COUNT(DRAFT!AX270,DRAFT!BB270)&gt;0,DRAFT!BC270,""))))</f>
        <v/>
      </c>
      <c r="R268" s="3" t="str">
        <f>IF(COUNT($A268)=0,"",IF(Q268="3E","3E",IF(Q268="","I",LOOKUP(Q268/S$2,{0,0.4,0.45,0.5,0.55,0.6,0.65,0.7,0.75,0.8,1},{"F","D","C","C+","B-","B","B+","A-","A","A+"}))))</f>
        <v/>
      </c>
      <c r="S268" s="2" t="str">
        <f>IF(COUNT($A268)=0,"",IF(Q268="","--",IF(Q268="3E","3E",LOOKUP(Q268/S$2,{0,0.4,0.45,0.5,0.55,0.6,0.65,0.7,0.75,0.8,1},{0,2,2.25,2.5,2.75,3,3.25,3.5,3.75,4}))))</f>
        <v/>
      </c>
      <c r="T268" s="3" t="str">
        <f>IF(COUNT($A268)=0,"",IF($A268&lt;&gt;DRAFT!$B270,"ERR",IF(DRAFT!BK270="3E","3E",IF(COUNT(DRAFT!BG270,DRAFT!BK270)&gt;0,DRAFT!BL270,""))))</f>
        <v/>
      </c>
      <c r="U268" s="3" t="str">
        <f>IF(COUNT($A268)=0,"",IF(T268="3E","3E",IF(T268="","I",LOOKUP(T268/V$2,{0,0.4,0.45,0.5,0.55,0.6,0.65,0.7,0.75,0.8,1},{"F","D","C","C+","B-","B","B+","A-","A","A+"}))))</f>
        <v/>
      </c>
      <c r="V268" s="2" t="str">
        <f>IF(COUNT($A268)=0,"",IF(T268="","--",IF(T268="3E","3E",LOOKUP(T268/V$2,{0,0.4,0.45,0.5,0.55,0.6,0.65,0.7,0.75,0.8,1},{0,2,2.25,2.5,2.75,3,3.25,3.5,3.75,4}))))</f>
        <v/>
      </c>
      <c r="W268" s="3" t="str">
        <f>IF(COUNT($A268)=0,"",IF($A268&lt;&gt;DRAFT!$B270,"ERR",IF(DRAFT!BT270="3E","3E",IF(COUNT(DRAFT!BP270,DRAFT!BT270)&gt;0,DRAFT!BU270,""))))</f>
        <v/>
      </c>
      <c r="X268" s="3" t="str">
        <f>IF(COUNT($A268)=0,"",IF(W268="3E","3E",IF(W268="","I",LOOKUP(W268/Y$2,{0,0.4,0.45,0.5,0.55,0.6,0.65,0.7,0.75,0.8,1},{"F","D","C","C+","B-","B","B+","A-","A","A+"}))))</f>
        <v/>
      </c>
      <c r="Y268" s="2" t="str">
        <f>IF(COUNT($A268)=0,"",IF(W268="","--",IF(W268="3E","3E",LOOKUP(W268/Y$2,{0,0.4,0.45,0.5,0.55,0.6,0.65,0.7,0.75,0.8,1},{0,2,2.25,2.5,2.75,3,3.25,3.5,3.75,4}))))</f>
        <v/>
      </c>
      <c r="Z268" s="3" t="str">
        <f>IF(COUNT($A268)=0,"",IF($A268&lt;&gt;DRAFT!$B270,"ERR",IF(DRAFT!CC270="3E","3E",IF(COUNT(DRAFT!BY270,DRAFT!CC270)&gt;0,DRAFT!CD270,""))))</f>
        <v/>
      </c>
      <c r="AA268" s="3" t="str">
        <f>IF(COUNT($A268)=0,"",IF(Z268="3E","3E",IF(Z268="","I",LOOKUP(Z268/AB$2,{0,0.4,0.45,0.5,0.55,0.6,0.65,0.7,0.75,0.8,1},{"F","D","C","C+","B-","B","B+","A-","A","A+"}))))</f>
        <v/>
      </c>
      <c r="AB268" s="2" t="str">
        <f>IF(COUNT($A268)=0,"",IF(Z268="","--",IF(Z268="3E","3E",LOOKUP(Z268/AB$2,{0,0.4,0.45,0.5,0.55,0.6,0.65,0.7,0.75,0.8,1},{0,2,2.25,2.5,2.75,3,3.25,3.5,3.75,4}))))</f>
        <v/>
      </c>
      <c r="AC268" s="3" t="str">
        <f>IF(COUNT($A268)=0,"",IF($A268&lt;&gt;DRAFT!$B270,"ERR",IF(DRAFT!CF270&gt;0,DRAFT!CF270,"")))</f>
        <v/>
      </c>
      <c r="AD268" s="3" t="str">
        <f>IF(COUNT($A268)=0,"",IF(AC268="3E","3E",IF(AC268="","I",LOOKUP(AC268/AE$2,{0,0.4,0.45,0.5,0.55,0.6,0.65,0.7,0.75,0.8,1},{"F","D","C","C+","B-","B","B+","A-","A","A+"}))))</f>
        <v/>
      </c>
      <c r="AE268" s="2" t="str">
        <f>IF(COUNT($A268)=0,"",IF(AC268="","--",IF(AC268="3E","3E",LOOKUP(AC268/AE$2,{0,0.4,0.45,0.5,0.55,0.6,0.65,0.7,0.75,0.8,1},{0,2,2.25,2.5,2.75,3,3.25,3.5,3.75,4}))))</f>
        <v/>
      </c>
      <c r="AF268" s="3" t="str">
        <f>IF($A268&lt;&gt;DRAFT!$B270,"ERR",IF(OR(COUNT($A268)=0,COUNT(DRAFT!CI270:CK270,DRAFT!CM270:CO270)=0),"",CEILING(SUM(DRAFT!CL270,DRAFT!CP270),1)))</f>
        <v/>
      </c>
      <c r="AG268" s="3" t="str">
        <f>IF(COUNT($A268)=0,"",IF(AF268="3E","3E",IF(AF268="","I",LOOKUP(AF268/AH$2,{0,0.4,0.45,0.5,0.55,0.6,0.65,0.7,0.75,0.8,1},{"F","D","C","C+","B-","B","B+","A-","A","A+"}))))</f>
        <v/>
      </c>
      <c r="AH268" s="2" t="str">
        <f>IF(COUNT($A268)=0,"",IF(AF268="","--",IF(AF268="3E","3E",LOOKUP(AF268/AH$2,{0,0.4,0.45,0.5,0.55,0.6,0.65,0.7,0.75,0.8,1},{0,2,2.25,2.5,2.75,3,3.25,3.5,3.75,4}))))</f>
        <v/>
      </c>
      <c r="AI268" s="11" t="str">
        <f>IF(OR(COUNT($A268)=0,COUNT(B268:AH268)=0),"",IF(COUNTIF(B268:AH268,"3E")&gt;0,"3E",IF(DRAFT!$A270="R",TRUNC(SUMPRODUCT(RGP,RCP)/TCP,3),TRUNC((SUMPRODUCT(--(IMDGP&gt;0)*IMDGP,IMCP)+CEILING(DRAFT!$CQ270*42,0.25))/TCP,3))))</f>
        <v/>
      </c>
      <c r="AJ268" s="3" t="str">
        <f>IF(OR(COUNT($A268)=0,COUNT(B268:AH268)=0),"",IF(COUNTIF(B268:AH268,"3E")&gt;0,"3E",IF(DRAFT!$A270="R",SUMPRODUCT(--(RGP&gt;=2),RCP),SUMPRODUCT(--(IMDGP&gt;0),--(IMGP=0),IMCP)+DRAFT!$CR270)))</f>
        <v/>
      </c>
      <c r="AK268" s="3" t="str">
        <f>IF(OR(COUNT($A268)=0,COUNT(B268:AH268)=0),"",IF(COUNTIF(B268:AJ268,"3E")&gt;0,"3E",IF(AND(DRAFT!$A270="IM",OR($AI268&gt;DRAFT!$CQ270,$AJ268&gt;DRAFT!$CR270)),"IMPROVED",IF(AND(DRAFT!$A270="IM",$AI268&lt;=DRAFT!$CQ270,$AJ268&lt;=DRAFT!$CR270),"NOT IMPROVED",IF(AND(AH268&gt;=2,AI268&gt;=2,AJ268&gt;=30),"PASS","FAIL")))))</f>
        <v/>
      </c>
      <c r="AL268" s="3" t="str">
        <f t="shared" si="8"/>
        <v/>
      </c>
      <c r="AM268" s="3" t="str">
        <f t="shared" si="9"/>
        <v/>
      </c>
    </row>
    <row r="269" spans="1:39" ht="18.95" customHeight="1" x14ac:dyDescent="0.25">
      <c r="A269" s="4" t="str">
        <f>IF(DRAFT!$B271="","",DRAFT!$B271)</f>
        <v/>
      </c>
      <c r="B269" s="3" t="str">
        <f>IF(COUNT($A269)=0,"",IF($A269&lt;&gt;DRAFT!$B271,"ERR",IF(DRAFT!I271="3E","3E",IF(COUNT(DRAFT!E271,DRAFT!I271)&gt;0,DRAFT!J271,""))))</f>
        <v/>
      </c>
      <c r="C269" s="3" t="str">
        <f>IF(COUNT($A269)=0,"",IF(B269="3E","3E",IF(B269="","I",LOOKUP(B269/D$2,{0,0.4,0.45,0.5,0.55,0.6,0.65,0.7,0.75,0.8,1},{"F","D","C","C+","B-","B","B+","A-","A","A+"}))))</f>
        <v/>
      </c>
      <c r="D269" s="2" t="str">
        <f>IF(COUNT($A269)=0,"",IF(B269="","--",IF(B269="3E","3E",LOOKUP(B269/D$2,{0,0.4,0.45,0.5,0.55,0.6,0.65,0.7,0.75,0.8,1},{0,2,2.25,2.5,2.75,3,3.25,3.5,3.75,4}))))</f>
        <v/>
      </c>
      <c r="E269" s="3" t="str">
        <f>IF(COUNT($A269)=0,"",IF($A269&lt;&gt;DRAFT!$B271,"ERR",IF(DRAFT!R271="3E","3E",IF(COUNT(DRAFT!N271,DRAFT!R271)&gt;0,DRAFT!S271,""))))</f>
        <v/>
      </c>
      <c r="F269" s="3" t="str">
        <f>IF(COUNT($A269)=0,"",IF(E269="3E","3E",IF(E269="","I",LOOKUP(E269/G$2,{0,0.4,0.45,0.5,0.55,0.6,0.65,0.7,0.75,0.8,1},{"F","D","C","C+","B-","B","B+","A-","A","A+"}))))</f>
        <v/>
      </c>
      <c r="G269" s="2" t="str">
        <f>IF(COUNT($A269)=0,"",IF(E269="","--",IF(E269="3E","3E",LOOKUP(E269/G$2,{0,0.4,0.45,0.5,0.55,0.6,0.65,0.7,0.75,0.8,1},{0,2,2.25,2.5,2.75,3,3.25,3.5,3.75,4}))))</f>
        <v/>
      </c>
      <c r="H269" s="3" t="str">
        <f>IF(COUNT($A269)=0,"",IF($A269&lt;&gt;DRAFT!$B271,"ERR",IF(DRAFT!AA271="3E","3E",IF(COUNT(DRAFT!W271,DRAFT!AA271)&gt;0,DRAFT!AB271,""))))</f>
        <v/>
      </c>
      <c r="I269" s="3" t="str">
        <f>IF(COUNT($A269)=0,"",IF(H269="3E","3E",IF(H269="","I",LOOKUP(H269/J$2,{0,0.4,0.45,0.5,0.55,0.6,0.65,0.7,0.75,0.8,1},{"F","D","C","C+","B-","B","B+","A-","A","A+"}))))</f>
        <v/>
      </c>
      <c r="J269" s="2" t="str">
        <f>IF(COUNT($A269)=0,"",IF(H269="","--",IF(H269="3E","3E",LOOKUP(H269/J$2,{0,0.4,0.45,0.5,0.55,0.6,0.65,0.7,0.75,0.8,1},{0,2,2.25,2.5,2.75,3,3.25,3.5,3.75,4}))))</f>
        <v/>
      </c>
      <c r="K269" s="3" t="str">
        <f>IF(COUNT($A269)=0,"",IF($A269&lt;&gt;DRAFT!$B271,"ERR",IF(DRAFT!AJ271="3E","3E",IF(COUNT(DRAFT!AF271,DRAFT!AJ271)&gt;0,DRAFT!AK271,""))))</f>
        <v/>
      </c>
      <c r="L269" s="3" t="str">
        <f>IF(COUNT($A269)=0,"",IF(K269="3E","3E",IF(K269="","I",LOOKUP(K269/M$2,{0,0.4,0.45,0.5,0.55,0.6,0.65,0.7,0.75,0.8,1},{"F","D","C","C+","B-","B","B+","A-","A","A+"}))))</f>
        <v/>
      </c>
      <c r="M269" s="2" t="str">
        <f>IF(COUNT($A269)=0,"",IF(K269="","--",IF(K269="3E","3E",LOOKUP(K269/M$2,{0,0.4,0.45,0.5,0.55,0.6,0.65,0.7,0.75,0.8,1},{0,2,2.25,2.5,2.75,3,3.25,3.5,3.75,4}))))</f>
        <v/>
      </c>
      <c r="N269" s="3" t="str">
        <f>IF(COUNT($A269)=0,"",IF($A269&lt;&gt;DRAFT!$B271,"ERR",IF(DRAFT!AS271="3E","3E",IF(COUNT(DRAFT!AO271,DRAFT!AS271)&gt;0,DRAFT!AT271,""))))</f>
        <v/>
      </c>
      <c r="O269" s="3" t="str">
        <f>IF(COUNT($A269)=0,"",IF(N269="3E","3E",IF(N269="","I",LOOKUP(N269/P$2,{0,0.4,0.45,0.5,0.55,0.6,0.65,0.7,0.75,0.8,1},{"F","D","C","C+","B-","B","B+","A-","A","A+"}))))</f>
        <v/>
      </c>
      <c r="P269" s="2" t="str">
        <f>IF(COUNT($A269)=0,"",IF(N269="","--",IF(N269="3E","3E",LOOKUP(N269/P$2,{0,0.4,0.45,0.5,0.55,0.6,0.65,0.7,0.75,0.8,1},{0,2,2.25,2.5,2.75,3,3.25,3.5,3.75,4}))))</f>
        <v/>
      </c>
      <c r="Q269" s="3" t="str">
        <f>IF(COUNT($A269)=0,"",IF($A269&lt;&gt;DRAFT!$B271,"ERR",IF(DRAFT!BB271="3E","3E",IF(COUNT(DRAFT!AX271,DRAFT!BB271)&gt;0,DRAFT!BC271,""))))</f>
        <v/>
      </c>
      <c r="R269" s="3" t="str">
        <f>IF(COUNT($A269)=0,"",IF(Q269="3E","3E",IF(Q269="","I",LOOKUP(Q269/S$2,{0,0.4,0.45,0.5,0.55,0.6,0.65,0.7,0.75,0.8,1},{"F","D","C","C+","B-","B","B+","A-","A","A+"}))))</f>
        <v/>
      </c>
      <c r="S269" s="2" t="str">
        <f>IF(COUNT($A269)=0,"",IF(Q269="","--",IF(Q269="3E","3E",LOOKUP(Q269/S$2,{0,0.4,0.45,0.5,0.55,0.6,0.65,0.7,0.75,0.8,1},{0,2,2.25,2.5,2.75,3,3.25,3.5,3.75,4}))))</f>
        <v/>
      </c>
      <c r="T269" s="3" t="str">
        <f>IF(COUNT($A269)=0,"",IF($A269&lt;&gt;DRAFT!$B271,"ERR",IF(DRAFT!BK271="3E","3E",IF(COUNT(DRAFT!BG271,DRAFT!BK271)&gt;0,DRAFT!BL271,""))))</f>
        <v/>
      </c>
      <c r="U269" s="3" t="str">
        <f>IF(COUNT($A269)=0,"",IF(T269="3E","3E",IF(T269="","I",LOOKUP(T269/V$2,{0,0.4,0.45,0.5,0.55,0.6,0.65,0.7,0.75,0.8,1},{"F","D","C","C+","B-","B","B+","A-","A","A+"}))))</f>
        <v/>
      </c>
      <c r="V269" s="2" t="str">
        <f>IF(COUNT($A269)=0,"",IF(T269="","--",IF(T269="3E","3E",LOOKUP(T269/V$2,{0,0.4,0.45,0.5,0.55,0.6,0.65,0.7,0.75,0.8,1},{0,2,2.25,2.5,2.75,3,3.25,3.5,3.75,4}))))</f>
        <v/>
      </c>
      <c r="W269" s="3" t="str">
        <f>IF(COUNT($A269)=0,"",IF($A269&lt;&gt;DRAFT!$B271,"ERR",IF(DRAFT!BT271="3E","3E",IF(COUNT(DRAFT!BP271,DRAFT!BT271)&gt;0,DRAFT!BU271,""))))</f>
        <v/>
      </c>
      <c r="X269" s="3" t="str">
        <f>IF(COUNT($A269)=0,"",IF(W269="3E","3E",IF(W269="","I",LOOKUP(W269/Y$2,{0,0.4,0.45,0.5,0.55,0.6,0.65,0.7,0.75,0.8,1},{"F","D","C","C+","B-","B","B+","A-","A","A+"}))))</f>
        <v/>
      </c>
      <c r="Y269" s="2" t="str">
        <f>IF(COUNT($A269)=0,"",IF(W269="","--",IF(W269="3E","3E",LOOKUP(W269/Y$2,{0,0.4,0.45,0.5,0.55,0.6,0.65,0.7,0.75,0.8,1},{0,2,2.25,2.5,2.75,3,3.25,3.5,3.75,4}))))</f>
        <v/>
      </c>
      <c r="Z269" s="3" t="str">
        <f>IF(COUNT($A269)=0,"",IF($A269&lt;&gt;DRAFT!$B271,"ERR",IF(DRAFT!CC271="3E","3E",IF(COUNT(DRAFT!BY271,DRAFT!CC271)&gt;0,DRAFT!CD271,""))))</f>
        <v/>
      </c>
      <c r="AA269" s="3" t="str">
        <f>IF(COUNT($A269)=0,"",IF(Z269="3E","3E",IF(Z269="","I",LOOKUP(Z269/AB$2,{0,0.4,0.45,0.5,0.55,0.6,0.65,0.7,0.75,0.8,1},{"F","D","C","C+","B-","B","B+","A-","A","A+"}))))</f>
        <v/>
      </c>
      <c r="AB269" s="2" t="str">
        <f>IF(COUNT($A269)=0,"",IF(Z269="","--",IF(Z269="3E","3E",LOOKUP(Z269/AB$2,{0,0.4,0.45,0.5,0.55,0.6,0.65,0.7,0.75,0.8,1},{0,2,2.25,2.5,2.75,3,3.25,3.5,3.75,4}))))</f>
        <v/>
      </c>
      <c r="AC269" s="3" t="str">
        <f>IF(COUNT($A269)=0,"",IF($A269&lt;&gt;DRAFT!$B271,"ERR",IF(DRAFT!CF271&gt;0,DRAFT!CF271,"")))</f>
        <v/>
      </c>
      <c r="AD269" s="3" t="str">
        <f>IF(COUNT($A269)=0,"",IF(AC269="3E","3E",IF(AC269="","I",LOOKUP(AC269/AE$2,{0,0.4,0.45,0.5,0.55,0.6,0.65,0.7,0.75,0.8,1},{"F","D","C","C+","B-","B","B+","A-","A","A+"}))))</f>
        <v/>
      </c>
      <c r="AE269" s="2" t="str">
        <f>IF(COUNT($A269)=0,"",IF(AC269="","--",IF(AC269="3E","3E",LOOKUP(AC269/AE$2,{0,0.4,0.45,0.5,0.55,0.6,0.65,0.7,0.75,0.8,1},{0,2,2.25,2.5,2.75,3,3.25,3.5,3.75,4}))))</f>
        <v/>
      </c>
      <c r="AF269" s="3" t="str">
        <f>IF($A269&lt;&gt;DRAFT!$B271,"ERR",IF(OR(COUNT($A269)=0,COUNT(DRAFT!CI271:CK271,DRAFT!CM271:CO271)=0),"",CEILING(SUM(DRAFT!CL271,DRAFT!CP271),1)))</f>
        <v/>
      </c>
      <c r="AG269" s="3" t="str">
        <f>IF(COUNT($A269)=0,"",IF(AF269="3E","3E",IF(AF269="","I",LOOKUP(AF269/AH$2,{0,0.4,0.45,0.5,0.55,0.6,0.65,0.7,0.75,0.8,1},{"F","D","C","C+","B-","B","B+","A-","A","A+"}))))</f>
        <v/>
      </c>
      <c r="AH269" s="2" t="str">
        <f>IF(COUNT($A269)=0,"",IF(AF269="","--",IF(AF269="3E","3E",LOOKUP(AF269/AH$2,{0,0.4,0.45,0.5,0.55,0.6,0.65,0.7,0.75,0.8,1},{0,2,2.25,2.5,2.75,3,3.25,3.5,3.75,4}))))</f>
        <v/>
      </c>
      <c r="AI269" s="11" t="str">
        <f>IF(OR(COUNT($A269)=0,COUNT(B269:AH269)=0),"",IF(COUNTIF(B269:AH269,"3E")&gt;0,"3E",IF(DRAFT!$A271="R",TRUNC(SUMPRODUCT(RGP,RCP)/TCP,3),TRUNC((SUMPRODUCT(--(IMDGP&gt;0)*IMDGP,IMCP)+CEILING(DRAFT!$CQ271*42,0.25))/TCP,3))))</f>
        <v/>
      </c>
      <c r="AJ269" s="3" t="str">
        <f>IF(OR(COUNT($A269)=0,COUNT(B269:AH269)=0),"",IF(COUNTIF(B269:AH269,"3E")&gt;0,"3E",IF(DRAFT!$A271="R",SUMPRODUCT(--(RGP&gt;=2),RCP),SUMPRODUCT(--(IMDGP&gt;0),--(IMGP=0),IMCP)+DRAFT!$CR271)))</f>
        <v/>
      </c>
      <c r="AK269" s="3" t="str">
        <f>IF(OR(COUNT($A269)=0,COUNT(B269:AH269)=0),"",IF(COUNTIF(B269:AJ269,"3E")&gt;0,"3E",IF(AND(DRAFT!$A271="IM",OR($AI269&gt;DRAFT!$CQ271,$AJ269&gt;DRAFT!$CR271)),"IMPROVED",IF(AND(DRAFT!$A271="IM",$AI269&lt;=DRAFT!$CQ271,$AJ269&lt;=DRAFT!$CR271),"NOT IMPROVED",IF(AND(AH269&gt;=2,AI269&gt;=2,AJ269&gt;=30),"PASS","FAIL")))))</f>
        <v/>
      </c>
      <c r="AL269" s="3" t="str">
        <f t="shared" si="8"/>
        <v/>
      </c>
      <c r="AM269" s="3" t="str">
        <f t="shared" si="9"/>
        <v/>
      </c>
    </row>
    <row r="270" spans="1:39" ht="18.95" customHeight="1" x14ac:dyDescent="0.25">
      <c r="A270" s="4" t="str">
        <f>IF(DRAFT!$B272="","",DRAFT!$B272)</f>
        <v/>
      </c>
      <c r="B270" s="3" t="str">
        <f>IF(COUNT($A270)=0,"",IF($A270&lt;&gt;DRAFT!$B272,"ERR",IF(DRAFT!I272="3E","3E",IF(COUNT(DRAFT!E272,DRAFT!I272)&gt;0,DRAFT!J272,""))))</f>
        <v/>
      </c>
      <c r="C270" s="3" t="str">
        <f>IF(COUNT($A270)=0,"",IF(B270="3E","3E",IF(B270="","I",LOOKUP(B270/D$2,{0,0.4,0.45,0.5,0.55,0.6,0.65,0.7,0.75,0.8,1},{"F","D","C","C+","B-","B","B+","A-","A","A+"}))))</f>
        <v/>
      </c>
      <c r="D270" s="2" t="str">
        <f>IF(COUNT($A270)=0,"",IF(B270="","--",IF(B270="3E","3E",LOOKUP(B270/D$2,{0,0.4,0.45,0.5,0.55,0.6,0.65,0.7,0.75,0.8,1},{0,2,2.25,2.5,2.75,3,3.25,3.5,3.75,4}))))</f>
        <v/>
      </c>
      <c r="E270" s="3" t="str">
        <f>IF(COUNT($A270)=0,"",IF($A270&lt;&gt;DRAFT!$B272,"ERR",IF(DRAFT!R272="3E","3E",IF(COUNT(DRAFT!N272,DRAFT!R272)&gt;0,DRAFT!S272,""))))</f>
        <v/>
      </c>
      <c r="F270" s="3" t="str">
        <f>IF(COUNT($A270)=0,"",IF(E270="3E","3E",IF(E270="","I",LOOKUP(E270/G$2,{0,0.4,0.45,0.5,0.55,0.6,0.65,0.7,0.75,0.8,1},{"F","D","C","C+","B-","B","B+","A-","A","A+"}))))</f>
        <v/>
      </c>
      <c r="G270" s="2" t="str">
        <f>IF(COUNT($A270)=0,"",IF(E270="","--",IF(E270="3E","3E",LOOKUP(E270/G$2,{0,0.4,0.45,0.5,0.55,0.6,0.65,0.7,0.75,0.8,1},{0,2,2.25,2.5,2.75,3,3.25,3.5,3.75,4}))))</f>
        <v/>
      </c>
      <c r="H270" s="3" t="str">
        <f>IF(COUNT($A270)=0,"",IF($A270&lt;&gt;DRAFT!$B272,"ERR",IF(DRAFT!AA272="3E","3E",IF(COUNT(DRAFT!W272,DRAFT!AA272)&gt;0,DRAFT!AB272,""))))</f>
        <v/>
      </c>
      <c r="I270" s="3" t="str">
        <f>IF(COUNT($A270)=0,"",IF(H270="3E","3E",IF(H270="","I",LOOKUP(H270/J$2,{0,0.4,0.45,0.5,0.55,0.6,0.65,0.7,0.75,0.8,1},{"F","D","C","C+","B-","B","B+","A-","A","A+"}))))</f>
        <v/>
      </c>
      <c r="J270" s="2" t="str">
        <f>IF(COUNT($A270)=0,"",IF(H270="","--",IF(H270="3E","3E",LOOKUP(H270/J$2,{0,0.4,0.45,0.5,0.55,0.6,0.65,0.7,0.75,0.8,1},{0,2,2.25,2.5,2.75,3,3.25,3.5,3.75,4}))))</f>
        <v/>
      </c>
      <c r="K270" s="3" t="str">
        <f>IF(COUNT($A270)=0,"",IF($A270&lt;&gt;DRAFT!$B272,"ERR",IF(DRAFT!AJ272="3E","3E",IF(COUNT(DRAFT!AF272,DRAFT!AJ272)&gt;0,DRAFT!AK272,""))))</f>
        <v/>
      </c>
      <c r="L270" s="3" t="str">
        <f>IF(COUNT($A270)=0,"",IF(K270="3E","3E",IF(K270="","I",LOOKUP(K270/M$2,{0,0.4,0.45,0.5,0.55,0.6,0.65,0.7,0.75,0.8,1},{"F","D","C","C+","B-","B","B+","A-","A","A+"}))))</f>
        <v/>
      </c>
      <c r="M270" s="2" t="str">
        <f>IF(COUNT($A270)=0,"",IF(K270="","--",IF(K270="3E","3E",LOOKUP(K270/M$2,{0,0.4,0.45,0.5,0.55,0.6,0.65,0.7,0.75,0.8,1},{0,2,2.25,2.5,2.75,3,3.25,3.5,3.75,4}))))</f>
        <v/>
      </c>
      <c r="N270" s="3" t="str">
        <f>IF(COUNT($A270)=0,"",IF($A270&lt;&gt;DRAFT!$B272,"ERR",IF(DRAFT!AS272="3E","3E",IF(COUNT(DRAFT!AO272,DRAFT!AS272)&gt;0,DRAFT!AT272,""))))</f>
        <v/>
      </c>
      <c r="O270" s="3" t="str">
        <f>IF(COUNT($A270)=0,"",IF(N270="3E","3E",IF(N270="","I",LOOKUP(N270/P$2,{0,0.4,0.45,0.5,0.55,0.6,0.65,0.7,0.75,0.8,1},{"F","D","C","C+","B-","B","B+","A-","A","A+"}))))</f>
        <v/>
      </c>
      <c r="P270" s="2" t="str">
        <f>IF(COUNT($A270)=0,"",IF(N270="","--",IF(N270="3E","3E",LOOKUP(N270/P$2,{0,0.4,0.45,0.5,0.55,0.6,0.65,0.7,0.75,0.8,1},{0,2,2.25,2.5,2.75,3,3.25,3.5,3.75,4}))))</f>
        <v/>
      </c>
      <c r="Q270" s="3" t="str">
        <f>IF(COUNT($A270)=0,"",IF($A270&lt;&gt;DRAFT!$B272,"ERR",IF(DRAFT!BB272="3E","3E",IF(COUNT(DRAFT!AX272,DRAFT!BB272)&gt;0,DRAFT!BC272,""))))</f>
        <v/>
      </c>
      <c r="R270" s="3" t="str">
        <f>IF(COUNT($A270)=0,"",IF(Q270="3E","3E",IF(Q270="","I",LOOKUP(Q270/S$2,{0,0.4,0.45,0.5,0.55,0.6,0.65,0.7,0.75,0.8,1},{"F","D","C","C+","B-","B","B+","A-","A","A+"}))))</f>
        <v/>
      </c>
      <c r="S270" s="2" t="str">
        <f>IF(COUNT($A270)=0,"",IF(Q270="","--",IF(Q270="3E","3E",LOOKUP(Q270/S$2,{0,0.4,0.45,0.5,0.55,0.6,0.65,0.7,0.75,0.8,1},{0,2,2.25,2.5,2.75,3,3.25,3.5,3.75,4}))))</f>
        <v/>
      </c>
      <c r="T270" s="3" t="str">
        <f>IF(COUNT($A270)=0,"",IF($A270&lt;&gt;DRAFT!$B272,"ERR",IF(DRAFT!BK272="3E","3E",IF(COUNT(DRAFT!BG272,DRAFT!BK272)&gt;0,DRAFT!BL272,""))))</f>
        <v/>
      </c>
      <c r="U270" s="3" t="str">
        <f>IF(COUNT($A270)=0,"",IF(T270="3E","3E",IF(T270="","I",LOOKUP(T270/V$2,{0,0.4,0.45,0.5,0.55,0.6,0.65,0.7,0.75,0.8,1},{"F","D","C","C+","B-","B","B+","A-","A","A+"}))))</f>
        <v/>
      </c>
      <c r="V270" s="2" t="str">
        <f>IF(COUNT($A270)=0,"",IF(T270="","--",IF(T270="3E","3E",LOOKUP(T270/V$2,{0,0.4,0.45,0.5,0.55,0.6,0.65,0.7,0.75,0.8,1},{0,2,2.25,2.5,2.75,3,3.25,3.5,3.75,4}))))</f>
        <v/>
      </c>
      <c r="W270" s="3" t="str">
        <f>IF(COUNT($A270)=0,"",IF($A270&lt;&gt;DRAFT!$B272,"ERR",IF(DRAFT!BT272="3E","3E",IF(COUNT(DRAFT!BP272,DRAFT!BT272)&gt;0,DRAFT!BU272,""))))</f>
        <v/>
      </c>
      <c r="X270" s="3" t="str">
        <f>IF(COUNT($A270)=0,"",IF(W270="3E","3E",IF(W270="","I",LOOKUP(W270/Y$2,{0,0.4,0.45,0.5,0.55,0.6,0.65,0.7,0.75,0.8,1},{"F","D","C","C+","B-","B","B+","A-","A","A+"}))))</f>
        <v/>
      </c>
      <c r="Y270" s="2" t="str">
        <f>IF(COUNT($A270)=0,"",IF(W270="","--",IF(W270="3E","3E",LOOKUP(W270/Y$2,{0,0.4,0.45,0.5,0.55,0.6,0.65,0.7,0.75,0.8,1},{0,2,2.25,2.5,2.75,3,3.25,3.5,3.75,4}))))</f>
        <v/>
      </c>
      <c r="Z270" s="3" t="str">
        <f>IF(COUNT($A270)=0,"",IF($A270&lt;&gt;DRAFT!$B272,"ERR",IF(DRAFT!CC272="3E","3E",IF(COUNT(DRAFT!BY272,DRAFT!CC272)&gt;0,DRAFT!CD272,""))))</f>
        <v/>
      </c>
      <c r="AA270" s="3" t="str">
        <f>IF(COUNT($A270)=0,"",IF(Z270="3E","3E",IF(Z270="","I",LOOKUP(Z270/AB$2,{0,0.4,0.45,0.5,0.55,0.6,0.65,0.7,0.75,0.8,1},{"F","D","C","C+","B-","B","B+","A-","A","A+"}))))</f>
        <v/>
      </c>
      <c r="AB270" s="2" t="str">
        <f>IF(COUNT($A270)=0,"",IF(Z270="","--",IF(Z270="3E","3E",LOOKUP(Z270/AB$2,{0,0.4,0.45,0.5,0.55,0.6,0.65,0.7,0.75,0.8,1},{0,2,2.25,2.5,2.75,3,3.25,3.5,3.75,4}))))</f>
        <v/>
      </c>
      <c r="AC270" s="3" t="str">
        <f>IF(COUNT($A270)=0,"",IF($A270&lt;&gt;DRAFT!$B272,"ERR",IF(DRAFT!CF272&gt;0,DRAFT!CF272,"")))</f>
        <v/>
      </c>
      <c r="AD270" s="3" t="str">
        <f>IF(COUNT($A270)=0,"",IF(AC270="3E","3E",IF(AC270="","I",LOOKUP(AC270/AE$2,{0,0.4,0.45,0.5,0.55,0.6,0.65,0.7,0.75,0.8,1},{"F","D","C","C+","B-","B","B+","A-","A","A+"}))))</f>
        <v/>
      </c>
      <c r="AE270" s="2" t="str">
        <f>IF(COUNT($A270)=0,"",IF(AC270="","--",IF(AC270="3E","3E",LOOKUP(AC270/AE$2,{0,0.4,0.45,0.5,0.55,0.6,0.65,0.7,0.75,0.8,1},{0,2,2.25,2.5,2.75,3,3.25,3.5,3.75,4}))))</f>
        <v/>
      </c>
      <c r="AF270" s="3" t="str">
        <f>IF($A270&lt;&gt;DRAFT!$B272,"ERR",IF(OR(COUNT($A270)=0,COUNT(DRAFT!CI272:CK272,DRAFT!CM272:CO272)=0),"",CEILING(SUM(DRAFT!CL272,DRAFT!CP272),1)))</f>
        <v/>
      </c>
      <c r="AG270" s="3" t="str">
        <f>IF(COUNT($A270)=0,"",IF(AF270="3E","3E",IF(AF270="","I",LOOKUP(AF270/AH$2,{0,0.4,0.45,0.5,0.55,0.6,0.65,0.7,0.75,0.8,1},{"F","D","C","C+","B-","B","B+","A-","A","A+"}))))</f>
        <v/>
      </c>
      <c r="AH270" s="2" t="str">
        <f>IF(COUNT($A270)=0,"",IF(AF270="","--",IF(AF270="3E","3E",LOOKUP(AF270/AH$2,{0,0.4,0.45,0.5,0.55,0.6,0.65,0.7,0.75,0.8,1},{0,2,2.25,2.5,2.75,3,3.25,3.5,3.75,4}))))</f>
        <v/>
      </c>
      <c r="AI270" s="11" t="str">
        <f>IF(OR(COUNT($A270)=0,COUNT(B270:AH270)=0),"",IF(COUNTIF(B270:AH270,"3E")&gt;0,"3E",IF(DRAFT!$A272="R",TRUNC(SUMPRODUCT(RGP,RCP)/TCP,3),TRUNC((SUMPRODUCT(--(IMDGP&gt;0)*IMDGP,IMCP)+CEILING(DRAFT!$CQ272*42,0.25))/TCP,3))))</f>
        <v/>
      </c>
      <c r="AJ270" s="3" t="str">
        <f>IF(OR(COUNT($A270)=0,COUNT(B270:AH270)=0),"",IF(COUNTIF(B270:AH270,"3E")&gt;0,"3E",IF(DRAFT!$A272="R",SUMPRODUCT(--(RGP&gt;=2),RCP),SUMPRODUCT(--(IMDGP&gt;0),--(IMGP=0),IMCP)+DRAFT!$CR272)))</f>
        <v/>
      </c>
      <c r="AK270" s="3" t="str">
        <f>IF(OR(COUNT($A270)=0,COUNT(B270:AH270)=0),"",IF(COUNTIF(B270:AJ270,"3E")&gt;0,"3E",IF(AND(DRAFT!$A272="IM",OR($AI270&gt;DRAFT!$CQ272,$AJ270&gt;DRAFT!$CR272)),"IMPROVED",IF(AND(DRAFT!$A272="IM",$AI270&lt;=DRAFT!$CQ272,$AJ270&lt;=DRAFT!$CR272),"NOT IMPROVED",IF(AND(AH270&gt;=2,AI270&gt;=2,AJ270&gt;=30),"PASS","FAIL")))))</f>
        <v/>
      </c>
      <c r="AL270" s="3" t="str">
        <f t="shared" si="8"/>
        <v/>
      </c>
      <c r="AM270" s="3" t="str">
        <f t="shared" si="9"/>
        <v/>
      </c>
    </row>
    <row r="271" spans="1:39" ht="18.95" customHeight="1" x14ac:dyDescent="0.25">
      <c r="A271" s="4" t="str">
        <f>IF(DRAFT!$B273="","",DRAFT!$B273)</f>
        <v/>
      </c>
      <c r="B271" s="3" t="str">
        <f>IF(COUNT($A271)=0,"",IF($A271&lt;&gt;DRAFT!$B273,"ERR",IF(DRAFT!I273="3E","3E",IF(COUNT(DRAFT!E273,DRAFT!I273)&gt;0,DRAFT!J273,""))))</f>
        <v/>
      </c>
      <c r="C271" s="3" t="str">
        <f>IF(COUNT($A271)=0,"",IF(B271="3E","3E",IF(B271="","I",LOOKUP(B271/D$2,{0,0.4,0.45,0.5,0.55,0.6,0.65,0.7,0.75,0.8,1},{"F","D","C","C+","B-","B","B+","A-","A","A+"}))))</f>
        <v/>
      </c>
      <c r="D271" s="2" t="str">
        <f>IF(COUNT($A271)=0,"",IF(B271="","--",IF(B271="3E","3E",LOOKUP(B271/D$2,{0,0.4,0.45,0.5,0.55,0.6,0.65,0.7,0.75,0.8,1},{0,2,2.25,2.5,2.75,3,3.25,3.5,3.75,4}))))</f>
        <v/>
      </c>
      <c r="E271" s="3" t="str">
        <f>IF(COUNT($A271)=0,"",IF($A271&lt;&gt;DRAFT!$B273,"ERR",IF(DRAFT!R273="3E","3E",IF(COUNT(DRAFT!N273,DRAFT!R273)&gt;0,DRAFT!S273,""))))</f>
        <v/>
      </c>
      <c r="F271" s="3" t="str">
        <f>IF(COUNT($A271)=0,"",IF(E271="3E","3E",IF(E271="","I",LOOKUP(E271/G$2,{0,0.4,0.45,0.5,0.55,0.6,0.65,0.7,0.75,0.8,1},{"F","D","C","C+","B-","B","B+","A-","A","A+"}))))</f>
        <v/>
      </c>
      <c r="G271" s="2" t="str">
        <f>IF(COUNT($A271)=0,"",IF(E271="","--",IF(E271="3E","3E",LOOKUP(E271/G$2,{0,0.4,0.45,0.5,0.55,0.6,0.65,0.7,0.75,0.8,1},{0,2,2.25,2.5,2.75,3,3.25,3.5,3.75,4}))))</f>
        <v/>
      </c>
      <c r="H271" s="3" t="str">
        <f>IF(COUNT($A271)=0,"",IF($A271&lt;&gt;DRAFT!$B273,"ERR",IF(DRAFT!AA273="3E","3E",IF(COUNT(DRAFT!W273,DRAFT!AA273)&gt;0,DRAFT!AB273,""))))</f>
        <v/>
      </c>
      <c r="I271" s="3" t="str">
        <f>IF(COUNT($A271)=0,"",IF(H271="3E","3E",IF(H271="","I",LOOKUP(H271/J$2,{0,0.4,0.45,0.5,0.55,0.6,0.65,0.7,0.75,0.8,1},{"F","D","C","C+","B-","B","B+","A-","A","A+"}))))</f>
        <v/>
      </c>
      <c r="J271" s="2" t="str">
        <f>IF(COUNT($A271)=0,"",IF(H271="","--",IF(H271="3E","3E",LOOKUP(H271/J$2,{0,0.4,0.45,0.5,0.55,0.6,0.65,0.7,0.75,0.8,1},{0,2,2.25,2.5,2.75,3,3.25,3.5,3.75,4}))))</f>
        <v/>
      </c>
      <c r="K271" s="3" t="str">
        <f>IF(COUNT($A271)=0,"",IF($A271&lt;&gt;DRAFT!$B273,"ERR",IF(DRAFT!AJ273="3E","3E",IF(COUNT(DRAFT!AF273,DRAFT!AJ273)&gt;0,DRAFT!AK273,""))))</f>
        <v/>
      </c>
      <c r="L271" s="3" t="str">
        <f>IF(COUNT($A271)=0,"",IF(K271="3E","3E",IF(K271="","I",LOOKUP(K271/M$2,{0,0.4,0.45,0.5,0.55,0.6,0.65,0.7,0.75,0.8,1},{"F","D","C","C+","B-","B","B+","A-","A","A+"}))))</f>
        <v/>
      </c>
      <c r="M271" s="2" t="str">
        <f>IF(COUNT($A271)=0,"",IF(K271="","--",IF(K271="3E","3E",LOOKUP(K271/M$2,{0,0.4,0.45,0.5,0.55,0.6,0.65,0.7,0.75,0.8,1},{0,2,2.25,2.5,2.75,3,3.25,3.5,3.75,4}))))</f>
        <v/>
      </c>
      <c r="N271" s="3" t="str">
        <f>IF(COUNT($A271)=0,"",IF($A271&lt;&gt;DRAFT!$B273,"ERR",IF(DRAFT!AS273="3E","3E",IF(COUNT(DRAFT!AO273,DRAFT!AS273)&gt;0,DRAFT!AT273,""))))</f>
        <v/>
      </c>
      <c r="O271" s="3" t="str">
        <f>IF(COUNT($A271)=0,"",IF(N271="3E","3E",IF(N271="","I",LOOKUP(N271/P$2,{0,0.4,0.45,0.5,0.55,0.6,0.65,0.7,0.75,0.8,1},{"F","D","C","C+","B-","B","B+","A-","A","A+"}))))</f>
        <v/>
      </c>
      <c r="P271" s="2" t="str">
        <f>IF(COUNT($A271)=0,"",IF(N271="","--",IF(N271="3E","3E",LOOKUP(N271/P$2,{0,0.4,0.45,0.5,0.55,0.6,0.65,0.7,0.75,0.8,1},{0,2,2.25,2.5,2.75,3,3.25,3.5,3.75,4}))))</f>
        <v/>
      </c>
      <c r="Q271" s="3" t="str">
        <f>IF(COUNT($A271)=0,"",IF($A271&lt;&gt;DRAFT!$B273,"ERR",IF(DRAFT!BB273="3E","3E",IF(COUNT(DRAFT!AX273,DRAFT!BB273)&gt;0,DRAFT!BC273,""))))</f>
        <v/>
      </c>
      <c r="R271" s="3" t="str">
        <f>IF(COUNT($A271)=0,"",IF(Q271="3E","3E",IF(Q271="","I",LOOKUP(Q271/S$2,{0,0.4,0.45,0.5,0.55,0.6,0.65,0.7,0.75,0.8,1},{"F","D","C","C+","B-","B","B+","A-","A","A+"}))))</f>
        <v/>
      </c>
      <c r="S271" s="2" t="str">
        <f>IF(COUNT($A271)=0,"",IF(Q271="","--",IF(Q271="3E","3E",LOOKUP(Q271/S$2,{0,0.4,0.45,0.5,0.55,0.6,0.65,0.7,0.75,0.8,1},{0,2,2.25,2.5,2.75,3,3.25,3.5,3.75,4}))))</f>
        <v/>
      </c>
      <c r="T271" s="3" t="str">
        <f>IF(COUNT($A271)=0,"",IF($A271&lt;&gt;DRAFT!$B273,"ERR",IF(DRAFT!BK273="3E","3E",IF(COUNT(DRAFT!BG273,DRAFT!BK273)&gt;0,DRAFT!BL273,""))))</f>
        <v/>
      </c>
      <c r="U271" s="3" t="str">
        <f>IF(COUNT($A271)=0,"",IF(T271="3E","3E",IF(T271="","I",LOOKUP(T271/V$2,{0,0.4,0.45,0.5,0.55,0.6,0.65,0.7,0.75,0.8,1},{"F","D","C","C+","B-","B","B+","A-","A","A+"}))))</f>
        <v/>
      </c>
      <c r="V271" s="2" t="str">
        <f>IF(COUNT($A271)=0,"",IF(T271="","--",IF(T271="3E","3E",LOOKUP(T271/V$2,{0,0.4,0.45,0.5,0.55,0.6,0.65,0.7,0.75,0.8,1},{0,2,2.25,2.5,2.75,3,3.25,3.5,3.75,4}))))</f>
        <v/>
      </c>
      <c r="W271" s="3" t="str">
        <f>IF(COUNT($A271)=0,"",IF($A271&lt;&gt;DRAFT!$B273,"ERR",IF(DRAFT!BT273="3E","3E",IF(COUNT(DRAFT!BP273,DRAFT!BT273)&gt;0,DRAFT!BU273,""))))</f>
        <v/>
      </c>
      <c r="X271" s="3" t="str">
        <f>IF(COUNT($A271)=0,"",IF(W271="3E","3E",IF(W271="","I",LOOKUP(W271/Y$2,{0,0.4,0.45,0.5,0.55,0.6,0.65,0.7,0.75,0.8,1},{"F","D","C","C+","B-","B","B+","A-","A","A+"}))))</f>
        <v/>
      </c>
      <c r="Y271" s="2" t="str">
        <f>IF(COUNT($A271)=0,"",IF(W271="","--",IF(W271="3E","3E",LOOKUP(W271/Y$2,{0,0.4,0.45,0.5,0.55,0.6,0.65,0.7,0.75,0.8,1},{0,2,2.25,2.5,2.75,3,3.25,3.5,3.75,4}))))</f>
        <v/>
      </c>
      <c r="Z271" s="3" t="str">
        <f>IF(COUNT($A271)=0,"",IF($A271&lt;&gt;DRAFT!$B273,"ERR",IF(DRAFT!CC273="3E","3E",IF(COUNT(DRAFT!BY273,DRAFT!CC273)&gt;0,DRAFT!CD273,""))))</f>
        <v/>
      </c>
      <c r="AA271" s="3" t="str">
        <f>IF(COUNT($A271)=0,"",IF(Z271="3E","3E",IF(Z271="","I",LOOKUP(Z271/AB$2,{0,0.4,0.45,0.5,0.55,0.6,0.65,0.7,0.75,0.8,1},{"F","D","C","C+","B-","B","B+","A-","A","A+"}))))</f>
        <v/>
      </c>
      <c r="AB271" s="2" t="str">
        <f>IF(COUNT($A271)=0,"",IF(Z271="","--",IF(Z271="3E","3E",LOOKUP(Z271/AB$2,{0,0.4,0.45,0.5,0.55,0.6,0.65,0.7,0.75,0.8,1},{0,2,2.25,2.5,2.75,3,3.25,3.5,3.75,4}))))</f>
        <v/>
      </c>
      <c r="AC271" s="3" t="str">
        <f>IF(COUNT($A271)=0,"",IF($A271&lt;&gt;DRAFT!$B273,"ERR",IF(DRAFT!CF273&gt;0,DRAFT!CF273,"")))</f>
        <v/>
      </c>
      <c r="AD271" s="3" t="str">
        <f>IF(COUNT($A271)=0,"",IF(AC271="3E","3E",IF(AC271="","I",LOOKUP(AC271/AE$2,{0,0.4,0.45,0.5,0.55,0.6,0.65,0.7,0.75,0.8,1},{"F","D","C","C+","B-","B","B+","A-","A","A+"}))))</f>
        <v/>
      </c>
      <c r="AE271" s="2" t="str">
        <f>IF(COUNT($A271)=0,"",IF(AC271="","--",IF(AC271="3E","3E",LOOKUP(AC271/AE$2,{0,0.4,0.45,0.5,0.55,0.6,0.65,0.7,0.75,0.8,1},{0,2,2.25,2.5,2.75,3,3.25,3.5,3.75,4}))))</f>
        <v/>
      </c>
      <c r="AF271" s="3" t="str">
        <f>IF($A271&lt;&gt;DRAFT!$B273,"ERR",IF(OR(COUNT($A271)=0,COUNT(DRAFT!CI273:CK273,DRAFT!CM273:CO273)=0),"",CEILING(SUM(DRAFT!CL273,DRAFT!CP273),1)))</f>
        <v/>
      </c>
      <c r="AG271" s="3" t="str">
        <f>IF(COUNT($A271)=0,"",IF(AF271="3E","3E",IF(AF271="","I",LOOKUP(AF271/AH$2,{0,0.4,0.45,0.5,0.55,0.6,0.65,0.7,0.75,0.8,1},{"F","D","C","C+","B-","B","B+","A-","A","A+"}))))</f>
        <v/>
      </c>
      <c r="AH271" s="2" t="str">
        <f>IF(COUNT($A271)=0,"",IF(AF271="","--",IF(AF271="3E","3E",LOOKUP(AF271/AH$2,{0,0.4,0.45,0.5,0.55,0.6,0.65,0.7,0.75,0.8,1},{0,2,2.25,2.5,2.75,3,3.25,3.5,3.75,4}))))</f>
        <v/>
      </c>
      <c r="AI271" s="11" t="str">
        <f>IF(OR(COUNT($A271)=0,COUNT(B271:AH271)=0),"",IF(COUNTIF(B271:AH271,"3E")&gt;0,"3E",IF(DRAFT!$A273="R",TRUNC(SUMPRODUCT(RGP,RCP)/TCP,3),TRUNC((SUMPRODUCT(--(IMDGP&gt;0)*IMDGP,IMCP)+CEILING(DRAFT!$CQ273*42,0.25))/TCP,3))))</f>
        <v/>
      </c>
      <c r="AJ271" s="3" t="str">
        <f>IF(OR(COUNT($A271)=0,COUNT(B271:AH271)=0),"",IF(COUNTIF(B271:AH271,"3E")&gt;0,"3E",IF(DRAFT!$A273="R",SUMPRODUCT(--(RGP&gt;=2),RCP),SUMPRODUCT(--(IMDGP&gt;0),--(IMGP=0),IMCP)+DRAFT!$CR273)))</f>
        <v/>
      </c>
      <c r="AK271" s="3" t="str">
        <f>IF(OR(COUNT($A271)=0,COUNT(B271:AH271)=0),"",IF(COUNTIF(B271:AJ271,"3E")&gt;0,"3E",IF(AND(DRAFT!$A273="IM",OR($AI271&gt;DRAFT!$CQ273,$AJ271&gt;DRAFT!$CR273)),"IMPROVED",IF(AND(DRAFT!$A273="IM",$AI271&lt;=DRAFT!$CQ273,$AJ271&lt;=DRAFT!$CR273),"NOT IMPROVED",IF(AND(AH271&gt;=2,AI271&gt;=2,AJ271&gt;=30),"PASS","FAIL")))))</f>
        <v/>
      </c>
      <c r="AL271" s="3" t="str">
        <f t="shared" si="8"/>
        <v/>
      </c>
      <c r="AM271" s="3" t="str">
        <f t="shared" si="9"/>
        <v/>
      </c>
    </row>
    <row r="272" spans="1:39" ht="18.95" customHeight="1" x14ac:dyDescent="0.25">
      <c r="A272" s="4" t="str">
        <f>IF(DRAFT!$B274="","",DRAFT!$B274)</f>
        <v/>
      </c>
      <c r="B272" s="3" t="str">
        <f>IF(COUNT($A272)=0,"",IF($A272&lt;&gt;DRAFT!$B274,"ERR",IF(DRAFT!I274="3E","3E",IF(COUNT(DRAFT!E274,DRAFT!I274)&gt;0,DRAFT!J274,""))))</f>
        <v/>
      </c>
      <c r="C272" s="3" t="str">
        <f>IF(COUNT($A272)=0,"",IF(B272="3E","3E",IF(B272="","I",LOOKUP(B272/D$2,{0,0.4,0.45,0.5,0.55,0.6,0.65,0.7,0.75,0.8,1},{"F","D","C","C+","B-","B","B+","A-","A","A+"}))))</f>
        <v/>
      </c>
      <c r="D272" s="2" t="str">
        <f>IF(COUNT($A272)=0,"",IF(B272="","--",IF(B272="3E","3E",LOOKUP(B272/D$2,{0,0.4,0.45,0.5,0.55,0.6,0.65,0.7,0.75,0.8,1},{0,2,2.25,2.5,2.75,3,3.25,3.5,3.75,4}))))</f>
        <v/>
      </c>
      <c r="E272" s="3" t="str">
        <f>IF(COUNT($A272)=0,"",IF($A272&lt;&gt;DRAFT!$B274,"ERR",IF(DRAFT!R274="3E","3E",IF(COUNT(DRAFT!N274,DRAFT!R274)&gt;0,DRAFT!S274,""))))</f>
        <v/>
      </c>
      <c r="F272" s="3" t="str">
        <f>IF(COUNT($A272)=0,"",IF(E272="3E","3E",IF(E272="","I",LOOKUP(E272/G$2,{0,0.4,0.45,0.5,0.55,0.6,0.65,0.7,0.75,0.8,1},{"F","D","C","C+","B-","B","B+","A-","A","A+"}))))</f>
        <v/>
      </c>
      <c r="G272" s="2" t="str">
        <f>IF(COUNT($A272)=0,"",IF(E272="","--",IF(E272="3E","3E",LOOKUP(E272/G$2,{0,0.4,0.45,0.5,0.55,0.6,0.65,0.7,0.75,0.8,1},{0,2,2.25,2.5,2.75,3,3.25,3.5,3.75,4}))))</f>
        <v/>
      </c>
      <c r="H272" s="3" t="str">
        <f>IF(COUNT($A272)=0,"",IF($A272&lt;&gt;DRAFT!$B274,"ERR",IF(DRAFT!AA274="3E","3E",IF(COUNT(DRAFT!W274,DRAFT!AA274)&gt;0,DRAFT!AB274,""))))</f>
        <v/>
      </c>
      <c r="I272" s="3" t="str">
        <f>IF(COUNT($A272)=0,"",IF(H272="3E","3E",IF(H272="","I",LOOKUP(H272/J$2,{0,0.4,0.45,0.5,0.55,0.6,0.65,0.7,0.75,0.8,1},{"F","D","C","C+","B-","B","B+","A-","A","A+"}))))</f>
        <v/>
      </c>
      <c r="J272" s="2" t="str">
        <f>IF(COUNT($A272)=0,"",IF(H272="","--",IF(H272="3E","3E",LOOKUP(H272/J$2,{0,0.4,0.45,0.5,0.55,0.6,0.65,0.7,0.75,0.8,1},{0,2,2.25,2.5,2.75,3,3.25,3.5,3.75,4}))))</f>
        <v/>
      </c>
      <c r="K272" s="3" t="str">
        <f>IF(COUNT($A272)=0,"",IF($A272&lt;&gt;DRAFT!$B274,"ERR",IF(DRAFT!AJ274="3E","3E",IF(COUNT(DRAFT!AF274,DRAFT!AJ274)&gt;0,DRAFT!AK274,""))))</f>
        <v/>
      </c>
      <c r="L272" s="3" t="str">
        <f>IF(COUNT($A272)=0,"",IF(K272="3E","3E",IF(K272="","I",LOOKUP(K272/M$2,{0,0.4,0.45,0.5,0.55,0.6,0.65,0.7,0.75,0.8,1},{"F","D","C","C+","B-","B","B+","A-","A","A+"}))))</f>
        <v/>
      </c>
      <c r="M272" s="2" t="str">
        <f>IF(COUNT($A272)=0,"",IF(K272="","--",IF(K272="3E","3E",LOOKUP(K272/M$2,{0,0.4,0.45,0.5,0.55,0.6,0.65,0.7,0.75,0.8,1},{0,2,2.25,2.5,2.75,3,3.25,3.5,3.75,4}))))</f>
        <v/>
      </c>
      <c r="N272" s="3" t="str">
        <f>IF(COUNT($A272)=0,"",IF($A272&lt;&gt;DRAFT!$B274,"ERR",IF(DRAFT!AS274="3E","3E",IF(COUNT(DRAFT!AO274,DRAFT!AS274)&gt;0,DRAFT!AT274,""))))</f>
        <v/>
      </c>
      <c r="O272" s="3" t="str">
        <f>IF(COUNT($A272)=0,"",IF(N272="3E","3E",IF(N272="","I",LOOKUP(N272/P$2,{0,0.4,0.45,0.5,0.55,0.6,0.65,0.7,0.75,0.8,1},{"F","D","C","C+","B-","B","B+","A-","A","A+"}))))</f>
        <v/>
      </c>
      <c r="P272" s="2" t="str">
        <f>IF(COUNT($A272)=0,"",IF(N272="","--",IF(N272="3E","3E",LOOKUP(N272/P$2,{0,0.4,0.45,0.5,0.55,0.6,0.65,0.7,0.75,0.8,1},{0,2,2.25,2.5,2.75,3,3.25,3.5,3.75,4}))))</f>
        <v/>
      </c>
      <c r="Q272" s="3" t="str">
        <f>IF(COUNT($A272)=0,"",IF($A272&lt;&gt;DRAFT!$B274,"ERR",IF(DRAFT!BB274="3E","3E",IF(COUNT(DRAFT!AX274,DRAFT!BB274)&gt;0,DRAFT!BC274,""))))</f>
        <v/>
      </c>
      <c r="R272" s="3" t="str">
        <f>IF(COUNT($A272)=0,"",IF(Q272="3E","3E",IF(Q272="","I",LOOKUP(Q272/S$2,{0,0.4,0.45,0.5,0.55,0.6,0.65,0.7,0.75,0.8,1},{"F","D","C","C+","B-","B","B+","A-","A","A+"}))))</f>
        <v/>
      </c>
      <c r="S272" s="2" t="str">
        <f>IF(COUNT($A272)=0,"",IF(Q272="","--",IF(Q272="3E","3E",LOOKUP(Q272/S$2,{0,0.4,0.45,0.5,0.55,0.6,0.65,0.7,0.75,0.8,1},{0,2,2.25,2.5,2.75,3,3.25,3.5,3.75,4}))))</f>
        <v/>
      </c>
      <c r="T272" s="3" t="str">
        <f>IF(COUNT($A272)=0,"",IF($A272&lt;&gt;DRAFT!$B274,"ERR",IF(DRAFT!BK274="3E","3E",IF(COUNT(DRAFT!BG274,DRAFT!BK274)&gt;0,DRAFT!BL274,""))))</f>
        <v/>
      </c>
      <c r="U272" s="3" t="str">
        <f>IF(COUNT($A272)=0,"",IF(T272="3E","3E",IF(T272="","I",LOOKUP(T272/V$2,{0,0.4,0.45,0.5,0.55,0.6,0.65,0.7,0.75,0.8,1},{"F","D","C","C+","B-","B","B+","A-","A","A+"}))))</f>
        <v/>
      </c>
      <c r="V272" s="2" t="str">
        <f>IF(COUNT($A272)=0,"",IF(T272="","--",IF(T272="3E","3E",LOOKUP(T272/V$2,{0,0.4,0.45,0.5,0.55,0.6,0.65,0.7,0.75,0.8,1},{0,2,2.25,2.5,2.75,3,3.25,3.5,3.75,4}))))</f>
        <v/>
      </c>
      <c r="W272" s="3" t="str">
        <f>IF(COUNT($A272)=0,"",IF($A272&lt;&gt;DRAFT!$B274,"ERR",IF(DRAFT!BT274="3E","3E",IF(COUNT(DRAFT!BP274,DRAFT!BT274)&gt;0,DRAFT!BU274,""))))</f>
        <v/>
      </c>
      <c r="X272" s="3" t="str">
        <f>IF(COUNT($A272)=0,"",IF(W272="3E","3E",IF(W272="","I",LOOKUP(W272/Y$2,{0,0.4,0.45,0.5,0.55,0.6,0.65,0.7,0.75,0.8,1},{"F","D","C","C+","B-","B","B+","A-","A","A+"}))))</f>
        <v/>
      </c>
      <c r="Y272" s="2" t="str">
        <f>IF(COUNT($A272)=0,"",IF(W272="","--",IF(W272="3E","3E",LOOKUP(W272/Y$2,{0,0.4,0.45,0.5,0.55,0.6,0.65,0.7,0.75,0.8,1},{0,2,2.25,2.5,2.75,3,3.25,3.5,3.75,4}))))</f>
        <v/>
      </c>
      <c r="Z272" s="3" t="str">
        <f>IF(COUNT($A272)=0,"",IF($A272&lt;&gt;DRAFT!$B274,"ERR",IF(DRAFT!CC274="3E","3E",IF(COUNT(DRAFT!BY274,DRAFT!CC274)&gt;0,DRAFT!CD274,""))))</f>
        <v/>
      </c>
      <c r="AA272" s="3" t="str">
        <f>IF(COUNT($A272)=0,"",IF(Z272="3E","3E",IF(Z272="","I",LOOKUP(Z272/AB$2,{0,0.4,0.45,0.5,0.55,0.6,0.65,0.7,0.75,0.8,1},{"F","D","C","C+","B-","B","B+","A-","A","A+"}))))</f>
        <v/>
      </c>
      <c r="AB272" s="2" t="str">
        <f>IF(COUNT($A272)=0,"",IF(Z272="","--",IF(Z272="3E","3E",LOOKUP(Z272/AB$2,{0,0.4,0.45,0.5,0.55,0.6,0.65,0.7,0.75,0.8,1},{0,2,2.25,2.5,2.75,3,3.25,3.5,3.75,4}))))</f>
        <v/>
      </c>
      <c r="AC272" s="3" t="str">
        <f>IF(COUNT($A272)=0,"",IF($A272&lt;&gt;DRAFT!$B274,"ERR",IF(DRAFT!CF274&gt;0,DRAFT!CF274,"")))</f>
        <v/>
      </c>
      <c r="AD272" s="3" t="str">
        <f>IF(COUNT($A272)=0,"",IF(AC272="3E","3E",IF(AC272="","I",LOOKUP(AC272/AE$2,{0,0.4,0.45,0.5,0.55,0.6,0.65,0.7,0.75,0.8,1},{"F","D","C","C+","B-","B","B+","A-","A","A+"}))))</f>
        <v/>
      </c>
      <c r="AE272" s="2" t="str">
        <f>IF(COUNT($A272)=0,"",IF(AC272="","--",IF(AC272="3E","3E",LOOKUP(AC272/AE$2,{0,0.4,0.45,0.5,0.55,0.6,0.65,0.7,0.75,0.8,1},{0,2,2.25,2.5,2.75,3,3.25,3.5,3.75,4}))))</f>
        <v/>
      </c>
      <c r="AF272" s="3" t="str">
        <f>IF($A272&lt;&gt;DRAFT!$B274,"ERR",IF(OR(COUNT($A272)=0,COUNT(DRAFT!CI274:CK274,DRAFT!CM274:CO274)=0),"",CEILING(SUM(DRAFT!CL274,DRAFT!CP274),1)))</f>
        <v/>
      </c>
      <c r="AG272" s="3" t="str">
        <f>IF(COUNT($A272)=0,"",IF(AF272="3E","3E",IF(AF272="","I",LOOKUP(AF272/AH$2,{0,0.4,0.45,0.5,0.55,0.6,0.65,0.7,0.75,0.8,1},{"F","D","C","C+","B-","B","B+","A-","A","A+"}))))</f>
        <v/>
      </c>
      <c r="AH272" s="2" t="str">
        <f>IF(COUNT($A272)=0,"",IF(AF272="","--",IF(AF272="3E","3E",LOOKUP(AF272/AH$2,{0,0.4,0.45,0.5,0.55,0.6,0.65,0.7,0.75,0.8,1},{0,2,2.25,2.5,2.75,3,3.25,3.5,3.75,4}))))</f>
        <v/>
      </c>
      <c r="AI272" s="11" t="str">
        <f>IF(OR(COUNT($A272)=0,COUNT(B272:AH272)=0),"",IF(COUNTIF(B272:AH272,"3E")&gt;0,"3E",IF(DRAFT!$A274="R",TRUNC(SUMPRODUCT(RGP,RCP)/TCP,3),TRUNC((SUMPRODUCT(--(IMDGP&gt;0)*IMDGP,IMCP)+CEILING(DRAFT!$CQ274*42,0.25))/TCP,3))))</f>
        <v/>
      </c>
      <c r="AJ272" s="3" t="str">
        <f>IF(OR(COUNT($A272)=0,COUNT(B272:AH272)=0),"",IF(COUNTIF(B272:AH272,"3E")&gt;0,"3E",IF(DRAFT!$A274="R",SUMPRODUCT(--(RGP&gt;=2),RCP),SUMPRODUCT(--(IMDGP&gt;0),--(IMGP=0),IMCP)+DRAFT!$CR274)))</f>
        <v/>
      </c>
      <c r="AK272" s="3" t="str">
        <f>IF(OR(COUNT($A272)=0,COUNT(B272:AH272)=0),"",IF(COUNTIF(B272:AJ272,"3E")&gt;0,"3E",IF(AND(DRAFT!$A274="IM",OR($AI272&gt;DRAFT!$CQ274,$AJ272&gt;DRAFT!$CR274)),"IMPROVED",IF(AND(DRAFT!$A274="IM",$AI272&lt;=DRAFT!$CQ274,$AJ272&lt;=DRAFT!$CR274),"NOT IMPROVED",IF(AND(AH272&gt;=2,AI272&gt;=2,AJ272&gt;=30),"PASS","FAIL")))))</f>
        <v/>
      </c>
      <c r="AL272" s="3" t="str">
        <f t="shared" si="8"/>
        <v/>
      </c>
      <c r="AM272" s="3" t="str">
        <f t="shared" si="9"/>
        <v/>
      </c>
    </row>
    <row r="273" spans="1:39" ht="18.95" customHeight="1" x14ac:dyDescent="0.25">
      <c r="A273" s="4" t="str">
        <f>IF(DRAFT!$B275="","",DRAFT!$B275)</f>
        <v/>
      </c>
      <c r="B273" s="3" t="str">
        <f>IF(COUNT($A273)=0,"",IF($A273&lt;&gt;DRAFT!$B275,"ERR",IF(DRAFT!I275="3E","3E",IF(COUNT(DRAFT!E275,DRAFT!I275)&gt;0,DRAFT!J275,""))))</f>
        <v/>
      </c>
      <c r="C273" s="3" t="str">
        <f>IF(COUNT($A273)=0,"",IF(B273="3E","3E",IF(B273="","I",LOOKUP(B273/D$2,{0,0.4,0.45,0.5,0.55,0.6,0.65,0.7,0.75,0.8,1},{"F","D","C","C+","B-","B","B+","A-","A","A+"}))))</f>
        <v/>
      </c>
      <c r="D273" s="2" t="str">
        <f>IF(COUNT($A273)=0,"",IF(B273="","--",IF(B273="3E","3E",LOOKUP(B273/D$2,{0,0.4,0.45,0.5,0.55,0.6,0.65,0.7,0.75,0.8,1},{0,2,2.25,2.5,2.75,3,3.25,3.5,3.75,4}))))</f>
        <v/>
      </c>
      <c r="E273" s="3" t="str">
        <f>IF(COUNT($A273)=0,"",IF($A273&lt;&gt;DRAFT!$B275,"ERR",IF(DRAFT!R275="3E","3E",IF(COUNT(DRAFT!N275,DRAFT!R275)&gt;0,DRAFT!S275,""))))</f>
        <v/>
      </c>
      <c r="F273" s="3" t="str">
        <f>IF(COUNT($A273)=0,"",IF(E273="3E","3E",IF(E273="","I",LOOKUP(E273/G$2,{0,0.4,0.45,0.5,0.55,0.6,0.65,0.7,0.75,0.8,1},{"F","D","C","C+","B-","B","B+","A-","A","A+"}))))</f>
        <v/>
      </c>
      <c r="G273" s="2" t="str">
        <f>IF(COUNT($A273)=0,"",IF(E273="","--",IF(E273="3E","3E",LOOKUP(E273/G$2,{0,0.4,0.45,0.5,0.55,0.6,0.65,0.7,0.75,0.8,1},{0,2,2.25,2.5,2.75,3,3.25,3.5,3.75,4}))))</f>
        <v/>
      </c>
      <c r="H273" s="3" t="str">
        <f>IF(COUNT($A273)=0,"",IF($A273&lt;&gt;DRAFT!$B275,"ERR",IF(DRAFT!AA275="3E","3E",IF(COUNT(DRAFT!W275,DRAFT!AA275)&gt;0,DRAFT!AB275,""))))</f>
        <v/>
      </c>
      <c r="I273" s="3" t="str">
        <f>IF(COUNT($A273)=0,"",IF(H273="3E","3E",IF(H273="","I",LOOKUP(H273/J$2,{0,0.4,0.45,0.5,0.55,0.6,0.65,0.7,0.75,0.8,1},{"F","D","C","C+","B-","B","B+","A-","A","A+"}))))</f>
        <v/>
      </c>
      <c r="J273" s="2" t="str">
        <f>IF(COUNT($A273)=0,"",IF(H273="","--",IF(H273="3E","3E",LOOKUP(H273/J$2,{0,0.4,0.45,0.5,0.55,0.6,0.65,0.7,0.75,0.8,1},{0,2,2.25,2.5,2.75,3,3.25,3.5,3.75,4}))))</f>
        <v/>
      </c>
      <c r="K273" s="3" t="str">
        <f>IF(COUNT($A273)=0,"",IF($A273&lt;&gt;DRAFT!$B275,"ERR",IF(DRAFT!AJ275="3E","3E",IF(COUNT(DRAFT!AF275,DRAFT!AJ275)&gt;0,DRAFT!AK275,""))))</f>
        <v/>
      </c>
      <c r="L273" s="3" t="str">
        <f>IF(COUNT($A273)=0,"",IF(K273="3E","3E",IF(K273="","I",LOOKUP(K273/M$2,{0,0.4,0.45,0.5,0.55,0.6,0.65,0.7,0.75,0.8,1},{"F","D","C","C+","B-","B","B+","A-","A","A+"}))))</f>
        <v/>
      </c>
      <c r="M273" s="2" t="str">
        <f>IF(COUNT($A273)=0,"",IF(K273="","--",IF(K273="3E","3E",LOOKUP(K273/M$2,{0,0.4,0.45,0.5,0.55,0.6,0.65,0.7,0.75,0.8,1},{0,2,2.25,2.5,2.75,3,3.25,3.5,3.75,4}))))</f>
        <v/>
      </c>
      <c r="N273" s="3" t="str">
        <f>IF(COUNT($A273)=0,"",IF($A273&lt;&gt;DRAFT!$B275,"ERR",IF(DRAFT!AS275="3E","3E",IF(COUNT(DRAFT!AO275,DRAFT!AS275)&gt;0,DRAFT!AT275,""))))</f>
        <v/>
      </c>
      <c r="O273" s="3" t="str">
        <f>IF(COUNT($A273)=0,"",IF(N273="3E","3E",IF(N273="","I",LOOKUP(N273/P$2,{0,0.4,0.45,0.5,0.55,0.6,0.65,0.7,0.75,0.8,1},{"F","D","C","C+","B-","B","B+","A-","A","A+"}))))</f>
        <v/>
      </c>
      <c r="P273" s="2" t="str">
        <f>IF(COUNT($A273)=0,"",IF(N273="","--",IF(N273="3E","3E",LOOKUP(N273/P$2,{0,0.4,0.45,0.5,0.55,0.6,0.65,0.7,0.75,0.8,1},{0,2,2.25,2.5,2.75,3,3.25,3.5,3.75,4}))))</f>
        <v/>
      </c>
      <c r="Q273" s="3" t="str">
        <f>IF(COUNT($A273)=0,"",IF($A273&lt;&gt;DRAFT!$B275,"ERR",IF(DRAFT!BB275="3E","3E",IF(COUNT(DRAFT!AX275,DRAFT!BB275)&gt;0,DRAFT!BC275,""))))</f>
        <v/>
      </c>
      <c r="R273" s="3" t="str">
        <f>IF(COUNT($A273)=0,"",IF(Q273="3E","3E",IF(Q273="","I",LOOKUP(Q273/S$2,{0,0.4,0.45,0.5,0.55,0.6,0.65,0.7,0.75,0.8,1},{"F","D","C","C+","B-","B","B+","A-","A","A+"}))))</f>
        <v/>
      </c>
      <c r="S273" s="2" t="str">
        <f>IF(COUNT($A273)=0,"",IF(Q273="","--",IF(Q273="3E","3E",LOOKUP(Q273/S$2,{0,0.4,0.45,0.5,0.55,0.6,0.65,0.7,0.75,0.8,1},{0,2,2.25,2.5,2.75,3,3.25,3.5,3.75,4}))))</f>
        <v/>
      </c>
      <c r="T273" s="3" t="str">
        <f>IF(COUNT($A273)=0,"",IF($A273&lt;&gt;DRAFT!$B275,"ERR",IF(DRAFT!BK275="3E","3E",IF(COUNT(DRAFT!BG275,DRAFT!BK275)&gt;0,DRAFT!BL275,""))))</f>
        <v/>
      </c>
      <c r="U273" s="3" t="str">
        <f>IF(COUNT($A273)=0,"",IF(T273="3E","3E",IF(T273="","I",LOOKUP(T273/V$2,{0,0.4,0.45,0.5,0.55,0.6,0.65,0.7,0.75,0.8,1},{"F","D","C","C+","B-","B","B+","A-","A","A+"}))))</f>
        <v/>
      </c>
      <c r="V273" s="2" t="str">
        <f>IF(COUNT($A273)=0,"",IF(T273="","--",IF(T273="3E","3E",LOOKUP(T273/V$2,{0,0.4,0.45,0.5,0.55,0.6,0.65,0.7,0.75,0.8,1},{0,2,2.25,2.5,2.75,3,3.25,3.5,3.75,4}))))</f>
        <v/>
      </c>
      <c r="W273" s="3" t="str">
        <f>IF(COUNT($A273)=0,"",IF($A273&lt;&gt;DRAFT!$B275,"ERR",IF(DRAFT!BT275="3E","3E",IF(COUNT(DRAFT!BP275,DRAFT!BT275)&gt;0,DRAFT!BU275,""))))</f>
        <v/>
      </c>
      <c r="X273" s="3" t="str">
        <f>IF(COUNT($A273)=0,"",IF(W273="3E","3E",IF(W273="","I",LOOKUP(W273/Y$2,{0,0.4,0.45,0.5,0.55,0.6,0.65,0.7,0.75,0.8,1},{"F","D","C","C+","B-","B","B+","A-","A","A+"}))))</f>
        <v/>
      </c>
      <c r="Y273" s="2" t="str">
        <f>IF(COUNT($A273)=0,"",IF(W273="","--",IF(W273="3E","3E",LOOKUP(W273/Y$2,{0,0.4,0.45,0.5,0.55,0.6,0.65,0.7,0.75,0.8,1},{0,2,2.25,2.5,2.75,3,3.25,3.5,3.75,4}))))</f>
        <v/>
      </c>
      <c r="Z273" s="3" t="str">
        <f>IF(COUNT($A273)=0,"",IF($A273&lt;&gt;DRAFT!$B275,"ERR",IF(DRAFT!CC275="3E","3E",IF(COUNT(DRAFT!BY275,DRAFT!CC275)&gt;0,DRAFT!CD275,""))))</f>
        <v/>
      </c>
      <c r="AA273" s="3" t="str">
        <f>IF(COUNT($A273)=0,"",IF(Z273="3E","3E",IF(Z273="","I",LOOKUP(Z273/AB$2,{0,0.4,0.45,0.5,0.55,0.6,0.65,0.7,0.75,0.8,1},{"F","D","C","C+","B-","B","B+","A-","A","A+"}))))</f>
        <v/>
      </c>
      <c r="AB273" s="2" t="str">
        <f>IF(COUNT($A273)=0,"",IF(Z273="","--",IF(Z273="3E","3E",LOOKUP(Z273/AB$2,{0,0.4,0.45,0.5,0.55,0.6,0.65,0.7,0.75,0.8,1},{0,2,2.25,2.5,2.75,3,3.25,3.5,3.75,4}))))</f>
        <v/>
      </c>
      <c r="AC273" s="3" t="str">
        <f>IF(COUNT($A273)=0,"",IF($A273&lt;&gt;DRAFT!$B275,"ERR",IF(DRAFT!CF275&gt;0,DRAFT!CF275,"")))</f>
        <v/>
      </c>
      <c r="AD273" s="3" t="str">
        <f>IF(COUNT($A273)=0,"",IF(AC273="3E","3E",IF(AC273="","I",LOOKUP(AC273/AE$2,{0,0.4,0.45,0.5,0.55,0.6,0.65,0.7,0.75,0.8,1},{"F","D","C","C+","B-","B","B+","A-","A","A+"}))))</f>
        <v/>
      </c>
      <c r="AE273" s="2" t="str">
        <f>IF(COUNT($A273)=0,"",IF(AC273="","--",IF(AC273="3E","3E",LOOKUP(AC273/AE$2,{0,0.4,0.45,0.5,0.55,0.6,0.65,0.7,0.75,0.8,1},{0,2,2.25,2.5,2.75,3,3.25,3.5,3.75,4}))))</f>
        <v/>
      </c>
      <c r="AF273" s="3" t="str">
        <f>IF($A273&lt;&gt;DRAFT!$B275,"ERR",IF(OR(COUNT($A273)=0,COUNT(DRAFT!CI275:CK275,DRAFT!CM275:CO275)=0),"",CEILING(SUM(DRAFT!CL275,DRAFT!CP275),1)))</f>
        <v/>
      </c>
      <c r="AG273" s="3" t="str">
        <f>IF(COUNT($A273)=0,"",IF(AF273="3E","3E",IF(AF273="","I",LOOKUP(AF273/AH$2,{0,0.4,0.45,0.5,0.55,0.6,0.65,0.7,0.75,0.8,1},{"F","D","C","C+","B-","B","B+","A-","A","A+"}))))</f>
        <v/>
      </c>
      <c r="AH273" s="2" t="str">
        <f>IF(COUNT($A273)=0,"",IF(AF273="","--",IF(AF273="3E","3E",LOOKUP(AF273/AH$2,{0,0.4,0.45,0.5,0.55,0.6,0.65,0.7,0.75,0.8,1},{0,2,2.25,2.5,2.75,3,3.25,3.5,3.75,4}))))</f>
        <v/>
      </c>
      <c r="AI273" s="11" t="str">
        <f>IF(OR(COUNT($A273)=0,COUNT(B273:AH273)=0),"",IF(COUNTIF(B273:AH273,"3E")&gt;0,"3E",IF(DRAFT!$A275="R",TRUNC(SUMPRODUCT(RGP,RCP)/TCP,3),TRUNC((SUMPRODUCT(--(IMDGP&gt;0)*IMDGP,IMCP)+CEILING(DRAFT!$CQ275*42,0.25))/TCP,3))))</f>
        <v/>
      </c>
      <c r="AJ273" s="3" t="str">
        <f>IF(OR(COUNT($A273)=0,COUNT(B273:AH273)=0),"",IF(COUNTIF(B273:AH273,"3E")&gt;0,"3E",IF(DRAFT!$A275="R",SUMPRODUCT(--(RGP&gt;=2),RCP),SUMPRODUCT(--(IMDGP&gt;0),--(IMGP=0),IMCP)+DRAFT!$CR275)))</f>
        <v/>
      </c>
      <c r="AK273" s="3" t="str">
        <f>IF(OR(COUNT($A273)=0,COUNT(B273:AH273)=0),"",IF(COUNTIF(B273:AJ273,"3E")&gt;0,"3E",IF(AND(DRAFT!$A275="IM",OR($AI273&gt;DRAFT!$CQ275,$AJ273&gt;DRAFT!$CR275)),"IMPROVED",IF(AND(DRAFT!$A275="IM",$AI273&lt;=DRAFT!$CQ275,$AJ273&lt;=DRAFT!$CR275),"NOT IMPROVED",IF(AND(AH273&gt;=2,AI273&gt;=2,AJ273&gt;=30),"PASS","FAIL")))))</f>
        <v/>
      </c>
      <c r="AL273" s="3" t="str">
        <f t="shared" si="8"/>
        <v/>
      </c>
      <c r="AM273" s="3" t="str">
        <f t="shared" si="9"/>
        <v/>
      </c>
    </row>
    <row r="274" spans="1:39" ht="18.95" customHeight="1" x14ac:dyDescent="0.25">
      <c r="A274" s="4" t="str">
        <f>IF(DRAFT!$B276="","",DRAFT!$B276)</f>
        <v/>
      </c>
      <c r="B274" s="3" t="str">
        <f>IF(COUNT($A274)=0,"",IF($A274&lt;&gt;DRAFT!$B276,"ERR",IF(DRAFT!I276="3E","3E",IF(COUNT(DRAFT!E276,DRAFT!I276)&gt;0,DRAFT!J276,""))))</f>
        <v/>
      </c>
      <c r="C274" s="3" t="str">
        <f>IF(COUNT($A274)=0,"",IF(B274="3E","3E",IF(B274="","I",LOOKUP(B274/D$2,{0,0.4,0.45,0.5,0.55,0.6,0.65,0.7,0.75,0.8,1},{"F","D","C","C+","B-","B","B+","A-","A","A+"}))))</f>
        <v/>
      </c>
      <c r="D274" s="2" t="str">
        <f>IF(COUNT($A274)=0,"",IF(B274="","--",IF(B274="3E","3E",LOOKUP(B274/D$2,{0,0.4,0.45,0.5,0.55,0.6,0.65,0.7,0.75,0.8,1},{0,2,2.25,2.5,2.75,3,3.25,3.5,3.75,4}))))</f>
        <v/>
      </c>
      <c r="E274" s="3" t="str">
        <f>IF(COUNT($A274)=0,"",IF($A274&lt;&gt;DRAFT!$B276,"ERR",IF(DRAFT!R276="3E","3E",IF(COUNT(DRAFT!N276,DRAFT!R276)&gt;0,DRAFT!S276,""))))</f>
        <v/>
      </c>
      <c r="F274" s="3" t="str">
        <f>IF(COUNT($A274)=0,"",IF(E274="3E","3E",IF(E274="","I",LOOKUP(E274/G$2,{0,0.4,0.45,0.5,0.55,0.6,0.65,0.7,0.75,0.8,1},{"F","D","C","C+","B-","B","B+","A-","A","A+"}))))</f>
        <v/>
      </c>
      <c r="G274" s="2" t="str">
        <f>IF(COUNT($A274)=0,"",IF(E274="","--",IF(E274="3E","3E",LOOKUP(E274/G$2,{0,0.4,0.45,0.5,0.55,0.6,0.65,0.7,0.75,0.8,1},{0,2,2.25,2.5,2.75,3,3.25,3.5,3.75,4}))))</f>
        <v/>
      </c>
      <c r="H274" s="3" t="str">
        <f>IF(COUNT($A274)=0,"",IF($A274&lt;&gt;DRAFT!$B276,"ERR",IF(DRAFT!AA276="3E","3E",IF(COUNT(DRAFT!W276,DRAFT!AA276)&gt;0,DRAFT!AB276,""))))</f>
        <v/>
      </c>
      <c r="I274" s="3" t="str">
        <f>IF(COUNT($A274)=0,"",IF(H274="3E","3E",IF(H274="","I",LOOKUP(H274/J$2,{0,0.4,0.45,0.5,0.55,0.6,0.65,0.7,0.75,0.8,1},{"F","D","C","C+","B-","B","B+","A-","A","A+"}))))</f>
        <v/>
      </c>
      <c r="J274" s="2" t="str">
        <f>IF(COUNT($A274)=0,"",IF(H274="","--",IF(H274="3E","3E",LOOKUP(H274/J$2,{0,0.4,0.45,0.5,0.55,0.6,0.65,0.7,0.75,0.8,1},{0,2,2.25,2.5,2.75,3,3.25,3.5,3.75,4}))))</f>
        <v/>
      </c>
      <c r="K274" s="3" t="str">
        <f>IF(COUNT($A274)=0,"",IF($A274&lt;&gt;DRAFT!$B276,"ERR",IF(DRAFT!AJ276="3E","3E",IF(COUNT(DRAFT!AF276,DRAFT!AJ276)&gt;0,DRAFT!AK276,""))))</f>
        <v/>
      </c>
      <c r="L274" s="3" t="str">
        <f>IF(COUNT($A274)=0,"",IF(K274="3E","3E",IF(K274="","I",LOOKUP(K274/M$2,{0,0.4,0.45,0.5,0.55,0.6,0.65,0.7,0.75,0.8,1},{"F","D","C","C+","B-","B","B+","A-","A","A+"}))))</f>
        <v/>
      </c>
      <c r="M274" s="2" t="str">
        <f>IF(COUNT($A274)=0,"",IF(K274="","--",IF(K274="3E","3E",LOOKUP(K274/M$2,{0,0.4,0.45,0.5,0.55,0.6,0.65,0.7,0.75,0.8,1},{0,2,2.25,2.5,2.75,3,3.25,3.5,3.75,4}))))</f>
        <v/>
      </c>
      <c r="N274" s="3" t="str">
        <f>IF(COUNT($A274)=0,"",IF($A274&lt;&gt;DRAFT!$B276,"ERR",IF(DRAFT!AS276="3E","3E",IF(COUNT(DRAFT!AO276,DRAFT!AS276)&gt;0,DRAFT!AT276,""))))</f>
        <v/>
      </c>
      <c r="O274" s="3" t="str">
        <f>IF(COUNT($A274)=0,"",IF(N274="3E","3E",IF(N274="","I",LOOKUP(N274/P$2,{0,0.4,0.45,0.5,0.55,0.6,0.65,0.7,0.75,0.8,1},{"F","D","C","C+","B-","B","B+","A-","A","A+"}))))</f>
        <v/>
      </c>
      <c r="P274" s="2" t="str">
        <f>IF(COUNT($A274)=0,"",IF(N274="","--",IF(N274="3E","3E",LOOKUP(N274/P$2,{0,0.4,0.45,0.5,0.55,0.6,0.65,0.7,0.75,0.8,1},{0,2,2.25,2.5,2.75,3,3.25,3.5,3.75,4}))))</f>
        <v/>
      </c>
      <c r="Q274" s="3" t="str">
        <f>IF(COUNT($A274)=0,"",IF($A274&lt;&gt;DRAFT!$B276,"ERR",IF(DRAFT!BB276="3E","3E",IF(COUNT(DRAFT!AX276,DRAFT!BB276)&gt;0,DRAFT!BC276,""))))</f>
        <v/>
      </c>
      <c r="R274" s="3" t="str">
        <f>IF(COUNT($A274)=0,"",IF(Q274="3E","3E",IF(Q274="","I",LOOKUP(Q274/S$2,{0,0.4,0.45,0.5,0.55,0.6,0.65,0.7,0.75,0.8,1},{"F","D","C","C+","B-","B","B+","A-","A","A+"}))))</f>
        <v/>
      </c>
      <c r="S274" s="2" t="str">
        <f>IF(COUNT($A274)=0,"",IF(Q274="","--",IF(Q274="3E","3E",LOOKUP(Q274/S$2,{0,0.4,0.45,0.5,0.55,0.6,0.65,0.7,0.75,0.8,1},{0,2,2.25,2.5,2.75,3,3.25,3.5,3.75,4}))))</f>
        <v/>
      </c>
      <c r="T274" s="3" t="str">
        <f>IF(COUNT($A274)=0,"",IF($A274&lt;&gt;DRAFT!$B276,"ERR",IF(DRAFT!BK276="3E","3E",IF(COUNT(DRAFT!BG276,DRAFT!BK276)&gt;0,DRAFT!BL276,""))))</f>
        <v/>
      </c>
      <c r="U274" s="3" t="str">
        <f>IF(COUNT($A274)=0,"",IF(T274="3E","3E",IF(T274="","I",LOOKUP(T274/V$2,{0,0.4,0.45,0.5,0.55,0.6,0.65,0.7,0.75,0.8,1},{"F","D","C","C+","B-","B","B+","A-","A","A+"}))))</f>
        <v/>
      </c>
      <c r="V274" s="2" t="str">
        <f>IF(COUNT($A274)=0,"",IF(T274="","--",IF(T274="3E","3E",LOOKUP(T274/V$2,{0,0.4,0.45,0.5,0.55,0.6,0.65,0.7,0.75,0.8,1},{0,2,2.25,2.5,2.75,3,3.25,3.5,3.75,4}))))</f>
        <v/>
      </c>
      <c r="W274" s="3" t="str">
        <f>IF(COUNT($A274)=0,"",IF($A274&lt;&gt;DRAFT!$B276,"ERR",IF(DRAFT!BT276="3E","3E",IF(COUNT(DRAFT!BP276,DRAFT!BT276)&gt;0,DRAFT!BU276,""))))</f>
        <v/>
      </c>
      <c r="X274" s="3" t="str">
        <f>IF(COUNT($A274)=0,"",IF(W274="3E","3E",IF(W274="","I",LOOKUP(W274/Y$2,{0,0.4,0.45,0.5,0.55,0.6,0.65,0.7,0.75,0.8,1},{"F","D","C","C+","B-","B","B+","A-","A","A+"}))))</f>
        <v/>
      </c>
      <c r="Y274" s="2" t="str">
        <f>IF(COUNT($A274)=0,"",IF(W274="","--",IF(W274="3E","3E",LOOKUP(W274/Y$2,{0,0.4,0.45,0.5,0.55,0.6,0.65,0.7,0.75,0.8,1},{0,2,2.25,2.5,2.75,3,3.25,3.5,3.75,4}))))</f>
        <v/>
      </c>
      <c r="Z274" s="3" t="str">
        <f>IF(COUNT($A274)=0,"",IF($A274&lt;&gt;DRAFT!$B276,"ERR",IF(DRAFT!CC276="3E","3E",IF(COUNT(DRAFT!BY276,DRAFT!CC276)&gt;0,DRAFT!CD276,""))))</f>
        <v/>
      </c>
      <c r="AA274" s="3" t="str">
        <f>IF(COUNT($A274)=0,"",IF(Z274="3E","3E",IF(Z274="","I",LOOKUP(Z274/AB$2,{0,0.4,0.45,0.5,0.55,0.6,0.65,0.7,0.75,0.8,1},{"F","D","C","C+","B-","B","B+","A-","A","A+"}))))</f>
        <v/>
      </c>
      <c r="AB274" s="2" t="str">
        <f>IF(COUNT($A274)=0,"",IF(Z274="","--",IF(Z274="3E","3E",LOOKUP(Z274/AB$2,{0,0.4,0.45,0.5,0.55,0.6,0.65,0.7,0.75,0.8,1},{0,2,2.25,2.5,2.75,3,3.25,3.5,3.75,4}))))</f>
        <v/>
      </c>
      <c r="AC274" s="3" t="str">
        <f>IF(COUNT($A274)=0,"",IF($A274&lt;&gt;DRAFT!$B276,"ERR",IF(DRAFT!CF276&gt;0,DRAFT!CF276,"")))</f>
        <v/>
      </c>
      <c r="AD274" s="3" t="str">
        <f>IF(COUNT($A274)=0,"",IF(AC274="3E","3E",IF(AC274="","I",LOOKUP(AC274/AE$2,{0,0.4,0.45,0.5,0.55,0.6,0.65,0.7,0.75,0.8,1},{"F","D","C","C+","B-","B","B+","A-","A","A+"}))))</f>
        <v/>
      </c>
      <c r="AE274" s="2" t="str">
        <f>IF(COUNT($A274)=0,"",IF(AC274="","--",IF(AC274="3E","3E",LOOKUP(AC274/AE$2,{0,0.4,0.45,0.5,0.55,0.6,0.65,0.7,0.75,0.8,1},{0,2,2.25,2.5,2.75,3,3.25,3.5,3.75,4}))))</f>
        <v/>
      </c>
      <c r="AF274" s="3" t="str">
        <f>IF($A274&lt;&gt;DRAFT!$B276,"ERR",IF(OR(COUNT($A274)=0,COUNT(DRAFT!CI276:CK276,DRAFT!CM276:CO276)=0),"",CEILING(SUM(DRAFT!CL276,DRAFT!CP276),1)))</f>
        <v/>
      </c>
      <c r="AG274" s="3" t="str">
        <f>IF(COUNT($A274)=0,"",IF(AF274="3E","3E",IF(AF274="","I",LOOKUP(AF274/AH$2,{0,0.4,0.45,0.5,0.55,0.6,0.65,0.7,0.75,0.8,1},{"F","D","C","C+","B-","B","B+","A-","A","A+"}))))</f>
        <v/>
      </c>
      <c r="AH274" s="2" t="str">
        <f>IF(COUNT($A274)=0,"",IF(AF274="","--",IF(AF274="3E","3E",LOOKUP(AF274/AH$2,{0,0.4,0.45,0.5,0.55,0.6,0.65,0.7,0.75,0.8,1},{0,2,2.25,2.5,2.75,3,3.25,3.5,3.75,4}))))</f>
        <v/>
      </c>
      <c r="AI274" s="11" t="str">
        <f>IF(OR(COUNT($A274)=0,COUNT(B274:AH274)=0),"",IF(COUNTIF(B274:AH274,"3E")&gt;0,"3E",IF(DRAFT!$A276="R",TRUNC(SUMPRODUCT(RGP,RCP)/TCP,3),TRUNC((SUMPRODUCT(--(IMDGP&gt;0)*IMDGP,IMCP)+CEILING(DRAFT!$CQ276*42,0.25))/TCP,3))))</f>
        <v/>
      </c>
      <c r="AJ274" s="3" t="str">
        <f>IF(OR(COUNT($A274)=0,COUNT(B274:AH274)=0),"",IF(COUNTIF(B274:AH274,"3E")&gt;0,"3E",IF(DRAFT!$A276="R",SUMPRODUCT(--(RGP&gt;=2),RCP),SUMPRODUCT(--(IMDGP&gt;0),--(IMGP=0),IMCP)+DRAFT!$CR276)))</f>
        <v/>
      </c>
      <c r="AK274" s="3" t="str">
        <f>IF(OR(COUNT($A274)=0,COUNT(B274:AH274)=0),"",IF(COUNTIF(B274:AJ274,"3E")&gt;0,"3E",IF(AND(DRAFT!$A276="IM",OR($AI274&gt;DRAFT!$CQ276,$AJ274&gt;DRAFT!$CR276)),"IMPROVED",IF(AND(DRAFT!$A276="IM",$AI274&lt;=DRAFT!$CQ276,$AJ274&lt;=DRAFT!$CR276),"NOT IMPROVED",IF(AND(AH274&gt;=2,AI274&gt;=2,AJ274&gt;=30),"PASS","FAIL")))))</f>
        <v/>
      </c>
      <c r="AL274" s="3" t="str">
        <f t="shared" si="8"/>
        <v/>
      </c>
      <c r="AM274" s="3" t="str">
        <f t="shared" si="9"/>
        <v/>
      </c>
    </row>
    <row r="275" spans="1:39" ht="18.95" customHeight="1" x14ac:dyDescent="0.25">
      <c r="A275" s="4" t="str">
        <f>IF(DRAFT!$B277="","",DRAFT!$B277)</f>
        <v/>
      </c>
      <c r="B275" s="3" t="str">
        <f>IF(COUNT($A275)=0,"",IF($A275&lt;&gt;DRAFT!$B277,"ERR",IF(DRAFT!I277="3E","3E",IF(COUNT(DRAFT!E277,DRAFT!I277)&gt;0,DRAFT!J277,""))))</f>
        <v/>
      </c>
      <c r="C275" s="3" t="str">
        <f>IF(COUNT($A275)=0,"",IF(B275="3E","3E",IF(B275="","I",LOOKUP(B275/D$2,{0,0.4,0.45,0.5,0.55,0.6,0.65,0.7,0.75,0.8,1},{"F","D","C","C+","B-","B","B+","A-","A","A+"}))))</f>
        <v/>
      </c>
      <c r="D275" s="2" t="str">
        <f>IF(COUNT($A275)=0,"",IF(B275="","--",IF(B275="3E","3E",LOOKUP(B275/D$2,{0,0.4,0.45,0.5,0.55,0.6,0.65,0.7,0.75,0.8,1},{0,2,2.25,2.5,2.75,3,3.25,3.5,3.75,4}))))</f>
        <v/>
      </c>
      <c r="E275" s="3" t="str">
        <f>IF(COUNT($A275)=0,"",IF($A275&lt;&gt;DRAFT!$B277,"ERR",IF(DRAFT!R277="3E","3E",IF(COUNT(DRAFT!N277,DRAFT!R277)&gt;0,DRAFT!S277,""))))</f>
        <v/>
      </c>
      <c r="F275" s="3" t="str">
        <f>IF(COUNT($A275)=0,"",IF(E275="3E","3E",IF(E275="","I",LOOKUP(E275/G$2,{0,0.4,0.45,0.5,0.55,0.6,0.65,0.7,0.75,0.8,1},{"F","D","C","C+","B-","B","B+","A-","A","A+"}))))</f>
        <v/>
      </c>
      <c r="G275" s="2" t="str">
        <f>IF(COUNT($A275)=0,"",IF(E275="","--",IF(E275="3E","3E",LOOKUP(E275/G$2,{0,0.4,0.45,0.5,0.55,0.6,0.65,0.7,0.75,0.8,1},{0,2,2.25,2.5,2.75,3,3.25,3.5,3.75,4}))))</f>
        <v/>
      </c>
      <c r="H275" s="3" t="str">
        <f>IF(COUNT($A275)=0,"",IF($A275&lt;&gt;DRAFT!$B277,"ERR",IF(DRAFT!AA277="3E","3E",IF(COUNT(DRAFT!W277,DRAFT!AA277)&gt;0,DRAFT!AB277,""))))</f>
        <v/>
      </c>
      <c r="I275" s="3" t="str">
        <f>IF(COUNT($A275)=0,"",IF(H275="3E","3E",IF(H275="","I",LOOKUP(H275/J$2,{0,0.4,0.45,0.5,0.55,0.6,0.65,0.7,0.75,0.8,1},{"F","D","C","C+","B-","B","B+","A-","A","A+"}))))</f>
        <v/>
      </c>
      <c r="J275" s="2" t="str">
        <f>IF(COUNT($A275)=0,"",IF(H275="","--",IF(H275="3E","3E",LOOKUP(H275/J$2,{0,0.4,0.45,0.5,0.55,0.6,0.65,0.7,0.75,0.8,1},{0,2,2.25,2.5,2.75,3,3.25,3.5,3.75,4}))))</f>
        <v/>
      </c>
      <c r="K275" s="3" t="str">
        <f>IF(COUNT($A275)=0,"",IF($A275&lt;&gt;DRAFT!$B277,"ERR",IF(DRAFT!AJ277="3E","3E",IF(COUNT(DRAFT!AF277,DRAFT!AJ277)&gt;0,DRAFT!AK277,""))))</f>
        <v/>
      </c>
      <c r="L275" s="3" t="str">
        <f>IF(COUNT($A275)=0,"",IF(K275="3E","3E",IF(K275="","I",LOOKUP(K275/M$2,{0,0.4,0.45,0.5,0.55,0.6,0.65,0.7,0.75,0.8,1},{"F","D","C","C+","B-","B","B+","A-","A","A+"}))))</f>
        <v/>
      </c>
      <c r="M275" s="2" t="str">
        <f>IF(COUNT($A275)=0,"",IF(K275="","--",IF(K275="3E","3E",LOOKUP(K275/M$2,{0,0.4,0.45,0.5,0.55,0.6,0.65,0.7,0.75,0.8,1},{0,2,2.25,2.5,2.75,3,3.25,3.5,3.75,4}))))</f>
        <v/>
      </c>
      <c r="N275" s="3" t="str">
        <f>IF(COUNT($A275)=0,"",IF($A275&lt;&gt;DRAFT!$B277,"ERR",IF(DRAFT!AS277="3E","3E",IF(COUNT(DRAFT!AO277,DRAFT!AS277)&gt;0,DRAFT!AT277,""))))</f>
        <v/>
      </c>
      <c r="O275" s="3" t="str">
        <f>IF(COUNT($A275)=0,"",IF(N275="3E","3E",IF(N275="","I",LOOKUP(N275/P$2,{0,0.4,0.45,0.5,0.55,0.6,0.65,0.7,0.75,0.8,1},{"F","D","C","C+","B-","B","B+","A-","A","A+"}))))</f>
        <v/>
      </c>
      <c r="P275" s="2" t="str">
        <f>IF(COUNT($A275)=0,"",IF(N275="","--",IF(N275="3E","3E",LOOKUP(N275/P$2,{0,0.4,0.45,0.5,0.55,0.6,0.65,0.7,0.75,0.8,1},{0,2,2.25,2.5,2.75,3,3.25,3.5,3.75,4}))))</f>
        <v/>
      </c>
      <c r="Q275" s="3" t="str">
        <f>IF(COUNT($A275)=0,"",IF($A275&lt;&gt;DRAFT!$B277,"ERR",IF(DRAFT!BB277="3E","3E",IF(COUNT(DRAFT!AX277,DRAFT!BB277)&gt;0,DRAFT!BC277,""))))</f>
        <v/>
      </c>
      <c r="R275" s="3" t="str">
        <f>IF(COUNT($A275)=0,"",IF(Q275="3E","3E",IF(Q275="","I",LOOKUP(Q275/S$2,{0,0.4,0.45,0.5,0.55,0.6,0.65,0.7,0.75,0.8,1},{"F","D","C","C+","B-","B","B+","A-","A","A+"}))))</f>
        <v/>
      </c>
      <c r="S275" s="2" t="str">
        <f>IF(COUNT($A275)=0,"",IF(Q275="","--",IF(Q275="3E","3E",LOOKUP(Q275/S$2,{0,0.4,0.45,0.5,0.55,0.6,0.65,0.7,0.75,0.8,1},{0,2,2.25,2.5,2.75,3,3.25,3.5,3.75,4}))))</f>
        <v/>
      </c>
      <c r="T275" s="3" t="str">
        <f>IF(COUNT($A275)=0,"",IF($A275&lt;&gt;DRAFT!$B277,"ERR",IF(DRAFT!BK277="3E","3E",IF(COUNT(DRAFT!BG277,DRAFT!BK277)&gt;0,DRAFT!BL277,""))))</f>
        <v/>
      </c>
      <c r="U275" s="3" t="str">
        <f>IF(COUNT($A275)=0,"",IF(T275="3E","3E",IF(T275="","I",LOOKUP(T275/V$2,{0,0.4,0.45,0.5,0.55,0.6,0.65,0.7,0.75,0.8,1},{"F","D","C","C+","B-","B","B+","A-","A","A+"}))))</f>
        <v/>
      </c>
      <c r="V275" s="2" t="str">
        <f>IF(COUNT($A275)=0,"",IF(T275="","--",IF(T275="3E","3E",LOOKUP(T275/V$2,{0,0.4,0.45,0.5,0.55,0.6,0.65,0.7,0.75,0.8,1},{0,2,2.25,2.5,2.75,3,3.25,3.5,3.75,4}))))</f>
        <v/>
      </c>
      <c r="W275" s="3" t="str">
        <f>IF(COUNT($A275)=0,"",IF($A275&lt;&gt;DRAFT!$B277,"ERR",IF(DRAFT!BT277="3E","3E",IF(COUNT(DRAFT!BP277,DRAFT!BT277)&gt;0,DRAFT!BU277,""))))</f>
        <v/>
      </c>
      <c r="X275" s="3" t="str">
        <f>IF(COUNT($A275)=0,"",IF(W275="3E","3E",IF(W275="","I",LOOKUP(W275/Y$2,{0,0.4,0.45,0.5,0.55,0.6,0.65,0.7,0.75,0.8,1},{"F","D","C","C+","B-","B","B+","A-","A","A+"}))))</f>
        <v/>
      </c>
      <c r="Y275" s="2" t="str">
        <f>IF(COUNT($A275)=0,"",IF(W275="","--",IF(W275="3E","3E",LOOKUP(W275/Y$2,{0,0.4,0.45,0.5,0.55,0.6,0.65,0.7,0.75,0.8,1},{0,2,2.25,2.5,2.75,3,3.25,3.5,3.75,4}))))</f>
        <v/>
      </c>
      <c r="Z275" s="3" t="str">
        <f>IF(COUNT($A275)=0,"",IF($A275&lt;&gt;DRAFT!$B277,"ERR",IF(DRAFT!CC277="3E","3E",IF(COUNT(DRAFT!BY277,DRAFT!CC277)&gt;0,DRAFT!CD277,""))))</f>
        <v/>
      </c>
      <c r="AA275" s="3" t="str">
        <f>IF(COUNT($A275)=0,"",IF(Z275="3E","3E",IF(Z275="","I",LOOKUP(Z275/AB$2,{0,0.4,0.45,0.5,0.55,0.6,0.65,0.7,0.75,0.8,1},{"F","D","C","C+","B-","B","B+","A-","A","A+"}))))</f>
        <v/>
      </c>
      <c r="AB275" s="2" t="str">
        <f>IF(COUNT($A275)=0,"",IF(Z275="","--",IF(Z275="3E","3E",LOOKUP(Z275/AB$2,{0,0.4,0.45,0.5,0.55,0.6,0.65,0.7,0.75,0.8,1},{0,2,2.25,2.5,2.75,3,3.25,3.5,3.75,4}))))</f>
        <v/>
      </c>
      <c r="AC275" s="3" t="str">
        <f>IF(COUNT($A275)=0,"",IF($A275&lt;&gt;DRAFT!$B277,"ERR",IF(DRAFT!CF277&gt;0,DRAFT!CF277,"")))</f>
        <v/>
      </c>
      <c r="AD275" s="3" t="str">
        <f>IF(COUNT($A275)=0,"",IF(AC275="3E","3E",IF(AC275="","I",LOOKUP(AC275/AE$2,{0,0.4,0.45,0.5,0.55,0.6,0.65,0.7,0.75,0.8,1},{"F","D","C","C+","B-","B","B+","A-","A","A+"}))))</f>
        <v/>
      </c>
      <c r="AE275" s="2" t="str">
        <f>IF(COUNT($A275)=0,"",IF(AC275="","--",IF(AC275="3E","3E",LOOKUP(AC275/AE$2,{0,0.4,0.45,0.5,0.55,0.6,0.65,0.7,0.75,0.8,1},{0,2,2.25,2.5,2.75,3,3.25,3.5,3.75,4}))))</f>
        <v/>
      </c>
      <c r="AF275" s="3" t="str">
        <f>IF($A275&lt;&gt;DRAFT!$B277,"ERR",IF(OR(COUNT($A275)=0,COUNT(DRAFT!CI277:CK277,DRAFT!CM277:CO277)=0),"",CEILING(SUM(DRAFT!CL277,DRAFT!CP277),1)))</f>
        <v/>
      </c>
      <c r="AG275" s="3" t="str">
        <f>IF(COUNT($A275)=0,"",IF(AF275="3E","3E",IF(AF275="","I",LOOKUP(AF275/AH$2,{0,0.4,0.45,0.5,0.55,0.6,0.65,0.7,0.75,0.8,1},{"F","D","C","C+","B-","B","B+","A-","A","A+"}))))</f>
        <v/>
      </c>
      <c r="AH275" s="2" t="str">
        <f>IF(COUNT($A275)=0,"",IF(AF275="","--",IF(AF275="3E","3E",LOOKUP(AF275/AH$2,{0,0.4,0.45,0.5,0.55,0.6,0.65,0.7,0.75,0.8,1},{0,2,2.25,2.5,2.75,3,3.25,3.5,3.75,4}))))</f>
        <v/>
      </c>
      <c r="AI275" s="11" t="str">
        <f>IF(OR(COUNT($A275)=0,COUNT(B275:AH275)=0),"",IF(COUNTIF(B275:AH275,"3E")&gt;0,"3E",IF(DRAFT!$A277="R",TRUNC(SUMPRODUCT(RGP,RCP)/TCP,3),TRUNC((SUMPRODUCT(--(IMDGP&gt;0)*IMDGP,IMCP)+CEILING(DRAFT!$CQ277*42,0.25))/TCP,3))))</f>
        <v/>
      </c>
      <c r="AJ275" s="3" t="str">
        <f>IF(OR(COUNT($A275)=0,COUNT(B275:AH275)=0),"",IF(COUNTIF(B275:AH275,"3E")&gt;0,"3E",IF(DRAFT!$A277="R",SUMPRODUCT(--(RGP&gt;=2),RCP),SUMPRODUCT(--(IMDGP&gt;0),--(IMGP=0),IMCP)+DRAFT!$CR277)))</f>
        <v/>
      </c>
      <c r="AK275" s="3" t="str">
        <f>IF(OR(COUNT($A275)=0,COUNT(B275:AH275)=0),"",IF(COUNTIF(B275:AJ275,"3E")&gt;0,"3E",IF(AND(DRAFT!$A277="IM",OR($AI275&gt;DRAFT!$CQ277,$AJ275&gt;DRAFT!$CR277)),"IMPROVED",IF(AND(DRAFT!$A277="IM",$AI275&lt;=DRAFT!$CQ277,$AJ275&lt;=DRAFT!$CR277),"NOT IMPROVED",IF(AND(AH275&gt;=2,AI275&gt;=2,AJ275&gt;=30),"PASS","FAIL")))))</f>
        <v/>
      </c>
      <c r="AL275" s="3" t="str">
        <f t="shared" si="8"/>
        <v/>
      </c>
      <c r="AM275" s="3" t="str">
        <f t="shared" si="9"/>
        <v/>
      </c>
    </row>
    <row r="276" spans="1:39" ht="18.95" customHeight="1" x14ac:dyDescent="0.25">
      <c r="A276" s="4" t="str">
        <f>IF(DRAFT!$B278="","",DRAFT!$B278)</f>
        <v/>
      </c>
      <c r="B276" s="3" t="str">
        <f>IF(COUNT($A276)=0,"",IF($A276&lt;&gt;DRAFT!$B278,"ERR",IF(DRAFT!I278="3E","3E",IF(COUNT(DRAFT!E278,DRAFT!I278)&gt;0,DRAFT!J278,""))))</f>
        <v/>
      </c>
      <c r="C276" s="3" t="str">
        <f>IF(COUNT($A276)=0,"",IF(B276="3E","3E",IF(B276="","I",LOOKUP(B276/D$2,{0,0.4,0.45,0.5,0.55,0.6,0.65,0.7,0.75,0.8,1},{"F","D","C","C+","B-","B","B+","A-","A","A+"}))))</f>
        <v/>
      </c>
      <c r="D276" s="2" t="str">
        <f>IF(COUNT($A276)=0,"",IF(B276="","--",IF(B276="3E","3E",LOOKUP(B276/D$2,{0,0.4,0.45,0.5,0.55,0.6,0.65,0.7,0.75,0.8,1},{0,2,2.25,2.5,2.75,3,3.25,3.5,3.75,4}))))</f>
        <v/>
      </c>
      <c r="E276" s="3" t="str">
        <f>IF(COUNT($A276)=0,"",IF($A276&lt;&gt;DRAFT!$B278,"ERR",IF(DRAFT!R278="3E","3E",IF(COUNT(DRAFT!N278,DRAFT!R278)&gt;0,DRAFT!S278,""))))</f>
        <v/>
      </c>
      <c r="F276" s="3" t="str">
        <f>IF(COUNT($A276)=0,"",IF(E276="3E","3E",IF(E276="","I",LOOKUP(E276/G$2,{0,0.4,0.45,0.5,0.55,0.6,0.65,0.7,0.75,0.8,1},{"F","D","C","C+","B-","B","B+","A-","A","A+"}))))</f>
        <v/>
      </c>
      <c r="G276" s="2" t="str">
        <f>IF(COUNT($A276)=0,"",IF(E276="","--",IF(E276="3E","3E",LOOKUP(E276/G$2,{0,0.4,0.45,0.5,0.55,0.6,0.65,0.7,0.75,0.8,1},{0,2,2.25,2.5,2.75,3,3.25,3.5,3.75,4}))))</f>
        <v/>
      </c>
      <c r="H276" s="3" t="str">
        <f>IF(COUNT($A276)=0,"",IF($A276&lt;&gt;DRAFT!$B278,"ERR",IF(DRAFT!AA278="3E","3E",IF(COUNT(DRAFT!W278,DRAFT!AA278)&gt;0,DRAFT!AB278,""))))</f>
        <v/>
      </c>
      <c r="I276" s="3" t="str">
        <f>IF(COUNT($A276)=0,"",IF(H276="3E","3E",IF(H276="","I",LOOKUP(H276/J$2,{0,0.4,0.45,0.5,0.55,0.6,0.65,0.7,0.75,0.8,1},{"F","D","C","C+","B-","B","B+","A-","A","A+"}))))</f>
        <v/>
      </c>
      <c r="J276" s="2" t="str">
        <f>IF(COUNT($A276)=0,"",IF(H276="","--",IF(H276="3E","3E",LOOKUP(H276/J$2,{0,0.4,0.45,0.5,0.55,0.6,0.65,0.7,0.75,0.8,1},{0,2,2.25,2.5,2.75,3,3.25,3.5,3.75,4}))))</f>
        <v/>
      </c>
      <c r="K276" s="3" t="str">
        <f>IF(COUNT($A276)=0,"",IF($A276&lt;&gt;DRAFT!$B278,"ERR",IF(DRAFT!AJ278="3E","3E",IF(COUNT(DRAFT!AF278,DRAFT!AJ278)&gt;0,DRAFT!AK278,""))))</f>
        <v/>
      </c>
      <c r="L276" s="3" t="str">
        <f>IF(COUNT($A276)=0,"",IF(K276="3E","3E",IF(K276="","I",LOOKUP(K276/M$2,{0,0.4,0.45,0.5,0.55,0.6,0.65,0.7,0.75,0.8,1},{"F","D","C","C+","B-","B","B+","A-","A","A+"}))))</f>
        <v/>
      </c>
      <c r="M276" s="2" t="str">
        <f>IF(COUNT($A276)=0,"",IF(K276="","--",IF(K276="3E","3E",LOOKUP(K276/M$2,{0,0.4,0.45,0.5,0.55,0.6,0.65,0.7,0.75,0.8,1},{0,2,2.25,2.5,2.75,3,3.25,3.5,3.75,4}))))</f>
        <v/>
      </c>
      <c r="N276" s="3" t="str">
        <f>IF(COUNT($A276)=0,"",IF($A276&lt;&gt;DRAFT!$B278,"ERR",IF(DRAFT!AS278="3E","3E",IF(COUNT(DRAFT!AO278,DRAFT!AS278)&gt;0,DRAFT!AT278,""))))</f>
        <v/>
      </c>
      <c r="O276" s="3" t="str">
        <f>IF(COUNT($A276)=0,"",IF(N276="3E","3E",IF(N276="","I",LOOKUP(N276/P$2,{0,0.4,0.45,0.5,0.55,0.6,0.65,0.7,0.75,0.8,1},{"F","D","C","C+","B-","B","B+","A-","A","A+"}))))</f>
        <v/>
      </c>
      <c r="P276" s="2" t="str">
        <f>IF(COUNT($A276)=0,"",IF(N276="","--",IF(N276="3E","3E",LOOKUP(N276/P$2,{0,0.4,0.45,0.5,0.55,0.6,0.65,0.7,0.75,0.8,1},{0,2,2.25,2.5,2.75,3,3.25,3.5,3.75,4}))))</f>
        <v/>
      </c>
      <c r="Q276" s="3" t="str">
        <f>IF(COUNT($A276)=0,"",IF($A276&lt;&gt;DRAFT!$B278,"ERR",IF(DRAFT!BB278="3E","3E",IF(COUNT(DRAFT!AX278,DRAFT!BB278)&gt;0,DRAFT!BC278,""))))</f>
        <v/>
      </c>
      <c r="R276" s="3" t="str">
        <f>IF(COUNT($A276)=0,"",IF(Q276="3E","3E",IF(Q276="","I",LOOKUP(Q276/S$2,{0,0.4,0.45,0.5,0.55,0.6,0.65,0.7,0.75,0.8,1},{"F","D","C","C+","B-","B","B+","A-","A","A+"}))))</f>
        <v/>
      </c>
      <c r="S276" s="2" t="str">
        <f>IF(COUNT($A276)=0,"",IF(Q276="","--",IF(Q276="3E","3E",LOOKUP(Q276/S$2,{0,0.4,0.45,0.5,0.55,0.6,0.65,0.7,0.75,0.8,1},{0,2,2.25,2.5,2.75,3,3.25,3.5,3.75,4}))))</f>
        <v/>
      </c>
      <c r="T276" s="3" t="str">
        <f>IF(COUNT($A276)=0,"",IF($A276&lt;&gt;DRAFT!$B278,"ERR",IF(DRAFT!BK278="3E","3E",IF(COUNT(DRAFT!BG278,DRAFT!BK278)&gt;0,DRAFT!BL278,""))))</f>
        <v/>
      </c>
      <c r="U276" s="3" t="str">
        <f>IF(COUNT($A276)=0,"",IF(T276="3E","3E",IF(T276="","I",LOOKUP(T276/V$2,{0,0.4,0.45,0.5,0.55,0.6,0.65,0.7,0.75,0.8,1},{"F","D","C","C+","B-","B","B+","A-","A","A+"}))))</f>
        <v/>
      </c>
      <c r="V276" s="2" t="str">
        <f>IF(COUNT($A276)=0,"",IF(T276="","--",IF(T276="3E","3E",LOOKUP(T276/V$2,{0,0.4,0.45,0.5,0.55,0.6,0.65,0.7,0.75,0.8,1},{0,2,2.25,2.5,2.75,3,3.25,3.5,3.75,4}))))</f>
        <v/>
      </c>
      <c r="W276" s="3" t="str">
        <f>IF(COUNT($A276)=0,"",IF($A276&lt;&gt;DRAFT!$B278,"ERR",IF(DRAFT!BT278="3E","3E",IF(COUNT(DRAFT!BP278,DRAFT!BT278)&gt;0,DRAFT!BU278,""))))</f>
        <v/>
      </c>
      <c r="X276" s="3" t="str">
        <f>IF(COUNT($A276)=0,"",IF(W276="3E","3E",IF(W276="","I",LOOKUP(W276/Y$2,{0,0.4,0.45,0.5,0.55,0.6,0.65,0.7,0.75,0.8,1},{"F","D","C","C+","B-","B","B+","A-","A","A+"}))))</f>
        <v/>
      </c>
      <c r="Y276" s="2" t="str">
        <f>IF(COUNT($A276)=0,"",IF(W276="","--",IF(W276="3E","3E",LOOKUP(W276/Y$2,{0,0.4,0.45,0.5,0.55,0.6,0.65,0.7,0.75,0.8,1},{0,2,2.25,2.5,2.75,3,3.25,3.5,3.75,4}))))</f>
        <v/>
      </c>
      <c r="Z276" s="3" t="str">
        <f>IF(COUNT($A276)=0,"",IF($A276&lt;&gt;DRAFT!$B278,"ERR",IF(DRAFT!CC278="3E","3E",IF(COUNT(DRAFT!BY278,DRAFT!CC278)&gt;0,DRAFT!CD278,""))))</f>
        <v/>
      </c>
      <c r="AA276" s="3" t="str">
        <f>IF(COUNT($A276)=0,"",IF(Z276="3E","3E",IF(Z276="","I",LOOKUP(Z276/AB$2,{0,0.4,0.45,0.5,0.55,0.6,0.65,0.7,0.75,0.8,1},{"F","D","C","C+","B-","B","B+","A-","A","A+"}))))</f>
        <v/>
      </c>
      <c r="AB276" s="2" t="str">
        <f>IF(COUNT($A276)=0,"",IF(Z276="","--",IF(Z276="3E","3E",LOOKUP(Z276/AB$2,{0,0.4,0.45,0.5,0.55,0.6,0.65,0.7,0.75,0.8,1},{0,2,2.25,2.5,2.75,3,3.25,3.5,3.75,4}))))</f>
        <v/>
      </c>
      <c r="AC276" s="3" t="str">
        <f>IF(COUNT($A276)=0,"",IF($A276&lt;&gt;DRAFT!$B278,"ERR",IF(DRAFT!CF278&gt;0,DRAFT!CF278,"")))</f>
        <v/>
      </c>
      <c r="AD276" s="3" t="str">
        <f>IF(COUNT($A276)=0,"",IF(AC276="3E","3E",IF(AC276="","I",LOOKUP(AC276/AE$2,{0,0.4,0.45,0.5,0.55,0.6,0.65,0.7,0.75,0.8,1},{"F","D","C","C+","B-","B","B+","A-","A","A+"}))))</f>
        <v/>
      </c>
      <c r="AE276" s="2" t="str">
        <f>IF(COUNT($A276)=0,"",IF(AC276="","--",IF(AC276="3E","3E",LOOKUP(AC276/AE$2,{0,0.4,0.45,0.5,0.55,0.6,0.65,0.7,0.75,0.8,1},{0,2,2.25,2.5,2.75,3,3.25,3.5,3.75,4}))))</f>
        <v/>
      </c>
      <c r="AF276" s="3" t="str">
        <f>IF($A276&lt;&gt;DRAFT!$B278,"ERR",IF(OR(COUNT($A276)=0,COUNT(DRAFT!CI278:CK278,DRAFT!CM278:CO278)=0),"",CEILING(SUM(DRAFT!CL278,DRAFT!CP278),1)))</f>
        <v/>
      </c>
      <c r="AG276" s="3" t="str">
        <f>IF(COUNT($A276)=0,"",IF(AF276="3E","3E",IF(AF276="","I",LOOKUP(AF276/AH$2,{0,0.4,0.45,0.5,0.55,0.6,0.65,0.7,0.75,0.8,1},{"F","D","C","C+","B-","B","B+","A-","A","A+"}))))</f>
        <v/>
      </c>
      <c r="AH276" s="2" t="str">
        <f>IF(COUNT($A276)=0,"",IF(AF276="","--",IF(AF276="3E","3E",LOOKUP(AF276/AH$2,{0,0.4,0.45,0.5,0.55,0.6,0.65,0.7,0.75,0.8,1},{0,2,2.25,2.5,2.75,3,3.25,3.5,3.75,4}))))</f>
        <v/>
      </c>
      <c r="AI276" s="11" t="str">
        <f>IF(OR(COUNT($A276)=0,COUNT(B276:AH276)=0),"",IF(COUNTIF(B276:AH276,"3E")&gt;0,"3E",IF(DRAFT!$A278="R",TRUNC(SUMPRODUCT(RGP,RCP)/TCP,3),TRUNC((SUMPRODUCT(--(IMDGP&gt;0)*IMDGP,IMCP)+CEILING(DRAFT!$CQ278*42,0.25))/TCP,3))))</f>
        <v/>
      </c>
      <c r="AJ276" s="3" t="str">
        <f>IF(OR(COUNT($A276)=0,COUNT(B276:AH276)=0),"",IF(COUNTIF(B276:AH276,"3E")&gt;0,"3E",IF(DRAFT!$A278="R",SUMPRODUCT(--(RGP&gt;=2),RCP),SUMPRODUCT(--(IMDGP&gt;0),--(IMGP=0),IMCP)+DRAFT!$CR278)))</f>
        <v/>
      </c>
      <c r="AK276" s="3" t="str">
        <f>IF(OR(COUNT($A276)=0,COUNT(B276:AH276)=0),"",IF(COUNTIF(B276:AJ276,"3E")&gt;0,"3E",IF(AND(DRAFT!$A278="IM",OR($AI276&gt;DRAFT!$CQ278,$AJ276&gt;DRAFT!$CR278)),"IMPROVED",IF(AND(DRAFT!$A278="IM",$AI276&lt;=DRAFT!$CQ278,$AJ276&lt;=DRAFT!$CR278),"NOT IMPROVED",IF(AND(AH276&gt;=2,AI276&gt;=2,AJ276&gt;=30),"PASS","FAIL")))))</f>
        <v/>
      </c>
      <c r="AL276" s="3" t="str">
        <f t="shared" si="8"/>
        <v/>
      </c>
      <c r="AM276" s="3" t="str">
        <f t="shared" si="9"/>
        <v/>
      </c>
    </row>
    <row r="277" spans="1:39" ht="18.95" customHeight="1" x14ac:dyDescent="0.25">
      <c r="A277" s="4" t="str">
        <f>IF(DRAFT!$B279="","",DRAFT!$B279)</f>
        <v/>
      </c>
      <c r="B277" s="3" t="str">
        <f>IF(COUNT($A277)=0,"",IF($A277&lt;&gt;DRAFT!$B279,"ERR",IF(DRAFT!I279="3E","3E",IF(COUNT(DRAFT!E279,DRAFT!I279)&gt;0,DRAFT!J279,""))))</f>
        <v/>
      </c>
      <c r="C277" s="3" t="str">
        <f>IF(COUNT($A277)=0,"",IF(B277="3E","3E",IF(B277="","I",LOOKUP(B277/D$2,{0,0.4,0.45,0.5,0.55,0.6,0.65,0.7,0.75,0.8,1},{"F","D","C","C+","B-","B","B+","A-","A","A+"}))))</f>
        <v/>
      </c>
      <c r="D277" s="2" t="str">
        <f>IF(COUNT($A277)=0,"",IF(B277="","--",IF(B277="3E","3E",LOOKUP(B277/D$2,{0,0.4,0.45,0.5,0.55,0.6,0.65,0.7,0.75,0.8,1},{0,2,2.25,2.5,2.75,3,3.25,3.5,3.75,4}))))</f>
        <v/>
      </c>
      <c r="E277" s="3" t="str">
        <f>IF(COUNT($A277)=0,"",IF($A277&lt;&gt;DRAFT!$B279,"ERR",IF(DRAFT!R279="3E","3E",IF(COUNT(DRAFT!N279,DRAFT!R279)&gt;0,DRAFT!S279,""))))</f>
        <v/>
      </c>
      <c r="F277" s="3" t="str">
        <f>IF(COUNT($A277)=0,"",IF(E277="3E","3E",IF(E277="","I",LOOKUP(E277/G$2,{0,0.4,0.45,0.5,0.55,0.6,0.65,0.7,0.75,0.8,1},{"F","D","C","C+","B-","B","B+","A-","A","A+"}))))</f>
        <v/>
      </c>
      <c r="G277" s="2" t="str">
        <f>IF(COUNT($A277)=0,"",IF(E277="","--",IF(E277="3E","3E",LOOKUP(E277/G$2,{0,0.4,0.45,0.5,0.55,0.6,0.65,0.7,0.75,0.8,1},{0,2,2.25,2.5,2.75,3,3.25,3.5,3.75,4}))))</f>
        <v/>
      </c>
      <c r="H277" s="3" t="str">
        <f>IF(COUNT($A277)=0,"",IF($A277&lt;&gt;DRAFT!$B279,"ERR",IF(DRAFT!AA279="3E","3E",IF(COUNT(DRAFT!W279,DRAFT!AA279)&gt;0,DRAFT!AB279,""))))</f>
        <v/>
      </c>
      <c r="I277" s="3" t="str">
        <f>IF(COUNT($A277)=0,"",IF(H277="3E","3E",IF(H277="","I",LOOKUP(H277/J$2,{0,0.4,0.45,0.5,0.55,0.6,0.65,0.7,0.75,0.8,1},{"F","D","C","C+","B-","B","B+","A-","A","A+"}))))</f>
        <v/>
      </c>
      <c r="J277" s="2" t="str">
        <f>IF(COUNT($A277)=0,"",IF(H277="","--",IF(H277="3E","3E",LOOKUP(H277/J$2,{0,0.4,0.45,0.5,0.55,0.6,0.65,0.7,0.75,0.8,1},{0,2,2.25,2.5,2.75,3,3.25,3.5,3.75,4}))))</f>
        <v/>
      </c>
      <c r="K277" s="3" t="str">
        <f>IF(COUNT($A277)=0,"",IF($A277&lt;&gt;DRAFT!$B279,"ERR",IF(DRAFT!AJ279="3E","3E",IF(COUNT(DRAFT!AF279,DRAFT!AJ279)&gt;0,DRAFT!AK279,""))))</f>
        <v/>
      </c>
      <c r="L277" s="3" t="str">
        <f>IF(COUNT($A277)=0,"",IF(K277="3E","3E",IF(K277="","I",LOOKUP(K277/M$2,{0,0.4,0.45,0.5,0.55,0.6,0.65,0.7,0.75,0.8,1},{"F","D","C","C+","B-","B","B+","A-","A","A+"}))))</f>
        <v/>
      </c>
      <c r="M277" s="2" t="str">
        <f>IF(COUNT($A277)=0,"",IF(K277="","--",IF(K277="3E","3E",LOOKUP(K277/M$2,{0,0.4,0.45,0.5,0.55,0.6,0.65,0.7,0.75,0.8,1},{0,2,2.25,2.5,2.75,3,3.25,3.5,3.75,4}))))</f>
        <v/>
      </c>
      <c r="N277" s="3" t="str">
        <f>IF(COUNT($A277)=0,"",IF($A277&lt;&gt;DRAFT!$B279,"ERR",IF(DRAFT!AS279="3E","3E",IF(COUNT(DRAFT!AO279,DRAFT!AS279)&gt;0,DRAFT!AT279,""))))</f>
        <v/>
      </c>
      <c r="O277" s="3" t="str">
        <f>IF(COUNT($A277)=0,"",IF(N277="3E","3E",IF(N277="","I",LOOKUP(N277/P$2,{0,0.4,0.45,0.5,0.55,0.6,0.65,0.7,0.75,0.8,1},{"F","D","C","C+","B-","B","B+","A-","A","A+"}))))</f>
        <v/>
      </c>
      <c r="P277" s="2" t="str">
        <f>IF(COUNT($A277)=0,"",IF(N277="","--",IF(N277="3E","3E",LOOKUP(N277/P$2,{0,0.4,0.45,0.5,0.55,0.6,0.65,0.7,0.75,0.8,1},{0,2,2.25,2.5,2.75,3,3.25,3.5,3.75,4}))))</f>
        <v/>
      </c>
      <c r="Q277" s="3" t="str">
        <f>IF(COUNT($A277)=0,"",IF($A277&lt;&gt;DRAFT!$B279,"ERR",IF(DRAFT!BB279="3E","3E",IF(COUNT(DRAFT!AX279,DRAFT!BB279)&gt;0,DRAFT!BC279,""))))</f>
        <v/>
      </c>
      <c r="R277" s="3" t="str">
        <f>IF(COUNT($A277)=0,"",IF(Q277="3E","3E",IF(Q277="","I",LOOKUP(Q277/S$2,{0,0.4,0.45,0.5,0.55,0.6,0.65,0.7,0.75,0.8,1},{"F","D","C","C+","B-","B","B+","A-","A","A+"}))))</f>
        <v/>
      </c>
      <c r="S277" s="2" t="str">
        <f>IF(COUNT($A277)=0,"",IF(Q277="","--",IF(Q277="3E","3E",LOOKUP(Q277/S$2,{0,0.4,0.45,0.5,0.55,0.6,0.65,0.7,0.75,0.8,1},{0,2,2.25,2.5,2.75,3,3.25,3.5,3.75,4}))))</f>
        <v/>
      </c>
      <c r="T277" s="3" t="str">
        <f>IF(COUNT($A277)=0,"",IF($A277&lt;&gt;DRAFT!$B279,"ERR",IF(DRAFT!BK279="3E","3E",IF(COUNT(DRAFT!BG279,DRAFT!BK279)&gt;0,DRAFT!BL279,""))))</f>
        <v/>
      </c>
      <c r="U277" s="3" t="str">
        <f>IF(COUNT($A277)=0,"",IF(T277="3E","3E",IF(T277="","I",LOOKUP(T277/V$2,{0,0.4,0.45,0.5,0.55,0.6,0.65,0.7,0.75,0.8,1},{"F","D","C","C+","B-","B","B+","A-","A","A+"}))))</f>
        <v/>
      </c>
      <c r="V277" s="2" t="str">
        <f>IF(COUNT($A277)=0,"",IF(T277="","--",IF(T277="3E","3E",LOOKUP(T277/V$2,{0,0.4,0.45,0.5,0.55,0.6,0.65,0.7,0.75,0.8,1},{0,2,2.25,2.5,2.75,3,3.25,3.5,3.75,4}))))</f>
        <v/>
      </c>
      <c r="W277" s="3" t="str">
        <f>IF(COUNT($A277)=0,"",IF($A277&lt;&gt;DRAFT!$B279,"ERR",IF(DRAFT!BT279="3E","3E",IF(COUNT(DRAFT!BP279,DRAFT!BT279)&gt;0,DRAFT!BU279,""))))</f>
        <v/>
      </c>
      <c r="X277" s="3" t="str">
        <f>IF(COUNT($A277)=0,"",IF(W277="3E","3E",IF(W277="","I",LOOKUP(W277/Y$2,{0,0.4,0.45,0.5,0.55,0.6,0.65,0.7,0.75,0.8,1},{"F","D","C","C+","B-","B","B+","A-","A","A+"}))))</f>
        <v/>
      </c>
      <c r="Y277" s="2" t="str">
        <f>IF(COUNT($A277)=0,"",IF(W277="","--",IF(W277="3E","3E",LOOKUP(W277/Y$2,{0,0.4,0.45,0.5,0.55,0.6,0.65,0.7,0.75,0.8,1},{0,2,2.25,2.5,2.75,3,3.25,3.5,3.75,4}))))</f>
        <v/>
      </c>
      <c r="Z277" s="3" t="str">
        <f>IF(COUNT($A277)=0,"",IF($A277&lt;&gt;DRAFT!$B279,"ERR",IF(DRAFT!CC279="3E","3E",IF(COUNT(DRAFT!BY279,DRAFT!CC279)&gt;0,DRAFT!CD279,""))))</f>
        <v/>
      </c>
      <c r="AA277" s="3" t="str">
        <f>IF(COUNT($A277)=0,"",IF(Z277="3E","3E",IF(Z277="","I",LOOKUP(Z277/AB$2,{0,0.4,0.45,0.5,0.55,0.6,0.65,0.7,0.75,0.8,1},{"F","D","C","C+","B-","B","B+","A-","A","A+"}))))</f>
        <v/>
      </c>
      <c r="AB277" s="2" t="str">
        <f>IF(COUNT($A277)=0,"",IF(Z277="","--",IF(Z277="3E","3E",LOOKUP(Z277/AB$2,{0,0.4,0.45,0.5,0.55,0.6,0.65,0.7,0.75,0.8,1},{0,2,2.25,2.5,2.75,3,3.25,3.5,3.75,4}))))</f>
        <v/>
      </c>
      <c r="AC277" s="3" t="str">
        <f>IF(COUNT($A277)=0,"",IF($A277&lt;&gt;DRAFT!$B279,"ERR",IF(DRAFT!CF279&gt;0,DRAFT!CF279,"")))</f>
        <v/>
      </c>
      <c r="AD277" s="3" t="str">
        <f>IF(COUNT($A277)=0,"",IF(AC277="3E","3E",IF(AC277="","I",LOOKUP(AC277/AE$2,{0,0.4,0.45,0.5,0.55,0.6,0.65,0.7,0.75,0.8,1},{"F","D","C","C+","B-","B","B+","A-","A","A+"}))))</f>
        <v/>
      </c>
      <c r="AE277" s="2" t="str">
        <f>IF(COUNT($A277)=0,"",IF(AC277="","--",IF(AC277="3E","3E",LOOKUP(AC277/AE$2,{0,0.4,0.45,0.5,0.55,0.6,0.65,0.7,0.75,0.8,1},{0,2,2.25,2.5,2.75,3,3.25,3.5,3.75,4}))))</f>
        <v/>
      </c>
      <c r="AF277" s="3" t="str">
        <f>IF($A277&lt;&gt;DRAFT!$B279,"ERR",IF(OR(COUNT($A277)=0,COUNT(DRAFT!CI279:CK279,DRAFT!CM279:CO279)=0),"",CEILING(SUM(DRAFT!CL279,DRAFT!CP279),1)))</f>
        <v/>
      </c>
      <c r="AG277" s="3" t="str">
        <f>IF(COUNT($A277)=0,"",IF(AF277="3E","3E",IF(AF277="","I",LOOKUP(AF277/AH$2,{0,0.4,0.45,0.5,0.55,0.6,0.65,0.7,0.75,0.8,1},{"F","D","C","C+","B-","B","B+","A-","A","A+"}))))</f>
        <v/>
      </c>
      <c r="AH277" s="2" t="str">
        <f>IF(COUNT($A277)=0,"",IF(AF277="","--",IF(AF277="3E","3E",LOOKUP(AF277/AH$2,{0,0.4,0.45,0.5,0.55,0.6,0.65,0.7,0.75,0.8,1},{0,2,2.25,2.5,2.75,3,3.25,3.5,3.75,4}))))</f>
        <v/>
      </c>
      <c r="AI277" s="11" t="str">
        <f>IF(OR(COUNT($A277)=0,COUNT(B277:AH277)=0),"",IF(COUNTIF(B277:AH277,"3E")&gt;0,"3E",IF(DRAFT!$A279="R",TRUNC(SUMPRODUCT(RGP,RCP)/TCP,3),TRUNC((SUMPRODUCT(--(IMDGP&gt;0)*IMDGP,IMCP)+CEILING(DRAFT!$CQ279*42,0.25))/TCP,3))))</f>
        <v/>
      </c>
      <c r="AJ277" s="3" t="str">
        <f>IF(OR(COUNT($A277)=0,COUNT(B277:AH277)=0),"",IF(COUNTIF(B277:AH277,"3E")&gt;0,"3E",IF(DRAFT!$A279="R",SUMPRODUCT(--(RGP&gt;=2),RCP),SUMPRODUCT(--(IMDGP&gt;0),--(IMGP=0),IMCP)+DRAFT!$CR279)))</f>
        <v/>
      </c>
      <c r="AK277" s="3" t="str">
        <f>IF(OR(COUNT($A277)=0,COUNT(B277:AH277)=0),"",IF(COUNTIF(B277:AJ277,"3E")&gt;0,"3E",IF(AND(DRAFT!$A279="IM",OR($AI277&gt;DRAFT!$CQ279,$AJ277&gt;DRAFT!$CR279)),"IMPROVED",IF(AND(DRAFT!$A279="IM",$AI277&lt;=DRAFT!$CQ279,$AJ277&lt;=DRAFT!$CR279),"NOT IMPROVED",IF(AND(AH277&gt;=2,AI277&gt;=2,AJ277&gt;=30),"PASS","FAIL")))))</f>
        <v/>
      </c>
      <c r="AL277" s="3" t="str">
        <f t="shared" si="8"/>
        <v/>
      </c>
      <c r="AM277" s="3" t="str">
        <f t="shared" si="9"/>
        <v/>
      </c>
    </row>
    <row r="278" spans="1:39" ht="18.95" customHeight="1" x14ac:dyDescent="0.25">
      <c r="A278" s="4" t="str">
        <f>IF(DRAFT!$B280="","",DRAFT!$B280)</f>
        <v/>
      </c>
      <c r="B278" s="3" t="str">
        <f>IF(COUNT($A278)=0,"",IF($A278&lt;&gt;DRAFT!$B280,"ERR",IF(DRAFT!I280="3E","3E",IF(COUNT(DRAFT!E280,DRAFT!I280)&gt;0,DRAFT!J280,""))))</f>
        <v/>
      </c>
      <c r="C278" s="3" t="str">
        <f>IF(COUNT($A278)=0,"",IF(B278="3E","3E",IF(B278="","I",LOOKUP(B278/D$2,{0,0.4,0.45,0.5,0.55,0.6,0.65,0.7,0.75,0.8,1},{"F","D","C","C+","B-","B","B+","A-","A","A+"}))))</f>
        <v/>
      </c>
      <c r="D278" s="2" t="str">
        <f>IF(COUNT($A278)=0,"",IF(B278="","--",IF(B278="3E","3E",LOOKUP(B278/D$2,{0,0.4,0.45,0.5,0.55,0.6,0.65,0.7,0.75,0.8,1},{0,2,2.25,2.5,2.75,3,3.25,3.5,3.75,4}))))</f>
        <v/>
      </c>
      <c r="E278" s="3" t="str">
        <f>IF(COUNT($A278)=0,"",IF($A278&lt;&gt;DRAFT!$B280,"ERR",IF(DRAFT!R280="3E","3E",IF(COUNT(DRAFT!N280,DRAFT!R280)&gt;0,DRAFT!S280,""))))</f>
        <v/>
      </c>
      <c r="F278" s="3" t="str">
        <f>IF(COUNT($A278)=0,"",IF(E278="3E","3E",IF(E278="","I",LOOKUP(E278/G$2,{0,0.4,0.45,0.5,0.55,0.6,0.65,0.7,0.75,0.8,1},{"F","D","C","C+","B-","B","B+","A-","A","A+"}))))</f>
        <v/>
      </c>
      <c r="G278" s="2" t="str">
        <f>IF(COUNT($A278)=0,"",IF(E278="","--",IF(E278="3E","3E",LOOKUP(E278/G$2,{0,0.4,0.45,0.5,0.55,0.6,0.65,0.7,0.75,0.8,1},{0,2,2.25,2.5,2.75,3,3.25,3.5,3.75,4}))))</f>
        <v/>
      </c>
      <c r="H278" s="3" t="str">
        <f>IF(COUNT($A278)=0,"",IF($A278&lt;&gt;DRAFT!$B280,"ERR",IF(DRAFT!AA280="3E","3E",IF(COUNT(DRAFT!W280,DRAFT!AA280)&gt;0,DRAFT!AB280,""))))</f>
        <v/>
      </c>
      <c r="I278" s="3" t="str">
        <f>IF(COUNT($A278)=0,"",IF(H278="3E","3E",IF(H278="","I",LOOKUP(H278/J$2,{0,0.4,0.45,0.5,0.55,0.6,0.65,0.7,0.75,0.8,1},{"F","D","C","C+","B-","B","B+","A-","A","A+"}))))</f>
        <v/>
      </c>
      <c r="J278" s="2" t="str">
        <f>IF(COUNT($A278)=0,"",IF(H278="","--",IF(H278="3E","3E",LOOKUP(H278/J$2,{0,0.4,0.45,0.5,0.55,0.6,0.65,0.7,0.75,0.8,1},{0,2,2.25,2.5,2.75,3,3.25,3.5,3.75,4}))))</f>
        <v/>
      </c>
      <c r="K278" s="3" t="str">
        <f>IF(COUNT($A278)=0,"",IF($A278&lt;&gt;DRAFT!$B280,"ERR",IF(DRAFT!AJ280="3E","3E",IF(COUNT(DRAFT!AF280,DRAFT!AJ280)&gt;0,DRAFT!AK280,""))))</f>
        <v/>
      </c>
      <c r="L278" s="3" t="str">
        <f>IF(COUNT($A278)=0,"",IF(K278="3E","3E",IF(K278="","I",LOOKUP(K278/M$2,{0,0.4,0.45,0.5,0.55,0.6,0.65,0.7,0.75,0.8,1},{"F","D","C","C+","B-","B","B+","A-","A","A+"}))))</f>
        <v/>
      </c>
      <c r="M278" s="2" t="str">
        <f>IF(COUNT($A278)=0,"",IF(K278="","--",IF(K278="3E","3E",LOOKUP(K278/M$2,{0,0.4,0.45,0.5,0.55,0.6,0.65,0.7,0.75,0.8,1},{0,2,2.25,2.5,2.75,3,3.25,3.5,3.75,4}))))</f>
        <v/>
      </c>
      <c r="N278" s="3" t="str">
        <f>IF(COUNT($A278)=0,"",IF($A278&lt;&gt;DRAFT!$B280,"ERR",IF(DRAFT!AS280="3E","3E",IF(COUNT(DRAFT!AO280,DRAFT!AS280)&gt;0,DRAFT!AT280,""))))</f>
        <v/>
      </c>
      <c r="O278" s="3" t="str">
        <f>IF(COUNT($A278)=0,"",IF(N278="3E","3E",IF(N278="","I",LOOKUP(N278/P$2,{0,0.4,0.45,0.5,0.55,0.6,0.65,0.7,0.75,0.8,1},{"F","D","C","C+","B-","B","B+","A-","A","A+"}))))</f>
        <v/>
      </c>
      <c r="P278" s="2" t="str">
        <f>IF(COUNT($A278)=0,"",IF(N278="","--",IF(N278="3E","3E",LOOKUP(N278/P$2,{0,0.4,0.45,0.5,0.55,0.6,0.65,0.7,0.75,0.8,1},{0,2,2.25,2.5,2.75,3,3.25,3.5,3.75,4}))))</f>
        <v/>
      </c>
      <c r="Q278" s="3" t="str">
        <f>IF(COUNT($A278)=0,"",IF($A278&lt;&gt;DRAFT!$B280,"ERR",IF(DRAFT!BB280="3E","3E",IF(COUNT(DRAFT!AX280,DRAFT!BB280)&gt;0,DRAFT!BC280,""))))</f>
        <v/>
      </c>
      <c r="R278" s="3" t="str">
        <f>IF(COUNT($A278)=0,"",IF(Q278="3E","3E",IF(Q278="","I",LOOKUP(Q278/S$2,{0,0.4,0.45,0.5,0.55,0.6,0.65,0.7,0.75,0.8,1},{"F","D","C","C+","B-","B","B+","A-","A","A+"}))))</f>
        <v/>
      </c>
      <c r="S278" s="2" t="str">
        <f>IF(COUNT($A278)=0,"",IF(Q278="","--",IF(Q278="3E","3E",LOOKUP(Q278/S$2,{0,0.4,0.45,0.5,0.55,0.6,0.65,0.7,0.75,0.8,1},{0,2,2.25,2.5,2.75,3,3.25,3.5,3.75,4}))))</f>
        <v/>
      </c>
      <c r="T278" s="3" t="str">
        <f>IF(COUNT($A278)=0,"",IF($A278&lt;&gt;DRAFT!$B280,"ERR",IF(DRAFT!BK280="3E","3E",IF(COUNT(DRAFT!BG280,DRAFT!BK280)&gt;0,DRAFT!BL280,""))))</f>
        <v/>
      </c>
      <c r="U278" s="3" t="str">
        <f>IF(COUNT($A278)=0,"",IF(T278="3E","3E",IF(T278="","I",LOOKUP(T278/V$2,{0,0.4,0.45,0.5,0.55,0.6,0.65,0.7,0.75,0.8,1},{"F","D","C","C+","B-","B","B+","A-","A","A+"}))))</f>
        <v/>
      </c>
      <c r="V278" s="2" t="str">
        <f>IF(COUNT($A278)=0,"",IF(T278="","--",IF(T278="3E","3E",LOOKUP(T278/V$2,{0,0.4,0.45,0.5,0.55,0.6,0.65,0.7,0.75,0.8,1},{0,2,2.25,2.5,2.75,3,3.25,3.5,3.75,4}))))</f>
        <v/>
      </c>
      <c r="W278" s="3" t="str">
        <f>IF(COUNT($A278)=0,"",IF($A278&lt;&gt;DRAFT!$B280,"ERR",IF(DRAFT!BT280="3E","3E",IF(COUNT(DRAFT!BP280,DRAFT!BT280)&gt;0,DRAFT!BU280,""))))</f>
        <v/>
      </c>
      <c r="X278" s="3" t="str">
        <f>IF(COUNT($A278)=0,"",IF(W278="3E","3E",IF(W278="","I",LOOKUP(W278/Y$2,{0,0.4,0.45,0.5,0.55,0.6,0.65,0.7,0.75,0.8,1},{"F","D","C","C+","B-","B","B+","A-","A","A+"}))))</f>
        <v/>
      </c>
      <c r="Y278" s="2" t="str">
        <f>IF(COUNT($A278)=0,"",IF(W278="","--",IF(W278="3E","3E",LOOKUP(W278/Y$2,{0,0.4,0.45,0.5,0.55,0.6,0.65,0.7,0.75,0.8,1},{0,2,2.25,2.5,2.75,3,3.25,3.5,3.75,4}))))</f>
        <v/>
      </c>
      <c r="Z278" s="3" t="str">
        <f>IF(COUNT($A278)=0,"",IF($A278&lt;&gt;DRAFT!$B280,"ERR",IF(DRAFT!CC280="3E","3E",IF(COUNT(DRAFT!BY280,DRAFT!CC280)&gt;0,DRAFT!CD280,""))))</f>
        <v/>
      </c>
      <c r="AA278" s="3" t="str">
        <f>IF(COUNT($A278)=0,"",IF(Z278="3E","3E",IF(Z278="","I",LOOKUP(Z278/AB$2,{0,0.4,0.45,0.5,0.55,0.6,0.65,0.7,0.75,0.8,1},{"F","D","C","C+","B-","B","B+","A-","A","A+"}))))</f>
        <v/>
      </c>
      <c r="AB278" s="2" t="str">
        <f>IF(COUNT($A278)=0,"",IF(Z278="","--",IF(Z278="3E","3E",LOOKUP(Z278/AB$2,{0,0.4,0.45,0.5,0.55,0.6,0.65,0.7,0.75,0.8,1},{0,2,2.25,2.5,2.75,3,3.25,3.5,3.75,4}))))</f>
        <v/>
      </c>
      <c r="AC278" s="3" t="str">
        <f>IF(COUNT($A278)=0,"",IF($A278&lt;&gt;DRAFT!$B280,"ERR",IF(DRAFT!CF280&gt;0,DRAFT!CF280,"")))</f>
        <v/>
      </c>
      <c r="AD278" s="3" t="str">
        <f>IF(COUNT($A278)=0,"",IF(AC278="3E","3E",IF(AC278="","I",LOOKUP(AC278/AE$2,{0,0.4,0.45,0.5,0.55,0.6,0.65,0.7,0.75,0.8,1},{"F","D","C","C+","B-","B","B+","A-","A","A+"}))))</f>
        <v/>
      </c>
      <c r="AE278" s="2" t="str">
        <f>IF(COUNT($A278)=0,"",IF(AC278="","--",IF(AC278="3E","3E",LOOKUP(AC278/AE$2,{0,0.4,0.45,0.5,0.55,0.6,0.65,0.7,0.75,0.8,1},{0,2,2.25,2.5,2.75,3,3.25,3.5,3.75,4}))))</f>
        <v/>
      </c>
      <c r="AF278" s="3" t="str">
        <f>IF($A278&lt;&gt;DRAFT!$B280,"ERR",IF(OR(COUNT($A278)=0,COUNT(DRAFT!CI280:CK280,DRAFT!CM280:CO280)=0),"",CEILING(SUM(DRAFT!CL280,DRAFT!CP280),1)))</f>
        <v/>
      </c>
      <c r="AG278" s="3" t="str">
        <f>IF(COUNT($A278)=0,"",IF(AF278="3E","3E",IF(AF278="","I",LOOKUP(AF278/AH$2,{0,0.4,0.45,0.5,0.55,0.6,0.65,0.7,0.75,0.8,1},{"F","D","C","C+","B-","B","B+","A-","A","A+"}))))</f>
        <v/>
      </c>
      <c r="AH278" s="2" t="str">
        <f>IF(COUNT($A278)=0,"",IF(AF278="","--",IF(AF278="3E","3E",LOOKUP(AF278/AH$2,{0,0.4,0.45,0.5,0.55,0.6,0.65,0.7,0.75,0.8,1},{0,2,2.25,2.5,2.75,3,3.25,3.5,3.75,4}))))</f>
        <v/>
      </c>
      <c r="AI278" s="11" t="str">
        <f>IF(OR(COUNT($A278)=0,COUNT(B278:AH278)=0),"",IF(COUNTIF(B278:AH278,"3E")&gt;0,"3E",IF(DRAFT!$A280="R",TRUNC(SUMPRODUCT(RGP,RCP)/TCP,3),TRUNC((SUMPRODUCT(--(IMDGP&gt;0)*IMDGP,IMCP)+CEILING(DRAFT!$CQ280*42,0.25))/TCP,3))))</f>
        <v/>
      </c>
      <c r="AJ278" s="3" t="str">
        <f>IF(OR(COUNT($A278)=0,COUNT(B278:AH278)=0),"",IF(COUNTIF(B278:AH278,"3E")&gt;0,"3E",IF(DRAFT!$A280="R",SUMPRODUCT(--(RGP&gt;=2),RCP),SUMPRODUCT(--(IMDGP&gt;0),--(IMGP=0),IMCP)+DRAFT!$CR280)))</f>
        <v/>
      </c>
      <c r="AK278" s="3" t="str">
        <f>IF(OR(COUNT($A278)=0,COUNT(B278:AH278)=0),"",IF(COUNTIF(B278:AJ278,"3E")&gt;0,"3E",IF(AND(DRAFT!$A280="IM",OR($AI278&gt;DRAFT!$CQ280,$AJ278&gt;DRAFT!$CR280)),"IMPROVED",IF(AND(DRAFT!$A280="IM",$AI278&lt;=DRAFT!$CQ280,$AJ278&lt;=DRAFT!$CR280),"NOT IMPROVED",IF(AND(AH278&gt;=2,AI278&gt;=2,AJ278&gt;=30),"PASS","FAIL")))))</f>
        <v/>
      </c>
      <c r="AL278" s="3" t="str">
        <f t="shared" si="8"/>
        <v/>
      </c>
      <c r="AM278" s="3" t="str">
        <f t="shared" si="9"/>
        <v/>
      </c>
    </row>
    <row r="279" spans="1:39" ht="18.95" customHeight="1" x14ac:dyDescent="0.25">
      <c r="A279" s="4" t="str">
        <f>IF(DRAFT!$B281="","",DRAFT!$B281)</f>
        <v/>
      </c>
      <c r="B279" s="3" t="str">
        <f>IF(COUNT($A279)=0,"",IF($A279&lt;&gt;DRAFT!$B281,"ERR",IF(DRAFT!I281="3E","3E",IF(COUNT(DRAFT!E281,DRAFT!I281)&gt;0,DRAFT!J281,""))))</f>
        <v/>
      </c>
      <c r="C279" s="3" t="str">
        <f>IF(COUNT($A279)=0,"",IF(B279="3E","3E",IF(B279="","I",LOOKUP(B279/D$2,{0,0.4,0.45,0.5,0.55,0.6,0.65,0.7,0.75,0.8,1},{"F","D","C","C+","B-","B","B+","A-","A","A+"}))))</f>
        <v/>
      </c>
      <c r="D279" s="2" t="str">
        <f>IF(COUNT($A279)=0,"",IF(B279="","--",IF(B279="3E","3E",LOOKUP(B279/D$2,{0,0.4,0.45,0.5,0.55,0.6,0.65,0.7,0.75,0.8,1},{0,2,2.25,2.5,2.75,3,3.25,3.5,3.75,4}))))</f>
        <v/>
      </c>
      <c r="E279" s="3" t="str">
        <f>IF(COUNT($A279)=0,"",IF($A279&lt;&gt;DRAFT!$B281,"ERR",IF(DRAFT!R281="3E","3E",IF(COUNT(DRAFT!N281,DRAFT!R281)&gt;0,DRAFT!S281,""))))</f>
        <v/>
      </c>
      <c r="F279" s="3" t="str">
        <f>IF(COUNT($A279)=0,"",IF(E279="3E","3E",IF(E279="","I",LOOKUP(E279/G$2,{0,0.4,0.45,0.5,0.55,0.6,0.65,0.7,0.75,0.8,1},{"F","D","C","C+","B-","B","B+","A-","A","A+"}))))</f>
        <v/>
      </c>
      <c r="G279" s="2" t="str">
        <f>IF(COUNT($A279)=0,"",IF(E279="","--",IF(E279="3E","3E",LOOKUP(E279/G$2,{0,0.4,0.45,0.5,0.55,0.6,0.65,0.7,0.75,0.8,1},{0,2,2.25,2.5,2.75,3,3.25,3.5,3.75,4}))))</f>
        <v/>
      </c>
      <c r="H279" s="3" t="str">
        <f>IF(COUNT($A279)=0,"",IF($A279&lt;&gt;DRAFT!$B281,"ERR",IF(DRAFT!AA281="3E","3E",IF(COUNT(DRAFT!W281,DRAFT!AA281)&gt;0,DRAFT!AB281,""))))</f>
        <v/>
      </c>
      <c r="I279" s="3" t="str">
        <f>IF(COUNT($A279)=0,"",IF(H279="3E","3E",IF(H279="","I",LOOKUP(H279/J$2,{0,0.4,0.45,0.5,0.55,0.6,0.65,0.7,0.75,0.8,1},{"F","D","C","C+","B-","B","B+","A-","A","A+"}))))</f>
        <v/>
      </c>
      <c r="J279" s="2" t="str">
        <f>IF(COUNT($A279)=0,"",IF(H279="","--",IF(H279="3E","3E",LOOKUP(H279/J$2,{0,0.4,0.45,0.5,0.55,0.6,0.65,0.7,0.75,0.8,1},{0,2,2.25,2.5,2.75,3,3.25,3.5,3.75,4}))))</f>
        <v/>
      </c>
      <c r="K279" s="3" t="str">
        <f>IF(COUNT($A279)=0,"",IF($A279&lt;&gt;DRAFT!$B281,"ERR",IF(DRAFT!AJ281="3E","3E",IF(COUNT(DRAFT!AF281,DRAFT!AJ281)&gt;0,DRAFT!AK281,""))))</f>
        <v/>
      </c>
      <c r="L279" s="3" t="str">
        <f>IF(COUNT($A279)=0,"",IF(K279="3E","3E",IF(K279="","I",LOOKUP(K279/M$2,{0,0.4,0.45,0.5,0.55,0.6,0.65,0.7,0.75,0.8,1},{"F","D","C","C+","B-","B","B+","A-","A","A+"}))))</f>
        <v/>
      </c>
      <c r="M279" s="2" t="str">
        <f>IF(COUNT($A279)=0,"",IF(K279="","--",IF(K279="3E","3E",LOOKUP(K279/M$2,{0,0.4,0.45,0.5,0.55,0.6,0.65,0.7,0.75,0.8,1},{0,2,2.25,2.5,2.75,3,3.25,3.5,3.75,4}))))</f>
        <v/>
      </c>
      <c r="N279" s="3" t="str">
        <f>IF(COUNT($A279)=0,"",IF($A279&lt;&gt;DRAFT!$B281,"ERR",IF(DRAFT!AS281="3E","3E",IF(COUNT(DRAFT!AO281,DRAFT!AS281)&gt;0,DRAFT!AT281,""))))</f>
        <v/>
      </c>
      <c r="O279" s="3" t="str">
        <f>IF(COUNT($A279)=0,"",IF(N279="3E","3E",IF(N279="","I",LOOKUP(N279/P$2,{0,0.4,0.45,0.5,0.55,0.6,0.65,0.7,0.75,0.8,1},{"F","D","C","C+","B-","B","B+","A-","A","A+"}))))</f>
        <v/>
      </c>
      <c r="P279" s="2" t="str">
        <f>IF(COUNT($A279)=0,"",IF(N279="","--",IF(N279="3E","3E",LOOKUP(N279/P$2,{0,0.4,0.45,0.5,0.55,0.6,0.65,0.7,0.75,0.8,1},{0,2,2.25,2.5,2.75,3,3.25,3.5,3.75,4}))))</f>
        <v/>
      </c>
      <c r="Q279" s="3" t="str">
        <f>IF(COUNT($A279)=0,"",IF($A279&lt;&gt;DRAFT!$B281,"ERR",IF(DRAFT!BB281="3E","3E",IF(COUNT(DRAFT!AX281,DRAFT!BB281)&gt;0,DRAFT!BC281,""))))</f>
        <v/>
      </c>
      <c r="R279" s="3" t="str">
        <f>IF(COUNT($A279)=0,"",IF(Q279="3E","3E",IF(Q279="","I",LOOKUP(Q279/S$2,{0,0.4,0.45,0.5,0.55,0.6,0.65,0.7,0.75,0.8,1},{"F","D","C","C+","B-","B","B+","A-","A","A+"}))))</f>
        <v/>
      </c>
      <c r="S279" s="2" t="str">
        <f>IF(COUNT($A279)=0,"",IF(Q279="","--",IF(Q279="3E","3E",LOOKUP(Q279/S$2,{0,0.4,0.45,0.5,0.55,0.6,0.65,0.7,0.75,0.8,1},{0,2,2.25,2.5,2.75,3,3.25,3.5,3.75,4}))))</f>
        <v/>
      </c>
      <c r="T279" s="3" t="str">
        <f>IF(COUNT($A279)=0,"",IF($A279&lt;&gt;DRAFT!$B281,"ERR",IF(DRAFT!BK281="3E","3E",IF(COUNT(DRAFT!BG281,DRAFT!BK281)&gt;0,DRAFT!BL281,""))))</f>
        <v/>
      </c>
      <c r="U279" s="3" t="str">
        <f>IF(COUNT($A279)=0,"",IF(T279="3E","3E",IF(T279="","I",LOOKUP(T279/V$2,{0,0.4,0.45,0.5,0.55,0.6,0.65,0.7,0.75,0.8,1},{"F","D","C","C+","B-","B","B+","A-","A","A+"}))))</f>
        <v/>
      </c>
      <c r="V279" s="2" t="str">
        <f>IF(COUNT($A279)=0,"",IF(T279="","--",IF(T279="3E","3E",LOOKUP(T279/V$2,{0,0.4,0.45,0.5,0.55,0.6,0.65,0.7,0.75,0.8,1},{0,2,2.25,2.5,2.75,3,3.25,3.5,3.75,4}))))</f>
        <v/>
      </c>
      <c r="W279" s="3" t="str">
        <f>IF(COUNT($A279)=0,"",IF($A279&lt;&gt;DRAFT!$B281,"ERR",IF(DRAFT!BT281="3E","3E",IF(COUNT(DRAFT!BP281,DRAFT!BT281)&gt;0,DRAFT!BU281,""))))</f>
        <v/>
      </c>
      <c r="X279" s="3" t="str">
        <f>IF(COUNT($A279)=0,"",IF(W279="3E","3E",IF(W279="","I",LOOKUP(W279/Y$2,{0,0.4,0.45,0.5,0.55,0.6,0.65,0.7,0.75,0.8,1},{"F","D","C","C+","B-","B","B+","A-","A","A+"}))))</f>
        <v/>
      </c>
      <c r="Y279" s="2" t="str">
        <f>IF(COUNT($A279)=0,"",IF(W279="","--",IF(W279="3E","3E",LOOKUP(W279/Y$2,{0,0.4,0.45,0.5,0.55,0.6,0.65,0.7,0.75,0.8,1},{0,2,2.25,2.5,2.75,3,3.25,3.5,3.75,4}))))</f>
        <v/>
      </c>
      <c r="Z279" s="3" t="str">
        <f>IF(COUNT($A279)=0,"",IF($A279&lt;&gt;DRAFT!$B281,"ERR",IF(DRAFT!CC281="3E","3E",IF(COUNT(DRAFT!BY281,DRAFT!CC281)&gt;0,DRAFT!CD281,""))))</f>
        <v/>
      </c>
      <c r="AA279" s="3" t="str">
        <f>IF(COUNT($A279)=0,"",IF(Z279="3E","3E",IF(Z279="","I",LOOKUP(Z279/AB$2,{0,0.4,0.45,0.5,0.55,0.6,0.65,0.7,0.75,0.8,1},{"F","D","C","C+","B-","B","B+","A-","A","A+"}))))</f>
        <v/>
      </c>
      <c r="AB279" s="2" t="str">
        <f>IF(COUNT($A279)=0,"",IF(Z279="","--",IF(Z279="3E","3E",LOOKUP(Z279/AB$2,{0,0.4,0.45,0.5,0.55,0.6,0.65,0.7,0.75,0.8,1},{0,2,2.25,2.5,2.75,3,3.25,3.5,3.75,4}))))</f>
        <v/>
      </c>
      <c r="AC279" s="3" t="str">
        <f>IF(COUNT($A279)=0,"",IF($A279&lt;&gt;DRAFT!$B281,"ERR",IF(DRAFT!CF281&gt;0,DRAFT!CF281,"")))</f>
        <v/>
      </c>
      <c r="AD279" s="3" t="str">
        <f>IF(COUNT($A279)=0,"",IF(AC279="3E","3E",IF(AC279="","I",LOOKUP(AC279/AE$2,{0,0.4,0.45,0.5,0.55,0.6,0.65,0.7,0.75,0.8,1},{"F","D","C","C+","B-","B","B+","A-","A","A+"}))))</f>
        <v/>
      </c>
      <c r="AE279" s="2" t="str">
        <f>IF(COUNT($A279)=0,"",IF(AC279="","--",IF(AC279="3E","3E",LOOKUP(AC279/AE$2,{0,0.4,0.45,0.5,0.55,0.6,0.65,0.7,0.75,0.8,1},{0,2,2.25,2.5,2.75,3,3.25,3.5,3.75,4}))))</f>
        <v/>
      </c>
      <c r="AF279" s="3" t="str">
        <f>IF($A279&lt;&gt;DRAFT!$B281,"ERR",IF(OR(COUNT($A279)=0,COUNT(DRAFT!CI281:CK281,DRAFT!CM281:CO281)=0),"",CEILING(SUM(DRAFT!CL281,DRAFT!CP281),1)))</f>
        <v/>
      </c>
      <c r="AG279" s="3" t="str">
        <f>IF(COUNT($A279)=0,"",IF(AF279="3E","3E",IF(AF279="","I",LOOKUP(AF279/AH$2,{0,0.4,0.45,0.5,0.55,0.6,0.65,0.7,0.75,0.8,1},{"F","D","C","C+","B-","B","B+","A-","A","A+"}))))</f>
        <v/>
      </c>
      <c r="AH279" s="2" t="str">
        <f>IF(COUNT($A279)=0,"",IF(AF279="","--",IF(AF279="3E","3E",LOOKUP(AF279/AH$2,{0,0.4,0.45,0.5,0.55,0.6,0.65,0.7,0.75,0.8,1},{0,2,2.25,2.5,2.75,3,3.25,3.5,3.75,4}))))</f>
        <v/>
      </c>
      <c r="AI279" s="11" t="str">
        <f>IF(OR(COUNT($A279)=0,COUNT(B279:AH279)=0),"",IF(COUNTIF(B279:AH279,"3E")&gt;0,"3E",IF(DRAFT!$A281="R",TRUNC(SUMPRODUCT(RGP,RCP)/TCP,3),TRUNC((SUMPRODUCT(--(IMDGP&gt;0)*IMDGP,IMCP)+CEILING(DRAFT!$CQ281*42,0.25))/TCP,3))))</f>
        <v/>
      </c>
      <c r="AJ279" s="3" t="str">
        <f>IF(OR(COUNT($A279)=0,COUNT(B279:AH279)=0),"",IF(COUNTIF(B279:AH279,"3E")&gt;0,"3E",IF(DRAFT!$A281="R",SUMPRODUCT(--(RGP&gt;=2),RCP),SUMPRODUCT(--(IMDGP&gt;0),--(IMGP=0),IMCP)+DRAFT!$CR281)))</f>
        <v/>
      </c>
      <c r="AK279" s="3" t="str">
        <f>IF(OR(COUNT($A279)=0,COUNT(B279:AH279)=0),"",IF(COUNTIF(B279:AJ279,"3E")&gt;0,"3E",IF(AND(DRAFT!$A281="IM",OR($AI279&gt;DRAFT!$CQ281,$AJ279&gt;DRAFT!$CR281)),"IMPROVED",IF(AND(DRAFT!$A281="IM",$AI279&lt;=DRAFT!$CQ281,$AJ279&lt;=DRAFT!$CR281),"NOT IMPROVED",IF(AND(AH279&gt;=2,AI279&gt;=2,AJ279&gt;=30),"PASS","FAIL")))))</f>
        <v/>
      </c>
      <c r="AL279" s="3" t="str">
        <f t="shared" si="8"/>
        <v/>
      </c>
      <c r="AM279" s="3" t="str">
        <f t="shared" si="9"/>
        <v/>
      </c>
    </row>
    <row r="280" spans="1:39" ht="18.95" customHeight="1" x14ac:dyDescent="0.25">
      <c r="A280" s="4" t="str">
        <f>IF(DRAFT!$B282="","",DRAFT!$B282)</f>
        <v/>
      </c>
      <c r="B280" s="3" t="str">
        <f>IF(COUNT($A280)=0,"",IF($A280&lt;&gt;DRAFT!$B282,"ERR",IF(DRAFT!I282="3E","3E",IF(COUNT(DRAFT!E282,DRAFT!I282)&gt;0,DRAFT!J282,""))))</f>
        <v/>
      </c>
      <c r="C280" s="3" t="str">
        <f>IF(COUNT($A280)=0,"",IF(B280="3E","3E",IF(B280="","I",LOOKUP(B280/D$2,{0,0.4,0.45,0.5,0.55,0.6,0.65,0.7,0.75,0.8,1},{"F","D","C","C+","B-","B","B+","A-","A","A+"}))))</f>
        <v/>
      </c>
      <c r="D280" s="2" t="str">
        <f>IF(COUNT($A280)=0,"",IF(B280="","--",IF(B280="3E","3E",LOOKUP(B280/D$2,{0,0.4,0.45,0.5,0.55,0.6,0.65,0.7,0.75,0.8,1},{0,2,2.25,2.5,2.75,3,3.25,3.5,3.75,4}))))</f>
        <v/>
      </c>
      <c r="E280" s="3" t="str">
        <f>IF(COUNT($A280)=0,"",IF($A280&lt;&gt;DRAFT!$B282,"ERR",IF(DRAFT!R282="3E","3E",IF(COUNT(DRAFT!N282,DRAFT!R282)&gt;0,DRAFT!S282,""))))</f>
        <v/>
      </c>
      <c r="F280" s="3" t="str">
        <f>IF(COUNT($A280)=0,"",IF(E280="3E","3E",IF(E280="","I",LOOKUP(E280/G$2,{0,0.4,0.45,0.5,0.55,0.6,0.65,0.7,0.75,0.8,1},{"F","D","C","C+","B-","B","B+","A-","A","A+"}))))</f>
        <v/>
      </c>
      <c r="G280" s="2" t="str">
        <f>IF(COUNT($A280)=0,"",IF(E280="","--",IF(E280="3E","3E",LOOKUP(E280/G$2,{0,0.4,0.45,0.5,0.55,0.6,0.65,0.7,0.75,0.8,1},{0,2,2.25,2.5,2.75,3,3.25,3.5,3.75,4}))))</f>
        <v/>
      </c>
      <c r="H280" s="3" t="str">
        <f>IF(COUNT($A280)=0,"",IF($A280&lt;&gt;DRAFT!$B282,"ERR",IF(DRAFT!AA282="3E","3E",IF(COUNT(DRAFT!W282,DRAFT!AA282)&gt;0,DRAFT!AB282,""))))</f>
        <v/>
      </c>
      <c r="I280" s="3" t="str">
        <f>IF(COUNT($A280)=0,"",IF(H280="3E","3E",IF(H280="","I",LOOKUP(H280/J$2,{0,0.4,0.45,0.5,0.55,0.6,0.65,0.7,0.75,0.8,1},{"F","D","C","C+","B-","B","B+","A-","A","A+"}))))</f>
        <v/>
      </c>
      <c r="J280" s="2" t="str">
        <f>IF(COUNT($A280)=0,"",IF(H280="","--",IF(H280="3E","3E",LOOKUP(H280/J$2,{0,0.4,0.45,0.5,0.55,0.6,0.65,0.7,0.75,0.8,1},{0,2,2.25,2.5,2.75,3,3.25,3.5,3.75,4}))))</f>
        <v/>
      </c>
      <c r="K280" s="3" t="str">
        <f>IF(COUNT($A280)=0,"",IF($A280&lt;&gt;DRAFT!$B282,"ERR",IF(DRAFT!AJ282="3E","3E",IF(COUNT(DRAFT!AF282,DRAFT!AJ282)&gt;0,DRAFT!AK282,""))))</f>
        <v/>
      </c>
      <c r="L280" s="3" t="str">
        <f>IF(COUNT($A280)=0,"",IF(K280="3E","3E",IF(K280="","I",LOOKUP(K280/M$2,{0,0.4,0.45,0.5,0.55,0.6,0.65,0.7,0.75,0.8,1},{"F","D","C","C+","B-","B","B+","A-","A","A+"}))))</f>
        <v/>
      </c>
      <c r="M280" s="2" t="str">
        <f>IF(COUNT($A280)=0,"",IF(K280="","--",IF(K280="3E","3E",LOOKUP(K280/M$2,{0,0.4,0.45,0.5,0.55,0.6,0.65,0.7,0.75,0.8,1},{0,2,2.25,2.5,2.75,3,3.25,3.5,3.75,4}))))</f>
        <v/>
      </c>
      <c r="N280" s="3" t="str">
        <f>IF(COUNT($A280)=0,"",IF($A280&lt;&gt;DRAFT!$B282,"ERR",IF(DRAFT!AS282="3E","3E",IF(COUNT(DRAFT!AO282,DRAFT!AS282)&gt;0,DRAFT!AT282,""))))</f>
        <v/>
      </c>
      <c r="O280" s="3" t="str">
        <f>IF(COUNT($A280)=0,"",IF(N280="3E","3E",IF(N280="","I",LOOKUP(N280/P$2,{0,0.4,0.45,0.5,0.55,0.6,0.65,0.7,0.75,0.8,1},{"F","D","C","C+","B-","B","B+","A-","A","A+"}))))</f>
        <v/>
      </c>
      <c r="P280" s="2" t="str">
        <f>IF(COUNT($A280)=0,"",IF(N280="","--",IF(N280="3E","3E",LOOKUP(N280/P$2,{0,0.4,0.45,0.5,0.55,0.6,0.65,0.7,0.75,0.8,1},{0,2,2.25,2.5,2.75,3,3.25,3.5,3.75,4}))))</f>
        <v/>
      </c>
      <c r="Q280" s="3" t="str">
        <f>IF(COUNT($A280)=0,"",IF($A280&lt;&gt;DRAFT!$B282,"ERR",IF(DRAFT!BB282="3E","3E",IF(COUNT(DRAFT!AX282,DRAFT!BB282)&gt;0,DRAFT!BC282,""))))</f>
        <v/>
      </c>
      <c r="R280" s="3" t="str">
        <f>IF(COUNT($A280)=0,"",IF(Q280="3E","3E",IF(Q280="","I",LOOKUP(Q280/S$2,{0,0.4,0.45,0.5,0.55,0.6,0.65,0.7,0.75,0.8,1},{"F","D","C","C+","B-","B","B+","A-","A","A+"}))))</f>
        <v/>
      </c>
      <c r="S280" s="2" t="str">
        <f>IF(COUNT($A280)=0,"",IF(Q280="","--",IF(Q280="3E","3E",LOOKUP(Q280/S$2,{0,0.4,0.45,0.5,0.55,0.6,0.65,0.7,0.75,0.8,1},{0,2,2.25,2.5,2.75,3,3.25,3.5,3.75,4}))))</f>
        <v/>
      </c>
      <c r="T280" s="3" t="str">
        <f>IF(COUNT($A280)=0,"",IF($A280&lt;&gt;DRAFT!$B282,"ERR",IF(DRAFT!BK282="3E","3E",IF(COUNT(DRAFT!BG282,DRAFT!BK282)&gt;0,DRAFT!BL282,""))))</f>
        <v/>
      </c>
      <c r="U280" s="3" t="str">
        <f>IF(COUNT($A280)=0,"",IF(T280="3E","3E",IF(T280="","I",LOOKUP(T280/V$2,{0,0.4,0.45,0.5,0.55,0.6,0.65,0.7,0.75,0.8,1},{"F","D","C","C+","B-","B","B+","A-","A","A+"}))))</f>
        <v/>
      </c>
      <c r="V280" s="2" t="str">
        <f>IF(COUNT($A280)=0,"",IF(T280="","--",IF(T280="3E","3E",LOOKUP(T280/V$2,{0,0.4,0.45,0.5,0.55,0.6,0.65,0.7,0.75,0.8,1},{0,2,2.25,2.5,2.75,3,3.25,3.5,3.75,4}))))</f>
        <v/>
      </c>
      <c r="W280" s="3" t="str">
        <f>IF(COUNT($A280)=0,"",IF($A280&lt;&gt;DRAFT!$B282,"ERR",IF(DRAFT!BT282="3E","3E",IF(COUNT(DRAFT!BP282,DRAFT!BT282)&gt;0,DRAFT!BU282,""))))</f>
        <v/>
      </c>
      <c r="X280" s="3" t="str">
        <f>IF(COUNT($A280)=0,"",IF(W280="3E","3E",IF(W280="","I",LOOKUP(W280/Y$2,{0,0.4,0.45,0.5,0.55,0.6,0.65,0.7,0.75,0.8,1},{"F","D","C","C+","B-","B","B+","A-","A","A+"}))))</f>
        <v/>
      </c>
      <c r="Y280" s="2" t="str">
        <f>IF(COUNT($A280)=0,"",IF(W280="","--",IF(W280="3E","3E",LOOKUP(W280/Y$2,{0,0.4,0.45,0.5,0.55,0.6,0.65,0.7,0.75,0.8,1},{0,2,2.25,2.5,2.75,3,3.25,3.5,3.75,4}))))</f>
        <v/>
      </c>
      <c r="Z280" s="3" t="str">
        <f>IF(COUNT($A280)=0,"",IF($A280&lt;&gt;DRAFT!$B282,"ERR",IF(DRAFT!CC282="3E","3E",IF(COUNT(DRAFT!BY282,DRAFT!CC282)&gt;0,DRAFT!CD282,""))))</f>
        <v/>
      </c>
      <c r="AA280" s="3" t="str">
        <f>IF(COUNT($A280)=0,"",IF(Z280="3E","3E",IF(Z280="","I",LOOKUP(Z280/AB$2,{0,0.4,0.45,0.5,0.55,0.6,0.65,0.7,0.75,0.8,1},{"F","D","C","C+","B-","B","B+","A-","A","A+"}))))</f>
        <v/>
      </c>
      <c r="AB280" s="2" t="str">
        <f>IF(COUNT($A280)=0,"",IF(Z280="","--",IF(Z280="3E","3E",LOOKUP(Z280/AB$2,{0,0.4,0.45,0.5,0.55,0.6,0.65,0.7,0.75,0.8,1},{0,2,2.25,2.5,2.75,3,3.25,3.5,3.75,4}))))</f>
        <v/>
      </c>
      <c r="AC280" s="3" t="str">
        <f>IF(COUNT($A280)=0,"",IF($A280&lt;&gt;DRAFT!$B282,"ERR",IF(DRAFT!CF282&gt;0,DRAFT!CF282,"")))</f>
        <v/>
      </c>
      <c r="AD280" s="3" t="str">
        <f>IF(COUNT($A280)=0,"",IF(AC280="3E","3E",IF(AC280="","I",LOOKUP(AC280/AE$2,{0,0.4,0.45,0.5,0.55,0.6,0.65,0.7,0.75,0.8,1},{"F","D","C","C+","B-","B","B+","A-","A","A+"}))))</f>
        <v/>
      </c>
      <c r="AE280" s="2" t="str">
        <f>IF(COUNT($A280)=0,"",IF(AC280="","--",IF(AC280="3E","3E",LOOKUP(AC280/AE$2,{0,0.4,0.45,0.5,0.55,0.6,0.65,0.7,0.75,0.8,1},{0,2,2.25,2.5,2.75,3,3.25,3.5,3.75,4}))))</f>
        <v/>
      </c>
      <c r="AF280" s="3" t="str">
        <f>IF($A280&lt;&gt;DRAFT!$B282,"ERR",IF(OR(COUNT($A280)=0,COUNT(DRAFT!CI282:CK282,DRAFT!CM282:CO282)=0),"",CEILING(SUM(DRAFT!CL282,DRAFT!CP282),1)))</f>
        <v/>
      </c>
      <c r="AG280" s="3" t="str">
        <f>IF(COUNT($A280)=0,"",IF(AF280="3E","3E",IF(AF280="","I",LOOKUP(AF280/AH$2,{0,0.4,0.45,0.5,0.55,0.6,0.65,0.7,0.75,0.8,1},{"F","D","C","C+","B-","B","B+","A-","A","A+"}))))</f>
        <v/>
      </c>
      <c r="AH280" s="2" t="str">
        <f>IF(COUNT($A280)=0,"",IF(AF280="","--",IF(AF280="3E","3E",LOOKUP(AF280/AH$2,{0,0.4,0.45,0.5,0.55,0.6,0.65,0.7,0.75,0.8,1},{0,2,2.25,2.5,2.75,3,3.25,3.5,3.75,4}))))</f>
        <v/>
      </c>
      <c r="AI280" s="11" t="str">
        <f>IF(OR(COUNT($A280)=0,COUNT(B280:AH280)=0),"",IF(COUNTIF(B280:AH280,"3E")&gt;0,"3E",IF(DRAFT!$A282="R",TRUNC(SUMPRODUCT(RGP,RCP)/TCP,3),TRUNC((SUMPRODUCT(--(IMDGP&gt;0)*IMDGP,IMCP)+CEILING(DRAFT!$CQ282*42,0.25))/TCP,3))))</f>
        <v/>
      </c>
      <c r="AJ280" s="3" t="str">
        <f>IF(OR(COUNT($A280)=0,COUNT(B280:AH280)=0),"",IF(COUNTIF(B280:AH280,"3E")&gt;0,"3E",IF(DRAFT!$A282="R",SUMPRODUCT(--(RGP&gt;=2),RCP),SUMPRODUCT(--(IMDGP&gt;0),--(IMGP=0),IMCP)+DRAFT!$CR282)))</f>
        <v/>
      </c>
      <c r="AK280" s="3" t="str">
        <f>IF(OR(COUNT($A280)=0,COUNT(B280:AH280)=0),"",IF(COUNTIF(B280:AJ280,"3E")&gt;0,"3E",IF(AND(DRAFT!$A282="IM",OR($AI280&gt;DRAFT!$CQ282,$AJ280&gt;DRAFT!$CR282)),"IMPROVED",IF(AND(DRAFT!$A282="IM",$AI280&lt;=DRAFT!$CQ282,$AJ280&lt;=DRAFT!$CR282),"NOT IMPROVED",IF(AND(AH280&gt;=2,AI280&gt;=2,AJ280&gt;=30),"PASS","FAIL")))))</f>
        <v/>
      </c>
      <c r="AL280" s="3" t="str">
        <f t="shared" si="8"/>
        <v/>
      </c>
      <c r="AM280" s="3" t="str">
        <f t="shared" si="9"/>
        <v/>
      </c>
    </row>
    <row r="281" spans="1:39" ht="18.95" customHeight="1" x14ac:dyDescent="0.25">
      <c r="A281" s="4" t="str">
        <f>IF(DRAFT!$B283="","",DRAFT!$B283)</f>
        <v/>
      </c>
      <c r="B281" s="3" t="str">
        <f>IF(COUNT($A281)=0,"",IF($A281&lt;&gt;DRAFT!$B283,"ERR",IF(DRAFT!I283="3E","3E",IF(COUNT(DRAFT!E283,DRAFT!I283)&gt;0,DRAFT!J283,""))))</f>
        <v/>
      </c>
      <c r="C281" s="3" t="str">
        <f>IF(COUNT($A281)=0,"",IF(B281="3E","3E",IF(B281="","I",LOOKUP(B281/D$2,{0,0.4,0.45,0.5,0.55,0.6,0.65,0.7,0.75,0.8,1},{"F","D","C","C+","B-","B","B+","A-","A","A+"}))))</f>
        <v/>
      </c>
      <c r="D281" s="2" t="str">
        <f>IF(COUNT($A281)=0,"",IF(B281="","--",IF(B281="3E","3E",LOOKUP(B281/D$2,{0,0.4,0.45,0.5,0.55,0.6,0.65,0.7,0.75,0.8,1},{0,2,2.25,2.5,2.75,3,3.25,3.5,3.75,4}))))</f>
        <v/>
      </c>
      <c r="E281" s="3" t="str">
        <f>IF(COUNT($A281)=0,"",IF($A281&lt;&gt;DRAFT!$B283,"ERR",IF(DRAFT!R283="3E","3E",IF(COUNT(DRAFT!N283,DRAFT!R283)&gt;0,DRAFT!S283,""))))</f>
        <v/>
      </c>
      <c r="F281" s="3" t="str">
        <f>IF(COUNT($A281)=0,"",IF(E281="3E","3E",IF(E281="","I",LOOKUP(E281/G$2,{0,0.4,0.45,0.5,0.55,0.6,0.65,0.7,0.75,0.8,1},{"F","D","C","C+","B-","B","B+","A-","A","A+"}))))</f>
        <v/>
      </c>
      <c r="G281" s="2" t="str">
        <f>IF(COUNT($A281)=0,"",IF(E281="","--",IF(E281="3E","3E",LOOKUP(E281/G$2,{0,0.4,0.45,0.5,0.55,0.6,0.65,0.7,0.75,0.8,1},{0,2,2.25,2.5,2.75,3,3.25,3.5,3.75,4}))))</f>
        <v/>
      </c>
      <c r="H281" s="3" t="str">
        <f>IF(COUNT($A281)=0,"",IF($A281&lt;&gt;DRAFT!$B283,"ERR",IF(DRAFT!AA283="3E","3E",IF(COUNT(DRAFT!W283,DRAFT!AA283)&gt;0,DRAFT!AB283,""))))</f>
        <v/>
      </c>
      <c r="I281" s="3" t="str">
        <f>IF(COUNT($A281)=0,"",IF(H281="3E","3E",IF(H281="","I",LOOKUP(H281/J$2,{0,0.4,0.45,0.5,0.55,0.6,0.65,0.7,0.75,0.8,1},{"F","D","C","C+","B-","B","B+","A-","A","A+"}))))</f>
        <v/>
      </c>
      <c r="J281" s="2" t="str">
        <f>IF(COUNT($A281)=0,"",IF(H281="","--",IF(H281="3E","3E",LOOKUP(H281/J$2,{0,0.4,0.45,0.5,0.55,0.6,0.65,0.7,0.75,0.8,1},{0,2,2.25,2.5,2.75,3,3.25,3.5,3.75,4}))))</f>
        <v/>
      </c>
      <c r="K281" s="3" t="str">
        <f>IF(COUNT($A281)=0,"",IF($A281&lt;&gt;DRAFT!$B283,"ERR",IF(DRAFT!AJ283="3E","3E",IF(COUNT(DRAFT!AF283,DRAFT!AJ283)&gt;0,DRAFT!AK283,""))))</f>
        <v/>
      </c>
      <c r="L281" s="3" t="str">
        <f>IF(COUNT($A281)=0,"",IF(K281="3E","3E",IF(K281="","I",LOOKUP(K281/M$2,{0,0.4,0.45,0.5,0.55,0.6,0.65,0.7,0.75,0.8,1},{"F","D","C","C+","B-","B","B+","A-","A","A+"}))))</f>
        <v/>
      </c>
      <c r="M281" s="2" t="str">
        <f>IF(COUNT($A281)=0,"",IF(K281="","--",IF(K281="3E","3E",LOOKUP(K281/M$2,{0,0.4,0.45,0.5,0.55,0.6,0.65,0.7,0.75,0.8,1},{0,2,2.25,2.5,2.75,3,3.25,3.5,3.75,4}))))</f>
        <v/>
      </c>
      <c r="N281" s="3" t="str">
        <f>IF(COUNT($A281)=0,"",IF($A281&lt;&gt;DRAFT!$B283,"ERR",IF(DRAFT!AS283="3E","3E",IF(COUNT(DRAFT!AO283,DRAFT!AS283)&gt;0,DRAFT!AT283,""))))</f>
        <v/>
      </c>
      <c r="O281" s="3" t="str">
        <f>IF(COUNT($A281)=0,"",IF(N281="3E","3E",IF(N281="","I",LOOKUP(N281/P$2,{0,0.4,0.45,0.5,0.55,0.6,0.65,0.7,0.75,0.8,1},{"F","D","C","C+","B-","B","B+","A-","A","A+"}))))</f>
        <v/>
      </c>
      <c r="P281" s="2" t="str">
        <f>IF(COUNT($A281)=0,"",IF(N281="","--",IF(N281="3E","3E",LOOKUP(N281/P$2,{0,0.4,0.45,0.5,0.55,0.6,0.65,0.7,0.75,0.8,1},{0,2,2.25,2.5,2.75,3,3.25,3.5,3.75,4}))))</f>
        <v/>
      </c>
      <c r="Q281" s="3" t="str">
        <f>IF(COUNT($A281)=0,"",IF($A281&lt;&gt;DRAFT!$B283,"ERR",IF(DRAFT!BB283="3E","3E",IF(COUNT(DRAFT!AX283,DRAFT!BB283)&gt;0,DRAFT!BC283,""))))</f>
        <v/>
      </c>
      <c r="R281" s="3" t="str">
        <f>IF(COUNT($A281)=0,"",IF(Q281="3E","3E",IF(Q281="","I",LOOKUP(Q281/S$2,{0,0.4,0.45,0.5,0.55,0.6,0.65,0.7,0.75,0.8,1},{"F","D","C","C+","B-","B","B+","A-","A","A+"}))))</f>
        <v/>
      </c>
      <c r="S281" s="2" t="str">
        <f>IF(COUNT($A281)=0,"",IF(Q281="","--",IF(Q281="3E","3E",LOOKUP(Q281/S$2,{0,0.4,0.45,0.5,0.55,0.6,0.65,0.7,0.75,0.8,1},{0,2,2.25,2.5,2.75,3,3.25,3.5,3.75,4}))))</f>
        <v/>
      </c>
      <c r="T281" s="3" t="str">
        <f>IF(COUNT($A281)=0,"",IF($A281&lt;&gt;DRAFT!$B283,"ERR",IF(DRAFT!BK283="3E","3E",IF(COUNT(DRAFT!BG283,DRAFT!BK283)&gt;0,DRAFT!BL283,""))))</f>
        <v/>
      </c>
      <c r="U281" s="3" t="str">
        <f>IF(COUNT($A281)=0,"",IF(T281="3E","3E",IF(T281="","I",LOOKUP(T281/V$2,{0,0.4,0.45,0.5,0.55,0.6,0.65,0.7,0.75,0.8,1},{"F","D","C","C+","B-","B","B+","A-","A","A+"}))))</f>
        <v/>
      </c>
      <c r="V281" s="2" t="str">
        <f>IF(COUNT($A281)=0,"",IF(T281="","--",IF(T281="3E","3E",LOOKUP(T281/V$2,{0,0.4,0.45,0.5,0.55,0.6,0.65,0.7,0.75,0.8,1},{0,2,2.25,2.5,2.75,3,3.25,3.5,3.75,4}))))</f>
        <v/>
      </c>
      <c r="W281" s="3" t="str">
        <f>IF(COUNT($A281)=0,"",IF($A281&lt;&gt;DRAFT!$B283,"ERR",IF(DRAFT!BT283="3E","3E",IF(COUNT(DRAFT!BP283,DRAFT!BT283)&gt;0,DRAFT!BU283,""))))</f>
        <v/>
      </c>
      <c r="X281" s="3" t="str">
        <f>IF(COUNT($A281)=0,"",IF(W281="3E","3E",IF(W281="","I",LOOKUP(W281/Y$2,{0,0.4,0.45,0.5,0.55,0.6,0.65,0.7,0.75,0.8,1},{"F","D","C","C+","B-","B","B+","A-","A","A+"}))))</f>
        <v/>
      </c>
      <c r="Y281" s="2" t="str">
        <f>IF(COUNT($A281)=0,"",IF(W281="","--",IF(W281="3E","3E",LOOKUP(W281/Y$2,{0,0.4,0.45,0.5,0.55,0.6,0.65,0.7,0.75,0.8,1},{0,2,2.25,2.5,2.75,3,3.25,3.5,3.75,4}))))</f>
        <v/>
      </c>
      <c r="Z281" s="3" t="str">
        <f>IF(COUNT($A281)=0,"",IF($A281&lt;&gt;DRAFT!$B283,"ERR",IF(DRAFT!CC283="3E","3E",IF(COUNT(DRAFT!BY283,DRAFT!CC283)&gt;0,DRAFT!CD283,""))))</f>
        <v/>
      </c>
      <c r="AA281" s="3" t="str">
        <f>IF(COUNT($A281)=0,"",IF(Z281="3E","3E",IF(Z281="","I",LOOKUP(Z281/AB$2,{0,0.4,0.45,0.5,0.55,0.6,0.65,0.7,0.75,0.8,1},{"F","D","C","C+","B-","B","B+","A-","A","A+"}))))</f>
        <v/>
      </c>
      <c r="AB281" s="2" t="str">
        <f>IF(COUNT($A281)=0,"",IF(Z281="","--",IF(Z281="3E","3E",LOOKUP(Z281/AB$2,{0,0.4,0.45,0.5,0.55,0.6,0.65,0.7,0.75,0.8,1},{0,2,2.25,2.5,2.75,3,3.25,3.5,3.75,4}))))</f>
        <v/>
      </c>
      <c r="AC281" s="3" t="str">
        <f>IF(COUNT($A281)=0,"",IF($A281&lt;&gt;DRAFT!$B283,"ERR",IF(DRAFT!CF283&gt;0,DRAFT!CF283,"")))</f>
        <v/>
      </c>
      <c r="AD281" s="3" t="str">
        <f>IF(COUNT($A281)=0,"",IF(AC281="3E","3E",IF(AC281="","I",LOOKUP(AC281/AE$2,{0,0.4,0.45,0.5,0.55,0.6,0.65,0.7,0.75,0.8,1},{"F","D","C","C+","B-","B","B+","A-","A","A+"}))))</f>
        <v/>
      </c>
      <c r="AE281" s="2" t="str">
        <f>IF(COUNT($A281)=0,"",IF(AC281="","--",IF(AC281="3E","3E",LOOKUP(AC281/AE$2,{0,0.4,0.45,0.5,0.55,0.6,0.65,0.7,0.75,0.8,1},{0,2,2.25,2.5,2.75,3,3.25,3.5,3.75,4}))))</f>
        <v/>
      </c>
      <c r="AF281" s="3" t="str">
        <f>IF($A281&lt;&gt;DRAFT!$B283,"ERR",IF(OR(COUNT($A281)=0,COUNT(DRAFT!CI283:CK283,DRAFT!CM283:CO283)=0),"",CEILING(SUM(DRAFT!CL283,DRAFT!CP283),1)))</f>
        <v/>
      </c>
      <c r="AG281" s="3" t="str">
        <f>IF(COUNT($A281)=0,"",IF(AF281="3E","3E",IF(AF281="","I",LOOKUP(AF281/AH$2,{0,0.4,0.45,0.5,0.55,0.6,0.65,0.7,0.75,0.8,1},{"F","D","C","C+","B-","B","B+","A-","A","A+"}))))</f>
        <v/>
      </c>
      <c r="AH281" s="2" t="str">
        <f>IF(COUNT($A281)=0,"",IF(AF281="","--",IF(AF281="3E","3E",LOOKUP(AF281/AH$2,{0,0.4,0.45,0.5,0.55,0.6,0.65,0.7,0.75,0.8,1},{0,2,2.25,2.5,2.75,3,3.25,3.5,3.75,4}))))</f>
        <v/>
      </c>
      <c r="AI281" s="11" t="str">
        <f>IF(OR(COUNT($A281)=0,COUNT(B281:AH281)=0),"",IF(COUNTIF(B281:AH281,"3E")&gt;0,"3E",IF(DRAFT!$A283="R",TRUNC(SUMPRODUCT(RGP,RCP)/TCP,3),TRUNC((SUMPRODUCT(--(IMDGP&gt;0)*IMDGP,IMCP)+CEILING(DRAFT!$CQ283*42,0.25))/TCP,3))))</f>
        <v/>
      </c>
      <c r="AJ281" s="3" t="str">
        <f>IF(OR(COUNT($A281)=0,COUNT(B281:AH281)=0),"",IF(COUNTIF(B281:AH281,"3E")&gt;0,"3E",IF(DRAFT!$A283="R",SUMPRODUCT(--(RGP&gt;=2),RCP),SUMPRODUCT(--(IMDGP&gt;0),--(IMGP=0),IMCP)+DRAFT!$CR283)))</f>
        <v/>
      </c>
      <c r="AK281" s="3" t="str">
        <f>IF(OR(COUNT($A281)=0,COUNT(B281:AH281)=0),"",IF(COUNTIF(B281:AJ281,"3E")&gt;0,"3E",IF(AND(DRAFT!$A283="IM",OR($AI281&gt;DRAFT!$CQ283,$AJ281&gt;DRAFT!$CR283)),"IMPROVED",IF(AND(DRAFT!$A283="IM",$AI281&lt;=DRAFT!$CQ283,$AJ281&lt;=DRAFT!$CR283),"NOT IMPROVED",IF(AND(AH281&gt;=2,AI281&gt;=2,AJ281&gt;=30),"PASS","FAIL")))))</f>
        <v/>
      </c>
      <c r="AL281" s="3" t="str">
        <f t="shared" si="8"/>
        <v/>
      </c>
      <c r="AM281" s="3" t="str">
        <f t="shared" si="9"/>
        <v/>
      </c>
    </row>
    <row r="282" spans="1:39" ht="18.95" customHeight="1" x14ac:dyDescent="0.25">
      <c r="A282" s="4" t="str">
        <f>IF(DRAFT!$B284="","",DRAFT!$B284)</f>
        <v/>
      </c>
      <c r="B282" s="3" t="str">
        <f>IF(COUNT($A282)=0,"",IF($A282&lt;&gt;DRAFT!$B284,"ERR",IF(DRAFT!I284="3E","3E",IF(COUNT(DRAFT!E284,DRAFT!I284)&gt;0,DRAFT!J284,""))))</f>
        <v/>
      </c>
      <c r="C282" s="3" t="str">
        <f>IF(COUNT($A282)=0,"",IF(B282="3E","3E",IF(B282="","I",LOOKUP(B282/D$2,{0,0.4,0.45,0.5,0.55,0.6,0.65,0.7,0.75,0.8,1},{"F","D","C","C+","B-","B","B+","A-","A","A+"}))))</f>
        <v/>
      </c>
      <c r="D282" s="2" t="str">
        <f>IF(COUNT($A282)=0,"",IF(B282="","--",IF(B282="3E","3E",LOOKUP(B282/D$2,{0,0.4,0.45,0.5,0.55,0.6,0.65,0.7,0.75,0.8,1},{0,2,2.25,2.5,2.75,3,3.25,3.5,3.75,4}))))</f>
        <v/>
      </c>
      <c r="E282" s="3" t="str">
        <f>IF(COUNT($A282)=0,"",IF($A282&lt;&gt;DRAFT!$B284,"ERR",IF(DRAFT!R284="3E","3E",IF(COUNT(DRAFT!N284,DRAFT!R284)&gt;0,DRAFT!S284,""))))</f>
        <v/>
      </c>
      <c r="F282" s="3" t="str">
        <f>IF(COUNT($A282)=0,"",IF(E282="3E","3E",IF(E282="","I",LOOKUP(E282/G$2,{0,0.4,0.45,0.5,0.55,0.6,0.65,0.7,0.75,0.8,1},{"F","D","C","C+","B-","B","B+","A-","A","A+"}))))</f>
        <v/>
      </c>
      <c r="G282" s="2" t="str">
        <f>IF(COUNT($A282)=0,"",IF(E282="","--",IF(E282="3E","3E",LOOKUP(E282/G$2,{0,0.4,0.45,0.5,0.55,0.6,0.65,0.7,0.75,0.8,1},{0,2,2.25,2.5,2.75,3,3.25,3.5,3.75,4}))))</f>
        <v/>
      </c>
      <c r="H282" s="3" t="str">
        <f>IF(COUNT($A282)=0,"",IF($A282&lt;&gt;DRAFT!$B284,"ERR",IF(DRAFT!AA284="3E","3E",IF(COUNT(DRAFT!W284,DRAFT!AA284)&gt;0,DRAFT!AB284,""))))</f>
        <v/>
      </c>
      <c r="I282" s="3" t="str">
        <f>IF(COUNT($A282)=0,"",IF(H282="3E","3E",IF(H282="","I",LOOKUP(H282/J$2,{0,0.4,0.45,0.5,0.55,0.6,0.65,0.7,0.75,0.8,1},{"F","D","C","C+","B-","B","B+","A-","A","A+"}))))</f>
        <v/>
      </c>
      <c r="J282" s="2" t="str">
        <f>IF(COUNT($A282)=0,"",IF(H282="","--",IF(H282="3E","3E",LOOKUP(H282/J$2,{0,0.4,0.45,0.5,0.55,0.6,0.65,0.7,0.75,0.8,1},{0,2,2.25,2.5,2.75,3,3.25,3.5,3.75,4}))))</f>
        <v/>
      </c>
      <c r="K282" s="3" t="str">
        <f>IF(COUNT($A282)=0,"",IF($A282&lt;&gt;DRAFT!$B284,"ERR",IF(DRAFT!AJ284="3E","3E",IF(COUNT(DRAFT!AF284,DRAFT!AJ284)&gt;0,DRAFT!AK284,""))))</f>
        <v/>
      </c>
      <c r="L282" s="3" t="str">
        <f>IF(COUNT($A282)=0,"",IF(K282="3E","3E",IF(K282="","I",LOOKUP(K282/M$2,{0,0.4,0.45,0.5,0.55,0.6,0.65,0.7,0.75,0.8,1},{"F","D","C","C+","B-","B","B+","A-","A","A+"}))))</f>
        <v/>
      </c>
      <c r="M282" s="2" t="str">
        <f>IF(COUNT($A282)=0,"",IF(K282="","--",IF(K282="3E","3E",LOOKUP(K282/M$2,{0,0.4,0.45,0.5,0.55,0.6,0.65,0.7,0.75,0.8,1},{0,2,2.25,2.5,2.75,3,3.25,3.5,3.75,4}))))</f>
        <v/>
      </c>
      <c r="N282" s="3" t="str">
        <f>IF(COUNT($A282)=0,"",IF($A282&lt;&gt;DRAFT!$B284,"ERR",IF(DRAFT!AS284="3E","3E",IF(COUNT(DRAFT!AO284,DRAFT!AS284)&gt;0,DRAFT!AT284,""))))</f>
        <v/>
      </c>
      <c r="O282" s="3" t="str">
        <f>IF(COUNT($A282)=0,"",IF(N282="3E","3E",IF(N282="","I",LOOKUP(N282/P$2,{0,0.4,0.45,0.5,0.55,0.6,0.65,0.7,0.75,0.8,1},{"F","D","C","C+","B-","B","B+","A-","A","A+"}))))</f>
        <v/>
      </c>
      <c r="P282" s="2" t="str">
        <f>IF(COUNT($A282)=0,"",IF(N282="","--",IF(N282="3E","3E",LOOKUP(N282/P$2,{0,0.4,0.45,0.5,0.55,0.6,0.65,0.7,0.75,0.8,1},{0,2,2.25,2.5,2.75,3,3.25,3.5,3.75,4}))))</f>
        <v/>
      </c>
      <c r="Q282" s="3" t="str">
        <f>IF(COUNT($A282)=0,"",IF($A282&lt;&gt;DRAFT!$B284,"ERR",IF(DRAFT!BB284="3E","3E",IF(COUNT(DRAFT!AX284,DRAFT!BB284)&gt;0,DRAFT!BC284,""))))</f>
        <v/>
      </c>
      <c r="R282" s="3" t="str">
        <f>IF(COUNT($A282)=0,"",IF(Q282="3E","3E",IF(Q282="","I",LOOKUP(Q282/S$2,{0,0.4,0.45,0.5,0.55,0.6,0.65,0.7,0.75,0.8,1},{"F","D","C","C+","B-","B","B+","A-","A","A+"}))))</f>
        <v/>
      </c>
      <c r="S282" s="2" t="str">
        <f>IF(COUNT($A282)=0,"",IF(Q282="","--",IF(Q282="3E","3E",LOOKUP(Q282/S$2,{0,0.4,0.45,0.5,0.55,0.6,0.65,0.7,0.75,0.8,1},{0,2,2.25,2.5,2.75,3,3.25,3.5,3.75,4}))))</f>
        <v/>
      </c>
      <c r="T282" s="3" t="str">
        <f>IF(COUNT($A282)=0,"",IF($A282&lt;&gt;DRAFT!$B284,"ERR",IF(DRAFT!BK284="3E","3E",IF(COUNT(DRAFT!BG284,DRAFT!BK284)&gt;0,DRAFT!BL284,""))))</f>
        <v/>
      </c>
      <c r="U282" s="3" t="str">
        <f>IF(COUNT($A282)=0,"",IF(T282="3E","3E",IF(T282="","I",LOOKUP(T282/V$2,{0,0.4,0.45,0.5,0.55,0.6,0.65,0.7,0.75,0.8,1},{"F","D","C","C+","B-","B","B+","A-","A","A+"}))))</f>
        <v/>
      </c>
      <c r="V282" s="2" t="str">
        <f>IF(COUNT($A282)=0,"",IF(T282="","--",IF(T282="3E","3E",LOOKUP(T282/V$2,{0,0.4,0.45,0.5,0.55,0.6,0.65,0.7,0.75,0.8,1},{0,2,2.25,2.5,2.75,3,3.25,3.5,3.75,4}))))</f>
        <v/>
      </c>
      <c r="W282" s="3" t="str">
        <f>IF(COUNT($A282)=0,"",IF($A282&lt;&gt;DRAFT!$B284,"ERR",IF(DRAFT!BT284="3E","3E",IF(COUNT(DRAFT!BP284,DRAFT!BT284)&gt;0,DRAFT!BU284,""))))</f>
        <v/>
      </c>
      <c r="X282" s="3" t="str">
        <f>IF(COUNT($A282)=0,"",IF(W282="3E","3E",IF(W282="","I",LOOKUP(W282/Y$2,{0,0.4,0.45,0.5,0.55,0.6,0.65,0.7,0.75,0.8,1},{"F","D","C","C+","B-","B","B+","A-","A","A+"}))))</f>
        <v/>
      </c>
      <c r="Y282" s="2" t="str">
        <f>IF(COUNT($A282)=0,"",IF(W282="","--",IF(W282="3E","3E",LOOKUP(W282/Y$2,{0,0.4,0.45,0.5,0.55,0.6,0.65,0.7,0.75,0.8,1},{0,2,2.25,2.5,2.75,3,3.25,3.5,3.75,4}))))</f>
        <v/>
      </c>
      <c r="Z282" s="3" t="str">
        <f>IF(COUNT($A282)=0,"",IF($A282&lt;&gt;DRAFT!$B284,"ERR",IF(DRAFT!CC284="3E","3E",IF(COUNT(DRAFT!BY284,DRAFT!CC284)&gt;0,DRAFT!CD284,""))))</f>
        <v/>
      </c>
      <c r="AA282" s="3" t="str">
        <f>IF(COUNT($A282)=0,"",IF(Z282="3E","3E",IF(Z282="","I",LOOKUP(Z282/AB$2,{0,0.4,0.45,0.5,0.55,0.6,0.65,0.7,0.75,0.8,1},{"F","D","C","C+","B-","B","B+","A-","A","A+"}))))</f>
        <v/>
      </c>
      <c r="AB282" s="2" t="str">
        <f>IF(COUNT($A282)=0,"",IF(Z282="","--",IF(Z282="3E","3E",LOOKUP(Z282/AB$2,{0,0.4,0.45,0.5,0.55,0.6,0.65,0.7,0.75,0.8,1},{0,2,2.25,2.5,2.75,3,3.25,3.5,3.75,4}))))</f>
        <v/>
      </c>
      <c r="AC282" s="3" t="str">
        <f>IF(COUNT($A282)=0,"",IF($A282&lt;&gt;DRAFT!$B284,"ERR",IF(DRAFT!CF284&gt;0,DRAFT!CF284,"")))</f>
        <v/>
      </c>
      <c r="AD282" s="3" t="str">
        <f>IF(COUNT($A282)=0,"",IF(AC282="3E","3E",IF(AC282="","I",LOOKUP(AC282/AE$2,{0,0.4,0.45,0.5,0.55,0.6,0.65,0.7,0.75,0.8,1},{"F","D","C","C+","B-","B","B+","A-","A","A+"}))))</f>
        <v/>
      </c>
      <c r="AE282" s="2" t="str">
        <f>IF(COUNT($A282)=0,"",IF(AC282="","--",IF(AC282="3E","3E",LOOKUP(AC282/AE$2,{0,0.4,0.45,0.5,0.55,0.6,0.65,0.7,0.75,0.8,1},{0,2,2.25,2.5,2.75,3,3.25,3.5,3.75,4}))))</f>
        <v/>
      </c>
      <c r="AF282" s="3" t="str">
        <f>IF($A282&lt;&gt;DRAFT!$B284,"ERR",IF(OR(COUNT($A282)=0,COUNT(DRAFT!CI284:CK284,DRAFT!CM284:CO284)=0),"",CEILING(SUM(DRAFT!CL284,DRAFT!CP284),1)))</f>
        <v/>
      </c>
      <c r="AG282" s="3" t="str">
        <f>IF(COUNT($A282)=0,"",IF(AF282="3E","3E",IF(AF282="","I",LOOKUP(AF282/AH$2,{0,0.4,0.45,0.5,0.55,0.6,0.65,0.7,0.75,0.8,1},{"F","D","C","C+","B-","B","B+","A-","A","A+"}))))</f>
        <v/>
      </c>
      <c r="AH282" s="2" t="str">
        <f>IF(COUNT($A282)=0,"",IF(AF282="","--",IF(AF282="3E","3E",LOOKUP(AF282/AH$2,{0,0.4,0.45,0.5,0.55,0.6,0.65,0.7,0.75,0.8,1},{0,2,2.25,2.5,2.75,3,3.25,3.5,3.75,4}))))</f>
        <v/>
      </c>
      <c r="AI282" s="11" t="str">
        <f>IF(OR(COUNT($A282)=0,COUNT(B282:AH282)=0),"",IF(COUNTIF(B282:AH282,"3E")&gt;0,"3E",IF(DRAFT!$A284="R",TRUNC(SUMPRODUCT(RGP,RCP)/TCP,3),TRUNC((SUMPRODUCT(--(IMDGP&gt;0)*IMDGP,IMCP)+CEILING(DRAFT!$CQ284*42,0.25))/TCP,3))))</f>
        <v/>
      </c>
      <c r="AJ282" s="3" t="str">
        <f>IF(OR(COUNT($A282)=0,COUNT(B282:AH282)=0),"",IF(COUNTIF(B282:AH282,"3E")&gt;0,"3E",IF(DRAFT!$A284="R",SUMPRODUCT(--(RGP&gt;=2),RCP),SUMPRODUCT(--(IMDGP&gt;0),--(IMGP=0),IMCP)+DRAFT!$CR284)))</f>
        <v/>
      </c>
      <c r="AK282" s="3" t="str">
        <f>IF(OR(COUNT($A282)=0,COUNT(B282:AH282)=0),"",IF(COUNTIF(B282:AJ282,"3E")&gt;0,"3E",IF(AND(DRAFT!$A284="IM",OR($AI282&gt;DRAFT!$CQ284,$AJ282&gt;DRAFT!$CR284)),"IMPROVED",IF(AND(DRAFT!$A284="IM",$AI282&lt;=DRAFT!$CQ284,$AJ282&lt;=DRAFT!$CR284),"NOT IMPROVED",IF(AND(AH282&gt;=2,AI282&gt;=2,AJ282&gt;=30),"PASS","FAIL")))))</f>
        <v/>
      </c>
      <c r="AL282" s="3" t="str">
        <f t="shared" si="8"/>
        <v/>
      </c>
      <c r="AM282" s="3" t="str">
        <f t="shared" si="9"/>
        <v/>
      </c>
    </row>
    <row r="283" spans="1:39" ht="18.95" customHeight="1" x14ac:dyDescent="0.25">
      <c r="A283" s="4" t="str">
        <f>IF(DRAFT!$B285="","",DRAFT!$B285)</f>
        <v/>
      </c>
      <c r="B283" s="3" t="str">
        <f>IF(COUNT($A283)=0,"",IF($A283&lt;&gt;DRAFT!$B285,"ERR",IF(DRAFT!I285="3E","3E",IF(COUNT(DRAFT!E285,DRAFT!I285)&gt;0,DRAFT!J285,""))))</f>
        <v/>
      </c>
      <c r="C283" s="3" t="str">
        <f>IF(COUNT($A283)=0,"",IF(B283="3E","3E",IF(B283="","I",LOOKUP(B283/D$2,{0,0.4,0.45,0.5,0.55,0.6,0.65,0.7,0.75,0.8,1},{"F","D","C","C+","B-","B","B+","A-","A","A+"}))))</f>
        <v/>
      </c>
      <c r="D283" s="2" t="str">
        <f>IF(COUNT($A283)=0,"",IF(B283="","--",IF(B283="3E","3E",LOOKUP(B283/D$2,{0,0.4,0.45,0.5,0.55,0.6,0.65,0.7,0.75,0.8,1},{0,2,2.25,2.5,2.75,3,3.25,3.5,3.75,4}))))</f>
        <v/>
      </c>
      <c r="E283" s="3" t="str">
        <f>IF(COUNT($A283)=0,"",IF($A283&lt;&gt;DRAFT!$B285,"ERR",IF(DRAFT!R285="3E","3E",IF(COUNT(DRAFT!N285,DRAFT!R285)&gt;0,DRAFT!S285,""))))</f>
        <v/>
      </c>
      <c r="F283" s="3" t="str">
        <f>IF(COUNT($A283)=0,"",IF(E283="3E","3E",IF(E283="","I",LOOKUP(E283/G$2,{0,0.4,0.45,0.5,0.55,0.6,0.65,0.7,0.75,0.8,1},{"F","D","C","C+","B-","B","B+","A-","A","A+"}))))</f>
        <v/>
      </c>
      <c r="G283" s="2" t="str">
        <f>IF(COUNT($A283)=0,"",IF(E283="","--",IF(E283="3E","3E",LOOKUP(E283/G$2,{0,0.4,0.45,0.5,0.55,0.6,0.65,0.7,0.75,0.8,1},{0,2,2.25,2.5,2.75,3,3.25,3.5,3.75,4}))))</f>
        <v/>
      </c>
      <c r="H283" s="3" t="str">
        <f>IF(COUNT($A283)=0,"",IF($A283&lt;&gt;DRAFT!$B285,"ERR",IF(DRAFT!AA285="3E","3E",IF(COUNT(DRAFT!W285,DRAFT!AA285)&gt;0,DRAFT!AB285,""))))</f>
        <v/>
      </c>
      <c r="I283" s="3" t="str">
        <f>IF(COUNT($A283)=0,"",IF(H283="3E","3E",IF(H283="","I",LOOKUP(H283/J$2,{0,0.4,0.45,0.5,0.55,0.6,0.65,0.7,0.75,0.8,1},{"F","D","C","C+","B-","B","B+","A-","A","A+"}))))</f>
        <v/>
      </c>
      <c r="J283" s="2" t="str">
        <f>IF(COUNT($A283)=0,"",IF(H283="","--",IF(H283="3E","3E",LOOKUP(H283/J$2,{0,0.4,0.45,0.5,0.55,0.6,0.65,0.7,0.75,0.8,1},{0,2,2.25,2.5,2.75,3,3.25,3.5,3.75,4}))))</f>
        <v/>
      </c>
      <c r="K283" s="3" t="str">
        <f>IF(COUNT($A283)=0,"",IF($A283&lt;&gt;DRAFT!$B285,"ERR",IF(DRAFT!AJ285="3E","3E",IF(COUNT(DRAFT!AF285,DRAFT!AJ285)&gt;0,DRAFT!AK285,""))))</f>
        <v/>
      </c>
      <c r="L283" s="3" t="str">
        <f>IF(COUNT($A283)=0,"",IF(K283="3E","3E",IF(K283="","I",LOOKUP(K283/M$2,{0,0.4,0.45,0.5,0.55,0.6,0.65,0.7,0.75,0.8,1},{"F","D","C","C+","B-","B","B+","A-","A","A+"}))))</f>
        <v/>
      </c>
      <c r="M283" s="2" t="str">
        <f>IF(COUNT($A283)=0,"",IF(K283="","--",IF(K283="3E","3E",LOOKUP(K283/M$2,{0,0.4,0.45,0.5,0.55,0.6,0.65,0.7,0.75,0.8,1},{0,2,2.25,2.5,2.75,3,3.25,3.5,3.75,4}))))</f>
        <v/>
      </c>
      <c r="N283" s="3" t="str">
        <f>IF(COUNT($A283)=0,"",IF($A283&lt;&gt;DRAFT!$B285,"ERR",IF(DRAFT!AS285="3E","3E",IF(COUNT(DRAFT!AO285,DRAFT!AS285)&gt;0,DRAFT!AT285,""))))</f>
        <v/>
      </c>
      <c r="O283" s="3" t="str">
        <f>IF(COUNT($A283)=0,"",IF(N283="3E","3E",IF(N283="","I",LOOKUP(N283/P$2,{0,0.4,0.45,0.5,0.55,0.6,0.65,0.7,0.75,0.8,1},{"F","D","C","C+","B-","B","B+","A-","A","A+"}))))</f>
        <v/>
      </c>
      <c r="P283" s="2" t="str">
        <f>IF(COUNT($A283)=0,"",IF(N283="","--",IF(N283="3E","3E",LOOKUP(N283/P$2,{0,0.4,0.45,0.5,0.55,0.6,0.65,0.7,0.75,0.8,1},{0,2,2.25,2.5,2.75,3,3.25,3.5,3.75,4}))))</f>
        <v/>
      </c>
      <c r="Q283" s="3" t="str">
        <f>IF(COUNT($A283)=0,"",IF($A283&lt;&gt;DRAFT!$B285,"ERR",IF(DRAFT!BB285="3E","3E",IF(COUNT(DRAFT!AX285,DRAFT!BB285)&gt;0,DRAFT!BC285,""))))</f>
        <v/>
      </c>
      <c r="R283" s="3" t="str">
        <f>IF(COUNT($A283)=0,"",IF(Q283="3E","3E",IF(Q283="","I",LOOKUP(Q283/S$2,{0,0.4,0.45,0.5,0.55,0.6,0.65,0.7,0.75,0.8,1},{"F","D","C","C+","B-","B","B+","A-","A","A+"}))))</f>
        <v/>
      </c>
      <c r="S283" s="2" t="str">
        <f>IF(COUNT($A283)=0,"",IF(Q283="","--",IF(Q283="3E","3E",LOOKUP(Q283/S$2,{0,0.4,0.45,0.5,0.55,0.6,0.65,0.7,0.75,0.8,1},{0,2,2.25,2.5,2.75,3,3.25,3.5,3.75,4}))))</f>
        <v/>
      </c>
      <c r="T283" s="3" t="str">
        <f>IF(COUNT($A283)=0,"",IF($A283&lt;&gt;DRAFT!$B285,"ERR",IF(DRAFT!BK285="3E","3E",IF(COUNT(DRAFT!BG285,DRAFT!BK285)&gt;0,DRAFT!BL285,""))))</f>
        <v/>
      </c>
      <c r="U283" s="3" t="str">
        <f>IF(COUNT($A283)=0,"",IF(T283="3E","3E",IF(T283="","I",LOOKUP(T283/V$2,{0,0.4,0.45,0.5,0.55,0.6,0.65,0.7,0.75,0.8,1},{"F","D","C","C+","B-","B","B+","A-","A","A+"}))))</f>
        <v/>
      </c>
      <c r="V283" s="2" t="str">
        <f>IF(COUNT($A283)=0,"",IF(T283="","--",IF(T283="3E","3E",LOOKUP(T283/V$2,{0,0.4,0.45,0.5,0.55,0.6,0.65,0.7,0.75,0.8,1},{0,2,2.25,2.5,2.75,3,3.25,3.5,3.75,4}))))</f>
        <v/>
      </c>
      <c r="W283" s="3" t="str">
        <f>IF(COUNT($A283)=0,"",IF($A283&lt;&gt;DRAFT!$B285,"ERR",IF(DRAFT!BT285="3E","3E",IF(COUNT(DRAFT!BP285,DRAFT!BT285)&gt;0,DRAFT!BU285,""))))</f>
        <v/>
      </c>
      <c r="X283" s="3" t="str">
        <f>IF(COUNT($A283)=0,"",IF(W283="3E","3E",IF(W283="","I",LOOKUP(W283/Y$2,{0,0.4,0.45,0.5,0.55,0.6,0.65,0.7,0.75,0.8,1},{"F","D","C","C+","B-","B","B+","A-","A","A+"}))))</f>
        <v/>
      </c>
      <c r="Y283" s="2" t="str">
        <f>IF(COUNT($A283)=0,"",IF(W283="","--",IF(W283="3E","3E",LOOKUP(W283/Y$2,{0,0.4,0.45,0.5,0.55,0.6,0.65,0.7,0.75,0.8,1},{0,2,2.25,2.5,2.75,3,3.25,3.5,3.75,4}))))</f>
        <v/>
      </c>
      <c r="Z283" s="3" t="str">
        <f>IF(COUNT($A283)=0,"",IF($A283&lt;&gt;DRAFT!$B285,"ERR",IF(DRAFT!CC285="3E","3E",IF(COUNT(DRAFT!BY285,DRAFT!CC285)&gt;0,DRAFT!CD285,""))))</f>
        <v/>
      </c>
      <c r="AA283" s="3" t="str">
        <f>IF(COUNT($A283)=0,"",IF(Z283="3E","3E",IF(Z283="","I",LOOKUP(Z283/AB$2,{0,0.4,0.45,0.5,0.55,0.6,0.65,0.7,0.75,0.8,1},{"F","D","C","C+","B-","B","B+","A-","A","A+"}))))</f>
        <v/>
      </c>
      <c r="AB283" s="2" t="str">
        <f>IF(COUNT($A283)=0,"",IF(Z283="","--",IF(Z283="3E","3E",LOOKUP(Z283/AB$2,{0,0.4,0.45,0.5,0.55,0.6,0.65,0.7,0.75,0.8,1},{0,2,2.25,2.5,2.75,3,3.25,3.5,3.75,4}))))</f>
        <v/>
      </c>
      <c r="AC283" s="3" t="str">
        <f>IF(COUNT($A283)=0,"",IF($A283&lt;&gt;DRAFT!$B285,"ERR",IF(DRAFT!CF285&gt;0,DRAFT!CF285,"")))</f>
        <v/>
      </c>
      <c r="AD283" s="3" t="str">
        <f>IF(COUNT($A283)=0,"",IF(AC283="3E","3E",IF(AC283="","I",LOOKUP(AC283/AE$2,{0,0.4,0.45,0.5,0.55,0.6,0.65,0.7,0.75,0.8,1},{"F","D","C","C+","B-","B","B+","A-","A","A+"}))))</f>
        <v/>
      </c>
      <c r="AE283" s="2" t="str">
        <f>IF(COUNT($A283)=0,"",IF(AC283="","--",IF(AC283="3E","3E",LOOKUP(AC283/AE$2,{0,0.4,0.45,0.5,0.55,0.6,0.65,0.7,0.75,0.8,1},{0,2,2.25,2.5,2.75,3,3.25,3.5,3.75,4}))))</f>
        <v/>
      </c>
      <c r="AF283" s="3" t="str">
        <f>IF($A283&lt;&gt;DRAFT!$B285,"ERR",IF(OR(COUNT($A283)=0,COUNT(DRAFT!CI285:CK285,DRAFT!CM285:CO285)=0),"",CEILING(SUM(DRAFT!CL285,DRAFT!CP285),1)))</f>
        <v/>
      </c>
      <c r="AG283" s="3" t="str">
        <f>IF(COUNT($A283)=0,"",IF(AF283="3E","3E",IF(AF283="","I",LOOKUP(AF283/AH$2,{0,0.4,0.45,0.5,0.55,0.6,0.65,0.7,0.75,0.8,1},{"F","D","C","C+","B-","B","B+","A-","A","A+"}))))</f>
        <v/>
      </c>
      <c r="AH283" s="2" t="str">
        <f>IF(COUNT($A283)=0,"",IF(AF283="","--",IF(AF283="3E","3E",LOOKUP(AF283/AH$2,{0,0.4,0.45,0.5,0.55,0.6,0.65,0.7,0.75,0.8,1},{0,2,2.25,2.5,2.75,3,3.25,3.5,3.75,4}))))</f>
        <v/>
      </c>
      <c r="AI283" s="11" t="str">
        <f>IF(OR(COUNT($A283)=0,COUNT(B283:AH283)=0),"",IF(COUNTIF(B283:AH283,"3E")&gt;0,"3E",IF(DRAFT!$A285="R",TRUNC(SUMPRODUCT(RGP,RCP)/TCP,3),TRUNC((SUMPRODUCT(--(IMDGP&gt;0)*IMDGP,IMCP)+CEILING(DRAFT!$CQ285*42,0.25))/TCP,3))))</f>
        <v/>
      </c>
      <c r="AJ283" s="3" t="str">
        <f>IF(OR(COUNT($A283)=0,COUNT(B283:AH283)=0),"",IF(COUNTIF(B283:AH283,"3E")&gt;0,"3E",IF(DRAFT!$A285="R",SUMPRODUCT(--(RGP&gt;=2),RCP),SUMPRODUCT(--(IMDGP&gt;0),--(IMGP=0),IMCP)+DRAFT!$CR285)))</f>
        <v/>
      </c>
      <c r="AK283" s="3" t="str">
        <f>IF(OR(COUNT($A283)=0,COUNT(B283:AH283)=0),"",IF(COUNTIF(B283:AJ283,"3E")&gt;0,"3E",IF(AND(DRAFT!$A285="IM",OR($AI283&gt;DRAFT!$CQ285,$AJ283&gt;DRAFT!$CR285)),"IMPROVED",IF(AND(DRAFT!$A285="IM",$AI283&lt;=DRAFT!$CQ285,$AJ283&lt;=DRAFT!$CR285),"NOT IMPROVED",IF(AND(AH283&gt;=2,AI283&gt;=2,AJ283&gt;=30),"PASS","FAIL")))))</f>
        <v/>
      </c>
      <c r="AL283" s="3" t="str">
        <f t="shared" si="8"/>
        <v/>
      </c>
      <c r="AM283" s="3" t="str">
        <f t="shared" si="9"/>
        <v/>
      </c>
    </row>
    <row r="284" spans="1:39" ht="18.95" customHeight="1" x14ac:dyDescent="0.25">
      <c r="A284" s="4" t="str">
        <f>IF(DRAFT!$B286="","",DRAFT!$B286)</f>
        <v/>
      </c>
      <c r="B284" s="3" t="str">
        <f>IF(COUNT($A284)=0,"",IF($A284&lt;&gt;DRAFT!$B286,"ERR",IF(DRAFT!I286="3E","3E",IF(COUNT(DRAFT!E286,DRAFT!I286)&gt;0,DRAFT!J286,""))))</f>
        <v/>
      </c>
      <c r="C284" s="3" t="str">
        <f>IF(COUNT($A284)=0,"",IF(B284="3E","3E",IF(B284="","I",LOOKUP(B284/D$2,{0,0.4,0.45,0.5,0.55,0.6,0.65,0.7,0.75,0.8,1},{"F","D","C","C+","B-","B","B+","A-","A","A+"}))))</f>
        <v/>
      </c>
      <c r="D284" s="2" t="str">
        <f>IF(COUNT($A284)=0,"",IF(B284="","--",IF(B284="3E","3E",LOOKUP(B284/D$2,{0,0.4,0.45,0.5,0.55,0.6,0.65,0.7,0.75,0.8,1},{0,2,2.25,2.5,2.75,3,3.25,3.5,3.75,4}))))</f>
        <v/>
      </c>
      <c r="E284" s="3" t="str">
        <f>IF(COUNT($A284)=0,"",IF($A284&lt;&gt;DRAFT!$B286,"ERR",IF(DRAFT!R286="3E","3E",IF(COUNT(DRAFT!N286,DRAFT!R286)&gt;0,DRAFT!S286,""))))</f>
        <v/>
      </c>
      <c r="F284" s="3" t="str">
        <f>IF(COUNT($A284)=0,"",IF(E284="3E","3E",IF(E284="","I",LOOKUP(E284/G$2,{0,0.4,0.45,0.5,0.55,0.6,0.65,0.7,0.75,0.8,1},{"F","D","C","C+","B-","B","B+","A-","A","A+"}))))</f>
        <v/>
      </c>
      <c r="G284" s="2" t="str">
        <f>IF(COUNT($A284)=0,"",IF(E284="","--",IF(E284="3E","3E",LOOKUP(E284/G$2,{0,0.4,0.45,0.5,0.55,0.6,0.65,0.7,0.75,0.8,1},{0,2,2.25,2.5,2.75,3,3.25,3.5,3.75,4}))))</f>
        <v/>
      </c>
      <c r="H284" s="3" t="str">
        <f>IF(COUNT($A284)=0,"",IF($A284&lt;&gt;DRAFT!$B286,"ERR",IF(DRAFT!AA286="3E","3E",IF(COUNT(DRAFT!W286,DRAFT!AA286)&gt;0,DRAFT!AB286,""))))</f>
        <v/>
      </c>
      <c r="I284" s="3" t="str">
        <f>IF(COUNT($A284)=0,"",IF(H284="3E","3E",IF(H284="","I",LOOKUP(H284/J$2,{0,0.4,0.45,0.5,0.55,0.6,0.65,0.7,0.75,0.8,1},{"F","D","C","C+","B-","B","B+","A-","A","A+"}))))</f>
        <v/>
      </c>
      <c r="J284" s="2" t="str">
        <f>IF(COUNT($A284)=0,"",IF(H284="","--",IF(H284="3E","3E",LOOKUP(H284/J$2,{0,0.4,0.45,0.5,0.55,0.6,0.65,0.7,0.75,0.8,1},{0,2,2.25,2.5,2.75,3,3.25,3.5,3.75,4}))))</f>
        <v/>
      </c>
      <c r="K284" s="3" t="str">
        <f>IF(COUNT($A284)=0,"",IF($A284&lt;&gt;DRAFT!$B286,"ERR",IF(DRAFT!AJ286="3E","3E",IF(COUNT(DRAFT!AF286,DRAFT!AJ286)&gt;0,DRAFT!AK286,""))))</f>
        <v/>
      </c>
      <c r="L284" s="3" t="str">
        <f>IF(COUNT($A284)=0,"",IF(K284="3E","3E",IF(K284="","I",LOOKUP(K284/M$2,{0,0.4,0.45,0.5,0.55,0.6,0.65,0.7,0.75,0.8,1},{"F","D","C","C+","B-","B","B+","A-","A","A+"}))))</f>
        <v/>
      </c>
      <c r="M284" s="2" t="str">
        <f>IF(COUNT($A284)=0,"",IF(K284="","--",IF(K284="3E","3E",LOOKUP(K284/M$2,{0,0.4,0.45,0.5,0.55,0.6,0.65,0.7,0.75,0.8,1},{0,2,2.25,2.5,2.75,3,3.25,3.5,3.75,4}))))</f>
        <v/>
      </c>
      <c r="N284" s="3" t="str">
        <f>IF(COUNT($A284)=0,"",IF($A284&lt;&gt;DRAFT!$B286,"ERR",IF(DRAFT!AS286="3E","3E",IF(COUNT(DRAFT!AO286,DRAFT!AS286)&gt;0,DRAFT!AT286,""))))</f>
        <v/>
      </c>
      <c r="O284" s="3" t="str">
        <f>IF(COUNT($A284)=0,"",IF(N284="3E","3E",IF(N284="","I",LOOKUP(N284/P$2,{0,0.4,0.45,0.5,0.55,0.6,0.65,0.7,0.75,0.8,1},{"F","D","C","C+","B-","B","B+","A-","A","A+"}))))</f>
        <v/>
      </c>
      <c r="P284" s="2" t="str">
        <f>IF(COUNT($A284)=0,"",IF(N284="","--",IF(N284="3E","3E",LOOKUP(N284/P$2,{0,0.4,0.45,0.5,0.55,0.6,0.65,0.7,0.75,0.8,1},{0,2,2.25,2.5,2.75,3,3.25,3.5,3.75,4}))))</f>
        <v/>
      </c>
      <c r="Q284" s="3" t="str">
        <f>IF(COUNT($A284)=0,"",IF($A284&lt;&gt;DRAFT!$B286,"ERR",IF(DRAFT!BB286="3E","3E",IF(COUNT(DRAFT!AX286,DRAFT!BB286)&gt;0,DRAFT!BC286,""))))</f>
        <v/>
      </c>
      <c r="R284" s="3" t="str">
        <f>IF(COUNT($A284)=0,"",IF(Q284="3E","3E",IF(Q284="","I",LOOKUP(Q284/S$2,{0,0.4,0.45,0.5,0.55,0.6,0.65,0.7,0.75,0.8,1},{"F","D","C","C+","B-","B","B+","A-","A","A+"}))))</f>
        <v/>
      </c>
      <c r="S284" s="2" t="str">
        <f>IF(COUNT($A284)=0,"",IF(Q284="","--",IF(Q284="3E","3E",LOOKUP(Q284/S$2,{0,0.4,0.45,0.5,0.55,0.6,0.65,0.7,0.75,0.8,1},{0,2,2.25,2.5,2.75,3,3.25,3.5,3.75,4}))))</f>
        <v/>
      </c>
      <c r="T284" s="3" t="str">
        <f>IF(COUNT($A284)=0,"",IF($A284&lt;&gt;DRAFT!$B286,"ERR",IF(DRAFT!BK286="3E","3E",IF(COUNT(DRAFT!BG286,DRAFT!BK286)&gt;0,DRAFT!BL286,""))))</f>
        <v/>
      </c>
      <c r="U284" s="3" t="str">
        <f>IF(COUNT($A284)=0,"",IF(T284="3E","3E",IF(T284="","I",LOOKUP(T284/V$2,{0,0.4,0.45,0.5,0.55,0.6,0.65,0.7,0.75,0.8,1},{"F","D","C","C+","B-","B","B+","A-","A","A+"}))))</f>
        <v/>
      </c>
      <c r="V284" s="2" t="str">
        <f>IF(COUNT($A284)=0,"",IF(T284="","--",IF(T284="3E","3E",LOOKUP(T284/V$2,{0,0.4,0.45,0.5,0.55,0.6,0.65,0.7,0.75,0.8,1},{0,2,2.25,2.5,2.75,3,3.25,3.5,3.75,4}))))</f>
        <v/>
      </c>
      <c r="W284" s="3" t="str">
        <f>IF(COUNT($A284)=0,"",IF($A284&lt;&gt;DRAFT!$B286,"ERR",IF(DRAFT!BT286="3E","3E",IF(COUNT(DRAFT!BP286,DRAFT!BT286)&gt;0,DRAFT!BU286,""))))</f>
        <v/>
      </c>
      <c r="X284" s="3" t="str">
        <f>IF(COUNT($A284)=0,"",IF(W284="3E","3E",IF(W284="","I",LOOKUP(W284/Y$2,{0,0.4,0.45,0.5,0.55,0.6,0.65,0.7,0.75,0.8,1},{"F","D","C","C+","B-","B","B+","A-","A","A+"}))))</f>
        <v/>
      </c>
      <c r="Y284" s="2" t="str">
        <f>IF(COUNT($A284)=0,"",IF(W284="","--",IF(W284="3E","3E",LOOKUP(W284/Y$2,{0,0.4,0.45,0.5,0.55,0.6,0.65,0.7,0.75,0.8,1},{0,2,2.25,2.5,2.75,3,3.25,3.5,3.75,4}))))</f>
        <v/>
      </c>
      <c r="Z284" s="3" t="str">
        <f>IF(COUNT($A284)=0,"",IF($A284&lt;&gt;DRAFT!$B286,"ERR",IF(DRAFT!CC286="3E","3E",IF(COUNT(DRAFT!BY286,DRAFT!CC286)&gt;0,DRAFT!CD286,""))))</f>
        <v/>
      </c>
      <c r="AA284" s="3" t="str">
        <f>IF(COUNT($A284)=0,"",IF(Z284="3E","3E",IF(Z284="","I",LOOKUP(Z284/AB$2,{0,0.4,0.45,0.5,0.55,0.6,0.65,0.7,0.75,0.8,1},{"F","D","C","C+","B-","B","B+","A-","A","A+"}))))</f>
        <v/>
      </c>
      <c r="AB284" s="2" t="str">
        <f>IF(COUNT($A284)=0,"",IF(Z284="","--",IF(Z284="3E","3E",LOOKUP(Z284/AB$2,{0,0.4,0.45,0.5,0.55,0.6,0.65,0.7,0.75,0.8,1},{0,2,2.25,2.5,2.75,3,3.25,3.5,3.75,4}))))</f>
        <v/>
      </c>
      <c r="AC284" s="3" t="str">
        <f>IF(COUNT($A284)=0,"",IF($A284&lt;&gt;DRAFT!$B286,"ERR",IF(DRAFT!CF286&gt;0,DRAFT!CF286,"")))</f>
        <v/>
      </c>
      <c r="AD284" s="3" t="str">
        <f>IF(COUNT($A284)=0,"",IF(AC284="3E","3E",IF(AC284="","I",LOOKUP(AC284/AE$2,{0,0.4,0.45,0.5,0.55,0.6,0.65,0.7,0.75,0.8,1},{"F","D","C","C+","B-","B","B+","A-","A","A+"}))))</f>
        <v/>
      </c>
      <c r="AE284" s="2" t="str">
        <f>IF(COUNT($A284)=0,"",IF(AC284="","--",IF(AC284="3E","3E",LOOKUP(AC284/AE$2,{0,0.4,0.45,0.5,0.55,0.6,0.65,0.7,0.75,0.8,1},{0,2,2.25,2.5,2.75,3,3.25,3.5,3.75,4}))))</f>
        <v/>
      </c>
      <c r="AF284" s="3" t="str">
        <f>IF($A284&lt;&gt;DRAFT!$B286,"ERR",IF(OR(COUNT($A284)=0,COUNT(DRAFT!CI286:CK286,DRAFT!CM286:CO286)=0),"",CEILING(SUM(DRAFT!CL286,DRAFT!CP286),1)))</f>
        <v/>
      </c>
      <c r="AG284" s="3" t="str">
        <f>IF(COUNT($A284)=0,"",IF(AF284="3E","3E",IF(AF284="","I",LOOKUP(AF284/AH$2,{0,0.4,0.45,0.5,0.55,0.6,0.65,0.7,0.75,0.8,1},{"F","D","C","C+","B-","B","B+","A-","A","A+"}))))</f>
        <v/>
      </c>
      <c r="AH284" s="2" t="str">
        <f>IF(COUNT($A284)=0,"",IF(AF284="","--",IF(AF284="3E","3E",LOOKUP(AF284/AH$2,{0,0.4,0.45,0.5,0.55,0.6,0.65,0.7,0.75,0.8,1},{0,2,2.25,2.5,2.75,3,3.25,3.5,3.75,4}))))</f>
        <v/>
      </c>
      <c r="AI284" s="11" t="str">
        <f>IF(OR(COUNT($A284)=0,COUNT(B284:AH284)=0),"",IF(COUNTIF(B284:AH284,"3E")&gt;0,"3E",IF(DRAFT!$A286="R",TRUNC(SUMPRODUCT(RGP,RCP)/TCP,3),TRUNC((SUMPRODUCT(--(IMDGP&gt;0)*IMDGP,IMCP)+CEILING(DRAFT!$CQ286*42,0.25))/TCP,3))))</f>
        <v/>
      </c>
      <c r="AJ284" s="3" t="str">
        <f>IF(OR(COUNT($A284)=0,COUNT(B284:AH284)=0),"",IF(COUNTIF(B284:AH284,"3E")&gt;0,"3E",IF(DRAFT!$A286="R",SUMPRODUCT(--(RGP&gt;=2),RCP),SUMPRODUCT(--(IMDGP&gt;0),--(IMGP=0),IMCP)+DRAFT!$CR286)))</f>
        <v/>
      </c>
      <c r="AK284" s="3" t="str">
        <f>IF(OR(COUNT($A284)=0,COUNT(B284:AH284)=0),"",IF(COUNTIF(B284:AJ284,"3E")&gt;0,"3E",IF(AND(DRAFT!$A286="IM",OR($AI284&gt;DRAFT!$CQ286,$AJ284&gt;DRAFT!$CR286)),"IMPROVED",IF(AND(DRAFT!$A286="IM",$AI284&lt;=DRAFT!$CQ286,$AJ284&lt;=DRAFT!$CR286),"NOT IMPROVED",IF(AND(AH284&gt;=2,AI284&gt;=2,AJ284&gt;=30),"PASS","FAIL")))))</f>
        <v/>
      </c>
      <c r="AL284" s="3" t="str">
        <f t="shared" si="8"/>
        <v/>
      </c>
      <c r="AM284" s="3" t="str">
        <f t="shared" si="9"/>
        <v/>
      </c>
    </row>
    <row r="285" spans="1:39" ht="18.95" customHeight="1" x14ac:dyDescent="0.25">
      <c r="A285" s="4" t="str">
        <f>IF(DRAFT!$B287="","",DRAFT!$B287)</f>
        <v/>
      </c>
      <c r="B285" s="3" t="str">
        <f>IF(COUNT($A285)=0,"",IF($A285&lt;&gt;DRAFT!$B287,"ERR",IF(DRAFT!I287="3E","3E",IF(COUNT(DRAFT!E287,DRAFT!I287)&gt;0,DRAFT!J287,""))))</f>
        <v/>
      </c>
      <c r="C285" s="3" t="str">
        <f>IF(COUNT($A285)=0,"",IF(B285="3E","3E",IF(B285="","I",LOOKUP(B285/D$2,{0,0.4,0.45,0.5,0.55,0.6,0.65,0.7,0.75,0.8,1},{"F","D","C","C+","B-","B","B+","A-","A","A+"}))))</f>
        <v/>
      </c>
      <c r="D285" s="2" t="str">
        <f>IF(COUNT($A285)=0,"",IF(B285="","--",IF(B285="3E","3E",LOOKUP(B285/D$2,{0,0.4,0.45,0.5,0.55,0.6,0.65,0.7,0.75,0.8,1},{0,2,2.25,2.5,2.75,3,3.25,3.5,3.75,4}))))</f>
        <v/>
      </c>
      <c r="E285" s="3" t="str">
        <f>IF(COUNT($A285)=0,"",IF($A285&lt;&gt;DRAFT!$B287,"ERR",IF(DRAFT!R287="3E","3E",IF(COUNT(DRAFT!N287,DRAFT!R287)&gt;0,DRAFT!S287,""))))</f>
        <v/>
      </c>
      <c r="F285" s="3" t="str">
        <f>IF(COUNT($A285)=0,"",IF(E285="3E","3E",IF(E285="","I",LOOKUP(E285/G$2,{0,0.4,0.45,0.5,0.55,0.6,0.65,0.7,0.75,0.8,1},{"F","D","C","C+","B-","B","B+","A-","A","A+"}))))</f>
        <v/>
      </c>
      <c r="G285" s="2" t="str">
        <f>IF(COUNT($A285)=0,"",IF(E285="","--",IF(E285="3E","3E",LOOKUP(E285/G$2,{0,0.4,0.45,0.5,0.55,0.6,0.65,0.7,0.75,0.8,1},{0,2,2.25,2.5,2.75,3,3.25,3.5,3.75,4}))))</f>
        <v/>
      </c>
      <c r="H285" s="3" t="str">
        <f>IF(COUNT($A285)=0,"",IF($A285&lt;&gt;DRAFT!$B287,"ERR",IF(DRAFT!AA287="3E","3E",IF(COUNT(DRAFT!W287,DRAFT!AA287)&gt;0,DRAFT!AB287,""))))</f>
        <v/>
      </c>
      <c r="I285" s="3" t="str">
        <f>IF(COUNT($A285)=0,"",IF(H285="3E","3E",IF(H285="","I",LOOKUP(H285/J$2,{0,0.4,0.45,0.5,0.55,0.6,0.65,0.7,0.75,0.8,1},{"F","D","C","C+","B-","B","B+","A-","A","A+"}))))</f>
        <v/>
      </c>
      <c r="J285" s="2" t="str">
        <f>IF(COUNT($A285)=0,"",IF(H285="","--",IF(H285="3E","3E",LOOKUP(H285/J$2,{0,0.4,0.45,0.5,0.55,0.6,0.65,0.7,0.75,0.8,1},{0,2,2.25,2.5,2.75,3,3.25,3.5,3.75,4}))))</f>
        <v/>
      </c>
      <c r="K285" s="3" t="str">
        <f>IF(COUNT($A285)=0,"",IF($A285&lt;&gt;DRAFT!$B287,"ERR",IF(DRAFT!AJ287="3E","3E",IF(COUNT(DRAFT!AF287,DRAFT!AJ287)&gt;0,DRAFT!AK287,""))))</f>
        <v/>
      </c>
      <c r="L285" s="3" t="str">
        <f>IF(COUNT($A285)=0,"",IF(K285="3E","3E",IF(K285="","I",LOOKUP(K285/M$2,{0,0.4,0.45,0.5,0.55,0.6,0.65,0.7,0.75,0.8,1},{"F","D","C","C+","B-","B","B+","A-","A","A+"}))))</f>
        <v/>
      </c>
      <c r="M285" s="2" t="str">
        <f>IF(COUNT($A285)=0,"",IF(K285="","--",IF(K285="3E","3E",LOOKUP(K285/M$2,{0,0.4,0.45,0.5,0.55,0.6,0.65,0.7,0.75,0.8,1},{0,2,2.25,2.5,2.75,3,3.25,3.5,3.75,4}))))</f>
        <v/>
      </c>
      <c r="N285" s="3" t="str">
        <f>IF(COUNT($A285)=0,"",IF($A285&lt;&gt;DRAFT!$B287,"ERR",IF(DRAFT!AS287="3E","3E",IF(COUNT(DRAFT!AO287,DRAFT!AS287)&gt;0,DRAFT!AT287,""))))</f>
        <v/>
      </c>
      <c r="O285" s="3" t="str">
        <f>IF(COUNT($A285)=0,"",IF(N285="3E","3E",IF(N285="","I",LOOKUP(N285/P$2,{0,0.4,0.45,0.5,0.55,0.6,0.65,0.7,0.75,0.8,1},{"F","D","C","C+","B-","B","B+","A-","A","A+"}))))</f>
        <v/>
      </c>
      <c r="P285" s="2" t="str">
        <f>IF(COUNT($A285)=0,"",IF(N285="","--",IF(N285="3E","3E",LOOKUP(N285/P$2,{0,0.4,0.45,0.5,0.55,0.6,0.65,0.7,0.75,0.8,1},{0,2,2.25,2.5,2.75,3,3.25,3.5,3.75,4}))))</f>
        <v/>
      </c>
      <c r="Q285" s="3" t="str">
        <f>IF(COUNT($A285)=0,"",IF($A285&lt;&gt;DRAFT!$B287,"ERR",IF(DRAFT!BB287="3E","3E",IF(COUNT(DRAFT!AX287,DRAFT!BB287)&gt;0,DRAFT!BC287,""))))</f>
        <v/>
      </c>
      <c r="R285" s="3" t="str">
        <f>IF(COUNT($A285)=0,"",IF(Q285="3E","3E",IF(Q285="","I",LOOKUP(Q285/S$2,{0,0.4,0.45,0.5,0.55,0.6,0.65,0.7,0.75,0.8,1},{"F","D","C","C+","B-","B","B+","A-","A","A+"}))))</f>
        <v/>
      </c>
      <c r="S285" s="2" t="str">
        <f>IF(COUNT($A285)=0,"",IF(Q285="","--",IF(Q285="3E","3E",LOOKUP(Q285/S$2,{0,0.4,0.45,0.5,0.55,0.6,0.65,0.7,0.75,0.8,1},{0,2,2.25,2.5,2.75,3,3.25,3.5,3.75,4}))))</f>
        <v/>
      </c>
      <c r="T285" s="3" t="str">
        <f>IF(COUNT($A285)=0,"",IF($A285&lt;&gt;DRAFT!$B287,"ERR",IF(DRAFT!BK287="3E","3E",IF(COUNT(DRAFT!BG287,DRAFT!BK287)&gt;0,DRAFT!BL287,""))))</f>
        <v/>
      </c>
      <c r="U285" s="3" t="str">
        <f>IF(COUNT($A285)=0,"",IF(T285="3E","3E",IF(T285="","I",LOOKUP(T285/V$2,{0,0.4,0.45,0.5,0.55,0.6,0.65,0.7,0.75,0.8,1},{"F","D","C","C+","B-","B","B+","A-","A","A+"}))))</f>
        <v/>
      </c>
      <c r="V285" s="2" t="str">
        <f>IF(COUNT($A285)=0,"",IF(T285="","--",IF(T285="3E","3E",LOOKUP(T285/V$2,{0,0.4,0.45,0.5,0.55,0.6,0.65,0.7,0.75,0.8,1},{0,2,2.25,2.5,2.75,3,3.25,3.5,3.75,4}))))</f>
        <v/>
      </c>
      <c r="W285" s="3" t="str">
        <f>IF(COUNT($A285)=0,"",IF($A285&lt;&gt;DRAFT!$B287,"ERR",IF(DRAFT!BT287="3E","3E",IF(COUNT(DRAFT!BP287,DRAFT!BT287)&gt;0,DRAFT!BU287,""))))</f>
        <v/>
      </c>
      <c r="X285" s="3" t="str">
        <f>IF(COUNT($A285)=0,"",IF(W285="3E","3E",IF(W285="","I",LOOKUP(W285/Y$2,{0,0.4,0.45,0.5,0.55,0.6,0.65,0.7,0.75,0.8,1},{"F","D","C","C+","B-","B","B+","A-","A","A+"}))))</f>
        <v/>
      </c>
      <c r="Y285" s="2" t="str">
        <f>IF(COUNT($A285)=0,"",IF(W285="","--",IF(W285="3E","3E",LOOKUP(W285/Y$2,{0,0.4,0.45,0.5,0.55,0.6,0.65,0.7,0.75,0.8,1},{0,2,2.25,2.5,2.75,3,3.25,3.5,3.75,4}))))</f>
        <v/>
      </c>
      <c r="Z285" s="3" t="str">
        <f>IF(COUNT($A285)=0,"",IF($A285&lt;&gt;DRAFT!$B287,"ERR",IF(DRAFT!CC287="3E","3E",IF(COUNT(DRAFT!BY287,DRAFT!CC287)&gt;0,DRAFT!CD287,""))))</f>
        <v/>
      </c>
      <c r="AA285" s="3" t="str">
        <f>IF(COUNT($A285)=0,"",IF(Z285="3E","3E",IF(Z285="","I",LOOKUP(Z285/AB$2,{0,0.4,0.45,0.5,0.55,0.6,0.65,0.7,0.75,0.8,1},{"F","D","C","C+","B-","B","B+","A-","A","A+"}))))</f>
        <v/>
      </c>
      <c r="AB285" s="2" t="str">
        <f>IF(COUNT($A285)=0,"",IF(Z285="","--",IF(Z285="3E","3E",LOOKUP(Z285/AB$2,{0,0.4,0.45,0.5,0.55,0.6,0.65,0.7,0.75,0.8,1},{0,2,2.25,2.5,2.75,3,3.25,3.5,3.75,4}))))</f>
        <v/>
      </c>
      <c r="AC285" s="3" t="str">
        <f>IF(COUNT($A285)=0,"",IF($A285&lt;&gt;DRAFT!$B287,"ERR",IF(DRAFT!CF287&gt;0,DRAFT!CF287,"")))</f>
        <v/>
      </c>
      <c r="AD285" s="3" t="str">
        <f>IF(COUNT($A285)=0,"",IF(AC285="3E","3E",IF(AC285="","I",LOOKUP(AC285/AE$2,{0,0.4,0.45,0.5,0.55,0.6,0.65,0.7,0.75,0.8,1},{"F","D","C","C+","B-","B","B+","A-","A","A+"}))))</f>
        <v/>
      </c>
      <c r="AE285" s="2" t="str">
        <f>IF(COUNT($A285)=0,"",IF(AC285="","--",IF(AC285="3E","3E",LOOKUP(AC285/AE$2,{0,0.4,0.45,0.5,0.55,0.6,0.65,0.7,0.75,0.8,1},{0,2,2.25,2.5,2.75,3,3.25,3.5,3.75,4}))))</f>
        <v/>
      </c>
      <c r="AF285" s="3" t="str">
        <f>IF($A285&lt;&gt;DRAFT!$B287,"ERR",IF(OR(COUNT($A285)=0,COUNT(DRAFT!CI287:CK287,DRAFT!CM287:CO287)=0),"",CEILING(SUM(DRAFT!CL287,DRAFT!CP287),1)))</f>
        <v/>
      </c>
      <c r="AG285" s="3" t="str">
        <f>IF(COUNT($A285)=0,"",IF(AF285="3E","3E",IF(AF285="","I",LOOKUP(AF285/AH$2,{0,0.4,0.45,0.5,0.55,0.6,0.65,0.7,0.75,0.8,1},{"F","D","C","C+","B-","B","B+","A-","A","A+"}))))</f>
        <v/>
      </c>
      <c r="AH285" s="2" t="str">
        <f>IF(COUNT($A285)=0,"",IF(AF285="","--",IF(AF285="3E","3E",LOOKUP(AF285/AH$2,{0,0.4,0.45,0.5,0.55,0.6,0.65,0.7,0.75,0.8,1},{0,2,2.25,2.5,2.75,3,3.25,3.5,3.75,4}))))</f>
        <v/>
      </c>
      <c r="AI285" s="11" t="str">
        <f>IF(OR(COUNT($A285)=0,COUNT(B285:AH285)=0),"",IF(COUNTIF(B285:AH285,"3E")&gt;0,"3E",IF(DRAFT!$A287="R",TRUNC(SUMPRODUCT(RGP,RCP)/TCP,3),TRUNC((SUMPRODUCT(--(IMDGP&gt;0)*IMDGP,IMCP)+CEILING(DRAFT!$CQ287*42,0.25))/TCP,3))))</f>
        <v/>
      </c>
      <c r="AJ285" s="3" t="str">
        <f>IF(OR(COUNT($A285)=0,COUNT(B285:AH285)=0),"",IF(COUNTIF(B285:AH285,"3E")&gt;0,"3E",IF(DRAFT!$A287="R",SUMPRODUCT(--(RGP&gt;=2),RCP),SUMPRODUCT(--(IMDGP&gt;0),--(IMGP=0),IMCP)+DRAFT!$CR287)))</f>
        <v/>
      </c>
      <c r="AK285" s="3" t="str">
        <f>IF(OR(COUNT($A285)=0,COUNT(B285:AH285)=0),"",IF(COUNTIF(B285:AJ285,"3E")&gt;0,"3E",IF(AND(DRAFT!$A287="IM",OR($AI285&gt;DRAFT!$CQ287,$AJ285&gt;DRAFT!$CR287)),"IMPROVED",IF(AND(DRAFT!$A287="IM",$AI285&lt;=DRAFT!$CQ287,$AJ285&lt;=DRAFT!$CR287),"NOT IMPROVED",IF(AND(AH285&gt;=2,AI285&gt;=2,AJ285&gt;=30),"PASS","FAIL")))))</f>
        <v/>
      </c>
      <c r="AL285" s="3" t="str">
        <f t="shared" si="8"/>
        <v/>
      </c>
      <c r="AM285" s="3" t="str">
        <f t="shared" si="9"/>
        <v/>
      </c>
    </row>
    <row r="286" spans="1:39" ht="18.95" customHeight="1" x14ac:dyDescent="0.25">
      <c r="A286" s="4" t="str">
        <f>IF(DRAFT!$B288="","",DRAFT!$B288)</f>
        <v/>
      </c>
      <c r="B286" s="3" t="str">
        <f>IF(COUNT($A286)=0,"",IF($A286&lt;&gt;DRAFT!$B288,"ERR",IF(DRAFT!I288="3E","3E",IF(COUNT(DRAFT!E288,DRAFT!I288)&gt;0,DRAFT!J288,""))))</f>
        <v/>
      </c>
      <c r="C286" s="3" t="str">
        <f>IF(COUNT($A286)=0,"",IF(B286="3E","3E",IF(B286="","I",LOOKUP(B286/D$2,{0,0.4,0.45,0.5,0.55,0.6,0.65,0.7,0.75,0.8,1},{"F","D","C","C+","B-","B","B+","A-","A","A+"}))))</f>
        <v/>
      </c>
      <c r="D286" s="2" t="str">
        <f>IF(COUNT($A286)=0,"",IF(B286="","--",IF(B286="3E","3E",LOOKUP(B286/D$2,{0,0.4,0.45,0.5,0.55,0.6,0.65,0.7,0.75,0.8,1},{0,2,2.25,2.5,2.75,3,3.25,3.5,3.75,4}))))</f>
        <v/>
      </c>
      <c r="E286" s="3" t="str">
        <f>IF(COUNT($A286)=0,"",IF($A286&lt;&gt;DRAFT!$B288,"ERR",IF(DRAFT!R288="3E","3E",IF(COUNT(DRAFT!N288,DRAFT!R288)&gt;0,DRAFT!S288,""))))</f>
        <v/>
      </c>
      <c r="F286" s="3" t="str">
        <f>IF(COUNT($A286)=0,"",IF(E286="3E","3E",IF(E286="","I",LOOKUP(E286/G$2,{0,0.4,0.45,0.5,0.55,0.6,0.65,0.7,0.75,0.8,1},{"F","D","C","C+","B-","B","B+","A-","A","A+"}))))</f>
        <v/>
      </c>
      <c r="G286" s="2" t="str">
        <f>IF(COUNT($A286)=0,"",IF(E286="","--",IF(E286="3E","3E",LOOKUP(E286/G$2,{0,0.4,0.45,0.5,0.55,0.6,0.65,0.7,0.75,0.8,1},{0,2,2.25,2.5,2.75,3,3.25,3.5,3.75,4}))))</f>
        <v/>
      </c>
      <c r="H286" s="3" t="str">
        <f>IF(COUNT($A286)=0,"",IF($A286&lt;&gt;DRAFT!$B288,"ERR",IF(DRAFT!AA288="3E","3E",IF(COUNT(DRAFT!W288,DRAFT!AA288)&gt;0,DRAFT!AB288,""))))</f>
        <v/>
      </c>
      <c r="I286" s="3" t="str">
        <f>IF(COUNT($A286)=0,"",IF(H286="3E","3E",IF(H286="","I",LOOKUP(H286/J$2,{0,0.4,0.45,0.5,0.55,0.6,0.65,0.7,0.75,0.8,1},{"F","D","C","C+","B-","B","B+","A-","A","A+"}))))</f>
        <v/>
      </c>
      <c r="J286" s="2" t="str">
        <f>IF(COUNT($A286)=0,"",IF(H286="","--",IF(H286="3E","3E",LOOKUP(H286/J$2,{0,0.4,0.45,0.5,0.55,0.6,0.65,0.7,0.75,0.8,1},{0,2,2.25,2.5,2.75,3,3.25,3.5,3.75,4}))))</f>
        <v/>
      </c>
      <c r="K286" s="3" t="str">
        <f>IF(COUNT($A286)=0,"",IF($A286&lt;&gt;DRAFT!$B288,"ERR",IF(DRAFT!AJ288="3E","3E",IF(COUNT(DRAFT!AF288,DRAFT!AJ288)&gt;0,DRAFT!AK288,""))))</f>
        <v/>
      </c>
      <c r="L286" s="3" t="str">
        <f>IF(COUNT($A286)=0,"",IF(K286="3E","3E",IF(K286="","I",LOOKUP(K286/M$2,{0,0.4,0.45,0.5,0.55,0.6,0.65,0.7,0.75,0.8,1},{"F","D","C","C+","B-","B","B+","A-","A","A+"}))))</f>
        <v/>
      </c>
      <c r="M286" s="2" t="str">
        <f>IF(COUNT($A286)=0,"",IF(K286="","--",IF(K286="3E","3E",LOOKUP(K286/M$2,{0,0.4,0.45,0.5,0.55,0.6,0.65,0.7,0.75,0.8,1},{0,2,2.25,2.5,2.75,3,3.25,3.5,3.75,4}))))</f>
        <v/>
      </c>
      <c r="N286" s="3" t="str">
        <f>IF(COUNT($A286)=0,"",IF($A286&lt;&gt;DRAFT!$B288,"ERR",IF(DRAFT!AS288="3E","3E",IF(COUNT(DRAFT!AO288,DRAFT!AS288)&gt;0,DRAFT!AT288,""))))</f>
        <v/>
      </c>
      <c r="O286" s="3" t="str">
        <f>IF(COUNT($A286)=0,"",IF(N286="3E","3E",IF(N286="","I",LOOKUP(N286/P$2,{0,0.4,0.45,0.5,0.55,0.6,0.65,0.7,0.75,0.8,1},{"F","D","C","C+","B-","B","B+","A-","A","A+"}))))</f>
        <v/>
      </c>
      <c r="P286" s="2" t="str">
        <f>IF(COUNT($A286)=0,"",IF(N286="","--",IF(N286="3E","3E",LOOKUP(N286/P$2,{0,0.4,0.45,0.5,0.55,0.6,0.65,0.7,0.75,0.8,1},{0,2,2.25,2.5,2.75,3,3.25,3.5,3.75,4}))))</f>
        <v/>
      </c>
      <c r="Q286" s="3" t="str">
        <f>IF(COUNT($A286)=0,"",IF($A286&lt;&gt;DRAFT!$B288,"ERR",IF(DRAFT!BB288="3E","3E",IF(COUNT(DRAFT!AX288,DRAFT!BB288)&gt;0,DRAFT!BC288,""))))</f>
        <v/>
      </c>
      <c r="R286" s="3" t="str">
        <f>IF(COUNT($A286)=0,"",IF(Q286="3E","3E",IF(Q286="","I",LOOKUP(Q286/S$2,{0,0.4,0.45,0.5,0.55,0.6,0.65,0.7,0.75,0.8,1},{"F","D","C","C+","B-","B","B+","A-","A","A+"}))))</f>
        <v/>
      </c>
      <c r="S286" s="2" t="str">
        <f>IF(COUNT($A286)=0,"",IF(Q286="","--",IF(Q286="3E","3E",LOOKUP(Q286/S$2,{0,0.4,0.45,0.5,0.55,0.6,0.65,0.7,0.75,0.8,1},{0,2,2.25,2.5,2.75,3,3.25,3.5,3.75,4}))))</f>
        <v/>
      </c>
      <c r="T286" s="3" t="str">
        <f>IF(COUNT($A286)=0,"",IF($A286&lt;&gt;DRAFT!$B288,"ERR",IF(DRAFT!BK288="3E","3E",IF(COUNT(DRAFT!BG288,DRAFT!BK288)&gt;0,DRAFT!BL288,""))))</f>
        <v/>
      </c>
      <c r="U286" s="3" t="str">
        <f>IF(COUNT($A286)=0,"",IF(T286="3E","3E",IF(T286="","I",LOOKUP(T286/V$2,{0,0.4,0.45,0.5,0.55,0.6,0.65,0.7,0.75,0.8,1},{"F","D","C","C+","B-","B","B+","A-","A","A+"}))))</f>
        <v/>
      </c>
      <c r="V286" s="2" t="str">
        <f>IF(COUNT($A286)=0,"",IF(T286="","--",IF(T286="3E","3E",LOOKUP(T286/V$2,{0,0.4,0.45,0.5,0.55,0.6,0.65,0.7,0.75,0.8,1},{0,2,2.25,2.5,2.75,3,3.25,3.5,3.75,4}))))</f>
        <v/>
      </c>
      <c r="W286" s="3" t="str">
        <f>IF(COUNT($A286)=0,"",IF($A286&lt;&gt;DRAFT!$B288,"ERR",IF(DRAFT!BT288="3E","3E",IF(COUNT(DRAFT!BP288,DRAFT!BT288)&gt;0,DRAFT!BU288,""))))</f>
        <v/>
      </c>
      <c r="X286" s="3" t="str">
        <f>IF(COUNT($A286)=0,"",IF(W286="3E","3E",IF(W286="","I",LOOKUP(W286/Y$2,{0,0.4,0.45,0.5,0.55,0.6,0.65,0.7,0.75,0.8,1},{"F","D","C","C+","B-","B","B+","A-","A","A+"}))))</f>
        <v/>
      </c>
      <c r="Y286" s="2" t="str">
        <f>IF(COUNT($A286)=0,"",IF(W286="","--",IF(W286="3E","3E",LOOKUP(W286/Y$2,{0,0.4,0.45,0.5,0.55,0.6,0.65,0.7,0.75,0.8,1},{0,2,2.25,2.5,2.75,3,3.25,3.5,3.75,4}))))</f>
        <v/>
      </c>
      <c r="Z286" s="3" t="str">
        <f>IF(COUNT($A286)=0,"",IF($A286&lt;&gt;DRAFT!$B288,"ERR",IF(DRAFT!CC288="3E","3E",IF(COUNT(DRAFT!BY288,DRAFT!CC288)&gt;0,DRAFT!CD288,""))))</f>
        <v/>
      </c>
      <c r="AA286" s="3" t="str">
        <f>IF(COUNT($A286)=0,"",IF(Z286="3E","3E",IF(Z286="","I",LOOKUP(Z286/AB$2,{0,0.4,0.45,0.5,0.55,0.6,0.65,0.7,0.75,0.8,1},{"F","D","C","C+","B-","B","B+","A-","A","A+"}))))</f>
        <v/>
      </c>
      <c r="AB286" s="2" t="str">
        <f>IF(COUNT($A286)=0,"",IF(Z286="","--",IF(Z286="3E","3E",LOOKUP(Z286/AB$2,{0,0.4,0.45,0.5,0.55,0.6,0.65,0.7,0.75,0.8,1},{0,2,2.25,2.5,2.75,3,3.25,3.5,3.75,4}))))</f>
        <v/>
      </c>
      <c r="AC286" s="3" t="str">
        <f>IF(COUNT($A286)=0,"",IF($A286&lt;&gt;DRAFT!$B288,"ERR",IF(DRAFT!CF288&gt;0,DRAFT!CF288,"")))</f>
        <v/>
      </c>
      <c r="AD286" s="3" t="str">
        <f>IF(COUNT($A286)=0,"",IF(AC286="3E","3E",IF(AC286="","I",LOOKUP(AC286/AE$2,{0,0.4,0.45,0.5,0.55,0.6,0.65,0.7,0.75,0.8,1},{"F","D","C","C+","B-","B","B+","A-","A","A+"}))))</f>
        <v/>
      </c>
      <c r="AE286" s="2" t="str">
        <f>IF(COUNT($A286)=0,"",IF(AC286="","--",IF(AC286="3E","3E",LOOKUP(AC286/AE$2,{0,0.4,0.45,0.5,0.55,0.6,0.65,0.7,0.75,0.8,1},{0,2,2.25,2.5,2.75,3,3.25,3.5,3.75,4}))))</f>
        <v/>
      </c>
      <c r="AF286" s="3" t="str">
        <f>IF($A286&lt;&gt;DRAFT!$B288,"ERR",IF(OR(COUNT($A286)=0,COUNT(DRAFT!CI288:CK288,DRAFT!CM288:CO288)=0),"",CEILING(SUM(DRAFT!CL288,DRAFT!CP288),1)))</f>
        <v/>
      </c>
      <c r="AG286" s="3" t="str">
        <f>IF(COUNT($A286)=0,"",IF(AF286="3E","3E",IF(AF286="","I",LOOKUP(AF286/AH$2,{0,0.4,0.45,0.5,0.55,0.6,0.65,0.7,0.75,0.8,1},{"F","D","C","C+","B-","B","B+","A-","A","A+"}))))</f>
        <v/>
      </c>
      <c r="AH286" s="2" t="str">
        <f>IF(COUNT($A286)=0,"",IF(AF286="","--",IF(AF286="3E","3E",LOOKUP(AF286/AH$2,{0,0.4,0.45,0.5,0.55,0.6,0.65,0.7,0.75,0.8,1},{0,2,2.25,2.5,2.75,3,3.25,3.5,3.75,4}))))</f>
        <v/>
      </c>
      <c r="AI286" s="11" t="str">
        <f>IF(OR(COUNT($A286)=0,COUNT(B286:AH286)=0),"",IF(COUNTIF(B286:AH286,"3E")&gt;0,"3E",IF(DRAFT!$A288="R",TRUNC(SUMPRODUCT(RGP,RCP)/TCP,3),TRUNC((SUMPRODUCT(--(IMDGP&gt;0)*IMDGP,IMCP)+CEILING(DRAFT!$CQ288*42,0.25))/TCP,3))))</f>
        <v/>
      </c>
      <c r="AJ286" s="3" t="str">
        <f>IF(OR(COUNT($A286)=0,COUNT(B286:AH286)=0),"",IF(COUNTIF(B286:AH286,"3E")&gt;0,"3E",IF(DRAFT!$A288="R",SUMPRODUCT(--(RGP&gt;=2),RCP),SUMPRODUCT(--(IMDGP&gt;0),--(IMGP=0),IMCP)+DRAFT!$CR288)))</f>
        <v/>
      </c>
      <c r="AK286" s="3" t="str">
        <f>IF(OR(COUNT($A286)=0,COUNT(B286:AH286)=0),"",IF(COUNTIF(B286:AJ286,"3E")&gt;0,"3E",IF(AND(DRAFT!$A288="IM",OR($AI286&gt;DRAFT!$CQ288,$AJ286&gt;DRAFT!$CR288)),"IMPROVED",IF(AND(DRAFT!$A288="IM",$AI286&lt;=DRAFT!$CQ288,$AJ286&lt;=DRAFT!$CR288),"NOT IMPROVED",IF(AND(AH286&gt;=2,AI286&gt;=2,AJ286&gt;=30),"PASS","FAIL")))))</f>
        <v/>
      </c>
      <c r="AL286" s="3" t="str">
        <f t="shared" si="8"/>
        <v/>
      </c>
      <c r="AM286" s="3" t="str">
        <f t="shared" si="9"/>
        <v/>
      </c>
    </row>
    <row r="287" spans="1:39" ht="18.95" customHeight="1" x14ac:dyDescent="0.25">
      <c r="A287" s="4" t="str">
        <f>IF(DRAFT!$B289="","",DRAFT!$B289)</f>
        <v/>
      </c>
      <c r="B287" s="3" t="str">
        <f>IF(COUNT($A287)=0,"",IF($A287&lt;&gt;DRAFT!$B289,"ERR",IF(DRAFT!I289="3E","3E",IF(COUNT(DRAFT!E289,DRAFT!I289)&gt;0,DRAFT!J289,""))))</f>
        <v/>
      </c>
      <c r="C287" s="3" t="str">
        <f>IF(COUNT($A287)=0,"",IF(B287="3E","3E",IF(B287="","I",LOOKUP(B287/D$2,{0,0.4,0.45,0.5,0.55,0.6,0.65,0.7,0.75,0.8,1},{"F","D","C","C+","B-","B","B+","A-","A","A+"}))))</f>
        <v/>
      </c>
      <c r="D287" s="2" t="str">
        <f>IF(COUNT($A287)=0,"",IF(B287="","--",IF(B287="3E","3E",LOOKUP(B287/D$2,{0,0.4,0.45,0.5,0.55,0.6,0.65,0.7,0.75,0.8,1},{0,2,2.25,2.5,2.75,3,3.25,3.5,3.75,4}))))</f>
        <v/>
      </c>
      <c r="E287" s="3" t="str">
        <f>IF(COUNT($A287)=0,"",IF($A287&lt;&gt;DRAFT!$B289,"ERR",IF(DRAFT!R289="3E","3E",IF(COUNT(DRAFT!N289,DRAFT!R289)&gt;0,DRAFT!S289,""))))</f>
        <v/>
      </c>
      <c r="F287" s="3" t="str">
        <f>IF(COUNT($A287)=0,"",IF(E287="3E","3E",IF(E287="","I",LOOKUP(E287/G$2,{0,0.4,0.45,0.5,0.55,0.6,0.65,0.7,0.75,0.8,1},{"F","D","C","C+","B-","B","B+","A-","A","A+"}))))</f>
        <v/>
      </c>
      <c r="G287" s="2" t="str">
        <f>IF(COUNT($A287)=0,"",IF(E287="","--",IF(E287="3E","3E",LOOKUP(E287/G$2,{0,0.4,0.45,0.5,0.55,0.6,0.65,0.7,0.75,0.8,1},{0,2,2.25,2.5,2.75,3,3.25,3.5,3.75,4}))))</f>
        <v/>
      </c>
      <c r="H287" s="3" t="str">
        <f>IF(COUNT($A287)=0,"",IF($A287&lt;&gt;DRAFT!$B289,"ERR",IF(DRAFT!AA289="3E","3E",IF(COUNT(DRAFT!W289,DRAFT!AA289)&gt;0,DRAFT!AB289,""))))</f>
        <v/>
      </c>
      <c r="I287" s="3" t="str">
        <f>IF(COUNT($A287)=0,"",IF(H287="3E","3E",IF(H287="","I",LOOKUP(H287/J$2,{0,0.4,0.45,0.5,0.55,0.6,0.65,0.7,0.75,0.8,1},{"F","D","C","C+","B-","B","B+","A-","A","A+"}))))</f>
        <v/>
      </c>
      <c r="J287" s="2" t="str">
        <f>IF(COUNT($A287)=0,"",IF(H287="","--",IF(H287="3E","3E",LOOKUP(H287/J$2,{0,0.4,0.45,0.5,0.55,0.6,0.65,0.7,0.75,0.8,1},{0,2,2.25,2.5,2.75,3,3.25,3.5,3.75,4}))))</f>
        <v/>
      </c>
      <c r="K287" s="3" t="str">
        <f>IF(COUNT($A287)=0,"",IF($A287&lt;&gt;DRAFT!$B289,"ERR",IF(DRAFT!AJ289="3E","3E",IF(COUNT(DRAFT!AF289,DRAFT!AJ289)&gt;0,DRAFT!AK289,""))))</f>
        <v/>
      </c>
      <c r="L287" s="3" t="str">
        <f>IF(COUNT($A287)=0,"",IF(K287="3E","3E",IF(K287="","I",LOOKUP(K287/M$2,{0,0.4,0.45,0.5,0.55,0.6,0.65,0.7,0.75,0.8,1},{"F","D","C","C+","B-","B","B+","A-","A","A+"}))))</f>
        <v/>
      </c>
      <c r="M287" s="2" t="str">
        <f>IF(COUNT($A287)=0,"",IF(K287="","--",IF(K287="3E","3E",LOOKUP(K287/M$2,{0,0.4,0.45,0.5,0.55,0.6,0.65,0.7,0.75,0.8,1},{0,2,2.25,2.5,2.75,3,3.25,3.5,3.75,4}))))</f>
        <v/>
      </c>
      <c r="N287" s="3" t="str">
        <f>IF(COUNT($A287)=0,"",IF($A287&lt;&gt;DRAFT!$B289,"ERR",IF(DRAFT!AS289="3E","3E",IF(COUNT(DRAFT!AO289,DRAFT!AS289)&gt;0,DRAFT!AT289,""))))</f>
        <v/>
      </c>
      <c r="O287" s="3" t="str">
        <f>IF(COUNT($A287)=0,"",IF(N287="3E","3E",IF(N287="","I",LOOKUP(N287/P$2,{0,0.4,0.45,0.5,0.55,0.6,0.65,0.7,0.75,0.8,1},{"F","D","C","C+","B-","B","B+","A-","A","A+"}))))</f>
        <v/>
      </c>
      <c r="P287" s="2" t="str">
        <f>IF(COUNT($A287)=0,"",IF(N287="","--",IF(N287="3E","3E",LOOKUP(N287/P$2,{0,0.4,0.45,0.5,0.55,0.6,0.65,0.7,0.75,0.8,1},{0,2,2.25,2.5,2.75,3,3.25,3.5,3.75,4}))))</f>
        <v/>
      </c>
      <c r="Q287" s="3" t="str">
        <f>IF(COUNT($A287)=0,"",IF($A287&lt;&gt;DRAFT!$B289,"ERR",IF(DRAFT!BB289="3E","3E",IF(COUNT(DRAFT!AX289,DRAFT!BB289)&gt;0,DRAFT!BC289,""))))</f>
        <v/>
      </c>
      <c r="R287" s="3" t="str">
        <f>IF(COUNT($A287)=0,"",IF(Q287="3E","3E",IF(Q287="","I",LOOKUP(Q287/S$2,{0,0.4,0.45,0.5,0.55,0.6,0.65,0.7,0.75,0.8,1},{"F","D","C","C+","B-","B","B+","A-","A","A+"}))))</f>
        <v/>
      </c>
      <c r="S287" s="2" t="str">
        <f>IF(COUNT($A287)=0,"",IF(Q287="","--",IF(Q287="3E","3E",LOOKUP(Q287/S$2,{0,0.4,0.45,0.5,0.55,0.6,0.65,0.7,0.75,0.8,1},{0,2,2.25,2.5,2.75,3,3.25,3.5,3.75,4}))))</f>
        <v/>
      </c>
      <c r="T287" s="3" t="str">
        <f>IF(COUNT($A287)=0,"",IF($A287&lt;&gt;DRAFT!$B289,"ERR",IF(DRAFT!BK289="3E","3E",IF(COUNT(DRAFT!BG289,DRAFT!BK289)&gt;0,DRAFT!BL289,""))))</f>
        <v/>
      </c>
      <c r="U287" s="3" t="str">
        <f>IF(COUNT($A287)=0,"",IF(T287="3E","3E",IF(T287="","I",LOOKUP(T287/V$2,{0,0.4,0.45,0.5,0.55,0.6,0.65,0.7,0.75,0.8,1},{"F","D","C","C+","B-","B","B+","A-","A","A+"}))))</f>
        <v/>
      </c>
      <c r="V287" s="2" t="str">
        <f>IF(COUNT($A287)=0,"",IF(T287="","--",IF(T287="3E","3E",LOOKUP(T287/V$2,{0,0.4,0.45,0.5,0.55,0.6,0.65,0.7,0.75,0.8,1},{0,2,2.25,2.5,2.75,3,3.25,3.5,3.75,4}))))</f>
        <v/>
      </c>
      <c r="W287" s="3" t="str">
        <f>IF(COUNT($A287)=0,"",IF($A287&lt;&gt;DRAFT!$B289,"ERR",IF(DRAFT!BT289="3E","3E",IF(COUNT(DRAFT!BP289,DRAFT!BT289)&gt;0,DRAFT!BU289,""))))</f>
        <v/>
      </c>
      <c r="X287" s="3" t="str">
        <f>IF(COUNT($A287)=0,"",IF(W287="3E","3E",IF(W287="","I",LOOKUP(W287/Y$2,{0,0.4,0.45,0.5,0.55,0.6,0.65,0.7,0.75,0.8,1},{"F","D","C","C+","B-","B","B+","A-","A","A+"}))))</f>
        <v/>
      </c>
      <c r="Y287" s="2" t="str">
        <f>IF(COUNT($A287)=0,"",IF(W287="","--",IF(W287="3E","3E",LOOKUP(W287/Y$2,{0,0.4,0.45,0.5,0.55,0.6,0.65,0.7,0.75,0.8,1},{0,2,2.25,2.5,2.75,3,3.25,3.5,3.75,4}))))</f>
        <v/>
      </c>
      <c r="Z287" s="3" t="str">
        <f>IF(COUNT($A287)=0,"",IF($A287&lt;&gt;DRAFT!$B289,"ERR",IF(DRAFT!CC289="3E","3E",IF(COUNT(DRAFT!BY289,DRAFT!CC289)&gt;0,DRAFT!CD289,""))))</f>
        <v/>
      </c>
      <c r="AA287" s="3" t="str">
        <f>IF(COUNT($A287)=0,"",IF(Z287="3E","3E",IF(Z287="","I",LOOKUP(Z287/AB$2,{0,0.4,0.45,0.5,0.55,0.6,0.65,0.7,0.75,0.8,1},{"F","D","C","C+","B-","B","B+","A-","A","A+"}))))</f>
        <v/>
      </c>
      <c r="AB287" s="2" t="str">
        <f>IF(COUNT($A287)=0,"",IF(Z287="","--",IF(Z287="3E","3E",LOOKUP(Z287/AB$2,{0,0.4,0.45,0.5,0.55,0.6,0.65,0.7,0.75,0.8,1},{0,2,2.25,2.5,2.75,3,3.25,3.5,3.75,4}))))</f>
        <v/>
      </c>
      <c r="AC287" s="3" t="str">
        <f>IF(COUNT($A287)=0,"",IF($A287&lt;&gt;DRAFT!$B289,"ERR",IF(DRAFT!CF289&gt;0,DRAFT!CF289,"")))</f>
        <v/>
      </c>
      <c r="AD287" s="3" t="str">
        <f>IF(COUNT($A287)=0,"",IF(AC287="3E","3E",IF(AC287="","I",LOOKUP(AC287/AE$2,{0,0.4,0.45,0.5,0.55,0.6,0.65,0.7,0.75,0.8,1},{"F","D","C","C+","B-","B","B+","A-","A","A+"}))))</f>
        <v/>
      </c>
      <c r="AE287" s="2" t="str">
        <f>IF(COUNT($A287)=0,"",IF(AC287="","--",IF(AC287="3E","3E",LOOKUP(AC287/AE$2,{0,0.4,0.45,0.5,0.55,0.6,0.65,0.7,0.75,0.8,1},{0,2,2.25,2.5,2.75,3,3.25,3.5,3.75,4}))))</f>
        <v/>
      </c>
      <c r="AF287" s="3" t="str">
        <f>IF($A287&lt;&gt;DRAFT!$B289,"ERR",IF(OR(COUNT($A287)=0,COUNT(DRAFT!CI289:CK289,DRAFT!CM289:CO289)=0),"",CEILING(SUM(DRAFT!CL289,DRAFT!CP289),1)))</f>
        <v/>
      </c>
      <c r="AG287" s="3" t="str">
        <f>IF(COUNT($A287)=0,"",IF(AF287="3E","3E",IF(AF287="","I",LOOKUP(AF287/AH$2,{0,0.4,0.45,0.5,0.55,0.6,0.65,0.7,0.75,0.8,1},{"F","D","C","C+","B-","B","B+","A-","A","A+"}))))</f>
        <v/>
      </c>
      <c r="AH287" s="2" t="str">
        <f>IF(COUNT($A287)=0,"",IF(AF287="","--",IF(AF287="3E","3E",LOOKUP(AF287/AH$2,{0,0.4,0.45,0.5,0.55,0.6,0.65,0.7,0.75,0.8,1},{0,2,2.25,2.5,2.75,3,3.25,3.5,3.75,4}))))</f>
        <v/>
      </c>
      <c r="AI287" s="11" t="str">
        <f>IF(OR(COUNT($A287)=0,COUNT(B287:AH287)=0),"",IF(COUNTIF(B287:AH287,"3E")&gt;0,"3E",IF(DRAFT!$A289="R",TRUNC(SUMPRODUCT(RGP,RCP)/TCP,3),TRUNC((SUMPRODUCT(--(IMDGP&gt;0)*IMDGP,IMCP)+CEILING(DRAFT!$CQ289*42,0.25))/TCP,3))))</f>
        <v/>
      </c>
      <c r="AJ287" s="3" t="str">
        <f>IF(OR(COUNT($A287)=0,COUNT(B287:AH287)=0),"",IF(COUNTIF(B287:AH287,"3E")&gt;0,"3E",IF(DRAFT!$A289="R",SUMPRODUCT(--(RGP&gt;=2),RCP),SUMPRODUCT(--(IMDGP&gt;0),--(IMGP=0),IMCP)+DRAFT!$CR289)))</f>
        <v/>
      </c>
      <c r="AK287" s="3" t="str">
        <f>IF(OR(COUNT($A287)=0,COUNT(B287:AH287)=0),"",IF(COUNTIF(B287:AJ287,"3E")&gt;0,"3E",IF(AND(DRAFT!$A289="IM",OR($AI287&gt;DRAFT!$CQ289,$AJ287&gt;DRAFT!$CR289)),"IMPROVED",IF(AND(DRAFT!$A289="IM",$AI287&lt;=DRAFT!$CQ289,$AJ287&lt;=DRAFT!$CR289),"NOT IMPROVED",IF(AND(AH287&gt;=2,AI287&gt;=2,AJ287&gt;=30),"PASS","FAIL")))))</f>
        <v/>
      </c>
      <c r="AL287" s="3" t="str">
        <f t="shared" si="8"/>
        <v/>
      </c>
      <c r="AM287" s="3" t="str">
        <f t="shared" si="9"/>
        <v/>
      </c>
    </row>
    <row r="288" spans="1:39" ht="18.95" customHeight="1" x14ac:dyDescent="0.25">
      <c r="A288" s="4" t="str">
        <f>IF(DRAFT!$B290="","",DRAFT!$B290)</f>
        <v/>
      </c>
      <c r="B288" s="3" t="str">
        <f>IF(COUNT($A288)=0,"",IF($A288&lt;&gt;DRAFT!$B290,"ERR",IF(DRAFT!I290="3E","3E",IF(COUNT(DRAFT!E290,DRAFT!I290)&gt;0,DRAFT!J290,""))))</f>
        <v/>
      </c>
      <c r="C288" s="3" t="str">
        <f>IF(COUNT($A288)=0,"",IF(B288="3E","3E",IF(B288="","I",LOOKUP(B288/D$2,{0,0.4,0.45,0.5,0.55,0.6,0.65,0.7,0.75,0.8,1},{"F","D","C","C+","B-","B","B+","A-","A","A+"}))))</f>
        <v/>
      </c>
      <c r="D288" s="2" t="str">
        <f>IF(COUNT($A288)=0,"",IF(B288="","--",IF(B288="3E","3E",LOOKUP(B288/D$2,{0,0.4,0.45,0.5,0.55,0.6,0.65,0.7,0.75,0.8,1},{0,2,2.25,2.5,2.75,3,3.25,3.5,3.75,4}))))</f>
        <v/>
      </c>
      <c r="E288" s="3" t="str">
        <f>IF(COUNT($A288)=0,"",IF($A288&lt;&gt;DRAFT!$B290,"ERR",IF(DRAFT!R290="3E","3E",IF(COUNT(DRAFT!N290,DRAFT!R290)&gt;0,DRAFT!S290,""))))</f>
        <v/>
      </c>
      <c r="F288" s="3" t="str">
        <f>IF(COUNT($A288)=0,"",IF(E288="3E","3E",IF(E288="","I",LOOKUP(E288/G$2,{0,0.4,0.45,0.5,0.55,0.6,0.65,0.7,0.75,0.8,1},{"F","D","C","C+","B-","B","B+","A-","A","A+"}))))</f>
        <v/>
      </c>
      <c r="G288" s="2" t="str">
        <f>IF(COUNT($A288)=0,"",IF(E288="","--",IF(E288="3E","3E",LOOKUP(E288/G$2,{0,0.4,0.45,0.5,0.55,0.6,0.65,0.7,0.75,0.8,1},{0,2,2.25,2.5,2.75,3,3.25,3.5,3.75,4}))))</f>
        <v/>
      </c>
      <c r="H288" s="3" t="str">
        <f>IF(COUNT($A288)=0,"",IF($A288&lt;&gt;DRAFT!$B290,"ERR",IF(DRAFT!AA290="3E","3E",IF(COUNT(DRAFT!W290,DRAFT!AA290)&gt;0,DRAFT!AB290,""))))</f>
        <v/>
      </c>
      <c r="I288" s="3" t="str">
        <f>IF(COUNT($A288)=0,"",IF(H288="3E","3E",IF(H288="","I",LOOKUP(H288/J$2,{0,0.4,0.45,0.5,0.55,0.6,0.65,0.7,0.75,0.8,1},{"F","D","C","C+","B-","B","B+","A-","A","A+"}))))</f>
        <v/>
      </c>
      <c r="J288" s="2" t="str">
        <f>IF(COUNT($A288)=0,"",IF(H288="","--",IF(H288="3E","3E",LOOKUP(H288/J$2,{0,0.4,0.45,0.5,0.55,0.6,0.65,0.7,0.75,0.8,1},{0,2,2.25,2.5,2.75,3,3.25,3.5,3.75,4}))))</f>
        <v/>
      </c>
      <c r="K288" s="3" t="str">
        <f>IF(COUNT($A288)=0,"",IF($A288&lt;&gt;DRAFT!$B290,"ERR",IF(DRAFT!AJ290="3E","3E",IF(COUNT(DRAFT!AF290,DRAFT!AJ290)&gt;0,DRAFT!AK290,""))))</f>
        <v/>
      </c>
      <c r="L288" s="3" t="str">
        <f>IF(COUNT($A288)=0,"",IF(K288="3E","3E",IF(K288="","I",LOOKUP(K288/M$2,{0,0.4,0.45,0.5,0.55,0.6,0.65,0.7,0.75,0.8,1},{"F","D","C","C+","B-","B","B+","A-","A","A+"}))))</f>
        <v/>
      </c>
      <c r="M288" s="2" t="str">
        <f>IF(COUNT($A288)=0,"",IF(K288="","--",IF(K288="3E","3E",LOOKUP(K288/M$2,{0,0.4,0.45,0.5,0.55,0.6,0.65,0.7,0.75,0.8,1},{0,2,2.25,2.5,2.75,3,3.25,3.5,3.75,4}))))</f>
        <v/>
      </c>
      <c r="N288" s="3" t="str">
        <f>IF(COUNT($A288)=0,"",IF($A288&lt;&gt;DRAFT!$B290,"ERR",IF(DRAFT!AS290="3E","3E",IF(COUNT(DRAFT!AO290,DRAFT!AS290)&gt;0,DRAFT!AT290,""))))</f>
        <v/>
      </c>
      <c r="O288" s="3" t="str">
        <f>IF(COUNT($A288)=0,"",IF(N288="3E","3E",IF(N288="","I",LOOKUP(N288/P$2,{0,0.4,0.45,0.5,0.55,0.6,0.65,0.7,0.75,0.8,1},{"F","D","C","C+","B-","B","B+","A-","A","A+"}))))</f>
        <v/>
      </c>
      <c r="P288" s="2" t="str">
        <f>IF(COUNT($A288)=0,"",IF(N288="","--",IF(N288="3E","3E",LOOKUP(N288/P$2,{0,0.4,0.45,0.5,0.55,0.6,0.65,0.7,0.75,0.8,1},{0,2,2.25,2.5,2.75,3,3.25,3.5,3.75,4}))))</f>
        <v/>
      </c>
      <c r="Q288" s="3" t="str">
        <f>IF(COUNT($A288)=0,"",IF($A288&lt;&gt;DRAFT!$B290,"ERR",IF(DRAFT!BB290="3E","3E",IF(COUNT(DRAFT!AX290,DRAFT!BB290)&gt;0,DRAFT!BC290,""))))</f>
        <v/>
      </c>
      <c r="R288" s="3" t="str">
        <f>IF(COUNT($A288)=0,"",IF(Q288="3E","3E",IF(Q288="","I",LOOKUP(Q288/S$2,{0,0.4,0.45,0.5,0.55,0.6,0.65,0.7,0.75,0.8,1},{"F","D","C","C+","B-","B","B+","A-","A","A+"}))))</f>
        <v/>
      </c>
      <c r="S288" s="2" t="str">
        <f>IF(COUNT($A288)=0,"",IF(Q288="","--",IF(Q288="3E","3E",LOOKUP(Q288/S$2,{0,0.4,0.45,0.5,0.55,0.6,0.65,0.7,0.75,0.8,1},{0,2,2.25,2.5,2.75,3,3.25,3.5,3.75,4}))))</f>
        <v/>
      </c>
      <c r="T288" s="3" t="str">
        <f>IF(COUNT($A288)=0,"",IF($A288&lt;&gt;DRAFT!$B290,"ERR",IF(DRAFT!BK290="3E","3E",IF(COUNT(DRAFT!BG290,DRAFT!BK290)&gt;0,DRAFT!BL290,""))))</f>
        <v/>
      </c>
      <c r="U288" s="3" t="str">
        <f>IF(COUNT($A288)=0,"",IF(T288="3E","3E",IF(T288="","I",LOOKUP(T288/V$2,{0,0.4,0.45,0.5,0.55,0.6,0.65,0.7,0.75,0.8,1},{"F","D","C","C+","B-","B","B+","A-","A","A+"}))))</f>
        <v/>
      </c>
      <c r="V288" s="2" t="str">
        <f>IF(COUNT($A288)=0,"",IF(T288="","--",IF(T288="3E","3E",LOOKUP(T288/V$2,{0,0.4,0.45,0.5,0.55,0.6,0.65,0.7,0.75,0.8,1},{0,2,2.25,2.5,2.75,3,3.25,3.5,3.75,4}))))</f>
        <v/>
      </c>
      <c r="W288" s="3" t="str">
        <f>IF(COUNT($A288)=0,"",IF($A288&lt;&gt;DRAFT!$B290,"ERR",IF(DRAFT!BT290="3E","3E",IF(COUNT(DRAFT!BP290,DRAFT!BT290)&gt;0,DRAFT!BU290,""))))</f>
        <v/>
      </c>
      <c r="X288" s="3" t="str">
        <f>IF(COUNT($A288)=0,"",IF(W288="3E","3E",IF(W288="","I",LOOKUP(W288/Y$2,{0,0.4,0.45,0.5,0.55,0.6,0.65,0.7,0.75,0.8,1},{"F","D","C","C+","B-","B","B+","A-","A","A+"}))))</f>
        <v/>
      </c>
      <c r="Y288" s="2" t="str">
        <f>IF(COUNT($A288)=0,"",IF(W288="","--",IF(W288="3E","3E",LOOKUP(W288/Y$2,{0,0.4,0.45,0.5,0.55,0.6,0.65,0.7,0.75,0.8,1},{0,2,2.25,2.5,2.75,3,3.25,3.5,3.75,4}))))</f>
        <v/>
      </c>
      <c r="Z288" s="3" t="str">
        <f>IF(COUNT($A288)=0,"",IF($A288&lt;&gt;DRAFT!$B290,"ERR",IF(DRAFT!CC290="3E","3E",IF(COUNT(DRAFT!BY290,DRAFT!CC290)&gt;0,DRAFT!CD290,""))))</f>
        <v/>
      </c>
      <c r="AA288" s="3" t="str">
        <f>IF(COUNT($A288)=0,"",IF(Z288="3E","3E",IF(Z288="","I",LOOKUP(Z288/AB$2,{0,0.4,0.45,0.5,0.55,0.6,0.65,0.7,0.75,0.8,1},{"F","D","C","C+","B-","B","B+","A-","A","A+"}))))</f>
        <v/>
      </c>
      <c r="AB288" s="2" t="str">
        <f>IF(COUNT($A288)=0,"",IF(Z288="","--",IF(Z288="3E","3E",LOOKUP(Z288/AB$2,{0,0.4,0.45,0.5,0.55,0.6,0.65,0.7,0.75,0.8,1},{0,2,2.25,2.5,2.75,3,3.25,3.5,3.75,4}))))</f>
        <v/>
      </c>
      <c r="AC288" s="3" t="str">
        <f>IF(COUNT($A288)=0,"",IF($A288&lt;&gt;DRAFT!$B290,"ERR",IF(DRAFT!CF290&gt;0,DRAFT!CF290,"")))</f>
        <v/>
      </c>
      <c r="AD288" s="3" t="str">
        <f>IF(COUNT($A288)=0,"",IF(AC288="3E","3E",IF(AC288="","I",LOOKUP(AC288/AE$2,{0,0.4,0.45,0.5,0.55,0.6,0.65,0.7,0.75,0.8,1},{"F","D","C","C+","B-","B","B+","A-","A","A+"}))))</f>
        <v/>
      </c>
      <c r="AE288" s="2" t="str">
        <f>IF(COUNT($A288)=0,"",IF(AC288="","--",IF(AC288="3E","3E",LOOKUP(AC288/AE$2,{0,0.4,0.45,0.5,0.55,0.6,0.65,0.7,0.75,0.8,1},{0,2,2.25,2.5,2.75,3,3.25,3.5,3.75,4}))))</f>
        <v/>
      </c>
      <c r="AF288" s="3" t="str">
        <f>IF($A288&lt;&gt;DRAFT!$B290,"ERR",IF(OR(COUNT($A288)=0,COUNT(DRAFT!CI290:CK290,DRAFT!CM290:CO290)=0),"",CEILING(SUM(DRAFT!CL290,DRAFT!CP290),1)))</f>
        <v/>
      </c>
      <c r="AG288" s="3" t="str">
        <f>IF(COUNT($A288)=0,"",IF(AF288="3E","3E",IF(AF288="","I",LOOKUP(AF288/AH$2,{0,0.4,0.45,0.5,0.55,0.6,0.65,0.7,0.75,0.8,1},{"F","D","C","C+","B-","B","B+","A-","A","A+"}))))</f>
        <v/>
      </c>
      <c r="AH288" s="2" t="str">
        <f>IF(COUNT($A288)=0,"",IF(AF288="","--",IF(AF288="3E","3E",LOOKUP(AF288/AH$2,{0,0.4,0.45,0.5,0.55,0.6,0.65,0.7,0.75,0.8,1},{0,2,2.25,2.5,2.75,3,3.25,3.5,3.75,4}))))</f>
        <v/>
      </c>
      <c r="AI288" s="11" t="str">
        <f>IF(OR(COUNT($A288)=0,COUNT(B288:AH288)=0),"",IF(COUNTIF(B288:AH288,"3E")&gt;0,"3E",IF(DRAFT!$A290="R",TRUNC(SUMPRODUCT(RGP,RCP)/TCP,3),TRUNC((SUMPRODUCT(--(IMDGP&gt;0)*IMDGP,IMCP)+CEILING(DRAFT!$CQ290*42,0.25))/TCP,3))))</f>
        <v/>
      </c>
      <c r="AJ288" s="3" t="str">
        <f>IF(OR(COUNT($A288)=0,COUNT(B288:AH288)=0),"",IF(COUNTIF(B288:AH288,"3E")&gt;0,"3E",IF(DRAFT!$A290="R",SUMPRODUCT(--(RGP&gt;=2),RCP),SUMPRODUCT(--(IMDGP&gt;0),--(IMGP=0),IMCP)+DRAFT!$CR290)))</f>
        <v/>
      </c>
      <c r="AK288" s="3" t="str">
        <f>IF(OR(COUNT($A288)=0,COUNT(B288:AH288)=0),"",IF(COUNTIF(B288:AJ288,"3E")&gt;0,"3E",IF(AND(DRAFT!$A290="IM",OR($AI288&gt;DRAFT!$CQ290,$AJ288&gt;DRAFT!$CR290)),"IMPROVED",IF(AND(DRAFT!$A290="IM",$AI288&lt;=DRAFT!$CQ290,$AJ288&lt;=DRAFT!$CR290),"NOT IMPROVED",IF(AND(AH288&gt;=2,AI288&gt;=2,AJ288&gt;=30),"PASS","FAIL")))))</f>
        <v/>
      </c>
      <c r="AL288" s="3" t="str">
        <f t="shared" si="8"/>
        <v/>
      </c>
      <c r="AM288" s="3" t="str">
        <f t="shared" si="9"/>
        <v/>
      </c>
    </row>
    <row r="289" spans="1:39" ht="18.95" customHeight="1" x14ac:dyDescent="0.25">
      <c r="A289" s="4" t="str">
        <f>IF(DRAFT!$B291="","",DRAFT!$B291)</f>
        <v/>
      </c>
      <c r="B289" s="3" t="str">
        <f>IF(COUNT($A289)=0,"",IF($A289&lt;&gt;DRAFT!$B291,"ERR",IF(DRAFT!I291="3E","3E",IF(COUNT(DRAFT!E291,DRAFT!I291)&gt;0,DRAFT!J291,""))))</f>
        <v/>
      </c>
      <c r="C289" s="3" t="str">
        <f>IF(COUNT($A289)=0,"",IF(B289="3E","3E",IF(B289="","I",LOOKUP(B289/D$2,{0,0.4,0.45,0.5,0.55,0.6,0.65,0.7,0.75,0.8,1},{"F","D","C","C+","B-","B","B+","A-","A","A+"}))))</f>
        <v/>
      </c>
      <c r="D289" s="2" t="str">
        <f>IF(COUNT($A289)=0,"",IF(B289="","--",IF(B289="3E","3E",LOOKUP(B289/D$2,{0,0.4,0.45,0.5,0.55,0.6,0.65,0.7,0.75,0.8,1},{0,2,2.25,2.5,2.75,3,3.25,3.5,3.75,4}))))</f>
        <v/>
      </c>
      <c r="E289" s="3" t="str">
        <f>IF(COUNT($A289)=0,"",IF($A289&lt;&gt;DRAFT!$B291,"ERR",IF(DRAFT!R291="3E","3E",IF(COUNT(DRAFT!N291,DRAFT!R291)&gt;0,DRAFT!S291,""))))</f>
        <v/>
      </c>
      <c r="F289" s="3" t="str">
        <f>IF(COUNT($A289)=0,"",IF(E289="3E","3E",IF(E289="","I",LOOKUP(E289/G$2,{0,0.4,0.45,0.5,0.55,0.6,0.65,0.7,0.75,0.8,1},{"F","D","C","C+","B-","B","B+","A-","A","A+"}))))</f>
        <v/>
      </c>
      <c r="G289" s="2" t="str">
        <f>IF(COUNT($A289)=0,"",IF(E289="","--",IF(E289="3E","3E",LOOKUP(E289/G$2,{0,0.4,0.45,0.5,0.55,0.6,0.65,0.7,0.75,0.8,1},{0,2,2.25,2.5,2.75,3,3.25,3.5,3.75,4}))))</f>
        <v/>
      </c>
      <c r="H289" s="3" t="str">
        <f>IF(COUNT($A289)=0,"",IF($A289&lt;&gt;DRAFT!$B291,"ERR",IF(DRAFT!AA291="3E","3E",IF(COUNT(DRAFT!W291,DRAFT!AA291)&gt;0,DRAFT!AB291,""))))</f>
        <v/>
      </c>
      <c r="I289" s="3" t="str">
        <f>IF(COUNT($A289)=0,"",IF(H289="3E","3E",IF(H289="","I",LOOKUP(H289/J$2,{0,0.4,0.45,0.5,0.55,0.6,0.65,0.7,0.75,0.8,1},{"F","D","C","C+","B-","B","B+","A-","A","A+"}))))</f>
        <v/>
      </c>
      <c r="J289" s="2" t="str">
        <f>IF(COUNT($A289)=0,"",IF(H289="","--",IF(H289="3E","3E",LOOKUP(H289/J$2,{0,0.4,0.45,0.5,0.55,0.6,0.65,0.7,0.75,0.8,1},{0,2,2.25,2.5,2.75,3,3.25,3.5,3.75,4}))))</f>
        <v/>
      </c>
      <c r="K289" s="3" t="str">
        <f>IF(COUNT($A289)=0,"",IF($A289&lt;&gt;DRAFT!$B291,"ERR",IF(DRAFT!AJ291="3E","3E",IF(COUNT(DRAFT!AF291,DRAFT!AJ291)&gt;0,DRAFT!AK291,""))))</f>
        <v/>
      </c>
      <c r="L289" s="3" t="str">
        <f>IF(COUNT($A289)=0,"",IF(K289="3E","3E",IF(K289="","I",LOOKUP(K289/M$2,{0,0.4,0.45,0.5,0.55,0.6,0.65,0.7,0.75,0.8,1},{"F","D","C","C+","B-","B","B+","A-","A","A+"}))))</f>
        <v/>
      </c>
      <c r="M289" s="2" t="str">
        <f>IF(COUNT($A289)=0,"",IF(K289="","--",IF(K289="3E","3E",LOOKUP(K289/M$2,{0,0.4,0.45,0.5,0.55,0.6,0.65,0.7,0.75,0.8,1},{0,2,2.25,2.5,2.75,3,3.25,3.5,3.75,4}))))</f>
        <v/>
      </c>
      <c r="N289" s="3" t="str">
        <f>IF(COUNT($A289)=0,"",IF($A289&lt;&gt;DRAFT!$B291,"ERR",IF(DRAFT!AS291="3E","3E",IF(COUNT(DRAFT!AO291,DRAFT!AS291)&gt;0,DRAFT!AT291,""))))</f>
        <v/>
      </c>
      <c r="O289" s="3" t="str">
        <f>IF(COUNT($A289)=0,"",IF(N289="3E","3E",IF(N289="","I",LOOKUP(N289/P$2,{0,0.4,0.45,0.5,0.55,0.6,0.65,0.7,0.75,0.8,1},{"F","D","C","C+","B-","B","B+","A-","A","A+"}))))</f>
        <v/>
      </c>
      <c r="P289" s="2" t="str">
        <f>IF(COUNT($A289)=0,"",IF(N289="","--",IF(N289="3E","3E",LOOKUP(N289/P$2,{0,0.4,0.45,0.5,0.55,0.6,0.65,0.7,0.75,0.8,1},{0,2,2.25,2.5,2.75,3,3.25,3.5,3.75,4}))))</f>
        <v/>
      </c>
      <c r="Q289" s="3" t="str">
        <f>IF(COUNT($A289)=0,"",IF($A289&lt;&gt;DRAFT!$B291,"ERR",IF(DRAFT!BB291="3E","3E",IF(COUNT(DRAFT!AX291,DRAFT!BB291)&gt;0,DRAFT!BC291,""))))</f>
        <v/>
      </c>
      <c r="R289" s="3" t="str">
        <f>IF(COUNT($A289)=0,"",IF(Q289="3E","3E",IF(Q289="","I",LOOKUP(Q289/S$2,{0,0.4,0.45,0.5,0.55,0.6,0.65,0.7,0.75,0.8,1},{"F","D","C","C+","B-","B","B+","A-","A","A+"}))))</f>
        <v/>
      </c>
      <c r="S289" s="2" t="str">
        <f>IF(COUNT($A289)=0,"",IF(Q289="","--",IF(Q289="3E","3E",LOOKUP(Q289/S$2,{0,0.4,0.45,0.5,0.55,0.6,0.65,0.7,0.75,0.8,1},{0,2,2.25,2.5,2.75,3,3.25,3.5,3.75,4}))))</f>
        <v/>
      </c>
      <c r="T289" s="3" t="str">
        <f>IF(COUNT($A289)=0,"",IF($A289&lt;&gt;DRAFT!$B291,"ERR",IF(DRAFT!BK291="3E","3E",IF(COUNT(DRAFT!BG291,DRAFT!BK291)&gt;0,DRAFT!BL291,""))))</f>
        <v/>
      </c>
      <c r="U289" s="3" t="str">
        <f>IF(COUNT($A289)=0,"",IF(T289="3E","3E",IF(T289="","I",LOOKUP(T289/V$2,{0,0.4,0.45,0.5,0.55,0.6,0.65,0.7,0.75,0.8,1},{"F","D","C","C+","B-","B","B+","A-","A","A+"}))))</f>
        <v/>
      </c>
      <c r="V289" s="2" t="str">
        <f>IF(COUNT($A289)=0,"",IF(T289="","--",IF(T289="3E","3E",LOOKUP(T289/V$2,{0,0.4,0.45,0.5,0.55,0.6,0.65,0.7,0.75,0.8,1},{0,2,2.25,2.5,2.75,3,3.25,3.5,3.75,4}))))</f>
        <v/>
      </c>
      <c r="W289" s="3" t="str">
        <f>IF(COUNT($A289)=0,"",IF($A289&lt;&gt;DRAFT!$B291,"ERR",IF(DRAFT!BT291="3E","3E",IF(COUNT(DRAFT!BP291,DRAFT!BT291)&gt;0,DRAFT!BU291,""))))</f>
        <v/>
      </c>
      <c r="X289" s="3" t="str">
        <f>IF(COUNT($A289)=0,"",IF(W289="3E","3E",IF(W289="","I",LOOKUP(W289/Y$2,{0,0.4,0.45,0.5,0.55,0.6,0.65,0.7,0.75,0.8,1},{"F","D","C","C+","B-","B","B+","A-","A","A+"}))))</f>
        <v/>
      </c>
      <c r="Y289" s="2" t="str">
        <f>IF(COUNT($A289)=0,"",IF(W289="","--",IF(W289="3E","3E",LOOKUP(W289/Y$2,{0,0.4,0.45,0.5,0.55,0.6,0.65,0.7,0.75,0.8,1},{0,2,2.25,2.5,2.75,3,3.25,3.5,3.75,4}))))</f>
        <v/>
      </c>
      <c r="Z289" s="3" t="str">
        <f>IF(COUNT($A289)=0,"",IF($A289&lt;&gt;DRAFT!$B291,"ERR",IF(DRAFT!CC291="3E","3E",IF(COUNT(DRAFT!BY291,DRAFT!CC291)&gt;0,DRAFT!CD291,""))))</f>
        <v/>
      </c>
      <c r="AA289" s="3" t="str">
        <f>IF(COUNT($A289)=0,"",IF(Z289="3E","3E",IF(Z289="","I",LOOKUP(Z289/AB$2,{0,0.4,0.45,0.5,0.55,0.6,0.65,0.7,0.75,0.8,1},{"F","D","C","C+","B-","B","B+","A-","A","A+"}))))</f>
        <v/>
      </c>
      <c r="AB289" s="2" t="str">
        <f>IF(COUNT($A289)=0,"",IF(Z289="","--",IF(Z289="3E","3E",LOOKUP(Z289/AB$2,{0,0.4,0.45,0.5,0.55,0.6,0.65,0.7,0.75,0.8,1},{0,2,2.25,2.5,2.75,3,3.25,3.5,3.75,4}))))</f>
        <v/>
      </c>
      <c r="AC289" s="3" t="str">
        <f>IF(COUNT($A289)=0,"",IF($A289&lt;&gt;DRAFT!$B291,"ERR",IF(DRAFT!CF291&gt;0,DRAFT!CF291,"")))</f>
        <v/>
      </c>
      <c r="AD289" s="3" t="str">
        <f>IF(COUNT($A289)=0,"",IF(AC289="3E","3E",IF(AC289="","I",LOOKUP(AC289/AE$2,{0,0.4,0.45,0.5,0.55,0.6,0.65,0.7,0.75,0.8,1},{"F","D","C","C+","B-","B","B+","A-","A","A+"}))))</f>
        <v/>
      </c>
      <c r="AE289" s="2" t="str">
        <f>IF(COUNT($A289)=0,"",IF(AC289="","--",IF(AC289="3E","3E",LOOKUP(AC289/AE$2,{0,0.4,0.45,0.5,0.55,0.6,0.65,0.7,0.75,0.8,1},{0,2,2.25,2.5,2.75,3,3.25,3.5,3.75,4}))))</f>
        <v/>
      </c>
      <c r="AF289" s="3" t="str">
        <f>IF($A289&lt;&gt;DRAFT!$B291,"ERR",IF(OR(COUNT($A289)=0,COUNT(DRAFT!CI291:CK291,DRAFT!CM291:CO291)=0),"",CEILING(SUM(DRAFT!CL291,DRAFT!CP291),1)))</f>
        <v/>
      </c>
      <c r="AG289" s="3" t="str">
        <f>IF(COUNT($A289)=0,"",IF(AF289="3E","3E",IF(AF289="","I",LOOKUP(AF289/AH$2,{0,0.4,0.45,0.5,0.55,0.6,0.65,0.7,0.75,0.8,1},{"F","D","C","C+","B-","B","B+","A-","A","A+"}))))</f>
        <v/>
      </c>
      <c r="AH289" s="2" t="str">
        <f>IF(COUNT($A289)=0,"",IF(AF289="","--",IF(AF289="3E","3E",LOOKUP(AF289/AH$2,{0,0.4,0.45,0.5,0.55,0.6,0.65,0.7,0.75,0.8,1},{0,2,2.25,2.5,2.75,3,3.25,3.5,3.75,4}))))</f>
        <v/>
      </c>
      <c r="AI289" s="11" t="str">
        <f>IF(OR(COUNT($A289)=0,COUNT(B289:AH289)=0),"",IF(COUNTIF(B289:AH289,"3E")&gt;0,"3E",IF(DRAFT!$A291="R",TRUNC(SUMPRODUCT(RGP,RCP)/TCP,3),TRUNC((SUMPRODUCT(--(IMDGP&gt;0)*IMDGP,IMCP)+CEILING(DRAFT!$CQ291*42,0.25))/TCP,3))))</f>
        <v/>
      </c>
      <c r="AJ289" s="3" t="str">
        <f>IF(OR(COUNT($A289)=0,COUNT(B289:AH289)=0),"",IF(COUNTIF(B289:AH289,"3E")&gt;0,"3E",IF(DRAFT!$A291="R",SUMPRODUCT(--(RGP&gt;=2),RCP),SUMPRODUCT(--(IMDGP&gt;0),--(IMGP=0),IMCP)+DRAFT!$CR291)))</f>
        <v/>
      </c>
      <c r="AK289" s="3" t="str">
        <f>IF(OR(COUNT($A289)=0,COUNT(B289:AH289)=0),"",IF(COUNTIF(B289:AJ289,"3E")&gt;0,"3E",IF(AND(DRAFT!$A291="IM",OR($AI289&gt;DRAFT!$CQ291,$AJ289&gt;DRAFT!$CR291)),"IMPROVED",IF(AND(DRAFT!$A291="IM",$AI289&lt;=DRAFT!$CQ291,$AJ289&lt;=DRAFT!$CR291),"NOT IMPROVED",IF(AND(AH289&gt;=2,AI289&gt;=2,AJ289&gt;=30),"PASS","FAIL")))))</f>
        <v/>
      </c>
      <c r="AL289" s="3" t="str">
        <f t="shared" si="8"/>
        <v/>
      </c>
      <c r="AM289" s="3" t="str">
        <f t="shared" si="9"/>
        <v/>
      </c>
    </row>
    <row r="290" spans="1:39" ht="18.95" customHeight="1" x14ac:dyDescent="0.25">
      <c r="A290" s="4" t="str">
        <f>IF(DRAFT!$B292="","",DRAFT!$B292)</f>
        <v/>
      </c>
      <c r="B290" s="3" t="str">
        <f>IF(COUNT($A290)=0,"",IF($A290&lt;&gt;DRAFT!$B292,"ERR",IF(DRAFT!I292="3E","3E",IF(COUNT(DRAFT!E292,DRAFT!I292)&gt;0,DRAFT!J292,""))))</f>
        <v/>
      </c>
      <c r="C290" s="3" t="str">
        <f>IF(COUNT($A290)=0,"",IF(B290="3E","3E",IF(B290="","I",LOOKUP(B290/D$2,{0,0.4,0.45,0.5,0.55,0.6,0.65,0.7,0.75,0.8,1},{"F","D","C","C+","B-","B","B+","A-","A","A+"}))))</f>
        <v/>
      </c>
      <c r="D290" s="2" t="str">
        <f>IF(COUNT($A290)=0,"",IF(B290="","--",IF(B290="3E","3E",LOOKUP(B290/D$2,{0,0.4,0.45,0.5,0.55,0.6,0.65,0.7,0.75,0.8,1},{0,2,2.25,2.5,2.75,3,3.25,3.5,3.75,4}))))</f>
        <v/>
      </c>
      <c r="E290" s="3" t="str">
        <f>IF(COUNT($A290)=0,"",IF($A290&lt;&gt;DRAFT!$B292,"ERR",IF(DRAFT!R292="3E","3E",IF(COUNT(DRAFT!N292,DRAFT!R292)&gt;0,DRAFT!S292,""))))</f>
        <v/>
      </c>
      <c r="F290" s="3" t="str">
        <f>IF(COUNT($A290)=0,"",IF(E290="3E","3E",IF(E290="","I",LOOKUP(E290/G$2,{0,0.4,0.45,0.5,0.55,0.6,0.65,0.7,0.75,0.8,1},{"F","D","C","C+","B-","B","B+","A-","A","A+"}))))</f>
        <v/>
      </c>
      <c r="G290" s="2" t="str">
        <f>IF(COUNT($A290)=0,"",IF(E290="","--",IF(E290="3E","3E",LOOKUP(E290/G$2,{0,0.4,0.45,0.5,0.55,0.6,0.65,0.7,0.75,0.8,1},{0,2,2.25,2.5,2.75,3,3.25,3.5,3.75,4}))))</f>
        <v/>
      </c>
      <c r="H290" s="3" t="str">
        <f>IF(COUNT($A290)=0,"",IF($A290&lt;&gt;DRAFT!$B292,"ERR",IF(DRAFT!AA292="3E","3E",IF(COUNT(DRAFT!W292,DRAFT!AA292)&gt;0,DRAFT!AB292,""))))</f>
        <v/>
      </c>
      <c r="I290" s="3" t="str">
        <f>IF(COUNT($A290)=0,"",IF(H290="3E","3E",IF(H290="","I",LOOKUP(H290/J$2,{0,0.4,0.45,0.5,0.55,0.6,0.65,0.7,0.75,0.8,1},{"F","D","C","C+","B-","B","B+","A-","A","A+"}))))</f>
        <v/>
      </c>
      <c r="J290" s="2" t="str">
        <f>IF(COUNT($A290)=0,"",IF(H290="","--",IF(H290="3E","3E",LOOKUP(H290/J$2,{0,0.4,0.45,0.5,0.55,0.6,0.65,0.7,0.75,0.8,1},{0,2,2.25,2.5,2.75,3,3.25,3.5,3.75,4}))))</f>
        <v/>
      </c>
      <c r="K290" s="3" t="str">
        <f>IF(COUNT($A290)=0,"",IF($A290&lt;&gt;DRAFT!$B292,"ERR",IF(DRAFT!AJ292="3E","3E",IF(COUNT(DRAFT!AF292,DRAFT!AJ292)&gt;0,DRAFT!AK292,""))))</f>
        <v/>
      </c>
      <c r="L290" s="3" t="str">
        <f>IF(COUNT($A290)=0,"",IF(K290="3E","3E",IF(K290="","I",LOOKUP(K290/M$2,{0,0.4,0.45,0.5,0.55,0.6,0.65,0.7,0.75,0.8,1},{"F","D","C","C+","B-","B","B+","A-","A","A+"}))))</f>
        <v/>
      </c>
      <c r="M290" s="2" t="str">
        <f>IF(COUNT($A290)=0,"",IF(K290="","--",IF(K290="3E","3E",LOOKUP(K290/M$2,{0,0.4,0.45,0.5,0.55,0.6,0.65,0.7,0.75,0.8,1},{0,2,2.25,2.5,2.75,3,3.25,3.5,3.75,4}))))</f>
        <v/>
      </c>
      <c r="N290" s="3" t="str">
        <f>IF(COUNT($A290)=0,"",IF($A290&lt;&gt;DRAFT!$B292,"ERR",IF(DRAFT!AS292="3E","3E",IF(COUNT(DRAFT!AO292,DRAFT!AS292)&gt;0,DRAFT!AT292,""))))</f>
        <v/>
      </c>
      <c r="O290" s="3" t="str">
        <f>IF(COUNT($A290)=0,"",IF(N290="3E","3E",IF(N290="","I",LOOKUP(N290/P$2,{0,0.4,0.45,0.5,0.55,0.6,0.65,0.7,0.75,0.8,1},{"F","D","C","C+","B-","B","B+","A-","A","A+"}))))</f>
        <v/>
      </c>
      <c r="P290" s="2" t="str">
        <f>IF(COUNT($A290)=0,"",IF(N290="","--",IF(N290="3E","3E",LOOKUP(N290/P$2,{0,0.4,0.45,0.5,0.55,0.6,0.65,0.7,0.75,0.8,1},{0,2,2.25,2.5,2.75,3,3.25,3.5,3.75,4}))))</f>
        <v/>
      </c>
      <c r="Q290" s="3" t="str">
        <f>IF(COUNT($A290)=0,"",IF($A290&lt;&gt;DRAFT!$B292,"ERR",IF(DRAFT!BB292="3E","3E",IF(COUNT(DRAFT!AX292,DRAFT!BB292)&gt;0,DRAFT!BC292,""))))</f>
        <v/>
      </c>
      <c r="R290" s="3" t="str">
        <f>IF(COUNT($A290)=0,"",IF(Q290="3E","3E",IF(Q290="","I",LOOKUP(Q290/S$2,{0,0.4,0.45,0.5,0.55,0.6,0.65,0.7,0.75,0.8,1},{"F","D","C","C+","B-","B","B+","A-","A","A+"}))))</f>
        <v/>
      </c>
      <c r="S290" s="2" t="str">
        <f>IF(COUNT($A290)=0,"",IF(Q290="","--",IF(Q290="3E","3E",LOOKUP(Q290/S$2,{0,0.4,0.45,0.5,0.55,0.6,0.65,0.7,0.75,0.8,1},{0,2,2.25,2.5,2.75,3,3.25,3.5,3.75,4}))))</f>
        <v/>
      </c>
      <c r="T290" s="3" t="str">
        <f>IF(COUNT($A290)=0,"",IF($A290&lt;&gt;DRAFT!$B292,"ERR",IF(DRAFT!BK292="3E","3E",IF(COUNT(DRAFT!BG292,DRAFT!BK292)&gt;0,DRAFT!BL292,""))))</f>
        <v/>
      </c>
      <c r="U290" s="3" t="str">
        <f>IF(COUNT($A290)=0,"",IF(T290="3E","3E",IF(T290="","I",LOOKUP(T290/V$2,{0,0.4,0.45,0.5,0.55,0.6,0.65,0.7,0.75,0.8,1},{"F","D","C","C+","B-","B","B+","A-","A","A+"}))))</f>
        <v/>
      </c>
      <c r="V290" s="2" t="str">
        <f>IF(COUNT($A290)=0,"",IF(T290="","--",IF(T290="3E","3E",LOOKUP(T290/V$2,{0,0.4,0.45,0.5,0.55,0.6,0.65,0.7,0.75,0.8,1},{0,2,2.25,2.5,2.75,3,3.25,3.5,3.75,4}))))</f>
        <v/>
      </c>
      <c r="W290" s="3" t="str">
        <f>IF(COUNT($A290)=0,"",IF($A290&lt;&gt;DRAFT!$B292,"ERR",IF(DRAFT!BT292="3E","3E",IF(COUNT(DRAFT!BP292,DRAFT!BT292)&gt;0,DRAFT!BU292,""))))</f>
        <v/>
      </c>
      <c r="X290" s="3" t="str">
        <f>IF(COUNT($A290)=0,"",IF(W290="3E","3E",IF(W290="","I",LOOKUP(W290/Y$2,{0,0.4,0.45,0.5,0.55,0.6,0.65,0.7,0.75,0.8,1},{"F","D","C","C+","B-","B","B+","A-","A","A+"}))))</f>
        <v/>
      </c>
      <c r="Y290" s="2" t="str">
        <f>IF(COUNT($A290)=0,"",IF(W290="","--",IF(W290="3E","3E",LOOKUP(W290/Y$2,{0,0.4,0.45,0.5,0.55,0.6,0.65,0.7,0.75,0.8,1},{0,2,2.25,2.5,2.75,3,3.25,3.5,3.75,4}))))</f>
        <v/>
      </c>
      <c r="Z290" s="3" t="str">
        <f>IF(COUNT($A290)=0,"",IF($A290&lt;&gt;DRAFT!$B292,"ERR",IF(DRAFT!CC292="3E","3E",IF(COUNT(DRAFT!BY292,DRAFT!CC292)&gt;0,DRAFT!CD292,""))))</f>
        <v/>
      </c>
      <c r="AA290" s="3" t="str">
        <f>IF(COUNT($A290)=0,"",IF(Z290="3E","3E",IF(Z290="","I",LOOKUP(Z290/AB$2,{0,0.4,0.45,0.5,0.55,0.6,0.65,0.7,0.75,0.8,1},{"F","D","C","C+","B-","B","B+","A-","A","A+"}))))</f>
        <v/>
      </c>
      <c r="AB290" s="2" t="str">
        <f>IF(COUNT($A290)=0,"",IF(Z290="","--",IF(Z290="3E","3E",LOOKUP(Z290/AB$2,{0,0.4,0.45,0.5,0.55,0.6,0.65,0.7,0.75,0.8,1},{0,2,2.25,2.5,2.75,3,3.25,3.5,3.75,4}))))</f>
        <v/>
      </c>
      <c r="AC290" s="3" t="str">
        <f>IF(COUNT($A290)=0,"",IF($A290&lt;&gt;DRAFT!$B292,"ERR",IF(DRAFT!CF292&gt;0,DRAFT!CF292,"")))</f>
        <v/>
      </c>
      <c r="AD290" s="3" t="str">
        <f>IF(COUNT($A290)=0,"",IF(AC290="3E","3E",IF(AC290="","I",LOOKUP(AC290/AE$2,{0,0.4,0.45,0.5,0.55,0.6,0.65,0.7,0.75,0.8,1},{"F","D","C","C+","B-","B","B+","A-","A","A+"}))))</f>
        <v/>
      </c>
      <c r="AE290" s="2" t="str">
        <f>IF(COUNT($A290)=0,"",IF(AC290="","--",IF(AC290="3E","3E",LOOKUP(AC290/AE$2,{0,0.4,0.45,0.5,0.55,0.6,0.65,0.7,0.75,0.8,1},{0,2,2.25,2.5,2.75,3,3.25,3.5,3.75,4}))))</f>
        <v/>
      </c>
      <c r="AF290" s="3" t="str">
        <f>IF($A290&lt;&gt;DRAFT!$B292,"ERR",IF(OR(COUNT($A290)=0,COUNT(DRAFT!CI292:CK292,DRAFT!CM292:CO292)=0),"",CEILING(SUM(DRAFT!CL292,DRAFT!CP292),1)))</f>
        <v/>
      </c>
      <c r="AG290" s="3" t="str">
        <f>IF(COUNT($A290)=0,"",IF(AF290="3E","3E",IF(AF290="","I",LOOKUP(AF290/AH$2,{0,0.4,0.45,0.5,0.55,0.6,0.65,0.7,0.75,0.8,1},{"F","D","C","C+","B-","B","B+","A-","A","A+"}))))</f>
        <v/>
      </c>
      <c r="AH290" s="2" t="str">
        <f>IF(COUNT($A290)=0,"",IF(AF290="","--",IF(AF290="3E","3E",LOOKUP(AF290/AH$2,{0,0.4,0.45,0.5,0.55,0.6,0.65,0.7,0.75,0.8,1},{0,2,2.25,2.5,2.75,3,3.25,3.5,3.75,4}))))</f>
        <v/>
      </c>
      <c r="AI290" s="11" t="str">
        <f>IF(OR(COUNT($A290)=0,COUNT(B290:AH290)=0),"",IF(COUNTIF(B290:AH290,"3E")&gt;0,"3E",IF(DRAFT!$A292="R",TRUNC(SUMPRODUCT(RGP,RCP)/TCP,3),TRUNC((SUMPRODUCT(--(IMDGP&gt;0)*IMDGP,IMCP)+CEILING(DRAFT!$CQ292*42,0.25))/TCP,3))))</f>
        <v/>
      </c>
      <c r="AJ290" s="3" t="str">
        <f>IF(OR(COUNT($A290)=0,COUNT(B290:AH290)=0),"",IF(COUNTIF(B290:AH290,"3E")&gt;0,"3E",IF(DRAFT!$A292="R",SUMPRODUCT(--(RGP&gt;=2),RCP),SUMPRODUCT(--(IMDGP&gt;0),--(IMGP=0),IMCP)+DRAFT!$CR292)))</f>
        <v/>
      </c>
      <c r="AK290" s="3" t="str">
        <f>IF(OR(COUNT($A290)=0,COUNT(B290:AH290)=0),"",IF(COUNTIF(B290:AJ290,"3E")&gt;0,"3E",IF(AND(DRAFT!$A292="IM",OR($AI290&gt;DRAFT!$CQ292,$AJ290&gt;DRAFT!$CR292)),"IMPROVED",IF(AND(DRAFT!$A292="IM",$AI290&lt;=DRAFT!$CQ292,$AJ290&lt;=DRAFT!$CR292),"NOT IMPROVED",IF(AND(AH290&gt;=2,AI290&gt;=2,AJ290&gt;=30),"PASS","FAIL")))))</f>
        <v/>
      </c>
      <c r="AL290" s="3" t="str">
        <f t="shared" si="8"/>
        <v/>
      </c>
      <c r="AM290" s="3" t="str">
        <f t="shared" si="9"/>
        <v/>
      </c>
    </row>
    <row r="291" spans="1:39" ht="18.95" customHeight="1" x14ac:dyDescent="0.25">
      <c r="A291" s="4" t="str">
        <f>IF(DRAFT!$B293="","",DRAFT!$B293)</f>
        <v/>
      </c>
      <c r="B291" s="3" t="str">
        <f>IF(COUNT($A291)=0,"",IF($A291&lt;&gt;DRAFT!$B293,"ERR",IF(DRAFT!I293="3E","3E",IF(COUNT(DRAFT!E293,DRAFT!I293)&gt;0,DRAFT!J293,""))))</f>
        <v/>
      </c>
      <c r="C291" s="3" t="str">
        <f>IF(COUNT($A291)=0,"",IF(B291="3E","3E",IF(B291="","I",LOOKUP(B291/D$2,{0,0.4,0.45,0.5,0.55,0.6,0.65,0.7,0.75,0.8,1},{"F","D","C","C+","B-","B","B+","A-","A","A+"}))))</f>
        <v/>
      </c>
      <c r="D291" s="2" t="str">
        <f>IF(COUNT($A291)=0,"",IF(B291="","--",IF(B291="3E","3E",LOOKUP(B291/D$2,{0,0.4,0.45,0.5,0.55,0.6,0.65,0.7,0.75,0.8,1},{0,2,2.25,2.5,2.75,3,3.25,3.5,3.75,4}))))</f>
        <v/>
      </c>
      <c r="E291" s="3" t="str">
        <f>IF(COUNT($A291)=0,"",IF($A291&lt;&gt;DRAFT!$B293,"ERR",IF(DRAFT!R293="3E","3E",IF(COUNT(DRAFT!N293,DRAFT!R293)&gt;0,DRAFT!S293,""))))</f>
        <v/>
      </c>
      <c r="F291" s="3" t="str">
        <f>IF(COUNT($A291)=0,"",IF(E291="3E","3E",IF(E291="","I",LOOKUP(E291/G$2,{0,0.4,0.45,0.5,0.55,0.6,0.65,0.7,0.75,0.8,1},{"F","D","C","C+","B-","B","B+","A-","A","A+"}))))</f>
        <v/>
      </c>
      <c r="G291" s="2" t="str">
        <f>IF(COUNT($A291)=0,"",IF(E291="","--",IF(E291="3E","3E",LOOKUP(E291/G$2,{0,0.4,0.45,0.5,0.55,0.6,0.65,0.7,0.75,0.8,1},{0,2,2.25,2.5,2.75,3,3.25,3.5,3.75,4}))))</f>
        <v/>
      </c>
      <c r="H291" s="3" t="str">
        <f>IF(COUNT($A291)=0,"",IF($A291&lt;&gt;DRAFT!$B293,"ERR",IF(DRAFT!AA293="3E","3E",IF(COUNT(DRAFT!W293,DRAFT!AA293)&gt;0,DRAFT!AB293,""))))</f>
        <v/>
      </c>
      <c r="I291" s="3" t="str">
        <f>IF(COUNT($A291)=0,"",IF(H291="3E","3E",IF(H291="","I",LOOKUP(H291/J$2,{0,0.4,0.45,0.5,0.55,0.6,0.65,0.7,0.75,0.8,1},{"F","D","C","C+","B-","B","B+","A-","A","A+"}))))</f>
        <v/>
      </c>
      <c r="J291" s="2" t="str">
        <f>IF(COUNT($A291)=0,"",IF(H291="","--",IF(H291="3E","3E",LOOKUP(H291/J$2,{0,0.4,0.45,0.5,0.55,0.6,0.65,0.7,0.75,0.8,1},{0,2,2.25,2.5,2.75,3,3.25,3.5,3.75,4}))))</f>
        <v/>
      </c>
      <c r="K291" s="3" t="str">
        <f>IF(COUNT($A291)=0,"",IF($A291&lt;&gt;DRAFT!$B293,"ERR",IF(DRAFT!AJ293="3E","3E",IF(COUNT(DRAFT!AF293,DRAFT!AJ293)&gt;0,DRAFT!AK293,""))))</f>
        <v/>
      </c>
      <c r="L291" s="3" t="str">
        <f>IF(COUNT($A291)=0,"",IF(K291="3E","3E",IF(K291="","I",LOOKUP(K291/M$2,{0,0.4,0.45,0.5,0.55,0.6,0.65,0.7,0.75,0.8,1},{"F","D","C","C+","B-","B","B+","A-","A","A+"}))))</f>
        <v/>
      </c>
      <c r="M291" s="2" t="str">
        <f>IF(COUNT($A291)=0,"",IF(K291="","--",IF(K291="3E","3E",LOOKUP(K291/M$2,{0,0.4,0.45,0.5,0.55,0.6,0.65,0.7,0.75,0.8,1},{0,2,2.25,2.5,2.75,3,3.25,3.5,3.75,4}))))</f>
        <v/>
      </c>
      <c r="N291" s="3" t="str">
        <f>IF(COUNT($A291)=0,"",IF($A291&lt;&gt;DRAFT!$B293,"ERR",IF(DRAFT!AS293="3E","3E",IF(COUNT(DRAFT!AO293,DRAFT!AS293)&gt;0,DRAFT!AT293,""))))</f>
        <v/>
      </c>
      <c r="O291" s="3" t="str">
        <f>IF(COUNT($A291)=0,"",IF(N291="3E","3E",IF(N291="","I",LOOKUP(N291/P$2,{0,0.4,0.45,0.5,0.55,0.6,0.65,0.7,0.75,0.8,1},{"F","D","C","C+","B-","B","B+","A-","A","A+"}))))</f>
        <v/>
      </c>
      <c r="P291" s="2" t="str">
        <f>IF(COUNT($A291)=0,"",IF(N291="","--",IF(N291="3E","3E",LOOKUP(N291/P$2,{0,0.4,0.45,0.5,0.55,0.6,0.65,0.7,0.75,0.8,1},{0,2,2.25,2.5,2.75,3,3.25,3.5,3.75,4}))))</f>
        <v/>
      </c>
      <c r="Q291" s="3" t="str">
        <f>IF(COUNT($A291)=0,"",IF($A291&lt;&gt;DRAFT!$B293,"ERR",IF(DRAFT!BB293="3E","3E",IF(COUNT(DRAFT!AX293,DRAFT!BB293)&gt;0,DRAFT!BC293,""))))</f>
        <v/>
      </c>
      <c r="R291" s="3" t="str">
        <f>IF(COUNT($A291)=0,"",IF(Q291="3E","3E",IF(Q291="","I",LOOKUP(Q291/S$2,{0,0.4,0.45,0.5,0.55,0.6,0.65,0.7,0.75,0.8,1},{"F","D","C","C+","B-","B","B+","A-","A","A+"}))))</f>
        <v/>
      </c>
      <c r="S291" s="2" t="str">
        <f>IF(COUNT($A291)=0,"",IF(Q291="","--",IF(Q291="3E","3E",LOOKUP(Q291/S$2,{0,0.4,0.45,0.5,0.55,0.6,0.65,0.7,0.75,0.8,1},{0,2,2.25,2.5,2.75,3,3.25,3.5,3.75,4}))))</f>
        <v/>
      </c>
      <c r="T291" s="3" t="str">
        <f>IF(COUNT($A291)=0,"",IF($A291&lt;&gt;DRAFT!$B293,"ERR",IF(DRAFT!BK293="3E","3E",IF(COUNT(DRAFT!BG293,DRAFT!BK293)&gt;0,DRAFT!BL293,""))))</f>
        <v/>
      </c>
      <c r="U291" s="3" t="str">
        <f>IF(COUNT($A291)=0,"",IF(T291="3E","3E",IF(T291="","I",LOOKUP(T291/V$2,{0,0.4,0.45,0.5,0.55,0.6,0.65,0.7,0.75,0.8,1},{"F","D","C","C+","B-","B","B+","A-","A","A+"}))))</f>
        <v/>
      </c>
      <c r="V291" s="2" t="str">
        <f>IF(COUNT($A291)=0,"",IF(T291="","--",IF(T291="3E","3E",LOOKUP(T291/V$2,{0,0.4,0.45,0.5,0.55,0.6,0.65,0.7,0.75,0.8,1},{0,2,2.25,2.5,2.75,3,3.25,3.5,3.75,4}))))</f>
        <v/>
      </c>
      <c r="W291" s="3" t="str">
        <f>IF(COUNT($A291)=0,"",IF($A291&lt;&gt;DRAFT!$B293,"ERR",IF(DRAFT!BT293="3E","3E",IF(COUNT(DRAFT!BP293,DRAFT!BT293)&gt;0,DRAFT!BU293,""))))</f>
        <v/>
      </c>
      <c r="X291" s="3" t="str">
        <f>IF(COUNT($A291)=0,"",IF(W291="3E","3E",IF(W291="","I",LOOKUP(W291/Y$2,{0,0.4,0.45,0.5,0.55,0.6,0.65,0.7,0.75,0.8,1},{"F","D","C","C+","B-","B","B+","A-","A","A+"}))))</f>
        <v/>
      </c>
      <c r="Y291" s="2" t="str">
        <f>IF(COUNT($A291)=0,"",IF(W291="","--",IF(W291="3E","3E",LOOKUP(W291/Y$2,{0,0.4,0.45,0.5,0.55,0.6,0.65,0.7,0.75,0.8,1},{0,2,2.25,2.5,2.75,3,3.25,3.5,3.75,4}))))</f>
        <v/>
      </c>
      <c r="Z291" s="3" t="str">
        <f>IF(COUNT($A291)=0,"",IF($A291&lt;&gt;DRAFT!$B293,"ERR",IF(DRAFT!CC293="3E","3E",IF(COUNT(DRAFT!BY293,DRAFT!CC293)&gt;0,DRAFT!CD293,""))))</f>
        <v/>
      </c>
      <c r="AA291" s="3" t="str">
        <f>IF(COUNT($A291)=0,"",IF(Z291="3E","3E",IF(Z291="","I",LOOKUP(Z291/AB$2,{0,0.4,0.45,0.5,0.55,0.6,0.65,0.7,0.75,0.8,1},{"F","D","C","C+","B-","B","B+","A-","A","A+"}))))</f>
        <v/>
      </c>
      <c r="AB291" s="2" t="str">
        <f>IF(COUNT($A291)=0,"",IF(Z291="","--",IF(Z291="3E","3E",LOOKUP(Z291/AB$2,{0,0.4,0.45,0.5,0.55,0.6,0.65,0.7,0.75,0.8,1},{0,2,2.25,2.5,2.75,3,3.25,3.5,3.75,4}))))</f>
        <v/>
      </c>
      <c r="AC291" s="3" t="str">
        <f>IF(COUNT($A291)=0,"",IF($A291&lt;&gt;DRAFT!$B293,"ERR",IF(DRAFT!CF293&gt;0,DRAFT!CF293,"")))</f>
        <v/>
      </c>
      <c r="AD291" s="3" t="str">
        <f>IF(COUNT($A291)=0,"",IF(AC291="3E","3E",IF(AC291="","I",LOOKUP(AC291/AE$2,{0,0.4,0.45,0.5,0.55,0.6,0.65,0.7,0.75,0.8,1},{"F","D","C","C+","B-","B","B+","A-","A","A+"}))))</f>
        <v/>
      </c>
      <c r="AE291" s="2" t="str">
        <f>IF(COUNT($A291)=0,"",IF(AC291="","--",IF(AC291="3E","3E",LOOKUP(AC291/AE$2,{0,0.4,0.45,0.5,0.55,0.6,0.65,0.7,0.75,0.8,1},{0,2,2.25,2.5,2.75,3,3.25,3.5,3.75,4}))))</f>
        <v/>
      </c>
      <c r="AF291" s="3" t="str">
        <f>IF($A291&lt;&gt;DRAFT!$B293,"ERR",IF(OR(COUNT($A291)=0,COUNT(DRAFT!CI293:CK293,DRAFT!CM293:CO293)=0),"",CEILING(SUM(DRAFT!CL293,DRAFT!CP293),1)))</f>
        <v/>
      </c>
      <c r="AG291" s="3" t="str">
        <f>IF(COUNT($A291)=0,"",IF(AF291="3E","3E",IF(AF291="","I",LOOKUP(AF291/AH$2,{0,0.4,0.45,0.5,0.55,0.6,0.65,0.7,0.75,0.8,1},{"F","D","C","C+","B-","B","B+","A-","A","A+"}))))</f>
        <v/>
      </c>
      <c r="AH291" s="2" t="str">
        <f>IF(COUNT($A291)=0,"",IF(AF291="","--",IF(AF291="3E","3E",LOOKUP(AF291/AH$2,{0,0.4,0.45,0.5,0.55,0.6,0.65,0.7,0.75,0.8,1},{0,2,2.25,2.5,2.75,3,3.25,3.5,3.75,4}))))</f>
        <v/>
      </c>
      <c r="AI291" s="11" t="str">
        <f>IF(OR(COUNT($A291)=0,COUNT(B291:AH291)=0),"",IF(COUNTIF(B291:AH291,"3E")&gt;0,"3E",IF(DRAFT!$A293="R",TRUNC(SUMPRODUCT(RGP,RCP)/TCP,3),TRUNC((SUMPRODUCT(--(IMDGP&gt;0)*IMDGP,IMCP)+CEILING(DRAFT!$CQ293*42,0.25))/TCP,3))))</f>
        <v/>
      </c>
      <c r="AJ291" s="3" t="str">
        <f>IF(OR(COUNT($A291)=0,COUNT(B291:AH291)=0),"",IF(COUNTIF(B291:AH291,"3E")&gt;0,"3E",IF(DRAFT!$A293="R",SUMPRODUCT(--(RGP&gt;=2),RCP),SUMPRODUCT(--(IMDGP&gt;0),--(IMGP=0),IMCP)+DRAFT!$CR293)))</f>
        <v/>
      </c>
      <c r="AK291" s="3" t="str">
        <f>IF(OR(COUNT($A291)=0,COUNT(B291:AH291)=0),"",IF(COUNTIF(B291:AJ291,"3E")&gt;0,"3E",IF(AND(DRAFT!$A293="IM",OR($AI291&gt;DRAFT!$CQ293,$AJ291&gt;DRAFT!$CR293)),"IMPROVED",IF(AND(DRAFT!$A293="IM",$AI291&lt;=DRAFT!$CQ293,$AJ291&lt;=DRAFT!$CR293),"NOT IMPROVED",IF(AND(AH291&gt;=2,AI291&gt;=2,AJ291&gt;=30),"PASS","FAIL")))))</f>
        <v/>
      </c>
      <c r="AL291" s="3" t="str">
        <f t="shared" si="8"/>
        <v/>
      </c>
      <c r="AM291" s="3" t="str">
        <f t="shared" si="9"/>
        <v/>
      </c>
    </row>
    <row r="292" spans="1:39" ht="18.95" customHeight="1" x14ac:dyDescent="0.25">
      <c r="A292" s="4" t="str">
        <f>IF(DRAFT!$B294="","",DRAFT!$B294)</f>
        <v/>
      </c>
      <c r="B292" s="3" t="str">
        <f>IF(COUNT($A292)=0,"",IF($A292&lt;&gt;DRAFT!$B294,"ERR",IF(DRAFT!I294="3E","3E",IF(COUNT(DRAFT!E294,DRAFT!I294)&gt;0,DRAFT!J294,""))))</f>
        <v/>
      </c>
      <c r="C292" s="3" t="str">
        <f>IF(COUNT($A292)=0,"",IF(B292="3E","3E",IF(B292="","I",LOOKUP(B292/D$2,{0,0.4,0.45,0.5,0.55,0.6,0.65,0.7,0.75,0.8,1},{"F","D","C","C+","B-","B","B+","A-","A","A+"}))))</f>
        <v/>
      </c>
      <c r="D292" s="2" t="str">
        <f>IF(COUNT($A292)=0,"",IF(B292="","--",IF(B292="3E","3E",LOOKUP(B292/D$2,{0,0.4,0.45,0.5,0.55,0.6,0.65,0.7,0.75,0.8,1},{0,2,2.25,2.5,2.75,3,3.25,3.5,3.75,4}))))</f>
        <v/>
      </c>
      <c r="E292" s="3" t="str">
        <f>IF(COUNT($A292)=0,"",IF($A292&lt;&gt;DRAFT!$B294,"ERR",IF(DRAFT!R294="3E","3E",IF(COUNT(DRAFT!N294,DRAFT!R294)&gt;0,DRAFT!S294,""))))</f>
        <v/>
      </c>
      <c r="F292" s="3" t="str">
        <f>IF(COUNT($A292)=0,"",IF(E292="3E","3E",IF(E292="","I",LOOKUP(E292/G$2,{0,0.4,0.45,0.5,0.55,0.6,0.65,0.7,0.75,0.8,1},{"F","D","C","C+","B-","B","B+","A-","A","A+"}))))</f>
        <v/>
      </c>
      <c r="G292" s="2" t="str">
        <f>IF(COUNT($A292)=0,"",IF(E292="","--",IF(E292="3E","3E",LOOKUP(E292/G$2,{0,0.4,0.45,0.5,0.55,0.6,0.65,0.7,0.75,0.8,1},{0,2,2.25,2.5,2.75,3,3.25,3.5,3.75,4}))))</f>
        <v/>
      </c>
      <c r="H292" s="3" t="str">
        <f>IF(COUNT($A292)=0,"",IF($A292&lt;&gt;DRAFT!$B294,"ERR",IF(DRAFT!AA294="3E","3E",IF(COUNT(DRAFT!W294,DRAFT!AA294)&gt;0,DRAFT!AB294,""))))</f>
        <v/>
      </c>
      <c r="I292" s="3" t="str">
        <f>IF(COUNT($A292)=0,"",IF(H292="3E","3E",IF(H292="","I",LOOKUP(H292/J$2,{0,0.4,0.45,0.5,0.55,0.6,0.65,0.7,0.75,0.8,1},{"F","D","C","C+","B-","B","B+","A-","A","A+"}))))</f>
        <v/>
      </c>
      <c r="J292" s="2" t="str">
        <f>IF(COUNT($A292)=0,"",IF(H292="","--",IF(H292="3E","3E",LOOKUP(H292/J$2,{0,0.4,0.45,0.5,0.55,0.6,0.65,0.7,0.75,0.8,1},{0,2,2.25,2.5,2.75,3,3.25,3.5,3.75,4}))))</f>
        <v/>
      </c>
      <c r="K292" s="3" t="str">
        <f>IF(COUNT($A292)=0,"",IF($A292&lt;&gt;DRAFT!$B294,"ERR",IF(DRAFT!AJ294="3E","3E",IF(COUNT(DRAFT!AF294,DRAFT!AJ294)&gt;0,DRAFT!AK294,""))))</f>
        <v/>
      </c>
      <c r="L292" s="3" t="str">
        <f>IF(COUNT($A292)=0,"",IF(K292="3E","3E",IF(K292="","I",LOOKUP(K292/M$2,{0,0.4,0.45,0.5,0.55,0.6,0.65,0.7,0.75,0.8,1},{"F","D","C","C+","B-","B","B+","A-","A","A+"}))))</f>
        <v/>
      </c>
      <c r="M292" s="2" t="str">
        <f>IF(COUNT($A292)=0,"",IF(K292="","--",IF(K292="3E","3E",LOOKUP(K292/M$2,{0,0.4,0.45,0.5,0.55,0.6,0.65,0.7,0.75,0.8,1},{0,2,2.25,2.5,2.75,3,3.25,3.5,3.75,4}))))</f>
        <v/>
      </c>
      <c r="N292" s="3" t="str">
        <f>IF(COUNT($A292)=0,"",IF($A292&lt;&gt;DRAFT!$B294,"ERR",IF(DRAFT!AS294="3E","3E",IF(COUNT(DRAFT!AO294,DRAFT!AS294)&gt;0,DRAFT!AT294,""))))</f>
        <v/>
      </c>
      <c r="O292" s="3" t="str">
        <f>IF(COUNT($A292)=0,"",IF(N292="3E","3E",IF(N292="","I",LOOKUP(N292/P$2,{0,0.4,0.45,0.5,0.55,0.6,0.65,0.7,0.75,0.8,1},{"F","D","C","C+","B-","B","B+","A-","A","A+"}))))</f>
        <v/>
      </c>
      <c r="P292" s="2" t="str">
        <f>IF(COUNT($A292)=0,"",IF(N292="","--",IF(N292="3E","3E",LOOKUP(N292/P$2,{0,0.4,0.45,0.5,0.55,0.6,0.65,0.7,0.75,0.8,1},{0,2,2.25,2.5,2.75,3,3.25,3.5,3.75,4}))))</f>
        <v/>
      </c>
      <c r="Q292" s="3" t="str">
        <f>IF(COUNT($A292)=0,"",IF($A292&lt;&gt;DRAFT!$B294,"ERR",IF(DRAFT!BB294="3E","3E",IF(COUNT(DRAFT!AX294,DRAFT!BB294)&gt;0,DRAFT!BC294,""))))</f>
        <v/>
      </c>
      <c r="R292" s="3" t="str">
        <f>IF(COUNT($A292)=0,"",IF(Q292="3E","3E",IF(Q292="","I",LOOKUP(Q292/S$2,{0,0.4,0.45,0.5,0.55,0.6,0.65,0.7,0.75,0.8,1},{"F","D","C","C+","B-","B","B+","A-","A","A+"}))))</f>
        <v/>
      </c>
      <c r="S292" s="2" t="str">
        <f>IF(COUNT($A292)=0,"",IF(Q292="","--",IF(Q292="3E","3E",LOOKUP(Q292/S$2,{0,0.4,0.45,0.5,0.55,0.6,0.65,0.7,0.75,0.8,1},{0,2,2.25,2.5,2.75,3,3.25,3.5,3.75,4}))))</f>
        <v/>
      </c>
      <c r="T292" s="3" t="str">
        <f>IF(COUNT($A292)=0,"",IF($A292&lt;&gt;DRAFT!$B294,"ERR",IF(DRAFT!BK294="3E","3E",IF(COUNT(DRAFT!BG294,DRAFT!BK294)&gt;0,DRAFT!BL294,""))))</f>
        <v/>
      </c>
      <c r="U292" s="3" t="str">
        <f>IF(COUNT($A292)=0,"",IF(T292="3E","3E",IF(T292="","I",LOOKUP(T292/V$2,{0,0.4,0.45,0.5,0.55,0.6,0.65,0.7,0.75,0.8,1},{"F","D","C","C+","B-","B","B+","A-","A","A+"}))))</f>
        <v/>
      </c>
      <c r="V292" s="2" t="str">
        <f>IF(COUNT($A292)=0,"",IF(T292="","--",IF(T292="3E","3E",LOOKUP(T292/V$2,{0,0.4,0.45,0.5,0.55,0.6,0.65,0.7,0.75,0.8,1},{0,2,2.25,2.5,2.75,3,3.25,3.5,3.75,4}))))</f>
        <v/>
      </c>
      <c r="W292" s="3" t="str">
        <f>IF(COUNT($A292)=0,"",IF($A292&lt;&gt;DRAFT!$B294,"ERR",IF(DRAFT!BT294="3E","3E",IF(COUNT(DRAFT!BP294,DRAFT!BT294)&gt;0,DRAFT!BU294,""))))</f>
        <v/>
      </c>
      <c r="X292" s="3" t="str">
        <f>IF(COUNT($A292)=0,"",IF(W292="3E","3E",IF(W292="","I",LOOKUP(W292/Y$2,{0,0.4,0.45,0.5,0.55,0.6,0.65,0.7,0.75,0.8,1},{"F","D","C","C+","B-","B","B+","A-","A","A+"}))))</f>
        <v/>
      </c>
      <c r="Y292" s="2" t="str">
        <f>IF(COUNT($A292)=0,"",IF(W292="","--",IF(W292="3E","3E",LOOKUP(W292/Y$2,{0,0.4,0.45,0.5,0.55,0.6,0.65,0.7,0.75,0.8,1},{0,2,2.25,2.5,2.75,3,3.25,3.5,3.75,4}))))</f>
        <v/>
      </c>
      <c r="Z292" s="3" t="str">
        <f>IF(COUNT($A292)=0,"",IF($A292&lt;&gt;DRAFT!$B294,"ERR",IF(DRAFT!CC294="3E","3E",IF(COUNT(DRAFT!BY294,DRAFT!CC294)&gt;0,DRAFT!CD294,""))))</f>
        <v/>
      </c>
      <c r="AA292" s="3" t="str">
        <f>IF(COUNT($A292)=0,"",IF(Z292="3E","3E",IF(Z292="","I",LOOKUP(Z292/AB$2,{0,0.4,0.45,0.5,0.55,0.6,0.65,0.7,0.75,0.8,1},{"F","D","C","C+","B-","B","B+","A-","A","A+"}))))</f>
        <v/>
      </c>
      <c r="AB292" s="2" t="str">
        <f>IF(COUNT($A292)=0,"",IF(Z292="","--",IF(Z292="3E","3E",LOOKUP(Z292/AB$2,{0,0.4,0.45,0.5,0.55,0.6,0.65,0.7,0.75,0.8,1},{0,2,2.25,2.5,2.75,3,3.25,3.5,3.75,4}))))</f>
        <v/>
      </c>
      <c r="AC292" s="3" t="str">
        <f>IF(COUNT($A292)=0,"",IF($A292&lt;&gt;DRAFT!$B294,"ERR",IF(DRAFT!CF294&gt;0,DRAFT!CF294,"")))</f>
        <v/>
      </c>
      <c r="AD292" s="3" t="str">
        <f>IF(COUNT($A292)=0,"",IF(AC292="3E","3E",IF(AC292="","I",LOOKUP(AC292/AE$2,{0,0.4,0.45,0.5,0.55,0.6,0.65,0.7,0.75,0.8,1},{"F","D","C","C+","B-","B","B+","A-","A","A+"}))))</f>
        <v/>
      </c>
      <c r="AE292" s="2" t="str">
        <f>IF(COUNT($A292)=0,"",IF(AC292="","--",IF(AC292="3E","3E",LOOKUP(AC292/AE$2,{0,0.4,0.45,0.5,0.55,0.6,0.65,0.7,0.75,0.8,1},{0,2,2.25,2.5,2.75,3,3.25,3.5,3.75,4}))))</f>
        <v/>
      </c>
      <c r="AF292" s="3" t="str">
        <f>IF($A292&lt;&gt;DRAFT!$B294,"ERR",IF(OR(COUNT($A292)=0,COUNT(DRAFT!CI294:CK294,DRAFT!CM294:CO294)=0),"",CEILING(SUM(DRAFT!CL294,DRAFT!CP294),1)))</f>
        <v/>
      </c>
      <c r="AG292" s="3" t="str">
        <f>IF(COUNT($A292)=0,"",IF(AF292="3E","3E",IF(AF292="","I",LOOKUP(AF292/AH$2,{0,0.4,0.45,0.5,0.55,0.6,0.65,0.7,0.75,0.8,1},{"F","D","C","C+","B-","B","B+","A-","A","A+"}))))</f>
        <v/>
      </c>
      <c r="AH292" s="2" t="str">
        <f>IF(COUNT($A292)=0,"",IF(AF292="","--",IF(AF292="3E","3E",LOOKUP(AF292/AH$2,{0,0.4,0.45,0.5,0.55,0.6,0.65,0.7,0.75,0.8,1},{0,2,2.25,2.5,2.75,3,3.25,3.5,3.75,4}))))</f>
        <v/>
      </c>
      <c r="AI292" s="11" t="str">
        <f>IF(OR(COUNT($A292)=0,COUNT(B292:AH292)=0),"",IF(COUNTIF(B292:AH292,"3E")&gt;0,"3E",IF(DRAFT!$A294="R",TRUNC(SUMPRODUCT(RGP,RCP)/TCP,3),TRUNC((SUMPRODUCT(--(IMDGP&gt;0)*IMDGP,IMCP)+CEILING(DRAFT!$CQ294*42,0.25))/TCP,3))))</f>
        <v/>
      </c>
      <c r="AJ292" s="3" t="str">
        <f>IF(OR(COUNT($A292)=0,COUNT(B292:AH292)=0),"",IF(COUNTIF(B292:AH292,"3E")&gt;0,"3E",IF(DRAFT!$A294="R",SUMPRODUCT(--(RGP&gt;=2),RCP),SUMPRODUCT(--(IMDGP&gt;0),--(IMGP=0),IMCP)+DRAFT!$CR294)))</f>
        <v/>
      </c>
      <c r="AK292" s="3" t="str">
        <f>IF(OR(COUNT($A292)=0,COUNT(B292:AH292)=0),"",IF(COUNTIF(B292:AJ292,"3E")&gt;0,"3E",IF(AND(DRAFT!$A294="IM",OR($AI292&gt;DRAFT!$CQ294,$AJ292&gt;DRAFT!$CR294)),"IMPROVED",IF(AND(DRAFT!$A294="IM",$AI292&lt;=DRAFT!$CQ294,$AJ292&lt;=DRAFT!$CR294),"NOT IMPROVED",IF(AND(AH292&gt;=2,AI292&gt;=2,AJ292&gt;=30),"PASS","FAIL")))))</f>
        <v/>
      </c>
      <c r="AL292" s="3" t="str">
        <f t="shared" si="8"/>
        <v/>
      </c>
      <c r="AM292" s="3" t="str">
        <f t="shared" si="9"/>
        <v/>
      </c>
    </row>
    <row r="293" spans="1:39" ht="18.95" customHeight="1" x14ac:dyDescent="0.25">
      <c r="A293" s="4" t="str">
        <f>IF(DRAFT!$B295="","",DRAFT!$B295)</f>
        <v/>
      </c>
      <c r="B293" s="3" t="str">
        <f>IF(COUNT($A293)=0,"",IF($A293&lt;&gt;DRAFT!$B295,"ERR",IF(DRAFT!I295="3E","3E",IF(COUNT(DRAFT!E295,DRAFT!I295)&gt;0,DRAFT!J295,""))))</f>
        <v/>
      </c>
      <c r="C293" s="3" t="str">
        <f>IF(COUNT($A293)=0,"",IF(B293="3E","3E",IF(B293="","I",LOOKUP(B293/D$2,{0,0.4,0.45,0.5,0.55,0.6,0.65,0.7,0.75,0.8,1},{"F","D","C","C+","B-","B","B+","A-","A","A+"}))))</f>
        <v/>
      </c>
      <c r="D293" s="2" t="str">
        <f>IF(COUNT($A293)=0,"",IF(B293="","--",IF(B293="3E","3E",LOOKUP(B293/D$2,{0,0.4,0.45,0.5,0.55,0.6,0.65,0.7,0.75,0.8,1},{0,2,2.25,2.5,2.75,3,3.25,3.5,3.75,4}))))</f>
        <v/>
      </c>
      <c r="E293" s="3" t="str">
        <f>IF(COUNT($A293)=0,"",IF($A293&lt;&gt;DRAFT!$B295,"ERR",IF(DRAFT!R295="3E","3E",IF(COUNT(DRAFT!N295,DRAFT!R295)&gt;0,DRAFT!S295,""))))</f>
        <v/>
      </c>
      <c r="F293" s="3" t="str">
        <f>IF(COUNT($A293)=0,"",IF(E293="3E","3E",IF(E293="","I",LOOKUP(E293/G$2,{0,0.4,0.45,0.5,0.55,0.6,0.65,0.7,0.75,0.8,1},{"F","D","C","C+","B-","B","B+","A-","A","A+"}))))</f>
        <v/>
      </c>
      <c r="G293" s="2" t="str">
        <f>IF(COUNT($A293)=0,"",IF(E293="","--",IF(E293="3E","3E",LOOKUP(E293/G$2,{0,0.4,0.45,0.5,0.55,0.6,0.65,0.7,0.75,0.8,1},{0,2,2.25,2.5,2.75,3,3.25,3.5,3.75,4}))))</f>
        <v/>
      </c>
      <c r="H293" s="3" t="str">
        <f>IF(COUNT($A293)=0,"",IF($A293&lt;&gt;DRAFT!$B295,"ERR",IF(DRAFT!AA295="3E","3E",IF(COUNT(DRAFT!W295,DRAFT!AA295)&gt;0,DRAFT!AB295,""))))</f>
        <v/>
      </c>
      <c r="I293" s="3" t="str">
        <f>IF(COUNT($A293)=0,"",IF(H293="3E","3E",IF(H293="","I",LOOKUP(H293/J$2,{0,0.4,0.45,0.5,0.55,0.6,0.65,0.7,0.75,0.8,1},{"F","D","C","C+","B-","B","B+","A-","A","A+"}))))</f>
        <v/>
      </c>
      <c r="J293" s="2" t="str">
        <f>IF(COUNT($A293)=0,"",IF(H293="","--",IF(H293="3E","3E",LOOKUP(H293/J$2,{0,0.4,0.45,0.5,0.55,0.6,0.65,0.7,0.75,0.8,1},{0,2,2.25,2.5,2.75,3,3.25,3.5,3.75,4}))))</f>
        <v/>
      </c>
      <c r="K293" s="3" t="str">
        <f>IF(COUNT($A293)=0,"",IF($A293&lt;&gt;DRAFT!$B295,"ERR",IF(DRAFT!AJ295="3E","3E",IF(COUNT(DRAFT!AF295,DRAFT!AJ295)&gt;0,DRAFT!AK295,""))))</f>
        <v/>
      </c>
      <c r="L293" s="3" t="str">
        <f>IF(COUNT($A293)=0,"",IF(K293="3E","3E",IF(K293="","I",LOOKUP(K293/M$2,{0,0.4,0.45,0.5,0.55,0.6,0.65,0.7,0.75,0.8,1},{"F","D","C","C+","B-","B","B+","A-","A","A+"}))))</f>
        <v/>
      </c>
      <c r="M293" s="2" t="str">
        <f>IF(COUNT($A293)=0,"",IF(K293="","--",IF(K293="3E","3E",LOOKUP(K293/M$2,{0,0.4,0.45,0.5,0.55,0.6,0.65,0.7,0.75,0.8,1},{0,2,2.25,2.5,2.75,3,3.25,3.5,3.75,4}))))</f>
        <v/>
      </c>
      <c r="N293" s="3" t="str">
        <f>IF(COUNT($A293)=0,"",IF($A293&lt;&gt;DRAFT!$B295,"ERR",IF(DRAFT!AS295="3E","3E",IF(COUNT(DRAFT!AO295,DRAFT!AS295)&gt;0,DRAFT!AT295,""))))</f>
        <v/>
      </c>
      <c r="O293" s="3" t="str">
        <f>IF(COUNT($A293)=0,"",IF(N293="3E","3E",IF(N293="","I",LOOKUP(N293/P$2,{0,0.4,0.45,0.5,0.55,0.6,0.65,0.7,0.75,0.8,1},{"F","D","C","C+","B-","B","B+","A-","A","A+"}))))</f>
        <v/>
      </c>
      <c r="P293" s="2" t="str">
        <f>IF(COUNT($A293)=0,"",IF(N293="","--",IF(N293="3E","3E",LOOKUP(N293/P$2,{0,0.4,0.45,0.5,0.55,0.6,0.65,0.7,0.75,0.8,1},{0,2,2.25,2.5,2.75,3,3.25,3.5,3.75,4}))))</f>
        <v/>
      </c>
      <c r="Q293" s="3" t="str">
        <f>IF(COUNT($A293)=0,"",IF($A293&lt;&gt;DRAFT!$B295,"ERR",IF(DRAFT!BB295="3E","3E",IF(COUNT(DRAFT!AX295,DRAFT!BB295)&gt;0,DRAFT!BC295,""))))</f>
        <v/>
      </c>
      <c r="R293" s="3" t="str">
        <f>IF(COUNT($A293)=0,"",IF(Q293="3E","3E",IF(Q293="","I",LOOKUP(Q293/S$2,{0,0.4,0.45,0.5,0.55,0.6,0.65,0.7,0.75,0.8,1},{"F","D","C","C+","B-","B","B+","A-","A","A+"}))))</f>
        <v/>
      </c>
      <c r="S293" s="2" t="str">
        <f>IF(COUNT($A293)=0,"",IF(Q293="","--",IF(Q293="3E","3E",LOOKUP(Q293/S$2,{0,0.4,0.45,0.5,0.55,0.6,0.65,0.7,0.75,0.8,1},{0,2,2.25,2.5,2.75,3,3.25,3.5,3.75,4}))))</f>
        <v/>
      </c>
      <c r="T293" s="3" t="str">
        <f>IF(COUNT($A293)=0,"",IF($A293&lt;&gt;DRAFT!$B295,"ERR",IF(DRAFT!BK295="3E","3E",IF(COUNT(DRAFT!BG295,DRAFT!BK295)&gt;0,DRAFT!BL295,""))))</f>
        <v/>
      </c>
      <c r="U293" s="3" t="str">
        <f>IF(COUNT($A293)=0,"",IF(T293="3E","3E",IF(T293="","I",LOOKUP(T293/V$2,{0,0.4,0.45,0.5,0.55,0.6,0.65,0.7,0.75,0.8,1},{"F","D","C","C+","B-","B","B+","A-","A","A+"}))))</f>
        <v/>
      </c>
      <c r="V293" s="2" t="str">
        <f>IF(COUNT($A293)=0,"",IF(T293="","--",IF(T293="3E","3E",LOOKUP(T293/V$2,{0,0.4,0.45,0.5,0.55,0.6,0.65,0.7,0.75,0.8,1},{0,2,2.25,2.5,2.75,3,3.25,3.5,3.75,4}))))</f>
        <v/>
      </c>
      <c r="W293" s="3" t="str">
        <f>IF(COUNT($A293)=0,"",IF($A293&lt;&gt;DRAFT!$B295,"ERR",IF(DRAFT!BT295="3E","3E",IF(COUNT(DRAFT!BP295,DRAFT!BT295)&gt;0,DRAFT!BU295,""))))</f>
        <v/>
      </c>
      <c r="X293" s="3" t="str">
        <f>IF(COUNT($A293)=0,"",IF(W293="3E","3E",IF(W293="","I",LOOKUP(W293/Y$2,{0,0.4,0.45,0.5,0.55,0.6,0.65,0.7,0.75,0.8,1},{"F","D","C","C+","B-","B","B+","A-","A","A+"}))))</f>
        <v/>
      </c>
      <c r="Y293" s="2" t="str">
        <f>IF(COUNT($A293)=0,"",IF(W293="","--",IF(W293="3E","3E",LOOKUP(W293/Y$2,{0,0.4,0.45,0.5,0.55,0.6,0.65,0.7,0.75,0.8,1},{0,2,2.25,2.5,2.75,3,3.25,3.5,3.75,4}))))</f>
        <v/>
      </c>
      <c r="Z293" s="3" t="str">
        <f>IF(COUNT($A293)=0,"",IF($A293&lt;&gt;DRAFT!$B295,"ERR",IF(DRAFT!CC295="3E","3E",IF(COUNT(DRAFT!BY295,DRAFT!CC295)&gt;0,DRAFT!CD295,""))))</f>
        <v/>
      </c>
      <c r="AA293" s="3" t="str">
        <f>IF(COUNT($A293)=0,"",IF(Z293="3E","3E",IF(Z293="","I",LOOKUP(Z293/AB$2,{0,0.4,0.45,0.5,0.55,0.6,0.65,0.7,0.75,0.8,1},{"F","D","C","C+","B-","B","B+","A-","A","A+"}))))</f>
        <v/>
      </c>
      <c r="AB293" s="2" t="str">
        <f>IF(COUNT($A293)=0,"",IF(Z293="","--",IF(Z293="3E","3E",LOOKUP(Z293/AB$2,{0,0.4,0.45,0.5,0.55,0.6,0.65,0.7,0.75,0.8,1},{0,2,2.25,2.5,2.75,3,3.25,3.5,3.75,4}))))</f>
        <v/>
      </c>
      <c r="AC293" s="3" t="str">
        <f>IF(COUNT($A293)=0,"",IF($A293&lt;&gt;DRAFT!$B295,"ERR",IF(DRAFT!CF295&gt;0,DRAFT!CF295,"")))</f>
        <v/>
      </c>
      <c r="AD293" s="3" t="str">
        <f>IF(COUNT($A293)=0,"",IF(AC293="3E","3E",IF(AC293="","I",LOOKUP(AC293/AE$2,{0,0.4,0.45,0.5,0.55,0.6,0.65,0.7,0.75,0.8,1},{"F","D","C","C+","B-","B","B+","A-","A","A+"}))))</f>
        <v/>
      </c>
      <c r="AE293" s="2" t="str">
        <f>IF(COUNT($A293)=0,"",IF(AC293="","--",IF(AC293="3E","3E",LOOKUP(AC293/AE$2,{0,0.4,0.45,0.5,0.55,0.6,0.65,0.7,0.75,0.8,1},{0,2,2.25,2.5,2.75,3,3.25,3.5,3.75,4}))))</f>
        <v/>
      </c>
      <c r="AF293" s="3" t="str">
        <f>IF($A293&lt;&gt;DRAFT!$B295,"ERR",IF(OR(COUNT($A293)=0,COUNT(DRAFT!CI295:CK295,DRAFT!CM295:CO295)=0),"",CEILING(SUM(DRAFT!CL295,DRAFT!CP295),1)))</f>
        <v/>
      </c>
      <c r="AG293" s="3" t="str">
        <f>IF(COUNT($A293)=0,"",IF(AF293="3E","3E",IF(AF293="","I",LOOKUP(AF293/AH$2,{0,0.4,0.45,0.5,0.55,0.6,0.65,0.7,0.75,0.8,1},{"F","D","C","C+","B-","B","B+","A-","A","A+"}))))</f>
        <v/>
      </c>
      <c r="AH293" s="2" t="str">
        <f>IF(COUNT($A293)=0,"",IF(AF293="","--",IF(AF293="3E","3E",LOOKUP(AF293/AH$2,{0,0.4,0.45,0.5,0.55,0.6,0.65,0.7,0.75,0.8,1},{0,2,2.25,2.5,2.75,3,3.25,3.5,3.75,4}))))</f>
        <v/>
      </c>
      <c r="AI293" s="11" t="str">
        <f>IF(OR(COUNT($A293)=0,COUNT(B293:AH293)=0),"",IF(COUNTIF(B293:AH293,"3E")&gt;0,"3E",IF(DRAFT!$A295="R",TRUNC(SUMPRODUCT(RGP,RCP)/TCP,3),TRUNC((SUMPRODUCT(--(IMDGP&gt;0)*IMDGP,IMCP)+CEILING(DRAFT!$CQ295*42,0.25))/TCP,3))))</f>
        <v/>
      </c>
      <c r="AJ293" s="3" t="str">
        <f>IF(OR(COUNT($A293)=0,COUNT(B293:AH293)=0),"",IF(COUNTIF(B293:AH293,"3E")&gt;0,"3E",IF(DRAFT!$A295="R",SUMPRODUCT(--(RGP&gt;=2),RCP),SUMPRODUCT(--(IMDGP&gt;0),--(IMGP=0),IMCP)+DRAFT!$CR295)))</f>
        <v/>
      </c>
      <c r="AK293" s="3" t="str">
        <f>IF(OR(COUNT($A293)=0,COUNT(B293:AH293)=0),"",IF(COUNTIF(B293:AJ293,"3E")&gt;0,"3E",IF(AND(DRAFT!$A295="IM",OR($AI293&gt;DRAFT!$CQ295,$AJ293&gt;DRAFT!$CR295)),"IMPROVED",IF(AND(DRAFT!$A295="IM",$AI293&lt;=DRAFT!$CQ295,$AJ293&lt;=DRAFT!$CR295),"NOT IMPROVED",IF(AND(AH293&gt;=2,AI293&gt;=2,AJ293&gt;=30),"PASS","FAIL")))))</f>
        <v/>
      </c>
      <c r="AL293" s="3" t="str">
        <f t="shared" si="8"/>
        <v/>
      </c>
      <c r="AM293" s="3" t="str">
        <f t="shared" si="9"/>
        <v/>
      </c>
    </row>
    <row r="294" spans="1:39" ht="18.95" customHeight="1" x14ac:dyDescent="0.25">
      <c r="A294" s="4" t="str">
        <f>IF(DRAFT!$B296="","",DRAFT!$B296)</f>
        <v/>
      </c>
      <c r="B294" s="3" t="str">
        <f>IF(COUNT($A294)=0,"",IF($A294&lt;&gt;DRAFT!$B296,"ERR",IF(DRAFT!I296="3E","3E",IF(COUNT(DRAFT!E296,DRAFT!I296)&gt;0,DRAFT!J296,""))))</f>
        <v/>
      </c>
      <c r="C294" s="3" t="str">
        <f>IF(COUNT($A294)=0,"",IF(B294="3E","3E",IF(B294="","I",LOOKUP(B294/D$2,{0,0.4,0.45,0.5,0.55,0.6,0.65,0.7,0.75,0.8,1},{"F","D","C","C+","B-","B","B+","A-","A","A+"}))))</f>
        <v/>
      </c>
      <c r="D294" s="2" t="str">
        <f>IF(COUNT($A294)=0,"",IF(B294="","--",IF(B294="3E","3E",LOOKUP(B294/D$2,{0,0.4,0.45,0.5,0.55,0.6,0.65,0.7,0.75,0.8,1},{0,2,2.25,2.5,2.75,3,3.25,3.5,3.75,4}))))</f>
        <v/>
      </c>
      <c r="E294" s="3" t="str">
        <f>IF(COUNT($A294)=0,"",IF($A294&lt;&gt;DRAFT!$B296,"ERR",IF(DRAFT!R296="3E","3E",IF(COUNT(DRAFT!N296,DRAFT!R296)&gt;0,DRAFT!S296,""))))</f>
        <v/>
      </c>
      <c r="F294" s="3" t="str">
        <f>IF(COUNT($A294)=0,"",IF(E294="3E","3E",IF(E294="","I",LOOKUP(E294/G$2,{0,0.4,0.45,0.5,0.55,0.6,0.65,0.7,0.75,0.8,1},{"F","D","C","C+","B-","B","B+","A-","A","A+"}))))</f>
        <v/>
      </c>
      <c r="G294" s="2" t="str">
        <f>IF(COUNT($A294)=0,"",IF(E294="","--",IF(E294="3E","3E",LOOKUP(E294/G$2,{0,0.4,0.45,0.5,0.55,0.6,0.65,0.7,0.75,0.8,1},{0,2,2.25,2.5,2.75,3,3.25,3.5,3.75,4}))))</f>
        <v/>
      </c>
      <c r="H294" s="3" t="str">
        <f>IF(COUNT($A294)=0,"",IF($A294&lt;&gt;DRAFT!$B296,"ERR",IF(DRAFT!AA296="3E","3E",IF(COUNT(DRAFT!W296,DRAFT!AA296)&gt;0,DRAFT!AB296,""))))</f>
        <v/>
      </c>
      <c r="I294" s="3" t="str">
        <f>IF(COUNT($A294)=0,"",IF(H294="3E","3E",IF(H294="","I",LOOKUP(H294/J$2,{0,0.4,0.45,0.5,0.55,0.6,0.65,0.7,0.75,0.8,1},{"F","D","C","C+","B-","B","B+","A-","A","A+"}))))</f>
        <v/>
      </c>
      <c r="J294" s="2" t="str">
        <f>IF(COUNT($A294)=0,"",IF(H294="","--",IF(H294="3E","3E",LOOKUP(H294/J$2,{0,0.4,0.45,0.5,0.55,0.6,0.65,0.7,0.75,0.8,1},{0,2,2.25,2.5,2.75,3,3.25,3.5,3.75,4}))))</f>
        <v/>
      </c>
      <c r="K294" s="3" t="str">
        <f>IF(COUNT($A294)=0,"",IF($A294&lt;&gt;DRAFT!$B296,"ERR",IF(DRAFT!AJ296="3E","3E",IF(COUNT(DRAFT!AF296,DRAFT!AJ296)&gt;0,DRAFT!AK296,""))))</f>
        <v/>
      </c>
      <c r="L294" s="3" t="str">
        <f>IF(COUNT($A294)=0,"",IF(K294="3E","3E",IF(K294="","I",LOOKUP(K294/M$2,{0,0.4,0.45,0.5,0.55,0.6,0.65,0.7,0.75,0.8,1},{"F","D","C","C+","B-","B","B+","A-","A","A+"}))))</f>
        <v/>
      </c>
      <c r="M294" s="2" t="str">
        <f>IF(COUNT($A294)=0,"",IF(K294="","--",IF(K294="3E","3E",LOOKUP(K294/M$2,{0,0.4,0.45,0.5,0.55,0.6,0.65,0.7,0.75,0.8,1},{0,2,2.25,2.5,2.75,3,3.25,3.5,3.75,4}))))</f>
        <v/>
      </c>
      <c r="N294" s="3" t="str">
        <f>IF(COUNT($A294)=0,"",IF($A294&lt;&gt;DRAFT!$B296,"ERR",IF(DRAFT!AS296="3E","3E",IF(COUNT(DRAFT!AO296,DRAFT!AS296)&gt;0,DRAFT!AT296,""))))</f>
        <v/>
      </c>
      <c r="O294" s="3" t="str">
        <f>IF(COUNT($A294)=0,"",IF(N294="3E","3E",IF(N294="","I",LOOKUP(N294/P$2,{0,0.4,0.45,0.5,0.55,0.6,0.65,0.7,0.75,0.8,1},{"F","D","C","C+","B-","B","B+","A-","A","A+"}))))</f>
        <v/>
      </c>
      <c r="P294" s="2" t="str">
        <f>IF(COUNT($A294)=0,"",IF(N294="","--",IF(N294="3E","3E",LOOKUP(N294/P$2,{0,0.4,0.45,0.5,0.55,0.6,0.65,0.7,0.75,0.8,1},{0,2,2.25,2.5,2.75,3,3.25,3.5,3.75,4}))))</f>
        <v/>
      </c>
      <c r="Q294" s="3" t="str">
        <f>IF(COUNT($A294)=0,"",IF($A294&lt;&gt;DRAFT!$B296,"ERR",IF(DRAFT!BB296="3E","3E",IF(COUNT(DRAFT!AX296,DRAFT!BB296)&gt;0,DRAFT!BC296,""))))</f>
        <v/>
      </c>
      <c r="R294" s="3" t="str">
        <f>IF(COUNT($A294)=0,"",IF(Q294="3E","3E",IF(Q294="","I",LOOKUP(Q294/S$2,{0,0.4,0.45,0.5,0.55,0.6,0.65,0.7,0.75,0.8,1},{"F","D","C","C+","B-","B","B+","A-","A","A+"}))))</f>
        <v/>
      </c>
      <c r="S294" s="2" t="str">
        <f>IF(COUNT($A294)=0,"",IF(Q294="","--",IF(Q294="3E","3E",LOOKUP(Q294/S$2,{0,0.4,0.45,0.5,0.55,0.6,0.65,0.7,0.75,0.8,1},{0,2,2.25,2.5,2.75,3,3.25,3.5,3.75,4}))))</f>
        <v/>
      </c>
      <c r="T294" s="3" t="str">
        <f>IF(COUNT($A294)=0,"",IF($A294&lt;&gt;DRAFT!$B296,"ERR",IF(DRAFT!BK296="3E","3E",IF(COUNT(DRAFT!BG296,DRAFT!BK296)&gt;0,DRAFT!BL296,""))))</f>
        <v/>
      </c>
      <c r="U294" s="3" t="str">
        <f>IF(COUNT($A294)=0,"",IF(T294="3E","3E",IF(T294="","I",LOOKUP(T294/V$2,{0,0.4,0.45,0.5,0.55,0.6,0.65,0.7,0.75,0.8,1},{"F","D","C","C+","B-","B","B+","A-","A","A+"}))))</f>
        <v/>
      </c>
      <c r="V294" s="2" t="str">
        <f>IF(COUNT($A294)=0,"",IF(T294="","--",IF(T294="3E","3E",LOOKUP(T294/V$2,{0,0.4,0.45,0.5,0.55,0.6,0.65,0.7,0.75,0.8,1},{0,2,2.25,2.5,2.75,3,3.25,3.5,3.75,4}))))</f>
        <v/>
      </c>
      <c r="W294" s="3" t="str">
        <f>IF(COUNT($A294)=0,"",IF($A294&lt;&gt;DRAFT!$B296,"ERR",IF(DRAFT!BT296="3E","3E",IF(COUNT(DRAFT!BP296,DRAFT!BT296)&gt;0,DRAFT!BU296,""))))</f>
        <v/>
      </c>
      <c r="X294" s="3" t="str">
        <f>IF(COUNT($A294)=0,"",IF(W294="3E","3E",IF(W294="","I",LOOKUP(W294/Y$2,{0,0.4,0.45,0.5,0.55,0.6,0.65,0.7,0.75,0.8,1},{"F","D","C","C+","B-","B","B+","A-","A","A+"}))))</f>
        <v/>
      </c>
      <c r="Y294" s="2" t="str">
        <f>IF(COUNT($A294)=0,"",IF(W294="","--",IF(W294="3E","3E",LOOKUP(W294/Y$2,{0,0.4,0.45,0.5,0.55,0.6,0.65,0.7,0.75,0.8,1},{0,2,2.25,2.5,2.75,3,3.25,3.5,3.75,4}))))</f>
        <v/>
      </c>
      <c r="Z294" s="3" t="str">
        <f>IF(COUNT($A294)=0,"",IF($A294&lt;&gt;DRAFT!$B296,"ERR",IF(DRAFT!CC296="3E","3E",IF(COUNT(DRAFT!BY296,DRAFT!CC296)&gt;0,DRAFT!CD296,""))))</f>
        <v/>
      </c>
      <c r="AA294" s="3" t="str">
        <f>IF(COUNT($A294)=0,"",IF(Z294="3E","3E",IF(Z294="","I",LOOKUP(Z294/AB$2,{0,0.4,0.45,0.5,0.55,0.6,0.65,0.7,0.75,0.8,1},{"F","D","C","C+","B-","B","B+","A-","A","A+"}))))</f>
        <v/>
      </c>
      <c r="AB294" s="2" t="str">
        <f>IF(COUNT($A294)=0,"",IF(Z294="","--",IF(Z294="3E","3E",LOOKUP(Z294/AB$2,{0,0.4,0.45,0.5,0.55,0.6,0.65,0.7,0.75,0.8,1},{0,2,2.25,2.5,2.75,3,3.25,3.5,3.75,4}))))</f>
        <v/>
      </c>
      <c r="AC294" s="3" t="str">
        <f>IF(COUNT($A294)=0,"",IF($A294&lt;&gt;DRAFT!$B296,"ERR",IF(DRAFT!CF296&gt;0,DRAFT!CF296,"")))</f>
        <v/>
      </c>
      <c r="AD294" s="3" t="str">
        <f>IF(COUNT($A294)=0,"",IF(AC294="3E","3E",IF(AC294="","I",LOOKUP(AC294/AE$2,{0,0.4,0.45,0.5,0.55,0.6,0.65,0.7,0.75,0.8,1},{"F","D","C","C+","B-","B","B+","A-","A","A+"}))))</f>
        <v/>
      </c>
      <c r="AE294" s="2" t="str">
        <f>IF(COUNT($A294)=0,"",IF(AC294="","--",IF(AC294="3E","3E",LOOKUP(AC294/AE$2,{0,0.4,0.45,0.5,0.55,0.6,0.65,0.7,0.75,0.8,1},{0,2,2.25,2.5,2.75,3,3.25,3.5,3.75,4}))))</f>
        <v/>
      </c>
      <c r="AF294" s="3" t="str">
        <f>IF($A294&lt;&gt;DRAFT!$B296,"ERR",IF(OR(COUNT($A294)=0,COUNT(DRAFT!CI296:CK296,DRAFT!CM296:CO296)=0),"",CEILING(SUM(DRAFT!CL296,DRAFT!CP296),1)))</f>
        <v/>
      </c>
      <c r="AG294" s="3" t="str">
        <f>IF(COUNT($A294)=0,"",IF(AF294="3E","3E",IF(AF294="","I",LOOKUP(AF294/AH$2,{0,0.4,0.45,0.5,0.55,0.6,0.65,0.7,0.75,0.8,1},{"F","D","C","C+","B-","B","B+","A-","A","A+"}))))</f>
        <v/>
      </c>
      <c r="AH294" s="2" t="str">
        <f>IF(COUNT($A294)=0,"",IF(AF294="","--",IF(AF294="3E","3E",LOOKUP(AF294/AH$2,{0,0.4,0.45,0.5,0.55,0.6,0.65,0.7,0.75,0.8,1},{0,2,2.25,2.5,2.75,3,3.25,3.5,3.75,4}))))</f>
        <v/>
      </c>
      <c r="AI294" s="11" t="str">
        <f>IF(OR(COUNT($A294)=0,COUNT(B294:AH294)=0),"",IF(COUNTIF(B294:AH294,"3E")&gt;0,"3E",IF(DRAFT!$A296="R",TRUNC(SUMPRODUCT(RGP,RCP)/TCP,3),TRUNC((SUMPRODUCT(--(IMDGP&gt;0)*IMDGP,IMCP)+CEILING(DRAFT!$CQ296*42,0.25))/TCP,3))))</f>
        <v/>
      </c>
      <c r="AJ294" s="3" t="str">
        <f>IF(OR(COUNT($A294)=0,COUNT(B294:AH294)=0),"",IF(COUNTIF(B294:AH294,"3E")&gt;0,"3E",IF(DRAFT!$A296="R",SUMPRODUCT(--(RGP&gt;=2),RCP),SUMPRODUCT(--(IMDGP&gt;0),--(IMGP=0),IMCP)+DRAFT!$CR296)))</f>
        <v/>
      </c>
      <c r="AK294" s="3" t="str">
        <f>IF(OR(COUNT($A294)=0,COUNT(B294:AH294)=0),"",IF(COUNTIF(B294:AJ294,"3E")&gt;0,"3E",IF(AND(DRAFT!$A296="IM",OR($AI294&gt;DRAFT!$CQ296,$AJ294&gt;DRAFT!$CR296)),"IMPROVED",IF(AND(DRAFT!$A296="IM",$AI294&lt;=DRAFT!$CQ296,$AJ294&lt;=DRAFT!$CR296),"NOT IMPROVED",IF(AND(AH294&gt;=2,AI294&gt;=2,AJ294&gt;=30),"PASS","FAIL")))))</f>
        <v/>
      </c>
      <c r="AL294" s="3" t="str">
        <f t="shared" si="8"/>
        <v/>
      </c>
      <c r="AM294" s="3" t="str">
        <f t="shared" si="9"/>
        <v/>
      </c>
    </row>
    <row r="295" spans="1:39" ht="18.95" customHeight="1" x14ac:dyDescent="0.25">
      <c r="A295" s="4" t="str">
        <f>IF(DRAFT!$B297="","",DRAFT!$B297)</f>
        <v/>
      </c>
      <c r="B295" s="3" t="str">
        <f>IF(COUNT($A295)=0,"",IF($A295&lt;&gt;DRAFT!$B297,"ERR",IF(DRAFT!I297="3E","3E",IF(COUNT(DRAFT!E297,DRAFT!I297)&gt;0,DRAFT!J297,""))))</f>
        <v/>
      </c>
      <c r="C295" s="3" t="str">
        <f>IF(COUNT($A295)=0,"",IF(B295="3E","3E",IF(B295="","I",LOOKUP(B295/D$2,{0,0.4,0.45,0.5,0.55,0.6,0.65,0.7,0.75,0.8,1},{"F","D","C","C+","B-","B","B+","A-","A","A+"}))))</f>
        <v/>
      </c>
      <c r="D295" s="2" t="str">
        <f>IF(COUNT($A295)=0,"",IF(B295="","--",IF(B295="3E","3E",LOOKUP(B295/D$2,{0,0.4,0.45,0.5,0.55,0.6,0.65,0.7,0.75,0.8,1},{0,2,2.25,2.5,2.75,3,3.25,3.5,3.75,4}))))</f>
        <v/>
      </c>
      <c r="E295" s="3" t="str">
        <f>IF(COUNT($A295)=0,"",IF($A295&lt;&gt;DRAFT!$B297,"ERR",IF(DRAFT!R297="3E","3E",IF(COUNT(DRAFT!N297,DRAFT!R297)&gt;0,DRAFT!S297,""))))</f>
        <v/>
      </c>
      <c r="F295" s="3" t="str">
        <f>IF(COUNT($A295)=0,"",IF(E295="3E","3E",IF(E295="","I",LOOKUP(E295/G$2,{0,0.4,0.45,0.5,0.55,0.6,0.65,0.7,0.75,0.8,1},{"F","D","C","C+","B-","B","B+","A-","A","A+"}))))</f>
        <v/>
      </c>
      <c r="G295" s="2" t="str">
        <f>IF(COUNT($A295)=0,"",IF(E295="","--",IF(E295="3E","3E",LOOKUP(E295/G$2,{0,0.4,0.45,0.5,0.55,0.6,0.65,0.7,0.75,0.8,1},{0,2,2.25,2.5,2.75,3,3.25,3.5,3.75,4}))))</f>
        <v/>
      </c>
      <c r="H295" s="3" t="str">
        <f>IF(COUNT($A295)=0,"",IF($A295&lt;&gt;DRAFT!$B297,"ERR",IF(DRAFT!AA297="3E","3E",IF(COUNT(DRAFT!W297,DRAFT!AA297)&gt;0,DRAFT!AB297,""))))</f>
        <v/>
      </c>
      <c r="I295" s="3" t="str">
        <f>IF(COUNT($A295)=0,"",IF(H295="3E","3E",IF(H295="","I",LOOKUP(H295/J$2,{0,0.4,0.45,0.5,0.55,0.6,0.65,0.7,0.75,0.8,1},{"F","D","C","C+","B-","B","B+","A-","A","A+"}))))</f>
        <v/>
      </c>
      <c r="J295" s="2" t="str">
        <f>IF(COUNT($A295)=0,"",IF(H295="","--",IF(H295="3E","3E",LOOKUP(H295/J$2,{0,0.4,0.45,0.5,0.55,0.6,0.65,0.7,0.75,0.8,1},{0,2,2.25,2.5,2.75,3,3.25,3.5,3.75,4}))))</f>
        <v/>
      </c>
      <c r="K295" s="3" t="str">
        <f>IF(COUNT($A295)=0,"",IF($A295&lt;&gt;DRAFT!$B297,"ERR",IF(DRAFT!AJ297="3E","3E",IF(COUNT(DRAFT!AF297,DRAFT!AJ297)&gt;0,DRAFT!AK297,""))))</f>
        <v/>
      </c>
      <c r="L295" s="3" t="str">
        <f>IF(COUNT($A295)=0,"",IF(K295="3E","3E",IF(K295="","I",LOOKUP(K295/M$2,{0,0.4,0.45,0.5,0.55,0.6,0.65,0.7,0.75,0.8,1},{"F","D","C","C+","B-","B","B+","A-","A","A+"}))))</f>
        <v/>
      </c>
      <c r="M295" s="2" t="str">
        <f>IF(COUNT($A295)=0,"",IF(K295="","--",IF(K295="3E","3E",LOOKUP(K295/M$2,{0,0.4,0.45,0.5,0.55,0.6,0.65,0.7,0.75,0.8,1},{0,2,2.25,2.5,2.75,3,3.25,3.5,3.75,4}))))</f>
        <v/>
      </c>
      <c r="N295" s="3" t="str">
        <f>IF(COUNT($A295)=0,"",IF($A295&lt;&gt;DRAFT!$B297,"ERR",IF(DRAFT!AS297="3E","3E",IF(COUNT(DRAFT!AO297,DRAFT!AS297)&gt;0,DRAFT!AT297,""))))</f>
        <v/>
      </c>
      <c r="O295" s="3" t="str">
        <f>IF(COUNT($A295)=0,"",IF(N295="3E","3E",IF(N295="","I",LOOKUP(N295/P$2,{0,0.4,0.45,0.5,0.55,0.6,0.65,0.7,0.75,0.8,1},{"F","D","C","C+","B-","B","B+","A-","A","A+"}))))</f>
        <v/>
      </c>
      <c r="P295" s="2" t="str">
        <f>IF(COUNT($A295)=0,"",IF(N295="","--",IF(N295="3E","3E",LOOKUP(N295/P$2,{0,0.4,0.45,0.5,0.55,0.6,0.65,0.7,0.75,0.8,1},{0,2,2.25,2.5,2.75,3,3.25,3.5,3.75,4}))))</f>
        <v/>
      </c>
      <c r="Q295" s="3" t="str">
        <f>IF(COUNT($A295)=0,"",IF($A295&lt;&gt;DRAFT!$B297,"ERR",IF(DRAFT!BB297="3E","3E",IF(COUNT(DRAFT!AX297,DRAFT!BB297)&gt;0,DRAFT!BC297,""))))</f>
        <v/>
      </c>
      <c r="R295" s="3" t="str">
        <f>IF(COUNT($A295)=0,"",IF(Q295="3E","3E",IF(Q295="","I",LOOKUP(Q295/S$2,{0,0.4,0.45,0.5,0.55,0.6,0.65,0.7,0.75,0.8,1},{"F","D","C","C+","B-","B","B+","A-","A","A+"}))))</f>
        <v/>
      </c>
      <c r="S295" s="2" t="str">
        <f>IF(COUNT($A295)=0,"",IF(Q295="","--",IF(Q295="3E","3E",LOOKUP(Q295/S$2,{0,0.4,0.45,0.5,0.55,0.6,0.65,0.7,0.75,0.8,1},{0,2,2.25,2.5,2.75,3,3.25,3.5,3.75,4}))))</f>
        <v/>
      </c>
      <c r="T295" s="3" t="str">
        <f>IF(COUNT($A295)=0,"",IF($A295&lt;&gt;DRAFT!$B297,"ERR",IF(DRAFT!BK297="3E","3E",IF(COUNT(DRAFT!BG297,DRAFT!BK297)&gt;0,DRAFT!BL297,""))))</f>
        <v/>
      </c>
      <c r="U295" s="3" t="str">
        <f>IF(COUNT($A295)=0,"",IF(T295="3E","3E",IF(T295="","I",LOOKUP(T295/V$2,{0,0.4,0.45,0.5,0.55,0.6,0.65,0.7,0.75,0.8,1},{"F","D","C","C+","B-","B","B+","A-","A","A+"}))))</f>
        <v/>
      </c>
      <c r="V295" s="2" t="str">
        <f>IF(COUNT($A295)=0,"",IF(T295="","--",IF(T295="3E","3E",LOOKUP(T295/V$2,{0,0.4,0.45,0.5,0.55,0.6,0.65,0.7,0.75,0.8,1},{0,2,2.25,2.5,2.75,3,3.25,3.5,3.75,4}))))</f>
        <v/>
      </c>
      <c r="W295" s="3" t="str">
        <f>IF(COUNT($A295)=0,"",IF($A295&lt;&gt;DRAFT!$B297,"ERR",IF(DRAFT!BT297="3E","3E",IF(COUNT(DRAFT!BP297,DRAFT!BT297)&gt;0,DRAFT!BU297,""))))</f>
        <v/>
      </c>
      <c r="X295" s="3" t="str">
        <f>IF(COUNT($A295)=0,"",IF(W295="3E","3E",IF(W295="","I",LOOKUP(W295/Y$2,{0,0.4,0.45,0.5,0.55,0.6,0.65,0.7,0.75,0.8,1},{"F","D","C","C+","B-","B","B+","A-","A","A+"}))))</f>
        <v/>
      </c>
      <c r="Y295" s="2" t="str">
        <f>IF(COUNT($A295)=0,"",IF(W295="","--",IF(W295="3E","3E",LOOKUP(W295/Y$2,{0,0.4,0.45,0.5,0.55,0.6,0.65,0.7,0.75,0.8,1},{0,2,2.25,2.5,2.75,3,3.25,3.5,3.75,4}))))</f>
        <v/>
      </c>
      <c r="Z295" s="3" t="str">
        <f>IF(COUNT($A295)=0,"",IF($A295&lt;&gt;DRAFT!$B297,"ERR",IF(DRAFT!CC297="3E","3E",IF(COUNT(DRAFT!BY297,DRAFT!CC297)&gt;0,DRAFT!CD297,""))))</f>
        <v/>
      </c>
      <c r="AA295" s="3" t="str">
        <f>IF(COUNT($A295)=0,"",IF(Z295="3E","3E",IF(Z295="","I",LOOKUP(Z295/AB$2,{0,0.4,0.45,0.5,0.55,0.6,0.65,0.7,0.75,0.8,1},{"F","D","C","C+","B-","B","B+","A-","A","A+"}))))</f>
        <v/>
      </c>
      <c r="AB295" s="2" t="str">
        <f>IF(COUNT($A295)=0,"",IF(Z295="","--",IF(Z295="3E","3E",LOOKUP(Z295/AB$2,{0,0.4,0.45,0.5,0.55,0.6,0.65,0.7,0.75,0.8,1},{0,2,2.25,2.5,2.75,3,3.25,3.5,3.75,4}))))</f>
        <v/>
      </c>
      <c r="AC295" s="3" t="str">
        <f>IF(COUNT($A295)=0,"",IF($A295&lt;&gt;DRAFT!$B297,"ERR",IF(DRAFT!CF297&gt;0,DRAFT!CF297,"")))</f>
        <v/>
      </c>
      <c r="AD295" s="3" t="str">
        <f>IF(COUNT($A295)=0,"",IF(AC295="3E","3E",IF(AC295="","I",LOOKUP(AC295/AE$2,{0,0.4,0.45,0.5,0.55,0.6,0.65,0.7,0.75,0.8,1},{"F","D","C","C+","B-","B","B+","A-","A","A+"}))))</f>
        <v/>
      </c>
      <c r="AE295" s="2" t="str">
        <f>IF(COUNT($A295)=0,"",IF(AC295="","--",IF(AC295="3E","3E",LOOKUP(AC295/AE$2,{0,0.4,0.45,0.5,0.55,0.6,0.65,0.7,0.75,0.8,1},{0,2,2.25,2.5,2.75,3,3.25,3.5,3.75,4}))))</f>
        <v/>
      </c>
      <c r="AF295" s="3" t="str">
        <f>IF($A295&lt;&gt;DRAFT!$B297,"ERR",IF(OR(COUNT($A295)=0,COUNT(DRAFT!CI297:CK297,DRAFT!CM297:CO297)=0),"",CEILING(SUM(DRAFT!CL297,DRAFT!CP297),1)))</f>
        <v/>
      </c>
      <c r="AG295" s="3" t="str">
        <f>IF(COUNT($A295)=0,"",IF(AF295="3E","3E",IF(AF295="","I",LOOKUP(AF295/AH$2,{0,0.4,0.45,0.5,0.55,0.6,0.65,0.7,0.75,0.8,1},{"F","D","C","C+","B-","B","B+","A-","A","A+"}))))</f>
        <v/>
      </c>
      <c r="AH295" s="2" t="str">
        <f>IF(COUNT($A295)=0,"",IF(AF295="","--",IF(AF295="3E","3E",LOOKUP(AF295/AH$2,{0,0.4,0.45,0.5,0.55,0.6,0.65,0.7,0.75,0.8,1},{0,2,2.25,2.5,2.75,3,3.25,3.5,3.75,4}))))</f>
        <v/>
      </c>
      <c r="AI295" s="11" t="str">
        <f>IF(OR(COUNT($A295)=0,COUNT(B295:AH295)=0),"",IF(COUNTIF(B295:AH295,"3E")&gt;0,"3E",IF(DRAFT!$A297="R",TRUNC(SUMPRODUCT(RGP,RCP)/TCP,3),TRUNC((SUMPRODUCT(--(IMDGP&gt;0)*IMDGP,IMCP)+CEILING(DRAFT!$CQ297*42,0.25))/TCP,3))))</f>
        <v/>
      </c>
      <c r="AJ295" s="3" t="str">
        <f>IF(OR(COUNT($A295)=0,COUNT(B295:AH295)=0),"",IF(COUNTIF(B295:AH295,"3E")&gt;0,"3E",IF(DRAFT!$A297="R",SUMPRODUCT(--(RGP&gt;=2),RCP),SUMPRODUCT(--(IMDGP&gt;0),--(IMGP=0),IMCP)+DRAFT!$CR297)))</f>
        <v/>
      </c>
      <c r="AK295" s="3" t="str">
        <f>IF(OR(COUNT($A295)=0,COUNT(B295:AH295)=0),"",IF(COUNTIF(B295:AJ295,"3E")&gt;0,"3E",IF(AND(DRAFT!$A297="IM",OR($AI295&gt;DRAFT!$CQ297,$AJ295&gt;DRAFT!$CR297)),"IMPROVED",IF(AND(DRAFT!$A297="IM",$AI295&lt;=DRAFT!$CQ297,$AJ295&lt;=DRAFT!$CR297),"NOT IMPROVED",IF(AND(AH295&gt;=2,AI295&gt;=2,AJ295&gt;=30),"PASS","FAIL")))))</f>
        <v/>
      </c>
      <c r="AL295" s="3" t="str">
        <f t="shared" si="8"/>
        <v/>
      </c>
      <c r="AM295" s="3" t="str">
        <f t="shared" si="9"/>
        <v/>
      </c>
    </row>
    <row r="296" spans="1:39" ht="18.95" customHeight="1" x14ac:dyDescent="0.25">
      <c r="A296" s="4" t="str">
        <f>IF(DRAFT!$B298="","",DRAFT!$B298)</f>
        <v/>
      </c>
      <c r="B296" s="3" t="str">
        <f>IF(COUNT($A296)=0,"",IF($A296&lt;&gt;DRAFT!$B298,"ERR",IF(DRAFT!I298="3E","3E",IF(COUNT(DRAFT!E298,DRAFT!I298)&gt;0,DRAFT!J298,""))))</f>
        <v/>
      </c>
      <c r="C296" s="3" t="str">
        <f>IF(COUNT($A296)=0,"",IF(B296="3E","3E",IF(B296="","I",LOOKUP(B296/D$2,{0,0.4,0.45,0.5,0.55,0.6,0.65,0.7,0.75,0.8,1},{"F","D","C","C+","B-","B","B+","A-","A","A+"}))))</f>
        <v/>
      </c>
      <c r="D296" s="2" t="str">
        <f>IF(COUNT($A296)=0,"",IF(B296="","--",IF(B296="3E","3E",LOOKUP(B296/D$2,{0,0.4,0.45,0.5,0.55,0.6,0.65,0.7,0.75,0.8,1},{0,2,2.25,2.5,2.75,3,3.25,3.5,3.75,4}))))</f>
        <v/>
      </c>
      <c r="E296" s="3" t="str">
        <f>IF(COUNT($A296)=0,"",IF($A296&lt;&gt;DRAFT!$B298,"ERR",IF(DRAFT!R298="3E","3E",IF(COUNT(DRAFT!N298,DRAFT!R298)&gt;0,DRAFT!S298,""))))</f>
        <v/>
      </c>
      <c r="F296" s="3" t="str">
        <f>IF(COUNT($A296)=0,"",IF(E296="3E","3E",IF(E296="","I",LOOKUP(E296/G$2,{0,0.4,0.45,0.5,0.55,0.6,0.65,0.7,0.75,0.8,1},{"F","D","C","C+","B-","B","B+","A-","A","A+"}))))</f>
        <v/>
      </c>
      <c r="G296" s="2" t="str">
        <f>IF(COUNT($A296)=0,"",IF(E296="","--",IF(E296="3E","3E",LOOKUP(E296/G$2,{0,0.4,0.45,0.5,0.55,0.6,0.65,0.7,0.75,0.8,1},{0,2,2.25,2.5,2.75,3,3.25,3.5,3.75,4}))))</f>
        <v/>
      </c>
      <c r="H296" s="3" t="str">
        <f>IF(COUNT($A296)=0,"",IF($A296&lt;&gt;DRAFT!$B298,"ERR",IF(DRAFT!AA298="3E","3E",IF(COUNT(DRAFT!W298,DRAFT!AA298)&gt;0,DRAFT!AB298,""))))</f>
        <v/>
      </c>
      <c r="I296" s="3" t="str">
        <f>IF(COUNT($A296)=0,"",IF(H296="3E","3E",IF(H296="","I",LOOKUP(H296/J$2,{0,0.4,0.45,0.5,0.55,0.6,0.65,0.7,0.75,0.8,1},{"F","D","C","C+","B-","B","B+","A-","A","A+"}))))</f>
        <v/>
      </c>
      <c r="J296" s="2" t="str">
        <f>IF(COUNT($A296)=0,"",IF(H296="","--",IF(H296="3E","3E",LOOKUP(H296/J$2,{0,0.4,0.45,0.5,0.55,0.6,0.65,0.7,0.75,0.8,1},{0,2,2.25,2.5,2.75,3,3.25,3.5,3.75,4}))))</f>
        <v/>
      </c>
      <c r="K296" s="3" t="str">
        <f>IF(COUNT($A296)=0,"",IF($A296&lt;&gt;DRAFT!$B298,"ERR",IF(DRAFT!AJ298="3E","3E",IF(COUNT(DRAFT!AF298,DRAFT!AJ298)&gt;0,DRAFT!AK298,""))))</f>
        <v/>
      </c>
      <c r="L296" s="3" t="str">
        <f>IF(COUNT($A296)=0,"",IF(K296="3E","3E",IF(K296="","I",LOOKUP(K296/M$2,{0,0.4,0.45,0.5,0.55,0.6,0.65,0.7,0.75,0.8,1},{"F","D","C","C+","B-","B","B+","A-","A","A+"}))))</f>
        <v/>
      </c>
      <c r="M296" s="2" t="str">
        <f>IF(COUNT($A296)=0,"",IF(K296="","--",IF(K296="3E","3E",LOOKUP(K296/M$2,{0,0.4,0.45,0.5,0.55,0.6,0.65,0.7,0.75,0.8,1},{0,2,2.25,2.5,2.75,3,3.25,3.5,3.75,4}))))</f>
        <v/>
      </c>
      <c r="N296" s="3" t="str">
        <f>IF(COUNT($A296)=0,"",IF($A296&lt;&gt;DRAFT!$B298,"ERR",IF(DRAFT!AS298="3E","3E",IF(COUNT(DRAFT!AO298,DRAFT!AS298)&gt;0,DRAFT!AT298,""))))</f>
        <v/>
      </c>
      <c r="O296" s="3" t="str">
        <f>IF(COUNT($A296)=0,"",IF(N296="3E","3E",IF(N296="","I",LOOKUP(N296/P$2,{0,0.4,0.45,0.5,0.55,0.6,0.65,0.7,0.75,0.8,1},{"F","D","C","C+","B-","B","B+","A-","A","A+"}))))</f>
        <v/>
      </c>
      <c r="P296" s="2" t="str">
        <f>IF(COUNT($A296)=0,"",IF(N296="","--",IF(N296="3E","3E",LOOKUP(N296/P$2,{0,0.4,0.45,0.5,0.55,0.6,0.65,0.7,0.75,0.8,1},{0,2,2.25,2.5,2.75,3,3.25,3.5,3.75,4}))))</f>
        <v/>
      </c>
      <c r="Q296" s="3" t="str">
        <f>IF(COUNT($A296)=0,"",IF($A296&lt;&gt;DRAFT!$B298,"ERR",IF(DRAFT!BB298="3E","3E",IF(COUNT(DRAFT!AX298,DRAFT!BB298)&gt;0,DRAFT!BC298,""))))</f>
        <v/>
      </c>
      <c r="R296" s="3" t="str">
        <f>IF(COUNT($A296)=0,"",IF(Q296="3E","3E",IF(Q296="","I",LOOKUP(Q296/S$2,{0,0.4,0.45,0.5,0.55,0.6,0.65,0.7,0.75,0.8,1},{"F","D","C","C+","B-","B","B+","A-","A","A+"}))))</f>
        <v/>
      </c>
      <c r="S296" s="2" t="str">
        <f>IF(COUNT($A296)=0,"",IF(Q296="","--",IF(Q296="3E","3E",LOOKUP(Q296/S$2,{0,0.4,0.45,0.5,0.55,0.6,0.65,0.7,0.75,0.8,1},{0,2,2.25,2.5,2.75,3,3.25,3.5,3.75,4}))))</f>
        <v/>
      </c>
      <c r="T296" s="3" t="str">
        <f>IF(COUNT($A296)=0,"",IF($A296&lt;&gt;DRAFT!$B298,"ERR",IF(DRAFT!BK298="3E","3E",IF(COUNT(DRAFT!BG298,DRAFT!BK298)&gt;0,DRAFT!BL298,""))))</f>
        <v/>
      </c>
      <c r="U296" s="3" t="str">
        <f>IF(COUNT($A296)=0,"",IF(T296="3E","3E",IF(T296="","I",LOOKUP(T296/V$2,{0,0.4,0.45,0.5,0.55,0.6,0.65,0.7,0.75,0.8,1},{"F","D","C","C+","B-","B","B+","A-","A","A+"}))))</f>
        <v/>
      </c>
      <c r="V296" s="2" t="str">
        <f>IF(COUNT($A296)=0,"",IF(T296="","--",IF(T296="3E","3E",LOOKUP(T296/V$2,{0,0.4,0.45,0.5,0.55,0.6,0.65,0.7,0.75,0.8,1},{0,2,2.25,2.5,2.75,3,3.25,3.5,3.75,4}))))</f>
        <v/>
      </c>
      <c r="W296" s="3" t="str">
        <f>IF(COUNT($A296)=0,"",IF($A296&lt;&gt;DRAFT!$B298,"ERR",IF(DRAFT!BT298="3E","3E",IF(COUNT(DRAFT!BP298,DRAFT!BT298)&gt;0,DRAFT!BU298,""))))</f>
        <v/>
      </c>
      <c r="X296" s="3" t="str">
        <f>IF(COUNT($A296)=0,"",IF(W296="3E","3E",IF(W296="","I",LOOKUP(W296/Y$2,{0,0.4,0.45,0.5,0.55,0.6,0.65,0.7,0.75,0.8,1},{"F","D","C","C+","B-","B","B+","A-","A","A+"}))))</f>
        <v/>
      </c>
      <c r="Y296" s="2" t="str">
        <f>IF(COUNT($A296)=0,"",IF(W296="","--",IF(W296="3E","3E",LOOKUP(W296/Y$2,{0,0.4,0.45,0.5,0.55,0.6,0.65,0.7,0.75,0.8,1},{0,2,2.25,2.5,2.75,3,3.25,3.5,3.75,4}))))</f>
        <v/>
      </c>
      <c r="Z296" s="3" t="str">
        <f>IF(COUNT($A296)=0,"",IF($A296&lt;&gt;DRAFT!$B298,"ERR",IF(DRAFT!CC298="3E","3E",IF(COUNT(DRAFT!BY298,DRAFT!CC298)&gt;0,DRAFT!CD298,""))))</f>
        <v/>
      </c>
      <c r="AA296" s="3" t="str">
        <f>IF(COUNT($A296)=0,"",IF(Z296="3E","3E",IF(Z296="","I",LOOKUP(Z296/AB$2,{0,0.4,0.45,0.5,0.55,0.6,0.65,0.7,0.75,0.8,1},{"F","D","C","C+","B-","B","B+","A-","A","A+"}))))</f>
        <v/>
      </c>
      <c r="AB296" s="2" t="str">
        <f>IF(COUNT($A296)=0,"",IF(Z296="","--",IF(Z296="3E","3E",LOOKUP(Z296/AB$2,{0,0.4,0.45,0.5,0.55,0.6,0.65,0.7,0.75,0.8,1},{0,2,2.25,2.5,2.75,3,3.25,3.5,3.75,4}))))</f>
        <v/>
      </c>
      <c r="AC296" s="3" t="str">
        <f>IF(COUNT($A296)=0,"",IF($A296&lt;&gt;DRAFT!$B298,"ERR",IF(DRAFT!CF298&gt;0,DRAFT!CF298,"")))</f>
        <v/>
      </c>
      <c r="AD296" s="3" t="str">
        <f>IF(COUNT($A296)=0,"",IF(AC296="3E","3E",IF(AC296="","I",LOOKUP(AC296/AE$2,{0,0.4,0.45,0.5,0.55,0.6,0.65,0.7,0.75,0.8,1},{"F","D","C","C+","B-","B","B+","A-","A","A+"}))))</f>
        <v/>
      </c>
      <c r="AE296" s="2" t="str">
        <f>IF(COUNT($A296)=0,"",IF(AC296="","--",IF(AC296="3E","3E",LOOKUP(AC296/AE$2,{0,0.4,0.45,0.5,0.55,0.6,0.65,0.7,0.75,0.8,1},{0,2,2.25,2.5,2.75,3,3.25,3.5,3.75,4}))))</f>
        <v/>
      </c>
      <c r="AF296" s="3" t="str">
        <f>IF($A296&lt;&gt;DRAFT!$B298,"ERR",IF(OR(COUNT($A296)=0,COUNT(DRAFT!CI298:CK298,DRAFT!CM298:CO298)=0),"",CEILING(SUM(DRAFT!CL298,DRAFT!CP298),1)))</f>
        <v/>
      </c>
      <c r="AG296" s="3" t="str">
        <f>IF(COUNT($A296)=0,"",IF(AF296="3E","3E",IF(AF296="","I",LOOKUP(AF296/AH$2,{0,0.4,0.45,0.5,0.55,0.6,0.65,0.7,0.75,0.8,1},{"F","D","C","C+","B-","B","B+","A-","A","A+"}))))</f>
        <v/>
      </c>
      <c r="AH296" s="2" t="str">
        <f>IF(COUNT($A296)=0,"",IF(AF296="","--",IF(AF296="3E","3E",LOOKUP(AF296/AH$2,{0,0.4,0.45,0.5,0.55,0.6,0.65,0.7,0.75,0.8,1},{0,2,2.25,2.5,2.75,3,3.25,3.5,3.75,4}))))</f>
        <v/>
      </c>
      <c r="AI296" s="11" t="str">
        <f>IF(OR(COUNT($A296)=0,COUNT(B296:AH296)=0),"",IF(COUNTIF(B296:AH296,"3E")&gt;0,"3E",IF(DRAFT!$A298="R",TRUNC(SUMPRODUCT(RGP,RCP)/TCP,3),TRUNC((SUMPRODUCT(--(IMDGP&gt;0)*IMDGP,IMCP)+CEILING(DRAFT!$CQ298*42,0.25))/TCP,3))))</f>
        <v/>
      </c>
      <c r="AJ296" s="3" t="str">
        <f>IF(OR(COUNT($A296)=0,COUNT(B296:AH296)=0),"",IF(COUNTIF(B296:AH296,"3E")&gt;0,"3E",IF(DRAFT!$A298="R",SUMPRODUCT(--(RGP&gt;=2),RCP),SUMPRODUCT(--(IMDGP&gt;0),--(IMGP=0),IMCP)+DRAFT!$CR298)))</f>
        <v/>
      </c>
      <c r="AK296" s="3" t="str">
        <f>IF(OR(COUNT($A296)=0,COUNT(B296:AH296)=0),"",IF(COUNTIF(B296:AJ296,"3E")&gt;0,"3E",IF(AND(DRAFT!$A298="IM",OR($AI296&gt;DRAFT!$CQ298,$AJ296&gt;DRAFT!$CR298)),"IMPROVED",IF(AND(DRAFT!$A298="IM",$AI296&lt;=DRAFT!$CQ298,$AJ296&lt;=DRAFT!$CR298),"NOT IMPROVED",IF(AND(AH296&gt;=2,AI296&gt;=2,AJ296&gt;=30),"PASS","FAIL")))))</f>
        <v/>
      </c>
      <c r="AL296" s="3" t="str">
        <f t="shared" si="8"/>
        <v/>
      </c>
      <c r="AM296" s="3" t="str">
        <f t="shared" si="9"/>
        <v/>
      </c>
    </row>
    <row r="297" spans="1:39" ht="18.95" customHeight="1" x14ac:dyDescent="0.25">
      <c r="A297" s="4" t="str">
        <f>IF(DRAFT!$B299="","",DRAFT!$B299)</f>
        <v/>
      </c>
      <c r="B297" s="3" t="str">
        <f>IF(COUNT($A297)=0,"",IF($A297&lt;&gt;DRAFT!$B299,"ERR",IF(DRAFT!I299="3E","3E",IF(COUNT(DRAFT!E299,DRAFT!I299)&gt;0,DRAFT!J299,""))))</f>
        <v/>
      </c>
      <c r="C297" s="3" t="str">
        <f>IF(COUNT($A297)=0,"",IF(B297="3E","3E",IF(B297="","I",LOOKUP(B297/D$2,{0,0.4,0.45,0.5,0.55,0.6,0.65,0.7,0.75,0.8,1},{"F","D","C","C+","B-","B","B+","A-","A","A+"}))))</f>
        <v/>
      </c>
      <c r="D297" s="2" t="str">
        <f>IF(COUNT($A297)=0,"",IF(B297="","--",IF(B297="3E","3E",LOOKUP(B297/D$2,{0,0.4,0.45,0.5,0.55,0.6,0.65,0.7,0.75,0.8,1},{0,2,2.25,2.5,2.75,3,3.25,3.5,3.75,4}))))</f>
        <v/>
      </c>
      <c r="E297" s="3" t="str">
        <f>IF(COUNT($A297)=0,"",IF($A297&lt;&gt;DRAFT!$B299,"ERR",IF(DRAFT!R299="3E","3E",IF(COUNT(DRAFT!N299,DRAFT!R299)&gt;0,DRAFT!S299,""))))</f>
        <v/>
      </c>
      <c r="F297" s="3" t="str">
        <f>IF(COUNT($A297)=0,"",IF(E297="3E","3E",IF(E297="","I",LOOKUP(E297/G$2,{0,0.4,0.45,0.5,0.55,0.6,0.65,0.7,0.75,0.8,1},{"F","D","C","C+","B-","B","B+","A-","A","A+"}))))</f>
        <v/>
      </c>
      <c r="G297" s="2" t="str">
        <f>IF(COUNT($A297)=0,"",IF(E297="","--",IF(E297="3E","3E",LOOKUP(E297/G$2,{0,0.4,0.45,0.5,0.55,0.6,0.65,0.7,0.75,0.8,1},{0,2,2.25,2.5,2.75,3,3.25,3.5,3.75,4}))))</f>
        <v/>
      </c>
      <c r="H297" s="3" t="str">
        <f>IF(COUNT($A297)=0,"",IF($A297&lt;&gt;DRAFT!$B299,"ERR",IF(DRAFT!AA299="3E","3E",IF(COUNT(DRAFT!W299,DRAFT!AA299)&gt;0,DRAFT!AB299,""))))</f>
        <v/>
      </c>
      <c r="I297" s="3" t="str">
        <f>IF(COUNT($A297)=0,"",IF(H297="3E","3E",IF(H297="","I",LOOKUP(H297/J$2,{0,0.4,0.45,0.5,0.55,0.6,0.65,0.7,0.75,0.8,1},{"F","D","C","C+","B-","B","B+","A-","A","A+"}))))</f>
        <v/>
      </c>
      <c r="J297" s="2" t="str">
        <f>IF(COUNT($A297)=0,"",IF(H297="","--",IF(H297="3E","3E",LOOKUP(H297/J$2,{0,0.4,0.45,0.5,0.55,0.6,0.65,0.7,0.75,0.8,1},{0,2,2.25,2.5,2.75,3,3.25,3.5,3.75,4}))))</f>
        <v/>
      </c>
      <c r="K297" s="3" t="str">
        <f>IF(COUNT($A297)=0,"",IF($A297&lt;&gt;DRAFT!$B299,"ERR",IF(DRAFT!AJ299="3E","3E",IF(COUNT(DRAFT!AF299,DRAFT!AJ299)&gt;0,DRAFT!AK299,""))))</f>
        <v/>
      </c>
      <c r="L297" s="3" t="str">
        <f>IF(COUNT($A297)=0,"",IF(K297="3E","3E",IF(K297="","I",LOOKUP(K297/M$2,{0,0.4,0.45,0.5,0.55,0.6,0.65,0.7,0.75,0.8,1},{"F","D","C","C+","B-","B","B+","A-","A","A+"}))))</f>
        <v/>
      </c>
      <c r="M297" s="2" t="str">
        <f>IF(COUNT($A297)=0,"",IF(K297="","--",IF(K297="3E","3E",LOOKUP(K297/M$2,{0,0.4,0.45,0.5,0.55,0.6,0.65,0.7,0.75,0.8,1},{0,2,2.25,2.5,2.75,3,3.25,3.5,3.75,4}))))</f>
        <v/>
      </c>
      <c r="N297" s="3" t="str">
        <f>IF(COUNT($A297)=0,"",IF($A297&lt;&gt;DRAFT!$B299,"ERR",IF(DRAFT!AS299="3E","3E",IF(COUNT(DRAFT!AO299,DRAFT!AS299)&gt;0,DRAFT!AT299,""))))</f>
        <v/>
      </c>
      <c r="O297" s="3" t="str">
        <f>IF(COUNT($A297)=0,"",IF(N297="3E","3E",IF(N297="","I",LOOKUP(N297/P$2,{0,0.4,0.45,0.5,0.55,0.6,0.65,0.7,0.75,0.8,1},{"F","D","C","C+","B-","B","B+","A-","A","A+"}))))</f>
        <v/>
      </c>
      <c r="P297" s="2" t="str">
        <f>IF(COUNT($A297)=0,"",IF(N297="","--",IF(N297="3E","3E",LOOKUP(N297/P$2,{0,0.4,0.45,0.5,0.55,0.6,0.65,0.7,0.75,0.8,1},{0,2,2.25,2.5,2.75,3,3.25,3.5,3.75,4}))))</f>
        <v/>
      </c>
      <c r="Q297" s="3" t="str">
        <f>IF(COUNT($A297)=0,"",IF($A297&lt;&gt;DRAFT!$B299,"ERR",IF(DRAFT!BB299="3E","3E",IF(COUNT(DRAFT!AX299,DRAFT!BB299)&gt;0,DRAFT!BC299,""))))</f>
        <v/>
      </c>
      <c r="R297" s="3" t="str">
        <f>IF(COUNT($A297)=0,"",IF(Q297="3E","3E",IF(Q297="","I",LOOKUP(Q297/S$2,{0,0.4,0.45,0.5,0.55,0.6,0.65,0.7,0.75,0.8,1},{"F","D","C","C+","B-","B","B+","A-","A","A+"}))))</f>
        <v/>
      </c>
      <c r="S297" s="2" t="str">
        <f>IF(COUNT($A297)=0,"",IF(Q297="","--",IF(Q297="3E","3E",LOOKUP(Q297/S$2,{0,0.4,0.45,0.5,0.55,0.6,0.65,0.7,0.75,0.8,1},{0,2,2.25,2.5,2.75,3,3.25,3.5,3.75,4}))))</f>
        <v/>
      </c>
      <c r="T297" s="3" t="str">
        <f>IF(COUNT($A297)=0,"",IF($A297&lt;&gt;DRAFT!$B299,"ERR",IF(DRAFT!BK299="3E","3E",IF(COUNT(DRAFT!BG299,DRAFT!BK299)&gt;0,DRAFT!BL299,""))))</f>
        <v/>
      </c>
      <c r="U297" s="3" t="str">
        <f>IF(COUNT($A297)=0,"",IF(T297="3E","3E",IF(T297="","I",LOOKUP(T297/V$2,{0,0.4,0.45,0.5,0.55,0.6,0.65,0.7,0.75,0.8,1},{"F","D","C","C+","B-","B","B+","A-","A","A+"}))))</f>
        <v/>
      </c>
      <c r="V297" s="2" t="str">
        <f>IF(COUNT($A297)=0,"",IF(T297="","--",IF(T297="3E","3E",LOOKUP(T297/V$2,{0,0.4,0.45,0.5,0.55,0.6,0.65,0.7,0.75,0.8,1},{0,2,2.25,2.5,2.75,3,3.25,3.5,3.75,4}))))</f>
        <v/>
      </c>
      <c r="W297" s="3" t="str">
        <f>IF(COUNT($A297)=0,"",IF($A297&lt;&gt;DRAFT!$B299,"ERR",IF(DRAFT!BT299="3E","3E",IF(COUNT(DRAFT!BP299,DRAFT!BT299)&gt;0,DRAFT!BU299,""))))</f>
        <v/>
      </c>
      <c r="X297" s="3" t="str">
        <f>IF(COUNT($A297)=0,"",IF(W297="3E","3E",IF(W297="","I",LOOKUP(W297/Y$2,{0,0.4,0.45,0.5,0.55,0.6,0.65,0.7,0.75,0.8,1},{"F","D","C","C+","B-","B","B+","A-","A","A+"}))))</f>
        <v/>
      </c>
      <c r="Y297" s="2" t="str">
        <f>IF(COUNT($A297)=0,"",IF(W297="","--",IF(W297="3E","3E",LOOKUP(W297/Y$2,{0,0.4,0.45,0.5,0.55,0.6,0.65,0.7,0.75,0.8,1},{0,2,2.25,2.5,2.75,3,3.25,3.5,3.75,4}))))</f>
        <v/>
      </c>
      <c r="Z297" s="3" t="str">
        <f>IF(COUNT($A297)=0,"",IF($A297&lt;&gt;DRAFT!$B299,"ERR",IF(DRAFT!CC299="3E","3E",IF(COUNT(DRAFT!BY299,DRAFT!CC299)&gt;0,DRAFT!CD299,""))))</f>
        <v/>
      </c>
      <c r="AA297" s="3" t="str">
        <f>IF(COUNT($A297)=0,"",IF(Z297="3E","3E",IF(Z297="","I",LOOKUP(Z297/AB$2,{0,0.4,0.45,0.5,0.55,0.6,0.65,0.7,0.75,0.8,1},{"F","D","C","C+","B-","B","B+","A-","A","A+"}))))</f>
        <v/>
      </c>
      <c r="AB297" s="2" t="str">
        <f>IF(COUNT($A297)=0,"",IF(Z297="","--",IF(Z297="3E","3E",LOOKUP(Z297/AB$2,{0,0.4,0.45,0.5,0.55,0.6,0.65,0.7,0.75,0.8,1},{0,2,2.25,2.5,2.75,3,3.25,3.5,3.75,4}))))</f>
        <v/>
      </c>
      <c r="AC297" s="3" t="str">
        <f>IF(COUNT($A297)=0,"",IF($A297&lt;&gt;DRAFT!$B299,"ERR",IF(DRAFT!CF299&gt;0,DRAFT!CF299,"")))</f>
        <v/>
      </c>
      <c r="AD297" s="3" t="str">
        <f>IF(COUNT($A297)=0,"",IF(AC297="3E","3E",IF(AC297="","I",LOOKUP(AC297/AE$2,{0,0.4,0.45,0.5,0.55,0.6,0.65,0.7,0.75,0.8,1},{"F","D","C","C+","B-","B","B+","A-","A","A+"}))))</f>
        <v/>
      </c>
      <c r="AE297" s="2" t="str">
        <f>IF(COUNT($A297)=0,"",IF(AC297="","--",IF(AC297="3E","3E",LOOKUP(AC297/AE$2,{0,0.4,0.45,0.5,0.55,0.6,0.65,0.7,0.75,0.8,1},{0,2,2.25,2.5,2.75,3,3.25,3.5,3.75,4}))))</f>
        <v/>
      </c>
      <c r="AF297" s="3" t="str">
        <f>IF($A297&lt;&gt;DRAFT!$B299,"ERR",IF(OR(COUNT($A297)=0,COUNT(DRAFT!CI299:CK299,DRAFT!CM299:CO299)=0),"",CEILING(SUM(DRAFT!CL299,DRAFT!CP299),1)))</f>
        <v/>
      </c>
      <c r="AG297" s="3" t="str">
        <f>IF(COUNT($A297)=0,"",IF(AF297="3E","3E",IF(AF297="","I",LOOKUP(AF297/AH$2,{0,0.4,0.45,0.5,0.55,0.6,0.65,0.7,0.75,0.8,1},{"F","D","C","C+","B-","B","B+","A-","A","A+"}))))</f>
        <v/>
      </c>
      <c r="AH297" s="2" t="str">
        <f>IF(COUNT($A297)=0,"",IF(AF297="","--",IF(AF297="3E","3E",LOOKUP(AF297/AH$2,{0,0.4,0.45,0.5,0.55,0.6,0.65,0.7,0.75,0.8,1},{0,2,2.25,2.5,2.75,3,3.25,3.5,3.75,4}))))</f>
        <v/>
      </c>
      <c r="AI297" s="11" t="str">
        <f>IF(OR(COUNT($A297)=0,COUNT(B297:AH297)=0),"",IF(COUNTIF(B297:AH297,"3E")&gt;0,"3E",IF(DRAFT!$A299="R",TRUNC(SUMPRODUCT(RGP,RCP)/TCP,3),TRUNC((SUMPRODUCT(--(IMDGP&gt;0)*IMDGP,IMCP)+CEILING(DRAFT!$CQ299*42,0.25))/TCP,3))))</f>
        <v/>
      </c>
      <c r="AJ297" s="3" t="str">
        <f>IF(OR(COUNT($A297)=0,COUNT(B297:AH297)=0),"",IF(COUNTIF(B297:AH297,"3E")&gt;0,"3E",IF(DRAFT!$A299="R",SUMPRODUCT(--(RGP&gt;=2),RCP),SUMPRODUCT(--(IMDGP&gt;0),--(IMGP=0),IMCP)+DRAFT!$CR299)))</f>
        <v/>
      </c>
      <c r="AK297" s="3" t="str">
        <f>IF(OR(COUNT($A297)=0,COUNT(B297:AH297)=0),"",IF(COUNTIF(B297:AJ297,"3E")&gt;0,"3E",IF(AND(DRAFT!$A299="IM",OR($AI297&gt;DRAFT!$CQ299,$AJ297&gt;DRAFT!$CR299)),"IMPROVED",IF(AND(DRAFT!$A299="IM",$AI297&lt;=DRAFT!$CQ299,$AJ297&lt;=DRAFT!$CR299),"NOT IMPROVED",IF(AND(AH297&gt;=2,AI297&gt;=2,AJ297&gt;=30),"PASS","FAIL")))))</f>
        <v/>
      </c>
      <c r="AL297" s="3" t="str">
        <f t="shared" si="8"/>
        <v/>
      </c>
      <c r="AM297" s="3" t="str">
        <f t="shared" si="9"/>
        <v/>
      </c>
    </row>
    <row r="298" spans="1:39" ht="18.95" customHeight="1" x14ac:dyDescent="0.25">
      <c r="A298" s="4" t="str">
        <f>IF(DRAFT!$B300="","",DRAFT!$B300)</f>
        <v/>
      </c>
      <c r="B298" s="3" t="str">
        <f>IF(COUNT($A298)=0,"",IF($A298&lt;&gt;DRAFT!$B300,"ERR",IF(DRAFT!I300="3E","3E",IF(COUNT(DRAFT!E300,DRAFT!I300)&gt;0,DRAFT!J300,""))))</f>
        <v/>
      </c>
      <c r="C298" s="3" t="str">
        <f>IF(COUNT($A298)=0,"",IF(B298="3E","3E",IF(B298="","I",LOOKUP(B298/D$2,{0,0.4,0.45,0.5,0.55,0.6,0.65,0.7,0.75,0.8,1},{"F","D","C","C+","B-","B","B+","A-","A","A+"}))))</f>
        <v/>
      </c>
      <c r="D298" s="2" t="str">
        <f>IF(COUNT($A298)=0,"",IF(B298="","--",IF(B298="3E","3E",LOOKUP(B298/D$2,{0,0.4,0.45,0.5,0.55,0.6,0.65,0.7,0.75,0.8,1},{0,2,2.25,2.5,2.75,3,3.25,3.5,3.75,4}))))</f>
        <v/>
      </c>
      <c r="E298" s="3" t="str">
        <f>IF(COUNT($A298)=0,"",IF($A298&lt;&gt;DRAFT!$B300,"ERR",IF(DRAFT!R300="3E","3E",IF(COUNT(DRAFT!N300,DRAFT!R300)&gt;0,DRAFT!S300,""))))</f>
        <v/>
      </c>
      <c r="F298" s="3" t="str">
        <f>IF(COUNT($A298)=0,"",IF(E298="3E","3E",IF(E298="","I",LOOKUP(E298/G$2,{0,0.4,0.45,0.5,0.55,0.6,0.65,0.7,0.75,0.8,1},{"F","D","C","C+","B-","B","B+","A-","A","A+"}))))</f>
        <v/>
      </c>
      <c r="G298" s="2" t="str">
        <f>IF(COUNT($A298)=0,"",IF(E298="","--",IF(E298="3E","3E",LOOKUP(E298/G$2,{0,0.4,0.45,0.5,0.55,0.6,0.65,0.7,0.75,0.8,1},{0,2,2.25,2.5,2.75,3,3.25,3.5,3.75,4}))))</f>
        <v/>
      </c>
      <c r="H298" s="3" t="str">
        <f>IF(COUNT($A298)=0,"",IF($A298&lt;&gt;DRAFT!$B300,"ERR",IF(DRAFT!AA300="3E","3E",IF(COUNT(DRAFT!W300,DRAFT!AA300)&gt;0,DRAFT!AB300,""))))</f>
        <v/>
      </c>
      <c r="I298" s="3" t="str">
        <f>IF(COUNT($A298)=0,"",IF(H298="3E","3E",IF(H298="","I",LOOKUP(H298/J$2,{0,0.4,0.45,0.5,0.55,0.6,0.65,0.7,0.75,0.8,1},{"F","D","C","C+","B-","B","B+","A-","A","A+"}))))</f>
        <v/>
      </c>
      <c r="J298" s="2" t="str">
        <f>IF(COUNT($A298)=0,"",IF(H298="","--",IF(H298="3E","3E",LOOKUP(H298/J$2,{0,0.4,0.45,0.5,0.55,0.6,0.65,0.7,0.75,0.8,1},{0,2,2.25,2.5,2.75,3,3.25,3.5,3.75,4}))))</f>
        <v/>
      </c>
      <c r="K298" s="3" t="str">
        <f>IF(COUNT($A298)=0,"",IF($A298&lt;&gt;DRAFT!$B300,"ERR",IF(DRAFT!AJ300="3E","3E",IF(COUNT(DRAFT!AF300,DRAFT!AJ300)&gt;0,DRAFT!AK300,""))))</f>
        <v/>
      </c>
      <c r="L298" s="3" t="str">
        <f>IF(COUNT($A298)=0,"",IF(K298="3E","3E",IF(K298="","I",LOOKUP(K298/M$2,{0,0.4,0.45,0.5,0.55,0.6,0.65,0.7,0.75,0.8,1},{"F","D","C","C+","B-","B","B+","A-","A","A+"}))))</f>
        <v/>
      </c>
      <c r="M298" s="2" t="str">
        <f>IF(COUNT($A298)=0,"",IF(K298="","--",IF(K298="3E","3E",LOOKUP(K298/M$2,{0,0.4,0.45,0.5,0.55,0.6,0.65,0.7,0.75,0.8,1},{0,2,2.25,2.5,2.75,3,3.25,3.5,3.75,4}))))</f>
        <v/>
      </c>
      <c r="N298" s="3" t="str">
        <f>IF(COUNT($A298)=0,"",IF($A298&lt;&gt;DRAFT!$B300,"ERR",IF(DRAFT!AS300="3E","3E",IF(COUNT(DRAFT!AO300,DRAFT!AS300)&gt;0,DRAFT!AT300,""))))</f>
        <v/>
      </c>
      <c r="O298" s="3" t="str">
        <f>IF(COUNT($A298)=0,"",IF(N298="3E","3E",IF(N298="","I",LOOKUP(N298/P$2,{0,0.4,0.45,0.5,0.55,0.6,0.65,0.7,0.75,0.8,1},{"F","D","C","C+","B-","B","B+","A-","A","A+"}))))</f>
        <v/>
      </c>
      <c r="P298" s="2" t="str">
        <f>IF(COUNT($A298)=0,"",IF(N298="","--",IF(N298="3E","3E",LOOKUP(N298/P$2,{0,0.4,0.45,0.5,0.55,0.6,0.65,0.7,0.75,0.8,1},{0,2,2.25,2.5,2.75,3,3.25,3.5,3.75,4}))))</f>
        <v/>
      </c>
      <c r="Q298" s="3" t="str">
        <f>IF(COUNT($A298)=0,"",IF($A298&lt;&gt;DRAFT!$B300,"ERR",IF(DRAFT!BB300="3E","3E",IF(COUNT(DRAFT!AX300,DRAFT!BB300)&gt;0,DRAFT!BC300,""))))</f>
        <v/>
      </c>
      <c r="R298" s="3" t="str">
        <f>IF(COUNT($A298)=0,"",IF(Q298="3E","3E",IF(Q298="","I",LOOKUP(Q298/S$2,{0,0.4,0.45,0.5,0.55,0.6,0.65,0.7,0.75,0.8,1},{"F","D","C","C+","B-","B","B+","A-","A","A+"}))))</f>
        <v/>
      </c>
      <c r="S298" s="2" t="str">
        <f>IF(COUNT($A298)=0,"",IF(Q298="","--",IF(Q298="3E","3E",LOOKUP(Q298/S$2,{0,0.4,0.45,0.5,0.55,0.6,0.65,0.7,0.75,0.8,1},{0,2,2.25,2.5,2.75,3,3.25,3.5,3.75,4}))))</f>
        <v/>
      </c>
      <c r="T298" s="3" t="str">
        <f>IF(COUNT($A298)=0,"",IF($A298&lt;&gt;DRAFT!$B300,"ERR",IF(DRAFT!BK300="3E","3E",IF(COUNT(DRAFT!BG300,DRAFT!BK300)&gt;0,DRAFT!BL300,""))))</f>
        <v/>
      </c>
      <c r="U298" s="3" t="str">
        <f>IF(COUNT($A298)=0,"",IF(T298="3E","3E",IF(T298="","I",LOOKUP(T298/V$2,{0,0.4,0.45,0.5,0.55,0.6,0.65,0.7,0.75,0.8,1},{"F","D","C","C+","B-","B","B+","A-","A","A+"}))))</f>
        <v/>
      </c>
      <c r="V298" s="2" t="str">
        <f>IF(COUNT($A298)=0,"",IF(T298="","--",IF(T298="3E","3E",LOOKUP(T298/V$2,{0,0.4,0.45,0.5,0.55,0.6,0.65,0.7,0.75,0.8,1},{0,2,2.25,2.5,2.75,3,3.25,3.5,3.75,4}))))</f>
        <v/>
      </c>
      <c r="W298" s="3" t="str">
        <f>IF(COUNT($A298)=0,"",IF($A298&lt;&gt;DRAFT!$B300,"ERR",IF(DRAFT!BT300="3E","3E",IF(COUNT(DRAFT!BP300,DRAFT!BT300)&gt;0,DRAFT!BU300,""))))</f>
        <v/>
      </c>
      <c r="X298" s="3" t="str">
        <f>IF(COUNT($A298)=0,"",IF(W298="3E","3E",IF(W298="","I",LOOKUP(W298/Y$2,{0,0.4,0.45,0.5,0.55,0.6,0.65,0.7,0.75,0.8,1},{"F","D","C","C+","B-","B","B+","A-","A","A+"}))))</f>
        <v/>
      </c>
      <c r="Y298" s="2" t="str">
        <f>IF(COUNT($A298)=0,"",IF(W298="","--",IF(W298="3E","3E",LOOKUP(W298/Y$2,{0,0.4,0.45,0.5,0.55,0.6,0.65,0.7,0.75,0.8,1},{0,2,2.25,2.5,2.75,3,3.25,3.5,3.75,4}))))</f>
        <v/>
      </c>
      <c r="Z298" s="3" t="str">
        <f>IF(COUNT($A298)=0,"",IF($A298&lt;&gt;DRAFT!$B300,"ERR",IF(DRAFT!CC300="3E","3E",IF(COUNT(DRAFT!BY300,DRAFT!CC300)&gt;0,DRAFT!CD300,""))))</f>
        <v/>
      </c>
      <c r="AA298" s="3" t="str">
        <f>IF(COUNT($A298)=0,"",IF(Z298="3E","3E",IF(Z298="","I",LOOKUP(Z298/AB$2,{0,0.4,0.45,0.5,0.55,0.6,0.65,0.7,0.75,0.8,1},{"F","D","C","C+","B-","B","B+","A-","A","A+"}))))</f>
        <v/>
      </c>
      <c r="AB298" s="2" t="str">
        <f>IF(COUNT($A298)=0,"",IF(Z298="","--",IF(Z298="3E","3E",LOOKUP(Z298/AB$2,{0,0.4,0.45,0.5,0.55,0.6,0.65,0.7,0.75,0.8,1},{0,2,2.25,2.5,2.75,3,3.25,3.5,3.75,4}))))</f>
        <v/>
      </c>
      <c r="AC298" s="3" t="str">
        <f>IF(COUNT($A298)=0,"",IF($A298&lt;&gt;DRAFT!$B300,"ERR",IF(DRAFT!CF300&gt;0,DRAFT!CF300,"")))</f>
        <v/>
      </c>
      <c r="AD298" s="3" t="str">
        <f>IF(COUNT($A298)=0,"",IF(AC298="3E","3E",IF(AC298="","I",LOOKUP(AC298/AE$2,{0,0.4,0.45,0.5,0.55,0.6,0.65,0.7,0.75,0.8,1},{"F","D","C","C+","B-","B","B+","A-","A","A+"}))))</f>
        <v/>
      </c>
      <c r="AE298" s="2" t="str">
        <f>IF(COUNT($A298)=0,"",IF(AC298="","--",IF(AC298="3E","3E",LOOKUP(AC298/AE$2,{0,0.4,0.45,0.5,0.55,0.6,0.65,0.7,0.75,0.8,1},{0,2,2.25,2.5,2.75,3,3.25,3.5,3.75,4}))))</f>
        <v/>
      </c>
      <c r="AF298" s="3" t="str">
        <f>IF($A298&lt;&gt;DRAFT!$B300,"ERR",IF(OR(COUNT($A298)=0,COUNT(DRAFT!CI300:CK300,DRAFT!CM300:CO300)=0),"",CEILING(SUM(DRAFT!CL300,DRAFT!CP300),1)))</f>
        <v/>
      </c>
      <c r="AG298" s="3" t="str">
        <f>IF(COUNT($A298)=0,"",IF(AF298="3E","3E",IF(AF298="","I",LOOKUP(AF298/AH$2,{0,0.4,0.45,0.5,0.55,0.6,0.65,0.7,0.75,0.8,1},{"F","D","C","C+","B-","B","B+","A-","A","A+"}))))</f>
        <v/>
      </c>
      <c r="AH298" s="2" t="str">
        <f>IF(COUNT($A298)=0,"",IF(AF298="","--",IF(AF298="3E","3E",LOOKUP(AF298/AH$2,{0,0.4,0.45,0.5,0.55,0.6,0.65,0.7,0.75,0.8,1},{0,2,2.25,2.5,2.75,3,3.25,3.5,3.75,4}))))</f>
        <v/>
      </c>
      <c r="AI298" s="11" t="str">
        <f>IF(OR(COUNT($A298)=0,COUNT(B298:AH298)=0),"",IF(COUNTIF(B298:AH298,"3E")&gt;0,"3E",IF(DRAFT!$A300="R",TRUNC(SUMPRODUCT(RGP,RCP)/TCP,3),TRUNC((SUMPRODUCT(--(IMDGP&gt;0)*IMDGP,IMCP)+CEILING(DRAFT!$CQ300*42,0.25))/TCP,3))))</f>
        <v/>
      </c>
      <c r="AJ298" s="3" t="str">
        <f>IF(OR(COUNT($A298)=0,COUNT(B298:AH298)=0),"",IF(COUNTIF(B298:AH298,"3E")&gt;0,"3E",IF(DRAFT!$A300="R",SUMPRODUCT(--(RGP&gt;=2),RCP),SUMPRODUCT(--(IMDGP&gt;0),--(IMGP=0),IMCP)+DRAFT!$CR300)))</f>
        <v/>
      </c>
      <c r="AK298" s="3" t="str">
        <f>IF(OR(COUNT($A298)=0,COUNT(B298:AH298)=0),"",IF(COUNTIF(B298:AJ298,"3E")&gt;0,"3E",IF(AND(DRAFT!$A300="IM",OR($AI298&gt;DRAFT!$CQ300,$AJ298&gt;DRAFT!$CR300)),"IMPROVED",IF(AND(DRAFT!$A300="IM",$AI298&lt;=DRAFT!$CQ300,$AJ298&lt;=DRAFT!$CR300),"NOT IMPROVED",IF(AND(AH298&gt;=2,AI298&gt;=2,AJ298&gt;=30),"PASS","FAIL")))))</f>
        <v/>
      </c>
      <c r="AL298" s="3" t="str">
        <f t="shared" si="8"/>
        <v/>
      </c>
      <c r="AM298" s="3" t="str">
        <f t="shared" si="9"/>
        <v/>
      </c>
    </row>
    <row r="299" spans="1:39" ht="18.95" customHeight="1" x14ac:dyDescent="0.25">
      <c r="A299" s="4" t="str">
        <f>IF(DRAFT!$B301="","",DRAFT!$B301)</f>
        <v/>
      </c>
      <c r="B299" s="3" t="str">
        <f>IF(COUNT($A299)=0,"",IF($A299&lt;&gt;DRAFT!$B301,"ERR",IF(DRAFT!I301="3E","3E",IF(COUNT(DRAFT!E301,DRAFT!I301)&gt;0,DRAFT!J301,""))))</f>
        <v/>
      </c>
      <c r="C299" s="3" t="str">
        <f>IF(COUNT($A299)=0,"",IF(B299="3E","3E",IF(B299="","I",LOOKUP(B299/D$2,{0,0.4,0.45,0.5,0.55,0.6,0.65,0.7,0.75,0.8,1},{"F","D","C","C+","B-","B","B+","A-","A","A+"}))))</f>
        <v/>
      </c>
      <c r="D299" s="2" t="str">
        <f>IF(COUNT($A299)=0,"",IF(B299="","--",IF(B299="3E","3E",LOOKUP(B299/D$2,{0,0.4,0.45,0.5,0.55,0.6,0.65,0.7,0.75,0.8,1},{0,2,2.25,2.5,2.75,3,3.25,3.5,3.75,4}))))</f>
        <v/>
      </c>
      <c r="E299" s="3" t="str">
        <f>IF(COUNT($A299)=0,"",IF($A299&lt;&gt;DRAFT!$B301,"ERR",IF(DRAFT!R301="3E","3E",IF(COUNT(DRAFT!N301,DRAFT!R301)&gt;0,DRAFT!S301,""))))</f>
        <v/>
      </c>
      <c r="F299" s="3" t="str">
        <f>IF(COUNT($A299)=0,"",IF(E299="3E","3E",IF(E299="","I",LOOKUP(E299/G$2,{0,0.4,0.45,0.5,0.55,0.6,0.65,0.7,0.75,0.8,1},{"F","D","C","C+","B-","B","B+","A-","A","A+"}))))</f>
        <v/>
      </c>
      <c r="G299" s="2" t="str">
        <f>IF(COUNT($A299)=0,"",IF(E299="","--",IF(E299="3E","3E",LOOKUP(E299/G$2,{0,0.4,0.45,0.5,0.55,0.6,0.65,0.7,0.75,0.8,1},{0,2,2.25,2.5,2.75,3,3.25,3.5,3.75,4}))))</f>
        <v/>
      </c>
      <c r="H299" s="3" t="str">
        <f>IF(COUNT($A299)=0,"",IF($A299&lt;&gt;DRAFT!$B301,"ERR",IF(DRAFT!AA301="3E","3E",IF(COUNT(DRAFT!W301,DRAFT!AA301)&gt;0,DRAFT!AB301,""))))</f>
        <v/>
      </c>
      <c r="I299" s="3" t="str">
        <f>IF(COUNT($A299)=0,"",IF(H299="3E","3E",IF(H299="","I",LOOKUP(H299/J$2,{0,0.4,0.45,0.5,0.55,0.6,0.65,0.7,0.75,0.8,1},{"F","D","C","C+","B-","B","B+","A-","A","A+"}))))</f>
        <v/>
      </c>
      <c r="J299" s="2" t="str">
        <f>IF(COUNT($A299)=0,"",IF(H299="","--",IF(H299="3E","3E",LOOKUP(H299/J$2,{0,0.4,0.45,0.5,0.55,0.6,0.65,0.7,0.75,0.8,1},{0,2,2.25,2.5,2.75,3,3.25,3.5,3.75,4}))))</f>
        <v/>
      </c>
      <c r="K299" s="3" t="str">
        <f>IF(COUNT($A299)=0,"",IF($A299&lt;&gt;DRAFT!$B301,"ERR",IF(DRAFT!AJ301="3E","3E",IF(COUNT(DRAFT!AF301,DRAFT!AJ301)&gt;0,DRAFT!AK301,""))))</f>
        <v/>
      </c>
      <c r="L299" s="3" t="str">
        <f>IF(COUNT($A299)=0,"",IF(K299="3E","3E",IF(K299="","I",LOOKUP(K299/M$2,{0,0.4,0.45,0.5,0.55,0.6,0.65,0.7,0.75,0.8,1},{"F","D","C","C+","B-","B","B+","A-","A","A+"}))))</f>
        <v/>
      </c>
      <c r="M299" s="2" t="str">
        <f>IF(COUNT($A299)=0,"",IF(K299="","--",IF(K299="3E","3E",LOOKUP(K299/M$2,{0,0.4,0.45,0.5,0.55,0.6,0.65,0.7,0.75,0.8,1},{0,2,2.25,2.5,2.75,3,3.25,3.5,3.75,4}))))</f>
        <v/>
      </c>
      <c r="N299" s="3" t="str">
        <f>IF(COUNT($A299)=0,"",IF($A299&lt;&gt;DRAFT!$B301,"ERR",IF(DRAFT!AS301="3E","3E",IF(COUNT(DRAFT!AO301,DRAFT!AS301)&gt;0,DRAFT!AT301,""))))</f>
        <v/>
      </c>
      <c r="O299" s="3" t="str">
        <f>IF(COUNT($A299)=0,"",IF(N299="3E","3E",IF(N299="","I",LOOKUP(N299/P$2,{0,0.4,0.45,0.5,0.55,0.6,0.65,0.7,0.75,0.8,1},{"F","D","C","C+","B-","B","B+","A-","A","A+"}))))</f>
        <v/>
      </c>
      <c r="P299" s="2" t="str">
        <f>IF(COUNT($A299)=0,"",IF(N299="","--",IF(N299="3E","3E",LOOKUP(N299/P$2,{0,0.4,0.45,0.5,0.55,0.6,0.65,0.7,0.75,0.8,1},{0,2,2.25,2.5,2.75,3,3.25,3.5,3.75,4}))))</f>
        <v/>
      </c>
      <c r="Q299" s="3" t="str">
        <f>IF(COUNT($A299)=0,"",IF($A299&lt;&gt;DRAFT!$B301,"ERR",IF(DRAFT!BB301="3E","3E",IF(COUNT(DRAFT!AX301,DRAFT!BB301)&gt;0,DRAFT!BC301,""))))</f>
        <v/>
      </c>
      <c r="R299" s="3" t="str">
        <f>IF(COUNT($A299)=0,"",IF(Q299="3E","3E",IF(Q299="","I",LOOKUP(Q299/S$2,{0,0.4,0.45,0.5,0.55,0.6,0.65,0.7,0.75,0.8,1},{"F","D","C","C+","B-","B","B+","A-","A","A+"}))))</f>
        <v/>
      </c>
      <c r="S299" s="2" t="str">
        <f>IF(COUNT($A299)=0,"",IF(Q299="","--",IF(Q299="3E","3E",LOOKUP(Q299/S$2,{0,0.4,0.45,0.5,0.55,0.6,0.65,0.7,0.75,0.8,1},{0,2,2.25,2.5,2.75,3,3.25,3.5,3.75,4}))))</f>
        <v/>
      </c>
      <c r="T299" s="3" t="str">
        <f>IF(COUNT($A299)=0,"",IF($A299&lt;&gt;DRAFT!$B301,"ERR",IF(DRAFT!BK301="3E","3E",IF(COUNT(DRAFT!BG301,DRAFT!BK301)&gt;0,DRAFT!BL301,""))))</f>
        <v/>
      </c>
      <c r="U299" s="3" t="str">
        <f>IF(COUNT($A299)=0,"",IF(T299="3E","3E",IF(T299="","I",LOOKUP(T299/V$2,{0,0.4,0.45,0.5,0.55,0.6,0.65,0.7,0.75,0.8,1},{"F","D","C","C+","B-","B","B+","A-","A","A+"}))))</f>
        <v/>
      </c>
      <c r="V299" s="2" t="str">
        <f>IF(COUNT($A299)=0,"",IF(T299="","--",IF(T299="3E","3E",LOOKUP(T299/V$2,{0,0.4,0.45,0.5,0.55,0.6,0.65,0.7,0.75,0.8,1},{0,2,2.25,2.5,2.75,3,3.25,3.5,3.75,4}))))</f>
        <v/>
      </c>
      <c r="W299" s="3" t="str">
        <f>IF(COUNT($A299)=0,"",IF($A299&lt;&gt;DRAFT!$B301,"ERR",IF(DRAFT!BT301="3E","3E",IF(COUNT(DRAFT!BP301,DRAFT!BT301)&gt;0,DRAFT!BU301,""))))</f>
        <v/>
      </c>
      <c r="X299" s="3" t="str">
        <f>IF(COUNT($A299)=0,"",IF(W299="3E","3E",IF(W299="","I",LOOKUP(W299/Y$2,{0,0.4,0.45,0.5,0.55,0.6,0.65,0.7,0.75,0.8,1},{"F","D","C","C+","B-","B","B+","A-","A","A+"}))))</f>
        <v/>
      </c>
      <c r="Y299" s="2" t="str">
        <f>IF(COUNT($A299)=0,"",IF(W299="","--",IF(W299="3E","3E",LOOKUP(W299/Y$2,{0,0.4,0.45,0.5,0.55,0.6,0.65,0.7,0.75,0.8,1},{0,2,2.25,2.5,2.75,3,3.25,3.5,3.75,4}))))</f>
        <v/>
      </c>
      <c r="Z299" s="3" t="str">
        <f>IF(COUNT($A299)=0,"",IF($A299&lt;&gt;DRAFT!$B301,"ERR",IF(DRAFT!CC301="3E","3E",IF(COUNT(DRAFT!BY301,DRAFT!CC301)&gt;0,DRAFT!CD301,""))))</f>
        <v/>
      </c>
      <c r="AA299" s="3" t="str">
        <f>IF(COUNT($A299)=0,"",IF(Z299="3E","3E",IF(Z299="","I",LOOKUP(Z299/AB$2,{0,0.4,0.45,0.5,0.55,0.6,0.65,0.7,0.75,0.8,1},{"F","D","C","C+","B-","B","B+","A-","A","A+"}))))</f>
        <v/>
      </c>
      <c r="AB299" s="2" t="str">
        <f>IF(COUNT($A299)=0,"",IF(Z299="","--",IF(Z299="3E","3E",LOOKUP(Z299/AB$2,{0,0.4,0.45,0.5,0.55,0.6,0.65,0.7,0.75,0.8,1},{0,2,2.25,2.5,2.75,3,3.25,3.5,3.75,4}))))</f>
        <v/>
      </c>
      <c r="AC299" s="3" t="str">
        <f>IF(COUNT($A299)=0,"",IF($A299&lt;&gt;DRAFT!$B301,"ERR",IF(DRAFT!CF301&gt;0,DRAFT!CF301,"")))</f>
        <v/>
      </c>
      <c r="AD299" s="3" t="str">
        <f>IF(COUNT($A299)=0,"",IF(AC299="3E","3E",IF(AC299="","I",LOOKUP(AC299/AE$2,{0,0.4,0.45,0.5,0.55,0.6,0.65,0.7,0.75,0.8,1},{"F","D","C","C+","B-","B","B+","A-","A","A+"}))))</f>
        <v/>
      </c>
      <c r="AE299" s="2" t="str">
        <f>IF(COUNT($A299)=0,"",IF(AC299="","--",IF(AC299="3E","3E",LOOKUP(AC299/AE$2,{0,0.4,0.45,0.5,0.55,0.6,0.65,0.7,0.75,0.8,1},{0,2,2.25,2.5,2.75,3,3.25,3.5,3.75,4}))))</f>
        <v/>
      </c>
      <c r="AF299" s="3" t="str">
        <f>IF($A299&lt;&gt;DRAFT!$B301,"ERR",IF(OR(COUNT($A299)=0,COUNT(DRAFT!CI301:CK301,DRAFT!CM301:CO301)=0),"",CEILING(SUM(DRAFT!CL301,DRAFT!CP301),1)))</f>
        <v/>
      </c>
      <c r="AG299" s="3" t="str">
        <f>IF(COUNT($A299)=0,"",IF(AF299="3E","3E",IF(AF299="","I",LOOKUP(AF299/AH$2,{0,0.4,0.45,0.5,0.55,0.6,0.65,0.7,0.75,0.8,1},{"F","D","C","C+","B-","B","B+","A-","A","A+"}))))</f>
        <v/>
      </c>
      <c r="AH299" s="2" t="str">
        <f>IF(COUNT($A299)=0,"",IF(AF299="","--",IF(AF299="3E","3E",LOOKUP(AF299/AH$2,{0,0.4,0.45,0.5,0.55,0.6,0.65,0.7,0.75,0.8,1},{0,2,2.25,2.5,2.75,3,3.25,3.5,3.75,4}))))</f>
        <v/>
      </c>
      <c r="AI299" s="11" t="str">
        <f>IF(OR(COUNT($A299)=0,COUNT(B299:AH299)=0),"",IF(COUNTIF(B299:AH299,"3E")&gt;0,"3E",IF(DRAFT!$A301="R",TRUNC(SUMPRODUCT(RGP,RCP)/TCP,3),TRUNC((SUMPRODUCT(--(IMDGP&gt;0)*IMDGP,IMCP)+CEILING(DRAFT!$CQ301*42,0.25))/TCP,3))))</f>
        <v/>
      </c>
      <c r="AJ299" s="3" t="str">
        <f>IF(OR(COUNT($A299)=0,COUNT(B299:AH299)=0),"",IF(COUNTIF(B299:AH299,"3E")&gt;0,"3E",IF(DRAFT!$A301="R",SUMPRODUCT(--(RGP&gt;=2),RCP),SUMPRODUCT(--(IMDGP&gt;0),--(IMGP=0),IMCP)+DRAFT!$CR301)))</f>
        <v/>
      </c>
      <c r="AK299" s="3" t="str">
        <f>IF(OR(COUNT($A299)=0,COUNT(B299:AH299)=0),"",IF(COUNTIF(B299:AJ299,"3E")&gt;0,"3E",IF(AND(DRAFT!$A301="IM",OR($AI299&gt;DRAFT!$CQ301,$AJ299&gt;DRAFT!$CR301)),"IMPROVED",IF(AND(DRAFT!$A301="IM",$AI299&lt;=DRAFT!$CQ301,$AJ299&lt;=DRAFT!$CR301),"NOT IMPROVED",IF(AND(AH299&gt;=2,AI299&gt;=2,AJ299&gt;=30),"PASS","FAIL")))))</f>
        <v/>
      </c>
      <c r="AL299" s="3" t="str">
        <f t="shared" si="8"/>
        <v/>
      </c>
      <c r="AM299" s="3" t="str">
        <f t="shared" si="9"/>
        <v/>
      </c>
    </row>
    <row r="300" spans="1:39" ht="18.95" customHeight="1" x14ac:dyDescent="0.25">
      <c r="A300" s="4" t="str">
        <f>IF(DRAFT!$B302="","",DRAFT!$B302)</f>
        <v/>
      </c>
      <c r="B300" s="3" t="str">
        <f>IF(COUNT($A300)=0,"",IF($A300&lt;&gt;DRAFT!$B302,"ERR",IF(DRAFT!I302="3E","3E",IF(COUNT(DRAFT!E302,DRAFT!I302)&gt;0,DRAFT!J302,""))))</f>
        <v/>
      </c>
      <c r="C300" s="3" t="str">
        <f>IF(COUNT($A300)=0,"",IF(B300="3E","3E",IF(B300="","I",LOOKUP(B300/D$2,{0,0.4,0.45,0.5,0.55,0.6,0.65,0.7,0.75,0.8,1},{"F","D","C","C+","B-","B","B+","A-","A","A+"}))))</f>
        <v/>
      </c>
      <c r="D300" s="2" t="str">
        <f>IF(COUNT($A300)=0,"",IF(B300="","--",IF(B300="3E","3E",LOOKUP(B300/D$2,{0,0.4,0.45,0.5,0.55,0.6,0.65,0.7,0.75,0.8,1},{0,2,2.25,2.5,2.75,3,3.25,3.5,3.75,4}))))</f>
        <v/>
      </c>
      <c r="E300" s="3" t="str">
        <f>IF(COUNT($A300)=0,"",IF($A300&lt;&gt;DRAFT!$B302,"ERR",IF(DRAFT!R302="3E","3E",IF(COUNT(DRAFT!N302,DRAFT!R302)&gt;0,DRAFT!S302,""))))</f>
        <v/>
      </c>
      <c r="F300" s="3" t="str">
        <f>IF(COUNT($A300)=0,"",IF(E300="3E","3E",IF(E300="","I",LOOKUP(E300/G$2,{0,0.4,0.45,0.5,0.55,0.6,0.65,0.7,0.75,0.8,1},{"F","D","C","C+","B-","B","B+","A-","A","A+"}))))</f>
        <v/>
      </c>
      <c r="G300" s="2" t="str">
        <f>IF(COUNT($A300)=0,"",IF(E300="","--",IF(E300="3E","3E",LOOKUP(E300/G$2,{0,0.4,0.45,0.5,0.55,0.6,0.65,0.7,0.75,0.8,1},{0,2,2.25,2.5,2.75,3,3.25,3.5,3.75,4}))))</f>
        <v/>
      </c>
      <c r="H300" s="3" t="str">
        <f>IF(COUNT($A300)=0,"",IF($A300&lt;&gt;DRAFT!$B302,"ERR",IF(DRAFT!AA302="3E","3E",IF(COUNT(DRAFT!W302,DRAFT!AA302)&gt;0,DRAFT!AB302,""))))</f>
        <v/>
      </c>
      <c r="I300" s="3" t="str">
        <f>IF(COUNT($A300)=0,"",IF(H300="3E","3E",IF(H300="","I",LOOKUP(H300/J$2,{0,0.4,0.45,0.5,0.55,0.6,0.65,0.7,0.75,0.8,1},{"F","D","C","C+","B-","B","B+","A-","A","A+"}))))</f>
        <v/>
      </c>
      <c r="J300" s="2" t="str">
        <f>IF(COUNT($A300)=0,"",IF(H300="","--",IF(H300="3E","3E",LOOKUP(H300/J$2,{0,0.4,0.45,0.5,0.55,0.6,0.65,0.7,0.75,0.8,1},{0,2,2.25,2.5,2.75,3,3.25,3.5,3.75,4}))))</f>
        <v/>
      </c>
      <c r="K300" s="3" t="str">
        <f>IF(COUNT($A300)=0,"",IF($A300&lt;&gt;DRAFT!$B302,"ERR",IF(DRAFT!AJ302="3E","3E",IF(COUNT(DRAFT!AF302,DRAFT!AJ302)&gt;0,DRAFT!AK302,""))))</f>
        <v/>
      </c>
      <c r="L300" s="3" t="str">
        <f>IF(COUNT($A300)=0,"",IF(K300="3E","3E",IF(K300="","I",LOOKUP(K300/M$2,{0,0.4,0.45,0.5,0.55,0.6,0.65,0.7,0.75,0.8,1},{"F","D","C","C+","B-","B","B+","A-","A","A+"}))))</f>
        <v/>
      </c>
      <c r="M300" s="2" t="str">
        <f>IF(COUNT($A300)=0,"",IF(K300="","--",IF(K300="3E","3E",LOOKUP(K300/M$2,{0,0.4,0.45,0.5,0.55,0.6,0.65,0.7,0.75,0.8,1},{0,2,2.25,2.5,2.75,3,3.25,3.5,3.75,4}))))</f>
        <v/>
      </c>
      <c r="N300" s="3" t="str">
        <f>IF(COUNT($A300)=0,"",IF($A300&lt;&gt;DRAFT!$B302,"ERR",IF(DRAFT!AS302="3E","3E",IF(COUNT(DRAFT!AO302,DRAFT!AS302)&gt;0,DRAFT!AT302,""))))</f>
        <v/>
      </c>
      <c r="O300" s="3" t="str">
        <f>IF(COUNT($A300)=0,"",IF(N300="3E","3E",IF(N300="","I",LOOKUP(N300/P$2,{0,0.4,0.45,0.5,0.55,0.6,0.65,0.7,0.75,0.8,1},{"F","D","C","C+","B-","B","B+","A-","A","A+"}))))</f>
        <v/>
      </c>
      <c r="P300" s="2" t="str">
        <f>IF(COUNT($A300)=0,"",IF(N300="","--",IF(N300="3E","3E",LOOKUP(N300/P$2,{0,0.4,0.45,0.5,0.55,0.6,0.65,0.7,0.75,0.8,1},{0,2,2.25,2.5,2.75,3,3.25,3.5,3.75,4}))))</f>
        <v/>
      </c>
      <c r="Q300" s="3" t="str">
        <f>IF(COUNT($A300)=0,"",IF($A300&lt;&gt;DRAFT!$B302,"ERR",IF(DRAFT!BB302="3E","3E",IF(COUNT(DRAFT!AX302,DRAFT!BB302)&gt;0,DRAFT!BC302,""))))</f>
        <v/>
      </c>
      <c r="R300" s="3" t="str">
        <f>IF(COUNT($A300)=0,"",IF(Q300="3E","3E",IF(Q300="","I",LOOKUP(Q300/S$2,{0,0.4,0.45,0.5,0.55,0.6,0.65,0.7,0.75,0.8,1},{"F","D","C","C+","B-","B","B+","A-","A","A+"}))))</f>
        <v/>
      </c>
      <c r="S300" s="2" t="str">
        <f>IF(COUNT($A300)=0,"",IF(Q300="","--",IF(Q300="3E","3E",LOOKUP(Q300/S$2,{0,0.4,0.45,0.5,0.55,0.6,0.65,0.7,0.75,0.8,1},{0,2,2.25,2.5,2.75,3,3.25,3.5,3.75,4}))))</f>
        <v/>
      </c>
      <c r="T300" s="3" t="str">
        <f>IF(COUNT($A300)=0,"",IF($A300&lt;&gt;DRAFT!$B302,"ERR",IF(DRAFT!BK302="3E","3E",IF(COUNT(DRAFT!BG302,DRAFT!BK302)&gt;0,DRAFT!BL302,""))))</f>
        <v/>
      </c>
      <c r="U300" s="3" t="str">
        <f>IF(COUNT($A300)=0,"",IF(T300="3E","3E",IF(T300="","I",LOOKUP(T300/V$2,{0,0.4,0.45,0.5,0.55,0.6,0.65,0.7,0.75,0.8,1},{"F","D","C","C+","B-","B","B+","A-","A","A+"}))))</f>
        <v/>
      </c>
      <c r="V300" s="2" t="str">
        <f>IF(COUNT($A300)=0,"",IF(T300="","--",IF(T300="3E","3E",LOOKUP(T300/V$2,{0,0.4,0.45,0.5,0.55,0.6,0.65,0.7,0.75,0.8,1},{0,2,2.25,2.5,2.75,3,3.25,3.5,3.75,4}))))</f>
        <v/>
      </c>
      <c r="W300" s="3" t="str">
        <f>IF(COUNT($A300)=0,"",IF($A300&lt;&gt;DRAFT!$B302,"ERR",IF(DRAFT!BT302="3E","3E",IF(COUNT(DRAFT!BP302,DRAFT!BT302)&gt;0,DRAFT!BU302,""))))</f>
        <v/>
      </c>
      <c r="X300" s="3" t="str">
        <f>IF(COUNT($A300)=0,"",IF(W300="3E","3E",IF(W300="","I",LOOKUP(W300/Y$2,{0,0.4,0.45,0.5,0.55,0.6,0.65,0.7,0.75,0.8,1},{"F","D","C","C+","B-","B","B+","A-","A","A+"}))))</f>
        <v/>
      </c>
      <c r="Y300" s="2" t="str">
        <f>IF(COUNT($A300)=0,"",IF(W300="","--",IF(W300="3E","3E",LOOKUP(W300/Y$2,{0,0.4,0.45,0.5,0.55,0.6,0.65,0.7,0.75,0.8,1},{0,2,2.25,2.5,2.75,3,3.25,3.5,3.75,4}))))</f>
        <v/>
      </c>
      <c r="Z300" s="3" t="str">
        <f>IF(COUNT($A300)=0,"",IF($A300&lt;&gt;DRAFT!$B302,"ERR",IF(DRAFT!CC302="3E","3E",IF(COUNT(DRAFT!BY302,DRAFT!CC302)&gt;0,DRAFT!CD302,""))))</f>
        <v/>
      </c>
      <c r="AA300" s="3" t="str">
        <f>IF(COUNT($A300)=0,"",IF(Z300="3E","3E",IF(Z300="","I",LOOKUP(Z300/AB$2,{0,0.4,0.45,0.5,0.55,0.6,0.65,0.7,0.75,0.8,1},{"F","D","C","C+","B-","B","B+","A-","A","A+"}))))</f>
        <v/>
      </c>
      <c r="AB300" s="2" t="str">
        <f>IF(COUNT($A300)=0,"",IF(Z300="","--",IF(Z300="3E","3E",LOOKUP(Z300/AB$2,{0,0.4,0.45,0.5,0.55,0.6,0.65,0.7,0.75,0.8,1},{0,2,2.25,2.5,2.75,3,3.25,3.5,3.75,4}))))</f>
        <v/>
      </c>
      <c r="AC300" s="3" t="str">
        <f>IF(COUNT($A300)=0,"",IF($A300&lt;&gt;DRAFT!$B302,"ERR",IF(DRAFT!CF302&gt;0,DRAFT!CF302,"")))</f>
        <v/>
      </c>
      <c r="AD300" s="3" t="str">
        <f>IF(COUNT($A300)=0,"",IF(AC300="3E","3E",IF(AC300="","I",LOOKUP(AC300/AE$2,{0,0.4,0.45,0.5,0.55,0.6,0.65,0.7,0.75,0.8,1},{"F","D","C","C+","B-","B","B+","A-","A","A+"}))))</f>
        <v/>
      </c>
      <c r="AE300" s="2" t="str">
        <f>IF(COUNT($A300)=0,"",IF(AC300="","--",IF(AC300="3E","3E",LOOKUP(AC300/AE$2,{0,0.4,0.45,0.5,0.55,0.6,0.65,0.7,0.75,0.8,1},{0,2,2.25,2.5,2.75,3,3.25,3.5,3.75,4}))))</f>
        <v/>
      </c>
      <c r="AF300" s="3" t="str">
        <f>IF($A300&lt;&gt;DRAFT!$B302,"ERR",IF(OR(COUNT($A300)=0,COUNT(DRAFT!CI302:CK302,DRAFT!CM302:CO302)=0),"",CEILING(SUM(DRAFT!CL302,DRAFT!CP302),1)))</f>
        <v/>
      </c>
      <c r="AG300" s="3" t="str">
        <f>IF(COUNT($A300)=0,"",IF(AF300="3E","3E",IF(AF300="","I",LOOKUP(AF300/AH$2,{0,0.4,0.45,0.5,0.55,0.6,0.65,0.7,0.75,0.8,1},{"F","D","C","C+","B-","B","B+","A-","A","A+"}))))</f>
        <v/>
      </c>
      <c r="AH300" s="2" t="str">
        <f>IF(COUNT($A300)=0,"",IF(AF300="","--",IF(AF300="3E","3E",LOOKUP(AF300/AH$2,{0,0.4,0.45,0.5,0.55,0.6,0.65,0.7,0.75,0.8,1},{0,2,2.25,2.5,2.75,3,3.25,3.5,3.75,4}))))</f>
        <v/>
      </c>
      <c r="AI300" s="11" t="str">
        <f>IF(OR(COUNT($A300)=0,COUNT(B300:AH300)=0),"",IF(COUNTIF(B300:AH300,"3E")&gt;0,"3E",IF(DRAFT!$A302="R",TRUNC(SUMPRODUCT(RGP,RCP)/TCP,3),TRUNC((SUMPRODUCT(--(IMDGP&gt;0)*IMDGP,IMCP)+CEILING(DRAFT!$CQ302*42,0.25))/TCP,3))))</f>
        <v/>
      </c>
      <c r="AJ300" s="3" t="str">
        <f>IF(OR(COUNT($A300)=0,COUNT(B300:AH300)=0),"",IF(COUNTIF(B300:AH300,"3E")&gt;0,"3E",IF(DRAFT!$A302="R",SUMPRODUCT(--(RGP&gt;=2),RCP),SUMPRODUCT(--(IMDGP&gt;0),--(IMGP=0),IMCP)+DRAFT!$CR302)))</f>
        <v/>
      </c>
      <c r="AK300" s="3" t="str">
        <f>IF(OR(COUNT($A300)=0,COUNT(B300:AH300)=0),"",IF(COUNTIF(B300:AJ300,"3E")&gt;0,"3E",IF(AND(DRAFT!$A302="IM",OR($AI300&gt;DRAFT!$CQ302,$AJ300&gt;DRAFT!$CR302)),"IMPROVED",IF(AND(DRAFT!$A302="IM",$AI300&lt;=DRAFT!$CQ302,$AJ300&lt;=DRAFT!$CR302),"NOT IMPROVED",IF(AND(AH300&gt;=2,AI300&gt;=2,AJ300&gt;=30),"PASS","FAIL")))))</f>
        <v/>
      </c>
      <c r="AL300" s="3" t="str">
        <f t="shared" si="8"/>
        <v/>
      </c>
      <c r="AM300" s="3" t="str">
        <f t="shared" si="9"/>
        <v/>
      </c>
    </row>
    <row r="301" spans="1:39" ht="18.95" customHeight="1" x14ac:dyDescent="0.25">
      <c r="A301" s="4" t="str">
        <f>IF(DRAFT!$B303="","",DRAFT!$B303)</f>
        <v/>
      </c>
      <c r="B301" s="3" t="str">
        <f>IF(COUNT($A301)=0,"",IF($A301&lt;&gt;DRAFT!$B303,"ERR",IF(DRAFT!I303="3E","3E",IF(COUNT(DRAFT!E303,DRAFT!I303)&gt;0,DRAFT!J303,""))))</f>
        <v/>
      </c>
      <c r="C301" s="3" t="str">
        <f>IF(COUNT($A301)=0,"",IF(B301="3E","3E",IF(B301="","I",LOOKUP(B301/D$2,{0,0.4,0.45,0.5,0.55,0.6,0.65,0.7,0.75,0.8,1},{"F","D","C","C+","B-","B","B+","A-","A","A+"}))))</f>
        <v/>
      </c>
      <c r="D301" s="2" t="str">
        <f>IF(COUNT($A301)=0,"",IF(B301="","--",IF(B301="3E","3E",LOOKUP(B301/D$2,{0,0.4,0.45,0.5,0.55,0.6,0.65,0.7,0.75,0.8,1},{0,2,2.25,2.5,2.75,3,3.25,3.5,3.75,4}))))</f>
        <v/>
      </c>
      <c r="E301" s="3" t="str">
        <f>IF(COUNT($A301)=0,"",IF($A301&lt;&gt;DRAFT!$B303,"ERR",IF(DRAFT!R303="3E","3E",IF(COUNT(DRAFT!N303,DRAFT!R303)&gt;0,DRAFT!S303,""))))</f>
        <v/>
      </c>
      <c r="F301" s="3" t="str">
        <f>IF(COUNT($A301)=0,"",IF(E301="3E","3E",IF(E301="","I",LOOKUP(E301/G$2,{0,0.4,0.45,0.5,0.55,0.6,0.65,0.7,0.75,0.8,1},{"F","D","C","C+","B-","B","B+","A-","A","A+"}))))</f>
        <v/>
      </c>
      <c r="G301" s="2" t="str">
        <f>IF(COUNT($A301)=0,"",IF(E301="","--",IF(E301="3E","3E",LOOKUP(E301/G$2,{0,0.4,0.45,0.5,0.55,0.6,0.65,0.7,0.75,0.8,1},{0,2,2.25,2.5,2.75,3,3.25,3.5,3.75,4}))))</f>
        <v/>
      </c>
      <c r="H301" s="3" t="str">
        <f>IF(COUNT($A301)=0,"",IF($A301&lt;&gt;DRAFT!$B303,"ERR",IF(DRAFT!AA303="3E","3E",IF(COUNT(DRAFT!W303,DRAFT!AA303)&gt;0,DRAFT!AB303,""))))</f>
        <v/>
      </c>
      <c r="I301" s="3" t="str">
        <f>IF(COUNT($A301)=0,"",IF(H301="3E","3E",IF(H301="","I",LOOKUP(H301/J$2,{0,0.4,0.45,0.5,0.55,0.6,0.65,0.7,0.75,0.8,1},{"F","D","C","C+","B-","B","B+","A-","A","A+"}))))</f>
        <v/>
      </c>
      <c r="J301" s="2" t="str">
        <f>IF(COUNT($A301)=0,"",IF(H301="","--",IF(H301="3E","3E",LOOKUP(H301/J$2,{0,0.4,0.45,0.5,0.55,0.6,0.65,0.7,0.75,0.8,1},{0,2,2.25,2.5,2.75,3,3.25,3.5,3.75,4}))))</f>
        <v/>
      </c>
      <c r="K301" s="3" t="str">
        <f>IF(COUNT($A301)=0,"",IF($A301&lt;&gt;DRAFT!$B303,"ERR",IF(DRAFT!AJ303="3E","3E",IF(COUNT(DRAFT!AF303,DRAFT!AJ303)&gt;0,DRAFT!AK303,""))))</f>
        <v/>
      </c>
      <c r="L301" s="3" t="str">
        <f>IF(COUNT($A301)=0,"",IF(K301="3E","3E",IF(K301="","I",LOOKUP(K301/M$2,{0,0.4,0.45,0.5,0.55,0.6,0.65,0.7,0.75,0.8,1},{"F","D","C","C+","B-","B","B+","A-","A","A+"}))))</f>
        <v/>
      </c>
      <c r="M301" s="2" t="str">
        <f>IF(COUNT($A301)=0,"",IF(K301="","--",IF(K301="3E","3E",LOOKUP(K301/M$2,{0,0.4,0.45,0.5,0.55,0.6,0.65,0.7,0.75,0.8,1},{0,2,2.25,2.5,2.75,3,3.25,3.5,3.75,4}))))</f>
        <v/>
      </c>
      <c r="N301" s="3" t="str">
        <f>IF(COUNT($A301)=0,"",IF($A301&lt;&gt;DRAFT!$B303,"ERR",IF(DRAFT!AS303="3E","3E",IF(COUNT(DRAFT!AO303,DRAFT!AS303)&gt;0,DRAFT!AT303,""))))</f>
        <v/>
      </c>
      <c r="O301" s="3" t="str">
        <f>IF(COUNT($A301)=0,"",IF(N301="3E","3E",IF(N301="","I",LOOKUP(N301/P$2,{0,0.4,0.45,0.5,0.55,0.6,0.65,0.7,0.75,0.8,1},{"F","D","C","C+","B-","B","B+","A-","A","A+"}))))</f>
        <v/>
      </c>
      <c r="P301" s="2" t="str">
        <f>IF(COUNT($A301)=0,"",IF(N301="","--",IF(N301="3E","3E",LOOKUP(N301/P$2,{0,0.4,0.45,0.5,0.55,0.6,0.65,0.7,0.75,0.8,1},{0,2,2.25,2.5,2.75,3,3.25,3.5,3.75,4}))))</f>
        <v/>
      </c>
      <c r="Q301" s="3" t="str">
        <f>IF(COUNT($A301)=0,"",IF($A301&lt;&gt;DRAFT!$B303,"ERR",IF(DRAFT!BB303="3E","3E",IF(COUNT(DRAFT!AX303,DRAFT!BB303)&gt;0,DRAFT!BC303,""))))</f>
        <v/>
      </c>
      <c r="R301" s="3" t="str">
        <f>IF(COUNT($A301)=0,"",IF(Q301="3E","3E",IF(Q301="","I",LOOKUP(Q301/S$2,{0,0.4,0.45,0.5,0.55,0.6,0.65,0.7,0.75,0.8,1},{"F","D","C","C+","B-","B","B+","A-","A","A+"}))))</f>
        <v/>
      </c>
      <c r="S301" s="2" t="str">
        <f>IF(COUNT($A301)=0,"",IF(Q301="","--",IF(Q301="3E","3E",LOOKUP(Q301/S$2,{0,0.4,0.45,0.5,0.55,0.6,0.65,0.7,0.75,0.8,1},{0,2,2.25,2.5,2.75,3,3.25,3.5,3.75,4}))))</f>
        <v/>
      </c>
      <c r="T301" s="3" t="str">
        <f>IF(COUNT($A301)=0,"",IF($A301&lt;&gt;DRAFT!$B303,"ERR",IF(DRAFT!BK303="3E","3E",IF(COUNT(DRAFT!BG303,DRAFT!BK303)&gt;0,DRAFT!BL303,""))))</f>
        <v/>
      </c>
      <c r="U301" s="3" t="str">
        <f>IF(COUNT($A301)=0,"",IF(T301="3E","3E",IF(T301="","I",LOOKUP(T301/V$2,{0,0.4,0.45,0.5,0.55,0.6,0.65,0.7,0.75,0.8,1},{"F","D","C","C+","B-","B","B+","A-","A","A+"}))))</f>
        <v/>
      </c>
      <c r="V301" s="2" t="str">
        <f>IF(COUNT($A301)=0,"",IF(T301="","--",IF(T301="3E","3E",LOOKUP(T301/V$2,{0,0.4,0.45,0.5,0.55,0.6,0.65,0.7,0.75,0.8,1},{0,2,2.25,2.5,2.75,3,3.25,3.5,3.75,4}))))</f>
        <v/>
      </c>
      <c r="W301" s="3" t="str">
        <f>IF(COUNT($A301)=0,"",IF($A301&lt;&gt;DRAFT!$B303,"ERR",IF(DRAFT!BT303="3E","3E",IF(COUNT(DRAFT!BP303,DRAFT!BT303)&gt;0,DRAFT!BU303,""))))</f>
        <v/>
      </c>
      <c r="X301" s="3" t="str">
        <f>IF(COUNT($A301)=0,"",IF(W301="3E","3E",IF(W301="","I",LOOKUP(W301/Y$2,{0,0.4,0.45,0.5,0.55,0.6,0.65,0.7,0.75,0.8,1},{"F","D","C","C+","B-","B","B+","A-","A","A+"}))))</f>
        <v/>
      </c>
      <c r="Y301" s="2" t="str">
        <f>IF(COUNT($A301)=0,"",IF(W301="","--",IF(W301="3E","3E",LOOKUP(W301/Y$2,{0,0.4,0.45,0.5,0.55,0.6,0.65,0.7,0.75,0.8,1},{0,2,2.25,2.5,2.75,3,3.25,3.5,3.75,4}))))</f>
        <v/>
      </c>
      <c r="Z301" s="3" t="str">
        <f>IF(COUNT($A301)=0,"",IF($A301&lt;&gt;DRAFT!$B303,"ERR",IF(DRAFT!CC303="3E","3E",IF(COUNT(DRAFT!BY303,DRAFT!CC303)&gt;0,DRAFT!CD303,""))))</f>
        <v/>
      </c>
      <c r="AA301" s="3" t="str">
        <f>IF(COUNT($A301)=0,"",IF(Z301="3E","3E",IF(Z301="","I",LOOKUP(Z301/AB$2,{0,0.4,0.45,0.5,0.55,0.6,0.65,0.7,0.75,0.8,1},{"F","D","C","C+","B-","B","B+","A-","A","A+"}))))</f>
        <v/>
      </c>
      <c r="AB301" s="2" t="str">
        <f>IF(COUNT($A301)=0,"",IF(Z301="","--",IF(Z301="3E","3E",LOOKUP(Z301/AB$2,{0,0.4,0.45,0.5,0.55,0.6,0.65,0.7,0.75,0.8,1},{0,2,2.25,2.5,2.75,3,3.25,3.5,3.75,4}))))</f>
        <v/>
      </c>
      <c r="AC301" s="3" t="str">
        <f>IF(COUNT($A301)=0,"",IF($A301&lt;&gt;DRAFT!$B303,"ERR",IF(DRAFT!CF303&gt;0,DRAFT!CF303,"")))</f>
        <v/>
      </c>
      <c r="AD301" s="3" t="str">
        <f>IF(COUNT($A301)=0,"",IF(AC301="3E","3E",IF(AC301="","I",LOOKUP(AC301/AE$2,{0,0.4,0.45,0.5,0.55,0.6,0.65,0.7,0.75,0.8,1},{"F","D","C","C+","B-","B","B+","A-","A","A+"}))))</f>
        <v/>
      </c>
      <c r="AE301" s="2" t="str">
        <f>IF(COUNT($A301)=0,"",IF(AC301="","--",IF(AC301="3E","3E",LOOKUP(AC301/AE$2,{0,0.4,0.45,0.5,0.55,0.6,0.65,0.7,0.75,0.8,1},{0,2,2.25,2.5,2.75,3,3.25,3.5,3.75,4}))))</f>
        <v/>
      </c>
      <c r="AF301" s="3" t="str">
        <f>IF($A301&lt;&gt;DRAFT!$B303,"ERR",IF(OR(COUNT($A301)=0,COUNT(DRAFT!CI303:CK303,DRAFT!CM303:CO303)=0),"",CEILING(SUM(DRAFT!CL303,DRAFT!CP303),1)))</f>
        <v/>
      </c>
      <c r="AG301" s="3" t="str">
        <f>IF(COUNT($A301)=0,"",IF(AF301="3E","3E",IF(AF301="","I",LOOKUP(AF301/AH$2,{0,0.4,0.45,0.5,0.55,0.6,0.65,0.7,0.75,0.8,1},{"F","D","C","C+","B-","B","B+","A-","A","A+"}))))</f>
        <v/>
      </c>
      <c r="AH301" s="2" t="str">
        <f>IF(COUNT($A301)=0,"",IF(AF301="","--",IF(AF301="3E","3E",LOOKUP(AF301/AH$2,{0,0.4,0.45,0.5,0.55,0.6,0.65,0.7,0.75,0.8,1},{0,2,2.25,2.5,2.75,3,3.25,3.5,3.75,4}))))</f>
        <v/>
      </c>
      <c r="AI301" s="11" t="str">
        <f>IF(OR(COUNT($A301)=0,COUNT(B301:AH301)=0),"",IF(COUNTIF(B301:AH301,"3E")&gt;0,"3E",IF(DRAFT!$A303="R",TRUNC(SUMPRODUCT(RGP,RCP)/TCP,3),TRUNC((SUMPRODUCT(--(IMDGP&gt;0)*IMDGP,IMCP)+CEILING(DRAFT!$CQ303*42,0.25))/TCP,3))))</f>
        <v/>
      </c>
      <c r="AJ301" s="3" t="str">
        <f>IF(OR(COUNT($A301)=0,COUNT(B301:AH301)=0),"",IF(COUNTIF(B301:AH301,"3E")&gt;0,"3E",IF(DRAFT!$A303="R",SUMPRODUCT(--(RGP&gt;=2),RCP),SUMPRODUCT(--(IMDGP&gt;0),--(IMGP=0),IMCP)+DRAFT!$CR303)))</f>
        <v/>
      </c>
      <c r="AK301" s="3" t="str">
        <f>IF(OR(COUNT($A301)=0,COUNT(B301:AH301)=0),"",IF(COUNTIF(B301:AJ301,"3E")&gt;0,"3E",IF(AND(DRAFT!$A303="IM",OR($AI301&gt;DRAFT!$CQ303,$AJ301&gt;DRAFT!$CR303)),"IMPROVED",IF(AND(DRAFT!$A303="IM",$AI301&lt;=DRAFT!$CQ303,$AJ301&lt;=DRAFT!$CR303),"NOT IMPROVED",IF(AND(AH301&gt;=2,AI301&gt;=2,AJ301&gt;=30),"PASS","FAIL")))))</f>
        <v/>
      </c>
      <c r="AL301" s="3" t="str">
        <f t="shared" si="8"/>
        <v/>
      </c>
      <c r="AM301" s="3" t="str">
        <f t="shared" si="9"/>
        <v/>
      </c>
    </row>
    <row r="302" spans="1:39" ht="18.95" customHeight="1" x14ac:dyDescent="0.25">
      <c r="A302" s="4" t="str">
        <f>IF(DRAFT!$B304="","",DRAFT!$B304)</f>
        <v/>
      </c>
      <c r="B302" s="3" t="str">
        <f>IF(COUNT($A302)=0,"",IF($A302&lt;&gt;DRAFT!$B304,"ERR",IF(DRAFT!I304="3E","3E",IF(COUNT(DRAFT!E304,DRAFT!I304)&gt;0,DRAFT!J304,""))))</f>
        <v/>
      </c>
      <c r="C302" s="3" t="str">
        <f>IF(COUNT($A302)=0,"",IF(B302="3E","3E",IF(B302="","I",LOOKUP(B302/D$2,{0,0.4,0.45,0.5,0.55,0.6,0.65,0.7,0.75,0.8,1},{"F","D","C","C+","B-","B","B+","A-","A","A+"}))))</f>
        <v/>
      </c>
      <c r="D302" s="2" t="str">
        <f>IF(COUNT($A302)=0,"",IF(B302="","--",IF(B302="3E","3E",LOOKUP(B302/D$2,{0,0.4,0.45,0.5,0.55,0.6,0.65,0.7,0.75,0.8,1},{0,2,2.25,2.5,2.75,3,3.25,3.5,3.75,4}))))</f>
        <v/>
      </c>
      <c r="E302" s="3" t="str">
        <f>IF(COUNT($A302)=0,"",IF($A302&lt;&gt;DRAFT!$B304,"ERR",IF(DRAFT!R304="3E","3E",IF(COUNT(DRAFT!N304,DRAFT!R304)&gt;0,DRAFT!S304,""))))</f>
        <v/>
      </c>
      <c r="F302" s="3" t="str">
        <f>IF(COUNT($A302)=0,"",IF(E302="3E","3E",IF(E302="","I",LOOKUP(E302/G$2,{0,0.4,0.45,0.5,0.55,0.6,0.65,0.7,0.75,0.8,1},{"F","D","C","C+","B-","B","B+","A-","A","A+"}))))</f>
        <v/>
      </c>
      <c r="G302" s="2" t="str">
        <f>IF(COUNT($A302)=0,"",IF(E302="","--",IF(E302="3E","3E",LOOKUP(E302/G$2,{0,0.4,0.45,0.5,0.55,0.6,0.65,0.7,0.75,0.8,1},{0,2,2.25,2.5,2.75,3,3.25,3.5,3.75,4}))))</f>
        <v/>
      </c>
      <c r="H302" s="3" t="str">
        <f>IF(COUNT($A302)=0,"",IF($A302&lt;&gt;DRAFT!$B304,"ERR",IF(DRAFT!AA304="3E","3E",IF(COUNT(DRAFT!W304,DRAFT!AA304)&gt;0,DRAFT!AB304,""))))</f>
        <v/>
      </c>
      <c r="I302" s="3" t="str">
        <f>IF(COUNT($A302)=0,"",IF(H302="3E","3E",IF(H302="","I",LOOKUP(H302/J$2,{0,0.4,0.45,0.5,0.55,0.6,0.65,0.7,0.75,0.8,1},{"F","D","C","C+","B-","B","B+","A-","A","A+"}))))</f>
        <v/>
      </c>
      <c r="J302" s="2" t="str">
        <f>IF(COUNT($A302)=0,"",IF(H302="","--",IF(H302="3E","3E",LOOKUP(H302/J$2,{0,0.4,0.45,0.5,0.55,0.6,0.65,0.7,0.75,0.8,1},{0,2,2.25,2.5,2.75,3,3.25,3.5,3.75,4}))))</f>
        <v/>
      </c>
      <c r="K302" s="3" t="str">
        <f>IF(COUNT($A302)=0,"",IF($A302&lt;&gt;DRAFT!$B304,"ERR",IF(DRAFT!AJ304="3E","3E",IF(COUNT(DRAFT!AF304,DRAFT!AJ304)&gt;0,DRAFT!AK304,""))))</f>
        <v/>
      </c>
      <c r="L302" s="3" t="str">
        <f>IF(COUNT($A302)=0,"",IF(K302="3E","3E",IF(K302="","I",LOOKUP(K302/M$2,{0,0.4,0.45,0.5,0.55,0.6,0.65,0.7,0.75,0.8,1},{"F","D","C","C+","B-","B","B+","A-","A","A+"}))))</f>
        <v/>
      </c>
      <c r="M302" s="2" t="str">
        <f>IF(COUNT($A302)=0,"",IF(K302="","--",IF(K302="3E","3E",LOOKUP(K302/M$2,{0,0.4,0.45,0.5,0.55,0.6,0.65,0.7,0.75,0.8,1},{0,2,2.25,2.5,2.75,3,3.25,3.5,3.75,4}))))</f>
        <v/>
      </c>
      <c r="N302" s="3" t="str">
        <f>IF(COUNT($A302)=0,"",IF($A302&lt;&gt;DRAFT!$B304,"ERR",IF(DRAFT!AS304="3E","3E",IF(COUNT(DRAFT!AO304,DRAFT!AS304)&gt;0,DRAFT!AT304,""))))</f>
        <v/>
      </c>
      <c r="O302" s="3" t="str">
        <f>IF(COUNT($A302)=0,"",IF(N302="3E","3E",IF(N302="","I",LOOKUP(N302/P$2,{0,0.4,0.45,0.5,0.55,0.6,0.65,0.7,0.75,0.8,1},{"F","D","C","C+","B-","B","B+","A-","A","A+"}))))</f>
        <v/>
      </c>
      <c r="P302" s="2" t="str">
        <f>IF(COUNT($A302)=0,"",IF(N302="","--",IF(N302="3E","3E",LOOKUP(N302/P$2,{0,0.4,0.45,0.5,0.55,0.6,0.65,0.7,0.75,0.8,1},{0,2,2.25,2.5,2.75,3,3.25,3.5,3.75,4}))))</f>
        <v/>
      </c>
      <c r="Q302" s="3" t="str">
        <f>IF(COUNT($A302)=0,"",IF($A302&lt;&gt;DRAFT!$B304,"ERR",IF(DRAFT!BB304="3E","3E",IF(COUNT(DRAFT!AX304,DRAFT!BB304)&gt;0,DRAFT!BC304,""))))</f>
        <v/>
      </c>
      <c r="R302" s="3" t="str">
        <f>IF(COUNT($A302)=0,"",IF(Q302="3E","3E",IF(Q302="","I",LOOKUP(Q302/S$2,{0,0.4,0.45,0.5,0.55,0.6,0.65,0.7,0.75,0.8,1},{"F","D","C","C+","B-","B","B+","A-","A","A+"}))))</f>
        <v/>
      </c>
      <c r="S302" s="2" t="str">
        <f>IF(COUNT($A302)=0,"",IF(Q302="","--",IF(Q302="3E","3E",LOOKUP(Q302/S$2,{0,0.4,0.45,0.5,0.55,0.6,0.65,0.7,0.75,0.8,1},{0,2,2.25,2.5,2.75,3,3.25,3.5,3.75,4}))))</f>
        <v/>
      </c>
      <c r="T302" s="3" t="str">
        <f>IF(COUNT($A302)=0,"",IF($A302&lt;&gt;DRAFT!$B304,"ERR",IF(DRAFT!BK304="3E","3E",IF(COUNT(DRAFT!BG304,DRAFT!BK304)&gt;0,DRAFT!BL304,""))))</f>
        <v/>
      </c>
      <c r="U302" s="3" t="str">
        <f>IF(COUNT($A302)=0,"",IF(T302="3E","3E",IF(T302="","I",LOOKUP(T302/V$2,{0,0.4,0.45,0.5,0.55,0.6,0.65,0.7,0.75,0.8,1},{"F","D","C","C+","B-","B","B+","A-","A","A+"}))))</f>
        <v/>
      </c>
      <c r="V302" s="2" t="str">
        <f>IF(COUNT($A302)=0,"",IF(T302="","--",IF(T302="3E","3E",LOOKUP(T302/V$2,{0,0.4,0.45,0.5,0.55,0.6,0.65,0.7,0.75,0.8,1},{0,2,2.25,2.5,2.75,3,3.25,3.5,3.75,4}))))</f>
        <v/>
      </c>
      <c r="W302" s="3" t="str">
        <f>IF(COUNT($A302)=0,"",IF($A302&lt;&gt;DRAFT!$B304,"ERR",IF(DRAFT!BT304="3E","3E",IF(COUNT(DRAFT!BP304,DRAFT!BT304)&gt;0,DRAFT!BU304,""))))</f>
        <v/>
      </c>
      <c r="X302" s="3" t="str">
        <f>IF(COUNT($A302)=0,"",IF(W302="3E","3E",IF(W302="","I",LOOKUP(W302/Y$2,{0,0.4,0.45,0.5,0.55,0.6,0.65,0.7,0.75,0.8,1},{"F","D","C","C+","B-","B","B+","A-","A","A+"}))))</f>
        <v/>
      </c>
      <c r="Y302" s="2" t="str">
        <f>IF(COUNT($A302)=0,"",IF(W302="","--",IF(W302="3E","3E",LOOKUP(W302/Y$2,{0,0.4,0.45,0.5,0.55,0.6,0.65,0.7,0.75,0.8,1},{0,2,2.25,2.5,2.75,3,3.25,3.5,3.75,4}))))</f>
        <v/>
      </c>
      <c r="Z302" s="3" t="str">
        <f>IF(COUNT($A302)=0,"",IF($A302&lt;&gt;DRAFT!$B304,"ERR",IF(DRAFT!CC304="3E","3E",IF(COUNT(DRAFT!BY304,DRAFT!CC304)&gt;0,DRAFT!CD304,""))))</f>
        <v/>
      </c>
      <c r="AA302" s="3" t="str">
        <f>IF(COUNT($A302)=0,"",IF(Z302="3E","3E",IF(Z302="","I",LOOKUP(Z302/AB$2,{0,0.4,0.45,0.5,0.55,0.6,0.65,0.7,0.75,0.8,1},{"F","D","C","C+","B-","B","B+","A-","A","A+"}))))</f>
        <v/>
      </c>
      <c r="AB302" s="2" t="str">
        <f>IF(COUNT($A302)=0,"",IF(Z302="","--",IF(Z302="3E","3E",LOOKUP(Z302/AB$2,{0,0.4,0.45,0.5,0.55,0.6,0.65,0.7,0.75,0.8,1},{0,2,2.25,2.5,2.75,3,3.25,3.5,3.75,4}))))</f>
        <v/>
      </c>
      <c r="AC302" s="3" t="str">
        <f>IF(COUNT($A302)=0,"",IF($A302&lt;&gt;DRAFT!$B304,"ERR",IF(DRAFT!CF304&gt;0,DRAFT!CF304,"")))</f>
        <v/>
      </c>
      <c r="AD302" s="3" t="str">
        <f>IF(COUNT($A302)=0,"",IF(AC302="3E","3E",IF(AC302="","I",LOOKUP(AC302/AE$2,{0,0.4,0.45,0.5,0.55,0.6,0.65,0.7,0.75,0.8,1},{"F","D","C","C+","B-","B","B+","A-","A","A+"}))))</f>
        <v/>
      </c>
      <c r="AE302" s="2" t="str">
        <f>IF(COUNT($A302)=0,"",IF(AC302="","--",IF(AC302="3E","3E",LOOKUP(AC302/AE$2,{0,0.4,0.45,0.5,0.55,0.6,0.65,0.7,0.75,0.8,1},{0,2,2.25,2.5,2.75,3,3.25,3.5,3.75,4}))))</f>
        <v/>
      </c>
      <c r="AF302" s="3" t="str">
        <f>IF($A302&lt;&gt;DRAFT!$B304,"ERR",IF(OR(COUNT($A302)=0,COUNT(DRAFT!CI304:CK304,DRAFT!CM304:CO304)=0),"",CEILING(SUM(DRAFT!CL304,DRAFT!CP304),1)))</f>
        <v/>
      </c>
      <c r="AG302" s="3" t="str">
        <f>IF(COUNT($A302)=0,"",IF(AF302="3E","3E",IF(AF302="","I",LOOKUP(AF302/AH$2,{0,0.4,0.45,0.5,0.55,0.6,0.65,0.7,0.75,0.8,1},{"F","D","C","C+","B-","B","B+","A-","A","A+"}))))</f>
        <v/>
      </c>
      <c r="AH302" s="2" t="str">
        <f>IF(COUNT($A302)=0,"",IF(AF302="","--",IF(AF302="3E","3E",LOOKUP(AF302/AH$2,{0,0.4,0.45,0.5,0.55,0.6,0.65,0.7,0.75,0.8,1},{0,2,2.25,2.5,2.75,3,3.25,3.5,3.75,4}))))</f>
        <v/>
      </c>
      <c r="AI302" s="11" t="str">
        <f>IF(OR(COUNT($A302)=0,COUNT(B302:AH302)=0),"",IF(COUNTIF(B302:AH302,"3E")&gt;0,"3E",IF(DRAFT!$A304="R",TRUNC(SUMPRODUCT(RGP,RCP)/TCP,3),TRUNC((SUMPRODUCT(--(IMDGP&gt;0)*IMDGP,IMCP)+CEILING(DRAFT!$CQ304*42,0.25))/TCP,3))))</f>
        <v/>
      </c>
      <c r="AJ302" s="3" t="str">
        <f>IF(OR(COUNT($A302)=0,COUNT(B302:AH302)=0),"",IF(COUNTIF(B302:AH302,"3E")&gt;0,"3E",IF(DRAFT!$A304="R",SUMPRODUCT(--(RGP&gt;=2),RCP),SUMPRODUCT(--(IMDGP&gt;0),--(IMGP=0),IMCP)+DRAFT!$CR304)))</f>
        <v/>
      </c>
      <c r="AK302" s="3" t="str">
        <f>IF(OR(COUNT($A302)=0,COUNT(B302:AH302)=0),"",IF(COUNTIF(B302:AJ302,"3E")&gt;0,"3E",IF(AND(DRAFT!$A304="IM",OR($AI302&gt;DRAFT!$CQ304,$AJ302&gt;DRAFT!$CR304)),"IMPROVED",IF(AND(DRAFT!$A304="IM",$AI302&lt;=DRAFT!$CQ304,$AJ302&lt;=DRAFT!$CR304),"NOT IMPROVED",IF(AND(AH302&gt;=2,AI302&gt;=2,AJ302&gt;=30),"PASS","FAIL")))))</f>
        <v/>
      </c>
      <c r="AL302" s="3" t="str">
        <f t="shared" si="8"/>
        <v/>
      </c>
      <c r="AM302" s="3" t="str">
        <f t="shared" si="9"/>
        <v/>
      </c>
    </row>
    <row r="303" spans="1:39" ht="18.95" customHeight="1" x14ac:dyDescent="0.25">
      <c r="A303" s="4" t="str">
        <f>IF(DRAFT!$B305="","",DRAFT!$B305)</f>
        <v/>
      </c>
      <c r="B303" s="3" t="str">
        <f>IF(COUNT($A303)=0,"",IF($A303&lt;&gt;DRAFT!$B305,"ERR",IF(DRAFT!I305="3E","3E",IF(COUNT(DRAFT!E305,DRAFT!I305)&gt;0,DRAFT!J305,""))))</f>
        <v/>
      </c>
      <c r="C303" s="3" t="str">
        <f>IF(COUNT($A303)=0,"",IF(B303="3E","3E",IF(B303="","I",LOOKUP(B303/D$2,{0,0.4,0.45,0.5,0.55,0.6,0.65,0.7,0.75,0.8,1},{"F","D","C","C+","B-","B","B+","A-","A","A+"}))))</f>
        <v/>
      </c>
      <c r="D303" s="2" t="str">
        <f>IF(COUNT($A303)=0,"",IF(B303="","--",IF(B303="3E","3E",LOOKUP(B303/D$2,{0,0.4,0.45,0.5,0.55,0.6,0.65,0.7,0.75,0.8,1},{0,2,2.25,2.5,2.75,3,3.25,3.5,3.75,4}))))</f>
        <v/>
      </c>
      <c r="E303" s="3" t="str">
        <f>IF(COUNT($A303)=0,"",IF($A303&lt;&gt;DRAFT!$B305,"ERR",IF(DRAFT!R305="3E","3E",IF(COUNT(DRAFT!N305,DRAFT!R305)&gt;0,DRAFT!S305,""))))</f>
        <v/>
      </c>
      <c r="F303" s="3" t="str">
        <f>IF(COUNT($A303)=0,"",IF(E303="3E","3E",IF(E303="","I",LOOKUP(E303/G$2,{0,0.4,0.45,0.5,0.55,0.6,0.65,0.7,0.75,0.8,1},{"F","D","C","C+","B-","B","B+","A-","A","A+"}))))</f>
        <v/>
      </c>
      <c r="G303" s="2" t="str">
        <f>IF(COUNT($A303)=0,"",IF(E303="","--",IF(E303="3E","3E",LOOKUP(E303/G$2,{0,0.4,0.45,0.5,0.55,0.6,0.65,0.7,0.75,0.8,1},{0,2,2.25,2.5,2.75,3,3.25,3.5,3.75,4}))))</f>
        <v/>
      </c>
      <c r="H303" s="3" t="str">
        <f>IF(COUNT($A303)=0,"",IF($A303&lt;&gt;DRAFT!$B305,"ERR",IF(DRAFT!AA305="3E","3E",IF(COUNT(DRAFT!W305,DRAFT!AA305)&gt;0,DRAFT!AB305,""))))</f>
        <v/>
      </c>
      <c r="I303" s="3" t="str">
        <f>IF(COUNT($A303)=0,"",IF(H303="3E","3E",IF(H303="","I",LOOKUP(H303/J$2,{0,0.4,0.45,0.5,0.55,0.6,0.65,0.7,0.75,0.8,1},{"F","D","C","C+","B-","B","B+","A-","A","A+"}))))</f>
        <v/>
      </c>
      <c r="J303" s="2" t="str">
        <f>IF(COUNT($A303)=0,"",IF(H303="","--",IF(H303="3E","3E",LOOKUP(H303/J$2,{0,0.4,0.45,0.5,0.55,0.6,0.65,0.7,0.75,0.8,1},{0,2,2.25,2.5,2.75,3,3.25,3.5,3.75,4}))))</f>
        <v/>
      </c>
      <c r="K303" s="3" t="str">
        <f>IF(COUNT($A303)=0,"",IF($A303&lt;&gt;DRAFT!$B305,"ERR",IF(DRAFT!AJ305="3E","3E",IF(COUNT(DRAFT!AF305,DRAFT!AJ305)&gt;0,DRAFT!AK305,""))))</f>
        <v/>
      </c>
      <c r="L303" s="3" t="str">
        <f>IF(COUNT($A303)=0,"",IF(K303="3E","3E",IF(K303="","I",LOOKUP(K303/M$2,{0,0.4,0.45,0.5,0.55,0.6,0.65,0.7,0.75,0.8,1},{"F","D","C","C+","B-","B","B+","A-","A","A+"}))))</f>
        <v/>
      </c>
      <c r="M303" s="2" t="str">
        <f>IF(COUNT($A303)=0,"",IF(K303="","--",IF(K303="3E","3E",LOOKUP(K303/M$2,{0,0.4,0.45,0.5,0.55,0.6,0.65,0.7,0.75,0.8,1},{0,2,2.25,2.5,2.75,3,3.25,3.5,3.75,4}))))</f>
        <v/>
      </c>
      <c r="N303" s="3" t="str">
        <f>IF(COUNT($A303)=0,"",IF($A303&lt;&gt;DRAFT!$B305,"ERR",IF(DRAFT!AS305="3E","3E",IF(COUNT(DRAFT!AO305,DRAFT!AS305)&gt;0,DRAFT!AT305,""))))</f>
        <v/>
      </c>
      <c r="O303" s="3" t="str">
        <f>IF(COUNT($A303)=0,"",IF(N303="3E","3E",IF(N303="","I",LOOKUP(N303/P$2,{0,0.4,0.45,0.5,0.55,0.6,0.65,0.7,0.75,0.8,1},{"F","D","C","C+","B-","B","B+","A-","A","A+"}))))</f>
        <v/>
      </c>
      <c r="P303" s="2" t="str">
        <f>IF(COUNT($A303)=0,"",IF(N303="","--",IF(N303="3E","3E",LOOKUP(N303/P$2,{0,0.4,0.45,0.5,0.55,0.6,0.65,0.7,0.75,0.8,1},{0,2,2.25,2.5,2.75,3,3.25,3.5,3.75,4}))))</f>
        <v/>
      </c>
      <c r="Q303" s="3" t="str">
        <f>IF(COUNT($A303)=0,"",IF($A303&lt;&gt;DRAFT!$B305,"ERR",IF(DRAFT!BB305="3E","3E",IF(COUNT(DRAFT!AX305,DRAFT!BB305)&gt;0,DRAFT!BC305,""))))</f>
        <v/>
      </c>
      <c r="R303" s="3" t="str">
        <f>IF(COUNT($A303)=0,"",IF(Q303="3E","3E",IF(Q303="","I",LOOKUP(Q303/S$2,{0,0.4,0.45,0.5,0.55,0.6,0.65,0.7,0.75,0.8,1},{"F","D","C","C+","B-","B","B+","A-","A","A+"}))))</f>
        <v/>
      </c>
      <c r="S303" s="2" t="str">
        <f>IF(COUNT($A303)=0,"",IF(Q303="","--",IF(Q303="3E","3E",LOOKUP(Q303/S$2,{0,0.4,0.45,0.5,0.55,0.6,0.65,0.7,0.75,0.8,1},{0,2,2.25,2.5,2.75,3,3.25,3.5,3.75,4}))))</f>
        <v/>
      </c>
      <c r="T303" s="3" t="str">
        <f>IF(COUNT($A303)=0,"",IF($A303&lt;&gt;DRAFT!$B305,"ERR",IF(DRAFT!BK305="3E","3E",IF(COUNT(DRAFT!BG305,DRAFT!BK305)&gt;0,DRAFT!BL305,""))))</f>
        <v/>
      </c>
      <c r="U303" s="3" t="str">
        <f>IF(COUNT($A303)=0,"",IF(T303="3E","3E",IF(T303="","I",LOOKUP(T303/V$2,{0,0.4,0.45,0.5,0.55,0.6,0.65,0.7,0.75,0.8,1},{"F","D","C","C+","B-","B","B+","A-","A","A+"}))))</f>
        <v/>
      </c>
      <c r="V303" s="2" t="str">
        <f>IF(COUNT($A303)=0,"",IF(T303="","--",IF(T303="3E","3E",LOOKUP(T303/V$2,{0,0.4,0.45,0.5,0.55,0.6,0.65,0.7,0.75,0.8,1},{0,2,2.25,2.5,2.75,3,3.25,3.5,3.75,4}))))</f>
        <v/>
      </c>
      <c r="W303" s="3" t="str">
        <f>IF(COUNT($A303)=0,"",IF($A303&lt;&gt;DRAFT!$B305,"ERR",IF(DRAFT!BT305="3E","3E",IF(COUNT(DRAFT!BP305,DRAFT!BT305)&gt;0,DRAFT!BU305,""))))</f>
        <v/>
      </c>
      <c r="X303" s="3" t="str">
        <f>IF(COUNT($A303)=0,"",IF(W303="3E","3E",IF(W303="","I",LOOKUP(W303/Y$2,{0,0.4,0.45,0.5,0.55,0.6,0.65,0.7,0.75,0.8,1},{"F","D","C","C+","B-","B","B+","A-","A","A+"}))))</f>
        <v/>
      </c>
      <c r="Y303" s="2" t="str">
        <f>IF(COUNT($A303)=0,"",IF(W303="","--",IF(W303="3E","3E",LOOKUP(W303/Y$2,{0,0.4,0.45,0.5,0.55,0.6,0.65,0.7,0.75,0.8,1},{0,2,2.25,2.5,2.75,3,3.25,3.5,3.75,4}))))</f>
        <v/>
      </c>
      <c r="Z303" s="3" t="str">
        <f>IF(COUNT($A303)=0,"",IF($A303&lt;&gt;DRAFT!$B305,"ERR",IF(DRAFT!CC305="3E","3E",IF(COUNT(DRAFT!BY305,DRAFT!CC305)&gt;0,DRAFT!CD305,""))))</f>
        <v/>
      </c>
      <c r="AA303" s="3" t="str">
        <f>IF(COUNT($A303)=0,"",IF(Z303="3E","3E",IF(Z303="","I",LOOKUP(Z303/AB$2,{0,0.4,0.45,0.5,0.55,0.6,0.65,0.7,0.75,0.8,1},{"F","D","C","C+","B-","B","B+","A-","A","A+"}))))</f>
        <v/>
      </c>
      <c r="AB303" s="2" t="str">
        <f>IF(COUNT($A303)=0,"",IF(Z303="","--",IF(Z303="3E","3E",LOOKUP(Z303/AB$2,{0,0.4,0.45,0.5,0.55,0.6,0.65,0.7,0.75,0.8,1},{0,2,2.25,2.5,2.75,3,3.25,3.5,3.75,4}))))</f>
        <v/>
      </c>
      <c r="AC303" s="3" t="str">
        <f>IF(COUNT($A303)=0,"",IF($A303&lt;&gt;DRAFT!$B305,"ERR",IF(DRAFT!CF305&gt;0,DRAFT!CF305,"")))</f>
        <v/>
      </c>
      <c r="AD303" s="3" t="str">
        <f>IF(COUNT($A303)=0,"",IF(AC303="3E","3E",IF(AC303="","I",LOOKUP(AC303/AE$2,{0,0.4,0.45,0.5,0.55,0.6,0.65,0.7,0.75,0.8,1},{"F","D","C","C+","B-","B","B+","A-","A","A+"}))))</f>
        <v/>
      </c>
      <c r="AE303" s="2" t="str">
        <f>IF(COUNT($A303)=0,"",IF(AC303="","--",IF(AC303="3E","3E",LOOKUP(AC303/AE$2,{0,0.4,0.45,0.5,0.55,0.6,0.65,0.7,0.75,0.8,1},{0,2,2.25,2.5,2.75,3,3.25,3.5,3.75,4}))))</f>
        <v/>
      </c>
      <c r="AF303" s="3" t="str">
        <f>IF($A303&lt;&gt;DRAFT!$B305,"ERR",IF(OR(COUNT($A303)=0,COUNT(DRAFT!CI305:CK305,DRAFT!CM305:CO305)=0),"",CEILING(SUM(DRAFT!CL305,DRAFT!CP305),1)))</f>
        <v/>
      </c>
      <c r="AG303" s="3" t="str">
        <f>IF(COUNT($A303)=0,"",IF(AF303="3E","3E",IF(AF303="","I",LOOKUP(AF303/AH$2,{0,0.4,0.45,0.5,0.55,0.6,0.65,0.7,0.75,0.8,1},{"F","D","C","C+","B-","B","B+","A-","A","A+"}))))</f>
        <v/>
      </c>
      <c r="AH303" s="2" t="str">
        <f>IF(COUNT($A303)=0,"",IF(AF303="","--",IF(AF303="3E","3E",LOOKUP(AF303/AH$2,{0,0.4,0.45,0.5,0.55,0.6,0.65,0.7,0.75,0.8,1},{0,2,2.25,2.5,2.75,3,3.25,3.5,3.75,4}))))</f>
        <v/>
      </c>
      <c r="AI303" s="11" t="str">
        <f>IF(OR(COUNT($A303)=0,COUNT(B303:AH303)=0),"",IF(COUNTIF(B303:AH303,"3E")&gt;0,"3E",IF(DRAFT!$A305="R",TRUNC(SUMPRODUCT(RGP,RCP)/TCP,3),TRUNC((SUMPRODUCT(--(IMDGP&gt;0)*IMDGP,IMCP)+CEILING(DRAFT!$CQ305*42,0.25))/TCP,3))))</f>
        <v/>
      </c>
      <c r="AJ303" s="3" t="str">
        <f>IF(OR(COUNT($A303)=0,COUNT(B303:AH303)=0),"",IF(COUNTIF(B303:AH303,"3E")&gt;0,"3E",IF(DRAFT!$A305="R",SUMPRODUCT(--(RGP&gt;=2),RCP),SUMPRODUCT(--(IMDGP&gt;0),--(IMGP=0),IMCP)+DRAFT!$CR305)))</f>
        <v/>
      </c>
      <c r="AK303" s="3" t="str">
        <f>IF(OR(COUNT($A303)=0,COUNT(B303:AH303)=0),"",IF(COUNTIF(B303:AJ303,"3E")&gt;0,"3E",IF(AND(DRAFT!$A305="IM",OR($AI303&gt;DRAFT!$CQ305,$AJ303&gt;DRAFT!$CR305)),"IMPROVED",IF(AND(DRAFT!$A305="IM",$AI303&lt;=DRAFT!$CQ305,$AJ303&lt;=DRAFT!$CR305),"NOT IMPROVED",IF(AND(AH303&gt;=2,AI303&gt;=2,AJ303&gt;=30),"PASS","FAIL")))))</f>
        <v/>
      </c>
      <c r="AL303" s="3" t="str">
        <f t="shared" si="8"/>
        <v/>
      </c>
      <c r="AM303" s="3" t="str">
        <f t="shared" si="9"/>
        <v/>
      </c>
    </row>
    <row r="304" spans="1:39" ht="18.95" customHeight="1" x14ac:dyDescent="0.25">
      <c r="A304" s="4" t="str">
        <f>IF(DRAFT!$B306="","",DRAFT!$B306)</f>
        <v/>
      </c>
      <c r="B304" s="3" t="str">
        <f>IF(COUNT($A304)=0,"",IF($A304&lt;&gt;DRAFT!$B306,"ERR",IF(DRAFT!I306="3E","3E",IF(COUNT(DRAFT!E306,DRAFT!I306)&gt;0,DRAFT!J306,""))))</f>
        <v/>
      </c>
      <c r="C304" s="3" t="str">
        <f>IF(COUNT($A304)=0,"",IF(B304="3E","3E",IF(B304="","I",LOOKUP(B304/D$2,{0,0.4,0.45,0.5,0.55,0.6,0.65,0.7,0.75,0.8,1},{"F","D","C","C+","B-","B","B+","A-","A","A+"}))))</f>
        <v/>
      </c>
      <c r="D304" s="2" t="str">
        <f>IF(COUNT($A304)=0,"",IF(B304="","--",IF(B304="3E","3E",LOOKUP(B304/D$2,{0,0.4,0.45,0.5,0.55,0.6,0.65,0.7,0.75,0.8,1},{0,2,2.25,2.5,2.75,3,3.25,3.5,3.75,4}))))</f>
        <v/>
      </c>
      <c r="E304" s="3" t="str">
        <f>IF(COUNT($A304)=0,"",IF($A304&lt;&gt;DRAFT!$B306,"ERR",IF(DRAFT!R306="3E","3E",IF(COUNT(DRAFT!N306,DRAFT!R306)&gt;0,DRAFT!S306,""))))</f>
        <v/>
      </c>
      <c r="F304" s="3" t="str">
        <f>IF(COUNT($A304)=0,"",IF(E304="3E","3E",IF(E304="","I",LOOKUP(E304/G$2,{0,0.4,0.45,0.5,0.55,0.6,0.65,0.7,0.75,0.8,1},{"F","D","C","C+","B-","B","B+","A-","A","A+"}))))</f>
        <v/>
      </c>
      <c r="G304" s="2" t="str">
        <f>IF(COUNT($A304)=0,"",IF(E304="","--",IF(E304="3E","3E",LOOKUP(E304/G$2,{0,0.4,0.45,0.5,0.55,0.6,0.65,0.7,0.75,0.8,1},{0,2,2.25,2.5,2.75,3,3.25,3.5,3.75,4}))))</f>
        <v/>
      </c>
      <c r="H304" s="3" t="str">
        <f>IF(COUNT($A304)=0,"",IF($A304&lt;&gt;DRAFT!$B306,"ERR",IF(DRAFT!AA306="3E","3E",IF(COUNT(DRAFT!W306,DRAFT!AA306)&gt;0,DRAFT!AB306,""))))</f>
        <v/>
      </c>
      <c r="I304" s="3" t="str">
        <f>IF(COUNT($A304)=0,"",IF(H304="3E","3E",IF(H304="","I",LOOKUP(H304/J$2,{0,0.4,0.45,0.5,0.55,0.6,0.65,0.7,0.75,0.8,1},{"F","D","C","C+","B-","B","B+","A-","A","A+"}))))</f>
        <v/>
      </c>
      <c r="J304" s="2" t="str">
        <f>IF(COUNT($A304)=0,"",IF(H304="","--",IF(H304="3E","3E",LOOKUP(H304/J$2,{0,0.4,0.45,0.5,0.55,0.6,0.65,0.7,0.75,0.8,1},{0,2,2.25,2.5,2.75,3,3.25,3.5,3.75,4}))))</f>
        <v/>
      </c>
      <c r="K304" s="3" t="str">
        <f>IF(COUNT($A304)=0,"",IF($A304&lt;&gt;DRAFT!$B306,"ERR",IF(DRAFT!AJ306="3E","3E",IF(COUNT(DRAFT!AF306,DRAFT!AJ306)&gt;0,DRAFT!AK306,""))))</f>
        <v/>
      </c>
      <c r="L304" s="3" t="str">
        <f>IF(COUNT($A304)=0,"",IF(K304="3E","3E",IF(K304="","I",LOOKUP(K304/M$2,{0,0.4,0.45,0.5,0.55,0.6,0.65,0.7,0.75,0.8,1},{"F","D","C","C+","B-","B","B+","A-","A","A+"}))))</f>
        <v/>
      </c>
      <c r="M304" s="2" t="str">
        <f>IF(COUNT($A304)=0,"",IF(K304="","--",IF(K304="3E","3E",LOOKUP(K304/M$2,{0,0.4,0.45,0.5,0.55,0.6,0.65,0.7,0.75,0.8,1},{0,2,2.25,2.5,2.75,3,3.25,3.5,3.75,4}))))</f>
        <v/>
      </c>
      <c r="N304" s="3" t="str">
        <f>IF(COUNT($A304)=0,"",IF($A304&lt;&gt;DRAFT!$B306,"ERR",IF(DRAFT!AS306="3E","3E",IF(COUNT(DRAFT!AO306,DRAFT!AS306)&gt;0,DRAFT!AT306,""))))</f>
        <v/>
      </c>
      <c r="O304" s="3" t="str">
        <f>IF(COUNT($A304)=0,"",IF(N304="3E","3E",IF(N304="","I",LOOKUP(N304/P$2,{0,0.4,0.45,0.5,0.55,0.6,0.65,0.7,0.75,0.8,1},{"F","D","C","C+","B-","B","B+","A-","A","A+"}))))</f>
        <v/>
      </c>
      <c r="P304" s="2" t="str">
        <f>IF(COUNT($A304)=0,"",IF(N304="","--",IF(N304="3E","3E",LOOKUP(N304/P$2,{0,0.4,0.45,0.5,0.55,0.6,0.65,0.7,0.75,0.8,1},{0,2,2.25,2.5,2.75,3,3.25,3.5,3.75,4}))))</f>
        <v/>
      </c>
      <c r="Q304" s="3" t="str">
        <f>IF(COUNT($A304)=0,"",IF($A304&lt;&gt;DRAFT!$B306,"ERR",IF(DRAFT!BB306="3E","3E",IF(COUNT(DRAFT!AX306,DRAFT!BB306)&gt;0,DRAFT!BC306,""))))</f>
        <v/>
      </c>
      <c r="R304" s="3" t="str">
        <f>IF(COUNT($A304)=0,"",IF(Q304="3E","3E",IF(Q304="","I",LOOKUP(Q304/S$2,{0,0.4,0.45,0.5,0.55,0.6,0.65,0.7,0.75,0.8,1},{"F","D","C","C+","B-","B","B+","A-","A","A+"}))))</f>
        <v/>
      </c>
      <c r="S304" s="2" t="str">
        <f>IF(COUNT($A304)=0,"",IF(Q304="","--",IF(Q304="3E","3E",LOOKUP(Q304/S$2,{0,0.4,0.45,0.5,0.55,0.6,0.65,0.7,0.75,0.8,1},{0,2,2.25,2.5,2.75,3,3.25,3.5,3.75,4}))))</f>
        <v/>
      </c>
      <c r="T304" s="3" t="str">
        <f>IF(COUNT($A304)=0,"",IF($A304&lt;&gt;DRAFT!$B306,"ERR",IF(DRAFT!BK306="3E","3E",IF(COUNT(DRAFT!BG306,DRAFT!BK306)&gt;0,DRAFT!BL306,""))))</f>
        <v/>
      </c>
      <c r="U304" s="3" t="str">
        <f>IF(COUNT($A304)=0,"",IF(T304="3E","3E",IF(T304="","I",LOOKUP(T304/V$2,{0,0.4,0.45,0.5,0.55,0.6,0.65,0.7,0.75,0.8,1},{"F","D","C","C+","B-","B","B+","A-","A","A+"}))))</f>
        <v/>
      </c>
      <c r="V304" s="2" t="str">
        <f>IF(COUNT($A304)=0,"",IF(T304="","--",IF(T304="3E","3E",LOOKUP(T304/V$2,{0,0.4,0.45,0.5,0.55,0.6,0.65,0.7,0.75,0.8,1},{0,2,2.25,2.5,2.75,3,3.25,3.5,3.75,4}))))</f>
        <v/>
      </c>
      <c r="W304" s="3" t="str">
        <f>IF(COUNT($A304)=0,"",IF($A304&lt;&gt;DRAFT!$B306,"ERR",IF(DRAFT!BT306="3E","3E",IF(COUNT(DRAFT!BP306,DRAFT!BT306)&gt;0,DRAFT!BU306,""))))</f>
        <v/>
      </c>
      <c r="X304" s="3" t="str">
        <f>IF(COUNT($A304)=0,"",IF(W304="3E","3E",IF(W304="","I",LOOKUP(W304/Y$2,{0,0.4,0.45,0.5,0.55,0.6,0.65,0.7,0.75,0.8,1},{"F","D","C","C+","B-","B","B+","A-","A","A+"}))))</f>
        <v/>
      </c>
      <c r="Y304" s="2" t="str">
        <f>IF(COUNT($A304)=0,"",IF(W304="","--",IF(W304="3E","3E",LOOKUP(W304/Y$2,{0,0.4,0.45,0.5,0.55,0.6,0.65,0.7,0.75,0.8,1},{0,2,2.25,2.5,2.75,3,3.25,3.5,3.75,4}))))</f>
        <v/>
      </c>
      <c r="Z304" s="3" t="str">
        <f>IF(COUNT($A304)=0,"",IF($A304&lt;&gt;DRAFT!$B306,"ERR",IF(DRAFT!CC306="3E","3E",IF(COUNT(DRAFT!BY306,DRAFT!CC306)&gt;0,DRAFT!CD306,""))))</f>
        <v/>
      </c>
      <c r="AA304" s="3" t="str">
        <f>IF(COUNT($A304)=0,"",IF(Z304="3E","3E",IF(Z304="","I",LOOKUP(Z304/AB$2,{0,0.4,0.45,0.5,0.55,0.6,0.65,0.7,0.75,0.8,1},{"F","D","C","C+","B-","B","B+","A-","A","A+"}))))</f>
        <v/>
      </c>
      <c r="AB304" s="2" t="str">
        <f>IF(COUNT($A304)=0,"",IF(Z304="","--",IF(Z304="3E","3E",LOOKUP(Z304/AB$2,{0,0.4,0.45,0.5,0.55,0.6,0.65,0.7,0.75,0.8,1},{0,2,2.25,2.5,2.75,3,3.25,3.5,3.75,4}))))</f>
        <v/>
      </c>
      <c r="AC304" s="3" t="str">
        <f>IF(COUNT($A304)=0,"",IF($A304&lt;&gt;DRAFT!$B306,"ERR",IF(DRAFT!CF306&gt;0,DRAFT!CF306,"")))</f>
        <v/>
      </c>
      <c r="AD304" s="3" t="str">
        <f>IF(COUNT($A304)=0,"",IF(AC304="3E","3E",IF(AC304="","I",LOOKUP(AC304/AE$2,{0,0.4,0.45,0.5,0.55,0.6,0.65,0.7,0.75,0.8,1},{"F","D","C","C+","B-","B","B+","A-","A","A+"}))))</f>
        <v/>
      </c>
      <c r="AE304" s="2" t="str">
        <f>IF(COUNT($A304)=0,"",IF(AC304="","--",IF(AC304="3E","3E",LOOKUP(AC304/AE$2,{0,0.4,0.45,0.5,0.55,0.6,0.65,0.7,0.75,0.8,1},{0,2,2.25,2.5,2.75,3,3.25,3.5,3.75,4}))))</f>
        <v/>
      </c>
      <c r="AF304" s="3" t="str">
        <f>IF($A304&lt;&gt;DRAFT!$B306,"ERR",IF(OR(COUNT($A304)=0,COUNT(DRAFT!CI306:CK306,DRAFT!CM306:CO306)=0),"",CEILING(SUM(DRAFT!CL306,DRAFT!CP306),1)))</f>
        <v/>
      </c>
      <c r="AG304" s="3" t="str">
        <f>IF(COUNT($A304)=0,"",IF(AF304="3E","3E",IF(AF304="","I",LOOKUP(AF304/AH$2,{0,0.4,0.45,0.5,0.55,0.6,0.65,0.7,0.75,0.8,1},{"F","D","C","C+","B-","B","B+","A-","A","A+"}))))</f>
        <v/>
      </c>
      <c r="AH304" s="2" t="str">
        <f>IF(COUNT($A304)=0,"",IF(AF304="","--",IF(AF304="3E","3E",LOOKUP(AF304/AH$2,{0,0.4,0.45,0.5,0.55,0.6,0.65,0.7,0.75,0.8,1},{0,2,2.25,2.5,2.75,3,3.25,3.5,3.75,4}))))</f>
        <v/>
      </c>
      <c r="AI304" s="11" t="str">
        <f>IF(OR(COUNT($A304)=0,COUNT(B304:AH304)=0),"",IF(COUNTIF(B304:AH304,"3E")&gt;0,"3E",IF(DRAFT!$A306="R",TRUNC(SUMPRODUCT(RGP,RCP)/TCP,3),TRUNC((SUMPRODUCT(--(IMDGP&gt;0)*IMDGP,IMCP)+CEILING(DRAFT!$CQ306*42,0.25))/TCP,3))))</f>
        <v/>
      </c>
      <c r="AJ304" s="3" t="str">
        <f>IF(OR(COUNT($A304)=0,COUNT(B304:AH304)=0),"",IF(COUNTIF(B304:AH304,"3E")&gt;0,"3E",IF(DRAFT!$A306="R",SUMPRODUCT(--(RGP&gt;=2),RCP),SUMPRODUCT(--(IMDGP&gt;0),--(IMGP=0),IMCP)+DRAFT!$CR306)))</f>
        <v/>
      </c>
      <c r="AK304" s="3" t="str">
        <f>IF(OR(COUNT($A304)=0,COUNT(B304:AH304)=0),"",IF(COUNTIF(B304:AJ304,"3E")&gt;0,"3E",IF(AND(DRAFT!$A306="IM",OR($AI304&gt;DRAFT!$CQ306,$AJ304&gt;DRAFT!$CR306)),"IMPROVED",IF(AND(DRAFT!$A306="IM",$AI304&lt;=DRAFT!$CQ306,$AJ304&lt;=DRAFT!$CR306),"NOT IMPROVED",IF(AND(AH304&gt;=2,AI304&gt;=2,AJ304&gt;=30),"PASS","FAIL")))))</f>
        <v/>
      </c>
      <c r="AL304" s="3" t="str">
        <f t="shared" si="8"/>
        <v/>
      </c>
      <c r="AM304" s="3" t="str">
        <f t="shared" si="9"/>
        <v/>
      </c>
    </row>
    <row r="305" spans="1:39" ht="18.95" customHeight="1" x14ac:dyDescent="0.25">
      <c r="A305" s="4" t="str">
        <f>IF(DRAFT!$B307="","",DRAFT!$B307)</f>
        <v/>
      </c>
      <c r="B305" s="3" t="str">
        <f>IF(COUNT($A305)=0,"",IF($A305&lt;&gt;DRAFT!$B307,"ERR",IF(DRAFT!I307="3E","3E",IF(COUNT(DRAFT!E307,DRAFT!I307)&gt;0,DRAFT!J307,""))))</f>
        <v/>
      </c>
      <c r="C305" s="3" t="str">
        <f>IF(COUNT($A305)=0,"",IF(B305="3E","3E",IF(B305="","I",LOOKUP(B305/D$2,{0,0.4,0.45,0.5,0.55,0.6,0.65,0.7,0.75,0.8,1},{"F","D","C","C+","B-","B","B+","A-","A","A+"}))))</f>
        <v/>
      </c>
      <c r="D305" s="2" t="str">
        <f>IF(COUNT($A305)=0,"",IF(B305="","--",IF(B305="3E","3E",LOOKUP(B305/D$2,{0,0.4,0.45,0.5,0.55,0.6,0.65,0.7,0.75,0.8,1},{0,2,2.25,2.5,2.75,3,3.25,3.5,3.75,4}))))</f>
        <v/>
      </c>
      <c r="E305" s="3" t="str">
        <f>IF(COUNT($A305)=0,"",IF($A305&lt;&gt;DRAFT!$B307,"ERR",IF(DRAFT!R307="3E","3E",IF(COUNT(DRAFT!N307,DRAFT!R307)&gt;0,DRAFT!S307,""))))</f>
        <v/>
      </c>
      <c r="F305" s="3" t="str">
        <f>IF(COUNT($A305)=0,"",IF(E305="3E","3E",IF(E305="","I",LOOKUP(E305/G$2,{0,0.4,0.45,0.5,0.55,0.6,0.65,0.7,0.75,0.8,1},{"F","D","C","C+","B-","B","B+","A-","A","A+"}))))</f>
        <v/>
      </c>
      <c r="G305" s="2" t="str">
        <f>IF(COUNT($A305)=0,"",IF(E305="","--",IF(E305="3E","3E",LOOKUP(E305/G$2,{0,0.4,0.45,0.5,0.55,0.6,0.65,0.7,0.75,0.8,1},{0,2,2.25,2.5,2.75,3,3.25,3.5,3.75,4}))))</f>
        <v/>
      </c>
      <c r="H305" s="3" t="str">
        <f>IF(COUNT($A305)=0,"",IF($A305&lt;&gt;DRAFT!$B307,"ERR",IF(DRAFT!AA307="3E","3E",IF(COUNT(DRAFT!W307,DRAFT!AA307)&gt;0,DRAFT!AB307,""))))</f>
        <v/>
      </c>
      <c r="I305" s="3" t="str">
        <f>IF(COUNT($A305)=0,"",IF(H305="3E","3E",IF(H305="","I",LOOKUP(H305/J$2,{0,0.4,0.45,0.5,0.55,0.6,0.65,0.7,0.75,0.8,1},{"F","D","C","C+","B-","B","B+","A-","A","A+"}))))</f>
        <v/>
      </c>
      <c r="J305" s="2" t="str">
        <f>IF(COUNT($A305)=0,"",IF(H305="","--",IF(H305="3E","3E",LOOKUP(H305/J$2,{0,0.4,0.45,0.5,0.55,0.6,0.65,0.7,0.75,0.8,1},{0,2,2.25,2.5,2.75,3,3.25,3.5,3.75,4}))))</f>
        <v/>
      </c>
      <c r="K305" s="3" t="str">
        <f>IF(COUNT($A305)=0,"",IF($A305&lt;&gt;DRAFT!$B307,"ERR",IF(DRAFT!AJ307="3E","3E",IF(COUNT(DRAFT!AF307,DRAFT!AJ307)&gt;0,DRAFT!AK307,""))))</f>
        <v/>
      </c>
      <c r="L305" s="3" t="str">
        <f>IF(COUNT($A305)=0,"",IF(K305="3E","3E",IF(K305="","I",LOOKUP(K305/M$2,{0,0.4,0.45,0.5,0.55,0.6,0.65,0.7,0.75,0.8,1},{"F","D","C","C+","B-","B","B+","A-","A","A+"}))))</f>
        <v/>
      </c>
      <c r="M305" s="2" t="str">
        <f>IF(COUNT($A305)=0,"",IF(K305="","--",IF(K305="3E","3E",LOOKUP(K305/M$2,{0,0.4,0.45,0.5,0.55,0.6,0.65,0.7,0.75,0.8,1},{0,2,2.25,2.5,2.75,3,3.25,3.5,3.75,4}))))</f>
        <v/>
      </c>
      <c r="N305" s="3" t="str">
        <f>IF(COUNT($A305)=0,"",IF($A305&lt;&gt;DRAFT!$B307,"ERR",IF(DRAFT!AS307="3E","3E",IF(COUNT(DRAFT!AO307,DRAFT!AS307)&gt;0,DRAFT!AT307,""))))</f>
        <v/>
      </c>
      <c r="O305" s="3" t="str">
        <f>IF(COUNT($A305)=0,"",IF(N305="3E","3E",IF(N305="","I",LOOKUP(N305/P$2,{0,0.4,0.45,0.5,0.55,0.6,0.65,0.7,0.75,0.8,1},{"F","D","C","C+","B-","B","B+","A-","A","A+"}))))</f>
        <v/>
      </c>
      <c r="P305" s="2" t="str">
        <f>IF(COUNT($A305)=0,"",IF(N305="","--",IF(N305="3E","3E",LOOKUP(N305/P$2,{0,0.4,0.45,0.5,0.55,0.6,0.65,0.7,0.75,0.8,1},{0,2,2.25,2.5,2.75,3,3.25,3.5,3.75,4}))))</f>
        <v/>
      </c>
      <c r="Q305" s="3" t="str">
        <f>IF(COUNT($A305)=0,"",IF($A305&lt;&gt;DRAFT!$B307,"ERR",IF(DRAFT!BB307="3E","3E",IF(COUNT(DRAFT!AX307,DRAFT!BB307)&gt;0,DRAFT!BC307,""))))</f>
        <v/>
      </c>
      <c r="R305" s="3" t="str">
        <f>IF(COUNT($A305)=0,"",IF(Q305="3E","3E",IF(Q305="","I",LOOKUP(Q305/S$2,{0,0.4,0.45,0.5,0.55,0.6,0.65,0.7,0.75,0.8,1},{"F","D","C","C+","B-","B","B+","A-","A","A+"}))))</f>
        <v/>
      </c>
      <c r="S305" s="2" t="str">
        <f>IF(COUNT($A305)=0,"",IF(Q305="","--",IF(Q305="3E","3E",LOOKUP(Q305/S$2,{0,0.4,0.45,0.5,0.55,0.6,0.65,0.7,0.75,0.8,1},{0,2,2.25,2.5,2.75,3,3.25,3.5,3.75,4}))))</f>
        <v/>
      </c>
      <c r="T305" s="3" t="str">
        <f>IF(COUNT($A305)=0,"",IF($A305&lt;&gt;DRAFT!$B307,"ERR",IF(DRAFT!BK307="3E","3E",IF(COUNT(DRAFT!BG307,DRAFT!BK307)&gt;0,DRAFT!BL307,""))))</f>
        <v/>
      </c>
      <c r="U305" s="3" t="str">
        <f>IF(COUNT($A305)=0,"",IF(T305="3E","3E",IF(T305="","I",LOOKUP(T305/V$2,{0,0.4,0.45,0.5,0.55,0.6,0.65,0.7,0.75,0.8,1},{"F","D","C","C+","B-","B","B+","A-","A","A+"}))))</f>
        <v/>
      </c>
      <c r="V305" s="2" t="str">
        <f>IF(COUNT($A305)=0,"",IF(T305="","--",IF(T305="3E","3E",LOOKUP(T305/V$2,{0,0.4,0.45,0.5,0.55,0.6,0.65,0.7,0.75,0.8,1},{0,2,2.25,2.5,2.75,3,3.25,3.5,3.75,4}))))</f>
        <v/>
      </c>
      <c r="W305" s="3" t="str">
        <f>IF(COUNT($A305)=0,"",IF($A305&lt;&gt;DRAFT!$B307,"ERR",IF(DRAFT!BT307="3E","3E",IF(COUNT(DRAFT!BP307,DRAFT!BT307)&gt;0,DRAFT!BU307,""))))</f>
        <v/>
      </c>
      <c r="X305" s="3" t="str">
        <f>IF(COUNT($A305)=0,"",IF(W305="3E","3E",IF(W305="","I",LOOKUP(W305/Y$2,{0,0.4,0.45,0.5,0.55,0.6,0.65,0.7,0.75,0.8,1},{"F","D","C","C+","B-","B","B+","A-","A","A+"}))))</f>
        <v/>
      </c>
      <c r="Y305" s="2" t="str">
        <f>IF(COUNT($A305)=0,"",IF(W305="","--",IF(W305="3E","3E",LOOKUP(W305/Y$2,{0,0.4,0.45,0.5,0.55,0.6,0.65,0.7,0.75,0.8,1},{0,2,2.25,2.5,2.75,3,3.25,3.5,3.75,4}))))</f>
        <v/>
      </c>
      <c r="Z305" s="3" t="str">
        <f>IF(COUNT($A305)=0,"",IF($A305&lt;&gt;DRAFT!$B307,"ERR",IF(DRAFT!CC307="3E","3E",IF(COUNT(DRAFT!BY307,DRAFT!CC307)&gt;0,DRAFT!CD307,""))))</f>
        <v/>
      </c>
      <c r="AA305" s="3" t="str">
        <f>IF(COUNT($A305)=0,"",IF(Z305="3E","3E",IF(Z305="","I",LOOKUP(Z305/AB$2,{0,0.4,0.45,0.5,0.55,0.6,0.65,0.7,0.75,0.8,1},{"F","D","C","C+","B-","B","B+","A-","A","A+"}))))</f>
        <v/>
      </c>
      <c r="AB305" s="2" t="str">
        <f>IF(COUNT($A305)=0,"",IF(Z305="","--",IF(Z305="3E","3E",LOOKUP(Z305/AB$2,{0,0.4,0.45,0.5,0.55,0.6,0.65,0.7,0.75,0.8,1},{0,2,2.25,2.5,2.75,3,3.25,3.5,3.75,4}))))</f>
        <v/>
      </c>
      <c r="AC305" s="3" t="str">
        <f>IF(COUNT($A305)=0,"",IF($A305&lt;&gt;DRAFT!$B307,"ERR",IF(DRAFT!CF307&gt;0,DRAFT!CF307,"")))</f>
        <v/>
      </c>
      <c r="AD305" s="3" t="str">
        <f>IF(COUNT($A305)=0,"",IF(AC305="3E","3E",IF(AC305="","I",LOOKUP(AC305/AE$2,{0,0.4,0.45,0.5,0.55,0.6,0.65,0.7,0.75,0.8,1},{"F","D","C","C+","B-","B","B+","A-","A","A+"}))))</f>
        <v/>
      </c>
      <c r="AE305" s="2" t="str">
        <f>IF(COUNT($A305)=0,"",IF(AC305="","--",IF(AC305="3E","3E",LOOKUP(AC305/AE$2,{0,0.4,0.45,0.5,0.55,0.6,0.65,0.7,0.75,0.8,1},{0,2,2.25,2.5,2.75,3,3.25,3.5,3.75,4}))))</f>
        <v/>
      </c>
      <c r="AF305" s="3" t="str">
        <f>IF($A305&lt;&gt;DRAFT!$B307,"ERR",IF(OR(COUNT($A305)=0,COUNT(DRAFT!CI307:CK307,DRAFT!CM307:CO307)=0),"",CEILING(SUM(DRAFT!CL307,DRAFT!CP307),1)))</f>
        <v/>
      </c>
      <c r="AG305" s="3" t="str">
        <f>IF(COUNT($A305)=0,"",IF(AF305="3E","3E",IF(AF305="","I",LOOKUP(AF305/AH$2,{0,0.4,0.45,0.5,0.55,0.6,0.65,0.7,0.75,0.8,1},{"F","D","C","C+","B-","B","B+","A-","A","A+"}))))</f>
        <v/>
      </c>
      <c r="AH305" s="2" t="str">
        <f>IF(COUNT($A305)=0,"",IF(AF305="","--",IF(AF305="3E","3E",LOOKUP(AF305/AH$2,{0,0.4,0.45,0.5,0.55,0.6,0.65,0.7,0.75,0.8,1},{0,2,2.25,2.5,2.75,3,3.25,3.5,3.75,4}))))</f>
        <v/>
      </c>
      <c r="AI305" s="11" t="str">
        <f>IF(OR(COUNT($A305)=0,COUNT(B305:AH305)=0),"",IF(COUNTIF(B305:AH305,"3E")&gt;0,"3E",IF(DRAFT!$A307="R",TRUNC(SUMPRODUCT(RGP,RCP)/TCP,3),TRUNC((SUMPRODUCT(--(IMDGP&gt;0)*IMDGP,IMCP)+CEILING(DRAFT!$CQ307*42,0.25))/TCP,3))))</f>
        <v/>
      </c>
      <c r="AJ305" s="3" t="str">
        <f>IF(OR(COUNT($A305)=0,COUNT(B305:AH305)=0),"",IF(COUNTIF(B305:AH305,"3E")&gt;0,"3E",IF(DRAFT!$A307="R",SUMPRODUCT(--(RGP&gt;=2),RCP),SUMPRODUCT(--(IMDGP&gt;0),--(IMGP=0),IMCP)+DRAFT!$CR307)))</f>
        <v/>
      </c>
      <c r="AK305" s="3" t="str">
        <f>IF(OR(COUNT($A305)=0,COUNT(B305:AH305)=0),"",IF(COUNTIF(B305:AJ305,"3E")&gt;0,"3E",IF(AND(DRAFT!$A307="IM",OR($AI305&gt;DRAFT!$CQ307,$AJ305&gt;DRAFT!$CR307)),"IMPROVED",IF(AND(DRAFT!$A307="IM",$AI305&lt;=DRAFT!$CQ307,$AJ305&lt;=DRAFT!$CR307),"NOT IMPROVED",IF(AND(AH305&gt;=2,AI305&gt;=2,AJ305&gt;=30),"PASS","FAIL")))))</f>
        <v/>
      </c>
      <c r="AL305" s="3" t="str">
        <f t="shared" si="8"/>
        <v/>
      </c>
      <c r="AM305" s="3" t="str">
        <f t="shared" si="9"/>
        <v/>
      </c>
    </row>
    <row r="306" spans="1:39" ht="18.95" customHeight="1" x14ac:dyDescent="0.25">
      <c r="A306" s="4" t="str">
        <f>IF(DRAFT!$B308="","",DRAFT!$B308)</f>
        <v/>
      </c>
      <c r="B306" s="3" t="str">
        <f>IF(COUNT($A306)=0,"",IF($A306&lt;&gt;DRAFT!$B308,"ERR",IF(DRAFT!I308="3E","3E",IF(COUNT(DRAFT!E308,DRAFT!I308)&gt;0,DRAFT!J308,""))))</f>
        <v/>
      </c>
      <c r="C306" s="3" t="str">
        <f>IF(COUNT($A306)=0,"",IF(B306="3E","3E",IF(B306="","I",LOOKUP(B306/D$2,{0,0.4,0.45,0.5,0.55,0.6,0.65,0.7,0.75,0.8,1},{"F","D","C","C+","B-","B","B+","A-","A","A+"}))))</f>
        <v/>
      </c>
      <c r="D306" s="2" t="str">
        <f>IF(COUNT($A306)=0,"",IF(B306="","--",IF(B306="3E","3E",LOOKUP(B306/D$2,{0,0.4,0.45,0.5,0.55,0.6,0.65,0.7,0.75,0.8,1},{0,2,2.25,2.5,2.75,3,3.25,3.5,3.75,4}))))</f>
        <v/>
      </c>
      <c r="E306" s="3" t="str">
        <f>IF(COUNT($A306)=0,"",IF($A306&lt;&gt;DRAFT!$B308,"ERR",IF(DRAFT!R308="3E","3E",IF(COUNT(DRAFT!N308,DRAFT!R308)&gt;0,DRAFT!S308,""))))</f>
        <v/>
      </c>
      <c r="F306" s="3" t="str">
        <f>IF(COUNT($A306)=0,"",IF(E306="3E","3E",IF(E306="","I",LOOKUP(E306/G$2,{0,0.4,0.45,0.5,0.55,0.6,0.65,0.7,0.75,0.8,1},{"F","D","C","C+","B-","B","B+","A-","A","A+"}))))</f>
        <v/>
      </c>
      <c r="G306" s="2" t="str">
        <f>IF(COUNT($A306)=0,"",IF(E306="","--",IF(E306="3E","3E",LOOKUP(E306/G$2,{0,0.4,0.45,0.5,0.55,0.6,0.65,0.7,0.75,0.8,1},{0,2,2.25,2.5,2.75,3,3.25,3.5,3.75,4}))))</f>
        <v/>
      </c>
      <c r="H306" s="3" t="str">
        <f>IF(COUNT($A306)=0,"",IF($A306&lt;&gt;DRAFT!$B308,"ERR",IF(DRAFT!AA308="3E","3E",IF(COUNT(DRAFT!W308,DRAFT!AA308)&gt;0,DRAFT!AB308,""))))</f>
        <v/>
      </c>
      <c r="I306" s="3" t="str">
        <f>IF(COUNT($A306)=0,"",IF(H306="3E","3E",IF(H306="","I",LOOKUP(H306/J$2,{0,0.4,0.45,0.5,0.55,0.6,0.65,0.7,0.75,0.8,1},{"F","D","C","C+","B-","B","B+","A-","A","A+"}))))</f>
        <v/>
      </c>
      <c r="J306" s="2" t="str">
        <f>IF(COUNT($A306)=0,"",IF(H306="","--",IF(H306="3E","3E",LOOKUP(H306/J$2,{0,0.4,0.45,0.5,0.55,0.6,0.65,0.7,0.75,0.8,1},{0,2,2.25,2.5,2.75,3,3.25,3.5,3.75,4}))))</f>
        <v/>
      </c>
      <c r="K306" s="3" t="str">
        <f>IF(COUNT($A306)=0,"",IF($A306&lt;&gt;DRAFT!$B308,"ERR",IF(DRAFT!AJ308="3E","3E",IF(COUNT(DRAFT!AF308,DRAFT!AJ308)&gt;0,DRAFT!AK308,""))))</f>
        <v/>
      </c>
      <c r="L306" s="3" t="str">
        <f>IF(COUNT($A306)=0,"",IF(K306="3E","3E",IF(K306="","I",LOOKUP(K306/M$2,{0,0.4,0.45,0.5,0.55,0.6,0.65,0.7,0.75,0.8,1},{"F","D","C","C+","B-","B","B+","A-","A","A+"}))))</f>
        <v/>
      </c>
      <c r="M306" s="2" t="str">
        <f>IF(COUNT($A306)=0,"",IF(K306="","--",IF(K306="3E","3E",LOOKUP(K306/M$2,{0,0.4,0.45,0.5,0.55,0.6,0.65,0.7,0.75,0.8,1},{0,2,2.25,2.5,2.75,3,3.25,3.5,3.75,4}))))</f>
        <v/>
      </c>
      <c r="N306" s="3" t="str">
        <f>IF(COUNT($A306)=0,"",IF($A306&lt;&gt;DRAFT!$B308,"ERR",IF(DRAFT!AS308="3E","3E",IF(COUNT(DRAFT!AO308,DRAFT!AS308)&gt;0,DRAFT!AT308,""))))</f>
        <v/>
      </c>
      <c r="O306" s="3" t="str">
        <f>IF(COUNT($A306)=0,"",IF(N306="3E","3E",IF(N306="","I",LOOKUP(N306/P$2,{0,0.4,0.45,0.5,0.55,0.6,0.65,0.7,0.75,0.8,1},{"F","D","C","C+","B-","B","B+","A-","A","A+"}))))</f>
        <v/>
      </c>
      <c r="P306" s="2" t="str">
        <f>IF(COUNT($A306)=0,"",IF(N306="","--",IF(N306="3E","3E",LOOKUP(N306/P$2,{0,0.4,0.45,0.5,0.55,0.6,0.65,0.7,0.75,0.8,1},{0,2,2.25,2.5,2.75,3,3.25,3.5,3.75,4}))))</f>
        <v/>
      </c>
      <c r="Q306" s="3" t="str">
        <f>IF(COUNT($A306)=0,"",IF($A306&lt;&gt;DRAFT!$B308,"ERR",IF(DRAFT!BB308="3E","3E",IF(COUNT(DRAFT!AX308,DRAFT!BB308)&gt;0,DRAFT!BC308,""))))</f>
        <v/>
      </c>
      <c r="R306" s="3" t="str">
        <f>IF(COUNT($A306)=0,"",IF(Q306="3E","3E",IF(Q306="","I",LOOKUP(Q306/S$2,{0,0.4,0.45,0.5,0.55,0.6,0.65,0.7,0.75,0.8,1},{"F","D","C","C+","B-","B","B+","A-","A","A+"}))))</f>
        <v/>
      </c>
      <c r="S306" s="2" t="str">
        <f>IF(COUNT($A306)=0,"",IF(Q306="","--",IF(Q306="3E","3E",LOOKUP(Q306/S$2,{0,0.4,0.45,0.5,0.55,0.6,0.65,0.7,0.75,0.8,1},{0,2,2.25,2.5,2.75,3,3.25,3.5,3.75,4}))))</f>
        <v/>
      </c>
      <c r="T306" s="3" t="str">
        <f>IF(COUNT($A306)=0,"",IF($A306&lt;&gt;DRAFT!$B308,"ERR",IF(DRAFT!BK308="3E","3E",IF(COUNT(DRAFT!BG308,DRAFT!BK308)&gt;0,DRAFT!BL308,""))))</f>
        <v/>
      </c>
      <c r="U306" s="3" t="str">
        <f>IF(COUNT($A306)=0,"",IF(T306="3E","3E",IF(T306="","I",LOOKUP(T306/V$2,{0,0.4,0.45,0.5,0.55,0.6,0.65,0.7,0.75,0.8,1},{"F","D","C","C+","B-","B","B+","A-","A","A+"}))))</f>
        <v/>
      </c>
      <c r="V306" s="2" t="str">
        <f>IF(COUNT($A306)=0,"",IF(T306="","--",IF(T306="3E","3E",LOOKUP(T306/V$2,{0,0.4,0.45,0.5,0.55,0.6,0.65,0.7,0.75,0.8,1},{0,2,2.25,2.5,2.75,3,3.25,3.5,3.75,4}))))</f>
        <v/>
      </c>
      <c r="W306" s="3" t="str">
        <f>IF(COUNT($A306)=0,"",IF($A306&lt;&gt;DRAFT!$B308,"ERR",IF(DRAFT!BT308="3E","3E",IF(COUNT(DRAFT!BP308,DRAFT!BT308)&gt;0,DRAFT!BU308,""))))</f>
        <v/>
      </c>
      <c r="X306" s="3" t="str">
        <f>IF(COUNT($A306)=0,"",IF(W306="3E","3E",IF(W306="","I",LOOKUP(W306/Y$2,{0,0.4,0.45,0.5,0.55,0.6,0.65,0.7,0.75,0.8,1},{"F","D","C","C+","B-","B","B+","A-","A","A+"}))))</f>
        <v/>
      </c>
      <c r="Y306" s="2" t="str">
        <f>IF(COUNT($A306)=0,"",IF(W306="","--",IF(W306="3E","3E",LOOKUP(W306/Y$2,{0,0.4,0.45,0.5,0.55,0.6,0.65,0.7,0.75,0.8,1},{0,2,2.25,2.5,2.75,3,3.25,3.5,3.75,4}))))</f>
        <v/>
      </c>
      <c r="Z306" s="3" t="str">
        <f>IF(COUNT($A306)=0,"",IF($A306&lt;&gt;DRAFT!$B308,"ERR",IF(DRAFT!CC308="3E","3E",IF(COUNT(DRAFT!BY308,DRAFT!CC308)&gt;0,DRAFT!CD308,""))))</f>
        <v/>
      </c>
      <c r="AA306" s="3" t="str">
        <f>IF(COUNT($A306)=0,"",IF(Z306="3E","3E",IF(Z306="","I",LOOKUP(Z306/AB$2,{0,0.4,0.45,0.5,0.55,0.6,0.65,0.7,0.75,0.8,1},{"F","D","C","C+","B-","B","B+","A-","A","A+"}))))</f>
        <v/>
      </c>
      <c r="AB306" s="2" t="str">
        <f>IF(COUNT($A306)=0,"",IF(Z306="","--",IF(Z306="3E","3E",LOOKUP(Z306/AB$2,{0,0.4,0.45,0.5,0.55,0.6,0.65,0.7,0.75,0.8,1},{0,2,2.25,2.5,2.75,3,3.25,3.5,3.75,4}))))</f>
        <v/>
      </c>
      <c r="AC306" s="3" t="str">
        <f>IF(COUNT($A306)=0,"",IF($A306&lt;&gt;DRAFT!$B308,"ERR",IF(DRAFT!CF308&gt;0,DRAFT!CF308,"")))</f>
        <v/>
      </c>
      <c r="AD306" s="3" t="str">
        <f>IF(COUNT($A306)=0,"",IF(AC306="3E","3E",IF(AC306="","I",LOOKUP(AC306/AE$2,{0,0.4,0.45,0.5,0.55,0.6,0.65,0.7,0.75,0.8,1},{"F","D","C","C+","B-","B","B+","A-","A","A+"}))))</f>
        <v/>
      </c>
      <c r="AE306" s="2" t="str">
        <f>IF(COUNT($A306)=0,"",IF(AC306="","--",IF(AC306="3E","3E",LOOKUP(AC306/AE$2,{0,0.4,0.45,0.5,0.55,0.6,0.65,0.7,0.75,0.8,1},{0,2,2.25,2.5,2.75,3,3.25,3.5,3.75,4}))))</f>
        <v/>
      </c>
      <c r="AF306" s="3" t="str">
        <f>IF($A306&lt;&gt;DRAFT!$B308,"ERR",IF(OR(COUNT($A306)=0,COUNT(DRAFT!CI308:CK308,DRAFT!CM308:CO308)=0),"",CEILING(SUM(DRAFT!CL308,DRAFT!CP308),1)))</f>
        <v/>
      </c>
      <c r="AG306" s="3" t="str">
        <f>IF(COUNT($A306)=0,"",IF(AF306="3E","3E",IF(AF306="","I",LOOKUP(AF306/AH$2,{0,0.4,0.45,0.5,0.55,0.6,0.65,0.7,0.75,0.8,1},{"F","D","C","C+","B-","B","B+","A-","A","A+"}))))</f>
        <v/>
      </c>
      <c r="AH306" s="2" t="str">
        <f>IF(COUNT($A306)=0,"",IF(AF306="","--",IF(AF306="3E","3E",LOOKUP(AF306/AH$2,{0,0.4,0.45,0.5,0.55,0.6,0.65,0.7,0.75,0.8,1},{0,2,2.25,2.5,2.75,3,3.25,3.5,3.75,4}))))</f>
        <v/>
      </c>
      <c r="AI306" s="11" t="str">
        <f>IF(OR(COUNT($A306)=0,COUNT(B306:AH306)=0),"",IF(COUNTIF(B306:AH306,"3E")&gt;0,"3E",IF(DRAFT!$A308="R",TRUNC(SUMPRODUCT(RGP,RCP)/TCP,3),TRUNC((SUMPRODUCT(--(IMDGP&gt;0)*IMDGP,IMCP)+CEILING(DRAFT!$CQ308*42,0.25))/TCP,3))))</f>
        <v/>
      </c>
      <c r="AJ306" s="3" t="str">
        <f>IF(OR(COUNT($A306)=0,COUNT(B306:AH306)=0),"",IF(COUNTIF(B306:AH306,"3E")&gt;0,"3E",IF(DRAFT!$A308="R",SUMPRODUCT(--(RGP&gt;=2),RCP),SUMPRODUCT(--(IMDGP&gt;0),--(IMGP=0),IMCP)+DRAFT!$CR308)))</f>
        <v/>
      </c>
      <c r="AK306" s="3" t="str">
        <f>IF(OR(COUNT($A306)=0,COUNT(B306:AH306)=0),"",IF(COUNTIF(B306:AJ306,"3E")&gt;0,"3E",IF(AND(DRAFT!$A308="IM",OR($AI306&gt;DRAFT!$CQ308,$AJ306&gt;DRAFT!$CR308)),"IMPROVED",IF(AND(DRAFT!$A308="IM",$AI306&lt;=DRAFT!$CQ308,$AJ306&lt;=DRAFT!$CR308),"NOT IMPROVED",IF(AND(AH306&gt;=2,AI306&gt;=2,AJ306&gt;=30),"PASS","FAIL")))))</f>
        <v/>
      </c>
      <c r="AL306" s="3" t="str">
        <f t="shared" si="8"/>
        <v/>
      </c>
      <c r="AM306" s="3" t="str">
        <f t="shared" si="9"/>
        <v/>
      </c>
    </row>
    <row r="307" spans="1:39" ht="18.95" customHeight="1" x14ac:dyDescent="0.25">
      <c r="A307" s="4" t="str">
        <f>IF(DRAFT!$B309="","",DRAFT!$B309)</f>
        <v/>
      </c>
      <c r="B307" s="3" t="str">
        <f>IF(COUNT($A307)=0,"",IF($A307&lt;&gt;DRAFT!$B309,"ERR",IF(DRAFT!I309="3E","3E",IF(COUNT(DRAFT!E309,DRAFT!I309)&gt;0,DRAFT!J309,""))))</f>
        <v/>
      </c>
      <c r="C307" s="3" t="str">
        <f>IF(COUNT($A307)=0,"",IF(B307="3E","3E",IF(B307="","I",LOOKUP(B307/D$2,{0,0.4,0.45,0.5,0.55,0.6,0.65,0.7,0.75,0.8,1},{"F","D","C","C+","B-","B","B+","A-","A","A+"}))))</f>
        <v/>
      </c>
      <c r="D307" s="2" t="str">
        <f>IF(COUNT($A307)=0,"",IF(B307="","--",IF(B307="3E","3E",LOOKUP(B307/D$2,{0,0.4,0.45,0.5,0.55,0.6,0.65,0.7,0.75,0.8,1},{0,2,2.25,2.5,2.75,3,3.25,3.5,3.75,4}))))</f>
        <v/>
      </c>
      <c r="E307" s="3" t="str">
        <f>IF(COUNT($A307)=0,"",IF($A307&lt;&gt;DRAFT!$B309,"ERR",IF(DRAFT!R309="3E","3E",IF(COUNT(DRAFT!N309,DRAFT!R309)&gt;0,DRAFT!S309,""))))</f>
        <v/>
      </c>
      <c r="F307" s="3" t="str">
        <f>IF(COUNT($A307)=0,"",IF(E307="3E","3E",IF(E307="","I",LOOKUP(E307/G$2,{0,0.4,0.45,0.5,0.55,0.6,0.65,0.7,0.75,0.8,1},{"F","D","C","C+","B-","B","B+","A-","A","A+"}))))</f>
        <v/>
      </c>
      <c r="G307" s="2" t="str">
        <f>IF(COUNT($A307)=0,"",IF(E307="","--",IF(E307="3E","3E",LOOKUP(E307/G$2,{0,0.4,0.45,0.5,0.55,0.6,0.65,0.7,0.75,0.8,1},{0,2,2.25,2.5,2.75,3,3.25,3.5,3.75,4}))))</f>
        <v/>
      </c>
      <c r="H307" s="3" t="str">
        <f>IF(COUNT($A307)=0,"",IF($A307&lt;&gt;DRAFT!$B309,"ERR",IF(DRAFT!AA309="3E","3E",IF(COUNT(DRAFT!W309,DRAFT!AA309)&gt;0,DRAFT!AB309,""))))</f>
        <v/>
      </c>
      <c r="I307" s="3" t="str">
        <f>IF(COUNT($A307)=0,"",IF(H307="3E","3E",IF(H307="","I",LOOKUP(H307/J$2,{0,0.4,0.45,0.5,0.55,0.6,0.65,0.7,0.75,0.8,1},{"F","D","C","C+","B-","B","B+","A-","A","A+"}))))</f>
        <v/>
      </c>
      <c r="J307" s="2" t="str">
        <f>IF(COUNT($A307)=0,"",IF(H307="","--",IF(H307="3E","3E",LOOKUP(H307/J$2,{0,0.4,0.45,0.5,0.55,0.6,0.65,0.7,0.75,0.8,1},{0,2,2.25,2.5,2.75,3,3.25,3.5,3.75,4}))))</f>
        <v/>
      </c>
      <c r="K307" s="3" t="str">
        <f>IF(COUNT($A307)=0,"",IF($A307&lt;&gt;DRAFT!$B309,"ERR",IF(DRAFT!AJ309="3E","3E",IF(COUNT(DRAFT!AF309,DRAFT!AJ309)&gt;0,DRAFT!AK309,""))))</f>
        <v/>
      </c>
      <c r="L307" s="3" t="str">
        <f>IF(COUNT($A307)=0,"",IF(K307="3E","3E",IF(K307="","I",LOOKUP(K307/M$2,{0,0.4,0.45,0.5,0.55,0.6,0.65,0.7,0.75,0.8,1},{"F","D","C","C+","B-","B","B+","A-","A","A+"}))))</f>
        <v/>
      </c>
      <c r="M307" s="2" t="str">
        <f>IF(COUNT($A307)=0,"",IF(K307="","--",IF(K307="3E","3E",LOOKUP(K307/M$2,{0,0.4,0.45,0.5,0.55,0.6,0.65,0.7,0.75,0.8,1},{0,2,2.25,2.5,2.75,3,3.25,3.5,3.75,4}))))</f>
        <v/>
      </c>
      <c r="N307" s="3" t="str">
        <f>IF(COUNT($A307)=0,"",IF($A307&lt;&gt;DRAFT!$B309,"ERR",IF(DRAFT!AS309="3E","3E",IF(COUNT(DRAFT!AO309,DRAFT!AS309)&gt;0,DRAFT!AT309,""))))</f>
        <v/>
      </c>
      <c r="O307" s="3" t="str">
        <f>IF(COUNT($A307)=0,"",IF(N307="3E","3E",IF(N307="","I",LOOKUP(N307/P$2,{0,0.4,0.45,0.5,0.55,0.6,0.65,0.7,0.75,0.8,1},{"F","D","C","C+","B-","B","B+","A-","A","A+"}))))</f>
        <v/>
      </c>
      <c r="P307" s="2" t="str">
        <f>IF(COUNT($A307)=0,"",IF(N307="","--",IF(N307="3E","3E",LOOKUP(N307/P$2,{0,0.4,0.45,0.5,0.55,0.6,0.65,0.7,0.75,0.8,1},{0,2,2.25,2.5,2.75,3,3.25,3.5,3.75,4}))))</f>
        <v/>
      </c>
      <c r="Q307" s="3" t="str">
        <f>IF(COUNT($A307)=0,"",IF($A307&lt;&gt;DRAFT!$B309,"ERR",IF(DRAFT!BB309="3E","3E",IF(COUNT(DRAFT!AX309,DRAFT!BB309)&gt;0,DRAFT!BC309,""))))</f>
        <v/>
      </c>
      <c r="R307" s="3" t="str">
        <f>IF(COUNT($A307)=0,"",IF(Q307="3E","3E",IF(Q307="","I",LOOKUP(Q307/S$2,{0,0.4,0.45,0.5,0.55,0.6,0.65,0.7,0.75,0.8,1},{"F","D","C","C+","B-","B","B+","A-","A","A+"}))))</f>
        <v/>
      </c>
      <c r="S307" s="2" t="str">
        <f>IF(COUNT($A307)=0,"",IF(Q307="","--",IF(Q307="3E","3E",LOOKUP(Q307/S$2,{0,0.4,0.45,0.5,0.55,0.6,0.65,0.7,0.75,0.8,1},{0,2,2.25,2.5,2.75,3,3.25,3.5,3.75,4}))))</f>
        <v/>
      </c>
      <c r="T307" s="3" t="str">
        <f>IF(COUNT($A307)=0,"",IF($A307&lt;&gt;DRAFT!$B309,"ERR",IF(DRAFT!BK309="3E","3E",IF(COUNT(DRAFT!BG309,DRAFT!BK309)&gt;0,DRAFT!BL309,""))))</f>
        <v/>
      </c>
      <c r="U307" s="3" t="str">
        <f>IF(COUNT($A307)=0,"",IF(T307="3E","3E",IF(T307="","I",LOOKUP(T307/V$2,{0,0.4,0.45,0.5,0.55,0.6,0.65,0.7,0.75,0.8,1},{"F","D","C","C+","B-","B","B+","A-","A","A+"}))))</f>
        <v/>
      </c>
      <c r="V307" s="2" t="str">
        <f>IF(COUNT($A307)=0,"",IF(T307="","--",IF(T307="3E","3E",LOOKUP(T307/V$2,{0,0.4,0.45,0.5,0.55,0.6,0.65,0.7,0.75,0.8,1},{0,2,2.25,2.5,2.75,3,3.25,3.5,3.75,4}))))</f>
        <v/>
      </c>
      <c r="W307" s="3" t="str">
        <f>IF(COUNT($A307)=0,"",IF($A307&lt;&gt;DRAFT!$B309,"ERR",IF(DRAFT!BT309="3E","3E",IF(COUNT(DRAFT!BP309,DRAFT!BT309)&gt;0,DRAFT!BU309,""))))</f>
        <v/>
      </c>
      <c r="X307" s="3" t="str">
        <f>IF(COUNT($A307)=0,"",IF(W307="3E","3E",IF(W307="","I",LOOKUP(W307/Y$2,{0,0.4,0.45,0.5,0.55,0.6,0.65,0.7,0.75,0.8,1},{"F","D","C","C+","B-","B","B+","A-","A","A+"}))))</f>
        <v/>
      </c>
      <c r="Y307" s="2" t="str">
        <f>IF(COUNT($A307)=0,"",IF(W307="","--",IF(W307="3E","3E",LOOKUP(W307/Y$2,{0,0.4,0.45,0.5,0.55,0.6,0.65,0.7,0.75,0.8,1},{0,2,2.25,2.5,2.75,3,3.25,3.5,3.75,4}))))</f>
        <v/>
      </c>
      <c r="Z307" s="3" t="str">
        <f>IF(COUNT($A307)=0,"",IF($A307&lt;&gt;DRAFT!$B309,"ERR",IF(DRAFT!CC309="3E","3E",IF(COUNT(DRAFT!BY309,DRAFT!CC309)&gt;0,DRAFT!CD309,""))))</f>
        <v/>
      </c>
      <c r="AA307" s="3" t="str">
        <f>IF(COUNT($A307)=0,"",IF(Z307="3E","3E",IF(Z307="","I",LOOKUP(Z307/AB$2,{0,0.4,0.45,0.5,0.55,0.6,0.65,0.7,0.75,0.8,1},{"F","D","C","C+","B-","B","B+","A-","A","A+"}))))</f>
        <v/>
      </c>
      <c r="AB307" s="2" t="str">
        <f>IF(COUNT($A307)=0,"",IF(Z307="","--",IF(Z307="3E","3E",LOOKUP(Z307/AB$2,{0,0.4,0.45,0.5,0.55,0.6,0.65,0.7,0.75,0.8,1},{0,2,2.25,2.5,2.75,3,3.25,3.5,3.75,4}))))</f>
        <v/>
      </c>
      <c r="AC307" s="3" t="str">
        <f>IF(COUNT($A307)=0,"",IF($A307&lt;&gt;DRAFT!$B309,"ERR",IF(DRAFT!CF309&gt;0,DRAFT!CF309,"")))</f>
        <v/>
      </c>
      <c r="AD307" s="3" t="str">
        <f>IF(COUNT($A307)=0,"",IF(AC307="3E","3E",IF(AC307="","I",LOOKUP(AC307/AE$2,{0,0.4,0.45,0.5,0.55,0.6,0.65,0.7,0.75,0.8,1},{"F","D","C","C+","B-","B","B+","A-","A","A+"}))))</f>
        <v/>
      </c>
      <c r="AE307" s="2" t="str">
        <f>IF(COUNT($A307)=0,"",IF(AC307="","--",IF(AC307="3E","3E",LOOKUP(AC307/AE$2,{0,0.4,0.45,0.5,0.55,0.6,0.65,0.7,0.75,0.8,1},{0,2,2.25,2.5,2.75,3,3.25,3.5,3.75,4}))))</f>
        <v/>
      </c>
      <c r="AF307" s="3" t="str">
        <f>IF($A307&lt;&gt;DRAFT!$B309,"ERR",IF(OR(COUNT($A307)=0,COUNT(DRAFT!CI309:CK309,DRAFT!CM309:CO309)=0),"",CEILING(SUM(DRAFT!CL309,DRAFT!CP309),1)))</f>
        <v/>
      </c>
      <c r="AG307" s="3" t="str">
        <f>IF(COUNT($A307)=0,"",IF(AF307="3E","3E",IF(AF307="","I",LOOKUP(AF307/AH$2,{0,0.4,0.45,0.5,0.55,0.6,0.65,0.7,0.75,0.8,1},{"F","D","C","C+","B-","B","B+","A-","A","A+"}))))</f>
        <v/>
      </c>
      <c r="AH307" s="2" t="str">
        <f>IF(COUNT($A307)=0,"",IF(AF307="","--",IF(AF307="3E","3E",LOOKUP(AF307/AH$2,{0,0.4,0.45,0.5,0.55,0.6,0.65,0.7,0.75,0.8,1},{0,2,2.25,2.5,2.75,3,3.25,3.5,3.75,4}))))</f>
        <v/>
      </c>
      <c r="AI307" s="11" t="str">
        <f>IF(OR(COUNT($A307)=0,COUNT(B307:AH307)=0),"",IF(COUNTIF(B307:AH307,"3E")&gt;0,"3E",IF(DRAFT!$A309="R",TRUNC(SUMPRODUCT(RGP,RCP)/TCP,3),TRUNC((SUMPRODUCT(--(IMDGP&gt;0)*IMDGP,IMCP)+CEILING(DRAFT!$CQ309*42,0.25))/TCP,3))))</f>
        <v/>
      </c>
      <c r="AJ307" s="3" t="str">
        <f>IF(OR(COUNT($A307)=0,COUNT(B307:AH307)=0),"",IF(COUNTIF(B307:AH307,"3E")&gt;0,"3E",IF(DRAFT!$A309="R",SUMPRODUCT(--(RGP&gt;=2),RCP),SUMPRODUCT(--(IMDGP&gt;0),--(IMGP=0),IMCP)+DRAFT!$CR309)))</f>
        <v/>
      </c>
      <c r="AK307" s="3" t="str">
        <f>IF(OR(COUNT($A307)=0,COUNT(B307:AH307)=0),"",IF(COUNTIF(B307:AJ307,"3E")&gt;0,"3E",IF(AND(DRAFT!$A309="IM",OR($AI307&gt;DRAFT!$CQ309,$AJ307&gt;DRAFT!$CR309)),"IMPROVED",IF(AND(DRAFT!$A309="IM",$AI307&lt;=DRAFT!$CQ309,$AJ307&lt;=DRAFT!$CR309),"NOT IMPROVED",IF(AND(AH307&gt;=2,AI307&gt;=2,AJ307&gt;=30),"PASS","FAIL")))))</f>
        <v/>
      </c>
      <c r="AL307" s="3" t="str">
        <f t="shared" si="8"/>
        <v/>
      </c>
      <c r="AM307" s="3" t="str">
        <f t="shared" si="9"/>
        <v/>
      </c>
    </row>
    <row r="308" spans="1:39" ht="18.95" customHeight="1" x14ac:dyDescent="0.25">
      <c r="A308" s="4" t="str">
        <f>IF(DRAFT!$B310="","",DRAFT!$B310)</f>
        <v/>
      </c>
      <c r="B308" s="3" t="str">
        <f>IF(COUNT($A308)=0,"",IF($A308&lt;&gt;DRAFT!$B310,"ERR",IF(DRAFT!I310="3E","3E",IF(COUNT(DRAFT!E310,DRAFT!I310)&gt;0,DRAFT!J310,""))))</f>
        <v/>
      </c>
      <c r="C308" s="3" t="str">
        <f>IF(COUNT($A308)=0,"",IF(B308="3E","3E",IF(B308="","I",LOOKUP(B308/D$2,{0,0.4,0.45,0.5,0.55,0.6,0.65,0.7,0.75,0.8,1},{"F","D","C","C+","B-","B","B+","A-","A","A+"}))))</f>
        <v/>
      </c>
      <c r="D308" s="2" t="str">
        <f>IF(COUNT($A308)=0,"",IF(B308="","--",IF(B308="3E","3E",LOOKUP(B308/D$2,{0,0.4,0.45,0.5,0.55,0.6,0.65,0.7,0.75,0.8,1},{0,2,2.25,2.5,2.75,3,3.25,3.5,3.75,4}))))</f>
        <v/>
      </c>
      <c r="E308" s="3" t="str">
        <f>IF(COUNT($A308)=0,"",IF($A308&lt;&gt;DRAFT!$B310,"ERR",IF(DRAFT!R310="3E","3E",IF(COUNT(DRAFT!N310,DRAFT!R310)&gt;0,DRAFT!S310,""))))</f>
        <v/>
      </c>
      <c r="F308" s="3" t="str">
        <f>IF(COUNT($A308)=0,"",IF(E308="3E","3E",IF(E308="","I",LOOKUP(E308/G$2,{0,0.4,0.45,0.5,0.55,0.6,0.65,0.7,0.75,0.8,1},{"F","D","C","C+","B-","B","B+","A-","A","A+"}))))</f>
        <v/>
      </c>
      <c r="G308" s="2" t="str">
        <f>IF(COUNT($A308)=0,"",IF(E308="","--",IF(E308="3E","3E",LOOKUP(E308/G$2,{0,0.4,0.45,0.5,0.55,0.6,0.65,0.7,0.75,0.8,1},{0,2,2.25,2.5,2.75,3,3.25,3.5,3.75,4}))))</f>
        <v/>
      </c>
      <c r="H308" s="3" t="str">
        <f>IF(COUNT($A308)=0,"",IF($A308&lt;&gt;DRAFT!$B310,"ERR",IF(DRAFT!AA310="3E","3E",IF(COUNT(DRAFT!W310,DRAFT!AA310)&gt;0,DRAFT!AB310,""))))</f>
        <v/>
      </c>
      <c r="I308" s="3" t="str">
        <f>IF(COUNT($A308)=0,"",IF(H308="3E","3E",IF(H308="","I",LOOKUP(H308/J$2,{0,0.4,0.45,0.5,0.55,0.6,0.65,0.7,0.75,0.8,1},{"F","D","C","C+","B-","B","B+","A-","A","A+"}))))</f>
        <v/>
      </c>
      <c r="J308" s="2" t="str">
        <f>IF(COUNT($A308)=0,"",IF(H308="","--",IF(H308="3E","3E",LOOKUP(H308/J$2,{0,0.4,0.45,0.5,0.55,0.6,0.65,0.7,0.75,0.8,1},{0,2,2.25,2.5,2.75,3,3.25,3.5,3.75,4}))))</f>
        <v/>
      </c>
      <c r="K308" s="3" t="str">
        <f>IF(COUNT($A308)=0,"",IF($A308&lt;&gt;DRAFT!$B310,"ERR",IF(DRAFT!AJ310="3E","3E",IF(COUNT(DRAFT!AF310,DRAFT!AJ310)&gt;0,DRAFT!AK310,""))))</f>
        <v/>
      </c>
      <c r="L308" s="3" t="str">
        <f>IF(COUNT($A308)=0,"",IF(K308="3E","3E",IF(K308="","I",LOOKUP(K308/M$2,{0,0.4,0.45,0.5,0.55,0.6,0.65,0.7,0.75,0.8,1},{"F","D","C","C+","B-","B","B+","A-","A","A+"}))))</f>
        <v/>
      </c>
      <c r="M308" s="2" t="str">
        <f>IF(COUNT($A308)=0,"",IF(K308="","--",IF(K308="3E","3E",LOOKUP(K308/M$2,{0,0.4,0.45,0.5,0.55,0.6,0.65,0.7,0.75,0.8,1},{0,2,2.25,2.5,2.75,3,3.25,3.5,3.75,4}))))</f>
        <v/>
      </c>
      <c r="N308" s="3" t="str">
        <f>IF(COUNT($A308)=0,"",IF($A308&lt;&gt;DRAFT!$B310,"ERR",IF(DRAFT!AS310="3E","3E",IF(COUNT(DRAFT!AO310,DRAFT!AS310)&gt;0,DRAFT!AT310,""))))</f>
        <v/>
      </c>
      <c r="O308" s="3" t="str">
        <f>IF(COUNT($A308)=0,"",IF(N308="3E","3E",IF(N308="","I",LOOKUP(N308/P$2,{0,0.4,0.45,0.5,0.55,0.6,0.65,0.7,0.75,0.8,1},{"F","D","C","C+","B-","B","B+","A-","A","A+"}))))</f>
        <v/>
      </c>
      <c r="P308" s="2" t="str">
        <f>IF(COUNT($A308)=0,"",IF(N308="","--",IF(N308="3E","3E",LOOKUP(N308/P$2,{0,0.4,0.45,0.5,0.55,0.6,0.65,0.7,0.75,0.8,1},{0,2,2.25,2.5,2.75,3,3.25,3.5,3.75,4}))))</f>
        <v/>
      </c>
      <c r="Q308" s="3" t="str">
        <f>IF(COUNT($A308)=0,"",IF($A308&lt;&gt;DRAFT!$B310,"ERR",IF(DRAFT!BB310="3E","3E",IF(COUNT(DRAFT!AX310,DRAFT!BB310)&gt;0,DRAFT!BC310,""))))</f>
        <v/>
      </c>
      <c r="R308" s="3" t="str">
        <f>IF(COUNT($A308)=0,"",IF(Q308="3E","3E",IF(Q308="","I",LOOKUP(Q308/S$2,{0,0.4,0.45,0.5,0.55,0.6,0.65,0.7,0.75,0.8,1},{"F","D","C","C+","B-","B","B+","A-","A","A+"}))))</f>
        <v/>
      </c>
      <c r="S308" s="2" t="str">
        <f>IF(COUNT($A308)=0,"",IF(Q308="","--",IF(Q308="3E","3E",LOOKUP(Q308/S$2,{0,0.4,0.45,0.5,0.55,0.6,0.65,0.7,0.75,0.8,1},{0,2,2.25,2.5,2.75,3,3.25,3.5,3.75,4}))))</f>
        <v/>
      </c>
      <c r="T308" s="3" t="str">
        <f>IF(COUNT($A308)=0,"",IF($A308&lt;&gt;DRAFT!$B310,"ERR",IF(DRAFT!BK310="3E","3E",IF(COUNT(DRAFT!BG310,DRAFT!BK310)&gt;0,DRAFT!BL310,""))))</f>
        <v/>
      </c>
      <c r="U308" s="3" t="str">
        <f>IF(COUNT($A308)=0,"",IF(T308="3E","3E",IF(T308="","I",LOOKUP(T308/V$2,{0,0.4,0.45,0.5,0.55,0.6,0.65,0.7,0.75,0.8,1},{"F","D","C","C+","B-","B","B+","A-","A","A+"}))))</f>
        <v/>
      </c>
      <c r="V308" s="2" t="str">
        <f>IF(COUNT($A308)=0,"",IF(T308="","--",IF(T308="3E","3E",LOOKUP(T308/V$2,{0,0.4,0.45,0.5,0.55,0.6,0.65,0.7,0.75,0.8,1},{0,2,2.25,2.5,2.75,3,3.25,3.5,3.75,4}))))</f>
        <v/>
      </c>
      <c r="W308" s="3" t="str">
        <f>IF(COUNT($A308)=0,"",IF($A308&lt;&gt;DRAFT!$B310,"ERR",IF(DRAFT!BT310="3E","3E",IF(COUNT(DRAFT!BP310,DRAFT!BT310)&gt;0,DRAFT!BU310,""))))</f>
        <v/>
      </c>
      <c r="X308" s="3" t="str">
        <f>IF(COUNT($A308)=0,"",IF(W308="3E","3E",IF(W308="","I",LOOKUP(W308/Y$2,{0,0.4,0.45,0.5,0.55,0.6,0.65,0.7,0.75,0.8,1},{"F","D","C","C+","B-","B","B+","A-","A","A+"}))))</f>
        <v/>
      </c>
      <c r="Y308" s="2" t="str">
        <f>IF(COUNT($A308)=0,"",IF(W308="","--",IF(W308="3E","3E",LOOKUP(W308/Y$2,{0,0.4,0.45,0.5,0.55,0.6,0.65,0.7,0.75,0.8,1},{0,2,2.25,2.5,2.75,3,3.25,3.5,3.75,4}))))</f>
        <v/>
      </c>
      <c r="Z308" s="3" t="str">
        <f>IF(COUNT($A308)=0,"",IF($A308&lt;&gt;DRAFT!$B310,"ERR",IF(DRAFT!CC310="3E","3E",IF(COUNT(DRAFT!BY310,DRAFT!CC310)&gt;0,DRAFT!CD310,""))))</f>
        <v/>
      </c>
      <c r="AA308" s="3" t="str">
        <f>IF(COUNT($A308)=0,"",IF(Z308="3E","3E",IF(Z308="","I",LOOKUP(Z308/AB$2,{0,0.4,0.45,0.5,0.55,0.6,0.65,0.7,0.75,0.8,1},{"F","D","C","C+","B-","B","B+","A-","A","A+"}))))</f>
        <v/>
      </c>
      <c r="AB308" s="2" t="str">
        <f>IF(COUNT($A308)=0,"",IF(Z308="","--",IF(Z308="3E","3E",LOOKUP(Z308/AB$2,{0,0.4,0.45,0.5,0.55,0.6,0.65,0.7,0.75,0.8,1},{0,2,2.25,2.5,2.75,3,3.25,3.5,3.75,4}))))</f>
        <v/>
      </c>
      <c r="AC308" s="3" t="str">
        <f>IF(COUNT($A308)=0,"",IF($A308&lt;&gt;DRAFT!$B310,"ERR",IF(DRAFT!CF310&gt;0,DRAFT!CF310,"")))</f>
        <v/>
      </c>
      <c r="AD308" s="3" t="str">
        <f>IF(COUNT($A308)=0,"",IF(AC308="3E","3E",IF(AC308="","I",LOOKUP(AC308/AE$2,{0,0.4,0.45,0.5,0.55,0.6,0.65,0.7,0.75,0.8,1},{"F","D","C","C+","B-","B","B+","A-","A","A+"}))))</f>
        <v/>
      </c>
      <c r="AE308" s="2" t="str">
        <f>IF(COUNT($A308)=0,"",IF(AC308="","--",IF(AC308="3E","3E",LOOKUP(AC308/AE$2,{0,0.4,0.45,0.5,0.55,0.6,0.65,0.7,0.75,0.8,1},{0,2,2.25,2.5,2.75,3,3.25,3.5,3.75,4}))))</f>
        <v/>
      </c>
      <c r="AF308" s="3" t="str">
        <f>IF($A308&lt;&gt;DRAFT!$B310,"ERR",IF(OR(COUNT($A308)=0,COUNT(DRAFT!CI310:CK310,DRAFT!CM310:CO310)=0),"",CEILING(SUM(DRAFT!CL310,DRAFT!CP310),1)))</f>
        <v/>
      </c>
      <c r="AG308" s="3" t="str">
        <f>IF(COUNT($A308)=0,"",IF(AF308="3E","3E",IF(AF308="","I",LOOKUP(AF308/AH$2,{0,0.4,0.45,0.5,0.55,0.6,0.65,0.7,0.75,0.8,1},{"F","D","C","C+","B-","B","B+","A-","A","A+"}))))</f>
        <v/>
      </c>
      <c r="AH308" s="2" t="str">
        <f>IF(COUNT($A308)=0,"",IF(AF308="","--",IF(AF308="3E","3E",LOOKUP(AF308/AH$2,{0,0.4,0.45,0.5,0.55,0.6,0.65,0.7,0.75,0.8,1},{0,2,2.25,2.5,2.75,3,3.25,3.5,3.75,4}))))</f>
        <v/>
      </c>
      <c r="AI308" s="11" t="str">
        <f>IF(OR(COUNT($A308)=0,COUNT(B308:AH308)=0),"",IF(COUNTIF(B308:AH308,"3E")&gt;0,"3E",IF(DRAFT!$A310="R",TRUNC(SUMPRODUCT(RGP,RCP)/TCP,3),TRUNC((SUMPRODUCT(--(IMDGP&gt;0)*IMDGP,IMCP)+CEILING(DRAFT!$CQ310*42,0.25))/TCP,3))))</f>
        <v/>
      </c>
      <c r="AJ308" s="3" t="str">
        <f>IF(OR(COUNT($A308)=0,COUNT(B308:AH308)=0),"",IF(COUNTIF(B308:AH308,"3E")&gt;0,"3E",IF(DRAFT!$A310="R",SUMPRODUCT(--(RGP&gt;=2),RCP),SUMPRODUCT(--(IMDGP&gt;0),--(IMGP=0),IMCP)+DRAFT!$CR310)))</f>
        <v/>
      </c>
      <c r="AK308" s="3" t="str">
        <f>IF(OR(COUNT($A308)=0,COUNT(B308:AH308)=0),"",IF(COUNTIF(B308:AJ308,"3E")&gt;0,"3E",IF(AND(DRAFT!$A310="IM",OR($AI308&gt;DRAFT!$CQ310,$AJ308&gt;DRAFT!$CR310)),"IMPROVED",IF(AND(DRAFT!$A310="IM",$AI308&lt;=DRAFT!$CQ310,$AJ308&lt;=DRAFT!$CR310),"NOT IMPROVED",IF(AND(AH308&gt;=2,AI308&gt;=2,AJ308&gt;=30),"PASS","FAIL")))))</f>
        <v/>
      </c>
      <c r="AL308" s="3" t="str">
        <f t="shared" si="8"/>
        <v/>
      </c>
      <c r="AM308" s="3" t="str">
        <f t="shared" si="9"/>
        <v/>
      </c>
    </row>
    <row r="309" spans="1:39" ht="18.95" customHeight="1" x14ac:dyDescent="0.25">
      <c r="A309" s="4" t="str">
        <f>IF(DRAFT!$B311="","",DRAFT!$B311)</f>
        <v/>
      </c>
      <c r="B309" s="3" t="str">
        <f>IF(COUNT($A309)=0,"",IF($A309&lt;&gt;DRAFT!$B311,"ERR",IF(DRAFT!I311="3E","3E",IF(COUNT(DRAFT!E311,DRAFT!I311)&gt;0,DRAFT!J311,""))))</f>
        <v/>
      </c>
      <c r="C309" s="3" t="str">
        <f>IF(COUNT($A309)=0,"",IF(B309="3E","3E",IF(B309="","I",LOOKUP(B309/D$2,{0,0.4,0.45,0.5,0.55,0.6,0.65,0.7,0.75,0.8,1},{"F","D","C","C+","B-","B","B+","A-","A","A+"}))))</f>
        <v/>
      </c>
      <c r="D309" s="2" t="str">
        <f>IF(COUNT($A309)=0,"",IF(B309="","--",IF(B309="3E","3E",LOOKUP(B309/D$2,{0,0.4,0.45,0.5,0.55,0.6,0.65,0.7,0.75,0.8,1},{0,2,2.25,2.5,2.75,3,3.25,3.5,3.75,4}))))</f>
        <v/>
      </c>
      <c r="E309" s="3" t="str">
        <f>IF(COUNT($A309)=0,"",IF($A309&lt;&gt;DRAFT!$B311,"ERR",IF(DRAFT!R311="3E","3E",IF(COUNT(DRAFT!N311,DRAFT!R311)&gt;0,DRAFT!S311,""))))</f>
        <v/>
      </c>
      <c r="F309" s="3" t="str">
        <f>IF(COUNT($A309)=0,"",IF(E309="3E","3E",IF(E309="","I",LOOKUP(E309/G$2,{0,0.4,0.45,0.5,0.55,0.6,0.65,0.7,0.75,0.8,1},{"F","D","C","C+","B-","B","B+","A-","A","A+"}))))</f>
        <v/>
      </c>
      <c r="G309" s="2" t="str">
        <f>IF(COUNT($A309)=0,"",IF(E309="","--",IF(E309="3E","3E",LOOKUP(E309/G$2,{0,0.4,0.45,0.5,0.55,0.6,0.65,0.7,0.75,0.8,1},{0,2,2.25,2.5,2.75,3,3.25,3.5,3.75,4}))))</f>
        <v/>
      </c>
      <c r="H309" s="3" t="str">
        <f>IF(COUNT($A309)=0,"",IF($A309&lt;&gt;DRAFT!$B311,"ERR",IF(DRAFT!AA311="3E","3E",IF(COUNT(DRAFT!W311,DRAFT!AA311)&gt;0,DRAFT!AB311,""))))</f>
        <v/>
      </c>
      <c r="I309" s="3" t="str">
        <f>IF(COUNT($A309)=0,"",IF(H309="3E","3E",IF(H309="","I",LOOKUP(H309/J$2,{0,0.4,0.45,0.5,0.55,0.6,0.65,0.7,0.75,0.8,1},{"F","D","C","C+","B-","B","B+","A-","A","A+"}))))</f>
        <v/>
      </c>
      <c r="J309" s="2" t="str">
        <f>IF(COUNT($A309)=0,"",IF(H309="","--",IF(H309="3E","3E",LOOKUP(H309/J$2,{0,0.4,0.45,0.5,0.55,0.6,0.65,0.7,0.75,0.8,1},{0,2,2.25,2.5,2.75,3,3.25,3.5,3.75,4}))))</f>
        <v/>
      </c>
      <c r="K309" s="3" t="str">
        <f>IF(COUNT($A309)=0,"",IF($A309&lt;&gt;DRAFT!$B311,"ERR",IF(DRAFT!AJ311="3E","3E",IF(COUNT(DRAFT!AF311,DRAFT!AJ311)&gt;0,DRAFT!AK311,""))))</f>
        <v/>
      </c>
      <c r="L309" s="3" t="str">
        <f>IF(COUNT($A309)=0,"",IF(K309="3E","3E",IF(K309="","I",LOOKUP(K309/M$2,{0,0.4,0.45,0.5,0.55,0.6,0.65,0.7,0.75,0.8,1},{"F","D","C","C+","B-","B","B+","A-","A","A+"}))))</f>
        <v/>
      </c>
      <c r="M309" s="2" t="str">
        <f>IF(COUNT($A309)=0,"",IF(K309="","--",IF(K309="3E","3E",LOOKUP(K309/M$2,{0,0.4,0.45,0.5,0.55,0.6,0.65,0.7,0.75,0.8,1},{0,2,2.25,2.5,2.75,3,3.25,3.5,3.75,4}))))</f>
        <v/>
      </c>
      <c r="N309" s="3" t="str">
        <f>IF(COUNT($A309)=0,"",IF($A309&lt;&gt;DRAFT!$B311,"ERR",IF(DRAFT!AS311="3E","3E",IF(COUNT(DRAFT!AO311,DRAFT!AS311)&gt;0,DRAFT!AT311,""))))</f>
        <v/>
      </c>
      <c r="O309" s="3" t="str">
        <f>IF(COUNT($A309)=0,"",IF(N309="3E","3E",IF(N309="","I",LOOKUP(N309/P$2,{0,0.4,0.45,0.5,0.55,0.6,0.65,0.7,0.75,0.8,1},{"F","D","C","C+","B-","B","B+","A-","A","A+"}))))</f>
        <v/>
      </c>
      <c r="P309" s="2" t="str">
        <f>IF(COUNT($A309)=0,"",IF(N309="","--",IF(N309="3E","3E",LOOKUP(N309/P$2,{0,0.4,0.45,0.5,0.55,0.6,0.65,0.7,0.75,0.8,1},{0,2,2.25,2.5,2.75,3,3.25,3.5,3.75,4}))))</f>
        <v/>
      </c>
      <c r="Q309" s="3" t="str">
        <f>IF(COUNT($A309)=0,"",IF($A309&lt;&gt;DRAFT!$B311,"ERR",IF(DRAFT!BB311="3E","3E",IF(COUNT(DRAFT!AX311,DRAFT!BB311)&gt;0,DRAFT!BC311,""))))</f>
        <v/>
      </c>
      <c r="R309" s="3" t="str">
        <f>IF(COUNT($A309)=0,"",IF(Q309="3E","3E",IF(Q309="","I",LOOKUP(Q309/S$2,{0,0.4,0.45,0.5,0.55,0.6,0.65,0.7,0.75,0.8,1},{"F","D","C","C+","B-","B","B+","A-","A","A+"}))))</f>
        <v/>
      </c>
      <c r="S309" s="2" t="str">
        <f>IF(COUNT($A309)=0,"",IF(Q309="","--",IF(Q309="3E","3E",LOOKUP(Q309/S$2,{0,0.4,0.45,0.5,0.55,0.6,0.65,0.7,0.75,0.8,1},{0,2,2.25,2.5,2.75,3,3.25,3.5,3.75,4}))))</f>
        <v/>
      </c>
      <c r="T309" s="3" t="str">
        <f>IF(COUNT($A309)=0,"",IF($A309&lt;&gt;DRAFT!$B311,"ERR",IF(DRAFT!BK311="3E","3E",IF(COUNT(DRAFT!BG311,DRAFT!BK311)&gt;0,DRAFT!BL311,""))))</f>
        <v/>
      </c>
      <c r="U309" s="3" t="str">
        <f>IF(COUNT($A309)=0,"",IF(T309="3E","3E",IF(T309="","I",LOOKUP(T309/V$2,{0,0.4,0.45,0.5,0.55,0.6,0.65,0.7,0.75,0.8,1},{"F","D","C","C+","B-","B","B+","A-","A","A+"}))))</f>
        <v/>
      </c>
      <c r="V309" s="2" t="str">
        <f>IF(COUNT($A309)=0,"",IF(T309="","--",IF(T309="3E","3E",LOOKUP(T309/V$2,{0,0.4,0.45,0.5,0.55,0.6,0.65,0.7,0.75,0.8,1},{0,2,2.25,2.5,2.75,3,3.25,3.5,3.75,4}))))</f>
        <v/>
      </c>
      <c r="W309" s="3" t="str">
        <f>IF(COUNT($A309)=0,"",IF($A309&lt;&gt;DRAFT!$B311,"ERR",IF(DRAFT!BT311="3E","3E",IF(COUNT(DRAFT!BP311,DRAFT!BT311)&gt;0,DRAFT!BU311,""))))</f>
        <v/>
      </c>
      <c r="X309" s="3" t="str">
        <f>IF(COUNT($A309)=0,"",IF(W309="3E","3E",IF(W309="","I",LOOKUP(W309/Y$2,{0,0.4,0.45,0.5,0.55,0.6,0.65,0.7,0.75,0.8,1},{"F","D","C","C+","B-","B","B+","A-","A","A+"}))))</f>
        <v/>
      </c>
      <c r="Y309" s="2" t="str">
        <f>IF(COUNT($A309)=0,"",IF(W309="","--",IF(W309="3E","3E",LOOKUP(W309/Y$2,{0,0.4,0.45,0.5,0.55,0.6,0.65,0.7,0.75,0.8,1},{0,2,2.25,2.5,2.75,3,3.25,3.5,3.75,4}))))</f>
        <v/>
      </c>
      <c r="Z309" s="3" t="str">
        <f>IF(COUNT($A309)=0,"",IF($A309&lt;&gt;DRAFT!$B311,"ERR",IF(DRAFT!CC311="3E","3E",IF(COUNT(DRAFT!BY311,DRAFT!CC311)&gt;0,DRAFT!CD311,""))))</f>
        <v/>
      </c>
      <c r="AA309" s="3" t="str">
        <f>IF(COUNT($A309)=0,"",IF(Z309="3E","3E",IF(Z309="","I",LOOKUP(Z309/AB$2,{0,0.4,0.45,0.5,0.55,0.6,0.65,0.7,0.75,0.8,1},{"F","D","C","C+","B-","B","B+","A-","A","A+"}))))</f>
        <v/>
      </c>
      <c r="AB309" s="2" t="str">
        <f>IF(COUNT($A309)=0,"",IF(Z309="","--",IF(Z309="3E","3E",LOOKUP(Z309/AB$2,{0,0.4,0.45,0.5,0.55,0.6,0.65,0.7,0.75,0.8,1},{0,2,2.25,2.5,2.75,3,3.25,3.5,3.75,4}))))</f>
        <v/>
      </c>
      <c r="AC309" s="3" t="str">
        <f>IF(COUNT($A309)=0,"",IF($A309&lt;&gt;DRAFT!$B311,"ERR",IF(DRAFT!CF311&gt;0,DRAFT!CF311,"")))</f>
        <v/>
      </c>
      <c r="AD309" s="3" t="str">
        <f>IF(COUNT($A309)=0,"",IF(AC309="3E","3E",IF(AC309="","I",LOOKUP(AC309/AE$2,{0,0.4,0.45,0.5,0.55,0.6,0.65,0.7,0.75,0.8,1},{"F","D","C","C+","B-","B","B+","A-","A","A+"}))))</f>
        <v/>
      </c>
      <c r="AE309" s="2" t="str">
        <f>IF(COUNT($A309)=0,"",IF(AC309="","--",IF(AC309="3E","3E",LOOKUP(AC309/AE$2,{0,0.4,0.45,0.5,0.55,0.6,0.65,0.7,0.75,0.8,1},{0,2,2.25,2.5,2.75,3,3.25,3.5,3.75,4}))))</f>
        <v/>
      </c>
      <c r="AF309" s="3" t="str">
        <f>IF($A309&lt;&gt;DRAFT!$B311,"ERR",IF(OR(COUNT($A309)=0,COUNT(DRAFT!CI311:CK311,DRAFT!CM311:CO311)=0),"",CEILING(SUM(DRAFT!CL311,DRAFT!CP311),1)))</f>
        <v/>
      </c>
      <c r="AG309" s="3" t="str">
        <f>IF(COUNT($A309)=0,"",IF(AF309="3E","3E",IF(AF309="","I",LOOKUP(AF309/AH$2,{0,0.4,0.45,0.5,0.55,0.6,0.65,0.7,0.75,0.8,1},{"F","D","C","C+","B-","B","B+","A-","A","A+"}))))</f>
        <v/>
      </c>
      <c r="AH309" s="2" t="str">
        <f>IF(COUNT($A309)=0,"",IF(AF309="","--",IF(AF309="3E","3E",LOOKUP(AF309/AH$2,{0,0.4,0.45,0.5,0.55,0.6,0.65,0.7,0.75,0.8,1},{0,2,2.25,2.5,2.75,3,3.25,3.5,3.75,4}))))</f>
        <v/>
      </c>
      <c r="AI309" s="11" t="str">
        <f>IF(OR(COUNT($A309)=0,COUNT(B309:AH309)=0),"",IF(COUNTIF(B309:AH309,"3E")&gt;0,"3E",IF(DRAFT!$A311="R",TRUNC(SUMPRODUCT(RGP,RCP)/TCP,3),TRUNC((SUMPRODUCT(--(IMDGP&gt;0)*IMDGP,IMCP)+CEILING(DRAFT!$CQ311*42,0.25))/TCP,3))))</f>
        <v/>
      </c>
      <c r="AJ309" s="3" t="str">
        <f>IF(OR(COUNT($A309)=0,COUNT(B309:AH309)=0),"",IF(COUNTIF(B309:AH309,"3E")&gt;0,"3E",IF(DRAFT!$A311="R",SUMPRODUCT(--(RGP&gt;=2),RCP),SUMPRODUCT(--(IMDGP&gt;0),--(IMGP=0),IMCP)+DRAFT!$CR311)))</f>
        <v/>
      </c>
      <c r="AK309" s="3" t="str">
        <f>IF(OR(COUNT($A309)=0,COUNT(B309:AH309)=0),"",IF(COUNTIF(B309:AJ309,"3E")&gt;0,"3E",IF(AND(DRAFT!$A311="IM",OR($AI309&gt;DRAFT!$CQ311,$AJ309&gt;DRAFT!$CR311)),"IMPROVED",IF(AND(DRAFT!$A311="IM",$AI309&lt;=DRAFT!$CQ311,$AJ309&lt;=DRAFT!$CR311),"NOT IMPROVED",IF(AND(AH309&gt;=2,AI309&gt;=2,AJ309&gt;=30),"PASS","FAIL")))))</f>
        <v/>
      </c>
      <c r="AL309" s="3" t="str">
        <f t="shared" si="8"/>
        <v/>
      </c>
      <c r="AM309" s="3" t="str">
        <f t="shared" si="9"/>
        <v/>
      </c>
    </row>
    <row r="310" spans="1:39" ht="18.95" customHeight="1" x14ac:dyDescent="0.25">
      <c r="A310" s="4" t="str">
        <f>IF(DRAFT!$B312="","",DRAFT!$B312)</f>
        <v/>
      </c>
      <c r="B310" s="3" t="str">
        <f>IF(COUNT($A310)=0,"",IF($A310&lt;&gt;DRAFT!$B312,"ERR",IF(DRAFT!I312="3E","3E",IF(COUNT(DRAFT!E312,DRAFT!I312)&gt;0,DRAFT!J312,""))))</f>
        <v/>
      </c>
      <c r="C310" s="3" t="str">
        <f>IF(COUNT($A310)=0,"",IF(B310="3E","3E",IF(B310="","I",LOOKUP(B310/D$2,{0,0.4,0.45,0.5,0.55,0.6,0.65,0.7,0.75,0.8,1},{"F","D","C","C+","B-","B","B+","A-","A","A+"}))))</f>
        <v/>
      </c>
      <c r="D310" s="2" t="str">
        <f>IF(COUNT($A310)=0,"",IF(B310="","--",IF(B310="3E","3E",LOOKUP(B310/D$2,{0,0.4,0.45,0.5,0.55,0.6,0.65,0.7,0.75,0.8,1},{0,2,2.25,2.5,2.75,3,3.25,3.5,3.75,4}))))</f>
        <v/>
      </c>
      <c r="E310" s="3" t="str">
        <f>IF(COUNT($A310)=0,"",IF($A310&lt;&gt;DRAFT!$B312,"ERR",IF(DRAFT!R312="3E","3E",IF(COUNT(DRAFT!N312,DRAFT!R312)&gt;0,DRAFT!S312,""))))</f>
        <v/>
      </c>
      <c r="F310" s="3" t="str">
        <f>IF(COUNT($A310)=0,"",IF(E310="3E","3E",IF(E310="","I",LOOKUP(E310/G$2,{0,0.4,0.45,0.5,0.55,0.6,0.65,0.7,0.75,0.8,1},{"F","D","C","C+","B-","B","B+","A-","A","A+"}))))</f>
        <v/>
      </c>
      <c r="G310" s="2" t="str">
        <f>IF(COUNT($A310)=0,"",IF(E310="","--",IF(E310="3E","3E",LOOKUP(E310/G$2,{0,0.4,0.45,0.5,0.55,0.6,0.65,0.7,0.75,0.8,1},{0,2,2.25,2.5,2.75,3,3.25,3.5,3.75,4}))))</f>
        <v/>
      </c>
      <c r="H310" s="3" t="str">
        <f>IF(COUNT($A310)=0,"",IF($A310&lt;&gt;DRAFT!$B312,"ERR",IF(DRAFT!AA312="3E","3E",IF(COUNT(DRAFT!W312,DRAFT!AA312)&gt;0,DRAFT!AB312,""))))</f>
        <v/>
      </c>
      <c r="I310" s="3" t="str">
        <f>IF(COUNT($A310)=0,"",IF(H310="3E","3E",IF(H310="","I",LOOKUP(H310/J$2,{0,0.4,0.45,0.5,0.55,0.6,0.65,0.7,0.75,0.8,1},{"F","D","C","C+","B-","B","B+","A-","A","A+"}))))</f>
        <v/>
      </c>
      <c r="J310" s="2" t="str">
        <f>IF(COUNT($A310)=0,"",IF(H310="","--",IF(H310="3E","3E",LOOKUP(H310/J$2,{0,0.4,0.45,0.5,0.55,0.6,0.65,0.7,0.75,0.8,1},{0,2,2.25,2.5,2.75,3,3.25,3.5,3.75,4}))))</f>
        <v/>
      </c>
      <c r="K310" s="3" t="str">
        <f>IF(COUNT($A310)=0,"",IF($A310&lt;&gt;DRAFT!$B312,"ERR",IF(DRAFT!AJ312="3E","3E",IF(COUNT(DRAFT!AF312,DRAFT!AJ312)&gt;0,DRAFT!AK312,""))))</f>
        <v/>
      </c>
      <c r="L310" s="3" t="str">
        <f>IF(COUNT($A310)=0,"",IF(K310="3E","3E",IF(K310="","I",LOOKUP(K310/M$2,{0,0.4,0.45,0.5,0.55,0.6,0.65,0.7,0.75,0.8,1},{"F","D","C","C+","B-","B","B+","A-","A","A+"}))))</f>
        <v/>
      </c>
      <c r="M310" s="2" t="str">
        <f>IF(COUNT($A310)=0,"",IF(K310="","--",IF(K310="3E","3E",LOOKUP(K310/M$2,{0,0.4,0.45,0.5,0.55,0.6,0.65,0.7,0.75,0.8,1},{0,2,2.25,2.5,2.75,3,3.25,3.5,3.75,4}))))</f>
        <v/>
      </c>
      <c r="N310" s="3" t="str">
        <f>IF(COUNT($A310)=0,"",IF($A310&lt;&gt;DRAFT!$B312,"ERR",IF(DRAFT!AS312="3E","3E",IF(COUNT(DRAFT!AO312,DRAFT!AS312)&gt;0,DRAFT!AT312,""))))</f>
        <v/>
      </c>
      <c r="O310" s="3" t="str">
        <f>IF(COUNT($A310)=0,"",IF(N310="3E","3E",IF(N310="","I",LOOKUP(N310/P$2,{0,0.4,0.45,0.5,0.55,0.6,0.65,0.7,0.75,0.8,1},{"F","D","C","C+","B-","B","B+","A-","A","A+"}))))</f>
        <v/>
      </c>
      <c r="P310" s="2" t="str">
        <f>IF(COUNT($A310)=0,"",IF(N310="","--",IF(N310="3E","3E",LOOKUP(N310/P$2,{0,0.4,0.45,0.5,0.55,0.6,0.65,0.7,0.75,0.8,1},{0,2,2.25,2.5,2.75,3,3.25,3.5,3.75,4}))))</f>
        <v/>
      </c>
      <c r="Q310" s="3" t="str">
        <f>IF(COUNT($A310)=0,"",IF($A310&lt;&gt;DRAFT!$B312,"ERR",IF(DRAFT!BB312="3E","3E",IF(COUNT(DRAFT!AX312,DRAFT!BB312)&gt;0,DRAFT!BC312,""))))</f>
        <v/>
      </c>
      <c r="R310" s="3" t="str">
        <f>IF(COUNT($A310)=0,"",IF(Q310="3E","3E",IF(Q310="","I",LOOKUP(Q310/S$2,{0,0.4,0.45,0.5,0.55,0.6,0.65,0.7,0.75,0.8,1},{"F","D","C","C+","B-","B","B+","A-","A","A+"}))))</f>
        <v/>
      </c>
      <c r="S310" s="2" t="str">
        <f>IF(COUNT($A310)=0,"",IF(Q310="","--",IF(Q310="3E","3E",LOOKUP(Q310/S$2,{0,0.4,0.45,0.5,0.55,0.6,0.65,0.7,0.75,0.8,1},{0,2,2.25,2.5,2.75,3,3.25,3.5,3.75,4}))))</f>
        <v/>
      </c>
      <c r="T310" s="3" t="str">
        <f>IF(COUNT($A310)=0,"",IF($A310&lt;&gt;DRAFT!$B312,"ERR",IF(DRAFT!BK312="3E","3E",IF(COUNT(DRAFT!BG312,DRAFT!BK312)&gt;0,DRAFT!BL312,""))))</f>
        <v/>
      </c>
      <c r="U310" s="3" t="str">
        <f>IF(COUNT($A310)=0,"",IF(T310="3E","3E",IF(T310="","I",LOOKUP(T310/V$2,{0,0.4,0.45,0.5,0.55,0.6,0.65,0.7,0.75,0.8,1},{"F","D","C","C+","B-","B","B+","A-","A","A+"}))))</f>
        <v/>
      </c>
      <c r="V310" s="2" t="str">
        <f>IF(COUNT($A310)=0,"",IF(T310="","--",IF(T310="3E","3E",LOOKUP(T310/V$2,{0,0.4,0.45,0.5,0.55,0.6,0.65,0.7,0.75,0.8,1},{0,2,2.25,2.5,2.75,3,3.25,3.5,3.75,4}))))</f>
        <v/>
      </c>
      <c r="W310" s="3" t="str">
        <f>IF(COUNT($A310)=0,"",IF($A310&lt;&gt;DRAFT!$B312,"ERR",IF(DRAFT!BT312="3E","3E",IF(COUNT(DRAFT!BP312,DRAFT!BT312)&gt;0,DRAFT!BU312,""))))</f>
        <v/>
      </c>
      <c r="X310" s="3" t="str">
        <f>IF(COUNT($A310)=0,"",IF(W310="3E","3E",IF(W310="","I",LOOKUP(W310/Y$2,{0,0.4,0.45,0.5,0.55,0.6,0.65,0.7,0.75,0.8,1},{"F","D","C","C+","B-","B","B+","A-","A","A+"}))))</f>
        <v/>
      </c>
      <c r="Y310" s="2" t="str">
        <f>IF(COUNT($A310)=0,"",IF(W310="","--",IF(W310="3E","3E",LOOKUP(W310/Y$2,{0,0.4,0.45,0.5,0.55,0.6,0.65,0.7,0.75,0.8,1},{0,2,2.25,2.5,2.75,3,3.25,3.5,3.75,4}))))</f>
        <v/>
      </c>
      <c r="Z310" s="3" t="str">
        <f>IF(COUNT($A310)=0,"",IF($A310&lt;&gt;DRAFT!$B312,"ERR",IF(DRAFT!CC312="3E","3E",IF(COUNT(DRAFT!BY312,DRAFT!CC312)&gt;0,DRAFT!CD312,""))))</f>
        <v/>
      </c>
      <c r="AA310" s="3" t="str">
        <f>IF(COUNT($A310)=0,"",IF(Z310="3E","3E",IF(Z310="","I",LOOKUP(Z310/AB$2,{0,0.4,0.45,0.5,0.55,0.6,0.65,0.7,0.75,0.8,1},{"F","D","C","C+","B-","B","B+","A-","A","A+"}))))</f>
        <v/>
      </c>
      <c r="AB310" s="2" t="str">
        <f>IF(COUNT($A310)=0,"",IF(Z310="","--",IF(Z310="3E","3E",LOOKUP(Z310/AB$2,{0,0.4,0.45,0.5,0.55,0.6,0.65,0.7,0.75,0.8,1},{0,2,2.25,2.5,2.75,3,3.25,3.5,3.75,4}))))</f>
        <v/>
      </c>
      <c r="AC310" s="3" t="str">
        <f>IF(COUNT($A310)=0,"",IF($A310&lt;&gt;DRAFT!$B312,"ERR",IF(DRAFT!CF312&gt;0,DRAFT!CF312,"")))</f>
        <v/>
      </c>
      <c r="AD310" s="3" t="str">
        <f>IF(COUNT($A310)=0,"",IF(AC310="3E","3E",IF(AC310="","I",LOOKUP(AC310/AE$2,{0,0.4,0.45,0.5,0.55,0.6,0.65,0.7,0.75,0.8,1},{"F","D","C","C+","B-","B","B+","A-","A","A+"}))))</f>
        <v/>
      </c>
      <c r="AE310" s="2" t="str">
        <f>IF(COUNT($A310)=0,"",IF(AC310="","--",IF(AC310="3E","3E",LOOKUP(AC310/AE$2,{0,0.4,0.45,0.5,0.55,0.6,0.65,0.7,0.75,0.8,1},{0,2,2.25,2.5,2.75,3,3.25,3.5,3.75,4}))))</f>
        <v/>
      </c>
      <c r="AF310" s="3" t="str">
        <f>IF($A310&lt;&gt;DRAFT!$B312,"ERR",IF(OR(COUNT($A310)=0,COUNT(DRAFT!CI312:CK312,DRAFT!CM312:CO312)=0),"",CEILING(SUM(DRAFT!CL312,DRAFT!CP312),1)))</f>
        <v/>
      </c>
      <c r="AG310" s="3" t="str">
        <f>IF(COUNT($A310)=0,"",IF(AF310="3E","3E",IF(AF310="","I",LOOKUP(AF310/AH$2,{0,0.4,0.45,0.5,0.55,0.6,0.65,0.7,0.75,0.8,1},{"F","D","C","C+","B-","B","B+","A-","A","A+"}))))</f>
        <v/>
      </c>
      <c r="AH310" s="2" t="str">
        <f>IF(COUNT($A310)=0,"",IF(AF310="","--",IF(AF310="3E","3E",LOOKUP(AF310/AH$2,{0,0.4,0.45,0.5,0.55,0.6,0.65,0.7,0.75,0.8,1},{0,2,2.25,2.5,2.75,3,3.25,3.5,3.75,4}))))</f>
        <v/>
      </c>
      <c r="AI310" s="11" t="str">
        <f>IF(OR(COUNT($A310)=0,COUNT(B310:AH310)=0),"",IF(COUNTIF(B310:AH310,"3E")&gt;0,"3E",IF(DRAFT!$A312="R",TRUNC(SUMPRODUCT(RGP,RCP)/TCP,3),TRUNC((SUMPRODUCT(--(IMDGP&gt;0)*IMDGP,IMCP)+CEILING(DRAFT!$CQ312*42,0.25))/TCP,3))))</f>
        <v/>
      </c>
      <c r="AJ310" s="3" t="str">
        <f>IF(OR(COUNT($A310)=0,COUNT(B310:AH310)=0),"",IF(COUNTIF(B310:AH310,"3E")&gt;0,"3E",IF(DRAFT!$A312="R",SUMPRODUCT(--(RGP&gt;=2),RCP),SUMPRODUCT(--(IMDGP&gt;0),--(IMGP=0),IMCP)+DRAFT!$CR312)))</f>
        <v/>
      </c>
      <c r="AK310" s="3" t="str">
        <f>IF(OR(COUNT($A310)=0,COUNT(B310:AH310)=0),"",IF(COUNTIF(B310:AJ310,"3E")&gt;0,"3E",IF(AND(DRAFT!$A312="IM",OR($AI310&gt;DRAFT!$CQ312,$AJ310&gt;DRAFT!$CR312)),"IMPROVED",IF(AND(DRAFT!$A312="IM",$AI310&lt;=DRAFT!$CQ312,$AJ310&lt;=DRAFT!$CR312),"NOT IMPROVED",IF(AND(AH310&gt;=2,AI310&gt;=2,AJ310&gt;=30),"PASS","FAIL")))))</f>
        <v/>
      </c>
      <c r="AL310" s="3" t="str">
        <f t="shared" si="8"/>
        <v/>
      </c>
      <c r="AM310" s="3" t="str">
        <f t="shared" si="9"/>
        <v/>
      </c>
    </row>
    <row r="311" spans="1:39" ht="18.95" customHeight="1" x14ac:dyDescent="0.25">
      <c r="A311" s="4" t="str">
        <f>IF(DRAFT!$B313="","",DRAFT!$B313)</f>
        <v/>
      </c>
      <c r="B311" s="3" t="str">
        <f>IF(COUNT($A311)=0,"",IF($A311&lt;&gt;DRAFT!$B313,"ERR",IF(DRAFT!I313="3E","3E",IF(COUNT(DRAFT!E313,DRAFT!I313)&gt;0,DRAFT!J313,""))))</f>
        <v/>
      </c>
      <c r="C311" s="3" t="str">
        <f>IF(COUNT($A311)=0,"",IF(B311="3E","3E",IF(B311="","I",LOOKUP(B311/D$2,{0,0.4,0.45,0.5,0.55,0.6,0.65,0.7,0.75,0.8,1},{"F","D","C","C+","B-","B","B+","A-","A","A+"}))))</f>
        <v/>
      </c>
      <c r="D311" s="2" t="str">
        <f>IF(COUNT($A311)=0,"",IF(B311="","--",IF(B311="3E","3E",LOOKUP(B311/D$2,{0,0.4,0.45,0.5,0.55,0.6,0.65,0.7,0.75,0.8,1},{0,2,2.25,2.5,2.75,3,3.25,3.5,3.75,4}))))</f>
        <v/>
      </c>
      <c r="E311" s="3" t="str">
        <f>IF(COUNT($A311)=0,"",IF($A311&lt;&gt;DRAFT!$B313,"ERR",IF(DRAFT!R313="3E","3E",IF(COUNT(DRAFT!N313,DRAFT!R313)&gt;0,DRAFT!S313,""))))</f>
        <v/>
      </c>
      <c r="F311" s="3" t="str">
        <f>IF(COUNT($A311)=0,"",IF(E311="3E","3E",IF(E311="","I",LOOKUP(E311/G$2,{0,0.4,0.45,0.5,0.55,0.6,0.65,0.7,0.75,0.8,1},{"F","D","C","C+","B-","B","B+","A-","A","A+"}))))</f>
        <v/>
      </c>
      <c r="G311" s="2" t="str">
        <f>IF(COUNT($A311)=0,"",IF(E311="","--",IF(E311="3E","3E",LOOKUP(E311/G$2,{0,0.4,0.45,0.5,0.55,0.6,0.65,0.7,0.75,0.8,1},{0,2,2.25,2.5,2.75,3,3.25,3.5,3.75,4}))))</f>
        <v/>
      </c>
      <c r="H311" s="3" t="str">
        <f>IF(COUNT($A311)=0,"",IF($A311&lt;&gt;DRAFT!$B313,"ERR",IF(DRAFT!AA313="3E","3E",IF(COUNT(DRAFT!W313,DRAFT!AA313)&gt;0,DRAFT!AB313,""))))</f>
        <v/>
      </c>
      <c r="I311" s="3" t="str">
        <f>IF(COUNT($A311)=0,"",IF(H311="3E","3E",IF(H311="","I",LOOKUP(H311/J$2,{0,0.4,0.45,0.5,0.55,0.6,0.65,0.7,0.75,0.8,1},{"F","D","C","C+","B-","B","B+","A-","A","A+"}))))</f>
        <v/>
      </c>
      <c r="J311" s="2" t="str">
        <f>IF(COUNT($A311)=0,"",IF(H311="","--",IF(H311="3E","3E",LOOKUP(H311/J$2,{0,0.4,0.45,0.5,0.55,0.6,0.65,0.7,0.75,0.8,1},{0,2,2.25,2.5,2.75,3,3.25,3.5,3.75,4}))))</f>
        <v/>
      </c>
      <c r="K311" s="3" t="str">
        <f>IF(COUNT($A311)=0,"",IF($A311&lt;&gt;DRAFT!$B313,"ERR",IF(DRAFT!AJ313="3E","3E",IF(COUNT(DRAFT!AF313,DRAFT!AJ313)&gt;0,DRAFT!AK313,""))))</f>
        <v/>
      </c>
      <c r="L311" s="3" t="str">
        <f>IF(COUNT($A311)=0,"",IF(K311="3E","3E",IF(K311="","I",LOOKUP(K311/M$2,{0,0.4,0.45,0.5,0.55,0.6,0.65,0.7,0.75,0.8,1},{"F","D","C","C+","B-","B","B+","A-","A","A+"}))))</f>
        <v/>
      </c>
      <c r="M311" s="2" t="str">
        <f>IF(COUNT($A311)=0,"",IF(K311="","--",IF(K311="3E","3E",LOOKUP(K311/M$2,{0,0.4,0.45,0.5,0.55,0.6,0.65,0.7,0.75,0.8,1},{0,2,2.25,2.5,2.75,3,3.25,3.5,3.75,4}))))</f>
        <v/>
      </c>
      <c r="N311" s="3" t="str">
        <f>IF(COUNT($A311)=0,"",IF($A311&lt;&gt;DRAFT!$B313,"ERR",IF(DRAFT!AS313="3E","3E",IF(COUNT(DRAFT!AO313,DRAFT!AS313)&gt;0,DRAFT!AT313,""))))</f>
        <v/>
      </c>
      <c r="O311" s="3" t="str">
        <f>IF(COUNT($A311)=0,"",IF(N311="3E","3E",IF(N311="","I",LOOKUP(N311/P$2,{0,0.4,0.45,0.5,0.55,0.6,0.65,0.7,0.75,0.8,1},{"F","D","C","C+","B-","B","B+","A-","A","A+"}))))</f>
        <v/>
      </c>
      <c r="P311" s="2" t="str">
        <f>IF(COUNT($A311)=0,"",IF(N311="","--",IF(N311="3E","3E",LOOKUP(N311/P$2,{0,0.4,0.45,0.5,0.55,0.6,0.65,0.7,0.75,0.8,1},{0,2,2.25,2.5,2.75,3,3.25,3.5,3.75,4}))))</f>
        <v/>
      </c>
      <c r="Q311" s="3" t="str">
        <f>IF(COUNT($A311)=0,"",IF($A311&lt;&gt;DRAFT!$B313,"ERR",IF(DRAFT!BB313="3E","3E",IF(COUNT(DRAFT!AX313,DRAFT!BB313)&gt;0,DRAFT!BC313,""))))</f>
        <v/>
      </c>
      <c r="R311" s="3" t="str">
        <f>IF(COUNT($A311)=0,"",IF(Q311="3E","3E",IF(Q311="","I",LOOKUP(Q311/S$2,{0,0.4,0.45,0.5,0.55,0.6,0.65,0.7,0.75,0.8,1},{"F","D","C","C+","B-","B","B+","A-","A","A+"}))))</f>
        <v/>
      </c>
      <c r="S311" s="2" t="str">
        <f>IF(COUNT($A311)=0,"",IF(Q311="","--",IF(Q311="3E","3E",LOOKUP(Q311/S$2,{0,0.4,0.45,0.5,0.55,0.6,0.65,0.7,0.75,0.8,1},{0,2,2.25,2.5,2.75,3,3.25,3.5,3.75,4}))))</f>
        <v/>
      </c>
      <c r="T311" s="3" t="str">
        <f>IF(COUNT($A311)=0,"",IF($A311&lt;&gt;DRAFT!$B313,"ERR",IF(DRAFT!BK313="3E","3E",IF(COUNT(DRAFT!BG313,DRAFT!BK313)&gt;0,DRAFT!BL313,""))))</f>
        <v/>
      </c>
      <c r="U311" s="3" t="str">
        <f>IF(COUNT($A311)=0,"",IF(T311="3E","3E",IF(T311="","I",LOOKUP(T311/V$2,{0,0.4,0.45,0.5,0.55,0.6,0.65,0.7,0.75,0.8,1},{"F","D","C","C+","B-","B","B+","A-","A","A+"}))))</f>
        <v/>
      </c>
      <c r="V311" s="2" t="str">
        <f>IF(COUNT($A311)=0,"",IF(T311="","--",IF(T311="3E","3E",LOOKUP(T311/V$2,{0,0.4,0.45,0.5,0.55,0.6,0.65,0.7,0.75,0.8,1},{0,2,2.25,2.5,2.75,3,3.25,3.5,3.75,4}))))</f>
        <v/>
      </c>
      <c r="W311" s="3" t="str">
        <f>IF(COUNT($A311)=0,"",IF($A311&lt;&gt;DRAFT!$B313,"ERR",IF(DRAFT!BT313="3E","3E",IF(COUNT(DRAFT!BP313,DRAFT!BT313)&gt;0,DRAFT!BU313,""))))</f>
        <v/>
      </c>
      <c r="X311" s="3" t="str">
        <f>IF(COUNT($A311)=0,"",IF(W311="3E","3E",IF(W311="","I",LOOKUP(W311/Y$2,{0,0.4,0.45,0.5,0.55,0.6,0.65,0.7,0.75,0.8,1},{"F","D","C","C+","B-","B","B+","A-","A","A+"}))))</f>
        <v/>
      </c>
      <c r="Y311" s="2" t="str">
        <f>IF(COUNT($A311)=0,"",IF(W311="","--",IF(W311="3E","3E",LOOKUP(W311/Y$2,{0,0.4,0.45,0.5,0.55,0.6,0.65,0.7,0.75,0.8,1},{0,2,2.25,2.5,2.75,3,3.25,3.5,3.75,4}))))</f>
        <v/>
      </c>
      <c r="Z311" s="3" t="str">
        <f>IF(COUNT($A311)=0,"",IF($A311&lt;&gt;DRAFT!$B313,"ERR",IF(DRAFT!CC313="3E","3E",IF(COUNT(DRAFT!BY313,DRAFT!CC313)&gt;0,DRAFT!CD313,""))))</f>
        <v/>
      </c>
      <c r="AA311" s="3" t="str">
        <f>IF(COUNT($A311)=0,"",IF(Z311="3E","3E",IF(Z311="","I",LOOKUP(Z311/AB$2,{0,0.4,0.45,0.5,0.55,0.6,0.65,0.7,0.75,0.8,1},{"F","D","C","C+","B-","B","B+","A-","A","A+"}))))</f>
        <v/>
      </c>
      <c r="AB311" s="2" t="str">
        <f>IF(COUNT($A311)=0,"",IF(Z311="","--",IF(Z311="3E","3E",LOOKUP(Z311/AB$2,{0,0.4,0.45,0.5,0.55,0.6,0.65,0.7,0.75,0.8,1},{0,2,2.25,2.5,2.75,3,3.25,3.5,3.75,4}))))</f>
        <v/>
      </c>
      <c r="AC311" s="3" t="str">
        <f>IF(COUNT($A311)=0,"",IF($A311&lt;&gt;DRAFT!$B313,"ERR",IF(DRAFT!CF313&gt;0,DRAFT!CF313,"")))</f>
        <v/>
      </c>
      <c r="AD311" s="3" t="str">
        <f>IF(COUNT($A311)=0,"",IF(AC311="3E","3E",IF(AC311="","I",LOOKUP(AC311/AE$2,{0,0.4,0.45,0.5,0.55,0.6,0.65,0.7,0.75,0.8,1},{"F","D","C","C+","B-","B","B+","A-","A","A+"}))))</f>
        <v/>
      </c>
      <c r="AE311" s="2" t="str">
        <f>IF(COUNT($A311)=0,"",IF(AC311="","--",IF(AC311="3E","3E",LOOKUP(AC311/AE$2,{0,0.4,0.45,0.5,0.55,0.6,0.65,0.7,0.75,0.8,1},{0,2,2.25,2.5,2.75,3,3.25,3.5,3.75,4}))))</f>
        <v/>
      </c>
      <c r="AF311" s="3" t="str">
        <f>IF($A311&lt;&gt;DRAFT!$B313,"ERR",IF(OR(COUNT($A311)=0,COUNT(DRAFT!CI313:CK313,DRAFT!CM313:CO313)=0),"",CEILING(SUM(DRAFT!CL313,DRAFT!CP313),1)))</f>
        <v/>
      </c>
      <c r="AG311" s="3" t="str">
        <f>IF(COUNT($A311)=0,"",IF(AF311="3E","3E",IF(AF311="","I",LOOKUP(AF311/AH$2,{0,0.4,0.45,0.5,0.55,0.6,0.65,0.7,0.75,0.8,1},{"F","D","C","C+","B-","B","B+","A-","A","A+"}))))</f>
        <v/>
      </c>
      <c r="AH311" s="2" t="str">
        <f>IF(COUNT($A311)=0,"",IF(AF311="","--",IF(AF311="3E","3E",LOOKUP(AF311/AH$2,{0,0.4,0.45,0.5,0.55,0.6,0.65,0.7,0.75,0.8,1},{0,2,2.25,2.5,2.75,3,3.25,3.5,3.75,4}))))</f>
        <v/>
      </c>
      <c r="AI311" s="11" t="str">
        <f>IF(OR(COUNT($A311)=0,COUNT(B311:AH311)=0),"",IF(COUNTIF(B311:AH311,"3E")&gt;0,"3E",IF(DRAFT!$A313="R",TRUNC(SUMPRODUCT(RGP,RCP)/TCP,3),TRUNC((SUMPRODUCT(--(IMDGP&gt;0)*IMDGP,IMCP)+CEILING(DRAFT!$CQ313*42,0.25))/TCP,3))))</f>
        <v/>
      </c>
      <c r="AJ311" s="3" t="str">
        <f>IF(OR(COUNT($A311)=0,COUNT(B311:AH311)=0),"",IF(COUNTIF(B311:AH311,"3E")&gt;0,"3E",IF(DRAFT!$A313="R",SUMPRODUCT(--(RGP&gt;=2),RCP),SUMPRODUCT(--(IMDGP&gt;0),--(IMGP=0),IMCP)+DRAFT!$CR313)))</f>
        <v/>
      </c>
      <c r="AK311" s="3" t="str">
        <f>IF(OR(COUNT($A311)=0,COUNT(B311:AH311)=0),"",IF(COUNTIF(B311:AJ311,"3E")&gt;0,"3E",IF(AND(DRAFT!$A313="IM",OR($AI311&gt;DRAFT!$CQ313,$AJ311&gt;DRAFT!$CR313)),"IMPROVED",IF(AND(DRAFT!$A313="IM",$AI311&lt;=DRAFT!$CQ313,$AJ311&lt;=DRAFT!$CR313),"NOT IMPROVED",IF(AND(AH311&gt;=2,AI311&gt;=2,AJ311&gt;=30),"PASS","FAIL")))))</f>
        <v/>
      </c>
      <c r="AL311" s="3" t="str">
        <f t="shared" si="8"/>
        <v/>
      </c>
      <c r="AM311" s="3" t="str">
        <f t="shared" si="9"/>
        <v/>
      </c>
    </row>
    <row r="312" spans="1:39" ht="18.95" customHeight="1" x14ac:dyDescent="0.25">
      <c r="A312" s="4" t="str">
        <f>IF(DRAFT!$B314="","",DRAFT!$B314)</f>
        <v/>
      </c>
      <c r="B312" s="3" t="str">
        <f>IF(COUNT($A312)=0,"",IF($A312&lt;&gt;DRAFT!$B314,"ERR",IF(DRAFT!I314="3E","3E",IF(COUNT(DRAFT!E314,DRAFT!I314)&gt;0,DRAFT!J314,""))))</f>
        <v/>
      </c>
      <c r="C312" s="3" t="str">
        <f>IF(COUNT($A312)=0,"",IF(B312="3E","3E",IF(B312="","I",LOOKUP(B312/D$2,{0,0.4,0.45,0.5,0.55,0.6,0.65,0.7,0.75,0.8,1},{"F","D","C","C+","B-","B","B+","A-","A","A+"}))))</f>
        <v/>
      </c>
      <c r="D312" s="2" t="str">
        <f>IF(COUNT($A312)=0,"",IF(B312="","--",IF(B312="3E","3E",LOOKUP(B312/D$2,{0,0.4,0.45,0.5,0.55,0.6,0.65,0.7,0.75,0.8,1},{0,2,2.25,2.5,2.75,3,3.25,3.5,3.75,4}))))</f>
        <v/>
      </c>
      <c r="E312" s="3" t="str">
        <f>IF(COUNT($A312)=0,"",IF($A312&lt;&gt;DRAFT!$B314,"ERR",IF(DRAFT!R314="3E","3E",IF(COUNT(DRAFT!N314,DRAFT!R314)&gt;0,DRAFT!S314,""))))</f>
        <v/>
      </c>
      <c r="F312" s="3" t="str">
        <f>IF(COUNT($A312)=0,"",IF(E312="3E","3E",IF(E312="","I",LOOKUP(E312/G$2,{0,0.4,0.45,0.5,0.55,0.6,0.65,0.7,0.75,0.8,1},{"F","D","C","C+","B-","B","B+","A-","A","A+"}))))</f>
        <v/>
      </c>
      <c r="G312" s="2" t="str">
        <f>IF(COUNT($A312)=0,"",IF(E312="","--",IF(E312="3E","3E",LOOKUP(E312/G$2,{0,0.4,0.45,0.5,0.55,0.6,0.65,0.7,0.75,0.8,1},{0,2,2.25,2.5,2.75,3,3.25,3.5,3.75,4}))))</f>
        <v/>
      </c>
      <c r="H312" s="3" t="str">
        <f>IF(COUNT($A312)=0,"",IF($A312&lt;&gt;DRAFT!$B314,"ERR",IF(DRAFT!AA314="3E","3E",IF(COUNT(DRAFT!W314,DRAFT!AA314)&gt;0,DRAFT!AB314,""))))</f>
        <v/>
      </c>
      <c r="I312" s="3" t="str">
        <f>IF(COUNT($A312)=0,"",IF(H312="3E","3E",IF(H312="","I",LOOKUP(H312/J$2,{0,0.4,0.45,0.5,0.55,0.6,0.65,0.7,0.75,0.8,1},{"F","D","C","C+","B-","B","B+","A-","A","A+"}))))</f>
        <v/>
      </c>
      <c r="J312" s="2" t="str">
        <f>IF(COUNT($A312)=0,"",IF(H312="","--",IF(H312="3E","3E",LOOKUP(H312/J$2,{0,0.4,0.45,0.5,0.55,0.6,0.65,0.7,0.75,0.8,1},{0,2,2.25,2.5,2.75,3,3.25,3.5,3.75,4}))))</f>
        <v/>
      </c>
      <c r="K312" s="3" t="str">
        <f>IF(COUNT($A312)=0,"",IF($A312&lt;&gt;DRAFT!$B314,"ERR",IF(DRAFT!AJ314="3E","3E",IF(COUNT(DRAFT!AF314,DRAFT!AJ314)&gt;0,DRAFT!AK314,""))))</f>
        <v/>
      </c>
      <c r="L312" s="3" t="str">
        <f>IF(COUNT($A312)=0,"",IF(K312="3E","3E",IF(K312="","I",LOOKUP(K312/M$2,{0,0.4,0.45,0.5,0.55,0.6,0.65,0.7,0.75,0.8,1},{"F","D","C","C+","B-","B","B+","A-","A","A+"}))))</f>
        <v/>
      </c>
      <c r="M312" s="2" t="str">
        <f>IF(COUNT($A312)=0,"",IF(K312="","--",IF(K312="3E","3E",LOOKUP(K312/M$2,{0,0.4,0.45,0.5,0.55,0.6,0.65,0.7,0.75,0.8,1},{0,2,2.25,2.5,2.75,3,3.25,3.5,3.75,4}))))</f>
        <v/>
      </c>
      <c r="N312" s="3" t="str">
        <f>IF(COUNT($A312)=0,"",IF($A312&lt;&gt;DRAFT!$B314,"ERR",IF(DRAFT!AS314="3E","3E",IF(COUNT(DRAFT!AO314,DRAFT!AS314)&gt;0,DRAFT!AT314,""))))</f>
        <v/>
      </c>
      <c r="O312" s="3" t="str">
        <f>IF(COUNT($A312)=0,"",IF(N312="3E","3E",IF(N312="","I",LOOKUP(N312/P$2,{0,0.4,0.45,0.5,0.55,0.6,0.65,0.7,0.75,0.8,1},{"F","D","C","C+","B-","B","B+","A-","A","A+"}))))</f>
        <v/>
      </c>
      <c r="P312" s="2" t="str">
        <f>IF(COUNT($A312)=0,"",IF(N312="","--",IF(N312="3E","3E",LOOKUP(N312/P$2,{0,0.4,0.45,0.5,0.55,0.6,0.65,0.7,0.75,0.8,1},{0,2,2.25,2.5,2.75,3,3.25,3.5,3.75,4}))))</f>
        <v/>
      </c>
      <c r="Q312" s="3" t="str">
        <f>IF(COUNT($A312)=0,"",IF($A312&lt;&gt;DRAFT!$B314,"ERR",IF(DRAFT!BB314="3E","3E",IF(COUNT(DRAFT!AX314,DRAFT!BB314)&gt;0,DRAFT!BC314,""))))</f>
        <v/>
      </c>
      <c r="R312" s="3" t="str">
        <f>IF(COUNT($A312)=0,"",IF(Q312="3E","3E",IF(Q312="","I",LOOKUP(Q312/S$2,{0,0.4,0.45,0.5,0.55,0.6,0.65,0.7,0.75,0.8,1},{"F","D","C","C+","B-","B","B+","A-","A","A+"}))))</f>
        <v/>
      </c>
      <c r="S312" s="2" t="str">
        <f>IF(COUNT($A312)=0,"",IF(Q312="","--",IF(Q312="3E","3E",LOOKUP(Q312/S$2,{0,0.4,0.45,0.5,0.55,0.6,0.65,0.7,0.75,0.8,1},{0,2,2.25,2.5,2.75,3,3.25,3.5,3.75,4}))))</f>
        <v/>
      </c>
      <c r="T312" s="3" t="str">
        <f>IF(COUNT($A312)=0,"",IF($A312&lt;&gt;DRAFT!$B314,"ERR",IF(DRAFT!BK314="3E","3E",IF(COUNT(DRAFT!BG314,DRAFT!BK314)&gt;0,DRAFT!BL314,""))))</f>
        <v/>
      </c>
      <c r="U312" s="3" t="str">
        <f>IF(COUNT($A312)=0,"",IF(T312="3E","3E",IF(T312="","I",LOOKUP(T312/V$2,{0,0.4,0.45,0.5,0.55,0.6,0.65,0.7,0.75,0.8,1},{"F","D","C","C+","B-","B","B+","A-","A","A+"}))))</f>
        <v/>
      </c>
      <c r="V312" s="2" t="str">
        <f>IF(COUNT($A312)=0,"",IF(T312="","--",IF(T312="3E","3E",LOOKUP(T312/V$2,{0,0.4,0.45,0.5,0.55,0.6,0.65,0.7,0.75,0.8,1},{0,2,2.25,2.5,2.75,3,3.25,3.5,3.75,4}))))</f>
        <v/>
      </c>
      <c r="W312" s="3" t="str">
        <f>IF(COUNT($A312)=0,"",IF($A312&lt;&gt;DRAFT!$B314,"ERR",IF(DRAFT!BT314="3E","3E",IF(COUNT(DRAFT!BP314,DRAFT!BT314)&gt;0,DRAFT!BU314,""))))</f>
        <v/>
      </c>
      <c r="X312" s="3" t="str">
        <f>IF(COUNT($A312)=0,"",IF(W312="3E","3E",IF(W312="","I",LOOKUP(W312/Y$2,{0,0.4,0.45,0.5,0.55,0.6,0.65,0.7,0.75,0.8,1},{"F","D","C","C+","B-","B","B+","A-","A","A+"}))))</f>
        <v/>
      </c>
      <c r="Y312" s="2" t="str">
        <f>IF(COUNT($A312)=0,"",IF(W312="","--",IF(W312="3E","3E",LOOKUP(W312/Y$2,{0,0.4,0.45,0.5,0.55,0.6,0.65,0.7,0.75,0.8,1},{0,2,2.25,2.5,2.75,3,3.25,3.5,3.75,4}))))</f>
        <v/>
      </c>
      <c r="Z312" s="3" t="str">
        <f>IF(COUNT($A312)=0,"",IF($A312&lt;&gt;DRAFT!$B314,"ERR",IF(DRAFT!CC314="3E","3E",IF(COUNT(DRAFT!BY314,DRAFT!CC314)&gt;0,DRAFT!CD314,""))))</f>
        <v/>
      </c>
      <c r="AA312" s="3" t="str">
        <f>IF(COUNT($A312)=0,"",IF(Z312="3E","3E",IF(Z312="","I",LOOKUP(Z312/AB$2,{0,0.4,0.45,0.5,0.55,0.6,0.65,0.7,0.75,0.8,1},{"F","D","C","C+","B-","B","B+","A-","A","A+"}))))</f>
        <v/>
      </c>
      <c r="AB312" s="2" t="str">
        <f>IF(COUNT($A312)=0,"",IF(Z312="","--",IF(Z312="3E","3E",LOOKUP(Z312/AB$2,{0,0.4,0.45,0.5,0.55,0.6,0.65,0.7,0.75,0.8,1},{0,2,2.25,2.5,2.75,3,3.25,3.5,3.75,4}))))</f>
        <v/>
      </c>
      <c r="AC312" s="3" t="str">
        <f>IF(COUNT($A312)=0,"",IF($A312&lt;&gt;DRAFT!$B314,"ERR",IF(DRAFT!CF314&gt;0,DRAFT!CF314,"")))</f>
        <v/>
      </c>
      <c r="AD312" s="3" t="str">
        <f>IF(COUNT($A312)=0,"",IF(AC312="3E","3E",IF(AC312="","I",LOOKUP(AC312/AE$2,{0,0.4,0.45,0.5,0.55,0.6,0.65,0.7,0.75,0.8,1},{"F","D","C","C+","B-","B","B+","A-","A","A+"}))))</f>
        <v/>
      </c>
      <c r="AE312" s="2" t="str">
        <f>IF(COUNT($A312)=0,"",IF(AC312="","--",IF(AC312="3E","3E",LOOKUP(AC312/AE$2,{0,0.4,0.45,0.5,0.55,0.6,0.65,0.7,0.75,0.8,1},{0,2,2.25,2.5,2.75,3,3.25,3.5,3.75,4}))))</f>
        <v/>
      </c>
      <c r="AF312" s="3" t="str">
        <f>IF($A312&lt;&gt;DRAFT!$B314,"ERR",IF(OR(COUNT($A312)=0,COUNT(DRAFT!CI314:CK314,DRAFT!CM314:CO314)=0),"",CEILING(SUM(DRAFT!CL314,DRAFT!CP314),1)))</f>
        <v/>
      </c>
      <c r="AG312" s="3" t="str">
        <f>IF(COUNT($A312)=0,"",IF(AF312="3E","3E",IF(AF312="","I",LOOKUP(AF312/AH$2,{0,0.4,0.45,0.5,0.55,0.6,0.65,0.7,0.75,0.8,1},{"F","D","C","C+","B-","B","B+","A-","A","A+"}))))</f>
        <v/>
      </c>
      <c r="AH312" s="2" t="str">
        <f>IF(COUNT($A312)=0,"",IF(AF312="","--",IF(AF312="3E","3E",LOOKUP(AF312/AH$2,{0,0.4,0.45,0.5,0.55,0.6,0.65,0.7,0.75,0.8,1},{0,2,2.25,2.5,2.75,3,3.25,3.5,3.75,4}))))</f>
        <v/>
      </c>
      <c r="AI312" s="11" t="str">
        <f>IF(OR(COUNT($A312)=0,COUNT(B312:AH312)=0),"",IF(COUNTIF(B312:AH312,"3E")&gt;0,"3E",IF(DRAFT!$A314="R",TRUNC(SUMPRODUCT(RGP,RCP)/TCP,3),TRUNC((SUMPRODUCT(--(IMDGP&gt;0)*IMDGP,IMCP)+CEILING(DRAFT!$CQ314*42,0.25))/TCP,3))))</f>
        <v/>
      </c>
      <c r="AJ312" s="3" t="str">
        <f>IF(OR(COUNT($A312)=0,COUNT(B312:AH312)=0),"",IF(COUNTIF(B312:AH312,"3E")&gt;0,"3E",IF(DRAFT!$A314="R",SUMPRODUCT(--(RGP&gt;=2),RCP),SUMPRODUCT(--(IMDGP&gt;0),--(IMGP=0),IMCP)+DRAFT!$CR314)))</f>
        <v/>
      </c>
      <c r="AK312" s="3" t="str">
        <f>IF(OR(COUNT($A312)=0,COUNT(B312:AH312)=0),"",IF(COUNTIF(B312:AJ312,"3E")&gt;0,"3E",IF(AND(DRAFT!$A314="IM",OR($AI312&gt;DRAFT!$CQ314,$AJ312&gt;DRAFT!$CR314)),"IMPROVED",IF(AND(DRAFT!$A314="IM",$AI312&lt;=DRAFT!$CQ314,$AJ312&lt;=DRAFT!$CR314),"NOT IMPROVED",IF(AND(AH312&gt;=2,AI312&gt;=2,AJ312&gt;=30),"PASS","FAIL")))))</f>
        <v/>
      </c>
      <c r="AL312" s="3" t="str">
        <f t="shared" si="8"/>
        <v/>
      </c>
      <c r="AM312" s="3" t="str">
        <f t="shared" si="9"/>
        <v/>
      </c>
    </row>
    <row r="313" spans="1:39" ht="18.95" customHeight="1" x14ac:dyDescent="0.25">
      <c r="A313" s="4" t="str">
        <f>IF(DRAFT!$B315="","",DRAFT!$B315)</f>
        <v/>
      </c>
      <c r="B313" s="3" t="str">
        <f>IF(COUNT($A313)=0,"",IF($A313&lt;&gt;DRAFT!$B315,"ERR",IF(DRAFT!I315="3E","3E",IF(COUNT(DRAFT!E315,DRAFT!I315)&gt;0,DRAFT!J315,""))))</f>
        <v/>
      </c>
      <c r="C313" s="3" t="str">
        <f>IF(COUNT($A313)=0,"",IF(B313="3E","3E",IF(B313="","I",LOOKUP(B313/D$2,{0,0.4,0.45,0.5,0.55,0.6,0.65,0.7,0.75,0.8,1},{"F","D","C","C+","B-","B","B+","A-","A","A+"}))))</f>
        <v/>
      </c>
      <c r="D313" s="2" t="str">
        <f>IF(COUNT($A313)=0,"",IF(B313="","--",IF(B313="3E","3E",LOOKUP(B313/D$2,{0,0.4,0.45,0.5,0.55,0.6,0.65,0.7,0.75,0.8,1},{0,2,2.25,2.5,2.75,3,3.25,3.5,3.75,4}))))</f>
        <v/>
      </c>
      <c r="E313" s="3" t="str">
        <f>IF(COUNT($A313)=0,"",IF($A313&lt;&gt;DRAFT!$B315,"ERR",IF(DRAFT!R315="3E","3E",IF(COUNT(DRAFT!N315,DRAFT!R315)&gt;0,DRAFT!S315,""))))</f>
        <v/>
      </c>
      <c r="F313" s="3" t="str">
        <f>IF(COUNT($A313)=0,"",IF(E313="3E","3E",IF(E313="","I",LOOKUP(E313/G$2,{0,0.4,0.45,0.5,0.55,0.6,0.65,0.7,0.75,0.8,1},{"F","D","C","C+","B-","B","B+","A-","A","A+"}))))</f>
        <v/>
      </c>
      <c r="G313" s="2" t="str">
        <f>IF(COUNT($A313)=0,"",IF(E313="","--",IF(E313="3E","3E",LOOKUP(E313/G$2,{0,0.4,0.45,0.5,0.55,0.6,0.65,0.7,0.75,0.8,1},{0,2,2.25,2.5,2.75,3,3.25,3.5,3.75,4}))))</f>
        <v/>
      </c>
      <c r="H313" s="3" t="str">
        <f>IF(COUNT($A313)=0,"",IF($A313&lt;&gt;DRAFT!$B315,"ERR",IF(DRAFT!AA315="3E","3E",IF(COUNT(DRAFT!W315,DRAFT!AA315)&gt;0,DRAFT!AB315,""))))</f>
        <v/>
      </c>
      <c r="I313" s="3" t="str">
        <f>IF(COUNT($A313)=0,"",IF(H313="3E","3E",IF(H313="","I",LOOKUP(H313/J$2,{0,0.4,0.45,0.5,0.55,0.6,0.65,0.7,0.75,0.8,1},{"F","D","C","C+","B-","B","B+","A-","A","A+"}))))</f>
        <v/>
      </c>
      <c r="J313" s="2" t="str">
        <f>IF(COUNT($A313)=0,"",IF(H313="","--",IF(H313="3E","3E",LOOKUP(H313/J$2,{0,0.4,0.45,0.5,0.55,0.6,0.65,0.7,0.75,0.8,1},{0,2,2.25,2.5,2.75,3,3.25,3.5,3.75,4}))))</f>
        <v/>
      </c>
      <c r="K313" s="3" t="str">
        <f>IF(COUNT($A313)=0,"",IF($A313&lt;&gt;DRAFT!$B315,"ERR",IF(DRAFT!AJ315="3E","3E",IF(COUNT(DRAFT!AF315,DRAFT!AJ315)&gt;0,DRAFT!AK315,""))))</f>
        <v/>
      </c>
      <c r="L313" s="3" t="str">
        <f>IF(COUNT($A313)=0,"",IF(K313="3E","3E",IF(K313="","I",LOOKUP(K313/M$2,{0,0.4,0.45,0.5,0.55,0.6,0.65,0.7,0.75,0.8,1},{"F","D","C","C+","B-","B","B+","A-","A","A+"}))))</f>
        <v/>
      </c>
      <c r="M313" s="2" t="str">
        <f>IF(COUNT($A313)=0,"",IF(K313="","--",IF(K313="3E","3E",LOOKUP(K313/M$2,{0,0.4,0.45,0.5,0.55,0.6,0.65,0.7,0.75,0.8,1},{0,2,2.25,2.5,2.75,3,3.25,3.5,3.75,4}))))</f>
        <v/>
      </c>
      <c r="N313" s="3" t="str">
        <f>IF(COUNT($A313)=0,"",IF($A313&lt;&gt;DRAFT!$B315,"ERR",IF(DRAFT!AS315="3E","3E",IF(COUNT(DRAFT!AO315,DRAFT!AS315)&gt;0,DRAFT!AT315,""))))</f>
        <v/>
      </c>
      <c r="O313" s="3" t="str">
        <f>IF(COUNT($A313)=0,"",IF(N313="3E","3E",IF(N313="","I",LOOKUP(N313/P$2,{0,0.4,0.45,0.5,0.55,0.6,0.65,0.7,0.75,0.8,1},{"F","D","C","C+","B-","B","B+","A-","A","A+"}))))</f>
        <v/>
      </c>
      <c r="P313" s="2" t="str">
        <f>IF(COUNT($A313)=0,"",IF(N313="","--",IF(N313="3E","3E",LOOKUP(N313/P$2,{0,0.4,0.45,0.5,0.55,0.6,0.65,0.7,0.75,0.8,1},{0,2,2.25,2.5,2.75,3,3.25,3.5,3.75,4}))))</f>
        <v/>
      </c>
      <c r="Q313" s="3" t="str">
        <f>IF(COUNT($A313)=0,"",IF($A313&lt;&gt;DRAFT!$B315,"ERR",IF(DRAFT!BB315="3E","3E",IF(COUNT(DRAFT!AX315,DRAFT!BB315)&gt;0,DRAFT!BC315,""))))</f>
        <v/>
      </c>
      <c r="R313" s="3" t="str">
        <f>IF(COUNT($A313)=0,"",IF(Q313="3E","3E",IF(Q313="","I",LOOKUP(Q313/S$2,{0,0.4,0.45,0.5,0.55,0.6,0.65,0.7,0.75,0.8,1},{"F","D","C","C+","B-","B","B+","A-","A","A+"}))))</f>
        <v/>
      </c>
      <c r="S313" s="2" t="str">
        <f>IF(COUNT($A313)=0,"",IF(Q313="","--",IF(Q313="3E","3E",LOOKUP(Q313/S$2,{0,0.4,0.45,0.5,0.55,0.6,0.65,0.7,0.75,0.8,1},{0,2,2.25,2.5,2.75,3,3.25,3.5,3.75,4}))))</f>
        <v/>
      </c>
      <c r="T313" s="3" t="str">
        <f>IF(COUNT($A313)=0,"",IF($A313&lt;&gt;DRAFT!$B315,"ERR",IF(DRAFT!BK315="3E","3E",IF(COUNT(DRAFT!BG315,DRAFT!BK315)&gt;0,DRAFT!BL315,""))))</f>
        <v/>
      </c>
      <c r="U313" s="3" t="str">
        <f>IF(COUNT($A313)=0,"",IF(T313="3E","3E",IF(T313="","I",LOOKUP(T313/V$2,{0,0.4,0.45,0.5,0.55,0.6,0.65,0.7,0.75,0.8,1},{"F","D","C","C+","B-","B","B+","A-","A","A+"}))))</f>
        <v/>
      </c>
      <c r="V313" s="2" t="str">
        <f>IF(COUNT($A313)=0,"",IF(T313="","--",IF(T313="3E","3E",LOOKUP(T313/V$2,{0,0.4,0.45,0.5,0.55,0.6,0.65,0.7,0.75,0.8,1},{0,2,2.25,2.5,2.75,3,3.25,3.5,3.75,4}))))</f>
        <v/>
      </c>
      <c r="W313" s="3" t="str">
        <f>IF(COUNT($A313)=0,"",IF($A313&lt;&gt;DRAFT!$B315,"ERR",IF(DRAFT!BT315="3E","3E",IF(COUNT(DRAFT!BP315,DRAFT!BT315)&gt;0,DRAFT!BU315,""))))</f>
        <v/>
      </c>
      <c r="X313" s="3" t="str">
        <f>IF(COUNT($A313)=0,"",IF(W313="3E","3E",IF(W313="","I",LOOKUP(W313/Y$2,{0,0.4,0.45,0.5,0.55,0.6,0.65,0.7,0.75,0.8,1},{"F","D","C","C+","B-","B","B+","A-","A","A+"}))))</f>
        <v/>
      </c>
      <c r="Y313" s="2" t="str">
        <f>IF(COUNT($A313)=0,"",IF(W313="","--",IF(W313="3E","3E",LOOKUP(W313/Y$2,{0,0.4,0.45,0.5,0.55,0.6,0.65,0.7,0.75,0.8,1},{0,2,2.25,2.5,2.75,3,3.25,3.5,3.75,4}))))</f>
        <v/>
      </c>
      <c r="Z313" s="3" t="str">
        <f>IF(COUNT($A313)=0,"",IF($A313&lt;&gt;DRAFT!$B315,"ERR",IF(DRAFT!CC315="3E","3E",IF(COUNT(DRAFT!BY315,DRAFT!CC315)&gt;0,DRAFT!CD315,""))))</f>
        <v/>
      </c>
      <c r="AA313" s="3" t="str">
        <f>IF(COUNT($A313)=0,"",IF(Z313="3E","3E",IF(Z313="","I",LOOKUP(Z313/AB$2,{0,0.4,0.45,0.5,0.55,0.6,0.65,0.7,0.75,0.8,1},{"F","D","C","C+","B-","B","B+","A-","A","A+"}))))</f>
        <v/>
      </c>
      <c r="AB313" s="2" t="str">
        <f>IF(COUNT($A313)=0,"",IF(Z313="","--",IF(Z313="3E","3E",LOOKUP(Z313/AB$2,{0,0.4,0.45,0.5,0.55,0.6,0.65,0.7,0.75,0.8,1},{0,2,2.25,2.5,2.75,3,3.25,3.5,3.75,4}))))</f>
        <v/>
      </c>
      <c r="AC313" s="3" t="str">
        <f>IF(COUNT($A313)=0,"",IF($A313&lt;&gt;DRAFT!$B315,"ERR",IF(DRAFT!CF315&gt;0,DRAFT!CF315,"")))</f>
        <v/>
      </c>
      <c r="AD313" s="3" t="str">
        <f>IF(COUNT($A313)=0,"",IF(AC313="3E","3E",IF(AC313="","I",LOOKUP(AC313/AE$2,{0,0.4,0.45,0.5,0.55,0.6,0.65,0.7,0.75,0.8,1},{"F","D","C","C+","B-","B","B+","A-","A","A+"}))))</f>
        <v/>
      </c>
      <c r="AE313" s="2" t="str">
        <f>IF(COUNT($A313)=0,"",IF(AC313="","--",IF(AC313="3E","3E",LOOKUP(AC313/AE$2,{0,0.4,0.45,0.5,0.55,0.6,0.65,0.7,0.75,0.8,1},{0,2,2.25,2.5,2.75,3,3.25,3.5,3.75,4}))))</f>
        <v/>
      </c>
      <c r="AF313" s="3" t="str">
        <f>IF($A313&lt;&gt;DRAFT!$B315,"ERR",IF(OR(COUNT($A313)=0,COUNT(DRAFT!CI315:CK315,DRAFT!CM315:CO315)=0),"",CEILING(SUM(DRAFT!CL315,DRAFT!CP315),1)))</f>
        <v/>
      </c>
      <c r="AG313" s="3" t="str">
        <f>IF(COUNT($A313)=0,"",IF(AF313="3E","3E",IF(AF313="","I",LOOKUP(AF313/AH$2,{0,0.4,0.45,0.5,0.55,0.6,0.65,0.7,0.75,0.8,1},{"F","D","C","C+","B-","B","B+","A-","A","A+"}))))</f>
        <v/>
      </c>
      <c r="AH313" s="2" t="str">
        <f>IF(COUNT($A313)=0,"",IF(AF313="","--",IF(AF313="3E","3E",LOOKUP(AF313/AH$2,{0,0.4,0.45,0.5,0.55,0.6,0.65,0.7,0.75,0.8,1},{0,2,2.25,2.5,2.75,3,3.25,3.5,3.75,4}))))</f>
        <v/>
      </c>
      <c r="AI313" s="11" t="str">
        <f>IF(OR(COUNT($A313)=0,COUNT(B313:AH313)=0),"",IF(COUNTIF(B313:AH313,"3E")&gt;0,"3E",IF(DRAFT!$A315="R",TRUNC(SUMPRODUCT(RGP,RCP)/TCP,3),TRUNC((SUMPRODUCT(--(IMDGP&gt;0)*IMDGP,IMCP)+CEILING(DRAFT!$CQ315*42,0.25))/TCP,3))))</f>
        <v/>
      </c>
      <c r="AJ313" s="3" t="str">
        <f>IF(OR(COUNT($A313)=0,COUNT(B313:AH313)=0),"",IF(COUNTIF(B313:AH313,"3E")&gt;0,"3E",IF(DRAFT!$A315="R",SUMPRODUCT(--(RGP&gt;=2),RCP),SUMPRODUCT(--(IMDGP&gt;0),--(IMGP=0),IMCP)+DRAFT!$CR315)))</f>
        <v/>
      </c>
      <c r="AK313" s="3" t="str">
        <f>IF(OR(COUNT($A313)=0,COUNT(B313:AH313)=0),"",IF(COUNTIF(B313:AJ313,"3E")&gt;0,"3E",IF(AND(DRAFT!$A315="IM",OR($AI313&gt;DRAFT!$CQ315,$AJ313&gt;DRAFT!$CR315)),"IMPROVED",IF(AND(DRAFT!$A315="IM",$AI313&lt;=DRAFT!$CQ315,$AJ313&lt;=DRAFT!$CR315),"NOT IMPROVED",IF(AND(AH313&gt;=2,AI313&gt;=2,AJ313&gt;=30),"PASS","FAIL")))))</f>
        <v/>
      </c>
      <c r="AL313" s="3" t="str">
        <f t="shared" si="8"/>
        <v/>
      </c>
      <c r="AM313" s="3" t="str">
        <f t="shared" si="9"/>
        <v/>
      </c>
    </row>
    <row r="314" spans="1:39" ht="18.95" customHeight="1" x14ac:dyDescent="0.25">
      <c r="A314" s="4" t="str">
        <f>IF(DRAFT!$B316="","",DRAFT!$B316)</f>
        <v/>
      </c>
      <c r="B314" s="3" t="str">
        <f>IF(COUNT($A314)=0,"",IF($A314&lt;&gt;DRAFT!$B316,"ERR",IF(DRAFT!I316="3E","3E",IF(COUNT(DRAFT!E316,DRAFT!I316)&gt;0,DRAFT!J316,""))))</f>
        <v/>
      </c>
      <c r="C314" s="3" t="str">
        <f>IF(COUNT($A314)=0,"",IF(B314="3E","3E",IF(B314="","I",LOOKUP(B314/D$2,{0,0.4,0.45,0.5,0.55,0.6,0.65,0.7,0.75,0.8,1},{"F","D","C","C+","B-","B","B+","A-","A","A+"}))))</f>
        <v/>
      </c>
      <c r="D314" s="2" t="str">
        <f>IF(COUNT($A314)=0,"",IF(B314="","--",IF(B314="3E","3E",LOOKUP(B314/D$2,{0,0.4,0.45,0.5,0.55,0.6,0.65,0.7,0.75,0.8,1},{0,2,2.25,2.5,2.75,3,3.25,3.5,3.75,4}))))</f>
        <v/>
      </c>
      <c r="E314" s="3" t="str">
        <f>IF(COUNT($A314)=0,"",IF($A314&lt;&gt;DRAFT!$B316,"ERR",IF(DRAFT!R316="3E","3E",IF(COUNT(DRAFT!N316,DRAFT!R316)&gt;0,DRAFT!S316,""))))</f>
        <v/>
      </c>
      <c r="F314" s="3" t="str">
        <f>IF(COUNT($A314)=0,"",IF(E314="3E","3E",IF(E314="","I",LOOKUP(E314/G$2,{0,0.4,0.45,0.5,0.55,0.6,0.65,0.7,0.75,0.8,1},{"F","D","C","C+","B-","B","B+","A-","A","A+"}))))</f>
        <v/>
      </c>
      <c r="G314" s="2" t="str">
        <f>IF(COUNT($A314)=0,"",IF(E314="","--",IF(E314="3E","3E",LOOKUP(E314/G$2,{0,0.4,0.45,0.5,0.55,0.6,0.65,0.7,0.75,0.8,1},{0,2,2.25,2.5,2.75,3,3.25,3.5,3.75,4}))))</f>
        <v/>
      </c>
      <c r="H314" s="3" t="str">
        <f>IF(COUNT($A314)=0,"",IF($A314&lt;&gt;DRAFT!$B316,"ERR",IF(DRAFT!AA316="3E","3E",IF(COUNT(DRAFT!W316,DRAFT!AA316)&gt;0,DRAFT!AB316,""))))</f>
        <v/>
      </c>
      <c r="I314" s="3" t="str">
        <f>IF(COUNT($A314)=0,"",IF(H314="3E","3E",IF(H314="","I",LOOKUP(H314/J$2,{0,0.4,0.45,0.5,0.55,0.6,0.65,0.7,0.75,0.8,1},{"F","D","C","C+","B-","B","B+","A-","A","A+"}))))</f>
        <v/>
      </c>
      <c r="J314" s="2" t="str">
        <f>IF(COUNT($A314)=0,"",IF(H314="","--",IF(H314="3E","3E",LOOKUP(H314/J$2,{0,0.4,0.45,0.5,0.55,0.6,0.65,0.7,0.75,0.8,1},{0,2,2.25,2.5,2.75,3,3.25,3.5,3.75,4}))))</f>
        <v/>
      </c>
      <c r="K314" s="3" t="str">
        <f>IF(COUNT($A314)=0,"",IF($A314&lt;&gt;DRAFT!$B316,"ERR",IF(DRAFT!AJ316="3E","3E",IF(COUNT(DRAFT!AF316,DRAFT!AJ316)&gt;0,DRAFT!AK316,""))))</f>
        <v/>
      </c>
      <c r="L314" s="3" t="str">
        <f>IF(COUNT($A314)=0,"",IF(K314="3E","3E",IF(K314="","I",LOOKUP(K314/M$2,{0,0.4,0.45,0.5,0.55,0.6,0.65,0.7,0.75,0.8,1},{"F","D","C","C+","B-","B","B+","A-","A","A+"}))))</f>
        <v/>
      </c>
      <c r="M314" s="2" t="str">
        <f>IF(COUNT($A314)=0,"",IF(K314="","--",IF(K314="3E","3E",LOOKUP(K314/M$2,{0,0.4,0.45,0.5,0.55,0.6,0.65,0.7,0.75,0.8,1},{0,2,2.25,2.5,2.75,3,3.25,3.5,3.75,4}))))</f>
        <v/>
      </c>
      <c r="N314" s="3" t="str">
        <f>IF(COUNT($A314)=0,"",IF($A314&lt;&gt;DRAFT!$B316,"ERR",IF(DRAFT!AS316="3E","3E",IF(COUNT(DRAFT!AO316,DRAFT!AS316)&gt;0,DRAFT!AT316,""))))</f>
        <v/>
      </c>
      <c r="O314" s="3" t="str">
        <f>IF(COUNT($A314)=0,"",IF(N314="3E","3E",IF(N314="","I",LOOKUP(N314/P$2,{0,0.4,0.45,0.5,0.55,0.6,0.65,0.7,0.75,0.8,1},{"F","D","C","C+","B-","B","B+","A-","A","A+"}))))</f>
        <v/>
      </c>
      <c r="P314" s="2" t="str">
        <f>IF(COUNT($A314)=0,"",IF(N314="","--",IF(N314="3E","3E",LOOKUP(N314/P$2,{0,0.4,0.45,0.5,0.55,0.6,0.65,0.7,0.75,0.8,1},{0,2,2.25,2.5,2.75,3,3.25,3.5,3.75,4}))))</f>
        <v/>
      </c>
      <c r="Q314" s="3" t="str">
        <f>IF(COUNT($A314)=0,"",IF($A314&lt;&gt;DRAFT!$B316,"ERR",IF(DRAFT!BB316="3E","3E",IF(COUNT(DRAFT!AX316,DRAFT!BB316)&gt;0,DRAFT!BC316,""))))</f>
        <v/>
      </c>
      <c r="R314" s="3" t="str">
        <f>IF(COUNT($A314)=0,"",IF(Q314="3E","3E",IF(Q314="","I",LOOKUP(Q314/S$2,{0,0.4,0.45,0.5,0.55,0.6,0.65,0.7,0.75,0.8,1},{"F","D","C","C+","B-","B","B+","A-","A","A+"}))))</f>
        <v/>
      </c>
      <c r="S314" s="2" t="str">
        <f>IF(COUNT($A314)=0,"",IF(Q314="","--",IF(Q314="3E","3E",LOOKUP(Q314/S$2,{0,0.4,0.45,0.5,0.55,0.6,0.65,0.7,0.75,0.8,1},{0,2,2.25,2.5,2.75,3,3.25,3.5,3.75,4}))))</f>
        <v/>
      </c>
      <c r="T314" s="3" t="str">
        <f>IF(COUNT($A314)=0,"",IF($A314&lt;&gt;DRAFT!$B316,"ERR",IF(DRAFT!BK316="3E","3E",IF(COUNT(DRAFT!BG316,DRAFT!BK316)&gt;0,DRAFT!BL316,""))))</f>
        <v/>
      </c>
      <c r="U314" s="3" t="str">
        <f>IF(COUNT($A314)=0,"",IF(T314="3E","3E",IF(T314="","I",LOOKUP(T314/V$2,{0,0.4,0.45,0.5,0.55,0.6,0.65,0.7,0.75,0.8,1},{"F","D","C","C+","B-","B","B+","A-","A","A+"}))))</f>
        <v/>
      </c>
      <c r="V314" s="2" t="str">
        <f>IF(COUNT($A314)=0,"",IF(T314="","--",IF(T314="3E","3E",LOOKUP(T314/V$2,{0,0.4,0.45,0.5,0.55,0.6,0.65,0.7,0.75,0.8,1},{0,2,2.25,2.5,2.75,3,3.25,3.5,3.75,4}))))</f>
        <v/>
      </c>
      <c r="W314" s="3" t="str">
        <f>IF(COUNT($A314)=0,"",IF($A314&lt;&gt;DRAFT!$B316,"ERR",IF(DRAFT!BT316="3E","3E",IF(COUNT(DRAFT!BP316,DRAFT!BT316)&gt;0,DRAFT!BU316,""))))</f>
        <v/>
      </c>
      <c r="X314" s="3" t="str">
        <f>IF(COUNT($A314)=0,"",IF(W314="3E","3E",IF(W314="","I",LOOKUP(W314/Y$2,{0,0.4,0.45,0.5,0.55,0.6,0.65,0.7,0.75,0.8,1},{"F","D","C","C+","B-","B","B+","A-","A","A+"}))))</f>
        <v/>
      </c>
      <c r="Y314" s="2" t="str">
        <f>IF(COUNT($A314)=0,"",IF(W314="","--",IF(W314="3E","3E",LOOKUP(W314/Y$2,{0,0.4,0.45,0.5,0.55,0.6,0.65,0.7,0.75,0.8,1},{0,2,2.25,2.5,2.75,3,3.25,3.5,3.75,4}))))</f>
        <v/>
      </c>
      <c r="Z314" s="3" t="str">
        <f>IF(COUNT($A314)=0,"",IF($A314&lt;&gt;DRAFT!$B316,"ERR",IF(DRAFT!CC316="3E","3E",IF(COUNT(DRAFT!BY316,DRAFT!CC316)&gt;0,DRAFT!CD316,""))))</f>
        <v/>
      </c>
      <c r="AA314" s="3" t="str">
        <f>IF(COUNT($A314)=0,"",IF(Z314="3E","3E",IF(Z314="","I",LOOKUP(Z314/AB$2,{0,0.4,0.45,0.5,0.55,0.6,0.65,0.7,0.75,0.8,1},{"F","D","C","C+","B-","B","B+","A-","A","A+"}))))</f>
        <v/>
      </c>
      <c r="AB314" s="2" t="str">
        <f>IF(COUNT($A314)=0,"",IF(Z314="","--",IF(Z314="3E","3E",LOOKUP(Z314/AB$2,{0,0.4,0.45,0.5,0.55,0.6,0.65,0.7,0.75,0.8,1},{0,2,2.25,2.5,2.75,3,3.25,3.5,3.75,4}))))</f>
        <v/>
      </c>
      <c r="AC314" s="3" t="str">
        <f>IF(COUNT($A314)=0,"",IF($A314&lt;&gt;DRAFT!$B316,"ERR",IF(DRAFT!CF316&gt;0,DRAFT!CF316,"")))</f>
        <v/>
      </c>
      <c r="AD314" s="3" t="str">
        <f>IF(COUNT($A314)=0,"",IF(AC314="3E","3E",IF(AC314="","I",LOOKUP(AC314/AE$2,{0,0.4,0.45,0.5,0.55,0.6,0.65,0.7,0.75,0.8,1},{"F","D","C","C+","B-","B","B+","A-","A","A+"}))))</f>
        <v/>
      </c>
      <c r="AE314" s="2" t="str">
        <f>IF(COUNT($A314)=0,"",IF(AC314="","--",IF(AC314="3E","3E",LOOKUP(AC314/AE$2,{0,0.4,0.45,0.5,0.55,0.6,0.65,0.7,0.75,0.8,1},{0,2,2.25,2.5,2.75,3,3.25,3.5,3.75,4}))))</f>
        <v/>
      </c>
      <c r="AF314" s="3" t="str">
        <f>IF($A314&lt;&gt;DRAFT!$B316,"ERR",IF(OR(COUNT($A314)=0,COUNT(DRAFT!CI316:CK316,DRAFT!CM316:CO316)=0),"",CEILING(SUM(DRAFT!CL316,DRAFT!CP316),1)))</f>
        <v/>
      </c>
      <c r="AG314" s="3" t="str">
        <f>IF(COUNT($A314)=0,"",IF(AF314="3E","3E",IF(AF314="","I",LOOKUP(AF314/AH$2,{0,0.4,0.45,0.5,0.55,0.6,0.65,0.7,0.75,0.8,1},{"F","D","C","C+","B-","B","B+","A-","A","A+"}))))</f>
        <v/>
      </c>
      <c r="AH314" s="2" t="str">
        <f>IF(COUNT($A314)=0,"",IF(AF314="","--",IF(AF314="3E","3E",LOOKUP(AF314/AH$2,{0,0.4,0.45,0.5,0.55,0.6,0.65,0.7,0.75,0.8,1},{0,2,2.25,2.5,2.75,3,3.25,3.5,3.75,4}))))</f>
        <v/>
      </c>
      <c r="AI314" s="11" t="str">
        <f>IF(OR(COUNT($A314)=0,COUNT(B314:AH314)=0),"",IF(COUNTIF(B314:AH314,"3E")&gt;0,"3E",IF(DRAFT!$A316="R",TRUNC(SUMPRODUCT(RGP,RCP)/TCP,3),TRUNC((SUMPRODUCT(--(IMDGP&gt;0)*IMDGP,IMCP)+CEILING(DRAFT!$CQ316*42,0.25))/TCP,3))))</f>
        <v/>
      </c>
      <c r="AJ314" s="3" t="str">
        <f>IF(OR(COUNT($A314)=0,COUNT(B314:AH314)=0),"",IF(COUNTIF(B314:AH314,"3E")&gt;0,"3E",IF(DRAFT!$A316="R",SUMPRODUCT(--(RGP&gt;=2),RCP),SUMPRODUCT(--(IMDGP&gt;0),--(IMGP=0),IMCP)+DRAFT!$CR316)))</f>
        <v/>
      </c>
      <c r="AK314" s="3" t="str">
        <f>IF(OR(COUNT($A314)=0,COUNT(B314:AH314)=0),"",IF(COUNTIF(B314:AJ314,"3E")&gt;0,"3E",IF(AND(DRAFT!$A316="IM",OR($AI314&gt;DRAFT!$CQ316,$AJ314&gt;DRAFT!$CR316)),"IMPROVED",IF(AND(DRAFT!$A316="IM",$AI314&lt;=DRAFT!$CQ316,$AJ314&lt;=DRAFT!$CR316),"NOT IMPROVED",IF(AND(AH314&gt;=2,AI314&gt;=2,AJ314&gt;=30),"PASS","FAIL")))))</f>
        <v/>
      </c>
      <c r="AL314" s="3" t="str">
        <f t="shared" si="8"/>
        <v/>
      </c>
      <c r="AM314" s="3" t="str">
        <f t="shared" si="9"/>
        <v/>
      </c>
    </row>
    <row r="315" spans="1:39" ht="18.95" customHeight="1" x14ac:dyDescent="0.25">
      <c r="A315" s="4" t="str">
        <f>IF(DRAFT!$B317="","",DRAFT!$B317)</f>
        <v/>
      </c>
      <c r="B315" s="3" t="str">
        <f>IF(COUNT($A315)=0,"",IF($A315&lt;&gt;DRAFT!$B317,"ERR",IF(DRAFT!I317="3E","3E",IF(COUNT(DRAFT!E317,DRAFT!I317)&gt;0,DRAFT!J317,""))))</f>
        <v/>
      </c>
      <c r="C315" s="3" t="str">
        <f>IF(COUNT($A315)=0,"",IF(B315="3E","3E",IF(B315="","I",LOOKUP(B315/D$2,{0,0.4,0.45,0.5,0.55,0.6,0.65,0.7,0.75,0.8,1},{"F","D","C","C+","B-","B","B+","A-","A","A+"}))))</f>
        <v/>
      </c>
      <c r="D315" s="2" t="str">
        <f>IF(COUNT($A315)=0,"",IF(B315="","--",IF(B315="3E","3E",LOOKUP(B315/D$2,{0,0.4,0.45,0.5,0.55,0.6,0.65,0.7,0.75,0.8,1},{0,2,2.25,2.5,2.75,3,3.25,3.5,3.75,4}))))</f>
        <v/>
      </c>
      <c r="E315" s="3" t="str">
        <f>IF(COUNT($A315)=0,"",IF($A315&lt;&gt;DRAFT!$B317,"ERR",IF(DRAFT!R317="3E","3E",IF(COUNT(DRAFT!N317,DRAFT!R317)&gt;0,DRAFT!S317,""))))</f>
        <v/>
      </c>
      <c r="F315" s="3" t="str">
        <f>IF(COUNT($A315)=0,"",IF(E315="3E","3E",IF(E315="","I",LOOKUP(E315/G$2,{0,0.4,0.45,0.5,0.55,0.6,0.65,0.7,0.75,0.8,1},{"F","D","C","C+","B-","B","B+","A-","A","A+"}))))</f>
        <v/>
      </c>
      <c r="G315" s="2" t="str">
        <f>IF(COUNT($A315)=0,"",IF(E315="","--",IF(E315="3E","3E",LOOKUP(E315/G$2,{0,0.4,0.45,0.5,0.55,0.6,0.65,0.7,0.75,0.8,1},{0,2,2.25,2.5,2.75,3,3.25,3.5,3.75,4}))))</f>
        <v/>
      </c>
      <c r="H315" s="3" t="str">
        <f>IF(COUNT($A315)=0,"",IF($A315&lt;&gt;DRAFT!$B317,"ERR",IF(DRAFT!AA317="3E","3E",IF(COUNT(DRAFT!W317,DRAFT!AA317)&gt;0,DRAFT!AB317,""))))</f>
        <v/>
      </c>
      <c r="I315" s="3" t="str">
        <f>IF(COUNT($A315)=0,"",IF(H315="3E","3E",IF(H315="","I",LOOKUP(H315/J$2,{0,0.4,0.45,0.5,0.55,0.6,0.65,0.7,0.75,0.8,1},{"F","D","C","C+","B-","B","B+","A-","A","A+"}))))</f>
        <v/>
      </c>
      <c r="J315" s="2" t="str">
        <f>IF(COUNT($A315)=0,"",IF(H315="","--",IF(H315="3E","3E",LOOKUP(H315/J$2,{0,0.4,0.45,0.5,0.55,0.6,0.65,0.7,0.75,0.8,1},{0,2,2.25,2.5,2.75,3,3.25,3.5,3.75,4}))))</f>
        <v/>
      </c>
      <c r="K315" s="3" t="str">
        <f>IF(COUNT($A315)=0,"",IF($A315&lt;&gt;DRAFT!$B317,"ERR",IF(DRAFT!AJ317="3E","3E",IF(COUNT(DRAFT!AF317,DRAFT!AJ317)&gt;0,DRAFT!AK317,""))))</f>
        <v/>
      </c>
      <c r="L315" s="3" t="str">
        <f>IF(COUNT($A315)=0,"",IF(K315="3E","3E",IF(K315="","I",LOOKUP(K315/M$2,{0,0.4,0.45,0.5,0.55,0.6,0.65,0.7,0.75,0.8,1},{"F","D","C","C+","B-","B","B+","A-","A","A+"}))))</f>
        <v/>
      </c>
      <c r="M315" s="2" t="str">
        <f>IF(COUNT($A315)=0,"",IF(K315="","--",IF(K315="3E","3E",LOOKUP(K315/M$2,{0,0.4,0.45,0.5,0.55,0.6,0.65,0.7,0.75,0.8,1},{0,2,2.25,2.5,2.75,3,3.25,3.5,3.75,4}))))</f>
        <v/>
      </c>
      <c r="N315" s="3" t="str">
        <f>IF(COUNT($A315)=0,"",IF($A315&lt;&gt;DRAFT!$B317,"ERR",IF(DRAFT!AS317="3E","3E",IF(COUNT(DRAFT!AO317,DRAFT!AS317)&gt;0,DRAFT!AT317,""))))</f>
        <v/>
      </c>
      <c r="O315" s="3" t="str">
        <f>IF(COUNT($A315)=0,"",IF(N315="3E","3E",IF(N315="","I",LOOKUP(N315/P$2,{0,0.4,0.45,0.5,0.55,0.6,0.65,0.7,0.75,0.8,1},{"F","D","C","C+","B-","B","B+","A-","A","A+"}))))</f>
        <v/>
      </c>
      <c r="P315" s="2" t="str">
        <f>IF(COUNT($A315)=0,"",IF(N315="","--",IF(N315="3E","3E",LOOKUP(N315/P$2,{0,0.4,0.45,0.5,0.55,0.6,0.65,0.7,0.75,0.8,1},{0,2,2.25,2.5,2.75,3,3.25,3.5,3.75,4}))))</f>
        <v/>
      </c>
      <c r="Q315" s="3" t="str">
        <f>IF(COUNT($A315)=0,"",IF($A315&lt;&gt;DRAFT!$B317,"ERR",IF(DRAFT!BB317="3E","3E",IF(COUNT(DRAFT!AX317,DRAFT!BB317)&gt;0,DRAFT!BC317,""))))</f>
        <v/>
      </c>
      <c r="R315" s="3" t="str">
        <f>IF(COUNT($A315)=0,"",IF(Q315="3E","3E",IF(Q315="","I",LOOKUP(Q315/S$2,{0,0.4,0.45,0.5,0.55,0.6,0.65,0.7,0.75,0.8,1},{"F","D","C","C+","B-","B","B+","A-","A","A+"}))))</f>
        <v/>
      </c>
      <c r="S315" s="2" t="str">
        <f>IF(COUNT($A315)=0,"",IF(Q315="","--",IF(Q315="3E","3E",LOOKUP(Q315/S$2,{0,0.4,0.45,0.5,0.55,0.6,0.65,0.7,0.75,0.8,1},{0,2,2.25,2.5,2.75,3,3.25,3.5,3.75,4}))))</f>
        <v/>
      </c>
      <c r="T315" s="3" t="str">
        <f>IF(COUNT($A315)=0,"",IF($A315&lt;&gt;DRAFT!$B317,"ERR",IF(DRAFT!BK317="3E","3E",IF(COUNT(DRAFT!BG317,DRAFT!BK317)&gt;0,DRAFT!BL317,""))))</f>
        <v/>
      </c>
      <c r="U315" s="3" t="str">
        <f>IF(COUNT($A315)=0,"",IF(T315="3E","3E",IF(T315="","I",LOOKUP(T315/V$2,{0,0.4,0.45,0.5,0.55,0.6,0.65,0.7,0.75,0.8,1},{"F","D","C","C+","B-","B","B+","A-","A","A+"}))))</f>
        <v/>
      </c>
      <c r="V315" s="2" t="str">
        <f>IF(COUNT($A315)=0,"",IF(T315="","--",IF(T315="3E","3E",LOOKUP(T315/V$2,{0,0.4,0.45,0.5,0.55,0.6,0.65,0.7,0.75,0.8,1},{0,2,2.25,2.5,2.75,3,3.25,3.5,3.75,4}))))</f>
        <v/>
      </c>
      <c r="W315" s="3" t="str">
        <f>IF(COUNT($A315)=0,"",IF($A315&lt;&gt;DRAFT!$B317,"ERR",IF(DRAFT!BT317="3E","3E",IF(COUNT(DRAFT!BP317,DRAFT!BT317)&gt;0,DRAFT!BU317,""))))</f>
        <v/>
      </c>
      <c r="X315" s="3" t="str">
        <f>IF(COUNT($A315)=0,"",IF(W315="3E","3E",IF(W315="","I",LOOKUP(W315/Y$2,{0,0.4,0.45,0.5,0.55,0.6,0.65,0.7,0.75,0.8,1},{"F","D","C","C+","B-","B","B+","A-","A","A+"}))))</f>
        <v/>
      </c>
      <c r="Y315" s="2" t="str">
        <f>IF(COUNT($A315)=0,"",IF(W315="","--",IF(W315="3E","3E",LOOKUP(W315/Y$2,{0,0.4,0.45,0.5,0.55,0.6,0.65,0.7,0.75,0.8,1},{0,2,2.25,2.5,2.75,3,3.25,3.5,3.75,4}))))</f>
        <v/>
      </c>
      <c r="Z315" s="3" t="str">
        <f>IF(COUNT($A315)=0,"",IF($A315&lt;&gt;DRAFT!$B317,"ERR",IF(DRAFT!CC317="3E","3E",IF(COUNT(DRAFT!BY317,DRAFT!CC317)&gt;0,DRAFT!CD317,""))))</f>
        <v/>
      </c>
      <c r="AA315" s="3" t="str">
        <f>IF(COUNT($A315)=0,"",IF(Z315="3E","3E",IF(Z315="","I",LOOKUP(Z315/AB$2,{0,0.4,0.45,0.5,0.55,0.6,0.65,0.7,0.75,0.8,1},{"F","D","C","C+","B-","B","B+","A-","A","A+"}))))</f>
        <v/>
      </c>
      <c r="AB315" s="2" t="str">
        <f>IF(COUNT($A315)=0,"",IF(Z315="","--",IF(Z315="3E","3E",LOOKUP(Z315/AB$2,{0,0.4,0.45,0.5,0.55,0.6,0.65,0.7,0.75,0.8,1},{0,2,2.25,2.5,2.75,3,3.25,3.5,3.75,4}))))</f>
        <v/>
      </c>
      <c r="AC315" s="3" t="str">
        <f>IF(COUNT($A315)=0,"",IF($A315&lt;&gt;DRAFT!$B317,"ERR",IF(DRAFT!CF317&gt;0,DRAFT!CF317,"")))</f>
        <v/>
      </c>
      <c r="AD315" s="3" t="str">
        <f>IF(COUNT($A315)=0,"",IF(AC315="3E","3E",IF(AC315="","I",LOOKUP(AC315/AE$2,{0,0.4,0.45,0.5,0.55,0.6,0.65,0.7,0.75,0.8,1},{"F","D","C","C+","B-","B","B+","A-","A","A+"}))))</f>
        <v/>
      </c>
      <c r="AE315" s="2" t="str">
        <f>IF(COUNT($A315)=0,"",IF(AC315="","--",IF(AC315="3E","3E",LOOKUP(AC315/AE$2,{0,0.4,0.45,0.5,0.55,0.6,0.65,0.7,0.75,0.8,1},{0,2,2.25,2.5,2.75,3,3.25,3.5,3.75,4}))))</f>
        <v/>
      </c>
      <c r="AF315" s="3" t="str">
        <f>IF($A315&lt;&gt;DRAFT!$B317,"ERR",IF(OR(COUNT($A315)=0,COUNT(DRAFT!CI317:CK317,DRAFT!CM317:CO317)=0),"",CEILING(SUM(DRAFT!CL317,DRAFT!CP317),1)))</f>
        <v/>
      </c>
      <c r="AG315" s="3" t="str">
        <f>IF(COUNT($A315)=0,"",IF(AF315="3E","3E",IF(AF315="","I",LOOKUP(AF315/AH$2,{0,0.4,0.45,0.5,0.55,0.6,0.65,0.7,0.75,0.8,1},{"F","D","C","C+","B-","B","B+","A-","A","A+"}))))</f>
        <v/>
      </c>
      <c r="AH315" s="2" t="str">
        <f>IF(COUNT($A315)=0,"",IF(AF315="","--",IF(AF315="3E","3E",LOOKUP(AF315/AH$2,{0,0.4,0.45,0.5,0.55,0.6,0.65,0.7,0.75,0.8,1},{0,2,2.25,2.5,2.75,3,3.25,3.5,3.75,4}))))</f>
        <v/>
      </c>
      <c r="AI315" s="11" t="str">
        <f>IF(OR(COUNT($A315)=0,COUNT(B315:AH315)=0),"",IF(COUNTIF(B315:AH315,"3E")&gt;0,"3E",IF(DRAFT!$A317="R",TRUNC(SUMPRODUCT(RGP,RCP)/TCP,3),TRUNC((SUMPRODUCT(--(IMDGP&gt;0)*IMDGP,IMCP)+CEILING(DRAFT!$CQ317*42,0.25))/TCP,3))))</f>
        <v/>
      </c>
      <c r="AJ315" s="3" t="str">
        <f>IF(OR(COUNT($A315)=0,COUNT(B315:AH315)=0),"",IF(COUNTIF(B315:AH315,"3E")&gt;0,"3E",IF(DRAFT!$A317="R",SUMPRODUCT(--(RGP&gt;=2),RCP),SUMPRODUCT(--(IMDGP&gt;0),--(IMGP=0),IMCP)+DRAFT!$CR317)))</f>
        <v/>
      </c>
      <c r="AK315" s="3" t="str">
        <f>IF(OR(COUNT($A315)=0,COUNT(B315:AH315)=0),"",IF(COUNTIF(B315:AJ315,"3E")&gt;0,"3E",IF(AND(DRAFT!$A317="IM",OR($AI315&gt;DRAFT!$CQ317,$AJ315&gt;DRAFT!$CR317)),"IMPROVED",IF(AND(DRAFT!$A317="IM",$AI315&lt;=DRAFT!$CQ317,$AJ315&lt;=DRAFT!$CR317),"NOT IMPROVED",IF(AND(AH315&gt;=2,AI315&gt;=2,AJ315&gt;=30),"PASS","FAIL")))))</f>
        <v/>
      </c>
      <c r="AL315" s="3" t="str">
        <f t="shared" si="8"/>
        <v/>
      </c>
      <c r="AM315" s="3" t="str">
        <f t="shared" si="9"/>
        <v/>
      </c>
    </row>
    <row r="316" spans="1:39" ht="18.95" customHeight="1" x14ac:dyDescent="0.25">
      <c r="A316" s="4" t="str">
        <f>IF(DRAFT!$B318="","",DRAFT!$B318)</f>
        <v/>
      </c>
      <c r="B316" s="3" t="str">
        <f>IF(COUNT($A316)=0,"",IF($A316&lt;&gt;DRAFT!$B318,"ERR",IF(DRAFT!I318="3E","3E",IF(COUNT(DRAFT!E318,DRAFT!I318)&gt;0,DRAFT!J318,""))))</f>
        <v/>
      </c>
      <c r="C316" s="3" t="str">
        <f>IF(COUNT($A316)=0,"",IF(B316="3E","3E",IF(B316="","I",LOOKUP(B316/D$2,{0,0.4,0.45,0.5,0.55,0.6,0.65,0.7,0.75,0.8,1},{"F","D","C","C+","B-","B","B+","A-","A","A+"}))))</f>
        <v/>
      </c>
      <c r="D316" s="2" t="str">
        <f>IF(COUNT($A316)=0,"",IF(B316="","--",IF(B316="3E","3E",LOOKUP(B316/D$2,{0,0.4,0.45,0.5,0.55,0.6,0.65,0.7,0.75,0.8,1},{0,2,2.25,2.5,2.75,3,3.25,3.5,3.75,4}))))</f>
        <v/>
      </c>
      <c r="E316" s="3" t="str">
        <f>IF(COUNT($A316)=0,"",IF($A316&lt;&gt;DRAFT!$B318,"ERR",IF(DRAFT!R318="3E","3E",IF(COUNT(DRAFT!N318,DRAFT!R318)&gt;0,DRAFT!S318,""))))</f>
        <v/>
      </c>
      <c r="F316" s="3" t="str">
        <f>IF(COUNT($A316)=0,"",IF(E316="3E","3E",IF(E316="","I",LOOKUP(E316/G$2,{0,0.4,0.45,0.5,0.55,0.6,0.65,0.7,0.75,0.8,1},{"F","D","C","C+","B-","B","B+","A-","A","A+"}))))</f>
        <v/>
      </c>
      <c r="G316" s="2" t="str">
        <f>IF(COUNT($A316)=0,"",IF(E316="","--",IF(E316="3E","3E",LOOKUP(E316/G$2,{0,0.4,0.45,0.5,0.55,0.6,0.65,0.7,0.75,0.8,1},{0,2,2.25,2.5,2.75,3,3.25,3.5,3.75,4}))))</f>
        <v/>
      </c>
      <c r="H316" s="3" t="str">
        <f>IF(COUNT($A316)=0,"",IF($A316&lt;&gt;DRAFT!$B318,"ERR",IF(DRAFT!AA318="3E","3E",IF(COUNT(DRAFT!W318,DRAFT!AA318)&gt;0,DRAFT!AB318,""))))</f>
        <v/>
      </c>
      <c r="I316" s="3" t="str">
        <f>IF(COUNT($A316)=0,"",IF(H316="3E","3E",IF(H316="","I",LOOKUP(H316/J$2,{0,0.4,0.45,0.5,0.55,0.6,0.65,0.7,0.75,0.8,1},{"F","D","C","C+","B-","B","B+","A-","A","A+"}))))</f>
        <v/>
      </c>
      <c r="J316" s="2" t="str">
        <f>IF(COUNT($A316)=0,"",IF(H316="","--",IF(H316="3E","3E",LOOKUP(H316/J$2,{0,0.4,0.45,0.5,0.55,0.6,0.65,0.7,0.75,0.8,1},{0,2,2.25,2.5,2.75,3,3.25,3.5,3.75,4}))))</f>
        <v/>
      </c>
      <c r="K316" s="3" t="str">
        <f>IF(COUNT($A316)=0,"",IF($A316&lt;&gt;DRAFT!$B318,"ERR",IF(DRAFT!AJ318="3E","3E",IF(COUNT(DRAFT!AF318,DRAFT!AJ318)&gt;0,DRAFT!AK318,""))))</f>
        <v/>
      </c>
      <c r="L316" s="3" t="str">
        <f>IF(COUNT($A316)=0,"",IF(K316="3E","3E",IF(K316="","I",LOOKUP(K316/M$2,{0,0.4,0.45,0.5,0.55,0.6,0.65,0.7,0.75,0.8,1},{"F","D","C","C+","B-","B","B+","A-","A","A+"}))))</f>
        <v/>
      </c>
      <c r="M316" s="2" t="str">
        <f>IF(COUNT($A316)=0,"",IF(K316="","--",IF(K316="3E","3E",LOOKUP(K316/M$2,{0,0.4,0.45,0.5,0.55,0.6,0.65,0.7,0.75,0.8,1},{0,2,2.25,2.5,2.75,3,3.25,3.5,3.75,4}))))</f>
        <v/>
      </c>
      <c r="N316" s="3" t="str">
        <f>IF(COUNT($A316)=0,"",IF($A316&lt;&gt;DRAFT!$B318,"ERR",IF(DRAFT!AS318="3E","3E",IF(COUNT(DRAFT!AO318,DRAFT!AS318)&gt;0,DRAFT!AT318,""))))</f>
        <v/>
      </c>
      <c r="O316" s="3" t="str">
        <f>IF(COUNT($A316)=0,"",IF(N316="3E","3E",IF(N316="","I",LOOKUP(N316/P$2,{0,0.4,0.45,0.5,0.55,0.6,0.65,0.7,0.75,0.8,1},{"F","D","C","C+","B-","B","B+","A-","A","A+"}))))</f>
        <v/>
      </c>
      <c r="P316" s="2" t="str">
        <f>IF(COUNT($A316)=0,"",IF(N316="","--",IF(N316="3E","3E",LOOKUP(N316/P$2,{0,0.4,0.45,0.5,0.55,0.6,0.65,0.7,0.75,0.8,1},{0,2,2.25,2.5,2.75,3,3.25,3.5,3.75,4}))))</f>
        <v/>
      </c>
      <c r="Q316" s="3" t="str">
        <f>IF(COUNT($A316)=0,"",IF($A316&lt;&gt;DRAFT!$B318,"ERR",IF(DRAFT!BB318="3E","3E",IF(COUNT(DRAFT!AX318,DRAFT!BB318)&gt;0,DRAFT!BC318,""))))</f>
        <v/>
      </c>
      <c r="R316" s="3" t="str">
        <f>IF(COUNT($A316)=0,"",IF(Q316="3E","3E",IF(Q316="","I",LOOKUP(Q316/S$2,{0,0.4,0.45,0.5,0.55,0.6,0.65,0.7,0.75,0.8,1},{"F","D","C","C+","B-","B","B+","A-","A","A+"}))))</f>
        <v/>
      </c>
      <c r="S316" s="2" t="str">
        <f>IF(COUNT($A316)=0,"",IF(Q316="","--",IF(Q316="3E","3E",LOOKUP(Q316/S$2,{0,0.4,0.45,0.5,0.55,0.6,0.65,0.7,0.75,0.8,1},{0,2,2.25,2.5,2.75,3,3.25,3.5,3.75,4}))))</f>
        <v/>
      </c>
      <c r="T316" s="3" t="str">
        <f>IF(COUNT($A316)=0,"",IF($A316&lt;&gt;DRAFT!$B318,"ERR",IF(DRAFT!BK318="3E","3E",IF(COUNT(DRAFT!BG318,DRAFT!BK318)&gt;0,DRAFT!BL318,""))))</f>
        <v/>
      </c>
      <c r="U316" s="3" t="str">
        <f>IF(COUNT($A316)=0,"",IF(T316="3E","3E",IF(T316="","I",LOOKUP(T316/V$2,{0,0.4,0.45,0.5,0.55,0.6,0.65,0.7,0.75,0.8,1},{"F","D","C","C+","B-","B","B+","A-","A","A+"}))))</f>
        <v/>
      </c>
      <c r="V316" s="2" t="str">
        <f>IF(COUNT($A316)=0,"",IF(T316="","--",IF(T316="3E","3E",LOOKUP(T316/V$2,{0,0.4,0.45,0.5,0.55,0.6,0.65,0.7,0.75,0.8,1},{0,2,2.25,2.5,2.75,3,3.25,3.5,3.75,4}))))</f>
        <v/>
      </c>
      <c r="W316" s="3" t="str">
        <f>IF(COUNT($A316)=0,"",IF($A316&lt;&gt;DRAFT!$B318,"ERR",IF(DRAFT!BT318="3E","3E",IF(COUNT(DRAFT!BP318,DRAFT!BT318)&gt;0,DRAFT!BU318,""))))</f>
        <v/>
      </c>
      <c r="X316" s="3" t="str">
        <f>IF(COUNT($A316)=0,"",IF(W316="3E","3E",IF(W316="","I",LOOKUP(W316/Y$2,{0,0.4,0.45,0.5,0.55,0.6,0.65,0.7,0.75,0.8,1},{"F","D","C","C+","B-","B","B+","A-","A","A+"}))))</f>
        <v/>
      </c>
      <c r="Y316" s="2" t="str">
        <f>IF(COUNT($A316)=0,"",IF(W316="","--",IF(W316="3E","3E",LOOKUP(W316/Y$2,{0,0.4,0.45,0.5,0.55,0.6,0.65,0.7,0.75,0.8,1},{0,2,2.25,2.5,2.75,3,3.25,3.5,3.75,4}))))</f>
        <v/>
      </c>
      <c r="Z316" s="3" t="str">
        <f>IF(COUNT($A316)=0,"",IF($A316&lt;&gt;DRAFT!$B318,"ERR",IF(DRAFT!CC318="3E","3E",IF(COUNT(DRAFT!BY318,DRAFT!CC318)&gt;0,DRAFT!CD318,""))))</f>
        <v/>
      </c>
      <c r="AA316" s="3" t="str">
        <f>IF(COUNT($A316)=0,"",IF(Z316="3E","3E",IF(Z316="","I",LOOKUP(Z316/AB$2,{0,0.4,0.45,0.5,0.55,0.6,0.65,0.7,0.75,0.8,1},{"F","D","C","C+","B-","B","B+","A-","A","A+"}))))</f>
        <v/>
      </c>
      <c r="AB316" s="2" t="str">
        <f>IF(COUNT($A316)=0,"",IF(Z316="","--",IF(Z316="3E","3E",LOOKUP(Z316/AB$2,{0,0.4,0.45,0.5,0.55,0.6,0.65,0.7,0.75,0.8,1},{0,2,2.25,2.5,2.75,3,3.25,3.5,3.75,4}))))</f>
        <v/>
      </c>
      <c r="AC316" s="3" t="str">
        <f>IF(COUNT($A316)=0,"",IF($A316&lt;&gt;DRAFT!$B318,"ERR",IF(DRAFT!CF318&gt;0,DRAFT!CF318,"")))</f>
        <v/>
      </c>
      <c r="AD316" s="3" t="str">
        <f>IF(COUNT($A316)=0,"",IF(AC316="3E","3E",IF(AC316="","I",LOOKUP(AC316/AE$2,{0,0.4,0.45,0.5,0.55,0.6,0.65,0.7,0.75,0.8,1},{"F","D","C","C+","B-","B","B+","A-","A","A+"}))))</f>
        <v/>
      </c>
      <c r="AE316" s="2" t="str">
        <f>IF(COUNT($A316)=0,"",IF(AC316="","--",IF(AC316="3E","3E",LOOKUP(AC316/AE$2,{0,0.4,0.45,0.5,0.55,0.6,0.65,0.7,0.75,0.8,1},{0,2,2.25,2.5,2.75,3,3.25,3.5,3.75,4}))))</f>
        <v/>
      </c>
      <c r="AF316" s="3" t="str">
        <f>IF($A316&lt;&gt;DRAFT!$B318,"ERR",IF(OR(COUNT($A316)=0,COUNT(DRAFT!CI318:CK318,DRAFT!CM318:CO318)=0),"",CEILING(SUM(DRAFT!CL318,DRAFT!CP318),1)))</f>
        <v/>
      </c>
      <c r="AG316" s="3" t="str">
        <f>IF(COUNT($A316)=0,"",IF(AF316="3E","3E",IF(AF316="","I",LOOKUP(AF316/AH$2,{0,0.4,0.45,0.5,0.55,0.6,0.65,0.7,0.75,0.8,1},{"F","D","C","C+","B-","B","B+","A-","A","A+"}))))</f>
        <v/>
      </c>
      <c r="AH316" s="2" t="str">
        <f>IF(COUNT($A316)=0,"",IF(AF316="","--",IF(AF316="3E","3E",LOOKUP(AF316/AH$2,{0,0.4,0.45,0.5,0.55,0.6,0.65,0.7,0.75,0.8,1},{0,2,2.25,2.5,2.75,3,3.25,3.5,3.75,4}))))</f>
        <v/>
      </c>
      <c r="AI316" s="11" t="str">
        <f>IF(OR(COUNT($A316)=0,COUNT(B316:AH316)=0),"",IF(COUNTIF(B316:AH316,"3E")&gt;0,"3E",IF(DRAFT!$A318="R",TRUNC(SUMPRODUCT(RGP,RCP)/TCP,3),TRUNC((SUMPRODUCT(--(IMDGP&gt;0)*IMDGP,IMCP)+CEILING(DRAFT!$CQ318*42,0.25))/TCP,3))))</f>
        <v/>
      </c>
      <c r="AJ316" s="3" t="str">
        <f>IF(OR(COUNT($A316)=0,COUNT(B316:AH316)=0),"",IF(COUNTIF(B316:AH316,"3E")&gt;0,"3E",IF(DRAFT!$A318="R",SUMPRODUCT(--(RGP&gt;=2),RCP),SUMPRODUCT(--(IMDGP&gt;0),--(IMGP=0),IMCP)+DRAFT!$CR318)))</f>
        <v/>
      </c>
      <c r="AK316" s="3" t="str">
        <f>IF(OR(COUNT($A316)=0,COUNT(B316:AH316)=0),"",IF(COUNTIF(B316:AJ316,"3E")&gt;0,"3E",IF(AND(DRAFT!$A318="IM",OR($AI316&gt;DRAFT!$CQ318,$AJ316&gt;DRAFT!$CR318)),"IMPROVED",IF(AND(DRAFT!$A318="IM",$AI316&lt;=DRAFT!$CQ318,$AJ316&lt;=DRAFT!$CR318),"NOT IMPROVED",IF(AND(AH316&gt;=2,AI316&gt;=2,AJ316&gt;=30),"PASS","FAIL")))))</f>
        <v/>
      </c>
      <c r="AL316" s="3" t="str">
        <f t="shared" si="8"/>
        <v/>
      </c>
      <c r="AM316" s="3" t="str">
        <f t="shared" si="9"/>
        <v/>
      </c>
    </row>
    <row r="317" spans="1:39" ht="18.95" customHeight="1" x14ac:dyDescent="0.25">
      <c r="A317" s="4" t="str">
        <f>IF(DRAFT!$B319="","",DRAFT!$B319)</f>
        <v/>
      </c>
      <c r="B317" s="3" t="str">
        <f>IF(COUNT($A317)=0,"",IF($A317&lt;&gt;DRAFT!$B319,"ERR",IF(DRAFT!I319="3E","3E",IF(COUNT(DRAFT!E319,DRAFT!I319)&gt;0,DRAFT!J319,""))))</f>
        <v/>
      </c>
      <c r="C317" s="3" t="str">
        <f>IF(COUNT($A317)=0,"",IF(B317="3E","3E",IF(B317="","I",LOOKUP(B317/D$2,{0,0.4,0.45,0.5,0.55,0.6,0.65,0.7,0.75,0.8,1},{"F","D","C","C+","B-","B","B+","A-","A","A+"}))))</f>
        <v/>
      </c>
      <c r="D317" s="2" t="str">
        <f>IF(COUNT($A317)=0,"",IF(B317="","--",IF(B317="3E","3E",LOOKUP(B317/D$2,{0,0.4,0.45,0.5,0.55,0.6,0.65,0.7,0.75,0.8,1},{0,2,2.25,2.5,2.75,3,3.25,3.5,3.75,4}))))</f>
        <v/>
      </c>
      <c r="E317" s="3" t="str">
        <f>IF(COUNT($A317)=0,"",IF($A317&lt;&gt;DRAFT!$B319,"ERR",IF(DRAFT!R319="3E","3E",IF(COUNT(DRAFT!N319,DRAFT!R319)&gt;0,DRAFT!S319,""))))</f>
        <v/>
      </c>
      <c r="F317" s="3" t="str">
        <f>IF(COUNT($A317)=0,"",IF(E317="3E","3E",IF(E317="","I",LOOKUP(E317/G$2,{0,0.4,0.45,0.5,0.55,0.6,0.65,0.7,0.75,0.8,1},{"F","D","C","C+","B-","B","B+","A-","A","A+"}))))</f>
        <v/>
      </c>
      <c r="G317" s="2" t="str">
        <f>IF(COUNT($A317)=0,"",IF(E317="","--",IF(E317="3E","3E",LOOKUP(E317/G$2,{0,0.4,0.45,0.5,0.55,0.6,0.65,0.7,0.75,0.8,1},{0,2,2.25,2.5,2.75,3,3.25,3.5,3.75,4}))))</f>
        <v/>
      </c>
      <c r="H317" s="3" t="str">
        <f>IF(COUNT($A317)=0,"",IF($A317&lt;&gt;DRAFT!$B319,"ERR",IF(DRAFT!AA319="3E","3E",IF(COUNT(DRAFT!W319,DRAFT!AA319)&gt;0,DRAFT!AB319,""))))</f>
        <v/>
      </c>
      <c r="I317" s="3" t="str">
        <f>IF(COUNT($A317)=0,"",IF(H317="3E","3E",IF(H317="","I",LOOKUP(H317/J$2,{0,0.4,0.45,0.5,0.55,0.6,0.65,0.7,0.75,0.8,1},{"F","D","C","C+","B-","B","B+","A-","A","A+"}))))</f>
        <v/>
      </c>
      <c r="J317" s="2" t="str">
        <f>IF(COUNT($A317)=0,"",IF(H317="","--",IF(H317="3E","3E",LOOKUP(H317/J$2,{0,0.4,0.45,0.5,0.55,0.6,0.65,0.7,0.75,0.8,1},{0,2,2.25,2.5,2.75,3,3.25,3.5,3.75,4}))))</f>
        <v/>
      </c>
      <c r="K317" s="3" t="str">
        <f>IF(COUNT($A317)=0,"",IF($A317&lt;&gt;DRAFT!$B319,"ERR",IF(DRAFT!AJ319="3E","3E",IF(COUNT(DRAFT!AF319,DRAFT!AJ319)&gt;0,DRAFT!AK319,""))))</f>
        <v/>
      </c>
      <c r="L317" s="3" t="str">
        <f>IF(COUNT($A317)=0,"",IF(K317="3E","3E",IF(K317="","I",LOOKUP(K317/M$2,{0,0.4,0.45,0.5,0.55,0.6,0.65,0.7,0.75,0.8,1},{"F","D","C","C+","B-","B","B+","A-","A","A+"}))))</f>
        <v/>
      </c>
      <c r="M317" s="2" t="str">
        <f>IF(COUNT($A317)=0,"",IF(K317="","--",IF(K317="3E","3E",LOOKUP(K317/M$2,{0,0.4,0.45,0.5,0.55,0.6,0.65,0.7,0.75,0.8,1},{0,2,2.25,2.5,2.75,3,3.25,3.5,3.75,4}))))</f>
        <v/>
      </c>
      <c r="N317" s="3" t="str">
        <f>IF(COUNT($A317)=0,"",IF($A317&lt;&gt;DRAFT!$B319,"ERR",IF(DRAFT!AS319="3E","3E",IF(COUNT(DRAFT!AO319,DRAFT!AS319)&gt;0,DRAFT!AT319,""))))</f>
        <v/>
      </c>
      <c r="O317" s="3" t="str">
        <f>IF(COUNT($A317)=0,"",IF(N317="3E","3E",IF(N317="","I",LOOKUP(N317/P$2,{0,0.4,0.45,0.5,0.55,0.6,0.65,0.7,0.75,0.8,1},{"F","D","C","C+","B-","B","B+","A-","A","A+"}))))</f>
        <v/>
      </c>
      <c r="P317" s="2" t="str">
        <f>IF(COUNT($A317)=0,"",IF(N317="","--",IF(N317="3E","3E",LOOKUP(N317/P$2,{0,0.4,0.45,0.5,0.55,0.6,0.65,0.7,0.75,0.8,1},{0,2,2.25,2.5,2.75,3,3.25,3.5,3.75,4}))))</f>
        <v/>
      </c>
      <c r="Q317" s="3" t="str">
        <f>IF(COUNT($A317)=0,"",IF($A317&lt;&gt;DRAFT!$B319,"ERR",IF(DRAFT!BB319="3E","3E",IF(COUNT(DRAFT!AX319,DRAFT!BB319)&gt;0,DRAFT!BC319,""))))</f>
        <v/>
      </c>
      <c r="R317" s="3" t="str">
        <f>IF(COUNT($A317)=0,"",IF(Q317="3E","3E",IF(Q317="","I",LOOKUP(Q317/S$2,{0,0.4,0.45,0.5,0.55,0.6,0.65,0.7,0.75,0.8,1},{"F","D","C","C+","B-","B","B+","A-","A","A+"}))))</f>
        <v/>
      </c>
      <c r="S317" s="2" t="str">
        <f>IF(COUNT($A317)=0,"",IF(Q317="","--",IF(Q317="3E","3E",LOOKUP(Q317/S$2,{0,0.4,0.45,0.5,0.55,0.6,0.65,0.7,0.75,0.8,1},{0,2,2.25,2.5,2.75,3,3.25,3.5,3.75,4}))))</f>
        <v/>
      </c>
      <c r="T317" s="3" t="str">
        <f>IF(COUNT($A317)=0,"",IF($A317&lt;&gt;DRAFT!$B319,"ERR",IF(DRAFT!BK319="3E","3E",IF(COUNT(DRAFT!BG319,DRAFT!BK319)&gt;0,DRAFT!BL319,""))))</f>
        <v/>
      </c>
      <c r="U317" s="3" t="str">
        <f>IF(COUNT($A317)=0,"",IF(T317="3E","3E",IF(T317="","I",LOOKUP(T317/V$2,{0,0.4,0.45,0.5,0.55,0.6,0.65,0.7,0.75,0.8,1},{"F","D","C","C+","B-","B","B+","A-","A","A+"}))))</f>
        <v/>
      </c>
      <c r="V317" s="2" t="str">
        <f>IF(COUNT($A317)=0,"",IF(T317="","--",IF(T317="3E","3E",LOOKUP(T317/V$2,{0,0.4,0.45,0.5,0.55,0.6,0.65,0.7,0.75,0.8,1},{0,2,2.25,2.5,2.75,3,3.25,3.5,3.75,4}))))</f>
        <v/>
      </c>
      <c r="W317" s="3" t="str">
        <f>IF(COUNT($A317)=0,"",IF($A317&lt;&gt;DRAFT!$B319,"ERR",IF(DRAFT!BT319="3E","3E",IF(COUNT(DRAFT!BP319,DRAFT!BT319)&gt;0,DRAFT!BU319,""))))</f>
        <v/>
      </c>
      <c r="X317" s="3" t="str">
        <f>IF(COUNT($A317)=0,"",IF(W317="3E","3E",IF(W317="","I",LOOKUP(W317/Y$2,{0,0.4,0.45,0.5,0.55,0.6,0.65,0.7,0.75,0.8,1},{"F","D","C","C+","B-","B","B+","A-","A","A+"}))))</f>
        <v/>
      </c>
      <c r="Y317" s="2" t="str">
        <f>IF(COUNT($A317)=0,"",IF(W317="","--",IF(W317="3E","3E",LOOKUP(W317/Y$2,{0,0.4,0.45,0.5,0.55,0.6,0.65,0.7,0.75,0.8,1},{0,2,2.25,2.5,2.75,3,3.25,3.5,3.75,4}))))</f>
        <v/>
      </c>
      <c r="Z317" s="3" t="str">
        <f>IF(COUNT($A317)=0,"",IF($A317&lt;&gt;DRAFT!$B319,"ERR",IF(DRAFT!CC319="3E","3E",IF(COUNT(DRAFT!BY319,DRAFT!CC319)&gt;0,DRAFT!CD319,""))))</f>
        <v/>
      </c>
      <c r="AA317" s="3" t="str">
        <f>IF(COUNT($A317)=0,"",IF(Z317="3E","3E",IF(Z317="","I",LOOKUP(Z317/AB$2,{0,0.4,0.45,0.5,0.55,0.6,0.65,0.7,0.75,0.8,1},{"F","D","C","C+","B-","B","B+","A-","A","A+"}))))</f>
        <v/>
      </c>
      <c r="AB317" s="2" t="str">
        <f>IF(COUNT($A317)=0,"",IF(Z317="","--",IF(Z317="3E","3E",LOOKUP(Z317/AB$2,{0,0.4,0.45,0.5,0.55,0.6,0.65,0.7,0.75,0.8,1},{0,2,2.25,2.5,2.75,3,3.25,3.5,3.75,4}))))</f>
        <v/>
      </c>
      <c r="AC317" s="3" t="str">
        <f>IF(COUNT($A317)=0,"",IF($A317&lt;&gt;DRAFT!$B319,"ERR",IF(DRAFT!CF319&gt;0,DRAFT!CF319,"")))</f>
        <v/>
      </c>
      <c r="AD317" s="3" t="str">
        <f>IF(COUNT($A317)=0,"",IF(AC317="3E","3E",IF(AC317="","I",LOOKUP(AC317/AE$2,{0,0.4,0.45,0.5,0.55,0.6,0.65,0.7,0.75,0.8,1},{"F","D","C","C+","B-","B","B+","A-","A","A+"}))))</f>
        <v/>
      </c>
      <c r="AE317" s="2" t="str">
        <f>IF(COUNT($A317)=0,"",IF(AC317="","--",IF(AC317="3E","3E",LOOKUP(AC317/AE$2,{0,0.4,0.45,0.5,0.55,0.6,0.65,0.7,0.75,0.8,1},{0,2,2.25,2.5,2.75,3,3.25,3.5,3.75,4}))))</f>
        <v/>
      </c>
      <c r="AF317" s="3" t="str">
        <f>IF($A317&lt;&gt;DRAFT!$B319,"ERR",IF(OR(COUNT($A317)=0,COUNT(DRAFT!CI319:CK319,DRAFT!CM319:CO319)=0),"",CEILING(SUM(DRAFT!CL319,DRAFT!CP319),1)))</f>
        <v/>
      </c>
      <c r="AG317" s="3" t="str">
        <f>IF(COUNT($A317)=0,"",IF(AF317="3E","3E",IF(AF317="","I",LOOKUP(AF317/AH$2,{0,0.4,0.45,0.5,0.55,0.6,0.65,0.7,0.75,0.8,1},{"F","D","C","C+","B-","B","B+","A-","A","A+"}))))</f>
        <v/>
      </c>
      <c r="AH317" s="2" t="str">
        <f>IF(COUNT($A317)=0,"",IF(AF317="","--",IF(AF317="3E","3E",LOOKUP(AF317/AH$2,{0,0.4,0.45,0.5,0.55,0.6,0.65,0.7,0.75,0.8,1},{0,2,2.25,2.5,2.75,3,3.25,3.5,3.75,4}))))</f>
        <v/>
      </c>
      <c r="AI317" s="11" t="str">
        <f>IF(OR(COUNT($A317)=0,COUNT(B317:AH317)=0),"",IF(COUNTIF(B317:AH317,"3E")&gt;0,"3E",IF(DRAFT!$A319="R",TRUNC(SUMPRODUCT(RGP,RCP)/TCP,3),TRUNC((SUMPRODUCT(--(IMDGP&gt;0)*IMDGP,IMCP)+CEILING(DRAFT!$CQ319*42,0.25))/TCP,3))))</f>
        <v/>
      </c>
      <c r="AJ317" s="3" t="str">
        <f>IF(OR(COUNT($A317)=0,COUNT(B317:AH317)=0),"",IF(COUNTIF(B317:AH317,"3E")&gt;0,"3E",IF(DRAFT!$A319="R",SUMPRODUCT(--(RGP&gt;=2),RCP),SUMPRODUCT(--(IMDGP&gt;0),--(IMGP=0),IMCP)+DRAFT!$CR319)))</f>
        <v/>
      </c>
      <c r="AK317" s="3" t="str">
        <f>IF(OR(COUNT($A317)=0,COUNT(B317:AH317)=0),"",IF(COUNTIF(B317:AJ317,"3E")&gt;0,"3E",IF(AND(DRAFT!$A319="IM",OR($AI317&gt;DRAFT!$CQ319,$AJ317&gt;DRAFT!$CR319)),"IMPROVED",IF(AND(DRAFT!$A319="IM",$AI317&lt;=DRAFT!$CQ319,$AJ317&lt;=DRAFT!$CR319),"NOT IMPROVED",IF(AND(AH317&gt;=2,AI317&gt;=2,AJ317&gt;=30),"PASS","FAIL")))))</f>
        <v/>
      </c>
      <c r="AL317" s="3" t="str">
        <f t="shared" si="8"/>
        <v/>
      </c>
      <c r="AM317" s="3" t="str">
        <f t="shared" si="9"/>
        <v/>
      </c>
    </row>
    <row r="318" spans="1:39" ht="18.95" customHeight="1" x14ac:dyDescent="0.25">
      <c r="A318" s="4" t="str">
        <f>IF(DRAFT!$B320="","",DRAFT!$B320)</f>
        <v/>
      </c>
      <c r="B318" s="3" t="str">
        <f>IF(COUNT($A318)=0,"",IF($A318&lt;&gt;DRAFT!$B320,"ERR",IF(DRAFT!I320="3E","3E",IF(COUNT(DRAFT!E320,DRAFT!I320)&gt;0,DRAFT!J320,""))))</f>
        <v/>
      </c>
      <c r="C318" s="3" t="str">
        <f>IF(COUNT($A318)=0,"",IF(B318="3E","3E",IF(B318="","I",LOOKUP(B318/D$2,{0,0.4,0.45,0.5,0.55,0.6,0.65,0.7,0.75,0.8,1},{"F","D","C","C+","B-","B","B+","A-","A","A+"}))))</f>
        <v/>
      </c>
      <c r="D318" s="2" t="str">
        <f>IF(COUNT($A318)=0,"",IF(B318="","--",IF(B318="3E","3E",LOOKUP(B318/D$2,{0,0.4,0.45,0.5,0.55,0.6,0.65,0.7,0.75,0.8,1},{0,2,2.25,2.5,2.75,3,3.25,3.5,3.75,4}))))</f>
        <v/>
      </c>
      <c r="E318" s="3" t="str">
        <f>IF(COUNT($A318)=0,"",IF($A318&lt;&gt;DRAFT!$B320,"ERR",IF(DRAFT!R320="3E","3E",IF(COUNT(DRAFT!N320,DRAFT!R320)&gt;0,DRAFT!S320,""))))</f>
        <v/>
      </c>
      <c r="F318" s="3" t="str">
        <f>IF(COUNT($A318)=0,"",IF(E318="3E","3E",IF(E318="","I",LOOKUP(E318/G$2,{0,0.4,0.45,0.5,0.55,0.6,0.65,0.7,0.75,0.8,1},{"F","D","C","C+","B-","B","B+","A-","A","A+"}))))</f>
        <v/>
      </c>
      <c r="G318" s="2" t="str">
        <f>IF(COUNT($A318)=0,"",IF(E318="","--",IF(E318="3E","3E",LOOKUP(E318/G$2,{0,0.4,0.45,0.5,0.55,0.6,0.65,0.7,0.75,0.8,1},{0,2,2.25,2.5,2.75,3,3.25,3.5,3.75,4}))))</f>
        <v/>
      </c>
      <c r="H318" s="3" t="str">
        <f>IF(COUNT($A318)=0,"",IF($A318&lt;&gt;DRAFT!$B320,"ERR",IF(DRAFT!AA320="3E","3E",IF(COUNT(DRAFT!W320,DRAFT!AA320)&gt;0,DRAFT!AB320,""))))</f>
        <v/>
      </c>
      <c r="I318" s="3" t="str">
        <f>IF(COUNT($A318)=0,"",IF(H318="3E","3E",IF(H318="","I",LOOKUP(H318/J$2,{0,0.4,0.45,0.5,0.55,0.6,0.65,0.7,0.75,0.8,1},{"F","D","C","C+","B-","B","B+","A-","A","A+"}))))</f>
        <v/>
      </c>
      <c r="J318" s="2" t="str">
        <f>IF(COUNT($A318)=0,"",IF(H318="","--",IF(H318="3E","3E",LOOKUP(H318/J$2,{0,0.4,0.45,0.5,0.55,0.6,0.65,0.7,0.75,0.8,1},{0,2,2.25,2.5,2.75,3,3.25,3.5,3.75,4}))))</f>
        <v/>
      </c>
      <c r="K318" s="3" t="str">
        <f>IF(COUNT($A318)=0,"",IF($A318&lt;&gt;DRAFT!$B320,"ERR",IF(DRAFT!AJ320="3E","3E",IF(COUNT(DRAFT!AF320,DRAFT!AJ320)&gt;0,DRAFT!AK320,""))))</f>
        <v/>
      </c>
      <c r="L318" s="3" t="str">
        <f>IF(COUNT($A318)=0,"",IF(K318="3E","3E",IF(K318="","I",LOOKUP(K318/M$2,{0,0.4,0.45,0.5,0.55,0.6,0.65,0.7,0.75,0.8,1},{"F","D","C","C+","B-","B","B+","A-","A","A+"}))))</f>
        <v/>
      </c>
      <c r="M318" s="2" t="str">
        <f>IF(COUNT($A318)=0,"",IF(K318="","--",IF(K318="3E","3E",LOOKUP(K318/M$2,{0,0.4,0.45,0.5,0.55,0.6,0.65,0.7,0.75,0.8,1},{0,2,2.25,2.5,2.75,3,3.25,3.5,3.75,4}))))</f>
        <v/>
      </c>
      <c r="N318" s="3" t="str">
        <f>IF(COUNT($A318)=0,"",IF($A318&lt;&gt;DRAFT!$B320,"ERR",IF(DRAFT!AS320="3E","3E",IF(COUNT(DRAFT!AO320,DRAFT!AS320)&gt;0,DRAFT!AT320,""))))</f>
        <v/>
      </c>
      <c r="O318" s="3" t="str">
        <f>IF(COUNT($A318)=0,"",IF(N318="3E","3E",IF(N318="","I",LOOKUP(N318/P$2,{0,0.4,0.45,0.5,0.55,0.6,0.65,0.7,0.75,0.8,1},{"F","D","C","C+","B-","B","B+","A-","A","A+"}))))</f>
        <v/>
      </c>
      <c r="P318" s="2" t="str">
        <f>IF(COUNT($A318)=0,"",IF(N318="","--",IF(N318="3E","3E",LOOKUP(N318/P$2,{0,0.4,0.45,0.5,0.55,0.6,0.65,0.7,0.75,0.8,1},{0,2,2.25,2.5,2.75,3,3.25,3.5,3.75,4}))))</f>
        <v/>
      </c>
      <c r="Q318" s="3" t="str">
        <f>IF(COUNT($A318)=0,"",IF($A318&lt;&gt;DRAFT!$B320,"ERR",IF(DRAFT!BB320="3E","3E",IF(COUNT(DRAFT!AX320,DRAFT!BB320)&gt;0,DRAFT!BC320,""))))</f>
        <v/>
      </c>
      <c r="R318" s="3" t="str">
        <f>IF(COUNT($A318)=0,"",IF(Q318="3E","3E",IF(Q318="","I",LOOKUP(Q318/S$2,{0,0.4,0.45,0.5,0.55,0.6,0.65,0.7,0.75,0.8,1},{"F","D","C","C+","B-","B","B+","A-","A","A+"}))))</f>
        <v/>
      </c>
      <c r="S318" s="2" t="str">
        <f>IF(COUNT($A318)=0,"",IF(Q318="","--",IF(Q318="3E","3E",LOOKUP(Q318/S$2,{0,0.4,0.45,0.5,0.55,0.6,0.65,0.7,0.75,0.8,1},{0,2,2.25,2.5,2.75,3,3.25,3.5,3.75,4}))))</f>
        <v/>
      </c>
      <c r="T318" s="3" t="str">
        <f>IF(COUNT($A318)=0,"",IF($A318&lt;&gt;DRAFT!$B320,"ERR",IF(DRAFT!BK320="3E","3E",IF(COUNT(DRAFT!BG320,DRAFT!BK320)&gt;0,DRAFT!BL320,""))))</f>
        <v/>
      </c>
      <c r="U318" s="3" t="str">
        <f>IF(COUNT($A318)=0,"",IF(T318="3E","3E",IF(T318="","I",LOOKUP(T318/V$2,{0,0.4,0.45,0.5,0.55,0.6,0.65,0.7,0.75,0.8,1},{"F","D","C","C+","B-","B","B+","A-","A","A+"}))))</f>
        <v/>
      </c>
      <c r="V318" s="2" t="str">
        <f>IF(COUNT($A318)=0,"",IF(T318="","--",IF(T318="3E","3E",LOOKUP(T318/V$2,{0,0.4,0.45,0.5,0.55,0.6,0.65,0.7,0.75,0.8,1},{0,2,2.25,2.5,2.75,3,3.25,3.5,3.75,4}))))</f>
        <v/>
      </c>
      <c r="W318" s="3" t="str">
        <f>IF(COUNT($A318)=0,"",IF($A318&lt;&gt;DRAFT!$B320,"ERR",IF(DRAFT!BT320="3E","3E",IF(COUNT(DRAFT!BP320,DRAFT!BT320)&gt;0,DRAFT!BU320,""))))</f>
        <v/>
      </c>
      <c r="X318" s="3" t="str">
        <f>IF(COUNT($A318)=0,"",IF(W318="3E","3E",IF(W318="","I",LOOKUP(W318/Y$2,{0,0.4,0.45,0.5,0.55,0.6,0.65,0.7,0.75,0.8,1},{"F","D","C","C+","B-","B","B+","A-","A","A+"}))))</f>
        <v/>
      </c>
      <c r="Y318" s="2" t="str">
        <f>IF(COUNT($A318)=0,"",IF(W318="","--",IF(W318="3E","3E",LOOKUP(W318/Y$2,{0,0.4,0.45,0.5,0.55,0.6,0.65,0.7,0.75,0.8,1},{0,2,2.25,2.5,2.75,3,3.25,3.5,3.75,4}))))</f>
        <v/>
      </c>
      <c r="Z318" s="3" t="str">
        <f>IF(COUNT($A318)=0,"",IF($A318&lt;&gt;DRAFT!$B320,"ERR",IF(DRAFT!CC320="3E","3E",IF(COUNT(DRAFT!BY320,DRAFT!CC320)&gt;0,DRAFT!CD320,""))))</f>
        <v/>
      </c>
      <c r="AA318" s="3" t="str">
        <f>IF(COUNT($A318)=0,"",IF(Z318="3E","3E",IF(Z318="","I",LOOKUP(Z318/AB$2,{0,0.4,0.45,0.5,0.55,0.6,0.65,0.7,0.75,0.8,1},{"F","D","C","C+","B-","B","B+","A-","A","A+"}))))</f>
        <v/>
      </c>
      <c r="AB318" s="2" t="str">
        <f>IF(COUNT($A318)=0,"",IF(Z318="","--",IF(Z318="3E","3E",LOOKUP(Z318/AB$2,{0,0.4,0.45,0.5,0.55,0.6,0.65,0.7,0.75,0.8,1},{0,2,2.25,2.5,2.75,3,3.25,3.5,3.75,4}))))</f>
        <v/>
      </c>
      <c r="AC318" s="3" t="str">
        <f>IF(COUNT($A318)=0,"",IF($A318&lt;&gt;DRAFT!$B320,"ERR",IF(DRAFT!CF320&gt;0,DRAFT!CF320,"")))</f>
        <v/>
      </c>
      <c r="AD318" s="3" t="str">
        <f>IF(COUNT($A318)=0,"",IF(AC318="3E","3E",IF(AC318="","I",LOOKUP(AC318/AE$2,{0,0.4,0.45,0.5,0.55,0.6,0.65,0.7,0.75,0.8,1},{"F","D","C","C+","B-","B","B+","A-","A","A+"}))))</f>
        <v/>
      </c>
      <c r="AE318" s="2" t="str">
        <f>IF(COUNT($A318)=0,"",IF(AC318="","--",IF(AC318="3E","3E",LOOKUP(AC318/AE$2,{0,0.4,0.45,0.5,0.55,0.6,0.65,0.7,0.75,0.8,1},{0,2,2.25,2.5,2.75,3,3.25,3.5,3.75,4}))))</f>
        <v/>
      </c>
      <c r="AF318" s="3" t="str">
        <f>IF($A318&lt;&gt;DRAFT!$B320,"ERR",IF(OR(COUNT($A318)=0,COUNT(DRAFT!CI320:CK320,DRAFT!CM320:CO320)=0),"",CEILING(SUM(DRAFT!CL320,DRAFT!CP320),1)))</f>
        <v/>
      </c>
      <c r="AG318" s="3" t="str">
        <f>IF(COUNT($A318)=0,"",IF(AF318="3E","3E",IF(AF318="","I",LOOKUP(AF318/AH$2,{0,0.4,0.45,0.5,0.55,0.6,0.65,0.7,0.75,0.8,1},{"F","D","C","C+","B-","B","B+","A-","A","A+"}))))</f>
        <v/>
      </c>
      <c r="AH318" s="2" t="str">
        <f>IF(COUNT($A318)=0,"",IF(AF318="","--",IF(AF318="3E","3E",LOOKUP(AF318/AH$2,{0,0.4,0.45,0.5,0.55,0.6,0.65,0.7,0.75,0.8,1},{0,2,2.25,2.5,2.75,3,3.25,3.5,3.75,4}))))</f>
        <v/>
      </c>
      <c r="AI318" s="11" t="str">
        <f>IF(OR(COUNT($A318)=0,COUNT(B318:AH318)=0),"",IF(COUNTIF(B318:AH318,"3E")&gt;0,"3E",IF(DRAFT!$A320="R",TRUNC(SUMPRODUCT(RGP,RCP)/TCP,3),TRUNC((SUMPRODUCT(--(IMDGP&gt;0)*IMDGP,IMCP)+CEILING(DRAFT!$CQ320*42,0.25))/TCP,3))))</f>
        <v/>
      </c>
      <c r="AJ318" s="3" t="str">
        <f>IF(OR(COUNT($A318)=0,COUNT(B318:AH318)=0),"",IF(COUNTIF(B318:AH318,"3E")&gt;0,"3E",IF(DRAFT!$A320="R",SUMPRODUCT(--(RGP&gt;=2),RCP),SUMPRODUCT(--(IMDGP&gt;0),--(IMGP=0),IMCP)+DRAFT!$CR320)))</f>
        <v/>
      </c>
      <c r="AK318" s="3" t="str">
        <f>IF(OR(COUNT($A318)=0,COUNT(B318:AH318)=0),"",IF(COUNTIF(B318:AJ318,"3E")&gt;0,"3E",IF(AND(DRAFT!$A320="IM",OR($AI318&gt;DRAFT!$CQ320,$AJ318&gt;DRAFT!$CR320)),"IMPROVED",IF(AND(DRAFT!$A320="IM",$AI318&lt;=DRAFT!$CQ320,$AJ318&lt;=DRAFT!$CR320),"NOT IMPROVED",IF(AND(AH318&gt;=2,AI318&gt;=2,AJ318&gt;=30),"PASS","FAIL")))))</f>
        <v/>
      </c>
      <c r="AL318" s="3" t="str">
        <f t="shared" si="8"/>
        <v/>
      </c>
      <c r="AM318" s="3" t="str">
        <f t="shared" si="9"/>
        <v/>
      </c>
    </row>
    <row r="319" spans="1:39" ht="18.95" customHeight="1" x14ac:dyDescent="0.25">
      <c r="A319" s="4" t="str">
        <f>IF(DRAFT!$B321="","",DRAFT!$B321)</f>
        <v/>
      </c>
      <c r="B319" s="3" t="str">
        <f>IF(COUNT($A319)=0,"",IF($A319&lt;&gt;DRAFT!$B321,"ERR",IF(DRAFT!I321="3E","3E",IF(COUNT(DRAFT!E321,DRAFT!I321)&gt;0,DRAFT!J321,""))))</f>
        <v/>
      </c>
      <c r="C319" s="3" t="str">
        <f>IF(COUNT($A319)=0,"",IF(B319="3E","3E",IF(B319="","I",LOOKUP(B319/D$2,{0,0.4,0.45,0.5,0.55,0.6,0.65,0.7,0.75,0.8,1},{"F","D","C","C+","B-","B","B+","A-","A","A+"}))))</f>
        <v/>
      </c>
      <c r="D319" s="2" t="str">
        <f>IF(COUNT($A319)=0,"",IF(B319="","--",IF(B319="3E","3E",LOOKUP(B319/D$2,{0,0.4,0.45,0.5,0.55,0.6,0.65,0.7,0.75,0.8,1},{0,2,2.25,2.5,2.75,3,3.25,3.5,3.75,4}))))</f>
        <v/>
      </c>
      <c r="E319" s="3" t="str">
        <f>IF(COUNT($A319)=0,"",IF($A319&lt;&gt;DRAFT!$B321,"ERR",IF(DRAFT!R321="3E","3E",IF(COUNT(DRAFT!N321,DRAFT!R321)&gt;0,DRAFT!S321,""))))</f>
        <v/>
      </c>
      <c r="F319" s="3" t="str">
        <f>IF(COUNT($A319)=0,"",IF(E319="3E","3E",IF(E319="","I",LOOKUP(E319/G$2,{0,0.4,0.45,0.5,0.55,0.6,0.65,0.7,0.75,0.8,1},{"F","D","C","C+","B-","B","B+","A-","A","A+"}))))</f>
        <v/>
      </c>
      <c r="G319" s="2" t="str">
        <f>IF(COUNT($A319)=0,"",IF(E319="","--",IF(E319="3E","3E",LOOKUP(E319/G$2,{0,0.4,0.45,0.5,0.55,0.6,0.65,0.7,0.75,0.8,1},{0,2,2.25,2.5,2.75,3,3.25,3.5,3.75,4}))))</f>
        <v/>
      </c>
      <c r="H319" s="3" t="str">
        <f>IF(COUNT($A319)=0,"",IF($A319&lt;&gt;DRAFT!$B321,"ERR",IF(DRAFT!AA321="3E","3E",IF(COUNT(DRAFT!W321,DRAFT!AA321)&gt;0,DRAFT!AB321,""))))</f>
        <v/>
      </c>
      <c r="I319" s="3" t="str">
        <f>IF(COUNT($A319)=0,"",IF(H319="3E","3E",IF(H319="","I",LOOKUP(H319/J$2,{0,0.4,0.45,0.5,0.55,0.6,0.65,0.7,0.75,0.8,1},{"F","D","C","C+","B-","B","B+","A-","A","A+"}))))</f>
        <v/>
      </c>
      <c r="J319" s="2" t="str">
        <f>IF(COUNT($A319)=0,"",IF(H319="","--",IF(H319="3E","3E",LOOKUP(H319/J$2,{0,0.4,0.45,0.5,0.55,0.6,0.65,0.7,0.75,0.8,1},{0,2,2.25,2.5,2.75,3,3.25,3.5,3.75,4}))))</f>
        <v/>
      </c>
      <c r="K319" s="3" t="str">
        <f>IF(COUNT($A319)=0,"",IF($A319&lt;&gt;DRAFT!$B321,"ERR",IF(DRAFT!AJ321="3E","3E",IF(COUNT(DRAFT!AF321,DRAFT!AJ321)&gt;0,DRAFT!AK321,""))))</f>
        <v/>
      </c>
      <c r="L319" s="3" t="str">
        <f>IF(COUNT($A319)=0,"",IF(K319="3E","3E",IF(K319="","I",LOOKUP(K319/M$2,{0,0.4,0.45,0.5,0.55,0.6,0.65,0.7,0.75,0.8,1},{"F","D","C","C+","B-","B","B+","A-","A","A+"}))))</f>
        <v/>
      </c>
      <c r="M319" s="2" t="str">
        <f>IF(COUNT($A319)=0,"",IF(K319="","--",IF(K319="3E","3E",LOOKUP(K319/M$2,{0,0.4,0.45,0.5,0.55,0.6,0.65,0.7,0.75,0.8,1},{0,2,2.25,2.5,2.75,3,3.25,3.5,3.75,4}))))</f>
        <v/>
      </c>
      <c r="N319" s="3" t="str">
        <f>IF(COUNT($A319)=0,"",IF($A319&lt;&gt;DRAFT!$B321,"ERR",IF(DRAFT!AS321="3E","3E",IF(COUNT(DRAFT!AO321,DRAFT!AS321)&gt;0,DRAFT!AT321,""))))</f>
        <v/>
      </c>
      <c r="O319" s="3" t="str">
        <f>IF(COUNT($A319)=0,"",IF(N319="3E","3E",IF(N319="","I",LOOKUP(N319/P$2,{0,0.4,0.45,0.5,0.55,0.6,0.65,0.7,0.75,0.8,1},{"F","D","C","C+","B-","B","B+","A-","A","A+"}))))</f>
        <v/>
      </c>
      <c r="P319" s="2" t="str">
        <f>IF(COUNT($A319)=0,"",IF(N319="","--",IF(N319="3E","3E",LOOKUP(N319/P$2,{0,0.4,0.45,0.5,0.55,0.6,0.65,0.7,0.75,0.8,1},{0,2,2.25,2.5,2.75,3,3.25,3.5,3.75,4}))))</f>
        <v/>
      </c>
      <c r="Q319" s="3" t="str">
        <f>IF(COUNT($A319)=0,"",IF($A319&lt;&gt;DRAFT!$B321,"ERR",IF(DRAFT!BB321="3E","3E",IF(COUNT(DRAFT!AX321,DRAFT!BB321)&gt;0,DRAFT!BC321,""))))</f>
        <v/>
      </c>
      <c r="R319" s="3" t="str">
        <f>IF(COUNT($A319)=0,"",IF(Q319="3E","3E",IF(Q319="","I",LOOKUP(Q319/S$2,{0,0.4,0.45,0.5,0.55,0.6,0.65,0.7,0.75,0.8,1},{"F","D","C","C+","B-","B","B+","A-","A","A+"}))))</f>
        <v/>
      </c>
      <c r="S319" s="2" t="str">
        <f>IF(COUNT($A319)=0,"",IF(Q319="","--",IF(Q319="3E","3E",LOOKUP(Q319/S$2,{0,0.4,0.45,0.5,0.55,0.6,0.65,0.7,0.75,0.8,1},{0,2,2.25,2.5,2.75,3,3.25,3.5,3.75,4}))))</f>
        <v/>
      </c>
      <c r="T319" s="3" t="str">
        <f>IF(COUNT($A319)=0,"",IF($A319&lt;&gt;DRAFT!$B321,"ERR",IF(DRAFT!BK321="3E","3E",IF(COUNT(DRAFT!BG321,DRAFT!BK321)&gt;0,DRAFT!BL321,""))))</f>
        <v/>
      </c>
      <c r="U319" s="3" t="str">
        <f>IF(COUNT($A319)=0,"",IF(T319="3E","3E",IF(T319="","I",LOOKUP(T319/V$2,{0,0.4,0.45,0.5,0.55,0.6,0.65,0.7,0.75,0.8,1},{"F","D","C","C+","B-","B","B+","A-","A","A+"}))))</f>
        <v/>
      </c>
      <c r="V319" s="2" t="str">
        <f>IF(COUNT($A319)=0,"",IF(T319="","--",IF(T319="3E","3E",LOOKUP(T319/V$2,{0,0.4,0.45,0.5,0.55,0.6,0.65,0.7,0.75,0.8,1},{0,2,2.25,2.5,2.75,3,3.25,3.5,3.75,4}))))</f>
        <v/>
      </c>
      <c r="W319" s="3" t="str">
        <f>IF(COUNT($A319)=0,"",IF($A319&lt;&gt;DRAFT!$B321,"ERR",IF(DRAFT!BT321="3E","3E",IF(COUNT(DRAFT!BP321,DRAFT!BT321)&gt;0,DRAFT!BU321,""))))</f>
        <v/>
      </c>
      <c r="X319" s="3" t="str">
        <f>IF(COUNT($A319)=0,"",IF(W319="3E","3E",IF(W319="","I",LOOKUP(W319/Y$2,{0,0.4,0.45,0.5,0.55,0.6,0.65,0.7,0.75,0.8,1},{"F","D","C","C+","B-","B","B+","A-","A","A+"}))))</f>
        <v/>
      </c>
      <c r="Y319" s="2" t="str">
        <f>IF(COUNT($A319)=0,"",IF(W319="","--",IF(W319="3E","3E",LOOKUP(W319/Y$2,{0,0.4,0.45,0.5,0.55,0.6,0.65,0.7,0.75,0.8,1},{0,2,2.25,2.5,2.75,3,3.25,3.5,3.75,4}))))</f>
        <v/>
      </c>
      <c r="Z319" s="3" t="str">
        <f>IF(COUNT($A319)=0,"",IF($A319&lt;&gt;DRAFT!$B321,"ERR",IF(DRAFT!CC321="3E","3E",IF(COUNT(DRAFT!BY321,DRAFT!CC321)&gt;0,DRAFT!CD321,""))))</f>
        <v/>
      </c>
      <c r="AA319" s="3" t="str">
        <f>IF(COUNT($A319)=0,"",IF(Z319="3E","3E",IF(Z319="","I",LOOKUP(Z319/AB$2,{0,0.4,0.45,0.5,0.55,0.6,0.65,0.7,0.75,0.8,1},{"F","D","C","C+","B-","B","B+","A-","A","A+"}))))</f>
        <v/>
      </c>
      <c r="AB319" s="2" t="str">
        <f>IF(COUNT($A319)=0,"",IF(Z319="","--",IF(Z319="3E","3E",LOOKUP(Z319/AB$2,{0,0.4,0.45,0.5,0.55,0.6,0.65,0.7,0.75,0.8,1},{0,2,2.25,2.5,2.75,3,3.25,3.5,3.75,4}))))</f>
        <v/>
      </c>
      <c r="AC319" s="3" t="str">
        <f>IF(COUNT($A319)=0,"",IF($A319&lt;&gt;DRAFT!$B321,"ERR",IF(DRAFT!CF321&gt;0,DRAFT!CF321,"")))</f>
        <v/>
      </c>
      <c r="AD319" s="3" t="str">
        <f>IF(COUNT($A319)=0,"",IF(AC319="3E","3E",IF(AC319="","I",LOOKUP(AC319/AE$2,{0,0.4,0.45,0.5,0.55,0.6,0.65,0.7,0.75,0.8,1},{"F","D","C","C+","B-","B","B+","A-","A","A+"}))))</f>
        <v/>
      </c>
      <c r="AE319" s="2" t="str">
        <f>IF(COUNT($A319)=0,"",IF(AC319="","--",IF(AC319="3E","3E",LOOKUP(AC319/AE$2,{0,0.4,0.45,0.5,0.55,0.6,0.65,0.7,0.75,0.8,1},{0,2,2.25,2.5,2.75,3,3.25,3.5,3.75,4}))))</f>
        <v/>
      </c>
      <c r="AF319" s="3" t="str">
        <f>IF($A319&lt;&gt;DRAFT!$B321,"ERR",IF(OR(COUNT($A319)=0,COUNT(DRAFT!CI321:CK321,DRAFT!CM321:CO321)=0),"",CEILING(SUM(DRAFT!CL321,DRAFT!CP321),1)))</f>
        <v/>
      </c>
      <c r="AG319" s="3" t="str">
        <f>IF(COUNT($A319)=0,"",IF(AF319="3E","3E",IF(AF319="","I",LOOKUP(AF319/AH$2,{0,0.4,0.45,0.5,0.55,0.6,0.65,0.7,0.75,0.8,1},{"F","D","C","C+","B-","B","B+","A-","A","A+"}))))</f>
        <v/>
      </c>
      <c r="AH319" s="2" t="str">
        <f>IF(COUNT($A319)=0,"",IF(AF319="","--",IF(AF319="3E","3E",LOOKUP(AF319/AH$2,{0,0.4,0.45,0.5,0.55,0.6,0.65,0.7,0.75,0.8,1},{0,2,2.25,2.5,2.75,3,3.25,3.5,3.75,4}))))</f>
        <v/>
      </c>
      <c r="AI319" s="11" t="str">
        <f>IF(OR(COUNT($A319)=0,COUNT(B319:AH319)=0),"",IF(COUNTIF(B319:AH319,"3E")&gt;0,"3E",IF(DRAFT!$A321="R",TRUNC(SUMPRODUCT(RGP,RCP)/TCP,3),TRUNC((SUMPRODUCT(--(IMDGP&gt;0)*IMDGP,IMCP)+CEILING(DRAFT!$CQ321*42,0.25))/TCP,3))))</f>
        <v/>
      </c>
      <c r="AJ319" s="3" t="str">
        <f>IF(OR(COUNT($A319)=0,COUNT(B319:AH319)=0),"",IF(COUNTIF(B319:AH319,"3E")&gt;0,"3E",IF(DRAFT!$A321="R",SUMPRODUCT(--(RGP&gt;=2),RCP),SUMPRODUCT(--(IMDGP&gt;0),--(IMGP=0),IMCP)+DRAFT!$CR321)))</f>
        <v/>
      </c>
      <c r="AK319" s="3" t="str">
        <f>IF(OR(COUNT($A319)=0,COUNT(B319:AH319)=0),"",IF(COUNTIF(B319:AJ319,"3E")&gt;0,"3E",IF(AND(DRAFT!$A321="IM",OR($AI319&gt;DRAFT!$CQ321,$AJ319&gt;DRAFT!$CR321)),"IMPROVED",IF(AND(DRAFT!$A321="IM",$AI319&lt;=DRAFT!$CQ321,$AJ319&lt;=DRAFT!$CR321),"NOT IMPROVED",IF(AND(AH319&gt;=2,AI319&gt;=2,AJ319&gt;=30),"PASS","FAIL")))))</f>
        <v/>
      </c>
      <c r="AL319" s="3" t="str">
        <f t="shared" si="8"/>
        <v/>
      </c>
      <c r="AM319" s="3" t="str">
        <f t="shared" si="9"/>
        <v/>
      </c>
    </row>
    <row r="320" spans="1:39" ht="18.95" customHeight="1" x14ac:dyDescent="0.25">
      <c r="A320" s="4" t="str">
        <f>IF(DRAFT!$B322="","",DRAFT!$B322)</f>
        <v/>
      </c>
      <c r="B320" s="3" t="str">
        <f>IF(COUNT($A320)=0,"",IF($A320&lt;&gt;DRAFT!$B322,"ERR",IF(DRAFT!I322="3E","3E",IF(COUNT(DRAFT!E322,DRAFT!I322)&gt;0,DRAFT!J322,""))))</f>
        <v/>
      </c>
      <c r="C320" s="3" t="str">
        <f>IF(COUNT($A320)=0,"",IF(B320="3E","3E",IF(B320="","I",LOOKUP(B320/D$2,{0,0.4,0.45,0.5,0.55,0.6,0.65,0.7,0.75,0.8,1},{"F","D","C","C+","B-","B","B+","A-","A","A+"}))))</f>
        <v/>
      </c>
      <c r="D320" s="2" t="str">
        <f>IF(COUNT($A320)=0,"",IF(B320="","--",IF(B320="3E","3E",LOOKUP(B320/D$2,{0,0.4,0.45,0.5,0.55,0.6,0.65,0.7,0.75,0.8,1},{0,2,2.25,2.5,2.75,3,3.25,3.5,3.75,4}))))</f>
        <v/>
      </c>
      <c r="E320" s="3" t="str">
        <f>IF(COUNT($A320)=0,"",IF($A320&lt;&gt;DRAFT!$B322,"ERR",IF(DRAFT!R322="3E","3E",IF(COUNT(DRAFT!N322,DRAFT!R322)&gt;0,DRAFT!S322,""))))</f>
        <v/>
      </c>
      <c r="F320" s="3" t="str">
        <f>IF(COUNT($A320)=0,"",IF(E320="3E","3E",IF(E320="","I",LOOKUP(E320/G$2,{0,0.4,0.45,0.5,0.55,0.6,0.65,0.7,0.75,0.8,1},{"F","D","C","C+","B-","B","B+","A-","A","A+"}))))</f>
        <v/>
      </c>
      <c r="G320" s="2" t="str">
        <f>IF(COUNT($A320)=0,"",IF(E320="","--",IF(E320="3E","3E",LOOKUP(E320/G$2,{0,0.4,0.45,0.5,0.55,0.6,0.65,0.7,0.75,0.8,1},{0,2,2.25,2.5,2.75,3,3.25,3.5,3.75,4}))))</f>
        <v/>
      </c>
      <c r="H320" s="3" t="str">
        <f>IF(COUNT($A320)=0,"",IF($A320&lt;&gt;DRAFT!$B322,"ERR",IF(DRAFT!AA322="3E","3E",IF(COUNT(DRAFT!W322,DRAFT!AA322)&gt;0,DRAFT!AB322,""))))</f>
        <v/>
      </c>
      <c r="I320" s="3" t="str">
        <f>IF(COUNT($A320)=0,"",IF(H320="3E","3E",IF(H320="","I",LOOKUP(H320/J$2,{0,0.4,0.45,0.5,0.55,0.6,0.65,0.7,0.75,0.8,1},{"F","D","C","C+","B-","B","B+","A-","A","A+"}))))</f>
        <v/>
      </c>
      <c r="J320" s="2" t="str">
        <f>IF(COUNT($A320)=0,"",IF(H320="","--",IF(H320="3E","3E",LOOKUP(H320/J$2,{0,0.4,0.45,0.5,0.55,0.6,0.65,0.7,0.75,0.8,1},{0,2,2.25,2.5,2.75,3,3.25,3.5,3.75,4}))))</f>
        <v/>
      </c>
      <c r="K320" s="3" t="str">
        <f>IF(COUNT($A320)=0,"",IF($A320&lt;&gt;DRAFT!$B322,"ERR",IF(DRAFT!AJ322="3E","3E",IF(COUNT(DRAFT!AF322,DRAFT!AJ322)&gt;0,DRAFT!AK322,""))))</f>
        <v/>
      </c>
      <c r="L320" s="3" t="str">
        <f>IF(COUNT($A320)=0,"",IF(K320="3E","3E",IF(K320="","I",LOOKUP(K320/M$2,{0,0.4,0.45,0.5,0.55,0.6,0.65,0.7,0.75,0.8,1},{"F","D","C","C+","B-","B","B+","A-","A","A+"}))))</f>
        <v/>
      </c>
      <c r="M320" s="2" t="str">
        <f>IF(COUNT($A320)=0,"",IF(K320="","--",IF(K320="3E","3E",LOOKUP(K320/M$2,{0,0.4,0.45,0.5,0.55,0.6,0.65,0.7,0.75,0.8,1},{0,2,2.25,2.5,2.75,3,3.25,3.5,3.75,4}))))</f>
        <v/>
      </c>
      <c r="N320" s="3" t="str">
        <f>IF(COUNT($A320)=0,"",IF($A320&lt;&gt;DRAFT!$B322,"ERR",IF(DRAFT!AS322="3E","3E",IF(COUNT(DRAFT!AO322,DRAFT!AS322)&gt;0,DRAFT!AT322,""))))</f>
        <v/>
      </c>
      <c r="O320" s="3" t="str">
        <f>IF(COUNT($A320)=0,"",IF(N320="3E","3E",IF(N320="","I",LOOKUP(N320/P$2,{0,0.4,0.45,0.5,0.55,0.6,0.65,0.7,0.75,0.8,1},{"F","D","C","C+","B-","B","B+","A-","A","A+"}))))</f>
        <v/>
      </c>
      <c r="P320" s="2" t="str">
        <f>IF(COUNT($A320)=0,"",IF(N320="","--",IF(N320="3E","3E",LOOKUP(N320/P$2,{0,0.4,0.45,0.5,0.55,0.6,0.65,0.7,0.75,0.8,1},{0,2,2.25,2.5,2.75,3,3.25,3.5,3.75,4}))))</f>
        <v/>
      </c>
      <c r="Q320" s="3" t="str">
        <f>IF(COUNT($A320)=0,"",IF($A320&lt;&gt;DRAFT!$B322,"ERR",IF(DRAFT!BB322="3E","3E",IF(COUNT(DRAFT!AX322,DRAFT!BB322)&gt;0,DRAFT!BC322,""))))</f>
        <v/>
      </c>
      <c r="R320" s="3" t="str">
        <f>IF(COUNT($A320)=0,"",IF(Q320="3E","3E",IF(Q320="","I",LOOKUP(Q320/S$2,{0,0.4,0.45,0.5,0.55,0.6,0.65,0.7,0.75,0.8,1},{"F","D","C","C+","B-","B","B+","A-","A","A+"}))))</f>
        <v/>
      </c>
      <c r="S320" s="2" t="str">
        <f>IF(COUNT($A320)=0,"",IF(Q320="","--",IF(Q320="3E","3E",LOOKUP(Q320/S$2,{0,0.4,0.45,0.5,0.55,0.6,0.65,0.7,0.75,0.8,1},{0,2,2.25,2.5,2.75,3,3.25,3.5,3.75,4}))))</f>
        <v/>
      </c>
      <c r="T320" s="3" t="str">
        <f>IF(COUNT($A320)=0,"",IF($A320&lt;&gt;DRAFT!$B322,"ERR",IF(DRAFT!BK322="3E","3E",IF(COUNT(DRAFT!BG322,DRAFT!BK322)&gt;0,DRAFT!BL322,""))))</f>
        <v/>
      </c>
      <c r="U320" s="3" t="str">
        <f>IF(COUNT($A320)=0,"",IF(T320="3E","3E",IF(T320="","I",LOOKUP(T320/V$2,{0,0.4,0.45,0.5,0.55,0.6,0.65,0.7,0.75,0.8,1},{"F","D","C","C+","B-","B","B+","A-","A","A+"}))))</f>
        <v/>
      </c>
      <c r="V320" s="2" t="str">
        <f>IF(COUNT($A320)=0,"",IF(T320="","--",IF(T320="3E","3E",LOOKUP(T320/V$2,{0,0.4,0.45,0.5,0.55,0.6,0.65,0.7,0.75,0.8,1},{0,2,2.25,2.5,2.75,3,3.25,3.5,3.75,4}))))</f>
        <v/>
      </c>
      <c r="W320" s="3" t="str">
        <f>IF(COUNT($A320)=0,"",IF($A320&lt;&gt;DRAFT!$B322,"ERR",IF(DRAFT!BT322="3E","3E",IF(COUNT(DRAFT!BP322,DRAFT!BT322)&gt;0,DRAFT!BU322,""))))</f>
        <v/>
      </c>
      <c r="X320" s="3" t="str">
        <f>IF(COUNT($A320)=0,"",IF(W320="3E","3E",IF(W320="","I",LOOKUP(W320/Y$2,{0,0.4,0.45,0.5,0.55,0.6,0.65,0.7,0.75,0.8,1},{"F","D","C","C+","B-","B","B+","A-","A","A+"}))))</f>
        <v/>
      </c>
      <c r="Y320" s="2" t="str">
        <f>IF(COUNT($A320)=0,"",IF(W320="","--",IF(W320="3E","3E",LOOKUP(W320/Y$2,{0,0.4,0.45,0.5,0.55,0.6,0.65,0.7,0.75,0.8,1},{0,2,2.25,2.5,2.75,3,3.25,3.5,3.75,4}))))</f>
        <v/>
      </c>
      <c r="Z320" s="3" t="str">
        <f>IF(COUNT($A320)=0,"",IF($A320&lt;&gt;DRAFT!$B322,"ERR",IF(DRAFT!CC322="3E","3E",IF(COUNT(DRAFT!BY322,DRAFT!CC322)&gt;0,DRAFT!CD322,""))))</f>
        <v/>
      </c>
      <c r="AA320" s="3" t="str">
        <f>IF(COUNT($A320)=0,"",IF(Z320="3E","3E",IF(Z320="","I",LOOKUP(Z320/AB$2,{0,0.4,0.45,0.5,0.55,0.6,0.65,0.7,0.75,0.8,1},{"F","D","C","C+","B-","B","B+","A-","A","A+"}))))</f>
        <v/>
      </c>
      <c r="AB320" s="2" t="str">
        <f>IF(COUNT($A320)=0,"",IF(Z320="","--",IF(Z320="3E","3E",LOOKUP(Z320/AB$2,{0,0.4,0.45,0.5,0.55,0.6,0.65,0.7,0.75,0.8,1},{0,2,2.25,2.5,2.75,3,3.25,3.5,3.75,4}))))</f>
        <v/>
      </c>
      <c r="AC320" s="3" t="str">
        <f>IF(COUNT($A320)=0,"",IF($A320&lt;&gt;DRAFT!$B322,"ERR",IF(DRAFT!CF322&gt;0,DRAFT!CF322,"")))</f>
        <v/>
      </c>
      <c r="AD320" s="3" t="str">
        <f>IF(COUNT($A320)=0,"",IF(AC320="3E","3E",IF(AC320="","I",LOOKUP(AC320/AE$2,{0,0.4,0.45,0.5,0.55,0.6,0.65,0.7,0.75,0.8,1},{"F","D","C","C+","B-","B","B+","A-","A","A+"}))))</f>
        <v/>
      </c>
      <c r="AE320" s="2" t="str">
        <f>IF(COUNT($A320)=0,"",IF(AC320="","--",IF(AC320="3E","3E",LOOKUP(AC320/AE$2,{0,0.4,0.45,0.5,0.55,0.6,0.65,0.7,0.75,0.8,1},{0,2,2.25,2.5,2.75,3,3.25,3.5,3.75,4}))))</f>
        <v/>
      </c>
      <c r="AF320" s="3" t="str">
        <f>IF($A320&lt;&gt;DRAFT!$B322,"ERR",IF(OR(COUNT($A320)=0,COUNT(DRAFT!CI322:CK322,DRAFT!CM322:CO322)=0),"",CEILING(SUM(DRAFT!CL322,DRAFT!CP322),1)))</f>
        <v/>
      </c>
      <c r="AG320" s="3" t="str">
        <f>IF(COUNT($A320)=0,"",IF(AF320="3E","3E",IF(AF320="","I",LOOKUP(AF320/AH$2,{0,0.4,0.45,0.5,0.55,0.6,0.65,0.7,0.75,0.8,1},{"F","D","C","C+","B-","B","B+","A-","A","A+"}))))</f>
        <v/>
      </c>
      <c r="AH320" s="2" t="str">
        <f>IF(COUNT($A320)=0,"",IF(AF320="","--",IF(AF320="3E","3E",LOOKUP(AF320/AH$2,{0,0.4,0.45,0.5,0.55,0.6,0.65,0.7,0.75,0.8,1},{0,2,2.25,2.5,2.75,3,3.25,3.5,3.75,4}))))</f>
        <v/>
      </c>
      <c r="AI320" s="11" t="str">
        <f>IF(OR(COUNT($A320)=0,COUNT(B320:AH320)=0),"",IF(COUNTIF(B320:AH320,"3E")&gt;0,"3E",IF(DRAFT!$A322="R",TRUNC(SUMPRODUCT(RGP,RCP)/TCP,3),TRUNC((SUMPRODUCT(--(IMDGP&gt;0)*IMDGP,IMCP)+CEILING(DRAFT!$CQ322*42,0.25))/TCP,3))))</f>
        <v/>
      </c>
      <c r="AJ320" s="3" t="str">
        <f>IF(OR(COUNT($A320)=0,COUNT(B320:AH320)=0),"",IF(COUNTIF(B320:AH320,"3E")&gt;0,"3E",IF(DRAFT!$A322="R",SUMPRODUCT(--(RGP&gt;=2),RCP),SUMPRODUCT(--(IMDGP&gt;0),--(IMGP=0),IMCP)+DRAFT!$CR322)))</f>
        <v/>
      </c>
      <c r="AK320" s="3" t="str">
        <f>IF(OR(COUNT($A320)=0,COUNT(B320:AH320)=0),"",IF(COUNTIF(B320:AJ320,"3E")&gt;0,"3E",IF(AND(DRAFT!$A322="IM",OR($AI320&gt;DRAFT!$CQ322,$AJ320&gt;DRAFT!$CR322)),"IMPROVED",IF(AND(DRAFT!$A322="IM",$AI320&lt;=DRAFT!$CQ322,$AJ320&lt;=DRAFT!$CR322),"NOT IMPROVED",IF(AND(AH320&gt;=2,AI320&gt;=2,AJ320&gt;=30),"PASS","FAIL")))))</f>
        <v/>
      </c>
      <c r="AL320" s="3" t="str">
        <f t="shared" si="8"/>
        <v/>
      </c>
      <c r="AM320" s="3" t="str">
        <f t="shared" si="9"/>
        <v/>
      </c>
    </row>
    <row r="321" spans="1:39" ht="18.95" customHeight="1" x14ac:dyDescent="0.25">
      <c r="A321" s="4" t="str">
        <f>IF(DRAFT!$B323="","",DRAFT!$B323)</f>
        <v/>
      </c>
      <c r="B321" s="3" t="str">
        <f>IF(COUNT($A321)=0,"",IF($A321&lt;&gt;DRAFT!$B323,"ERR",IF(DRAFT!I323="3E","3E",IF(COUNT(DRAFT!E323,DRAFT!I323)&gt;0,DRAFT!J323,""))))</f>
        <v/>
      </c>
      <c r="C321" s="3" t="str">
        <f>IF(COUNT($A321)=0,"",IF(B321="3E","3E",IF(B321="","I",LOOKUP(B321/D$2,{0,0.4,0.45,0.5,0.55,0.6,0.65,0.7,0.75,0.8,1},{"F","D","C","C+","B-","B","B+","A-","A","A+"}))))</f>
        <v/>
      </c>
      <c r="D321" s="2" t="str">
        <f>IF(COUNT($A321)=0,"",IF(B321="","--",IF(B321="3E","3E",LOOKUP(B321/D$2,{0,0.4,0.45,0.5,0.55,0.6,0.65,0.7,0.75,0.8,1},{0,2,2.25,2.5,2.75,3,3.25,3.5,3.75,4}))))</f>
        <v/>
      </c>
      <c r="E321" s="3" t="str">
        <f>IF(COUNT($A321)=0,"",IF($A321&lt;&gt;DRAFT!$B323,"ERR",IF(DRAFT!R323="3E","3E",IF(COUNT(DRAFT!N323,DRAFT!R323)&gt;0,DRAFT!S323,""))))</f>
        <v/>
      </c>
      <c r="F321" s="3" t="str">
        <f>IF(COUNT($A321)=0,"",IF(E321="3E","3E",IF(E321="","I",LOOKUP(E321/G$2,{0,0.4,0.45,0.5,0.55,0.6,0.65,0.7,0.75,0.8,1},{"F","D","C","C+","B-","B","B+","A-","A","A+"}))))</f>
        <v/>
      </c>
      <c r="G321" s="2" t="str">
        <f>IF(COUNT($A321)=0,"",IF(E321="","--",IF(E321="3E","3E",LOOKUP(E321/G$2,{0,0.4,0.45,0.5,0.55,0.6,0.65,0.7,0.75,0.8,1},{0,2,2.25,2.5,2.75,3,3.25,3.5,3.75,4}))))</f>
        <v/>
      </c>
      <c r="H321" s="3" t="str">
        <f>IF(COUNT($A321)=0,"",IF($A321&lt;&gt;DRAFT!$B323,"ERR",IF(DRAFT!AA323="3E","3E",IF(COUNT(DRAFT!W323,DRAFT!AA323)&gt;0,DRAFT!AB323,""))))</f>
        <v/>
      </c>
      <c r="I321" s="3" t="str">
        <f>IF(COUNT($A321)=0,"",IF(H321="3E","3E",IF(H321="","I",LOOKUP(H321/J$2,{0,0.4,0.45,0.5,0.55,0.6,0.65,0.7,0.75,0.8,1},{"F","D","C","C+","B-","B","B+","A-","A","A+"}))))</f>
        <v/>
      </c>
      <c r="J321" s="2" t="str">
        <f>IF(COUNT($A321)=0,"",IF(H321="","--",IF(H321="3E","3E",LOOKUP(H321/J$2,{0,0.4,0.45,0.5,0.55,0.6,0.65,0.7,0.75,0.8,1},{0,2,2.25,2.5,2.75,3,3.25,3.5,3.75,4}))))</f>
        <v/>
      </c>
      <c r="K321" s="3" t="str">
        <f>IF(COUNT($A321)=0,"",IF($A321&lt;&gt;DRAFT!$B323,"ERR",IF(DRAFT!AJ323="3E","3E",IF(COUNT(DRAFT!AF323,DRAFT!AJ323)&gt;0,DRAFT!AK323,""))))</f>
        <v/>
      </c>
      <c r="L321" s="3" t="str">
        <f>IF(COUNT($A321)=0,"",IF(K321="3E","3E",IF(K321="","I",LOOKUP(K321/M$2,{0,0.4,0.45,0.5,0.55,0.6,0.65,0.7,0.75,0.8,1},{"F","D","C","C+","B-","B","B+","A-","A","A+"}))))</f>
        <v/>
      </c>
      <c r="M321" s="2" t="str">
        <f>IF(COUNT($A321)=0,"",IF(K321="","--",IF(K321="3E","3E",LOOKUP(K321/M$2,{0,0.4,0.45,0.5,0.55,0.6,0.65,0.7,0.75,0.8,1},{0,2,2.25,2.5,2.75,3,3.25,3.5,3.75,4}))))</f>
        <v/>
      </c>
      <c r="N321" s="3" t="str">
        <f>IF(COUNT($A321)=0,"",IF($A321&lt;&gt;DRAFT!$B323,"ERR",IF(DRAFT!AS323="3E","3E",IF(COUNT(DRAFT!AO323,DRAFT!AS323)&gt;0,DRAFT!AT323,""))))</f>
        <v/>
      </c>
      <c r="O321" s="3" t="str">
        <f>IF(COUNT($A321)=0,"",IF(N321="3E","3E",IF(N321="","I",LOOKUP(N321/P$2,{0,0.4,0.45,0.5,0.55,0.6,0.65,0.7,0.75,0.8,1},{"F","D","C","C+","B-","B","B+","A-","A","A+"}))))</f>
        <v/>
      </c>
      <c r="P321" s="2" t="str">
        <f>IF(COUNT($A321)=0,"",IF(N321="","--",IF(N321="3E","3E",LOOKUP(N321/P$2,{0,0.4,0.45,0.5,0.55,0.6,0.65,0.7,0.75,0.8,1},{0,2,2.25,2.5,2.75,3,3.25,3.5,3.75,4}))))</f>
        <v/>
      </c>
      <c r="Q321" s="3" t="str">
        <f>IF(COUNT($A321)=0,"",IF($A321&lt;&gt;DRAFT!$B323,"ERR",IF(DRAFT!BB323="3E","3E",IF(COUNT(DRAFT!AX323,DRAFT!BB323)&gt;0,DRAFT!BC323,""))))</f>
        <v/>
      </c>
      <c r="R321" s="3" t="str">
        <f>IF(COUNT($A321)=0,"",IF(Q321="3E","3E",IF(Q321="","I",LOOKUP(Q321/S$2,{0,0.4,0.45,0.5,0.55,0.6,0.65,0.7,0.75,0.8,1},{"F","D","C","C+","B-","B","B+","A-","A","A+"}))))</f>
        <v/>
      </c>
      <c r="S321" s="2" t="str">
        <f>IF(COUNT($A321)=0,"",IF(Q321="","--",IF(Q321="3E","3E",LOOKUP(Q321/S$2,{0,0.4,0.45,0.5,0.55,0.6,0.65,0.7,0.75,0.8,1},{0,2,2.25,2.5,2.75,3,3.25,3.5,3.75,4}))))</f>
        <v/>
      </c>
      <c r="T321" s="3" t="str">
        <f>IF(COUNT($A321)=0,"",IF($A321&lt;&gt;DRAFT!$B323,"ERR",IF(DRAFT!BK323="3E","3E",IF(COUNT(DRAFT!BG323,DRAFT!BK323)&gt;0,DRAFT!BL323,""))))</f>
        <v/>
      </c>
      <c r="U321" s="3" t="str">
        <f>IF(COUNT($A321)=0,"",IF(T321="3E","3E",IF(T321="","I",LOOKUP(T321/V$2,{0,0.4,0.45,0.5,0.55,0.6,0.65,0.7,0.75,0.8,1},{"F","D","C","C+","B-","B","B+","A-","A","A+"}))))</f>
        <v/>
      </c>
      <c r="V321" s="2" t="str">
        <f>IF(COUNT($A321)=0,"",IF(T321="","--",IF(T321="3E","3E",LOOKUP(T321/V$2,{0,0.4,0.45,0.5,0.55,0.6,0.65,0.7,0.75,0.8,1},{0,2,2.25,2.5,2.75,3,3.25,3.5,3.75,4}))))</f>
        <v/>
      </c>
      <c r="W321" s="3" t="str">
        <f>IF(COUNT($A321)=0,"",IF($A321&lt;&gt;DRAFT!$B323,"ERR",IF(DRAFT!BT323="3E","3E",IF(COUNT(DRAFT!BP323,DRAFT!BT323)&gt;0,DRAFT!BU323,""))))</f>
        <v/>
      </c>
      <c r="X321" s="3" t="str">
        <f>IF(COUNT($A321)=0,"",IF(W321="3E","3E",IF(W321="","I",LOOKUP(W321/Y$2,{0,0.4,0.45,0.5,0.55,0.6,0.65,0.7,0.75,0.8,1},{"F","D","C","C+","B-","B","B+","A-","A","A+"}))))</f>
        <v/>
      </c>
      <c r="Y321" s="2" t="str">
        <f>IF(COUNT($A321)=0,"",IF(W321="","--",IF(W321="3E","3E",LOOKUP(W321/Y$2,{0,0.4,0.45,0.5,0.55,0.6,0.65,0.7,0.75,0.8,1},{0,2,2.25,2.5,2.75,3,3.25,3.5,3.75,4}))))</f>
        <v/>
      </c>
      <c r="Z321" s="3" t="str">
        <f>IF(COUNT($A321)=0,"",IF($A321&lt;&gt;DRAFT!$B323,"ERR",IF(DRAFT!CC323="3E","3E",IF(COUNT(DRAFT!BY323,DRAFT!CC323)&gt;0,DRAFT!CD323,""))))</f>
        <v/>
      </c>
      <c r="AA321" s="3" t="str">
        <f>IF(COUNT($A321)=0,"",IF(Z321="3E","3E",IF(Z321="","I",LOOKUP(Z321/AB$2,{0,0.4,0.45,0.5,0.55,0.6,0.65,0.7,0.75,0.8,1},{"F","D","C","C+","B-","B","B+","A-","A","A+"}))))</f>
        <v/>
      </c>
      <c r="AB321" s="2" t="str">
        <f>IF(COUNT($A321)=0,"",IF(Z321="","--",IF(Z321="3E","3E",LOOKUP(Z321/AB$2,{0,0.4,0.45,0.5,0.55,0.6,0.65,0.7,0.75,0.8,1},{0,2,2.25,2.5,2.75,3,3.25,3.5,3.75,4}))))</f>
        <v/>
      </c>
      <c r="AC321" s="3" t="str">
        <f>IF(COUNT($A321)=0,"",IF($A321&lt;&gt;DRAFT!$B323,"ERR",IF(DRAFT!CF323&gt;0,DRAFT!CF323,"")))</f>
        <v/>
      </c>
      <c r="AD321" s="3" t="str">
        <f>IF(COUNT($A321)=0,"",IF(AC321="3E","3E",IF(AC321="","I",LOOKUP(AC321/AE$2,{0,0.4,0.45,0.5,0.55,0.6,0.65,0.7,0.75,0.8,1},{"F","D","C","C+","B-","B","B+","A-","A","A+"}))))</f>
        <v/>
      </c>
      <c r="AE321" s="2" t="str">
        <f>IF(COUNT($A321)=0,"",IF(AC321="","--",IF(AC321="3E","3E",LOOKUP(AC321/AE$2,{0,0.4,0.45,0.5,0.55,0.6,0.65,0.7,0.75,0.8,1},{0,2,2.25,2.5,2.75,3,3.25,3.5,3.75,4}))))</f>
        <v/>
      </c>
      <c r="AF321" s="3" t="str">
        <f>IF($A321&lt;&gt;DRAFT!$B323,"ERR",IF(OR(COUNT($A321)=0,COUNT(DRAFT!CI323:CK323,DRAFT!CM323:CO323)=0),"",CEILING(SUM(DRAFT!CL323,DRAFT!CP323),1)))</f>
        <v/>
      </c>
      <c r="AG321" s="3" t="str">
        <f>IF(COUNT($A321)=0,"",IF(AF321="3E","3E",IF(AF321="","I",LOOKUP(AF321/AH$2,{0,0.4,0.45,0.5,0.55,0.6,0.65,0.7,0.75,0.8,1},{"F","D","C","C+","B-","B","B+","A-","A","A+"}))))</f>
        <v/>
      </c>
      <c r="AH321" s="2" t="str">
        <f>IF(COUNT($A321)=0,"",IF(AF321="","--",IF(AF321="3E","3E",LOOKUP(AF321/AH$2,{0,0.4,0.45,0.5,0.55,0.6,0.65,0.7,0.75,0.8,1},{0,2,2.25,2.5,2.75,3,3.25,3.5,3.75,4}))))</f>
        <v/>
      </c>
      <c r="AI321" s="11" t="str">
        <f>IF(OR(COUNT($A321)=0,COUNT(B321:AH321)=0),"",IF(COUNTIF(B321:AH321,"3E")&gt;0,"3E",IF(DRAFT!$A323="R",TRUNC(SUMPRODUCT(RGP,RCP)/TCP,3),TRUNC((SUMPRODUCT(--(IMDGP&gt;0)*IMDGP,IMCP)+CEILING(DRAFT!$CQ323*42,0.25))/TCP,3))))</f>
        <v/>
      </c>
      <c r="AJ321" s="3" t="str">
        <f>IF(OR(COUNT($A321)=0,COUNT(B321:AH321)=0),"",IF(COUNTIF(B321:AH321,"3E")&gt;0,"3E",IF(DRAFT!$A323="R",SUMPRODUCT(--(RGP&gt;=2),RCP),SUMPRODUCT(--(IMDGP&gt;0),--(IMGP=0),IMCP)+DRAFT!$CR323)))</f>
        <v/>
      </c>
      <c r="AK321" s="3" t="str">
        <f>IF(OR(COUNT($A321)=0,COUNT(B321:AH321)=0),"",IF(COUNTIF(B321:AJ321,"3E")&gt;0,"3E",IF(AND(DRAFT!$A323="IM",OR($AI321&gt;DRAFT!$CQ323,$AJ321&gt;DRAFT!$CR323)),"IMPROVED",IF(AND(DRAFT!$A323="IM",$AI321&lt;=DRAFT!$CQ323,$AJ321&lt;=DRAFT!$CR323),"NOT IMPROVED",IF(AND(AH321&gt;=2,AI321&gt;=2,AJ321&gt;=30),"PASS","FAIL")))))</f>
        <v/>
      </c>
      <c r="AL321" s="3" t="str">
        <f t="shared" si="8"/>
        <v/>
      </c>
      <c r="AM321" s="3" t="str">
        <f t="shared" si="9"/>
        <v/>
      </c>
    </row>
    <row r="322" spans="1:39" ht="18.95" customHeight="1" x14ac:dyDescent="0.25">
      <c r="A322" s="4" t="str">
        <f>IF(DRAFT!$B324="","",DRAFT!$B324)</f>
        <v/>
      </c>
      <c r="B322" s="3" t="str">
        <f>IF(COUNT($A322)=0,"",IF($A322&lt;&gt;DRAFT!$B324,"ERR",IF(DRAFT!I324="3E","3E",IF(COUNT(DRAFT!E324,DRAFT!I324)&gt;0,DRAFT!J324,""))))</f>
        <v/>
      </c>
      <c r="C322" s="3" t="str">
        <f>IF(COUNT($A322)=0,"",IF(B322="3E","3E",IF(B322="","I",LOOKUP(B322/D$2,{0,0.4,0.45,0.5,0.55,0.6,0.65,0.7,0.75,0.8,1},{"F","D","C","C+","B-","B","B+","A-","A","A+"}))))</f>
        <v/>
      </c>
      <c r="D322" s="2" t="str">
        <f>IF(COUNT($A322)=0,"",IF(B322="","--",IF(B322="3E","3E",LOOKUP(B322/D$2,{0,0.4,0.45,0.5,0.55,0.6,0.65,0.7,0.75,0.8,1},{0,2,2.25,2.5,2.75,3,3.25,3.5,3.75,4}))))</f>
        <v/>
      </c>
      <c r="E322" s="3" t="str">
        <f>IF(COUNT($A322)=0,"",IF($A322&lt;&gt;DRAFT!$B324,"ERR",IF(DRAFT!R324="3E","3E",IF(COUNT(DRAFT!N324,DRAFT!R324)&gt;0,DRAFT!S324,""))))</f>
        <v/>
      </c>
      <c r="F322" s="3" t="str">
        <f>IF(COUNT($A322)=0,"",IF(E322="3E","3E",IF(E322="","I",LOOKUP(E322/G$2,{0,0.4,0.45,0.5,0.55,0.6,0.65,0.7,0.75,0.8,1},{"F","D","C","C+","B-","B","B+","A-","A","A+"}))))</f>
        <v/>
      </c>
      <c r="G322" s="2" t="str">
        <f>IF(COUNT($A322)=0,"",IF(E322="","--",IF(E322="3E","3E",LOOKUP(E322/G$2,{0,0.4,0.45,0.5,0.55,0.6,0.65,0.7,0.75,0.8,1},{0,2,2.25,2.5,2.75,3,3.25,3.5,3.75,4}))))</f>
        <v/>
      </c>
      <c r="H322" s="3" t="str">
        <f>IF(COUNT($A322)=0,"",IF($A322&lt;&gt;DRAFT!$B324,"ERR",IF(DRAFT!AA324="3E","3E",IF(COUNT(DRAFT!W324,DRAFT!AA324)&gt;0,DRAFT!AB324,""))))</f>
        <v/>
      </c>
      <c r="I322" s="3" t="str">
        <f>IF(COUNT($A322)=0,"",IF(H322="3E","3E",IF(H322="","I",LOOKUP(H322/J$2,{0,0.4,0.45,0.5,0.55,0.6,0.65,0.7,0.75,0.8,1},{"F","D","C","C+","B-","B","B+","A-","A","A+"}))))</f>
        <v/>
      </c>
      <c r="J322" s="2" t="str">
        <f>IF(COUNT($A322)=0,"",IF(H322="","--",IF(H322="3E","3E",LOOKUP(H322/J$2,{0,0.4,0.45,0.5,0.55,0.6,0.65,0.7,0.75,0.8,1},{0,2,2.25,2.5,2.75,3,3.25,3.5,3.75,4}))))</f>
        <v/>
      </c>
      <c r="K322" s="3" t="str">
        <f>IF(COUNT($A322)=0,"",IF($A322&lt;&gt;DRAFT!$B324,"ERR",IF(DRAFT!AJ324="3E","3E",IF(COUNT(DRAFT!AF324,DRAFT!AJ324)&gt;0,DRAFT!AK324,""))))</f>
        <v/>
      </c>
      <c r="L322" s="3" t="str">
        <f>IF(COUNT($A322)=0,"",IF(K322="3E","3E",IF(K322="","I",LOOKUP(K322/M$2,{0,0.4,0.45,0.5,0.55,0.6,0.65,0.7,0.75,0.8,1},{"F","D","C","C+","B-","B","B+","A-","A","A+"}))))</f>
        <v/>
      </c>
      <c r="M322" s="2" t="str">
        <f>IF(COUNT($A322)=0,"",IF(K322="","--",IF(K322="3E","3E",LOOKUP(K322/M$2,{0,0.4,0.45,0.5,0.55,0.6,0.65,0.7,0.75,0.8,1},{0,2,2.25,2.5,2.75,3,3.25,3.5,3.75,4}))))</f>
        <v/>
      </c>
      <c r="N322" s="3" t="str">
        <f>IF(COUNT($A322)=0,"",IF($A322&lt;&gt;DRAFT!$B324,"ERR",IF(DRAFT!AS324="3E","3E",IF(COUNT(DRAFT!AO324,DRAFT!AS324)&gt;0,DRAFT!AT324,""))))</f>
        <v/>
      </c>
      <c r="O322" s="3" t="str">
        <f>IF(COUNT($A322)=0,"",IF(N322="3E","3E",IF(N322="","I",LOOKUP(N322/P$2,{0,0.4,0.45,0.5,0.55,0.6,0.65,0.7,0.75,0.8,1},{"F","D","C","C+","B-","B","B+","A-","A","A+"}))))</f>
        <v/>
      </c>
      <c r="P322" s="2" t="str">
        <f>IF(COUNT($A322)=0,"",IF(N322="","--",IF(N322="3E","3E",LOOKUP(N322/P$2,{0,0.4,0.45,0.5,0.55,0.6,0.65,0.7,0.75,0.8,1},{0,2,2.25,2.5,2.75,3,3.25,3.5,3.75,4}))))</f>
        <v/>
      </c>
      <c r="Q322" s="3" t="str">
        <f>IF(COUNT($A322)=0,"",IF($A322&lt;&gt;DRAFT!$B324,"ERR",IF(DRAFT!BB324="3E","3E",IF(COUNT(DRAFT!AX324,DRAFT!BB324)&gt;0,DRAFT!BC324,""))))</f>
        <v/>
      </c>
      <c r="R322" s="3" t="str">
        <f>IF(COUNT($A322)=0,"",IF(Q322="3E","3E",IF(Q322="","I",LOOKUP(Q322/S$2,{0,0.4,0.45,0.5,0.55,0.6,0.65,0.7,0.75,0.8,1},{"F","D","C","C+","B-","B","B+","A-","A","A+"}))))</f>
        <v/>
      </c>
      <c r="S322" s="2" t="str">
        <f>IF(COUNT($A322)=0,"",IF(Q322="","--",IF(Q322="3E","3E",LOOKUP(Q322/S$2,{0,0.4,0.45,0.5,0.55,0.6,0.65,0.7,0.75,0.8,1},{0,2,2.25,2.5,2.75,3,3.25,3.5,3.75,4}))))</f>
        <v/>
      </c>
      <c r="T322" s="3" t="str">
        <f>IF(COUNT($A322)=0,"",IF($A322&lt;&gt;DRAFT!$B324,"ERR",IF(DRAFT!BK324="3E","3E",IF(COUNT(DRAFT!BG324,DRAFT!BK324)&gt;0,DRAFT!BL324,""))))</f>
        <v/>
      </c>
      <c r="U322" s="3" t="str">
        <f>IF(COUNT($A322)=0,"",IF(T322="3E","3E",IF(T322="","I",LOOKUP(T322/V$2,{0,0.4,0.45,0.5,0.55,0.6,0.65,0.7,0.75,0.8,1},{"F","D","C","C+","B-","B","B+","A-","A","A+"}))))</f>
        <v/>
      </c>
      <c r="V322" s="2" t="str">
        <f>IF(COUNT($A322)=0,"",IF(T322="","--",IF(T322="3E","3E",LOOKUP(T322/V$2,{0,0.4,0.45,0.5,0.55,0.6,0.65,0.7,0.75,0.8,1},{0,2,2.25,2.5,2.75,3,3.25,3.5,3.75,4}))))</f>
        <v/>
      </c>
      <c r="W322" s="3" t="str">
        <f>IF(COUNT($A322)=0,"",IF($A322&lt;&gt;DRAFT!$B324,"ERR",IF(DRAFT!BT324="3E","3E",IF(COUNT(DRAFT!BP324,DRAFT!BT324)&gt;0,DRAFT!BU324,""))))</f>
        <v/>
      </c>
      <c r="X322" s="3" t="str">
        <f>IF(COUNT($A322)=0,"",IF(W322="3E","3E",IF(W322="","I",LOOKUP(W322/Y$2,{0,0.4,0.45,0.5,0.55,0.6,0.65,0.7,0.75,0.8,1},{"F","D","C","C+","B-","B","B+","A-","A","A+"}))))</f>
        <v/>
      </c>
      <c r="Y322" s="2" t="str">
        <f>IF(COUNT($A322)=0,"",IF(W322="","--",IF(W322="3E","3E",LOOKUP(W322/Y$2,{0,0.4,0.45,0.5,0.55,0.6,0.65,0.7,0.75,0.8,1},{0,2,2.25,2.5,2.75,3,3.25,3.5,3.75,4}))))</f>
        <v/>
      </c>
      <c r="Z322" s="3" t="str">
        <f>IF(COUNT($A322)=0,"",IF($A322&lt;&gt;DRAFT!$B324,"ERR",IF(DRAFT!CC324="3E","3E",IF(COUNT(DRAFT!BY324,DRAFT!CC324)&gt;0,DRAFT!CD324,""))))</f>
        <v/>
      </c>
      <c r="AA322" s="3" t="str">
        <f>IF(COUNT($A322)=0,"",IF(Z322="3E","3E",IF(Z322="","I",LOOKUP(Z322/AB$2,{0,0.4,0.45,0.5,0.55,0.6,0.65,0.7,0.75,0.8,1},{"F","D","C","C+","B-","B","B+","A-","A","A+"}))))</f>
        <v/>
      </c>
      <c r="AB322" s="2" t="str">
        <f>IF(COUNT($A322)=0,"",IF(Z322="","--",IF(Z322="3E","3E",LOOKUP(Z322/AB$2,{0,0.4,0.45,0.5,0.55,0.6,0.65,0.7,0.75,0.8,1},{0,2,2.25,2.5,2.75,3,3.25,3.5,3.75,4}))))</f>
        <v/>
      </c>
      <c r="AC322" s="3" t="str">
        <f>IF(COUNT($A322)=0,"",IF($A322&lt;&gt;DRAFT!$B324,"ERR",IF(DRAFT!CF324&gt;0,DRAFT!CF324,"")))</f>
        <v/>
      </c>
      <c r="AD322" s="3" t="str">
        <f>IF(COUNT($A322)=0,"",IF(AC322="3E","3E",IF(AC322="","I",LOOKUP(AC322/AE$2,{0,0.4,0.45,0.5,0.55,0.6,0.65,0.7,0.75,0.8,1},{"F","D","C","C+","B-","B","B+","A-","A","A+"}))))</f>
        <v/>
      </c>
      <c r="AE322" s="2" t="str">
        <f>IF(COUNT($A322)=0,"",IF(AC322="","--",IF(AC322="3E","3E",LOOKUP(AC322/AE$2,{0,0.4,0.45,0.5,0.55,0.6,0.65,0.7,0.75,0.8,1},{0,2,2.25,2.5,2.75,3,3.25,3.5,3.75,4}))))</f>
        <v/>
      </c>
      <c r="AF322" s="3" t="str">
        <f>IF($A322&lt;&gt;DRAFT!$B324,"ERR",IF(OR(COUNT($A322)=0,COUNT(DRAFT!CI324:CK324,DRAFT!CM324:CO324)=0),"",CEILING(SUM(DRAFT!CL324,DRAFT!CP324),1)))</f>
        <v/>
      </c>
      <c r="AG322" s="3" t="str">
        <f>IF(COUNT($A322)=0,"",IF(AF322="3E","3E",IF(AF322="","I",LOOKUP(AF322/AH$2,{0,0.4,0.45,0.5,0.55,0.6,0.65,0.7,0.75,0.8,1},{"F","D","C","C+","B-","B","B+","A-","A","A+"}))))</f>
        <v/>
      </c>
      <c r="AH322" s="2" t="str">
        <f>IF(COUNT($A322)=0,"",IF(AF322="","--",IF(AF322="3E","3E",LOOKUP(AF322/AH$2,{0,0.4,0.45,0.5,0.55,0.6,0.65,0.7,0.75,0.8,1},{0,2,2.25,2.5,2.75,3,3.25,3.5,3.75,4}))))</f>
        <v/>
      </c>
      <c r="AI322" s="11" t="str">
        <f>IF(OR(COUNT($A322)=0,COUNT(B322:AH322)=0),"",IF(COUNTIF(B322:AH322,"3E")&gt;0,"3E",IF(DRAFT!$A324="R",TRUNC(SUMPRODUCT(RGP,RCP)/TCP,3),TRUNC((SUMPRODUCT(--(IMDGP&gt;0)*IMDGP,IMCP)+CEILING(DRAFT!$CQ324*42,0.25))/TCP,3))))</f>
        <v/>
      </c>
      <c r="AJ322" s="3" t="str">
        <f>IF(OR(COUNT($A322)=0,COUNT(B322:AH322)=0),"",IF(COUNTIF(B322:AH322,"3E")&gt;0,"3E",IF(DRAFT!$A324="R",SUMPRODUCT(--(RGP&gt;=2),RCP),SUMPRODUCT(--(IMDGP&gt;0),--(IMGP=0),IMCP)+DRAFT!$CR324)))</f>
        <v/>
      </c>
      <c r="AK322" s="3" t="str">
        <f>IF(OR(COUNT($A322)=0,COUNT(B322:AH322)=0),"",IF(COUNTIF(B322:AJ322,"3E")&gt;0,"3E",IF(AND(DRAFT!$A324="IM",OR($AI322&gt;DRAFT!$CQ324,$AJ322&gt;DRAFT!$CR324)),"IMPROVED",IF(AND(DRAFT!$A324="IM",$AI322&lt;=DRAFT!$CQ324,$AJ322&lt;=DRAFT!$CR324),"NOT IMPROVED",IF(AND(AH322&gt;=2,AI322&gt;=2,AJ322&gt;=30),"PASS","FAIL")))))</f>
        <v/>
      </c>
      <c r="AL322" s="3" t="str">
        <f t="shared" si="8"/>
        <v/>
      </c>
      <c r="AM322" s="3" t="str">
        <f t="shared" si="9"/>
        <v/>
      </c>
    </row>
    <row r="323" spans="1:39" ht="18.95" customHeight="1" x14ac:dyDescent="0.25">
      <c r="A323" s="4" t="str">
        <f>IF(DRAFT!$B325="","",DRAFT!$B325)</f>
        <v/>
      </c>
      <c r="B323" s="3" t="str">
        <f>IF(COUNT($A323)=0,"",IF($A323&lt;&gt;DRAFT!$B325,"ERR",IF(DRAFT!I325="3E","3E",IF(COUNT(DRAFT!E325,DRAFT!I325)&gt;0,DRAFT!J325,""))))</f>
        <v/>
      </c>
      <c r="C323" s="3" t="str">
        <f>IF(COUNT($A323)=0,"",IF(B323="3E","3E",IF(B323="","I",LOOKUP(B323/D$2,{0,0.4,0.45,0.5,0.55,0.6,0.65,0.7,0.75,0.8,1},{"F","D","C","C+","B-","B","B+","A-","A","A+"}))))</f>
        <v/>
      </c>
      <c r="D323" s="2" t="str">
        <f>IF(COUNT($A323)=0,"",IF(B323="","--",IF(B323="3E","3E",LOOKUP(B323/D$2,{0,0.4,0.45,0.5,0.55,0.6,0.65,0.7,0.75,0.8,1},{0,2,2.25,2.5,2.75,3,3.25,3.5,3.75,4}))))</f>
        <v/>
      </c>
      <c r="E323" s="3" t="str">
        <f>IF(COUNT($A323)=0,"",IF($A323&lt;&gt;DRAFT!$B325,"ERR",IF(DRAFT!R325="3E","3E",IF(COUNT(DRAFT!N325,DRAFT!R325)&gt;0,DRAFT!S325,""))))</f>
        <v/>
      </c>
      <c r="F323" s="3" t="str">
        <f>IF(COUNT($A323)=0,"",IF(E323="3E","3E",IF(E323="","I",LOOKUP(E323/G$2,{0,0.4,0.45,0.5,0.55,0.6,0.65,0.7,0.75,0.8,1},{"F","D","C","C+","B-","B","B+","A-","A","A+"}))))</f>
        <v/>
      </c>
      <c r="G323" s="2" t="str">
        <f>IF(COUNT($A323)=0,"",IF(E323="","--",IF(E323="3E","3E",LOOKUP(E323/G$2,{0,0.4,0.45,0.5,0.55,0.6,0.65,0.7,0.75,0.8,1},{0,2,2.25,2.5,2.75,3,3.25,3.5,3.75,4}))))</f>
        <v/>
      </c>
      <c r="H323" s="3" t="str">
        <f>IF(COUNT($A323)=0,"",IF($A323&lt;&gt;DRAFT!$B325,"ERR",IF(DRAFT!AA325="3E","3E",IF(COUNT(DRAFT!W325,DRAFT!AA325)&gt;0,DRAFT!AB325,""))))</f>
        <v/>
      </c>
      <c r="I323" s="3" t="str">
        <f>IF(COUNT($A323)=0,"",IF(H323="3E","3E",IF(H323="","I",LOOKUP(H323/J$2,{0,0.4,0.45,0.5,0.55,0.6,0.65,0.7,0.75,0.8,1},{"F","D","C","C+","B-","B","B+","A-","A","A+"}))))</f>
        <v/>
      </c>
      <c r="J323" s="2" t="str">
        <f>IF(COUNT($A323)=0,"",IF(H323="","--",IF(H323="3E","3E",LOOKUP(H323/J$2,{0,0.4,0.45,0.5,0.55,0.6,0.65,0.7,0.75,0.8,1},{0,2,2.25,2.5,2.75,3,3.25,3.5,3.75,4}))))</f>
        <v/>
      </c>
      <c r="K323" s="3" t="str">
        <f>IF(COUNT($A323)=0,"",IF($A323&lt;&gt;DRAFT!$B325,"ERR",IF(DRAFT!AJ325="3E","3E",IF(COUNT(DRAFT!AF325,DRAFT!AJ325)&gt;0,DRAFT!AK325,""))))</f>
        <v/>
      </c>
      <c r="L323" s="3" t="str">
        <f>IF(COUNT($A323)=0,"",IF(K323="3E","3E",IF(K323="","I",LOOKUP(K323/M$2,{0,0.4,0.45,0.5,0.55,0.6,0.65,0.7,0.75,0.8,1},{"F","D","C","C+","B-","B","B+","A-","A","A+"}))))</f>
        <v/>
      </c>
      <c r="M323" s="2" t="str">
        <f>IF(COUNT($A323)=0,"",IF(K323="","--",IF(K323="3E","3E",LOOKUP(K323/M$2,{0,0.4,0.45,0.5,0.55,0.6,0.65,0.7,0.75,0.8,1},{0,2,2.25,2.5,2.75,3,3.25,3.5,3.75,4}))))</f>
        <v/>
      </c>
      <c r="N323" s="3" t="str">
        <f>IF(COUNT($A323)=0,"",IF($A323&lt;&gt;DRAFT!$B325,"ERR",IF(DRAFT!AS325="3E","3E",IF(COUNT(DRAFT!AO325,DRAFT!AS325)&gt;0,DRAFT!AT325,""))))</f>
        <v/>
      </c>
      <c r="O323" s="3" t="str">
        <f>IF(COUNT($A323)=0,"",IF(N323="3E","3E",IF(N323="","I",LOOKUP(N323/P$2,{0,0.4,0.45,0.5,0.55,0.6,0.65,0.7,0.75,0.8,1},{"F","D","C","C+","B-","B","B+","A-","A","A+"}))))</f>
        <v/>
      </c>
      <c r="P323" s="2" t="str">
        <f>IF(COUNT($A323)=0,"",IF(N323="","--",IF(N323="3E","3E",LOOKUP(N323/P$2,{0,0.4,0.45,0.5,0.55,0.6,0.65,0.7,0.75,0.8,1},{0,2,2.25,2.5,2.75,3,3.25,3.5,3.75,4}))))</f>
        <v/>
      </c>
      <c r="Q323" s="3" t="str">
        <f>IF(COUNT($A323)=0,"",IF($A323&lt;&gt;DRAFT!$B325,"ERR",IF(DRAFT!BB325="3E","3E",IF(COUNT(DRAFT!AX325,DRAFT!BB325)&gt;0,DRAFT!BC325,""))))</f>
        <v/>
      </c>
      <c r="R323" s="3" t="str">
        <f>IF(COUNT($A323)=0,"",IF(Q323="3E","3E",IF(Q323="","I",LOOKUP(Q323/S$2,{0,0.4,0.45,0.5,0.55,0.6,0.65,0.7,0.75,0.8,1},{"F","D","C","C+","B-","B","B+","A-","A","A+"}))))</f>
        <v/>
      </c>
      <c r="S323" s="2" t="str">
        <f>IF(COUNT($A323)=0,"",IF(Q323="","--",IF(Q323="3E","3E",LOOKUP(Q323/S$2,{0,0.4,0.45,0.5,0.55,0.6,0.65,0.7,0.75,0.8,1},{0,2,2.25,2.5,2.75,3,3.25,3.5,3.75,4}))))</f>
        <v/>
      </c>
      <c r="T323" s="3" t="str">
        <f>IF(COUNT($A323)=0,"",IF($A323&lt;&gt;DRAFT!$B325,"ERR",IF(DRAFT!BK325="3E","3E",IF(COUNT(DRAFT!BG325,DRAFT!BK325)&gt;0,DRAFT!BL325,""))))</f>
        <v/>
      </c>
      <c r="U323" s="3" t="str">
        <f>IF(COUNT($A323)=0,"",IF(T323="3E","3E",IF(T323="","I",LOOKUP(T323/V$2,{0,0.4,0.45,0.5,0.55,0.6,0.65,0.7,0.75,0.8,1},{"F","D","C","C+","B-","B","B+","A-","A","A+"}))))</f>
        <v/>
      </c>
      <c r="V323" s="2" t="str">
        <f>IF(COUNT($A323)=0,"",IF(T323="","--",IF(T323="3E","3E",LOOKUP(T323/V$2,{0,0.4,0.45,0.5,0.55,0.6,0.65,0.7,0.75,0.8,1},{0,2,2.25,2.5,2.75,3,3.25,3.5,3.75,4}))))</f>
        <v/>
      </c>
      <c r="W323" s="3" t="str">
        <f>IF(COUNT($A323)=0,"",IF($A323&lt;&gt;DRAFT!$B325,"ERR",IF(DRAFT!BT325="3E","3E",IF(COUNT(DRAFT!BP325,DRAFT!BT325)&gt;0,DRAFT!BU325,""))))</f>
        <v/>
      </c>
      <c r="X323" s="3" t="str">
        <f>IF(COUNT($A323)=0,"",IF(W323="3E","3E",IF(W323="","I",LOOKUP(W323/Y$2,{0,0.4,0.45,0.5,0.55,0.6,0.65,0.7,0.75,0.8,1},{"F","D","C","C+","B-","B","B+","A-","A","A+"}))))</f>
        <v/>
      </c>
      <c r="Y323" s="2" t="str">
        <f>IF(COUNT($A323)=0,"",IF(W323="","--",IF(W323="3E","3E",LOOKUP(W323/Y$2,{0,0.4,0.45,0.5,0.55,0.6,0.65,0.7,0.75,0.8,1},{0,2,2.25,2.5,2.75,3,3.25,3.5,3.75,4}))))</f>
        <v/>
      </c>
      <c r="Z323" s="3" t="str">
        <f>IF(COUNT($A323)=0,"",IF($A323&lt;&gt;DRAFT!$B325,"ERR",IF(DRAFT!CC325="3E","3E",IF(COUNT(DRAFT!BY325,DRAFT!CC325)&gt;0,DRAFT!CD325,""))))</f>
        <v/>
      </c>
      <c r="AA323" s="3" t="str">
        <f>IF(COUNT($A323)=0,"",IF(Z323="3E","3E",IF(Z323="","I",LOOKUP(Z323/AB$2,{0,0.4,0.45,0.5,0.55,0.6,0.65,0.7,0.75,0.8,1},{"F","D","C","C+","B-","B","B+","A-","A","A+"}))))</f>
        <v/>
      </c>
      <c r="AB323" s="2" t="str">
        <f>IF(COUNT($A323)=0,"",IF(Z323="","--",IF(Z323="3E","3E",LOOKUP(Z323/AB$2,{0,0.4,0.45,0.5,0.55,0.6,0.65,0.7,0.75,0.8,1},{0,2,2.25,2.5,2.75,3,3.25,3.5,3.75,4}))))</f>
        <v/>
      </c>
      <c r="AC323" s="3" t="str">
        <f>IF(COUNT($A323)=0,"",IF($A323&lt;&gt;DRAFT!$B325,"ERR",IF(DRAFT!CF325&gt;0,DRAFT!CF325,"")))</f>
        <v/>
      </c>
      <c r="AD323" s="3" t="str">
        <f>IF(COUNT($A323)=0,"",IF(AC323="3E","3E",IF(AC323="","I",LOOKUP(AC323/AE$2,{0,0.4,0.45,0.5,0.55,0.6,0.65,0.7,0.75,0.8,1},{"F","D","C","C+","B-","B","B+","A-","A","A+"}))))</f>
        <v/>
      </c>
      <c r="AE323" s="2" t="str">
        <f>IF(COUNT($A323)=0,"",IF(AC323="","--",IF(AC323="3E","3E",LOOKUP(AC323/AE$2,{0,0.4,0.45,0.5,0.55,0.6,0.65,0.7,0.75,0.8,1},{0,2,2.25,2.5,2.75,3,3.25,3.5,3.75,4}))))</f>
        <v/>
      </c>
      <c r="AF323" s="3" t="str">
        <f>IF($A323&lt;&gt;DRAFT!$B325,"ERR",IF(OR(COUNT($A323)=0,COUNT(DRAFT!CI325:CK325,DRAFT!CM325:CO325)=0),"",CEILING(SUM(DRAFT!CL325,DRAFT!CP325),1)))</f>
        <v/>
      </c>
      <c r="AG323" s="3" t="str">
        <f>IF(COUNT($A323)=0,"",IF(AF323="3E","3E",IF(AF323="","I",LOOKUP(AF323/AH$2,{0,0.4,0.45,0.5,0.55,0.6,0.65,0.7,0.75,0.8,1},{"F","D","C","C+","B-","B","B+","A-","A","A+"}))))</f>
        <v/>
      </c>
      <c r="AH323" s="2" t="str">
        <f>IF(COUNT($A323)=0,"",IF(AF323="","--",IF(AF323="3E","3E",LOOKUP(AF323/AH$2,{0,0.4,0.45,0.5,0.55,0.6,0.65,0.7,0.75,0.8,1},{0,2,2.25,2.5,2.75,3,3.25,3.5,3.75,4}))))</f>
        <v/>
      </c>
      <c r="AI323" s="11" t="str">
        <f>IF(OR(COUNT($A323)=0,COUNT(B323:AH323)=0),"",IF(COUNTIF(B323:AH323,"3E")&gt;0,"3E",IF(DRAFT!$A325="R",TRUNC(SUMPRODUCT(RGP,RCP)/TCP,3),TRUNC((SUMPRODUCT(--(IMDGP&gt;0)*IMDGP,IMCP)+CEILING(DRAFT!$CQ325*42,0.25))/TCP,3))))</f>
        <v/>
      </c>
      <c r="AJ323" s="3" t="str">
        <f>IF(OR(COUNT($A323)=0,COUNT(B323:AH323)=0),"",IF(COUNTIF(B323:AH323,"3E")&gt;0,"3E",IF(DRAFT!$A325="R",SUMPRODUCT(--(RGP&gt;=2),RCP),SUMPRODUCT(--(IMDGP&gt;0),--(IMGP=0),IMCP)+DRAFT!$CR325)))</f>
        <v/>
      </c>
      <c r="AK323" s="3" t="str">
        <f>IF(OR(COUNT($A323)=0,COUNT(B323:AH323)=0),"",IF(COUNTIF(B323:AJ323,"3E")&gt;0,"3E",IF(AND(DRAFT!$A325="IM",OR($AI323&gt;DRAFT!$CQ325,$AJ323&gt;DRAFT!$CR325)),"IMPROVED",IF(AND(DRAFT!$A325="IM",$AI323&lt;=DRAFT!$CQ325,$AJ323&lt;=DRAFT!$CR325),"NOT IMPROVED",IF(AND(AH323&gt;=2,AI323&gt;=2,AJ323&gt;=30),"PASS","FAIL")))))</f>
        <v/>
      </c>
      <c r="AL323" s="3" t="str">
        <f t="shared" si="8"/>
        <v/>
      </c>
      <c r="AM323" s="3" t="str">
        <f t="shared" si="9"/>
        <v/>
      </c>
    </row>
    <row r="324" spans="1:39" ht="18.95" customHeight="1" x14ac:dyDescent="0.25">
      <c r="A324" s="4" t="str">
        <f>IF(DRAFT!$B326="","",DRAFT!$B326)</f>
        <v/>
      </c>
      <c r="B324" s="3" t="str">
        <f>IF(COUNT($A324)=0,"",IF($A324&lt;&gt;DRAFT!$B326,"ERR",IF(DRAFT!I326="3E","3E",IF(COUNT(DRAFT!E326,DRAFT!I326)&gt;0,DRAFT!J326,""))))</f>
        <v/>
      </c>
      <c r="C324" s="3" t="str">
        <f>IF(COUNT($A324)=0,"",IF(B324="3E","3E",IF(B324="","I",LOOKUP(B324/D$2,{0,0.4,0.45,0.5,0.55,0.6,0.65,0.7,0.75,0.8,1},{"F","D","C","C+","B-","B","B+","A-","A","A+"}))))</f>
        <v/>
      </c>
      <c r="D324" s="2" t="str">
        <f>IF(COUNT($A324)=0,"",IF(B324="","--",IF(B324="3E","3E",LOOKUP(B324/D$2,{0,0.4,0.45,0.5,0.55,0.6,0.65,0.7,0.75,0.8,1},{0,2,2.25,2.5,2.75,3,3.25,3.5,3.75,4}))))</f>
        <v/>
      </c>
      <c r="E324" s="3" t="str">
        <f>IF(COUNT($A324)=0,"",IF($A324&lt;&gt;DRAFT!$B326,"ERR",IF(DRAFT!R326="3E","3E",IF(COUNT(DRAFT!N326,DRAFT!R326)&gt;0,DRAFT!S326,""))))</f>
        <v/>
      </c>
      <c r="F324" s="3" t="str">
        <f>IF(COUNT($A324)=0,"",IF(E324="3E","3E",IF(E324="","I",LOOKUP(E324/G$2,{0,0.4,0.45,0.5,0.55,0.6,0.65,0.7,0.75,0.8,1},{"F","D","C","C+","B-","B","B+","A-","A","A+"}))))</f>
        <v/>
      </c>
      <c r="G324" s="2" t="str">
        <f>IF(COUNT($A324)=0,"",IF(E324="","--",IF(E324="3E","3E",LOOKUP(E324/G$2,{0,0.4,0.45,0.5,0.55,0.6,0.65,0.7,0.75,0.8,1},{0,2,2.25,2.5,2.75,3,3.25,3.5,3.75,4}))))</f>
        <v/>
      </c>
      <c r="H324" s="3" t="str">
        <f>IF(COUNT($A324)=0,"",IF($A324&lt;&gt;DRAFT!$B326,"ERR",IF(DRAFT!AA326="3E","3E",IF(COUNT(DRAFT!W326,DRAFT!AA326)&gt;0,DRAFT!AB326,""))))</f>
        <v/>
      </c>
      <c r="I324" s="3" t="str">
        <f>IF(COUNT($A324)=0,"",IF(H324="3E","3E",IF(H324="","I",LOOKUP(H324/J$2,{0,0.4,0.45,0.5,0.55,0.6,0.65,0.7,0.75,0.8,1},{"F","D","C","C+","B-","B","B+","A-","A","A+"}))))</f>
        <v/>
      </c>
      <c r="J324" s="2" t="str">
        <f>IF(COUNT($A324)=0,"",IF(H324="","--",IF(H324="3E","3E",LOOKUP(H324/J$2,{0,0.4,0.45,0.5,0.55,0.6,0.65,0.7,0.75,0.8,1},{0,2,2.25,2.5,2.75,3,3.25,3.5,3.75,4}))))</f>
        <v/>
      </c>
      <c r="K324" s="3" t="str">
        <f>IF(COUNT($A324)=0,"",IF($A324&lt;&gt;DRAFT!$B326,"ERR",IF(DRAFT!AJ326="3E","3E",IF(COUNT(DRAFT!AF326,DRAFT!AJ326)&gt;0,DRAFT!AK326,""))))</f>
        <v/>
      </c>
      <c r="L324" s="3" t="str">
        <f>IF(COUNT($A324)=0,"",IF(K324="3E","3E",IF(K324="","I",LOOKUP(K324/M$2,{0,0.4,0.45,0.5,0.55,0.6,0.65,0.7,0.75,0.8,1},{"F","D","C","C+","B-","B","B+","A-","A","A+"}))))</f>
        <v/>
      </c>
      <c r="M324" s="2" t="str">
        <f>IF(COUNT($A324)=0,"",IF(K324="","--",IF(K324="3E","3E",LOOKUP(K324/M$2,{0,0.4,0.45,0.5,0.55,0.6,0.65,0.7,0.75,0.8,1},{0,2,2.25,2.5,2.75,3,3.25,3.5,3.75,4}))))</f>
        <v/>
      </c>
      <c r="N324" s="3" t="str">
        <f>IF(COUNT($A324)=0,"",IF($A324&lt;&gt;DRAFT!$B326,"ERR",IF(DRAFT!AS326="3E","3E",IF(COUNT(DRAFT!AO326,DRAFT!AS326)&gt;0,DRAFT!AT326,""))))</f>
        <v/>
      </c>
      <c r="O324" s="3" t="str">
        <f>IF(COUNT($A324)=0,"",IF(N324="3E","3E",IF(N324="","I",LOOKUP(N324/P$2,{0,0.4,0.45,0.5,0.55,0.6,0.65,0.7,0.75,0.8,1},{"F","D","C","C+","B-","B","B+","A-","A","A+"}))))</f>
        <v/>
      </c>
      <c r="P324" s="2" t="str">
        <f>IF(COUNT($A324)=0,"",IF(N324="","--",IF(N324="3E","3E",LOOKUP(N324/P$2,{0,0.4,0.45,0.5,0.55,0.6,0.65,0.7,0.75,0.8,1},{0,2,2.25,2.5,2.75,3,3.25,3.5,3.75,4}))))</f>
        <v/>
      </c>
      <c r="Q324" s="3" t="str">
        <f>IF(COUNT($A324)=0,"",IF($A324&lt;&gt;DRAFT!$B326,"ERR",IF(DRAFT!BB326="3E","3E",IF(COUNT(DRAFT!AX326,DRAFT!BB326)&gt;0,DRAFT!BC326,""))))</f>
        <v/>
      </c>
      <c r="R324" s="3" t="str">
        <f>IF(COUNT($A324)=0,"",IF(Q324="3E","3E",IF(Q324="","I",LOOKUP(Q324/S$2,{0,0.4,0.45,0.5,0.55,0.6,0.65,0.7,0.75,0.8,1},{"F","D","C","C+","B-","B","B+","A-","A","A+"}))))</f>
        <v/>
      </c>
      <c r="S324" s="2" t="str">
        <f>IF(COUNT($A324)=0,"",IF(Q324="","--",IF(Q324="3E","3E",LOOKUP(Q324/S$2,{0,0.4,0.45,0.5,0.55,0.6,0.65,0.7,0.75,0.8,1},{0,2,2.25,2.5,2.75,3,3.25,3.5,3.75,4}))))</f>
        <v/>
      </c>
      <c r="T324" s="3" t="str">
        <f>IF(COUNT($A324)=0,"",IF($A324&lt;&gt;DRAFT!$B326,"ERR",IF(DRAFT!BK326="3E","3E",IF(COUNT(DRAFT!BG326,DRAFT!BK326)&gt;0,DRAFT!BL326,""))))</f>
        <v/>
      </c>
      <c r="U324" s="3" t="str">
        <f>IF(COUNT($A324)=0,"",IF(T324="3E","3E",IF(T324="","I",LOOKUP(T324/V$2,{0,0.4,0.45,0.5,0.55,0.6,0.65,0.7,0.75,0.8,1},{"F","D","C","C+","B-","B","B+","A-","A","A+"}))))</f>
        <v/>
      </c>
      <c r="V324" s="2" t="str">
        <f>IF(COUNT($A324)=0,"",IF(T324="","--",IF(T324="3E","3E",LOOKUP(T324/V$2,{0,0.4,0.45,0.5,0.55,0.6,0.65,0.7,0.75,0.8,1},{0,2,2.25,2.5,2.75,3,3.25,3.5,3.75,4}))))</f>
        <v/>
      </c>
      <c r="W324" s="3" t="str">
        <f>IF(COUNT($A324)=0,"",IF($A324&lt;&gt;DRAFT!$B326,"ERR",IF(DRAFT!BT326="3E","3E",IF(COUNT(DRAFT!BP326,DRAFT!BT326)&gt;0,DRAFT!BU326,""))))</f>
        <v/>
      </c>
      <c r="X324" s="3" t="str">
        <f>IF(COUNT($A324)=0,"",IF(W324="3E","3E",IF(W324="","I",LOOKUP(W324/Y$2,{0,0.4,0.45,0.5,0.55,0.6,0.65,0.7,0.75,0.8,1},{"F","D","C","C+","B-","B","B+","A-","A","A+"}))))</f>
        <v/>
      </c>
      <c r="Y324" s="2" t="str">
        <f>IF(COUNT($A324)=0,"",IF(W324="","--",IF(W324="3E","3E",LOOKUP(W324/Y$2,{0,0.4,0.45,0.5,0.55,0.6,0.65,0.7,0.75,0.8,1},{0,2,2.25,2.5,2.75,3,3.25,3.5,3.75,4}))))</f>
        <v/>
      </c>
      <c r="Z324" s="3" t="str">
        <f>IF(COUNT($A324)=0,"",IF($A324&lt;&gt;DRAFT!$B326,"ERR",IF(DRAFT!CC326="3E","3E",IF(COUNT(DRAFT!BY326,DRAFT!CC326)&gt;0,DRAFT!CD326,""))))</f>
        <v/>
      </c>
      <c r="AA324" s="3" t="str">
        <f>IF(COUNT($A324)=0,"",IF(Z324="3E","3E",IF(Z324="","I",LOOKUP(Z324/AB$2,{0,0.4,0.45,0.5,0.55,0.6,0.65,0.7,0.75,0.8,1},{"F","D","C","C+","B-","B","B+","A-","A","A+"}))))</f>
        <v/>
      </c>
      <c r="AB324" s="2" t="str">
        <f>IF(COUNT($A324)=0,"",IF(Z324="","--",IF(Z324="3E","3E",LOOKUP(Z324/AB$2,{0,0.4,0.45,0.5,0.55,0.6,0.65,0.7,0.75,0.8,1},{0,2,2.25,2.5,2.75,3,3.25,3.5,3.75,4}))))</f>
        <v/>
      </c>
      <c r="AC324" s="3" t="str">
        <f>IF(COUNT($A324)=0,"",IF($A324&lt;&gt;DRAFT!$B326,"ERR",IF(DRAFT!CF326&gt;0,DRAFT!CF326,"")))</f>
        <v/>
      </c>
      <c r="AD324" s="3" t="str">
        <f>IF(COUNT($A324)=0,"",IF(AC324="3E","3E",IF(AC324="","I",LOOKUP(AC324/AE$2,{0,0.4,0.45,0.5,0.55,0.6,0.65,0.7,0.75,0.8,1},{"F","D","C","C+","B-","B","B+","A-","A","A+"}))))</f>
        <v/>
      </c>
      <c r="AE324" s="2" t="str">
        <f>IF(COUNT($A324)=0,"",IF(AC324="","--",IF(AC324="3E","3E",LOOKUP(AC324/AE$2,{0,0.4,0.45,0.5,0.55,0.6,0.65,0.7,0.75,0.8,1},{0,2,2.25,2.5,2.75,3,3.25,3.5,3.75,4}))))</f>
        <v/>
      </c>
      <c r="AF324" s="3" t="str">
        <f>IF($A324&lt;&gt;DRAFT!$B326,"ERR",IF(OR(COUNT($A324)=0,COUNT(DRAFT!CI326:CK326,DRAFT!CM326:CO326)=0),"",CEILING(SUM(DRAFT!CL326,DRAFT!CP326),1)))</f>
        <v/>
      </c>
      <c r="AG324" s="3" t="str">
        <f>IF(COUNT($A324)=0,"",IF(AF324="3E","3E",IF(AF324="","I",LOOKUP(AF324/AH$2,{0,0.4,0.45,0.5,0.55,0.6,0.65,0.7,0.75,0.8,1},{"F","D","C","C+","B-","B","B+","A-","A","A+"}))))</f>
        <v/>
      </c>
      <c r="AH324" s="2" t="str">
        <f>IF(COUNT($A324)=0,"",IF(AF324="","--",IF(AF324="3E","3E",LOOKUP(AF324/AH$2,{0,0.4,0.45,0.5,0.55,0.6,0.65,0.7,0.75,0.8,1},{0,2,2.25,2.5,2.75,3,3.25,3.5,3.75,4}))))</f>
        <v/>
      </c>
      <c r="AI324" s="11" t="str">
        <f>IF(OR(COUNT($A324)=0,COUNT(B324:AH324)=0),"",IF(COUNTIF(B324:AH324,"3E")&gt;0,"3E",IF(DRAFT!$A326="R",TRUNC(SUMPRODUCT(RGP,RCP)/TCP,3),TRUNC((SUMPRODUCT(--(IMDGP&gt;0)*IMDGP,IMCP)+CEILING(DRAFT!$CQ326*42,0.25))/TCP,3))))</f>
        <v/>
      </c>
      <c r="AJ324" s="3" t="str">
        <f>IF(OR(COUNT($A324)=0,COUNT(B324:AH324)=0),"",IF(COUNTIF(B324:AH324,"3E")&gt;0,"3E",IF(DRAFT!$A326="R",SUMPRODUCT(--(RGP&gt;=2),RCP),SUMPRODUCT(--(IMDGP&gt;0),--(IMGP=0),IMCP)+DRAFT!$CR326)))</f>
        <v/>
      </c>
      <c r="AK324" s="3" t="str">
        <f>IF(OR(COUNT($A324)=0,COUNT(B324:AH324)=0),"",IF(COUNTIF(B324:AJ324,"3E")&gt;0,"3E",IF(AND(DRAFT!$A326="IM",OR($AI324&gt;DRAFT!$CQ326,$AJ324&gt;DRAFT!$CR326)),"IMPROVED",IF(AND(DRAFT!$A326="IM",$AI324&lt;=DRAFT!$CQ326,$AJ324&lt;=DRAFT!$CR326),"NOT IMPROVED",IF(AND(AH324&gt;=2,AI324&gt;=2,AJ324&gt;=30),"PASS","FAIL")))))</f>
        <v/>
      </c>
      <c r="AL324" s="3" t="str">
        <f t="shared" si="8"/>
        <v/>
      </c>
      <c r="AM324" s="3" t="str">
        <f t="shared" si="9"/>
        <v/>
      </c>
    </row>
    <row r="325" spans="1:39" ht="18.95" customHeight="1" x14ac:dyDescent="0.25">
      <c r="A325" s="4" t="str">
        <f>IF(DRAFT!$B327="","",DRAFT!$B327)</f>
        <v/>
      </c>
      <c r="B325" s="3" t="str">
        <f>IF(COUNT($A325)=0,"",IF($A325&lt;&gt;DRAFT!$B327,"ERR",IF(DRAFT!I327="3E","3E",IF(COUNT(DRAFT!E327,DRAFT!I327)&gt;0,DRAFT!J327,""))))</f>
        <v/>
      </c>
      <c r="C325" s="3" t="str">
        <f>IF(COUNT($A325)=0,"",IF(B325="3E","3E",IF(B325="","I",LOOKUP(B325/D$2,{0,0.4,0.45,0.5,0.55,0.6,0.65,0.7,0.75,0.8,1},{"F","D","C","C+","B-","B","B+","A-","A","A+"}))))</f>
        <v/>
      </c>
      <c r="D325" s="2" t="str">
        <f>IF(COUNT($A325)=0,"",IF(B325="","--",IF(B325="3E","3E",LOOKUP(B325/D$2,{0,0.4,0.45,0.5,0.55,0.6,0.65,0.7,0.75,0.8,1},{0,2,2.25,2.5,2.75,3,3.25,3.5,3.75,4}))))</f>
        <v/>
      </c>
      <c r="E325" s="3" t="str">
        <f>IF(COUNT($A325)=0,"",IF($A325&lt;&gt;DRAFT!$B327,"ERR",IF(DRAFT!R327="3E","3E",IF(COUNT(DRAFT!N327,DRAFT!R327)&gt;0,DRAFT!S327,""))))</f>
        <v/>
      </c>
      <c r="F325" s="3" t="str">
        <f>IF(COUNT($A325)=0,"",IF(E325="3E","3E",IF(E325="","I",LOOKUP(E325/G$2,{0,0.4,0.45,0.5,0.55,0.6,0.65,0.7,0.75,0.8,1},{"F","D","C","C+","B-","B","B+","A-","A","A+"}))))</f>
        <v/>
      </c>
      <c r="G325" s="2" t="str">
        <f>IF(COUNT($A325)=0,"",IF(E325="","--",IF(E325="3E","3E",LOOKUP(E325/G$2,{0,0.4,0.45,0.5,0.55,0.6,0.65,0.7,0.75,0.8,1},{0,2,2.25,2.5,2.75,3,3.25,3.5,3.75,4}))))</f>
        <v/>
      </c>
      <c r="H325" s="3" t="str">
        <f>IF(COUNT($A325)=0,"",IF($A325&lt;&gt;DRAFT!$B327,"ERR",IF(DRAFT!AA327="3E","3E",IF(COUNT(DRAFT!W327,DRAFT!AA327)&gt;0,DRAFT!AB327,""))))</f>
        <v/>
      </c>
      <c r="I325" s="3" t="str">
        <f>IF(COUNT($A325)=0,"",IF(H325="3E","3E",IF(H325="","I",LOOKUP(H325/J$2,{0,0.4,0.45,0.5,0.55,0.6,0.65,0.7,0.75,0.8,1},{"F","D","C","C+","B-","B","B+","A-","A","A+"}))))</f>
        <v/>
      </c>
      <c r="J325" s="2" t="str">
        <f>IF(COUNT($A325)=0,"",IF(H325="","--",IF(H325="3E","3E",LOOKUP(H325/J$2,{0,0.4,0.45,0.5,0.55,0.6,0.65,0.7,0.75,0.8,1},{0,2,2.25,2.5,2.75,3,3.25,3.5,3.75,4}))))</f>
        <v/>
      </c>
      <c r="K325" s="3" t="str">
        <f>IF(COUNT($A325)=0,"",IF($A325&lt;&gt;DRAFT!$B327,"ERR",IF(DRAFT!AJ327="3E","3E",IF(COUNT(DRAFT!AF327,DRAFT!AJ327)&gt;0,DRAFT!AK327,""))))</f>
        <v/>
      </c>
      <c r="L325" s="3" t="str">
        <f>IF(COUNT($A325)=0,"",IF(K325="3E","3E",IF(K325="","I",LOOKUP(K325/M$2,{0,0.4,0.45,0.5,0.55,0.6,0.65,0.7,0.75,0.8,1},{"F","D","C","C+","B-","B","B+","A-","A","A+"}))))</f>
        <v/>
      </c>
      <c r="M325" s="2" t="str">
        <f>IF(COUNT($A325)=0,"",IF(K325="","--",IF(K325="3E","3E",LOOKUP(K325/M$2,{0,0.4,0.45,0.5,0.55,0.6,0.65,0.7,0.75,0.8,1},{0,2,2.25,2.5,2.75,3,3.25,3.5,3.75,4}))))</f>
        <v/>
      </c>
      <c r="N325" s="3" t="str">
        <f>IF(COUNT($A325)=0,"",IF($A325&lt;&gt;DRAFT!$B327,"ERR",IF(DRAFT!AS327="3E","3E",IF(COUNT(DRAFT!AO327,DRAFT!AS327)&gt;0,DRAFT!AT327,""))))</f>
        <v/>
      </c>
      <c r="O325" s="3" t="str">
        <f>IF(COUNT($A325)=0,"",IF(N325="3E","3E",IF(N325="","I",LOOKUP(N325/P$2,{0,0.4,0.45,0.5,0.55,0.6,0.65,0.7,0.75,0.8,1},{"F","D","C","C+","B-","B","B+","A-","A","A+"}))))</f>
        <v/>
      </c>
      <c r="P325" s="2" t="str">
        <f>IF(COUNT($A325)=0,"",IF(N325="","--",IF(N325="3E","3E",LOOKUP(N325/P$2,{0,0.4,0.45,0.5,0.55,0.6,0.65,0.7,0.75,0.8,1},{0,2,2.25,2.5,2.75,3,3.25,3.5,3.75,4}))))</f>
        <v/>
      </c>
      <c r="Q325" s="3" t="str">
        <f>IF(COUNT($A325)=0,"",IF($A325&lt;&gt;DRAFT!$B327,"ERR",IF(DRAFT!BB327="3E","3E",IF(COUNT(DRAFT!AX327,DRAFT!BB327)&gt;0,DRAFT!BC327,""))))</f>
        <v/>
      </c>
      <c r="R325" s="3" t="str">
        <f>IF(COUNT($A325)=0,"",IF(Q325="3E","3E",IF(Q325="","I",LOOKUP(Q325/S$2,{0,0.4,0.45,0.5,0.55,0.6,0.65,0.7,0.75,0.8,1},{"F","D","C","C+","B-","B","B+","A-","A","A+"}))))</f>
        <v/>
      </c>
      <c r="S325" s="2" t="str">
        <f>IF(COUNT($A325)=0,"",IF(Q325="","--",IF(Q325="3E","3E",LOOKUP(Q325/S$2,{0,0.4,0.45,0.5,0.55,0.6,0.65,0.7,0.75,0.8,1},{0,2,2.25,2.5,2.75,3,3.25,3.5,3.75,4}))))</f>
        <v/>
      </c>
      <c r="T325" s="3" t="str">
        <f>IF(COUNT($A325)=0,"",IF($A325&lt;&gt;DRAFT!$B327,"ERR",IF(DRAFT!BK327="3E","3E",IF(COUNT(DRAFT!BG327,DRAFT!BK327)&gt;0,DRAFT!BL327,""))))</f>
        <v/>
      </c>
      <c r="U325" s="3" t="str">
        <f>IF(COUNT($A325)=0,"",IF(T325="3E","3E",IF(T325="","I",LOOKUP(T325/V$2,{0,0.4,0.45,0.5,0.55,0.6,0.65,0.7,0.75,0.8,1},{"F","D","C","C+","B-","B","B+","A-","A","A+"}))))</f>
        <v/>
      </c>
      <c r="V325" s="2" t="str">
        <f>IF(COUNT($A325)=0,"",IF(T325="","--",IF(T325="3E","3E",LOOKUP(T325/V$2,{0,0.4,0.45,0.5,0.55,0.6,0.65,0.7,0.75,0.8,1},{0,2,2.25,2.5,2.75,3,3.25,3.5,3.75,4}))))</f>
        <v/>
      </c>
      <c r="W325" s="3" t="str">
        <f>IF(COUNT($A325)=0,"",IF($A325&lt;&gt;DRAFT!$B327,"ERR",IF(DRAFT!BT327="3E","3E",IF(COUNT(DRAFT!BP327,DRAFT!BT327)&gt;0,DRAFT!BU327,""))))</f>
        <v/>
      </c>
      <c r="X325" s="3" t="str">
        <f>IF(COUNT($A325)=0,"",IF(W325="3E","3E",IF(W325="","I",LOOKUP(W325/Y$2,{0,0.4,0.45,0.5,0.55,0.6,0.65,0.7,0.75,0.8,1},{"F","D","C","C+","B-","B","B+","A-","A","A+"}))))</f>
        <v/>
      </c>
      <c r="Y325" s="2" t="str">
        <f>IF(COUNT($A325)=0,"",IF(W325="","--",IF(W325="3E","3E",LOOKUP(W325/Y$2,{0,0.4,0.45,0.5,0.55,0.6,0.65,0.7,0.75,0.8,1},{0,2,2.25,2.5,2.75,3,3.25,3.5,3.75,4}))))</f>
        <v/>
      </c>
      <c r="Z325" s="3" t="str">
        <f>IF(COUNT($A325)=0,"",IF($A325&lt;&gt;DRAFT!$B327,"ERR",IF(DRAFT!CC327="3E","3E",IF(COUNT(DRAFT!BY327,DRAFT!CC327)&gt;0,DRAFT!CD327,""))))</f>
        <v/>
      </c>
      <c r="AA325" s="3" t="str">
        <f>IF(COUNT($A325)=0,"",IF(Z325="3E","3E",IF(Z325="","I",LOOKUP(Z325/AB$2,{0,0.4,0.45,0.5,0.55,0.6,0.65,0.7,0.75,0.8,1},{"F","D","C","C+","B-","B","B+","A-","A","A+"}))))</f>
        <v/>
      </c>
      <c r="AB325" s="2" t="str">
        <f>IF(COUNT($A325)=0,"",IF(Z325="","--",IF(Z325="3E","3E",LOOKUP(Z325/AB$2,{0,0.4,0.45,0.5,0.55,0.6,0.65,0.7,0.75,0.8,1},{0,2,2.25,2.5,2.75,3,3.25,3.5,3.75,4}))))</f>
        <v/>
      </c>
      <c r="AC325" s="3" t="str">
        <f>IF(COUNT($A325)=0,"",IF($A325&lt;&gt;DRAFT!$B327,"ERR",IF(DRAFT!CF327&gt;0,DRAFT!CF327,"")))</f>
        <v/>
      </c>
      <c r="AD325" s="3" t="str">
        <f>IF(COUNT($A325)=0,"",IF(AC325="3E","3E",IF(AC325="","I",LOOKUP(AC325/AE$2,{0,0.4,0.45,0.5,0.55,0.6,0.65,0.7,0.75,0.8,1},{"F","D","C","C+","B-","B","B+","A-","A","A+"}))))</f>
        <v/>
      </c>
      <c r="AE325" s="2" t="str">
        <f>IF(COUNT($A325)=0,"",IF(AC325="","--",IF(AC325="3E","3E",LOOKUP(AC325/AE$2,{0,0.4,0.45,0.5,0.55,0.6,0.65,0.7,0.75,0.8,1},{0,2,2.25,2.5,2.75,3,3.25,3.5,3.75,4}))))</f>
        <v/>
      </c>
      <c r="AF325" s="3" t="str">
        <f>IF($A325&lt;&gt;DRAFT!$B327,"ERR",IF(OR(COUNT($A325)=0,COUNT(DRAFT!CI327:CK327,DRAFT!CM327:CO327)=0),"",CEILING(SUM(DRAFT!CL327,DRAFT!CP327),1)))</f>
        <v/>
      </c>
      <c r="AG325" s="3" t="str">
        <f>IF(COUNT($A325)=0,"",IF(AF325="3E","3E",IF(AF325="","I",LOOKUP(AF325/AH$2,{0,0.4,0.45,0.5,0.55,0.6,0.65,0.7,0.75,0.8,1},{"F","D","C","C+","B-","B","B+","A-","A","A+"}))))</f>
        <v/>
      </c>
      <c r="AH325" s="2" t="str">
        <f>IF(COUNT($A325)=0,"",IF(AF325="","--",IF(AF325="3E","3E",LOOKUP(AF325/AH$2,{0,0.4,0.45,0.5,0.55,0.6,0.65,0.7,0.75,0.8,1},{0,2,2.25,2.5,2.75,3,3.25,3.5,3.75,4}))))</f>
        <v/>
      </c>
      <c r="AI325" s="11" t="str">
        <f>IF(OR(COUNT($A325)=0,COUNT(B325:AH325)=0),"",IF(COUNTIF(B325:AH325,"3E")&gt;0,"3E",IF(DRAFT!$A327="R",TRUNC(SUMPRODUCT(RGP,RCP)/TCP,3),TRUNC((SUMPRODUCT(--(IMDGP&gt;0)*IMDGP,IMCP)+CEILING(DRAFT!$CQ327*42,0.25))/TCP,3))))</f>
        <v/>
      </c>
      <c r="AJ325" s="3" t="str">
        <f>IF(OR(COUNT($A325)=0,COUNT(B325:AH325)=0),"",IF(COUNTIF(B325:AH325,"3E")&gt;0,"3E",IF(DRAFT!$A327="R",SUMPRODUCT(--(RGP&gt;=2),RCP),SUMPRODUCT(--(IMDGP&gt;0),--(IMGP=0),IMCP)+DRAFT!$CR327)))</f>
        <v/>
      </c>
      <c r="AK325" s="3" t="str">
        <f>IF(OR(COUNT($A325)=0,COUNT(B325:AH325)=0),"",IF(COUNTIF(B325:AJ325,"3E")&gt;0,"3E",IF(AND(DRAFT!$A327="IM",OR($AI325&gt;DRAFT!$CQ327,$AJ325&gt;DRAFT!$CR327)),"IMPROVED",IF(AND(DRAFT!$A327="IM",$AI325&lt;=DRAFT!$CQ327,$AJ325&lt;=DRAFT!$CR327),"NOT IMPROVED",IF(AND(AH325&gt;=2,AI325&gt;=2,AJ325&gt;=30),"PASS","FAIL")))))</f>
        <v/>
      </c>
      <c r="AL325" s="3" t="str">
        <f t="shared" si="8"/>
        <v/>
      </c>
      <c r="AM325" s="3" t="str">
        <f t="shared" si="9"/>
        <v/>
      </c>
    </row>
    <row r="326" spans="1:39" ht="18.95" customHeight="1" x14ac:dyDescent="0.25">
      <c r="A326" s="4" t="str">
        <f>IF(DRAFT!$B328="","",DRAFT!$B328)</f>
        <v/>
      </c>
      <c r="B326" s="3" t="str">
        <f>IF(COUNT($A326)=0,"",IF($A326&lt;&gt;DRAFT!$B328,"ERR",IF(DRAFT!I328="3E","3E",IF(COUNT(DRAFT!E328,DRAFT!I328)&gt;0,DRAFT!J328,""))))</f>
        <v/>
      </c>
      <c r="C326" s="3" t="str">
        <f>IF(COUNT($A326)=0,"",IF(B326="3E","3E",IF(B326="","I",LOOKUP(B326/D$2,{0,0.4,0.45,0.5,0.55,0.6,0.65,0.7,0.75,0.8,1},{"F","D","C","C+","B-","B","B+","A-","A","A+"}))))</f>
        <v/>
      </c>
      <c r="D326" s="2" t="str">
        <f>IF(COUNT($A326)=0,"",IF(B326="","--",IF(B326="3E","3E",LOOKUP(B326/D$2,{0,0.4,0.45,0.5,0.55,0.6,0.65,0.7,0.75,0.8,1},{0,2,2.25,2.5,2.75,3,3.25,3.5,3.75,4}))))</f>
        <v/>
      </c>
      <c r="E326" s="3" t="str">
        <f>IF(COUNT($A326)=0,"",IF($A326&lt;&gt;DRAFT!$B328,"ERR",IF(DRAFT!R328="3E","3E",IF(COUNT(DRAFT!N328,DRAFT!R328)&gt;0,DRAFT!S328,""))))</f>
        <v/>
      </c>
      <c r="F326" s="3" t="str">
        <f>IF(COUNT($A326)=0,"",IF(E326="3E","3E",IF(E326="","I",LOOKUP(E326/G$2,{0,0.4,0.45,0.5,0.55,0.6,0.65,0.7,0.75,0.8,1},{"F","D","C","C+","B-","B","B+","A-","A","A+"}))))</f>
        <v/>
      </c>
      <c r="G326" s="2" t="str">
        <f>IF(COUNT($A326)=0,"",IF(E326="","--",IF(E326="3E","3E",LOOKUP(E326/G$2,{0,0.4,0.45,0.5,0.55,0.6,0.65,0.7,0.75,0.8,1},{0,2,2.25,2.5,2.75,3,3.25,3.5,3.75,4}))))</f>
        <v/>
      </c>
      <c r="H326" s="3" t="str">
        <f>IF(COUNT($A326)=0,"",IF($A326&lt;&gt;DRAFT!$B328,"ERR",IF(DRAFT!AA328="3E","3E",IF(COUNT(DRAFT!W328,DRAFT!AA328)&gt;0,DRAFT!AB328,""))))</f>
        <v/>
      </c>
      <c r="I326" s="3" t="str">
        <f>IF(COUNT($A326)=0,"",IF(H326="3E","3E",IF(H326="","I",LOOKUP(H326/J$2,{0,0.4,0.45,0.5,0.55,0.6,0.65,0.7,0.75,0.8,1},{"F","D","C","C+","B-","B","B+","A-","A","A+"}))))</f>
        <v/>
      </c>
      <c r="J326" s="2" t="str">
        <f>IF(COUNT($A326)=0,"",IF(H326="","--",IF(H326="3E","3E",LOOKUP(H326/J$2,{0,0.4,0.45,0.5,0.55,0.6,0.65,0.7,0.75,0.8,1},{0,2,2.25,2.5,2.75,3,3.25,3.5,3.75,4}))))</f>
        <v/>
      </c>
      <c r="K326" s="3" t="str">
        <f>IF(COUNT($A326)=0,"",IF($A326&lt;&gt;DRAFT!$B328,"ERR",IF(DRAFT!AJ328="3E","3E",IF(COUNT(DRAFT!AF328,DRAFT!AJ328)&gt;0,DRAFT!AK328,""))))</f>
        <v/>
      </c>
      <c r="L326" s="3" t="str">
        <f>IF(COUNT($A326)=0,"",IF(K326="3E","3E",IF(K326="","I",LOOKUP(K326/M$2,{0,0.4,0.45,0.5,0.55,0.6,0.65,0.7,0.75,0.8,1},{"F","D","C","C+","B-","B","B+","A-","A","A+"}))))</f>
        <v/>
      </c>
      <c r="M326" s="2" t="str">
        <f>IF(COUNT($A326)=0,"",IF(K326="","--",IF(K326="3E","3E",LOOKUP(K326/M$2,{0,0.4,0.45,0.5,0.55,0.6,0.65,0.7,0.75,0.8,1},{0,2,2.25,2.5,2.75,3,3.25,3.5,3.75,4}))))</f>
        <v/>
      </c>
      <c r="N326" s="3" t="str">
        <f>IF(COUNT($A326)=0,"",IF($A326&lt;&gt;DRAFT!$B328,"ERR",IF(DRAFT!AS328="3E","3E",IF(COUNT(DRAFT!AO328,DRAFT!AS328)&gt;0,DRAFT!AT328,""))))</f>
        <v/>
      </c>
      <c r="O326" s="3" t="str">
        <f>IF(COUNT($A326)=0,"",IF(N326="3E","3E",IF(N326="","I",LOOKUP(N326/P$2,{0,0.4,0.45,0.5,0.55,0.6,0.65,0.7,0.75,0.8,1},{"F","D","C","C+","B-","B","B+","A-","A","A+"}))))</f>
        <v/>
      </c>
      <c r="P326" s="2" t="str">
        <f>IF(COUNT($A326)=0,"",IF(N326="","--",IF(N326="3E","3E",LOOKUP(N326/P$2,{0,0.4,0.45,0.5,0.55,0.6,0.65,0.7,0.75,0.8,1},{0,2,2.25,2.5,2.75,3,3.25,3.5,3.75,4}))))</f>
        <v/>
      </c>
      <c r="Q326" s="3" t="str">
        <f>IF(COUNT($A326)=0,"",IF($A326&lt;&gt;DRAFT!$B328,"ERR",IF(DRAFT!BB328="3E","3E",IF(COUNT(DRAFT!AX328,DRAFT!BB328)&gt;0,DRAFT!BC328,""))))</f>
        <v/>
      </c>
      <c r="R326" s="3" t="str">
        <f>IF(COUNT($A326)=0,"",IF(Q326="3E","3E",IF(Q326="","I",LOOKUP(Q326/S$2,{0,0.4,0.45,0.5,0.55,0.6,0.65,0.7,0.75,0.8,1},{"F","D","C","C+","B-","B","B+","A-","A","A+"}))))</f>
        <v/>
      </c>
      <c r="S326" s="2" t="str">
        <f>IF(COUNT($A326)=0,"",IF(Q326="","--",IF(Q326="3E","3E",LOOKUP(Q326/S$2,{0,0.4,0.45,0.5,0.55,0.6,0.65,0.7,0.75,0.8,1},{0,2,2.25,2.5,2.75,3,3.25,3.5,3.75,4}))))</f>
        <v/>
      </c>
      <c r="T326" s="3" t="str">
        <f>IF(COUNT($A326)=0,"",IF($A326&lt;&gt;DRAFT!$B328,"ERR",IF(DRAFT!BK328="3E","3E",IF(COUNT(DRAFT!BG328,DRAFT!BK328)&gt;0,DRAFT!BL328,""))))</f>
        <v/>
      </c>
      <c r="U326" s="3" t="str">
        <f>IF(COUNT($A326)=0,"",IF(T326="3E","3E",IF(T326="","I",LOOKUP(T326/V$2,{0,0.4,0.45,0.5,0.55,0.6,0.65,0.7,0.75,0.8,1},{"F","D","C","C+","B-","B","B+","A-","A","A+"}))))</f>
        <v/>
      </c>
      <c r="V326" s="2" t="str">
        <f>IF(COUNT($A326)=0,"",IF(T326="","--",IF(T326="3E","3E",LOOKUP(T326/V$2,{0,0.4,0.45,0.5,0.55,0.6,0.65,0.7,0.75,0.8,1},{0,2,2.25,2.5,2.75,3,3.25,3.5,3.75,4}))))</f>
        <v/>
      </c>
      <c r="W326" s="3" t="str">
        <f>IF(COUNT($A326)=0,"",IF($A326&lt;&gt;DRAFT!$B328,"ERR",IF(DRAFT!BT328="3E","3E",IF(COUNT(DRAFT!BP328,DRAFT!BT328)&gt;0,DRAFT!BU328,""))))</f>
        <v/>
      </c>
      <c r="X326" s="3" t="str">
        <f>IF(COUNT($A326)=0,"",IF(W326="3E","3E",IF(W326="","I",LOOKUP(W326/Y$2,{0,0.4,0.45,0.5,0.55,0.6,0.65,0.7,0.75,0.8,1},{"F","D","C","C+","B-","B","B+","A-","A","A+"}))))</f>
        <v/>
      </c>
      <c r="Y326" s="2" t="str">
        <f>IF(COUNT($A326)=0,"",IF(W326="","--",IF(W326="3E","3E",LOOKUP(W326/Y$2,{0,0.4,0.45,0.5,0.55,0.6,0.65,0.7,0.75,0.8,1},{0,2,2.25,2.5,2.75,3,3.25,3.5,3.75,4}))))</f>
        <v/>
      </c>
      <c r="Z326" s="3" t="str">
        <f>IF(COUNT($A326)=0,"",IF($A326&lt;&gt;DRAFT!$B328,"ERR",IF(DRAFT!CC328="3E","3E",IF(COUNT(DRAFT!BY328,DRAFT!CC328)&gt;0,DRAFT!CD328,""))))</f>
        <v/>
      </c>
      <c r="AA326" s="3" t="str">
        <f>IF(COUNT($A326)=0,"",IF(Z326="3E","3E",IF(Z326="","I",LOOKUP(Z326/AB$2,{0,0.4,0.45,0.5,0.55,0.6,0.65,0.7,0.75,0.8,1},{"F","D","C","C+","B-","B","B+","A-","A","A+"}))))</f>
        <v/>
      </c>
      <c r="AB326" s="2" t="str">
        <f>IF(COUNT($A326)=0,"",IF(Z326="","--",IF(Z326="3E","3E",LOOKUP(Z326/AB$2,{0,0.4,0.45,0.5,0.55,0.6,0.65,0.7,0.75,0.8,1},{0,2,2.25,2.5,2.75,3,3.25,3.5,3.75,4}))))</f>
        <v/>
      </c>
      <c r="AC326" s="3" t="str">
        <f>IF(COUNT($A326)=0,"",IF($A326&lt;&gt;DRAFT!$B328,"ERR",IF(DRAFT!CF328&gt;0,DRAFT!CF328,"")))</f>
        <v/>
      </c>
      <c r="AD326" s="3" t="str">
        <f>IF(COUNT($A326)=0,"",IF(AC326="3E","3E",IF(AC326="","I",LOOKUP(AC326/AE$2,{0,0.4,0.45,0.5,0.55,0.6,0.65,0.7,0.75,0.8,1},{"F","D","C","C+","B-","B","B+","A-","A","A+"}))))</f>
        <v/>
      </c>
      <c r="AE326" s="2" t="str">
        <f>IF(COUNT($A326)=0,"",IF(AC326="","--",IF(AC326="3E","3E",LOOKUP(AC326/AE$2,{0,0.4,0.45,0.5,0.55,0.6,0.65,0.7,0.75,0.8,1},{0,2,2.25,2.5,2.75,3,3.25,3.5,3.75,4}))))</f>
        <v/>
      </c>
      <c r="AF326" s="3" t="str">
        <f>IF($A326&lt;&gt;DRAFT!$B328,"ERR",IF(OR(COUNT($A326)=0,COUNT(DRAFT!CI328:CK328,DRAFT!CM328:CO328)=0),"",CEILING(SUM(DRAFT!CL328,DRAFT!CP328),1)))</f>
        <v/>
      </c>
      <c r="AG326" s="3" t="str">
        <f>IF(COUNT($A326)=0,"",IF(AF326="3E","3E",IF(AF326="","I",LOOKUP(AF326/AH$2,{0,0.4,0.45,0.5,0.55,0.6,0.65,0.7,0.75,0.8,1},{"F","D","C","C+","B-","B","B+","A-","A","A+"}))))</f>
        <v/>
      </c>
      <c r="AH326" s="2" t="str">
        <f>IF(COUNT($A326)=0,"",IF(AF326="","--",IF(AF326="3E","3E",LOOKUP(AF326/AH$2,{0,0.4,0.45,0.5,0.55,0.6,0.65,0.7,0.75,0.8,1},{0,2,2.25,2.5,2.75,3,3.25,3.5,3.75,4}))))</f>
        <v/>
      </c>
      <c r="AI326" s="11" t="str">
        <f>IF(OR(COUNT($A326)=0,COUNT(B326:AH326)=0),"",IF(COUNTIF(B326:AH326,"3E")&gt;0,"3E",IF(DRAFT!$A328="R",TRUNC(SUMPRODUCT(RGP,RCP)/TCP,3),TRUNC((SUMPRODUCT(--(IMDGP&gt;0)*IMDGP,IMCP)+CEILING(DRAFT!$CQ328*42,0.25))/TCP,3))))</f>
        <v/>
      </c>
      <c r="AJ326" s="3" t="str">
        <f>IF(OR(COUNT($A326)=0,COUNT(B326:AH326)=0),"",IF(COUNTIF(B326:AH326,"3E")&gt;0,"3E",IF(DRAFT!$A328="R",SUMPRODUCT(--(RGP&gt;=2),RCP),SUMPRODUCT(--(IMDGP&gt;0),--(IMGP=0),IMCP)+DRAFT!$CR328)))</f>
        <v/>
      </c>
      <c r="AK326" s="3" t="str">
        <f>IF(OR(COUNT($A326)=0,COUNT(B326:AH326)=0),"",IF(COUNTIF(B326:AJ326,"3E")&gt;0,"3E",IF(AND(DRAFT!$A328="IM",OR($AI326&gt;DRAFT!$CQ328,$AJ326&gt;DRAFT!$CR328)),"IMPROVED",IF(AND(DRAFT!$A328="IM",$AI326&lt;=DRAFT!$CQ328,$AJ326&lt;=DRAFT!$CR328),"NOT IMPROVED",IF(AND(AH326&gt;=2,AI326&gt;=2,AJ326&gt;=30),"PASS","FAIL")))))</f>
        <v/>
      </c>
      <c r="AL326" s="3" t="str">
        <f t="shared" ref="AL326:AL389" si="10">IF(COUNT($A326)=0,"",IF(AK326="3E","3E",IF(AK326="PASS",CONCATENATE(IF(N(D326)&lt;2,"311F,",""),IF(N(G326)&lt;2,"312F,",""),IF(N(J326)&lt;2,"313F,",""),IF(N(M326)&lt;2,"321F,",""),IF(N(P326)&lt;2,"322F,",""),IF(N(S326)&lt;2,"323F,",""),IF(N(V326)&lt;2,"331F,",""),IF(N(Y326)&lt;2,"332F,",""),IF(N(AB326)&lt;2,"333F,","")),"")))</f>
        <v/>
      </c>
      <c r="AM326" s="3" t="str">
        <f t="shared" ref="AM326:AM389" si="11">IF($AI326="3E","3E",IF(AH326=0,"",IF(OR(COUNT($A326)=0,COUNT(AF326)=0),"",RANK(AI326,$AI$5:$AI$420,0))))</f>
        <v/>
      </c>
    </row>
    <row r="327" spans="1:39" ht="18.95" customHeight="1" x14ac:dyDescent="0.25">
      <c r="A327" s="4" t="str">
        <f>IF(DRAFT!$B329="","",DRAFT!$B329)</f>
        <v/>
      </c>
      <c r="B327" s="3" t="str">
        <f>IF(COUNT($A327)=0,"",IF($A327&lt;&gt;DRAFT!$B329,"ERR",IF(DRAFT!I329="3E","3E",IF(COUNT(DRAFT!E329,DRAFT!I329)&gt;0,DRAFT!J329,""))))</f>
        <v/>
      </c>
      <c r="C327" s="3" t="str">
        <f>IF(COUNT($A327)=0,"",IF(B327="3E","3E",IF(B327="","I",LOOKUP(B327/D$2,{0,0.4,0.45,0.5,0.55,0.6,0.65,0.7,0.75,0.8,1},{"F","D","C","C+","B-","B","B+","A-","A","A+"}))))</f>
        <v/>
      </c>
      <c r="D327" s="2" t="str">
        <f>IF(COUNT($A327)=0,"",IF(B327="","--",IF(B327="3E","3E",LOOKUP(B327/D$2,{0,0.4,0.45,0.5,0.55,0.6,0.65,0.7,0.75,0.8,1},{0,2,2.25,2.5,2.75,3,3.25,3.5,3.75,4}))))</f>
        <v/>
      </c>
      <c r="E327" s="3" t="str">
        <f>IF(COUNT($A327)=0,"",IF($A327&lt;&gt;DRAFT!$B329,"ERR",IF(DRAFT!R329="3E","3E",IF(COUNT(DRAFT!N329,DRAFT!R329)&gt;0,DRAFT!S329,""))))</f>
        <v/>
      </c>
      <c r="F327" s="3" t="str">
        <f>IF(COUNT($A327)=0,"",IF(E327="3E","3E",IF(E327="","I",LOOKUP(E327/G$2,{0,0.4,0.45,0.5,0.55,0.6,0.65,0.7,0.75,0.8,1},{"F","D","C","C+","B-","B","B+","A-","A","A+"}))))</f>
        <v/>
      </c>
      <c r="G327" s="2" t="str">
        <f>IF(COUNT($A327)=0,"",IF(E327="","--",IF(E327="3E","3E",LOOKUP(E327/G$2,{0,0.4,0.45,0.5,0.55,0.6,0.65,0.7,0.75,0.8,1},{0,2,2.25,2.5,2.75,3,3.25,3.5,3.75,4}))))</f>
        <v/>
      </c>
      <c r="H327" s="3" t="str">
        <f>IF(COUNT($A327)=0,"",IF($A327&lt;&gt;DRAFT!$B329,"ERR",IF(DRAFT!AA329="3E","3E",IF(COUNT(DRAFT!W329,DRAFT!AA329)&gt;0,DRAFT!AB329,""))))</f>
        <v/>
      </c>
      <c r="I327" s="3" t="str">
        <f>IF(COUNT($A327)=0,"",IF(H327="3E","3E",IF(H327="","I",LOOKUP(H327/J$2,{0,0.4,0.45,0.5,0.55,0.6,0.65,0.7,0.75,0.8,1},{"F","D","C","C+","B-","B","B+","A-","A","A+"}))))</f>
        <v/>
      </c>
      <c r="J327" s="2" t="str">
        <f>IF(COUNT($A327)=0,"",IF(H327="","--",IF(H327="3E","3E",LOOKUP(H327/J$2,{0,0.4,0.45,0.5,0.55,0.6,0.65,0.7,0.75,0.8,1},{0,2,2.25,2.5,2.75,3,3.25,3.5,3.75,4}))))</f>
        <v/>
      </c>
      <c r="K327" s="3" t="str">
        <f>IF(COUNT($A327)=0,"",IF($A327&lt;&gt;DRAFT!$B329,"ERR",IF(DRAFT!AJ329="3E","3E",IF(COUNT(DRAFT!AF329,DRAFT!AJ329)&gt;0,DRAFT!AK329,""))))</f>
        <v/>
      </c>
      <c r="L327" s="3" t="str">
        <f>IF(COUNT($A327)=0,"",IF(K327="3E","3E",IF(K327="","I",LOOKUP(K327/M$2,{0,0.4,0.45,0.5,0.55,0.6,0.65,0.7,0.75,0.8,1},{"F","D","C","C+","B-","B","B+","A-","A","A+"}))))</f>
        <v/>
      </c>
      <c r="M327" s="2" t="str">
        <f>IF(COUNT($A327)=0,"",IF(K327="","--",IF(K327="3E","3E",LOOKUP(K327/M$2,{0,0.4,0.45,0.5,0.55,0.6,0.65,0.7,0.75,0.8,1},{0,2,2.25,2.5,2.75,3,3.25,3.5,3.75,4}))))</f>
        <v/>
      </c>
      <c r="N327" s="3" t="str">
        <f>IF(COUNT($A327)=0,"",IF($A327&lt;&gt;DRAFT!$B329,"ERR",IF(DRAFT!AS329="3E","3E",IF(COUNT(DRAFT!AO329,DRAFT!AS329)&gt;0,DRAFT!AT329,""))))</f>
        <v/>
      </c>
      <c r="O327" s="3" t="str">
        <f>IF(COUNT($A327)=0,"",IF(N327="3E","3E",IF(N327="","I",LOOKUP(N327/P$2,{0,0.4,0.45,0.5,0.55,0.6,0.65,0.7,0.75,0.8,1},{"F","D","C","C+","B-","B","B+","A-","A","A+"}))))</f>
        <v/>
      </c>
      <c r="P327" s="2" t="str">
        <f>IF(COUNT($A327)=0,"",IF(N327="","--",IF(N327="3E","3E",LOOKUP(N327/P$2,{0,0.4,0.45,0.5,0.55,0.6,0.65,0.7,0.75,0.8,1},{0,2,2.25,2.5,2.75,3,3.25,3.5,3.75,4}))))</f>
        <v/>
      </c>
      <c r="Q327" s="3" t="str">
        <f>IF(COUNT($A327)=0,"",IF($A327&lt;&gt;DRAFT!$B329,"ERR",IF(DRAFT!BB329="3E","3E",IF(COUNT(DRAFT!AX329,DRAFT!BB329)&gt;0,DRAFT!BC329,""))))</f>
        <v/>
      </c>
      <c r="R327" s="3" t="str">
        <f>IF(COUNT($A327)=0,"",IF(Q327="3E","3E",IF(Q327="","I",LOOKUP(Q327/S$2,{0,0.4,0.45,0.5,0.55,0.6,0.65,0.7,0.75,0.8,1},{"F","D","C","C+","B-","B","B+","A-","A","A+"}))))</f>
        <v/>
      </c>
      <c r="S327" s="2" t="str">
        <f>IF(COUNT($A327)=0,"",IF(Q327="","--",IF(Q327="3E","3E",LOOKUP(Q327/S$2,{0,0.4,0.45,0.5,0.55,0.6,0.65,0.7,0.75,0.8,1},{0,2,2.25,2.5,2.75,3,3.25,3.5,3.75,4}))))</f>
        <v/>
      </c>
      <c r="T327" s="3" t="str">
        <f>IF(COUNT($A327)=0,"",IF($A327&lt;&gt;DRAFT!$B329,"ERR",IF(DRAFT!BK329="3E","3E",IF(COUNT(DRAFT!BG329,DRAFT!BK329)&gt;0,DRAFT!BL329,""))))</f>
        <v/>
      </c>
      <c r="U327" s="3" t="str">
        <f>IF(COUNT($A327)=0,"",IF(T327="3E","3E",IF(T327="","I",LOOKUP(T327/V$2,{0,0.4,0.45,0.5,0.55,0.6,0.65,0.7,0.75,0.8,1},{"F","D","C","C+","B-","B","B+","A-","A","A+"}))))</f>
        <v/>
      </c>
      <c r="V327" s="2" t="str">
        <f>IF(COUNT($A327)=0,"",IF(T327="","--",IF(T327="3E","3E",LOOKUP(T327/V$2,{0,0.4,0.45,0.5,0.55,0.6,0.65,0.7,0.75,0.8,1},{0,2,2.25,2.5,2.75,3,3.25,3.5,3.75,4}))))</f>
        <v/>
      </c>
      <c r="W327" s="3" t="str">
        <f>IF(COUNT($A327)=0,"",IF($A327&lt;&gt;DRAFT!$B329,"ERR",IF(DRAFT!BT329="3E","3E",IF(COUNT(DRAFT!BP329,DRAFT!BT329)&gt;0,DRAFT!BU329,""))))</f>
        <v/>
      </c>
      <c r="X327" s="3" t="str">
        <f>IF(COUNT($A327)=0,"",IF(W327="3E","3E",IF(W327="","I",LOOKUP(W327/Y$2,{0,0.4,0.45,0.5,0.55,0.6,0.65,0.7,0.75,0.8,1},{"F","D","C","C+","B-","B","B+","A-","A","A+"}))))</f>
        <v/>
      </c>
      <c r="Y327" s="2" t="str">
        <f>IF(COUNT($A327)=0,"",IF(W327="","--",IF(W327="3E","3E",LOOKUP(W327/Y$2,{0,0.4,0.45,0.5,0.55,0.6,0.65,0.7,0.75,0.8,1},{0,2,2.25,2.5,2.75,3,3.25,3.5,3.75,4}))))</f>
        <v/>
      </c>
      <c r="Z327" s="3" t="str">
        <f>IF(COUNT($A327)=0,"",IF($A327&lt;&gt;DRAFT!$B329,"ERR",IF(DRAFT!CC329="3E","3E",IF(COUNT(DRAFT!BY329,DRAFT!CC329)&gt;0,DRAFT!CD329,""))))</f>
        <v/>
      </c>
      <c r="AA327" s="3" t="str">
        <f>IF(COUNT($A327)=0,"",IF(Z327="3E","3E",IF(Z327="","I",LOOKUP(Z327/AB$2,{0,0.4,0.45,0.5,0.55,0.6,0.65,0.7,0.75,0.8,1},{"F","D","C","C+","B-","B","B+","A-","A","A+"}))))</f>
        <v/>
      </c>
      <c r="AB327" s="2" t="str">
        <f>IF(COUNT($A327)=0,"",IF(Z327="","--",IF(Z327="3E","3E",LOOKUP(Z327/AB$2,{0,0.4,0.45,0.5,0.55,0.6,0.65,0.7,0.75,0.8,1},{0,2,2.25,2.5,2.75,3,3.25,3.5,3.75,4}))))</f>
        <v/>
      </c>
      <c r="AC327" s="3" t="str">
        <f>IF(COUNT($A327)=0,"",IF($A327&lt;&gt;DRAFT!$B329,"ERR",IF(DRAFT!CF329&gt;0,DRAFT!CF329,"")))</f>
        <v/>
      </c>
      <c r="AD327" s="3" t="str">
        <f>IF(COUNT($A327)=0,"",IF(AC327="3E","3E",IF(AC327="","I",LOOKUP(AC327/AE$2,{0,0.4,0.45,0.5,0.55,0.6,0.65,0.7,0.75,0.8,1},{"F","D","C","C+","B-","B","B+","A-","A","A+"}))))</f>
        <v/>
      </c>
      <c r="AE327" s="2" t="str">
        <f>IF(COUNT($A327)=0,"",IF(AC327="","--",IF(AC327="3E","3E",LOOKUP(AC327/AE$2,{0,0.4,0.45,0.5,0.55,0.6,0.65,0.7,0.75,0.8,1},{0,2,2.25,2.5,2.75,3,3.25,3.5,3.75,4}))))</f>
        <v/>
      </c>
      <c r="AF327" s="3" t="str">
        <f>IF($A327&lt;&gt;DRAFT!$B329,"ERR",IF(OR(COUNT($A327)=0,COUNT(DRAFT!CI329:CK329,DRAFT!CM329:CO329)=0),"",CEILING(SUM(DRAFT!CL329,DRAFT!CP329),1)))</f>
        <v/>
      </c>
      <c r="AG327" s="3" t="str">
        <f>IF(COUNT($A327)=0,"",IF(AF327="3E","3E",IF(AF327="","I",LOOKUP(AF327/AH$2,{0,0.4,0.45,0.5,0.55,0.6,0.65,0.7,0.75,0.8,1},{"F","D","C","C+","B-","B","B+","A-","A","A+"}))))</f>
        <v/>
      </c>
      <c r="AH327" s="2" t="str">
        <f>IF(COUNT($A327)=0,"",IF(AF327="","--",IF(AF327="3E","3E",LOOKUP(AF327/AH$2,{0,0.4,0.45,0.5,0.55,0.6,0.65,0.7,0.75,0.8,1},{0,2,2.25,2.5,2.75,3,3.25,3.5,3.75,4}))))</f>
        <v/>
      </c>
      <c r="AI327" s="11" t="str">
        <f>IF(OR(COUNT($A327)=0,COUNT(B327:AH327)=0),"",IF(COUNTIF(B327:AH327,"3E")&gt;0,"3E",IF(DRAFT!$A329="R",TRUNC(SUMPRODUCT(RGP,RCP)/TCP,3),TRUNC((SUMPRODUCT(--(IMDGP&gt;0)*IMDGP,IMCP)+CEILING(DRAFT!$CQ329*42,0.25))/TCP,3))))</f>
        <v/>
      </c>
      <c r="AJ327" s="3" t="str">
        <f>IF(OR(COUNT($A327)=0,COUNT(B327:AH327)=0),"",IF(COUNTIF(B327:AH327,"3E")&gt;0,"3E",IF(DRAFT!$A329="R",SUMPRODUCT(--(RGP&gt;=2),RCP),SUMPRODUCT(--(IMDGP&gt;0),--(IMGP=0),IMCP)+DRAFT!$CR329)))</f>
        <v/>
      </c>
      <c r="AK327" s="3" t="str">
        <f>IF(OR(COUNT($A327)=0,COUNT(B327:AH327)=0),"",IF(COUNTIF(B327:AJ327,"3E")&gt;0,"3E",IF(AND(DRAFT!$A329="IM",OR($AI327&gt;DRAFT!$CQ329,$AJ327&gt;DRAFT!$CR329)),"IMPROVED",IF(AND(DRAFT!$A329="IM",$AI327&lt;=DRAFT!$CQ329,$AJ327&lt;=DRAFT!$CR329),"NOT IMPROVED",IF(AND(AH327&gt;=2,AI327&gt;=2,AJ327&gt;=30),"PASS","FAIL")))))</f>
        <v/>
      </c>
      <c r="AL327" s="3" t="str">
        <f t="shared" si="10"/>
        <v/>
      </c>
      <c r="AM327" s="3" t="str">
        <f t="shared" si="11"/>
        <v/>
      </c>
    </row>
    <row r="328" spans="1:39" ht="18.95" customHeight="1" x14ac:dyDescent="0.25">
      <c r="A328" s="4" t="str">
        <f>IF(DRAFT!$B330="","",DRAFT!$B330)</f>
        <v/>
      </c>
      <c r="B328" s="3" t="str">
        <f>IF(COUNT($A328)=0,"",IF($A328&lt;&gt;DRAFT!$B330,"ERR",IF(DRAFT!I330="3E","3E",IF(COUNT(DRAFT!E330,DRAFT!I330)&gt;0,DRAFT!J330,""))))</f>
        <v/>
      </c>
      <c r="C328" s="3" t="str">
        <f>IF(COUNT($A328)=0,"",IF(B328="3E","3E",IF(B328="","I",LOOKUP(B328/D$2,{0,0.4,0.45,0.5,0.55,0.6,0.65,0.7,0.75,0.8,1},{"F","D","C","C+","B-","B","B+","A-","A","A+"}))))</f>
        <v/>
      </c>
      <c r="D328" s="2" t="str">
        <f>IF(COUNT($A328)=0,"",IF(B328="","--",IF(B328="3E","3E",LOOKUP(B328/D$2,{0,0.4,0.45,0.5,0.55,0.6,0.65,0.7,0.75,0.8,1},{0,2,2.25,2.5,2.75,3,3.25,3.5,3.75,4}))))</f>
        <v/>
      </c>
      <c r="E328" s="3" t="str">
        <f>IF(COUNT($A328)=0,"",IF($A328&lt;&gt;DRAFT!$B330,"ERR",IF(DRAFT!R330="3E","3E",IF(COUNT(DRAFT!N330,DRAFT!R330)&gt;0,DRAFT!S330,""))))</f>
        <v/>
      </c>
      <c r="F328" s="3" t="str">
        <f>IF(COUNT($A328)=0,"",IF(E328="3E","3E",IF(E328="","I",LOOKUP(E328/G$2,{0,0.4,0.45,0.5,0.55,0.6,0.65,0.7,0.75,0.8,1},{"F","D","C","C+","B-","B","B+","A-","A","A+"}))))</f>
        <v/>
      </c>
      <c r="G328" s="2" t="str">
        <f>IF(COUNT($A328)=0,"",IF(E328="","--",IF(E328="3E","3E",LOOKUP(E328/G$2,{0,0.4,0.45,0.5,0.55,0.6,0.65,0.7,0.75,0.8,1},{0,2,2.25,2.5,2.75,3,3.25,3.5,3.75,4}))))</f>
        <v/>
      </c>
      <c r="H328" s="3" t="str">
        <f>IF(COUNT($A328)=0,"",IF($A328&lt;&gt;DRAFT!$B330,"ERR",IF(DRAFT!AA330="3E","3E",IF(COUNT(DRAFT!W330,DRAFT!AA330)&gt;0,DRAFT!AB330,""))))</f>
        <v/>
      </c>
      <c r="I328" s="3" t="str">
        <f>IF(COUNT($A328)=0,"",IF(H328="3E","3E",IF(H328="","I",LOOKUP(H328/J$2,{0,0.4,0.45,0.5,0.55,0.6,0.65,0.7,0.75,0.8,1},{"F","D","C","C+","B-","B","B+","A-","A","A+"}))))</f>
        <v/>
      </c>
      <c r="J328" s="2" t="str">
        <f>IF(COUNT($A328)=0,"",IF(H328="","--",IF(H328="3E","3E",LOOKUP(H328/J$2,{0,0.4,0.45,0.5,0.55,0.6,0.65,0.7,0.75,0.8,1},{0,2,2.25,2.5,2.75,3,3.25,3.5,3.75,4}))))</f>
        <v/>
      </c>
      <c r="K328" s="3" t="str">
        <f>IF(COUNT($A328)=0,"",IF($A328&lt;&gt;DRAFT!$B330,"ERR",IF(DRAFT!AJ330="3E","3E",IF(COUNT(DRAFT!AF330,DRAFT!AJ330)&gt;0,DRAFT!AK330,""))))</f>
        <v/>
      </c>
      <c r="L328" s="3" t="str">
        <f>IF(COUNT($A328)=0,"",IF(K328="3E","3E",IF(K328="","I",LOOKUP(K328/M$2,{0,0.4,0.45,0.5,0.55,0.6,0.65,0.7,0.75,0.8,1},{"F","D","C","C+","B-","B","B+","A-","A","A+"}))))</f>
        <v/>
      </c>
      <c r="M328" s="2" t="str">
        <f>IF(COUNT($A328)=0,"",IF(K328="","--",IF(K328="3E","3E",LOOKUP(K328/M$2,{0,0.4,0.45,0.5,0.55,0.6,0.65,0.7,0.75,0.8,1},{0,2,2.25,2.5,2.75,3,3.25,3.5,3.75,4}))))</f>
        <v/>
      </c>
      <c r="N328" s="3" t="str">
        <f>IF(COUNT($A328)=0,"",IF($A328&lt;&gt;DRAFT!$B330,"ERR",IF(DRAFT!AS330="3E","3E",IF(COUNT(DRAFT!AO330,DRAFT!AS330)&gt;0,DRAFT!AT330,""))))</f>
        <v/>
      </c>
      <c r="O328" s="3" t="str">
        <f>IF(COUNT($A328)=0,"",IF(N328="3E","3E",IF(N328="","I",LOOKUP(N328/P$2,{0,0.4,0.45,0.5,0.55,0.6,0.65,0.7,0.75,0.8,1},{"F","D","C","C+","B-","B","B+","A-","A","A+"}))))</f>
        <v/>
      </c>
      <c r="P328" s="2" t="str">
        <f>IF(COUNT($A328)=0,"",IF(N328="","--",IF(N328="3E","3E",LOOKUP(N328/P$2,{0,0.4,0.45,0.5,0.55,0.6,0.65,0.7,0.75,0.8,1},{0,2,2.25,2.5,2.75,3,3.25,3.5,3.75,4}))))</f>
        <v/>
      </c>
      <c r="Q328" s="3" t="str">
        <f>IF(COUNT($A328)=0,"",IF($A328&lt;&gt;DRAFT!$B330,"ERR",IF(DRAFT!BB330="3E","3E",IF(COUNT(DRAFT!AX330,DRAFT!BB330)&gt;0,DRAFT!BC330,""))))</f>
        <v/>
      </c>
      <c r="R328" s="3" t="str">
        <f>IF(COUNT($A328)=0,"",IF(Q328="3E","3E",IF(Q328="","I",LOOKUP(Q328/S$2,{0,0.4,0.45,0.5,0.55,0.6,0.65,0.7,0.75,0.8,1},{"F","D","C","C+","B-","B","B+","A-","A","A+"}))))</f>
        <v/>
      </c>
      <c r="S328" s="2" t="str">
        <f>IF(COUNT($A328)=0,"",IF(Q328="","--",IF(Q328="3E","3E",LOOKUP(Q328/S$2,{0,0.4,0.45,0.5,0.55,0.6,0.65,0.7,0.75,0.8,1},{0,2,2.25,2.5,2.75,3,3.25,3.5,3.75,4}))))</f>
        <v/>
      </c>
      <c r="T328" s="3" t="str">
        <f>IF(COUNT($A328)=0,"",IF($A328&lt;&gt;DRAFT!$B330,"ERR",IF(DRAFT!BK330="3E","3E",IF(COUNT(DRAFT!BG330,DRAFT!BK330)&gt;0,DRAFT!BL330,""))))</f>
        <v/>
      </c>
      <c r="U328" s="3" t="str">
        <f>IF(COUNT($A328)=0,"",IF(T328="3E","3E",IF(T328="","I",LOOKUP(T328/V$2,{0,0.4,0.45,0.5,0.55,0.6,0.65,0.7,0.75,0.8,1},{"F","D","C","C+","B-","B","B+","A-","A","A+"}))))</f>
        <v/>
      </c>
      <c r="V328" s="2" t="str">
        <f>IF(COUNT($A328)=0,"",IF(T328="","--",IF(T328="3E","3E",LOOKUP(T328/V$2,{0,0.4,0.45,0.5,0.55,0.6,0.65,0.7,0.75,0.8,1},{0,2,2.25,2.5,2.75,3,3.25,3.5,3.75,4}))))</f>
        <v/>
      </c>
      <c r="W328" s="3" t="str">
        <f>IF(COUNT($A328)=0,"",IF($A328&lt;&gt;DRAFT!$B330,"ERR",IF(DRAFT!BT330="3E","3E",IF(COUNT(DRAFT!BP330,DRAFT!BT330)&gt;0,DRAFT!BU330,""))))</f>
        <v/>
      </c>
      <c r="X328" s="3" t="str">
        <f>IF(COUNT($A328)=0,"",IF(W328="3E","3E",IF(W328="","I",LOOKUP(W328/Y$2,{0,0.4,0.45,0.5,0.55,0.6,0.65,0.7,0.75,0.8,1},{"F","D","C","C+","B-","B","B+","A-","A","A+"}))))</f>
        <v/>
      </c>
      <c r="Y328" s="2" t="str">
        <f>IF(COUNT($A328)=0,"",IF(W328="","--",IF(W328="3E","3E",LOOKUP(W328/Y$2,{0,0.4,0.45,0.5,0.55,0.6,0.65,0.7,0.75,0.8,1},{0,2,2.25,2.5,2.75,3,3.25,3.5,3.75,4}))))</f>
        <v/>
      </c>
      <c r="Z328" s="3" t="str">
        <f>IF(COUNT($A328)=0,"",IF($A328&lt;&gt;DRAFT!$B330,"ERR",IF(DRAFT!CC330="3E","3E",IF(COUNT(DRAFT!BY330,DRAFT!CC330)&gt;0,DRAFT!CD330,""))))</f>
        <v/>
      </c>
      <c r="AA328" s="3" t="str">
        <f>IF(COUNT($A328)=0,"",IF(Z328="3E","3E",IF(Z328="","I",LOOKUP(Z328/AB$2,{0,0.4,0.45,0.5,0.55,0.6,0.65,0.7,0.75,0.8,1},{"F","D","C","C+","B-","B","B+","A-","A","A+"}))))</f>
        <v/>
      </c>
      <c r="AB328" s="2" t="str">
        <f>IF(COUNT($A328)=0,"",IF(Z328="","--",IF(Z328="3E","3E",LOOKUP(Z328/AB$2,{0,0.4,0.45,0.5,0.55,0.6,0.65,0.7,0.75,0.8,1},{0,2,2.25,2.5,2.75,3,3.25,3.5,3.75,4}))))</f>
        <v/>
      </c>
      <c r="AC328" s="3" t="str">
        <f>IF(COUNT($A328)=0,"",IF($A328&lt;&gt;DRAFT!$B330,"ERR",IF(DRAFT!CF330&gt;0,DRAFT!CF330,"")))</f>
        <v/>
      </c>
      <c r="AD328" s="3" t="str">
        <f>IF(COUNT($A328)=0,"",IF(AC328="3E","3E",IF(AC328="","I",LOOKUP(AC328/AE$2,{0,0.4,0.45,0.5,0.55,0.6,0.65,0.7,0.75,0.8,1},{"F","D","C","C+","B-","B","B+","A-","A","A+"}))))</f>
        <v/>
      </c>
      <c r="AE328" s="2" t="str">
        <f>IF(COUNT($A328)=0,"",IF(AC328="","--",IF(AC328="3E","3E",LOOKUP(AC328/AE$2,{0,0.4,0.45,0.5,0.55,0.6,0.65,0.7,0.75,0.8,1},{0,2,2.25,2.5,2.75,3,3.25,3.5,3.75,4}))))</f>
        <v/>
      </c>
      <c r="AF328" s="3" t="str">
        <f>IF($A328&lt;&gt;DRAFT!$B330,"ERR",IF(OR(COUNT($A328)=0,COUNT(DRAFT!CI330:CK330,DRAFT!CM330:CO330)=0),"",CEILING(SUM(DRAFT!CL330,DRAFT!CP330),1)))</f>
        <v/>
      </c>
      <c r="AG328" s="3" t="str">
        <f>IF(COUNT($A328)=0,"",IF(AF328="3E","3E",IF(AF328="","I",LOOKUP(AF328/AH$2,{0,0.4,0.45,0.5,0.55,0.6,0.65,0.7,0.75,0.8,1},{"F","D","C","C+","B-","B","B+","A-","A","A+"}))))</f>
        <v/>
      </c>
      <c r="AH328" s="2" t="str">
        <f>IF(COUNT($A328)=0,"",IF(AF328="","--",IF(AF328="3E","3E",LOOKUP(AF328/AH$2,{0,0.4,0.45,0.5,0.55,0.6,0.65,0.7,0.75,0.8,1},{0,2,2.25,2.5,2.75,3,3.25,3.5,3.75,4}))))</f>
        <v/>
      </c>
      <c r="AI328" s="11" t="str">
        <f>IF(OR(COUNT($A328)=0,COUNT(B328:AH328)=0),"",IF(COUNTIF(B328:AH328,"3E")&gt;0,"3E",IF(DRAFT!$A330="R",TRUNC(SUMPRODUCT(RGP,RCP)/TCP,3),TRUNC((SUMPRODUCT(--(IMDGP&gt;0)*IMDGP,IMCP)+CEILING(DRAFT!$CQ330*42,0.25))/TCP,3))))</f>
        <v/>
      </c>
      <c r="AJ328" s="3" t="str">
        <f>IF(OR(COUNT($A328)=0,COUNT(B328:AH328)=0),"",IF(COUNTIF(B328:AH328,"3E")&gt;0,"3E",IF(DRAFT!$A330="R",SUMPRODUCT(--(RGP&gt;=2),RCP),SUMPRODUCT(--(IMDGP&gt;0),--(IMGP=0),IMCP)+DRAFT!$CR330)))</f>
        <v/>
      </c>
      <c r="AK328" s="3" t="str">
        <f>IF(OR(COUNT($A328)=0,COUNT(B328:AH328)=0),"",IF(COUNTIF(B328:AJ328,"3E")&gt;0,"3E",IF(AND(DRAFT!$A330="IM",OR($AI328&gt;DRAFT!$CQ330,$AJ328&gt;DRAFT!$CR330)),"IMPROVED",IF(AND(DRAFT!$A330="IM",$AI328&lt;=DRAFT!$CQ330,$AJ328&lt;=DRAFT!$CR330),"NOT IMPROVED",IF(AND(AH328&gt;=2,AI328&gt;=2,AJ328&gt;=30),"PASS","FAIL")))))</f>
        <v/>
      </c>
      <c r="AL328" s="3" t="str">
        <f t="shared" si="10"/>
        <v/>
      </c>
      <c r="AM328" s="3" t="str">
        <f t="shared" si="11"/>
        <v/>
      </c>
    </row>
    <row r="329" spans="1:39" ht="18.95" customHeight="1" x14ac:dyDescent="0.25">
      <c r="A329" s="4" t="str">
        <f>IF(DRAFT!$B331="","",DRAFT!$B331)</f>
        <v/>
      </c>
      <c r="B329" s="3" t="str">
        <f>IF(COUNT($A329)=0,"",IF($A329&lt;&gt;DRAFT!$B331,"ERR",IF(DRAFT!I331="3E","3E",IF(COUNT(DRAFT!E331,DRAFT!I331)&gt;0,DRAFT!J331,""))))</f>
        <v/>
      </c>
      <c r="C329" s="3" t="str">
        <f>IF(COUNT($A329)=0,"",IF(B329="3E","3E",IF(B329="","I",LOOKUP(B329/D$2,{0,0.4,0.45,0.5,0.55,0.6,0.65,0.7,0.75,0.8,1},{"F","D","C","C+","B-","B","B+","A-","A","A+"}))))</f>
        <v/>
      </c>
      <c r="D329" s="2" t="str">
        <f>IF(COUNT($A329)=0,"",IF(B329="","--",IF(B329="3E","3E",LOOKUP(B329/D$2,{0,0.4,0.45,0.5,0.55,0.6,0.65,0.7,0.75,0.8,1},{0,2,2.25,2.5,2.75,3,3.25,3.5,3.75,4}))))</f>
        <v/>
      </c>
      <c r="E329" s="3" t="str">
        <f>IF(COUNT($A329)=0,"",IF($A329&lt;&gt;DRAFT!$B331,"ERR",IF(DRAFT!R331="3E","3E",IF(COUNT(DRAFT!N331,DRAFT!R331)&gt;0,DRAFT!S331,""))))</f>
        <v/>
      </c>
      <c r="F329" s="3" t="str">
        <f>IF(COUNT($A329)=0,"",IF(E329="3E","3E",IF(E329="","I",LOOKUP(E329/G$2,{0,0.4,0.45,0.5,0.55,0.6,0.65,0.7,0.75,0.8,1},{"F","D","C","C+","B-","B","B+","A-","A","A+"}))))</f>
        <v/>
      </c>
      <c r="G329" s="2" t="str">
        <f>IF(COUNT($A329)=0,"",IF(E329="","--",IF(E329="3E","3E",LOOKUP(E329/G$2,{0,0.4,0.45,0.5,0.55,0.6,0.65,0.7,0.75,0.8,1},{0,2,2.25,2.5,2.75,3,3.25,3.5,3.75,4}))))</f>
        <v/>
      </c>
      <c r="H329" s="3" t="str">
        <f>IF(COUNT($A329)=0,"",IF($A329&lt;&gt;DRAFT!$B331,"ERR",IF(DRAFT!AA331="3E","3E",IF(COUNT(DRAFT!W331,DRAFT!AA331)&gt;0,DRAFT!AB331,""))))</f>
        <v/>
      </c>
      <c r="I329" s="3" t="str">
        <f>IF(COUNT($A329)=0,"",IF(H329="3E","3E",IF(H329="","I",LOOKUP(H329/J$2,{0,0.4,0.45,0.5,0.55,0.6,0.65,0.7,0.75,0.8,1},{"F","D","C","C+","B-","B","B+","A-","A","A+"}))))</f>
        <v/>
      </c>
      <c r="J329" s="2" t="str">
        <f>IF(COUNT($A329)=0,"",IF(H329="","--",IF(H329="3E","3E",LOOKUP(H329/J$2,{0,0.4,0.45,0.5,0.55,0.6,0.65,0.7,0.75,0.8,1},{0,2,2.25,2.5,2.75,3,3.25,3.5,3.75,4}))))</f>
        <v/>
      </c>
      <c r="K329" s="3" t="str">
        <f>IF(COUNT($A329)=0,"",IF($A329&lt;&gt;DRAFT!$B331,"ERR",IF(DRAFT!AJ331="3E","3E",IF(COUNT(DRAFT!AF331,DRAFT!AJ331)&gt;0,DRAFT!AK331,""))))</f>
        <v/>
      </c>
      <c r="L329" s="3" t="str">
        <f>IF(COUNT($A329)=0,"",IF(K329="3E","3E",IF(K329="","I",LOOKUP(K329/M$2,{0,0.4,0.45,0.5,0.55,0.6,0.65,0.7,0.75,0.8,1},{"F","D","C","C+","B-","B","B+","A-","A","A+"}))))</f>
        <v/>
      </c>
      <c r="M329" s="2" t="str">
        <f>IF(COUNT($A329)=0,"",IF(K329="","--",IF(K329="3E","3E",LOOKUP(K329/M$2,{0,0.4,0.45,0.5,0.55,0.6,0.65,0.7,0.75,0.8,1},{0,2,2.25,2.5,2.75,3,3.25,3.5,3.75,4}))))</f>
        <v/>
      </c>
      <c r="N329" s="3" t="str">
        <f>IF(COUNT($A329)=0,"",IF($A329&lt;&gt;DRAFT!$B331,"ERR",IF(DRAFT!AS331="3E","3E",IF(COUNT(DRAFT!AO331,DRAFT!AS331)&gt;0,DRAFT!AT331,""))))</f>
        <v/>
      </c>
      <c r="O329" s="3" t="str">
        <f>IF(COUNT($A329)=0,"",IF(N329="3E","3E",IF(N329="","I",LOOKUP(N329/P$2,{0,0.4,0.45,0.5,0.55,0.6,0.65,0.7,0.75,0.8,1},{"F","D","C","C+","B-","B","B+","A-","A","A+"}))))</f>
        <v/>
      </c>
      <c r="P329" s="2" t="str">
        <f>IF(COUNT($A329)=0,"",IF(N329="","--",IF(N329="3E","3E",LOOKUP(N329/P$2,{0,0.4,0.45,0.5,0.55,0.6,0.65,0.7,0.75,0.8,1},{0,2,2.25,2.5,2.75,3,3.25,3.5,3.75,4}))))</f>
        <v/>
      </c>
      <c r="Q329" s="3" t="str">
        <f>IF(COUNT($A329)=0,"",IF($A329&lt;&gt;DRAFT!$B331,"ERR",IF(DRAFT!BB331="3E","3E",IF(COUNT(DRAFT!AX331,DRAFT!BB331)&gt;0,DRAFT!BC331,""))))</f>
        <v/>
      </c>
      <c r="R329" s="3" t="str">
        <f>IF(COUNT($A329)=0,"",IF(Q329="3E","3E",IF(Q329="","I",LOOKUP(Q329/S$2,{0,0.4,0.45,0.5,0.55,0.6,0.65,0.7,0.75,0.8,1},{"F","D","C","C+","B-","B","B+","A-","A","A+"}))))</f>
        <v/>
      </c>
      <c r="S329" s="2" t="str">
        <f>IF(COUNT($A329)=0,"",IF(Q329="","--",IF(Q329="3E","3E",LOOKUP(Q329/S$2,{0,0.4,0.45,0.5,0.55,0.6,0.65,0.7,0.75,0.8,1},{0,2,2.25,2.5,2.75,3,3.25,3.5,3.75,4}))))</f>
        <v/>
      </c>
      <c r="T329" s="3" t="str">
        <f>IF(COUNT($A329)=0,"",IF($A329&lt;&gt;DRAFT!$B331,"ERR",IF(DRAFT!BK331="3E","3E",IF(COUNT(DRAFT!BG331,DRAFT!BK331)&gt;0,DRAFT!BL331,""))))</f>
        <v/>
      </c>
      <c r="U329" s="3" t="str">
        <f>IF(COUNT($A329)=0,"",IF(T329="3E","3E",IF(T329="","I",LOOKUP(T329/V$2,{0,0.4,0.45,0.5,0.55,0.6,0.65,0.7,0.75,0.8,1},{"F","D","C","C+","B-","B","B+","A-","A","A+"}))))</f>
        <v/>
      </c>
      <c r="V329" s="2" t="str">
        <f>IF(COUNT($A329)=0,"",IF(T329="","--",IF(T329="3E","3E",LOOKUP(T329/V$2,{0,0.4,0.45,0.5,0.55,0.6,0.65,0.7,0.75,0.8,1},{0,2,2.25,2.5,2.75,3,3.25,3.5,3.75,4}))))</f>
        <v/>
      </c>
      <c r="W329" s="3" t="str">
        <f>IF(COUNT($A329)=0,"",IF($A329&lt;&gt;DRAFT!$B331,"ERR",IF(DRAFT!BT331="3E","3E",IF(COUNT(DRAFT!BP331,DRAFT!BT331)&gt;0,DRAFT!BU331,""))))</f>
        <v/>
      </c>
      <c r="X329" s="3" t="str">
        <f>IF(COUNT($A329)=0,"",IF(W329="3E","3E",IF(W329="","I",LOOKUP(W329/Y$2,{0,0.4,0.45,0.5,0.55,0.6,0.65,0.7,0.75,0.8,1},{"F","D","C","C+","B-","B","B+","A-","A","A+"}))))</f>
        <v/>
      </c>
      <c r="Y329" s="2" t="str">
        <f>IF(COUNT($A329)=0,"",IF(W329="","--",IF(W329="3E","3E",LOOKUP(W329/Y$2,{0,0.4,0.45,0.5,0.55,0.6,0.65,0.7,0.75,0.8,1},{0,2,2.25,2.5,2.75,3,3.25,3.5,3.75,4}))))</f>
        <v/>
      </c>
      <c r="Z329" s="3" t="str">
        <f>IF(COUNT($A329)=0,"",IF($A329&lt;&gt;DRAFT!$B331,"ERR",IF(DRAFT!CC331="3E","3E",IF(COUNT(DRAFT!BY331,DRAFT!CC331)&gt;0,DRAFT!CD331,""))))</f>
        <v/>
      </c>
      <c r="AA329" s="3" t="str">
        <f>IF(COUNT($A329)=0,"",IF(Z329="3E","3E",IF(Z329="","I",LOOKUP(Z329/AB$2,{0,0.4,0.45,0.5,0.55,0.6,0.65,0.7,0.75,0.8,1},{"F","D","C","C+","B-","B","B+","A-","A","A+"}))))</f>
        <v/>
      </c>
      <c r="AB329" s="2" t="str">
        <f>IF(COUNT($A329)=0,"",IF(Z329="","--",IF(Z329="3E","3E",LOOKUP(Z329/AB$2,{0,0.4,0.45,0.5,0.55,0.6,0.65,0.7,0.75,0.8,1},{0,2,2.25,2.5,2.75,3,3.25,3.5,3.75,4}))))</f>
        <v/>
      </c>
      <c r="AC329" s="3" t="str">
        <f>IF(COUNT($A329)=0,"",IF($A329&lt;&gt;DRAFT!$B331,"ERR",IF(DRAFT!CF331&gt;0,DRAFT!CF331,"")))</f>
        <v/>
      </c>
      <c r="AD329" s="3" t="str">
        <f>IF(COUNT($A329)=0,"",IF(AC329="3E","3E",IF(AC329="","I",LOOKUP(AC329/AE$2,{0,0.4,0.45,0.5,0.55,0.6,0.65,0.7,0.75,0.8,1},{"F","D","C","C+","B-","B","B+","A-","A","A+"}))))</f>
        <v/>
      </c>
      <c r="AE329" s="2" t="str">
        <f>IF(COUNT($A329)=0,"",IF(AC329="","--",IF(AC329="3E","3E",LOOKUP(AC329/AE$2,{0,0.4,0.45,0.5,0.55,0.6,0.65,0.7,0.75,0.8,1},{0,2,2.25,2.5,2.75,3,3.25,3.5,3.75,4}))))</f>
        <v/>
      </c>
      <c r="AF329" s="3" t="str">
        <f>IF($A329&lt;&gt;DRAFT!$B331,"ERR",IF(OR(COUNT($A329)=0,COUNT(DRAFT!CI331:CK331,DRAFT!CM331:CO331)=0),"",CEILING(SUM(DRAFT!CL331,DRAFT!CP331),1)))</f>
        <v/>
      </c>
      <c r="AG329" s="3" t="str">
        <f>IF(COUNT($A329)=0,"",IF(AF329="3E","3E",IF(AF329="","I",LOOKUP(AF329/AH$2,{0,0.4,0.45,0.5,0.55,0.6,0.65,0.7,0.75,0.8,1},{"F","D","C","C+","B-","B","B+","A-","A","A+"}))))</f>
        <v/>
      </c>
      <c r="AH329" s="2" t="str">
        <f>IF(COUNT($A329)=0,"",IF(AF329="","--",IF(AF329="3E","3E",LOOKUP(AF329/AH$2,{0,0.4,0.45,0.5,0.55,0.6,0.65,0.7,0.75,0.8,1},{0,2,2.25,2.5,2.75,3,3.25,3.5,3.75,4}))))</f>
        <v/>
      </c>
      <c r="AI329" s="11" t="str">
        <f>IF(OR(COUNT($A329)=0,COUNT(B329:AH329)=0),"",IF(COUNTIF(B329:AH329,"3E")&gt;0,"3E",IF(DRAFT!$A331="R",TRUNC(SUMPRODUCT(RGP,RCP)/TCP,3),TRUNC((SUMPRODUCT(--(IMDGP&gt;0)*IMDGP,IMCP)+CEILING(DRAFT!$CQ331*42,0.25))/TCP,3))))</f>
        <v/>
      </c>
      <c r="AJ329" s="3" t="str">
        <f>IF(OR(COUNT($A329)=0,COUNT(B329:AH329)=0),"",IF(COUNTIF(B329:AH329,"3E")&gt;0,"3E",IF(DRAFT!$A331="R",SUMPRODUCT(--(RGP&gt;=2),RCP),SUMPRODUCT(--(IMDGP&gt;0),--(IMGP=0),IMCP)+DRAFT!$CR331)))</f>
        <v/>
      </c>
      <c r="AK329" s="3" t="str">
        <f>IF(OR(COUNT($A329)=0,COUNT(B329:AH329)=0),"",IF(COUNTIF(B329:AJ329,"3E")&gt;0,"3E",IF(AND(DRAFT!$A331="IM",OR($AI329&gt;DRAFT!$CQ331,$AJ329&gt;DRAFT!$CR331)),"IMPROVED",IF(AND(DRAFT!$A331="IM",$AI329&lt;=DRAFT!$CQ331,$AJ329&lt;=DRAFT!$CR331),"NOT IMPROVED",IF(AND(AH329&gt;=2,AI329&gt;=2,AJ329&gt;=30),"PASS","FAIL")))))</f>
        <v/>
      </c>
      <c r="AL329" s="3" t="str">
        <f t="shared" si="10"/>
        <v/>
      </c>
      <c r="AM329" s="3" t="str">
        <f t="shared" si="11"/>
        <v/>
      </c>
    </row>
    <row r="330" spans="1:39" ht="18.95" customHeight="1" x14ac:dyDescent="0.25">
      <c r="A330" s="4" t="str">
        <f>IF(DRAFT!$B332="","",DRAFT!$B332)</f>
        <v/>
      </c>
      <c r="B330" s="3" t="str">
        <f>IF(COUNT($A330)=0,"",IF($A330&lt;&gt;DRAFT!$B332,"ERR",IF(DRAFT!I332="3E","3E",IF(COUNT(DRAFT!E332,DRAFT!I332)&gt;0,DRAFT!J332,""))))</f>
        <v/>
      </c>
      <c r="C330" s="3" t="str">
        <f>IF(COUNT($A330)=0,"",IF(B330="3E","3E",IF(B330="","I",LOOKUP(B330/D$2,{0,0.4,0.45,0.5,0.55,0.6,0.65,0.7,0.75,0.8,1},{"F","D","C","C+","B-","B","B+","A-","A","A+"}))))</f>
        <v/>
      </c>
      <c r="D330" s="2" t="str">
        <f>IF(COUNT($A330)=0,"",IF(B330="","--",IF(B330="3E","3E",LOOKUP(B330/D$2,{0,0.4,0.45,0.5,0.55,0.6,0.65,0.7,0.75,0.8,1},{0,2,2.25,2.5,2.75,3,3.25,3.5,3.75,4}))))</f>
        <v/>
      </c>
      <c r="E330" s="3" t="str">
        <f>IF(COUNT($A330)=0,"",IF($A330&lt;&gt;DRAFT!$B332,"ERR",IF(DRAFT!R332="3E","3E",IF(COUNT(DRAFT!N332,DRAFT!R332)&gt;0,DRAFT!S332,""))))</f>
        <v/>
      </c>
      <c r="F330" s="3" t="str">
        <f>IF(COUNT($A330)=0,"",IF(E330="3E","3E",IF(E330="","I",LOOKUP(E330/G$2,{0,0.4,0.45,0.5,0.55,0.6,0.65,0.7,0.75,0.8,1},{"F","D","C","C+","B-","B","B+","A-","A","A+"}))))</f>
        <v/>
      </c>
      <c r="G330" s="2" t="str">
        <f>IF(COUNT($A330)=0,"",IF(E330="","--",IF(E330="3E","3E",LOOKUP(E330/G$2,{0,0.4,0.45,0.5,0.55,0.6,0.65,0.7,0.75,0.8,1},{0,2,2.25,2.5,2.75,3,3.25,3.5,3.75,4}))))</f>
        <v/>
      </c>
      <c r="H330" s="3" t="str">
        <f>IF(COUNT($A330)=0,"",IF($A330&lt;&gt;DRAFT!$B332,"ERR",IF(DRAFT!AA332="3E","3E",IF(COUNT(DRAFT!W332,DRAFT!AA332)&gt;0,DRAFT!AB332,""))))</f>
        <v/>
      </c>
      <c r="I330" s="3" t="str">
        <f>IF(COUNT($A330)=0,"",IF(H330="3E","3E",IF(H330="","I",LOOKUP(H330/J$2,{0,0.4,0.45,0.5,0.55,0.6,0.65,0.7,0.75,0.8,1},{"F","D","C","C+","B-","B","B+","A-","A","A+"}))))</f>
        <v/>
      </c>
      <c r="J330" s="2" t="str">
        <f>IF(COUNT($A330)=0,"",IF(H330="","--",IF(H330="3E","3E",LOOKUP(H330/J$2,{0,0.4,0.45,0.5,0.55,0.6,0.65,0.7,0.75,0.8,1},{0,2,2.25,2.5,2.75,3,3.25,3.5,3.75,4}))))</f>
        <v/>
      </c>
      <c r="K330" s="3" t="str">
        <f>IF(COUNT($A330)=0,"",IF($A330&lt;&gt;DRAFT!$B332,"ERR",IF(DRAFT!AJ332="3E","3E",IF(COUNT(DRAFT!AF332,DRAFT!AJ332)&gt;0,DRAFT!AK332,""))))</f>
        <v/>
      </c>
      <c r="L330" s="3" t="str">
        <f>IF(COUNT($A330)=0,"",IF(K330="3E","3E",IF(K330="","I",LOOKUP(K330/M$2,{0,0.4,0.45,0.5,0.55,0.6,0.65,0.7,0.75,0.8,1},{"F","D","C","C+","B-","B","B+","A-","A","A+"}))))</f>
        <v/>
      </c>
      <c r="M330" s="2" t="str">
        <f>IF(COUNT($A330)=0,"",IF(K330="","--",IF(K330="3E","3E",LOOKUP(K330/M$2,{0,0.4,0.45,0.5,0.55,0.6,0.65,0.7,0.75,0.8,1},{0,2,2.25,2.5,2.75,3,3.25,3.5,3.75,4}))))</f>
        <v/>
      </c>
      <c r="N330" s="3" t="str">
        <f>IF(COUNT($A330)=0,"",IF($A330&lt;&gt;DRAFT!$B332,"ERR",IF(DRAFT!AS332="3E","3E",IF(COUNT(DRAFT!AO332,DRAFT!AS332)&gt;0,DRAFT!AT332,""))))</f>
        <v/>
      </c>
      <c r="O330" s="3" t="str">
        <f>IF(COUNT($A330)=0,"",IF(N330="3E","3E",IF(N330="","I",LOOKUP(N330/P$2,{0,0.4,0.45,0.5,0.55,0.6,0.65,0.7,0.75,0.8,1},{"F","D","C","C+","B-","B","B+","A-","A","A+"}))))</f>
        <v/>
      </c>
      <c r="P330" s="2" t="str">
        <f>IF(COUNT($A330)=0,"",IF(N330="","--",IF(N330="3E","3E",LOOKUP(N330/P$2,{0,0.4,0.45,0.5,0.55,0.6,0.65,0.7,0.75,0.8,1},{0,2,2.25,2.5,2.75,3,3.25,3.5,3.75,4}))))</f>
        <v/>
      </c>
      <c r="Q330" s="3" t="str">
        <f>IF(COUNT($A330)=0,"",IF($A330&lt;&gt;DRAFT!$B332,"ERR",IF(DRAFT!BB332="3E","3E",IF(COUNT(DRAFT!AX332,DRAFT!BB332)&gt;0,DRAFT!BC332,""))))</f>
        <v/>
      </c>
      <c r="R330" s="3" t="str">
        <f>IF(COUNT($A330)=0,"",IF(Q330="3E","3E",IF(Q330="","I",LOOKUP(Q330/S$2,{0,0.4,0.45,0.5,0.55,0.6,0.65,0.7,0.75,0.8,1},{"F","D","C","C+","B-","B","B+","A-","A","A+"}))))</f>
        <v/>
      </c>
      <c r="S330" s="2" t="str">
        <f>IF(COUNT($A330)=0,"",IF(Q330="","--",IF(Q330="3E","3E",LOOKUP(Q330/S$2,{0,0.4,0.45,0.5,0.55,0.6,0.65,0.7,0.75,0.8,1},{0,2,2.25,2.5,2.75,3,3.25,3.5,3.75,4}))))</f>
        <v/>
      </c>
      <c r="T330" s="3" t="str">
        <f>IF(COUNT($A330)=0,"",IF($A330&lt;&gt;DRAFT!$B332,"ERR",IF(DRAFT!BK332="3E","3E",IF(COUNT(DRAFT!BG332,DRAFT!BK332)&gt;0,DRAFT!BL332,""))))</f>
        <v/>
      </c>
      <c r="U330" s="3" t="str">
        <f>IF(COUNT($A330)=0,"",IF(T330="3E","3E",IF(T330="","I",LOOKUP(T330/V$2,{0,0.4,0.45,0.5,0.55,0.6,0.65,0.7,0.75,0.8,1},{"F","D","C","C+","B-","B","B+","A-","A","A+"}))))</f>
        <v/>
      </c>
      <c r="V330" s="2" t="str">
        <f>IF(COUNT($A330)=0,"",IF(T330="","--",IF(T330="3E","3E",LOOKUP(T330/V$2,{0,0.4,0.45,0.5,0.55,0.6,0.65,0.7,0.75,0.8,1},{0,2,2.25,2.5,2.75,3,3.25,3.5,3.75,4}))))</f>
        <v/>
      </c>
      <c r="W330" s="3" t="str">
        <f>IF(COUNT($A330)=0,"",IF($A330&lt;&gt;DRAFT!$B332,"ERR",IF(DRAFT!BT332="3E","3E",IF(COUNT(DRAFT!BP332,DRAFT!BT332)&gt;0,DRAFT!BU332,""))))</f>
        <v/>
      </c>
      <c r="X330" s="3" t="str">
        <f>IF(COUNT($A330)=0,"",IF(W330="3E","3E",IF(W330="","I",LOOKUP(W330/Y$2,{0,0.4,0.45,0.5,0.55,0.6,0.65,0.7,0.75,0.8,1},{"F","D","C","C+","B-","B","B+","A-","A","A+"}))))</f>
        <v/>
      </c>
      <c r="Y330" s="2" t="str">
        <f>IF(COUNT($A330)=0,"",IF(W330="","--",IF(W330="3E","3E",LOOKUP(W330/Y$2,{0,0.4,0.45,0.5,0.55,0.6,0.65,0.7,0.75,0.8,1},{0,2,2.25,2.5,2.75,3,3.25,3.5,3.75,4}))))</f>
        <v/>
      </c>
      <c r="Z330" s="3" t="str">
        <f>IF(COUNT($A330)=0,"",IF($A330&lt;&gt;DRAFT!$B332,"ERR",IF(DRAFT!CC332="3E","3E",IF(COUNT(DRAFT!BY332,DRAFT!CC332)&gt;0,DRAFT!CD332,""))))</f>
        <v/>
      </c>
      <c r="AA330" s="3" t="str">
        <f>IF(COUNT($A330)=0,"",IF(Z330="3E","3E",IF(Z330="","I",LOOKUP(Z330/AB$2,{0,0.4,0.45,0.5,0.55,0.6,0.65,0.7,0.75,0.8,1},{"F","D","C","C+","B-","B","B+","A-","A","A+"}))))</f>
        <v/>
      </c>
      <c r="AB330" s="2" t="str">
        <f>IF(COUNT($A330)=0,"",IF(Z330="","--",IF(Z330="3E","3E",LOOKUP(Z330/AB$2,{0,0.4,0.45,0.5,0.55,0.6,0.65,0.7,0.75,0.8,1},{0,2,2.25,2.5,2.75,3,3.25,3.5,3.75,4}))))</f>
        <v/>
      </c>
      <c r="AC330" s="3" t="str">
        <f>IF(COUNT($A330)=0,"",IF($A330&lt;&gt;DRAFT!$B332,"ERR",IF(DRAFT!CF332&gt;0,DRAFT!CF332,"")))</f>
        <v/>
      </c>
      <c r="AD330" s="3" t="str">
        <f>IF(COUNT($A330)=0,"",IF(AC330="3E","3E",IF(AC330="","I",LOOKUP(AC330/AE$2,{0,0.4,0.45,0.5,0.55,0.6,0.65,0.7,0.75,0.8,1},{"F","D","C","C+","B-","B","B+","A-","A","A+"}))))</f>
        <v/>
      </c>
      <c r="AE330" s="2" t="str">
        <f>IF(COUNT($A330)=0,"",IF(AC330="","--",IF(AC330="3E","3E",LOOKUP(AC330/AE$2,{0,0.4,0.45,0.5,0.55,0.6,0.65,0.7,0.75,0.8,1},{0,2,2.25,2.5,2.75,3,3.25,3.5,3.75,4}))))</f>
        <v/>
      </c>
      <c r="AF330" s="3" t="str">
        <f>IF($A330&lt;&gt;DRAFT!$B332,"ERR",IF(OR(COUNT($A330)=0,COUNT(DRAFT!CI332:CK332,DRAFT!CM332:CO332)=0),"",CEILING(SUM(DRAFT!CL332,DRAFT!CP332),1)))</f>
        <v/>
      </c>
      <c r="AG330" s="3" t="str">
        <f>IF(COUNT($A330)=0,"",IF(AF330="3E","3E",IF(AF330="","I",LOOKUP(AF330/AH$2,{0,0.4,0.45,0.5,0.55,0.6,0.65,0.7,0.75,0.8,1},{"F","D","C","C+","B-","B","B+","A-","A","A+"}))))</f>
        <v/>
      </c>
      <c r="AH330" s="2" t="str">
        <f>IF(COUNT($A330)=0,"",IF(AF330="","--",IF(AF330="3E","3E",LOOKUP(AF330/AH$2,{0,0.4,0.45,0.5,0.55,0.6,0.65,0.7,0.75,0.8,1},{0,2,2.25,2.5,2.75,3,3.25,3.5,3.75,4}))))</f>
        <v/>
      </c>
      <c r="AI330" s="11" t="str">
        <f>IF(OR(COUNT($A330)=0,COUNT(B330:AH330)=0),"",IF(COUNTIF(B330:AH330,"3E")&gt;0,"3E",IF(DRAFT!$A332="R",TRUNC(SUMPRODUCT(RGP,RCP)/TCP,3),TRUNC((SUMPRODUCT(--(IMDGP&gt;0)*IMDGP,IMCP)+CEILING(DRAFT!$CQ332*42,0.25))/TCP,3))))</f>
        <v/>
      </c>
      <c r="AJ330" s="3" t="str">
        <f>IF(OR(COUNT($A330)=0,COUNT(B330:AH330)=0),"",IF(COUNTIF(B330:AH330,"3E")&gt;0,"3E",IF(DRAFT!$A332="R",SUMPRODUCT(--(RGP&gt;=2),RCP),SUMPRODUCT(--(IMDGP&gt;0),--(IMGP=0),IMCP)+DRAFT!$CR332)))</f>
        <v/>
      </c>
      <c r="AK330" s="3" t="str">
        <f>IF(OR(COUNT($A330)=0,COUNT(B330:AH330)=0),"",IF(COUNTIF(B330:AJ330,"3E")&gt;0,"3E",IF(AND(DRAFT!$A332="IM",OR($AI330&gt;DRAFT!$CQ332,$AJ330&gt;DRAFT!$CR332)),"IMPROVED",IF(AND(DRAFT!$A332="IM",$AI330&lt;=DRAFT!$CQ332,$AJ330&lt;=DRAFT!$CR332),"NOT IMPROVED",IF(AND(AH330&gt;=2,AI330&gt;=2,AJ330&gt;=30),"PASS","FAIL")))))</f>
        <v/>
      </c>
      <c r="AL330" s="3" t="str">
        <f t="shared" si="10"/>
        <v/>
      </c>
      <c r="AM330" s="3" t="str">
        <f t="shared" si="11"/>
        <v/>
      </c>
    </row>
    <row r="331" spans="1:39" ht="18.95" customHeight="1" x14ac:dyDescent="0.25">
      <c r="A331" s="4" t="str">
        <f>IF(DRAFT!$B333="","",DRAFT!$B333)</f>
        <v/>
      </c>
      <c r="B331" s="3" t="str">
        <f>IF(COUNT($A331)=0,"",IF($A331&lt;&gt;DRAFT!$B333,"ERR",IF(DRAFT!I333="3E","3E",IF(COUNT(DRAFT!E333,DRAFT!I333)&gt;0,DRAFT!J333,""))))</f>
        <v/>
      </c>
      <c r="C331" s="3" t="str">
        <f>IF(COUNT($A331)=0,"",IF(B331="3E","3E",IF(B331="","I",LOOKUP(B331/D$2,{0,0.4,0.45,0.5,0.55,0.6,0.65,0.7,0.75,0.8,1},{"F","D","C","C+","B-","B","B+","A-","A","A+"}))))</f>
        <v/>
      </c>
      <c r="D331" s="2" t="str">
        <f>IF(COUNT($A331)=0,"",IF(B331="","--",IF(B331="3E","3E",LOOKUP(B331/D$2,{0,0.4,0.45,0.5,0.55,0.6,0.65,0.7,0.75,0.8,1},{0,2,2.25,2.5,2.75,3,3.25,3.5,3.75,4}))))</f>
        <v/>
      </c>
      <c r="E331" s="3" t="str">
        <f>IF(COUNT($A331)=0,"",IF($A331&lt;&gt;DRAFT!$B333,"ERR",IF(DRAFT!R333="3E","3E",IF(COUNT(DRAFT!N333,DRAFT!R333)&gt;0,DRAFT!S333,""))))</f>
        <v/>
      </c>
      <c r="F331" s="3" t="str">
        <f>IF(COUNT($A331)=0,"",IF(E331="3E","3E",IF(E331="","I",LOOKUP(E331/G$2,{0,0.4,0.45,0.5,0.55,0.6,0.65,0.7,0.75,0.8,1},{"F","D","C","C+","B-","B","B+","A-","A","A+"}))))</f>
        <v/>
      </c>
      <c r="G331" s="2" t="str">
        <f>IF(COUNT($A331)=0,"",IF(E331="","--",IF(E331="3E","3E",LOOKUP(E331/G$2,{0,0.4,0.45,0.5,0.55,0.6,0.65,0.7,0.75,0.8,1},{0,2,2.25,2.5,2.75,3,3.25,3.5,3.75,4}))))</f>
        <v/>
      </c>
      <c r="H331" s="3" t="str">
        <f>IF(COUNT($A331)=0,"",IF($A331&lt;&gt;DRAFT!$B333,"ERR",IF(DRAFT!AA333="3E","3E",IF(COUNT(DRAFT!W333,DRAFT!AA333)&gt;0,DRAFT!AB333,""))))</f>
        <v/>
      </c>
      <c r="I331" s="3" t="str">
        <f>IF(COUNT($A331)=0,"",IF(H331="3E","3E",IF(H331="","I",LOOKUP(H331/J$2,{0,0.4,0.45,0.5,0.55,0.6,0.65,0.7,0.75,0.8,1},{"F","D","C","C+","B-","B","B+","A-","A","A+"}))))</f>
        <v/>
      </c>
      <c r="J331" s="2" t="str">
        <f>IF(COUNT($A331)=0,"",IF(H331="","--",IF(H331="3E","3E",LOOKUP(H331/J$2,{0,0.4,0.45,0.5,0.55,0.6,0.65,0.7,0.75,0.8,1},{0,2,2.25,2.5,2.75,3,3.25,3.5,3.75,4}))))</f>
        <v/>
      </c>
      <c r="K331" s="3" t="str">
        <f>IF(COUNT($A331)=0,"",IF($A331&lt;&gt;DRAFT!$B333,"ERR",IF(DRAFT!AJ333="3E","3E",IF(COUNT(DRAFT!AF333,DRAFT!AJ333)&gt;0,DRAFT!AK333,""))))</f>
        <v/>
      </c>
      <c r="L331" s="3" t="str">
        <f>IF(COUNT($A331)=0,"",IF(K331="3E","3E",IF(K331="","I",LOOKUP(K331/M$2,{0,0.4,0.45,0.5,0.55,0.6,0.65,0.7,0.75,0.8,1},{"F","D","C","C+","B-","B","B+","A-","A","A+"}))))</f>
        <v/>
      </c>
      <c r="M331" s="2" t="str">
        <f>IF(COUNT($A331)=0,"",IF(K331="","--",IF(K331="3E","3E",LOOKUP(K331/M$2,{0,0.4,0.45,0.5,0.55,0.6,0.65,0.7,0.75,0.8,1},{0,2,2.25,2.5,2.75,3,3.25,3.5,3.75,4}))))</f>
        <v/>
      </c>
      <c r="N331" s="3" t="str">
        <f>IF(COUNT($A331)=0,"",IF($A331&lt;&gt;DRAFT!$B333,"ERR",IF(DRAFT!AS333="3E","3E",IF(COUNT(DRAFT!AO333,DRAFT!AS333)&gt;0,DRAFT!AT333,""))))</f>
        <v/>
      </c>
      <c r="O331" s="3" t="str">
        <f>IF(COUNT($A331)=0,"",IF(N331="3E","3E",IF(N331="","I",LOOKUP(N331/P$2,{0,0.4,0.45,0.5,0.55,0.6,0.65,0.7,0.75,0.8,1},{"F","D","C","C+","B-","B","B+","A-","A","A+"}))))</f>
        <v/>
      </c>
      <c r="P331" s="2" t="str">
        <f>IF(COUNT($A331)=0,"",IF(N331="","--",IF(N331="3E","3E",LOOKUP(N331/P$2,{0,0.4,0.45,0.5,0.55,0.6,0.65,0.7,0.75,0.8,1},{0,2,2.25,2.5,2.75,3,3.25,3.5,3.75,4}))))</f>
        <v/>
      </c>
      <c r="Q331" s="3" t="str">
        <f>IF(COUNT($A331)=0,"",IF($A331&lt;&gt;DRAFT!$B333,"ERR",IF(DRAFT!BB333="3E","3E",IF(COUNT(DRAFT!AX333,DRAFT!BB333)&gt;0,DRAFT!BC333,""))))</f>
        <v/>
      </c>
      <c r="R331" s="3" t="str">
        <f>IF(COUNT($A331)=0,"",IF(Q331="3E","3E",IF(Q331="","I",LOOKUP(Q331/S$2,{0,0.4,0.45,0.5,0.55,0.6,0.65,0.7,0.75,0.8,1},{"F","D","C","C+","B-","B","B+","A-","A","A+"}))))</f>
        <v/>
      </c>
      <c r="S331" s="2" t="str">
        <f>IF(COUNT($A331)=0,"",IF(Q331="","--",IF(Q331="3E","3E",LOOKUP(Q331/S$2,{0,0.4,0.45,0.5,0.55,0.6,0.65,0.7,0.75,0.8,1},{0,2,2.25,2.5,2.75,3,3.25,3.5,3.75,4}))))</f>
        <v/>
      </c>
      <c r="T331" s="3" t="str">
        <f>IF(COUNT($A331)=0,"",IF($A331&lt;&gt;DRAFT!$B333,"ERR",IF(DRAFT!BK333="3E","3E",IF(COUNT(DRAFT!BG333,DRAFT!BK333)&gt;0,DRAFT!BL333,""))))</f>
        <v/>
      </c>
      <c r="U331" s="3" t="str">
        <f>IF(COUNT($A331)=0,"",IF(T331="3E","3E",IF(T331="","I",LOOKUP(T331/V$2,{0,0.4,0.45,0.5,0.55,0.6,0.65,0.7,0.75,0.8,1},{"F","D","C","C+","B-","B","B+","A-","A","A+"}))))</f>
        <v/>
      </c>
      <c r="V331" s="2" t="str">
        <f>IF(COUNT($A331)=0,"",IF(T331="","--",IF(T331="3E","3E",LOOKUP(T331/V$2,{0,0.4,0.45,0.5,0.55,0.6,0.65,0.7,0.75,0.8,1},{0,2,2.25,2.5,2.75,3,3.25,3.5,3.75,4}))))</f>
        <v/>
      </c>
      <c r="W331" s="3" t="str">
        <f>IF(COUNT($A331)=0,"",IF($A331&lt;&gt;DRAFT!$B333,"ERR",IF(DRAFT!BT333="3E","3E",IF(COUNT(DRAFT!BP333,DRAFT!BT333)&gt;0,DRAFT!BU333,""))))</f>
        <v/>
      </c>
      <c r="X331" s="3" t="str">
        <f>IF(COUNT($A331)=0,"",IF(W331="3E","3E",IF(W331="","I",LOOKUP(W331/Y$2,{0,0.4,0.45,0.5,0.55,0.6,0.65,0.7,0.75,0.8,1},{"F","D","C","C+","B-","B","B+","A-","A","A+"}))))</f>
        <v/>
      </c>
      <c r="Y331" s="2" t="str">
        <f>IF(COUNT($A331)=0,"",IF(W331="","--",IF(W331="3E","3E",LOOKUP(W331/Y$2,{0,0.4,0.45,0.5,0.55,0.6,0.65,0.7,0.75,0.8,1},{0,2,2.25,2.5,2.75,3,3.25,3.5,3.75,4}))))</f>
        <v/>
      </c>
      <c r="Z331" s="3" t="str">
        <f>IF(COUNT($A331)=0,"",IF($A331&lt;&gt;DRAFT!$B333,"ERR",IF(DRAFT!CC333="3E","3E",IF(COUNT(DRAFT!BY333,DRAFT!CC333)&gt;0,DRAFT!CD333,""))))</f>
        <v/>
      </c>
      <c r="AA331" s="3" t="str">
        <f>IF(COUNT($A331)=0,"",IF(Z331="3E","3E",IF(Z331="","I",LOOKUP(Z331/AB$2,{0,0.4,0.45,0.5,0.55,0.6,0.65,0.7,0.75,0.8,1},{"F","D","C","C+","B-","B","B+","A-","A","A+"}))))</f>
        <v/>
      </c>
      <c r="AB331" s="2" t="str">
        <f>IF(COUNT($A331)=0,"",IF(Z331="","--",IF(Z331="3E","3E",LOOKUP(Z331/AB$2,{0,0.4,0.45,0.5,0.55,0.6,0.65,0.7,0.75,0.8,1},{0,2,2.25,2.5,2.75,3,3.25,3.5,3.75,4}))))</f>
        <v/>
      </c>
      <c r="AC331" s="3" t="str">
        <f>IF(COUNT($A331)=0,"",IF($A331&lt;&gt;DRAFT!$B333,"ERR",IF(DRAFT!CF333&gt;0,DRAFT!CF333,"")))</f>
        <v/>
      </c>
      <c r="AD331" s="3" t="str">
        <f>IF(COUNT($A331)=0,"",IF(AC331="3E","3E",IF(AC331="","I",LOOKUP(AC331/AE$2,{0,0.4,0.45,0.5,0.55,0.6,0.65,0.7,0.75,0.8,1},{"F","D","C","C+","B-","B","B+","A-","A","A+"}))))</f>
        <v/>
      </c>
      <c r="AE331" s="2" t="str">
        <f>IF(COUNT($A331)=0,"",IF(AC331="","--",IF(AC331="3E","3E",LOOKUP(AC331/AE$2,{0,0.4,0.45,0.5,0.55,0.6,0.65,0.7,0.75,0.8,1},{0,2,2.25,2.5,2.75,3,3.25,3.5,3.75,4}))))</f>
        <v/>
      </c>
      <c r="AF331" s="3" t="str">
        <f>IF($A331&lt;&gt;DRAFT!$B333,"ERR",IF(OR(COUNT($A331)=0,COUNT(DRAFT!CI333:CK333,DRAFT!CM333:CO333)=0),"",CEILING(SUM(DRAFT!CL333,DRAFT!CP333),1)))</f>
        <v/>
      </c>
      <c r="AG331" s="3" t="str">
        <f>IF(COUNT($A331)=0,"",IF(AF331="3E","3E",IF(AF331="","I",LOOKUP(AF331/AH$2,{0,0.4,0.45,0.5,0.55,0.6,0.65,0.7,0.75,0.8,1},{"F","D","C","C+","B-","B","B+","A-","A","A+"}))))</f>
        <v/>
      </c>
      <c r="AH331" s="2" t="str">
        <f>IF(COUNT($A331)=0,"",IF(AF331="","--",IF(AF331="3E","3E",LOOKUP(AF331/AH$2,{0,0.4,0.45,0.5,0.55,0.6,0.65,0.7,0.75,0.8,1},{0,2,2.25,2.5,2.75,3,3.25,3.5,3.75,4}))))</f>
        <v/>
      </c>
      <c r="AI331" s="11" t="str">
        <f>IF(OR(COUNT($A331)=0,COUNT(B331:AH331)=0),"",IF(COUNTIF(B331:AH331,"3E")&gt;0,"3E",IF(DRAFT!$A333="R",TRUNC(SUMPRODUCT(RGP,RCP)/TCP,3),TRUNC((SUMPRODUCT(--(IMDGP&gt;0)*IMDGP,IMCP)+CEILING(DRAFT!$CQ333*42,0.25))/TCP,3))))</f>
        <v/>
      </c>
      <c r="AJ331" s="3" t="str">
        <f>IF(OR(COUNT($A331)=0,COUNT(B331:AH331)=0),"",IF(COUNTIF(B331:AH331,"3E")&gt;0,"3E",IF(DRAFT!$A333="R",SUMPRODUCT(--(RGP&gt;=2),RCP),SUMPRODUCT(--(IMDGP&gt;0),--(IMGP=0),IMCP)+DRAFT!$CR333)))</f>
        <v/>
      </c>
      <c r="AK331" s="3" t="str">
        <f>IF(OR(COUNT($A331)=0,COUNT(B331:AH331)=0),"",IF(COUNTIF(B331:AJ331,"3E")&gt;0,"3E",IF(AND(DRAFT!$A333="IM",OR($AI331&gt;DRAFT!$CQ333,$AJ331&gt;DRAFT!$CR333)),"IMPROVED",IF(AND(DRAFT!$A333="IM",$AI331&lt;=DRAFT!$CQ333,$AJ331&lt;=DRAFT!$CR333),"NOT IMPROVED",IF(AND(AH331&gt;=2,AI331&gt;=2,AJ331&gt;=30),"PASS","FAIL")))))</f>
        <v/>
      </c>
      <c r="AL331" s="3" t="str">
        <f t="shared" si="10"/>
        <v/>
      </c>
      <c r="AM331" s="3" t="str">
        <f t="shared" si="11"/>
        <v/>
      </c>
    </row>
    <row r="332" spans="1:39" ht="18.95" customHeight="1" x14ac:dyDescent="0.25">
      <c r="A332" s="4" t="str">
        <f>IF(DRAFT!$B334="","",DRAFT!$B334)</f>
        <v/>
      </c>
      <c r="B332" s="3" t="str">
        <f>IF(COUNT($A332)=0,"",IF($A332&lt;&gt;DRAFT!$B334,"ERR",IF(DRAFT!I334="3E","3E",IF(COUNT(DRAFT!E334,DRAFT!I334)&gt;0,DRAFT!J334,""))))</f>
        <v/>
      </c>
      <c r="C332" s="3" t="str">
        <f>IF(COUNT($A332)=0,"",IF(B332="3E","3E",IF(B332="","I",LOOKUP(B332/D$2,{0,0.4,0.45,0.5,0.55,0.6,0.65,0.7,0.75,0.8,1},{"F","D","C","C+","B-","B","B+","A-","A","A+"}))))</f>
        <v/>
      </c>
      <c r="D332" s="2" t="str">
        <f>IF(COUNT($A332)=0,"",IF(B332="","--",IF(B332="3E","3E",LOOKUP(B332/D$2,{0,0.4,0.45,0.5,0.55,0.6,0.65,0.7,0.75,0.8,1},{0,2,2.25,2.5,2.75,3,3.25,3.5,3.75,4}))))</f>
        <v/>
      </c>
      <c r="E332" s="3" t="str">
        <f>IF(COUNT($A332)=0,"",IF($A332&lt;&gt;DRAFT!$B334,"ERR",IF(DRAFT!R334="3E","3E",IF(COUNT(DRAFT!N334,DRAFT!R334)&gt;0,DRAFT!S334,""))))</f>
        <v/>
      </c>
      <c r="F332" s="3" t="str">
        <f>IF(COUNT($A332)=0,"",IF(E332="3E","3E",IF(E332="","I",LOOKUP(E332/G$2,{0,0.4,0.45,0.5,0.55,0.6,0.65,0.7,0.75,0.8,1},{"F","D","C","C+","B-","B","B+","A-","A","A+"}))))</f>
        <v/>
      </c>
      <c r="G332" s="2" t="str">
        <f>IF(COUNT($A332)=0,"",IF(E332="","--",IF(E332="3E","3E",LOOKUP(E332/G$2,{0,0.4,0.45,0.5,0.55,0.6,0.65,0.7,0.75,0.8,1},{0,2,2.25,2.5,2.75,3,3.25,3.5,3.75,4}))))</f>
        <v/>
      </c>
      <c r="H332" s="3" t="str">
        <f>IF(COUNT($A332)=0,"",IF($A332&lt;&gt;DRAFT!$B334,"ERR",IF(DRAFT!AA334="3E","3E",IF(COUNT(DRAFT!W334,DRAFT!AA334)&gt;0,DRAFT!AB334,""))))</f>
        <v/>
      </c>
      <c r="I332" s="3" t="str">
        <f>IF(COUNT($A332)=0,"",IF(H332="3E","3E",IF(H332="","I",LOOKUP(H332/J$2,{0,0.4,0.45,0.5,0.55,0.6,0.65,0.7,0.75,0.8,1},{"F","D","C","C+","B-","B","B+","A-","A","A+"}))))</f>
        <v/>
      </c>
      <c r="J332" s="2" t="str">
        <f>IF(COUNT($A332)=0,"",IF(H332="","--",IF(H332="3E","3E",LOOKUP(H332/J$2,{0,0.4,0.45,0.5,0.55,0.6,0.65,0.7,0.75,0.8,1},{0,2,2.25,2.5,2.75,3,3.25,3.5,3.75,4}))))</f>
        <v/>
      </c>
      <c r="K332" s="3" t="str">
        <f>IF(COUNT($A332)=0,"",IF($A332&lt;&gt;DRAFT!$B334,"ERR",IF(DRAFT!AJ334="3E","3E",IF(COUNT(DRAFT!AF334,DRAFT!AJ334)&gt;0,DRAFT!AK334,""))))</f>
        <v/>
      </c>
      <c r="L332" s="3" t="str">
        <f>IF(COUNT($A332)=0,"",IF(K332="3E","3E",IF(K332="","I",LOOKUP(K332/M$2,{0,0.4,0.45,0.5,0.55,0.6,0.65,0.7,0.75,0.8,1},{"F","D","C","C+","B-","B","B+","A-","A","A+"}))))</f>
        <v/>
      </c>
      <c r="M332" s="2" t="str">
        <f>IF(COUNT($A332)=0,"",IF(K332="","--",IF(K332="3E","3E",LOOKUP(K332/M$2,{0,0.4,0.45,0.5,0.55,0.6,0.65,0.7,0.75,0.8,1},{0,2,2.25,2.5,2.75,3,3.25,3.5,3.75,4}))))</f>
        <v/>
      </c>
      <c r="N332" s="3" t="str">
        <f>IF(COUNT($A332)=0,"",IF($A332&lt;&gt;DRAFT!$B334,"ERR",IF(DRAFT!AS334="3E","3E",IF(COUNT(DRAFT!AO334,DRAFT!AS334)&gt;0,DRAFT!AT334,""))))</f>
        <v/>
      </c>
      <c r="O332" s="3" t="str">
        <f>IF(COUNT($A332)=0,"",IF(N332="3E","3E",IF(N332="","I",LOOKUP(N332/P$2,{0,0.4,0.45,0.5,0.55,0.6,0.65,0.7,0.75,0.8,1},{"F","D","C","C+","B-","B","B+","A-","A","A+"}))))</f>
        <v/>
      </c>
      <c r="P332" s="2" t="str">
        <f>IF(COUNT($A332)=0,"",IF(N332="","--",IF(N332="3E","3E",LOOKUP(N332/P$2,{0,0.4,0.45,0.5,0.55,0.6,0.65,0.7,0.75,0.8,1},{0,2,2.25,2.5,2.75,3,3.25,3.5,3.75,4}))))</f>
        <v/>
      </c>
      <c r="Q332" s="3" t="str">
        <f>IF(COUNT($A332)=0,"",IF($A332&lt;&gt;DRAFT!$B334,"ERR",IF(DRAFT!BB334="3E","3E",IF(COUNT(DRAFT!AX334,DRAFT!BB334)&gt;0,DRAFT!BC334,""))))</f>
        <v/>
      </c>
      <c r="R332" s="3" t="str">
        <f>IF(COUNT($A332)=0,"",IF(Q332="3E","3E",IF(Q332="","I",LOOKUP(Q332/S$2,{0,0.4,0.45,0.5,0.55,0.6,0.65,0.7,0.75,0.8,1},{"F","D","C","C+","B-","B","B+","A-","A","A+"}))))</f>
        <v/>
      </c>
      <c r="S332" s="2" t="str">
        <f>IF(COUNT($A332)=0,"",IF(Q332="","--",IF(Q332="3E","3E",LOOKUP(Q332/S$2,{0,0.4,0.45,0.5,0.55,0.6,0.65,0.7,0.75,0.8,1},{0,2,2.25,2.5,2.75,3,3.25,3.5,3.75,4}))))</f>
        <v/>
      </c>
      <c r="T332" s="3" t="str">
        <f>IF(COUNT($A332)=0,"",IF($A332&lt;&gt;DRAFT!$B334,"ERR",IF(DRAFT!BK334="3E","3E",IF(COUNT(DRAFT!BG334,DRAFT!BK334)&gt;0,DRAFT!BL334,""))))</f>
        <v/>
      </c>
      <c r="U332" s="3" t="str">
        <f>IF(COUNT($A332)=0,"",IF(T332="3E","3E",IF(T332="","I",LOOKUP(T332/V$2,{0,0.4,0.45,0.5,0.55,0.6,0.65,0.7,0.75,0.8,1},{"F","D","C","C+","B-","B","B+","A-","A","A+"}))))</f>
        <v/>
      </c>
      <c r="V332" s="2" t="str">
        <f>IF(COUNT($A332)=0,"",IF(T332="","--",IF(T332="3E","3E",LOOKUP(T332/V$2,{0,0.4,0.45,0.5,0.55,0.6,0.65,0.7,0.75,0.8,1},{0,2,2.25,2.5,2.75,3,3.25,3.5,3.75,4}))))</f>
        <v/>
      </c>
      <c r="W332" s="3" t="str">
        <f>IF(COUNT($A332)=0,"",IF($A332&lt;&gt;DRAFT!$B334,"ERR",IF(DRAFT!BT334="3E","3E",IF(COUNT(DRAFT!BP334,DRAFT!BT334)&gt;0,DRAFT!BU334,""))))</f>
        <v/>
      </c>
      <c r="X332" s="3" t="str">
        <f>IF(COUNT($A332)=0,"",IF(W332="3E","3E",IF(W332="","I",LOOKUP(W332/Y$2,{0,0.4,0.45,0.5,0.55,0.6,0.65,0.7,0.75,0.8,1},{"F","D","C","C+","B-","B","B+","A-","A","A+"}))))</f>
        <v/>
      </c>
      <c r="Y332" s="2" t="str">
        <f>IF(COUNT($A332)=0,"",IF(W332="","--",IF(W332="3E","3E",LOOKUP(W332/Y$2,{0,0.4,0.45,0.5,0.55,0.6,0.65,0.7,0.75,0.8,1},{0,2,2.25,2.5,2.75,3,3.25,3.5,3.75,4}))))</f>
        <v/>
      </c>
      <c r="Z332" s="3" t="str">
        <f>IF(COUNT($A332)=0,"",IF($A332&lt;&gt;DRAFT!$B334,"ERR",IF(DRAFT!CC334="3E","3E",IF(COUNT(DRAFT!BY334,DRAFT!CC334)&gt;0,DRAFT!CD334,""))))</f>
        <v/>
      </c>
      <c r="AA332" s="3" t="str">
        <f>IF(COUNT($A332)=0,"",IF(Z332="3E","3E",IF(Z332="","I",LOOKUP(Z332/AB$2,{0,0.4,0.45,0.5,0.55,0.6,0.65,0.7,0.75,0.8,1},{"F","D","C","C+","B-","B","B+","A-","A","A+"}))))</f>
        <v/>
      </c>
      <c r="AB332" s="2" t="str">
        <f>IF(COUNT($A332)=0,"",IF(Z332="","--",IF(Z332="3E","3E",LOOKUP(Z332/AB$2,{0,0.4,0.45,0.5,0.55,0.6,0.65,0.7,0.75,0.8,1},{0,2,2.25,2.5,2.75,3,3.25,3.5,3.75,4}))))</f>
        <v/>
      </c>
      <c r="AC332" s="3" t="str">
        <f>IF(COUNT($A332)=0,"",IF($A332&lt;&gt;DRAFT!$B334,"ERR",IF(DRAFT!CF334&gt;0,DRAFT!CF334,"")))</f>
        <v/>
      </c>
      <c r="AD332" s="3" t="str">
        <f>IF(COUNT($A332)=0,"",IF(AC332="3E","3E",IF(AC332="","I",LOOKUP(AC332/AE$2,{0,0.4,0.45,0.5,0.55,0.6,0.65,0.7,0.75,0.8,1},{"F","D","C","C+","B-","B","B+","A-","A","A+"}))))</f>
        <v/>
      </c>
      <c r="AE332" s="2" t="str">
        <f>IF(COUNT($A332)=0,"",IF(AC332="","--",IF(AC332="3E","3E",LOOKUP(AC332/AE$2,{0,0.4,0.45,0.5,0.55,0.6,0.65,0.7,0.75,0.8,1},{0,2,2.25,2.5,2.75,3,3.25,3.5,3.75,4}))))</f>
        <v/>
      </c>
      <c r="AF332" s="3" t="str">
        <f>IF($A332&lt;&gt;DRAFT!$B334,"ERR",IF(OR(COUNT($A332)=0,COUNT(DRAFT!CI334:CK334,DRAFT!CM334:CO334)=0),"",CEILING(SUM(DRAFT!CL334,DRAFT!CP334),1)))</f>
        <v/>
      </c>
      <c r="AG332" s="3" t="str">
        <f>IF(COUNT($A332)=0,"",IF(AF332="3E","3E",IF(AF332="","I",LOOKUP(AF332/AH$2,{0,0.4,0.45,0.5,0.55,0.6,0.65,0.7,0.75,0.8,1},{"F","D","C","C+","B-","B","B+","A-","A","A+"}))))</f>
        <v/>
      </c>
      <c r="AH332" s="2" t="str">
        <f>IF(COUNT($A332)=0,"",IF(AF332="","--",IF(AF332="3E","3E",LOOKUP(AF332/AH$2,{0,0.4,0.45,0.5,0.55,0.6,0.65,0.7,0.75,0.8,1},{0,2,2.25,2.5,2.75,3,3.25,3.5,3.75,4}))))</f>
        <v/>
      </c>
      <c r="AI332" s="11" t="str">
        <f>IF(OR(COUNT($A332)=0,COUNT(B332:AH332)=0),"",IF(COUNTIF(B332:AH332,"3E")&gt;0,"3E",IF(DRAFT!$A334="R",TRUNC(SUMPRODUCT(RGP,RCP)/TCP,3),TRUNC((SUMPRODUCT(--(IMDGP&gt;0)*IMDGP,IMCP)+CEILING(DRAFT!$CQ334*42,0.25))/TCP,3))))</f>
        <v/>
      </c>
      <c r="AJ332" s="3" t="str">
        <f>IF(OR(COUNT($A332)=0,COUNT(B332:AH332)=0),"",IF(COUNTIF(B332:AH332,"3E")&gt;0,"3E",IF(DRAFT!$A334="R",SUMPRODUCT(--(RGP&gt;=2),RCP),SUMPRODUCT(--(IMDGP&gt;0),--(IMGP=0),IMCP)+DRAFT!$CR334)))</f>
        <v/>
      </c>
      <c r="AK332" s="3" t="str">
        <f>IF(OR(COUNT($A332)=0,COUNT(B332:AH332)=0),"",IF(COUNTIF(B332:AJ332,"3E")&gt;0,"3E",IF(AND(DRAFT!$A334="IM",OR($AI332&gt;DRAFT!$CQ334,$AJ332&gt;DRAFT!$CR334)),"IMPROVED",IF(AND(DRAFT!$A334="IM",$AI332&lt;=DRAFT!$CQ334,$AJ332&lt;=DRAFT!$CR334),"NOT IMPROVED",IF(AND(AH332&gt;=2,AI332&gt;=2,AJ332&gt;=30),"PASS","FAIL")))))</f>
        <v/>
      </c>
      <c r="AL332" s="3" t="str">
        <f t="shared" si="10"/>
        <v/>
      </c>
      <c r="AM332" s="3" t="str">
        <f t="shared" si="11"/>
        <v/>
      </c>
    </row>
    <row r="333" spans="1:39" ht="18.95" customHeight="1" x14ac:dyDescent="0.25">
      <c r="A333" s="4" t="str">
        <f>IF(DRAFT!$B335="","",DRAFT!$B335)</f>
        <v/>
      </c>
      <c r="B333" s="3" t="str">
        <f>IF(COUNT($A333)=0,"",IF($A333&lt;&gt;DRAFT!$B335,"ERR",IF(DRAFT!I335="3E","3E",IF(COUNT(DRAFT!E335,DRAFT!I335)&gt;0,DRAFT!J335,""))))</f>
        <v/>
      </c>
      <c r="C333" s="3" t="str">
        <f>IF(COUNT($A333)=0,"",IF(B333="3E","3E",IF(B333="","I",LOOKUP(B333/D$2,{0,0.4,0.45,0.5,0.55,0.6,0.65,0.7,0.75,0.8,1},{"F","D","C","C+","B-","B","B+","A-","A","A+"}))))</f>
        <v/>
      </c>
      <c r="D333" s="2" t="str">
        <f>IF(COUNT($A333)=0,"",IF(B333="","--",IF(B333="3E","3E",LOOKUP(B333/D$2,{0,0.4,0.45,0.5,0.55,0.6,0.65,0.7,0.75,0.8,1},{0,2,2.25,2.5,2.75,3,3.25,3.5,3.75,4}))))</f>
        <v/>
      </c>
      <c r="E333" s="3" t="str">
        <f>IF(COUNT($A333)=0,"",IF($A333&lt;&gt;DRAFT!$B335,"ERR",IF(DRAFT!R335="3E","3E",IF(COUNT(DRAFT!N335,DRAFT!R335)&gt;0,DRAFT!S335,""))))</f>
        <v/>
      </c>
      <c r="F333" s="3" t="str">
        <f>IF(COUNT($A333)=0,"",IF(E333="3E","3E",IF(E333="","I",LOOKUP(E333/G$2,{0,0.4,0.45,0.5,0.55,0.6,0.65,0.7,0.75,0.8,1},{"F","D","C","C+","B-","B","B+","A-","A","A+"}))))</f>
        <v/>
      </c>
      <c r="G333" s="2" t="str">
        <f>IF(COUNT($A333)=0,"",IF(E333="","--",IF(E333="3E","3E",LOOKUP(E333/G$2,{0,0.4,0.45,0.5,0.55,0.6,0.65,0.7,0.75,0.8,1},{0,2,2.25,2.5,2.75,3,3.25,3.5,3.75,4}))))</f>
        <v/>
      </c>
      <c r="H333" s="3" t="str">
        <f>IF(COUNT($A333)=0,"",IF($A333&lt;&gt;DRAFT!$B335,"ERR",IF(DRAFT!AA335="3E","3E",IF(COUNT(DRAFT!W335,DRAFT!AA335)&gt;0,DRAFT!AB335,""))))</f>
        <v/>
      </c>
      <c r="I333" s="3" t="str">
        <f>IF(COUNT($A333)=0,"",IF(H333="3E","3E",IF(H333="","I",LOOKUP(H333/J$2,{0,0.4,0.45,0.5,0.55,0.6,0.65,0.7,0.75,0.8,1},{"F","D","C","C+","B-","B","B+","A-","A","A+"}))))</f>
        <v/>
      </c>
      <c r="J333" s="2" t="str">
        <f>IF(COUNT($A333)=0,"",IF(H333="","--",IF(H333="3E","3E",LOOKUP(H333/J$2,{0,0.4,0.45,0.5,0.55,0.6,0.65,0.7,0.75,0.8,1},{0,2,2.25,2.5,2.75,3,3.25,3.5,3.75,4}))))</f>
        <v/>
      </c>
      <c r="K333" s="3" t="str">
        <f>IF(COUNT($A333)=0,"",IF($A333&lt;&gt;DRAFT!$B335,"ERR",IF(DRAFT!AJ335="3E","3E",IF(COUNT(DRAFT!AF335,DRAFT!AJ335)&gt;0,DRAFT!AK335,""))))</f>
        <v/>
      </c>
      <c r="L333" s="3" t="str">
        <f>IF(COUNT($A333)=0,"",IF(K333="3E","3E",IF(K333="","I",LOOKUP(K333/M$2,{0,0.4,0.45,0.5,0.55,0.6,0.65,0.7,0.75,0.8,1},{"F","D","C","C+","B-","B","B+","A-","A","A+"}))))</f>
        <v/>
      </c>
      <c r="M333" s="2" t="str">
        <f>IF(COUNT($A333)=0,"",IF(K333="","--",IF(K333="3E","3E",LOOKUP(K333/M$2,{0,0.4,0.45,0.5,0.55,0.6,0.65,0.7,0.75,0.8,1},{0,2,2.25,2.5,2.75,3,3.25,3.5,3.75,4}))))</f>
        <v/>
      </c>
      <c r="N333" s="3" t="str">
        <f>IF(COUNT($A333)=0,"",IF($A333&lt;&gt;DRAFT!$B335,"ERR",IF(DRAFT!AS335="3E","3E",IF(COUNT(DRAFT!AO335,DRAFT!AS335)&gt;0,DRAFT!AT335,""))))</f>
        <v/>
      </c>
      <c r="O333" s="3" t="str">
        <f>IF(COUNT($A333)=0,"",IF(N333="3E","3E",IF(N333="","I",LOOKUP(N333/P$2,{0,0.4,0.45,0.5,0.55,0.6,0.65,0.7,0.75,0.8,1},{"F","D","C","C+","B-","B","B+","A-","A","A+"}))))</f>
        <v/>
      </c>
      <c r="P333" s="2" t="str">
        <f>IF(COUNT($A333)=0,"",IF(N333="","--",IF(N333="3E","3E",LOOKUP(N333/P$2,{0,0.4,0.45,0.5,0.55,0.6,0.65,0.7,0.75,0.8,1},{0,2,2.25,2.5,2.75,3,3.25,3.5,3.75,4}))))</f>
        <v/>
      </c>
      <c r="Q333" s="3" t="str">
        <f>IF(COUNT($A333)=0,"",IF($A333&lt;&gt;DRAFT!$B335,"ERR",IF(DRAFT!BB335="3E","3E",IF(COUNT(DRAFT!AX335,DRAFT!BB335)&gt;0,DRAFT!BC335,""))))</f>
        <v/>
      </c>
      <c r="R333" s="3" t="str">
        <f>IF(COUNT($A333)=0,"",IF(Q333="3E","3E",IF(Q333="","I",LOOKUP(Q333/S$2,{0,0.4,0.45,0.5,0.55,0.6,0.65,0.7,0.75,0.8,1},{"F","D","C","C+","B-","B","B+","A-","A","A+"}))))</f>
        <v/>
      </c>
      <c r="S333" s="2" t="str">
        <f>IF(COUNT($A333)=0,"",IF(Q333="","--",IF(Q333="3E","3E",LOOKUP(Q333/S$2,{0,0.4,0.45,0.5,0.55,0.6,0.65,0.7,0.75,0.8,1},{0,2,2.25,2.5,2.75,3,3.25,3.5,3.75,4}))))</f>
        <v/>
      </c>
      <c r="T333" s="3" t="str">
        <f>IF(COUNT($A333)=0,"",IF($A333&lt;&gt;DRAFT!$B335,"ERR",IF(DRAFT!BK335="3E","3E",IF(COUNT(DRAFT!BG335,DRAFT!BK335)&gt;0,DRAFT!BL335,""))))</f>
        <v/>
      </c>
      <c r="U333" s="3" t="str">
        <f>IF(COUNT($A333)=0,"",IF(T333="3E","3E",IF(T333="","I",LOOKUP(T333/V$2,{0,0.4,0.45,0.5,0.55,0.6,0.65,0.7,0.75,0.8,1},{"F","D","C","C+","B-","B","B+","A-","A","A+"}))))</f>
        <v/>
      </c>
      <c r="V333" s="2" t="str">
        <f>IF(COUNT($A333)=0,"",IF(T333="","--",IF(T333="3E","3E",LOOKUP(T333/V$2,{0,0.4,0.45,0.5,0.55,0.6,0.65,0.7,0.75,0.8,1},{0,2,2.25,2.5,2.75,3,3.25,3.5,3.75,4}))))</f>
        <v/>
      </c>
      <c r="W333" s="3" t="str">
        <f>IF(COUNT($A333)=0,"",IF($A333&lt;&gt;DRAFT!$B335,"ERR",IF(DRAFT!BT335="3E","3E",IF(COUNT(DRAFT!BP335,DRAFT!BT335)&gt;0,DRAFT!BU335,""))))</f>
        <v/>
      </c>
      <c r="X333" s="3" t="str">
        <f>IF(COUNT($A333)=0,"",IF(W333="3E","3E",IF(W333="","I",LOOKUP(W333/Y$2,{0,0.4,0.45,0.5,0.55,0.6,0.65,0.7,0.75,0.8,1},{"F","D","C","C+","B-","B","B+","A-","A","A+"}))))</f>
        <v/>
      </c>
      <c r="Y333" s="2" t="str">
        <f>IF(COUNT($A333)=0,"",IF(W333="","--",IF(W333="3E","3E",LOOKUP(W333/Y$2,{0,0.4,0.45,0.5,0.55,0.6,0.65,0.7,0.75,0.8,1},{0,2,2.25,2.5,2.75,3,3.25,3.5,3.75,4}))))</f>
        <v/>
      </c>
      <c r="Z333" s="3" t="str">
        <f>IF(COUNT($A333)=0,"",IF($A333&lt;&gt;DRAFT!$B335,"ERR",IF(DRAFT!CC335="3E","3E",IF(COUNT(DRAFT!BY335,DRAFT!CC335)&gt;0,DRAFT!CD335,""))))</f>
        <v/>
      </c>
      <c r="AA333" s="3" t="str">
        <f>IF(COUNT($A333)=0,"",IF(Z333="3E","3E",IF(Z333="","I",LOOKUP(Z333/AB$2,{0,0.4,0.45,0.5,0.55,0.6,0.65,0.7,0.75,0.8,1},{"F","D","C","C+","B-","B","B+","A-","A","A+"}))))</f>
        <v/>
      </c>
      <c r="AB333" s="2" t="str">
        <f>IF(COUNT($A333)=0,"",IF(Z333="","--",IF(Z333="3E","3E",LOOKUP(Z333/AB$2,{0,0.4,0.45,0.5,0.55,0.6,0.65,0.7,0.75,0.8,1},{0,2,2.25,2.5,2.75,3,3.25,3.5,3.75,4}))))</f>
        <v/>
      </c>
      <c r="AC333" s="3" t="str">
        <f>IF(COUNT($A333)=0,"",IF($A333&lt;&gt;DRAFT!$B335,"ERR",IF(DRAFT!CF335&gt;0,DRAFT!CF335,"")))</f>
        <v/>
      </c>
      <c r="AD333" s="3" t="str">
        <f>IF(COUNT($A333)=0,"",IF(AC333="3E","3E",IF(AC333="","I",LOOKUP(AC333/AE$2,{0,0.4,0.45,0.5,0.55,0.6,0.65,0.7,0.75,0.8,1},{"F","D","C","C+","B-","B","B+","A-","A","A+"}))))</f>
        <v/>
      </c>
      <c r="AE333" s="2" t="str">
        <f>IF(COUNT($A333)=0,"",IF(AC333="","--",IF(AC333="3E","3E",LOOKUP(AC333/AE$2,{0,0.4,0.45,0.5,0.55,0.6,0.65,0.7,0.75,0.8,1},{0,2,2.25,2.5,2.75,3,3.25,3.5,3.75,4}))))</f>
        <v/>
      </c>
      <c r="AF333" s="3" t="str">
        <f>IF($A333&lt;&gt;DRAFT!$B335,"ERR",IF(OR(COUNT($A333)=0,COUNT(DRAFT!CI335:CK335,DRAFT!CM335:CO335)=0),"",CEILING(SUM(DRAFT!CL335,DRAFT!CP335),1)))</f>
        <v/>
      </c>
      <c r="AG333" s="3" t="str">
        <f>IF(COUNT($A333)=0,"",IF(AF333="3E","3E",IF(AF333="","I",LOOKUP(AF333/AH$2,{0,0.4,0.45,0.5,0.55,0.6,0.65,0.7,0.75,0.8,1},{"F","D","C","C+","B-","B","B+","A-","A","A+"}))))</f>
        <v/>
      </c>
      <c r="AH333" s="2" t="str">
        <f>IF(COUNT($A333)=0,"",IF(AF333="","--",IF(AF333="3E","3E",LOOKUP(AF333/AH$2,{0,0.4,0.45,0.5,0.55,0.6,0.65,0.7,0.75,0.8,1},{0,2,2.25,2.5,2.75,3,3.25,3.5,3.75,4}))))</f>
        <v/>
      </c>
      <c r="AI333" s="11" t="str">
        <f>IF(OR(COUNT($A333)=0,COUNT(B333:AH333)=0),"",IF(COUNTIF(B333:AH333,"3E")&gt;0,"3E",IF(DRAFT!$A335="R",TRUNC(SUMPRODUCT(RGP,RCP)/TCP,3),TRUNC((SUMPRODUCT(--(IMDGP&gt;0)*IMDGP,IMCP)+CEILING(DRAFT!$CQ335*42,0.25))/TCP,3))))</f>
        <v/>
      </c>
      <c r="AJ333" s="3" t="str">
        <f>IF(OR(COUNT($A333)=0,COUNT(B333:AH333)=0),"",IF(COUNTIF(B333:AH333,"3E")&gt;0,"3E",IF(DRAFT!$A335="R",SUMPRODUCT(--(RGP&gt;=2),RCP),SUMPRODUCT(--(IMDGP&gt;0),--(IMGP=0),IMCP)+DRAFT!$CR335)))</f>
        <v/>
      </c>
      <c r="AK333" s="3" t="str">
        <f>IF(OR(COUNT($A333)=0,COUNT(B333:AH333)=0),"",IF(COUNTIF(B333:AJ333,"3E")&gt;0,"3E",IF(AND(DRAFT!$A335="IM",OR($AI333&gt;DRAFT!$CQ335,$AJ333&gt;DRAFT!$CR335)),"IMPROVED",IF(AND(DRAFT!$A335="IM",$AI333&lt;=DRAFT!$CQ335,$AJ333&lt;=DRAFT!$CR335),"NOT IMPROVED",IF(AND(AH333&gt;=2,AI333&gt;=2,AJ333&gt;=30),"PASS","FAIL")))))</f>
        <v/>
      </c>
      <c r="AL333" s="3" t="str">
        <f t="shared" si="10"/>
        <v/>
      </c>
      <c r="AM333" s="3" t="str">
        <f t="shared" si="11"/>
        <v/>
      </c>
    </row>
    <row r="334" spans="1:39" ht="18.95" customHeight="1" x14ac:dyDescent="0.25">
      <c r="A334" s="4" t="str">
        <f>IF(DRAFT!$B336="","",DRAFT!$B336)</f>
        <v/>
      </c>
      <c r="B334" s="3" t="str">
        <f>IF(COUNT($A334)=0,"",IF($A334&lt;&gt;DRAFT!$B336,"ERR",IF(DRAFT!I336="3E","3E",IF(COUNT(DRAFT!E336,DRAFT!I336)&gt;0,DRAFT!J336,""))))</f>
        <v/>
      </c>
      <c r="C334" s="3" t="str">
        <f>IF(COUNT($A334)=0,"",IF(B334="3E","3E",IF(B334="","I",LOOKUP(B334/D$2,{0,0.4,0.45,0.5,0.55,0.6,0.65,0.7,0.75,0.8,1},{"F","D","C","C+","B-","B","B+","A-","A","A+"}))))</f>
        <v/>
      </c>
      <c r="D334" s="2" t="str">
        <f>IF(COUNT($A334)=0,"",IF(B334="","--",IF(B334="3E","3E",LOOKUP(B334/D$2,{0,0.4,0.45,0.5,0.55,0.6,0.65,0.7,0.75,0.8,1},{0,2,2.25,2.5,2.75,3,3.25,3.5,3.75,4}))))</f>
        <v/>
      </c>
      <c r="E334" s="3" t="str">
        <f>IF(COUNT($A334)=0,"",IF($A334&lt;&gt;DRAFT!$B336,"ERR",IF(DRAFT!R336="3E","3E",IF(COUNT(DRAFT!N336,DRAFT!R336)&gt;0,DRAFT!S336,""))))</f>
        <v/>
      </c>
      <c r="F334" s="3" t="str">
        <f>IF(COUNT($A334)=0,"",IF(E334="3E","3E",IF(E334="","I",LOOKUP(E334/G$2,{0,0.4,0.45,0.5,0.55,0.6,0.65,0.7,0.75,0.8,1},{"F","D","C","C+","B-","B","B+","A-","A","A+"}))))</f>
        <v/>
      </c>
      <c r="G334" s="2" t="str">
        <f>IF(COUNT($A334)=0,"",IF(E334="","--",IF(E334="3E","3E",LOOKUP(E334/G$2,{0,0.4,0.45,0.5,0.55,0.6,0.65,0.7,0.75,0.8,1},{0,2,2.25,2.5,2.75,3,3.25,3.5,3.75,4}))))</f>
        <v/>
      </c>
      <c r="H334" s="3" t="str">
        <f>IF(COUNT($A334)=0,"",IF($A334&lt;&gt;DRAFT!$B336,"ERR",IF(DRAFT!AA336="3E","3E",IF(COUNT(DRAFT!W336,DRAFT!AA336)&gt;0,DRAFT!AB336,""))))</f>
        <v/>
      </c>
      <c r="I334" s="3" t="str">
        <f>IF(COUNT($A334)=0,"",IF(H334="3E","3E",IF(H334="","I",LOOKUP(H334/J$2,{0,0.4,0.45,0.5,0.55,0.6,0.65,0.7,0.75,0.8,1},{"F","D","C","C+","B-","B","B+","A-","A","A+"}))))</f>
        <v/>
      </c>
      <c r="J334" s="2" t="str">
        <f>IF(COUNT($A334)=0,"",IF(H334="","--",IF(H334="3E","3E",LOOKUP(H334/J$2,{0,0.4,0.45,0.5,0.55,0.6,0.65,0.7,0.75,0.8,1},{0,2,2.25,2.5,2.75,3,3.25,3.5,3.75,4}))))</f>
        <v/>
      </c>
      <c r="K334" s="3" t="str">
        <f>IF(COUNT($A334)=0,"",IF($A334&lt;&gt;DRAFT!$B336,"ERR",IF(DRAFT!AJ336="3E","3E",IF(COUNT(DRAFT!AF336,DRAFT!AJ336)&gt;0,DRAFT!AK336,""))))</f>
        <v/>
      </c>
      <c r="L334" s="3" t="str">
        <f>IF(COUNT($A334)=0,"",IF(K334="3E","3E",IF(K334="","I",LOOKUP(K334/M$2,{0,0.4,0.45,0.5,0.55,0.6,0.65,0.7,0.75,0.8,1},{"F","D","C","C+","B-","B","B+","A-","A","A+"}))))</f>
        <v/>
      </c>
      <c r="M334" s="2" t="str">
        <f>IF(COUNT($A334)=0,"",IF(K334="","--",IF(K334="3E","3E",LOOKUP(K334/M$2,{0,0.4,0.45,0.5,0.55,0.6,0.65,0.7,0.75,0.8,1},{0,2,2.25,2.5,2.75,3,3.25,3.5,3.75,4}))))</f>
        <v/>
      </c>
      <c r="N334" s="3" t="str">
        <f>IF(COUNT($A334)=0,"",IF($A334&lt;&gt;DRAFT!$B336,"ERR",IF(DRAFT!AS336="3E","3E",IF(COUNT(DRAFT!AO336,DRAFT!AS336)&gt;0,DRAFT!AT336,""))))</f>
        <v/>
      </c>
      <c r="O334" s="3" t="str">
        <f>IF(COUNT($A334)=0,"",IF(N334="3E","3E",IF(N334="","I",LOOKUP(N334/P$2,{0,0.4,0.45,0.5,0.55,0.6,0.65,0.7,0.75,0.8,1},{"F","D","C","C+","B-","B","B+","A-","A","A+"}))))</f>
        <v/>
      </c>
      <c r="P334" s="2" t="str">
        <f>IF(COUNT($A334)=0,"",IF(N334="","--",IF(N334="3E","3E",LOOKUP(N334/P$2,{0,0.4,0.45,0.5,0.55,0.6,0.65,0.7,0.75,0.8,1},{0,2,2.25,2.5,2.75,3,3.25,3.5,3.75,4}))))</f>
        <v/>
      </c>
      <c r="Q334" s="3" t="str">
        <f>IF(COUNT($A334)=0,"",IF($A334&lt;&gt;DRAFT!$B336,"ERR",IF(DRAFT!BB336="3E","3E",IF(COUNT(DRAFT!AX336,DRAFT!BB336)&gt;0,DRAFT!BC336,""))))</f>
        <v/>
      </c>
      <c r="R334" s="3" t="str">
        <f>IF(COUNT($A334)=0,"",IF(Q334="3E","3E",IF(Q334="","I",LOOKUP(Q334/S$2,{0,0.4,0.45,0.5,0.55,0.6,0.65,0.7,0.75,0.8,1},{"F","D","C","C+","B-","B","B+","A-","A","A+"}))))</f>
        <v/>
      </c>
      <c r="S334" s="2" t="str">
        <f>IF(COUNT($A334)=0,"",IF(Q334="","--",IF(Q334="3E","3E",LOOKUP(Q334/S$2,{0,0.4,0.45,0.5,0.55,0.6,0.65,0.7,0.75,0.8,1},{0,2,2.25,2.5,2.75,3,3.25,3.5,3.75,4}))))</f>
        <v/>
      </c>
      <c r="T334" s="3" t="str">
        <f>IF(COUNT($A334)=0,"",IF($A334&lt;&gt;DRAFT!$B336,"ERR",IF(DRAFT!BK336="3E","3E",IF(COUNT(DRAFT!BG336,DRAFT!BK336)&gt;0,DRAFT!BL336,""))))</f>
        <v/>
      </c>
      <c r="U334" s="3" t="str">
        <f>IF(COUNT($A334)=0,"",IF(T334="3E","3E",IF(T334="","I",LOOKUP(T334/V$2,{0,0.4,0.45,0.5,0.55,0.6,0.65,0.7,0.75,0.8,1},{"F","D","C","C+","B-","B","B+","A-","A","A+"}))))</f>
        <v/>
      </c>
      <c r="V334" s="2" t="str">
        <f>IF(COUNT($A334)=0,"",IF(T334="","--",IF(T334="3E","3E",LOOKUP(T334/V$2,{0,0.4,0.45,0.5,0.55,0.6,0.65,0.7,0.75,0.8,1},{0,2,2.25,2.5,2.75,3,3.25,3.5,3.75,4}))))</f>
        <v/>
      </c>
      <c r="W334" s="3" t="str">
        <f>IF(COUNT($A334)=0,"",IF($A334&lt;&gt;DRAFT!$B336,"ERR",IF(DRAFT!BT336="3E","3E",IF(COUNT(DRAFT!BP336,DRAFT!BT336)&gt;0,DRAFT!BU336,""))))</f>
        <v/>
      </c>
      <c r="X334" s="3" t="str">
        <f>IF(COUNT($A334)=0,"",IF(W334="3E","3E",IF(W334="","I",LOOKUP(W334/Y$2,{0,0.4,0.45,0.5,0.55,0.6,0.65,0.7,0.75,0.8,1},{"F","D","C","C+","B-","B","B+","A-","A","A+"}))))</f>
        <v/>
      </c>
      <c r="Y334" s="2" t="str">
        <f>IF(COUNT($A334)=0,"",IF(W334="","--",IF(W334="3E","3E",LOOKUP(W334/Y$2,{0,0.4,0.45,0.5,0.55,0.6,0.65,0.7,0.75,0.8,1},{0,2,2.25,2.5,2.75,3,3.25,3.5,3.75,4}))))</f>
        <v/>
      </c>
      <c r="Z334" s="3" t="str">
        <f>IF(COUNT($A334)=0,"",IF($A334&lt;&gt;DRAFT!$B336,"ERR",IF(DRAFT!CC336="3E","3E",IF(COUNT(DRAFT!BY336,DRAFT!CC336)&gt;0,DRAFT!CD336,""))))</f>
        <v/>
      </c>
      <c r="AA334" s="3" t="str">
        <f>IF(COUNT($A334)=0,"",IF(Z334="3E","3E",IF(Z334="","I",LOOKUP(Z334/AB$2,{0,0.4,0.45,0.5,0.55,0.6,0.65,0.7,0.75,0.8,1},{"F","D","C","C+","B-","B","B+","A-","A","A+"}))))</f>
        <v/>
      </c>
      <c r="AB334" s="2" t="str">
        <f>IF(COUNT($A334)=0,"",IF(Z334="","--",IF(Z334="3E","3E",LOOKUP(Z334/AB$2,{0,0.4,0.45,0.5,0.55,0.6,0.65,0.7,0.75,0.8,1},{0,2,2.25,2.5,2.75,3,3.25,3.5,3.75,4}))))</f>
        <v/>
      </c>
      <c r="AC334" s="3" t="str">
        <f>IF(COUNT($A334)=0,"",IF($A334&lt;&gt;DRAFT!$B336,"ERR",IF(DRAFT!CF336&gt;0,DRAFT!CF336,"")))</f>
        <v/>
      </c>
      <c r="AD334" s="3" t="str">
        <f>IF(COUNT($A334)=0,"",IF(AC334="3E","3E",IF(AC334="","I",LOOKUP(AC334/AE$2,{0,0.4,0.45,0.5,0.55,0.6,0.65,0.7,0.75,0.8,1},{"F","D","C","C+","B-","B","B+","A-","A","A+"}))))</f>
        <v/>
      </c>
      <c r="AE334" s="2" t="str">
        <f>IF(COUNT($A334)=0,"",IF(AC334="","--",IF(AC334="3E","3E",LOOKUP(AC334/AE$2,{0,0.4,0.45,0.5,0.55,0.6,0.65,0.7,0.75,0.8,1},{0,2,2.25,2.5,2.75,3,3.25,3.5,3.75,4}))))</f>
        <v/>
      </c>
      <c r="AF334" s="3" t="str">
        <f>IF($A334&lt;&gt;DRAFT!$B336,"ERR",IF(OR(COUNT($A334)=0,COUNT(DRAFT!CI336:CK336,DRAFT!CM336:CO336)=0),"",CEILING(SUM(DRAFT!CL336,DRAFT!CP336),1)))</f>
        <v/>
      </c>
      <c r="AG334" s="3" t="str">
        <f>IF(COUNT($A334)=0,"",IF(AF334="3E","3E",IF(AF334="","I",LOOKUP(AF334/AH$2,{0,0.4,0.45,0.5,0.55,0.6,0.65,0.7,0.75,0.8,1},{"F","D","C","C+","B-","B","B+","A-","A","A+"}))))</f>
        <v/>
      </c>
      <c r="AH334" s="2" t="str">
        <f>IF(COUNT($A334)=0,"",IF(AF334="","--",IF(AF334="3E","3E",LOOKUP(AF334/AH$2,{0,0.4,0.45,0.5,0.55,0.6,0.65,0.7,0.75,0.8,1},{0,2,2.25,2.5,2.75,3,3.25,3.5,3.75,4}))))</f>
        <v/>
      </c>
      <c r="AI334" s="11" t="str">
        <f>IF(OR(COUNT($A334)=0,COUNT(B334:AH334)=0),"",IF(COUNTIF(B334:AH334,"3E")&gt;0,"3E",IF(DRAFT!$A336="R",TRUNC(SUMPRODUCT(RGP,RCP)/TCP,3),TRUNC((SUMPRODUCT(--(IMDGP&gt;0)*IMDGP,IMCP)+CEILING(DRAFT!$CQ336*42,0.25))/TCP,3))))</f>
        <v/>
      </c>
      <c r="AJ334" s="3" t="str">
        <f>IF(OR(COUNT($A334)=0,COUNT(B334:AH334)=0),"",IF(COUNTIF(B334:AH334,"3E")&gt;0,"3E",IF(DRAFT!$A336="R",SUMPRODUCT(--(RGP&gt;=2),RCP),SUMPRODUCT(--(IMDGP&gt;0),--(IMGP=0),IMCP)+DRAFT!$CR336)))</f>
        <v/>
      </c>
      <c r="AK334" s="3" t="str">
        <f>IF(OR(COUNT($A334)=0,COUNT(B334:AH334)=0),"",IF(COUNTIF(B334:AJ334,"3E")&gt;0,"3E",IF(AND(DRAFT!$A336="IM",OR($AI334&gt;DRAFT!$CQ336,$AJ334&gt;DRAFT!$CR336)),"IMPROVED",IF(AND(DRAFT!$A336="IM",$AI334&lt;=DRAFT!$CQ336,$AJ334&lt;=DRAFT!$CR336),"NOT IMPROVED",IF(AND(AH334&gt;=2,AI334&gt;=2,AJ334&gt;=30),"PASS","FAIL")))))</f>
        <v/>
      </c>
      <c r="AL334" s="3" t="str">
        <f t="shared" si="10"/>
        <v/>
      </c>
      <c r="AM334" s="3" t="str">
        <f t="shared" si="11"/>
        <v/>
      </c>
    </row>
    <row r="335" spans="1:39" ht="18.95" customHeight="1" x14ac:dyDescent="0.25">
      <c r="A335" s="4" t="str">
        <f>IF(DRAFT!$B337="","",DRAFT!$B337)</f>
        <v/>
      </c>
      <c r="B335" s="3" t="str">
        <f>IF(COUNT($A335)=0,"",IF($A335&lt;&gt;DRAFT!$B337,"ERR",IF(DRAFT!I337="3E","3E",IF(COUNT(DRAFT!E337,DRAFT!I337)&gt;0,DRAFT!J337,""))))</f>
        <v/>
      </c>
      <c r="C335" s="3" t="str">
        <f>IF(COUNT($A335)=0,"",IF(B335="3E","3E",IF(B335="","I",LOOKUP(B335/D$2,{0,0.4,0.45,0.5,0.55,0.6,0.65,0.7,0.75,0.8,1},{"F","D","C","C+","B-","B","B+","A-","A","A+"}))))</f>
        <v/>
      </c>
      <c r="D335" s="2" t="str">
        <f>IF(COUNT($A335)=0,"",IF(B335="","--",IF(B335="3E","3E",LOOKUP(B335/D$2,{0,0.4,0.45,0.5,0.55,0.6,0.65,0.7,0.75,0.8,1},{0,2,2.25,2.5,2.75,3,3.25,3.5,3.75,4}))))</f>
        <v/>
      </c>
      <c r="E335" s="3" t="str">
        <f>IF(COUNT($A335)=0,"",IF($A335&lt;&gt;DRAFT!$B337,"ERR",IF(DRAFT!R337="3E","3E",IF(COUNT(DRAFT!N337,DRAFT!R337)&gt;0,DRAFT!S337,""))))</f>
        <v/>
      </c>
      <c r="F335" s="3" t="str">
        <f>IF(COUNT($A335)=0,"",IF(E335="3E","3E",IF(E335="","I",LOOKUP(E335/G$2,{0,0.4,0.45,0.5,0.55,0.6,0.65,0.7,0.75,0.8,1},{"F","D","C","C+","B-","B","B+","A-","A","A+"}))))</f>
        <v/>
      </c>
      <c r="G335" s="2" t="str">
        <f>IF(COUNT($A335)=0,"",IF(E335="","--",IF(E335="3E","3E",LOOKUP(E335/G$2,{0,0.4,0.45,0.5,0.55,0.6,0.65,0.7,0.75,0.8,1},{0,2,2.25,2.5,2.75,3,3.25,3.5,3.75,4}))))</f>
        <v/>
      </c>
      <c r="H335" s="3" t="str">
        <f>IF(COUNT($A335)=0,"",IF($A335&lt;&gt;DRAFT!$B337,"ERR",IF(DRAFT!AA337="3E","3E",IF(COUNT(DRAFT!W337,DRAFT!AA337)&gt;0,DRAFT!AB337,""))))</f>
        <v/>
      </c>
      <c r="I335" s="3" t="str">
        <f>IF(COUNT($A335)=0,"",IF(H335="3E","3E",IF(H335="","I",LOOKUP(H335/J$2,{0,0.4,0.45,0.5,0.55,0.6,0.65,0.7,0.75,0.8,1},{"F","D","C","C+","B-","B","B+","A-","A","A+"}))))</f>
        <v/>
      </c>
      <c r="J335" s="2" t="str">
        <f>IF(COUNT($A335)=0,"",IF(H335="","--",IF(H335="3E","3E",LOOKUP(H335/J$2,{0,0.4,0.45,0.5,0.55,0.6,0.65,0.7,0.75,0.8,1},{0,2,2.25,2.5,2.75,3,3.25,3.5,3.75,4}))))</f>
        <v/>
      </c>
      <c r="K335" s="3" t="str">
        <f>IF(COUNT($A335)=0,"",IF($A335&lt;&gt;DRAFT!$B337,"ERR",IF(DRAFT!AJ337="3E","3E",IF(COUNT(DRAFT!AF337,DRAFT!AJ337)&gt;0,DRAFT!AK337,""))))</f>
        <v/>
      </c>
      <c r="L335" s="3" t="str">
        <f>IF(COUNT($A335)=0,"",IF(K335="3E","3E",IF(K335="","I",LOOKUP(K335/M$2,{0,0.4,0.45,0.5,0.55,0.6,0.65,0.7,0.75,0.8,1},{"F","D","C","C+","B-","B","B+","A-","A","A+"}))))</f>
        <v/>
      </c>
      <c r="M335" s="2" t="str">
        <f>IF(COUNT($A335)=0,"",IF(K335="","--",IF(K335="3E","3E",LOOKUP(K335/M$2,{0,0.4,0.45,0.5,0.55,0.6,0.65,0.7,0.75,0.8,1},{0,2,2.25,2.5,2.75,3,3.25,3.5,3.75,4}))))</f>
        <v/>
      </c>
      <c r="N335" s="3" t="str">
        <f>IF(COUNT($A335)=0,"",IF($A335&lt;&gt;DRAFT!$B337,"ERR",IF(DRAFT!AS337="3E","3E",IF(COUNT(DRAFT!AO337,DRAFT!AS337)&gt;0,DRAFT!AT337,""))))</f>
        <v/>
      </c>
      <c r="O335" s="3" t="str">
        <f>IF(COUNT($A335)=0,"",IF(N335="3E","3E",IF(N335="","I",LOOKUP(N335/P$2,{0,0.4,0.45,0.5,0.55,0.6,0.65,0.7,0.75,0.8,1},{"F","D","C","C+","B-","B","B+","A-","A","A+"}))))</f>
        <v/>
      </c>
      <c r="P335" s="2" t="str">
        <f>IF(COUNT($A335)=0,"",IF(N335="","--",IF(N335="3E","3E",LOOKUP(N335/P$2,{0,0.4,0.45,0.5,0.55,0.6,0.65,0.7,0.75,0.8,1},{0,2,2.25,2.5,2.75,3,3.25,3.5,3.75,4}))))</f>
        <v/>
      </c>
      <c r="Q335" s="3" t="str">
        <f>IF(COUNT($A335)=0,"",IF($A335&lt;&gt;DRAFT!$B337,"ERR",IF(DRAFT!BB337="3E","3E",IF(COUNT(DRAFT!AX337,DRAFT!BB337)&gt;0,DRAFT!BC337,""))))</f>
        <v/>
      </c>
      <c r="R335" s="3" t="str">
        <f>IF(COUNT($A335)=0,"",IF(Q335="3E","3E",IF(Q335="","I",LOOKUP(Q335/S$2,{0,0.4,0.45,0.5,0.55,0.6,0.65,0.7,0.75,0.8,1},{"F","D","C","C+","B-","B","B+","A-","A","A+"}))))</f>
        <v/>
      </c>
      <c r="S335" s="2" t="str">
        <f>IF(COUNT($A335)=0,"",IF(Q335="","--",IF(Q335="3E","3E",LOOKUP(Q335/S$2,{0,0.4,0.45,0.5,0.55,0.6,0.65,0.7,0.75,0.8,1},{0,2,2.25,2.5,2.75,3,3.25,3.5,3.75,4}))))</f>
        <v/>
      </c>
      <c r="T335" s="3" t="str">
        <f>IF(COUNT($A335)=0,"",IF($A335&lt;&gt;DRAFT!$B337,"ERR",IF(DRAFT!BK337="3E","3E",IF(COUNT(DRAFT!BG337,DRAFT!BK337)&gt;0,DRAFT!BL337,""))))</f>
        <v/>
      </c>
      <c r="U335" s="3" t="str">
        <f>IF(COUNT($A335)=0,"",IF(T335="3E","3E",IF(T335="","I",LOOKUP(T335/V$2,{0,0.4,0.45,0.5,0.55,0.6,0.65,0.7,0.75,0.8,1},{"F","D","C","C+","B-","B","B+","A-","A","A+"}))))</f>
        <v/>
      </c>
      <c r="V335" s="2" t="str">
        <f>IF(COUNT($A335)=0,"",IF(T335="","--",IF(T335="3E","3E",LOOKUP(T335/V$2,{0,0.4,0.45,0.5,0.55,0.6,0.65,0.7,0.75,0.8,1},{0,2,2.25,2.5,2.75,3,3.25,3.5,3.75,4}))))</f>
        <v/>
      </c>
      <c r="W335" s="3" t="str">
        <f>IF(COUNT($A335)=0,"",IF($A335&lt;&gt;DRAFT!$B337,"ERR",IF(DRAFT!BT337="3E","3E",IF(COUNT(DRAFT!BP337,DRAFT!BT337)&gt;0,DRAFT!BU337,""))))</f>
        <v/>
      </c>
      <c r="X335" s="3" t="str">
        <f>IF(COUNT($A335)=0,"",IF(W335="3E","3E",IF(W335="","I",LOOKUP(W335/Y$2,{0,0.4,0.45,0.5,0.55,0.6,0.65,0.7,0.75,0.8,1},{"F","D","C","C+","B-","B","B+","A-","A","A+"}))))</f>
        <v/>
      </c>
      <c r="Y335" s="2" t="str">
        <f>IF(COUNT($A335)=0,"",IF(W335="","--",IF(W335="3E","3E",LOOKUP(W335/Y$2,{0,0.4,0.45,0.5,0.55,0.6,0.65,0.7,0.75,0.8,1},{0,2,2.25,2.5,2.75,3,3.25,3.5,3.75,4}))))</f>
        <v/>
      </c>
      <c r="Z335" s="3" t="str">
        <f>IF(COUNT($A335)=0,"",IF($A335&lt;&gt;DRAFT!$B337,"ERR",IF(DRAFT!CC337="3E","3E",IF(COUNT(DRAFT!BY337,DRAFT!CC337)&gt;0,DRAFT!CD337,""))))</f>
        <v/>
      </c>
      <c r="AA335" s="3" t="str">
        <f>IF(COUNT($A335)=0,"",IF(Z335="3E","3E",IF(Z335="","I",LOOKUP(Z335/AB$2,{0,0.4,0.45,0.5,0.55,0.6,0.65,0.7,0.75,0.8,1},{"F","D","C","C+","B-","B","B+","A-","A","A+"}))))</f>
        <v/>
      </c>
      <c r="AB335" s="2" t="str">
        <f>IF(COUNT($A335)=0,"",IF(Z335="","--",IF(Z335="3E","3E",LOOKUP(Z335/AB$2,{0,0.4,0.45,0.5,0.55,0.6,0.65,0.7,0.75,0.8,1},{0,2,2.25,2.5,2.75,3,3.25,3.5,3.75,4}))))</f>
        <v/>
      </c>
      <c r="AC335" s="3" t="str">
        <f>IF(COUNT($A335)=0,"",IF($A335&lt;&gt;DRAFT!$B337,"ERR",IF(DRAFT!CF337&gt;0,DRAFT!CF337,"")))</f>
        <v/>
      </c>
      <c r="AD335" s="3" t="str">
        <f>IF(COUNT($A335)=0,"",IF(AC335="3E","3E",IF(AC335="","I",LOOKUP(AC335/AE$2,{0,0.4,0.45,0.5,0.55,0.6,0.65,0.7,0.75,0.8,1},{"F","D","C","C+","B-","B","B+","A-","A","A+"}))))</f>
        <v/>
      </c>
      <c r="AE335" s="2" t="str">
        <f>IF(COUNT($A335)=0,"",IF(AC335="","--",IF(AC335="3E","3E",LOOKUP(AC335/AE$2,{0,0.4,0.45,0.5,0.55,0.6,0.65,0.7,0.75,0.8,1},{0,2,2.25,2.5,2.75,3,3.25,3.5,3.75,4}))))</f>
        <v/>
      </c>
      <c r="AF335" s="3" t="str">
        <f>IF($A335&lt;&gt;DRAFT!$B337,"ERR",IF(OR(COUNT($A335)=0,COUNT(DRAFT!CI337:CK337,DRAFT!CM337:CO337)=0),"",CEILING(SUM(DRAFT!CL337,DRAFT!CP337),1)))</f>
        <v/>
      </c>
      <c r="AG335" s="3" t="str">
        <f>IF(COUNT($A335)=0,"",IF(AF335="3E","3E",IF(AF335="","I",LOOKUP(AF335/AH$2,{0,0.4,0.45,0.5,0.55,0.6,0.65,0.7,0.75,0.8,1},{"F","D","C","C+","B-","B","B+","A-","A","A+"}))))</f>
        <v/>
      </c>
      <c r="AH335" s="2" t="str">
        <f>IF(COUNT($A335)=0,"",IF(AF335="","--",IF(AF335="3E","3E",LOOKUP(AF335/AH$2,{0,0.4,0.45,0.5,0.55,0.6,0.65,0.7,0.75,0.8,1},{0,2,2.25,2.5,2.75,3,3.25,3.5,3.75,4}))))</f>
        <v/>
      </c>
      <c r="AI335" s="11" t="str">
        <f>IF(OR(COUNT($A335)=0,COUNT(B335:AH335)=0),"",IF(COUNTIF(B335:AH335,"3E")&gt;0,"3E",IF(DRAFT!$A337="R",TRUNC(SUMPRODUCT(RGP,RCP)/TCP,3),TRUNC((SUMPRODUCT(--(IMDGP&gt;0)*IMDGP,IMCP)+CEILING(DRAFT!$CQ337*42,0.25))/TCP,3))))</f>
        <v/>
      </c>
      <c r="AJ335" s="3" t="str">
        <f>IF(OR(COUNT($A335)=0,COUNT(B335:AH335)=0),"",IF(COUNTIF(B335:AH335,"3E")&gt;0,"3E",IF(DRAFT!$A337="R",SUMPRODUCT(--(RGP&gt;=2),RCP),SUMPRODUCT(--(IMDGP&gt;0),--(IMGP=0),IMCP)+DRAFT!$CR337)))</f>
        <v/>
      </c>
      <c r="AK335" s="3" t="str">
        <f>IF(OR(COUNT($A335)=0,COUNT(B335:AH335)=0),"",IF(COUNTIF(B335:AJ335,"3E")&gt;0,"3E",IF(AND(DRAFT!$A337="IM",OR($AI335&gt;DRAFT!$CQ337,$AJ335&gt;DRAFT!$CR337)),"IMPROVED",IF(AND(DRAFT!$A337="IM",$AI335&lt;=DRAFT!$CQ337,$AJ335&lt;=DRAFT!$CR337),"NOT IMPROVED",IF(AND(AH335&gt;=2,AI335&gt;=2,AJ335&gt;=30),"PASS","FAIL")))))</f>
        <v/>
      </c>
      <c r="AL335" s="3" t="str">
        <f t="shared" si="10"/>
        <v/>
      </c>
      <c r="AM335" s="3" t="str">
        <f t="shared" si="11"/>
        <v/>
      </c>
    </row>
    <row r="336" spans="1:39" ht="18.95" customHeight="1" x14ac:dyDescent="0.25">
      <c r="A336" s="4" t="str">
        <f>IF(DRAFT!$B338="","",DRAFT!$B338)</f>
        <v/>
      </c>
      <c r="B336" s="3" t="str">
        <f>IF(COUNT($A336)=0,"",IF($A336&lt;&gt;DRAFT!$B338,"ERR",IF(DRAFT!I338="3E","3E",IF(COUNT(DRAFT!E338,DRAFT!I338)&gt;0,DRAFT!J338,""))))</f>
        <v/>
      </c>
      <c r="C336" s="3" t="str">
        <f>IF(COUNT($A336)=0,"",IF(B336="3E","3E",IF(B336="","I",LOOKUP(B336/D$2,{0,0.4,0.45,0.5,0.55,0.6,0.65,0.7,0.75,0.8,1},{"F","D","C","C+","B-","B","B+","A-","A","A+"}))))</f>
        <v/>
      </c>
      <c r="D336" s="2" t="str">
        <f>IF(COUNT($A336)=0,"",IF(B336="","--",IF(B336="3E","3E",LOOKUP(B336/D$2,{0,0.4,0.45,0.5,0.55,0.6,0.65,0.7,0.75,0.8,1},{0,2,2.25,2.5,2.75,3,3.25,3.5,3.75,4}))))</f>
        <v/>
      </c>
      <c r="E336" s="3" t="str">
        <f>IF(COUNT($A336)=0,"",IF($A336&lt;&gt;DRAFT!$B338,"ERR",IF(DRAFT!R338="3E","3E",IF(COUNT(DRAFT!N338,DRAFT!R338)&gt;0,DRAFT!S338,""))))</f>
        <v/>
      </c>
      <c r="F336" s="3" t="str">
        <f>IF(COUNT($A336)=0,"",IF(E336="3E","3E",IF(E336="","I",LOOKUP(E336/G$2,{0,0.4,0.45,0.5,0.55,0.6,0.65,0.7,0.75,0.8,1},{"F","D","C","C+","B-","B","B+","A-","A","A+"}))))</f>
        <v/>
      </c>
      <c r="G336" s="2" t="str">
        <f>IF(COUNT($A336)=0,"",IF(E336="","--",IF(E336="3E","3E",LOOKUP(E336/G$2,{0,0.4,0.45,0.5,0.55,0.6,0.65,0.7,0.75,0.8,1},{0,2,2.25,2.5,2.75,3,3.25,3.5,3.75,4}))))</f>
        <v/>
      </c>
      <c r="H336" s="3" t="str">
        <f>IF(COUNT($A336)=0,"",IF($A336&lt;&gt;DRAFT!$B338,"ERR",IF(DRAFT!AA338="3E","3E",IF(COUNT(DRAFT!W338,DRAFT!AA338)&gt;0,DRAFT!AB338,""))))</f>
        <v/>
      </c>
      <c r="I336" s="3" t="str">
        <f>IF(COUNT($A336)=0,"",IF(H336="3E","3E",IF(H336="","I",LOOKUP(H336/J$2,{0,0.4,0.45,0.5,0.55,0.6,0.65,0.7,0.75,0.8,1},{"F","D","C","C+","B-","B","B+","A-","A","A+"}))))</f>
        <v/>
      </c>
      <c r="J336" s="2" t="str">
        <f>IF(COUNT($A336)=0,"",IF(H336="","--",IF(H336="3E","3E",LOOKUP(H336/J$2,{0,0.4,0.45,0.5,0.55,0.6,0.65,0.7,0.75,0.8,1},{0,2,2.25,2.5,2.75,3,3.25,3.5,3.75,4}))))</f>
        <v/>
      </c>
      <c r="K336" s="3" t="str">
        <f>IF(COUNT($A336)=0,"",IF($A336&lt;&gt;DRAFT!$B338,"ERR",IF(DRAFT!AJ338="3E","3E",IF(COUNT(DRAFT!AF338,DRAFT!AJ338)&gt;0,DRAFT!AK338,""))))</f>
        <v/>
      </c>
      <c r="L336" s="3" t="str">
        <f>IF(COUNT($A336)=0,"",IF(K336="3E","3E",IF(K336="","I",LOOKUP(K336/M$2,{0,0.4,0.45,0.5,0.55,0.6,0.65,0.7,0.75,0.8,1},{"F","D","C","C+","B-","B","B+","A-","A","A+"}))))</f>
        <v/>
      </c>
      <c r="M336" s="2" t="str">
        <f>IF(COUNT($A336)=0,"",IF(K336="","--",IF(K336="3E","3E",LOOKUP(K336/M$2,{0,0.4,0.45,0.5,0.55,0.6,0.65,0.7,0.75,0.8,1},{0,2,2.25,2.5,2.75,3,3.25,3.5,3.75,4}))))</f>
        <v/>
      </c>
      <c r="N336" s="3" t="str">
        <f>IF(COUNT($A336)=0,"",IF($A336&lt;&gt;DRAFT!$B338,"ERR",IF(DRAFT!AS338="3E","3E",IF(COUNT(DRAFT!AO338,DRAFT!AS338)&gt;0,DRAFT!AT338,""))))</f>
        <v/>
      </c>
      <c r="O336" s="3" t="str">
        <f>IF(COUNT($A336)=0,"",IF(N336="3E","3E",IF(N336="","I",LOOKUP(N336/P$2,{0,0.4,0.45,0.5,0.55,0.6,0.65,0.7,0.75,0.8,1},{"F","D","C","C+","B-","B","B+","A-","A","A+"}))))</f>
        <v/>
      </c>
      <c r="P336" s="2" t="str">
        <f>IF(COUNT($A336)=0,"",IF(N336="","--",IF(N336="3E","3E",LOOKUP(N336/P$2,{0,0.4,0.45,0.5,0.55,0.6,0.65,0.7,0.75,0.8,1},{0,2,2.25,2.5,2.75,3,3.25,3.5,3.75,4}))))</f>
        <v/>
      </c>
      <c r="Q336" s="3" t="str">
        <f>IF(COUNT($A336)=0,"",IF($A336&lt;&gt;DRAFT!$B338,"ERR",IF(DRAFT!BB338="3E","3E",IF(COUNT(DRAFT!AX338,DRAFT!BB338)&gt;0,DRAFT!BC338,""))))</f>
        <v/>
      </c>
      <c r="R336" s="3" t="str">
        <f>IF(COUNT($A336)=0,"",IF(Q336="3E","3E",IF(Q336="","I",LOOKUP(Q336/S$2,{0,0.4,0.45,0.5,0.55,0.6,0.65,0.7,0.75,0.8,1},{"F","D","C","C+","B-","B","B+","A-","A","A+"}))))</f>
        <v/>
      </c>
      <c r="S336" s="2" t="str">
        <f>IF(COUNT($A336)=0,"",IF(Q336="","--",IF(Q336="3E","3E",LOOKUP(Q336/S$2,{0,0.4,0.45,0.5,0.55,0.6,0.65,0.7,0.75,0.8,1},{0,2,2.25,2.5,2.75,3,3.25,3.5,3.75,4}))))</f>
        <v/>
      </c>
      <c r="T336" s="3" t="str">
        <f>IF(COUNT($A336)=0,"",IF($A336&lt;&gt;DRAFT!$B338,"ERR",IF(DRAFT!BK338="3E","3E",IF(COUNT(DRAFT!BG338,DRAFT!BK338)&gt;0,DRAFT!BL338,""))))</f>
        <v/>
      </c>
      <c r="U336" s="3" t="str">
        <f>IF(COUNT($A336)=0,"",IF(T336="3E","3E",IF(T336="","I",LOOKUP(T336/V$2,{0,0.4,0.45,0.5,0.55,0.6,0.65,0.7,0.75,0.8,1},{"F","D","C","C+","B-","B","B+","A-","A","A+"}))))</f>
        <v/>
      </c>
      <c r="V336" s="2" t="str">
        <f>IF(COUNT($A336)=0,"",IF(T336="","--",IF(T336="3E","3E",LOOKUP(T336/V$2,{0,0.4,0.45,0.5,0.55,0.6,0.65,0.7,0.75,0.8,1},{0,2,2.25,2.5,2.75,3,3.25,3.5,3.75,4}))))</f>
        <v/>
      </c>
      <c r="W336" s="3" t="str">
        <f>IF(COUNT($A336)=0,"",IF($A336&lt;&gt;DRAFT!$B338,"ERR",IF(DRAFT!BT338="3E","3E",IF(COUNT(DRAFT!BP338,DRAFT!BT338)&gt;0,DRAFT!BU338,""))))</f>
        <v/>
      </c>
      <c r="X336" s="3" t="str">
        <f>IF(COUNT($A336)=0,"",IF(W336="3E","3E",IF(W336="","I",LOOKUP(W336/Y$2,{0,0.4,0.45,0.5,0.55,0.6,0.65,0.7,0.75,0.8,1},{"F","D","C","C+","B-","B","B+","A-","A","A+"}))))</f>
        <v/>
      </c>
      <c r="Y336" s="2" t="str">
        <f>IF(COUNT($A336)=0,"",IF(W336="","--",IF(W336="3E","3E",LOOKUP(W336/Y$2,{0,0.4,0.45,0.5,0.55,0.6,0.65,0.7,0.75,0.8,1},{0,2,2.25,2.5,2.75,3,3.25,3.5,3.75,4}))))</f>
        <v/>
      </c>
      <c r="Z336" s="3" t="str">
        <f>IF(COUNT($A336)=0,"",IF($A336&lt;&gt;DRAFT!$B338,"ERR",IF(DRAFT!CC338="3E","3E",IF(COUNT(DRAFT!BY338,DRAFT!CC338)&gt;0,DRAFT!CD338,""))))</f>
        <v/>
      </c>
      <c r="AA336" s="3" t="str">
        <f>IF(COUNT($A336)=0,"",IF(Z336="3E","3E",IF(Z336="","I",LOOKUP(Z336/AB$2,{0,0.4,0.45,0.5,0.55,0.6,0.65,0.7,0.75,0.8,1},{"F","D","C","C+","B-","B","B+","A-","A","A+"}))))</f>
        <v/>
      </c>
      <c r="AB336" s="2" t="str">
        <f>IF(COUNT($A336)=0,"",IF(Z336="","--",IF(Z336="3E","3E",LOOKUP(Z336/AB$2,{0,0.4,0.45,0.5,0.55,0.6,0.65,0.7,0.75,0.8,1},{0,2,2.25,2.5,2.75,3,3.25,3.5,3.75,4}))))</f>
        <v/>
      </c>
      <c r="AC336" s="3" t="str">
        <f>IF(COUNT($A336)=0,"",IF($A336&lt;&gt;DRAFT!$B338,"ERR",IF(DRAFT!CF338&gt;0,DRAFT!CF338,"")))</f>
        <v/>
      </c>
      <c r="AD336" s="3" t="str">
        <f>IF(COUNT($A336)=0,"",IF(AC336="3E","3E",IF(AC336="","I",LOOKUP(AC336/AE$2,{0,0.4,0.45,0.5,0.55,0.6,0.65,0.7,0.75,0.8,1},{"F","D","C","C+","B-","B","B+","A-","A","A+"}))))</f>
        <v/>
      </c>
      <c r="AE336" s="2" t="str">
        <f>IF(COUNT($A336)=0,"",IF(AC336="","--",IF(AC336="3E","3E",LOOKUP(AC336/AE$2,{0,0.4,0.45,0.5,0.55,0.6,0.65,0.7,0.75,0.8,1},{0,2,2.25,2.5,2.75,3,3.25,3.5,3.75,4}))))</f>
        <v/>
      </c>
      <c r="AF336" s="3" t="str">
        <f>IF($A336&lt;&gt;DRAFT!$B338,"ERR",IF(OR(COUNT($A336)=0,COUNT(DRAFT!CI338:CK338,DRAFT!CM338:CO338)=0),"",CEILING(SUM(DRAFT!CL338,DRAFT!CP338),1)))</f>
        <v/>
      </c>
      <c r="AG336" s="3" t="str">
        <f>IF(COUNT($A336)=0,"",IF(AF336="3E","3E",IF(AF336="","I",LOOKUP(AF336/AH$2,{0,0.4,0.45,0.5,0.55,0.6,0.65,0.7,0.75,0.8,1},{"F","D","C","C+","B-","B","B+","A-","A","A+"}))))</f>
        <v/>
      </c>
      <c r="AH336" s="2" t="str">
        <f>IF(COUNT($A336)=0,"",IF(AF336="","--",IF(AF336="3E","3E",LOOKUP(AF336/AH$2,{0,0.4,0.45,0.5,0.55,0.6,0.65,0.7,0.75,0.8,1},{0,2,2.25,2.5,2.75,3,3.25,3.5,3.75,4}))))</f>
        <v/>
      </c>
      <c r="AI336" s="11" t="str">
        <f>IF(OR(COUNT($A336)=0,COUNT(B336:AH336)=0),"",IF(COUNTIF(B336:AH336,"3E")&gt;0,"3E",IF(DRAFT!$A338="R",TRUNC(SUMPRODUCT(RGP,RCP)/TCP,3),TRUNC((SUMPRODUCT(--(IMDGP&gt;0)*IMDGP,IMCP)+CEILING(DRAFT!$CQ338*42,0.25))/TCP,3))))</f>
        <v/>
      </c>
      <c r="AJ336" s="3" t="str">
        <f>IF(OR(COUNT($A336)=0,COUNT(B336:AH336)=0),"",IF(COUNTIF(B336:AH336,"3E")&gt;0,"3E",IF(DRAFT!$A338="R",SUMPRODUCT(--(RGP&gt;=2),RCP),SUMPRODUCT(--(IMDGP&gt;0),--(IMGP=0),IMCP)+DRAFT!$CR338)))</f>
        <v/>
      </c>
      <c r="AK336" s="3" t="str">
        <f>IF(OR(COUNT($A336)=0,COUNT(B336:AH336)=0),"",IF(COUNTIF(B336:AJ336,"3E")&gt;0,"3E",IF(AND(DRAFT!$A338="IM",OR($AI336&gt;DRAFT!$CQ338,$AJ336&gt;DRAFT!$CR338)),"IMPROVED",IF(AND(DRAFT!$A338="IM",$AI336&lt;=DRAFT!$CQ338,$AJ336&lt;=DRAFT!$CR338),"NOT IMPROVED",IF(AND(AH336&gt;=2,AI336&gt;=2,AJ336&gt;=30),"PASS","FAIL")))))</f>
        <v/>
      </c>
      <c r="AL336" s="3" t="str">
        <f t="shared" si="10"/>
        <v/>
      </c>
      <c r="AM336" s="3" t="str">
        <f t="shared" si="11"/>
        <v/>
      </c>
    </row>
    <row r="337" spans="1:39" ht="18.95" customHeight="1" x14ac:dyDescent="0.25">
      <c r="A337" s="4" t="str">
        <f>IF(DRAFT!$B339="","",DRAFT!$B339)</f>
        <v/>
      </c>
      <c r="B337" s="3" t="str">
        <f>IF(COUNT($A337)=0,"",IF($A337&lt;&gt;DRAFT!$B339,"ERR",IF(DRAFT!I339="3E","3E",IF(COUNT(DRAFT!E339,DRAFT!I339)&gt;0,DRAFT!J339,""))))</f>
        <v/>
      </c>
      <c r="C337" s="3" t="str">
        <f>IF(COUNT($A337)=0,"",IF(B337="3E","3E",IF(B337="","I",LOOKUP(B337/D$2,{0,0.4,0.45,0.5,0.55,0.6,0.65,0.7,0.75,0.8,1},{"F","D","C","C+","B-","B","B+","A-","A","A+"}))))</f>
        <v/>
      </c>
      <c r="D337" s="2" t="str">
        <f>IF(COUNT($A337)=0,"",IF(B337="","--",IF(B337="3E","3E",LOOKUP(B337/D$2,{0,0.4,0.45,0.5,0.55,0.6,0.65,0.7,0.75,0.8,1},{0,2,2.25,2.5,2.75,3,3.25,3.5,3.75,4}))))</f>
        <v/>
      </c>
      <c r="E337" s="3" t="str">
        <f>IF(COUNT($A337)=0,"",IF($A337&lt;&gt;DRAFT!$B339,"ERR",IF(DRAFT!R339="3E","3E",IF(COUNT(DRAFT!N339,DRAFT!R339)&gt;0,DRAFT!S339,""))))</f>
        <v/>
      </c>
      <c r="F337" s="3" t="str">
        <f>IF(COUNT($A337)=0,"",IF(E337="3E","3E",IF(E337="","I",LOOKUP(E337/G$2,{0,0.4,0.45,0.5,0.55,0.6,0.65,0.7,0.75,0.8,1},{"F","D","C","C+","B-","B","B+","A-","A","A+"}))))</f>
        <v/>
      </c>
      <c r="G337" s="2" t="str">
        <f>IF(COUNT($A337)=0,"",IF(E337="","--",IF(E337="3E","3E",LOOKUP(E337/G$2,{0,0.4,0.45,0.5,0.55,0.6,0.65,0.7,0.75,0.8,1},{0,2,2.25,2.5,2.75,3,3.25,3.5,3.75,4}))))</f>
        <v/>
      </c>
      <c r="H337" s="3" t="str">
        <f>IF(COUNT($A337)=0,"",IF($A337&lt;&gt;DRAFT!$B339,"ERR",IF(DRAFT!AA339="3E","3E",IF(COUNT(DRAFT!W339,DRAFT!AA339)&gt;0,DRAFT!AB339,""))))</f>
        <v/>
      </c>
      <c r="I337" s="3" t="str">
        <f>IF(COUNT($A337)=0,"",IF(H337="3E","3E",IF(H337="","I",LOOKUP(H337/J$2,{0,0.4,0.45,0.5,0.55,0.6,0.65,0.7,0.75,0.8,1},{"F","D","C","C+","B-","B","B+","A-","A","A+"}))))</f>
        <v/>
      </c>
      <c r="J337" s="2" t="str">
        <f>IF(COUNT($A337)=0,"",IF(H337="","--",IF(H337="3E","3E",LOOKUP(H337/J$2,{0,0.4,0.45,0.5,0.55,0.6,0.65,0.7,0.75,0.8,1},{0,2,2.25,2.5,2.75,3,3.25,3.5,3.75,4}))))</f>
        <v/>
      </c>
      <c r="K337" s="3" t="str">
        <f>IF(COUNT($A337)=0,"",IF($A337&lt;&gt;DRAFT!$B339,"ERR",IF(DRAFT!AJ339="3E","3E",IF(COUNT(DRAFT!AF339,DRAFT!AJ339)&gt;0,DRAFT!AK339,""))))</f>
        <v/>
      </c>
      <c r="L337" s="3" t="str">
        <f>IF(COUNT($A337)=0,"",IF(K337="3E","3E",IF(K337="","I",LOOKUP(K337/M$2,{0,0.4,0.45,0.5,0.55,0.6,0.65,0.7,0.75,0.8,1},{"F","D","C","C+","B-","B","B+","A-","A","A+"}))))</f>
        <v/>
      </c>
      <c r="M337" s="2" t="str">
        <f>IF(COUNT($A337)=0,"",IF(K337="","--",IF(K337="3E","3E",LOOKUP(K337/M$2,{0,0.4,0.45,0.5,0.55,0.6,0.65,0.7,0.75,0.8,1},{0,2,2.25,2.5,2.75,3,3.25,3.5,3.75,4}))))</f>
        <v/>
      </c>
      <c r="N337" s="3" t="str">
        <f>IF(COUNT($A337)=0,"",IF($A337&lt;&gt;DRAFT!$B339,"ERR",IF(DRAFT!AS339="3E","3E",IF(COUNT(DRAFT!AO339,DRAFT!AS339)&gt;0,DRAFT!AT339,""))))</f>
        <v/>
      </c>
      <c r="O337" s="3" t="str">
        <f>IF(COUNT($A337)=0,"",IF(N337="3E","3E",IF(N337="","I",LOOKUP(N337/P$2,{0,0.4,0.45,0.5,0.55,0.6,0.65,0.7,0.75,0.8,1},{"F","D","C","C+","B-","B","B+","A-","A","A+"}))))</f>
        <v/>
      </c>
      <c r="P337" s="2" t="str">
        <f>IF(COUNT($A337)=0,"",IF(N337="","--",IF(N337="3E","3E",LOOKUP(N337/P$2,{0,0.4,0.45,0.5,0.55,0.6,0.65,0.7,0.75,0.8,1},{0,2,2.25,2.5,2.75,3,3.25,3.5,3.75,4}))))</f>
        <v/>
      </c>
      <c r="Q337" s="3" t="str">
        <f>IF(COUNT($A337)=0,"",IF($A337&lt;&gt;DRAFT!$B339,"ERR",IF(DRAFT!BB339="3E","3E",IF(COUNT(DRAFT!AX339,DRAFT!BB339)&gt;0,DRAFT!BC339,""))))</f>
        <v/>
      </c>
      <c r="R337" s="3" t="str">
        <f>IF(COUNT($A337)=0,"",IF(Q337="3E","3E",IF(Q337="","I",LOOKUP(Q337/S$2,{0,0.4,0.45,0.5,0.55,0.6,0.65,0.7,0.75,0.8,1},{"F","D","C","C+","B-","B","B+","A-","A","A+"}))))</f>
        <v/>
      </c>
      <c r="S337" s="2" t="str">
        <f>IF(COUNT($A337)=0,"",IF(Q337="","--",IF(Q337="3E","3E",LOOKUP(Q337/S$2,{0,0.4,0.45,0.5,0.55,0.6,0.65,0.7,0.75,0.8,1},{0,2,2.25,2.5,2.75,3,3.25,3.5,3.75,4}))))</f>
        <v/>
      </c>
      <c r="T337" s="3" t="str">
        <f>IF(COUNT($A337)=0,"",IF($A337&lt;&gt;DRAFT!$B339,"ERR",IF(DRAFT!BK339="3E","3E",IF(COUNT(DRAFT!BG339,DRAFT!BK339)&gt;0,DRAFT!BL339,""))))</f>
        <v/>
      </c>
      <c r="U337" s="3" t="str">
        <f>IF(COUNT($A337)=0,"",IF(T337="3E","3E",IF(T337="","I",LOOKUP(T337/V$2,{0,0.4,0.45,0.5,0.55,0.6,0.65,0.7,0.75,0.8,1},{"F","D","C","C+","B-","B","B+","A-","A","A+"}))))</f>
        <v/>
      </c>
      <c r="V337" s="2" t="str">
        <f>IF(COUNT($A337)=0,"",IF(T337="","--",IF(T337="3E","3E",LOOKUP(T337/V$2,{0,0.4,0.45,0.5,0.55,0.6,0.65,0.7,0.75,0.8,1},{0,2,2.25,2.5,2.75,3,3.25,3.5,3.75,4}))))</f>
        <v/>
      </c>
      <c r="W337" s="3" t="str">
        <f>IF(COUNT($A337)=0,"",IF($A337&lt;&gt;DRAFT!$B339,"ERR",IF(DRAFT!BT339="3E","3E",IF(COUNT(DRAFT!BP339,DRAFT!BT339)&gt;0,DRAFT!BU339,""))))</f>
        <v/>
      </c>
      <c r="X337" s="3" t="str">
        <f>IF(COUNT($A337)=0,"",IF(W337="3E","3E",IF(W337="","I",LOOKUP(W337/Y$2,{0,0.4,0.45,0.5,0.55,0.6,0.65,0.7,0.75,0.8,1},{"F","D","C","C+","B-","B","B+","A-","A","A+"}))))</f>
        <v/>
      </c>
      <c r="Y337" s="2" t="str">
        <f>IF(COUNT($A337)=0,"",IF(W337="","--",IF(W337="3E","3E",LOOKUP(W337/Y$2,{0,0.4,0.45,0.5,0.55,0.6,0.65,0.7,0.75,0.8,1},{0,2,2.25,2.5,2.75,3,3.25,3.5,3.75,4}))))</f>
        <v/>
      </c>
      <c r="Z337" s="3" t="str">
        <f>IF(COUNT($A337)=0,"",IF($A337&lt;&gt;DRAFT!$B339,"ERR",IF(DRAFT!CC339="3E","3E",IF(COUNT(DRAFT!BY339,DRAFT!CC339)&gt;0,DRAFT!CD339,""))))</f>
        <v/>
      </c>
      <c r="AA337" s="3" t="str">
        <f>IF(COUNT($A337)=0,"",IF(Z337="3E","3E",IF(Z337="","I",LOOKUP(Z337/AB$2,{0,0.4,0.45,0.5,0.55,0.6,0.65,0.7,0.75,0.8,1},{"F","D","C","C+","B-","B","B+","A-","A","A+"}))))</f>
        <v/>
      </c>
      <c r="AB337" s="2" t="str">
        <f>IF(COUNT($A337)=0,"",IF(Z337="","--",IF(Z337="3E","3E",LOOKUP(Z337/AB$2,{0,0.4,0.45,0.5,0.55,0.6,0.65,0.7,0.75,0.8,1},{0,2,2.25,2.5,2.75,3,3.25,3.5,3.75,4}))))</f>
        <v/>
      </c>
      <c r="AC337" s="3" t="str">
        <f>IF(COUNT($A337)=0,"",IF($A337&lt;&gt;DRAFT!$B339,"ERR",IF(DRAFT!CF339&gt;0,DRAFT!CF339,"")))</f>
        <v/>
      </c>
      <c r="AD337" s="3" t="str">
        <f>IF(COUNT($A337)=0,"",IF(AC337="3E","3E",IF(AC337="","I",LOOKUP(AC337/AE$2,{0,0.4,0.45,0.5,0.55,0.6,0.65,0.7,0.75,0.8,1},{"F","D","C","C+","B-","B","B+","A-","A","A+"}))))</f>
        <v/>
      </c>
      <c r="AE337" s="2" t="str">
        <f>IF(COUNT($A337)=0,"",IF(AC337="","--",IF(AC337="3E","3E",LOOKUP(AC337/AE$2,{0,0.4,0.45,0.5,0.55,0.6,0.65,0.7,0.75,0.8,1},{0,2,2.25,2.5,2.75,3,3.25,3.5,3.75,4}))))</f>
        <v/>
      </c>
      <c r="AF337" s="3" t="str">
        <f>IF($A337&lt;&gt;DRAFT!$B339,"ERR",IF(OR(COUNT($A337)=0,COUNT(DRAFT!CI339:CK339,DRAFT!CM339:CO339)=0),"",CEILING(SUM(DRAFT!CL339,DRAFT!CP339),1)))</f>
        <v/>
      </c>
      <c r="AG337" s="3" t="str">
        <f>IF(COUNT($A337)=0,"",IF(AF337="3E","3E",IF(AF337="","I",LOOKUP(AF337/AH$2,{0,0.4,0.45,0.5,0.55,0.6,0.65,0.7,0.75,0.8,1},{"F","D","C","C+","B-","B","B+","A-","A","A+"}))))</f>
        <v/>
      </c>
      <c r="AH337" s="2" t="str">
        <f>IF(COUNT($A337)=0,"",IF(AF337="","--",IF(AF337="3E","3E",LOOKUP(AF337/AH$2,{0,0.4,0.45,0.5,0.55,0.6,0.65,0.7,0.75,0.8,1},{0,2,2.25,2.5,2.75,3,3.25,3.5,3.75,4}))))</f>
        <v/>
      </c>
      <c r="AI337" s="11" t="str">
        <f>IF(OR(COUNT($A337)=0,COUNT(B337:AH337)=0),"",IF(COUNTIF(B337:AH337,"3E")&gt;0,"3E",IF(DRAFT!$A339="R",TRUNC(SUMPRODUCT(RGP,RCP)/TCP,3),TRUNC((SUMPRODUCT(--(IMDGP&gt;0)*IMDGP,IMCP)+CEILING(DRAFT!$CQ339*42,0.25))/TCP,3))))</f>
        <v/>
      </c>
      <c r="AJ337" s="3" t="str">
        <f>IF(OR(COUNT($A337)=0,COUNT(B337:AH337)=0),"",IF(COUNTIF(B337:AH337,"3E")&gt;0,"3E",IF(DRAFT!$A339="R",SUMPRODUCT(--(RGP&gt;=2),RCP),SUMPRODUCT(--(IMDGP&gt;0),--(IMGP=0),IMCP)+DRAFT!$CR339)))</f>
        <v/>
      </c>
      <c r="AK337" s="3" t="str">
        <f>IF(OR(COUNT($A337)=0,COUNT(B337:AH337)=0),"",IF(COUNTIF(B337:AJ337,"3E")&gt;0,"3E",IF(AND(DRAFT!$A339="IM",OR($AI337&gt;DRAFT!$CQ339,$AJ337&gt;DRAFT!$CR339)),"IMPROVED",IF(AND(DRAFT!$A339="IM",$AI337&lt;=DRAFT!$CQ339,$AJ337&lt;=DRAFT!$CR339),"NOT IMPROVED",IF(AND(AH337&gt;=2,AI337&gt;=2,AJ337&gt;=30),"PASS","FAIL")))))</f>
        <v/>
      </c>
      <c r="AL337" s="3" t="str">
        <f t="shared" si="10"/>
        <v/>
      </c>
      <c r="AM337" s="3" t="str">
        <f t="shared" si="11"/>
        <v/>
      </c>
    </row>
    <row r="338" spans="1:39" ht="18.95" customHeight="1" x14ac:dyDescent="0.25">
      <c r="A338" s="4" t="str">
        <f>IF(DRAFT!$B340="","",DRAFT!$B340)</f>
        <v/>
      </c>
      <c r="B338" s="3" t="str">
        <f>IF(COUNT($A338)=0,"",IF($A338&lt;&gt;DRAFT!$B340,"ERR",IF(DRAFT!I340="3E","3E",IF(COUNT(DRAFT!E340,DRAFT!I340)&gt;0,DRAFT!J340,""))))</f>
        <v/>
      </c>
      <c r="C338" s="3" t="str">
        <f>IF(COUNT($A338)=0,"",IF(B338="3E","3E",IF(B338="","I",LOOKUP(B338/D$2,{0,0.4,0.45,0.5,0.55,0.6,0.65,0.7,0.75,0.8,1},{"F","D","C","C+","B-","B","B+","A-","A","A+"}))))</f>
        <v/>
      </c>
      <c r="D338" s="2" t="str">
        <f>IF(COUNT($A338)=0,"",IF(B338="","--",IF(B338="3E","3E",LOOKUP(B338/D$2,{0,0.4,0.45,0.5,0.55,0.6,0.65,0.7,0.75,0.8,1},{0,2,2.25,2.5,2.75,3,3.25,3.5,3.75,4}))))</f>
        <v/>
      </c>
      <c r="E338" s="3" t="str">
        <f>IF(COUNT($A338)=0,"",IF($A338&lt;&gt;DRAFT!$B340,"ERR",IF(DRAFT!R340="3E","3E",IF(COUNT(DRAFT!N340,DRAFT!R340)&gt;0,DRAFT!S340,""))))</f>
        <v/>
      </c>
      <c r="F338" s="3" t="str">
        <f>IF(COUNT($A338)=0,"",IF(E338="3E","3E",IF(E338="","I",LOOKUP(E338/G$2,{0,0.4,0.45,0.5,0.55,0.6,0.65,0.7,0.75,0.8,1},{"F","D","C","C+","B-","B","B+","A-","A","A+"}))))</f>
        <v/>
      </c>
      <c r="G338" s="2" t="str">
        <f>IF(COUNT($A338)=0,"",IF(E338="","--",IF(E338="3E","3E",LOOKUP(E338/G$2,{0,0.4,0.45,0.5,0.55,0.6,0.65,0.7,0.75,0.8,1},{0,2,2.25,2.5,2.75,3,3.25,3.5,3.75,4}))))</f>
        <v/>
      </c>
      <c r="H338" s="3" t="str">
        <f>IF(COUNT($A338)=0,"",IF($A338&lt;&gt;DRAFT!$B340,"ERR",IF(DRAFT!AA340="3E","3E",IF(COUNT(DRAFT!W340,DRAFT!AA340)&gt;0,DRAFT!AB340,""))))</f>
        <v/>
      </c>
      <c r="I338" s="3" t="str">
        <f>IF(COUNT($A338)=0,"",IF(H338="3E","3E",IF(H338="","I",LOOKUP(H338/J$2,{0,0.4,0.45,0.5,0.55,0.6,0.65,0.7,0.75,0.8,1},{"F","D","C","C+","B-","B","B+","A-","A","A+"}))))</f>
        <v/>
      </c>
      <c r="J338" s="2" t="str">
        <f>IF(COUNT($A338)=0,"",IF(H338="","--",IF(H338="3E","3E",LOOKUP(H338/J$2,{0,0.4,0.45,0.5,0.55,0.6,0.65,0.7,0.75,0.8,1},{0,2,2.25,2.5,2.75,3,3.25,3.5,3.75,4}))))</f>
        <v/>
      </c>
      <c r="K338" s="3" t="str">
        <f>IF(COUNT($A338)=0,"",IF($A338&lt;&gt;DRAFT!$B340,"ERR",IF(DRAFT!AJ340="3E","3E",IF(COUNT(DRAFT!AF340,DRAFT!AJ340)&gt;0,DRAFT!AK340,""))))</f>
        <v/>
      </c>
      <c r="L338" s="3" t="str">
        <f>IF(COUNT($A338)=0,"",IF(K338="3E","3E",IF(K338="","I",LOOKUP(K338/M$2,{0,0.4,0.45,0.5,0.55,0.6,0.65,0.7,0.75,0.8,1},{"F","D","C","C+","B-","B","B+","A-","A","A+"}))))</f>
        <v/>
      </c>
      <c r="M338" s="2" t="str">
        <f>IF(COUNT($A338)=0,"",IF(K338="","--",IF(K338="3E","3E",LOOKUP(K338/M$2,{0,0.4,0.45,0.5,0.55,0.6,0.65,0.7,0.75,0.8,1},{0,2,2.25,2.5,2.75,3,3.25,3.5,3.75,4}))))</f>
        <v/>
      </c>
      <c r="N338" s="3" t="str">
        <f>IF(COUNT($A338)=0,"",IF($A338&lt;&gt;DRAFT!$B340,"ERR",IF(DRAFT!AS340="3E","3E",IF(COUNT(DRAFT!AO340,DRAFT!AS340)&gt;0,DRAFT!AT340,""))))</f>
        <v/>
      </c>
      <c r="O338" s="3" t="str">
        <f>IF(COUNT($A338)=0,"",IF(N338="3E","3E",IF(N338="","I",LOOKUP(N338/P$2,{0,0.4,0.45,0.5,0.55,0.6,0.65,0.7,0.75,0.8,1},{"F","D","C","C+","B-","B","B+","A-","A","A+"}))))</f>
        <v/>
      </c>
      <c r="P338" s="2" t="str">
        <f>IF(COUNT($A338)=0,"",IF(N338="","--",IF(N338="3E","3E",LOOKUP(N338/P$2,{0,0.4,0.45,0.5,0.55,0.6,0.65,0.7,0.75,0.8,1},{0,2,2.25,2.5,2.75,3,3.25,3.5,3.75,4}))))</f>
        <v/>
      </c>
      <c r="Q338" s="3" t="str">
        <f>IF(COUNT($A338)=0,"",IF($A338&lt;&gt;DRAFT!$B340,"ERR",IF(DRAFT!BB340="3E","3E",IF(COUNT(DRAFT!AX340,DRAFT!BB340)&gt;0,DRAFT!BC340,""))))</f>
        <v/>
      </c>
      <c r="R338" s="3" t="str">
        <f>IF(COUNT($A338)=0,"",IF(Q338="3E","3E",IF(Q338="","I",LOOKUP(Q338/S$2,{0,0.4,0.45,0.5,0.55,0.6,0.65,0.7,0.75,0.8,1},{"F","D","C","C+","B-","B","B+","A-","A","A+"}))))</f>
        <v/>
      </c>
      <c r="S338" s="2" t="str">
        <f>IF(COUNT($A338)=0,"",IF(Q338="","--",IF(Q338="3E","3E",LOOKUP(Q338/S$2,{0,0.4,0.45,0.5,0.55,0.6,0.65,0.7,0.75,0.8,1},{0,2,2.25,2.5,2.75,3,3.25,3.5,3.75,4}))))</f>
        <v/>
      </c>
      <c r="T338" s="3" t="str">
        <f>IF(COUNT($A338)=0,"",IF($A338&lt;&gt;DRAFT!$B340,"ERR",IF(DRAFT!BK340="3E","3E",IF(COUNT(DRAFT!BG340,DRAFT!BK340)&gt;0,DRAFT!BL340,""))))</f>
        <v/>
      </c>
      <c r="U338" s="3" t="str">
        <f>IF(COUNT($A338)=0,"",IF(T338="3E","3E",IF(T338="","I",LOOKUP(T338/V$2,{0,0.4,0.45,0.5,0.55,0.6,0.65,0.7,0.75,0.8,1},{"F","D","C","C+","B-","B","B+","A-","A","A+"}))))</f>
        <v/>
      </c>
      <c r="V338" s="2" t="str">
        <f>IF(COUNT($A338)=0,"",IF(T338="","--",IF(T338="3E","3E",LOOKUP(T338/V$2,{0,0.4,0.45,0.5,0.55,0.6,0.65,0.7,0.75,0.8,1},{0,2,2.25,2.5,2.75,3,3.25,3.5,3.75,4}))))</f>
        <v/>
      </c>
      <c r="W338" s="3" t="str">
        <f>IF(COUNT($A338)=0,"",IF($A338&lt;&gt;DRAFT!$B340,"ERR",IF(DRAFT!BT340="3E","3E",IF(COUNT(DRAFT!BP340,DRAFT!BT340)&gt;0,DRAFT!BU340,""))))</f>
        <v/>
      </c>
      <c r="X338" s="3" t="str">
        <f>IF(COUNT($A338)=0,"",IF(W338="3E","3E",IF(W338="","I",LOOKUP(W338/Y$2,{0,0.4,0.45,0.5,0.55,0.6,0.65,0.7,0.75,0.8,1},{"F","D","C","C+","B-","B","B+","A-","A","A+"}))))</f>
        <v/>
      </c>
      <c r="Y338" s="2" t="str">
        <f>IF(COUNT($A338)=0,"",IF(W338="","--",IF(W338="3E","3E",LOOKUP(W338/Y$2,{0,0.4,0.45,0.5,0.55,0.6,0.65,0.7,0.75,0.8,1},{0,2,2.25,2.5,2.75,3,3.25,3.5,3.75,4}))))</f>
        <v/>
      </c>
      <c r="Z338" s="3" t="str">
        <f>IF(COUNT($A338)=0,"",IF($A338&lt;&gt;DRAFT!$B340,"ERR",IF(DRAFT!CC340="3E","3E",IF(COUNT(DRAFT!BY340,DRAFT!CC340)&gt;0,DRAFT!CD340,""))))</f>
        <v/>
      </c>
      <c r="AA338" s="3" t="str">
        <f>IF(COUNT($A338)=0,"",IF(Z338="3E","3E",IF(Z338="","I",LOOKUP(Z338/AB$2,{0,0.4,0.45,0.5,0.55,0.6,0.65,0.7,0.75,0.8,1},{"F","D","C","C+","B-","B","B+","A-","A","A+"}))))</f>
        <v/>
      </c>
      <c r="AB338" s="2" t="str">
        <f>IF(COUNT($A338)=0,"",IF(Z338="","--",IF(Z338="3E","3E",LOOKUP(Z338/AB$2,{0,0.4,0.45,0.5,0.55,0.6,0.65,0.7,0.75,0.8,1},{0,2,2.25,2.5,2.75,3,3.25,3.5,3.75,4}))))</f>
        <v/>
      </c>
      <c r="AC338" s="3" t="str">
        <f>IF(COUNT($A338)=0,"",IF($A338&lt;&gt;DRAFT!$B340,"ERR",IF(DRAFT!CF340&gt;0,DRAFT!CF340,"")))</f>
        <v/>
      </c>
      <c r="AD338" s="3" t="str">
        <f>IF(COUNT($A338)=0,"",IF(AC338="3E","3E",IF(AC338="","I",LOOKUP(AC338/AE$2,{0,0.4,0.45,0.5,0.55,0.6,0.65,0.7,0.75,0.8,1},{"F","D","C","C+","B-","B","B+","A-","A","A+"}))))</f>
        <v/>
      </c>
      <c r="AE338" s="2" t="str">
        <f>IF(COUNT($A338)=0,"",IF(AC338="","--",IF(AC338="3E","3E",LOOKUP(AC338/AE$2,{0,0.4,0.45,0.5,0.55,0.6,0.65,0.7,0.75,0.8,1},{0,2,2.25,2.5,2.75,3,3.25,3.5,3.75,4}))))</f>
        <v/>
      </c>
      <c r="AF338" s="3" t="str">
        <f>IF($A338&lt;&gt;DRAFT!$B340,"ERR",IF(OR(COUNT($A338)=0,COUNT(DRAFT!CI340:CK340,DRAFT!CM340:CO340)=0),"",CEILING(SUM(DRAFT!CL340,DRAFT!CP340),1)))</f>
        <v/>
      </c>
      <c r="AG338" s="3" t="str">
        <f>IF(COUNT($A338)=0,"",IF(AF338="3E","3E",IF(AF338="","I",LOOKUP(AF338/AH$2,{0,0.4,0.45,0.5,0.55,0.6,0.65,0.7,0.75,0.8,1},{"F","D","C","C+","B-","B","B+","A-","A","A+"}))))</f>
        <v/>
      </c>
      <c r="AH338" s="2" t="str">
        <f>IF(COUNT($A338)=0,"",IF(AF338="","--",IF(AF338="3E","3E",LOOKUP(AF338/AH$2,{0,0.4,0.45,0.5,0.55,0.6,0.65,0.7,0.75,0.8,1},{0,2,2.25,2.5,2.75,3,3.25,3.5,3.75,4}))))</f>
        <v/>
      </c>
      <c r="AI338" s="11" t="str">
        <f>IF(OR(COUNT($A338)=0,COUNT(B338:AH338)=0),"",IF(COUNTIF(B338:AH338,"3E")&gt;0,"3E",IF(DRAFT!$A340="R",TRUNC(SUMPRODUCT(RGP,RCP)/TCP,3),TRUNC((SUMPRODUCT(--(IMDGP&gt;0)*IMDGP,IMCP)+CEILING(DRAFT!$CQ340*42,0.25))/TCP,3))))</f>
        <v/>
      </c>
      <c r="AJ338" s="3" t="str">
        <f>IF(OR(COUNT($A338)=0,COUNT(B338:AH338)=0),"",IF(COUNTIF(B338:AH338,"3E")&gt;0,"3E",IF(DRAFT!$A340="R",SUMPRODUCT(--(RGP&gt;=2),RCP),SUMPRODUCT(--(IMDGP&gt;0),--(IMGP=0),IMCP)+DRAFT!$CR340)))</f>
        <v/>
      </c>
      <c r="AK338" s="3" t="str">
        <f>IF(OR(COUNT($A338)=0,COUNT(B338:AH338)=0),"",IF(COUNTIF(B338:AJ338,"3E")&gt;0,"3E",IF(AND(DRAFT!$A340="IM",OR($AI338&gt;DRAFT!$CQ340,$AJ338&gt;DRAFT!$CR340)),"IMPROVED",IF(AND(DRAFT!$A340="IM",$AI338&lt;=DRAFT!$CQ340,$AJ338&lt;=DRAFT!$CR340),"NOT IMPROVED",IF(AND(AH338&gt;=2,AI338&gt;=2,AJ338&gt;=30),"PASS","FAIL")))))</f>
        <v/>
      </c>
      <c r="AL338" s="3" t="str">
        <f t="shared" si="10"/>
        <v/>
      </c>
      <c r="AM338" s="3" t="str">
        <f t="shared" si="11"/>
        <v/>
      </c>
    </row>
    <row r="339" spans="1:39" ht="18.95" customHeight="1" x14ac:dyDescent="0.25">
      <c r="A339" s="4" t="str">
        <f>IF(DRAFT!$B341="","",DRAFT!$B341)</f>
        <v/>
      </c>
      <c r="B339" s="3" t="str">
        <f>IF(COUNT($A339)=0,"",IF($A339&lt;&gt;DRAFT!$B341,"ERR",IF(DRAFT!I341="3E","3E",IF(COUNT(DRAFT!E341,DRAFT!I341)&gt;0,DRAFT!J341,""))))</f>
        <v/>
      </c>
      <c r="C339" s="3" t="str">
        <f>IF(COUNT($A339)=0,"",IF(B339="3E","3E",IF(B339="","I",LOOKUP(B339/D$2,{0,0.4,0.45,0.5,0.55,0.6,0.65,0.7,0.75,0.8,1},{"F","D","C","C+","B-","B","B+","A-","A","A+"}))))</f>
        <v/>
      </c>
      <c r="D339" s="2" t="str">
        <f>IF(COUNT($A339)=0,"",IF(B339="","--",IF(B339="3E","3E",LOOKUP(B339/D$2,{0,0.4,0.45,0.5,0.55,0.6,0.65,0.7,0.75,0.8,1},{0,2,2.25,2.5,2.75,3,3.25,3.5,3.75,4}))))</f>
        <v/>
      </c>
      <c r="E339" s="3" t="str">
        <f>IF(COUNT($A339)=0,"",IF($A339&lt;&gt;DRAFT!$B341,"ERR",IF(DRAFT!R341="3E","3E",IF(COUNT(DRAFT!N341,DRAFT!R341)&gt;0,DRAFT!S341,""))))</f>
        <v/>
      </c>
      <c r="F339" s="3" t="str">
        <f>IF(COUNT($A339)=0,"",IF(E339="3E","3E",IF(E339="","I",LOOKUP(E339/G$2,{0,0.4,0.45,0.5,0.55,0.6,0.65,0.7,0.75,0.8,1},{"F","D","C","C+","B-","B","B+","A-","A","A+"}))))</f>
        <v/>
      </c>
      <c r="G339" s="2" t="str">
        <f>IF(COUNT($A339)=0,"",IF(E339="","--",IF(E339="3E","3E",LOOKUP(E339/G$2,{0,0.4,0.45,0.5,0.55,0.6,0.65,0.7,0.75,0.8,1},{0,2,2.25,2.5,2.75,3,3.25,3.5,3.75,4}))))</f>
        <v/>
      </c>
      <c r="H339" s="3" t="str">
        <f>IF(COUNT($A339)=0,"",IF($A339&lt;&gt;DRAFT!$B341,"ERR",IF(DRAFT!AA341="3E","3E",IF(COUNT(DRAFT!W341,DRAFT!AA341)&gt;0,DRAFT!AB341,""))))</f>
        <v/>
      </c>
      <c r="I339" s="3" t="str">
        <f>IF(COUNT($A339)=0,"",IF(H339="3E","3E",IF(H339="","I",LOOKUP(H339/J$2,{0,0.4,0.45,0.5,0.55,0.6,0.65,0.7,0.75,0.8,1},{"F","D","C","C+","B-","B","B+","A-","A","A+"}))))</f>
        <v/>
      </c>
      <c r="J339" s="2" t="str">
        <f>IF(COUNT($A339)=0,"",IF(H339="","--",IF(H339="3E","3E",LOOKUP(H339/J$2,{0,0.4,0.45,0.5,0.55,0.6,0.65,0.7,0.75,0.8,1},{0,2,2.25,2.5,2.75,3,3.25,3.5,3.75,4}))))</f>
        <v/>
      </c>
      <c r="K339" s="3" t="str">
        <f>IF(COUNT($A339)=0,"",IF($A339&lt;&gt;DRAFT!$B341,"ERR",IF(DRAFT!AJ341="3E","3E",IF(COUNT(DRAFT!AF341,DRAFT!AJ341)&gt;0,DRAFT!AK341,""))))</f>
        <v/>
      </c>
      <c r="L339" s="3" t="str">
        <f>IF(COUNT($A339)=0,"",IF(K339="3E","3E",IF(K339="","I",LOOKUP(K339/M$2,{0,0.4,0.45,0.5,0.55,0.6,0.65,0.7,0.75,0.8,1},{"F","D","C","C+","B-","B","B+","A-","A","A+"}))))</f>
        <v/>
      </c>
      <c r="M339" s="2" t="str">
        <f>IF(COUNT($A339)=0,"",IF(K339="","--",IF(K339="3E","3E",LOOKUP(K339/M$2,{0,0.4,0.45,0.5,0.55,0.6,0.65,0.7,0.75,0.8,1},{0,2,2.25,2.5,2.75,3,3.25,3.5,3.75,4}))))</f>
        <v/>
      </c>
      <c r="N339" s="3" t="str">
        <f>IF(COUNT($A339)=0,"",IF($A339&lt;&gt;DRAFT!$B341,"ERR",IF(DRAFT!AS341="3E","3E",IF(COUNT(DRAFT!AO341,DRAFT!AS341)&gt;0,DRAFT!AT341,""))))</f>
        <v/>
      </c>
      <c r="O339" s="3" t="str">
        <f>IF(COUNT($A339)=0,"",IF(N339="3E","3E",IF(N339="","I",LOOKUP(N339/P$2,{0,0.4,0.45,0.5,0.55,0.6,0.65,0.7,0.75,0.8,1},{"F","D","C","C+","B-","B","B+","A-","A","A+"}))))</f>
        <v/>
      </c>
      <c r="P339" s="2" t="str">
        <f>IF(COUNT($A339)=0,"",IF(N339="","--",IF(N339="3E","3E",LOOKUP(N339/P$2,{0,0.4,0.45,0.5,0.55,0.6,0.65,0.7,0.75,0.8,1},{0,2,2.25,2.5,2.75,3,3.25,3.5,3.75,4}))))</f>
        <v/>
      </c>
      <c r="Q339" s="3" t="str">
        <f>IF(COUNT($A339)=0,"",IF($A339&lt;&gt;DRAFT!$B341,"ERR",IF(DRAFT!BB341="3E","3E",IF(COUNT(DRAFT!AX341,DRAFT!BB341)&gt;0,DRAFT!BC341,""))))</f>
        <v/>
      </c>
      <c r="R339" s="3" t="str">
        <f>IF(COUNT($A339)=0,"",IF(Q339="3E","3E",IF(Q339="","I",LOOKUP(Q339/S$2,{0,0.4,0.45,0.5,0.55,0.6,0.65,0.7,0.75,0.8,1},{"F","D","C","C+","B-","B","B+","A-","A","A+"}))))</f>
        <v/>
      </c>
      <c r="S339" s="2" t="str">
        <f>IF(COUNT($A339)=0,"",IF(Q339="","--",IF(Q339="3E","3E",LOOKUP(Q339/S$2,{0,0.4,0.45,0.5,0.55,0.6,0.65,0.7,0.75,0.8,1},{0,2,2.25,2.5,2.75,3,3.25,3.5,3.75,4}))))</f>
        <v/>
      </c>
      <c r="T339" s="3" t="str">
        <f>IF(COUNT($A339)=0,"",IF($A339&lt;&gt;DRAFT!$B341,"ERR",IF(DRAFT!BK341="3E","3E",IF(COUNT(DRAFT!BG341,DRAFT!BK341)&gt;0,DRAFT!BL341,""))))</f>
        <v/>
      </c>
      <c r="U339" s="3" t="str">
        <f>IF(COUNT($A339)=0,"",IF(T339="3E","3E",IF(T339="","I",LOOKUP(T339/V$2,{0,0.4,0.45,0.5,0.55,0.6,0.65,0.7,0.75,0.8,1},{"F","D","C","C+","B-","B","B+","A-","A","A+"}))))</f>
        <v/>
      </c>
      <c r="V339" s="2" t="str">
        <f>IF(COUNT($A339)=0,"",IF(T339="","--",IF(T339="3E","3E",LOOKUP(T339/V$2,{0,0.4,0.45,0.5,0.55,0.6,0.65,0.7,0.75,0.8,1},{0,2,2.25,2.5,2.75,3,3.25,3.5,3.75,4}))))</f>
        <v/>
      </c>
      <c r="W339" s="3" t="str">
        <f>IF(COUNT($A339)=0,"",IF($A339&lt;&gt;DRAFT!$B341,"ERR",IF(DRAFT!BT341="3E","3E",IF(COUNT(DRAFT!BP341,DRAFT!BT341)&gt;0,DRAFT!BU341,""))))</f>
        <v/>
      </c>
      <c r="X339" s="3" t="str">
        <f>IF(COUNT($A339)=0,"",IF(W339="3E","3E",IF(W339="","I",LOOKUP(W339/Y$2,{0,0.4,0.45,0.5,0.55,0.6,0.65,0.7,0.75,0.8,1},{"F","D","C","C+","B-","B","B+","A-","A","A+"}))))</f>
        <v/>
      </c>
      <c r="Y339" s="2" t="str">
        <f>IF(COUNT($A339)=0,"",IF(W339="","--",IF(W339="3E","3E",LOOKUP(W339/Y$2,{0,0.4,0.45,0.5,0.55,0.6,0.65,0.7,0.75,0.8,1},{0,2,2.25,2.5,2.75,3,3.25,3.5,3.75,4}))))</f>
        <v/>
      </c>
      <c r="Z339" s="3" t="str">
        <f>IF(COUNT($A339)=0,"",IF($A339&lt;&gt;DRAFT!$B341,"ERR",IF(DRAFT!CC341="3E","3E",IF(COUNT(DRAFT!BY341,DRAFT!CC341)&gt;0,DRAFT!CD341,""))))</f>
        <v/>
      </c>
      <c r="AA339" s="3" t="str">
        <f>IF(COUNT($A339)=0,"",IF(Z339="3E","3E",IF(Z339="","I",LOOKUP(Z339/AB$2,{0,0.4,0.45,0.5,0.55,0.6,0.65,0.7,0.75,0.8,1},{"F","D","C","C+","B-","B","B+","A-","A","A+"}))))</f>
        <v/>
      </c>
      <c r="AB339" s="2" t="str">
        <f>IF(COUNT($A339)=0,"",IF(Z339="","--",IF(Z339="3E","3E",LOOKUP(Z339/AB$2,{0,0.4,0.45,0.5,0.55,0.6,0.65,0.7,0.75,0.8,1},{0,2,2.25,2.5,2.75,3,3.25,3.5,3.75,4}))))</f>
        <v/>
      </c>
      <c r="AC339" s="3" t="str">
        <f>IF(COUNT($A339)=0,"",IF($A339&lt;&gt;DRAFT!$B341,"ERR",IF(DRAFT!CF341&gt;0,DRAFT!CF341,"")))</f>
        <v/>
      </c>
      <c r="AD339" s="3" t="str">
        <f>IF(COUNT($A339)=0,"",IF(AC339="3E","3E",IF(AC339="","I",LOOKUP(AC339/AE$2,{0,0.4,0.45,0.5,0.55,0.6,0.65,0.7,0.75,0.8,1},{"F","D","C","C+","B-","B","B+","A-","A","A+"}))))</f>
        <v/>
      </c>
      <c r="AE339" s="2" t="str">
        <f>IF(COUNT($A339)=0,"",IF(AC339="","--",IF(AC339="3E","3E",LOOKUP(AC339/AE$2,{0,0.4,0.45,0.5,0.55,0.6,0.65,0.7,0.75,0.8,1},{0,2,2.25,2.5,2.75,3,3.25,3.5,3.75,4}))))</f>
        <v/>
      </c>
      <c r="AF339" s="3" t="str">
        <f>IF($A339&lt;&gt;DRAFT!$B341,"ERR",IF(OR(COUNT($A339)=0,COUNT(DRAFT!CI341:CK341,DRAFT!CM341:CO341)=0),"",CEILING(SUM(DRAFT!CL341,DRAFT!CP341),1)))</f>
        <v/>
      </c>
      <c r="AG339" s="3" t="str">
        <f>IF(COUNT($A339)=0,"",IF(AF339="3E","3E",IF(AF339="","I",LOOKUP(AF339/AH$2,{0,0.4,0.45,0.5,0.55,0.6,0.65,0.7,0.75,0.8,1},{"F","D","C","C+","B-","B","B+","A-","A","A+"}))))</f>
        <v/>
      </c>
      <c r="AH339" s="2" t="str">
        <f>IF(COUNT($A339)=0,"",IF(AF339="","--",IF(AF339="3E","3E",LOOKUP(AF339/AH$2,{0,0.4,0.45,0.5,0.55,0.6,0.65,0.7,0.75,0.8,1},{0,2,2.25,2.5,2.75,3,3.25,3.5,3.75,4}))))</f>
        <v/>
      </c>
      <c r="AI339" s="11" t="str">
        <f>IF(OR(COUNT($A339)=0,COUNT(B339:AH339)=0),"",IF(COUNTIF(B339:AH339,"3E")&gt;0,"3E",IF(DRAFT!$A341="R",TRUNC(SUMPRODUCT(RGP,RCP)/TCP,3),TRUNC((SUMPRODUCT(--(IMDGP&gt;0)*IMDGP,IMCP)+CEILING(DRAFT!$CQ341*42,0.25))/TCP,3))))</f>
        <v/>
      </c>
      <c r="AJ339" s="3" t="str">
        <f>IF(OR(COUNT($A339)=0,COUNT(B339:AH339)=0),"",IF(COUNTIF(B339:AH339,"3E")&gt;0,"3E",IF(DRAFT!$A341="R",SUMPRODUCT(--(RGP&gt;=2),RCP),SUMPRODUCT(--(IMDGP&gt;0),--(IMGP=0),IMCP)+DRAFT!$CR341)))</f>
        <v/>
      </c>
      <c r="AK339" s="3" t="str">
        <f>IF(OR(COUNT($A339)=0,COUNT(B339:AH339)=0),"",IF(COUNTIF(B339:AJ339,"3E")&gt;0,"3E",IF(AND(DRAFT!$A341="IM",OR($AI339&gt;DRAFT!$CQ341,$AJ339&gt;DRAFT!$CR341)),"IMPROVED",IF(AND(DRAFT!$A341="IM",$AI339&lt;=DRAFT!$CQ341,$AJ339&lt;=DRAFT!$CR341),"NOT IMPROVED",IF(AND(AH339&gt;=2,AI339&gt;=2,AJ339&gt;=30),"PASS","FAIL")))))</f>
        <v/>
      </c>
      <c r="AL339" s="3" t="str">
        <f t="shared" si="10"/>
        <v/>
      </c>
      <c r="AM339" s="3" t="str">
        <f t="shared" si="11"/>
        <v/>
      </c>
    </row>
    <row r="340" spans="1:39" ht="18.95" customHeight="1" x14ac:dyDescent="0.25">
      <c r="A340" s="4" t="str">
        <f>IF(DRAFT!$B342="","",DRAFT!$B342)</f>
        <v/>
      </c>
      <c r="B340" s="3" t="str">
        <f>IF(COUNT($A340)=0,"",IF($A340&lt;&gt;DRAFT!$B342,"ERR",IF(DRAFT!I342="3E","3E",IF(COUNT(DRAFT!E342,DRAFT!I342)&gt;0,DRAFT!J342,""))))</f>
        <v/>
      </c>
      <c r="C340" s="3" t="str">
        <f>IF(COUNT($A340)=0,"",IF(B340="3E","3E",IF(B340="","I",LOOKUP(B340/D$2,{0,0.4,0.45,0.5,0.55,0.6,0.65,0.7,0.75,0.8,1},{"F","D","C","C+","B-","B","B+","A-","A","A+"}))))</f>
        <v/>
      </c>
      <c r="D340" s="2" t="str">
        <f>IF(COUNT($A340)=0,"",IF(B340="","--",IF(B340="3E","3E",LOOKUP(B340/D$2,{0,0.4,0.45,0.5,0.55,0.6,0.65,0.7,0.75,0.8,1},{0,2,2.25,2.5,2.75,3,3.25,3.5,3.75,4}))))</f>
        <v/>
      </c>
      <c r="E340" s="3" t="str">
        <f>IF(COUNT($A340)=0,"",IF($A340&lt;&gt;DRAFT!$B342,"ERR",IF(DRAFT!R342="3E","3E",IF(COUNT(DRAFT!N342,DRAFT!R342)&gt;0,DRAFT!S342,""))))</f>
        <v/>
      </c>
      <c r="F340" s="3" t="str">
        <f>IF(COUNT($A340)=0,"",IF(E340="3E","3E",IF(E340="","I",LOOKUP(E340/G$2,{0,0.4,0.45,0.5,0.55,0.6,0.65,0.7,0.75,0.8,1},{"F","D","C","C+","B-","B","B+","A-","A","A+"}))))</f>
        <v/>
      </c>
      <c r="G340" s="2" t="str">
        <f>IF(COUNT($A340)=0,"",IF(E340="","--",IF(E340="3E","3E",LOOKUP(E340/G$2,{0,0.4,0.45,0.5,0.55,0.6,0.65,0.7,0.75,0.8,1},{0,2,2.25,2.5,2.75,3,3.25,3.5,3.75,4}))))</f>
        <v/>
      </c>
      <c r="H340" s="3" t="str">
        <f>IF(COUNT($A340)=0,"",IF($A340&lt;&gt;DRAFT!$B342,"ERR",IF(DRAFT!AA342="3E","3E",IF(COUNT(DRAFT!W342,DRAFT!AA342)&gt;0,DRAFT!AB342,""))))</f>
        <v/>
      </c>
      <c r="I340" s="3" t="str">
        <f>IF(COUNT($A340)=0,"",IF(H340="3E","3E",IF(H340="","I",LOOKUP(H340/J$2,{0,0.4,0.45,0.5,0.55,0.6,0.65,0.7,0.75,0.8,1},{"F","D","C","C+","B-","B","B+","A-","A","A+"}))))</f>
        <v/>
      </c>
      <c r="J340" s="2" t="str">
        <f>IF(COUNT($A340)=0,"",IF(H340="","--",IF(H340="3E","3E",LOOKUP(H340/J$2,{0,0.4,0.45,0.5,0.55,0.6,0.65,0.7,0.75,0.8,1},{0,2,2.25,2.5,2.75,3,3.25,3.5,3.75,4}))))</f>
        <v/>
      </c>
      <c r="K340" s="3" t="str">
        <f>IF(COUNT($A340)=0,"",IF($A340&lt;&gt;DRAFT!$B342,"ERR",IF(DRAFT!AJ342="3E","3E",IF(COUNT(DRAFT!AF342,DRAFT!AJ342)&gt;0,DRAFT!AK342,""))))</f>
        <v/>
      </c>
      <c r="L340" s="3" t="str">
        <f>IF(COUNT($A340)=0,"",IF(K340="3E","3E",IF(K340="","I",LOOKUP(K340/M$2,{0,0.4,0.45,0.5,0.55,0.6,0.65,0.7,0.75,0.8,1},{"F","D","C","C+","B-","B","B+","A-","A","A+"}))))</f>
        <v/>
      </c>
      <c r="M340" s="2" t="str">
        <f>IF(COUNT($A340)=0,"",IF(K340="","--",IF(K340="3E","3E",LOOKUP(K340/M$2,{0,0.4,0.45,0.5,0.55,0.6,0.65,0.7,0.75,0.8,1},{0,2,2.25,2.5,2.75,3,3.25,3.5,3.75,4}))))</f>
        <v/>
      </c>
      <c r="N340" s="3" t="str">
        <f>IF(COUNT($A340)=0,"",IF($A340&lt;&gt;DRAFT!$B342,"ERR",IF(DRAFT!AS342="3E","3E",IF(COUNT(DRAFT!AO342,DRAFT!AS342)&gt;0,DRAFT!AT342,""))))</f>
        <v/>
      </c>
      <c r="O340" s="3" t="str">
        <f>IF(COUNT($A340)=0,"",IF(N340="3E","3E",IF(N340="","I",LOOKUP(N340/P$2,{0,0.4,0.45,0.5,0.55,0.6,0.65,0.7,0.75,0.8,1},{"F","D","C","C+","B-","B","B+","A-","A","A+"}))))</f>
        <v/>
      </c>
      <c r="P340" s="2" t="str">
        <f>IF(COUNT($A340)=0,"",IF(N340="","--",IF(N340="3E","3E",LOOKUP(N340/P$2,{0,0.4,0.45,0.5,0.55,0.6,0.65,0.7,0.75,0.8,1},{0,2,2.25,2.5,2.75,3,3.25,3.5,3.75,4}))))</f>
        <v/>
      </c>
      <c r="Q340" s="3" t="str">
        <f>IF(COUNT($A340)=0,"",IF($A340&lt;&gt;DRAFT!$B342,"ERR",IF(DRAFT!BB342="3E","3E",IF(COUNT(DRAFT!AX342,DRAFT!BB342)&gt;0,DRAFT!BC342,""))))</f>
        <v/>
      </c>
      <c r="R340" s="3" t="str">
        <f>IF(COUNT($A340)=0,"",IF(Q340="3E","3E",IF(Q340="","I",LOOKUP(Q340/S$2,{0,0.4,0.45,0.5,0.55,0.6,0.65,0.7,0.75,0.8,1},{"F","D","C","C+","B-","B","B+","A-","A","A+"}))))</f>
        <v/>
      </c>
      <c r="S340" s="2" t="str">
        <f>IF(COUNT($A340)=0,"",IF(Q340="","--",IF(Q340="3E","3E",LOOKUP(Q340/S$2,{0,0.4,0.45,0.5,0.55,0.6,0.65,0.7,0.75,0.8,1},{0,2,2.25,2.5,2.75,3,3.25,3.5,3.75,4}))))</f>
        <v/>
      </c>
      <c r="T340" s="3" t="str">
        <f>IF(COUNT($A340)=0,"",IF($A340&lt;&gt;DRAFT!$B342,"ERR",IF(DRAFT!BK342="3E","3E",IF(COUNT(DRAFT!BG342,DRAFT!BK342)&gt;0,DRAFT!BL342,""))))</f>
        <v/>
      </c>
      <c r="U340" s="3" t="str">
        <f>IF(COUNT($A340)=0,"",IF(T340="3E","3E",IF(T340="","I",LOOKUP(T340/V$2,{0,0.4,0.45,0.5,0.55,0.6,0.65,0.7,0.75,0.8,1},{"F","D","C","C+","B-","B","B+","A-","A","A+"}))))</f>
        <v/>
      </c>
      <c r="V340" s="2" t="str">
        <f>IF(COUNT($A340)=0,"",IF(T340="","--",IF(T340="3E","3E",LOOKUP(T340/V$2,{0,0.4,0.45,0.5,0.55,0.6,0.65,0.7,0.75,0.8,1},{0,2,2.25,2.5,2.75,3,3.25,3.5,3.75,4}))))</f>
        <v/>
      </c>
      <c r="W340" s="3" t="str">
        <f>IF(COUNT($A340)=0,"",IF($A340&lt;&gt;DRAFT!$B342,"ERR",IF(DRAFT!BT342="3E","3E",IF(COUNT(DRAFT!BP342,DRAFT!BT342)&gt;0,DRAFT!BU342,""))))</f>
        <v/>
      </c>
      <c r="X340" s="3" t="str">
        <f>IF(COUNT($A340)=0,"",IF(W340="3E","3E",IF(W340="","I",LOOKUP(W340/Y$2,{0,0.4,0.45,0.5,0.55,0.6,0.65,0.7,0.75,0.8,1},{"F","D","C","C+","B-","B","B+","A-","A","A+"}))))</f>
        <v/>
      </c>
      <c r="Y340" s="2" t="str">
        <f>IF(COUNT($A340)=0,"",IF(W340="","--",IF(W340="3E","3E",LOOKUP(W340/Y$2,{0,0.4,0.45,0.5,0.55,0.6,0.65,0.7,0.75,0.8,1},{0,2,2.25,2.5,2.75,3,3.25,3.5,3.75,4}))))</f>
        <v/>
      </c>
      <c r="Z340" s="3" t="str">
        <f>IF(COUNT($A340)=0,"",IF($A340&lt;&gt;DRAFT!$B342,"ERR",IF(DRAFT!CC342="3E","3E",IF(COUNT(DRAFT!BY342,DRAFT!CC342)&gt;0,DRAFT!CD342,""))))</f>
        <v/>
      </c>
      <c r="AA340" s="3" t="str">
        <f>IF(COUNT($A340)=0,"",IF(Z340="3E","3E",IF(Z340="","I",LOOKUP(Z340/AB$2,{0,0.4,0.45,0.5,0.55,0.6,0.65,0.7,0.75,0.8,1},{"F","D","C","C+","B-","B","B+","A-","A","A+"}))))</f>
        <v/>
      </c>
      <c r="AB340" s="2" t="str">
        <f>IF(COUNT($A340)=0,"",IF(Z340="","--",IF(Z340="3E","3E",LOOKUP(Z340/AB$2,{0,0.4,0.45,0.5,0.55,0.6,0.65,0.7,0.75,0.8,1},{0,2,2.25,2.5,2.75,3,3.25,3.5,3.75,4}))))</f>
        <v/>
      </c>
      <c r="AC340" s="3" t="str">
        <f>IF(COUNT($A340)=0,"",IF($A340&lt;&gt;DRAFT!$B342,"ERR",IF(DRAFT!CF342&gt;0,DRAFT!CF342,"")))</f>
        <v/>
      </c>
      <c r="AD340" s="3" t="str">
        <f>IF(COUNT($A340)=0,"",IF(AC340="3E","3E",IF(AC340="","I",LOOKUP(AC340/AE$2,{0,0.4,0.45,0.5,0.55,0.6,0.65,0.7,0.75,0.8,1},{"F","D","C","C+","B-","B","B+","A-","A","A+"}))))</f>
        <v/>
      </c>
      <c r="AE340" s="2" t="str">
        <f>IF(COUNT($A340)=0,"",IF(AC340="","--",IF(AC340="3E","3E",LOOKUP(AC340/AE$2,{0,0.4,0.45,0.5,0.55,0.6,0.65,0.7,0.75,0.8,1},{0,2,2.25,2.5,2.75,3,3.25,3.5,3.75,4}))))</f>
        <v/>
      </c>
      <c r="AF340" s="3" t="str">
        <f>IF($A340&lt;&gt;DRAFT!$B342,"ERR",IF(OR(COUNT($A340)=0,COUNT(DRAFT!CI342:CK342,DRAFT!CM342:CO342)=0),"",CEILING(SUM(DRAFT!CL342,DRAFT!CP342),1)))</f>
        <v/>
      </c>
      <c r="AG340" s="3" t="str">
        <f>IF(COUNT($A340)=0,"",IF(AF340="3E","3E",IF(AF340="","I",LOOKUP(AF340/AH$2,{0,0.4,0.45,0.5,0.55,0.6,0.65,0.7,0.75,0.8,1},{"F","D","C","C+","B-","B","B+","A-","A","A+"}))))</f>
        <v/>
      </c>
      <c r="AH340" s="2" t="str">
        <f>IF(COUNT($A340)=0,"",IF(AF340="","--",IF(AF340="3E","3E",LOOKUP(AF340/AH$2,{0,0.4,0.45,0.5,0.55,0.6,0.65,0.7,0.75,0.8,1},{0,2,2.25,2.5,2.75,3,3.25,3.5,3.75,4}))))</f>
        <v/>
      </c>
      <c r="AI340" s="11" t="str">
        <f>IF(OR(COUNT($A340)=0,COUNT(B340:AH340)=0),"",IF(COUNTIF(B340:AH340,"3E")&gt;0,"3E",IF(DRAFT!$A342="R",TRUNC(SUMPRODUCT(RGP,RCP)/TCP,3),TRUNC((SUMPRODUCT(--(IMDGP&gt;0)*IMDGP,IMCP)+CEILING(DRAFT!$CQ342*42,0.25))/TCP,3))))</f>
        <v/>
      </c>
      <c r="AJ340" s="3" t="str">
        <f>IF(OR(COUNT($A340)=0,COUNT(B340:AH340)=0),"",IF(COUNTIF(B340:AH340,"3E")&gt;0,"3E",IF(DRAFT!$A342="R",SUMPRODUCT(--(RGP&gt;=2),RCP),SUMPRODUCT(--(IMDGP&gt;0),--(IMGP=0),IMCP)+DRAFT!$CR342)))</f>
        <v/>
      </c>
      <c r="AK340" s="3" t="str">
        <f>IF(OR(COUNT($A340)=0,COUNT(B340:AH340)=0),"",IF(COUNTIF(B340:AJ340,"3E")&gt;0,"3E",IF(AND(DRAFT!$A342="IM",OR($AI340&gt;DRAFT!$CQ342,$AJ340&gt;DRAFT!$CR342)),"IMPROVED",IF(AND(DRAFT!$A342="IM",$AI340&lt;=DRAFT!$CQ342,$AJ340&lt;=DRAFT!$CR342),"NOT IMPROVED",IF(AND(AH340&gt;=2,AI340&gt;=2,AJ340&gt;=30),"PASS","FAIL")))))</f>
        <v/>
      </c>
      <c r="AL340" s="3" t="str">
        <f t="shared" si="10"/>
        <v/>
      </c>
      <c r="AM340" s="3" t="str">
        <f t="shared" si="11"/>
        <v/>
      </c>
    </row>
    <row r="341" spans="1:39" ht="18.95" customHeight="1" x14ac:dyDescent="0.25">
      <c r="A341" s="4" t="str">
        <f>IF(DRAFT!$B343="","",DRAFT!$B343)</f>
        <v/>
      </c>
      <c r="B341" s="3" t="str">
        <f>IF(COUNT($A341)=0,"",IF($A341&lt;&gt;DRAFT!$B343,"ERR",IF(DRAFT!I343="3E","3E",IF(COUNT(DRAFT!E343,DRAFT!I343)&gt;0,DRAFT!J343,""))))</f>
        <v/>
      </c>
      <c r="C341" s="3" t="str">
        <f>IF(COUNT($A341)=0,"",IF(B341="3E","3E",IF(B341="","I",LOOKUP(B341/D$2,{0,0.4,0.45,0.5,0.55,0.6,0.65,0.7,0.75,0.8,1},{"F","D","C","C+","B-","B","B+","A-","A","A+"}))))</f>
        <v/>
      </c>
      <c r="D341" s="2" t="str">
        <f>IF(COUNT($A341)=0,"",IF(B341="","--",IF(B341="3E","3E",LOOKUP(B341/D$2,{0,0.4,0.45,0.5,0.55,0.6,0.65,0.7,0.75,0.8,1},{0,2,2.25,2.5,2.75,3,3.25,3.5,3.75,4}))))</f>
        <v/>
      </c>
      <c r="E341" s="3" t="str">
        <f>IF(COUNT($A341)=0,"",IF($A341&lt;&gt;DRAFT!$B343,"ERR",IF(DRAFT!R343="3E","3E",IF(COUNT(DRAFT!N343,DRAFT!R343)&gt;0,DRAFT!S343,""))))</f>
        <v/>
      </c>
      <c r="F341" s="3" t="str">
        <f>IF(COUNT($A341)=0,"",IF(E341="3E","3E",IF(E341="","I",LOOKUP(E341/G$2,{0,0.4,0.45,0.5,0.55,0.6,0.65,0.7,0.75,0.8,1},{"F","D","C","C+","B-","B","B+","A-","A","A+"}))))</f>
        <v/>
      </c>
      <c r="G341" s="2" t="str">
        <f>IF(COUNT($A341)=0,"",IF(E341="","--",IF(E341="3E","3E",LOOKUP(E341/G$2,{0,0.4,0.45,0.5,0.55,0.6,0.65,0.7,0.75,0.8,1},{0,2,2.25,2.5,2.75,3,3.25,3.5,3.75,4}))))</f>
        <v/>
      </c>
      <c r="H341" s="3" t="str">
        <f>IF(COUNT($A341)=0,"",IF($A341&lt;&gt;DRAFT!$B343,"ERR",IF(DRAFT!AA343="3E","3E",IF(COUNT(DRAFT!W343,DRAFT!AA343)&gt;0,DRAFT!AB343,""))))</f>
        <v/>
      </c>
      <c r="I341" s="3" t="str">
        <f>IF(COUNT($A341)=0,"",IF(H341="3E","3E",IF(H341="","I",LOOKUP(H341/J$2,{0,0.4,0.45,0.5,0.55,0.6,0.65,0.7,0.75,0.8,1},{"F","D","C","C+","B-","B","B+","A-","A","A+"}))))</f>
        <v/>
      </c>
      <c r="J341" s="2" t="str">
        <f>IF(COUNT($A341)=0,"",IF(H341="","--",IF(H341="3E","3E",LOOKUP(H341/J$2,{0,0.4,0.45,0.5,0.55,0.6,0.65,0.7,0.75,0.8,1},{0,2,2.25,2.5,2.75,3,3.25,3.5,3.75,4}))))</f>
        <v/>
      </c>
      <c r="K341" s="3" t="str">
        <f>IF(COUNT($A341)=0,"",IF($A341&lt;&gt;DRAFT!$B343,"ERR",IF(DRAFT!AJ343="3E","3E",IF(COUNT(DRAFT!AF343,DRAFT!AJ343)&gt;0,DRAFT!AK343,""))))</f>
        <v/>
      </c>
      <c r="L341" s="3" t="str">
        <f>IF(COUNT($A341)=0,"",IF(K341="3E","3E",IF(K341="","I",LOOKUP(K341/M$2,{0,0.4,0.45,0.5,0.55,0.6,0.65,0.7,0.75,0.8,1},{"F","D","C","C+","B-","B","B+","A-","A","A+"}))))</f>
        <v/>
      </c>
      <c r="M341" s="2" t="str">
        <f>IF(COUNT($A341)=0,"",IF(K341="","--",IF(K341="3E","3E",LOOKUP(K341/M$2,{0,0.4,0.45,0.5,0.55,0.6,0.65,0.7,0.75,0.8,1},{0,2,2.25,2.5,2.75,3,3.25,3.5,3.75,4}))))</f>
        <v/>
      </c>
      <c r="N341" s="3" t="str">
        <f>IF(COUNT($A341)=0,"",IF($A341&lt;&gt;DRAFT!$B343,"ERR",IF(DRAFT!AS343="3E","3E",IF(COUNT(DRAFT!AO343,DRAFT!AS343)&gt;0,DRAFT!AT343,""))))</f>
        <v/>
      </c>
      <c r="O341" s="3" t="str">
        <f>IF(COUNT($A341)=0,"",IF(N341="3E","3E",IF(N341="","I",LOOKUP(N341/P$2,{0,0.4,0.45,0.5,0.55,0.6,0.65,0.7,0.75,0.8,1},{"F","D","C","C+","B-","B","B+","A-","A","A+"}))))</f>
        <v/>
      </c>
      <c r="P341" s="2" t="str">
        <f>IF(COUNT($A341)=0,"",IF(N341="","--",IF(N341="3E","3E",LOOKUP(N341/P$2,{0,0.4,0.45,0.5,0.55,0.6,0.65,0.7,0.75,0.8,1},{0,2,2.25,2.5,2.75,3,3.25,3.5,3.75,4}))))</f>
        <v/>
      </c>
      <c r="Q341" s="3" t="str">
        <f>IF(COUNT($A341)=0,"",IF($A341&lt;&gt;DRAFT!$B343,"ERR",IF(DRAFT!BB343="3E","3E",IF(COUNT(DRAFT!AX343,DRAFT!BB343)&gt;0,DRAFT!BC343,""))))</f>
        <v/>
      </c>
      <c r="R341" s="3" t="str">
        <f>IF(COUNT($A341)=0,"",IF(Q341="3E","3E",IF(Q341="","I",LOOKUP(Q341/S$2,{0,0.4,0.45,0.5,0.55,0.6,0.65,0.7,0.75,0.8,1},{"F","D","C","C+","B-","B","B+","A-","A","A+"}))))</f>
        <v/>
      </c>
      <c r="S341" s="2" t="str">
        <f>IF(COUNT($A341)=0,"",IF(Q341="","--",IF(Q341="3E","3E",LOOKUP(Q341/S$2,{0,0.4,0.45,0.5,0.55,0.6,0.65,0.7,0.75,0.8,1},{0,2,2.25,2.5,2.75,3,3.25,3.5,3.75,4}))))</f>
        <v/>
      </c>
      <c r="T341" s="3" t="str">
        <f>IF(COUNT($A341)=0,"",IF($A341&lt;&gt;DRAFT!$B343,"ERR",IF(DRAFT!BK343="3E","3E",IF(COUNT(DRAFT!BG343,DRAFT!BK343)&gt;0,DRAFT!BL343,""))))</f>
        <v/>
      </c>
      <c r="U341" s="3" t="str">
        <f>IF(COUNT($A341)=0,"",IF(T341="3E","3E",IF(T341="","I",LOOKUP(T341/V$2,{0,0.4,0.45,0.5,0.55,0.6,0.65,0.7,0.75,0.8,1},{"F","D","C","C+","B-","B","B+","A-","A","A+"}))))</f>
        <v/>
      </c>
      <c r="V341" s="2" t="str">
        <f>IF(COUNT($A341)=0,"",IF(T341="","--",IF(T341="3E","3E",LOOKUP(T341/V$2,{0,0.4,0.45,0.5,0.55,0.6,0.65,0.7,0.75,0.8,1},{0,2,2.25,2.5,2.75,3,3.25,3.5,3.75,4}))))</f>
        <v/>
      </c>
      <c r="W341" s="3" t="str">
        <f>IF(COUNT($A341)=0,"",IF($A341&lt;&gt;DRAFT!$B343,"ERR",IF(DRAFT!BT343="3E","3E",IF(COUNT(DRAFT!BP343,DRAFT!BT343)&gt;0,DRAFT!BU343,""))))</f>
        <v/>
      </c>
      <c r="X341" s="3" t="str">
        <f>IF(COUNT($A341)=0,"",IF(W341="3E","3E",IF(W341="","I",LOOKUP(W341/Y$2,{0,0.4,0.45,0.5,0.55,0.6,0.65,0.7,0.75,0.8,1},{"F","D","C","C+","B-","B","B+","A-","A","A+"}))))</f>
        <v/>
      </c>
      <c r="Y341" s="2" t="str">
        <f>IF(COUNT($A341)=0,"",IF(W341="","--",IF(W341="3E","3E",LOOKUP(W341/Y$2,{0,0.4,0.45,0.5,0.55,0.6,0.65,0.7,0.75,0.8,1},{0,2,2.25,2.5,2.75,3,3.25,3.5,3.75,4}))))</f>
        <v/>
      </c>
      <c r="Z341" s="3" t="str">
        <f>IF(COUNT($A341)=0,"",IF($A341&lt;&gt;DRAFT!$B343,"ERR",IF(DRAFT!CC343="3E","3E",IF(COUNT(DRAFT!BY343,DRAFT!CC343)&gt;0,DRAFT!CD343,""))))</f>
        <v/>
      </c>
      <c r="AA341" s="3" t="str">
        <f>IF(COUNT($A341)=0,"",IF(Z341="3E","3E",IF(Z341="","I",LOOKUP(Z341/AB$2,{0,0.4,0.45,0.5,0.55,0.6,0.65,0.7,0.75,0.8,1},{"F","D","C","C+","B-","B","B+","A-","A","A+"}))))</f>
        <v/>
      </c>
      <c r="AB341" s="2" t="str">
        <f>IF(COUNT($A341)=0,"",IF(Z341="","--",IF(Z341="3E","3E",LOOKUP(Z341/AB$2,{0,0.4,0.45,0.5,0.55,0.6,0.65,0.7,0.75,0.8,1},{0,2,2.25,2.5,2.75,3,3.25,3.5,3.75,4}))))</f>
        <v/>
      </c>
      <c r="AC341" s="3" t="str">
        <f>IF(COUNT($A341)=0,"",IF($A341&lt;&gt;DRAFT!$B343,"ERR",IF(DRAFT!CF343&gt;0,DRAFT!CF343,"")))</f>
        <v/>
      </c>
      <c r="AD341" s="3" t="str">
        <f>IF(COUNT($A341)=0,"",IF(AC341="3E","3E",IF(AC341="","I",LOOKUP(AC341/AE$2,{0,0.4,0.45,0.5,0.55,0.6,0.65,0.7,0.75,0.8,1},{"F","D","C","C+","B-","B","B+","A-","A","A+"}))))</f>
        <v/>
      </c>
      <c r="AE341" s="2" t="str">
        <f>IF(COUNT($A341)=0,"",IF(AC341="","--",IF(AC341="3E","3E",LOOKUP(AC341/AE$2,{0,0.4,0.45,0.5,0.55,0.6,0.65,0.7,0.75,0.8,1},{0,2,2.25,2.5,2.75,3,3.25,3.5,3.75,4}))))</f>
        <v/>
      </c>
      <c r="AF341" s="3" t="str">
        <f>IF($A341&lt;&gt;DRAFT!$B343,"ERR",IF(OR(COUNT($A341)=0,COUNT(DRAFT!CI343:CK343,DRAFT!CM343:CO343)=0),"",CEILING(SUM(DRAFT!CL343,DRAFT!CP343),1)))</f>
        <v/>
      </c>
      <c r="AG341" s="3" t="str">
        <f>IF(COUNT($A341)=0,"",IF(AF341="3E","3E",IF(AF341="","I",LOOKUP(AF341/AH$2,{0,0.4,0.45,0.5,0.55,0.6,0.65,0.7,0.75,0.8,1},{"F","D","C","C+","B-","B","B+","A-","A","A+"}))))</f>
        <v/>
      </c>
      <c r="AH341" s="2" t="str">
        <f>IF(COUNT($A341)=0,"",IF(AF341="","--",IF(AF341="3E","3E",LOOKUP(AF341/AH$2,{0,0.4,0.45,0.5,0.55,0.6,0.65,0.7,0.75,0.8,1},{0,2,2.25,2.5,2.75,3,3.25,3.5,3.75,4}))))</f>
        <v/>
      </c>
      <c r="AI341" s="11" t="str">
        <f>IF(OR(COUNT($A341)=0,COUNT(B341:AH341)=0),"",IF(COUNTIF(B341:AH341,"3E")&gt;0,"3E",IF(DRAFT!$A343="R",TRUNC(SUMPRODUCT(RGP,RCP)/TCP,3),TRUNC((SUMPRODUCT(--(IMDGP&gt;0)*IMDGP,IMCP)+CEILING(DRAFT!$CQ343*42,0.25))/TCP,3))))</f>
        <v/>
      </c>
      <c r="AJ341" s="3" t="str">
        <f>IF(OR(COUNT($A341)=0,COUNT(B341:AH341)=0),"",IF(COUNTIF(B341:AH341,"3E")&gt;0,"3E",IF(DRAFT!$A343="R",SUMPRODUCT(--(RGP&gt;=2),RCP),SUMPRODUCT(--(IMDGP&gt;0),--(IMGP=0),IMCP)+DRAFT!$CR343)))</f>
        <v/>
      </c>
      <c r="AK341" s="3" t="str">
        <f>IF(OR(COUNT($A341)=0,COUNT(B341:AH341)=0),"",IF(COUNTIF(B341:AJ341,"3E")&gt;0,"3E",IF(AND(DRAFT!$A343="IM",OR($AI341&gt;DRAFT!$CQ343,$AJ341&gt;DRAFT!$CR343)),"IMPROVED",IF(AND(DRAFT!$A343="IM",$AI341&lt;=DRAFT!$CQ343,$AJ341&lt;=DRAFT!$CR343),"NOT IMPROVED",IF(AND(AH341&gt;=2,AI341&gt;=2,AJ341&gt;=30),"PASS","FAIL")))))</f>
        <v/>
      </c>
      <c r="AL341" s="3" t="str">
        <f t="shared" si="10"/>
        <v/>
      </c>
      <c r="AM341" s="3" t="str">
        <f t="shared" si="11"/>
        <v/>
      </c>
    </row>
    <row r="342" spans="1:39" ht="18.95" customHeight="1" x14ac:dyDescent="0.25">
      <c r="A342" s="4" t="str">
        <f>IF(DRAFT!$B344="","",DRAFT!$B344)</f>
        <v/>
      </c>
      <c r="B342" s="3" t="str">
        <f>IF(COUNT($A342)=0,"",IF($A342&lt;&gt;DRAFT!$B344,"ERR",IF(DRAFT!I344="3E","3E",IF(COUNT(DRAFT!E344,DRAFT!I344)&gt;0,DRAFT!J344,""))))</f>
        <v/>
      </c>
      <c r="C342" s="3" t="str">
        <f>IF(COUNT($A342)=0,"",IF(B342="3E","3E",IF(B342="","I",LOOKUP(B342/D$2,{0,0.4,0.45,0.5,0.55,0.6,0.65,0.7,0.75,0.8,1},{"F","D","C","C+","B-","B","B+","A-","A","A+"}))))</f>
        <v/>
      </c>
      <c r="D342" s="2" t="str">
        <f>IF(COUNT($A342)=0,"",IF(B342="","--",IF(B342="3E","3E",LOOKUP(B342/D$2,{0,0.4,0.45,0.5,0.55,0.6,0.65,0.7,0.75,0.8,1},{0,2,2.25,2.5,2.75,3,3.25,3.5,3.75,4}))))</f>
        <v/>
      </c>
      <c r="E342" s="3" t="str">
        <f>IF(COUNT($A342)=0,"",IF($A342&lt;&gt;DRAFT!$B344,"ERR",IF(DRAFT!R344="3E","3E",IF(COUNT(DRAFT!N344,DRAFT!R344)&gt;0,DRAFT!S344,""))))</f>
        <v/>
      </c>
      <c r="F342" s="3" t="str">
        <f>IF(COUNT($A342)=0,"",IF(E342="3E","3E",IF(E342="","I",LOOKUP(E342/G$2,{0,0.4,0.45,0.5,0.55,0.6,0.65,0.7,0.75,0.8,1},{"F","D","C","C+","B-","B","B+","A-","A","A+"}))))</f>
        <v/>
      </c>
      <c r="G342" s="2" t="str">
        <f>IF(COUNT($A342)=0,"",IF(E342="","--",IF(E342="3E","3E",LOOKUP(E342/G$2,{0,0.4,0.45,0.5,0.55,0.6,0.65,0.7,0.75,0.8,1},{0,2,2.25,2.5,2.75,3,3.25,3.5,3.75,4}))))</f>
        <v/>
      </c>
      <c r="H342" s="3" t="str">
        <f>IF(COUNT($A342)=0,"",IF($A342&lt;&gt;DRAFT!$B344,"ERR",IF(DRAFT!AA344="3E","3E",IF(COUNT(DRAFT!W344,DRAFT!AA344)&gt;0,DRAFT!AB344,""))))</f>
        <v/>
      </c>
      <c r="I342" s="3" t="str">
        <f>IF(COUNT($A342)=0,"",IF(H342="3E","3E",IF(H342="","I",LOOKUP(H342/J$2,{0,0.4,0.45,0.5,0.55,0.6,0.65,0.7,0.75,0.8,1},{"F","D","C","C+","B-","B","B+","A-","A","A+"}))))</f>
        <v/>
      </c>
      <c r="J342" s="2" t="str">
        <f>IF(COUNT($A342)=0,"",IF(H342="","--",IF(H342="3E","3E",LOOKUP(H342/J$2,{0,0.4,0.45,0.5,0.55,0.6,0.65,0.7,0.75,0.8,1},{0,2,2.25,2.5,2.75,3,3.25,3.5,3.75,4}))))</f>
        <v/>
      </c>
      <c r="K342" s="3" t="str">
        <f>IF(COUNT($A342)=0,"",IF($A342&lt;&gt;DRAFT!$B344,"ERR",IF(DRAFT!AJ344="3E","3E",IF(COUNT(DRAFT!AF344,DRAFT!AJ344)&gt;0,DRAFT!AK344,""))))</f>
        <v/>
      </c>
      <c r="L342" s="3" t="str">
        <f>IF(COUNT($A342)=0,"",IF(K342="3E","3E",IF(K342="","I",LOOKUP(K342/M$2,{0,0.4,0.45,0.5,0.55,0.6,0.65,0.7,0.75,0.8,1},{"F","D","C","C+","B-","B","B+","A-","A","A+"}))))</f>
        <v/>
      </c>
      <c r="M342" s="2" t="str">
        <f>IF(COUNT($A342)=0,"",IF(K342="","--",IF(K342="3E","3E",LOOKUP(K342/M$2,{0,0.4,0.45,0.5,0.55,0.6,0.65,0.7,0.75,0.8,1},{0,2,2.25,2.5,2.75,3,3.25,3.5,3.75,4}))))</f>
        <v/>
      </c>
      <c r="N342" s="3" t="str">
        <f>IF(COUNT($A342)=0,"",IF($A342&lt;&gt;DRAFT!$B344,"ERR",IF(DRAFT!AS344="3E","3E",IF(COUNT(DRAFT!AO344,DRAFT!AS344)&gt;0,DRAFT!AT344,""))))</f>
        <v/>
      </c>
      <c r="O342" s="3" t="str">
        <f>IF(COUNT($A342)=0,"",IF(N342="3E","3E",IF(N342="","I",LOOKUP(N342/P$2,{0,0.4,0.45,0.5,0.55,0.6,0.65,0.7,0.75,0.8,1},{"F","D","C","C+","B-","B","B+","A-","A","A+"}))))</f>
        <v/>
      </c>
      <c r="P342" s="2" t="str">
        <f>IF(COUNT($A342)=0,"",IF(N342="","--",IF(N342="3E","3E",LOOKUP(N342/P$2,{0,0.4,0.45,0.5,0.55,0.6,0.65,0.7,0.75,0.8,1},{0,2,2.25,2.5,2.75,3,3.25,3.5,3.75,4}))))</f>
        <v/>
      </c>
      <c r="Q342" s="3" t="str">
        <f>IF(COUNT($A342)=0,"",IF($A342&lt;&gt;DRAFT!$B344,"ERR",IF(DRAFT!BB344="3E","3E",IF(COUNT(DRAFT!AX344,DRAFT!BB344)&gt;0,DRAFT!BC344,""))))</f>
        <v/>
      </c>
      <c r="R342" s="3" t="str">
        <f>IF(COUNT($A342)=0,"",IF(Q342="3E","3E",IF(Q342="","I",LOOKUP(Q342/S$2,{0,0.4,0.45,0.5,0.55,0.6,0.65,0.7,0.75,0.8,1},{"F","D","C","C+","B-","B","B+","A-","A","A+"}))))</f>
        <v/>
      </c>
      <c r="S342" s="2" t="str">
        <f>IF(COUNT($A342)=0,"",IF(Q342="","--",IF(Q342="3E","3E",LOOKUP(Q342/S$2,{0,0.4,0.45,0.5,0.55,0.6,0.65,0.7,0.75,0.8,1},{0,2,2.25,2.5,2.75,3,3.25,3.5,3.75,4}))))</f>
        <v/>
      </c>
      <c r="T342" s="3" t="str">
        <f>IF(COUNT($A342)=0,"",IF($A342&lt;&gt;DRAFT!$B344,"ERR",IF(DRAFT!BK344="3E","3E",IF(COUNT(DRAFT!BG344,DRAFT!BK344)&gt;0,DRAFT!BL344,""))))</f>
        <v/>
      </c>
      <c r="U342" s="3" t="str">
        <f>IF(COUNT($A342)=0,"",IF(T342="3E","3E",IF(T342="","I",LOOKUP(T342/V$2,{0,0.4,0.45,0.5,0.55,0.6,0.65,0.7,0.75,0.8,1},{"F","D","C","C+","B-","B","B+","A-","A","A+"}))))</f>
        <v/>
      </c>
      <c r="V342" s="2" t="str">
        <f>IF(COUNT($A342)=0,"",IF(T342="","--",IF(T342="3E","3E",LOOKUP(T342/V$2,{0,0.4,0.45,0.5,0.55,0.6,0.65,0.7,0.75,0.8,1},{0,2,2.25,2.5,2.75,3,3.25,3.5,3.75,4}))))</f>
        <v/>
      </c>
      <c r="W342" s="3" t="str">
        <f>IF(COUNT($A342)=0,"",IF($A342&lt;&gt;DRAFT!$B344,"ERR",IF(DRAFT!BT344="3E","3E",IF(COUNT(DRAFT!BP344,DRAFT!BT344)&gt;0,DRAFT!BU344,""))))</f>
        <v/>
      </c>
      <c r="X342" s="3" t="str">
        <f>IF(COUNT($A342)=0,"",IF(W342="3E","3E",IF(W342="","I",LOOKUP(W342/Y$2,{0,0.4,0.45,0.5,0.55,0.6,0.65,0.7,0.75,0.8,1},{"F","D","C","C+","B-","B","B+","A-","A","A+"}))))</f>
        <v/>
      </c>
      <c r="Y342" s="2" t="str">
        <f>IF(COUNT($A342)=0,"",IF(W342="","--",IF(W342="3E","3E",LOOKUP(W342/Y$2,{0,0.4,0.45,0.5,0.55,0.6,0.65,0.7,0.75,0.8,1},{0,2,2.25,2.5,2.75,3,3.25,3.5,3.75,4}))))</f>
        <v/>
      </c>
      <c r="Z342" s="3" t="str">
        <f>IF(COUNT($A342)=0,"",IF($A342&lt;&gt;DRAFT!$B344,"ERR",IF(DRAFT!CC344="3E","3E",IF(COUNT(DRAFT!BY344,DRAFT!CC344)&gt;0,DRAFT!CD344,""))))</f>
        <v/>
      </c>
      <c r="AA342" s="3" t="str">
        <f>IF(COUNT($A342)=0,"",IF(Z342="3E","3E",IF(Z342="","I",LOOKUP(Z342/AB$2,{0,0.4,0.45,0.5,0.55,0.6,0.65,0.7,0.75,0.8,1},{"F","D","C","C+","B-","B","B+","A-","A","A+"}))))</f>
        <v/>
      </c>
      <c r="AB342" s="2" t="str">
        <f>IF(COUNT($A342)=0,"",IF(Z342="","--",IF(Z342="3E","3E",LOOKUP(Z342/AB$2,{0,0.4,0.45,0.5,0.55,0.6,0.65,0.7,0.75,0.8,1},{0,2,2.25,2.5,2.75,3,3.25,3.5,3.75,4}))))</f>
        <v/>
      </c>
      <c r="AC342" s="3" t="str">
        <f>IF(COUNT($A342)=0,"",IF($A342&lt;&gt;DRAFT!$B344,"ERR",IF(DRAFT!CF344&gt;0,DRAFT!CF344,"")))</f>
        <v/>
      </c>
      <c r="AD342" s="3" t="str">
        <f>IF(COUNT($A342)=0,"",IF(AC342="3E","3E",IF(AC342="","I",LOOKUP(AC342/AE$2,{0,0.4,0.45,0.5,0.55,0.6,0.65,0.7,0.75,0.8,1},{"F","D","C","C+","B-","B","B+","A-","A","A+"}))))</f>
        <v/>
      </c>
      <c r="AE342" s="2" t="str">
        <f>IF(COUNT($A342)=0,"",IF(AC342="","--",IF(AC342="3E","3E",LOOKUP(AC342/AE$2,{0,0.4,0.45,0.5,0.55,0.6,0.65,0.7,0.75,0.8,1},{0,2,2.25,2.5,2.75,3,3.25,3.5,3.75,4}))))</f>
        <v/>
      </c>
      <c r="AF342" s="3" t="str">
        <f>IF($A342&lt;&gt;DRAFT!$B344,"ERR",IF(OR(COUNT($A342)=0,COUNT(DRAFT!CI344:CK344,DRAFT!CM344:CO344)=0),"",CEILING(SUM(DRAFT!CL344,DRAFT!CP344),1)))</f>
        <v/>
      </c>
      <c r="AG342" s="3" t="str">
        <f>IF(COUNT($A342)=0,"",IF(AF342="3E","3E",IF(AF342="","I",LOOKUP(AF342/AH$2,{0,0.4,0.45,0.5,0.55,0.6,0.65,0.7,0.75,0.8,1},{"F","D","C","C+","B-","B","B+","A-","A","A+"}))))</f>
        <v/>
      </c>
      <c r="AH342" s="2" t="str">
        <f>IF(COUNT($A342)=0,"",IF(AF342="","--",IF(AF342="3E","3E",LOOKUP(AF342/AH$2,{0,0.4,0.45,0.5,0.55,0.6,0.65,0.7,0.75,0.8,1},{0,2,2.25,2.5,2.75,3,3.25,3.5,3.75,4}))))</f>
        <v/>
      </c>
      <c r="AI342" s="11" t="str">
        <f>IF(OR(COUNT($A342)=0,COUNT(B342:AH342)=0),"",IF(COUNTIF(B342:AH342,"3E")&gt;0,"3E",IF(DRAFT!$A344="R",TRUNC(SUMPRODUCT(RGP,RCP)/TCP,3),TRUNC((SUMPRODUCT(--(IMDGP&gt;0)*IMDGP,IMCP)+CEILING(DRAFT!$CQ344*42,0.25))/TCP,3))))</f>
        <v/>
      </c>
      <c r="AJ342" s="3" t="str">
        <f>IF(OR(COUNT($A342)=0,COUNT(B342:AH342)=0),"",IF(COUNTIF(B342:AH342,"3E")&gt;0,"3E",IF(DRAFT!$A344="R",SUMPRODUCT(--(RGP&gt;=2),RCP),SUMPRODUCT(--(IMDGP&gt;0),--(IMGP=0),IMCP)+DRAFT!$CR344)))</f>
        <v/>
      </c>
      <c r="AK342" s="3" t="str">
        <f>IF(OR(COUNT($A342)=0,COUNT(B342:AH342)=0),"",IF(COUNTIF(B342:AJ342,"3E")&gt;0,"3E",IF(AND(DRAFT!$A344="IM",OR($AI342&gt;DRAFT!$CQ344,$AJ342&gt;DRAFT!$CR344)),"IMPROVED",IF(AND(DRAFT!$A344="IM",$AI342&lt;=DRAFT!$CQ344,$AJ342&lt;=DRAFT!$CR344),"NOT IMPROVED",IF(AND(AH342&gt;=2,AI342&gt;=2,AJ342&gt;=30),"PASS","FAIL")))))</f>
        <v/>
      </c>
      <c r="AL342" s="3" t="str">
        <f t="shared" si="10"/>
        <v/>
      </c>
      <c r="AM342" s="3" t="str">
        <f t="shared" si="11"/>
        <v/>
      </c>
    </row>
    <row r="343" spans="1:39" ht="18.95" customHeight="1" x14ac:dyDescent="0.25">
      <c r="A343" s="4" t="str">
        <f>IF(DRAFT!$B345="","",DRAFT!$B345)</f>
        <v/>
      </c>
      <c r="B343" s="3" t="str">
        <f>IF(COUNT($A343)=0,"",IF($A343&lt;&gt;DRAFT!$B345,"ERR",IF(DRAFT!I345="3E","3E",IF(COUNT(DRAFT!E345,DRAFT!I345)&gt;0,DRAFT!J345,""))))</f>
        <v/>
      </c>
      <c r="C343" s="3" t="str">
        <f>IF(COUNT($A343)=0,"",IF(B343="3E","3E",IF(B343="","I",LOOKUP(B343/D$2,{0,0.4,0.45,0.5,0.55,0.6,0.65,0.7,0.75,0.8,1},{"F","D","C","C+","B-","B","B+","A-","A","A+"}))))</f>
        <v/>
      </c>
      <c r="D343" s="2" t="str">
        <f>IF(COUNT($A343)=0,"",IF(B343="","--",IF(B343="3E","3E",LOOKUP(B343/D$2,{0,0.4,0.45,0.5,0.55,0.6,0.65,0.7,0.75,0.8,1},{0,2,2.25,2.5,2.75,3,3.25,3.5,3.75,4}))))</f>
        <v/>
      </c>
      <c r="E343" s="3" t="str">
        <f>IF(COUNT($A343)=0,"",IF($A343&lt;&gt;DRAFT!$B345,"ERR",IF(DRAFT!R345="3E","3E",IF(COUNT(DRAFT!N345,DRAFT!R345)&gt;0,DRAFT!S345,""))))</f>
        <v/>
      </c>
      <c r="F343" s="3" t="str">
        <f>IF(COUNT($A343)=0,"",IF(E343="3E","3E",IF(E343="","I",LOOKUP(E343/G$2,{0,0.4,0.45,0.5,0.55,0.6,0.65,0.7,0.75,0.8,1},{"F","D","C","C+","B-","B","B+","A-","A","A+"}))))</f>
        <v/>
      </c>
      <c r="G343" s="2" t="str">
        <f>IF(COUNT($A343)=0,"",IF(E343="","--",IF(E343="3E","3E",LOOKUP(E343/G$2,{0,0.4,0.45,0.5,0.55,0.6,0.65,0.7,0.75,0.8,1},{0,2,2.25,2.5,2.75,3,3.25,3.5,3.75,4}))))</f>
        <v/>
      </c>
      <c r="H343" s="3" t="str">
        <f>IF(COUNT($A343)=0,"",IF($A343&lt;&gt;DRAFT!$B345,"ERR",IF(DRAFT!AA345="3E","3E",IF(COUNT(DRAFT!W345,DRAFT!AA345)&gt;0,DRAFT!AB345,""))))</f>
        <v/>
      </c>
      <c r="I343" s="3" t="str">
        <f>IF(COUNT($A343)=0,"",IF(H343="3E","3E",IF(H343="","I",LOOKUP(H343/J$2,{0,0.4,0.45,0.5,0.55,0.6,0.65,0.7,0.75,0.8,1},{"F","D","C","C+","B-","B","B+","A-","A","A+"}))))</f>
        <v/>
      </c>
      <c r="J343" s="2" t="str">
        <f>IF(COUNT($A343)=0,"",IF(H343="","--",IF(H343="3E","3E",LOOKUP(H343/J$2,{0,0.4,0.45,0.5,0.55,0.6,0.65,0.7,0.75,0.8,1},{0,2,2.25,2.5,2.75,3,3.25,3.5,3.75,4}))))</f>
        <v/>
      </c>
      <c r="K343" s="3" t="str">
        <f>IF(COUNT($A343)=0,"",IF($A343&lt;&gt;DRAFT!$B345,"ERR",IF(DRAFT!AJ345="3E","3E",IF(COUNT(DRAFT!AF345,DRAFT!AJ345)&gt;0,DRAFT!AK345,""))))</f>
        <v/>
      </c>
      <c r="L343" s="3" t="str">
        <f>IF(COUNT($A343)=0,"",IF(K343="3E","3E",IF(K343="","I",LOOKUP(K343/M$2,{0,0.4,0.45,0.5,0.55,0.6,0.65,0.7,0.75,0.8,1},{"F","D","C","C+","B-","B","B+","A-","A","A+"}))))</f>
        <v/>
      </c>
      <c r="M343" s="2" t="str">
        <f>IF(COUNT($A343)=0,"",IF(K343="","--",IF(K343="3E","3E",LOOKUP(K343/M$2,{0,0.4,0.45,0.5,0.55,0.6,0.65,0.7,0.75,0.8,1},{0,2,2.25,2.5,2.75,3,3.25,3.5,3.75,4}))))</f>
        <v/>
      </c>
      <c r="N343" s="3" t="str">
        <f>IF(COUNT($A343)=0,"",IF($A343&lt;&gt;DRAFT!$B345,"ERR",IF(DRAFT!AS345="3E","3E",IF(COUNT(DRAFT!AO345,DRAFT!AS345)&gt;0,DRAFT!AT345,""))))</f>
        <v/>
      </c>
      <c r="O343" s="3" t="str">
        <f>IF(COUNT($A343)=0,"",IF(N343="3E","3E",IF(N343="","I",LOOKUP(N343/P$2,{0,0.4,0.45,0.5,0.55,0.6,0.65,0.7,0.75,0.8,1},{"F","D","C","C+","B-","B","B+","A-","A","A+"}))))</f>
        <v/>
      </c>
      <c r="P343" s="2" t="str">
        <f>IF(COUNT($A343)=0,"",IF(N343="","--",IF(N343="3E","3E",LOOKUP(N343/P$2,{0,0.4,0.45,0.5,0.55,0.6,0.65,0.7,0.75,0.8,1},{0,2,2.25,2.5,2.75,3,3.25,3.5,3.75,4}))))</f>
        <v/>
      </c>
      <c r="Q343" s="3" t="str">
        <f>IF(COUNT($A343)=0,"",IF($A343&lt;&gt;DRAFT!$B345,"ERR",IF(DRAFT!BB345="3E","3E",IF(COUNT(DRAFT!AX345,DRAFT!BB345)&gt;0,DRAFT!BC345,""))))</f>
        <v/>
      </c>
      <c r="R343" s="3" t="str">
        <f>IF(COUNT($A343)=0,"",IF(Q343="3E","3E",IF(Q343="","I",LOOKUP(Q343/S$2,{0,0.4,0.45,0.5,0.55,0.6,0.65,0.7,0.75,0.8,1},{"F","D","C","C+","B-","B","B+","A-","A","A+"}))))</f>
        <v/>
      </c>
      <c r="S343" s="2" t="str">
        <f>IF(COUNT($A343)=0,"",IF(Q343="","--",IF(Q343="3E","3E",LOOKUP(Q343/S$2,{0,0.4,0.45,0.5,0.55,0.6,0.65,0.7,0.75,0.8,1},{0,2,2.25,2.5,2.75,3,3.25,3.5,3.75,4}))))</f>
        <v/>
      </c>
      <c r="T343" s="3" t="str">
        <f>IF(COUNT($A343)=0,"",IF($A343&lt;&gt;DRAFT!$B345,"ERR",IF(DRAFT!BK345="3E","3E",IF(COUNT(DRAFT!BG345,DRAFT!BK345)&gt;0,DRAFT!BL345,""))))</f>
        <v/>
      </c>
      <c r="U343" s="3" t="str">
        <f>IF(COUNT($A343)=0,"",IF(T343="3E","3E",IF(T343="","I",LOOKUP(T343/V$2,{0,0.4,0.45,0.5,0.55,0.6,0.65,0.7,0.75,0.8,1},{"F","D","C","C+","B-","B","B+","A-","A","A+"}))))</f>
        <v/>
      </c>
      <c r="V343" s="2" t="str">
        <f>IF(COUNT($A343)=0,"",IF(T343="","--",IF(T343="3E","3E",LOOKUP(T343/V$2,{0,0.4,0.45,0.5,0.55,0.6,0.65,0.7,0.75,0.8,1},{0,2,2.25,2.5,2.75,3,3.25,3.5,3.75,4}))))</f>
        <v/>
      </c>
      <c r="W343" s="3" t="str">
        <f>IF(COUNT($A343)=0,"",IF($A343&lt;&gt;DRAFT!$B345,"ERR",IF(DRAFT!BT345="3E","3E",IF(COUNT(DRAFT!BP345,DRAFT!BT345)&gt;0,DRAFT!BU345,""))))</f>
        <v/>
      </c>
      <c r="X343" s="3" t="str">
        <f>IF(COUNT($A343)=0,"",IF(W343="3E","3E",IF(W343="","I",LOOKUP(W343/Y$2,{0,0.4,0.45,0.5,0.55,0.6,0.65,0.7,0.75,0.8,1},{"F","D","C","C+","B-","B","B+","A-","A","A+"}))))</f>
        <v/>
      </c>
      <c r="Y343" s="2" t="str">
        <f>IF(COUNT($A343)=0,"",IF(W343="","--",IF(W343="3E","3E",LOOKUP(W343/Y$2,{0,0.4,0.45,0.5,0.55,0.6,0.65,0.7,0.75,0.8,1},{0,2,2.25,2.5,2.75,3,3.25,3.5,3.75,4}))))</f>
        <v/>
      </c>
      <c r="Z343" s="3" t="str">
        <f>IF(COUNT($A343)=0,"",IF($A343&lt;&gt;DRAFT!$B345,"ERR",IF(DRAFT!CC345="3E","3E",IF(COUNT(DRAFT!BY345,DRAFT!CC345)&gt;0,DRAFT!CD345,""))))</f>
        <v/>
      </c>
      <c r="AA343" s="3" t="str">
        <f>IF(COUNT($A343)=0,"",IF(Z343="3E","3E",IF(Z343="","I",LOOKUP(Z343/AB$2,{0,0.4,0.45,0.5,0.55,0.6,0.65,0.7,0.75,0.8,1},{"F","D","C","C+","B-","B","B+","A-","A","A+"}))))</f>
        <v/>
      </c>
      <c r="AB343" s="2" t="str">
        <f>IF(COUNT($A343)=0,"",IF(Z343="","--",IF(Z343="3E","3E",LOOKUP(Z343/AB$2,{0,0.4,0.45,0.5,0.55,0.6,0.65,0.7,0.75,0.8,1},{0,2,2.25,2.5,2.75,3,3.25,3.5,3.75,4}))))</f>
        <v/>
      </c>
      <c r="AC343" s="3" t="str">
        <f>IF(COUNT($A343)=0,"",IF($A343&lt;&gt;DRAFT!$B345,"ERR",IF(DRAFT!CF345&gt;0,DRAFT!CF345,"")))</f>
        <v/>
      </c>
      <c r="AD343" s="3" t="str">
        <f>IF(COUNT($A343)=0,"",IF(AC343="3E","3E",IF(AC343="","I",LOOKUP(AC343/AE$2,{0,0.4,0.45,0.5,0.55,0.6,0.65,0.7,0.75,0.8,1},{"F","D","C","C+","B-","B","B+","A-","A","A+"}))))</f>
        <v/>
      </c>
      <c r="AE343" s="2" t="str">
        <f>IF(COUNT($A343)=0,"",IF(AC343="","--",IF(AC343="3E","3E",LOOKUP(AC343/AE$2,{0,0.4,0.45,0.5,0.55,0.6,0.65,0.7,0.75,0.8,1},{0,2,2.25,2.5,2.75,3,3.25,3.5,3.75,4}))))</f>
        <v/>
      </c>
      <c r="AF343" s="3" t="str">
        <f>IF($A343&lt;&gt;DRAFT!$B345,"ERR",IF(OR(COUNT($A343)=0,COUNT(DRAFT!CI345:CK345,DRAFT!CM345:CO345)=0),"",CEILING(SUM(DRAFT!CL345,DRAFT!CP345),1)))</f>
        <v/>
      </c>
      <c r="AG343" s="3" t="str">
        <f>IF(COUNT($A343)=0,"",IF(AF343="3E","3E",IF(AF343="","I",LOOKUP(AF343/AH$2,{0,0.4,0.45,0.5,0.55,0.6,0.65,0.7,0.75,0.8,1},{"F","D","C","C+","B-","B","B+","A-","A","A+"}))))</f>
        <v/>
      </c>
      <c r="AH343" s="2" t="str">
        <f>IF(COUNT($A343)=0,"",IF(AF343="","--",IF(AF343="3E","3E",LOOKUP(AF343/AH$2,{0,0.4,0.45,0.5,0.55,0.6,0.65,0.7,0.75,0.8,1},{0,2,2.25,2.5,2.75,3,3.25,3.5,3.75,4}))))</f>
        <v/>
      </c>
      <c r="AI343" s="11" t="str">
        <f>IF(OR(COUNT($A343)=0,COUNT(B343:AH343)=0),"",IF(COUNTIF(B343:AH343,"3E")&gt;0,"3E",IF(DRAFT!$A345="R",TRUNC(SUMPRODUCT(RGP,RCP)/TCP,3),TRUNC((SUMPRODUCT(--(IMDGP&gt;0)*IMDGP,IMCP)+CEILING(DRAFT!$CQ345*42,0.25))/TCP,3))))</f>
        <v/>
      </c>
      <c r="AJ343" s="3" t="str">
        <f>IF(OR(COUNT($A343)=0,COUNT(B343:AH343)=0),"",IF(COUNTIF(B343:AH343,"3E")&gt;0,"3E",IF(DRAFT!$A345="R",SUMPRODUCT(--(RGP&gt;=2),RCP),SUMPRODUCT(--(IMDGP&gt;0),--(IMGP=0),IMCP)+DRAFT!$CR345)))</f>
        <v/>
      </c>
      <c r="AK343" s="3" t="str">
        <f>IF(OR(COUNT($A343)=0,COUNT(B343:AH343)=0),"",IF(COUNTIF(B343:AJ343,"3E")&gt;0,"3E",IF(AND(DRAFT!$A345="IM",OR($AI343&gt;DRAFT!$CQ345,$AJ343&gt;DRAFT!$CR345)),"IMPROVED",IF(AND(DRAFT!$A345="IM",$AI343&lt;=DRAFT!$CQ345,$AJ343&lt;=DRAFT!$CR345),"NOT IMPROVED",IF(AND(AH343&gt;=2,AI343&gt;=2,AJ343&gt;=30),"PASS","FAIL")))))</f>
        <v/>
      </c>
      <c r="AL343" s="3" t="str">
        <f t="shared" si="10"/>
        <v/>
      </c>
      <c r="AM343" s="3" t="str">
        <f t="shared" si="11"/>
        <v/>
      </c>
    </row>
    <row r="344" spans="1:39" ht="18.95" customHeight="1" x14ac:dyDescent="0.25">
      <c r="A344" s="4" t="str">
        <f>IF(DRAFT!$B346="","",DRAFT!$B346)</f>
        <v/>
      </c>
      <c r="B344" s="3" t="str">
        <f>IF(COUNT($A344)=0,"",IF($A344&lt;&gt;DRAFT!$B346,"ERR",IF(DRAFT!I346="3E","3E",IF(COUNT(DRAFT!E346,DRAFT!I346)&gt;0,DRAFT!J346,""))))</f>
        <v/>
      </c>
      <c r="C344" s="3" t="str">
        <f>IF(COUNT($A344)=0,"",IF(B344="3E","3E",IF(B344="","I",LOOKUP(B344/D$2,{0,0.4,0.45,0.5,0.55,0.6,0.65,0.7,0.75,0.8,1},{"F","D","C","C+","B-","B","B+","A-","A","A+"}))))</f>
        <v/>
      </c>
      <c r="D344" s="2" t="str">
        <f>IF(COUNT($A344)=0,"",IF(B344="","--",IF(B344="3E","3E",LOOKUP(B344/D$2,{0,0.4,0.45,0.5,0.55,0.6,0.65,0.7,0.75,0.8,1},{0,2,2.25,2.5,2.75,3,3.25,3.5,3.75,4}))))</f>
        <v/>
      </c>
      <c r="E344" s="3" t="str">
        <f>IF(COUNT($A344)=0,"",IF($A344&lt;&gt;DRAFT!$B346,"ERR",IF(DRAFT!R346="3E","3E",IF(COUNT(DRAFT!N346,DRAFT!R346)&gt;0,DRAFT!S346,""))))</f>
        <v/>
      </c>
      <c r="F344" s="3" t="str">
        <f>IF(COUNT($A344)=0,"",IF(E344="3E","3E",IF(E344="","I",LOOKUP(E344/G$2,{0,0.4,0.45,0.5,0.55,0.6,0.65,0.7,0.75,0.8,1},{"F","D","C","C+","B-","B","B+","A-","A","A+"}))))</f>
        <v/>
      </c>
      <c r="G344" s="2" t="str">
        <f>IF(COUNT($A344)=0,"",IF(E344="","--",IF(E344="3E","3E",LOOKUP(E344/G$2,{0,0.4,0.45,0.5,0.55,0.6,0.65,0.7,0.75,0.8,1},{0,2,2.25,2.5,2.75,3,3.25,3.5,3.75,4}))))</f>
        <v/>
      </c>
      <c r="H344" s="3" t="str">
        <f>IF(COUNT($A344)=0,"",IF($A344&lt;&gt;DRAFT!$B346,"ERR",IF(DRAFT!AA346="3E","3E",IF(COUNT(DRAFT!W346,DRAFT!AA346)&gt;0,DRAFT!AB346,""))))</f>
        <v/>
      </c>
      <c r="I344" s="3" t="str">
        <f>IF(COUNT($A344)=0,"",IF(H344="3E","3E",IF(H344="","I",LOOKUP(H344/J$2,{0,0.4,0.45,0.5,0.55,0.6,0.65,0.7,0.75,0.8,1},{"F","D","C","C+","B-","B","B+","A-","A","A+"}))))</f>
        <v/>
      </c>
      <c r="J344" s="2" t="str">
        <f>IF(COUNT($A344)=0,"",IF(H344="","--",IF(H344="3E","3E",LOOKUP(H344/J$2,{0,0.4,0.45,0.5,0.55,0.6,0.65,0.7,0.75,0.8,1},{0,2,2.25,2.5,2.75,3,3.25,3.5,3.75,4}))))</f>
        <v/>
      </c>
      <c r="K344" s="3" t="str">
        <f>IF(COUNT($A344)=0,"",IF($A344&lt;&gt;DRAFT!$B346,"ERR",IF(DRAFT!AJ346="3E","3E",IF(COUNT(DRAFT!AF346,DRAFT!AJ346)&gt;0,DRAFT!AK346,""))))</f>
        <v/>
      </c>
      <c r="L344" s="3" t="str">
        <f>IF(COUNT($A344)=0,"",IF(K344="3E","3E",IF(K344="","I",LOOKUP(K344/M$2,{0,0.4,0.45,0.5,0.55,0.6,0.65,0.7,0.75,0.8,1},{"F","D","C","C+","B-","B","B+","A-","A","A+"}))))</f>
        <v/>
      </c>
      <c r="M344" s="2" t="str">
        <f>IF(COUNT($A344)=0,"",IF(K344="","--",IF(K344="3E","3E",LOOKUP(K344/M$2,{0,0.4,0.45,0.5,0.55,0.6,0.65,0.7,0.75,0.8,1},{0,2,2.25,2.5,2.75,3,3.25,3.5,3.75,4}))))</f>
        <v/>
      </c>
      <c r="N344" s="3" t="str">
        <f>IF(COUNT($A344)=0,"",IF($A344&lt;&gt;DRAFT!$B346,"ERR",IF(DRAFT!AS346="3E","3E",IF(COUNT(DRAFT!AO346,DRAFT!AS346)&gt;0,DRAFT!AT346,""))))</f>
        <v/>
      </c>
      <c r="O344" s="3" t="str">
        <f>IF(COUNT($A344)=0,"",IF(N344="3E","3E",IF(N344="","I",LOOKUP(N344/P$2,{0,0.4,0.45,0.5,0.55,0.6,0.65,0.7,0.75,0.8,1},{"F","D","C","C+","B-","B","B+","A-","A","A+"}))))</f>
        <v/>
      </c>
      <c r="P344" s="2" t="str">
        <f>IF(COUNT($A344)=0,"",IF(N344="","--",IF(N344="3E","3E",LOOKUP(N344/P$2,{0,0.4,0.45,0.5,0.55,0.6,0.65,0.7,0.75,0.8,1},{0,2,2.25,2.5,2.75,3,3.25,3.5,3.75,4}))))</f>
        <v/>
      </c>
      <c r="Q344" s="3" t="str">
        <f>IF(COUNT($A344)=0,"",IF($A344&lt;&gt;DRAFT!$B346,"ERR",IF(DRAFT!BB346="3E","3E",IF(COUNT(DRAFT!AX346,DRAFT!BB346)&gt;0,DRAFT!BC346,""))))</f>
        <v/>
      </c>
      <c r="R344" s="3" t="str">
        <f>IF(COUNT($A344)=0,"",IF(Q344="3E","3E",IF(Q344="","I",LOOKUP(Q344/S$2,{0,0.4,0.45,0.5,0.55,0.6,0.65,0.7,0.75,0.8,1},{"F","D","C","C+","B-","B","B+","A-","A","A+"}))))</f>
        <v/>
      </c>
      <c r="S344" s="2" t="str">
        <f>IF(COUNT($A344)=0,"",IF(Q344="","--",IF(Q344="3E","3E",LOOKUP(Q344/S$2,{0,0.4,0.45,0.5,0.55,0.6,0.65,0.7,0.75,0.8,1},{0,2,2.25,2.5,2.75,3,3.25,3.5,3.75,4}))))</f>
        <v/>
      </c>
      <c r="T344" s="3" t="str">
        <f>IF(COUNT($A344)=0,"",IF($A344&lt;&gt;DRAFT!$B346,"ERR",IF(DRAFT!BK346="3E","3E",IF(COUNT(DRAFT!BG346,DRAFT!BK346)&gt;0,DRAFT!BL346,""))))</f>
        <v/>
      </c>
      <c r="U344" s="3" t="str">
        <f>IF(COUNT($A344)=0,"",IF(T344="3E","3E",IF(T344="","I",LOOKUP(T344/V$2,{0,0.4,0.45,0.5,0.55,0.6,0.65,0.7,0.75,0.8,1},{"F","D","C","C+","B-","B","B+","A-","A","A+"}))))</f>
        <v/>
      </c>
      <c r="V344" s="2" t="str">
        <f>IF(COUNT($A344)=0,"",IF(T344="","--",IF(T344="3E","3E",LOOKUP(T344/V$2,{0,0.4,0.45,0.5,0.55,0.6,0.65,0.7,0.75,0.8,1},{0,2,2.25,2.5,2.75,3,3.25,3.5,3.75,4}))))</f>
        <v/>
      </c>
      <c r="W344" s="3" t="str">
        <f>IF(COUNT($A344)=0,"",IF($A344&lt;&gt;DRAFT!$B346,"ERR",IF(DRAFT!BT346="3E","3E",IF(COUNT(DRAFT!BP346,DRAFT!BT346)&gt;0,DRAFT!BU346,""))))</f>
        <v/>
      </c>
      <c r="X344" s="3" t="str">
        <f>IF(COUNT($A344)=0,"",IF(W344="3E","3E",IF(W344="","I",LOOKUP(W344/Y$2,{0,0.4,0.45,0.5,0.55,0.6,0.65,0.7,0.75,0.8,1},{"F","D","C","C+","B-","B","B+","A-","A","A+"}))))</f>
        <v/>
      </c>
      <c r="Y344" s="2" t="str">
        <f>IF(COUNT($A344)=0,"",IF(W344="","--",IF(W344="3E","3E",LOOKUP(W344/Y$2,{0,0.4,0.45,0.5,0.55,0.6,0.65,0.7,0.75,0.8,1},{0,2,2.25,2.5,2.75,3,3.25,3.5,3.75,4}))))</f>
        <v/>
      </c>
      <c r="Z344" s="3" t="str">
        <f>IF(COUNT($A344)=0,"",IF($A344&lt;&gt;DRAFT!$B346,"ERR",IF(DRAFT!CC346="3E","3E",IF(COUNT(DRAFT!BY346,DRAFT!CC346)&gt;0,DRAFT!CD346,""))))</f>
        <v/>
      </c>
      <c r="AA344" s="3" t="str">
        <f>IF(COUNT($A344)=0,"",IF(Z344="3E","3E",IF(Z344="","I",LOOKUP(Z344/AB$2,{0,0.4,0.45,0.5,0.55,0.6,0.65,0.7,0.75,0.8,1},{"F","D","C","C+","B-","B","B+","A-","A","A+"}))))</f>
        <v/>
      </c>
      <c r="AB344" s="2" t="str">
        <f>IF(COUNT($A344)=0,"",IF(Z344="","--",IF(Z344="3E","3E",LOOKUP(Z344/AB$2,{0,0.4,0.45,0.5,0.55,0.6,0.65,0.7,0.75,0.8,1},{0,2,2.25,2.5,2.75,3,3.25,3.5,3.75,4}))))</f>
        <v/>
      </c>
      <c r="AC344" s="3" t="str">
        <f>IF(COUNT($A344)=0,"",IF($A344&lt;&gt;DRAFT!$B346,"ERR",IF(DRAFT!CF346&gt;0,DRAFT!CF346,"")))</f>
        <v/>
      </c>
      <c r="AD344" s="3" t="str">
        <f>IF(COUNT($A344)=0,"",IF(AC344="3E","3E",IF(AC344="","I",LOOKUP(AC344/AE$2,{0,0.4,0.45,0.5,0.55,0.6,0.65,0.7,0.75,0.8,1},{"F","D","C","C+","B-","B","B+","A-","A","A+"}))))</f>
        <v/>
      </c>
      <c r="AE344" s="2" t="str">
        <f>IF(COUNT($A344)=0,"",IF(AC344="","--",IF(AC344="3E","3E",LOOKUP(AC344/AE$2,{0,0.4,0.45,0.5,0.55,0.6,0.65,0.7,0.75,0.8,1},{0,2,2.25,2.5,2.75,3,3.25,3.5,3.75,4}))))</f>
        <v/>
      </c>
      <c r="AF344" s="3" t="str">
        <f>IF($A344&lt;&gt;DRAFT!$B346,"ERR",IF(OR(COUNT($A344)=0,COUNT(DRAFT!CI346:CK346,DRAFT!CM346:CO346)=0),"",CEILING(SUM(DRAFT!CL346,DRAFT!CP346),1)))</f>
        <v/>
      </c>
      <c r="AG344" s="3" t="str">
        <f>IF(COUNT($A344)=0,"",IF(AF344="3E","3E",IF(AF344="","I",LOOKUP(AF344/AH$2,{0,0.4,0.45,0.5,0.55,0.6,0.65,0.7,0.75,0.8,1},{"F","D","C","C+","B-","B","B+","A-","A","A+"}))))</f>
        <v/>
      </c>
      <c r="AH344" s="2" t="str">
        <f>IF(COUNT($A344)=0,"",IF(AF344="","--",IF(AF344="3E","3E",LOOKUP(AF344/AH$2,{0,0.4,0.45,0.5,0.55,0.6,0.65,0.7,0.75,0.8,1},{0,2,2.25,2.5,2.75,3,3.25,3.5,3.75,4}))))</f>
        <v/>
      </c>
      <c r="AI344" s="11" t="str">
        <f>IF(OR(COUNT($A344)=0,COUNT(B344:AH344)=0),"",IF(COUNTIF(B344:AH344,"3E")&gt;0,"3E",IF(DRAFT!$A346="R",TRUNC(SUMPRODUCT(RGP,RCP)/TCP,3),TRUNC((SUMPRODUCT(--(IMDGP&gt;0)*IMDGP,IMCP)+CEILING(DRAFT!$CQ346*42,0.25))/TCP,3))))</f>
        <v/>
      </c>
      <c r="AJ344" s="3" t="str">
        <f>IF(OR(COUNT($A344)=0,COUNT(B344:AH344)=0),"",IF(COUNTIF(B344:AH344,"3E")&gt;0,"3E",IF(DRAFT!$A346="R",SUMPRODUCT(--(RGP&gt;=2),RCP),SUMPRODUCT(--(IMDGP&gt;0),--(IMGP=0),IMCP)+DRAFT!$CR346)))</f>
        <v/>
      </c>
      <c r="AK344" s="3" t="str">
        <f>IF(OR(COUNT($A344)=0,COUNT(B344:AH344)=0),"",IF(COUNTIF(B344:AJ344,"3E")&gt;0,"3E",IF(AND(DRAFT!$A346="IM",OR($AI344&gt;DRAFT!$CQ346,$AJ344&gt;DRAFT!$CR346)),"IMPROVED",IF(AND(DRAFT!$A346="IM",$AI344&lt;=DRAFT!$CQ346,$AJ344&lt;=DRAFT!$CR346),"NOT IMPROVED",IF(AND(AH344&gt;=2,AI344&gt;=2,AJ344&gt;=30),"PASS","FAIL")))))</f>
        <v/>
      </c>
      <c r="AL344" s="3" t="str">
        <f t="shared" si="10"/>
        <v/>
      </c>
      <c r="AM344" s="3" t="str">
        <f t="shared" si="11"/>
        <v/>
      </c>
    </row>
    <row r="345" spans="1:39" ht="18.95" customHeight="1" x14ac:dyDescent="0.25">
      <c r="A345" s="4" t="str">
        <f>IF(DRAFT!$B347="","",DRAFT!$B347)</f>
        <v/>
      </c>
      <c r="B345" s="3" t="str">
        <f>IF(COUNT($A345)=0,"",IF($A345&lt;&gt;DRAFT!$B347,"ERR",IF(DRAFT!I347="3E","3E",IF(COUNT(DRAFT!E347,DRAFT!I347)&gt;0,DRAFT!J347,""))))</f>
        <v/>
      </c>
      <c r="C345" s="3" t="str">
        <f>IF(COUNT($A345)=0,"",IF(B345="3E","3E",IF(B345="","I",LOOKUP(B345/D$2,{0,0.4,0.45,0.5,0.55,0.6,0.65,0.7,0.75,0.8,1},{"F","D","C","C+","B-","B","B+","A-","A","A+"}))))</f>
        <v/>
      </c>
      <c r="D345" s="2" t="str">
        <f>IF(COUNT($A345)=0,"",IF(B345="","--",IF(B345="3E","3E",LOOKUP(B345/D$2,{0,0.4,0.45,0.5,0.55,0.6,0.65,0.7,0.75,0.8,1},{0,2,2.25,2.5,2.75,3,3.25,3.5,3.75,4}))))</f>
        <v/>
      </c>
      <c r="E345" s="3" t="str">
        <f>IF(COUNT($A345)=0,"",IF($A345&lt;&gt;DRAFT!$B347,"ERR",IF(DRAFT!R347="3E","3E",IF(COUNT(DRAFT!N347,DRAFT!R347)&gt;0,DRAFT!S347,""))))</f>
        <v/>
      </c>
      <c r="F345" s="3" t="str">
        <f>IF(COUNT($A345)=0,"",IF(E345="3E","3E",IF(E345="","I",LOOKUP(E345/G$2,{0,0.4,0.45,0.5,0.55,0.6,0.65,0.7,0.75,0.8,1},{"F","D","C","C+","B-","B","B+","A-","A","A+"}))))</f>
        <v/>
      </c>
      <c r="G345" s="2" t="str">
        <f>IF(COUNT($A345)=0,"",IF(E345="","--",IF(E345="3E","3E",LOOKUP(E345/G$2,{0,0.4,0.45,0.5,0.55,0.6,0.65,0.7,0.75,0.8,1},{0,2,2.25,2.5,2.75,3,3.25,3.5,3.75,4}))))</f>
        <v/>
      </c>
      <c r="H345" s="3" t="str">
        <f>IF(COUNT($A345)=0,"",IF($A345&lt;&gt;DRAFT!$B347,"ERR",IF(DRAFT!AA347="3E","3E",IF(COUNT(DRAFT!W347,DRAFT!AA347)&gt;0,DRAFT!AB347,""))))</f>
        <v/>
      </c>
      <c r="I345" s="3" t="str">
        <f>IF(COUNT($A345)=0,"",IF(H345="3E","3E",IF(H345="","I",LOOKUP(H345/J$2,{0,0.4,0.45,0.5,0.55,0.6,0.65,0.7,0.75,0.8,1},{"F","D","C","C+","B-","B","B+","A-","A","A+"}))))</f>
        <v/>
      </c>
      <c r="J345" s="2" t="str">
        <f>IF(COUNT($A345)=0,"",IF(H345="","--",IF(H345="3E","3E",LOOKUP(H345/J$2,{0,0.4,0.45,0.5,0.55,0.6,0.65,0.7,0.75,0.8,1},{0,2,2.25,2.5,2.75,3,3.25,3.5,3.75,4}))))</f>
        <v/>
      </c>
      <c r="K345" s="3" t="str">
        <f>IF(COUNT($A345)=0,"",IF($A345&lt;&gt;DRAFT!$B347,"ERR",IF(DRAFT!AJ347="3E","3E",IF(COUNT(DRAFT!AF347,DRAFT!AJ347)&gt;0,DRAFT!AK347,""))))</f>
        <v/>
      </c>
      <c r="L345" s="3" t="str">
        <f>IF(COUNT($A345)=0,"",IF(K345="3E","3E",IF(K345="","I",LOOKUP(K345/M$2,{0,0.4,0.45,0.5,0.55,0.6,0.65,0.7,0.75,0.8,1},{"F","D","C","C+","B-","B","B+","A-","A","A+"}))))</f>
        <v/>
      </c>
      <c r="M345" s="2" t="str">
        <f>IF(COUNT($A345)=0,"",IF(K345="","--",IF(K345="3E","3E",LOOKUP(K345/M$2,{0,0.4,0.45,0.5,0.55,0.6,0.65,0.7,0.75,0.8,1},{0,2,2.25,2.5,2.75,3,3.25,3.5,3.75,4}))))</f>
        <v/>
      </c>
      <c r="N345" s="3" t="str">
        <f>IF(COUNT($A345)=0,"",IF($A345&lt;&gt;DRAFT!$B347,"ERR",IF(DRAFT!AS347="3E","3E",IF(COUNT(DRAFT!AO347,DRAFT!AS347)&gt;0,DRAFT!AT347,""))))</f>
        <v/>
      </c>
      <c r="O345" s="3" t="str">
        <f>IF(COUNT($A345)=0,"",IF(N345="3E","3E",IF(N345="","I",LOOKUP(N345/P$2,{0,0.4,0.45,0.5,0.55,0.6,0.65,0.7,0.75,0.8,1},{"F","D","C","C+","B-","B","B+","A-","A","A+"}))))</f>
        <v/>
      </c>
      <c r="P345" s="2" t="str">
        <f>IF(COUNT($A345)=0,"",IF(N345="","--",IF(N345="3E","3E",LOOKUP(N345/P$2,{0,0.4,0.45,0.5,0.55,0.6,0.65,0.7,0.75,0.8,1},{0,2,2.25,2.5,2.75,3,3.25,3.5,3.75,4}))))</f>
        <v/>
      </c>
      <c r="Q345" s="3" t="str">
        <f>IF(COUNT($A345)=0,"",IF($A345&lt;&gt;DRAFT!$B347,"ERR",IF(DRAFT!BB347="3E","3E",IF(COUNT(DRAFT!AX347,DRAFT!BB347)&gt;0,DRAFT!BC347,""))))</f>
        <v/>
      </c>
      <c r="R345" s="3" t="str">
        <f>IF(COUNT($A345)=0,"",IF(Q345="3E","3E",IF(Q345="","I",LOOKUP(Q345/S$2,{0,0.4,0.45,0.5,0.55,0.6,0.65,0.7,0.75,0.8,1},{"F","D","C","C+","B-","B","B+","A-","A","A+"}))))</f>
        <v/>
      </c>
      <c r="S345" s="2" t="str">
        <f>IF(COUNT($A345)=0,"",IF(Q345="","--",IF(Q345="3E","3E",LOOKUP(Q345/S$2,{0,0.4,0.45,0.5,0.55,0.6,0.65,0.7,0.75,0.8,1},{0,2,2.25,2.5,2.75,3,3.25,3.5,3.75,4}))))</f>
        <v/>
      </c>
      <c r="T345" s="3" t="str">
        <f>IF(COUNT($A345)=0,"",IF($A345&lt;&gt;DRAFT!$B347,"ERR",IF(DRAFT!BK347="3E","3E",IF(COUNT(DRAFT!BG347,DRAFT!BK347)&gt;0,DRAFT!BL347,""))))</f>
        <v/>
      </c>
      <c r="U345" s="3" t="str">
        <f>IF(COUNT($A345)=0,"",IF(T345="3E","3E",IF(T345="","I",LOOKUP(T345/V$2,{0,0.4,0.45,0.5,0.55,0.6,0.65,0.7,0.75,0.8,1},{"F","D","C","C+","B-","B","B+","A-","A","A+"}))))</f>
        <v/>
      </c>
      <c r="V345" s="2" t="str">
        <f>IF(COUNT($A345)=0,"",IF(T345="","--",IF(T345="3E","3E",LOOKUP(T345/V$2,{0,0.4,0.45,0.5,0.55,0.6,0.65,0.7,0.75,0.8,1},{0,2,2.25,2.5,2.75,3,3.25,3.5,3.75,4}))))</f>
        <v/>
      </c>
      <c r="W345" s="3" t="str">
        <f>IF(COUNT($A345)=0,"",IF($A345&lt;&gt;DRAFT!$B347,"ERR",IF(DRAFT!BT347="3E","3E",IF(COUNT(DRAFT!BP347,DRAFT!BT347)&gt;0,DRAFT!BU347,""))))</f>
        <v/>
      </c>
      <c r="X345" s="3" t="str">
        <f>IF(COUNT($A345)=0,"",IF(W345="3E","3E",IF(W345="","I",LOOKUP(W345/Y$2,{0,0.4,0.45,0.5,0.55,0.6,0.65,0.7,0.75,0.8,1},{"F","D","C","C+","B-","B","B+","A-","A","A+"}))))</f>
        <v/>
      </c>
      <c r="Y345" s="2" t="str">
        <f>IF(COUNT($A345)=0,"",IF(W345="","--",IF(W345="3E","3E",LOOKUP(W345/Y$2,{0,0.4,0.45,0.5,0.55,0.6,0.65,0.7,0.75,0.8,1},{0,2,2.25,2.5,2.75,3,3.25,3.5,3.75,4}))))</f>
        <v/>
      </c>
      <c r="Z345" s="3" t="str">
        <f>IF(COUNT($A345)=0,"",IF($A345&lt;&gt;DRAFT!$B347,"ERR",IF(DRAFT!CC347="3E","3E",IF(COUNT(DRAFT!BY347,DRAFT!CC347)&gt;0,DRAFT!CD347,""))))</f>
        <v/>
      </c>
      <c r="AA345" s="3" t="str">
        <f>IF(COUNT($A345)=0,"",IF(Z345="3E","3E",IF(Z345="","I",LOOKUP(Z345/AB$2,{0,0.4,0.45,0.5,0.55,0.6,0.65,0.7,0.75,0.8,1},{"F","D","C","C+","B-","B","B+","A-","A","A+"}))))</f>
        <v/>
      </c>
      <c r="AB345" s="2" t="str">
        <f>IF(COUNT($A345)=0,"",IF(Z345="","--",IF(Z345="3E","3E",LOOKUP(Z345/AB$2,{0,0.4,0.45,0.5,0.55,0.6,0.65,0.7,0.75,0.8,1},{0,2,2.25,2.5,2.75,3,3.25,3.5,3.75,4}))))</f>
        <v/>
      </c>
      <c r="AC345" s="3" t="str">
        <f>IF(COUNT($A345)=0,"",IF($A345&lt;&gt;DRAFT!$B347,"ERR",IF(DRAFT!CF347&gt;0,DRAFT!CF347,"")))</f>
        <v/>
      </c>
      <c r="AD345" s="3" t="str">
        <f>IF(COUNT($A345)=0,"",IF(AC345="3E","3E",IF(AC345="","I",LOOKUP(AC345/AE$2,{0,0.4,0.45,0.5,0.55,0.6,0.65,0.7,0.75,0.8,1},{"F","D","C","C+","B-","B","B+","A-","A","A+"}))))</f>
        <v/>
      </c>
      <c r="AE345" s="2" t="str">
        <f>IF(COUNT($A345)=0,"",IF(AC345="","--",IF(AC345="3E","3E",LOOKUP(AC345/AE$2,{0,0.4,0.45,0.5,0.55,0.6,0.65,0.7,0.75,0.8,1},{0,2,2.25,2.5,2.75,3,3.25,3.5,3.75,4}))))</f>
        <v/>
      </c>
      <c r="AF345" s="3" t="str">
        <f>IF($A345&lt;&gt;DRAFT!$B347,"ERR",IF(OR(COUNT($A345)=0,COUNT(DRAFT!CI347:CK347,DRAFT!CM347:CO347)=0),"",CEILING(SUM(DRAFT!CL347,DRAFT!CP347),1)))</f>
        <v/>
      </c>
      <c r="AG345" s="3" t="str">
        <f>IF(COUNT($A345)=0,"",IF(AF345="3E","3E",IF(AF345="","I",LOOKUP(AF345/AH$2,{0,0.4,0.45,0.5,0.55,0.6,0.65,0.7,0.75,0.8,1},{"F","D","C","C+","B-","B","B+","A-","A","A+"}))))</f>
        <v/>
      </c>
      <c r="AH345" s="2" t="str">
        <f>IF(COUNT($A345)=0,"",IF(AF345="","--",IF(AF345="3E","3E",LOOKUP(AF345/AH$2,{0,0.4,0.45,0.5,0.55,0.6,0.65,0.7,0.75,0.8,1},{0,2,2.25,2.5,2.75,3,3.25,3.5,3.75,4}))))</f>
        <v/>
      </c>
      <c r="AI345" s="11" t="str">
        <f>IF(OR(COUNT($A345)=0,COUNT(B345:AH345)=0),"",IF(COUNTIF(B345:AH345,"3E")&gt;0,"3E",IF(DRAFT!$A347="R",TRUNC(SUMPRODUCT(RGP,RCP)/TCP,3),TRUNC((SUMPRODUCT(--(IMDGP&gt;0)*IMDGP,IMCP)+CEILING(DRAFT!$CQ347*42,0.25))/TCP,3))))</f>
        <v/>
      </c>
      <c r="AJ345" s="3" t="str">
        <f>IF(OR(COUNT($A345)=0,COUNT(B345:AH345)=0),"",IF(COUNTIF(B345:AH345,"3E")&gt;0,"3E",IF(DRAFT!$A347="R",SUMPRODUCT(--(RGP&gt;=2),RCP),SUMPRODUCT(--(IMDGP&gt;0),--(IMGP=0),IMCP)+DRAFT!$CR347)))</f>
        <v/>
      </c>
      <c r="AK345" s="3" t="str">
        <f>IF(OR(COUNT($A345)=0,COUNT(B345:AH345)=0),"",IF(COUNTIF(B345:AJ345,"3E")&gt;0,"3E",IF(AND(DRAFT!$A347="IM",OR($AI345&gt;DRAFT!$CQ347,$AJ345&gt;DRAFT!$CR347)),"IMPROVED",IF(AND(DRAFT!$A347="IM",$AI345&lt;=DRAFT!$CQ347,$AJ345&lt;=DRAFT!$CR347),"NOT IMPROVED",IF(AND(AH345&gt;=2,AI345&gt;=2,AJ345&gt;=30),"PASS","FAIL")))))</f>
        <v/>
      </c>
      <c r="AL345" s="3" t="str">
        <f t="shared" si="10"/>
        <v/>
      </c>
      <c r="AM345" s="3" t="str">
        <f t="shared" si="11"/>
        <v/>
      </c>
    </row>
    <row r="346" spans="1:39" ht="18.95" customHeight="1" x14ac:dyDescent="0.25">
      <c r="A346" s="4" t="str">
        <f>IF(DRAFT!$B348="","",DRAFT!$B348)</f>
        <v/>
      </c>
      <c r="B346" s="3" t="str">
        <f>IF(COUNT($A346)=0,"",IF($A346&lt;&gt;DRAFT!$B348,"ERR",IF(DRAFT!I348="3E","3E",IF(COUNT(DRAFT!E348,DRAFT!I348)&gt;0,DRAFT!J348,""))))</f>
        <v/>
      </c>
      <c r="C346" s="3" t="str">
        <f>IF(COUNT($A346)=0,"",IF(B346="3E","3E",IF(B346="","I",LOOKUP(B346/D$2,{0,0.4,0.45,0.5,0.55,0.6,0.65,0.7,0.75,0.8,1},{"F","D","C","C+","B-","B","B+","A-","A","A+"}))))</f>
        <v/>
      </c>
      <c r="D346" s="2" t="str">
        <f>IF(COUNT($A346)=0,"",IF(B346="","--",IF(B346="3E","3E",LOOKUP(B346/D$2,{0,0.4,0.45,0.5,0.55,0.6,0.65,0.7,0.75,0.8,1},{0,2,2.25,2.5,2.75,3,3.25,3.5,3.75,4}))))</f>
        <v/>
      </c>
      <c r="E346" s="3" t="str">
        <f>IF(COUNT($A346)=0,"",IF($A346&lt;&gt;DRAFT!$B348,"ERR",IF(DRAFT!R348="3E","3E",IF(COUNT(DRAFT!N348,DRAFT!R348)&gt;0,DRAFT!S348,""))))</f>
        <v/>
      </c>
      <c r="F346" s="3" t="str">
        <f>IF(COUNT($A346)=0,"",IF(E346="3E","3E",IF(E346="","I",LOOKUP(E346/G$2,{0,0.4,0.45,0.5,0.55,0.6,0.65,0.7,0.75,0.8,1},{"F","D","C","C+","B-","B","B+","A-","A","A+"}))))</f>
        <v/>
      </c>
      <c r="G346" s="2" t="str">
        <f>IF(COUNT($A346)=0,"",IF(E346="","--",IF(E346="3E","3E",LOOKUP(E346/G$2,{0,0.4,0.45,0.5,0.55,0.6,0.65,0.7,0.75,0.8,1},{0,2,2.25,2.5,2.75,3,3.25,3.5,3.75,4}))))</f>
        <v/>
      </c>
      <c r="H346" s="3" t="str">
        <f>IF(COUNT($A346)=0,"",IF($A346&lt;&gt;DRAFT!$B348,"ERR",IF(DRAFT!AA348="3E","3E",IF(COUNT(DRAFT!W348,DRAFT!AA348)&gt;0,DRAFT!AB348,""))))</f>
        <v/>
      </c>
      <c r="I346" s="3" t="str">
        <f>IF(COUNT($A346)=0,"",IF(H346="3E","3E",IF(H346="","I",LOOKUP(H346/J$2,{0,0.4,0.45,0.5,0.55,0.6,0.65,0.7,0.75,0.8,1},{"F","D","C","C+","B-","B","B+","A-","A","A+"}))))</f>
        <v/>
      </c>
      <c r="J346" s="2" t="str">
        <f>IF(COUNT($A346)=0,"",IF(H346="","--",IF(H346="3E","3E",LOOKUP(H346/J$2,{0,0.4,0.45,0.5,0.55,0.6,0.65,0.7,0.75,0.8,1},{0,2,2.25,2.5,2.75,3,3.25,3.5,3.75,4}))))</f>
        <v/>
      </c>
      <c r="K346" s="3" t="str">
        <f>IF(COUNT($A346)=0,"",IF($A346&lt;&gt;DRAFT!$B348,"ERR",IF(DRAFT!AJ348="3E","3E",IF(COUNT(DRAFT!AF348,DRAFT!AJ348)&gt;0,DRAFT!AK348,""))))</f>
        <v/>
      </c>
      <c r="L346" s="3" t="str">
        <f>IF(COUNT($A346)=0,"",IF(K346="3E","3E",IF(K346="","I",LOOKUP(K346/M$2,{0,0.4,0.45,0.5,0.55,0.6,0.65,0.7,0.75,0.8,1},{"F","D","C","C+","B-","B","B+","A-","A","A+"}))))</f>
        <v/>
      </c>
      <c r="M346" s="2" t="str">
        <f>IF(COUNT($A346)=0,"",IF(K346="","--",IF(K346="3E","3E",LOOKUP(K346/M$2,{0,0.4,0.45,0.5,0.55,0.6,0.65,0.7,0.75,0.8,1},{0,2,2.25,2.5,2.75,3,3.25,3.5,3.75,4}))))</f>
        <v/>
      </c>
      <c r="N346" s="3" t="str">
        <f>IF(COUNT($A346)=0,"",IF($A346&lt;&gt;DRAFT!$B348,"ERR",IF(DRAFT!AS348="3E","3E",IF(COUNT(DRAFT!AO348,DRAFT!AS348)&gt;0,DRAFT!AT348,""))))</f>
        <v/>
      </c>
      <c r="O346" s="3" t="str">
        <f>IF(COUNT($A346)=0,"",IF(N346="3E","3E",IF(N346="","I",LOOKUP(N346/P$2,{0,0.4,0.45,0.5,0.55,0.6,0.65,0.7,0.75,0.8,1},{"F","D","C","C+","B-","B","B+","A-","A","A+"}))))</f>
        <v/>
      </c>
      <c r="P346" s="2" t="str">
        <f>IF(COUNT($A346)=0,"",IF(N346="","--",IF(N346="3E","3E",LOOKUP(N346/P$2,{0,0.4,0.45,0.5,0.55,0.6,0.65,0.7,0.75,0.8,1},{0,2,2.25,2.5,2.75,3,3.25,3.5,3.75,4}))))</f>
        <v/>
      </c>
      <c r="Q346" s="3" t="str">
        <f>IF(COUNT($A346)=0,"",IF($A346&lt;&gt;DRAFT!$B348,"ERR",IF(DRAFT!BB348="3E","3E",IF(COUNT(DRAFT!AX348,DRAFT!BB348)&gt;0,DRAFT!BC348,""))))</f>
        <v/>
      </c>
      <c r="R346" s="3" t="str">
        <f>IF(COUNT($A346)=0,"",IF(Q346="3E","3E",IF(Q346="","I",LOOKUP(Q346/S$2,{0,0.4,0.45,0.5,0.55,0.6,0.65,0.7,0.75,0.8,1},{"F","D","C","C+","B-","B","B+","A-","A","A+"}))))</f>
        <v/>
      </c>
      <c r="S346" s="2" t="str">
        <f>IF(COUNT($A346)=0,"",IF(Q346="","--",IF(Q346="3E","3E",LOOKUP(Q346/S$2,{0,0.4,0.45,0.5,0.55,0.6,0.65,0.7,0.75,0.8,1},{0,2,2.25,2.5,2.75,3,3.25,3.5,3.75,4}))))</f>
        <v/>
      </c>
      <c r="T346" s="3" t="str">
        <f>IF(COUNT($A346)=0,"",IF($A346&lt;&gt;DRAFT!$B348,"ERR",IF(DRAFT!BK348="3E","3E",IF(COUNT(DRAFT!BG348,DRAFT!BK348)&gt;0,DRAFT!BL348,""))))</f>
        <v/>
      </c>
      <c r="U346" s="3" t="str">
        <f>IF(COUNT($A346)=0,"",IF(T346="3E","3E",IF(T346="","I",LOOKUP(T346/V$2,{0,0.4,0.45,0.5,0.55,0.6,0.65,0.7,0.75,0.8,1},{"F","D","C","C+","B-","B","B+","A-","A","A+"}))))</f>
        <v/>
      </c>
      <c r="V346" s="2" t="str">
        <f>IF(COUNT($A346)=0,"",IF(T346="","--",IF(T346="3E","3E",LOOKUP(T346/V$2,{0,0.4,0.45,0.5,0.55,0.6,0.65,0.7,0.75,0.8,1},{0,2,2.25,2.5,2.75,3,3.25,3.5,3.75,4}))))</f>
        <v/>
      </c>
      <c r="W346" s="3" t="str">
        <f>IF(COUNT($A346)=0,"",IF($A346&lt;&gt;DRAFT!$B348,"ERR",IF(DRAFT!BT348="3E","3E",IF(COUNT(DRAFT!BP348,DRAFT!BT348)&gt;0,DRAFT!BU348,""))))</f>
        <v/>
      </c>
      <c r="X346" s="3" t="str">
        <f>IF(COUNT($A346)=0,"",IF(W346="3E","3E",IF(W346="","I",LOOKUP(W346/Y$2,{0,0.4,0.45,0.5,0.55,0.6,0.65,0.7,0.75,0.8,1},{"F","D","C","C+","B-","B","B+","A-","A","A+"}))))</f>
        <v/>
      </c>
      <c r="Y346" s="2" t="str">
        <f>IF(COUNT($A346)=0,"",IF(W346="","--",IF(W346="3E","3E",LOOKUP(W346/Y$2,{0,0.4,0.45,0.5,0.55,0.6,0.65,0.7,0.75,0.8,1},{0,2,2.25,2.5,2.75,3,3.25,3.5,3.75,4}))))</f>
        <v/>
      </c>
      <c r="Z346" s="3" t="str">
        <f>IF(COUNT($A346)=0,"",IF($A346&lt;&gt;DRAFT!$B348,"ERR",IF(DRAFT!CC348="3E","3E",IF(COUNT(DRAFT!BY348,DRAFT!CC348)&gt;0,DRAFT!CD348,""))))</f>
        <v/>
      </c>
      <c r="AA346" s="3" t="str">
        <f>IF(COUNT($A346)=0,"",IF(Z346="3E","3E",IF(Z346="","I",LOOKUP(Z346/AB$2,{0,0.4,0.45,0.5,0.55,0.6,0.65,0.7,0.75,0.8,1},{"F","D","C","C+","B-","B","B+","A-","A","A+"}))))</f>
        <v/>
      </c>
      <c r="AB346" s="2" t="str">
        <f>IF(COUNT($A346)=0,"",IF(Z346="","--",IF(Z346="3E","3E",LOOKUP(Z346/AB$2,{0,0.4,0.45,0.5,0.55,0.6,0.65,0.7,0.75,0.8,1},{0,2,2.25,2.5,2.75,3,3.25,3.5,3.75,4}))))</f>
        <v/>
      </c>
      <c r="AC346" s="3" t="str">
        <f>IF(COUNT($A346)=0,"",IF($A346&lt;&gt;DRAFT!$B348,"ERR",IF(DRAFT!CF348&gt;0,DRAFT!CF348,"")))</f>
        <v/>
      </c>
      <c r="AD346" s="3" t="str">
        <f>IF(COUNT($A346)=0,"",IF(AC346="3E","3E",IF(AC346="","I",LOOKUP(AC346/AE$2,{0,0.4,0.45,0.5,0.55,0.6,0.65,0.7,0.75,0.8,1},{"F","D","C","C+","B-","B","B+","A-","A","A+"}))))</f>
        <v/>
      </c>
      <c r="AE346" s="2" t="str">
        <f>IF(COUNT($A346)=0,"",IF(AC346="","--",IF(AC346="3E","3E",LOOKUP(AC346/AE$2,{0,0.4,0.45,0.5,0.55,0.6,0.65,0.7,0.75,0.8,1},{0,2,2.25,2.5,2.75,3,3.25,3.5,3.75,4}))))</f>
        <v/>
      </c>
      <c r="AF346" s="3" t="str">
        <f>IF($A346&lt;&gt;DRAFT!$B348,"ERR",IF(OR(COUNT($A346)=0,COUNT(DRAFT!CI348:CK348,DRAFT!CM348:CO348)=0),"",CEILING(SUM(DRAFT!CL348,DRAFT!CP348),1)))</f>
        <v/>
      </c>
      <c r="AG346" s="3" t="str">
        <f>IF(COUNT($A346)=0,"",IF(AF346="3E","3E",IF(AF346="","I",LOOKUP(AF346/AH$2,{0,0.4,0.45,0.5,0.55,0.6,0.65,0.7,0.75,0.8,1},{"F","D","C","C+","B-","B","B+","A-","A","A+"}))))</f>
        <v/>
      </c>
      <c r="AH346" s="2" t="str">
        <f>IF(COUNT($A346)=0,"",IF(AF346="","--",IF(AF346="3E","3E",LOOKUP(AF346/AH$2,{0,0.4,0.45,0.5,0.55,0.6,0.65,0.7,0.75,0.8,1},{0,2,2.25,2.5,2.75,3,3.25,3.5,3.75,4}))))</f>
        <v/>
      </c>
      <c r="AI346" s="11" t="str">
        <f>IF(OR(COUNT($A346)=0,COUNT(B346:AH346)=0),"",IF(COUNTIF(B346:AH346,"3E")&gt;0,"3E",IF(DRAFT!$A348="R",TRUNC(SUMPRODUCT(RGP,RCP)/TCP,3),TRUNC((SUMPRODUCT(--(IMDGP&gt;0)*IMDGP,IMCP)+CEILING(DRAFT!$CQ348*42,0.25))/TCP,3))))</f>
        <v/>
      </c>
      <c r="AJ346" s="3" t="str">
        <f>IF(OR(COUNT($A346)=0,COUNT(B346:AH346)=0),"",IF(COUNTIF(B346:AH346,"3E")&gt;0,"3E",IF(DRAFT!$A348="R",SUMPRODUCT(--(RGP&gt;=2),RCP),SUMPRODUCT(--(IMDGP&gt;0),--(IMGP=0),IMCP)+DRAFT!$CR348)))</f>
        <v/>
      </c>
      <c r="AK346" s="3" t="str">
        <f>IF(OR(COUNT($A346)=0,COUNT(B346:AH346)=0),"",IF(COUNTIF(B346:AJ346,"3E")&gt;0,"3E",IF(AND(DRAFT!$A348="IM",OR($AI346&gt;DRAFT!$CQ348,$AJ346&gt;DRAFT!$CR348)),"IMPROVED",IF(AND(DRAFT!$A348="IM",$AI346&lt;=DRAFT!$CQ348,$AJ346&lt;=DRAFT!$CR348),"NOT IMPROVED",IF(AND(AH346&gt;=2,AI346&gt;=2,AJ346&gt;=30),"PASS","FAIL")))))</f>
        <v/>
      </c>
      <c r="AL346" s="3" t="str">
        <f t="shared" si="10"/>
        <v/>
      </c>
      <c r="AM346" s="3" t="str">
        <f t="shared" si="11"/>
        <v/>
      </c>
    </row>
    <row r="347" spans="1:39" ht="18.95" customHeight="1" x14ac:dyDescent="0.25">
      <c r="A347" s="4" t="str">
        <f>IF(DRAFT!$B349="","",DRAFT!$B349)</f>
        <v/>
      </c>
      <c r="B347" s="3" t="str">
        <f>IF(COUNT($A347)=0,"",IF($A347&lt;&gt;DRAFT!$B349,"ERR",IF(DRAFT!I349="3E","3E",IF(COUNT(DRAFT!E349,DRAFT!I349)&gt;0,DRAFT!J349,""))))</f>
        <v/>
      </c>
      <c r="C347" s="3" t="str">
        <f>IF(COUNT($A347)=0,"",IF(B347="3E","3E",IF(B347="","I",LOOKUP(B347/D$2,{0,0.4,0.45,0.5,0.55,0.6,0.65,0.7,0.75,0.8,1},{"F","D","C","C+","B-","B","B+","A-","A","A+"}))))</f>
        <v/>
      </c>
      <c r="D347" s="2" t="str">
        <f>IF(COUNT($A347)=0,"",IF(B347="","--",IF(B347="3E","3E",LOOKUP(B347/D$2,{0,0.4,0.45,0.5,0.55,0.6,0.65,0.7,0.75,0.8,1},{0,2,2.25,2.5,2.75,3,3.25,3.5,3.75,4}))))</f>
        <v/>
      </c>
      <c r="E347" s="3" t="str">
        <f>IF(COUNT($A347)=0,"",IF($A347&lt;&gt;DRAFT!$B349,"ERR",IF(DRAFT!R349="3E","3E",IF(COUNT(DRAFT!N349,DRAFT!R349)&gt;0,DRAFT!S349,""))))</f>
        <v/>
      </c>
      <c r="F347" s="3" t="str">
        <f>IF(COUNT($A347)=0,"",IF(E347="3E","3E",IF(E347="","I",LOOKUP(E347/G$2,{0,0.4,0.45,0.5,0.55,0.6,0.65,0.7,0.75,0.8,1},{"F","D","C","C+","B-","B","B+","A-","A","A+"}))))</f>
        <v/>
      </c>
      <c r="G347" s="2" t="str">
        <f>IF(COUNT($A347)=0,"",IF(E347="","--",IF(E347="3E","3E",LOOKUP(E347/G$2,{0,0.4,0.45,0.5,0.55,0.6,0.65,0.7,0.75,0.8,1},{0,2,2.25,2.5,2.75,3,3.25,3.5,3.75,4}))))</f>
        <v/>
      </c>
      <c r="H347" s="3" t="str">
        <f>IF(COUNT($A347)=0,"",IF($A347&lt;&gt;DRAFT!$B349,"ERR",IF(DRAFT!AA349="3E","3E",IF(COUNT(DRAFT!W349,DRAFT!AA349)&gt;0,DRAFT!AB349,""))))</f>
        <v/>
      </c>
      <c r="I347" s="3" t="str">
        <f>IF(COUNT($A347)=0,"",IF(H347="3E","3E",IF(H347="","I",LOOKUP(H347/J$2,{0,0.4,0.45,0.5,0.55,0.6,0.65,0.7,0.75,0.8,1},{"F","D","C","C+","B-","B","B+","A-","A","A+"}))))</f>
        <v/>
      </c>
      <c r="J347" s="2" t="str">
        <f>IF(COUNT($A347)=0,"",IF(H347="","--",IF(H347="3E","3E",LOOKUP(H347/J$2,{0,0.4,0.45,0.5,0.55,0.6,0.65,0.7,0.75,0.8,1},{0,2,2.25,2.5,2.75,3,3.25,3.5,3.75,4}))))</f>
        <v/>
      </c>
      <c r="K347" s="3" t="str">
        <f>IF(COUNT($A347)=0,"",IF($A347&lt;&gt;DRAFT!$B349,"ERR",IF(DRAFT!AJ349="3E","3E",IF(COUNT(DRAFT!AF349,DRAFT!AJ349)&gt;0,DRAFT!AK349,""))))</f>
        <v/>
      </c>
      <c r="L347" s="3" t="str">
        <f>IF(COUNT($A347)=0,"",IF(K347="3E","3E",IF(K347="","I",LOOKUP(K347/M$2,{0,0.4,0.45,0.5,0.55,0.6,0.65,0.7,0.75,0.8,1},{"F","D","C","C+","B-","B","B+","A-","A","A+"}))))</f>
        <v/>
      </c>
      <c r="M347" s="2" t="str">
        <f>IF(COUNT($A347)=0,"",IF(K347="","--",IF(K347="3E","3E",LOOKUP(K347/M$2,{0,0.4,0.45,0.5,0.55,0.6,0.65,0.7,0.75,0.8,1},{0,2,2.25,2.5,2.75,3,3.25,3.5,3.75,4}))))</f>
        <v/>
      </c>
      <c r="N347" s="3" t="str">
        <f>IF(COUNT($A347)=0,"",IF($A347&lt;&gt;DRAFT!$B349,"ERR",IF(DRAFT!AS349="3E","3E",IF(COUNT(DRAFT!AO349,DRAFT!AS349)&gt;0,DRAFT!AT349,""))))</f>
        <v/>
      </c>
      <c r="O347" s="3" t="str">
        <f>IF(COUNT($A347)=0,"",IF(N347="3E","3E",IF(N347="","I",LOOKUP(N347/P$2,{0,0.4,0.45,0.5,0.55,0.6,0.65,0.7,0.75,0.8,1},{"F","D","C","C+","B-","B","B+","A-","A","A+"}))))</f>
        <v/>
      </c>
      <c r="P347" s="2" t="str">
        <f>IF(COUNT($A347)=0,"",IF(N347="","--",IF(N347="3E","3E",LOOKUP(N347/P$2,{0,0.4,0.45,0.5,0.55,0.6,0.65,0.7,0.75,0.8,1},{0,2,2.25,2.5,2.75,3,3.25,3.5,3.75,4}))))</f>
        <v/>
      </c>
      <c r="Q347" s="3" t="str">
        <f>IF(COUNT($A347)=0,"",IF($A347&lt;&gt;DRAFT!$B349,"ERR",IF(DRAFT!BB349="3E","3E",IF(COUNT(DRAFT!AX349,DRAFT!BB349)&gt;0,DRAFT!BC349,""))))</f>
        <v/>
      </c>
      <c r="R347" s="3" t="str">
        <f>IF(COUNT($A347)=0,"",IF(Q347="3E","3E",IF(Q347="","I",LOOKUP(Q347/S$2,{0,0.4,0.45,0.5,0.55,0.6,0.65,0.7,0.75,0.8,1},{"F","D","C","C+","B-","B","B+","A-","A","A+"}))))</f>
        <v/>
      </c>
      <c r="S347" s="2" t="str">
        <f>IF(COUNT($A347)=0,"",IF(Q347="","--",IF(Q347="3E","3E",LOOKUP(Q347/S$2,{0,0.4,0.45,0.5,0.55,0.6,0.65,0.7,0.75,0.8,1},{0,2,2.25,2.5,2.75,3,3.25,3.5,3.75,4}))))</f>
        <v/>
      </c>
      <c r="T347" s="3" t="str">
        <f>IF(COUNT($A347)=0,"",IF($A347&lt;&gt;DRAFT!$B349,"ERR",IF(DRAFT!BK349="3E","3E",IF(COUNT(DRAFT!BG349,DRAFT!BK349)&gt;0,DRAFT!BL349,""))))</f>
        <v/>
      </c>
      <c r="U347" s="3" t="str">
        <f>IF(COUNT($A347)=0,"",IF(T347="3E","3E",IF(T347="","I",LOOKUP(T347/V$2,{0,0.4,0.45,0.5,0.55,0.6,0.65,0.7,0.75,0.8,1},{"F","D","C","C+","B-","B","B+","A-","A","A+"}))))</f>
        <v/>
      </c>
      <c r="V347" s="2" t="str">
        <f>IF(COUNT($A347)=0,"",IF(T347="","--",IF(T347="3E","3E",LOOKUP(T347/V$2,{0,0.4,0.45,0.5,0.55,0.6,0.65,0.7,0.75,0.8,1},{0,2,2.25,2.5,2.75,3,3.25,3.5,3.75,4}))))</f>
        <v/>
      </c>
      <c r="W347" s="3" t="str">
        <f>IF(COUNT($A347)=0,"",IF($A347&lt;&gt;DRAFT!$B349,"ERR",IF(DRAFT!BT349="3E","3E",IF(COUNT(DRAFT!BP349,DRAFT!BT349)&gt;0,DRAFT!BU349,""))))</f>
        <v/>
      </c>
      <c r="X347" s="3" t="str">
        <f>IF(COUNT($A347)=0,"",IF(W347="3E","3E",IF(W347="","I",LOOKUP(W347/Y$2,{0,0.4,0.45,0.5,0.55,0.6,0.65,0.7,0.75,0.8,1},{"F","D","C","C+","B-","B","B+","A-","A","A+"}))))</f>
        <v/>
      </c>
      <c r="Y347" s="2" t="str">
        <f>IF(COUNT($A347)=0,"",IF(W347="","--",IF(W347="3E","3E",LOOKUP(W347/Y$2,{0,0.4,0.45,0.5,0.55,0.6,0.65,0.7,0.75,0.8,1},{0,2,2.25,2.5,2.75,3,3.25,3.5,3.75,4}))))</f>
        <v/>
      </c>
      <c r="Z347" s="3" t="str">
        <f>IF(COUNT($A347)=0,"",IF($A347&lt;&gt;DRAFT!$B349,"ERR",IF(DRAFT!CC349="3E","3E",IF(COUNT(DRAFT!BY349,DRAFT!CC349)&gt;0,DRAFT!CD349,""))))</f>
        <v/>
      </c>
      <c r="AA347" s="3" t="str">
        <f>IF(COUNT($A347)=0,"",IF(Z347="3E","3E",IF(Z347="","I",LOOKUP(Z347/AB$2,{0,0.4,0.45,0.5,0.55,0.6,0.65,0.7,0.75,0.8,1},{"F","D","C","C+","B-","B","B+","A-","A","A+"}))))</f>
        <v/>
      </c>
      <c r="AB347" s="2" t="str">
        <f>IF(COUNT($A347)=0,"",IF(Z347="","--",IF(Z347="3E","3E",LOOKUP(Z347/AB$2,{0,0.4,0.45,0.5,0.55,0.6,0.65,0.7,0.75,0.8,1},{0,2,2.25,2.5,2.75,3,3.25,3.5,3.75,4}))))</f>
        <v/>
      </c>
      <c r="AC347" s="3" t="str">
        <f>IF(COUNT($A347)=0,"",IF($A347&lt;&gt;DRAFT!$B349,"ERR",IF(DRAFT!CF349&gt;0,DRAFT!CF349,"")))</f>
        <v/>
      </c>
      <c r="AD347" s="3" t="str">
        <f>IF(COUNT($A347)=0,"",IF(AC347="3E","3E",IF(AC347="","I",LOOKUP(AC347/AE$2,{0,0.4,0.45,0.5,0.55,0.6,0.65,0.7,0.75,0.8,1},{"F","D","C","C+","B-","B","B+","A-","A","A+"}))))</f>
        <v/>
      </c>
      <c r="AE347" s="2" t="str">
        <f>IF(COUNT($A347)=0,"",IF(AC347="","--",IF(AC347="3E","3E",LOOKUP(AC347/AE$2,{0,0.4,0.45,0.5,0.55,0.6,0.65,0.7,0.75,0.8,1},{0,2,2.25,2.5,2.75,3,3.25,3.5,3.75,4}))))</f>
        <v/>
      </c>
      <c r="AF347" s="3" t="str">
        <f>IF($A347&lt;&gt;DRAFT!$B349,"ERR",IF(OR(COUNT($A347)=0,COUNT(DRAFT!CI349:CK349,DRAFT!CM349:CO349)=0),"",CEILING(SUM(DRAFT!CL349,DRAFT!CP349),1)))</f>
        <v/>
      </c>
      <c r="AG347" s="3" t="str">
        <f>IF(COUNT($A347)=0,"",IF(AF347="3E","3E",IF(AF347="","I",LOOKUP(AF347/AH$2,{0,0.4,0.45,0.5,0.55,0.6,0.65,0.7,0.75,0.8,1},{"F","D","C","C+","B-","B","B+","A-","A","A+"}))))</f>
        <v/>
      </c>
      <c r="AH347" s="2" t="str">
        <f>IF(COUNT($A347)=0,"",IF(AF347="","--",IF(AF347="3E","3E",LOOKUP(AF347/AH$2,{0,0.4,0.45,0.5,0.55,0.6,0.65,0.7,0.75,0.8,1},{0,2,2.25,2.5,2.75,3,3.25,3.5,3.75,4}))))</f>
        <v/>
      </c>
      <c r="AI347" s="11" t="str">
        <f>IF(OR(COUNT($A347)=0,COUNT(B347:AH347)=0),"",IF(COUNTIF(B347:AH347,"3E")&gt;0,"3E",IF(DRAFT!$A349="R",TRUNC(SUMPRODUCT(RGP,RCP)/TCP,3),TRUNC((SUMPRODUCT(--(IMDGP&gt;0)*IMDGP,IMCP)+CEILING(DRAFT!$CQ349*42,0.25))/TCP,3))))</f>
        <v/>
      </c>
      <c r="AJ347" s="3" t="str">
        <f>IF(OR(COUNT($A347)=0,COUNT(B347:AH347)=0),"",IF(COUNTIF(B347:AH347,"3E")&gt;0,"3E",IF(DRAFT!$A349="R",SUMPRODUCT(--(RGP&gt;=2),RCP),SUMPRODUCT(--(IMDGP&gt;0),--(IMGP=0),IMCP)+DRAFT!$CR349)))</f>
        <v/>
      </c>
      <c r="AK347" s="3" t="str">
        <f>IF(OR(COUNT($A347)=0,COUNT(B347:AH347)=0),"",IF(COUNTIF(B347:AJ347,"3E")&gt;0,"3E",IF(AND(DRAFT!$A349="IM",OR($AI347&gt;DRAFT!$CQ349,$AJ347&gt;DRAFT!$CR349)),"IMPROVED",IF(AND(DRAFT!$A349="IM",$AI347&lt;=DRAFT!$CQ349,$AJ347&lt;=DRAFT!$CR349),"NOT IMPROVED",IF(AND(AH347&gt;=2,AI347&gt;=2,AJ347&gt;=30),"PASS","FAIL")))))</f>
        <v/>
      </c>
      <c r="AL347" s="3" t="str">
        <f t="shared" si="10"/>
        <v/>
      </c>
      <c r="AM347" s="3" t="str">
        <f t="shared" si="11"/>
        <v/>
      </c>
    </row>
    <row r="348" spans="1:39" ht="18.95" customHeight="1" x14ac:dyDescent="0.25">
      <c r="A348" s="4" t="str">
        <f>IF(DRAFT!$B350="","",DRAFT!$B350)</f>
        <v/>
      </c>
      <c r="B348" s="3" t="str">
        <f>IF(COUNT($A348)=0,"",IF($A348&lt;&gt;DRAFT!$B350,"ERR",IF(DRAFT!I350="3E","3E",IF(COUNT(DRAFT!E350,DRAFT!I350)&gt;0,DRAFT!J350,""))))</f>
        <v/>
      </c>
      <c r="C348" s="3" t="str">
        <f>IF(COUNT($A348)=0,"",IF(B348="3E","3E",IF(B348="","I",LOOKUP(B348/D$2,{0,0.4,0.45,0.5,0.55,0.6,0.65,0.7,0.75,0.8,1},{"F","D","C","C+","B-","B","B+","A-","A","A+"}))))</f>
        <v/>
      </c>
      <c r="D348" s="2" t="str">
        <f>IF(COUNT($A348)=0,"",IF(B348="","--",IF(B348="3E","3E",LOOKUP(B348/D$2,{0,0.4,0.45,0.5,0.55,0.6,0.65,0.7,0.75,0.8,1},{0,2,2.25,2.5,2.75,3,3.25,3.5,3.75,4}))))</f>
        <v/>
      </c>
      <c r="E348" s="3" t="str">
        <f>IF(COUNT($A348)=0,"",IF($A348&lt;&gt;DRAFT!$B350,"ERR",IF(DRAFT!R350="3E","3E",IF(COUNT(DRAFT!N350,DRAFT!R350)&gt;0,DRAFT!S350,""))))</f>
        <v/>
      </c>
      <c r="F348" s="3" t="str">
        <f>IF(COUNT($A348)=0,"",IF(E348="3E","3E",IF(E348="","I",LOOKUP(E348/G$2,{0,0.4,0.45,0.5,0.55,0.6,0.65,0.7,0.75,0.8,1},{"F","D","C","C+","B-","B","B+","A-","A","A+"}))))</f>
        <v/>
      </c>
      <c r="G348" s="2" t="str">
        <f>IF(COUNT($A348)=0,"",IF(E348="","--",IF(E348="3E","3E",LOOKUP(E348/G$2,{0,0.4,0.45,0.5,0.55,0.6,0.65,0.7,0.75,0.8,1},{0,2,2.25,2.5,2.75,3,3.25,3.5,3.75,4}))))</f>
        <v/>
      </c>
      <c r="H348" s="3" t="str">
        <f>IF(COUNT($A348)=0,"",IF($A348&lt;&gt;DRAFT!$B350,"ERR",IF(DRAFT!AA350="3E","3E",IF(COUNT(DRAFT!W350,DRAFT!AA350)&gt;0,DRAFT!AB350,""))))</f>
        <v/>
      </c>
      <c r="I348" s="3" t="str">
        <f>IF(COUNT($A348)=0,"",IF(H348="3E","3E",IF(H348="","I",LOOKUP(H348/J$2,{0,0.4,0.45,0.5,0.55,0.6,0.65,0.7,0.75,0.8,1},{"F","D","C","C+","B-","B","B+","A-","A","A+"}))))</f>
        <v/>
      </c>
      <c r="J348" s="2" t="str">
        <f>IF(COUNT($A348)=0,"",IF(H348="","--",IF(H348="3E","3E",LOOKUP(H348/J$2,{0,0.4,0.45,0.5,0.55,0.6,0.65,0.7,0.75,0.8,1},{0,2,2.25,2.5,2.75,3,3.25,3.5,3.75,4}))))</f>
        <v/>
      </c>
      <c r="K348" s="3" t="str">
        <f>IF(COUNT($A348)=0,"",IF($A348&lt;&gt;DRAFT!$B350,"ERR",IF(DRAFT!AJ350="3E","3E",IF(COUNT(DRAFT!AF350,DRAFT!AJ350)&gt;0,DRAFT!AK350,""))))</f>
        <v/>
      </c>
      <c r="L348" s="3" t="str">
        <f>IF(COUNT($A348)=0,"",IF(K348="3E","3E",IF(K348="","I",LOOKUP(K348/M$2,{0,0.4,0.45,0.5,0.55,0.6,0.65,0.7,0.75,0.8,1},{"F","D","C","C+","B-","B","B+","A-","A","A+"}))))</f>
        <v/>
      </c>
      <c r="M348" s="2" t="str">
        <f>IF(COUNT($A348)=0,"",IF(K348="","--",IF(K348="3E","3E",LOOKUP(K348/M$2,{0,0.4,0.45,0.5,0.55,0.6,0.65,0.7,0.75,0.8,1},{0,2,2.25,2.5,2.75,3,3.25,3.5,3.75,4}))))</f>
        <v/>
      </c>
      <c r="N348" s="3" t="str">
        <f>IF(COUNT($A348)=0,"",IF($A348&lt;&gt;DRAFT!$B350,"ERR",IF(DRAFT!AS350="3E","3E",IF(COUNT(DRAFT!AO350,DRAFT!AS350)&gt;0,DRAFT!AT350,""))))</f>
        <v/>
      </c>
      <c r="O348" s="3" t="str">
        <f>IF(COUNT($A348)=0,"",IF(N348="3E","3E",IF(N348="","I",LOOKUP(N348/P$2,{0,0.4,0.45,0.5,0.55,0.6,0.65,0.7,0.75,0.8,1},{"F","D","C","C+","B-","B","B+","A-","A","A+"}))))</f>
        <v/>
      </c>
      <c r="P348" s="2" t="str">
        <f>IF(COUNT($A348)=0,"",IF(N348="","--",IF(N348="3E","3E",LOOKUP(N348/P$2,{0,0.4,0.45,0.5,0.55,0.6,0.65,0.7,0.75,0.8,1},{0,2,2.25,2.5,2.75,3,3.25,3.5,3.75,4}))))</f>
        <v/>
      </c>
      <c r="Q348" s="3" t="str">
        <f>IF(COUNT($A348)=0,"",IF($A348&lt;&gt;DRAFT!$B350,"ERR",IF(DRAFT!BB350="3E","3E",IF(COUNT(DRAFT!AX350,DRAFT!BB350)&gt;0,DRAFT!BC350,""))))</f>
        <v/>
      </c>
      <c r="R348" s="3" t="str">
        <f>IF(COUNT($A348)=0,"",IF(Q348="3E","3E",IF(Q348="","I",LOOKUP(Q348/S$2,{0,0.4,0.45,0.5,0.55,0.6,0.65,0.7,0.75,0.8,1},{"F","D","C","C+","B-","B","B+","A-","A","A+"}))))</f>
        <v/>
      </c>
      <c r="S348" s="2" t="str">
        <f>IF(COUNT($A348)=0,"",IF(Q348="","--",IF(Q348="3E","3E",LOOKUP(Q348/S$2,{0,0.4,0.45,0.5,0.55,0.6,0.65,0.7,0.75,0.8,1},{0,2,2.25,2.5,2.75,3,3.25,3.5,3.75,4}))))</f>
        <v/>
      </c>
      <c r="T348" s="3" t="str">
        <f>IF(COUNT($A348)=0,"",IF($A348&lt;&gt;DRAFT!$B350,"ERR",IF(DRAFT!BK350="3E","3E",IF(COUNT(DRAFT!BG350,DRAFT!BK350)&gt;0,DRAFT!BL350,""))))</f>
        <v/>
      </c>
      <c r="U348" s="3" t="str">
        <f>IF(COUNT($A348)=0,"",IF(T348="3E","3E",IF(T348="","I",LOOKUP(T348/V$2,{0,0.4,0.45,0.5,0.55,0.6,0.65,0.7,0.75,0.8,1},{"F","D","C","C+","B-","B","B+","A-","A","A+"}))))</f>
        <v/>
      </c>
      <c r="V348" s="2" t="str">
        <f>IF(COUNT($A348)=0,"",IF(T348="","--",IF(T348="3E","3E",LOOKUP(T348/V$2,{0,0.4,0.45,0.5,0.55,0.6,0.65,0.7,0.75,0.8,1},{0,2,2.25,2.5,2.75,3,3.25,3.5,3.75,4}))))</f>
        <v/>
      </c>
      <c r="W348" s="3" t="str">
        <f>IF(COUNT($A348)=0,"",IF($A348&lt;&gt;DRAFT!$B350,"ERR",IF(DRAFT!BT350="3E","3E",IF(COUNT(DRAFT!BP350,DRAFT!BT350)&gt;0,DRAFT!BU350,""))))</f>
        <v/>
      </c>
      <c r="X348" s="3" t="str">
        <f>IF(COUNT($A348)=0,"",IF(W348="3E","3E",IF(W348="","I",LOOKUP(W348/Y$2,{0,0.4,0.45,0.5,0.55,0.6,0.65,0.7,0.75,0.8,1},{"F","D","C","C+","B-","B","B+","A-","A","A+"}))))</f>
        <v/>
      </c>
      <c r="Y348" s="2" t="str">
        <f>IF(COUNT($A348)=0,"",IF(W348="","--",IF(W348="3E","3E",LOOKUP(W348/Y$2,{0,0.4,0.45,0.5,0.55,0.6,0.65,0.7,0.75,0.8,1},{0,2,2.25,2.5,2.75,3,3.25,3.5,3.75,4}))))</f>
        <v/>
      </c>
      <c r="Z348" s="3" t="str">
        <f>IF(COUNT($A348)=0,"",IF($A348&lt;&gt;DRAFT!$B350,"ERR",IF(DRAFT!CC350="3E","3E",IF(COUNT(DRAFT!BY350,DRAFT!CC350)&gt;0,DRAFT!CD350,""))))</f>
        <v/>
      </c>
      <c r="AA348" s="3" t="str">
        <f>IF(COUNT($A348)=0,"",IF(Z348="3E","3E",IF(Z348="","I",LOOKUP(Z348/AB$2,{0,0.4,0.45,0.5,0.55,0.6,0.65,0.7,0.75,0.8,1},{"F","D","C","C+","B-","B","B+","A-","A","A+"}))))</f>
        <v/>
      </c>
      <c r="AB348" s="2" t="str">
        <f>IF(COUNT($A348)=0,"",IF(Z348="","--",IF(Z348="3E","3E",LOOKUP(Z348/AB$2,{0,0.4,0.45,0.5,0.55,0.6,0.65,0.7,0.75,0.8,1},{0,2,2.25,2.5,2.75,3,3.25,3.5,3.75,4}))))</f>
        <v/>
      </c>
      <c r="AC348" s="3" t="str">
        <f>IF(COUNT($A348)=0,"",IF($A348&lt;&gt;DRAFT!$B350,"ERR",IF(DRAFT!CF350&gt;0,DRAFT!CF350,"")))</f>
        <v/>
      </c>
      <c r="AD348" s="3" t="str">
        <f>IF(COUNT($A348)=0,"",IF(AC348="3E","3E",IF(AC348="","I",LOOKUP(AC348/AE$2,{0,0.4,0.45,0.5,0.55,0.6,0.65,0.7,0.75,0.8,1},{"F","D","C","C+","B-","B","B+","A-","A","A+"}))))</f>
        <v/>
      </c>
      <c r="AE348" s="2" t="str">
        <f>IF(COUNT($A348)=0,"",IF(AC348="","--",IF(AC348="3E","3E",LOOKUP(AC348/AE$2,{0,0.4,0.45,0.5,0.55,0.6,0.65,0.7,0.75,0.8,1},{0,2,2.25,2.5,2.75,3,3.25,3.5,3.75,4}))))</f>
        <v/>
      </c>
      <c r="AF348" s="3" t="str">
        <f>IF($A348&lt;&gt;DRAFT!$B350,"ERR",IF(OR(COUNT($A348)=0,COUNT(DRAFT!CI350:CK350,DRAFT!CM350:CO350)=0),"",CEILING(SUM(DRAFT!CL350,DRAFT!CP350),1)))</f>
        <v/>
      </c>
      <c r="AG348" s="3" t="str">
        <f>IF(COUNT($A348)=0,"",IF(AF348="3E","3E",IF(AF348="","I",LOOKUP(AF348/AH$2,{0,0.4,0.45,0.5,0.55,0.6,0.65,0.7,0.75,0.8,1},{"F","D","C","C+","B-","B","B+","A-","A","A+"}))))</f>
        <v/>
      </c>
      <c r="AH348" s="2" t="str">
        <f>IF(COUNT($A348)=0,"",IF(AF348="","--",IF(AF348="3E","3E",LOOKUP(AF348/AH$2,{0,0.4,0.45,0.5,0.55,0.6,0.65,0.7,0.75,0.8,1},{0,2,2.25,2.5,2.75,3,3.25,3.5,3.75,4}))))</f>
        <v/>
      </c>
      <c r="AI348" s="11" t="str">
        <f>IF(OR(COUNT($A348)=0,COUNT(B348:AH348)=0),"",IF(COUNTIF(B348:AH348,"3E")&gt;0,"3E",IF(DRAFT!$A350="R",TRUNC(SUMPRODUCT(RGP,RCP)/TCP,3),TRUNC((SUMPRODUCT(--(IMDGP&gt;0)*IMDGP,IMCP)+CEILING(DRAFT!$CQ350*42,0.25))/TCP,3))))</f>
        <v/>
      </c>
      <c r="AJ348" s="3" t="str">
        <f>IF(OR(COUNT($A348)=0,COUNT(B348:AH348)=0),"",IF(COUNTIF(B348:AH348,"3E")&gt;0,"3E",IF(DRAFT!$A350="R",SUMPRODUCT(--(RGP&gt;=2),RCP),SUMPRODUCT(--(IMDGP&gt;0),--(IMGP=0),IMCP)+DRAFT!$CR350)))</f>
        <v/>
      </c>
      <c r="AK348" s="3" t="str">
        <f>IF(OR(COUNT($A348)=0,COUNT(B348:AH348)=0),"",IF(COUNTIF(B348:AJ348,"3E")&gt;0,"3E",IF(AND(DRAFT!$A350="IM",OR($AI348&gt;DRAFT!$CQ350,$AJ348&gt;DRAFT!$CR350)),"IMPROVED",IF(AND(DRAFT!$A350="IM",$AI348&lt;=DRAFT!$CQ350,$AJ348&lt;=DRAFT!$CR350),"NOT IMPROVED",IF(AND(AH348&gt;=2,AI348&gt;=2,AJ348&gt;=30),"PASS","FAIL")))))</f>
        <v/>
      </c>
      <c r="AL348" s="3" t="str">
        <f t="shared" si="10"/>
        <v/>
      </c>
      <c r="AM348" s="3" t="str">
        <f t="shared" si="11"/>
        <v/>
      </c>
    </row>
    <row r="349" spans="1:39" ht="18.95" customHeight="1" x14ac:dyDescent="0.25">
      <c r="A349" s="4" t="str">
        <f>IF(DRAFT!$B351="","",DRAFT!$B351)</f>
        <v/>
      </c>
      <c r="B349" s="3" t="str">
        <f>IF(COUNT($A349)=0,"",IF($A349&lt;&gt;DRAFT!$B351,"ERR",IF(DRAFT!I351="3E","3E",IF(COUNT(DRAFT!E351,DRAFT!I351)&gt;0,DRAFT!J351,""))))</f>
        <v/>
      </c>
      <c r="C349" s="3" t="str">
        <f>IF(COUNT($A349)=0,"",IF(B349="3E","3E",IF(B349="","I",LOOKUP(B349/D$2,{0,0.4,0.45,0.5,0.55,0.6,0.65,0.7,0.75,0.8,1},{"F","D","C","C+","B-","B","B+","A-","A","A+"}))))</f>
        <v/>
      </c>
      <c r="D349" s="2" t="str">
        <f>IF(COUNT($A349)=0,"",IF(B349="","--",IF(B349="3E","3E",LOOKUP(B349/D$2,{0,0.4,0.45,0.5,0.55,0.6,0.65,0.7,0.75,0.8,1},{0,2,2.25,2.5,2.75,3,3.25,3.5,3.75,4}))))</f>
        <v/>
      </c>
      <c r="E349" s="3" t="str">
        <f>IF(COUNT($A349)=0,"",IF($A349&lt;&gt;DRAFT!$B351,"ERR",IF(DRAFT!R351="3E","3E",IF(COUNT(DRAFT!N351,DRAFT!R351)&gt;0,DRAFT!S351,""))))</f>
        <v/>
      </c>
      <c r="F349" s="3" t="str">
        <f>IF(COUNT($A349)=0,"",IF(E349="3E","3E",IF(E349="","I",LOOKUP(E349/G$2,{0,0.4,0.45,0.5,0.55,0.6,0.65,0.7,0.75,0.8,1},{"F","D","C","C+","B-","B","B+","A-","A","A+"}))))</f>
        <v/>
      </c>
      <c r="G349" s="2" t="str">
        <f>IF(COUNT($A349)=0,"",IF(E349="","--",IF(E349="3E","3E",LOOKUP(E349/G$2,{0,0.4,0.45,0.5,0.55,0.6,0.65,0.7,0.75,0.8,1},{0,2,2.25,2.5,2.75,3,3.25,3.5,3.75,4}))))</f>
        <v/>
      </c>
      <c r="H349" s="3" t="str">
        <f>IF(COUNT($A349)=0,"",IF($A349&lt;&gt;DRAFT!$B351,"ERR",IF(DRAFT!AA351="3E","3E",IF(COUNT(DRAFT!W351,DRAFT!AA351)&gt;0,DRAFT!AB351,""))))</f>
        <v/>
      </c>
      <c r="I349" s="3" t="str">
        <f>IF(COUNT($A349)=0,"",IF(H349="3E","3E",IF(H349="","I",LOOKUP(H349/J$2,{0,0.4,0.45,0.5,0.55,0.6,0.65,0.7,0.75,0.8,1},{"F","D","C","C+","B-","B","B+","A-","A","A+"}))))</f>
        <v/>
      </c>
      <c r="J349" s="2" t="str">
        <f>IF(COUNT($A349)=0,"",IF(H349="","--",IF(H349="3E","3E",LOOKUP(H349/J$2,{0,0.4,0.45,0.5,0.55,0.6,0.65,0.7,0.75,0.8,1},{0,2,2.25,2.5,2.75,3,3.25,3.5,3.75,4}))))</f>
        <v/>
      </c>
      <c r="K349" s="3" t="str">
        <f>IF(COUNT($A349)=0,"",IF($A349&lt;&gt;DRAFT!$B351,"ERR",IF(DRAFT!AJ351="3E","3E",IF(COUNT(DRAFT!AF351,DRAFT!AJ351)&gt;0,DRAFT!AK351,""))))</f>
        <v/>
      </c>
      <c r="L349" s="3" t="str">
        <f>IF(COUNT($A349)=0,"",IF(K349="3E","3E",IF(K349="","I",LOOKUP(K349/M$2,{0,0.4,0.45,0.5,0.55,0.6,0.65,0.7,0.75,0.8,1},{"F","D","C","C+","B-","B","B+","A-","A","A+"}))))</f>
        <v/>
      </c>
      <c r="M349" s="2" t="str">
        <f>IF(COUNT($A349)=0,"",IF(K349="","--",IF(K349="3E","3E",LOOKUP(K349/M$2,{0,0.4,0.45,0.5,0.55,0.6,0.65,0.7,0.75,0.8,1},{0,2,2.25,2.5,2.75,3,3.25,3.5,3.75,4}))))</f>
        <v/>
      </c>
      <c r="N349" s="3" t="str">
        <f>IF(COUNT($A349)=0,"",IF($A349&lt;&gt;DRAFT!$B351,"ERR",IF(DRAFT!AS351="3E","3E",IF(COUNT(DRAFT!AO351,DRAFT!AS351)&gt;0,DRAFT!AT351,""))))</f>
        <v/>
      </c>
      <c r="O349" s="3" t="str">
        <f>IF(COUNT($A349)=0,"",IF(N349="3E","3E",IF(N349="","I",LOOKUP(N349/P$2,{0,0.4,0.45,0.5,0.55,0.6,0.65,0.7,0.75,0.8,1},{"F","D","C","C+","B-","B","B+","A-","A","A+"}))))</f>
        <v/>
      </c>
      <c r="P349" s="2" t="str">
        <f>IF(COUNT($A349)=0,"",IF(N349="","--",IF(N349="3E","3E",LOOKUP(N349/P$2,{0,0.4,0.45,0.5,0.55,0.6,0.65,0.7,0.75,0.8,1},{0,2,2.25,2.5,2.75,3,3.25,3.5,3.75,4}))))</f>
        <v/>
      </c>
      <c r="Q349" s="3" t="str">
        <f>IF(COUNT($A349)=0,"",IF($A349&lt;&gt;DRAFT!$B351,"ERR",IF(DRAFT!BB351="3E","3E",IF(COUNT(DRAFT!AX351,DRAFT!BB351)&gt;0,DRAFT!BC351,""))))</f>
        <v/>
      </c>
      <c r="R349" s="3" t="str">
        <f>IF(COUNT($A349)=0,"",IF(Q349="3E","3E",IF(Q349="","I",LOOKUP(Q349/S$2,{0,0.4,0.45,0.5,0.55,0.6,0.65,0.7,0.75,0.8,1},{"F","D","C","C+","B-","B","B+","A-","A","A+"}))))</f>
        <v/>
      </c>
      <c r="S349" s="2" t="str">
        <f>IF(COUNT($A349)=0,"",IF(Q349="","--",IF(Q349="3E","3E",LOOKUP(Q349/S$2,{0,0.4,0.45,0.5,0.55,0.6,0.65,0.7,0.75,0.8,1},{0,2,2.25,2.5,2.75,3,3.25,3.5,3.75,4}))))</f>
        <v/>
      </c>
      <c r="T349" s="3" t="str">
        <f>IF(COUNT($A349)=0,"",IF($A349&lt;&gt;DRAFT!$B351,"ERR",IF(DRAFT!BK351="3E","3E",IF(COUNT(DRAFT!BG351,DRAFT!BK351)&gt;0,DRAFT!BL351,""))))</f>
        <v/>
      </c>
      <c r="U349" s="3" t="str">
        <f>IF(COUNT($A349)=0,"",IF(T349="3E","3E",IF(T349="","I",LOOKUP(T349/V$2,{0,0.4,0.45,0.5,0.55,0.6,0.65,0.7,0.75,0.8,1},{"F","D","C","C+","B-","B","B+","A-","A","A+"}))))</f>
        <v/>
      </c>
      <c r="V349" s="2" t="str">
        <f>IF(COUNT($A349)=0,"",IF(T349="","--",IF(T349="3E","3E",LOOKUP(T349/V$2,{0,0.4,0.45,0.5,0.55,0.6,0.65,0.7,0.75,0.8,1},{0,2,2.25,2.5,2.75,3,3.25,3.5,3.75,4}))))</f>
        <v/>
      </c>
      <c r="W349" s="3" t="str">
        <f>IF(COUNT($A349)=0,"",IF($A349&lt;&gt;DRAFT!$B351,"ERR",IF(DRAFT!BT351="3E","3E",IF(COUNT(DRAFT!BP351,DRAFT!BT351)&gt;0,DRAFT!BU351,""))))</f>
        <v/>
      </c>
      <c r="X349" s="3" t="str">
        <f>IF(COUNT($A349)=0,"",IF(W349="3E","3E",IF(W349="","I",LOOKUP(W349/Y$2,{0,0.4,0.45,0.5,0.55,0.6,0.65,0.7,0.75,0.8,1},{"F","D","C","C+","B-","B","B+","A-","A","A+"}))))</f>
        <v/>
      </c>
      <c r="Y349" s="2" t="str">
        <f>IF(COUNT($A349)=0,"",IF(W349="","--",IF(W349="3E","3E",LOOKUP(W349/Y$2,{0,0.4,0.45,0.5,0.55,0.6,0.65,0.7,0.75,0.8,1},{0,2,2.25,2.5,2.75,3,3.25,3.5,3.75,4}))))</f>
        <v/>
      </c>
      <c r="Z349" s="3" t="str">
        <f>IF(COUNT($A349)=0,"",IF($A349&lt;&gt;DRAFT!$B351,"ERR",IF(DRAFT!CC351="3E","3E",IF(COUNT(DRAFT!BY351,DRAFT!CC351)&gt;0,DRAFT!CD351,""))))</f>
        <v/>
      </c>
      <c r="AA349" s="3" t="str">
        <f>IF(COUNT($A349)=0,"",IF(Z349="3E","3E",IF(Z349="","I",LOOKUP(Z349/AB$2,{0,0.4,0.45,0.5,0.55,0.6,0.65,0.7,0.75,0.8,1},{"F","D","C","C+","B-","B","B+","A-","A","A+"}))))</f>
        <v/>
      </c>
      <c r="AB349" s="2" t="str">
        <f>IF(COUNT($A349)=0,"",IF(Z349="","--",IF(Z349="3E","3E",LOOKUP(Z349/AB$2,{0,0.4,0.45,0.5,0.55,0.6,0.65,0.7,0.75,0.8,1},{0,2,2.25,2.5,2.75,3,3.25,3.5,3.75,4}))))</f>
        <v/>
      </c>
      <c r="AC349" s="3" t="str">
        <f>IF(COUNT($A349)=0,"",IF($A349&lt;&gt;DRAFT!$B351,"ERR",IF(DRAFT!CF351&gt;0,DRAFT!CF351,"")))</f>
        <v/>
      </c>
      <c r="AD349" s="3" t="str">
        <f>IF(COUNT($A349)=0,"",IF(AC349="3E","3E",IF(AC349="","I",LOOKUP(AC349/AE$2,{0,0.4,0.45,0.5,0.55,0.6,0.65,0.7,0.75,0.8,1},{"F","D","C","C+","B-","B","B+","A-","A","A+"}))))</f>
        <v/>
      </c>
      <c r="AE349" s="2" t="str">
        <f>IF(COUNT($A349)=0,"",IF(AC349="","--",IF(AC349="3E","3E",LOOKUP(AC349/AE$2,{0,0.4,0.45,0.5,0.55,0.6,0.65,0.7,0.75,0.8,1},{0,2,2.25,2.5,2.75,3,3.25,3.5,3.75,4}))))</f>
        <v/>
      </c>
      <c r="AF349" s="3" t="str">
        <f>IF($A349&lt;&gt;DRAFT!$B351,"ERR",IF(OR(COUNT($A349)=0,COUNT(DRAFT!CI351:CK351,DRAFT!CM351:CO351)=0),"",CEILING(SUM(DRAFT!CL351,DRAFT!CP351),1)))</f>
        <v/>
      </c>
      <c r="AG349" s="3" t="str">
        <f>IF(COUNT($A349)=0,"",IF(AF349="3E","3E",IF(AF349="","I",LOOKUP(AF349/AH$2,{0,0.4,0.45,0.5,0.55,0.6,0.65,0.7,0.75,0.8,1},{"F","D","C","C+","B-","B","B+","A-","A","A+"}))))</f>
        <v/>
      </c>
      <c r="AH349" s="2" t="str">
        <f>IF(COUNT($A349)=0,"",IF(AF349="","--",IF(AF349="3E","3E",LOOKUP(AF349/AH$2,{0,0.4,0.45,0.5,0.55,0.6,0.65,0.7,0.75,0.8,1},{0,2,2.25,2.5,2.75,3,3.25,3.5,3.75,4}))))</f>
        <v/>
      </c>
      <c r="AI349" s="11" t="str">
        <f>IF(OR(COUNT($A349)=0,COUNT(B349:AH349)=0),"",IF(COUNTIF(B349:AH349,"3E")&gt;0,"3E",IF(DRAFT!$A351="R",TRUNC(SUMPRODUCT(RGP,RCP)/TCP,3),TRUNC((SUMPRODUCT(--(IMDGP&gt;0)*IMDGP,IMCP)+CEILING(DRAFT!$CQ351*42,0.25))/TCP,3))))</f>
        <v/>
      </c>
      <c r="AJ349" s="3" t="str">
        <f>IF(OR(COUNT($A349)=0,COUNT(B349:AH349)=0),"",IF(COUNTIF(B349:AH349,"3E")&gt;0,"3E",IF(DRAFT!$A351="R",SUMPRODUCT(--(RGP&gt;=2),RCP),SUMPRODUCT(--(IMDGP&gt;0),--(IMGP=0),IMCP)+DRAFT!$CR351)))</f>
        <v/>
      </c>
      <c r="AK349" s="3" t="str">
        <f>IF(OR(COUNT($A349)=0,COUNT(B349:AH349)=0),"",IF(COUNTIF(B349:AJ349,"3E")&gt;0,"3E",IF(AND(DRAFT!$A351="IM",OR($AI349&gt;DRAFT!$CQ351,$AJ349&gt;DRAFT!$CR351)),"IMPROVED",IF(AND(DRAFT!$A351="IM",$AI349&lt;=DRAFT!$CQ351,$AJ349&lt;=DRAFT!$CR351),"NOT IMPROVED",IF(AND(AH349&gt;=2,AI349&gt;=2,AJ349&gt;=30),"PASS","FAIL")))))</f>
        <v/>
      </c>
      <c r="AL349" s="3" t="str">
        <f t="shared" si="10"/>
        <v/>
      </c>
      <c r="AM349" s="3" t="str">
        <f t="shared" si="11"/>
        <v/>
      </c>
    </row>
    <row r="350" spans="1:39" ht="18.95" customHeight="1" x14ac:dyDescent="0.25">
      <c r="A350" s="4" t="str">
        <f>IF(DRAFT!$B352="","",DRAFT!$B352)</f>
        <v/>
      </c>
      <c r="B350" s="3" t="str">
        <f>IF(COUNT($A350)=0,"",IF($A350&lt;&gt;DRAFT!$B352,"ERR",IF(DRAFT!I352="3E","3E",IF(COUNT(DRAFT!E352,DRAFT!I352)&gt;0,DRAFT!J352,""))))</f>
        <v/>
      </c>
      <c r="C350" s="3" t="str">
        <f>IF(COUNT($A350)=0,"",IF(B350="3E","3E",IF(B350="","I",LOOKUP(B350/D$2,{0,0.4,0.45,0.5,0.55,0.6,0.65,0.7,0.75,0.8,1},{"F","D","C","C+","B-","B","B+","A-","A","A+"}))))</f>
        <v/>
      </c>
      <c r="D350" s="2" t="str">
        <f>IF(COUNT($A350)=0,"",IF(B350="","--",IF(B350="3E","3E",LOOKUP(B350/D$2,{0,0.4,0.45,0.5,0.55,0.6,0.65,0.7,0.75,0.8,1},{0,2,2.25,2.5,2.75,3,3.25,3.5,3.75,4}))))</f>
        <v/>
      </c>
      <c r="E350" s="3" t="str">
        <f>IF(COUNT($A350)=0,"",IF($A350&lt;&gt;DRAFT!$B352,"ERR",IF(DRAFT!R352="3E","3E",IF(COUNT(DRAFT!N352,DRAFT!R352)&gt;0,DRAFT!S352,""))))</f>
        <v/>
      </c>
      <c r="F350" s="3" t="str">
        <f>IF(COUNT($A350)=0,"",IF(E350="3E","3E",IF(E350="","I",LOOKUP(E350/G$2,{0,0.4,0.45,0.5,0.55,0.6,0.65,0.7,0.75,0.8,1},{"F","D","C","C+","B-","B","B+","A-","A","A+"}))))</f>
        <v/>
      </c>
      <c r="G350" s="2" t="str">
        <f>IF(COUNT($A350)=0,"",IF(E350="","--",IF(E350="3E","3E",LOOKUP(E350/G$2,{0,0.4,0.45,0.5,0.55,0.6,0.65,0.7,0.75,0.8,1},{0,2,2.25,2.5,2.75,3,3.25,3.5,3.75,4}))))</f>
        <v/>
      </c>
      <c r="H350" s="3" t="str">
        <f>IF(COUNT($A350)=0,"",IF($A350&lt;&gt;DRAFT!$B352,"ERR",IF(DRAFT!AA352="3E","3E",IF(COUNT(DRAFT!W352,DRAFT!AA352)&gt;0,DRAFT!AB352,""))))</f>
        <v/>
      </c>
      <c r="I350" s="3" t="str">
        <f>IF(COUNT($A350)=0,"",IF(H350="3E","3E",IF(H350="","I",LOOKUP(H350/J$2,{0,0.4,0.45,0.5,0.55,0.6,0.65,0.7,0.75,0.8,1},{"F","D","C","C+","B-","B","B+","A-","A","A+"}))))</f>
        <v/>
      </c>
      <c r="J350" s="2" t="str">
        <f>IF(COUNT($A350)=0,"",IF(H350="","--",IF(H350="3E","3E",LOOKUP(H350/J$2,{0,0.4,0.45,0.5,0.55,0.6,0.65,0.7,0.75,0.8,1},{0,2,2.25,2.5,2.75,3,3.25,3.5,3.75,4}))))</f>
        <v/>
      </c>
      <c r="K350" s="3" t="str">
        <f>IF(COUNT($A350)=0,"",IF($A350&lt;&gt;DRAFT!$B352,"ERR",IF(DRAFT!AJ352="3E","3E",IF(COUNT(DRAFT!AF352,DRAFT!AJ352)&gt;0,DRAFT!AK352,""))))</f>
        <v/>
      </c>
      <c r="L350" s="3" t="str">
        <f>IF(COUNT($A350)=0,"",IF(K350="3E","3E",IF(K350="","I",LOOKUP(K350/M$2,{0,0.4,0.45,0.5,0.55,0.6,0.65,0.7,0.75,0.8,1},{"F","D","C","C+","B-","B","B+","A-","A","A+"}))))</f>
        <v/>
      </c>
      <c r="M350" s="2" t="str">
        <f>IF(COUNT($A350)=0,"",IF(K350="","--",IF(K350="3E","3E",LOOKUP(K350/M$2,{0,0.4,0.45,0.5,0.55,0.6,0.65,0.7,0.75,0.8,1},{0,2,2.25,2.5,2.75,3,3.25,3.5,3.75,4}))))</f>
        <v/>
      </c>
      <c r="N350" s="3" t="str">
        <f>IF(COUNT($A350)=0,"",IF($A350&lt;&gt;DRAFT!$B352,"ERR",IF(DRAFT!AS352="3E","3E",IF(COUNT(DRAFT!AO352,DRAFT!AS352)&gt;0,DRAFT!AT352,""))))</f>
        <v/>
      </c>
      <c r="O350" s="3" t="str">
        <f>IF(COUNT($A350)=0,"",IF(N350="3E","3E",IF(N350="","I",LOOKUP(N350/P$2,{0,0.4,0.45,0.5,0.55,0.6,0.65,0.7,0.75,0.8,1},{"F","D","C","C+","B-","B","B+","A-","A","A+"}))))</f>
        <v/>
      </c>
      <c r="P350" s="2" t="str">
        <f>IF(COUNT($A350)=0,"",IF(N350="","--",IF(N350="3E","3E",LOOKUP(N350/P$2,{0,0.4,0.45,0.5,0.55,0.6,0.65,0.7,0.75,0.8,1},{0,2,2.25,2.5,2.75,3,3.25,3.5,3.75,4}))))</f>
        <v/>
      </c>
      <c r="Q350" s="3" t="str">
        <f>IF(COUNT($A350)=0,"",IF($A350&lt;&gt;DRAFT!$B352,"ERR",IF(DRAFT!BB352="3E","3E",IF(COUNT(DRAFT!AX352,DRAFT!BB352)&gt;0,DRAFT!BC352,""))))</f>
        <v/>
      </c>
      <c r="R350" s="3" t="str">
        <f>IF(COUNT($A350)=0,"",IF(Q350="3E","3E",IF(Q350="","I",LOOKUP(Q350/S$2,{0,0.4,0.45,0.5,0.55,0.6,0.65,0.7,0.75,0.8,1},{"F","D","C","C+","B-","B","B+","A-","A","A+"}))))</f>
        <v/>
      </c>
      <c r="S350" s="2" t="str">
        <f>IF(COUNT($A350)=0,"",IF(Q350="","--",IF(Q350="3E","3E",LOOKUP(Q350/S$2,{0,0.4,0.45,0.5,0.55,0.6,0.65,0.7,0.75,0.8,1},{0,2,2.25,2.5,2.75,3,3.25,3.5,3.75,4}))))</f>
        <v/>
      </c>
      <c r="T350" s="3" t="str">
        <f>IF(COUNT($A350)=0,"",IF($A350&lt;&gt;DRAFT!$B352,"ERR",IF(DRAFT!BK352="3E","3E",IF(COUNT(DRAFT!BG352,DRAFT!BK352)&gt;0,DRAFT!BL352,""))))</f>
        <v/>
      </c>
      <c r="U350" s="3" t="str">
        <f>IF(COUNT($A350)=0,"",IF(T350="3E","3E",IF(T350="","I",LOOKUP(T350/V$2,{0,0.4,0.45,0.5,0.55,0.6,0.65,0.7,0.75,0.8,1},{"F","D","C","C+","B-","B","B+","A-","A","A+"}))))</f>
        <v/>
      </c>
      <c r="V350" s="2" t="str">
        <f>IF(COUNT($A350)=0,"",IF(T350="","--",IF(T350="3E","3E",LOOKUP(T350/V$2,{0,0.4,0.45,0.5,0.55,0.6,0.65,0.7,0.75,0.8,1},{0,2,2.25,2.5,2.75,3,3.25,3.5,3.75,4}))))</f>
        <v/>
      </c>
      <c r="W350" s="3" t="str">
        <f>IF(COUNT($A350)=0,"",IF($A350&lt;&gt;DRAFT!$B352,"ERR",IF(DRAFT!BT352="3E","3E",IF(COUNT(DRAFT!BP352,DRAFT!BT352)&gt;0,DRAFT!BU352,""))))</f>
        <v/>
      </c>
      <c r="X350" s="3" t="str">
        <f>IF(COUNT($A350)=0,"",IF(W350="3E","3E",IF(W350="","I",LOOKUP(W350/Y$2,{0,0.4,0.45,0.5,0.55,0.6,0.65,0.7,0.75,0.8,1},{"F","D","C","C+","B-","B","B+","A-","A","A+"}))))</f>
        <v/>
      </c>
      <c r="Y350" s="2" t="str">
        <f>IF(COUNT($A350)=0,"",IF(W350="","--",IF(W350="3E","3E",LOOKUP(W350/Y$2,{0,0.4,0.45,0.5,0.55,0.6,0.65,0.7,0.75,0.8,1},{0,2,2.25,2.5,2.75,3,3.25,3.5,3.75,4}))))</f>
        <v/>
      </c>
      <c r="Z350" s="3" t="str">
        <f>IF(COUNT($A350)=0,"",IF($A350&lt;&gt;DRAFT!$B352,"ERR",IF(DRAFT!CC352="3E","3E",IF(COUNT(DRAFT!BY352,DRAFT!CC352)&gt;0,DRAFT!CD352,""))))</f>
        <v/>
      </c>
      <c r="AA350" s="3" t="str">
        <f>IF(COUNT($A350)=0,"",IF(Z350="3E","3E",IF(Z350="","I",LOOKUP(Z350/AB$2,{0,0.4,0.45,0.5,0.55,0.6,0.65,0.7,0.75,0.8,1},{"F","D","C","C+","B-","B","B+","A-","A","A+"}))))</f>
        <v/>
      </c>
      <c r="AB350" s="2" t="str">
        <f>IF(COUNT($A350)=0,"",IF(Z350="","--",IF(Z350="3E","3E",LOOKUP(Z350/AB$2,{0,0.4,0.45,0.5,0.55,0.6,0.65,0.7,0.75,0.8,1},{0,2,2.25,2.5,2.75,3,3.25,3.5,3.75,4}))))</f>
        <v/>
      </c>
      <c r="AC350" s="3" t="str">
        <f>IF(COUNT($A350)=0,"",IF($A350&lt;&gt;DRAFT!$B352,"ERR",IF(DRAFT!CF352&gt;0,DRAFT!CF352,"")))</f>
        <v/>
      </c>
      <c r="AD350" s="3" t="str">
        <f>IF(COUNT($A350)=0,"",IF(AC350="3E","3E",IF(AC350="","I",LOOKUP(AC350/AE$2,{0,0.4,0.45,0.5,0.55,0.6,0.65,0.7,0.75,0.8,1},{"F","D","C","C+","B-","B","B+","A-","A","A+"}))))</f>
        <v/>
      </c>
      <c r="AE350" s="2" t="str">
        <f>IF(COUNT($A350)=0,"",IF(AC350="","--",IF(AC350="3E","3E",LOOKUP(AC350/AE$2,{0,0.4,0.45,0.5,0.55,0.6,0.65,0.7,0.75,0.8,1},{0,2,2.25,2.5,2.75,3,3.25,3.5,3.75,4}))))</f>
        <v/>
      </c>
      <c r="AF350" s="3" t="str">
        <f>IF($A350&lt;&gt;DRAFT!$B352,"ERR",IF(OR(COUNT($A350)=0,COUNT(DRAFT!CI352:CK352,DRAFT!CM352:CO352)=0),"",CEILING(SUM(DRAFT!CL352,DRAFT!CP352),1)))</f>
        <v/>
      </c>
      <c r="AG350" s="3" t="str">
        <f>IF(COUNT($A350)=0,"",IF(AF350="3E","3E",IF(AF350="","I",LOOKUP(AF350/AH$2,{0,0.4,0.45,0.5,0.55,0.6,0.65,0.7,0.75,0.8,1},{"F","D","C","C+","B-","B","B+","A-","A","A+"}))))</f>
        <v/>
      </c>
      <c r="AH350" s="2" t="str">
        <f>IF(COUNT($A350)=0,"",IF(AF350="","--",IF(AF350="3E","3E",LOOKUP(AF350/AH$2,{0,0.4,0.45,0.5,0.55,0.6,0.65,0.7,0.75,0.8,1},{0,2,2.25,2.5,2.75,3,3.25,3.5,3.75,4}))))</f>
        <v/>
      </c>
      <c r="AI350" s="11" t="str">
        <f>IF(OR(COUNT($A350)=0,COUNT(B350:AH350)=0),"",IF(COUNTIF(B350:AH350,"3E")&gt;0,"3E",IF(DRAFT!$A352="R",TRUNC(SUMPRODUCT(RGP,RCP)/TCP,3),TRUNC((SUMPRODUCT(--(IMDGP&gt;0)*IMDGP,IMCP)+CEILING(DRAFT!$CQ352*42,0.25))/TCP,3))))</f>
        <v/>
      </c>
      <c r="AJ350" s="3" t="str">
        <f>IF(OR(COUNT($A350)=0,COUNT(B350:AH350)=0),"",IF(COUNTIF(B350:AH350,"3E")&gt;0,"3E",IF(DRAFT!$A352="R",SUMPRODUCT(--(RGP&gt;=2),RCP),SUMPRODUCT(--(IMDGP&gt;0),--(IMGP=0),IMCP)+DRAFT!$CR352)))</f>
        <v/>
      </c>
      <c r="AK350" s="3" t="str">
        <f>IF(OR(COUNT($A350)=0,COUNT(B350:AH350)=0),"",IF(COUNTIF(B350:AJ350,"3E")&gt;0,"3E",IF(AND(DRAFT!$A352="IM",OR($AI350&gt;DRAFT!$CQ352,$AJ350&gt;DRAFT!$CR352)),"IMPROVED",IF(AND(DRAFT!$A352="IM",$AI350&lt;=DRAFT!$CQ352,$AJ350&lt;=DRAFT!$CR352),"NOT IMPROVED",IF(AND(AH350&gt;=2,AI350&gt;=2,AJ350&gt;=30),"PASS","FAIL")))))</f>
        <v/>
      </c>
      <c r="AL350" s="3" t="str">
        <f t="shared" si="10"/>
        <v/>
      </c>
      <c r="AM350" s="3" t="str">
        <f t="shared" si="11"/>
        <v/>
      </c>
    </row>
    <row r="351" spans="1:39" ht="18.95" customHeight="1" x14ac:dyDescent="0.25">
      <c r="A351" s="4" t="str">
        <f>IF(DRAFT!$B353="","",DRAFT!$B353)</f>
        <v/>
      </c>
      <c r="B351" s="3" t="str">
        <f>IF(COUNT($A351)=0,"",IF($A351&lt;&gt;DRAFT!$B353,"ERR",IF(DRAFT!I353="3E","3E",IF(COUNT(DRAFT!E353,DRAFT!I353)&gt;0,DRAFT!J353,""))))</f>
        <v/>
      </c>
      <c r="C351" s="3" t="str">
        <f>IF(COUNT($A351)=0,"",IF(B351="3E","3E",IF(B351="","I",LOOKUP(B351/D$2,{0,0.4,0.45,0.5,0.55,0.6,0.65,0.7,0.75,0.8,1},{"F","D","C","C+","B-","B","B+","A-","A","A+"}))))</f>
        <v/>
      </c>
      <c r="D351" s="2" t="str">
        <f>IF(COUNT($A351)=0,"",IF(B351="","--",IF(B351="3E","3E",LOOKUP(B351/D$2,{0,0.4,0.45,0.5,0.55,0.6,0.65,0.7,0.75,0.8,1},{0,2,2.25,2.5,2.75,3,3.25,3.5,3.75,4}))))</f>
        <v/>
      </c>
      <c r="E351" s="3" t="str">
        <f>IF(COUNT($A351)=0,"",IF($A351&lt;&gt;DRAFT!$B353,"ERR",IF(DRAFT!R353="3E","3E",IF(COUNT(DRAFT!N353,DRAFT!R353)&gt;0,DRAFT!S353,""))))</f>
        <v/>
      </c>
      <c r="F351" s="3" t="str">
        <f>IF(COUNT($A351)=0,"",IF(E351="3E","3E",IF(E351="","I",LOOKUP(E351/G$2,{0,0.4,0.45,0.5,0.55,0.6,0.65,0.7,0.75,0.8,1},{"F","D","C","C+","B-","B","B+","A-","A","A+"}))))</f>
        <v/>
      </c>
      <c r="G351" s="2" t="str">
        <f>IF(COUNT($A351)=0,"",IF(E351="","--",IF(E351="3E","3E",LOOKUP(E351/G$2,{0,0.4,0.45,0.5,0.55,0.6,0.65,0.7,0.75,0.8,1},{0,2,2.25,2.5,2.75,3,3.25,3.5,3.75,4}))))</f>
        <v/>
      </c>
      <c r="H351" s="3" t="str">
        <f>IF(COUNT($A351)=0,"",IF($A351&lt;&gt;DRAFT!$B353,"ERR",IF(DRAFT!AA353="3E","3E",IF(COUNT(DRAFT!W353,DRAFT!AA353)&gt;0,DRAFT!AB353,""))))</f>
        <v/>
      </c>
      <c r="I351" s="3" t="str">
        <f>IF(COUNT($A351)=0,"",IF(H351="3E","3E",IF(H351="","I",LOOKUP(H351/J$2,{0,0.4,0.45,0.5,0.55,0.6,0.65,0.7,0.75,0.8,1},{"F","D","C","C+","B-","B","B+","A-","A","A+"}))))</f>
        <v/>
      </c>
      <c r="J351" s="2" t="str">
        <f>IF(COUNT($A351)=0,"",IF(H351="","--",IF(H351="3E","3E",LOOKUP(H351/J$2,{0,0.4,0.45,0.5,0.55,0.6,0.65,0.7,0.75,0.8,1},{0,2,2.25,2.5,2.75,3,3.25,3.5,3.75,4}))))</f>
        <v/>
      </c>
      <c r="K351" s="3" t="str">
        <f>IF(COUNT($A351)=0,"",IF($A351&lt;&gt;DRAFT!$B353,"ERR",IF(DRAFT!AJ353="3E","3E",IF(COUNT(DRAFT!AF353,DRAFT!AJ353)&gt;0,DRAFT!AK353,""))))</f>
        <v/>
      </c>
      <c r="L351" s="3" t="str">
        <f>IF(COUNT($A351)=0,"",IF(K351="3E","3E",IF(K351="","I",LOOKUP(K351/M$2,{0,0.4,0.45,0.5,0.55,0.6,0.65,0.7,0.75,0.8,1},{"F","D","C","C+","B-","B","B+","A-","A","A+"}))))</f>
        <v/>
      </c>
      <c r="M351" s="2" t="str">
        <f>IF(COUNT($A351)=0,"",IF(K351="","--",IF(K351="3E","3E",LOOKUP(K351/M$2,{0,0.4,0.45,0.5,0.55,0.6,0.65,0.7,0.75,0.8,1},{0,2,2.25,2.5,2.75,3,3.25,3.5,3.75,4}))))</f>
        <v/>
      </c>
      <c r="N351" s="3" t="str">
        <f>IF(COUNT($A351)=0,"",IF($A351&lt;&gt;DRAFT!$B353,"ERR",IF(DRAFT!AS353="3E","3E",IF(COUNT(DRAFT!AO353,DRAFT!AS353)&gt;0,DRAFT!AT353,""))))</f>
        <v/>
      </c>
      <c r="O351" s="3" t="str">
        <f>IF(COUNT($A351)=0,"",IF(N351="3E","3E",IF(N351="","I",LOOKUP(N351/P$2,{0,0.4,0.45,0.5,0.55,0.6,0.65,0.7,0.75,0.8,1},{"F","D","C","C+","B-","B","B+","A-","A","A+"}))))</f>
        <v/>
      </c>
      <c r="P351" s="2" t="str">
        <f>IF(COUNT($A351)=0,"",IF(N351="","--",IF(N351="3E","3E",LOOKUP(N351/P$2,{0,0.4,0.45,0.5,0.55,0.6,0.65,0.7,0.75,0.8,1},{0,2,2.25,2.5,2.75,3,3.25,3.5,3.75,4}))))</f>
        <v/>
      </c>
      <c r="Q351" s="3" t="str">
        <f>IF(COUNT($A351)=0,"",IF($A351&lt;&gt;DRAFT!$B353,"ERR",IF(DRAFT!BB353="3E","3E",IF(COUNT(DRAFT!AX353,DRAFT!BB353)&gt;0,DRAFT!BC353,""))))</f>
        <v/>
      </c>
      <c r="R351" s="3" t="str">
        <f>IF(COUNT($A351)=0,"",IF(Q351="3E","3E",IF(Q351="","I",LOOKUP(Q351/S$2,{0,0.4,0.45,0.5,0.55,0.6,0.65,0.7,0.75,0.8,1},{"F","D","C","C+","B-","B","B+","A-","A","A+"}))))</f>
        <v/>
      </c>
      <c r="S351" s="2" t="str">
        <f>IF(COUNT($A351)=0,"",IF(Q351="","--",IF(Q351="3E","3E",LOOKUP(Q351/S$2,{0,0.4,0.45,0.5,0.55,0.6,0.65,0.7,0.75,0.8,1},{0,2,2.25,2.5,2.75,3,3.25,3.5,3.75,4}))))</f>
        <v/>
      </c>
      <c r="T351" s="3" t="str">
        <f>IF(COUNT($A351)=0,"",IF($A351&lt;&gt;DRAFT!$B353,"ERR",IF(DRAFT!BK353="3E","3E",IF(COUNT(DRAFT!BG353,DRAFT!BK353)&gt;0,DRAFT!BL353,""))))</f>
        <v/>
      </c>
      <c r="U351" s="3" t="str">
        <f>IF(COUNT($A351)=0,"",IF(T351="3E","3E",IF(T351="","I",LOOKUP(T351/V$2,{0,0.4,0.45,0.5,0.55,0.6,0.65,0.7,0.75,0.8,1},{"F","D","C","C+","B-","B","B+","A-","A","A+"}))))</f>
        <v/>
      </c>
      <c r="V351" s="2" t="str">
        <f>IF(COUNT($A351)=0,"",IF(T351="","--",IF(T351="3E","3E",LOOKUP(T351/V$2,{0,0.4,0.45,0.5,0.55,0.6,0.65,0.7,0.75,0.8,1},{0,2,2.25,2.5,2.75,3,3.25,3.5,3.75,4}))))</f>
        <v/>
      </c>
      <c r="W351" s="3" t="str">
        <f>IF(COUNT($A351)=0,"",IF($A351&lt;&gt;DRAFT!$B353,"ERR",IF(DRAFT!BT353="3E","3E",IF(COUNT(DRAFT!BP353,DRAFT!BT353)&gt;0,DRAFT!BU353,""))))</f>
        <v/>
      </c>
      <c r="X351" s="3" t="str">
        <f>IF(COUNT($A351)=0,"",IF(W351="3E","3E",IF(W351="","I",LOOKUP(W351/Y$2,{0,0.4,0.45,0.5,0.55,0.6,0.65,0.7,0.75,0.8,1},{"F","D","C","C+","B-","B","B+","A-","A","A+"}))))</f>
        <v/>
      </c>
      <c r="Y351" s="2" t="str">
        <f>IF(COUNT($A351)=0,"",IF(W351="","--",IF(W351="3E","3E",LOOKUP(W351/Y$2,{0,0.4,0.45,0.5,0.55,0.6,0.65,0.7,0.75,0.8,1},{0,2,2.25,2.5,2.75,3,3.25,3.5,3.75,4}))))</f>
        <v/>
      </c>
      <c r="Z351" s="3" t="str">
        <f>IF(COUNT($A351)=0,"",IF($A351&lt;&gt;DRAFT!$B353,"ERR",IF(DRAFT!CC353="3E","3E",IF(COUNT(DRAFT!BY353,DRAFT!CC353)&gt;0,DRAFT!CD353,""))))</f>
        <v/>
      </c>
      <c r="AA351" s="3" t="str">
        <f>IF(COUNT($A351)=0,"",IF(Z351="3E","3E",IF(Z351="","I",LOOKUP(Z351/AB$2,{0,0.4,0.45,0.5,0.55,0.6,0.65,0.7,0.75,0.8,1},{"F","D","C","C+","B-","B","B+","A-","A","A+"}))))</f>
        <v/>
      </c>
      <c r="AB351" s="2" t="str">
        <f>IF(COUNT($A351)=0,"",IF(Z351="","--",IF(Z351="3E","3E",LOOKUP(Z351/AB$2,{0,0.4,0.45,0.5,0.55,0.6,0.65,0.7,0.75,0.8,1},{0,2,2.25,2.5,2.75,3,3.25,3.5,3.75,4}))))</f>
        <v/>
      </c>
      <c r="AC351" s="3" t="str">
        <f>IF(COUNT($A351)=0,"",IF($A351&lt;&gt;DRAFT!$B353,"ERR",IF(DRAFT!CF353&gt;0,DRAFT!CF353,"")))</f>
        <v/>
      </c>
      <c r="AD351" s="3" t="str">
        <f>IF(COUNT($A351)=0,"",IF(AC351="3E","3E",IF(AC351="","I",LOOKUP(AC351/AE$2,{0,0.4,0.45,0.5,0.55,0.6,0.65,0.7,0.75,0.8,1},{"F","D","C","C+","B-","B","B+","A-","A","A+"}))))</f>
        <v/>
      </c>
      <c r="AE351" s="2" t="str">
        <f>IF(COUNT($A351)=0,"",IF(AC351="","--",IF(AC351="3E","3E",LOOKUP(AC351/AE$2,{0,0.4,0.45,0.5,0.55,0.6,0.65,0.7,0.75,0.8,1},{0,2,2.25,2.5,2.75,3,3.25,3.5,3.75,4}))))</f>
        <v/>
      </c>
      <c r="AF351" s="3" t="str">
        <f>IF($A351&lt;&gt;DRAFT!$B353,"ERR",IF(OR(COUNT($A351)=0,COUNT(DRAFT!CI353:CK353,DRAFT!CM353:CO353)=0),"",CEILING(SUM(DRAFT!CL353,DRAFT!CP353),1)))</f>
        <v/>
      </c>
      <c r="AG351" s="3" t="str">
        <f>IF(COUNT($A351)=0,"",IF(AF351="3E","3E",IF(AF351="","I",LOOKUP(AF351/AH$2,{0,0.4,0.45,0.5,0.55,0.6,0.65,0.7,0.75,0.8,1},{"F","D","C","C+","B-","B","B+","A-","A","A+"}))))</f>
        <v/>
      </c>
      <c r="AH351" s="2" t="str">
        <f>IF(COUNT($A351)=0,"",IF(AF351="","--",IF(AF351="3E","3E",LOOKUP(AF351/AH$2,{0,0.4,0.45,0.5,0.55,0.6,0.65,0.7,0.75,0.8,1},{0,2,2.25,2.5,2.75,3,3.25,3.5,3.75,4}))))</f>
        <v/>
      </c>
      <c r="AI351" s="11" t="str">
        <f>IF(OR(COUNT($A351)=0,COUNT(B351:AH351)=0),"",IF(COUNTIF(B351:AH351,"3E")&gt;0,"3E",IF(DRAFT!$A353="R",TRUNC(SUMPRODUCT(RGP,RCP)/TCP,3),TRUNC((SUMPRODUCT(--(IMDGP&gt;0)*IMDGP,IMCP)+CEILING(DRAFT!$CQ353*42,0.25))/TCP,3))))</f>
        <v/>
      </c>
      <c r="AJ351" s="3" t="str">
        <f>IF(OR(COUNT($A351)=0,COUNT(B351:AH351)=0),"",IF(COUNTIF(B351:AH351,"3E")&gt;0,"3E",IF(DRAFT!$A353="R",SUMPRODUCT(--(RGP&gt;=2),RCP),SUMPRODUCT(--(IMDGP&gt;0),--(IMGP=0),IMCP)+DRAFT!$CR353)))</f>
        <v/>
      </c>
      <c r="AK351" s="3" t="str">
        <f>IF(OR(COUNT($A351)=0,COUNT(B351:AH351)=0),"",IF(COUNTIF(B351:AJ351,"3E")&gt;0,"3E",IF(AND(DRAFT!$A353="IM",OR($AI351&gt;DRAFT!$CQ353,$AJ351&gt;DRAFT!$CR353)),"IMPROVED",IF(AND(DRAFT!$A353="IM",$AI351&lt;=DRAFT!$CQ353,$AJ351&lt;=DRAFT!$CR353),"NOT IMPROVED",IF(AND(AH351&gt;=2,AI351&gt;=2,AJ351&gt;=30),"PASS","FAIL")))))</f>
        <v/>
      </c>
      <c r="AL351" s="3" t="str">
        <f t="shared" si="10"/>
        <v/>
      </c>
      <c r="AM351" s="3" t="str">
        <f t="shared" si="11"/>
        <v/>
      </c>
    </row>
    <row r="352" spans="1:39" ht="18.95" customHeight="1" x14ac:dyDescent="0.25">
      <c r="A352" s="4" t="str">
        <f>IF(DRAFT!$B354="","",DRAFT!$B354)</f>
        <v/>
      </c>
      <c r="B352" s="3" t="str">
        <f>IF(COUNT($A352)=0,"",IF($A352&lt;&gt;DRAFT!$B354,"ERR",IF(DRAFT!I354="3E","3E",IF(COUNT(DRAFT!E354,DRAFT!I354)&gt;0,DRAFT!J354,""))))</f>
        <v/>
      </c>
      <c r="C352" s="3" t="str">
        <f>IF(COUNT($A352)=0,"",IF(B352="3E","3E",IF(B352="","I",LOOKUP(B352/D$2,{0,0.4,0.45,0.5,0.55,0.6,0.65,0.7,0.75,0.8,1},{"F","D","C","C+","B-","B","B+","A-","A","A+"}))))</f>
        <v/>
      </c>
      <c r="D352" s="2" t="str">
        <f>IF(COUNT($A352)=0,"",IF(B352="","--",IF(B352="3E","3E",LOOKUP(B352/D$2,{0,0.4,0.45,0.5,0.55,0.6,0.65,0.7,0.75,0.8,1},{0,2,2.25,2.5,2.75,3,3.25,3.5,3.75,4}))))</f>
        <v/>
      </c>
      <c r="E352" s="3" t="str">
        <f>IF(COUNT($A352)=0,"",IF($A352&lt;&gt;DRAFT!$B354,"ERR",IF(DRAFT!R354="3E","3E",IF(COUNT(DRAFT!N354,DRAFT!R354)&gt;0,DRAFT!S354,""))))</f>
        <v/>
      </c>
      <c r="F352" s="3" t="str">
        <f>IF(COUNT($A352)=0,"",IF(E352="3E","3E",IF(E352="","I",LOOKUP(E352/G$2,{0,0.4,0.45,0.5,0.55,0.6,0.65,0.7,0.75,0.8,1},{"F","D","C","C+","B-","B","B+","A-","A","A+"}))))</f>
        <v/>
      </c>
      <c r="G352" s="2" t="str">
        <f>IF(COUNT($A352)=0,"",IF(E352="","--",IF(E352="3E","3E",LOOKUP(E352/G$2,{0,0.4,0.45,0.5,0.55,0.6,0.65,0.7,0.75,0.8,1},{0,2,2.25,2.5,2.75,3,3.25,3.5,3.75,4}))))</f>
        <v/>
      </c>
      <c r="H352" s="3" t="str">
        <f>IF(COUNT($A352)=0,"",IF($A352&lt;&gt;DRAFT!$B354,"ERR",IF(DRAFT!AA354="3E","3E",IF(COUNT(DRAFT!W354,DRAFT!AA354)&gt;0,DRAFT!AB354,""))))</f>
        <v/>
      </c>
      <c r="I352" s="3" t="str">
        <f>IF(COUNT($A352)=0,"",IF(H352="3E","3E",IF(H352="","I",LOOKUP(H352/J$2,{0,0.4,0.45,0.5,0.55,0.6,0.65,0.7,0.75,0.8,1},{"F","D","C","C+","B-","B","B+","A-","A","A+"}))))</f>
        <v/>
      </c>
      <c r="J352" s="2" t="str">
        <f>IF(COUNT($A352)=0,"",IF(H352="","--",IF(H352="3E","3E",LOOKUP(H352/J$2,{0,0.4,0.45,0.5,0.55,0.6,0.65,0.7,0.75,0.8,1},{0,2,2.25,2.5,2.75,3,3.25,3.5,3.75,4}))))</f>
        <v/>
      </c>
      <c r="K352" s="3" t="str">
        <f>IF(COUNT($A352)=0,"",IF($A352&lt;&gt;DRAFT!$B354,"ERR",IF(DRAFT!AJ354="3E","3E",IF(COUNT(DRAFT!AF354,DRAFT!AJ354)&gt;0,DRAFT!AK354,""))))</f>
        <v/>
      </c>
      <c r="L352" s="3" t="str">
        <f>IF(COUNT($A352)=0,"",IF(K352="3E","3E",IF(K352="","I",LOOKUP(K352/M$2,{0,0.4,0.45,0.5,0.55,0.6,0.65,0.7,0.75,0.8,1},{"F","D","C","C+","B-","B","B+","A-","A","A+"}))))</f>
        <v/>
      </c>
      <c r="M352" s="2" t="str">
        <f>IF(COUNT($A352)=0,"",IF(K352="","--",IF(K352="3E","3E",LOOKUP(K352/M$2,{0,0.4,0.45,0.5,0.55,0.6,0.65,0.7,0.75,0.8,1},{0,2,2.25,2.5,2.75,3,3.25,3.5,3.75,4}))))</f>
        <v/>
      </c>
      <c r="N352" s="3" t="str">
        <f>IF(COUNT($A352)=0,"",IF($A352&lt;&gt;DRAFT!$B354,"ERR",IF(DRAFT!AS354="3E","3E",IF(COUNT(DRAFT!AO354,DRAFT!AS354)&gt;0,DRAFT!AT354,""))))</f>
        <v/>
      </c>
      <c r="O352" s="3" t="str">
        <f>IF(COUNT($A352)=0,"",IF(N352="3E","3E",IF(N352="","I",LOOKUP(N352/P$2,{0,0.4,0.45,0.5,0.55,0.6,0.65,0.7,0.75,0.8,1},{"F","D","C","C+","B-","B","B+","A-","A","A+"}))))</f>
        <v/>
      </c>
      <c r="P352" s="2" t="str">
        <f>IF(COUNT($A352)=0,"",IF(N352="","--",IF(N352="3E","3E",LOOKUP(N352/P$2,{0,0.4,0.45,0.5,0.55,0.6,0.65,0.7,0.75,0.8,1},{0,2,2.25,2.5,2.75,3,3.25,3.5,3.75,4}))))</f>
        <v/>
      </c>
      <c r="Q352" s="3" t="str">
        <f>IF(COUNT($A352)=0,"",IF($A352&lt;&gt;DRAFT!$B354,"ERR",IF(DRAFT!BB354="3E","3E",IF(COUNT(DRAFT!AX354,DRAFT!BB354)&gt;0,DRAFT!BC354,""))))</f>
        <v/>
      </c>
      <c r="R352" s="3" t="str">
        <f>IF(COUNT($A352)=0,"",IF(Q352="3E","3E",IF(Q352="","I",LOOKUP(Q352/S$2,{0,0.4,0.45,0.5,0.55,0.6,0.65,0.7,0.75,0.8,1},{"F","D","C","C+","B-","B","B+","A-","A","A+"}))))</f>
        <v/>
      </c>
      <c r="S352" s="2" t="str">
        <f>IF(COUNT($A352)=0,"",IF(Q352="","--",IF(Q352="3E","3E",LOOKUP(Q352/S$2,{0,0.4,0.45,0.5,0.55,0.6,0.65,0.7,0.75,0.8,1},{0,2,2.25,2.5,2.75,3,3.25,3.5,3.75,4}))))</f>
        <v/>
      </c>
      <c r="T352" s="3" t="str">
        <f>IF(COUNT($A352)=0,"",IF($A352&lt;&gt;DRAFT!$B354,"ERR",IF(DRAFT!BK354="3E","3E",IF(COUNT(DRAFT!BG354,DRAFT!BK354)&gt;0,DRAFT!BL354,""))))</f>
        <v/>
      </c>
      <c r="U352" s="3" t="str">
        <f>IF(COUNT($A352)=0,"",IF(T352="3E","3E",IF(T352="","I",LOOKUP(T352/V$2,{0,0.4,0.45,0.5,0.55,0.6,0.65,0.7,0.75,0.8,1},{"F","D","C","C+","B-","B","B+","A-","A","A+"}))))</f>
        <v/>
      </c>
      <c r="V352" s="2" t="str">
        <f>IF(COUNT($A352)=0,"",IF(T352="","--",IF(T352="3E","3E",LOOKUP(T352/V$2,{0,0.4,0.45,0.5,0.55,0.6,0.65,0.7,0.75,0.8,1},{0,2,2.25,2.5,2.75,3,3.25,3.5,3.75,4}))))</f>
        <v/>
      </c>
      <c r="W352" s="3" t="str">
        <f>IF(COUNT($A352)=0,"",IF($A352&lt;&gt;DRAFT!$B354,"ERR",IF(DRAFT!BT354="3E","3E",IF(COUNT(DRAFT!BP354,DRAFT!BT354)&gt;0,DRAFT!BU354,""))))</f>
        <v/>
      </c>
      <c r="X352" s="3" t="str">
        <f>IF(COUNT($A352)=0,"",IF(W352="3E","3E",IF(W352="","I",LOOKUP(W352/Y$2,{0,0.4,0.45,0.5,0.55,0.6,0.65,0.7,0.75,0.8,1},{"F","D","C","C+","B-","B","B+","A-","A","A+"}))))</f>
        <v/>
      </c>
      <c r="Y352" s="2" t="str">
        <f>IF(COUNT($A352)=0,"",IF(W352="","--",IF(W352="3E","3E",LOOKUP(W352/Y$2,{0,0.4,0.45,0.5,0.55,0.6,0.65,0.7,0.75,0.8,1},{0,2,2.25,2.5,2.75,3,3.25,3.5,3.75,4}))))</f>
        <v/>
      </c>
      <c r="Z352" s="3" t="str">
        <f>IF(COUNT($A352)=0,"",IF($A352&lt;&gt;DRAFT!$B354,"ERR",IF(DRAFT!CC354="3E","3E",IF(COUNT(DRAFT!BY354,DRAFT!CC354)&gt;0,DRAFT!CD354,""))))</f>
        <v/>
      </c>
      <c r="AA352" s="3" t="str">
        <f>IF(COUNT($A352)=0,"",IF(Z352="3E","3E",IF(Z352="","I",LOOKUP(Z352/AB$2,{0,0.4,0.45,0.5,0.55,0.6,0.65,0.7,0.75,0.8,1},{"F","D","C","C+","B-","B","B+","A-","A","A+"}))))</f>
        <v/>
      </c>
      <c r="AB352" s="2" t="str">
        <f>IF(COUNT($A352)=0,"",IF(Z352="","--",IF(Z352="3E","3E",LOOKUP(Z352/AB$2,{0,0.4,0.45,0.5,0.55,0.6,0.65,0.7,0.75,0.8,1},{0,2,2.25,2.5,2.75,3,3.25,3.5,3.75,4}))))</f>
        <v/>
      </c>
      <c r="AC352" s="3" t="str">
        <f>IF(COUNT($A352)=0,"",IF($A352&lt;&gt;DRAFT!$B354,"ERR",IF(DRAFT!CF354&gt;0,DRAFT!CF354,"")))</f>
        <v/>
      </c>
      <c r="AD352" s="3" t="str">
        <f>IF(COUNT($A352)=0,"",IF(AC352="3E","3E",IF(AC352="","I",LOOKUP(AC352/AE$2,{0,0.4,0.45,0.5,0.55,0.6,0.65,0.7,0.75,0.8,1},{"F","D","C","C+","B-","B","B+","A-","A","A+"}))))</f>
        <v/>
      </c>
      <c r="AE352" s="2" t="str">
        <f>IF(COUNT($A352)=0,"",IF(AC352="","--",IF(AC352="3E","3E",LOOKUP(AC352/AE$2,{0,0.4,0.45,0.5,0.55,0.6,0.65,0.7,0.75,0.8,1},{0,2,2.25,2.5,2.75,3,3.25,3.5,3.75,4}))))</f>
        <v/>
      </c>
      <c r="AF352" s="3" t="str">
        <f>IF($A352&lt;&gt;DRAFT!$B354,"ERR",IF(OR(COUNT($A352)=0,COUNT(DRAFT!CI354:CK354,DRAFT!CM354:CO354)=0),"",CEILING(SUM(DRAFT!CL354,DRAFT!CP354),1)))</f>
        <v/>
      </c>
      <c r="AG352" s="3" t="str">
        <f>IF(COUNT($A352)=0,"",IF(AF352="3E","3E",IF(AF352="","I",LOOKUP(AF352/AH$2,{0,0.4,0.45,0.5,0.55,0.6,0.65,0.7,0.75,0.8,1},{"F","D","C","C+","B-","B","B+","A-","A","A+"}))))</f>
        <v/>
      </c>
      <c r="AH352" s="2" t="str">
        <f>IF(COUNT($A352)=0,"",IF(AF352="","--",IF(AF352="3E","3E",LOOKUP(AF352/AH$2,{0,0.4,0.45,0.5,0.55,0.6,0.65,0.7,0.75,0.8,1},{0,2,2.25,2.5,2.75,3,3.25,3.5,3.75,4}))))</f>
        <v/>
      </c>
      <c r="AI352" s="11" t="str">
        <f>IF(OR(COUNT($A352)=0,COUNT(B352:AH352)=0),"",IF(COUNTIF(B352:AH352,"3E")&gt;0,"3E",IF(DRAFT!$A354="R",TRUNC(SUMPRODUCT(RGP,RCP)/TCP,3),TRUNC((SUMPRODUCT(--(IMDGP&gt;0)*IMDGP,IMCP)+CEILING(DRAFT!$CQ354*42,0.25))/TCP,3))))</f>
        <v/>
      </c>
      <c r="AJ352" s="3" t="str">
        <f>IF(OR(COUNT($A352)=0,COUNT(B352:AH352)=0),"",IF(COUNTIF(B352:AH352,"3E")&gt;0,"3E",IF(DRAFT!$A354="R",SUMPRODUCT(--(RGP&gt;=2),RCP),SUMPRODUCT(--(IMDGP&gt;0),--(IMGP=0),IMCP)+DRAFT!$CR354)))</f>
        <v/>
      </c>
      <c r="AK352" s="3" t="str">
        <f>IF(OR(COUNT($A352)=0,COUNT(B352:AH352)=0),"",IF(COUNTIF(B352:AJ352,"3E")&gt;0,"3E",IF(AND(DRAFT!$A354="IM",OR($AI352&gt;DRAFT!$CQ354,$AJ352&gt;DRAFT!$CR354)),"IMPROVED",IF(AND(DRAFT!$A354="IM",$AI352&lt;=DRAFT!$CQ354,$AJ352&lt;=DRAFT!$CR354),"NOT IMPROVED",IF(AND(AH352&gt;=2,AI352&gt;=2,AJ352&gt;=30),"PASS","FAIL")))))</f>
        <v/>
      </c>
      <c r="AL352" s="3" t="str">
        <f t="shared" si="10"/>
        <v/>
      </c>
      <c r="AM352" s="3" t="str">
        <f t="shared" si="11"/>
        <v/>
      </c>
    </row>
    <row r="353" spans="1:39" ht="18.95" customHeight="1" x14ac:dyDescent="0.25">
      <c r="A353" s="4" t="str">
        <f>IF(DRAFT!$B355="","",DRAFT!$B355)</f>
        <v/>
      </c>
      <c r="B353" s="3" t="str">
        <f>IF(COUNT($A353)=0,"",IF($A353&lt;&gt;DRAFT!$B355,"ERR",IF(DRAFT!I355="3E","3E",IF(COUNT(DRAFT!E355,DRAFT!I355)&gt;0,DRAFT!J355,""))))</f>
        <v/>
      </c>
      <c r="C353" s="3" t="str">
        <f>IF(COUNT($A353)=0,"",IF(B353="3E","3E",IF(B353="","I",LOOKUP(B353/D$2,{0,0.4,0.45,0.5,0.55,0.6,0.65,0.7,0.75,0.8,1},{"F","D","C","C+","B-","B","B+","A-","A","A+"}))))</f>
        <v/>
      </c>
      <c r="D353" s="2" t="str">
        <f>IF(COUNT($A353)=0,"",IF(B353="","--",IF(B353="3E","3E",LOOKUP(B353/D$2,{0,0.4,0.45,0.5,0.55,0.6,0.65,0.7,0.75,0.8,1},{0,2,2.25,2.5,2.75,3,3.25,3.5,3.75,4}))))</f>
        <v/>
      </c>
      <c r="E353" s="3" t="str">
        <f>IF(COUNT($A353)=0,"",IF($A353&lt;&gt;DRAFT!$B355,"ERR",IF(DRAFT!R355="3E","3E",IF(COUNT(DRAFT!N355,DRAFT!R355)&gt;0,DRAFT!S355,""))))</f>
        <v/>
      </c>
      <c r="F353" s="3" t="str">
        <f>IF(COUNT($A353)=0,"",IF(E353="3E","3E",IF(E353="","I",LOOKUP(E353/G$2,{0,0.4,0.45,0.5,0.55,0.6,0.65,0.7,0.75,0.8,1},{"F","D","C","C+","B-","B","B+","A-","A","A+"}))))</f>
        <v/>
      </c>
      <c r="G353" s="2" t="str">
        <f>IF(COUNT($A353)=0,"",IF(E353="","--",IF(E353="3E","3E",LOOKUP(E353/G$2,{0,0.4,0.45,0.5,0.55,0.6,0.65,0.7,0.75,0.8,1},{0,2,2.25,2.5,2.75,3,3.25,3.5,3.75,4}))))</f>
        <v/>
      </c>
      <c r="H353" s="3" t="str">
        <f>IF(COUNT($A353)=0,"",IF($A353&lt;&gt;DRAFT!$B355,"ERR",IF(DRAFT!AA355="3E","3E",IF(COUNT(DRAFT!W355,DRAFT!AA355)&gt;0,DRAFT!AB355,""))))</f>
        <v/>
      </c>
      <c r="I353" s="3" t="str">
        <f>IF(COUNT($A353)=0,"",IF(H353="3E","3E",IF(H353="","I",LOOKUP(H353/J$2,{0,0.4,0.45,0.5,0.55,0.6,0.65,0.7,0.75,0.8,1},{"F","D","C","C+","B-","B","B+","A-","A","A+"}))))</f>
        <v/>
      </c>
      <c r="J353" s="2" t="str">
        <f>IF(COUNT($A353)=0,"",IF(H353="","--",IF(H353="3E","3E",LOOKUP(H353/J$2,{0,0.4,0.45,0.5,0.55,0.6,0.65,0.7,0.75,0.8,1},{0,2,2.25,2.5,2.75,3,3.25,3.5,3.75,4}))))</f>
        <v/>
      </c>
      <c r="K353" s="3" t="str">
        <f>IF(COUNT($A353)=0,"",IF($A353&lt;&gt;DRAFT!$B355,"ERR",IF(DRAFT!AJ355="3E","3E",IF(COUNT(DRAFT!AF355,DRAFT!AJ355)&gt;0,DRAFT!AK355,""))))</f>
        <v/>
      </c>
      <c r="L353" s="3" t="str">
        <f>IF(COUNT($A353)=0,"",IF(K353="3E","3E",IF(K353="","I",LOOKUP(K353/M$2,{0,0.4,0.45,0.5,0.55,0.6,0.65,0.7,0.75,0.8,1},{"F","D","C","C+","B-","B","B+","A-","A","A+"}))))</f>
        <v/>
      </c>
      <c r="M353" s="2" t="str">
        <f>IF(COUNT($A353)=0,"",IF(K353="","--",IF(K353="3E","3E",LOOKUP(K353/M$2,{0,0.4,0.45,0.5,0.55,0.6,0.65,0.7,0.75,0.8,1},{0,2,2.25,2.5,2.75,3,3.25,3.5,3.75,4}))))</f>
        <v/>
      </c>
      <c r="N353" s="3" t="str">
        <f>IF(COUNT($A353)=0,"",IF($A353&lt;&gt;DRAFT!$B355,"ERR",IF(DRAFT!AS355="3E","3E",IF(COUNT(DRAFT!AO355,DRAFT!AS355)&gt;0,DRAFT!AT355,""))))</f>
        <v/>
      </c>
      <c r="O353" s="3" t="str">
        <f>IF(COUNT($A353)=0,"",IF(N353="3E","3E",IF(N353="","I",LOOKUP(N353/P$2,{0,0.4,0.45,0.5,0.55,0.6,0.65,0.7,0.75,0.8,1},{"F","D","C","C+","B-","B","B+","A-","A","A+"}))))</f>
        <v/>
      </c>
      <c r="P353" s="2" t="str">
        <f>IF(COUNT($A353)=0,"",IF(N353="","--",IF(N353="3E","3E",LOOKUP(N353/P$2,{0,0.4,0.45,0.5,0.55,0.6,0.65,0.7,0.75,0.8,1},{0,2,2.25,2.5,2.75,3,3.25,3.5,3.75,4}))))</f>
        <v/>
      </c>
      <c r="Q353" s="3" t="str">
        <f>IF(COUNT($A353)=0,"",IF($A353&lt;&gt;DRAFT!$B355,"ERR",IF(DRAFT!BB355="3E","3E",IF(COUNT(DRAFT!AX355,DRAFT!BB355)&gt;0,DRAFT!BC355,""))))</f>
        <v/>
      </c>
      <c r="R353" s="3" t="str">
        <f>IF(COUNT($A353)=0,"",IF(Q353="3E","3E",IF(Q353="","I",LOOKUP(Q353/S$2,{0,0.4,0.45,0.5,0.55,0.6,0.65,0.7,0.75,0.8,1},{"F","D","C","C+","B-","B","B+","A-","A","A+"}))))</f>
        <v/>
      </c>
      <c r="S353" s="2" t="str">
        <f>IF(COUNT($A353)=0,"",IF(Q353="","--",IF(Q353="3E","3E",LOOKUP(Q353/S$2,{0,0.4,0.45,0.5,0.55,0.6,0.65,0.7,0.75,0.8,1},{0,2,2.25,2.5,2.75,3,3.25,3.5,3.75,4}))))</f>
        <v/>
      </c>
      <c r="T353" s="3" t="str">
        <f>IF(COUNT($A353)=0,"",IF($A353&lt;&gt;DRAFT!$B355,"ERR",IF(DRAFT!BK355="3E","3E",IF(COUNT(DRAFT!BG355,DRAFT!BK355)&gt;0,DRAFT!BL355,""))))</f>
        <v/>
      </c>
      <c r="U353" s="3" t="str">
        <f>IF(COUNT($A353)=0,"",IF(T353="3E","3E",IF(T353="","I",LOOKUP(T353/V$2,{0,0.4,0.45,0.5,0.55,0.6,0.65,0.7,0.75,0.8,1},{"F","D","C","C+","B-","B","B+","A-","A","A+"}))))</f>
        <v/>
      </c>
      <c r="V353" s="2" t="str">
        <f>IF(COUNT($A353)=0,"",IF(T353="","--",IF(T353="3E","3E",LOOKUP(T353/V$2,{0,0.4,0.45,0.5,0.55,0.6,0.65,0.7,0.75,0.8,1},{0,2,2.25,2.5,2.75,3,3.25,3.5,3.75,4}))))</f>
        <v/>
      </c>
      <c r="W353" s="3" t="str">
        <f>IF(COUNT($A353)=0,"",IF($A353&lt;&gt;DRAFT!$B355,"ERR",IF(DRAFT!BT355="3E","3E",IF(COUNT(DRAFT!BP355,DRAFT!BT355)&gt;0,DRAFT!BU355,""))))</f>
        <v/>
      </c>
      <c r="X353" s="3" t="str">
        <f>IF(COUNT($A353)=0,"",IF(W353="3E","3E",IF(W353="","I",LOOKUP(W353/Y$2,{0,0.4,0.45,0.5,0.55,0.6,0.65,0.7,0.75,0.8,1},{"F","D","C","C+","B-","B","B+","A-","A","A+"}))))</f>
        <v/>
      </c>
      <c r="Y353" s="2" t="str">
        <f>IF(COUNT($A353)=0,"",IF(W353="","--",IF(W353="3E","3E",LOOKUP(W353/Y$2,{0,0.4,0.45,0.5,0.55,0.6,0.65,0.7,0.75,0.8,1},{0,2,2.25,2.5,2.75,3,3.25,3.5,3.75,4}))))</f>
        <v/>
      </c>
      <c r="Z353" s="3" t="str">
        <f>IF(COUNT($A353)=0,"",IF($A353&lt;&gt;DRAFT!$B355,"ERR",IF(DRAFT!CC355="3E","3E",IF(COUNT(DRAFT!BY355,DRAFT!CC355)&gt;0,DRAFT!CD355,""))))</f>
        <v/>
      </c>
      <c r="AA353" s="3" t="str">
        <f>IF(COUNT($A353)=0,"",IF(Z353="3E","3E",IF(Z353="","I",LOOKUP(Z353/AB$2,{0,0.4,0.45,0.5,0.55,0.6,0.65,0.7,0.75,0.8,1},{"F","D","C","C+","B-","B","B+","A-","A","A+"}))))</f>
        <v/>
      </c>
      <c r="AB353" s="2" t="str">
        <f>IF(COUNT($A353)=0,"",IF(Z353="","--",IF(Z353="3E","3E",LOOKUP(Z353/AB$2,{0,0.4,0.45,0.5,0.55,0.6,0.65,0.7,0.75,0.8,1},{0,2,2.25,2.5,2.75,3,3.25,3.5,3.75,4}))))</f>
        <v/>
      </c>
      <c r="AC353" s="3" t="str">
        <f>IF(COUNT($A353)=0,"",IF($A353&lt;&gt;DRAFT!$B355,"ERR",IF(DRAFT!CF355&gt;0,DRAFT!CF355,"")))</f>
        <v/>
      </c>
      <c r="AD353" s="3" t="str">
        <f>IF(COUNT($A353)=0,"",IF(AC353="3E","3E",IF(AC353="","I",LOOKUP(AC353/AE$2,{0,0.4,0.45,0.5,0.55,0.6,0.65,0.7,0.75,0.8,1},{"F","D","C","C+","B-","B","B+","A-","A","A+"}))))</f>
        <v/>
      </c>
      <c r="AE353" s="2" t="str">
        <f>IF(COUNT($A353)=0,"",IF(AC353="","--",IF(AC353="3E","3E",LOOKUP(AC353/AE$2,{0,0.4,0.45,0.5,0.55,0.6,0.65,0.7,0.75,0.8,1},{0,2,2.25,2.5,2.75,3,3.25,3.5,3.75,4}))))</f>
        <v/>
      </c>
      <c r="AF353" s="3" t="str">
        <f>IF($A353&lt;&gt;DRAFT!$B355,"ERR",IF(OR(COUNT($A353)=0,COUNT(DRAFT!CI355:CK355,DRAFT!CM355:CO355)=0),"",CEILING(SUM(DRAFT!CL355,DRAFT!CP355),1)))</f>
        <v/>
      </c>
      <c r="AG353" s="3" t="str">
        <f>IF(COUNT($A353)=0,"",IF(AF353="3E","3E",IF(AF353="","I",LOOKUP(AF353/AH$2,{0,0.4,0.45,0.5,0.55,0.6,0.65,0.7,0.75,0.8,1},{"F","D","C","C+","B-","B","B+","A-","A","A+"}))))</f>
        <v/>
      </c>
      <c r="AH353" s="2" t="str">
        <f>IF(COUNT($A353)=0,"",IF(AF353="","--",IF(AF353="3E","3E",LOOKUP(AF353/AH$2,{0,0.4,0.45,0.5,0.55,0.6,0.65,0.7,0.75,0.8,1},{0,2,2.25,2.5,2.75,3,3.25,3.5,3.75,4}))))</f>
        <v/>
      </c>
      <c r="AI353" s="11" t="str">
        <f>IF(OR(COUNT($A353)=0,COUNT(B353:AH353)=0),"",IF(COUNTIF(B353:AH353,"3E")&gt;0,"3E",IF(DRAFT!$A355="R",TRUNC(SUMPRODUCT(RGP,RCP)/TCP,3),TRUNC((SUMPRODUCT(--(IMDGP&gt;0)*IMDGP,IMCP)+CEILING(DRAFT!$CQ355*42,0.25))/TCP,3))))</f>
        <v/>
      </c>
      <c r="AJ353" s="3" t="str">
        <f>IF(OR(COUNT($A353)=0,COUNT(B353:AH353)=0),"",IF(COUNTIF(B353:AH353,"3E")&gt;0,"3E",IF(DRAFT!$A355="R",SUMPRODUCT(--(RGP&gt;=2),RCP),SUMPRODUCT(--(IMDGP&gt;0),--(IMGP=0),IMCP)+DRAFT!$CR355)))</f>
        <v/>
      </c>
      <c r="AK353" s="3" t="str">
        <f>IF(OR(COUNT($A353)=0,COUNT(B353:AH353)=0),"",IF(COUNTIF(B353:AJ353,"3E")&gt;0,"3E",IF(AND(DRAFT!$A355="IM",OR($AI353&gt;DRAFT!$CQ355,$AJ353&gt;DRAFT!$CR355)),"IMPROVED",IF(AND(DRAFT!$A355="IM",$AI353&lt;=DRAFT!$CQ355,$AJ353&lt;=DRAFT!$CR355),"NOT IMPROVED",IF(AND(AH353&gt;=2,AI353&gt;=2,AJ353&gt;=30),"PASS","FAIL")))))</f>
        <v/>
      </c>
      <c r="AL353" s="3" t="str">
        <f t="shared" si="10"/>
        <v/>
      </c>
      <c r="AM353" s="3" t="str">
        <f t="shared" si="11"/>
        <v/>
      </c>
    </row>
    <row r="354" spans="1:39" ht="18.95" customHeight="1" x14ac:dyDescent="0.25">
      <c r="A354" s="4" t="str">
        <f>IF(DRAFT!$B356="","",DRAFT!$B356)</f>
        <v/>
      </c>
      <c r="B354" s="3" t="str">
        <f>IF(COUNT($A354)=0,"",IF($A354&lt;&gt;DRAFT!$B356,"ERR",IF(DRAFT!I356="3E","3E",IF(COUNT(DRAFT!E356,DRAFT!I356)&gt;0,DRAFT!J356,""))))</f>
        <v/>
      </c>
      <c r="C354" s="3" t="str">
        <f>IF(COUNT($A354)=0,"",IF(B354="3E","3E",IF(B354="","I",LOOKUP(B354/D$2,{0,0.4,0.45,0.5,0.55,0.6,0.65,0.7,0.75,0.8,1},{"F","D","C","C+","B-","B","B+","A-","A","A+"}))))</f>
        <v/>
      </c>
      <c r="D354" s="2" t="str">
        <f>IF(COUNT($A354)=0,"",IF(B354="","--",IF(B354="3E","3E",LOOKUP(B354/D$2,{0,0.4,0.45,0.5,0.55,0.6,0.65,0.7,0.75,0.8,1},{0,2,2.25,2.5,2.75,3,3.25,3.5,3.75,4}))))</f>
        <v/>
      </c>
      <c r="E354" s="3" t="str">
        <f>IF(COUNT($A354)=0,"",IF($A354&lt;&gt;DRAFT!$B356,"ERR",IF(DRAFT!R356="3E","3E",IF(COUNT(DRAFT!N356,DRAFT!R356)&gt;0,DRAFT!S356,""))))</f>
        <v/>
      </c>
      <c r="F354" s="3" t="str">
        <f>IF(COUNT($A354)=0,"",IF(E354="3E","3E",IF(E354="","I",LOOKUP(E354/G$2,{0,0.4,0.45,0.5,0.55,0.6,0.65,0.7,0.75,0.8,1},{"F","D","C","C+","B-","B","B+","A-","A","A+"}))))</f>
        <v/>
      </c>
      <c r="G354" s="2" t="str">
        <f>IF(COUNT($A354)=0,"",IF(E354="","--",IF(E354="3E","3E",LOOKUP(E354/G$2,{0,0.4,0.45,0.5,0.55,0.6,0.65,0.7,0.75,0.8,1},{0,2,2.25,2.5,2.75,3,3.25,3.5,3.75,4}))))</f>
        <v/>
      </c>
      <c r="H354" s="3" t="str">
        <f>IF(COUNT($A354)=0,"",IF($A354&lt;&gt;DRAFT!$B356,"ERR",IF(DRAFT!AA356="3E","3E",IF(COUNT(DRAFT!W356,DRAFT!AA356)&gt;0,DRAFT!AB356,""))))</f>
        <v/>
      </c>
      <c r="I354" s="3" t="str">
        <f>IF(COUNT($A354)=0,"",IF(H354="3E","3E",IF(H354="","I",LOOKUP(H354/J$2,{0,0.4,0.45,0.5,0.55,0.6,0.65,0.7,0.75,0.8,1},{"F","D","C","C+","B-","B","B+","A-","A","A+"}))))</f>
        <v/>
      </c>
      <c r="J354" s="2" t="str">
        <f>IF(COUNT($A354)=0,"",IF(H354="","--",IF(H354="3E","3E",LOOKUP(H354/J$2,{0,0.4,0.45,0.5,0.55,0.6,0.65,0.7,0.75,0.8,1},{0,2,2.25,2.5,2.75,3,3.25,3.5,3.75,4}))))</f>
        <v/>
      </c>
      <c r="K354" s="3" t="str">
        <f>IF(COUNT($A354)=0,"",IF($A354&lt;&gt;DRAFT!$B356,"ERR",IF(DRAFT!AJ356="3E","3E",IF(COUNT(DRAFT!AF356,DRAFT!AJ356)&gt;0,DRAFT!AK356,""))))</f>
        <v/>
      </c>
      <c r="L354" s="3" t="str">
        <f>IF(COUNT($A354)=0,"",IF(K354="3E","3E",IF(K354="","I",LOOKUP(K354/M$2,{0,0.4,0.45,0.5,0.55,0.6,0.65,0.7,0.75,0.8,1},{"F","D","C","C+","B-","B","B+","A-","A","A+"}))))</f>
        <v/>
      </c>
      <c r="M354" s="2" t="str">
        <f>IF(COUNT($A354)=0,"",IF(K354="","--",IF(K354="3E","3E",LOOKUP(K354/M$2,{0,0.4,0.45,0.5,0.55,0.6,0.65,0.7,0.75,0.8,1},{0,2,2.25,2.5,2.75,3,3.25,3.5,3.75,4}))))</f>
        <v/>
      </c>
      <c r="N354" s="3" t="str">
        <f>IF(COUNT($A354)=0,"",IF($A354&lt;&gt;DRAFT!$B356,"ERR",IF(DRAFT!AS356="3E","3E",IF(COUNT(DRAFT!AO356,DRAFT!AS356)&gt;0,DRAFT!AT356,""))))</f>
        <v/>
      </c>
      <c r="O354" s="3" t="str">
        <f>IF(COUNT($A354)=0,"",IF(N354="3E","3E",IF(N354="","I",LOOKUP(N354/P$2,{0,0.4,0.45,0.5,0.55,0.6,0.65,0.7,0.75,0.8,1},{"F","D","C","C+","B-","B","B+","A-","A","A+"}))))</f>
        <v/>
      </c>
      <c r="P354" s="2" t="str">
        <f>IF(COUNT($A354)=0,"",IF(N354="","--",IF(N354="3E","3E",LOOKUP(N354/P$2,{0,0.4,0.45,0.5,0.55,0.6,0.65,0.7,0.75,0.8,1},{0,2,2.25,2.5,2.75,3,3.25,3.5,3.75,4}))))</f>
        <v/>
      </c>
      <c r="Q354" s="3" t="str">
        <f>IF(COUNT($A354)=0,"",IF($A354&lt;&gt;DRAFT!$B356,"ERR",IF(DRAFT!BB356="3E","3E",IF(COUNT(DRAFT!AX356,DRAFT!BB356)&gt;0,DRAFT!BC356,""))))</f>
        <v/>
      </c>
      <c r="R354" s="3" t="str">
        <f>IF(COUNT($A354)=0,"",IF(Q354="3E","3E",IF(Q354="","I",LOOKUP(Q354/S$2,{0,0.4,0.45,0.5,0.55,0.6,0.65,0.7,0.75,0.8,1},{"F","D","C","C+","B-","B","B+","A-","A","A+"}))))</f>
        <v/>
      </c>
      <c r="S354" s="2" t="str">
        <f>IF(COUNT($A354)=0,"",IF(Q354="","--",IF(Q354="3E","3E",LOOKUP(Q354/S$2,{0,0.4,0.45,0.5,0.55,0.6,0.65,0.7,0.75,0.8,1},{0,2,2.25,2.5,2.75,3,3.25,3.5,3.75,4}))))</f>
        <v/>
      </c>
      <c r="T354" s="3" t="str">
        <f>IF(COUNT($A354)=0,"",IF($A354&lt;&gt;DRAFT!$B356,"ERR",IF(DRAFT!BK356="3E","3E",IF(COUNT(DRAFT!BG356,DRAFT!BK356)&gt;0,DRAFT!BL356,""))))</f>
        <v/>
      </c>
      <c r="U354" s="3" t="str">
        <f>IF(COUNT($A354)=0,"",IF(T354="3E","3E",IF(T354="","I",LOOKUP(T354/V$2,{0,0.4,0.45,0.5,0.55,0.6,0.65,0.7,0.75,0.8,1},{"F","D","C","C+","B-","B","B+","A-","A","A+"}))))</f>
        <v/>
      </c>
      <c r="V354" s="2" t="str">
        <f>IF(COUNT($A354)=0,"",IF(T354="","--",IF(T354="3E","3E",LOOKUP(T354/V$2,{0,0.4,0.45,0.5,0.55,0.6,0.65,0.7,0.75,0.8,1},{0,2,2.25,2.5,2.75,3,3.25,3.5,3.75,4}))))</f>
        <v/>
      </c>
      <c r="W354" s="3" t="str">
        <f>IF(COUNT($A354)=0,"",IF($A354&lt;&gt;DRAFT!$B356,"ERR",IF(DRAFT!BT356="3E","3E",IF(COUNT(DRAFT!BP356,DRAFT!BT356)&gt;0,DRAFT!BU356,""))))</f>
        <v/>
      </c>
      <c r="X354" s="3" t="str">
        <f>IF(COUNT($A354)=0,"",IF(W354="3E","3E",IF(W354="","I",LOOKUP(W354/Y$2,{0,0.4,0.45,0.5,0.55,0.6,0.65,0.7,0.75,0.8,1},{"F","D","C","C+","B-","B","B+","A-","A","A+"}))))</f>
        <v/>
      </c>
      <c r="Y354" s="2" t="str">
        <f>IF(COUNT($A354)=0,"",IF(W354="","--",IF(W354="3E","3E",LOOKUP(W354/Y$2,{0,0.4,0.45,0.5,0.55,0.6,0.65,0.7,0.75,0.8,1},{0,2,2.25,2.5,2.75,3,3.25,3.5,3.75,4}))))</f>
        <v/>
      </c>
      <c r="Z354" s="3" t="str">
        <f>IF(COUNT($A354)=0,"",IF($A354&lt;&gt;DRAFT!$B356,"ERR",IF(DRAFT!CC356="3E","3E",IF(COUNT(DRAFT!BY356,DRAFT!CC356)&gt;0,DRAFT!CD356,""))))</f>
        <v/>
      </c>
      <c r="AA354" s="3" t="str">
        <f>IF(COUNT($A354)=0,"",IF(Z354="3E","3E",IF(Z354="","I",LOOKUP(Z354/AB$2,{0,0.4,0.45,0.5,0.55,0.6,0.65,0.7,0.75,0.8,1},{"F","D","C","C+","B-","B","B+","A-","A","A+"}))))</f>
        <v/>
      </c>
      <c r="AB354" s="2" t="str">
        <f>IF(COUNT($A354)=0,"",IF(Z354="","--",IF(Z354="3E","3E",LOOKUP(Z354/AB$2,{0,0.4,0.45,0.5,0.55,0.6,0.65,0.7,0.75,0.8,1},{0,2,2.25,2.5,2.75,3,3.25,3.5,3.75,4}))))</f>
        <v/>
      </c>
      <c r="AC354" s="3" t="str">
        <f>IF(COUNT($A354)=0,"",IF($A354&lt;&gt;DRAFT!$B356,"ERR",IF(DRAFT!CF356&gt;0,DRAFT!CF356,"")))</f>
        <v/>
      </c>
      <c r="AD354" s="3" t="str">
        <f>IF(COUNT($A354)=0,"",IF(AC354="3E","3E",IF(AC354="","I",LOOKUP(AC354/AE$2,{0,0.4,0.45,0.5,0.55,0.6,0.65,0.7,0.75,0.8,1},{"F","D","C","C+","B-","B","B+","A-","A","A+"}))))</f>
        <v/>
      </c>
      <c r="AE354" s="2" t="str">
        <f>IF(COUNT($A354)=0,"",IF(AC354="","--",IF(AC354="3E","3E",LOOKUP(AC354/AE$2,{0,0.4,0.45,0.5,0.55,0.6,0.65,0.7,0.75,0.8,1},{0,2,2.25,2.5,2.75,3,3.25,3.5,3.75,4}))))</f>
        <v/>
      </c>
      <c r="AF354" s="3" t="str">
        <f>IF($A354&lt;&gt;DRAFT!$B356,"ERR",IF(OR(COUNT($A354)=0,COUNT(DRAFT!CI356:CK356,DRAFT!CM356:CO356)=0),"",CEILING(SUM(DRAFT!CL356,DRAFT!CP356),1)))</f>
        <v/>
      </c>
      <c r="AG354" s="3" t="str">
        <f>IF(COUNT($A354)=0,"",IF(AF354="3E","3E",IF(AF354="","I",LOOKUP(AF354/AH$2,{0,0.4,0.45,0.5,0.55,0.6,0.65,0.7,0.75,0.8,1},{"F","D","C","C+","B-","B","B+","A-","A","A+"}))))</f>
        <v/>
      </c>
      <c r="AH354" s="2" t="str">
        <f>IF(COUNT($A354)=0,"",IF(AF354="","--",IF(AF354="3E","3E",LOOKUP(AF354/AH$2,{0,0.4,0.45,0.5,0.55,0.6,0.65,0.7,0.75,0.8,1},{0,2,2.25,2.5,2.75,3,3.25,3.5,3.75,4}))))</f>
        <v/>
      </c>
      <c r="AI354" s="11" t="str">
        <f>IF(OR(COUNT($A354)=0,COUNT(B354:AH354)=0),"",IF(COUNTIF(B354:AH354,"3E")&gt;0,"3E",IF(DRAFT!$A356="R",TRUNC(SUMPRODUCT(RGP,RCP)/TCP,3),TRUNC((SUMPRODUCT(--(IMDGP&gt;0)*IMDGP,IMCP)+CEILING(DRAFT!$CQ356*42,0.25))/TCP,3))))</f>
        <v/>
      </c>
      <c r="AJ354" s="3" t="str">
        <f>IF(OR(COUNT($A354)=0,COUNT(B354:AH354)=0),"",IF(COUNTIF(B354:AH354,"3E")&gt;0,"3E",IF(DRAFT!$A356="R",SUMPRODUCT(--(RGP&gt;=2),RCP),SUMPRODUCT(--(IMDGP&gt;0),--(IMGP=0),IMCP)+DRAFT!$CR356)))</f>
        <v/>
      </c>
      <c r="AK354" s="3" t="str">
        <f>IF(OR(COUNT($A354)=0,COUNT(B354:AH354)=0),"",IF(COUNTIF(B354:AJ354,"3E")&gt;0,"3E",IF(AND(DRAFT!$A356="IM",OR($AI354&gt;DRAFT!$CQ356,$AJ354&gt;DRAFT!$CR356)),"IMPROVED",IF(AND(DRAFT!$A356="IM",$AI354&lt;=DRAFT!$CQ356,$AJ354&lt;=DRAFT!$CR356),"NOT IMPROVED",IF(AND(AH354&gt;=2,AI354&gt;=2,AJ354&gt;=30),"PASS","FAIL")))))</f>
        <v/>
      </c>
      <c r="AL354" s="3" t="str">
        <f t="shared" si="10"/>
        <v/>
      </c>
      <c r="AM354" s="3" t="str">
        <f t="shared" si="11"/>
        <v/>
      </c>
    </row>
    <row r="355" spans="1:39" ht="18.95" customHeight="1" x14ac:dyDescent="0.25">
      <c r="A355" s="4" t="str">
        <f>IF(DRAFT!$B357="","",DRAFT!$B357)</f>
        <v/>
      </c>
      <c r="B355" s="3" t="str">
        <f>IF(COUNT($A355)=0,"",IF($A355&lt;&gt;DRAFT!$B357,"ERR",IF(DRAFT!I357="3E","3E",IF(COUNT(DRAFT!E357,DRAFT!I357)&gt;0,DRAFT!J357,""))))</f>
        <v/>
      </c>
      <c r="C355" s="3" t="str">
        <f>IF(COUNT($A355)=0,"",IF(B355="3E","3E",IF(B355="","I",LOOKUP(B355/D$2,{0,0.4,0.45,0.5,0.55,0.6,0.65,0.7,0.75,0.8,1},{"F","D","C","C+","B-","B","B+","A-","A","A+"}))))</f>
        <v/>
      </c>
      <c r="D355" s="2" t="str">
        <f>IF(COUNT($A355)=0,"",IF(B355="","--",IF(B355="3E","3E",LOOKUP(B355/D$2,{0,0.4,0.45,0.5,0.55,0.6,0.65,0.7,0.75,0.8,1},{0,2,2.25,2.5,2.75,3,3.25,3.5,3.75,4}))))</f>
        <v/>
      </c>
      <c r="E355" s="3" t="str">
        <f>IF(COUNT($A355)=0,"",IF($A355&lt;&gt;DRAFT!$B357,"ERR",IF(DRAFT!R357="3E","3E",IF(COUNT(DRAFT!N357,DRAFT!R357)&gt;0,DRAFT!S357,""))))</f>
        <v/>
      </c>
      <c r="F355" s="3" t="str">
        <f>IF(COUNT($A355)=0,"",IF(E355="3E","3E",IF(E355="","I",LOOKUP(E355/G$2,{0,0.4,0.45,0.5,0.55,0.6,0.65,0.7,0.75,0.8,1},{"F","D","C","C+","B-","B","B+","A-","A","A+"}))))</f>
        <v/>
      </c>
      <c r="G355" s="2" t="str">
        <f>IF(COUNT($A355)=0,"",IF(E355="","--",IF(E355="3E","3E",LOOKUP(E355/G$2,{0,0.4,0.45,0.5,0.55,0.6,0.65,0.7,0.75,0.8,1},{0,2,2.25,2.5,2.75,3,3.25,3.5,3.75,4}))))</f>
        <v/>
      </c>
      <c r="H355" s="3" t="str">
        <f>IF(COUNT($A355)=0,"",IF($A355&lt;&gt;DRAFT!$B357,"ERR",IF(DRAFT!AA357="3E","3E",IF(COUNT(DRAFT!W357,DRAFT!AA357)&gt;0,DRAFT!AB357,""))))</f>
        <v/>
      </c>
      <c r="I355" s="3" t="str">
        <f>IF(COUNT($A355)=0,"",IF(H355="3E","3E",IF(H355="","I",LOOKUP(H355/J$2,{0,0.4,0.45,0.5,0.55,0.6,0.65,0.7,0.75,0.8,1},{"F","D","C","C+","B-","B","B+","A-","A","A+"}))))</f>
        <v/>
      </c>
      <c r="J355" s="2" t="str">
        <f>IF(COUNT($A355)=0,"",IF(H355="","--",IF(H355="3E","3E",LOOKUP(H355/J$2,{0,0.4,0.45,0.5,0.55,0.6,0.65,0.7,0.75,0.8,1},{0,2,2.25,2.5,2.75,3,3.25,3.5,3.75,4}))))</f>
        <v/>
      </c>
      <c r="K355" s="3" t="str">
        <f>IF(COUNT($A355)=0,"",IF($A355&lt;&gt;DRAFT!$B357,"ERR",IF(DRAFT!AJ357="3E","3E",IF(COUNT(DRAFT!AF357,DRAFT!AJ357)&gt;0,DRAFT!AK357,""))))</f>
        <v/>
      </c>
      <c r="L355" s="3" t="str">
        <f>IF(COUNT($A355)=0,"",IF(K355="3E","3E",IF(K355="","I",LOOKUP(K355/M$2,{0,0.4,0.45,0.5,0.55,0.6,0.65,0.7,0.75,0.8,1},{"F","D","C","C+","B-","B","B+","A-","A","A+"}))))</f>
        <v/>
      </c>
      <c r="M355" s="2" t="str">
        <f>IF(COUNT($A355)=0,"",IF(K355="","--",IF(K355="3E","3E",LOOKUP(K355/M$2,{0,0.4,0.45,0.5,0.55,0.6,0.65,0.7,0.75,0.8,1},{0,2,2.25,2.5,2.75,3,3.25,3.5,3.75,4}))))</f>
        <v/>
      </c>
      <c r="N355" s="3" t="str">
        <f>IF(COUNT($A355)=0,"",IF($A355&lt;&gt;DRAFT!$B357,"ERR",IF(DRAFT!AS357="3E","3E",IF(COUNT(DRAFT!AO357,DRAFT!AS357)&gt;0,DRAFT!AT357,""))))</f>
        <v/>
      </c>
      <c r="O355" s="3" t="str">
        <f>IF(COUNT($A355)=0,"",IF(N355="3E","3E",IF(N355="","I",LOOKUP(N355/P$2,{0,0.4,0.45,0.5,0.55,0.6,0.65,0.7,0.75,0.8,1},{"F","D","C","C+","B-","B","B+","A-","A","A+"}))))</f>
        <v/>
      </c>
      <c r="P355" s="2" t="str">
        <f>IF(COUNT($A355)=0,"",IF(N355="","--",IF(N355="3E","3E",LOOKUP(N355/P$2,{0,0.4,0.45,0.5,0.55,0.6,0.65,0.7,0.75,0.8,1},{0,2,2.25,2.5,2.75,3,3.25,3.5,3.75,4}))))</f>
        <v/>
      </c>
      <c r="Q355" s="3" t="str">
        <f>IF(COUNT($A355)=0,"",IF($A355&lt;&gt;DRAFT!$B357,"ERR",IF(DRAFT!BB357="3E","3E",IF(COUNT(DRAFT!AX357,DRAFT!BB357)&gt;0,DRAFT!BC357,""))))</f>
        <v/>
      </c>
      <c r="R355" s="3" t="str">
        <f>IF(COUNT($A355)=0,"",IF(Q355="3E","3E",IF(Q355="","I",LOOKUP(Q355/S$2,{0,0.4,0.45,0.5,0.55,0.6,0.65,0.7,0.75,0.8,1},{"F","D","C","C+","B-","B","B+","A-","A","A+"}))))</f>
        <v/>
      </c>
      <c r="S355" s="2" t="str">
        <f>IF(COUNT($A355)=0,"",IF(Q355="","--",IF(Q355="3E","3E",LOOKUP(Q355/S$2,{0,0.4,0.45,0.5,0.55,0.6,0.65,0.7,0.75,0.8,1},{0,2,2.25,2.5,2.75,3,3.25,3.5,3.75,4}))))</f>
        <v/>
      </c>
      <c r="T355" s="3" t="str">
        <f>IF(COUNT($A355)=0,"",IF($A355&lt;&gt;DRAFT!$B357,"ERR",IF(DRAFT!BK357="3E","3E",IF(COUNT(DRAFT!BG357,DRAFT!BK357)&gt;0,DRAFT!BL357,""))))</f>
        <v/>
      </c>
      <c r="U355" s="3" t="str">
        <f>IF(COUNT($A355)=0,"",IF(T355="3E","3E",IF(T355="","I",LOOKUP(T355/V$2,{0,0.4,0.45,0.5,0.55,0.6,0.65,0.7,0.75,0.8,1},{"F","D","C","C+","B-","B","B+","A-","A","A+"}))))</f>
        <v/>
      </c>
      <c r="V355" s="2" t="str">
        <f>IF(COUNT($A355)=0,"",IF(T355="","--",IF(T355="3E","3E",LOOKUP(T355/V$2,{0,0.4,0.45,0.5,0.55,0.6,0.65,0.7,0.75,0.8,1},{0,2,2.25,2.5,2.75,3,3.25,3.5,3.75,4}))))</f>
        <v/>
      </c>
      <c r="W355" s="3" t="str">
        <f>IF(COUNT($A355)=0,"",IF($A355&lt;&gt;DRAFT!$B357,"ERR",IF(DRAFT!BT357="3E","3E",IF(COUNT(DRAFT!BP357,DRAFT!BT357)&gt;0,DRAFT!BU357,""))))</f>
        <v/>
      </c>
      <c r="X355" s="3" t="str">
        <f>IF(COUNT($A355)=0,"",IF(W355="3E","3E",IF(W355="","I",LOOKUP(W355/Y$2,{0,0.4,0.45,0.5,0.55,0.6,0.65,0.7,0.75,0.8,1},{"F","D","C","C+","B-","B","B+","A-","A","A+"}))))</f>
        <v/>
      </c>
      <c r="Y355" s="2" t="str">
        <f>IF(COUNT($A355)=0,"",IF(W355="","--",IF(W355="3E","3E",LOOKUP(W355/Y$2,{0,0.4,0.45,0.5,0.55,0.6,0.65,0.7,0.75,0.8,1},{0,2,2.25,2.5,2.75,3,3.25,3.5,3.75,4}))))</f>
        <v/>
      </c>
      <c r="Z355" s="3" t="str">
        <f>IF(COUNT($A355)=0,"",IF($A355&lt;&gt;DRAFT!$B357,"ERR",IF(DRAFT!CC357="3E","3E",IF(COUNT(DRAFT!BY357,DRAFT!CC357)&gt;0,DRAFT!CD357,""))))</f>
        <v/>
      </c>
      <c r="AA355" s="3" t="str">
        <f>IF(COUNT($A355)=0,"",IF(Z355="3E","3E",IF(Z355="","I",LOOKUP(Z355/AB$2,{0,0.4,0.45,0.5,0.55,0.6,0.65,0.7,0.75,0.8,1},{"F","D","C","C+","B-","B","B+","A-","A","A+"}))))</f>
        <v/>
      </c>
      <c r="AB355" s="2" t="str">
        <f>IF(COUNT($A355)=0,"",IF(Z355="","--",IF(Z355="3E","3E",LOOKUP(Z355/AB$2,{0,0.4,0.45,0.5,0.55,0.6,0.65,0.7,0.75,0.8,1},{0,2,2.25,2.5,2.75,3,3.25,3.5,3.75,4}))))</f>
        <v/>
      </c>
      <c r="AC355" s="3" t="str">
        <f>IF(COUNT($A355)=0,"",IF($A355&lt;&gt;DRAFT!$B357,"ERR",IF(DRAFT!CF357&gt;0,DRAFT!CF357,"")))</f>
        <v/>
      </c>
      <c r="AD355" s="3" t="str">
        <f>IF(COUNT($A355)=0,"",IF(AC355="3E","3E",IF(AC355="","I",LOOKUP(AC355/AE$2,{0,0.4,0.45,0.5,0.55,0.6,0.65,0.7,0.75,0.8,1},{"F","D","C","C+","B-","B","B+","A-","A","A+"}))))</f>
        <v/>
      </c>
      <c r="AE355" s="2" t="str">
        <f>IF(COUNT($A355)=0,"",IF(AC355="","--",IF(AC355="3E","3E",LOOKUP(AC355/AE$2,{0,0.4,0.45,0.5,0.55,0.6,0.65,0.7,0.75,0.8,1},{0,2,2.25,2.5,2.75,3,3.25,3.5,3.75,4}))))</f>
        <v/>
      </c>
      <c r="AF355" s="3" t="str">
        <f>IF($A355&lt;&gt;DRAFT!$B357,"ERR",IF(OR(COUNT($A355)=0,COUNT(DRAFT!CI357:CK357,DRAFT!CM357:CO357)=0),"",CEILING(SUM(DRAFT!CL357,DRAFT!CP357),1)))</f>
        <v/>
      </c>
      <c r="AG355" s="3" t="str">
        <f>IF(COUNT($A355)=0,"",IF(AF355="3E","3E",IF(AF355="","I",LOOKUP(AF355/AH$2,{0,0.4,0.45,0.5,0.55,0.6,0.65,0.7,0.75,0.8,1},{"F","D","C","C+","B-","B","B+","A-","A","A+"}))))</f>
        <v/>
      </c>
      <c r="AH355" s="2" t="str">
        <f>IF(COUNT($A355)=0,"",IF(AF355="","--",IF(AF355="3E","3E",LOOKUP(AF355/AH$2,{0,0.4,0.45,0.5,0.55,0.6,0.65,0.7,0.75,0.8,1},{0,2,2.25,2.5,2.75,3,3.25,3.5,3.75,4}))))</f>
        <v/>
      </c>
      <c r="AI355" s="11" t="str">
        <f>IF(OR(COUNT($A355)=0,COUNT(B355:AH355)=0),"",IF(COUNTIF(B355:AH355,"3E")&gt;0,"3E",IF(DRAFT!$A357="R",TRUNC(SUMPRODUCT(RGP,RCP)/TCP,3),TRUNC((SUMPRODUCT(--(IMDGP&gt;0)*IMDGP,IMCP)+CEILING(DRAFT!$CQ357*42,0.25))/TCP,3))))</f>
        <v/>
      </c>
      <c r="AJ355" s="3" t="str">
        <f>IF(OR(COUNT($A355)=0,COUNT(B355:AH355)=0),"",IF(COUNTIF(B355:AH355,"3E")&gt;0,"3E",IF(DRAFT!$A357="R",SUMPRODUCT(--(RGP&gt;=2),RCP),SUMPRODUCT(--(IMDGP&gt;0),--(IMGP=0),IMCP)+DRAFT!$CR357)))</f>
        <v/>
      </c>
      <c r="AK355" s="3" t="str">
        <f>IF(OR(COUNT($A355)=0,COUNT(B355:AH355)=0),"",IF(COUNTIF(B355:AJ355,"3E")&gt;0,"3E",IF(AND(DRAFT!$A357="IM",OR($AI355&gt;DRAFT!$CQ357,$AJ355&gt;DRAFT!$CR357)),"IMPROVED",IF(AND(DRAFT!$A357="IM",$AI355&lt;=DRAFT!$CQ357,$AJ355&lt;=DRAFT!$CR357),"NOT IMPROVED",IF(AND(AH355&gt;=2,AI355&gt;=2,AJ355&gt;=30),"PASS","FAIL")))))</f>
        <v/>
      </c>
      <c r="AL355" s="3" t="str">
        <f t="shared" si="10"/>
        <v/>
      </c>
      <c r="AM355" s="3" t="str">
        <f t="shared" si="11"/>
        <v/>
      </c>
    </row>
    <row r="356" spans="1:39" ht="18.95" customHeight="1" x14ac:dyDescent="0.25">
      <c r="A356" s="4" t="str">
        <f>IF(DRAFT!$B358="","",DRAFT!$B358)</f>
        <v/>
      </c>
      <c r="B356" s="3" t="str">
        <f>IF(COUNT($A356)=0,"",IF($A356&lt;&gt;DRAFT!$B358,"ERR",IF(DRAFT!I358="3E","3E",IF(COUNT(DRAFT!E358,DRAFT!I358)&gt;0,DRAFT!J358,""))))</f>
        <v/>
      </c>
      <c r="C356" s="3" t="str">
        <f>IF(COUNT($A356)=0,"",IF(B356="3E","3E",IF(B356="","I",LOOKUP(B356/D$2,{0,0.4,0.45,0.5,0.55,0.6,0.65,0.7,0.75,0.8,1},{"F","D","C","C+","B-","B","B+","A-","A","A+"}))))</f>
        <v/>
      </c>
      <c r="D356" s="2" t="str">
        <f>IF(COUNT($A356)=0,"",IF(B356="","--",IF(B356="3E","3E",LOOKUP(B356/D$2,{0,0.4,0.45,0.5,0.55,0.6,0.65,0.7,0.75,0.8,1},{0,2,2.25,2.5,2.75,3,3.25,3.5,3.75,4}))))</f>
        <v/>
      </c>
      <c r="E356" s="3" t="str">
        <f>IF(COUNT($A356)=0,"",IF($A356&lt;&gt;DRAFT!$B358,"ERR",IF(DRAFT!R358="3E","3E",IF(COUNT(DRAFT!N358,DRAFT!R358)&gt;0,DRAFT!S358,""))))</f>
        <v/>
      </c>
      <c r="F356" s="3" t="str">
        <f>IF(COUNT($A356)=0,"",IF(E356="3E","3E",IF(E356="","I",LOOKUP(E356/G$2,{0,0.4,0.45,0.5,0.55,0.6,0.65,0.7,0.75,0.8,1},{"F","D","C","C+","B-","B","B+","A-","A","A+"}))))</f>
        <v/>
      </c>
      <c r="G356" s="2" t="str">
        <f>IF(COUNT($A356)=0,"",IF(E356="","--",IF(E356="3E","3E",LOOKUP(E356/G$2,{0,0.4,0.45,0.5,0.55,0.6,0.65,0.7,0.75,0.8,1},{0,2,2.25,2.5,2.75,3,3.25,3.5,3.75,4}))))</f>
        <v/>
      </c>
      <c r="H356" s="3" t="str">
        <f>IF(COUNT($A356)=0,"",IF($A356&lt;&gt;DRAFT!$B358,"ERR",IF(DRAFT!AA358="3E","3E",IF(COUNT(DRAFT!W358,DRAFT!AA358)&gt;0,DRAFT!AB358,""))))</f>
        <v/>
      </c>
      <c r="I356" s="3" t="str">
        <f>IF(COUNT($A356)=0,"",IF(H356="3E","3E",IF(H356="","I",LOOKUP(H356/J$2,{0,0.4,0.45,0.5,0.55,0.6,0.65,0.7,0.75,0.8,1},{"F","D","C","C+","B-","B","B+","A-","A","A+"}))))</f>
        <v/>
      </c>
      <c r="J356" s="2" t="str">
        <f>IF(COUNT($A356)=0,"",IF(H356="","--",IF(H356="3E","3E",LOOKUP(H356/J$2,{0,0.4,0.45,0.5,0.55,0.6,0.65,0.7,0.75,0.8,1},{0,2,2.25,2.5,2.75,3,3.25,3.5,3.75,4}))))</f>
        <v/>
      </c>
      <c r="K356" s="3" t="str">
        <f>IF(COUNT($A356)=0,"",IF($A356&lt;&gt;DRAFT!$B358,"ERR",IF(DRAFT!AJ358="3E","3E",IF(COUNT(DRAFT!AF358,DRAFT!AJ358)&gt;0,DRAFT!AK358,""))))</f>
        <v/>
      </c>
      <c r="L356" s="3" t="str">
        <f>IF(COUNT($A356)=0,"",IF(K356="3E","3E",IF(K356="","I",LOOKUP(K356/M$2,{0,0.4,0.45,0.5,0.55,0.6,0.65,0.7,0.75,0.8,1},{"F","D","C","C+","B-","B","B+","A-","A","A+"}))))</f>
        <v/>
      </c>
      <c r="M356" s="2" t="str">
        <f>IF(COUNT($A356)=0,"",IF(K356="","--",IF(K356="3E","3E",LOOKUP(K356/M$2,{0,0.4,0.45,0.5,0.55,0.6,0.65,0.7,0.75,0.8,1},{0,2,2.25,2.5,2.75,3,3.25,3.5,3.75,4}))))</f>
        <v/>
      </c>
      <c r="N356" s="3" t="str">
        <f>IF(COUNT($A356)=0,"",IF($A356&lt;&gt;DRAFT!$B358,"ERR",IF(DRAFT!AS358="3E","3E",IF(COUNT(DRAFT!AO358,DRAFT!AS358)&gt;0,DRAFT!AT358,""))))</f>
        <v/>
      </c>
      <c r="O356" s="3" t="str">
        <f>IF(COUNT($A356)=0,"",IF(N356="3E","3E",IF(N356="","I",LOOKUP(N356/P$2,{0,0.4,0.45,0.5,0.55,0.6,0.65,0.7,0.75,0.8,1},{"F","D","C","C+","B-","B","B+","A-","A","A+"}))))</f>
        <v/>
      </c>
      <c r="P356" s="2" t="str">
        <f>IF(COUNT($A356)=0,"",IF(N356="","--",IF(N356="3E","3E",LOOKUP(N356/P$2,{0,0.4,0.45,0.5,0.55,0.6,0.65,0.7,0.75,0.8,1},{0,2,2.25,2.5,2.75,3,3.25,3.5,3.75,4}))))</f>
        <v/>
      </c>
      <c r="Q356" s="3" t="str">
        <f>IF(COUNT($A356)=0,"",IF($A356&lt;&gt;DRAFT!$B358,"ERR",IF(DRAFT!BB358="3E","3E",IF(COUNT(DRAFT!AX358,DRAFT!BB358)&gt;0,DRAFT!BC358,""))))</f>
        <v/>
      </c>
      <c r="R356" s="3" t="str">
        <f>IF(COUNT($A356)=0,"",IF(Q356="3E","3E",IF(Q356="","I",LOOKUP(Q356/S$2,{0,0.4,0.45,0.5,0.55,0.6,0.65,0.7,0.75,0.8,1},{"F","D","C","C+","B-","B","B+","A-","A","A+"}))))</f>
        <v/>
      </c>
      <c r="S356" s="2" t="str">
        <f>IF(COUNT($A356)=0,"",IF(Q356="","--",IF(Q356="3E","3E",LOOKUP(Q356/S$2,{0,0.4,0.45,0.5,0.55,0.6,0.65,0.7,0.75,0.8,1},{0,2,2.25,2.5,2.75,3,3.25,3.5,3.75,4}))))</f>
        <v/>
      </c>
      <c r="T356" s="3" t="str">
        <f>IF(COUNT($A356)=0,"",IF($A356&lt;&gt;DRAFT!$B358,"ERR",IF(DRAFT!BK358="3E","3E",IF(COUNT(DRAFT!BG358,DRAFT!BK358)&gt;0,DRAFT!BL358,""))))</f>
        <v/>
      </c>
      <c r="U356" s="3" t="str">
        <f>IF(COUNT($A356)=0,"",IF(T356="3E","3E",IF(T356="","I",LOOKUP(T356/V$2,{0,0.4,0.45,0.5,0.55,0.6,0.65,0.7,0.75,0.8,1},{"F","D","C","C+","B-","B","B+","A-","A","A+"}))))</f>
        <v/>
      </c>
      <c r="V356" s="2" t="str">
        <f>IF(COUNT($A356)=0,"",IF(T356="","--",IF(T356="3E","3E",LOOKUP(T356/V$2,{0,0.4,0.45,0.5,0.55,0.6,0.65,0.7,0.75,0.8,1},{0,2,2.25,2.5,2.75,3,3.25,3.5,3.75,4}))))</f>
        <v/>
      </c>
      <c r="W356" s="3" t="str">
        <f>IF(COUNT($A356)=0,"",IF($A356&lt;&gt;DRAFT!$B358,"ERR",IF(DRAFT!BT358="3E","3E",IF(COUNT(DRAFT!BP358,DRAFT!BT358)&gt;0,DRAFT!BU358,""))))</f>
        <v/>
      </c>
      <c r="X356" s="3" t="str">
        <f>IF(COUNT($A356)=0,"",IF(W356="3E","3E",IF(W356="","I",LOOKUP(W356/Y$2,{0,0.4,0.45,0.5,0.55,0.6,0.65,0.7,0.75,0.8,1},{"F","D","C","C+","B-","B","B+","A-","A","A+"}))))</f>
        <v/>
      </c>
      <c r="Y356" s="2" t="str">
        <f>IF(COUNT($A356)=0,"",IF(W356="","--",IF(W356="3E","3E",LOOKUP(W356/Y$2,{0,0.4,0.45,0.5,0.55,0.6,0.65,0.7,0.75,0.8,1},{0,2,2.25,2.5,2.75,3,3.25,3.5,3.75,4}))))</f>
        <v/>
      </c>
      <c r="Z356" s="3" t="str">
        <f>IF(COUNT($A356)=0,"",IF($A356&lt;&gt;DRAFT!$B358,"ERR",IF(DRAFT!CC358="3E","3E",IF(COUNT(DRAFT!BY358,DRAFT!CC358)&gt;0,DRAFT!CD358,""))))</f>
        <v/>
      </c>
      <c r="AA356" s="3" t="str">
        <f>IF(COUNT($A356)=0,"",IF(Z356="3E","3E",IF(Z356="","I",LOOKUP(Z356/AB$2,{0,0.4,0.45,0.5,0.55,0.6,0.65,0.7,0.75,0.8,1},{"F","D","C","C+","B-","B","B+","A-","A","A+"}))))</f>
        <v/>
      </c>
      <c r="AB356" s="2" t="str">
        <f>IF(COUNT($A356)=0,"",IF(Z356="","--",IF(Z356="3E","3E",LOOKUP(Z356/AB$2,{0,0.4,0.45,0.5,0.55,0.6,0.65,0.7,0.75,0.8,1},{0,2,2.25,2.5,2.75,3,3.25,3.5,3.75,4}))))</f>
        <v/>
      </c>
      <c r="AC356" s="3" t="str">
        <f>IF(COUNT($A356)=0,"",IF($A356&lt;&gt;DRAFT!$B358,"ERR",IF(DRAFT!CF358&gt;0,DRAFT!CF358,"")))</f>
        <v/>
      </c>
      <c r="AD356" s="3" t="str">
        <f>IF(COUNT($A356)=0,"",IF(AC356="3E","3E",IF(AC356="","I",LOOKUP(AC356/AE$2,{0,0.4,0.45,0.5,0.55,0.6,0.65,0.7,0.75,0.8,1},{"F","D","C","C+","B-","B","B+","A-","A","A+"}))))</f>
        <v/>
      </c>
      <c r="AE356" s="2" t="str">
        <f>IF(COUNT($A356)=0,"",IF(AC356="","--",IF(AC356="3E","3E",LOOKUP(AC356/AE$2,{0,0.4,0.45,0.5,0.55,0.6,0.65,0.7,0.75,0.8,1},{0,2,2.25,2.5,2.75,3,3.25,3.5,3.75,4}))))</f>
        <v/>
      </c>
      <c r="AF356" s="3" t="str">
        <f>IF($A356&lt;&gt;DRAFT!$B358,"ERR",IF(OR(COUNT($A356)=0,COUNT(DRAFT!CI358:CK358,DRAFT!CM358:CO358)=0),"",CEILING(SUM(DRAFT!CL358,DRAFT!CP358),1)))</f>
        <v/>
      </c>
      <c r="AG356" s="3" t="str">
        <f>IF(COUNT($A356)=0,"",IF(AF356="3E","3E",IF(AF356="","I",LOOKUP(AF356/AH$2,{0,0.4,0.45,0.5,0.55,0.6,0.65,0.7,0.75,0.8,1},{"F","D","C","C+","B-","B","B+","A-","A","A+"}))))</f>
        <v/>
      </c>
      <c r="AH356" s="2" t="str">
        <f>IF(COUNT($A356)=0,"",IF(AF356="","--",IF(AF356="3E","3E",LOOKUP(AF356/AH$2,{0,0.4,0.45,0.5,0.55,0.6,0.65,0.7,0.75,0.8,1},{0,2,2.25,2.5,2.75,3,3.25,3.5,3.75,4}))))</f>
        <v/>
      </c>
      <c r="AI356" s="11" t="str">
        <f>IF(OR(COUNT($A356)=0,COUNT(B356:AH356)=0),"",IF(COUNTIF(B356:AH356,"3E")&gt;0,"3E",IF(DRAFT!$A358="R",TRUNC(SUMPRODUCT(RGP,RCP)/TCP,3),TRUNC((SUMPRODUCT(--(IMDGP&gt;0)*IMDGP,IMCP)+CEILING(DRAFT!$CQ358*42,0.25))/TCP,3))))</f>
        <v/>
      </c>
      <c r="AJ356" s="3" t="str">
        <f>IF(OR(COUNT($A356)=0,COUNT(B356:AH356)=0),"",IF(COUNTIF(B356:AH356,"3E")&gt;0,"3E",IF(DRAFT!$A358="R",SUMPRODUCT(--(RGP&gt;=2),RCP),SUMPRODUCT(--(IMDGP&gt;0),--(IMGP=0),IMCP)+DRAFT!$CR358)))</f>
        <v/>
      </c>
      <c r="AK356" s="3" t="str">
        <f>IF(OR(COUNT($A356)=0,COUNT(B356:AH356)=0),"",IF(COUNTIF(B356:AJ356,"3E")&gt;0,"3E",IF(AND(DRAFT!$A358="IM",OR($AI356&gt;DRAFT!$CQ358,$AJ356&gt;DRAFT!$CR358)),"IMPROVED",IF(AND(DRAFT!$A358="IM",$AI356&lt;=DRAFT!$CQ358,$AJ356&lt;=DRAFT!$CR358),"NOT IMPROVED",IF(AND(AH356&gt;=2,AI356&gt;=2,AJ356&gt;=30),"PASS","FAIL")))))</f>
        <v/>
      </c>
      <c r="AL356" s="3" t="str">
        <f t="shared" si="10"/>
        <v/>
      </c>
      <c r="AM356" s="3" t="str">
        <f t="shared" si="11"/>
        <v/>
      </c>
    </row>
    <row r="357" spans="1:39" ht="18.95" customHeight="1" x14ac:dyDescent="0.25">
      <c r="A357" s="4" t="str">
        <f>IF(DRAFT!$B359="","",DRAFT!$B359)</f>
        <v/>
      </c>
      <c r="B357" s="3" t="str">
        <f>IF(COUNT($A357)=0,"",IF($A357&lt;&gt;DRAFT!$B359,"ERR",IF(DRAFT!I359="3E","3E",IF(COUNT(DRAFT!E359,DRAFT!I359)&gt;0,DRAFT!J359,""))))</f>
        <v/>
      </c>
      <c r="C357" s="3" t="str">
        <f>IF(COUNT($A357)=0,"",IF(B357="3E","3E",IF(B357="","I",LOOKUP(B357/D$2,{0,0.4,0.45,0.5,0.55,0.6,0.65,0.7,0.75,0.8,1},{"F","D","C","C+","B-","B","B+","A-","A","A+"}))))</f>
        <v/>
      </c>
      <c r="D357" s="2" t="str">
        <f>IF(COUNT($A357)=0,"",IF(B357="","--",IF(B357="3E","3E",LOOKUP(B357/D$2,{0,0.4,0.45,0.5,0.55,0.6,0.65,0.7,0.75,0.8,1},{0,2,2.25,2.5,2.75,3,3.25,3.5,3.75,4}))))</f>
        <v/>
      </c>
      <c r="E357" s="3" t="str">
        <f>IF(COUNT($A357)=0,"",IF($A357&lt;&gt;DRAFT!$B359,"ERR",IF(DRAFT!R359="3E","3E",IF(COUNT(DRAFT!N359,DRAFT!R359)&gt;0,DRAFT!S359,""))))</f>
        <v/>
      </c>
      <c r="F357" s="3" t="str">
        <f>IF(COUNT($A357)=0,"",IF(E357="3E","3E",IF(E357="","I",LOOKUP(E357/G$2,{0,0.4,0.45,0.5,0.55,0.6,0.65,0.7,0.75,0.8,1},{"F","D","C","C+","B-","B","B+","A-","A","A+"}))))</f>
        <v/>
      </c>
      <c r="G357" s="2" t="str">
        <f>IF(COUNT($A357)=0,"",IF(E357="","--",IF(E357="3E","3E",LOOKUP(E357/G$2,{0,0.4,0.45,0.5,0.55,0.6,0.65,0.7,0.75,0.8,1},{0,2,2.25,2.5,2.75,3,3.25,3.5,3.75,4}))))</f>
        <v/>
      </c>
      <c r="H357" s="3" t="str">
        <f>IF(COUNT($A357)=0,"",IF($A357&lt;&gt;DRAFT!$B359,"ERR",IF(DRAFT!AA359="3E","3E",IF(COUNT(DRAFT!W359,DRAFT!AA359)&gt;0,DRAFT!AB359,""))))</f>
        <v/>
      </c>
      <c r="I357" s="3" t="str">
        <f>IF(COUNT($A357)=0,"",IF(H357="3E","3E",IF(H357="","I",LOOKUP(H357/J$2,{0,0.4,0.45,0.5,0.55,0.6,0.65,0.7,0.75,0.8,1},{"F","D","C","C+","B-","B","B+","A-","A","A+"}))))</f>
        <v/>
      </c>
      <c r="J357" s="2" t="str">
        <f>IF(COUNT($A357)=0,"",IF(H357="","--",IF(H357="3E","3E",LOOKUP(H357/J$2,{0,0.4,0.45,0.5,0.55,0.6,0.65,0.7,0.75,0.8,1},{0,2,2.25,2.5,2.75,3,3.25,3.5,3.75,4}))))</f>
        <v/>
      </c>
      <c r="K357" s="3" t="str">
        <f>IF(COUNT($A357)=0,"",IF($A357&lt;&gt;DRAFT!$B359,"ERR",IF(DRAFT!AJ359="3E","3E",IF(COUNT(DRAFT!AF359,DRAFT!AJ359)&gt;0,DRAFT!AK359,""))))</f>
        <v/>
      </c>
      <c r="L357" s="3" t="str">
        <f>IF(COUNT($A357)=0,"",IF(K357="3E","3E",IF(K357="","I",LOOKUP(K357/M$2,{0,0.4,0.45,0.5,0.55,0.6,0.65,0.7,0.75,0.8,1},{"F","D","C","C+","B-","B","B+","A-","A","A+"}))))</f>
        <v/>
      </c>
      <c r="M357" s="2" t="str">
        <f>IF(COUNT($A357)=0,"",IF(K357="","--",IF(K357="3E","3E",LOOKUP(K357/M$2,{0,0.4,0.45,0.5,0.55,0.6,0.65,0.7,0.75,0.8,1},{0,2,2.25,2.5,2.75,3,3.25,3.5,3.75,4}))))</f>
        <v/>
      </c>
      <c r="N357" s="3" t="str">
        <f>IF(COUNT($A357)=0,"",IF($A357&lt;&gt;DRAFT!$B359,"ERR",IF(DRAFT!AS359="3E","3E",IF(COUNT(DRAFT!AO359,DRAFT!AS359)&gt;0,DRAFT!AT359,""))))</f>
        <v/>
      </c>
      <c r="O357" s="3" t="str">
        <f>IF(COUNT($A357)=0,"",IF(N357="3E","3E",IF(N357="","I",LOOKUP(N357/P$2,{0,0.4,0.45,0.5,0.55,0.6,0.65,0.7,0.75,0.8,1},{"F","D","C","C+","B-","B","B+","A-","A","A+"}))))</f>
        <v/>
      </c>
      <c r="P357" s="2" t="str">
        <f>IF(COUNT($A357)=0,"",IF(N357="","--",IF(N357="3E","3E",LOOKUP(N357/P$2,{0,0.4,0.45,0.5,0.55,0.6,0.65,0.7,0.75,0.8,1},{0,2,2.25,2.5,2.75,3,3.25,3.5,3.75,4}))))</f>
        <v/>
      </c>
      <c r="Q357" s="3" t="str">
        <f>IF(COUNT($A357)=0,"",IF($A357&lt;&gt;DRAFT!$B359,"ERR",IF(DRAFT!BB359="3E","3E",IF(COUNT(DRAFT!AX359,DRAFT!BB359)&gt;0,DRAFT!BC359,""))))</f>
        <v/>
      </c>
      <c r="R357" s="3" t="str">
        <f>IF(COUNT($A357)=0,"",IF(Q357="3E","3E",IF(Q357="","I",LOOKUP(Q357/S$2,{0,0.4,0.45,0.5,0.55,0.6,0.65,0.7,0.75,0.8,1},{"F","D","C","C+","B-","B","B+","A-","A","A+"}))))</f>
        <v/>
      </c>
      <c r="S357" s="2" t="str">
        <f>IF(COUNT($A357)=0,"",IF(Q357="","--",IF(Q357="3E","3E",LOOKUP(Q357/S$2,{0,0.4,0.45,0.5,0.55,0.6,0.65,0.7,0.75,0.8,1},{0,2,2.25,2.5,2.75,3,3.25,3.5,3.75,4}))))</f>
        <v/>
      </c>
      <c r="T357" s="3" t="str">
        <f>IF(COUNT($A357)=0,"",IF($A357&lt;&gt;DRAFT!$B359,"ERR",IF(DRAFT!BK359="3E","3E",IF(COUNT(DRAFT!BG359,DRAFT!BK359)&gt;0,DRAFT!BL359,""))))</f>
        <v/>
      </c>
      <c r="U357" s="3" t="str">
        <f>IF(COUNT($A357)=0,"",IF(T357="3E","3E",IF(T357="","I",LOOKUP(T357/V$2,{0,0.4,0.45,0.5,0.55,0.6,0.65,0.7,0.75,0.8,1},{"F","D","C","C+","B-","B","B+","A-","A","A+"}))))</f>
        <v/>
      </c>
      <c r="V357" s="2" t="str">
        <f>IF(COUNT($A357)=0,"",IF(T357="","--",IF(T357="3E","3E",LOOKUP(T357/V$2,{0,0.4,0.45,0.5,0.55,0.6,0.65,0.7,0.75,0.8,1},{0,2,2.25,2.5,2.75,3,3.25,3.5,3.75,4}))))</f>
        <v/>
      </c>
      <c r="W357" s="3" t="str">
        <f>IF(COUNT($A357)=0,"",IF($A357&lt;&gt;DRAFT!$B359,"ERR",IF(DRAFT!BT359="3E","3E",IF(COUNT(DRAFT!BP359,DRAFT!BT359)&gt;0,DRAFT!BU359,""))))</f>
        <v/>
      </c>
      <c r="X357" s="3" t="str">
        <f>IF(COUNT($A357)=0,"",IF(W357="3E","3E",IF(W357="","I",LOOKUP(W357/Y$2,{0,0.4,0.45,0.5,0.55,0.6,0.65,0.7,0.75,0.8,1},{"F","D","C","C+","B-","B","B+","A-","A","A+"}))))</f>
        <v/>
      </c>
      <c r="Y357" s="2" t="str">
        <f>IF(COUNT($A357)=0,"",IF(W357="","--",IF(W357="3E","3E",LOOKUP(W357/Y$2,{0,0.4,0.45,0.5,0.55,0.6,0.65,0.7,0.75,0.8,1},{0,2,2.25,2.5,2.75,3,3.25,3.5,3.75,4}))))</f>
        <v/>
      </c>
      <c r="Z357" s="3" t="str">
        <f>IF(COUNT($A357)=0,"",IF($A357&lt;&gt;DRAFT!$B359,"ERR",IF(DRAFT!CC359="3E","3E",IF(COUNT(DRAFT!BY359,DRAFT!CC359)&gt;0,DRAFT!CD359,""))))</f>
        <v/>
      </c>
      <c r="AA357" s="3" t="str">
        <f>IF(COUNT($A357)=0,"",IF(Z357="3E","3E",IF(Z357="","I",LOOKUP(Z357/AB$2,{0,0.4,0.45,0.5,0.55,0.6,0.65,0.7,0.75,0.8,1},{"F","D","C","C+","B-","B","B+","A-","A","A+"}))))</f>
        <v/>
      </c>
      <c r="AB357" s="2" t="str">
        <f>IF(COUNT($A357)=0,"",IF(Z357="","--",IF(Z357="3E","3E",LOOKUP(Z357/AB$2,{0,0.4,0.45,0.5,0.55,0.6,0.65,0.7,0.75,0.8,1},{0,2,2.25,2.5,2.75,3,3.25,3.5,3.75,4}))))</f>
        <v/>
      </c>
      <c r="AC357" s="3" t="str">
        <f>IF(COUNT($A357)=0,"",IF($A357&lt;&gt;DRAFT!$B359,"ERR",IF(DRAFT!CF359&gt;0,DRAFT!CF359,"")))</f>
        <v/>
      </c>
      <c r="AD357" s="3" t="str">
        <f>IF(COUNT($A357)=0,"",IF(AC357="3E","3E",IF(AC357="","I",LOOKUP(AC357/AE$2,{0,0.4,0.45,0.5,0.55,0.6,0.65,0.7,0.75,0.8,1},{"F","D","C","C+","B-","B","B+","A-","A","A+"}))))</f>
        <v/>
      </c>
      <c r="AE357" s="2" t="str">
        <f>IF(COUNT($A357)=0,"",IF(AC357="","--",IF(AC357="3E","3E",LOOKUP(AC357/AE$2,{0,0.4,0.45,0.5,0.55,0.6,0.65,0.7,0.75,0.8,1},{0,2,2.25,2.5,2.75,3,3.25,3.5,3.75,4}))))</f>
        <v/>
      </c>
      <c r="AF357" s="3" t="str">
        <f>IF($A357&lt;&gt;DRAFT!$B359,"ERR",IF(OR(COUNT($A357)=0,COUNT(DRAFT!CI359:CK359,DRAFT!CM359:CO359)=0),"",CEILING(SUM(DRAFT!CL359,DRAFT!CP359),1)))</f>
        <v/>
      </c>
      <c r="AG357" s="3" t="str">
        <f>IF(COUNT($A357)=0,"",IF(AF357="3E","3E",IF(AF357="","I",LOOKUP(AF357/AH$2,{0,0.4,0.45,0.5,0.55,0.6,0.65,0.7,0.75,0.8,1},{"F","D","C","C+","B-","B","B+","A-","A","A+"}))))</f>
        <v/>
      </c>
      <c r="AH357" s="2" t="str">
        <f>IF(COUNT($A357)=0,"",IF(AF357="","--",IF(AF357="3E","3E",LOOKUP(AF357/AH$2,{0,0.4,0.45,0.5,0.55,0.6,0.65,0.7,0.75,0.8,1},{0,2,2.25,2.5,2.75,3,3.25,3.5,3.75,4}))))</f>
        <v/>
      </c>
      <c r="AI357" s="11" t="str">
        <f>IF(OR(COUNT($A357)=0,COUNT(B357:AH357)=0),"",IF(COUNTIF(B357:AH357,"3E")&gt;0,"3E",IF(DRAFT!$A359="R",TRUNC(SUMPRODUCT(RGP,RCP)/TCP,3),TRUNC((SUMPRODUCT(--(IMDGP&gt;0)*IMDGP,IMCP)+CEILING(DRAFT!$CQ359*42,0.25))/TCP,3))))</f>
        <v/>
      </c>
      <c r="AJ357" s="3" t="str">
        <f>IF(OR(COUNT($A357)=0,COUNT(B357:AH357)=0),"",IF(COUNTIF(B357:AH357,"3E")&gt;0,"3E",IF(DRAFT!$A359="R",SUMPRODUCT(--(RGP&gt;=2),RCP),SUMPRODUCT(--(IMDGP&gt;0),--(IMGP=0),IMCP)+DRAFT!$CR359)))</f>
        <v/>
      </c>
      <c r="AK357" s="3" t="str">
        <f>IF(OR(COUNT($A357)=0,COUNT(B357:AH357)=0),"",IF(COUNTIF(B357:AJ357,"3E")&gt;0,"3E",IF(AND(DRAFT!$A359="IM",OR($AI357&gt;DRAFT!$CQ359,$AJ357&gt;DRAFT!$CR359)),"IMPROVED",IF(AND(DRAFT!$A359="IM",$AI357&lt;=DRAFT!$CQ359,$AJ357&lt;=DRAFT!$CR359),"NOT IMPROVED",IF(AND(AH357&gt;=2,AI357&gt;=2,AJ357&gt;=30),"PASS","FAIL")))))</f>
        <v/>
      </c>
      <c r="AL357" s="3" t="str">
        <f t="shared" si="10"/>
        <v/>
      </c>
      <c r="AM357" s="3" t="str">
        <f t="shared" si="11"/>
        <v/>
      </c>
    </row>
    <row r="358" spans="1:39" ht="18.95" customHeight="1" x14ac:dyDescent="0.25">
      <c r="A358" s="4" t="str">
        <f>IF(DRAFT!$B360="","",DRAFT!$B360)</f>
        <v/>
      </c>
      <c r="B358" s="3" t="str">
        <f>IF(COUNT($A358)=0,"",IF($A358&lt;&gt;DRAFT!$B360,"ERR",IF(DRAFT!I360="3E","3E",IF(COUNT(DRAFT!E360,DRAFT!I360)&gt;0,DRAFT!J360,""))))</f>
        <v/>
      </c>
      <c r="C358" s="3" t="str">
        <f>IF(COUNT($A358)=0,"",IF(B358="3E","3E",IF(B358="","I",LOOKUP(B358/D$2,{0,0.4,0.45,0.5,0.55,0.6,0.65,0.7,0.75,0.8,1},{"F","D","C","C+","B-","B","B+","A-","A","A+"}))))</f>
        <v/>
      </c>
      <c r="D358" s="2" t="str">
        <f>IF(COUNT($A358)=0,"",IF(B358="","--",IF(B358="3E","3E",LOOKUP(B358/D$2,{0,0.4,0.45,0.5,0.55,0.6,0.65,0.7,0.75,0.8,1},{0,2,2.25,2.5,2.75,3,3.25,3.5,3.75,4}))))</f>
        <v/>
      </c>
      <c r="E358" s="3" t="str">
        <f>IF(COUNT($A358)=0,"",IF($A358&lt;&gt;DRAFT!$B360,"ERR",IF(DRAFT!R360="3E","3E",IF(COUNT(DRAFT!N360,DRAFT!R360)&gt;0,DRAFT!S360,""))))</f>
        <v/>
      </c>
      <c r="F358" s="3" t="str">
        <f>IF(COUNT($A358)=0,"",IF(E358="3E","3E",IF(E358="","I",LOOKUP(E358/G$2,{0,0.4,0.45,0.5,0.55,0.6,0.65,0.7,0.75,0.8,1},{"F","D","C","C+","B-","B","B+","A-","A","A+"}))))</f>
        <v/>
      </c>
      <c r="G358" s="2" t="str">
        <f>IF(COUNT($A358)=0,"",IF(E358="","--",IF(E358="3E","3E",LOOKUP(E358/G$2,{0,0.4,0.45,0.5,0.55,0.6,0.65,0.7,0.75,0.8,1},{0,2,2.25,2.5,2.75,3,3.25,3.5,3.75,4}))))</f>
        <v/>
      </c>
      <c r="H358" s="3" t="str">
        <f>IF(COUNT($A358)=0,"",IF($A358&lt;&gt;DRAFT!$B360,"ERR",IF(DRAFT!AA360="3E","3E",IF(COUNT(DRAFT!W360,DRAFT!AA360)&gt;0,DRAFT!AB360,""))))</f>
        <v/>
      </c>
      <c r="I358" s="3" t="str">
        <f>IF(COUNT($A358)=0,"",IF(H358="3E","3E",IF(H358="","I",LOOKUP(H358/J$2,{0,0.4,0.45,0.5,0.55,0.6,0.65,0.7,0.75,0.8,1},{"F","D","C","C+","B-","B","B+","A-","A","A+"}))))</f>
        <v/>
      </c>
      <c r="J358" s="2" t="str">
        <f>IF(COUNT($A358)=0,"",IF(H358="","--",IF(H358="3E","3E",LOOKUP(H358/J$2,{0,0.4,0.45,0.5,0.55,0.6,0.65,0.7,0.75,0.8,1},{0,2,2.25,2.5,2.75,3,3.25,3.5,3.75,4}))))</f>
        <v/>
      </c>
      <c r="K358" s="3" t="str">
        <f>IF(COUNT($A358)=0,"",IF($A358&lt;&gt;DRAFT!$B360,"ERR",IF(DRAFT!AJ360="3E","3E",IF(COUNT(DRAFT!AF360,DRAFT!AJ360)&gt;0,DRAFT!AK360,""))))</f>
        <v/>
      </c>
      <c r="L358" s="3" t="str">
        <f>IF(COUNT($A358)=0,"",IF(K358="3E","3E",IF(K358="","I",LOOKUP(K358/M$2,{0,0.4,0.45,0.5,0.55,0.6,0.65,0.7,0.75,0.8,1},{"F","D","C","C+","B-","B","B+","A-","A","A+"}))))</f>
        <v/>
      </c>
      <c r="M358" s="2" t="str">
        <f>IF(COUNT($A358)=0,"",IF(K358="","--",IF(K358="3E","3E",LOOKUP(K358/M$2,{0,0.4,0.45,0.5,0.55,0.6,0.65,0.7,0.75,0.8,1},{0,2,2.25,2.5,2.75,3,3.25,3.5,3.75,4}))))</f>
        <v/>
      </c>
      <c r="N358" s="3" t="str">
        <f>IF(COUNT($A358)=0,"",IF($A358&lt;&gt;DRAFT!$B360,"ERR",IF(DRAFT!AS360="3E","3E",IF(COUNT(DRAFT!AO360,DRAFT!AS360)&gt;0,DRAFT!AT360,""))))</f>
        <v/>
      </c>
      <c r="O358" s="3" t="str">
        <f>IF(COUNT($A358)=0,"",IF(N358="3E","3E",IF(N358="","I",LOOKUP(N358/P$2,{0,0.4,0.45,0.5,0.55,0.6,0.65,0.7,0.75,0.8,1},{"F","D","C","C+","B-","B","B+","A-","A","A+"}))))</f>
        <v/>
      </c>
      <c r="P358" s="2" t="str">
        <f>IF(COUNT($A358)=0,"",IF(N358="","--",IF(N358="3E","3E",LOOKUP(N358/P$2,{0,0.4,0.45,0.5,0.55,0.6,0.65,0.7,0.75,0.8,1},{0,2,2.25,2.5,2.75,3,3.25,3.5,3.75,4}))))</f>
        <v/>
      </c>
      <c r="Q358" s="3" t="str">
        <f>IF(COUNT($A358)=0,"",IF($A358&lt;&gt;DRAFT!$B360,"ERR",IF(DRAFT!BB360="3E","3E",IF(COUNT(DRAFT!AX360,DRAFT!BB360)&gt;0,DRAFT!BC360,""))))</f>
        <v/>
      </c>
      <c r="R358" s="3" t="str">
        <f>IF(COUNT($A358)=0,"",IF(Q358="3E","3E",IF(Q358="","I",LOOKUP(Q358/S$2,{0,0.4,0.45,0.5,0.55,0.6,0.65,0.7,0.75,0.8,1},{"F","D","C","C+","B-","B","B+","A-","A","A+"}))))</f>
        <v/>
      </c>
      <c r="S358" s="2" t="str">
        <f>IF(COUNT($A358)=0,"",IF(Q358="","--",IF(Q358="3E","3E",LOOKUP(Q358/S$2,{0,0.4,0.45,0.5,0.55,0.6,0.65,0.7,0.75,0.8,1},{0,2,2.25,2.5,2.75,3,3.25,3.5,3.75,4}))))</f>
        <v/>
      </c>
      <c r="T358" s="3" t="str">
        <f>IF(COUNT($A358)=0,"",IF($A358&lt;&gt;DRAFT!$B360,"ERR",IF(DRAFT!BK360="3E","3E",IF(COUNT(DRAFT!BG360,DRAFT!BK360)&gt;0,DRAFT!BL360,""))))</f>
        <v/>
      </c>
      <c r="U358" s="3" t="str">
        <f>IF(COUNT($A358)=0,"",IF(T358="3E","3E",IF(T358="","I",LOOKUP(T358/V$2,{0,0.4,0.45,0.5,0.55,0.6,0.65,0.7,0.75,0.8,1},{"F","D","C","C+","B-","B","B+","A-","A","A+"}))))</f>
        <v/>
      </c>
      <c r="V358" s="2" t="str">
        <f>IF(COUNT($A358)=0,"",IF(T358="","--",IF(T358="3E","3E",LOOKUP(T358/V$2,{0,0.4,0.45,0.5,0.55,0.6,0.65,0.7,0.75,0.8,1},{0,2,2.25,2.5,2.75,3,3.25,3.5,3.75,4}))))</f>
        <v/>
      </c>
      <c r="W358" s="3" t="str">
        <f>IF(COUNT($A358)=0,"",IF($A358&lt;&gt;DRAFT!$B360,"ERR",IF(DRAFT!BT360="3E","3E",IF(COUNT(DRAFT!BP360,DRAFT!BT360)&gt;0,DRAFT!BU360,""))))</f>
        <v/>
      </c>
      <c r="X358" s="3" t="str">
        <f>IF(COUNT($A358)=0,"",IF(W358="3E","3E",IF(W358="","I",LOOKUP(W358/Y$2,{0,0.4,0.45,0.5,0.55,0.6,0.65,0.7,0.75,0.8,1},{"F","D","C","C+","B-","B","B+","A-","A","A+"}))))</f>
        <v/>
      </c>
      <c r="Y358" s="2" t="str">
        <f>IF(COUNT($A358)=0,"",IF(W358="","--",IF(W358="3E","3E",LOOKUP(W358/Y$2,{0,0.4,0.45,0.5,0.55,0.6,0.65,0.7,0.75,0.8,1},{0,2,2.25,2.5,2.75,3,3.25,3.5,3.75,4}))))</f>
        <v/>
      </c>
      <c r="Z358" s="3" t="str">
        <f>IF(COUNT($A358)=0,"",IF($A358&lt;&gt;DRAFT!$B360,"ERR",IF(DRAFT!CC360="3E","3E",IF(COUNT(DRAFT!BY360,DRAFT!CC360)&gt;0,DRAFT!CD360,""))))</f>
        <v/>
      </c>
      <c r="AA358" s="3" t="str">
        <f>IF(COUNT($A358)=0,"",IF(Z358="3E","3E",IF(Z358="","I",LOOKUP(Z358/AB$2,{0,0.4,0.45,0.5,0.55,0.6,0.65,0.7,0.75,0.8,1},{"F","D","C","C+","B-","B","B+","A-","A","A+"}))))</f>
        <v/>
      </c>
      <c r="AB358" s="2" t="str">
        <f>IF(COUNT($A358)=0,"",IF(Z358="","--",IF(Z358="3E","3E",LOOKUP(Z358/AB$2,{0,0.4,0.45,0.5,0.55,0.6,0.65,0.7,0.75,0.8,1},{0,2,2.25,2.5,2.75,3,3.25,3.5,3.75,4}))))</f>
        <v/>
      </c>
      <c r="AC358" s="3" t="str">
        <f>IF(COUNT($A358)=0,"",IF($A358&lt;&gt;DRAFT!$B360,"ERR",IF(DRAFT!CF360&gt;0,DRAFT!CF360,"")))</f>
        <v/>
      </c>
      <c r="AD358" s="3" t="str">
        <f>IF(COUNT($A358)=0,"",IF(AC358="3E","3E",IF(AC358="","I",LOOKUP(AC358/AE$2,{0,0.4,0.45,0.5,0.55,0.6,0.65,0.7,0.75,0.8,1},{"F","D","C","C+","B-","B","B+","A-","A","A+"}))))</f>
        <v/>
      </c>
      <c r="AE358" s="2" t="str">
        <f>IF(COUNT($A358)=0,"",IF(AC358="","--",IF(AC358="3E","3E",LOOKUP(AC358/AE$2,{0,0.4,0.45,0.5,0.55,0.6,0.65,0.7,0.75,0.8,1},{0,2,2.25,2.5,2.75,3,3.25,3.5,3.75,4}))))</f>
        <v/>
      </c>
      <c r="AF358" s="3" t="str">
        <f>IF($A358&lt;&gt;DRAFT!$B360,"ERR",IF(OR(COUNT($A358)=0,COUNT(DRAFT!CI360:CK360,DRAFT!CM360:CO360)=0),"",CEILING(SUM(DRAFT!CL360,DRAFT!CP360),1)))</f>
        <v/>
      </c>
      <c r="AG358" s="3" t="str">
        <f>IF(COUNT($A358)=0,"",IF(AF358="3E","3E",IF(AF358="","I",LOOKUP(AF358/AH$2,{0,0.4,0.45,0.5,0.55,0.6,0.65,0.7,0.75,0.8,1},{"F","D","C","C+","B-","B","B+","A-","A","A+"}))))</f>
        <v/>
      </c>
      <c r="AH358" s="2" t="str">
        <f>IF(COUNT($A358)=0,"",IF(AF358="","--",IF(AF358="3E","3E",LOOKUP(AF358/AH$2,{0,0.4,0.45,0.5,0.55,0.6,0.65,0.7,0.75,0.8,1},{0,2,2.25,2.5,2.75,3,3.25,3.5,3.75,4}))))</f>
        <v/>
      </c>
      <c r="AI358" s="11" t="str">
        <f>IF(OR(COUNT($A358)=0,COUNT(B358:AH358)=0),"",IF(COUNTIF(B358:AH358,"3E")&gt;0,"3E",IF(DRAFT!$A360="R",TRUNC(SUMPRODUCT(RGP,RCP)/TCP,3),TRUNC((SUMPRODUCT(--(IMDGP&gt;0)*IMDGP,IMCP)+CEILING(DRAFT!$CQ360*42,0.25))/TCP,3))))</f>
        <v/>
      </c>
      <c r="AJ358" s="3" t="str">
        <f>IF(OR(COUNT($A358)=0,COUNT(B358:AH358)=0),"",IF(COUNTIF(B358:AH358,"3E")&gt;0,"3E",IF(DRAFT!$A360="R",SUMPRODUCT(--(RGP&gt;=2),RCP),SUMPRODUCT(--(IMDGP&gt;0),--(IMGP=0),IMCP)+DRAFT!$CR360)))</f>
        <v/>
      </c>
      <c r="AK358" s="3" t="str">
        <f>IF(OR(COUNT($A358)=0,COUNT(B358:AH358)=0),"",IF(COUNTIF(B358:AJ358,"3E")&gt;0,"3E",IF(AND(DRAFT!$A360="IM",OR($AI358&gt;DRAFT!$CQ360,$AJ358&gt;DRAFT!$CR360)),"IMPROVED",IF(AND(DRAFT!$A360="IM",$AI358&lt;=DRAFT!$CQ360,$AJ358&lt;=DRAFT!$CR360),"NOT IMPROVED",IF(AND(AH358&gt;=2,AI358&gt;=2,AJ358&gt;=30),"PASS","FAIL")))))</f>
        <v/>
      </c>
      <c r="AL358" s="3" t="str">
        <f t="shared" si="10"/>
        <v/>
      </c>
      <c r="AM358" s="3" t="str">
        <f t="shared" si="11"/>
        <v/>
      </c>
    </row>
    <row r="359" spans="1:39" ht="18.95" customHeight="1" x14ac:dyDescent="0.25">
      <c r="A359" s="4" t="str">
        <f>IF(DRAFT!$B361="","",DRAFT!$B361)</f>
        <v/>
      </c>
      <c r="B359" s="3" t="str">
        <f>IF(COUNT($A359)=0,"",IF($A359&lt;&gt;DRAFT!$B361,"ERR",IF(DRAFT!I361="3E","3E",IF(COUNT(DRAFT!E361,DRAFT!I361)&gt;0,DRAFT!J361,""))))</f>
        <v/>
      </c>
      <c r="C359" s="3" t="str">
        <f>IF(COUNT($A359)=0,"",IF(B359="3E","3E",IF(B359="","I",LOOKUP(B359/D$2,{0,0.4,0.45,0.5,0.55,0.6,0.65,0.7,0.75,0.8,1},{"F","D","C","C+","B-","B","B+","A-","A","A+"}))))</f>
        <v/>
      </c>
      <c r="D359" s="2" t="str">
        <f>IF(COUNT($A359)=0,"",IF(B359="","--",IF(B359="3E","3E",LOOKUP(B359/D$2,{0,0.4,0.45,0.5,0.55,0.6,0.65,0.7,0.75,0.8,1},{0,2,2.25,2.5,2.75,3,3.25,3.5,3.75,4}))))</f>
        <v/>
      </c>
      <c r="E359" s="3" t="str">
        <f>IF(COUNT($A359)=0,"",IF($A359&lt;&gt;DRAFT!$B361,"ERR",IF(DRAFT!R361="3E","3E",IF(COUNT(DRAFT!N361,DRAFT!R361)&gt;0,DRAFT!S361,""))))</f>
        <v/>
      </c>
      <c r="F359" s="3" t="str">
        <f>IF(COUNT($A359)=0,"",IF(E359="3E","3E",IF(E359="","I",LOOKUP(E359/G$2,{0,0.4,0.45,0.5,0.55,0.6,0.65,0.7,0.75,0.8,1},{"F","D","C","C+","B-","B","B+","A-","A","A+"}))))</f>
        <v/>
      </c>
      <c r="G359" s="2" t="str">
        <f>IF(COUNT($A359)=0,"",IF(E359="","--",IF(E359="3E","3E",LOOKUP(E359/G$2,{0,0.4,0.45,0.5,0.55,0.6,0.65,0.7,0.75,0.8,1},{0,2,2.25,2.5,2.75,3,3.25,3.5,3.75,4}))))</f>
        <v/>
      </c>
      <c r="H359" s="3" t="str">
        <f>IF(COUNT($A359)=0,"",IF($A359&lt;&gt;DRAFT!$B361,"ERR",IF(DRAFT!AA361="3E","3E",IF(COUNT(DRAFT!W361,DRAFT!AA361)&gt;0,DRAFT!AB361,""))))</f>
        <v/>
      </c>
      <c r="I359" s="3" t="str">
        <f>IF(COUNT($A359)=0,"",IF(H359="3E","3E",IF(H359="","I",LOOKUP(H359/J$2,{0,0.4,0.45,0.5,0.55,0.6,0.65,0.7,0.75,0.8,1},{"F","D","C","C+","B-","B","B+","A-","A","A+"}))))</f>
        <v/>
      </c>
      <c r="J359" s="2" t="str">
        <f>IF(COUNT($A359)=0,"",IF(H359="","--",IF(H359="3E","3E",LOOKUP(H359/J$2,{0,0.4,0.45,0.5,0.55,0.6,0.65,0.7,0.75,0.8,1},{0,2,2.25,2.5,2.75,3,3.25,3.5,3.75,4}))))</f>
        <v/>
      </c>
      <c r="K359" s="3" t="str">
        <f>IF(COUNT($A359)=0,"",IF($A359&lt;&gt;DRAFT!$B361,"ERR",IF(DRAFT!AJ361="3E","3E",IF(COUNT(DRAFT!AF361,DRAFT!AJ361)&gt;0,DRAFT!AK361,""))))</f>
        <v/>
      </c>
      <c r="L359" s="3" t="str">
        <f>IF(COUNT($A359)=0,"",IF(K359="3E","3E",IF(K359="","I",LOOKUP(K359/M$2,{0,0.4,0.45,0.5,0.55,0.6,0.65,0.7,0.75,0.8,1},{"F","D","C","C+","B-","B","B+","A-","A","A+"}))))</f>
        <v/>
      </c>
      <c r="M359" s="2" t="str">
        <f>IF(COUNT($A359)=0,"",IF(K359="","--",IF(K359="3E","3E",LOOKUP(K359/M$2,{0,0.4,0.45,0.5,0.55,0.6,0.65,0.7,0.75,0.8,1},{0,2,2.25,2.5,2.75,3,3.25,3.5,3.75,4}))))</f>
        <v/>
      </c>
      <c r="N359" s="3" t="str">
        <f>IF(COUNT($A359)=0,"",IF($A359&lt;&gt;DRAFT!$B361,"ERR",IF(DRAFT!AS361="3E","3E",IF(COUNT(DRAFT!AO361,DRAFT!AS361)&gt;0,DRAFT!AT361,""))))</f>
        <v/>
      </c>
      <c r="O359" s="3" t="str">
        <f>IF(COUNT($A359)=0,"",IF(N359="3E","3E",IF(N359="","I",LOOKUP(N359/P$2,{0,0.4,0.45,0.5,0.55,0.6,0.65,0.7,0.75,0.8,1},{"F","D","C","C+","B-","B","B+","A-","A","A+"}))))</f>
        <v/>
      </c>
      <c r="P359" s="2" t="str">
        <f>IF(COUNT($A359)=0,"",IF(N359="","--",IF(N359="3E","3E",LOOKUP(N359/P$2,{0,0.4,0.45,0.5,0.55,0.6,0.65,0.7,0.75,0.8,1},{0,2,2.25,2.5,2.75,3,3.25,3.5,3.75,4}))))</f>
        <v/>
      </c>
      <c r="Q359" s="3" t="str">
        <f>IF(COUNT($A359)=0,"",IF($A359&lt;&gt;DRAFT!$B361,"ERR",IF(DRAFT!BB361="3E","3E",IF(COUNT(DRAFT!AX361,DRAFT!BB361)&gt;0,DRAFT!BC361,""))))</f>
        <v/>
      </c>
      <c r="R359" s="3" t="str">
        <f>IF(COUNT($A359)=0,"",IF(Q359="3E","3E",IF(Q359="","I",LOOKUP(Q359/S$2,{0,0.4,0.45,0.5,0.55,0.6,0.65,0.7,0.75,0.8,1},{"F","D","C","C+","B-","B","B+","A-","A","A+"}))))</f>
        <v/>
      </c>
      <c r="S359" s="2" t="str">
        <f>IF(COUNT($A359)=0,"",IF(Q359="","--",IF(Q359="3E","3E",LOOKUP(Q359/S$2,{0,0.4,0.45,0.5,0.55,0.6,0.65,0.7,0.75,0.8,1},{0,2,2.25,2.5,2.75,3,3.25,3.5,3.75,4}))))</f>
        <v/>
      </c>
      <c r="T359" s="3" t="str">
        <f>IF(COUNT($A359)=0,"",IF($A359&lt;&gt;DRAFT!$B361,"ERR",IF(DRAFT!BK361="3E","3E",IF(COUNT(DRAFT!BG361,DRAFT!BK361)&gt;0,DRAFT!BL361,""))))</f>
        <v/>
      </c>
      <c r="U359" s="3" t="str">
        <f>IF(COUNT($A359)=0,"",IF(T359="3E","3E",IF(T359="","I",LOOKUP(T359/V$2,{0,0.4,0.45,0.5,0.55,0.6,0.65,0.7,0.75,0.8,1},{"F","D","C","C+","B-","B","B+","A-","A","A+"}))))</f>
        <v/>
      </c>
      <c r="V359" s="2" t="str">
        <f>IF(COUNT($A359)=0,"",IF(T359="","--",IF(T359="3E","3E",LOOKUP(T359/V$2,{0,0.4,0.45,0.5,0.55,0.6,0.65,0.7,0.75,0.8,1},{0,2,2.25,2.5,2.75,3,3.25,3.5,3.75,4}))))</f>
        <v/>
      </c>
      <c r="W359" s="3" t="str">
        <f>IF(COUNT($A359)=0,"",IF($A359&lt;&gt;DRAFT!$B361,"ERR",IF(DRAFT!BT361="3E","3E",IF(COUNT(DRAFT!BP361,DRAFT!BT361)&gt;0,DRAFT!BU361,""))))</f>
        <v/>
      </c>
      <c r="X359" s="3" t="str">
        <f>IF(COUNT($A359)=0,"",IF(W359="3E","3E",IF(W359="","I",LOOKUP(W359/Y$2,{0,0.4,0.45,0.5,0.55,0.6,0.65,0.7,0.75,0.8,1},{"F","D","C","C+","B-","B","B+","A-","A","A+"}))))</f>
        <v/>
      </c>
      <c r="Y359" s="2" t="str">
        <f>IF(COUNT($A359)=0,"",IF(W359="","--",IF(W359="3E","3E",LOOKUP(W359/Y$2,{0,0.4,0.45,0.5,0.55,0.6,0.65,0.7,0.75,0.8,1},{0,2,2.25,2.5,2.75,3,3.25,3.5,3.75,4}))))</f>
        <v/>
      </c>
      <c r="Z359" s="3" t="str">
        <f>IF(COUNT($A359)=0,"",IF($A359&lt;&gt;DRAFT!$B361,"ERR",IF(DRAFT!CC361="3E","3E",IF(COUNT(DRAFT!BY361,DRAFT!CC361)&gt;0,DRAFT!CD361,""))))</f>
        <v/>
      </c>
      <c r="AA359" s="3" t="str">
        <f>IF(COUNT($A359)=0,"",IF(Z359="3E","3E",IF(Z359="","I",LOOKUP(Z359/AB$2,{0,0.4,0.45,0.5,0.55,0.6,0.65,0.7,0.75,0.8,1},{"F","D","C","C+","B-","B","B+","A-","A","A+"}))))</f>
        <v/>
      </c>
      <c r="AB359" s="2" t="str">
        <f>IF(COUNT($A359)=0,"",IF(Z359="","--",IF(Z359="3E","3E",LOOKUP(Z359/AB$2,{0,0.4,0.45,0.5,0.55,0.6,0.65,0.7,0.75,0.8,1},{0,2,2.25,2.5,2.75,3,3.25,3.5,3.75,4}))))</f>
        <v/>
      </c>
      <c r="AC359" s="3" t="str">
        <f>IF(COUNT($A359)=0,"",IF($A359&lt;&gt;DRAFT!$B361,"ERR",IF(DRAFT!CF361&gt;0,DRAFT!CF361,"")))</f>
        <v/>
      </c>
      <c r="AD359" s="3" t="str">
        <f>IF(COUNT($A359)=0,"",IF(AC359="3E","3E",IF(AC359="","I",LOOKUP(AC359/AE$2,{0,0.4,0.45,0.5,0.55,0.6,0.65,0.7,0.75,0.8,1},{"F","D","C","C+","B-","B","B+","A-","A","A+"}))))</f>
        <v/>
      </c>
      <c r="AE359" s="2" t="str">
        <f>IF(COUNT($A359)=0,"",IF(AC359="","--",IF(AC359="3E","3E",LOOKUP(AC359/AE$2,{0,0.4,0.45,0.5,0.55,0.6,0.65,0.7,0.75,0.8,1},{0,2,2.25,2.5,2.75,3,3.25,3.5,3.75,4}))))</f>
        <v/>
      </c>
      <c r="AF359" s="3" t="str">
        <f>IF($A359&lt;&gt;DRAFT!$B361,"ERR",IF(OR(COUNT($A359)=0,COUNT(DRAFT!CI361:CK361,DRAFT!CM361:CO361)=0),"",CEILING(SUM(DRAFT!CL361,DRAFT!CP361),1)))</f>
        <v/>
      </c>
      <c r="AG359" s="3" t="str">
        <f>IF(COUNT($A359)=0,"",IF(AF359="3E","3E",IF(AF359="","I",LOOKUP(AF359/AH$2,{0,0.4,0.45,0.5,0.55,0.6,0.65,0.7,0.75,0.8,1},{"F","D","C","C+","B-","B","B+","A-","A","A+"}))))</f>
        <v/>
      </c>
      <c r="AH359" s="2" t="str">
        <f>IF(COUNT($A359)=0,"",IF(AF359="","--",IF(AF359="3E","3E",LOOKUP(AF359/AH$2,{0,0.4,0.45,0.5,0.55,0.6,0.65,0.7,0.75,0.8,1},{0,2,2.25,2.5,2.75,3,3.25,3.5,3.75,4}))))</f>
        <v/>
      </c>
      <c r="AI359" s="11" t="str">
        <f>IF(OR(COUNT($A359)=0,COUNT(B359:AH359)=0),"",IF(COUNTIF(B359:AH359,"3E")&gt;0,"3E",IF(DRAFT!$A361="R",TRUNC(SUMPRODUCT(RGP,RCP)/TCP,3),TRUNC((SUMPRODUCT(--(IMDGP&gt;0)*IMDGP,IMCP)+CEILING(DRAFT!$CQ361*42,0.25))/TCP,3))))</f>
        <v/>
      </c>
      <c r="AJ359" s="3" t="str">
        <f>IF(OR(COUNT($A359)=0,COUNT(B359:AH359)=0),"",IF(COUNTIF(B359:AH359,"3E")&gt;0,"3E",IF(DRAFT!$A361="R",SUMPRODUCT(--(RGP&gt;=2),RCP),SUMPRODUCT(--(IMDGP&gt;0),--(IMGP=0),IMCP)+DRAFT!$CR361)))</f>
        <v/>
      </c>
      <c r="AK359" s="3" t="str">
        <f>IF(OR(COUNT($A359)=0,COUNT(B359:AH359)=0),"",IF(COUNTIF(B359:AJ359,"3E")&gt;0,"3E",IF(AND(DRAFT!$A361="IM",OR($AI359&gt;DRAFT!$CQ361,$AJ359&gt;DRAFT!$CR361)),"IMPROVED",IF(AND(DRAFT!$A361="IM",$AI359&lt;=DRAFT!$CQ361,$AJ359&lt;=DRAFT!$CR361),"NOT IMPROVED",IF(AND(AH359&gt;=2,AI359&gt;=2,AJ359&gt;=30),"PASS","FAIL")))))</f>
        <v/>
      </c>
      <c r="AL359" s="3" t="str">
        <f t="shared" si="10"/>
        <v/>
      </c>
      <c r="AM359" s="3" t="str">
        <f t="shared" si="11"/>
        <v/>
      </c>
    </row>
    <row r="360" spans="1:39" ht="18.95" customHeight="1" x14ac:dyDescent="0.25">
      <c r="A360" s="4" t="str">
        <f>IF(DRAFT!$B362="","",DRAFT!$B362)</f>
        <v/>
      </c>
      <c r="B360" s="3" t="str">
        <f>IF(COUNT($A360)=0,"",IF($A360&lt;&gt;DRAFT!$B362,"ERR",IF(DRAFT!I362="3E","3E",IF(COUNT(DRAFT!E362,DRAFT!I362)&gt;0,DRAFT!J362,""))))</f>
        <v/>
      </c>
      <c r="C360" s="3" t="str">
        <f>IF(COUNT($A360)=0,"",IF(B360="3E","3E",IF(B360="","I",LOOKUP(B360/D$2,{0,0.4,0.45,0.5,0.55,0.6,0.65,0.7,0.75,0.8,1},{"F","D","C","C+","B-","B","B+","A-","A","A+"}))))</f>
        <v/>
      </c>
      <c r="D360" s="2" t="str">
        <f>IF(COUNT($A360)=0,"",IF(B360="","--",IF(B360="3E","3E",LOOKUP(B360/D$2,{0,0.4,0.45,0.5,0.55,0.6,0.65,0.7,0.75,0.8,1},{0,2,2.25,2.5,2.75,3,3.25,3.5,3.75,4}))))</f>
        <v/>
      </c>
      <c r="E360" s="3" t="str">
        <f>IF(COUNT($A360)=0,"",IF($A360&lt;&gt;DRAFT!$B362,"ERR",IF(DRAFT!R362="3E","3E",IF(COUNT(DRAFT!N362,DRAFT!R362)&gt;0,DRAFT!S362,""))))</f>
        <v/>
      </c>
      <c r="F360" s="3" t="str">
        <f>IF(COUNT($A360)=0,"",IF(E360="3E","3E",IF(E360="","I",LOOKUP(E360/G$2,{0,0.4,0.45,0.5,0.55,0.6,0.65,0.7,0.75,0.8,1},{"F","D","C","C+","B-","B","B+","A-","A","A+"}))))</f>
        <v/>
      </c>
      <c r="G360" s="2" t="str">
        <f>IF(COUNT($A360)=0,"",IF(E360="","--",IF(E360="3E","3E",LOOKUP(E360/G$2,{0,0.4,0.45,0.5,0.55,0.6,0.65,0.7,0.75,0.8,1},{0,2,2.25,2.5,2.75,3,3.25,3.5,3.75,4}))))</f>
        <v/>
      </c>
      <c r="H360" s="3" t="str">
        <f>IF(COUNT($A360)=0,"",IF($A360&lt;&gt;DRAFT!$B362,"ERR",IF(DRAFT!AA362="3E","3E",IF(COUNT(DRAFT!W362,DRAFT!AA362)&gt;0,DRAFT!AB362,""))))</f>
        <v/>
      </c>
      <c r="I360" s="3" t="str">
        <f>IF(COUNT($A360)=0,"",IF(H360="3E","3E",IF(H360="","I",LOOKUP(H360/J$2,{0,0.4,0.45,0.5,0.55,0.6,0.65,0.7,0.75,0.8,1},{"F","D","C","C+","B-","B","B+","A-","A","A+"}))))</f>
        <v/>
      </c>
      <c r="J360" s="2" t="str">
        <f>IF(COUNT($A360)=0,"",IF(H360="","--",IF(H360="3E","3E",LOOKUP(H360/J$2,{0,0.4,0.45,0.5,0.55,0.6,0.65,0.7,0.75,0.8,1},{0,2,2.25,2.5,2.75,3,3.25,3.5,3.75,4}))))</f>
        <v/>
      </c>
      <c r="K360" s="3" t="str">
        <f>IF(COUNT($A360)=0,"",IF($A360&lt;&gt;DRAFT!$B362,"ERR",IF(DRAFT!AJ362="3E","3E",IF(COUNT(DRAFT!AF362,DRAFT!AJ362)&gt;0,DRAFT!AK362,""))))</f>
        <v/>
      </c>
      <c r="L360" s="3" t="str">
        <f>IF(COUNT($A360)=0,"",IF(K360="3E","3E",IF(K360="","I",LOOKUP(K360/M$2,{0,0.4,0.45,0.5,0.55,0.6,0.65,0.7,0.75,0.8,1},{"F","D","C","C+","B-","B","B+","A-","A","A+"}))))</f>
        <v/>
      </c>
      <c r="M360" s="2" t="str">
        <f>IF(COUNT($A360)=0,"",IF(K360="","--",IF(K360="3E","3E",LOOKUP(K360/M$2,{0,0.4,0.45,0.5,0.55,0.6,0.65,0.7,0.75,0.8,1},{0,2,2.25,2.5,2.75,3,3.25,3.5,3.75,4}))))</f>
        <v/>
      </c>
      <c r="N360" s="3" t="str">
        <f>IF(COUNT($A360)=0,"",IF($A360&lt;&gt;DRAFT!$B362,"ERR",IF(DRAFT!AS362="3E","3E",IF(COUNT(DRAFT!AO362,DRAFT!AS362)&gt;0,DRAFT!AT362,""))))</f>
        <v/>
      </c>
      <c r="O360" s="3" t="str">
        <f>IF(COUNT($A360)=0,"",IF(N360="3E","3E",IF(N360="","I",LOOKUP(N360/P$2,{0,0.4,0.45,0.5,0.55,0.6,0.65,0.7,0.75,0.8,1},{"F","D","C","C+","B-","B","B+","A-","A","A+"}))))</f>
        <v/>
      </c>
      <c r="P360" s="2" t="str">
        <f>IF(COUNT($A360)=0,"",IF(N360="","--",IF(N360="3E","3E",LOOKUP(N360/P$2,{0,0.4,0.45,0.5,0.55,0.6,0.65,0.7,0.75,0.8,1},{0,2,2.25,2.5,2.75,3,3.25,3.5,3.75,4}))))</f>
        <v/>
      </c>
      <c r="Q360" s="3" t="str">
        <f>IF(COUNT($A360)=0,"",IF($A360&lt;&gt;DRAFT!$B362,"ERR",IF(DRAFT!BB362="3E","3E",IF(COUNT(DRAFT!AX362,DRAFT!BB362)&gt;0,DRAFT!BC362,""))))</f>
        <v/>
      </c>
      <c r="R360" s="3" t="str">
        <f>IF(COUNT($A360)=0,"",IF(Q360="3E","3E",IF(Q360="","I",LOOKUP(Q360/S$2,{0,0.4,0.45,0.5,0.55,0.6,0.65,0.7,0.75,0.8,1},{"F","D","C","C+","B-","B","B+","A-","A","A+"}))))</f>
        <v/>
      </c>
      <c r="S360" s="2" t="str">
        <f>IF(COUNT($A360)=0,"",IF(Q360="","--",IF(Q360="3E","3E",LOOKUP(Q360/S$2,{0,0.4,0.45,0.5,0.55,0.6,0.65,0.7,0.75,0.8,1},{0,2,2.25,2.5,2.75,3,3.25,3.5,3.75,4}))))</f>
        <v/>
      </c>
      <c r="T360" s="3" t="str">
        <f>IF(COUNT($A360)=0,"",IF($A360&lt;&gt;DRAFT!$B362,"ERR",IF(DRAFT!BK362="3E","3E",IF(COUNT(DRAFT!BG362,DRAFT!BK362)&gt;0,DRAFT!BL362,""))))</f>
        <v/>
      </c>
      <c r="U360" s="3" t="str">
        <f>IF(COUNT($A360)=0,"",IF(T360="3E","3E",IF(T360="","I",LOOKUP(T360/V$2,{0,0.4,0.45,0.5,0.55,0.6,0.65,0.7,0.75,0.8,1},{"F","D","C","C+","B-","B","B+","A-","A","A+"}))))</f>
        <v/>
      </c>
      <c r="V360" s="2" t="str">
        <f>IF(COUNT($A360)=0,"",IF(T360="","--",IF(T360="3E","3E",LOOKUP(T360/V$2,{0,0.4,0.45,0.5,0.55,0.6,0.65,0.7,0.75,0.8,1},{0,2,2.25,2.5,2.75,3,3.25,3.5,3.75,4}))))</f>
        <v/>
      </c>
      <c r="W360" s="3" t="str">
        <f>IF(COUNT($A360)=0,"",IF($A360&lt;&gt;DRAFT!$B362,"ERR",IF(DRAFT!BT362="3E","3E",IF(COUNT(DRAFT!BP362,DRAFT!BT362)&gt;0,DRAFT!BU362,""))))</f>
        <v/>
      </c>
      <c r="X360" s="3" t="str">
        <f>IF(COUNT($A360)=0,"",IF(W360="3E","3E",IF(W360="","I",LOOKUP(W360/Y$2,{0,0.4,0.45,0.5,0.55,0.6,0.65,0.7,0.75,0.8,1},{"F","D","C","C+","B-","B","B+","A-","A","A+"}))))</f>
        <v/>
      </c>
      <c r="Y360" s="2" t="str">
        <f>IF(COUNT($A360)=0,"",IF(W360="","--",IF(W360="3E","3E",LOOKUP(W360/Y$2,{0,0.4,0.45,0.5,0.55,0.6,0.65,0.7,0.75,0.8,1},{0,2,2.25,2.5,2.75,3,3.25,3.5,3.75,4}))))</f>
        <v/>
      </c>
      <c r="Z360" s="3" t="str">
        <f>IF(COUNT($A360)=0,"",IF($A360&lt;&gt;DRAFT!$B362,"ERR",IF(DRAFT!CC362="3E","3E",IF(COUNT(DRAFT!BY362,DRAFT!CC362)&gt;0,DRAFT!CD362,""))))</f>
        <v/>
      </c>
      <c r="AA360" s="3" t="str">
        <f>IF(COUNT($A360)=0,"",IF(Z360="3E","3E",IF(Z360="","I",LOOKUP(Z360/AB$2,{0,0.4,0.45,0.5,0.55,0.6,0.65,0.7,0.75,0.8,1},{"F","D","C","C+","B-","B","B+","A-","A","A+"}))))</f>
        <v/>
      </c>
      <c r="AB360" s="2" t="str">
        <f>IF(COUNT($A360)=0,"",IF(Z360="","--",IF(Z360="3E","3E",LOOKUP(Z360/AB$2,{0,0.4,0.45,0.5,0.55,0.6,0.65,0.7,0.75,0.8,1},{0,2,2.25,2.5,2.75,3,3.25,3.5,3.75,4}))))</f>
        <v/>
      </c>
      <c r="AC360" s="3" t="str">
        <f>IF(COUNT($A360)=0,"",IF($A360&lt;&gt;DRAFT!$B362,"ERR",IF(DRAFT!CF362&gt;0,DRAFT!CF362,"")))</f>
        <v/>
      </c>
      <c r="AD360" s="3" t="str">
        <f>IF(COUNT($A360)=0,"",IF(AC360="3E","3E",IF(AC360="","I",LOOKUP(AC360/AE$2,{0,0.4,0.45,0.5,0.55,0.6,0.65,0.7,0.75,0.8,1},{"F","D","C","C+","B-","B","B+","A-","A","A+"}))))</f>
        <v/>
      </c>
      <c r="AE360" s="2" t="str">
        <f>IF(COUNT($A360)=0,"",IF(AC360="","--",IF(AC360="3E","3E",LOOKUP(AC360/AE$2,{0,0.4,0.45,0.5,0.55,0.6,0.65,0.7,0.75,0.8,1},{0,2,2.25,2.5,2.75,3,3.25,3.5,3.75,4}))))</f>
        <v/>
      </c>
      <c r="AF360" s="3" t="str">
        <f>IF($A360&lt;&gt;DRAFT!$B362,"ERR",IF(OR(COUNT($A360)=0,COUNT(DRAFT!CI362:CK362,DRAFT!CM362:CO362)=0),"",CEILING(SUM(DRAFT!CL362,DRAFT!CP362),1)))</f>
        <v/>
      </c>
      <c r="AG360" s="3" t="str">
        <f>IF(COUNT($A360)=0,"",IF(AF360="3E","3E",IF(AF360="","I",LOOKUP(AF360/AH$2,{0,0.4,0.45,0.5,0.55,0.6,0.65,0.7,0.75,0.8,1},{"F","D","C","C+","B-","B","B+","A-","A","A+"}))))</f>
        <v/>
      </c>
      <c r="AH360" s="2" t="str">
        <f>IF(COUNT($A360)=0,"",IF(AF360="","--",IF(AF360="3E","3E",LOOKUP(AF360/AH$2,{0,0.4,0.45,0.5,0.55,0.6,0.65,0.7,0.75,0.8,1},{0,2,2.25,2.5,2.75,3,3.25,3.5,3.75,4}))))</f>
        <v/>
      </c>
      <c r="AI360" s="11" t="str">
        <f>IF(OR(COUNT($A360)=0,COUNT(B360:AH360)=0),"",IF(COUNTIF(B360:AH360,"3E")&gt;0,"3E",IF(DRAFT!$A362="R",TRUNC(SUMPRODUCT(RGP,RCP)/TCP,3),TRUNC((SUMPRODUCT(--(IMDGP&gt;0)*IMDGP,IMCP)+CEILING(DRAFT!$CQ362*42,0.25))/TCP,3))))</f>
        <v/>
      </c>
      <c r="AJ360" s="3" t="str">
        <f>IF(OR(COUNT($A360)=0,COUNT(B360:AH360)=0),"",IF(COUNTIF(B360:AH360,"3E")&gt;0,"3E",IF(DRAFT!$A362="R",SUMPRODUCT(--(RGP&gt;=2),RCP),SUMPRODUCT(--(IMDGP&gt;0),--(IMGP=0),IMCP)+DRAFT!$CR362)))</f>
        <v/>
      </c>
      <c r="AK360" s="3" t="str">
        <f>IF(OR(COUNT($A360)=0,COUNT(B360:AH360)=0),"",IF(COUNTIF(B360:AJ360,"3E")&gt;0,"3E",IF(AND(DRAFT!$A362="IM",OR($AI360&gt;DRAFT!$CQ362,$AJ360&gt;DRAFT!$CR362)),"IMPROVED",IF(AND(DRAFT!$A362="IM",$AI360&lt;=DRAFT!$CQ362,$AJ360&lt;=DRAFT!$CR362),"NOT IMPROVED",IF(AND(AH360&gt;=2,AI360&gt;=2,AJ360&gt;=30),"PASS","FAIL")))))</f>
        <v/>
      </c>
      <c r="AL360" s="3" t="str">
        <f t="shared" si="10"/>
        <v/>
      </c>
      <c r="AM360" s="3" t="str">
        <f t="shared" si="11"/>
        <v/>
      </c>
    </row>
    <row r="361" spans="1:39" ht="18.95" customHeight="1" x14ac:dyDescent="0.25">
      <c r="A361" s="4" t="str">
        <f>IF(DRAFT!$B363="","",DRAFT!$B363)</f>
        <v/>
      </c>
      <c r="B361" s="3" t="str">
        <f>IF(COUNT($A361)=0,"",IF($A361&lt;&gt;DRAFT!$B363,"ERR",IF(DRAFT!I363="3E","3E",IF(COUNT(DRAFT!E363,DRAFT!I363)&gt;0,DRAFT!J363,""))))</f>
        <v/>
      </c>
      <c r="C361" s="3" t="str">
        <f>IF(COUNT($A361)=0,"",IF(B361="3E","3E",IF(B361="","I",LOOKUP(B361/D$2,{0,0.4,0.45,0.5,0.55,0.6,0.65,0.7,0.75,0.8,1},{"F","D","C","C+","B-","B","B+","A-","A","A+"}))))</f>
        <v/>
      </c>
      <c r="D361" s="2" t="str">
        <f>IF(COUNT($A361)=0,"",IF(B361="","--",IF(B361="3E","3E",LOOKUP(B361/D$2,{0,0.4,0.45,0.5,0.55,0.6,0.65,0.7,0.75,0.8,1},{0,2,2.25,2.5,2.75,3,3.25,3.5,3.75,4}))))</f>
        <v/>
      </c>
      <c r="E361" s="3" t="str">
        <f>IF(COUNT($A361)=0,"",IF($A361&lt;&gt;DRAFT!$B363,"ERR",IF(DRAFT!R363="3E","3E",IF(COUNT(DRAFT!N363,DRAFT!R363)&gt;0,DRAFT!S363,""))))</f>
        <v/>
      </c>
      <c r="F361" s="3" t="str">
        <f>IF(COUNT($A361)=0,"",IF(E361="3E","3E",IF(E361="","I",LOOKUP(E361/G$2,{0,0.4,0.45,0.5,0.55,0.6,0.65,0.7,0.75,0.8,1},{"F","D","C","C+","B-","B","B+","A-","A","A+"}))))</f>
        <v/>
      </c>
      <c r="G361" s="2" t="str">
        <f>IF(COUNT($A361)=0,"",IF(E361="","--",IF(E361="3E","3E",LOOKUP(E361/G$2,{0,0.4,0.45,0.5,0.55,0.6,0.65,0.7,0.75,0.8,1},{0,2,2.25,2.5,2.75,3,3.25,3.5,3.75,4}))))</f>
        <v/>
      </c>
      <c r="H361" s="3" t="str">
        <f>IF(COUNT($A361)=0,"",IF($A361&lt;&gt;DRAFT!$B363,"ERR",IF(DRAFT!AA363="3E","3E",IF(COUNT(DRAFT!W363,DRAFT!AA363)&gt;0,DRAFT!AB363,""))))</f>
        <v/>
      </c>
      <c r="I361" s="3" t="str">
        <f>IF(COUNT($A361)=0,"",IF(H361="3E","3E",IF(H361="","I",LOOKUP(H361/J$2,{0,0.4,0.45,0.5,0.55,0.6,0.65,0.7,0.75,0.8,1},{"F","D","C","C+","B-","B","B+","A-","A","A+"}))))</f>
        <v/>
      </c>
      <c r="J361" s="2" t="str">
        <f>IF(COUNT($A361)=0,"",IF(H361="","--",IF(H361="3E","3E",LOOKUP(H361/J$2,{0,0.4,0.45,0.5,0.55,0.6,0.65,0.7,0.75,0.8,1},{0,2,2.25,2.5,2.75,3,3.25,3.5,3.75,4}))))</f>
        <v/>
      </c>
      <c r="K361" s="3" t="str">
        <f>IF(COUNT($A361)=0,"",IF($A361&lt;&gt;DRAFT!$B363,"ERR",IF(DRAFT!AJ363="3E","3E",IF(COUNT(DRAFT!AF363,DRAFT!AJ363)&gt;0,DRAFT!AK363,""))))</f>
        <v/>
      </c>
      <c r="L361" s="3" t="str">
        <f>IF(COUNT($A361)=0,"",IF(K361="3E","3E",IF(K361="","I",LOOKUP(K361/M$2,{0,0.4,0.45,0.5,0.55,0.6,0.65,0.7,0.75,0.8,1},{"F","D","C","C+","B-","B","B+","A-","A","A+"}))))</f>
        <v/>
      </c>
      <c r="M361" s="2" t="str">
        <f>IF(COUNT($A361)=0,"",IF(K361="","--",IF(K361="3E","3E",LOOKUP(K361/M$2,{0,0.4,0.45,0.5,0.55,0.6,0.65,0.7,0.75,0.8,1},{0,2,2.25,2.5,2.75,3,3.25,3.5,3.75,4}))))</f>
        <v/>
      </c>
      <c r="N361" s="3" t="str">
        <f>IF(COUNT($A361)=0,"",IF($A361&lt;&gt;DRAFT!$B363,"ERR",IF(DRAFT!AS363="3E","3E",IF(COUNT(DRAFT!AO363,DRAFT!AS363)&gt;0,DRAFT!AT363,""))))</f>
        <v/>
      </c>
      <c r="O361" s="3" t="str">
        <f>IF(COUNT($A361)=0,"",IF(N361="3E","3E",IF(N361="","I",LOOKUP(N361/P$2,{0,0.4,0.45,0.5,0.55,0.6,0.65,0.7,0.75,0.8,1},{"F","D","C","C+","B-","B","B+","A-","A","A+"}))))</f>
        <v/>
      </c>
      <c r="P361" s="2" t="str">
        <f>IF(COUNT($A361)=0,"",IF(N361="","--",IF(N361="3E","3E",LOOKUP(N361/P$2,{0,0.4,0.45,0.5,0.55,0.6,0.65,0.7,0.75,0.8,1},{0,2,2.25,2.5,2.75,3,3.25,3.5,3.75,4}))))</f>
        <v/>
      </c>
      <c r="Q361" s="3" t="str">
        <f>IF(COUNT($A361)=0,"",IF($A361&lt;&gt;DRAFT!$B363,"ERR",IF(DRAFT!BB363="3E","3E",IF(COUNT(DRAFT!AX363,DRAFT!BB363)&gt;0,DRAFT!BC363,""))))</f>
        <v/>
      </c>
      <c r="R361" s="3" t="str">
        <f>IF(COUNT($A361)=0,"",IF(Q361="3E","3E",IF(Q361="","I",LOOKUP(Q361/S$2,{0,0.4,0.45,0.5,0.55,0.6,0.65,0.7,0.75,0.8,1},{"F","D","C","C+","B-","B","B+","A-","A","A+"}))))</f>
        <v/>
      </c>
      <c r="S361" s="2" t="str">
        <f>IF(COUNT($A361)=0,"",IF(Q361="","--",IF(Q361="3E","3E",LOOKUP(Q361/S$2,{0,0.4,0.45,0.5,0.55,0.6,0.65,0.7,0.75,0.8,1},{0,2,2.25,2.5,2.75,3,3.25,3.5,3.75,4}))))</f>
        <v/>
      </c>
      <c r="T361" s="3" t="str">
        <f>IF(COUNT($A361)=0,"",IF($A361&lt;&gt;DRAFT!$B363,"ERR",IF(DRAFT!BK363="3E","3E",IF(COUNT(DRAFT!BG363,DRAFT!BK363)&gt;0,DRAFT!BL363,""))))</f>
        <v/>
      </c>
      <c r="U361" s="3" t="str">
        <f>IF(COUNT($A361)=0,"",IF(T361="3E","3E",IF(T361="","I",LOOKUP(T361/V$2,{0,0.4,0.45,0.5,0.55,0.6,0.65,0.7,0.75,0.8,1},{"F","D","C","C+","B-","B","B+","A-","A","A+"}))))</f>
        <v/>
      </c>
      <c r="V361" s="2" t="str">
        <f>IF(COUNT($A361)=0,"",IF(T361="","--",IF(T361="3E","3E",LOOKUP(T361/V$2,{0,0.4,0.45,0.5,0.55,0.6,0.65,0.7,0.75,0.8,1},{0,2,2.25,2.5,2.75,3,3.25,3.5,3.75,4}))))</f>
        <v/>
      </c>
      <c r="W361" s="3" t="str">
        <f>IF(COUNT($A361)=0,"",IF($A361&lt;&gt;DRAFT!$B363,"ERR",IF(DRAFT!BT363="3E","3E",IF(COUNT(DRAFT!BP363,DRAFT!BT363)&gt;0,DRAFT!BU363,""))))</f>
        <v/>
      </c>
      <c r="X361" s="3" t="str">
        <f>IF(COUNT($A361)=0,"",IF(W361="3E","3E",IF(W361="","I",LOOKUP(W361/Y$2,{0,0.4,0.45,0.5,0.55,0.6,0.65,0.7,0.75,0.8,1},{"F","D","C","C+","B-","B","B+","A-","A","A+"}))))</f>
        <v/>
      </c>
      <c r="Y361" s="2" t="str">
        <f>IF(COUNT($A361)=0,"",IF(W361="","--",IF(W361="3E","3E",LOOKUP(W361/Y$2,{0,0.4,0.45,0.5,0.55,0.6,0.65,0.7,0.75,0.8,1},{0,2,2.25,2.5,2.75,3,3.25,3.5,3.75,4}))))</f>
        <v/>
      </c>
      <c r="Z361" s="3" t="str">
        <f>IF(COUNT($A361)=0,"",IF($A361&lt;&gt;DRAFT!$B363,"ERR",IF(DRAFT!CC363="3E","3E",IF(COUNT(DRAFT!BY363,DRAFT!CC363)&gt;0,DRAFT!CD363,""))))</f>
        <v/>
      </c>
      <c r="AA361" s="3" t="str">
        <f>IF(COUNT($A361)=0,"",IF(Z361="3E","3E",IF(Z361="","I",LOOKUP(Z361/AB$2,{0,0.4,0.45,0.5,0.55,0.6,0.65,0.7,0.75,0.8,1},{"F","D","C","C+","B-","B","B+","A-","A","A+"}))))</f>
        <v/>
      </c>
      <c r="AB361" s="2" t="str">
        <f>IF(COUNT($A361)=0,"",IF(Z361="","--",IF(Z361="3E","3E",LOOKUP(Z361/AB$2,{0,0.4,0.45,0.5,0.55,0.6,0.65,0.7,0.75,0.8,1},{0,2,2.25,2.5,2.75,3,3.25,3.5,3.75,4}))))</f>
        <v/>
      </c>
      <c r="AC361" s="3" t="str">
        <f>IF(COUNT($A361)=0,"",IF($A361&lt;&gt;DRAFT!$B363,"ERR",IF(DRAFT!CF363&gt;0,DRAFT!CF363,"")))</f>
        <v/>
      </c>
      <c r="AD361" s="3" t="str">
        <f>IF(COUNT($A361)=0,"",IF(AC361="3E","3E",IF(AC361="","I",LOOKUP(AC361/AE$2,{0,0.4,0.45,0.5,0.55,0.6,0.65,0.7,0.75,0.8,1},{"F","D","C","C+","B-","B","B+","A-","A","A+"}))))</f>
        <v/>
      </c>
      <c r="AE361" s="2" t="str">
        <f>IF(COUNT($A361)=0,"",IF(AC361="","--",IF(AC361="3E","3E",LOOKUP(AC361/AE$2,{0,0.4,0.45,0.5,0.55,0.6,0.65,0.7,0.75,0.8,1},{0,2,2.25,2.5,2.75,3,3.25,3.5,3.75,4}))))</f>
        <v/>
      </c>
      <c r="AF361" s="3" t="str">
        <f>IF($A361&lt;&gt;DRAFT!$B363,"ERR",IF(OR(COUNT($A361)=0,COUNT(DRAFT!CI363:CK363,DRAFT!CM363:CO363)=0),"",CEILING(SUM(DRAFT!CL363,DRAFT!CP363),1)))</f>
        <v/>
      </c>
      <c r="AG361" s="3" t="str">
        <f>IF(COUNT($A361)=0,"",IF(AF361="3E","3E",IF(AF361="","I",LOOKUP(AF361/AH$2,{0,0.4,0.45,0.5,0.55,0.6,0.65,0.7,0.75,0.8,1},{"F","D","C","C+","B-","B","B+","A-","A","A+"}))))</f>
        <v/>
      </c>
      <c r="AH361" s="2" t="str">
        <f>IF(COUNT($A361)=0,"",IF(AF361="","--",IF(AF361="3E","3E",LOOKUP(AF361/AH$2,{0,0.4,0.45,0.5,0.55,0.6,0.65,0.7,0.75,0.8,1},{0,2,2.25,2.5,2.75,3,3.25,3.5,3.75,4}))))</f>
        <v/>
      </c>
      <c r="AI361" s="11" t="str">
        <f>IF(OR(COUNT($A361)=0,COUNT(B361:AH361)=0),"",IF(COUNTIF(B361:AH361,"3E")&gt;0,"3E",IF(DRAFT!$A363="R",TRUNC(SUMPRODUCT(RGP,RCP)/TCP,3),TRUNC((SUMPRODUCT(--(IMDGP&gt;0)*IMDGP,IMCP)+CEILING(DRAFT!$CQ363*42,0.25))/TCP,3))))</f>
        <v/>
      </c>
      <c r="AJ361" s="3" t="str">
        <f>IF(OR(COUNT($A361)=0,COUNT(B361:AH361)=0),"",IF(COUNTIF(B361:AH361,"3E")&gt;0,"3E",IF(DRAFT!$A363="R",SUMPRODUCT(--(RGP&gt;=2),RCP),SUMPRODUCT(--(IMDGP&gt;0),--(IMGP=0),IMCP)+DRAFT!$CR363)))</f>
        <v/>
      </c>
      <c r="AK361" s="3" t="str">
        <f>IF(OR(COUNT($A361)=0,COUNT(B361:AH361)=0),"",IF(COUNTIF(B361:AJ361,"3E")&gt;0,"3E",IF(AND(DRAFT!$A363="IM",OR($AI361&gt;DRAFT!$CQ363,$AJ361&gt;DRAFT!$CR363)),"IMPROVED",IF(AND(DRAFT!$A363="IM",$AI361&lt;=DRAFT!$CQ363,$AJ361&lt;=DRAFT!$CR363),"NOT IMPROVED",IF(AND(AH361&gt;=2,AI361&gt;=2,AJ361&gt;=30),"PASS","FAIL")))))</f>
        <v/>
      </c>
      <c r="AL361" s="3" t="str">
        <f t="shared" si="10"/>
        <v/>
      </c>
      <c r="AM361" s="3" t="str">
        <f t="shared" si="11"/>
        <v/>
      </c>
    </row>
    <row r="362" spans="1:39" ht="18.95" customHeight="1" x14ac:dyDescent="0.25">
      <c r="A362" s="4" t="str">
        <f>IF(DRAFT!$B364="","",DRAFT!$B364)</f>
        <v/>
      </c>
      <c r="B362" s="3" t="str">
        <f>IF(COUNT($A362)=0,"",IF($A362&lt;&gt;DRAFT!$B364,"ERR",IF(DRAFT!I364="3E","3E",IF(COUNT(DRAFT!E364,DRAFT!I364)&gt;0,DRAFT!J364,""))))</f>
        <v/>
      </c>
      <c r="C362" s="3" t="str">
        <f>IF(COUNT($A362)=0,"",IF(B362="3E","3E",IF(B362="","I",LOOKUP(B362/D$2,{0,0.4,0.45,0.5,0.55,0.6,0.65,0.7,0.75,0.8,1},{"F","D","C","C+","B-","B","B+","A-","A","A+"}))))</f>
        <v/>
      </c>
      <c r="D362" s="2" t="str">
        <f>IF(COUNT($A362)=0,"",IF(B362="","--",IF(B362="3E","3E",LOOKUP(B362/D$2,{0,0.4,0.45,0.5,0.55,0.6,0.65,0.7,0.75,0.8,1},{0,2,2.25,2.5,2.75,3,3.25,3.5,3.75,4}))))</f>
        <v/>
      </c>
      <c r="E362" s="3" t="str">
        <f>IF(COUNT($A362)=0,"",IF($A362&lt;&gt;DRAFT!$B364,"ERR",IF(DRAFT!R364="3E","3E",IF(COUNT(DRAFT!N364,DRAFT!R364)&gt;0,DRAFT!S364,""))))</f>
        <v/>
      </c>
      <c r="F362" s="3" t="str">
        <f>IF(COUNT($A362)=0,"",IF(E362="3E","3E",IF(E362="","I",LOOKUP(E362/G$2,{0,0.4,0.45,0.5,0.55,0.6,0.65,0.7,0.75,0.8,1},{"F","D","C","C+","B-","B","B+","A-","A","A+"}))))</f>
        <v/>
      </c>
      <c r="G362" s="2" t="str">
        <f>IF(COUNT($A362)=0,"",IF(E362="","--",IF(E362="3E","3E",LOOKUP(E362/G$2,{0,0.4,0.45,0.5,0.55,0.6,0.65,0.7,0.75,0.8,1},{0,2,2.25,2.5,2.75,3,3.25,3.5,3.75,4}))))</f>
        <v/>
      </c>
      <c r="H362" s="3" t="str">
        <f>IF(COUNT($A362)=0,"",IF($A362&lt;&gt;DRAFT!$B364,"ERR",IF(DRAFT!AA364="3E","3E",IF(COUNT(DRAFT!W364,DRAFT!AA364)&gt;0,DRAFT!AB364,""))))</f>
        <v/>
      </c>
      <c r="I362" s="3" t="str">
        <f>IF(COUNT($A362)=0,"",IF(H362="3E","3E",IF(H362="","I",LOOKUP(H362/J$2,{0,0.4,0.45,0.5,0.55,0.6,0.65,0.7,0.75,0.8,1},{"F","D","C","C+","B-","B","B+","A-","A","A+"}))))</f>
        <v/>
      </c>
      <c r="J362" s="2" t="str">
        <f>IF(COUNT($A362)=0,"",IF(H362="","--",IF(H362="3E","3E",LOOKUP(H362/J$2,{0,0.4,0.45,0.5,0.55,0.6,0.65,0.7,0.75,0.8,1},{0,2,2.25,2.5,2.75,3,3.25,3.5,3.75,4}))))</f>
        <v/>
      </c>
      <c r="K362" s="3" t="str">
        <f>IF(COUNT($A362)=0,"",IF($A362&lt;&gt;DRAFT!$B364,"ERR",IF(DRAFT!AJ364="3E","3E",IF(COUNT(DRAFT!AF364,DRAFT!AJ364)&gt;0,DRAFT!AK364,""))))</f>
        <v/>
      </c>
      <c r="L362" s="3" t="str">
        <f>IF(COUNT($A362)=0,"",IF(K362="3E","3E",IF(K362="","I",LOOKUP(K362/M$2,{0,0.4,0.45,0.5,0.55,0.6,0.65,0.7,0.75,0.8,1},{"F","D","C","C+","B-","B","B+","A-","A","A+"}))))</f>
        <v/>
      </c>
      <c r="M362" s="2" t="str">
        <f>IF(COUNT($A362)=0,"",IF(K362="","--",IF(K362="3E","3E",LOOKUP(K362/M$2,{0,0.4,0.45,0.5,0.55,0.6,0.65,0.7,0.75,0.8,1},{0,2,2.25,2.5,2.75,3,3.25,3.5,3.75,4}))))</f>
        <v/>
      </c>
      <c r="N362" s="3" t="str">
        <f>IF(COUNT($A362)=0,"",IF($A362&lt;&gt;DRAFT!$B364,"ERR",IF(DRAFT!AS364="3E","3E",IF(COUNT(DRAFT!AO364,DRAFT!AS364)&gt;0,DRAFT!AT364,""))))</f>
        <v/>
      </c>
      <c r="O362" s="3" t="str">
        <f>IF(COUNT($A362)=0,"",IF(N362="3E","3E",IF(N362="","I",LOOKUP(N362/P$2,{0,0.4,0.45,0.5,0.55,0.6,0.65,0.7,0.75,0.8,1},{"F","D","C","C+","B-","B","B+","A-","A","A+"}))))</f>
        <v/>
      </c>
      <c r="P362" s="2" t="str">
        <f>IF(COUNT($A362)=0,"",IF(N362="","--",IF(N362="3E","3E",LOOKUP(N362/P$2,{0,0.4,0.45,0.5,0.55,0.6,0.65,0.7,0.75,0.8,1},{0,2,2.25,2.5,2.75,3,3.25,3.5,3.75,4}))))</f>
        <v/>
      </c>
      <c r="Q362" s="3" t="str">
        <f>IF(COUNT($A362)=0,"",IF($A362&lt;&gt;DRAFT!$B364,"ERR",IF(DRAFT!BB364="3E","3E",IF(COUNT(DRAFT!AX364,DRAFT!BB364)&gt;0,DRAFT!BC364,""))))</f>
        <v/>
      </c>
      <c r="R362" s="3" t="str">
        <f>IF(COUNT($A362)=0,"",IF(Q362="3E","3E",IF(Q362="","I",LOOKUP(Q362/S$2,{0,0.4,0.45,0.5,0.55,0.6,0.65,0.7,0.75,0.8,1},{"F","D","C","C+","B-","B","B+","A-","A","A+"}))))</f>
        <v/>
      </c>
      <c r="S362" s="2" t="str">
        <f>IF(COUNT($A362)=0,"",IF(Q362="","--",IF(Q362="3E","3E",LOOKUP(Q362/S$2,{0,0.4,0.45,0.5,0.55,0.6,0.65,0.7,0.75,0.8,1},{0,2,2.25,2.5,2.75,3,3.25,3.5,3.75,4}))))</f>
        <v/>
      </c>
      <c r="T362" s="3" t="str">
        <f>IF(COUNT($A362)=0,"",IF($A362&lt;&gt;DRAFT!$B364,"ERR",IF(DRAFT!BK364="3E","3E",IF(COUNT(DRAFT!BG364,DRAFT!BK364)&gt;0,DRAFT!BL364,""))))</f>
        <v/>
      </c>
      <c r="U362" s="3" t="str">
        <f>IF(COUNT($A362)=0,"",IF(T362="3E","3E",IF(T362="","I",LOOKUP(T362/V$2,{0,0.4,0.45,0.5,0.55,0.6,0.65,0.7,0.75,0.8,1},{"F","D","C","C+","B-","B","B+","A-","A","A+"}))))</f>
        <v/>
      </c>
      <c r="V362" s="2" t="str">
        <f>IF(COUNT($A362)=0,"",IF(T362="","--",IF(T362="3E","3E",LOOKUP(T362/V$2,{0,0.4,0.45,0.5,0.55,0.6,0.65,0.7,0.75,0.8,1},{0,2,2.25,2.5,2.75,3,3.25,3.5,3.75,4}))))</f>
        <v/>
      </c>
      <c r="W362" s="3" t="str">
        <f>IF(COUNT($A362)=0,"",IF($A362&lt;&gt;DRAFT!$B364,"ERR",IF(DRAFT!BT364="3E","3E",IF(COUNT(DRAFT!BP364,DRAFT!BT364)&gt;0,DRAFT!BU364,""))))</f>
        <v/>
      </c>
      <c r="X362" s="3" t="str">
        <f>IF(COUNT($A362)=0,"",IF(W362="3E","3E",IF(W362="","I",LOOKUP(W362/Y$2,{0,0.4,0.45,0.5,0.55,0.6,0.65,0.7,0.75,0.8,1},{"F","D","C","C+","B-","B","B+","A-","A","A+"}))))</f>
        <v/>
      </c>
      <c r="Y362" s="2" t="str">
        <f>IF(COUNT($A362)=0,"",IF(W362="","--",IF(W362="3E","3E",LOOKUP(W362/Y$2,{0,0.4,0.45,0.5,0.55,0.6,0.65,0.7,0.75,0.8,1},{0,2,2.25,2.5,2.75,3,3.25,3.5,3.75,4}))))</f>
        <v/>
      </c>
      <c r="Z362" s="3" t="str">
        <f>IF(COUNT($A362)=0,"",IF($A362&lt;&gt;DRAFT!$B364,"ERR",IF(DRAFT!CC364="3E","3E",IF(COUNT(DRAFT!BY364,DRAFT!CC364)&gt;0,DRAFT!CD364,""))))</f>
        <v/>
      </c>
      <c r="AA362" s="3" t="str">
        <f>IF(COUNT($A362)=0,"",IF(Z362="3E","3E",IF(Z362="","I",LOOKUP(Z362/AB$2,{0,0.4,0.45,0.5,0.55,0.6,0.65,0.7,0.75,0.8,1},{"F","D","C","C+","B-","B","B+","A-","A","A+"}))))</f>
        <v/>
      </c>
      <c r="AB362" s="2" t="str">
        <f>IF(COUNT($A362)=0,"",IF(Z362="","--",IF(Z362="3E","3E",LOOKUP(Z362/AB$2,{0,0.4,0.45,0.5,0.55,0.6,0.65,0.7,0.75,0.8,1},{0,2,2.25,2.5,2.75,3,3.25,3.5,3.75,4}))))</f>
        <v/>
      </c>
      <c r="AC362" s="3" t="str">
        <f>IF(COUNT($A362)=0,"",IF($A362&lt;&gt;DRAFT!$B364,"ERR",IF(DRAFT!CF364&gt;0,DRAFT!CF364,"")))</f>
        <v/>
      </c>
      <c r="AD362" s="3" t="str">
        <f>IF(COUNT($A362)=0,"",IF(AC362="3E","3E",IF(AC362="","I",LOOKUP(AC362/AE$2,{0,0.4,0.45,0.5,0.55,0.6,0.65,0.7,0.75,0.8,1},{"F","D","C","C+","B-","B","B+","A-","A","A+"}))))</f>
        <v/>
      </c>
      <c r="AE362" s="2" t="str">
        <f>IF(COUNT($A362)=0,"",IF(AC362="","--",IF(AC362="3E","3E",LOOKUP(AC362/AE$2,{0,0.4,0.45,0.5,0.55,0.6,0.65,0.7,0.75,0.8,1},{0,2,2.25,2.5,2.75,3,3.25,3.5,3.75,4}))))</f>
        <v/>
      </c>
      <c r="AF362" s="3" t="str">
        <f>IF($A362&lt;&gt;DRAFT!$B364,"ERR",IF(OR(COUNT($A362)=0,COUNT(DRAFT!CI364:CK364,DRAFT!CM364:CO364)=0),"",CEILING(SUM(DRAFT!CL364,DRAFT!CP364),1)))</f>
        <v/>
      </c>
      <c r="AG362" s="3" t="str">
        <f>IF(COUNT($A362)=0,"",IF(AF362="3E","3E",IF(AF362="","I",LOOKUP(AF362/AH$2,{0,0.4,0.45,0.5,0.55,0.6,0.65,0.7,0.75,0.8,1},{"F","D","C","C+","B-","B","B+","A-","A","A+"}))))</f>
        <v/>
      </c>
      <c r="AH362" s="2" t="str">
        <f>IF(COUNT($A362)=0,"",IF(AF362="","--",IF(AF362="3E","3E",LOOKUP(AF362/AH$2,{0,0.4,0.45,0.5,0.55,0.6,0.65,0.7,0.75,0.8,1},{0,2,2.25,2.5,2.75,3,3.25,3.5,3.75,4}))))</f>
        <v/>
      </c>
      <c r="AI362" s="11" t="str">
        <f>IF(OR(COUNT($A362)=0,COUNT(B362:AH362)=0),"",IF(COUNTIF(B362:AH362,"3E")&gt;0,"3E",IF(DRAFT!$A364="R",TRUNC(SUMPRODUCT(RGP,RCP)/TCP,3),TRUNC((SUMPRODUCT(--(IMDGP&gt;0)*IMDGP,IMCP)+CEILING(DRAFT!$CQ364*42,0.25))/TCP,3))))</f>
        <v/>
      </c>
      <c r="AJ362" s="3" t="str">
        <f>IF(OR(COUNT($A362)=0,COUNT(B362:AH362)=0),"",IF(COUNTIF(B362:AH362,"3E")&gt;0,"3E",IF(DRAFT!$A364="R",SUMPRODUCT(--(RGP&gt;=2),RCP),SUMPRODUCT(--(IMDGP&gt;0),--(IMGP=0),IMCP)+DRAFT!$CR364)))</f>
        <v/>
      </c>
      <c r="AK362" s="3" t="str">
        <f>IF(OR(COUNT($A362)=0,COUNT(B362:AH362)=0),"",IF(COUNTIF(B362:AJ362,"3E")&gt;0,"3E",IF(AND(DRAFT!$A364="IM",OR($AI362&gt;DRAFT!$CQ364,$AJ362&gt;DRAFT!$CR364)),"IMPROVED",IF(AND(DRAFT!$A364="IM",$AI362&lt;=DRAFT!$CQ364,$AJ362&lt;=DRAFT!$CR364),"NOT IMPROVED",IF(AND(AH362&gt;=2,AI362&gt;=2,AJ362&gt;=30),"PASS","FAIL")))))</f>
        <v/>
      </c>
      <c r="AL362" s="3" t="str">
        <f t="shared" si="10"/>
        <v/>
      </c>
      <c r="AM362" s="3" t="str">
        <f t="shared" si="11"/>
        <v/>
      </c>
    </row>
    <row r="363" spans="1:39" ht="18.95" customHeight="1" x14ac:dyDescent="0.25">
      <c r="A363" s="4" t="str">
        <f>IF(DRAFT!$B365="","",DRAFT!$B365)</f>
        <v/>
      </c>
      <c r="B363" s="3" t="str">
        <f>IF(COUNT($A363)=0,"",IF($A363&lt;&gt;DRAFT!$B365,"ERR",IF(DRAFT!I365="3E","3E",IF(COUNT(DRAFT!E365,DRAFT!I365)&gt;0,DRAFT!J365,""))))</f>
        <v/>
      </c>
      <c r="C363" s="3" t="str">
        <f>IF(COUNT($A363)=0,"",IF(B363="3E","3E",IF(B363="","I",LOOKUP(B363/D$2,{0,0.4,0.45,0.5,0.55,0.6,0.65,0.7,0.75,0.8,1},{"F","D","C","C+","B-","B","B+","A-","A","A+"}))))</f>
        <v/>
      </c>
      <c r="D363" s="2" t="str">
        <f>IF(COUNT($A363)=0,"",IF(B363="","--",IF(B363="3E","3E",LOOKUP(B363/D$2,{0,0.4,0.45,0.5,0.55,0.6,0.65,0.7,0.75,0.8,1},{0,2,2.25,2.5,2.75,3,3.25,3.5,3.75,4}))))</f>
        <v/>
      </c>
      <c r="E363" s="3" t="str">
        <f>IF(COUNT($A363)=0,"",IF($A363&lt;&gt;DRAFT!$B365,"ERR",IF(DRAFT!R365="3E","3E",IF(COUNT(DRAFT!N365,DRAFT!R365)&gt;0,DRAFT!S365,""))))</f>
        <v/>
      </c>
      <c r="F363" s="3" t="str">
        <f>IF(COUNT($A363)=0,"",IF(E363="3E","3E",IF(E363="","I",LOOKUP(E363/G$2,{0,0.4,0.45,0.5,0.55,0.6,0.65,0.7,0.75,0.8,1},{"F","D","C","C+","B-","B","B+","A-","A","A+"}))))</f>
        <v/>
      </c>
      <c r="G363" s="2" t="str">
        <f>IF(COUNT($A363)=0,"",IF(E363="","--",IF(E363="3E","3E",LOOKUP(E363/G$2,{0,0.4,0.45,0.5,0.55,0.6,0.65,0.7,0.75,0.8,1},{0,2,2.25,2.5,2.75,3,3.25,3.5,3.75,4}))))</f>
        <v/>
      </c>
      <c r="H363" s="3" t="str">
        <f>IF(COUNT($A363)=0,"",IF($A363&lt;&gt;DRAFT!$B365,"ERR",IF(DRAFT!AA365="3E","3E",IF(COUNT(DRAFT!W365,DRAFT!AA365)&gt;0,DRAFT!AB365,""))))</f>
        <v/>
      </c>
      <c r="I363" s="3" t="str">
        <f>IF(COUNT($A363)=0,"",IF(H363="3E","3E",IF(H363="","I",LOOKUP(H363/J$2,{0,0.4,0.45,0.5,0.55,0.6,0.65,0.7,0.75,0.8,1},{"F","D","C","C+","B-","B","B+","A-","A","A+"}))))</f>
        <v/>
      </c>
      <c r="J363" s="2" t="str">
        <f>IF(COUNT($A363)=0,"",IF(H363="","--",IF(H363="3E","3E",LOOKUP(H363/J$2,{0,0.4,0.45,0.5,0.55,0.6,0.65,0.7,0.75,0.8,1},{0,2,2.25,2.5,2.75,3,3.25,3.5,3.75,4}))))</f>
        <v/>
      </c>
      <c r="K363" s="3" t="str">
        <f>IF(COUNT($A363)=0,"",IF($A363&lt;&gt;DRAFT!$B365,"ERR",IF(DRAFT!AJ365="3E","3E",IF(COUNT(DRAFT!AF365,DRAFT!AJ365)&gt;0,DRAFT!AK365,""))))</f>
        <v/>
      </c>
      <c r="L363" s="3" t="str">
        <f>IF(COUNT($A363)=0,"",IF(K363="3E","3E",IF(K363="","I",LOOKUP(K363/M$2,{0,0.4,0.45,0.5,0.55,0.6,0.65,0.7,0.75,0.8,1},{"F","D","C","C+","B-","B","B+","A-","A","A+"}))))</f>
        <v/>
      </c>
      <c r="M363" s="2" t="str">
        <f>IF(COUNT($A363)=0,"",IF(K363="","--",IF(K363="3E","3E",LOOKUP(K363/M$2,{0,0.4,0.45,0.5,0.55,0.6,0.65,0.7,0.75,0.8,1},{0,2,2.25,2.5,2.75,3,3.25,3.5,3.75,4}))))</f>
        <v/>
      </c>
      <c r="N363" s="3" t="str">
        <f>IF(COUNT($A363)=0,"",IF($A363&lt;&gt;DRAFT!$B365,"ERR",IF(DRAFT!AS365="3E","3E",IF(COUNT(DRAFT!AO365,DRAFT!AS365)&gt;0,DRAFT!AT365,""))))</f>
        <v/>
      </c>
      <c r="O363" s="3" t="str">
        <f>IF(COUNT($A363)=0,"",IF(N363="3E","3E",IF(N363="","I",LOOKUP(N363/P$2,{0,0.4,0.45,0.5,0.55,0.6,0.65,0.7,0.75,0.8,1},{"F","D","C","C+","B-","B","B+","A-","A","A+"}))))</f>
        <v/>
      </c>
      <c r="P363" s="2" t="str">
        <f>IF(COUNT($A363)=0,"",IF(N363="","--",IF(N363="3E","3E",LOOKUP(N363/P$2,{0,0.4,0.45,0.5,0.55,0.6,0.65,0.7,0.75,0.8,1},{0,2,2.25,2.5,2.75,3,3.25,3.5,3.75,4}))))</f>
        <v/>
      </c>
      <c r="Q363" s="3" t="str">
        <f>IF(COUNT($A363)=0,"",IF($A363&lt;&gt;DRAFT!$B365,"ERR",IF(DRAFT!BB365="3E","3E",IF(COUNT(DRAFT!AX365,DRAFT!BB365)&gt;0,DRAFT!BC365,""))))</f>
        <v/>
      </c>
      <c r="R363" s="3" t="str">
        <f>IF(COUNT($A363)=0,"",IF(Q363="3E","3E",IF(Q363="","I",LOOKUP(Q363/S$2,{0,0.4,0.45,0.5,0.55,0.6,0.65,0.7,0.75,0.8,1},{"F","D","C","C+","B-","B","B+","A-","A","A+"}))))</f>
        <v/>
      </c>
      <c r="S363" s="2" t="str">
        <f>IF(COUNT($A363)=0,"",IF(Q363="","--",IF(Q363="3E","3E",LOOKUP(Q363/S$2,{0,0.4,0.45,0.5,0.55,0.6,0.65,0.7,0.75,0.8,1},{0,2,2.25,2.5,2.75,3,3.25,3.5,3.75,4}))))</f>
        <v/>
      </c>
      <c r="T363" s="3" t="str">
        <f>IF(COUNT($A363)=0,"",IF($A363&lt;&gt;DRAFT!$B365,"ERR",IF(DRAFT!BK365="3E","3E",IF(COUNT(DRAFT!BG365,DRAFT!BK365)&gt;0,DRAFT!BL365,""))))</f>
        <v/>
      </c>
      <c r="U363" s="3" t="str">
        <f>IF(COUNT($A363)=0,"",IF(T363="3E","3E",IF(T363="","I",LOOKUP(T363/V$2,{0,0.4,0.45,0.5,0.55,0.6,0.65,0.7,0.75,0.8,1},{"F","D","C","C+","B-","B","B+","A-","A","A+"}))))</f>
        <v/>
      </c>
      <c r="V363" s="2" t="str">
        <f>IF(COUNT($A363)=0,"",IF(T363="","--",IF(T363="3E","3E",LOOKUP(T363/V$2,{0,0.4,0.45,0.5,0.55,0.6,0.65,0.7,0.75,0.8,1},{0,2,2.25,2.5,2.75,3,3.25,3.5,3.75,4}))))</f>
        <v/>
      </c>
      <c r="W363" s="3" t="str">
        <f>IF(COUNT($A363)=0,"",IF($A363&lt;&gt;DRAFT!$B365,"ERR",IF(DRAFT!BT365="3E","3E",IF(COUNT(DRAFT!BP365,DRAFT!BT365)&gt;0,DRAFT!BU365,""))))</f>
        <v/>
      </c>
      <c r="X363" s="3" t="str">
        <f>IF(COUNT($A363)=0,"",IF(W363="3E","3E",IF(W363="","I",LOOKUP(W363/Y$2,{0,0.4,0.45,0.5,0.55,0.6,0.65,0.7,0.75,0.8,1},{"F","D","C","C+","B-","B","B+","A-","A","A+"}))))</f>
        <v/>
      </c>
      <c r="Y363" s="2" t="str">
        <f>IF(COUNT($A363)=0,"",IF(W363="","--",IF(W363="3E","3E",LOOKUP(W363/Y$2,{0,0.4,0.45,0.5,0.55,0.6,0.65,0.7,0.75,0.8,1},{0,2,2.25,2.5,2.75,3,3.25,3.5,3.75,4}))))</f>
        <v/>
      </c>
      <c r="Z363" s="3" t="str">
        <f>IF(COUNT($A363)=0,"",IF($A363&lt;&gt;DRAFT!$B365,"ERR",IF(DRAFT!CC365="3E","3E",IF(COUNT(DRAFT!BY365,DRAFT!CC365)&gt;0,DRAFT!CD365,""))))</f>
        <v/>
      </c>
      <c r="AA363" s="3" t="str">
        <f>IF(COUNT($A363)=0,"",IF(Z363="3E","3E",IF(Z363="","I",LOOKUP(Z363/AB$2,{0,0.4,0.45,0.5,0.55,0.6,0.65,0.7,0.75,0.8,1},{"F","D","C","C+","B-","B","B+","A-","A","A+"}))))</f>
        <v/>
      </c>
      <c r="AB363" s="2" t="str">
        <f>IF(COUNT($A363)=0,"",IF(Z363="","--",IF(Z363="3E","3E",LOOKUP(Z363/AB$2,{0,0.4,0.45,0.5,0.55,0.6,0.65,0.7,0.75,0.8,1},{0,2,2.25,2.5,2.75,3,3.25,3.5,3.75,4}))))</f>
        <v/>
      </c>
      <c r="AC363" s="3" t="str">
        <f>IF(COUNT($A363)=0,"",IF($A363&lt;&gt;DRAFT!$B365,"ERR",IF(DRAFT!CF365&gt;0,DRAFT!CF365,"")))</f>
        <v/>
      </c>
      <c r="AD363" s="3" t="str">
        <f>IF(COUNT($A363)=0,"",IF(AC363="3E","3E",IF(AC363="","I",LOOKUP(AC363/AE$2,{0,0.4,0.45,0.5,0.55,0.6,0.65,0.7,0.75,0.8,1},{"F","D","C","C+","B-","B","B+","A-","A","A+"}))))</f>
        <v/>
      </c>
      <c r="AE363" s="2" t="str">
        <f>IF(COUNT($A363)=0,"",IF(AC363="","--",IF(AC363="3E","3E",LOOKUP(AC363/AE$2,{0,0.4,0.45,0.5,0.55,0.6,0.65,0.7,0.75,0.8,1},{0,2,2.25,2.5,2.75,3,3.25,3.5,3.75,4}))))</f>
        <v/>
      </c>
      <c r="AF363" s="3" t="str">
        <f>IF($A363&lt;&gt;DRAFT!$B365,"ERR",IF(OR(COUNT($A363)=0,COUNT(DRAFT!CI365:CK365,DRAFT!CM365:CO365)=0),"",CEILING(SUM(DRAFT!CL365,DRAFT!CP365),1)))</f>
        <v/>
      </c>
      <c r="AG363" s="3" t="str">
        <f>IF(COUNT($A363)=0,"",IF(AF363="3E","3E",IF(AF363="","I",LOOKUP(AF363/AH$2,{0,0.4,0.45,0.5,0.55,0.6,0.65,0.7,0.75,0.8,1},{"F","D","C","C+","B-","B","B+","A-","A","A+"}))))</f>
        <v/>
      </c>
      <c r="AH363" s="2" t="str">
        <f>IF(COUNT($A363)=0,"",IF(AF363="","--",IF(AF363="3E","3E",LOOKUP(AF363/AH$2,{0,0.4,0.45,0.5,0.55,0.6,0.65,0.7,0.75,0.8,1},{0,2,2.25,2.5,2.75,3,3.25,3.5,3.75,4}))))</f>
        <v/>
      </c>
      <c r="AI363" s="11" t="str">
        <f>IF(OR(COUNT($A363)=0,COUNT(B363:AH363)=0),"",IF(COUNTIF(B363:AH363,"3E")&gt;0,"3E",IF(DRAFT!$A365="R",TRUNC(SUMPRODUCT(RGP,RCP)/TCP,3),TRUNC((SUMPRODUCT(--(IMDGP&gt;0)*IMDGP,IMCP)+CEILING(DRAFT!$CQ365*42,0.25))/TCP,3))))</f>
        <v/>
      </c>
      <c r="AJ363" s="3" t="str">
        <f>IF(OR(COUNT($A363)=0,COUNT(B363:AH363)=0),"",IF(COUNTIF(B363:AH363,"3E")&gt;0,"3E",IF(DRAFT!$A365="R",SUMPRODUCT(--(RGP&gt;=2),RCP),SUMPRODUCT(--(IMDGP&gt;0),--(IMGP=0),IMCP)+DRAFT!$CR365)))</f>
        <v/>
      </c>
      <c r="AK363" s="3" t="str">
        <f>IF(OR(COUNT($A363)=0,COUNT(B363:AH363)=0),"",IF(COUNTIF(B363:AJ363,"3E")&gt;0,"3E",IF(AND(DRAFT!$A365="IM",OR($AI363&gt;DRAFT!$CQ365,$AJ363&gt;DRAFT!$CR365)),"IMPROVED",IF(AND(DRAFT!$A365="IM",$AI363&lt;=DRAFT!$CQ365,$AJ363&lt;=DRAFT!$CR365),"NOT IMPROVED",IF(AND(AH363&gt;=2,AI363&gt;=2,AJ363&gt;=30),"PASS","FAIL")))))</f>
        <v/>
      </c>
      <c r="AL363" s="3" t="str">
        <f t="shared" si="10"/>
        <v/>
      </c>
      <c r="AM363" s="3" t="str">
        <f t="shared" si="11"/>
        <v/>
      </c>
    </row>
    <row r="364" spans="1:39" ht="18.95" customHeight="1" x14ac:dyDescent="0.25">
      <c r="A364" s="4" t="str">
        <f>IF(DRAFT!$B366="","",DRAFT!$B366)</f>
        <v/>
      </c>
      <c r="B364" s="3" t="str">
        <f>IF(COUNT($A364)=0,"",IF($A364&lt;&gt;DRAFT!$B366,"ERR",IF(DRAFT!I366="3E","3E",IF(COUNT(DRAFT!E366,DRAFT!I366)&gt;0,DRAFT!J366,""))))</f>
        <v/>
      </c>
      <c r="C364" s="3" t="str">
        <f>IF(COUNT($A364)=0,"",IF(B364="3E","3E",IF(B364="","I",LOOKUP(B364/D$2,{0,0.4,0.45,0.5,0.55,0.6,0.65,0.7,0.75,0.8,1},{"F","D","C","C+","B-","B","B+","A-","A","A+"}))))</f>
        <v/>
      </c>
      <c r="D364" s="2" t="str">
        <f>IF(COUNT($A364)=0,"",IF(B364="","--",IF(B364="3E","3E",LOOKUP(B364/D$2,{0,0.4,0.45,0.5,0.55,0.6,0.65,0.7,0.75,0.8,1},{0,2,2.25,2.5,2.75,3,3.25,3.5,3.75,4}))))</f>
        <v/>
      </c>
      <c r="E364" s="3" t="str">
        <f>IF(COUNT($A364)=0,"",IF($A364&lt;&gt;DRAFT!$B366,"ERR",IF(DRAFT!R366="3E","3E",IF(COUNT(DRAFT!N366,DRAFT!R366)&gt;0,DRAFT!S366,""))))</f>
        <v/>
      </c>
      <c r="F364" s="3" t="str">
        <f>IF(COUNT($A364)=0,"",IF(E364="3E","3E",IF(E364="","I",LOOKUP(E364/G$2,{0,0.4,0.45,0.5,0.55,0.6,0.65,0.7,0.75,0.8,1},{"F","D","C","C+","B-","B","B+","A-","A","A+"}))))</f>
        <v/>
      </c>
      <c r="G364" s="2" t="str">
        <f>IF(COUNT($A364)=0,"",IF(E364="","--",IF(E364="3E","3E",LOOKUP(E364/G$2,{0,0.4,0.45,0.5,0.55,0.6,0.65,0.7,0.75,0.8,1},{0,2,2.25,2.5,2.75,3,3.25,3.5,3.75,4}))))</f>
        <v/>
      </c>
      <c r="H364" s="3" t="str">
        <f>IF(COUNT($A364)=0,"",IF($A364&lt;&gt;DRAFT!$B366,"ERR",IF(DRAFT!AA366="3E","3E",IF(COUNT(DRAFT!W366,DRAFT!AA366)&gt;0,DRAFT!AB366,""))))</f>
        <v/>
      </c>
      <c r="I364" s="3" t="str">
        <f>IF(COUNT($A364)=0,"",IF(H364="3E","3E",IF(H364="","I",LOOKUP(H364/J$2,{0,0.4,0.45,0.5,0.55,0.6,0.65,0.7,0.75,0.8,1},{"F","D","C","C+","B-","B","B+","A-","A","A+"}))))</f>
        <v/>
      </c>
      <c r="J364" s="2" t="str">
        <f>IF(COUNT($A364)=0,"",IF(H364="","--",IF(H364="3E","3E",LOOKUP(H364/J$2,{0,0.4,0.45,0.5,0.55,0.6,0.65,0.7,0.75,0.8,1},{0,2,2.25,2.5,2.75,3,3.25,3.5,3.75,4}))))</f>
        <v/>
      </c>
      <c r="K364" s="3" t="str">
        <f>IF(COUNT($A364)=0,"",IF($A364&lt;&gt;DRAFT!$B366,"ERR",IF(DRAFT!AJ366="3E","3E",IF(COUNT(DRAFT!AF366,DRAFT!AJ366)&gt;0,DRAFT!AK366,""))))</f>
        <v/>
      </c>
      <c r="L364" s="3" t="str">
        <f>IF(COUNT($A364)=0,"",IF(K364="3E","3E",IF(K364="","I",LOOKUP(K364/M$2,{0,0.4,0.45,0.5,0.55,0.6,0.65,0.7,0.75,0.8,1},{"F","D","C","C+","B-","B","B+","A-","A","A+"}))))</f>
        <v/>
      </c>
      <c r="M364" s="2" t="str">
        <f>IF(COUNT($A364)=0,"",IF(K364="","--",IF(K364="3E","3E",LOOKUP(K364/M$2,{0,0.4,0.45,0.5,0.55,0.6,0.65,0.7,0.75,0.8,1},{0,2,2.25,2.5,2.75,3,3.25,3.5,3.75,4}))))</f>
        <v/>
      </c>
      <c r="N364" s="3" t="str">
        <f>IF(COUNT($A364)=0,"",IF($A364&lt;&gt;DRAFT!$B366,"ERR",IF(DRAFT!AS366="3E","3E",IF(COUNT(DRAFT!AO366,DRAFT!AS366)&gt;0,DRAFT!AT366,""))))</f>
        <v/>
      </c>
      <c r="O364" s="3" t="str">
        <f>IF(COUNT($A364)=0,"",IF(N364="3E","3E",IF(N364="","I",LOOKUP(N364/P$2,{0,0.4,0.45,0.5,0.55,0.6,0.65,0.7,0.75,0.8,1},{"F","D","C","C+","B-","B","B+","A-","A","A+"}))))</f>
        <v/>
      </c>
      <c r="P364" s="2" t="str">
        <f>IF(COUNT($A364)=0,"",IF(N364="","--",IF(N364="3E","3E",LOOKUP(N364/P$2,{0,0.4,0.45,0.5,0.55,0.6,0.65,0.7,0.75,0.8,1},{0,2,2.25,2.5,2.75,3,3.25,3.5,3.75,4}))))</f>
        <v/>
      </c>
      <c r="Q364" s="3" t="str">
        <f>IF(COUNT($A364)=0,"",IF($A364&lt;&gt;DRAFT!$B366,"ERR",IF(DRAFT!BB366="3E","3E",IF(COUNT(DRAFT!AX366,DRAFT!BB366)&gt;0,DRAFT!BC366,""))))</f>
        <v/>
      </c>
      <c r="R364" s="3" t="str">
        <f>IF(COUNT($A364)=0,"",IF(Q364="3E","3E",IF(Q364="","I",LOOKUP(Q364/S$2,{0,0.4,0.45,0.5,0.55,0.6,0.65,0.7,0.75,0.8,1},{"F","D","C","C+","B-","B","B+","A-","A","A+"}))))</f>
        <v/>
      </c>
      <c r="S364" s="2" t="str">
        <f>IF(COUNT($A364)=0,"",IF(Q364="","--",IF(Q364="3E","3E",LOOKUP(Q364/S$2,{0,0.4,0.45,0.5,0.55,0.6,0.65,0.7,0.75,0.8,1},{0,2,2.25,2.5,2.75,3,3.25,3.5,3.75,4}))))</f>
        <v/>
      </c>
      <c r="T364" s="3" t="str">
        <f>IF(COUNT($A364)=0,"",IF($A364&lt;&gt;DRAFT!$B366,"ERR",IF(DRAFT!BK366="3E","3E",IF(COUNT(DRAFT!BG366,DRAFT!BK366)&gt;0,DRAFT!BL366,""))))</f>
        <v/>
      </c>
      <c r="U364" s="3" t="str">
        <f>IF(COUNT($A364)=0,"",IF(T364="3E","3E",IF(T364="","I",LOOKUP(T364/V$2,{0,0.4,0.45,0.5,0.55,0.6,0.65,0.7,0.75,0.8,1},{"F","D","C","C+","B-","B","B+","A-","A","A+"}))))</f>
        <v/>
      </c>
      <c r="V364" s="2" t="str">
        <f>IF(COUNT($A364)=0,"",IF(T364="","--",IF(T364="3E","3E",LOOKUP(T364/V$2,{0,0.4,0.45,0.5,0.55,0.6,0.65,0.7,0.75,0.8,1},{0,2,2.25,2.5,2.75,3,3.25,3.5,3.75,4}))))</f>
        <v/>
      </c>
      <c r="W364" s="3" t="str">
        <f>IF(COUNT($A364)=0,"",IF($A364&lt;&gt;DRAFT!$B366,"ERR",IF(DRAFT!BT366="3E","3E",IF(COUNT(DRAFT!BP366,DRAFT!BT366)&gt;0,DRAFT!BU366,""))))</f>
        <v/>
      </c>
      <c r="X364" s="3" t="str">
        <f>IF(COUNT($A364)=0,"",IF(W364="3E","3E",IF(W364="","I",LOOKUP(W364/Y$2,{0,0.4,0.45,0.5,0.55,0.6,0.65,0.7,0.75,0.8,1},{"F","D","C","C+","B-","B","B+","A-","A","A+"}))))</f>
        <v/>
      </c>
      <c r="Y364" s="2" t="str">
        <f>IF(COUNT($A364)=0,"",IF(W364="","--",IF(W364="3E","3E",LOOKUP(W364/Y$2,{0,0.4,0.45,0.5,0.55,0.6,0.65,0.7,0.75,0.8,1},{0,2,2.25,2.5,2.75,3,3.25,3.5,3.75,4}))))</f>
        <v/>
      </c>
      <c r="Z364" s="3" t="str">
        <f>IF(COUNT($A364)=0,"",IF($A364&lt;&gt;DRAFT!$B366,"ERR",IF(DRAFT!CC366="3E","3E",IF(COUNT(DRAFT!BY366,DRAFT!CC366)&gt;0,DRAFT!CD366,""))))</f>
        <v/>
      </c>
      <c r="AA364" s="3" t="str">
        <f>IF(COUNT($A364)=0,"",IF(Z364="3E","3E",IF(Z364="","I",LOOKUP(Z364/AB$2,{0,0.4,0.45,0.5,0.55,0.6,0.65,0.7,0.75,0.8,1},{"F","D","C","C+","B-","B","B+","A-","A","A+"}))))</f>
        <v/>
      </c>
      <c r="AB364" s="2" t="str">
        <f>IF(COUNT($A364)=0,"",IF(Z364="","--",IF(Z364="3E","3E",LOOKUP(Z364/AB$2,{0,0.4,0.45,0.5,0.55,0.6,0.65,0.7,0.75,0.8,1},{0,2,2.25,2.5,2.75,3,3.25,3.5,3.75,4}))))</f>
        <v/>
      </c>
      <c r="AC364" s="3" t="str">
        <f>IF(COUNT($A364)=0,"",IF($A364&lt;&gt;DRAFT!$B366,"ERR",IF(DRAFT!CF366&gt;0,DRAFT!CF366,"")))</f>
        <v/>
      </c>
      <c r="AD364" s="3" t="str">
        <f>IF(COUNT($A364)=0,"",IF(AC364="3E","3E",IF(AC364="","I",LOOKUP(AC364/AE$2,{0,0.4,0.45,0.5,0.55,0.6,0.65,0.7,0.75,0.8,1},{"F","D","C","C+","B-","B","B+","A-","A","A+"}))))</f>
        <v/>
      </c>
      <c r="AE364" s="2" t="str">
        <f>IF(COUNT($A364)=0,"",IF(AC364="","--",IF(AC364="3E","3E",LOOKUP(AC364/AE$2,{0,0.4,0.45,0.5,0.55,0.6,0.65,0.7,0.75,0.8,1},{0,2,2.25,2.5,2.75,3,3.25,3.5,3.75,4}))))</f>
        <v/>
      </c>
      <c r="AF364" s="3" t="str">
        <f>IF($A364&lt;&gt;DRAFT!$B366,"ERR",IF(OR(COUNT($A364)=0,COUNT(DRAFT!CI366:CK366,DRAFT!CM366:CO366)=0),"",CEILING(SUM(DRAFT!CL366,DRAFT!CP366),1)))</f>
        <v/>
      </c>
      <c r="AG364" s="3" t="str">
        <f>IF(COUNT($A364)=0,"",IF(AF364="3E","3E",IF(AF364="","I",LOOKUP(AF364/AH$2,{0,0.4,0.45,0.5,0.55,0.6,0.65,0.7,0.75,0.8,1},{"F","D","C","C+","B-","B","B+","A-","A","A+"}))))</f>
        <v/>
      </c>
      <c r="AH364" s="2" t="str">
        <f>IF(COUNT($A364)=0,"",IF(AF364="","--",IF(AF364="3E","3E",LOOKUP(AF364/AH$2,{0,0.4,0.45,0.5,0.55,0.6,0.65,0.7,0.75,0.8,1},{0,2,2.25,2.5,2.75,3,3.25,3.5,3.75,4}))))</f>
        <v/>
      </c>
      <c r="AI364" s="11" t="str">
        <f>IF(OR(COUNT($A364)=0,COUNT(B364:AH364)=0),"",IF(COUNTIF(B364:AH364,"3E")&gt;0,"3E",IF(DRAFT!$A366="R",TRUNC(SUMPRODUCT(RGP,RCP)/TCP,3),TRUNC((SUMPRODUCT(--(IMDGP&gt;0)*IMDGP,IMCP)+CEILING(DRAFT!$CQ366*42,0.25))/TCP,3))))</f>
        <v/>
      </c>
      <c r="AJ364" s="3" t="str">
        <f>IF(OR(COUNT($A364)=0,COUNT(B364:AH364)=0),"",IF(COUNTIF(B364:AH364,"3E")&gt;0,"3E",IF(DRAFT!$A366="R",SUMPRODUCT(--(RGP&gt;=2),RCP),SUMPRODUCT(--(IMDGP&gt;0),--(IMGP=0),IMCP)+DRAFT!$CR366)))</f>
        <v/>
      </c>
      <c r="AK364" s="3" t="str">
        <f>IF(OR(COUNT($A364)=0,COUNT(B364:AH364)=0),"",IF(COUNTIF(B364:AJ364,"3E")&gt;0,"3E",IF(AND(DRAFT!$A366="IM",OR($AI364&gt;DRAFT!$CQ366,$AJ364&gt;DRAFT!$CR366)),"IMPROVED",IF(AND(DRAFT!$A366="IM",$AI364&lt;=DRAFT!$CQ366,$AJ364&lt;=DRAFT!$CR366),"NOT IMPROVED",IF(AND(AH364&gt;=2,AI364&gt;=2,AJ364&gt;=30),"PASS","FAIL")))))</f>
        <v/>
      </c>
      <c r="AL364" s="3" t="str">
        <f t="shared" si="10"/>
        <v/>
      </c>
      <c r="AM364" s="3" t="str">
        <f t="shared" si="11"/>
        <v/>
      </c>
    </row>
    <row r="365" spans="1:39" ht="18.95" customHeight="1" x14ac:dyDescent="0.25">
      <c r="A365" s="4" t="str">
        <f>IF(DRAFT!$B367="","",DRAFT!$B367)</f>
        <v/>
      </c>
      <c r="B365" s="3" t="str">
        <f>IF(COUNT($A365)=0,"",IF($A365&lt;&gt;DRAFT!$B367,"ERR",IF(DRAFT!I367="3E","3E",IF(COUNT(DRAFT!E367,DRAFT!I367)&gt;0,DRAFT!J367,""))))</f>
        <v/>
      </c>
      <c r="C365" s="3" t="str">
        <f>IF(COUNT($A365)=0,"",IF(B365="3E","3E",IF(B365="","I",LOOKUP(B365/D$2,{0,0.4,0.45,0.5,0.55,0.6,0.65,0.7,0.75,0.8,1},{"F","D","C","C+","B-","B","B+","A-","A","A+"}))))</f>
        <v/>
      </c>
      <c r="D365" s="2" t="str">
        <f>IF(COUNT($A365)=0,"",IF(B365="","--",IF(B365="3E","3E",LOOKUP(B365/D$2,{0,0.4,0.45,0.5,0.55,0.6,0.65,0.7,0.75,0.8,1},{0,2,2.25,2.5,2.75,3,3.25,3.5,3.75,4}))))</f>
        <v/>
      </c>
      <c r="E365" s="3" t="str">
        <f>IF(COUNT($A365)=0,"",IF($A365&lt;&gt;DRAFT!$B367,"ERR",IF(DRAFT!R367="3E","3E",IF(COUNT(DRAFT!N367,DRAFT!R367)&gt;0,DRAFT!S367,""))))</f>
        <v/>
      </c>
      <c r="F365" s="3" t="str">
        <f>IF(COUNT($A365)=0,"",IF(E365="3E","3E",IF(E365="","I",LOOKUP(E365/G$2,{0,0.4,0.45,0.5,0.55,0.6,0.65,0.7,0.75,0.8,1},{"F","D","C","C+","B-","B","B+","A-","A","A+"}))))</f>
        <v/>
      </c>
      <c r="G365" s="2" t="str">
        <f>IF(COUNT($A365)=0,"",IF(E365="","--",IF(E365="3E","3E",LOOKUP(E365/G$2,{0,0.4,0.45,0.5,0.55,0.6,0.65,0.7,0.75,0.8,1},{0,2,2.25,2.5,2.75,3,3.25,3.5,3.75,4}))))</f>
        <v/>
      </c>
      <c r="H365" s="3" t="str">
        <f>IF(COUNT($A365)=0,"",IF($A365&lt;&gt;DRAFT!$B367,"ERR",IF(DRAFT!AA367="3E","3E",IF(COUNT(DRAFT!W367,DRAFT!AA367)&gt;0,DRAFT!AB367,""))))</f>
        <v/>
      </c>
      <c r="I365" s="3" t="str">
        <f>IF(COUNT($A365)=0,"",IF(H365="3E","3E",IF(H365="","I",LOOKUP(H365/J$2,{0,0.4,0.45,0.5,0.55,0.6,0.65,0.7,0.75,0.8,1},{"F","D","C","C+","B-","B","B+","A-","A","A+"}))))</f>
        <v/>
      </c>
      <c r="J365" s="2" t="str">
        <f>IF(COUNT($A365)=0,"",IF(H365="","--",IF(H365="3E","3E",LOOKUP(H365/J$2,{0,0.4,0.45,0.5,0.55,0.6,0.65,0.7,0.75,0.8,1},{0,2,2.25,2.5,2.75,3,3.25,3.5,3.75,4}))))</f>
        <v/>
      </c>
      <c r="K365" s="3" t="str">
        <f>IF(COUNT($A365)=0,"",IF($A365&lt;&gt;DRAFT!$B367,"ERR",IF(DRAFT!AJ367="3E","3E",IF(COUNT(DRAFT!AF367,DRAFT!AJ367)&gt;0,DRAFT!AK367,""))))</f>
        <v/>
      </c>
      <c r="L365" s="3" t="str">
        <f>IF(COUNT($A365)=0,"",IF(K365="3E","3E",IF(K365="","I",LOOKUP(K365/M$2,{0,0.4,0.45,0.5,0.55,0.6,0.65,0.7,0.75,0.8,1},{"F","D","C","C+","B-","B","B+","A-","A","A+"}))))</f>
        <v/>
      </c>
      <c r="M365" s="2" t="str">
        <f>IF(COUNT($A365)=0,"",IF(K365="","--",IF(K365="3E","3E",LOOKUP(K365/M$2,{0,0.4,0.45,0.5,0.55,0.6,0.65,0.7,0.75,0.8,1},{0,2,2.25,2.5,2.75,3,3.25,3.5,3.75,4}))))</f>
        <v/>
      </c>
      <c r="N365" s="3" t="str">
        <f>IF(COUNT($A365)=0,"",IF($A365&lt;&gt;DRAFT!$B367,"ERR",IF(DRAFT!AS367="3E","3E",IF(COUNT(DRAFT!AO367,DRAFT!AS367)&gt;0,DRAFT!AT367,""))))</f>
        <v/>
      </c>
      <c r="O365" s="3" t="str">
        <f>IF(COUNT($A365)=0,"",IF(N365="3E","3E",IF(N365="","I",LOOKUP(N365/P$2,{0,0.4,0.45,0.5,0.55,0.6,0.65,0.7,0.75,0.8,1},{"F","D","C","C+","B-","B","B+","A-","A","A+"}))))</f>
        <v/>
      </c>
      <c r="P365" s="2" t="str">
        <f>IF(COUNT($A365)=0,"",IF(N365="","--",IF(N365="3E","3E",LOOKUP(N365/P$2,{0,0.4,0.45,0.5,0.55,0.6,0.65,0.7,0.75,0.8,1},{0,2,2.25,2.5,2.75,3,3.25,3.5,3.75,4}))))</f>
        <v/>
      </c>
      <c r="Q365" s="3" t="str">
        <f>IF(COUNT($A365)=0,"",IF($A365&lt;&gt;DRAFT!$B367,"ERR",IF(DRAFT!BB367="3E","3E",IF(COUNT(DRAFT!AX367,DRAFT!BB367)&gt;0,DRAFT!BC367,""))))</f>
        <v/>
      </c>
      <c r="R365" s="3" t="str">
        <f>IF(COUNT($A365)=0,"",IF(Q365="3E","3E",IF(Q365="","I",LOOKUP(Q365/S$2,{0,0.4,0.45,0.5,0.55,0.6,0.65,0.7,0.75,0.8,1},{"F","D","C","C+","B-","B","B+","A-","A","A+"}))))</f>
        <v/>
      </c>
      <c r="S365" s="2" t="str">
        <f>IF(COUNT($A365)=0,"",IF(Q365="","--",IF(Q365="3E","3E",LOOKUP(Q365/S$2,{0,0.4,0.45,0.5,0.55,0.6,0.65,0.7,0.75,0.8,1},{0,2,2.25,2.5,2.75,3,3.25,3.5,3.75,4}))))</f>
        <v/>
      </c>
      <c r="T365" s="3" t="str">
        <f>IF(COUNT($A365)=0,"",IF($A365&lt;&gt;DRAFT!$B367,"ERR",IF(DRAFT!BK367="3E","3E",IF(COUNT(DRAFT!BG367,DRAFT!BK367)&gt;0,DRAFT!BL367,""))))</f>
        <v/>
      </c>
      <c r="U365" s="3" t="str">
        <f>IF(COUNT($A365)=0,"",IF(T365="3E","3E",IF(T365="","I",LOOKUP(T365/V$2,{0,0.4,0.45,0.5,0.55,0.6,0.65,0.7,0.75,0.8,1},{"F","D","C","C+","B-","B","B+","A-","A","A+"}))))</f>
        <v/>
      </c>
      <c r="V365" s="2" t="str">
        <f>IF(COUNT($A365)=0,"",IF(T365="","--",IF(T365="3E","3E",LOOKUP(T365/V$2,{0,0.4,0.45,0.5,0.55,0.6,0.65,0.7,0.75,0.8,1},{0,2,2.25,2.5,2.75,3,3.25,3.5,3.75,4}))))</f>
        <v/>
      </c>
      <c r="W365" s="3" t="str">
        <f>IF(COUNT($A365)=0,"",IF($A365&lt;&gt;DRAFT!$B367,"ERR",IF(DRAFT!BT367="3E","3E",IF(COUNT(DRAFT!BP367,DRAFT!BT367)&gt;0,DRAFT!BU367,""))))</f>
        <v/>
      </c>
      <c r="X365" s="3" t="str">
        <f>IF(COUNT($A365)=0,"",IF(W365="3E","3E",IF(W365="","I",LOOKUP(W365/Y$2,{0,0.4,0.45,0.5,0.55,0.6,0.65,0.7,0.75,0.8,1},{"F","D","C","C+","B-","B","B+","A-","A","A+"}))))</f>
        <v/>
      </c>
      <c r="Y365" s="2" t="str">
        <f>IF(COUNT($A365)=0,"",IF(W365="","--",IF(W365="3E","3E",LOOKUP(W365/Y$2,{0,0.4,0.45,0.5,0.55,0.6,0.65,0.7,0.75,0.8,1},{0,2,2.25,2.5,2.75,3,3.25,3.5,3.75,4}))))</f>
        <v/>
      </c>
      <c r="Z365" s="3" t="str">
        <f>IF(COUNT($A365)=0,"",IF($A365&lt;&gt;DRAFT!$B367,"ERR",IF(DRAFT!CC367="3E","3E",IF(COUNT(DRAFT!BY367,DRAFT!CC367)&gt;0,DRAFT!CD367,""))))</f>
        <v/>
      </c>
      <c r="AA365" s="3" t="str">
        <f>IF(COUNT($A365)=0,"",IF(Z365="3E","3E",IF(Z365="","I",LOOKUP(Z365/AB$2,{0,0.4,0.45,0.5,0.55,0.6,0.65,0.7,0.75,0.8,1},{"F","D","C","C+","B-","B","B+","A-","A","A+"}))))</f>
        <v/>
      </c>
      <c r="AB365" s="2" t="str">
        <f>IF(COUNT($A365)=0,"",IF(Z365="","--",IF(Z365="3E","3E",LOOKUP(Z365/AB$2,{0,0.4,0.45,0.5,0.55,0.6,0.65,0.7,0.75,0.8,1},{0,2,2.25,2.5,2.75,3,3.25,3.5,3.75,4}))))</f>
        <v/>
      </c>
      <c r="AC365" s="3" t="str">
        <f>IF(COUNT($A365)=0,"",IF($A365&lt;&gt;DRAFT!$B367,"ERR",IF(DRAFT!CF367&gt;0,DRAFT!CF367,"")))</f>
        <v/>
      </c>
      <c r="AD365" s="3" t="str">
        <f>IF(COUNT($A365)=0,"",IF(AC365="3E","3E",IF(AC365="","I",LOOKUP(AC365/AE$2,{0,0.4,0.45,0.5,0.55,0.6,0.65,0.7,0.75,0.8,1},{"F","D","C","C+","B-","B","B+","A-","A","A+"}))))</f>
        <v/>
      </c>
      <c r="AE365" s="2" t="str">
        <f>IF(COUNT($A365)=0,"",IF(AC365="","--",IF(AC365="3E","3E",LOOKUP(AC365/AE$2,{0,0.4,0.45,0.5,0.55,0.6,0.65,0.7,0.75,0.8,1},{0,2,2.25,2.5,2.75,3,3.25,3.5,3.75,4}))))</f>
        <v/>
      </c>
      <c r="AF365" s="3" t="str">
        <f>IF($A365&lt;&gt;DRAFT!$B367,"ERR",IF(OR(COUNT($A365)=0,COUNT(DRAFT!CI367:CK367,DRAFT!CM367:CO367)=0),"",CEILING(SUM(DRAFT!CL367,DRAFT!CP367),1)))</f>
        <v/>
      </c>
      <c r="AG365" s="3" t="str">
        <f>IF(COUNT($A365)=0,"",IF(AF365="3E","3E",IF(AF365="","I",LOOKUP(AF365/AH$2,{0,0.4,0.45,0.5,0.55,0.6,0.65,0.7,0.75,0.8,1},{"F","D","C","C+","B-","B","B+","A-","A","A+"}))))</f>
        <v/>
      </c>
      <c r="AH365" s="2" t="str">
        <f>IF(COUNT($A365)=0,"",IF(AF365="","--",IF(AF365="3E","3E",LOOKUP(AF365/AH$2,{0,0.4,0.45,0.5,0.55,0.6,0.65,0.7,0.75,0.8,1},{0,2,2.25,2.5,2.75,3,3.25,3.5,3.75,4}))))</f>
        <v/>
      </c>
      <c r="AI365" s="11" t="str">
        <f>IF(OR(COUNT($A365)=0,COUNT(B365:AH365)=0),"",IF(COUNTIF(B365:AH365,"3E")&gt;0,"3E",IF(DRAFT!$A367="R",TRUNC(SUMPRODUCT(RGP,RCP)/TCP,3),TRUNC((SUMPRODUCT(--(IMDGP&gt;0)*IMDGP,IMCP)+CEILING(DRAFT!$CQ367*42,0.25))/TCP,3))))</f>
        <v/>
      </c>
      <c r="AJ365" s="3" t="str">
        <f>IF(OR(COUNT($A365)=0,COUNT(B365:AH365)=0),"",IF(COUNTIF(B365:AH365,"3E")&gt;0,"3E",IF(DRAFT!$A367="R",SUMPRODUCT(--(RGP&gt;=2),RCP),SUMPRODUCT(--(IMDGP&gt;0),--(IMGP=0),IMCP)+DRAFT!$CR367)))</f>
        <v/>
      </c>
      <c r="AK365" s="3" t="str">
        <f>IF(OR(COUNT($A365)=0,COUNT(B365:AH365)=0),"",IF(COUNTIF(B365:AJ365,"3E")&gt;0,"3E",IF(AND(DRAFT!$A367="IM",OR($AI365&gt;DRAFT!$CQ367,$AJ365&gt;DRAFT!$CR367)),"IMPROVED",IF(AND(DRAFT!$A367="IM",$AI365&lt;=DRAFT!$CQ367,$AJ365&lt;=DRAFT!$CR367),"NOT IMPROVED",IF(AND(AH365&gt;=2,AI365&gt;=2,AJ365&gt;=30),"PASS","FAIL")))))</f>
        <v/>
      </c>
      <c r="AL365" s="3" t="str">
        <f t="shared" si="10"/>
        <v/>
      </c>
      <c r="AM365" s="3" t="str">
        <f t="shared" si="11"/>
        <v/>
      </c>
    </row>
    <row r="366" spans="1:39" ht="18.95" customHeight="1" x14ac:dyDescent="0.25">
      <c r="A366" s="4" t="str">
        <f>IF(DRAFT!$B368="","",DRAFT!$B368)</f>
        <v/>
      </c>
      <c r="B366" s="3" t="str">
        <f>IF(COUNT($A366)=0,"",IF($A366&lt;&gt;DRAFT!$B368,"ERR",IF(DRAFT!I368="3E","3E",IF(COUNT(DRAFT!E368,DRAFT!I368)&gt;0,DRAFT!J368,""))))</f>
        <v/>
      </c>
      <c r="C366" s="3" t="str">
        <f>IF(COUNT($A366)=0,"",IF(B366="3E","3E",IF(B366="","I",LOOKUP(B366/D$2,{0,0.4,0.45,0.5,0.55,0.6,0.65,0.7,0.75,0.8,1},{"F","D","C","C+","B-","B","B+","A-","A","A+"}))))</f>
        <v/>
      </c>
      <c r="D366" s="2" t="str">
        <f>IF(COUNT($A366)=0,"",IF(B366="","--",IF(B366="3E","3E",LOOKUP(B366/D$2,{0,0.4,0.45,0.5,0.55,0.6,0.65,0.7,0.75,0.8,1},{0,2,2.25,2.5,2.75,3,3.25,3.5,3.75,4}))))</f>
        <v/>
      </c>
      <c r="E366" s="3" t="str">
        <f>IF(COUNT($A366)=0,"",IF($A366&lt;&gt;DRAFT!$B368,"ERR",IF(DRAFT!R368="3E","3E",IF(COUNT(DRAFT!N368,DRAFT!R368)&gt;0,DRAFT!S368,""))))</f>
        <v/>
      </c>
      <c r="F366" s="3" t="str">
        <f>IF(COUNT($A366)=0,"",IF(E366="3E","3E",IF(E366="","I",LOOKUP(E366/G$2,{0,0.4,0.45,0.5,0.55,0.6,0.65,0.7,0.75,0.8,1},{"F","D","C","C+","B-","B","B+","A-","A","A+"}))))</f>
        <v/>
      </c>
      <c r="G366" s="2" t="str">
        <f>IF(COUNT($A366)=0,"",IF(E366="","--",IF(E366="3E","3E",LOOKUP(E366/G$2,{0,0.4,0.45,0.5,0.55,0.6,0.65,0.7,0.75,0.8,1},{0,2,2.25,2.5,2.75,3,3.25,3.5,3.75,4}))))</f>
        <v/>
      </c>
      <c r="H366" s="3" t="str">
        <f>IF(COUNT($A366)=0,"",IF($A366&lt;&gt;DRAFT!$B368,"ERR",IF(DRAFT!AA368="3E","3E",IF(COUNT(DRAFT!W368,DRAFT!AA368)&gt;0,DRAFT!AB368,""))))</f>
        <v/>
      </c>
      <c r="I366" s="3" t="str">
        <f>IF(COUNT($A366)=0,"",IF(H366="3E","3E",IF(H366="","I",LOOKUP(H366/J$2,{0,0.4,0.45,0.5,0.55,0.6,0.65,0.7,0.75,0.8,1},{"F","D","C","C+","B-","B","B+","A-","A","A+"}))))</f>
        <v/>
      </c>
      <c r="J366" s="2" t="str">
        <f>IF(COUNT($A366)=0,"",IF(H366="","--",IF(H366="3E","3E",LOOKUP(H366/J$2,{0,0.4,0.45,0.5,0.55,0.6,0.65,0.7,0.75,0.8,1},{0,2,2.25,2.5,2.75,3,3.25,3.5,3.75,4}))))</f>
        <v/>
      </c>
      <c r="K366" s="3" t="str">
        <f>IF(COUNT($A366)=0,"",IF($A366&lt;&gt;DRAFT!$B368,"ERR",IF(DRAFT!AJ368="3E","3E",IF(COUNT(DRAFT!AF368,DRAFT!AJ368)&gt;0,DRAFT!AK368,""))))</f>
        <v/>
      </c>
      <c r="L366" s="3" t="str">
        <f>IF(COUNT($A366)=0,"",IF(K366="3E","3E",IF(K366="","I",LOOKUP(K366/M$2,{0,0.4,0.45,0.5,0.55,0.6,0.65,0.7,0.75,0.8,1},{"F","D","C","C+","B-","B","B+","A-","A","A+"}))))</f>
        <v/>
      </c>
      <c r="M366" s="2" t="str">
        <f>IF(COUNT($A366)=0,"",IF(K366="","--",IF(K366="3E","3E",LOOKUP(K366/M$2,{0,0.4,0.45,0.5,0.55,0.6,0.65,0.7,0.75,0.8,1},{0,2,2.25,2.5,2.75,3,3.25,3.5,3.75,4}))))</f>
        <v/>
      </c>
      <c r="N366" s="3" t="str">
        <f>IF(COUNT($A366)=0,"",IF($A366&lt;&gt;DRAFT!$B368,"ERR",IF(DRAFT!AS368="3E","3E",IF(COUNT(DRAFT!AO368,DRAFT!AS368)&gt;0,DRAFT!AT368,""))))</f>
        <v/>
      </c>
      <c r="O366" s="3" t="str">
        <f>IF(COUNT($A366)=0,"",IF(N366="3E","3E",IF(N366="","I",LOOKUP(N366/P$2,{0,0.4,0.45,0.5,0.55,0.6,0.65,0.7,0.75,0.8,1},{"F","D","C","C+","B-","B","B+","A-","A","A+"}))))</f>
        <v/>
      </c>
      <c r="P366" s="2" t="str">
        <f>IF(COUNT($A366)=0,"",IF(N366="","--",IF(N366="3E","3E",LOOKUP(N366/P$2,{0,0.4,0.45,0.5,0.55,0.6,0.65,0.7,0.75,0.8,1},{0,2,2.25,2.5,2.75,3,3.25,3.5,3.75,4}))))</f>
        <v/>
      </c>
      <c r="Q366" s="3" t="str">
        <f>IF(COUNT($A366)=0,"",IF($A366&lt;&gt;DRAFT!$B368,"ERR",IF(DRAFT!BB368="3E","3E",IF(COUNT(DRAFT!AX368,DRAFT!BB368)&gt;0,DRAFT!BC368,""))))</f>
        <v/>
      </c>
      <c r="R366" s="3" t="str">
        <f>IF(COUNT($A366)=0,"",IF(Q366="3E","3E",IF(Q366="","I",LOOKUP(Q366/S$2,{0,0.4,0.45,0.5,0.55,0.6,0.65,0.7,0.75,0.8,1},{"F","D","C","C+","B-","B","B+","A-","A","A+"}))))</f>
        <v/>
      </c>
      <c r="S366" s="2" t="str">
        <f>IF(COUNT($A366)=0,"",IF(Q366="","--",IF(Q366="3E","3E",LOOKUP(Q366/S$2,{0,0.4,0.45,0.5,0.55,0.6,0.65,0.7,0.75,0.8,1},{0,2,2.25,2.5,2.75,3,3.25,3.5,3.75,4}))))</f>
        <v/>
      </c>
      <c r="T366" s="3" t="str">
        <f>IF(COUNT($A366)=0,"",IF($A366&lt;&gt;DRAFT!$B368,"ERR",IF(DRAFT!BK368="3E","3E",IF(COUNT(DRAFT!BG368,DRAFT!BK368)&gt;0,DRAFT!BL368,""))))</f>
        <v/>
      </c>
      <c r="U366" s="3" t="str">
        <f>IF(COUNT($A366)=0,"",IF(T366="3E","3E",IF(T366="","I",LOOKUP(T366/V$2,{0,0.4,0.45,0.5,0.55,0.6,0.65,0.7,0.75,0.8,1},{"F","D","C","C+","B-","B","B+","A-","A","A+"}))))</f>
        <v/>
      </c>
      <c r="V366" s="2" t="str">
        <f>IF(COUNT($A366)=0,"",IF(T366="","--",IF(T366="3E","3E",LOOKUP(T366/V$2,{0,0.4,0.45,0.5,0.55,0.6,0.65,0.7,0.75,0.8,1},{0,2,2.25,2.5,2.75,3,3.25,3.5,3.75,4}))))</f>
        <v/>
      </c>
      <c r="W366" s="3" t="str">
        <f>IF(COUNT($A366)=0,"",IF($A366&lt;&gt;DRAFT!$B368,"ERR",IF(DRAFT!BT368="3E","3E",IF(COUNT(DRAFT!BP368,DRAFT!BT368)&gt;0,DRAFT!BU368,""))))</f>
        <v/>
      </c>
      <c r="X366" s="3" t="str">
        <f>IF(COUNT($A366)=0,"",IF(W366="3E","3E",IF(W366="","I",LOOKUP(W366/Y$2,{0,0.4,0.45,0.5,0.55,0.6,0.65,0.7,0.75,0.8,1},{"F","D","C","C+","B-","B","B+","A-","A","A+"}))))</f>
        <v/>
      </c>
      <c r="Y366" s="2" t="str">
        <f>IF(COUNT($A366)=0,"",IF(W366="","--",IF(W366="3E","3E",LOOKUP(W366/Y$2,{0,0.4,0.45,0.5,0.55,0.6,0.65,0.7,0.75,0.8,1},{0,2,2.25,2.5,2.75,3,3.25,3.5,3.75,4}))))</f>
        <v/>
      </c>
      <c r="Z366" s="3" t="str">
        <f>IF(COUNT($A366)=0,"",IF($A366&lt;&gt;DRAFT!$B368,"ERR",IF(DRAFT!CC368="3E","3E",IF(COUNT(DRAFT!BY368,DRAFT!CC368)&gt;0,DRAFT!CD368,""))))</f>
        <v/>
      </c>
      <c r="AA366" s="3" t="str">
        <f>IF(COUNT($A366)=0,"",IF(Z366="3E","3E",IF(Z366="","I",LOOKUP(Z366/AB$2,{0,0.4,0.45,0.5,0.55,0.6,0.65,0.7,0.75,0.8,1},{"F","D","C","C+","B-","B","B+","A-","A","A+"}))))</f>
        <v/>
      </c>
      <c r="AB366" s="2" t="str">
        <f>IF(COUNT($A366)=0,"",IF(Z366="","--",IF(Z366="3E","3E",LOOKUP(Z366/AB$2,{0,0.4,0.45,0.5,0.55,0.6,0.65,0.7,0.75,0.8,1},{0,2,2.25,2.5,2.75,3,3.25,3.5,3.75,4}))))</f>
        <v/>
      </c>
      <c r="AC366" s="3" t="str">
        <f>IF(COUNT($A366)=0,"",IF($A366&lt;&gt;DRAFT!$B368,"ERR",IF(DRAFT!CF368&gt;0,DRAFT!CF368,"")))</f>
        <v/>
      </c>
      <c r="AD366" s="3" t="str">
        <f>IF(COUNT($A366)=0,"",IF(AC366="3E","3E",IF(AC366="","I",LOOKUP(AC366/AE$2,{0,0.4,0.45,0.5,0.55,0.6,0.65,0.7,0.75,0.8,1},{"F","D","C","C+","B-","B","B+","A-","A","A+"}))))</f>
        <v/>
      </c>
      <c r="AE366" s="2" t="str">
        <f>IF(COUNT($A366)=0,"",IF(AC366="","--",IF(AC366="3E","3E",LOOKUP(AC366/AE$2,{0,0.4,0.45,0.5,0.55,0.6,0.65,0.7,0.75,0.8,1},{0,2,2.25,2.5,2.75,3,3.25,3.5,3.75,4}))))</f>
        <v/>
      </c>
      <c r="AF366" s="3" t="str">
        <f>IF($A366&lt;&gt;DRAFT!$B368,"ERR",IF(OR(COUNT($A366)=0,COUNT(DRAFT!CI368:CK368,DRAFT!CM368:CO368)=0),"",CEILING(SUM(DRAFT!CL368,DRAFT!CP368),1)))</f>
        <v/>
      </c>
      <c r="AG366" s="3" t="str">
        <f>IF(COUNT($A366)=0,"",IF(AF366="3E","3E",IF(AF366="","I",LOOKUP(AF366/AH$2,{0,0.4,0.45,0.5,0.55,0.6,0.65,0.7,0.75,0.8,1},{"F","D","C","C+","B-","B","B+","A-","A","A+"}))))</f>
        <v/>
      </c>
      <c r="AH366" s="2" t="str">
        <f>IF(COUNT($A366)=0,"",IF(AF366="","--",IF(AF366="3E","3E",LOOKUP(AF366/AH$2,{0,0.4,0.45,0.5,0.55,0.6,0.65,0.7,0.75,0.8,1},{0,2,2.25,2.5,2.75,3,3.25,3.5,3.75,4}))))</f>
        <v/>
      </c>
      <c r="AI366" s="11" t="str">
        <f>IF(OR(COUNT($A366)=0,COUNT(B366:AH366)=0),"",IF(COUNTIF(B366:AH366,"3E")&gt;0,"3E",IF(DRAFT!$A368="R",TRUNC(SUMPRODUCT(RGP,RCP)/TCP,3),TRUNC((SUMPRODUCT(--(IMDGP&gt;0)*IMDGP,IMCP)+CEILING(DRAFT!$CQ368*42,0.25))/TCP,3))))</f>
        <v/>
      </c>
      <c r="AJ366" s="3" t="str">
        <f>IF(OR(COUNT($A366)=0,COUNT(B366:AH366)=0),"",IF(COUNTIF(B366:AH366,"3E")&gt;0,"3E",IF(DRAFT!$A368="R",SUMPRODUCT(--(RGP&gt;=2),RCP),SUMPRODUCT(--(IMDGP&gt;0),--(IMGP=0),IMCP)+DRAFT!$CR368)))</f>
        <v/>
      </c>
      <c r="AK366" s="3" t="str">
        <f>IF(OR(COUNT($A366)=0,COUNT(B366:AH366)=0),"",IF(COUNTIF(B366:AJ366,"3E")&gt;0,"3E",IF(AND(DRAFT!$A368="IM",OR($AI366&gt;DRAFT!$CQ368,$AJ366&gt;DRAFT!$CR368)),"IMPROVED",IF(AND(DRAFT!$A368="IM",$AI366&lt;=DRAFT!$CQ368,$AJ366&lt;=DRAFT!$CR368),"NOT IMPROVED",IF(AND(AH366&gt;=2,AI366&gt;=2,AJ366&gt;=30),"PASS","FAIL")))))</f>
        <v/>
      </c>
      <c r="AL366" s="3" t="str">
        <f t="shared" si="10"/>
        <v/>
      </c>
      <c r="AM366" s="3" t="str">
        <f t="shared" si="11"/>
        <v/>
      </c>
    </row>
    <row r="367" spans="1:39" ht="18.95" customHeight="1" x14ac:dyDescent="0.25">
      <c r="A367" s="4" t="str">
        <f>IF(DRAFT!$B369="","",DRAFT!$B369)</f>
        <v/>
      </c>
      <c r="B367" s="3" t="str">
        <f>IF(COUNT($A367)=0,"",IF($A367&lt;&gt;DRAFT!$B369,"ERR",IF(DRAFT!I369="3E","3E",IF(COUNT(DRAFT!E369,DRAFT!I369)&gt;0,DRAFT!J369,""))))</f>
        <v/>
      </c>
      <c r="C367" s="3" t="str">
        <f>IF(COUNT($A367)=0,"",IF(B367="3E","3E",IF(B367="","I",LOOKUP(B367/D$2,{0,0.4,0.45,0.5,0.55,0.6,0.65,0.7,0.75,0.8,1},{"F","D","C","C+","B-","B","B+","A-","A","A+"}))))</f>
        <v/>
      </c>
      <c r="D367" s="2" t="str">
        <f>IF(COUNT($A367)=0,"",IF(B367="","--",IF(B367="3E","3E",LOOKUP(B367/D$2,{0,0.4,0.45,0.5,0.55,0.6,0.65,0.7,0.75,0.8,1},{0,2,2.25,2.5,2.75,3,3.25,3.5,3.75,4}))))</f>
        <v/>
      </c>
      <c r="E367" s="3" t="str">
        <f>IF(COUNT($A367)=0,"",IF($A367&lt;&gt;DRAFT!$B369,"ERR",IF(DRAFT!R369="3E","3E",IF(COUNT(DRAFT!N369,DRAFT!R369)&gt;0,DRAFT!S369,""))))</f>
        <v/>
      </c>
      <c r="F367" s="3" t="str">
        <f>IF(COUNT($A367)=0,"",IF(E367="3E","3E",IF(E367="","I",LOOKUP(E367/G$2,{0,0.4,0.45,0.5,0.55,0.6,0.65,0.7,0.75,0.8,1},{"F","D","C","C+","B-","B","B+","A-","A","A+"}))))</f>
        <v/>
      </c>
      <c r="G367" s="2" t="str">
        <f>IF(COUNT($A367)=0,"",IF(E367="","--",IF(E367="3E","3E",LOOKUP(E367/G$2,{0,0.4,0.45,0.5,0.55,0.6,0.65,0.7,0.75,0.8,1},{0,2,2.25,2.5,2.75,3,3.25,3.5,3.75,4}))))</f>
        <v/>
      </c>
      <c r="H367" s="3" t="str">
        <f>IF(COUNT($A367)=0,"",IF($A367&lt;&gt;DRAFT!$B369,"ERR",IF(DRAFT!AA369="3E","3E",IF(COUNT(DRAFT!W369,DRAFT!AA369)&gt;0,DRAFT!AB369,""))))</f>
        <v/>
      </c>
      <c r="I367" s="3" t="str">
        <f>IF(COUNT($A367)=0,"",IF(H367="3E","3E",IF(H367="","I",LOOKUP(H367/J$2,{0,0.4,0.45,0.5,0.55,0.6,0.65,0.7,0.75,0.8,1},{"F","D","C","C+","B-","B","B+","A-","A","A+"}))))</f>
        <v/>
      </c>
      <c r="J367" s="2" t="str">
        <f>IF(COUNT($A367)=0,"",IF(H367="","--",IF(H367="3E","3E",LOOKUP(H367/J$2,{0,0.4,0.45,0.5,0.55,0.6,0.65,0.7,0.75,0.8,1},{0,2,2.25,2.5,2.75,3,3.25,3.5,3.75,4}))))</f>
        <v/>
      </c>
      <c r="K367" s="3" t="str">
        <f>IF(COUNT($A367)=0,"",IF($A367&lt;&gt;DRAFT!$B369,"ERR",IF(DRAFT!AJ369="3E","3E",IF(COUNT(DRAFT!AF369,DRAFT!AJ369)&gt;0,DRAFT!AK369,""))))</f>
        <v/>
      </c>
      <c r="L367" s="3" t="str">
        <f>IF(COUNT($A367)=0,"",IF(K367="3E","3E",IF(K367="","I",LOOKUP(K367/M$2,{0,0.4,0.45,0.5,0.55,0.6,0.65,0.7,0.75,0.8,1},{"F","D","C","C+","B-","B","B+","A-","A","A+"}))))</f>
        <v/>
      </c>
      <c r="M367" s="2" t="str">
        <f>IF(COUNT($A367)=0,"",IF(K367="","--",IF(K367="3E","3E",LOOKUP(K367/M$2,{0,0.4,0.45,0.5,0.55,0.6,0.65,0.7,0.75,0.8,1},{0,2,2.25,2.5,2.75,3,3.25,3.5,3.75,4}))))</f>
        <v/>
      </c>
      <c r="N367" s="3" t="str">
        <f>IF(COUNT($A367)=0,"",IF($A367&lt;&gt;DRAFT!$B369,"ERR",IF(DRAFT!AS369="3E","3E",IF(COUNT(DRAFT!AO369,DRAFT!AS369)&gt;0,DRAFT!AT369,""))))</f>
        <v/>
      </c>
      <c r="O367" s="3" t="str">
        <f>IF(COUNT($A367)=0,"",IF(N367="3E","3E",IF(N367="","I",LOOKUP(N367/P$2,{0,0.4,0.45,0.5,0.55,0.6,0.65,0.7,0.75,0.8,1},{"F","D","C","C+","B-","B","B+","A-","A","A+"}))))</f>
        <v/>
      </c>
      <c r="P367" s="2" t="str">
        <f>IF(COUNT($A367)=0,"",IF(N367="","--",IF(N367="3E","3E",LOOKUP(N367/P$2,{0,0.4,0.45,0.5,0.55,0.6,0.65,0.7,0.75,0.8,1},{0,2,2.25,2.5,2.75,3,3.25,3.5,3.75,4}))))</f>
        <v/>
      </c>
      <c r="Q367" s="3" t="str">
        <f>IF(COUNT($A367)=0,"",IF($A367&lt;&gt;DRAFT!$B369,"ERR",IF(DRAFT!BB369="3E","3E",IF(COUNT(DRAFT!AX369,DRAFT!BB369)&gt;0,DRAFT!BC369,""))))</f>
        <v/>
      </c>
      <c r="R367" s="3" t="str">
        <f>IF(COUNT($A367)=0,"",IF(Q367="3E","3E",IF(Q367="","I",LOOKUP(Q367/S$2,{0,0.4,0.45,0.5,0.55,0.6,0.65,0.7,0.75,0.8,1},{"F","D","C","C+","B-","B","B+","A-","A","A+"}))))</f>
        <v/>
      </c>
      <c r="S367" s="2" t="str">
        <f>IF(COUNT($A367)=0,"",IF(Q367="","--",IF(Q367="3E","3E",LOOKUP(Q367/S$2,{0,0.4,0.45,0.5,0.55,0.6,0.65,0.7,0.75,0.8,1},{0,2,2.25,2.5,2.75,3,3.25,3.5,3.75,4}))))</f>
        <v/>
      </c>
      <c r="T367" s="3" t="str">
        <f>IF(COUNT($A367)=0,"",IF($A367&lt;&gt;DRAFT!$B369,"ERR",IF(DRAFT!BK369="3E","3E",IF(COUNT(DRAFT!BG369,DRAFT!BK369)&gt;0,DRAFT!BL369,""))))</f>
        <v/>
      </c>
      <c r="U367" s="3" t="str">
        <f>IF(COUNT($A367)=0,"",IF(T367="3E","3E",IF(T367="","I",LOOKUP(T367/V$2,{0,0.4,0.45,0.5,0.55,0.6,0.65,0.7,0.75,0.8,1},{"F","D","C","C+","B-","B","B+","A-","A","A+"}))))</f>
        <v/>
      </c>
      <c r="V367" s="2" t="str">
        <f>IF(COUNT($A367)=0,"",IF(T367="","--",IF(T367="3E","3E",LOOKUP(T367/V$2,{0,0.4,0.45,0.5,0.55,0.6,0.65,0.7,0.75,0.8,1},{0,2,2.25,2.5,2.75,3,3.25,3.5,3.75,4}))))</f>
        <v/>
      </c>
      <c r="W367" s="3" t="str">
        <f>IF(COUNT($A367)=0,"",IF($A367&lt;&gt;DRAFT!$B369,"ERR",IF(DRAFT!BT369="3E","3E",IF(COUNT(DRAFT!BP369,DRAFT!BT369)&gt;0,DRAFT!BU369,""))))</f>
        <v/>
      </c>
      <c r="X367" s="3" t="str">
        <f>IF(COUNT($A367)=0,"",IF(W367="3E","3E",IF(W367="","I",LOOKUP(W367/Y$2,{0,0.4,0.45,0.5,0.55,0.6,0.65,0.7,0.75,0.8,1},{"F","D","C","C+","B-","B","B+","A-","A","A+"}))))</f>
        <v/>
      </c>
      <c r="Y367" s="2" t="str">
        <f>IF(COUNT($A367)=0,"",IF(W367="","--",IF(W367="3E","3E",LOOKUP(W367/Y$2,{0,0.4,0.45,0.5,0.55,0.6,0.65,0.7,0.75,0.8,1},{0,2,2.25,2.5,2.75,3,3.25,3.5,3.75,4}))))</f>
        <v/>
      </c>
      <c r="Z367" s="3" t="str">
        <f>IF(COUNT($A367)=0,"",IF($A367&lt;&gt;DRAFT!$B369,"ERR",IF(DRAFT!CC369="3E","3E",IF(COUNT(DRAFT!BY369,DRAFT!CC369)&gt;0,DRAFT!CD369,""))))</f>
        <v/>
      </c>
      <c r="AA367" s="3" t="str">
        <f>IF(COUNT($A367)=0,"",IF(Z367="3E","3E",IF(Z367="","I",LOOKUP(Z367/AB$2,{0,0.4,0.45,0.5,0.55,0.6,0.65,0.7,0.75,0.8,1},{"F","D","C","C+","B-","B","B+","A-","A","A+"}))))</f>
        <v/>
      </c>
      <c r="AB367" s="2" t="str">
        <f>IF(COUNT($A367)=0,"",IF(Z367="","--",IF(Z367="3E","3E",LOOKUP(Z367/AB$2,{0,0.4,0.45,0.5,0.55,0.6,0.65,0.7,0.75,0.8,1},{0,2,2.25,2.5,2.75,3,3.25,3.5,3.75,4}))))</f>
        <v/>
      </c>
      <c r="AC367" s="3" t="str">
        <f>IF(COUNT($A367)=0,"",IF($A367&lt;&gt;DRAFT!$B369,"ERR",IF(DRAFT!CF369&gt;0,DRAFT!CF369,"")))</f>
        <v/>
      </c>
      <c r="AD367" s="3" t="str">
        <f>IF(COUNT($A367)=0,"",IF(AC367="3E","3E",IF(AC367="","I",LOOKUP(AC367/AE$2,{0,0.4,0.45,0.5,0.55,0.6,0.65,0.7,0.75,0.8,1},{"F","D","C","C+","B-","B","B+","A-","A","A+"}))))</f>
        <v/>
      </c>
      <c r="AE367" s="2" t="str">
        <f>IF(COUNT($A367)=0,"",IF(AC367="","--",IF(AC367="3E","3E",LOOKUP(AC367/AE$2,{0,0.4,0.45,0.5,0.55,0.6,0.65,0.7,0.75,0.8,1},{0,2,2.25,2.5,2.75,3,3.25,3.5,3.75,4}))))</f>
        <v/>
      </c>
      <c r="AF367" s="3" t="str">
        <f>IF($A367&lt;&gt;DRAFT!$B369,"ERR",IF(OR(COUNT($A367)=0,COUNT(DRAFT!CI369:CK369,DRAFT!CM369:CO369)=0),"",CEILING(SUM(DRAFT!CL369,DRAFT!CP369),1)))</f>
        <v/>
      </c>
      <c r="AG367" s="3" t="str">
        <f>IF(COUNT($A367)=0,"",IF(AF367="3E","3E",IF(AF367="","I",LOOKUP(AF367/AH$2,{0,0.4,0.45,0.5,0.55,0.6,0.65,0.7,0.75,0.8,1},{"F","D","C","C+","B-","B","B+","A-","A","A+"}))))</f>
        <v/>
      </c>
      <c r="AH367" s="2" t="str">
        <f>IF(COUNT($A367)=0,"",IF(AF367="","--",IF(AF367="3E","3E",LOOKUP(AF367/AH$2,{0,0.4,0.45,0.5,0.55,0.6,0.65,0.7,0.75,0.8,1},{0,2,2.25,2.5,2.75,3,3.25,3.5,3.75,4}))))</f>
        <v/>
      </c>
      <c r="AI367" s="11" t="str">
        <f>IF(OR(COUNT($A367)=0,COUNT(B367:AH367)=0),"",IF(COUNTIF(B367:AH367,"3E")&gt;0,"3E",IF(DRAFT!$A369="R",TRUNC(SUMPRODUCT(RGP,RCP)/TCP,3),TRUNC((SUMPRODUCT(--(IMDGP&gt;0)*IMDGP,IMCP)+CEILING(DRAFT!$CQ369*42,0.25))/TCP,3))))</f>
        <v/>
      </c>
      <c r="AJ367" s="3" t="str">
        <f>IF(OR(COUNT($A367)=0,COUNT(B367:AH367)=0),"",IF(COUNTIF(B367:AH367,"3E")&gt;0,"3E",IF(DRAFT!$A369="R",SUMPRODUCT(--(RGP&gt;=2),RCP),SUMPRODUCT(--(IMDGP&gt;0),--(IMGP=0),IMCP)+DRAFT!$CR369)))</f>
        <v/>
      </c>
      <c r="AK367" s="3" t="str">
        <f>IF(OR(COUNT($A367)=0,COUNT(B367:AH367)=0),"",IF(COUNTIF(B367:AJ367,"3E")&gt;0,"3E",IF(AND(DRAFT!$A369="IM",OR($AI367&gt;DRAFT!$CQ369,$AJ367&gt;DRAFT!$CR369)),"IMPROVED",IF(AND(DRAFT!$A369="IM",$AI367&lt;=DRAFT!$CQ369,$AJ367&lt;=DRAFT!$CR369),"NOT IMPROVED",IF(AND(AH367&gt;=2,AI367&gt;=2,AJ367&gt;=30),"PASS","FAIL")))))</f>
        <v/>
      </c>
      <c r="AL367" s="3" t="str">
        <f t="shared" si="10"/>
        <v/>
      </c>
      <c r="AM367" s="3" t="str">
        <f t="shared" si="11"/>
        <v/>
      </c>
    </row>
    <row r="368" spans="1:39" ht="18.95" customHeight="1" x14ac:dyDescent="0.25">
      <c r="A368" s="4" t="str">
        <f>IF(DRAFT!$B370="","",DRAFT!$B370)</f>
        <v/>
      </c>
      <c r="B368" s="3" t="str">
        <f>IF(COUNT($A368)=0,"",IF($A368&lt;&gt;DRAFT!$B370,"ERR",IF(DRAFT!I370="3E","3E",IF(COUNT(DRAFT!E370,DRAFT!I370)&gt;0,DRAFT!J370,""))))</f>
        <v/>
      </c>
      <c r="C368" s="3" t="str">
        <f>IF(COUNT($A368)=0,"",IF(B368="3E","3E",IF(B368="","I",LOOKUP(B368/D$2,{0,0.4,0.45,0.5,0.55,0.6,0.65,0.7,0.75,0.8,1},{"F","D","C","C+","B-","B","B+","A-","A","A+"}))))</f>
        <v/>
      </c>
      <c r="D368" s="2" t="str">
        <f>IF(COUNT($A368)=0,"",IF(B368="","--",IF(B368="3E","3E",LOOKUP(B368/D$2,{0,0.4,0.45,0.5,0.55,0.6,0.65,0.7,0.75,0.8,1},{0,2,2.25,2.5,2.75,3,3.25,3.5,3.75,4}))))</f>
        <v/>
      </c>
      <c r="E368" s="3" t="str">
        <f>IF(COUNT($A368)=0,"",IF($A368&lt;&gt;DRAFT!$B370,"ERR",IF(DRAFT!R370="3E","3E",IF(COUNT(DRAFT!N370,DRAFT!R370)&gt;0,DRAFT!S370,""))))</f>
        <v/>
      </c>
      <c r="F368" s="3" t="str">
        <f>IF(COUNT($A368)=0,"",IF(E368="3E","3E",IF(E368="","I",LOOKUP(E368/G$2,{0,0.4,0.45,0.5,0.55,0.6,0.65,0.7,0.75,0.8,1},{"F","D","C","C+","B-","B","B+","A-","A","A+"}))))</f>
        <v/>
      </c>
      <c r="G368" s="2" t="str">
        <f>IF(COUNT($A368)=0,"",IF(E368="","--",IF(E368="3E","3E",LOOKUP(E368/G$2,{0,0.4,0.45,0.5,0.55,0.6,0.65,0.7,0.75,0.8,1},{0,2,2.25,2.5,2.75,3,3.25,3.5,3.75,4}))))</f>
        <v/>
      </c>
      <c r="H368" s="3" t="str">
        <f>IF(COUNT($A368)=0,"",IF($A368&lt;&gt;DRAFT!$B370,"ERR",IF(DRAFT!AA370="3E","3E",IF(COUNT(DRAFT!W370,DRAFT!AA370)&gt;0,DRAFT!AB370,""))))</f>
        <v/>
      </c>
      <c r="I368" s="3" t="str">
        <f>IF(COUNT($A368)=0,"",IF(H368="3E","3E",IF(H368="","I",LOOKUP(H368/J$2,{0,0.4,0.45,0.5,0.55,0.6,0.65,0.7,0.75,0.8,1},{"F","D","C","C+","B-","B","B+","A-","A","A+"}))))</f>
        <v/>
      </c>
      <c r="J368" s="2" t="str">
        <f>IF(COUNT($A368)=0,"",IF(H368="","--",IF(H368="3E","3E",LOOKUP(H368/J$2,{0,0.4,0.45,0.5,0.55,0.6,0.65,0.7,0.75,0.8,1},{0,2,2.25,2.5,2.75,3,3.25,3.5,3.75,4}))))</f>
        <v/>
      </c>
      <c r="K368" s="3" t="str">
        <f>IF(COUNT($A368)=0,"",IF($A368&lt;&gt;DRAFT!$B370,"ERR",IF(DRAFT!AJ370="3E","3E",IF(COUNT(DRAFT!AF370,DRAFT!AJ370)&gt;0,DRAFT!AK370,""))))</f>
        <v/>
      </c>
      <c r="L368" s="3" t="str">
        <f>IF(COUNT($A368)=0,"",IF(K368="3E","3E",IF(K368="","I",LOOKUP(K368/M$2,{0,0.4,0.45,0.5,0.55,0.6,0.65,0.7,0.75,0.8,1},{"F","D","C","C+","B-","B","B+","A-","A","A+"}))))</f>
        <v/>
      </c>
      <c r="M368" s="2" t="str">
        <f>IF(COUNT($A368)=0,"",IF(K368="","--",IF(K368="3E","3E",LOOKUP(K368/M$2,{0,0.4,0.45,0.5,0.55,0.6,0.65,0.7,0.75,0.8,1},{0,2,2.25,2.5,2.75,3,3.25,3.5,3.75,4}))))</f>
        <v/>
      </c>
      <c r="N368" s="3" t="str">
        <f>IF(COUNT($A368)=0,"",IF($A368&lt;&gt;DRAFT!$B370,"ERR",IF(DRAFT!AS370="3E","3E",IF(COUNT(DRAFT!AO370,DRAFT!AS370)&gt;0,DRAFT!AT370,""))))</f>
        <v/>
      </c>
      <c r="O368" s="3" t="str">
        <f>IF(COUNT($A368)=0,"",IF(N368="3E","3E",IF(N368="","I",LOOKUP(N368/P$2,{0,0.4,0.45,0.5,0.55,0.6,0.65,0.7,0.75,0.8,1},{"F","D","C","C+","B-","B","B+","A-","A","A+"}))))</f>
        <v/>
      </c>
      <c r="P368" s="2" t="str">
        <f>IF(COUNT($A368)=0,"",IF(N368="","--",IF(N368="3E","3E",LOOKUP(N368/P$2,{0,0.4,0.45,0.5,0.55,0.6,0.65,0.7,0.75,0.8,1},{0,2,2.25,2.5,2.75,3,3.25,3.5,3.75,4}))))</f>
        <v/>
      </c>
      <c r="Q368" s="3" t="str">
        <f>IF(COUNT($A368)=0,"",IF($A368&lt;&gt;DRAFT!$B370,"ERR",IF(DRAFT!BB370="3E","3E",IF(COUNT(DRAFT!AX370,DRAFT!BB370)&gt;0,DRAFT!BC370,""))))</f>
        <v/>
      </c>
      <c r="R368" s="3" t="str">
        <f>IF(COUNT($A368)=0,"",IF(Q368="3E","3E",IF(Q368="","I",LOOKUP(Q368/S$2,{0,0.4,0.45,0.5,0.55,0.6,0.65,0.7,0.75,0.8,1},{"F","D","C","C+","B-","B","B+","A-","A","A+"}))))</f>
        <v/>
      </c>
      <c r="S368" s="2" t="str">
        <f>IF(COUNT($A368)=0,"",IF(Q368="","--",IF(Q368="3E","3E",LOOKUP(Q368/S$2,{0,0.4,0.45,0.5,0.55,0.6,0.65,0.7,0.75,0.8,1},{0,2,2.25,2.5,2.75,3,3.25,3.5,3.75,4}))))</f>
        <v/>
      </c>
      <c r="T368" s="3" t="str">
        <f>IF(COUNT($A368)=0,"",IF($A368&lt;&gt;DRAFT!$B370,"ERR",IF(DRAFT!BK370="3E","3E",IF(COUNT(DRAFT!BG370,DRAFT!BK370)&gt;0,DRAFT!BL370,""))))</f>
        <v/>
      </c>
      <c r="U368" s="3" t="str">
        <f>IF(COUNT($A368)=0,"",IF(T368="3E","3E",IF(T368="","I",LOOKUP(T368/V$2,{0,0.4,0.45,0.5,0.55,0.6,0.65,0.7,0.75,0.8,1},{"F","D","C","C+","B-","B","B+","A-","A","A+"}))))</f>
        <v/>
      </c>
      <c r="V368" s="2" t="str">
        <f>IF(COUNT($A368)=0,"",IF(T368="","--",IF(T368="3E","3E",LOOKUP(T368/V$2,{0,0.4,0.45,0.5,0.55,0.6,0.65,0.7,0.75,0.8,1},{0,2,2.25,2.5,2.75,3,3.25,3.5,3.75,4}))))</f>
        <v/>
      </c>
      <c r="W368" s="3" t="str">
        <f>IF(COUNT($A368)=0,"",IF($A368&lt;&gt;DRAFT!$B370,"ERR",IF(DRAFT!BT370="3E","3E",IF(COUNT(DRAFT!BP370,DRAFT!BT370)&gt;0,DRAFT!BU370,""))))</f>
        <v/>
      </c>
      <c r="X368" s="3" t="str">
        <f>IF(COUNT($A368)=0,"",IF(W368="3E","3E",IF(W368="","I",LOOKUP(W368/Y$2,{0,0.4,0.45,0.5,0.55,0.6,0.65,0.7,0.75,0.8,1},{"F","D","C","C+","B-","B","B+","A-","A","A+"}))))</f>
        <v/>
      </c>
      <c r="Y368" s="2" t="str">
        <f>IF(COUNT($A368)=0,"",IF(W368="","--",IF(W368="3E","3E",LOOKUP(W368/Y$2,{0,0.4,0.45,0.5,0.55,0.6,0.65,0.7,0.75,0.8,1},{0,2,2.25,2.5,2.75,3,3.25,3.5,3.75,4}))))</f>
        <v/>
      </c>
      <c r="Z368" s="3" t="str">
        <f>IF(COUNT($A368)=0,"",IF($A368&lt;&gt;DRAFT!$B370,"ERR",IF(DRAFT!CC370="3E","3E",IF(COUNT(DRAFT!BY370,DRAFT!CC370)&gt;0,DRAFT!CD370,""))))</f>
        <v/>
      </c>
      <c r="AA368" s="3" t="str">
        <f>IF(COUNT($A368)=0,"",IF(Z368="3E","3E",IF(Z368="","I",LOOKUP(Z368/AB$2,{0,0.4,0.45,0.5,0.55,0.6,0.65,0.7,0.75,0.8,1},{"F","D","C","C+","B-","B","B+","A-","A","A+"}))))</f>
        <v/>
      </c>
      <c r="AB368" s="2" t="str">
        <f>IF(COUNT($A368)=0,"",IF(Z368="","--",IF(Z368="3E","3E",LOOKUP(Z368/AB$2,{0,0.4,0.45,0.5,0.55,0.6,0.65,0.7,0.75,0.8,1},{0,2,2.25,2.5,2.75,3,3.25,3.5,3.75,4}))))</f>
        <v/>
      </c>
      <c r="AC368" s="3" t="str">
        <f>IF(COUNT($A368)=0,"",IF($A368&lt;&gt;DRAFT!$B370,"ERR",IF(DRAFT!CF370&gt;0,DRAFT!CF370,"")))</f>
        <v/>
      </c>
      <c r="AD368" s="3" t="str">
        <f>IF(COUNT($A368)=0,"",IF(AC368="3E","3E",IF(AC368="","I",LOOKUP(AC368/AE$2,{0,0.4,0.45,0.5,0.55,0.6,0.65,0.7,0.75,0.8,1},{"F","D","C","C+","B-","B","B+","A-","A","A+"}))))</f>
        <v/>
      </c>
      <c r="AE368" s="2" t="str">
        <f>IF(COUNT($A368)=0,"",IF(AC368="","--",IF(AC368="3E","3E",LOOKUP(AC368/AE$2,{0,0.4,0.45,0.5,0.55,0.6,0.65,0.7,0.75,0.8,1},{0,2,2.25,2.5,2.75,3,3.25,3.5,3.75,4}))))</f>
        <v/>
      </c>
      <c r="AF368" s="3" t="str">
        <f>IF($A368&lt;&gt;DRAFT!$B370,"ERR",IF(OR(COUNT($A368)=0,COUNT(DRAFT!CI370:CK370,DRAFT!CM370:CO370)=0),"",CEILING(SUM(DRAFT!CL370,DRAFT!CP370),1)))</f>
        <v/>
      </c>
      <c r="AG368" s="3" t="str">
        <f>IF(COUNT($A368)=0,"",IF(AF368="3E","3E",IF(AF368="","I",LOOKUP(AF368/AH$2,{0,0.4,0.45,0.5,0.55,0.6,0.65,0.7,0.75,0.8,1},{"F","D","C","C+","B-","B","B+","A-","A","A+"}))))</f>
        <v/>
      </c>
      <c r="AH368" s="2" t="str">
        <f>IF(COUNT($A368)=0,"",IF(AF368="","--",IF(AF368="3E","3E",LOOKUP(AF368/AH$2,{0,0.4,0.45,0.5,0.55,0.6,0.65,0.7,0.75,0.8,1},{0,2,2.25,2.5,2.75,3,3.25,3.5,3.75,4}))))</f>
        <v/>
      </c>
      <c r="AI368" s="11" t="str">
        <f>IF(OR(COUNT($A368)=0,COUNT(B368:AH368)=0),"",IF(COUNTIF(B368:AH368,"3E")&gt;0,"3E",IF(DRAFT!$A370="R",TRUNC(SUMPRODUCT(RGP,RCP)/TCP,3),TRUNC((SUMPRODUCT(--(IMDGP&gt;0)*IMDGP,IMCP)+CEILING(DRAFT!$CQ370*42,0.25))/TCP,3))))</f>
        <v/>
      </c>
      <c r="AJ368" s="3" t="str">
        <f>IF(OR(COUNT($A368)=0,COUNT(B368:AH368)=0),"",IF(COUNTIF(B368:AH368,"3E")&gt;0,"3E",IF(DRAFT!$A370="R",SUMPRODUCT(--(RGP&gt;=2),RCP),SUMPRODUCT(--(IMDGP&gt;0),--(IMGP=0),IMCP)+DRAFT!$CR370)))</f>
        <v/>
      </c>
      <c r="AK368" s="3" t="str">
        <f>IF(OR(COUNT($A368)=0,COUNT(B368:AH368)=0),"",IF(COUNTIF(B368:AJ368,"3E")&gt;0,"3E",IF(AND(DRAFT!$A370="IM",OR($AI368&gt;DRAFT!$CQ370,$AJ368&gt;DRAFT!$CR370)),"IMPROVED",IF(AND(DRAFT!$A370="IM",$AI368&lt;=DRAFT!$CQ370,$AJ368&lt;=DRAFT!$CR370),"NOT IMPROVED",IF(AND(AH368&gt;=2,AI368&gt;=2,AJ368&gt;=30),"PASS","FAIL")))))</f>
        <v/>
      </c>
      <c r="AL368" s="3" t="str">
        <f t="shared" si="10"/>
        <v/>
      </c>
      <c r="AM368" s="3" t="str">
        <f t="shared" si="11"/>
        <v/>
      </c>
    </row>
    <row r="369" spans="1:39" ht="18.95" customHeight="1" x14ac:dyDescent="0.25">
      <c r="A369" s="4" t="str">
        <f>IF(DRAFT!$B371="","",DRAFT!$B371)</f>
        <v/>
      </c>
      <c r="B369" s="3" t="str">
        <f>IF(COUNT($A369)=0,"",IF($A369&lt;&gt;DRAFT!$B371,"ERR",IF(DRAFT!I371="3E","3E",IF(COUNT(DRAFT!E371,DRAFT!I371)&gt;0,DRAFT!J371,""))))</f>
        <v/>
      </c>
      <c r="C369" s="3" t="str">
        <f>IF(COUNT($A369)=0,"",IF(B369="3E","3E",IF(B369="","I",LOOKUP(B369/D$2,{0,0.4,0.45,0.5,0.55,0.6,0.65,0.7,0.75,0.8,1},{"F","D","C","C+","B-","B","B+","A-","A","A+"}))))</f>
        <v/>
      </c>
      <c r="D369" s="2" t="str">
        <f>IF(COUNT($A369)=0,"",IF(B369="","--",IF(B369="3E","3E",LOOKUP(B369/D$2,{0,0.4,0.45,0.5,0.55,0.6,0.65,0.7,0.75,0.8,1},{0,2,2.25,2.5,2.75,3,3.25,3.5,3.75,4}))))</f>
        <v/>
      </c>
      <c r="E369" s="3" t="str">
        <f>IF(COUNT($A369)=0,"",IF($A369&lt;&gt;DRAFT!$B371,"ERR",IF(DRAFT!R371="3E","3E",IF(COUNT(DRAFT!N371,DRAFT!R371)&gt;0,DRAFT!S371,""))))</f>
        <v/>
      </c>
      <c r="F369" s="3" t="str">
        <f>IF(COUNT($A369)=0,"",IF(E369="3E","3E",IF(E369="","I",LOOKUP(E369/G$2,{0,0.4,0.45,0.5,0.55,0.6,0.65,0.7,0.75,0.8,1},{"F","D","C","C+","B-","B","B+","A-","A","A+"}))))</f>
        <v/>
      </c>
      <c r="G369" s="2" t="str">
        <f>IF(COUNT($A369)=0,"",IF(E369="","--",IF(E369="3E","3E",LOOKUP(E369/G$2,{0,0.4,0.45,0.5,0.55,0.6,0.65,0.7,0.75,0.8,1},{0,2,2.25,2.5,2.75,3,3.25,3.5,3.75,4}))))</f>
        <v/>
      </c>
      <c r="H369" s="3" t="str">
        <f>IF(COUNT($A369)=0,"",IF($A369&lt;&gt;DRAFT!$B371,"ERR",IF(DRAFT!AA371="3E","3E",IF(COUNT(DRAFT!W371,DRAFT!AA371)&gt;0,DRAFT!AB371,""))))</f>
        <v/>
      </c>
      <c r="I369" s="3" t="str">
        <f>IF(COUNT($A369)=0,"",IF(H369="3E","3E",IF(H369="","I",LOOKUP(H369/J$2,{0,0.4,0.45,0.5,0.55,0.6,0.65,0.7,0.75,0.8,1},{"F","D","C","C+","B-","B","B+","A-","A","A+"}))))</f>
        <v/>
      </c>
      <c r="J369" s="2" t="str">
        <f>IF(COUNT($A369)=0,"",IF(H369="","--",IF(H369="3E","3E",LOOKUP(H369/J$2,{0,0.4,0.45,0.5,0.55,0.6,0.65,0.7,0.75,0.8,1},{0,2,2.25,2.5,2.75,3,3.25,3.5,3.75,4}))))</f>
        <v/>
      </c>
      <c r="K369" s="3" t="str">
        <f>IF(COUNT($A369)=0,"",IF($A369&lt;&gt;DRAFT!$B371,"ERR",IF(DRAFT!AJ371="3E","3E",IF(COUNT(DRAFT!AF371,DRAFT!AJ371)&gt;0,DRAFT!AK371,""))))</f>
        <v/>
      </c>
      <c r="L369" s="3" t="str">
        <f>IF(COUNT($A369)=0,"",IF(K369="3E","3E",IF(K369="","I",LOOKUP(K369/M$2,{0,0.4,0.45,0.5,0.55,0.6,0.65,0.7,0.75,0.8,1},{"F","D","C","C+","B-","B","B+","A-","A","A+"}))))</f>
        <v/>
      </c>
      <c r="M369" s="2" t="str">
        <f>IF(COUNT($A369)=0,"",IF(K369="","--",IF(K369="3E","3E",LOOKUP(K369/M$2,{0,0.4,0.45,0.5,0.55,0.6,0.65,0.7,0.75,0.8,1},{0,2,2.25,2.5,2.75,3,3.25,3.5,3.75,4}))))</f>
        <v/>
      </c>
      <c r="N369" s="3" t="str">
        <f>IF(COUNT($A369)=0,"",IF($A369&lt;&gt;DRAFT!$B371,"ERR",IF(DRAFT!AS371="3E","3E",IF(COUNT(DRAFT!AO371,DRAFT!AS371)&gt;0,DRAFT!AT371,""))))</f>
        <v/>
      </c>
      <c r="O369" s="3" t="str">
        <f>IF(COUNT($A369)=0,"",IF(N369="3E","3E",IF(N369="","I",LOOKUP(N369/P$2,{0,0.4,0.45,0.5,0.55,0.6,0.65,0.7,0.75,0.8,1},{"F","D","C","C+","B-","B","B+","A-","A","A+"}))))</f>
        <v/>
      </c>
      <c r="P369" s="2" t="str">
        <f>IF(COUNT($A369)=0,"",IF(N369="","--",IF(N369="3E","3E",LOOKUP(N369/P$2,{0,0.4,0.45,0.5,0.55,0.6,0.65,0.7,0.75,0.8,1},{0,2,2.25,2.5,2.75,3,3.25,3.5,3.75,4}))))</f>
        <v/>
      </c>
      <c r="Q369" s="3" t="str">
        <f>IF(COUNT($A369)=0,"",IF($A369&lt;&gt;DRAFT!$B371,"ERR",IF(DRAFT!BB371="3E","3E",IF(COUNT(DRAFT!AX371,DRAFT!BB371)&gt;0,DRAFT!BC371,""))))</f>
        <v/>
      </c>
      <c r="R369" s="3" t="str">
        <f>IF(COUNT($A369)=0,"",IF(Q369="3E","3E",IF(Q369="","I",LOOKUP(Q369/S$2,{0,0.4,0.45,0.5,0.55,0.6,0.65,0.7,0.75,0.8,1},{"F","D","C","C+","B-","B","B+","A-","A","A+"}))))</f>
        <v/>
      </c>
      <c r="S369" s="2" t="str">
        <f>IF(COUNT($A369)=0,"",IF(Q369="","--",IF(Q369="3E","3E",LOOKUP(Q369/S$2,{0,0.4,0.45,0.5,0.55,0.6,0.65,0.7,0.75,0.8,1},{0,2,2.25,2.5,2.75,3,3.25,3.5,3.75,4}))))</f>
        <v/>
      </c>
      <c r="T369" s="3" t="str">
        <f>IF(COUNT($A369)=0,"",IF($A369&lt;&gt;DRAFT!$B371,"ERR",IF(DRAFT!BK371="3E","3E",IF(COUNT(DRAFT!BG371,DRAFT!BK371)&gt;0,DRAFT!BL371,""))))</f>
        <v/>
      </c>
      <c r="U369" s="3" t="str">
        <f>IF(COUNT($A369)=0,"",IF(T369="3E","3E",IF(T369="","I",LOOKUP(T369/V$2,{0,0.4,0.45,0.5,0.55,0.6,0.65,0.7,0.75,0.8,1},{"F","D","C","C+","B-","B","B+","A-","A","A+"}))))</f>
        <v/>
      </c>
      <c r="V369" s="2" t="str">
        <f>IF(COUNT($A369)=0,"",IF(T369="","--",IF(T369="3E","3E",LOOKUP(T369/V$2,{0,0.4,0.45,0.5,0.55,0.6,0.65,0.7,0.75,0.8,1},{0,2,2.25,2.5,2.75,3,3.25,3.5,3.75,4}))))</f>
        <v/>
      </c>
      <c r="W369" s="3" t="str">
        <f>IF(COUNT($A369)=0,"",IF($A369&lt;&gt;DRAFT!$B371,"ERR",IF(DRAFT!BT371="3E","3E",IF(COUNT(DRAFT!BP371,DRAFT!BT371)&gt;0,DRAFT!BU371,""))))</f>
        <v/>
      </c>
      <c r="X369" s="3" t="str">
        <f>IF(COUNT($A369)=0,"",IF(W369="3E","3E",IF(W369="","I",LOOKUP(W369/Y$2,{0,0.4,0.45,0.5,0.55,0.6,0.65,0.7,0.75,0.8,1},{"F","D","C","C+","B-","B","B+","A-","A","A+"}))))</f>
        <v/>
      </c>
      <c r="Y369" s="2" t="str">
        <f>IF(COUNT($A369)=0,"",IF(W369="","--",IF(W369="3E","3E",LOOKUP(W369/Y$2,{0,0.4,0.45,0.5,0.55,0.6,0.65,0.7,0.75,0.8,1},{0,2,2.25,2.5,2.75,3,3.25,3.5,3.75,4}))))</f>
        <v/>
      </c>
      <c r="Z369" s="3" t="str">
        <f>IF(COUNT($A369)=0,"",IF($A369&lt;&gt;DRAFT!$B371,"ERR",IF(DRAFT!CC371="3E","3E",IF(COUNT(DRAFT!BY371,DRAFT!CC371)&gt;0,DRAFT!CD371,""))))</f>
        <v/>
      </c>
      <c r="AA369" s="3" t="str">
        <f>IF(COUNT($A369)=0,"",IF(Z369="3E","3E",IF(Z369="","I",LOOKUP(Z369/AB$2,{0,0.4,0.45,0.5,0.55,0.6,0.65,0.7,0.75,0.8,1},{"F","D","C","C+","B-","B","B+","A-","A","A+"}))))</f>
        <v/>
      </c>
      <c r="AB369" s="2" t="str">
        <f>IF(COUNT($A369)=0,"",IF(Z369="","--",IF(Z369="3E","3E",LOOKUP(Z369/AB$2,{0,0.4,0.45,0.5,0.55,0.6,0.65,0.7,0.75,0.8,1},{0,2,2.25,2.5,2.75,3,3.25,3.5,3.75,4}))))</f>
        <v/>
      </c>
      <c r="AC369" s="3" t="str">
        <f>IF(COUNT($A369)=0,"",IF($A369&lt;&gt;DRAFT!$B371,"ERR",IF(DRAFT!CF371&gt;0,DRAFT!CF371,"")))</f>
        <v/>
      </c>
      <c r="AD369" s="3" t="str">
        <f>IF(COUNT($A369)=0,"",IF(AC369="3E","3E",IF(AC369="","I",LOOKUP(AC369/AE$2,{0,0.4,0.45,0.5,0.55,0.6,0.65,0.7,0.75,0.8,1},{"F","D","C","C+","B-","B","B+","A-","A","A+"}))))</f>
        <v/>
      </c>
      <c r="AE369" s="2" t="str">
        <f>IF(COUNT($A369)=0,"",IF(AC369="","--",IF(AC369="3E","3E",LOOKUP(AC369/AE$2,{0,0.4,0.45,0.5,0.55,0.6,0.65,0.7,0.75,0.8,1},{0,2,2.25,2.5,2.75,3,3.25,3.5,3.75,4}))))</f>
        <v/>
      </c>
      <c r="AF369" s="3" t="str">
        <f>IF($A369&lt;&gt;DRAFT!$B371,"ERR",IF(OR(COUNT($A369)=0,COUNT(DRAFT!CI371:CK371,DRAFT!CM371:CO371)=0),"",CEILING(SUM(DRAFT!CL371,DRAFT!CP371),1)))</f>
        <v/>
      </c>
      <c r="AG369" s="3" t="str">
        <f>IF(COUNT($A369)=0,"",IF(AF369="3E","3E",IF(AF369="","I",LOOKUP(AF369/AH$2,{0,0.4,0.45,0.5,0.55,0.6,0.65,0.7,0.75,0.8,1},{"F","D","C","C+","B-","B","B+","A-","A","A+"}))))</f>
        <v/>
      </c>
      <c r="AH369" s="2" t="str">
        <f>IF(COUNT($A369)=0,"",IF(AF369="","--",IF(AF369="3E","3E",LOOKUP(AF369/AH$2,{0,0.4,0.45,0.5,0.55,0.6,0.65,0.7,0.75,0.8,1},{0,2,2.25,2.5,2.75,3,3.25,3.5,3.75,4}))))</f>
        <v/>
      </c>
      <c r="AI369" s="11" t="str">
        <f>IF(OR(COUNT($A369)=0,COUNT(B369:AH369)=0),"",IF(COUNTIF(B369:AH369,"3E")&gt;0,"3E",IF(DRAFT!$A371="R",TRUNC(SUMPRODUCT(RGP,RCP)/TCP,3),TRUNC((SUMPRODUCT(--(IMDGP&gt;0)*IMDGP,IMCP)+CEILING(DRAFT!$CQ371*42,0.25))/TCP,3))))</f>
        <v/>
      </c>
      <c r="AJ369" s="3" t="str">
        <f>IF(OR(COUNT($A369)=0,COUNT(B369:AH369)=0),"",IF(COUNTIF(B369:AH369,"3E")&gt;0,"3E",IF(DRAFT!$A371="R",SUMPRODUCT(--(RGP&gt;=2),RCP),SUMPRODUCT(--(IMDGP&gt;0),--(IMGP=0),IMCP)+DRAFT!$CR371)))</f>
        <v/>
      </c>
      <c r="AK369" s="3" t="str">
        <f>IF(OR(COUNT($A369)=0,COUNT(B369:AH369)=0),"",IF(COUNTIF(B369:AJ369,"3E")&gt;0,"3E",IF(AND(DRAFT!$A371="IM",OR($AI369&gt;DRAFT!$CQ371,$AJ369&gt;DRAFT!$CR371)),"IMPROVED",IF(AND(DRAFT!$A371="IM",$AI369&lt;=DRAFT!$CQ371,$AJ369&lt;=DRAFT!$CR371),"NOT IMPROVED",IF(AND(AH369&gt;=2,AI369&gt;=2,AJ369&gt;=30),"PASS","FAIL")))))</f>
        <v/>
      </c>
      <c r="AL369" s="3" t="str">
        <f t="shared" si="10"/>
        <v/>
      </c>
      <c r="AM369" s="3" t="str">
        <f t="shared" si="11"/>
        <v/>
      </c>
    </row>
    <row r="370" spans="1:39" ht="18.95" customHeight="1" x14ac:dyDescent="0.25">
      <c r="A370" s="4" t="str">
        <f>IF(DRAFT!$B372="","",DRAFT!$B372)</f>
        <v/>
      </c>
      <c r="B370" s="3" t="str">
        <f>IF(COUNT($A370)=0,"",IF($A370&lt;&gt;DRAFT!$B372,"ERR",IF(DRAFT!I372="3E","3E",IF(COUNT(DRAFT!E372,DRAFT!I372)&gt;0,DRAFT!J372,""))))</f>
        <v/>
      </c>
      <c r="C370" s="3" t="str">
        <f>IF(COUNT($A370)=0,"",IF(B370="3E","3E",IF(B370="","I",LOOKUP(B370/D$2,{0,0.4,0.45,0.5,0.55,0.6,0.65,0.7,0.75,0.8,1},{"F","D","C","C+","B-","B","B+","A-","A","A+"}))))</f>
        <v/>
      </c>
      <c r="D370" s="2" t="str">
        <f>IF(COUNT($A370)=0,"",IF(B370="","--",IF(B370="3E","3E",LOOKUP(B370/D$2,{0,0.4,0.45,0.5,0.55,0.6,0.65,0.7,0.75,0.8,1},{0,2,2.25,2.5,2.75,3,3.25,3.5,3.75,4}))))</f>
        <v/>
      </c>
      <c r="E370" s="3" t="str">
        <f>IF(COUNT($A370)=0,"",IF($A370&lt;&gt;DRAFT!$B372,"ERR",IF(DRAFT!R372="3E","3E",IF(COUNT(DRAFT!N372,DRAFT!R372)&gt;0,DRAFT!S372,""))))</f>
        <v/>
      </c>
      <c r="F370" s="3" t="str">
        <f>IF(COUNT($A370)=0,"",IF(E370="3E","3E",IF(E370="","I",LOOKUP(E370/G$2,{0,0.4,0.45,0.5,0.55,0.6,0.65,0.7,0.75,0.8,1},{"F","D","C","C+","B-","B","B+","A-","A","A+"}))))</f>
        <v/>
      </c>
      <c r="G370" s="2" t="str">
        <f>IF(COUNT($A370)=0,"",IF(E370="","--",IF(E370="3E","3E",LOOKUP(E370/G$2,{0,0.4,0.45,0.5,0.55,0.6,0.65,0.7,0.75,0.8,1},{0,2,2.25,2.5,2.75,3,3.25,3.5,3.75,4}))))</f>
        <v/>
      </c>
      <c r="H370" s="3" t="str">
        <f>IF(COUNT($A370)=0,"",IF($A370&lt;&gt;DRAFT!$B372,"ERR",IF(DRAFT!AA372="3E","3E",IF(COUNT(DRAFT!W372,DRAFT!AA372)&gt;0,DRAFT!AB372,""))))</f>
        <v/>
      </c>
      <c r="I370" s="3" t="str">
        <f>IF(COUNT($A370)=0,"",IF(H370="3E","3E",IF(H370="","I",LOOKUP(H370/J$2,{0,0.4,0.45,0.5,0.55,0.6,0.65,0.7,0.75,0.8,1},{"F","D","C","C+","B-","B","B+","A-","A","A+"}))))</f>
        <v/>
      </c>
      <c r="J370" s="2" t="str">
        <f>IF(COUNT($A370)=0,"",IF(H370="","--",IF(H370="3E","3E",LOOKUP(H370/J$2,{0,0.4,0.45,0.5,0.55,0.6,0.65,0.7,0.75,0.8,1},{0,2,2.25,2.5,2.75,3,3.25,3.5,3.75,4}))))</f>
        <v/>
      </c>
      <c r="K370" s="3" t="str">
        <f>IF(COUNT($A370)=0,"",IF($A370&lt;&gt;DRAFT!$B372,"ERR",IF(DRAFT!AJ372="3E","3E",IF(COUNT(DRAFT!AF372,DRAFT!AJ372)&gt;0,DRAFT!AK372,""))))</f>
        <v/>
      </c>
      <c r="L370" s="3" t="str">
        <f>IF(COUNT($A370)=0,"",IF(K370="3E","3E",IF(K370="","I",LOOKUP(K370/M$2,{0,0.4,0.45,0.5,0.55,0.6,0.65,0.7,0.75,0.8,1},{"F","D","C","C+","B-","B","B+","A-","A","A+"}))))</f>
        <v/>
      </c>
      <c r="M370" s="2" t="str">
        <f>IF(COUNT($A370)=0,"",IF(K370="","--",IF(K370="3E","3E",LOOKUP(K370/M$2,{0,0.4,0.45,0.5,0.55,0.6,0.65,0.7,0.75,0.8,1},{0,2,2.25,2.5,2.75,3,3.25,3.5,3.75,4}))))</f>
        <v/>
      </c>
      <c r="N370" s="3" t="str">
        <f>IF(COUNT($A370)=0,"",IF($A370&lt;&gt;DRAFT!$B372,"ERR",IF(DRAFT!AS372="3E","3E",IF(COUNT(DRAFT!AO372,DRAFT!AS372)&gt;0,DRAFT!AT372,""))))</f>
        <v/>
      </c>
      <c r="O370" s="3" t="str">
        <f>IF(COUNT($A370)=0,"",IF(N370="3E","3E",IF(N370="","I",LOOKUP(N370/P$2,{0,0.4,0.45,0.5,0.55,0.6,0.65,0.7,0.75,0.8,1},{"F","D","C","C+","B-","B","B+","A-","A","A+"}))))</f>
        <v/>
      </c>
      <c r="P370" s="2" t="str">
        <f>IF(COUNT($A370)=0,"",IF(N370="","--",IF(N370="3E","3E",LOOKUP(N370/P$2,{0,0.4,0.45,0.5,0.55,0.6,0.65,0.7,0.75,0.8,1},{0,2,2.25,2.5,2.75,3,3.25,3.5,3.75,4}))))</f>
        <v/>
      </c>
      <c r="Q370" s="3" t="str">
        <f>IF(COUNT($A370)=0,"",IF($A370&lt;&gt;DRAFT!$B372,"ERR",IF(DRAFT!BB372="3E","3E",IF(COUNT(DRAFT!AX372,DRAFT!BB372)&gt;0,DRAFT!BC372,""))))</f>
        <v/>
      </c>
      <c r="R370" s="3" t="str">
        <f>IF(COUNT($A370)=0,"",IF(Q370="3E","3E",IF(Q370="","I",LOOKUP(Q370/S$2,{0,0.4,0.45,0.5,0.55,0.6,0.65,0.7,0.75,0.8,1},{"F","D","C","C+","B-","B","B+","A-","A","A+"}))))</f>
        <v/>
      </c>
      <c r="S370" s="2" t="str">
        <f>IF(COUNT($A370)=0,"",IF(Q370="","--",IF(Q370="3E","3E",LOOKUP(Q370/S$2,{0,0.4,0.45,0.5,0.55,0.6,0.65,0.7,0.75,0.8,1},{0,2,2.25,2.5,2.75,3,3.25,3.5,3.75,4}))))</f>
        <v/>
      </c>
      <c r="T370" s="3" t="str">
        <f>IF(COUNT($A370)=0,"",IF($A370&lt;&gt;DRAFT!$B372,"ERR",IF(DRAFT!BK372="3E","3E",IF(COUNT(DRAFT!BG372,DRAFT!BK372)&gt;0,DRAFT!BL372,""))))</f>
        <v/>
      </c>
      <c r="U370" s="3" t="str">
        <f>IF(COUNT($A370)=0,"",IF(T370="3E","3E",IF(T370="","I",LOOKUP(T370/V$2,{0,0.4,0.45,0.5,0.55,0.6,0.65,0.7,0.75,0.8,1},{"F","D","C","C+","B-","B","B+","A-","A","A+"}))))</f>
        <v/>
      </c>
      <c r="V370" s="2" t="str">
        <f>IF(COUNT($A370)=0,"",IF(T370="","--",IF(T370="3E","3E",LOOKUP(T370/V$2,{0,0.4,0.45,0.5,0.55,0.6,0.65,0.7,0.75,0.8,1},{0,2,2.25,2.5,2.75,3,3.25,3.5,3.75,4}))))</f>
        <v/>
      </c>
      <c r="W370" s="3" t="str">
        <f>IF(COUNT($A370)=0,"",IF($A370&lt;&gt;DRAFT!$B372,"ERR",IF(DRAFT!BT372="3E","3E",IF(COUNT(DRAFT!BP372,DRAFT!BT372)&gt;0,DRAFT!BU372,""))))</f>
        <v/>
      </c>
      <c r="X370" s="3" t="str">
        <f>IF(COUNT($A370)=0,"",IF(W370="3E","3E",IF(W370="","I",LOOKUP(W370/Y$2,{0,0.4,0.45,0.5,0.55,0.6,0.65,0.7,0.75,0.8,1},{"F","D","C","C+","B-","B","B+","A-","A","A+"}))))</f>
        <v/>
      </c>
      <c r="Y370" s="2" t="str">
        <f>IF(COUNT($A370)=0,"",IF(W370="","--",IF(W370="3E","3E",LOOKUP(W370/Y$2,{0,0.4,0.45,0.5,0.55,0.6,0.65,0.7,0.75,0.8,1},{0,2,2.25,2.5,2.75,3,3.25,3.5,3.75,4}))))</f>
        <v/>
      </c>
      <c r="Z370" s="3" t="str">
        <f>IF(COUNT($A370)=0,"",IF($A370&lt;&gt;DRAFT!$B372,"ERR",IF(DRAFT!CC372="3E","3E",IF(COUNT(DRAFT!BY372,DRAFT!CC372)&gt;0,DRAFT!CD372,""))))</f>
        <v/>
      </c>
      <c r="AA370" s="3" t="str">
        <f>IF(COUNT($A370)=0,"",IF(Z370="3E","3E",IF(Z370="","I",LOOKUP(Z370/AB$2,{0,0.4,0.45,0.5,0.55,0.6,0.65,0.7,0.75,0.8,1},{"F","D","C","C+","B-","B","B+","A-","A","A+"}))))</f>
        <v/>
      </c>
      <c r="AB370" s="2" t="str">
        <f>IF(COUNT($A370)=0,"",IF(Z370="","--",IF(Z370="3E","3E",LOOKUP(Z370/AB$2,{0,0.4,0.45,0.5,0.55,0.6,0.65,0.7,0.75,0.8,1},{0,2,2.25,2.5,2.75,3,3.25,3.5,3.75,4}))))</f>
        <v/>
      </c>
      <c r="AC370" s="3" t="str">
        <f>IF(COUNT($A370)=0,"",IF($A370&lt;&gt;DRAFT!$B372,"ERR",IF(DRAFT!CF372&gt;0,DRAFT!CF372,"")))</f>
        <v/>
      </c>
      <c r="AD370" s="3" t="str">
        <f>IF(COUNT($A370)=0,"",IF(AC370="3E","3E",IF(AC370="","I",LOOKUP(AC370/AE$2,{0,0.4,0.45,0.5,0.55,0.6,0.65,0.7,0.75,0.8,1},{"F","D","C","C+","B-","B","B+","A-","A","A+"}))))</f>
        <v/>
      </c>
      <c r="AE370" s="2" t="str">
        <f>IF(COUNT($A370)=0,"",IF(AC370="","--",IF(AC370="3E","3E",LOOKUP(AC370/AE$2,{0,0.4,0.45,0.5,0.55,0.6,0.65,0.7,0.75,0.8,1},{0,2,2.25,2.5,2.75,3,3.25,3.5,3.75,4}))))</f>
        <v/>
      </c>
      <c r="AF370" s="3" t="str">
        <f>IF($A370&lt;&gt;DRAFT!$B372,"ERR",IF(OR(COUNT($A370)=0,COUNT(DRAFT!CI372:CK372,DRAFT!CM372:CO372)=0),"",CEILING(SUM(DRAFT!CL372,DRAFT!CP372),1)))</f>
        <v/>
      </c>
      <c r="AG370" s="3" t="str">
        <f>IF(COUNT($A370)=0,"",IF(AF370="3E","3E",IF(AF370="","I",LOOKUP(AF370/AH$2,{0,0.4,0.45,0.5,0.55,0.6,0.65,0.7,0.75,0.8,1},{"F","D","C","C+","B-","B","B+","A-","A","A+"}))))</f>
        <v/>
      </c>
      <c r="AH370" s="2" t="str">
        <f>IF(COUNT($A370)=0,"",IF(AF370="","--",IF(AF370="3E","3E",LOOKUP(AF370/AH$2,{0,0.4,0.45,0.5,0.55,0.6,0.65,0.7,0.75,0.8,1},{0,2,2.25,2.5,2.75,3,3.25,3.5,3.75,4}))))</f>
        <v/>
      </c>
      <c r="AI370" s="11" t="str">
        <f>IF(OR(COUNT($A370)=0,COUNT(B370:AH370)=0),"",IF(COUNTIF(B370:AH370,"3E")&gt;0,"3E",IF(DRAFT!$A372="R",TRUNC(SUMPRODUCT(RGP,RCP)/TCP,3),TRUNC((SUMPRODUCT(--(IMDGP&gt;0)*IMDGP,IMCP)+CEILING(DRAFT!$CQ372*42,0.25))/TCP,3))))</f>
        <v/>
      </c>
      <c r="AJ370" s="3" t="str">
        <f>IF(OR(COUNT($A370)=0,COUNT(B370:AH370)=0),"",IF(COUNTIF(B370:AH370,"3E")&gt;0,"3E",IF(DRAFT!$A372="R",SUMPRODUCT(--(RGP&gt;=2),RCP),SUMPRODUCT(--(IMDGP&gt;0),--(IMGP=0),IMCP)+DRAFT!$CR372)))</f>
        <v/>
      </c>
      <c r="AK370" s="3" t="str">
        <f>IF(OR(COUNT($A370)=0,COUNT(B370:AH370)=0),"",IF(COUNTIF(B370:AJ370,"3E")&gt;0,"3E",IF(AND(DRAFT!$A372="IM",OR($AI370&gt;DRAFT!$CQ372,$AJ370&gt;DRAFT!$CR372)),"IMPROVED",IF(AND(DRAFT!$A372="IM",$AI370&lt;=DRAFT!$CQ372,$AJ370&lt;=DRAFT!$CR372),"NOT IMPROVED",IF(AND(AH370&gt;=2,AI370&gt;=2,AJ370&gt;=30),"PASS","FAIL")))))</f>
        <v/>
      </c>
      <c r="AL370" s="3" t="str">
        <f t="shared" si="10"/>
        <v/>
      </c>
      <c r="AM370" s="3" t="str">
        <f t="shared" si="11"/>
        <v/>
      </c>
    </row>
    <row r="371" spans="1:39" ht="18.95" customHeight="1" x14ac:dyDescent="0.25">
      <c r="A371" s="4" t="str">
        <f>IF(DRAFT!$B373="","",DRAFT!$B373)</f>
        <v/>
      </c>
      <c r="B371" s="3" t="str">
        <f>IF(COUNT($A371)=0,"",IF($A371&lt;&gt;DRAFT!$B373,"ERR",IF(DRAFT!I373="3E","3E",IF(COUNT(DRAFT!E373,DRAFT!I373)&gt;0,DRAFT!J373,""))))</f>
        <v/>
      </c>
      <c r="C371" s="3" t="str">
        <f>IF(COUNT($A371)=0,"",IF(B371="3E","3E",IF(B371="","I",LOOKUP(B371/D$2,{0,0.4,0.45,0.5,0.55,0.6,0.65,0.7,0.75,0.8,1},{"F","D","C","C+","B-","B","B+","A-","A","A+"}))))</f>
        <v/>
      </c>
      <c r="D371" s="2" t="str">
        <f>IF(COUNT($A371)=0,"",IF(B371="","--",IF(B371="3E","3E",LOOKUP(B371/D$2,{0,0.4,0.45,0.5,0.55,0.6,0.65,0.7,0.75,0.8,1},{0,2,2.25,2.5,2.75,3,3.25,3.5,3.75,4}))))</f>
        <v/>
      </c>
      <c r="E371" s="3" t="str">
        <f>IF(COUNT($A371)=0,"",IF($A371&lt;&gt;DRAFT!$B373,"ERR",IF(DRAFT!R373="3E","3E",IF(COUNT(DRAFT!N373,DRAFT!R373)&gt;0,DRAFT!S373,""))))</f>
        <v/>
      </c>
      <c r="F371" s="3" t="str">
        <f>IF(COUNT($A371)=0,"",IF(E371="3E","3E",IF(E371="","I",LOOKUP(E371/G$2,{0,0.4,0.45,0.5,0.55,0.6,0.65,0.7,0.75,0.8,1},{"F","D","C","C+","B-","B","B+","A-","A","A+"}))))</f>
        <v/>
      </c>
      <c r="G371" s="2" t="str">
        <f>IF(COUNT($A371)=0,"",IF(E371="","--",IF(E371="3E","3E",LOOKUP(E371/G$2,{0,0.4,0.45,0.5,0.55,0.6,0.65,0.7,0.75,0.8,1},{0,2,2.25,2.5,2.75,3,3.25,3.5,3.75,4}))))</f>
        <v/>
      </c>
      <c r="H371" s="3" t="str">
        <f>IF(COUNT($A371)=0,"",IF($A371&lt;&gt;DRAFT!$B373,"ERR",IF(DRAFT!AA373="3E","3E",IF(COUNT(DRAFT!W373,DRAFT!AA373)&gt;0,DRAFT!AB373,""))))</f>
        <v/>
      </c>
      <c r="I371" s="3" t="str">
        <f>IF(COUNT($A371)=0,"",IF(H371="3E","3E",IF(H371="","I",LOOKUP(H371/J$2,{0,0.4,0.45,0.5,0.55,0.6,0.65,0.7,0.75,0.8,1},{"F","D","C","C+","B-","B","B+","A-","A","A+"}))))</f>
        <v/>
      </c>
      <c r="J371" s="2" t="str">
        <f>IF(COUNT($A371)=0,"",IF(H371="","--",IF(H371="3E","3E",LOOKUP(H371/J$2,{0,0.4,0.45,0.5,0.55,0.6,0.65,0.7,0.75,0.8,1},{0,2,2.25,2.5,2.75,3,3.25,3.5,3.75,4}))))</f>
        <v/>
      </c>
      <c r="K371" s="3" t="str">
        <f>IF(COUNT($A371)=0,"",IF($A371&lt;&gt;DRAFT!$B373,"ERR",IF(DRAFT!AJ373="3E","3E",IF(COUNT(DRAFT!AF373,DRAFT!AJ373)&gt;0,DRAFT!AK373,""))))</f>
        <v/>
      </c>
      <c r="L371" s="3" t="str">
        <f>IF(COUNT($A371)=0,"",IF(K371="3E","3E",IF(K371="","I",LOOKUP(K371/M$2,{0,0.4,0.45,0.5,0.55,0.6,0.65,0.7,0.75,0.8,1},{"F","D","C","C+","B-","B","B+","A-","A","A+"}))))</f>
        <v/>
      </c>
      <c r="M371" s="2" t="str">
        <f>IF(COUNT($A371)=0,"",IF(K371="","--",IF(K371="3E","3E",LOOKUP(K371/M$2,{0,0.4,0.45,0.5,0.55,0.6,0.65,0.7,0.75,0.8,1},{0,2,2.25,2.5,2.75,3,3.25,3.5,3.75,4}))))</f>
        <v/>
      </c>
      <c r="N371" s="3" t="str">
        <f>IF(COUNT($A371)=0,"",IF($A371&lt;&gt;DRAFT!$B373,"ERR",IF(DRAFT!AS373="3E","3E",IF(COUNT(DRAFT!AO373,DRAFT!AS373)&gt;0,DRAFT!AT373,""))))</f>
        <v/>
      </c>
      <c r="O371" s="3" t="str">
        <f>IF(COUNT($A371)=0,"",IF(N371="3E","3E",IF(N371="","I",LOOKUP(N371/P$2,{0,0.4,0.45,0.5,0.55,0.6,0.65,0.7,0.75,0.8,1},{"F","D","C","C+","B-","B","B+","A-","A","A+"}))))</f>
        <v/>
      </c>
      <c r="P371" s="2" t="str">
        <f>IF(COUNT($A371)=0,"",IF(N371="","--",IF(N371="3E","3E",LOOKUP(N371/P$2,{0,0.4,0.45,0.5,0.55,0.6,0.65,0.7,0.75,0.8,1},{0,2,2.25,2.5,2.75,3,3.25,3.5,3.75,4}))))</f>
        <v/>
      </c>
      <c r="Q371" s="3" t="str">
        <f>IF(COUNT($A371)=0,"",IF($A371&lt;&gt;DRAFT!$B373,"ERR",IF(DRAFT!BB373="3E","3E",IF(COUNT(DRAFT!AX373,DRAFT!BB373)&gt;0,DRAFT!BC373,""))))</f>
        <v/>
      </c>
      <c r="R371" s="3" t="str">
        <f>IF(COUNT($A371)=0,"",IF(Q371="3E","3E",IF(Q371="","I",LOOKUP(Q371/S$2,{0,0.4,0.45,0.5,0.55,0.6,0.65,0.7,0.75,0.8,1},{"F","D","C","C+","B-","B","B+","A-","A","A+"}))))</f>
        <v/>
      </c>
      <c r="S371" s="2" t="str">
        <f>IF(COUNT($A371)=0,"",IF(Q371="","--",IF(Q371="3E","3E",LOOKUP(Q371/S$2,{0,0.4,0.45,0.5,0.55,0.6,0.65,0.7,0.75,0.8,1},{0,2,2.25,2.5,2.75,3,3.25,3.5,3.75,4}))))</f>
        <v/>
      </c>
      <c r="T371" s="3" t="str">
        <f>IF(COUNT($A371)=0,"",IF($A371&lt;&gt;DRAFT!$B373,"ERR",IF(DRAFT!BK373="3E","3E",IF(COUNT(DRAFT!BG373,DRAFT!BK373)&gt;0,DRAFT!BL373,""))))</f>
        <v/>
      </c>
      <c r="U371" s="3" t="str">
        <f>IF(COUNT($A371)=0,"",IF(T371="3E","3E",IF(T371="","I",LOOKUP(T371/V$2,{0,0.4,0.45,0.5,0.55,0.6,0.65,0.7,0.75,0.8,1},{"F","D","C","C+","B-","B","B+","A-","A","A+"}))))</f>
        <v/>
      </c>
      <c r="V371" s="2" t="str">
        <f>IF(COUNT($A371)=0,"",IF(T371="","--",IF(T371="3E","3E",LOOKUP(T371/V$2,{0,0.4,0.45,0.5,0.55,0.6,0.65,0.7,0.75,0.8,1},{0,2,2.25,2.5,2.75,3,3.25,3.5,3.75,4}))))</f>
        <v/>
      </c>
      <c r="W371" s="3" t="str">
        <f>IF(COUNT($A371)=0,"",IF($A371&lt;&gt;DRAFT!$B373,"ERR",IF(DRAFT!BT373="3E","3E",IF(COUNT(DRAFT!BP373,DRAFT!BT373)&gt;0,DRAFT!BU373,""))))</f>
        <v/>
      </c>
      <c r="X371" s="3" t="str">
        <f>IF(COUNT($A371)=0,"",IF(W371="3E","3E",IF(W371="","I",LOOKUP(W371/Y$2,{0,0.4,0.45,0.5,0.55,0.6,0.65,0.7,0.75,0.8,1},{"F","D","C","C+","B-","B","B+","A-","A","A+"}))))</f>
        <v/>
      </c>
      <c r="Y371" s="2" t="str">
        <f>IF(COUNT($A371)=0,"",IF(W371="","--",IF(W371="3E","3E",LOOKUP(W371/Y$2,{0,0.4,0.45,0.5,0.55,0.6,0.65,0.7,0.75,0.8,1},{0,2,2.25,2.5,2.75,3,3.25,3.5,3.75,4}))))</f>
        <v/>
      </c>
      <c r="Z371" s="3" t="str">
        <f>IF(COUNT($A371)=0,"",IF($A371&lt;&gt;DRAFT!$B373,"ERR",IF(DRAFT!CC373="3E","3E",IF(COUNT(DRAFT!BY373,DRAFT!CC373)&gt;0,DRAFT!CD373,""))))</f>
        <v/>
      </c>
      <c r="AA371" s="3" t="str">
        <f>IF(COUNT($A371)=0,"",IF(Z371="3E","3E",IF(Z371="","I",LOOKUP(Z371/AB$2,{0,0.4,0.45,0.5,0.55,0.6,0.65,0.7,0.75,0.8,1},{"F","D","C","C+","B-","B","B+","A-","A","A+"}))))</f>
        <v/>
      </c>
      <c r="AB371" s="2" t="str">
        <f>IF(COUNT($A371)=0,"",IF(Z371="","--",IF(Z371="3E","3E",LOOKUP(Z371/AB$2,{0,0.4,0.45,0.5,0.55,0.6,0.65,0.7,0.75,0.8,1},{0,2,2.25,2.5,2.75,3,3.25,3.5,3.75,4}))))</f>
        <v/>
      </c>
      <c r="AC371" s="3" t="str">
        <f>IF(COUNT($A371)=0,"",IF($A371&lt;&gt;DRAFT!$B373,"ERR",IF(DRAFT!CF373&gt;0,DRAFT!CF373,"")))</f>
        <v/>
      </c>
      <c r="AD371" s="3" t="str">
        <f>IF(COUNT($A371)=0,"",IF(AC371="3E","3E",IF(AC371="","I",LOOKUP(AC371/AE$2,{0,0.4,0.45,0.5,0.55,0.6,0.65,0.7,0.75,0.8,1},{"F","D","C","C+","B-","B","B+","A-","A","A+"}))))</f>
        <v/>
      </c>
      <c r="AE371" s="2" t="str">
        <f>IF(COUNT($A371)=0,"",IF(AC371="","--",IF(AC371="3E","3E",LOOKUP(AC371/AE$2,{0,0.4,0.45,0.5,0.55,0.6,0.65,0.7,0.75,0.8,1},{0,2,2.25,2.5,2.75,3,3.25,3.5,3.75,4}))))</f>
        <v/>
      </c>
      <c r="AF371" s="3" t="str">
        <f>IF($A371&lt;&gt;DRAFT!$B373,"ERR",IF(OR(COUNT($A371)=0,COUNT(DRAFT!CI373:CK373,DRAFT!CM373:CO373)=0),"",CEILING(SUM(DRAFT!CL373,DRAFT!CP373),1)))</f>
        <v/>
      </c>
      <c r="AG371" s="3" t="str">
        <f>IF(COUNT($A371)=0,"",IF(AF371="3E","3E",IF(AF371="","I",LOOKUP(AF371/AH$2,{0,0.4,0.45,0.5,0.55,0.6,0.65,0.7,0.75,0.8,1},{"F","D","C","C+","B-","B","B+","A-","A","A+"}))))</f>
        <v/>
      </c>
      <c r="AH371" s="2" t="str">
        <f>IF(COUNT($A371)=0,"",IF(AF371="","--",IF(AF371="3E","3E",LOOKUP(AF371/AH$2,{0,0.4,0.45,0.5,0.55,0.6,0.65,0.7,0.75,0.8,1},{0,2,2.25,2.5,2.75,3,3.25,3.5,3.75,4}))))</f>
        <v/>
      </c>
      <c r="AI371" s="11" t="str">
        <f>IF(OR(COUNT($A371)=0,COUNT(B371:AH371)=0),"",IF(COUNTIF(B371:AH371,"3E")&gt;0,"3E",IF(DRAFT!$A373="R",TRUNC(SUMPRODUCT(RGP,RCP)/TCP,3),TRUNC((SUMPRODUCT(--(IMDGP&gt;0)*IMDGP,IMCP)+CEILING(DRAFT!$CQ373*42,0.25))/TCP,3))))</f>
        <v/>
      </c>
      <c r="AJ371" s="3" t="str">
        <f>IF(OR(COUNT($A371)=0,COUNT(B371:AH371)=0),"",IF(COUNTIF(B371:AH371,"3E")&gt;0,"3E",IF(DRAFT!$A373="R",SUMPRODUCT(--(RGP&gt;=2),RCP),SUMPRODUCT(--(IMDGP&gt;0),--(IMGP=0),IMCP)+DRAFT!$CR373)))</f>
        <v/>
      </c>
      <c r="AK371" s="3" t="str">
        <f>IF(OR(COUNT($A371)=0,COUNT(B371:AH371)=0),"",IF(COUNTIF(B371:AJ371,"3E")&gt;0,"3E",IF(AND(DRAFT!$A373="IM",OR($AI371&gt;DRAFT!$CQ373,$AJ371&gt;DRAFT!$CR373)),"IMPROVED",IF(AND(DRAFT!$A373="IM",$AI371&lt;=DRAFT!$CQ373,$AJ371&lt;=DRAFT!$CR373),"NOT IMPROVED",IF(AND(AH371&gt;=2,AI371&gt;=2,AJ371&gt;=30),"PASS","FAIL")))))</f>
        <v/>
      </c>
      <c r="AL371" s="3" t="str">
        <f t="shared" si="10"/>
        <v/>
      </c>
      <c r="AM371" s="3" t="str">
        <f t="shared" si="11"/>
        <v/>
      </c>
    </row>
    <row r="372" spans="1:39" ht="18.95" customHeight="1" x14ac:dyDescent="0.25">
      <c r="A372" s="4" t="str">
        <f>IF(DRAFT!$B374="","",DRAFT!$B374)</f>
        <v/>
      </c>
      <c r="B372" s="3" t="str">
        <f>IF(COUNT($A372)=0,"",IF($A372&lt;&gt;DRAFT!$B374,"ERR",IF(DRAFT!I374="3E","3E",IF(COUNT(DRAFT!E374,DRAFT!I374)&gt;0,DRAFT!J374,""))))</f>
        <v/>
      </c>
      <c r="C372" s="3" t="str">
        <f>IF(COUNT($A372)=0,"",IF(B372="3E","3E",IF(B372="","I",LOOKUP(B372/D$2,{0,0.4,0.45,0.5,0.55,0.6,0.65,0.7,0.75,0.8,1},{"F","D","C","C+","B-","B","B+","A-","A","A+"}))))</f>
        <v/>
      </c>
      <c r="D372" s="2" t="str">
        <f>IF(COUNT($A372)=0,"",IF(B372="","--",IF(B372="3E","3E",LOOKUP(B372/D$2,{0,0.4,0.45,0.5,0.55,0.6,0.65,0.7,0.75,0.8,1},{0,2,2.25,2.5,2.75,3,3.25,3.5,3.75,4}))))</f>
        <v/>
      </c>
      <c r="E372" s="3" t="str">
        <f>IF(COUNT($A372)=0,"",IF($A372&lt;&gt;DRAFT!$B374,"ERR",IF(DRAFT!R374="3E","3E",IF(COUNT(DRAFT!N374,DRAFT!R374)&gt;0,DRAFT!S374,""))))</f>
        <v/>
      </c>
      <c r="F372" s="3" t="str">
        <f>IF(COUNT($A372)=0,"",IF(E372="3E","3E",IF(E372="","I",LOOKUP(E372/G$2,{0,0.4,0.45,0.5,0.55,0.6,0.65,0.7,0.75,0.8,1},{"F","D","C","C+","B-","B","B+","A-","A","A+"}))))</f>
        <v/>
      </c>
      <c r="G372" s="2" t="str">
        <f>IF(COUNT($A372)=0,"",IF(E372="","--",IF(E372="3E","3E",LOOKUP(E372/G$2,{0,0.4,0.45,0.5,0.55,0.6,0.65,0.7,0.75,0.8,1},{0,2,2.25,2.5,2.75,3,3.25,3.5,3.75,4}))))</f>
        <v/>
      </c>
      <c r="H372" s="3" t="str">
        <f>IF(COUNT($A372)=0,"",IF($A372&lt;&gt;DRAFT!$B374,"ERR",IF(DRAFT!AA374="3E","3E",IF(COUNT(DRAFT!W374,DRAFT!AA374)&gt;0,DRAFT!AB374,""))))</f>
        <v/>
      </c>
      <c r="I372" s="3" t="str">
        <f>IF(COUNT($A372)=0,"",IF(H372="3E","3E",IF(H372="","I",LOOKUP(H372/J$2,{0,0.4,0.45,0.5,0.55,0.6,0.65,0.7,0.75,0.8,1},{"F","D","C","C+","B-","B","B+","A-","A","A+"}))))</f>
        <v/>
      </c>
      <c r="J372" s="2" t="str">
        <f>IF(COUNT($A372)=0,"",IF(H372="","--",IF(H372="3E","3E",LOOKUP(H372/J$2,{0,0.4,0.45,0.5,0.55,0.6,0.65,0.7,0.75,0.8,1},{0,2,2.25,2.5,2.75,3,3.25,3.5,3.75,4}))))</f>
        <v/>
      </c>
      <c r="K372" s="3" t="str">
        <f>IF(COUNT($A372)=0,"",IF($A372&lt;&gt;DRAFT!$B374,"ERR",IF(DRAFT!AJ374="3E","3E",IF(COUNT(DRAFT!AF374,DRAFT!AJ374)&gt;0,DRAFT!AK374,""))))</f>
        <v/>
      </c>
      <c r="L372" s="3" t="str">
        <f>IF(COUNT($A372)=0,"",IF(K372="3E","3E",IF(K372="","I",LOOKUP(K372/M$2,{0,0.4,0.45,0.5,0.55,0.6,0.65,0.7,0.75,0.8,1},{"F","D","C","C+","B-","B","B+","A-","A","A+"}))))</f>
        <v/>
      </c>
      <c r="M372" s="2" t="str">
        <f>IF(COUNT($A372)=0,"",IF(K372="","--",IF(K372="3E","3E",LOOKUP(K372/M$2,{0,0.4,0.45,0.5,0.55,0.6,0.65,0.7,0.75,0.8,1},{0,2,2.25,2.5,2.75,3,3.25,3.5,3.75,4}))))</f>
        <v/>
      </c>
      <c r="N372" s="3" t="str">
        <f>IF(COUNT($A372)=0,"",IF($A372&lt;&gt;DRAFT!$B374,"ERR",IF(DRAFT!AS374="3E","3E",IF(COUNT(DRAFT!AO374,DRAFT!AS374)&gt;0,DRAFT!AT374,""))))</f>
        <v/>
      </c>
      <c r="O372" s="3" t="str">
        <f>IF(COUNT($A372)=0,"",IF(N372="3E","3E",IF(N372="","I",LOOKUP(N372/P$2,{0,0.4,0.45,0.5,0.55,0.6,0.65,0.7,0.75,0.8,1},{"F","D","C","C+","B-","B","B+","A-","A","A+"}))))</f>
        <v/>
      </c>
      <c r="P372" s="2" t="str">
        <f>IF(COUNT($A372)=0,"",IF(N372="","--",IF(N372="3E","3E",LOOKUP(N372/P$2,{0,0.4,0.45,0.5,0.55,0.6,0.65,0.7,0.75,0.8,1},{0,2,2.25,2.5,2.75,3,3.25,3.5,3.75,4}))))</f>
        <v/>
      </c>
      <c r="Q372" s="3" t="str">
        <f>IF(COUNT($A372)=0,"",IF($A372&lt;&gt;DRAFT!$B374,"ERR",IF(DRAFT!BB374="3E","3E",IF(COUNT(DRAFT!AX374,DRAFT!BB374)&gt;0,DRAFT!BC374,""))))</f>
        <v/>
      </c>
      <c r="R372" s="3" t="str">
        <f>IF(COUNT($A372)=0,"",IF(Q372="3E","3E",IF(Q372="","I",LOOKUP(Q372/S$2,{0,0.4,0.45,0.5,0.55,0.6,0.65,0.7,0.75,0.8,1},{"F","D","C","C+","B-","B","B+","A-","A","A+"}))))</f>
        <v/>
      </c>
      <c r="S372" s="2" t="str">
        <f>IF(COUNT($A372)=0,"",IF(Q372="","--",IF(Q372="3E","3E",LOOKUP(Q372/S$2,{0,0.4,0.45,0.5,0.55,0.6,0.65,0.7,0.75,0.8,1},{0,2,2.25,2.5,2.75,3,3.25,3.5,3.75,4}))))</f>
        <v/>
      </c>
      <c r="T372" s="3" t="str">
        <f>IF(COUNT($A372)=0,"",IF($A372&lt;&gt;DRAFT!$B374,"ERR",IF(DRAFT!BK374="3E","3E",IF(COUNT(DRAFT!BG374,DRAFT!BK374)&gt;0,DRAFT!BL374,""))))</f>
        <v/>
      </c>
      <c r="U372" s="3" t="str">
        <f>IF(COUNT($A372)=0,"",IF(T372="3E","3E",IF(T372="","I",LOOKUP(T372/V$2,{0,0.4,0.45,0.5,0.55,0.6,0.65,0.7,0.75,0.8,1},{"F","D","C","C+","B-","B","B+","A-","A","A+"}))))</f>
        <v/>
      </c>
      <c r="V372" s="2" t="str">
        <f>IF(COUNT($A372)=0,"",IF(T372="","--",IF(T372="3E","3E",LOOKUP(T372/V$2,{0,0.4,0.45,0.5,0.55,0.6,0.65,0.7,0.75,0.8,1},{0,2,2.25,2.5,2.75,3,3.25,3.5,3.75,4}))))</f>
        <v/>
      </c>
      <c r="W372" s="3" t="str">
        <f>IF(COUNT($A372)=0,"",IF($A372&lt;&gt;DRAFT!$B374,"ERR",IF(DRAFT!BT374="3E","3E",IF(COUNT(DRAFT!BP374,DRAFT!BT374)&gt;0,DRAFT!BU374,""))))</f>
        <v/>
      </c>
      <c r="X372" s="3" t="str">
        <f>IF(COUNT($A372)=0,"",IF(W372="3E","3E",IF(W372="","I",LOOKUP(W372/Y$2,{0,0.4,0.45,0.5,0.55,0.6,0.65,0.7,0.75,0.8,1},{"F","D","C","C+","B-","B","B+","A-","A","A+"}))))</f>
        <v/>
      </c>
      <c r="Y372" s="2" t="str">
        <f>IF(COUNT($A372)=0,"",IF(W372="","--",IF(W372="3E","3E",LOOKUP(W372/Y$2,{0,0.4,0.45,0.5,0.55,0.6,0.65,0.7,0.75,0.8,1},{0,2,2.25,2.5,2.75,3,3.25,3.5,3.75,4}))))</f>
        <v/>
      </c>
      <c r="Z372" s="3" t="str">
        <f>IF(COUNT($A372)=0,"",IF($A372&lt;&gt;DRAFT!$B374,"ERR",IF(DRAFT!CC374="3E","3E",IF(COUNT(DRAFT!BY374,DRAFT!CC374)&gt;0,DRAFT!CD374,""))))</f>
        <v/>
      </c>
      <c r="AA372" s="3" t="str">
        <f>IF(COUNT($A372)=0,"",IF(Z372="3E","3E",IF(Z372="","I",LOOKUP(Z372/AB$2,{0,0.4,0.45,0.5,0.55,0.6,0.65,0.7,0.75,0.8,1},{"F","D","C","C+","B-","B","B+","A-","A","A+"}))))</f>
        <v/>
      </c>
      <c r="AB372" s="2" t="str">
        <f>IF(COUNT($A372)=0,"",IF(Z372="","--",IF(Z372="3E","3E",LOOKUP(Z372/AB$2,{0,0.4,0.45,0.5,0.55,0.6,0.65,0.7,0.75,0.8,1},{0,2,2.25,2.5,2.75,3,3.25,3.5,3.75,4}))))</f>
        <v/>
      </c>
      <c r="AC372" s="3" t="str">
        <f>IF(COUNT($A372)=0,"",IF($A372&lt;&gt;DRAFT!$B374,"ERR",IF(DRAFT!CF374&gt;0,DRAFT!CF374,"")))</f>
        <v/>
      </c>
      <c r="AD372" s="3" t="str">
        <f>IF(COUNT($A372)=0,"",IF(AC372="3E","3E",IF(AC372="","I",LOOKUP(AC372/AE$2,{0,0.4,0.45,0.5,0.55,0.6,0.65,0.7,0.75,0.8,1},{"F","D","C","C+","B-","B","B+","A-","A","A+"}))))</f>
        <v/>
      </c>
      <c r="AE372" s="2" t="str">
        <f>IF(COUNT($A372)=0,"",IF(AC372="","--",IF(AC372="3E","3E",LOOKUP(AC372/AE$2,{0,0.4,0.45,0.5,0.55,0.6,0.65,0.7,0.75,0.8,1},{0,2,2.25,2.5,2.75,3,3.25,3.5,3.75,4}))))</f>
        <v/>
      </c>
      <c r="AF372" s="3" t="str">
        <f>IF($A372&lt;&gt;DRAFT!$B374,"ERR",IF(OR(COUNT($A372)=0,COUNT(DRAFT!CI374:CK374,DRAFT!CM374:CO374)=0),"",CEILING(SUM(DRAFT!CL374,DRAFT!CP374),1)))</f>
        <v/>
      </c>
      <c r="AG372" s="3" t="str">
        <f>IF(COUNT($A372)=0,"",IF(AF372="3E","3E",IF(AF372="","I",LOOKUP(AF372/AH$2,{0,0.4,0.45,0.5,0.55,0.6,0.65,0.7,0.75,0.8,1},{"F","D","C","C+","B-","B","B+","A-","A","A+"}))))</f>
        <v/>
      </c>
      <c r="AH372" s="2" t="str">
        <f>IF(COUNT($A372)=0,"",IF(AF372="","--",IF(AF372="3E","3E",LOOKUP(AF372/AH$2,{0,0.4,0.45,0.5,0.55,0.6,0.65,0.7,0.75,0.8,1},{0,2,2.25,2.5,2.75,3,3.25,3.5,3.75,4}))))</f>
        <v/>
      </c>
      <c r="AI372" s="11" t="str">
        <f>IF(OR(COUNT($A372)=0,COUNT(B372:AH372)=0),"",IF(COUNTIF(B372:AH372,"3E")&gt;0,"3E",IF(DRAFT!$A374="R",TRUNC(SUMPRODUCT(RGP,RCP)/TCP,3),TRUNC((SUMPRODUCT(--(IMDGP&gt;0)*IMDGP,IMCP)+CEILING(DRAFT!$CQ374*42,0.25))/TCP,3))))</f>
        <v/>
      </c>
      <c r="AJ372" s="3" t="str">
        <f>IF(OR(COUNT($A372)=0,COUNT(B372:AH372)=0),"",IF(COUNTIF(B372:AH372,"3E")&gt;0,"3E",IF(DRAFT!$A374="R",SUMPRODUCT(--(RGP&gt;=2),RCP),SUMPRODUCT(--(IMDGP&gt;0),--(IMGP=0),IMCP)+DRAFT!$CR374)))</f>
        <v/>
      </c>
      <c r="AK372" s="3" t="str">
        <f>IF(OR(COUNT($A372)=0,COUNT(B372:AH372)=0),"",IF(COUNTIF(B372:AJ372,"3E")&gt;0,"3E",IF(AND(DRAFT!$A374="IM",OR($AI372&gt;DRAFT!$CQ374,$AJ372&gt;DRAFT!$CR374)),"IMPROVED",IF(AND(DRAFT!$A374="IM",$AI372&lt;=DRAFT!$CQ374,$AJ372&lt;=DRAFT!$CR374),"NOT IMPROVED",IF(AND(AH372&gt;=2,AI372&gt;=2,AJ372&gt;=30),"PASS","FAIL")))))</f>
        <v/>
      </c>
      <c r="AL372" s="3" t="str">
        <f t="shared" si="10"/>
        <v/>
      </c>
      <c r="AM372" s="3" t="str">
        <f t="shared" si="11"/>
        <v/>
      </c>
    </row>
    <row r="373" spans="1:39" ht="18.95" customHeight="1" x14ac:dyDescent="0.25">
      <c r="A373" s="4" t="str">
        <f>IF(DRAFT!$B375="","",DRAFT!$B375)</f>
        <v/>
      </c>
      <c r="B373" s="3" t="str">
        <f>IF(COUNT($A373)=0,"",IF($A373&lt;&gt;DRAFT!$B375,"ERR",IF(DRAFT!I375="3E","3E",IF(COUNT(DRAFT!E375,DRAFT!I375)&gt;0,DRAFT!J375,""))))</f>
        <v/>
      </c>
      <c r="C373" s="3" t="str">
        <f>IF(COUNT($A373)=0,"",IF(B373="3E","3E",IF(B373="","I",LOOKUP(B373/D$2,{0,0.4,0.45,0.5,0.55,0.6,0.65,0.7,0.75,0.8,1},{"F","D","C","C+","B-","B","B+","A-","A","A+"}))))</f>
        <v/>
      </c>
      <c r="D373" s="2" t="str">
        <f>IF(COUNT($A373)=0,"",IF(B373="","--",IF(B373="3E","3E",LOOKUP(B373/D$2,{0,0.4,0.45,0.5,0.55,0.6,0.65,0.7,0.75,0.8,1},{0,2,2.25,2.5,2.75,3,3.25,3.5,3.75,4}))))</f>
        <v/>
      </c>
      <c r="E373" s="3" t="str">
        <f>IF(COUNT($A373)=0,"",IF($A373&lt;&gt;DRAFT!$B375,"ERR",IF(DRAFT!R375="3E","3E",IF(COUNT(DRAFT!N375,DRAFT!R375)&gt;0,DRAFT!S375,""))))</f>
        <v/>
      </c>
      <c r="F373" s="3" t="str">
        <f>IF(COUNT($A373)=0,"",IF(E373="3E","3E",IF(E373="","I",LOOKUP(E373/G$2,{0,0.4,0.45,0.5,0.55,0.6,0.65,0.7,0.75,0.8,1},{"F","D","C","C+","B-","B","B+","A-","A","A+"}))))</f>
        <v/>
      </c>
      <c r="G373" s="2" t="str">
        <f>IF(COUNT($A373)=0,"",IF(E373="","--",IF(E373="3E","3E",LOOKUP(E373/G$2,{0,0.4,0.45,0.5,0.55,0.6,0.65,0.7,0.75,0.8,1},{0,2,2.25,2.5,2.75,3,3.25,3.5,3.75,4}))))</f>
        <v/>
      </c>
      <c r="H373" s="3" t="str">
        <f>IF(COUNT($A373)=0,"",IF($A373&lt;&gt;DRAFT!$B375,"ERR",IF(DRAFT!AA375="3E","3E",IF(COUNT(DRAFT!W375,DRAFT!AA375)&gt;0,DRAFT!AB375,""))))</f>
        <v/>
      </c>
      <c r="I373" s="3" t="str">
        <f>IF(COUNT($A373)=0,"",IF(H373="3E","3E",IF(H373="","I",LOOKUP(H373/J$2,{0,0.4,0.45,0.5,0.55,0.6,0.65,0.7,0.75,0.8,1},{"F","D","C","C+","B-","B","B+","A-","A","A+"}))))</f>
        <v/>
      </c>
      <c r="J373" s="2" t="str">
        <f>IF(COUNT($A373)=0,"",IF(H373="","--",IF(H373="3E","3E",LOOKUP(H373/J$2,{0,0.4,0.45,0.5,0.55,0.6,0.65,0.7,0.75,0.8,1},{0,2,2.25,2.5,2.75,3,3.25,3.5,3.75,4}))))</f>
        <v/>
      </c>
      <c r="K373" s="3" t="str">
        <f>IF(COUNT($A373)=0,"",IF($A373&lt;&gt;DRAFT!$B375,"ERR",IF(DRAFT!AJ375="3E","3E",IF(COUNT(DRAFT!AF375,DRAFT!AJ375)&gt;0,DRAFT!AK375,""))))</f>
        <v/>
      </c>
      <c r="L373" s="3" t="str">
        <f>IF(COUNT($A373)=0,"",IF(K373="3E","3E",IF(K373="","I",LOOKUP(K373/M$2,{0,0.4,0.45,0.5,0.55,0.6,0.65,0.7,0.75,0.8,1},{"F","D","C","C+","B-","B","B+","A-","A","A+"}))))</f>
        <v/>
      </c>
      <c r="M373" s="2" t="str">
        <f>IF(COUNT($A373)=0,"",IF(K373="","--",IF(K373="3E","3E",LOOKUP(K373/M$2,{0,0.4,0.45,0.5,0.55,0.6,0.65,0.7,0.75,0.8,1},{0,2,2.25,2.5,2.75,3,3.25,3.5,3.75,4}))))</f>
        <v/>
      </c>
      <c r="N373" s="3" t="str">
        <f>IF(COUNT($A373)=0,"",IF($A373&lt;&gt;DRAFT!$B375,"ERR",IF(DRAFT!AS375="3E","3E",IF(COUNT(DRAFT!AO375,DRAFT!AS375)&gt;0,DRAFT!AT375,""))))</f>
        <v/>
      </c>
      <c r="O373" s="3" t="str">
        <f>IF(COUNT($A373)=0,"",IF(N373="3E","3E",IF(N373="","I",LOOKUP(N373/P$2,{0,0.4,0.45,0.5,0.55,0.6,0.65,0.7,0.75,0.8,1},{"F","D","C","C+","B-","B","B+","A-","A","A+"}))))</f>
        <v/>
      </c>
      <c r="P373" s="2" t="str">
        <f>IF(COUNT($A373)=0,"",IF(N373="","--",IF(N373="3E","3E",LOOKUP(N373/P$2,{0,0.4,0.45,0.5,0.55,0.6,0.65,0.7,0.75,0.8,1},{0,2,2.25,2.5,2.75,3,3.25,3.5,3.75,4}))))</f>
        <v/>
      </c>
      <c r="Q373" s="3" t="str">
        <f>IF(COUNT($A373)=0,"",IF($A373&lt;&gt;DRAFT!$B375,"ERR",IF(DRAFT!BB375="3E","3E",IF(COUNT(DRAFT!AX375,DRAFT!BB375)&gt;0,DRAFT!BC375,""))))</f>
        <v/>
      </c>
      <c r="R373" s="3" t="str">
        <f>IF(COUNT($A373)=0,"",IF(Q373="3E","3E",IF(Q373="","I",LOOKUP(Q373/S$2,{0,0.4,0.45,0.5,0.55,0.6,0.65,0.7,0.75,0.8,1},{"F","D","C","C+","B-","B","B+","A-","A","A+"}))))</f>
        <v/>
      </c>
      <c r="S373" s="2" t="str">
        <f>IF(COUNT($A373)=0,"",IF(Q373="","--",IF(Q373="3E","3E",LOOKUP(Q373/S$2,{0,0.4,0.45,0.5,0.55,0.6,0.65,0.7,0.75,0.8,1},{0,2,2.25,2.5,2.75,3,3.25,3.5,3.75,4}))))</f>
        <v/>
      </c>
      <c r="T373" s="3" t="str">
        <f>IF(COUNT($A373)=0,"",IF($A373&lt;&gt;DRAFT!$B375,"ERR",IF(DRAFT!BK375="3E","3E",IF(COUNT(DRAFT!BG375,DRAFT!BK375)&gt;0,DRAFT!BL375,""))))</f>
        <v/>
      </c>
      <c r="U373" s="3" t="str">
        <f>IF(COUNT($A373)=0,"",IF(T373="3E","3E",IF(T373="","I",LOOKUP(T373/V$2,{0,0.4,0.45,0.5,0.55,0.6,0.65,0.7,0.75,0.8,1},{"F","D","C","C+","B-","B","B+","A-","A","A+"}))))</f>
        <v/>
      </c>
      <c r="V373" s="2" t="str">
        <f>IF(COUNT($A373)=0,"",IF(T373="","--",IF(T373="3E","3E",LOOKUP(T373/V$2,{0,0.4,0.45,0.5,0.55,0.6,0.65,0.7,0.75,0.8,1},{0,2,2.25,2.5,2.75,3,3.25,3.5,3.75,4}))))</f>
        <v/>
      </c>
      <c r="W373" s="3" t="str">
        <f>IF(COUNT($A373)=0,"",IF($A373&lt;&gt;DRAFT!$B375,"ERR",IF(DRAFT!BT375="3E","3E",IF(COUNT(DRAFT!BP375,DRAFT!BT375)&gt;0,DRAFT!BU375,""))))</f>
        <v/>
      </c>
      <c r="X373" s="3" t="str">
        <f>IF(COUNT($A373)=0,"",IF(W373="3E","3E",IF(W373="","I",LOOKUP(W373/Y$2,{0,0.4,0.45,0.5,0.55,0.6,0.65,0.7,0.75,0.8,1},{"F","D","C","C+","B-","B","B+","A-","A","A+"}))))</f>
        <v/>
      </c>
      <c r="Y373" s="2" t="str">
        <f>IF(COUNT($A373)=0,"",IF(W373="","--",IF(W373="3E","3E",LOOKUP(W373/Y$2,{0,0.4,0.45,0.5,0.55,0.6,0.65,0.7,0.75,0.8,1},{0,2,2.25,2.5,2.75,3,3.25,3.5,3.75,4}))))</f>
        <v/>
      </c>
      <c r="Z373" s="3" t="str">
        <f>IF(COUNT($A373)=0,"",IF($A373&lt;&gt;DRAFT!$B375,"ERR",IF(DRAFT!CC375="3E","3E",IF(COUNT(DRAFT!BY375,DRAFT!CC375)&gt;0,DRAFT!CD375,""))))</f>
        <v/>
      </c>
      <c r="AA373" s="3" t="str">
        <f>IF(COUNT($A373)=0,"",IF(Z373="3E","3E",IF(Z373="","I",LOOKUP(Z373/AB$2,{0,0.4,0.45,0.5,0.55,0.6,0.65,0.7,0.75,0.8,1},{"F","D","C","C+","B-","B","B+","A-","A","A+"}))))</f>
        <v/>
      </c>
      <c r="AB373" s="2" t="str">
        <f>IF(COUNT($A373)=0,"",IF(Z373="","--",IF(Z373="3E","3E",LOOKUP(Z373/AB$2,{0,0.4,0.45,0.5,0.55,0.6,0.65,0.7,0.75,0.8,1},{0,2,2.25,2.5,2.75,3,3.25,3.5,3.75,4}))))</f>
        <v/>
      </c>
      <c r="AC373" s="3" t="str">
        <f>IF(COUNT($A373)=0,"",IF($A373&lt;&gt;DRAFT!$B375,"ERR",IF(DRAFT!CF375&gt;0,DRAFT!CF375,"")))</f>
        <v/>
      </c>
      <c r="AD373" s="3" t="str">
        <f>IF(COUNT($A373)=0,"",IF(AC373="3E","3E",IF(AC373="","I",LOOKUP(AC373/AE$2,{0,0.4,0.45,0.5,0.55,0.6,0.65,0.7,0.75,0.8,1},{"F","D","C","C+","B-","B","B+","A-","A","A+"}))))</f>
        <v/>
      </c>
      <c r="AE373" s="2" t="str">
        <f>IF(COUNT($A373)=0,"",IF(AC373="","--",IF(AC373="3E","3E",LOOKUP(AC373/AE$2,{0,0.4,0.45,0.5,0.55,0.6,0.65,0.7,0.75,0.8,1},{0,2,2.25,2.5,2.75,3,3.25,3.5,3.75,4}))))</f>
        <v/>
      </c>
      <c r="AF373" s="3" t="str">
        <f>IF($A373&lt;&gt;DRAFT!$B375,"ERR",IF(OR(COUNT($A373)=0,COUNT(DRAFT!CI375:CK375,DRAFT!CM375:CO375)=0),"",CEILING(SUM(DRAFT!CL375,DRAFT!CP375),1)))</f>
        <v/>
      </c>
      <c r="AG373" s="3" t="str">
        <f>IF(COUNT($A373)=0,"",IF(AF373="3E","3E",IF(AF373="","I",LOOKUP(AF373/AH$2,{0,0.4,0.45,0.5,0.55,0.6,0.65,0.7,0.75,0.8,1},{"F","D","C","C+","B-","B","B+","A-","A","A+"}))))</f>
        <v/>
      </c>
      <c r="AH373" s="2" t="str">
        <f>IF(COUNT($A373)=0,"",IF(AF373="","--",IF(AF373="3E","3E",LOOKUP(AF373/AH$2,{0,0.4,0.45,0.5,0.55,0.6,0.65,0.7,0.75,0.8,1},{0,2,2.25,2.5,2.75,3,3.25,3.5,3.75,4}))))</f>
        <v/>
      </c>
      <c r="AI373" s="11" t="str">
        <f>IF(OR(COUNT($A373)=0,COUNT(B373:AH373)=0),"",IF(COUNTIF(B373:AH373,"3E")&gt;0,"3E",IF(DRAFT!$A375="R",TRUNC(SUMPRODUCT(RGP,RCP)/TCP,3),TRUNC((SUMPRODUCT(--(IMDGP&gt;0)*IMDGP,IMCP)+CEILING(DRAFT!$CQ375*42,0.25))/TCP,3))))</f>
        <v/>
      </c>
      <c r="AJ373" s="3" t="str">
        <f>IF(OR(COUNT($A373)=0,COUNT(B373:AH373)=0),"",IF(COUNTIF(B373:AH373,"3E")&gt;0,"3E",IF(DRAFT!$A375="R",SUMPRODUCT(--(RGP&gt;=2),RCP),SUMPRODUCT(--(IMDGP&gt;0),--(IMGP=0),IMCP)+DRAFT!$CR375)))</f>
        <v/>
      </c>
      <c r="AK373" s="3" t="str">
        <f>IF(OR(COUNT($A373)=0,COUNT(B373:AH373)=0),"",IF(COUNTIF(B373:AJ373,"3E")&gt;0,"3E",IF(AND(DRAFT!$A375="IM",OR($AI373&gt;DRAFT!$CQ375,$AJ373&gt;DRAFT!$CR375)),"IMPROVED",IF(AND(DRAFT!$A375="IM",$AI373&lt;=DRAFT!$CQ375,$AJ373&lt;=DRAFT!$CR375),"NOT IMPROVED",IF(AND(AH373&gt;=2,AI373&gt;=2,AJ373&gt;=30),"PASS","FAIL")))))</f>
        <v/>
      </c>
      <c r="AL373" s="3" t="str">
        <f t="shared" si="10"/>
        <v/>
      </c>
      <c r="AM373" s="3" t="str">
        <f t="shared" si="11"/>
        <v/>
      </c>
    </row>
    <row r="374" spans="1:39" ht="18.95" customHeight="1" x14ac:dyDescent="0.25">
      <c r="A374" s="4" t="str">
        <f>IF(DRAFT!$B376="","",DRAFT!$B376)</f>
        <v/>
      </c>
      <c r="B374" s="3" t="str">
        <f>IF(COUNT($A374)=0,"",IF($A374&lt;&gt;DRAFT!$B376,"ERR",IF(DRAFT!I376="3E","3E",IF(COUNT(DRAFT!E376,DRAFT!I376)&gt;0,DRAFT!J376,""))))</f>
        <v/>
      </c>
      <c r="C374" s="3" t="str">
        <f>IF(COUNT($A374)=0,"",IF(B374="3E","3E",IF(B374="","I",LOOKUP(B374/D$2,{0,0.4,0.45,0.5,0.55,0.6,0.65,0.7,0.75,0.8,1},{"F","D","C","C+","B-","B","B+","A-","A","A+"}))))</f>
        <v/>
      </c>
      <c r="D374" s="2" t="str">
        <f>IF(COUNT($A374)=0,"",IF(B374="","--",IF(B374="3E","3E",LOOKUP(B374/D$2,{0,0.4,0.45,0.5,0.55,0.6,0.65,0.7,0.75,0.8,1},{0,2,2.25,2.5,2.75,3,3.25,3.5,3.75,4}))))</f>
        <v/>
      </c>
      <c r="E374" s="3" t="str">
        <f>IF(COUNT($A374)=0,"",IF($A374&lt;&gt;DRAFT!$B376,"ERR",IF(DRAFT!R376="3E","3E",IF(COUNT(DRAFT!N376,DRAFT!R376)&gt;0,DRAFT!S376,""))))</f>
        <v/>
      </c>
      <c r="F374" s="3" t="str">
        <f>IF(COUNT($A374)=0,"",IF(E374="3E","3E",IF(E374="","I",LOOKUP(E374/G$2,{0,0.4,0.45,0.5,0.55,0.6,0.65,0.7,0.75,0.8,1},{"F","D","C","C+","B-","B","B+","A-","A","A+"}))))</f>
        <v/>
      </c>
      <c r="G374" s="2" t="str">
        <f>IF(COUNT($A374)=0,"",IF(E374="","--",IF(E374="3E","3E",LOOKUP(E374/G$2,{0,0.4,0.45,0.5,0.55,0.6,0.65,0.7,0.75,0.8,1},{0,2,2.25,2.5,2.75,3,3.25,3.5,3.75,4}))))</f>
        <v/>
      </c>
      <c r="H374" s="3" t="str">
        <f>IF(COUNT($A374)=0,"",IF($A374&lt;&gt;DRAFT!$B376,"ERR",IF(DRAFT!AA376="3E","3E",IF(COUNT(DRAFT!W376,DRAFT!AA376)&gt;0,DRAFT!AB376,""))))</f>
        <v/>
      </c>
      <c r="I374" s="3" t="str">
        <f>IF(COUNT($A374)=0,"",IF(H374="3E","3E",IF(H374="","I",LOOKUP(H374/J$2,{0,0.4,0.45,0.5,0.55,0.6,0.65,0.7,0.75,0.8,1},{"F","D","C","C+","B-","B","B+","A-","A","A+"}))))</f>
        <v/>
      </c>
      <c r="J374" s="2" t="str">
        <f>IF(COUNT($A374)=0,"",IF(H374="","--",IF(H374="3E","3E",LOOKUP(H374/J$2,{0,0.4,0.45,0.5,0.55,0.6,0.65,0.7,0.75,0.8,1},{0,2,2.25,2.5,2.75,3,3.25,3.5,3.75,4}))))</f>
        <v/>
      </c>
      <c r="K374" s="3" t="str">
        <f>IF(COUNT($A374)=0,"",IF($A374&lt;&gt;DRAFT!$B376,"ERR",IF(DRAFT!AJ376="3E","3E",IF(COUNT(DRAFT!AF376,DRAFT!AJ376)&gt;0,DRAFT!AK376,""))))</f>
        <v/>
      </c>
      <c r="L374" s="3" t="str">
        <f>IF(COUNT($A374)=0,"",IF(K374="3E","3E",IF(K374="","I",LOOKUP(K374/M$2,{0,0.4,0.45,0.5,0.55,0.6,0.65,0.7,0.75,0.8,1},{"F","D","C","C+","B-","B","B+","A-","A","A+"}))))</f>
        <v/>
      </c>
      <c r="M374" s="2" t="str">
        <f>IF(COUNT($A374)=0,"",IF(K374="","--",IF(K374="3E","3E",LOOKUP(K374/M$2,{0,0.4,0.45,0.5,0.55,0.6,0.65,0.7,0.75,0.8,1},{0,2,2.25,2.5,2.75,3,3.25,3.5,3.75,4}))))</f>
        <v/>
      </c>
      <c r="N374" s="3" t="str">
        <f>IF(COUNT($A374)=0,"",IF($A374&lt;&gt;DRAFT!$B376,"ERR",IF(DRAFT!AS376="3E","3E",IF(COUNT(DRAFT!AO376,DRAFT!AS376)&gt;0,DRAFT!AT376,""))))</f>
        <v/>
      </c>
      <c r="O374" s="3" t="str">
        <f>IF(COUNT($A374)=0,"",IF(N374="3E","3E",IF(N374="","I",LOOKUP(N374/P$2,{0,0.4,0.45,0.5,0.55,0.6,0.65,0.7,0.75,0.8,1},{"F","D","C","C+","B-","B","B+","A-","A","A+"}))))</f>
        <v/>
      </c>
      <c r="P374" s="2" t="str">
        <f>IF(COUNT($A374)=0,"",IF(N374="","--",IF(N374="3E","3E",LOOKUP(N374/P$2,{0,0.4,0.45,0.5,0.55,0.6,0.65,0.7,0.75,0.8,1},{0,2,2.25,2.5,2.75,3,3.25,3.5,3.75,4}))))</f>
        <v/>
      </c>
      <c r="Q374" s="3" t="str">
        <f>IF(COUNT($A374)=0,"",IF($A374&lt;&gt;DRAFT!$B376,"ERR",IF(DRAFT!BB376="3E","3E",IF(COUNT(DRAFT!AX376,DRAFT!BB376)&gt;0,DRAFT!BC376,""))))</f>
        <v/>
      </c>
      <c r="R374" s="3" t="str">
        <f>IF(COUNT($A374)=0,"",IF(Q374="3E","3E",IF(Q374="","I",LOOKUP(Q374/S$2,{0,0.4,0.45,0.5,0.55,0.6,0.65,0.7,0.75,0.8,1},{"F","D","C","C+","B-","B","B+","A-","A","A+"}))))</f>
        <v/>
      </c>
      <c r="S374" s="2" t="str">
        <f>IF(COUNT($A374)=0,"",IF(Q374="","--",IF(Q374="3E","3E",LOOKUP(Q374/S$2,{0,0.4,0.45,0.5,0.55,0.6,0.65,0.7,0.75,0.8,1},{0,2,2.25,2.5,2.75,3,3.25,3.5,3.75,4}))))</f>
        <v/>
      </c>
      <c r="T374" s="3" t="str">
        <f>IF(COUNT($A374)=0,"",IF($A374&lt;&gt;DRAFT!$B376,"ERR",IF(DRAFT!BK376="3E","3E",IF(COUNT(DRAFT!BG376,DRAFT!BK376)&gt;0,DRAFT!BL376,""))))</f>
        <v/>
      </c>
      <c r="U374" s="3" t="str">
        <f>IF(COUNT($A374)=0,"",IF(T374="3E","3E",IF(T374="","I",LOOKUP(T374/V$2,{0,0.4,0.45,0.5,0.55,0.6,0.65,0.7,0.75,0.8,1},{"F","D","C","C+","B-","B","B+","A-","A","A+"}))))</f>
        <v/>
      </c>
      <c r="V374" s="2" t="str">
        <f>IF(COUNT($A374)=0,"",IF(T374="","--",IF(T374="3E","3E",LOOKUP(T374/V$2,{0,0.4,0.45,0.5,0.55,0.6,0.65,0.7,0.75,0.8,1},{0,2,2.25,2.5,2.75,3,3.25,3.5,3.75,4}))))</f>
        <v/>
      </c>
      <c r="W374" s="3" t="str">
        <f>IF(COUNT($A374)=0,"",IF($A374&lt;&gt;DRAFT!$B376,"ERR",IF(DRAFT!BT376="3E","3E",IF(COUNT(DRAFT!BP376,DRAFT!BT376)&gt;0,DRAFT!BU376,""))))</f>
        <v/>
      </c>
      <c r="X374" s="3" t="str">
        <f>IF(COUNT($A374)=0,"",IF(W374="3E","3E",IF(W374="","I",LOOKUP(W374/Y$2,{0,0.4,0.45,0.5,0.55,0.6,0.65,0.7,0.75,0.8,1},{"F","D","C","C+","B-","B","B+","A-","A","A+"}))))</f>
        <v/>
      </c>
      <c r="Y374" s="2" t="str">
        <f>IF(COUNT($A374)=0,"",IF(W374="","--",IF(W374="3E","3E",LOOKUP(W374/Y$2,{0,0.4,0.45,0.5,0.55,0.6,0.65,0.7,0.75,0.8,1},{0,2,2.25,2.5,2.75,3,3.25,3.5,3.75,4}))))</f>
        <v/>
      </c>
      <c r="Z374" s="3" t="str">
        <f>IF(COUNT($A374)=0,"",IF($A374&lt;&gt;DRAFT!$B376,"ERR",IF(DRAFT!CC376="3E","3E",IF(COUNT(DRAFT!BY376,DRAFT!CC376)&gt;0,DRAFT!CD376,""))))</f>
        <v/>
      </c>
      <c r="AA374" s="3" t="str">
        <f>IF(COUNT($A374)=0,"",IF(Z374="3E","3E",IF(Z374="","I",LOOKUP(Z374/AB$2,{0,0.4,0.45,0.5,0.55,0.6,0.65,0.7,0.75,0.8,1},{"F","D","C","C+","B-","B","B+","A-","A","A+"}))))</f>
        <v/>
      </c>
      <c r="AB374" s="2" t="str">
        <f>IF(COUNT($A374)=0,"",IF(Z374="","--",IF(Z374="3E","3E",LOOKUP(Z374/AB$2,{0,0.4,0.45,0.5,0.55,0.6,0.65,0.7,0.75,0.8,1},{0,2,2.25,2.5,2.75,3,3.25,3.5,3.75,4}))))</f>
        <v/>
      </c>
      <c r="AC374" s="3" t="str">
        <f>IF(COUNT($A374)=0,"",IF($A374&lt;&gt;DRAFT!$B376,"ERR",IF(DRAFT!CF376&gt;0,DRAFT!CF376,"")))</f>
        <v/>
      </c>
      <c r="AD374" s="3" t="str">
        <f>IF(COUNT($A374)=0,"",IF(AC374="3E","3E",IF(AC374="","I",LOOKUP(AC374/AE$2,{0,0.4,0.45,0.5,0.55,0.6,0.65,0.7,0.75,0.8,1},{"F","D","C","C+","B-","B","B+","A-","A","A+"}))))</f>
        <v/>
      </c>
      <c r="AE374" s="2" t="str">
        <f>IF(COUNT($A374)=0,"",IF(AC374="","--",IF(AC374="3E","3E",LOOKUP(AC374/AE$2,{0,0.4,0.45,0.5,0.55,0.6,0.65,0.7,0.75,0.8,1},{0,2,2.25,2.5,2.75,3,3.25,3.5,3.75,4}))))</f>
        <v/>
      </c>
      <c r="AF374" s="3" t="str">
        <f>IF($A374&lt;&gt;DRAFT!$B376,"ERR",IF(OR(COUNT($A374)=0,COUNT(DRAFT!CI376:CK376,DRAFT!CM376:CO376)=0),"",CEILING(SUM(DRAFT!CL376,DRAFT!CP376),1)))</f>
        <v/>
      </c>
      <c r="AG374" s="3" t="str">
        <f>IF(COUNT($A374)=0,"",IF(AF374="3E","3E",IF(AF374="","I",LOOKUP(AF374/AH$2,{0,0.4,0.45,0.5,0.55,0.6,0.65,0.7,0.75,0.8,1},{"F","D","C","C+","B-","B","B+","A-","A","A+"}))))</f>
        <v/>
      </c>
      <c r="AH374" s="2" t="str">
        <f>IF(COUNT($A374)=0,"",IF(AF374="","--",IF(AF374="3E","3E",LOOKUP(AF374/AH$2,{0,0.4,0.45,0.5,0.55,0.6,0.65,0.7,0.75,0.8,1},{0,2,2.25,2.5,2.75,3,3.25,3.5,3.75,4}))))</f>
        <v/>
      </c>
      <c r="AI374" s="11" t="str">
        <f>IF(OR(COUNT($A374)=0,COUNT(B374:AH374)=0),"",IF(COUNTIF(B374:AH374,"3E")&gt;0,"3E",IF(DRAFT!$A376="R",TRUNC(SUMPRODUCT(RGP,RCP)/TCP,3),TRUNC((SUMPRODUCT(--(IMDGP&gt;0)*IMDGP,IMCP)+CEILING(DRAFT!$CQ376*42,0.25))/TCP,3))))</f>
        <v/>
      </c>
      <c r="AJ374" s="3" t="str">
        <f>IF(OR(COUNT($A374)=0,COUNT(B374:AH374)=0),"",IF(COUNTIF(B374:AH374,"3E")&gt;0,"3E",IF(DRAFT!$A376="R",SUMPRODUCT(--(RGP&gt;=2),RCP),SUMPRODUCT(--(IMDGP&gt;0),--(IMGP=0),IMCP)+DRAFT!$CR376)))</f>
        <v/>
      </c>
      <c r="AK374" s="3" t="str">
        <f>IF(OR(COUNT($A374)=0,COUNT(B374:AH374)=0),"",IF(COUNTIF(B374:AJ374,"3E")&gt;0,"3E",IF(AND(DRAFT!$A376="IM",OR($AI374&gt;DRAFT!$CQ376,$AJ374&gt;DRAFT!$CR376)),"IMPROVED",IF(AND(DRAFT!$A376="IM",$AI374&lt;=DRAFT!$CQ376,$AJ374&lt;=DRAFT!$CR376),"NOT IMPROVED",IF(AND(AH374&gt;=2,AI374&gt;=2,AJ374&gt;=30),"PASS","FAIL")))))</f>
        <v/>
      </c>
      <c r="AL374" s="3" t="str">
        <f t="shared" si="10"/>
        <v/>
      </c>
      <c r="AM374" s="3" t="str">
        <f t="shared" si="11"/>
        <v/>
      </c>
    </row>
    <row r="375" spans="1:39" ht="18.95" customHeight="1" x14ac:dyDescent="0.25">
      <c r="A375" s="4" t="str">
        <f>IF(DRAFT!$B377="","",DRAFT!$B377)</f>
        <v/>
      </c>
      <c r="B375" s="3" t="str">
        <f>IF(COUNT($A375)=0,"",IF($A375&lt;&gt;DRAFT!$B377,"ERR",IF(DRAFT!I377="3E","3E",IF(COUNT(DRAFT!E377,DRAFT!I377)&gt;0,DRAFT!J377,""))))</f>
        <v/>
      </c>
      <c r="C375" s="3" t="str">
        <f>IF(COUNT($A375)=0,"",IF(B375="3E","3E",IF(B375="","I",LOOKUP(B375/D$2,{0,0.4,0.45,0.5,0.55,0.6,0.65,0.7,0.75,0.8,1},{"F","D","C","C+","B-","B","B+","A-","A","A+"}))))</f>
        <v/>
      </c>
      <c r="D375" s="2" t="str">
        <f>IF(COUNT($A375)=0,"",IF(B375="","--",IF(B375="3E","3E",LOOKUP(B375/D$2,{0,0.4,0.45,0.5,0.55,0.6,0.65,0.7,0.75,0.8,1},{0,2,2.25,2.5,2.75,3,3.25,3.5,3.75,4}))))</f>
        <v/>
      </c>
      <c r="E375" s="3" t="str">
        <f>IF(COUNT($A375)=0,"",IF($A375&lt;&gt;DRAFT!$B377,"ERR",IF(DRAFT!R377="3E","3E",IF(COUNT(DRAFT!N377,DRAFT!R377)&gt;0,DRAFT!S377,""))))</f>
        <v/>
      </c>
      <c r="F375" s="3" t="str">
        <f>IF(COUNT($A375)=0,"",IF(E375="3E","3E",IF(E375="","I",LOOKUP(E375/G$2,{0,0.4,0.45,0.5,0.55,0.6,0.65,0.7,0.75,0.8,1},{"F","D","C","C+","B-","B","B+","A-","A","A+"}))))</f>
        <v/>
      </c>
      <c r="G375" s="2" t="str">
        <f>IF(COUNT($A375)=0,"",IF(E375="","--",IF(E375="3E","3E",LOOKUP(E375/G$2,{0,0.4,0.45,0.5,0.55,0.6,0.65,0.7,0.75,0.8,1},{0,2,2.25,2.5,2.75,3,3.25,3.5,3.75,4}))))</f>
        <v/>
      </c>
      <c r="H375" s="3" t="str">
        <f>IF(COUNT($A375)=0,"",IF($A375&lt;&gt;DRAFT!$B377,"ERR",IF(DRAFT!AA377="3E","3E",IF(COUNT(DRAFT!W377,DRAFT!AA377)&gt;0,DRAFT!AB377,""))))</f>
        <v/>
      </c>
      <c r="I375" s="3" t="str">
        <f>IF(COUNT($A375)=0,"",IF(H375="3E","3E",IF(H375="","I",LOOKUP(H375/J$2,{0,0.4,0.45,0.5,0.55,0.6,0.65,0.7,0.75,0.8,1},{"F","D","C","C+","B-","B","B+","A-","A","A+"}))))</f>
        <v/>
      </c>
      <c r="J375" s="2" t="str">
        <f>IF(COUNT($A375)=0,"",IF(H375="","--",IF(H375="3E","3E",LOOKUP(H375/J$2,{0,0.4,0.45,0.5,0.55,0.6,0.65,0.7,0.75,0.8,1},{0,2,2.25,2.5,2.75,3,3.25,3.5,3.75,4}))))</f>
        <v/>
      </c>
      <c r="K375" s="3" t="str">
        <f>IF(COUNT($A375)=0,"",IF($A375&lt;&gt;DRAFT!$B377,"ERR",IF(DRAFT!AJ377="3E","3E",IF(COUNT(DRAFT!AF377,DRAFT!AJ377)&gt;0,DRAFT!AK377,""))))</f>
        <v/>
      </c>
      <c r="L375" s="3" t="str">
        <f>IF(COUNT($A375)=0,"",IF(K375="3E","3E",IF(K375="","I",LOOKUP(K375/M$2,{0,0.4,0.45,0.5,0.55,0.6,0.65,0.7,0.75,0.8,1},{"F","D","C","C+","B-","B","B+","A-","A","A+"}))))</f>
        <v/>
      </c>
      <c r="M375" s="2" t="str">
        <f>IF(COUNT($A375)=0,"",IF(K375="","--",IF(K375="3E","3E",LOOKUP(K375/M$2,{0,0.4,0.45,0.5,0.55,0.6,0.65,0.7,0.75,0.8,1},{0,2,2.25,2.5,2.75,3,3.25,3.5,3.75,4}))))</f>
        <v/>
      </c>
      <c r="N375" s="3" t="str">
        <f>IF(COUNT($A375)=0,"",IF($A375&lt;&gt;DRAFT!$B377,"ERR",IF(DRAFT!AS377="3E","3E",IF(COUNT(DRAFT!AO377,DRAFT!AS377)&gt;0,DRAFT!AT377,""))))</f>
        <v/>
      </c>
      <c r="O375" s="3" t="str">
        <f>IF(COUNT($A375)=0,"",IF(N375="3E","3E",IF(N375="","I",LOOKUP(N375/P$2,{0,0.4,0.45,0.5,0.55,0.6,0.65,0.7,0.75,0.8,1},{"F","D","C","C+","B-","B","B+","A-","A","A+"}))))</f>
        <v/>
      </c>
      <c r="P375" s="2" t="str">
        <f>IF(COUNT($A375)=0,"",IF(N375="","--",IF(N375="3E","3E",LOOKUP(N375/P$2,{0,0.4,0.45,0.5,0.55,0.6,0.65,0.7,0.75,0.8,1},{0,2,2.25,2.5,2.75,3,3.25,3.5,3.75,4}))))</f>
        <v/>
      </c>
      <c r="Q375" s="3" t="str">
        <f>IF(COUNT($A375)=0,"",IF($A375&lt;&gt;DRAFT!$B377,"ERR",IF(DRAFT!BB377="3E","3E",IF(COUNT(DRAFT!AX377,DRAFT!BB377)&gt;0,DRAFT!BC377,""))))</f>
        <v/>
      </c>
      <c r="R375" s="3" t="str">
        <f>IF(COUNT($A375)=0,"",IF(Q375="3E","3E",IF(Q375="","I",LOOKUP(Q375/S$2,{0,0.4,0.45,0.5,0.55,0.6,0.65,0.7,0.75,0.8,1},{"F","D","C","C+","B-","B","B+","A-","A","A+"}))))</f>
        <v/>
      </c>
      <c r="S375" s="2" t="str">
        <f>IF(COUNT($A375)=0,"",IF(Q375="","--",IF(Q375="3E","3E",LOOKUP(Q375/S$2,{0,0.4,0.45,0.5,0.55,0.6,0.65,0.7,0.75,0.8,1},{0,2,2.25,2.5,2.75,3,3.25,3.5,3.75,4}))))</f>
        <v/>
      </c>
      <c r="T375" s="3" t="str">
        <f>IF(COUNT($A375)=0,"",IF($A375&lt;&gt;DRAFT!$B377,"ERR",IF(DRAFT!BK377="3E","3E",IF(COUNT(DRAFT!BG377,DRAFT!BK377)&gt;0,DRAFT!BL377,""))))</f>
        <v/>
      </c>
      <c r="U375" s="3" t="str">
        <f>IF(COUNT($A375)=0,"",IF(T375="3E","3E",IF(T375="","I",LOOKUP(T375/V$2,{0,0.4,0.45,0.5,0.55,0.6,0.65,0.7,0.75,0.8,1},{"F","D","C","C+","B-","B","B+","A-","A","A+"}))))</f>
        <v/>
      </c>
      <c r="V375" s="2" t="str">
        <f>IF(COUNT($A375)=0,"",IF(T375="","--",IF(T375="3E","3E",LOOKUP(T375/V$2,{0,0.4,0.45,0.5,0.55,0.6,0.65,0.7,0.75,0.8,1},{0,2,2.25,2.5,2.75,3,3.25,3.5,3.75,4}))))</f>
        <v/>
      </c>
      <c r="W375" s="3" t="str">
        <f>IF(COUNT($A375)=0,"",IF($A375&lt;&gt;DRAFT!$B377,"ERR",IF(DRAFT!BT377="3E","3E",IF(COUNT(DRAFT!BP377,DRAFT!BT377)&gt;0,DRAFT!BU377,""))))</f>
        <v/>
      </c>
      <c r="X375" s="3" t="str">
        <f>IF(COUNT($A375)=0,"",IF(W375="3E","3E",IF(W375="","I",LOOKUP(W375/Y$2,{0,0.4,0.45,0.5,0.55,0.6,0.65,0.7,0.75,0.8,1},{"F","D","C","C+","B-","B","B+","A-","A","A+"}))))</f>
        <v/>
      </c>
      <c r="Y375" s="2" t="str">
        <f>IF(COUNT($A375)=0,"",IF(W375="","--",IF(W375="3E","3E",LOOKUP(W375/Y$2,{0,0.4,0.45,0.5,0.55,0.6,0.65,0.7,0.75,0.8,1},{0,2,2.25,2.5,2.75,3,3.25,3.5,3.75,4}))))</f>
        <v/>
      </c>
      <c r="Z375" s="3" t="str">
        <f>IF(COUNT($A375)=0,"",IF($A375&lt;&gt;DRAFT!$B377,"ERR",IF(DRAFT!CC377="3E","3E",IF(COUNT(DRAFT!BY377,DRAFT!CC377)&gt;0,DRAFT!CD377,""))))</f>
        <v/>
      </c>
      <c r="AA375" s="3" t="str">
        <f>IF(COUNT($A375)=0,"",IF(Z375="3E","3E",IF(Z375="","I",LOOKUP(Z375/AB$2,{0,0.4,0.45,0.5,0.55,0.6,0.65,0.7,0.75,0.8,1},{"F","D","C","C+","B-","B","B+","A-","A","A+"}))))</f>
        <v/>
      </c>
      <c r="AB375" s="2" t="str">
        <f>IF(COUNT($A375)=0,"",IF(Z375="","--",IF(Z375="3E","3E",LOOKUP(Z375/AB$2,{0,0.4,0.45,0.5,0.55,0.6,0.65,0.7,0.75,0.8,1},{0,2,2.25,2.5,2.75,3,3.25,3.5,3.75,4}))))</f>
        <v/>
      </c>
      <c r="AC375" s="3" t="str">
        <f>IF(COUNT($A375)=0,"",IF($A375&lt;&gt;DRAFT!$B377,"ERR",IF(DRAFT!CF377&gt;0,DRAFT!CF377,"")))</f>
        <v/>
      </c>
      <c r="AD375" s="3" t="str">
        <f>IF(COUNT($A375)=0,"",IF(AC375="3E","3E",IF(AC375="","I",LOOKUP(AC375/AE$2,{0,0.4,0.45,0.5,0.55,0.6,0.65,0.7,0.75,0.8,1},{"F","D","C","C+","B-","B","B+","A-","A","A+"}))))</f>
        <v/>
      </c>
      <c r="AE375" s="2" t="str">
        <f>IF(COUNT($A375)=0,"",IF(AC375="","--",IF(AC375="3E","3E",LOOKUP(AC375/AE$2,{0,0.4,0.45,0.5,0.55,0.6,0.65,0.7,0.75,0.8,1},{0,2,2.25,2.5,2.75,3,3.25,3.5,3.75,4}))))</f>
        <v/>
      </c>
      <c r="AF375" s="3" t="str">
        <f>IF($A375&lt;&gt;DRAFT!$B377,"ERR",IF(OR(COUNT($A375)=0,COUNT(DRAFT!CI377:CK377,DRAFT!CM377:CO377)=0),"",CEILING(SUM(DRAFT!CL377,DRAFT!CP377),1)))</f>
        <v/>
      </c>
      <c r="AG375" s="3" t="str">
        <f>IF(COUNT($A375)=0,"",IF(AF375="3E","3E",IF(AF375="","I",LOOKUP(AF375/AH$2,{0,0.4,0.45,0.5,0.55,0.6,0.65,0.7,0.75,0.8,1},{"F","D","C","C+","B-","B","B+","A-","A","A+"}))))</f>
        <v/>
      </c>
      <c r="AH375" s="2" t="str">
        <f>IF(COUNT($A375)=0,"",IF(AF375="","--",IF(AF375="3E","3E",LOOKUP(AF375/AH$2,{0,0.4,0.45,0.5,0.55,0.6,0.65,0.7,0.75,0.8,1},{0,2,2.25,2.5,2.75,3,3.25,3.5,3.75,4}))))</f>
        <v/>
      </c>
      <c r="AI375" s="11" t="str">
        <f>IF(OR(COUNT($A375)=0,COUNT(B375:AH375)=0),"",IF(COUNTIF(B375:AH375,"3E")&gt;0,"3E",IF(DRAFT!$A377="R",TRUNC(SUMPRODUCT(RGP,RCP)/TCP,3),TRUNC((SUMPRODUCT(--(IMDGP&gt;0)*IMDGP,IMCP)+CEILING(DRAFT!$CQ377*42,0.25))/TCP,3))))</f>
        <v/>
      </c>
      <c r="AJ375" s="3" t="str">
        <f>IF(OR(COUNT($A375)=0,COUNT(B375:AH375)=0),"",IF(COUNTIF(B375:AH375,"3E")&gt;0,"3E",IF(DRAFT!$A377="R",SUMPRODUCT(--(RGP&gt;=2),RCP),SUMPRODUCT(--(IMDGP&gt;0),--(IMGP=0),IMCP)+DRAFT!$CR377)))</f>
        <v/>
      </c>
      <c r="AK375" s="3" t="str">
        <f>IF(OR(COUNT($A375)=0,COUNT(B375:AH375)=0),"",IF(COUNTIF(B375:AJ375,"3E")&gt;0,"3E",IF(AND(DRAFT!$A377="IM",OR($AI375&gt;DRAFT!$CQ377,$AJ375&gt;DRAFT!$CR377)),"IMPROVED",IF(AND(DRAFT!$A377="IM",$AI375&lt;=DRAFT!$CQ377,$AJ375&lt;=DRAFT!$CR377),"NOT IMPROVED",IF(AND(AH375&gt;=2,AI375&gt;=2,AJ375&gt;=30),"PASS","FAIL")))))</f>
        <v/>
      </c>
      <c r="AL375" s="3" t="str">
        <f t="shared" si="10"/>
        <v/>
      </c>
      <c r="AM375" s="3" t="str">
        <f t="shared" si="11"/>
        <v/>
      </c>
    </row>
    <row r="376" spans="1:39" ht="18.95" customHeight="1" x14ac:dyDescent="0.25">
      <c r="A376" s="4" t="str">
        <f>IF(DRAFT!$B378="","",DRAFT!$B378)</f>
        <v/>
      </c>
      <c r="B376" s="3" t="str">
        <f>IF(COUNT($A376)=0,"",IF($A376&lt;&gt;DRAFT!$B378,"ERR",IF(DRAFT!I378="3E","3E",IF(COUNT(DRAFT!E378,DRAFT!I378)&gt;0,DRAFT!J378,""))))</f>
        <v/>
      </c>
      <c r="C376" s="3" t="str">
        <f>IF(COUNT($A376)=0,"",IF(B376="3E","3E",IF(B376="","I",LOOKUP(B376/D$2,{0,0.4,0.45,0.5,0.55,0.6,0.65,0.7,0.75,0.8,1},{"F","D","C","C+","B-","B","B+","A-","A","A+"}))))</f>
        <v/>
      </c>
      <c r="D376" s="2" t="str">
        <f>IF(COUNT($A376)=0,"",IF(B376="","--",IF(B376="3E","3E",LOOKUP(B376/D$2,{0,0.4,0.45,0.5,0.55,0.6,0.65,0.7,0.75,0.8,1},{0,2,2.25,2.5,2.75,3,3.25,3.5,3.75,4}))))</f>
        <v/>
      </c>
      <c r="E376" s="3" t="str">
        <f>IF(COUNT($A376)=0,"",IF($A376&lt;&gt;DRAFT!$B378,"ERR",IF(DRAFT!R378="3E","3E",IF(COUNT(DRAFT!N378,DRAFT!R378)&gt;0,DRAFT!S378,""))))</f>
        <v/>
      </c>
      <c r="F376" s="3" t="str">
        <f>IF(COUNT($A376)=0,"",IF(E376="3E","3E",IF(E376="","I",LOOKUP(E376/G$2,{0,0.4,0.45,0.5,0.55,0.6,0.65,0.7,0.75,0.8,1},{"F","D","C","C+","B-","B","B+","A-","A","A+"}))))</f>
        <v/>
      </c>
      <c r="G376" s="2" t="str">
        <f>IF(COUNT($A376)=0,"",IF(E376="","--",IF(E376="3E","3E",LOOKUP(E376/G$2,{0,0.4,0.45,0.5,0.55,0.6,0.65,0.7,0.75,0.8,1},{0,2,2.25,2.5,2.75,3,3.25,3.5,3.75,4}))))</f>
        <v/>
      </c>
      <c r="H376" s="3" t="str">
        <f>IF(COUNT($A376)=0,"",IF($A376&lt;&gt;DRAFT!$B378,"ERR",IF(DRAFT!AA378="3E","3E",IF(COUNT(DRAFT!W378,DRAFT!AA378)&gt;0,DRAFT!AB378,""))))</f>
        <v/>
      </c>
      <c r="I376" s="3" t="str">
        <f>IF(COUNT($A376)=0,"",IF(H376="3E","3E",IF(H376="","I",LOOKUP(H376/J$2,{0,0.4,0.45,0.5,0.55,0.6,0.65,0.7,0.75,0.8,1},{"F","D","C","C+","B-","B","B+","A-","A","A+"}))))</f>
        <v/>
      </c>
      <c r="J376" s="2" t="str">
        <f>IF(COUNT($A376)=0,"",IF(H376="","--",IF(H376="3E","3E",LOOKUP(H376/J$2,{0,0.4,0.45,0.5,0.55,0.6,0.65,0.7,0.75,0.8,1},{0,2,2.25,2.5,2.75,3,3.25,3.5,3.75,4}))))</f>
        <v/>
      </c>
      <c r="K376" s="3" t="str">
        <f>IF(COUNT($A376)=0,"",IF($A376&lt;&gt;DRAFT!$B378,"ERR",IF(DRAFT!AJ378="3E","3E",IF(COUNT(DRAFT!AF378,DRAFT!AJ378)&gt;0,DRAFT!AK378,""))))</f>
        <v/>
      </c>
      <c r="L376" s="3" t="str">
        <f>IF(COUNT($A376)=0,"",IF(K376="3E","3E",IF(K376="","I",LOOKUP(K376/M$2,{0,0.4,0.45,0.5,0.55,0.6,0.65,0.7,0.75,0.8,1},{"F","D","C","C+","B-","B","B+","A-","A","A+"}))))</f>
        <v/>
      </c>
      <c r="M376" s="2" t="str">
        <f>IF(COUNT($A376)=0,"",IF(K376="","--",IF(K376="3E","3E",LOOKUP(K376/M$2,{0,0.4,0.45,0.5,0.55,0.6,0.65,0.7,0.75,0.8,1},{0,2,2.25,2.5,2.75,3,3.25,3.5,3.75,4}))))</f>
        <v/>
      </c>
      <c r="N376" s="3" t="str">
        <f>IF(COUNT($A376)=0,"",IF($A376&lt;&gt;DRAFT!$B378,"ERR",IF(DRAFT!AS378="3E","3E",IF(COUNT(DRAFT!AO378,DRAFT!AS378)&gt;0,DRAFT!AT378,""))))</f>
        <v/>
      </c>
      <c r="O376" s="3" t="str">
        <f>IF(COUNT($A376)=0,"",IF(N376="3E","3E",IF(N376="","I",LOOKUP(N376/P$2,{0,0.4,0.45,0.5,0.55,0.6,0.65,0.7,0.75,0.8,1},{"F","D","C","C+","B-","B","B+","A-","A","A+"}))))</f>
        <v/>
      </c>
      <c r="P376" s="2" t="str">
        <f>IF(COUNT($A376)=0,"",IF(N376="","--",IF(N376="3E","3E",LOOKUP(N376/P$2,{0,0.4,0.45,0.5,0.55,0.6,0.65,0.7,0.75,0.8,1},{0,2,2.25,2.5,2.75,3,3.25,3.5,3.75,4}))))</f>
        <v/>
      </c>
      <c r="Q376" s="3" t="str">
        <f>IF(COUNT($A376)=0,"",IF($A376&lt;&gt;DRAFT!$B378,"ERR",IF(DRAFT!BB378="3E","3E",IF(COUNT(DRAFT!AX378,DRAFT!BB378)&gt;0,DRAFT!BC378,""))))</f>
        <v/>
      </c>
      <c r="R376" s="3" t="str">
        <f>IF(COUNT($A376)=0,"",IF(Q376="3E","3E",IF(Q376="","I",LOOKUP(Q376/S$2,{0,0.4,0.45,0.5,0.55,0.6,0.65,0.7,0.75,0.8,1},{"F","D","C","C+","B-","B","B+","A-","A","A+"}))))</f>
        <v/>
      </c>
      <c r="S376" s="2" t="str">
        <f>IF(COUNT($A376)=0,"",IF(Q376="","--",IF(Q376="3E","3E",LOOKUP(Q376/S$2,{0,0.4,0.45,0.5,0.55,0.6,0.65,0.7,0.75,0.8,1},{0,2,2.25,2.5,2.75,3,3.25,3.5,3.75,4}))))</f>
        <v/>
      </c>
      <c r="T376" s="3" t="str">
        <f>IF(COUNT($A376)=0,"",IF($A376&lt;&gt;DRAFT!$B378,"ERR",IF(DRAFT!BK378="3E","3E",IF(COUNT(DRAFT!BG378,DRAFT!BK378)&gt;0,DRAFT!BL378,""))))</f>
        <v/>
      </c>
      <c r="U376" s="3" t="str">
        <f>IF(COUNT($A376)=0,"",IF(T376="3E","3E",IF(T376="","I",LOOKUP(T376/V$2,{0,0.4,0.45,0.5,0.55,0.6,0.65,0.7,0.75,0.8,1},{"F","D","C","C+","B-","B","B+","A-","A","A+"}))))</f>
        <v/>
      </c>
      <c r="V376" s="2" t="str">
        <f>IF(COUNT($A376)=0,"",IF(T376="","--",IF(T376="3E","3E",LOOKUP(T376/V$2,{0,0.4,0.45,0.5,0.55,0.6,0.65,0.7,0.75,0.8,1},{0,2,2.25,2.5,2.75,3,3.25,3.5,3.75,4}))))</f>
        <v/>
      </c>
      <c r="W376" s="3" t="str">
        <f>IF(COUNT($A376)=0,"",IF($A376&lt;&gt;DRAFT!$B378,"ERR",IF(DRAFT!BT378="3E","3E",IF(COUNT(DRAFT!BP378,DRAFT!BT378)&gt;0,DRAFT!BU378,""))))</f>
        <v/>
      </c>
      <c r="X376" s="3" t="str">
        <f>IF(COUNT($A376)=0,"",IF(W376="3E","3E",IF(W376="","I",LOOKUP(W376/Y$2,{0,0.4,0.45,0.5,0.55,0.6,0.65,0.7,0.75,0.8,1},{"F","D","C","C+","B-","B","B+","A-","A","A+"}))))</f>
        <v/>
      </c>
      <c r="Y376" s="2" t="str">
        <f>IF(COUNT($A376)=0,"",IF(W376="","--",IF(W376="3E","3E",LOOKUP(W376/Y$2,{0,0.4,0.45,0.5,0.55,0.6,0.65,0.7,0.75,0.8,1},{0,2,2.25,2.5,2.75,3,3.25,3.5,3.75,4}))))</f>
        <v/>
      </c>
      <c r="Z376" s="3" t="str">
        <f>IF(COUNT($A376)=0,"",IF($A376&lt;&gt;DRAFT!$B378,"ERR",IF(DRAFT!CC378="3E","3E",IF(COUNT(DRAFT!BY378,DRAFT!CC378)&gt;0,DRAFT!CD378,""))))</f>
        <v/>
      </c>
      <c r="AA376" s="3" t="str">
        <f>IF(COUNT($A376)=0,"",IF(Z376="3E","3E",IF(Z376="","I",LOOKUP(Z376/AB$2,{0,0.4,0.45,0.5,0.55,0.6,0.65,0.7,0.75,0.8,1},{"F","D","C","C+","B-","B","B+","A-","A","A+"}))))</f>
        <v/>
      </c>
      <c r="AB376" s="2" t="str">
        <f>IF(COUNT($A376)=0,"",IF(Z376="","--",IF(Z376="3E","3E",LOOKUP(Z376/AB$2,{0,0.4,0.45,0.5,0.55,0.6,0.65,0.7,0.75,0.8,1},{0,2,2.25,2.5,2.75,3,3.25,3.5,3.75,4}))))</f>
        <v/>
      </c>
      <c r="AC376" s="3" t="str">
        <f>IF(COUNT($A376)=0,"",IF($A376&lt;&gt;DRAFT!$B378,"ERR",IF(DRAFT!CF378&gt;0,DRAFT!CF378,"")))</f>
        <v/>
      </c>
      <c r="AD376" s="3" t="str">
        <f>IF(COUNT($A376)=0,"",IF(AC376="3E","3E",IF(AC376="","I",LOOKUP(AC376/AE$2,{0,0.4,0.45,0.5,0.55,0.6,0.65,0.7,0.75,0.8,1},{"F","D","C","C+","B-","B","B+","A-","A","A+"}))))</f>
        <v/>
      </c>
      <c r="AE376" s="2" t="str">
        <f>IF(COUNT($A376)=0,"",IF(AC376="","--",IF(AC376="3E","3E",LOOKUP(AC376/AE$2,{0,0.4,0.45,0.5,0.55,0.6,0.65,0.7,0.75,0.8,1},{0,2,2.25,2.5,2.75,3,3.25,3.5,3.75,4}))))</f>
        <v/>
      </c>
      <c r="AF376" s="3" t="str">
        <f>IF($A376&lt;&gt;DRAFT!$B378,"ERR",IF(OR(COUNT($A376)=0,COUNT(DRAFT!CI378:CK378,DRAFT!CM378:CO378)=0),"",CEILING(SUM(DRAFT!CL378,DRAFT!CP378),1)))</f>
        <v/>
      </c>
      <c r="AG376" s="3" t="str">
        <f>IF(COUNT($A376)=0,"",IF(AF376="3E","3E",IF(AF376="","I",LOOKUP(AF376/AH$2,{0,0.4,0.45,0.5,0.55,0.6,0.65,0.7,0.75,0.8,1},{"F","D","C","C+","B-","B","B+","A-","A","A+"}))))</f>
        <v/>
      </c>
      <c r="AH376" s="2" t="str">
        <f>IF(COUNT($A376)=0,"",IF(AF376="","--",IF(AF376="3E","3E",LOOKUP(AF376/AH$2,{0,0.4,0.45,0.5,0.55,0.6,0.65,0.7,0.75,0.8,1},{0,2,2.25,2.5,2.75,3,3.25,3.5,3.75,4}))))</f>
        <v/>
      </c>
      <c r="AI376" s="11" t="str">
        <f>IF(OR(COUNT($A376)=0,COUNT(B376:AH376)=0),"",IF(COUNTIF(B376:AH376,"3E")&gt;0,"3E",IF(DRAFT!$A378="R",TRUNC(SUMPRODUCT(RGP,RCP)/TCP,3),TRUNC((SUMPRODUCT(--(IMDGP&gt;0)*IMDGP,IMCP)+CEILING(DRAFT!$CQ378*42,0.25))/TCP,3))))</f>
        <v/>
      </c>
      <c r="AJ376" s="3" t="str">
        <f>IF(OR(COUNT($A376)=0,COUNT(B376:AH376)=0),"",IF(COUNTIF(B376:AH376,"3E")&gt;0,"3E",IF(DRAFT!$A378="R",SUMPRODUCT(--(RGP&gt;=2),RCP),SUMPRODUCT(--(IMDGP&gt;0),--(IMGP=0),IMCP)+DRAFT!$CR378)))</f>
        <v/>
      </c>
      <c r="AK376" s="3" t="str">
        <f>IF(OR(COUNT($A376)=0,COUNT(B376:AH376)=0),"",IF(COUNTIF(B376:AJ376,"3E")&gt;0,"3E",IF(AND(DRAFT!$A378="IM",OR($AI376&gt;DRAFT!$CQ378,$AJ376&gt;DRAFT!$CR378)),"IMPROVED",IF(AND(DRAFT!$A378="IM",$AI376&lt;=DRAFT!$CQ378,$AJ376&lt;=DRAFT!$CR378),"NOT IMPROVED",IF(AND(AH376&gt;=2,AI376&gt;=2,AJ376&gt;=30),"PASS","FAIL")))))</f>
        <v/>
      </c>
      <c r="AL376" s="3" t="str">
        <f t="shared" si="10"/>
        <v/>
      </c>
      <c r="AM376" s="3" t="str">
        <f t="shared" si="11"/>
        <v/>
      </c>
    </row>
    <row r="377" spans="1:39" ht="18.95" customHeight="1" x14ac:dyDescent="0.25">
      <c r="A377" s="4" t="str">
        <f>IF(DRAFT!$B379="","",DRAFT!$B379)</f>
        <v/>
      </c>
      <c r="B377" s="3" t="str">
        <f>IF(COUNT($A377)=0,"",IF($A377&lt;&gt;DRAFT!$B379,"ERR",IF(DRAFT!I379="3E","3E",IF(COUNT(DRAFT!E379,DRAFT!I379)&gt;0,DRAFT!J379,""))))</f>
        <v/>
      </c>
      <c r="C377" s="3" t="str">
        <f>IF(COUNT($A377)=0,"",IF(B377="3E","3E",IF(B377="","I",LOOKUP(B377/D$2,{0,0.4,0.45,0.5,0.55,0.6,0.65,0.7,0.75,0.8,1},{"F","D","C","C+","B-","B","B+","A-","A","A+"}))))</f>
        <v/>
      </c>
      <c r="D377" s="2" t="str">
        <f>IF(COUNT($A377)=0,"",IF(B377="","--",IF(B377="3E","3E",LOOKUP(B377/D$2,{0,0.4,0.45,0.5,0.55,0.6,0.65,0.7,0.75,0.8,1},{0,2,2.25,2.5,2.75,3,3.25,3.5,3.75,4}))))</f>
        <v/>
      </c>
      <c r="E377" s="3" t="str">
        <f>IF(COUNT($A377)=0,"",IF($A377&lt;&gt;DRAFT!$B379,"ERR",IF(DRAFT!R379="3E","3E",IF(COUNT(DRAFT!N379,DRAFT!R379)&gt;0,DRAFT!S379,""))))</f>
        <v/>
      </c>
      <c r="F377" s="3" t="str">
        <f>IF(COUNT($A377)=0,"",IF(E377="3E","3E",IF(E377="","I",LOOKUP(E377/G$2,{0,0.4,0.45,0.5,0.55,0.6,0.65,0.7,0.75,0.8,1},{"F","D","C","C+","B-","B","B+","A-","A","A+"}))))</f>
        <v/>
      </c>
      <c r="G377" s="2" t="str">
        <f>IF(COUNT($A377)=0,"",IF(E377="","--",IF(E377="3E","3E",LOOKUP(E377/G$2,{0,0.4,0.45,0.5,0.55,0.6,0.65,0.7,0.75,0.8,1},{0,2,2.25,2.5,2.75,3,3.25,3.5,3.75,4}))))</f>
        <v/>
      </c>
      <c r="H377" s="3" t="str">
        <f>IF(COUNT($A377)=0,"",IF($A377&lt;&gt;DRAFT!$B379,"ERR",IF(DRAFT!AA379="3E","3E",IF(COUNT(DRAFT!W379,DRAFT!AA379)&gt;0,DRAFT!AB379,""))))</f>
        <v/>
      </c>
      <c r="I377" s="3" t="str">
        <f>IF(COUNT($A377)=0,"",IF(H377="3E","3E",IF(H377="","I",LOOKUP(H377/J$2,{0,0.4,0.45,0.5,0.55,0.6,0.65,0.7,0.75,0.8,1},{"F","D","C","C+","B-","B","B+","A-","A","A+"}))))</f>
        <v/>
      </c>
      <c r="J377" s="2" t="str">
        <f>IF(COUNT($A377)=0,"",IF(H377="","--",IF(H377="3E","3E",LOOKUP(H377/J$2,{0,0.4,0.45,0.5,0.55,0.6,0.65,0.7,0.75,0.8,1},{0,2,2.25,2.5,2.75,3,3.25,3.5,3.75,4}))))</f>
        <v/>
      </c>
      <c r="K377" s="3" t="str">
        <f>IF(COUNT($A377)=0,"",IF($A377&lt;&gt;DRAFT!$B379,"ERR",IF(DRAFT!AJ379="3E","3E",IF(COUNT(DRAFT!AF379,DRAFT!AJ379)&gt;0,DRAFT!AK379,""))))</f>
        <v/>
      </c>
      <c r="L377" s="3" t="str">
        <f>IF(COUNT($A377)=0,"",IF(K377="3E","3E",IF(K377="","I",LOOKUP(K377/M$2,{0,0.4,0.45,0.5,0.55,0.6,0.65,0.7,0.75,0.8,1},{"F","D","C","C+","B-","B","B+","A-","A","A+"}))))</f>
        <v/>
      </c>
      <c r="M377" s="2" t="str">
        <f>IF(COUNT($A377)=0,"",IF(K377="","--",IF(K377="3E","3E",LOOKUP(K377/M$2,{0,0.4,0.45,0.5,0.55,0.6,0.65,0.7,0.75,0.8,1},{0,2,2.25,2.5,2.75,3,3.25,3.5,3.75,4}))))</f>
        <v/>
      </c>
      <c r="N377" s="3" t="str">
        <f>IF(COUNT($A377)=0,"",IF($A377&lt;&gt;DRAFT!$B379,"ERR",IF(DRAFT!AS379="3E","3E",IF(COUNT(DRAFT!AO379,DRAFT!AS379)&gt;0,DRAFT!AT379,""))))</f>
        <v/>
      </c>
      <c r="O377" s="3" t="str">
        <f>IF(COUNT($A377)=0,"",IF(N377="3E","3E",IF(N377="","I",LOOKUP(N377/P$2,{0,0.4,0.45,0.5,0.55,0.6,0.65,0.7,0.75,0.8,1},{"F","D","C","C+","B-","B","B+","A-","A","A+"}))))</f>
        <v/>
      </c>
      <c r="P377" s="2" t="str">
        <f>IF(COUNT($A377)=0,"",IF(N377="","--",IF(N377="3E","3E",LOOKUP(N377/P$2,{0,0.4,0.45,0.5,0.55,0.6,0.65,0.7,0.75,0.8,1},{0,2,2.25,2.5,2.75,3,3.25,3.5,3.75,4}))))</f>
        <v/>
      </c>
      <c r="Q377" s="3" t="str">
        <f>IF(COUNT($A377)=0,"",IF($A377&lt;&gt;DRAFT!$B379,"ERR",IF(DRAFT!BB379="3E","3E",IF(COUNT(DRAFT!AX379,DRAFT!BB379)&gt;0,DRAFT!BC379,""))))</f>
        <v/>
      </c>
      <c r="R377" s="3" t="str">
        <f>IF(COUNT($A377)=0,"",IF(Q377="3E","3E",IF(Q377="","I",LOOKUP(Q377/S$2,{0,0.4,0.45,0.5,0.55,0.6,0.65,0.7,0.75,0.8,1},{"F","D","C","C+","B-","B","B+","A-","A","A+"}))))</f>
        <v/>
      </c>
      <c r="S377" s="2" t="str">
        <f>IF(COUNT($A377)=0,"",IF(Q377="","--",IF(Q377="3E","3E",LOOKUP(Q377/S$2,{0,0.4,0.45,0.5,0.55,0.6,0.65,0.7,0.75,0.8,1},{0,2,2.25,2.5,2.75,3,3.25,3.5,3.75,4}))))</f>
        <v/>
      </c>
      <c r="T377" s="3" t="str">
        <f>IF(COUNT($A377)=0,"",IF($A377&lt;&gt;DRAFT!$B379,"ERR",IF(DRAFT!BK379="3E","3E",IF(COUNT(DRAFT!BG379,DRAFT!BK379)&gt;0,DRAFT!BL379,""))))</f>
        <v/>
      </c>
      <c r="U377" s="3" t="str">
        <f>IF(COUNT($A377)=0,"",IF(T377="3E","3E",IF(T377="","I",LOOKUP(T377/V$2,{0,0.4,0.45,0.5,0.55,0.6,0.65,0.7,0.75,0.8,1},{"F","D","C","C+","B-","B","B+","A-","A","A+"}))))</f>
        <v/>
      </c>
      <c r="V377" s="2" t="str">
        <f>IF(COUNT($A377)=0,"",IF(T377="","--",IF(T377="3E","3E",LOOKUP(T377/V$2,{0,0.4,0.45,0.5,0.55,0.6,0.65,0.7,0.75,0.8,1},{0,2,2.25,2.5,2.75,3,3.25,3.5,3.75,4}))))</f>
        <v/>
      </c>
      <c r="W377" s="3" t="str">
        <f>IF(COUNT($A377)=0,"",IF($A377&lt;&gt;DRAFT!$B379,"ERR",IF(DRAFT!BT379="3E","3E",IF(COUNT(DRAFT!BP379,DRAFT!BT379)&gt;0,DRAFT!BU379,""))))</f>
        <v/>
      </c>
      <c r="X377" s="3" t="str">
        <f>IF(COUNT($A377)=0,"",IF(W377="3E","3E",IF(W377="","I",LOOKUP(W377/Y$2,{0,0.4,0.45,0.5,0.55,0.6,0.65,0.7,0.75,0.8,1},{"F","D","C","C+","B-","B","B+","A-","A","A+"}))))</f>
        <v/>
      </c>
      <c r="Y377" s="2" t="str">
        <f>IF(COUNT($A377)=0,"",IF(W377="","--",IF(W377="3E","3E",LOOKUP(W377/Y$2,{0,0.4,0.45,0.5,0.55,0.6,0.65,0.7,0.75,0.8,1},{0,2,2.25,2.5,2.75,3,3.25,3.5,3.75,4}))))</f>
        <v/>
      </c>
      <c r="Z377" s="3" t="str">
        <f>IF(COUNT($A377)=0,"",IF($A377&lt;&gt;DRAFT!$B379,"ERR",IF(DRAFT!CC379="3E","3E",IF(COUNT(DRAFT!BY379,DRAFT!CC379)&gt;0,DRAFT!CD379,""))))</f>
        <v/>
      </c>
      <c r="AA377" s="3" t="str">
        <f>IF(COUNT($A377)=0,"",IF(Z377="3E","3E",IF(Z377="","I",LOOKUP(Z377/AB$2,{0,0.4,0.45,0.5,0.55,0.6,0.65,0.7,0.75,0.8,1},{"F","D","C","C+","B-","B","B+","A-","A","A+"}))))</f>
        <v/>
      </c>
      <c r="AB377" s="2" t="str">
        <f>IF(COUNT($A377)=0,"",IF(Z377="","--",IF(Z377="3E","3E",LOOKUP(Z377/AB$2,{0,0.4,0.45,0.5,0.55,0.6,0.65,0.7,0.75,0.8,1},{0,2,2.25,2.5,2.75,3,3.25,3.5,3.75,4}))))</f>
        <v/>
      </c>
      <c r="AC377" s="3" t="str">
        <f>IF(COUNT($A377)=0,"",IF($A377&lt;&gt;DRAFT!$B379,"ERR",IF(DRAFT!CF379&gt;0,DRAFT!CF379,"")))</f>
        <v/>
      </c>
      <c r="AD377" s="3" t="str">
        <f>IF(COUNT($A377)=0,"",IF(AC377="3E","3E",IF(AC377="","I",LOOKUP(AC377/AE$2,{0,0.4,0.45,0.5,0.55,0.6,0.65,0.7,0.75,0.8,1},{"F","D","C","C+","B-","B","B+","A-","A","A+"}))))</f>
        <v/>
      </c>
      <c r="AE377" s="2" t="str">
        <f>IF(COUNT($A377)=0,"",IF(AC377="","--",IF(AC377="3E","3E",LOOKUP(AC377/AE$2,{0,0.4,0.45,0.5,0.55,0.6,0.65,0.7,0.75,0.8,1},{0,2,2.25,2.5,2.75,3,3.25,3.5,3.75,4}))))</f>
        <v/>
      </c>
      <c r="AF377" s="3" t="str">
        <f>IF($A377&lt;&gt;DRAFT!$B379,"ERR",IF(OR(COUNT($A377)=0,COUNT(DRAFT!CI379:CK379,DRAFT!CM379:CO379)=0),"",CEILING(SUM(DRAFT!CL379,DRAFT!CP379),1)))</f>
        <v/>
      </c>
      <c r="AG377" s="3" t="str">
        <f>IF(COUNT($A377)=0,"",IF(AF377="3E","3E",IF(AF377="","I",LOOKUP(AF377/AH$2,{0,0.4,0.45,0.5,0.55,0.6,0.65,0.7,0.75,0.8,1},{"F","D","C","C+","B-","B","B+","A-","A","A+"}))))</f>
        <v/>
      </c>
      <c r="AH377" s="2" t="str">
        <f>IF(COUNT($A377)=0,"",IF(AF377="","--",IF(AF377="3E","3E",LOOKUP(AF377/AH$2,{0,0.4,0.45,0.5,0.55,0.6,0.65,0.7,0.75,0.8,1},{0,2,2.25,2.5,2.75,3,3.25,3.5,3.75,4}))))</f>
        <v/>
      </c>
      <c r="AI377" s="11" t="str">
        <f>IF(OR(COUNT($A377)=0,COUNT(B377:AH377)=0),"",IF(COUNTIF(B377:AH377,"3E")&gt;0,"3E",IF(DRAFT!$A379="R",TRUNC(SUMPRODUCT(RGP,RCP)/TCP,3),TRUNC((SUMPRODUCT(--(IMDGP&gt;0)*IMDGP,IMCP)+CEILING(DRAFT!$CQ379*42,0.25))/TCP,3))))</f>
        <v/>
      </c>
      <c r="AJ377" s="3" t="str">
        <f>IF(OR(COUNT($A377)=0,COUNT(B377:AH377)=0),"",IF(COUNTIF(B377:AH377,"3E")&gt;0,"3E",IF(DRAFT!$A379="R",SUMPRODUCT(--(RGP&gt;=2),RCP),SUMPRODUCT(--(IMDGP&gt;0),--(IMGP=0),IMCP)+DRAFT!$CR379)))</f>
        <v/>
      </c>
      <c r="AK377" s="3" t="str">
        <f>IF(OR(COUNT($A377)=0,COUNT(B377:AH377)=0),"",IF(COUNTIF(B377:AJ377,"3E")&gt;0,"3E",IF(AND(DRAFT!$A379="IM",OR($AI377&gt;DRAFT!$CQ379,$AJ377&gt;DRAFT!$CR379)),"IMPROVED",IF(AND(DRAFT!$A379="IM",$AI377&lt;=DRAFT!$CQ379,$AJ377&lt;=DRAFT!$CR379),"NOT IMPROVED",IF(AND(AH377&gt;=2,AI377&gt;=2,AJ377&gt;=30),"PASS","FAIL")))))</f>
        <v/>
      </c>
      <c r="AL377" s="3" t="str">
        <f t="shared" si="10"/>
        <v/>
      </c>
      <c r="AM377" s="3" t="str">
        <f t="shared" si="11"/>
        <v/>
      </c>
    </row>
    <row r="378" spans="1:39" ht="18.95" customHeight="1" x14ac:dyDescent="0.25">
      <c r="A378" s="4" t="str">
        <f>IF(DRAFT!$B380="","",DRAFT!$B380)</f>
        <v/>
      </c>
      <c r="B378" s="3" t="str">
        <f>IF(COUNT($A378)=0,"",IF($A378&lt;&gt;DRAFT!$B380,"ERR",IF(DRAFT!I380="3E","3E",IF(COUNT(DRAFT!E380,DRAFT!I380)&gt;0,DRAFT!J380,""))))</f>
        <v/>
      </c>
      <c r="C378" s="3" t="str">
        <f>IF(COUNT($A378)=0,"",IF(B378="3E","3E",IF(B378="","I",LOOKUP(B378/D$2,{0,0.4,0.45,0.5,0.55,0.6,0.65,0.7,0.75,0.8,1},{"F","D","C","C+","B-","B","B+","A-","A","A+"}))))</f>
        <v/>
      </c>
      <c r="D378" s="2" t="str">
        <f>IF(COUNT($A378)=0,"",IF(B378="","--",IF(B378="3E","3E",LOOKUP(B378/D$2,{0,0.4,0.45,0.5,0.55,0.6,0.65,0.7,0.75,0.8,1},{0,2,2.25,2.5,2.75,3,3.25,3.5,3.75,4}))))</f>
        <v/>
      </c>
      <c r="E378" s="3" t="str">
        <f>IF(COUNT($A378)=0,"",IF($A378&lt;&gt;DRAFT!$B380,"ERR",IF(DRAFT!R380="3E","3E",IF(COUNT(DRAFT!N380,DRAFT!R380)&gt;0,DRAFT!S380,""))))</f>
        <v/>
      </c>
      <c r="F378" s="3" t="str">
        <f>IF(COUNT($A378)=0,"",IF(E378="3E","3E",IF(E378="","I",LOOKUP(E378/G$2,{0,0.4,0.45,0.5,0.55,0.6,0.65,0.7,0.75,0.8,1},{"F","D","C","C+","B-","B","B+","A-","A","A+"}))))</f>
        <v/>
      </c>
      <c r="G378" s="2" t="str">
        <f>IF(COUNT($A378)=0,"",IF(E378="","--",IF(E378="3E","3E",LOOKUP(E378/G$2,{0,0.4,0.45,0.5,0.55,0.6,0.65,0.7,0.75,0.8,1},{0,2,2.25,2.5,2.75,3,3.25,3.5,3.75,4}))))</f>
        <v/>
      </c>
      <c r="H378" s="3" t="str">
        <f>IF(COUNT($A378)=0,"",IF($A378&lt;&gt;DRAFT!$B380,"ERR",IF(DRAFT!AA380="3E","3E",IF(COUNT(DRAFT!W380,DRAFT!AA380)&gt;0,DRAFT!AB380,""))))</f>
        <v/>
      </c>
      <c r="I378" s="3" t="str">
        <f>IF(COUNT($A378)=0,"",IF(H378="3E","3E",IF(H378="","I",LOOKUP(H378/J$2,{0,0.4,0.45,0.5,0.55,0.6,0.65,0.7,0.75,0.8,1},{"F","D","C","C+","B-","B","B+","A-","A","A+"}))))</f>
        <v/>
      </c>
      <c r="J378" s="2" t="str">
        <f>IF(COUNT($A378)=0,"",IF(H378="","--",IF(H378="3E","3E",LOOKUP(H378/J$2,{0,0.4,0.45,0.5,0.55,0.6,0.65,0.7,0.75,0.8,1},{0,2,2.25,2.5,2.75,3,3.25,3.5,3.75,4}))))</f>
        <v/>
      </c>
      <c r="K378" s="3" t="str">
        <f>IF(COUNT($A378)=0,"",IF($A378&lt;&gt;DRAFT!$B380,"ERR",IF(DRAFT!AJ380="3E","3E",IF(COUNT(DRAFT!AF380,DRAFT!AJ380)&gt;0,DRAFT!AK380,""))))</f>
        <v/>
      </c>
      <c r="L378" s="3" t="str">
        <f>IF(COUNT($A378)=0,"",IF(K378="3E","3E",IF(K378="","I",LOOKUP(K378/M$2,{0,0.4,0.45,0.5,0.55,0.6,0.65,0.7,0.75,0.8,1},{"F","D","C","C+","B-","B","B+","A-","A","A+"}))))</f>
        <v/>
      </c>
      <c r="M378" s="2" t="str">
        <f>IF(COUNT($A378)=0,"",IF(K378="","--",IF(K378="3E","3E",LOOKUP(K378/M$2,{0,0.4,0.45,0.5,0.55,0.6,0.65,0.7,0.75,0.8,1},{0,2,2.25,2.5,2.75,3,3.25,3.5,3.75,4}))))</f>
        <v/>
      </c>
      <c r="N378" s="3" t="str">
        <f>IF(COUNT($A378)=0,"",IF($A378&lt;&gt;DRAFT!$B380,"ERR",IF(DRAFT!AS380="3E","3E",IF(COUNT(DRAFT!AO380,DRAFT!AS380)&gt;0,DRAFT!AT380,""))))</f>
        <v/>
      </c>
      <c r="O378" s="3" t="str">
        <f>IF(COUNT($A378)=0,"",IF(N378="3E","3E",IF(N378="","I",LOOKUP(N378/P$2,{0,0.4,0.45,0.5,0.55,0.6,0.65,0.7,0.75,0.8,1},{"F","D","C","C+","B-","B","B+","A-","A","A+"}))))</f>
        <v/>
      </c>
      <c r="P378" s="2" t="str">
        <f>IF(COUNT($A378)=0,"",IF(N378="","--",IF(N378="3E","3E",LOOKUP(N378/P$2,{0,0.4,0.45,0.5,0.55,0.6,0.65,0.7,0.75,0.8,1},{0,2,2.25,2.5,2.75,3,3.25,3.5,3.75,4}))))</f>
        <v/>
      </c>
      <c r="Q378" s="3" t="str">
        <f>IF(COUNT($A378)=0,"",IF($A378&lt;&gt;DRAFT!$B380,"ERR",IF(DRAFT!BB380="3E","3E",IF(COUNT(DRAFT!AX380,DRAFT!BB380)&gt;0,DRAFT!BC380,""))))</f>
        <v/>
      </c>
      <c r="R378" s="3" t="str">
        <f>IF(COUNT($A378)=0,"",IF(Q378="3E","3E",IF(Q378="","I",LOOKUP(Q378/S$2,{0,0.4,0.45,0.5,0.55,0.6,0.65,0.7,0.75,0.8,1},{"F","D","C","C+","B-","B","B+","A-","A","A+"}))))</f>
        <v/>
      </c>
      <c r="S378" s="2" t="str">
        <f>IF(COUNT($A378)=0,"",IF(Q378="","--",IF(Q378="3E","3E",LOOKUP(Q378/S$2,{0,0.4,0.45,0.5,0.55,0.6,0.65,0.7,0.75,0.8,1},{0,2,2.25,2.5,2.75,3,3.25,3.5,3.75,4}))))</f>
        <v/>
      </c>
      <c r="T378" s="3" t="str">
        <f>IF(COUNT($A378)=0,"",IF($A378&lt;&gt;DRAFT!$B380,"ERR",IF(DRAFT!BK380="3E","3E",IF(COUNT(DRAFT!BG380,DRAFT!BK380)&gt;0,DRAFT!BL380,""))))</f>
        <v/>
      </c>
      <c r="U378" s="3" t="str">
        <f>IF(COUNT($A378)=0,"",IF(T378="3E","3E",IF(T378="","I",LOOKUP(T378/V$2,{0,0.4,0.45,0.5,0.55,0.6,0.65,0.7,0.75,0.8,1},{"F","D","C","C+","B-","B","B+","A-","A","A+"}))))</f>
        <v/>
      </c>
      <c r="V378" s="2" t="str">
        <f>IF(COUNT($A378)=0,"",IF(T378="","--",IF(T378="3E","3E",LOOKUP(T378/V$2,{0,0.4,0.45,0.5,0.55,0.6,0.65,0.7,0.75,0.8,1},{0,2,2.25,2.5,2.75,3,3.25,3.5,3.75,4}))))</f>
        <v/>
      </c>
      <c r="W378" s="3" t="str">
        <f>IF(COUNT($A378)=0,"",IF($A378&lt;&gt;DRAFT!$B380,"ERR",IF(DRAFT!BT380="3E","3E",IF(COUNT(DRAFT!BP380,DRAFT!BT380)&gt;0,DRAFT!BU380,""))))</f>
        <v/>
      </c>
      <c r="X378" s="3" t="str">
        <f>IF(COUNT($A378)=0,"",IF(W378="3E","3E",IF(W378="","I",LOOKUP(W378/Y$2,{0,0.4,0.45,0.5,0.55,0.6,0.65,0.7,0.75,0.8,1},{"F","D","C","C+","B-","B","B+","A-","A","A+"}))))</f>
        <v/>
      </c>
      <c r="Y378" s="2" t="str">
        <f>IF(COUNT($A378)=0,"",IF(W378="","--",IF(W378="3E","3E",LOOKUP(W378/Y$2,{0,0.4,0.45,0.5,0.55,0.6,0.65,0.7,0.75,0.8,1},{0,2,2.25,2.5,2.75,3,3.25,3.5,3.75,4}))))</f>
        <v/>
      </c>
      <c r="Z378" s="3" t="str">
        <f>IF(COUNT($A378)=0,"",IF($A378&lt;&gt;DRAFT!$B380,"ERR",IF(DRAFT!CC380="3E","3E",IF(COUNT(DRAFT!BY380,DRAFT!CC380)&gt;0,DRAFT!CD380,""))))</f>
        <v/>
      </c>
      <c r="AA378" s="3" t="str">
        <f>IF(COUNT($A378)=0,"",IF(Z378="3E","3E",IF(Z378="","I",LOOKUP(Z378/AB$2,{0,0.4,0.45,0.5,0.55,0.6,0.65,0.7,0.75,0.8,1},{"F","D","C","C+","B-","B","B+","A-","A","A+"}))))</f>
        <v/>
      </c>
      <c r="AB378" s="2" t="str">
        <f>IF(COUNT($A378)=0,"",IF(Z378="","--",IF(Z378="3E","3E",LOOKUP(Z378/AB$2,{0,0.4,0.45,0.5,0.55,0.6,0.65,0.7,0.75,0.8,1},{0,2,2.25,2.5,2.75,3,3.25,3.5,3.75,4}))))</f>
        <v/>
      </c>
      <c r="AC378" s="3" t="str">
        <f>IF(COUNT($A378)=0,"",IF($A378&lt;&gt;DRAFT!$B380,"ERR",IF(DRAFT!CF380&gt;0,DRAFT!CF380,"")))</f>
        <v/>
      </c>
      <c r="AD378" s="3" t="str">
        <f>IF(COUNT($A378)=0,"",IF(AC378="3E","3E",IF(AC378="","I",LOOKUP(AC378/AE$2,{0,0.4,0.45,0.5,0.55,0.6,0.65,0.7,0.75,0.8,1},{"F","D","C","C+","B-","B","B+","A-","A","A+"}))))</f>
        <v/>
      </c>
      <c r="AE378" s="2" t="str">
        <f>IF(COUNT($A378)=0,"",IF(AC378="","--",IF(AC378="3E","3E",LOOKUP(AC378/AE$2,{0,0.4,0.45,0.5,0.55,0.6,0.65,0.7,0.75,0.8,1},{0,2,2.25,2.5,2.75,3,3.25,3.5,3.75,4}))))</f>
        <v/>
      </c>
      <c r="AF378" s="3" t="str">
        <f>IF($A378&lt;&gt;DRAFT!$B380,"ERR",IF(OR(COUNT($A378)=0,COUNT(DRAFT!CI380:CK380,DRAFT!CM380:CO380)=0),"",CEILING(SUM(DRAFT!CL380,DRAFT!CP380),1)))</f>
        <v/>
      </c>
      <c r="AG378" s="3" t="str">
        <f>IF(COUNT($A378)=0,"",IF(AF378="3E","3E",IF(AF378="","I",LOOKUP(AF378/AH$2,{0,0.4,0.45,0.5,0.55,0.6,0.65,0.7,0.75,0.8,1},{"F","D","C","C+","B-","B","B+","A-","A","A+"}))))</f>
        <v/>
      </c>
      <c r="AH378" s="2" t="str">
        <f>IF(COUNT($A378)=0,"",IF(AF378="","--",IF(AF378="3E","3E",LOOKUP(AF378/AH$2,{0,0.4,0.45,0.5,0.55,0.6,0.65,0.7,0.75,0.8,1},{0,2,2.25,2.5,2.75,3,3.25,3.5,3.75,4}))))</f>
        <v/>
      </c>
      <c r="AI378" s="11" t="str">
        <f>IF(OR(COUNT($A378)=0,COUNT(B378:AH378)=0),"",IF(COUNTIF(B378:AH378,"3E")&gt;0,"3E",IF(DRAFT!$A380="R",TRUNC(SUMPRODUCT(RGP,RCP)/TCP,3),TRUNC((SUMPRODUCT(--(IMDGP&gt;0)*IMDGP,IMCP)+CEILING(DRAFT!$CQ380*42,0.25))/TCP,3))))</f>
        <v/>
      </c>
      <c r="AJ378" s="3" t="str">
        <f>IF(OR(COUNT($A378)=0,COUNT(B378:AH378)=0),"",IF(COUNTIF(B378:AH378,"3E")&gt;0,"3E",IF(DRAFT!$A380="R",SUMPRODUCT(--(RGP&gt;=2),RCP),SUMPRODUCT(--(IMDGP&gt;0),--(IMGP=0),IMCP)+DRAFT!$CR380)))</f>
        <v/>
      </c>
      <c r="AK378" s="3" t="str">
        <f>IF(OR(COUNT($A378)=0,COUNT(B378:AH378)=0),"",IF(COUNTIF(B378:AJ378,"3E")&gt;0,"3E",IF(AND(DRAFT!$A380="IM",OR($AI378&gt;DRAFT!$CQ380,$AJ378&gt;DRAFT!$CR380)),"IMPROVED",IF(AND(DRAFT!$A380="IM",$AI378&lt;=DRAFT!$CQ380,$AJ378&lt;=DRAFT!$CR380),"NOT IMPROVED",IF(AND(AH378&gt;=2,AI378&gt;=2,AJ378&gt;=30),"PASS","FAIL")))))</f>
        <v/>
      </c>
      <c r="AL378" s="3" t="str">
        <f t="shared" si="10"/>
        <v/>
      </c>
      <c r="AM378" s="3" t="str">
        <f t="shared" si="11"/>
        <v/>
      </c>
    </row>
    <row r="379" spans="1:39" ht="18.95" customHeight="1" x14ac:dyDescent="0.25">
      <c r="A379" s="4" t="str">
        <f>IF(DRAFT!$B381="","",DRAFT!$B381)</f>
        <v/>
      </c>
      <c r="B379" s="3" t="str">
        <f>IF(COUNT($A379)=0,"",IF($A379&lt;&gt;DRAFT!$B381,"ERR",IF(DRAFT!I381="3E","3E",IF(COUNT(DRAFT!E381,DRAFT!I381)&gt;0,DRAFT!J381,""))))</f>
        <v/>
      </c>
      <c r="C379" s="3" t="str">
        <f>IF(COUNT($A379)=0,"",IF(B379="3E","3E",IF(B379="","I",LOOKUP(B379/D$2,{0,0.4,0.45,0.5,0.55,0.6,0.65,0.7,0.75,0.8,1},{"F","D","C","C+","B-","B","B+","A-","A","A+"}))))</f>
        <v/>
      </c>
      <c r="D379" s="2" t="str">
        <f>IF(COUNT($A379)=0,"",IF(B379="","--",IF(B379="3E","3E",LOOKUP(B379/D$2,{0,0.4,0.45,0.5,0.55,0.6,0.65,0.7,0.75,0.8,1},{0,2,2.25,2.5,2.75,3,3.25,3.5,3.75,4}))))</f>
        <v/>
      </c>
      <c r="E379" s="3" t="str">
        <f>IF(COUNT($A379)=0,"",IF($A379&lt;&gt;DRAFT!$B381,"ERR",IF(DRAFT!R381="3E","3E",IF(COUNT(DRAFT!N381,DRAFT!R381)&gt;0,DRAFT!S381,""))))</f>
        <v/>
      </c>
      <c r="F379" s="3" t="str">
        <f>IF(COUNT($A379)=0,"",IF(E379="3E","3E",IF(E379="","I",LOOKUP(E379/G$2,{0,0.4,0.45,0.5,0.55,0.6,0.65,0.7,0.75,0.8,1},{"F","D","C","C+","B-","B","B+","A-","A","A+"}))))</f>
        <v/>
      </c>
      <c r="G379" s="2" t="str">
        <f>IF(COUNT($A379)=0,"",IF(E379="","--",IF(E379="3E","3E",LOOKUP(E379/G$2,{0,0.4,0.45,0.5,0.55,0.6,0.65,0.7,0.75,0.8,1},{0,2,2.25,2.5,2.75,3,3.25,3.5,3.75,4}))))</f>
        <v/>
      </c>
      <c r="H379" s="3" t="str">
        <f>IF(COUNT($A379)=0,"",IF($A379&lt;&gt;DRAFT!$B381,"ERR",IF(DRAFT!AA381="3E","3E",IF(COUNT(DRAFT!W381,DRAFT!AA381)&gt;0,DRAFT!AB381,""))))</f>
        <v/>
      </c>
      <c r="I379" s="3" t="str">
        <f>IF(COUNT($A379)=0,"",IF(H379="3E","3E",IF(H379="","I",LOOKUP(H379/J$2,{0,0.4,0.45,0.5,0.55,0.6,0.65,0.7,0.75,0.8,1},{"F","D","C","C+","B-","B","B+","A-","A","A+"}))))</f>
        <v/>
      </c>
      <c r="J379" s="2" t="str">
        <f>IF(COUNT($A379)=0,"",IF(H379="","--",IF(H379="3E","3E",LOOKUP(H379/J$2,{0,0.4,0.45,0.5,0.55,0.6,0.65,0.7,0.75,0.8,1},{0,2,2.25,2.5,2.75,3,3.25,3.5,3.75,4}))))</f>
        <v/>
      </c>
      <c r="K379" s="3" t="str">
        <f>IF(COUNT($A379)=0,"",IF($A379&lt;&gt;DRAFT!$B381,"ERR",IF(DRAFT!AJ381="3E","3E",IF(COUNT(DRAFT!AF381,DRAFT!AJ381)&gt;0,DRAFT!AK381,""))))</f>
        <v/>
      </c>
      <c r="L379" s="3" t="str">
        <f>IF(COUNT($A379)=0,"",IF(K379="3E","3E",IF(K379="","I",LOOKUP(K379/M$2,{0,0.4,0.45,0.5,0.55,0.6,0.65,0.7,0.75,0.8,1},{"F","D","C","C+","B-","B","B+","A-","A","A+"}))))</f>
        <v/>
      </c>
      <c r="M379" s="2" t="str">
        <f>IF(COUNT($A379)=0,"",IF(K379="","--",IF(K379="3E","3E",LOOKUP(K379/M$2,{0,0.4,0.45,0.5,0.55,0.6,0.65,0.7,0.75,0.8,1},{0,2,2.25,2.5,2.75,3,3.25,3.5,3.75,4}))))</f>
        <v/>
      </c>
      <c r="N379" s="3" t="str">
        <f>IF(COUNT($A379)=0,"",IF($A379&lt;&gt;DRAFT!$B381,"ERR",IF(DRAFT!AS381="3E","3E",IF(COUNT(DRAFT!AO381,DRAFT!AS381)&gt;0,DRAFT!AT381,""))))</f>
        <v/>
      </c>
      <c r="O379" s="3" t="str">
        <f>IF(COUNT($A379)=0,"",IF(N379="3E","3E",IF(N379="","I",LOOKUP(N379/P$2,{0,0.4,0.45,0.5,0.55,0.6,0.65,0.7,0.75,0.8,1},{"F","D","C","C+","B-","B","B+","A-","A","A+"}))))</f>
        <v/>
      </c>
      <c r="P379" s="2" t="str">
        <f>IF(COUNT($A379)=0,"",IF(N379="","--",IF(N379="3E","3E",LOOKUP(N379/P$2,{0,0.4,0.45,0.5,0.55,0.6,0.65,0.7,0.75,0.8,1},{0,2,2.25,2.5,2.75,3,3.25,3.5,3.75,4}))))</f>
        <v/>
      </c>
      <c r="Q379" s="3" t="str">
        <f>IF(COUNT($A379)=0,"",IF($A379&lt;&gt;DRAFT!$B381,"ERR",IF(DRAFT!BB381="3E","3E",IF(COUNT(DRAFT!AX381,DRAFT!BB381)&gt;0,DRAFT!BC381,""))))</f>
        <v/>
      </c>
      <c r="R379" s="3" t="str">
        <f>IF(COUNT($A379)=0,"",IF(Q379="3E","3E",IF(Q379="","I",LOOKUP(Q379/S$2,{0,0.4,0.45,0.5,0.55,0.6,0.65,0.7,0.75,0.8,1},{"F","D","C","C+","B-","B","B+","A-","A","A+"}))))</f>
        <v/>
      </c>
      <c r="S379" s="2" t="str">
        <f>IF(COUNT($A379)=0,"",IF(Q379="","--",IF(Q379="3E","3E",LOOKUP(Q379/S$2,{0,0.4,0.45,0.5,0.55,0.6,0.65,0.7,0.75,0.8,1},{0,2,2.25,2.5,2.75,3,3.25,3.5,3.75,4}))))</f>
        <v/>
      </c>
      <c r="T379" s="3" t="str">
        <f>IF(COUNT($A379)=0,"",IF($A379&lt;&gt;DRAFT!$B381,"ERR",IF(DRAFT!BK381="3E","3E",IF(COUNT(DRAFT!BG381,DRAFT!BK381)&gt;0,DRAFT!BL381,""))))</f>
        <v/>
      </c>
      <c r="U379" s="3" t="str">
        <f>IF(COUNT($A379)=0,"",IF(T379="3E","3E",IF(T379="","I",LOOKUP(T379/V$2,{0,0.4,0.45,0.5,0.55,0.6,0.65,0.7,0.75,0.8,1},{"F","D","C","C+","B-","B","B+","A-","A","A+"}))))</f>
        <v/>
      </c>
      <c r="V379" s="2" t="str">
        <f>IF(COUNT($A379)=0,"",IF(T379="","--",IF(T379="3E","3E",LOOKUP(T379/V$2,{0,0.4,0.45,0.5,0.55,0.6,0.65,0.7,0.75,0.8,1},{0,2,2.25,2.5,2.75,3,3.25,3.5,3.75,4}))))</f>
        <v/>
      </c>
      <c r="W379" s="3" t="str">
        <f>IF(COUNT($A379)=0,"",IF($A379&lt;&gt;DRAFT!$B381,"ERR",IF(DRAFT!BT381="3E","3E",IF(COUNT(DRAFT!BP381,DRAFT!BT381)&gt;0,DRAFT!BU381,""))))</f>
        <v/>
      </c>
      <c r="X379" s="3" t="str">
        <f>IF(COUNT($A379)=0,"",IF(W379="3E","3E",IF(W379="","I",LOOKUP(W379/Y$2,{0,0.4,0.45,0.5,0.55,0.6,0.65,0.7,0.75,0.8,1},{"F","D","C","C+","B-","B","B+","A-","A","A+"}))))</f>
        <v/>
      </c>
      <c r="Y379" s="2" t="str">
        <f>IF(COUNT($A379)=0,"",IF(W379="","--",IF(W379="3E","3E",LOOKUP(W379/Y$2,{0,0.4,0.45,0.5,0.55,0.6,0.65,0.7,0.75,0.8,1},{0,2,2.25,2.5,2.75,3,3.25,3.5,3.75,4}))))</f>
        <v/>
      </c>
      <c r="Z379" s="3" t="str">
        <f>IF(COUNT($A379)=0,"",IF($A379&lt;&gt;DRAFT!$B381,"ERR",IF(DRAFT!CC381="3E","3E",IF(COUNT(DRAFT!BY381,DRAFT!CC381)&gt;0,DRAFT!CD381,""))))</f>
        <v/>
      </c>
      <c r="AA379" s="3" t="str">
        <f>IF(COUNT($A379)=0,"",IF(Z379="3E","3E",IF(Z379="","I",LOOKUP(Z379/AB$2,{0,0.4,0.45,0.5,0.55,0.6,0.65,0.7,0.75,0.8,1},{"F","D","C","C+","B-","B","B+","A-","A","A+"}))))</f>
        <v/>
      </c>
      <c r="AB379" s="2" t="str">
        <f>IF(COUNT($A379)=0,"",IF(Z379="","--",IF(Z379="3E","3E",LOOKUP(Z379/AB$2,{0,0.4,0.45,0.5,0.55,0.6,0.65,0.7,0.75,0.8,1},{0,2,2.25,2.5,2.75,3,3.25,3.5,3.75,4}))))</f>
        <v/>
      </c>
      <c r="AC379" s="3" t="str">
        <f>IF(COUNT($A379)=0,"",IF($A379&lt;&gt;DRAFT!$B381,"ERR",IF(DRAFT!CF381&gt;0,DRAFT!CF381,"")))</f>
        <v/>
      </c>
      <c r="AD379" s="3" t="str">
        <f>IF(COUNT($A379)=0,"",IF(AC379="3E","3E",IF(AC379="","I",LOOKUP(AC379/AE$2,{0,0.4,0.45,0.5,0.55,0.6,0.65,0.7,0.75,0.8,1},{"F","D","C","C+","B-","B","B+","A-","A","A+"}))))</f>
        <v/>
      </c>
      <c r="AE379" s="2" t="str">
        <f>IF(COUNT($A379)=0,"",IF(AC379="","--",IF(AC379="3E","3E",LOOKUP(AC379/AE$2,{0,0.4,0.45,0.5,0.55,0.6,0.65,0.7,0.75,0.8,1},{0,2,2.25,2.5,2.75,3,3.25,3.5,3.75,4}))))</f>
        <v/>
      </c>
      <c r="AF379" s="3" t="str">
        <f>IF($A379&lt;&gt;DRAFT!$B381,"ERR",IF(OR(COUNT($A379)=0,COUNT(DRAFT!CI381:CK381,DRAFT!CM381:CO381)=0),"",CEILING(SUM(DRAFT!CL381,DRAFT!CP381),1)))</f>
        <v/>
      </c>
      <c r="AG379" s="3" t="str">
        <f>IF(COUNT($A379)=0,"",IF(AF379="3E","3E",IF(AF379="","I",LOOKUP(AF379/AH$2,{0,0.4,0.45,0.5,0.55,0.6,0.65,0.7,0.75,0.8,1},{"F","D","C","C+","B-","B","B+","A-","A","A+"}))))</f>
        <v/>
      </c>
      <c r="AH379" s="2" t="str">
        <f>IF(COUNT($A379)=0,"",IF(AF379="","--",IF(AF379="3E","3E",LOOKUP(AF379/AH$2,{0,0.4,0.45,0.5,0.55,0.6,0.65,0.7,0.75,0.8,1},{0,2,2.25,2.5,2.75,3,3.25,3.5,3.75,4}))))</f>
        <v/>
      </c>
      <c r="AI379" s="11" t="str">
        <f>IF(OR(COUNT($A379)=0,COUNT(B379:AH379)=0),"",IF(COUNTIF(B379:AH379,"3E")&gt;0,"3E",IF(DRAFT!$A381="R",TRUNC(SUMPRODUCT(RGP,RCP)/TCP,3),TRUNC((SUMPRODUCT(--(IMDGP&gt;0)*IMDGP,IMCP)+CEILING(DRAFT!$CQ381*42,0.25))/TCP,3))))</f>
        <v/>
      </c>
      <c r="AJ379" s="3" t="str">
        <f>IF(OR(COUNT($A379)=0,COUNT(B379:AH379)=0),"",IF(COUNTIF(B379:AH379,"3E")&gt;0,"3E",IF(DRAFT!$A381="R",SUMPRODUCT(--(RGP&gt;=2),RCP),SUMPRODUCT(--(IMDGP&gt;0),--(IMGP=0),IMCP)+DRAFT!$CR381)))</f>
        <v/>
      </c>
      <c r="AK379" s="3" t="str">
        <f>IF(OR(COUNT($A379)=0,COUNT(B379:AH379)=0),"",IF(COUNTIF(B379:AJ379,"3E")&gt;0,"3E",IF(AND(DRAFT!$A381="IM",OR($AI379&gt;DRAFT!$CQ381,$AJ379&gt;DRAFT!$CR381)),"IMPROVED",IF(AND(DRAFT!$A381="IM",$AI379&lt;=DRAFT!$CQ381,$AJ379&lt;=DRAFT!$CR381),"NOT IMPROVED",IF(AND(AH379&gt;=2,AI379&gt;=2,AJ379&gt;=30),"PASS","FAIL")))))</f>
        <v/>
      </c>
      <c r="AL379" s="3" t="str">
        <f t="shared" si="10"/>
        <v/>
      </c>
      <c r="AM379" s="3" t="str">
        <f t="shared" si="11"/>
        <v/>
      </c>
    </row>
    <row r="380" spans="1:39" ht="18.95" customHeight="1" x14ac:dyDescent="0.25">
      <c r="A380" s="4" t="str">
        <f>IF(DRAFT!$B382="","",DRAFT!$B382)</f>
        <v/>
      </c>
      <c r="B380" s="3" t="str">
        <f>IF(COUNT($A380)=0,"",IF($A380&lt;&gt;DRAFT!$B382,"ERR",IF(DRAFT!I382="3E","3E",IF(COUNT(DRAFT!E382,DRAFT!I382)&gt;0,DRAFT!J382,""))))</f>
        <v/>
      </c>
      <c r="C380" s="3" t="str">
        <f>IF(COUNT($A380)=0,"",IF(B380="3E","3E",IF(B380="","I",LOOKUP(B380/D$2,{0,0.4,0.45,0.5,0.55,0.6,0.65,0.7,0.75,0.8,1},{"F","D","C","C+","B-","B","B+","A-","A","A+"}))))</f>
        <v/>
      </c>
      <c r="D380" s="2" t="str">
        <f>IF(COUNT($A380)=0,"",IF(B380="","--",IF(B380="3E","3E",LOOKUP(B380/D$2,{0,0.4,0.45,0.5,0.55,0.6,0.65,0.7,0.75,0.8,1},{0,2,2.25,2.5,2.75,3,3.25,3.5,3.75,4}))))</f>
        <v/>
      </c>
      <c r="E380" s="3" t="str">
        <f>IF(COUNT($A380)=0,"",IF($A380&lt;&gt;DRAFT!$B382,"ERR",IF(DRAFT!R382="3E","3E",IF(COUNT(DRAFT!N382,DRAFT!R382)&gt;0,DRAFT!S382,""))))</f>
        <v/>
      </c>
      <c r="F380" s="3" t="str">
        <f>IF(COUNT($A380)=0,"",IF(E380="3E","3E",IF(E380="","I",LOOKUP(E380/G$2,{0,0.4,0.45,0.5,0.55,0.6,0.65,0.7,0.75,0.8,1},{"F","D","C","C+","B-","B","B+","A-","A","A+"}))))</f>
        <v/>
      </c>
      <c r="G380" s="2" t="str">
        <f>IF(COUNT($A380)=0,"",IF(E380="","--",IF(E380="3E","3E",LOOKUP(E380/G$2,{0,0.4,0.45,0.5,0.55,0.6,0.65,0.7,0.75,0.8,1},{0,2,2.25,2.5,2.75,3,3.25,3.5,3.75,4}))))</f>
        <v/>
      </c>
      <c r="H380" s="3" t="str">
        <f>IF(COUNT($A380)=0,"",IF($A380&lt;&gt;DRAFT!$B382,"ERR",IF(DRAFT!AA382="3E","3E",IF(COUNT(DRAFT!W382,DRAFT!AA382)&gt;0,DRAFT!AB382,""))))</f>
        <v/>
      </c>
      <c r="I380" s="3" t="str">
        <f>IF(COUNT($A380)=0,"",IF(H380="3E","3E",IF(H380="","I",LOOKUP(H380/J$2,{0,0.4,0.45,0.5,0.55,0.6,0.65,0.7,0.75,0.8,1},{"F","D","C","C+","B-","B","B+","A-","A","A+"}))))</f>
        <v/>
      </c>
      <c r="J380" s="2" t="str">
        <f>IF(COUNT($A380)=0,"",IF(H380="","--",IF(H380="3E","3E",LOOKUP(H380/J$2,{0,0.4,0.45,0.5,0.55,0.6,0.65,0.7,0.75,0.8,1},{0,2,2.25,2.5,2.75,3,3.25,3.5,3.75,4}))))</f>
        <v/>
      </c>
      <c r="K380" s="3" t="str">
        <f>IF(COUNT($A380)=0,"",IF($A380&lt;&gt;DRAFT!$B382,"ERR",IF(DRAFT!AJ382="3E","3E",IF(COUNT(DRAFT!AF382,DRAFT!AJ382)&gt;0,DRAFT!AK382,""))))</f>
        <v/>
      </c>
      <c r="L380" s="3" t="str">
        <f>IF(COUNT($A380)=0,"",IF(K380="3E","3E",IF(K380="","I",LOOKUP(K380/M$2,{0,0.4,0.45,0.5,0.55,0.6,0.65,0.7,0.75,0.8,1},{"F","D","C","C+","B-","B","B+","A-","A","A+"}))))</f>
        <v/>
      </c>
      <c r="M380" s="2" t="str">
        <f>IF(COUNT($A380)=0,"",IF(K380="","--",IF(K380="3E","3E",LOOKUP(K380/M$2,{0,0.4,0.45,0.5,0.55,0.6,0.65,0.7,0.75,0.8,1},{0,2,2.25,2.5,2.75,3,3.25,3.5,3.75,4}))))</f>
        <v/>
      </c>
      <c r="N380" s="3" t="str">
        <f>IF(COUNT($A380)=0,"",IF($A380&lt;&gt;DRAFT!$B382,"ERR",IF(DRAFT!AS382="3E","3E",IF(COUNT(DRAFT!AO382,DRAFT!AS382)&gt;0,DRAFT!AT382,""))))</f>
        <v/>
      </c>
      <c r="O380" s="3" t="str">
        <f>IF(COUNT($A380)=0,"",IF(N380="3E","3E",IF(N380="","I",LOOKUP(N380/P$2,{0,0.4,0.45,0.5,0.55,0.6,0.65,0.7,0.75,0.8,1},{"F","D","C","C+","B-","B","B+","A-","A","A+"}))))</f>
        <v/>
      </c>
      <c r="P380" s="2" t="str">
        <f>IF(COUNT($A380)=0,"",IF(N380="","--",IF(N380="3E","3E",LOOKUP(N380/P$2,{0,0.4,0.45,0.5,0.55,0.6,0.65,0.7,0.75,0.8,1},{0,2,2.25,2.5,2.75,3,3.25,3.5,3.75,4}))))</f>
        <v/>
      </c>
      <c r="Q380" s="3" t="str">
        <f>IF(COUNT($A380)=0,"",IF($A380&lt;&gt;DRAFT!$B382,"ERR",IF(DRAFT!BB382="3E","3E",IF(COUNT(DRAFT!AX382,DRAFT!BB382)&gt;0,DRAFT!BC382,""))))</f>
        <v/>
      </c>
      <c r="R380" s="3" t="str">
        <f>IF(COUNT($A380)=0,"",IF(Q380="3E","3E",IF(Q380="","I",LOOKUP(Q380/S$2,{0,0.4,0.45,0.5,0.55,0.6,0.65,0.7,0.75,0.8,1},{"F","D","C","C+","B-","B","B+","A-","A","A+"}))))</f>
        <v/>
      </c>
      <c r="S380" s="2" t="str">
        <f>IF(COUNT($A380)=0,"",IF(Q380="","--",IF(Q380="3E","3E",LOOKUP(Q380/S$2,{0,0.4,0.45,0.5,0.55,0.6,0.65,0.7,0.75,0.8,1},{0,2,2.25,2.5,2.75,3,3.25,3.5,3.75,4}))))</f>
        <v/>
      </c>
      <c r="T380" s="3" t="str">
        <f>IF(COUNT($A380)=0,"",IF($A380&lt;&gt;DRAFT!$B382,"ERR",IF(DRAFT!BK382="3E","3E",IF(COUNT(DRAFT!BG382,DRAFT!BK382)&gt;0,DRAFT!BL382,""))))</f>
        <v/>
      </c>
      <c r="U380" s="3" t="str">
        <f>IF(COUNT($A380)=0,"",IF(T380="3E","3E",IF(T380="","I",LOOKUP(T380/V$2,{0,0.4,0.45,0.5,0.55,0.6,0.65,0.7,0.75,0.8,1},{"F","D","C","C+","B-","B","B+","A-","A","A+"}))))</f>
        <v/>
      </c>
      <c r="V380" s="2" t="str">
        <f>IF(COUNT($A380)=0,"",IF(T380="","--",IF(T380="3E","3E",LOOKUP(T380/V$2,{0,0.4,0.45,0.5,0.55,0.6,0.65,0.7,0.75,0.8,1},{0,2,2.25,2.5,2.75,3,3.25,3.5,3.75,4}))))</f>
        <v/>
      </c>
      <c r="W380" s="3" t="str">
        <f>IF(COUNT($A380)=0,"",IF($A380&lt;&gt;DRAFT!$B382,"ERR",IF(DRAFT!BT382="3E","3E",IF(COUNT(DRAFT!BP382,DRAFT!BT382)&gt;0,DRAFT!BU382,""))))</f>
        <v/>
      </c>
      <c r="X380" s="3" t="str">
        <f>IF(COUNT($A380)=0,"",IF(W380="3E","3E",IF(W380="","I",LOOKUP(W380/Y$2,{0,0.4,0.45,0.5,0.55,0.6,0.65,0.7,0.75,0.8,1},{"F","D","C","C+","B-","B","B+","A-","A","A+"}))))</f>
        <v/>
      </c>
      <c r="Y380" s="2" t="str">
        <f>IF(COUNT($A380)=0,"",IF(W380="","--",IF(W380="3E","3E",LOOKUP(W380/Y$2,{0,0.4,0.45,0.5,0.55,0.6,0.65,0.7,0.75,0.8,1},{0,2,2.25,2.5,2.75,3,3.25,3.5,3.75,4}))))</f>
        <v/>
      </c>
      <c r="Z380" s="3" t="str">
        <f>IF(COUNT($A380)=0,"",IF($A380&lt;&gt;DRAFT!$B382,"ERR",IF(DRAFT!CC382="3E","3E",IF(COUNT(DRAFT!BY382,DRAFT!CC382)&gt;0,DRAFT!CD382,""))))</f>
        <v/>
      </c>
      <c r="AA380" s="3" t="str">
        <f>IF(COUNT($A380)=0,"",IF(Z380="3E","3E",IF(Z380="","I",LOOKUP(Z380/AB$2,{0,0.4,0.45,0.5,0.55,0.6,0.65,0.7,0.75,0.8,1},{"F","D","C","C+","B-","B","B+","A-","A","A+"}))))</f>
        <v/>
      </c>
      <c r="AB380" s="2" t="str">
        <f>IF(COUNT($A380)=0,"",IF(Z380="","--",IF(Z380="3E","3E",LOOKUP(Z380/AB$2,{0,0.4,0.45,0.5,0.55,0.6,0.65,0.7,0.75,0.8,1},{0,2,2.25,2.5,2.75,3,3.25,3.5,3.75,4}))))</f>
        <v/>
      </c>
      <c r="AC380" s="3" t="str">
        <f>IF(COUNT($A380)=0,"",IF($A380&lt;&gt;DRAFT!$B382,"ERR",IF(DRAFT!CF382&gt;0,DRAFT!CF382,"")))</f>
        <v/>
      </c>
      <c r="AD380" s="3" t="str">
        <f>IF(COUNT($A380)=0,"",IF(AC380="3E","3E",IF(AC380="","I",LOOKUP(AC380/AE$2,{0,0.4,0.45,0.5,0.55,0.6,0.65,0.7,0.75,0.8,1},{"F","D","C","C+","B-","B","B+","A-","A","A+"}))))</f>
        <v/>
      </c>
      <c r="AE380" s="2" t="str">
        <f>IF(COUNT($A380)=0,"",IF(AC380="","--",IF(AC380="3E","3E",LOOKUP(AC380/AE$2,{0,0.4,0.45,0.5,0.55,0.6,0.65,0.7,0.75,0.8,1},{0,2,2.25,2.5,2.75,3,3.25,3.5,3.75,4}))))</f>
        <v/>
      </c>
      <c r="AF380" s="3" t="str">
        <f>IF($A380&lt;&gt;DRAFT!$B382,"ERR",IF(OR(COUNT($A380)=0,COUNT(DRAFT!CI382:CK382,DRAFT!CM382:CO382)=0),"",CEILING(SUM(DRAFT!CL382,DRAFT!CP382),1)))</f>
        <v/>
      </c>
      <c r="AG380" s="3" t="str">
        <f>IF(COUNT($A380)=0,"",IF(AF380="3E","3E",IF(AF380="","I",LOOKUP(AF380/AH$2,{0,0.4,0.45,0.5,0.55,0.6,0.65,0.7,0.75,0.8,1},{"F","D","C","C+","B-","B","B+","A-","A","A+"}))))</f>
        <v/>
      </c>
      <c r="AH380" s="2" t="str">
        <f>IF(COUNT($A380)=0,"",IF(AF380="","--",IF(AF380="3E","3E",LOOKUP(AF380/AH$2,{0,0.4,0.45,0.5,0.55,0.6,0.65,0.7,0.75,0.8,1},{0,2,2.25,2.5,2.75,3,3.25,3.5,3.75,4}))))</f>
        <v/>
      </c>
      <c r="AI380" s="11" t="str">
        <f>IF(OR(COUNT($A380)=0,COUNT(B380:AH380)=0),"",IF(COUNTIF(B380:AH380,"3E")&gt;0,"3E",IF(DRAFT!$A382="R",TRUNC(SUMPRODUCT(RGP,RCP)/TCP,3),TRUNC((SUMPRODUCT(--(IMDGP&gt;0)*IMDGP,IMCP)+CEILING(DRAFT!$CQ382*42,0.25))/TCP,3))))</f>
        <v/>
      </c>
      <c r="AJ380" s="3" t="str">
        <f>IF(OR(COUNT($A380)=0,COUNT(B380:AH380)=0),"",IF(COUNTIF(B380:AH380,"3E")&gt;0,"3E",IF(DRAFT!$A382="R",SUMPRODUCT(--(RGP&gt;=2),RCP),SUMPRODUCT(--(IMDGP&gt;0),--(IMGP=0),IMCP)+DRAFT!$CR382)))</f>
        <v/>
      </c>
      <c r="AK380" s="3" t="str">
        <f>IF(OR(COUNT($A380)=0,COUNT(B380:AH380)=0),"",IF(COUNTIF(B380:AJ380,"3E")&gt;0,"3E",IF(AND(DRAFT!$A382="IM",OR($AI380&gt;DRAFT!$CQ382,$AJ380&gt;DRAFT!$CR382)),"IMPROVED",IF(AND(DRAFT!$A382="IM",$AI380&lt;=DRAFT!$CQ382,$AJ380&lt;=DRAFT!$CR382),"NOT IMPROVED",IF(AND(AH380&gt;=2,AI380&gt;=2,AJ380&gt;=30),"PASS","FAIL")))))</f>
        <v/>
      </c>
      <c r="AL380" s="3" t="str">
        <f t="shared" si="10"/>
        <v/>
      </c>
      <c r="AM380" s="3" t="str">
        <f t="shared" si="11"/>
        <v/>
      </c>
    </row>
    <row r="381" spans="1:39" ht="18.95" customHeight="1" x14ac:dyDescent="0.25">
      <c r="A381" s="4" t="str">
        <f>IF(DRAFT!$B383="","",DRAFT!$B383)</f>
        <v/>
      </c>
      <c r="B381" s="3" t="str">
        <f>IF(COUNT($A381)=0,"",IF($A381&lt;&gt;DRAFT!$B383,"ERR",IF(DRAFT!I383="3E","3E",IF(COUNT(DRAFT!E383,DRAFT!I383)&gt;0,DRAFT!J383,""))))</f>
        <v/>
      </c>
      <c r="C381" s="3" t="str">
        <f>IF(COUNT($A381)=0,"",IF(B381="3E","3E",IF(B381="","I",LOOKUP(B381/D$2,{0,0.4,0.45,0.5,0.55,0.6,0.65,0.7,0.75,0.8,1},{"F","D","C","C+","B-","B","B+","A-","A","A+"}))))</f>
        <v/>
      </c>
      <c r="D381" s="2" t="str">
        <f>IF(COUNT($A381)=0,"",IF(B381="","--",IF(B381="3E","3E",LOOKUP(B381/D$2,{0,0.4,0.45,0.5,0.55,0.6,0.65,0.7,0.75,0.8,1},{0,2,2.25,2.5,2.75,3,3.25,3.5,3.75,4}))))</f>
        <v/>
      </c>
      <c r="E381" s="3" t="str">
        <f>IF(COUNT($A381)=0,"",IF($A381&lt;&gt;DRAFT!$B383,"ERR",IF(DRAFT!R383="3E","3E",IF(COUNT(DRAFT!N383,DRAFT!R383)&gt;0,DRAFT!S383,""))))</f>
        <v/>
      </c>
      <c r="F381" s="3" t="str">
        <f>IF(COUNT($A381)=0,"",IF(E381="3E","3E",IF(E381="","I",LOOKUP(E381/G$2,{0,0.4,0.45,0.5,0.55,0.6,0.65,0.7,0.75,0.8,1},{"F","D","C","C+","B-","B","B+","A-","A","A+"}))))</f>
        <v/>
      </c>
      <c r="G381" s="2" t="str">
        <f>IF(COUNT($A381)=0,"",IF(E381="","--",IF(E381="3E","3E",LOOKUP(E381/G$2,{0,0.4,0.45,0.5,0.55,0.6,0.65,0.7,0.75,0.8,1},{0,2,2.25,2.5,2.75,3,3.25,3.5,3.75,4}))))</f>
        <v/>
      </c>
      <c r="H381" s="3" t="str">
        <f>IF(COUNT($A381)=0,"",IF($A381&lt;&gt;DRAFT!$B383,"ERR",IF(DRAFT!AA383="3E","3E",IF(COUNT(DRAFT!W383,DRAFT!AA383)&gt;0,DRAFT!AB383,""))))</f>
        <v/>
      </c>
      <c r="I381" s="3" t="str">
        <f>IF(COUNT($A381)=0,"",IF(H381="3E","3E",IF(H381="","I",LOOKUP(H381/J$2,{0,0.4,0.45,0.5,0.55,0.6,0.65,0.7,0.75,0.8,1},{"F","D","C","C+","B-","B","B+","A-","A","A+"}))))</f>
        <v/>
      </c>
      <c r="J381" s="2" t="str">
        <f>IF(COUNT($A381)=0,"",IF(H381="","--",IF(H381="3E","3E",LOOKUP(H381/J$2,{0,0.4,0.45,0.5,0.55,0.6,0.65,0.7,0.75,0.8,1},{0,2,2.25,2.5,2.75,3,3.25,3.5,3.75,4}))))</f>
        <v/>
      </c>
      <c r="K381" s="3" t="str">
        <f>IF(COUNT($A381)=0,"",IF($A381&lt;&gt;DRAFT!$B383,"ERR",IF(DRAFT!AJ383="3E","3E",IF(COUNT(DRAFT!AF383,DRAFT!AJ383)&gt;0,DRAFT!AK383,""))))</f>
        <v/>
      </c>
      <c r="L381" s="3" t="str">
        <f>IF(COUNT($A381)=0,"",IF(K381="3E","3E",IF(K381="","I",LOOKUP(K381/M$2,{0,0.4,0.45,0.5,0.55,0.6,0.65,0.7,0.75,0.8,1},{"F","D","C","C+","B-","B","B+","A-","A","A+"}))))</f>
        <v/>
      </c>
      <c r="M381" s="2" t="str">
        <f>IF(COUNT($A381)=0,"",IF(K381="","--",IF(K381="3E","3E",LOOKUP(K381/M$2,{0,0.4,0.45,0.5,0.55,0.6,0.65,0.7,0.75,0.8,1},{0,2,2.25,2.5,2.75,3,3.25,3.5,3.75,4}))))</f>
        <v/>
      </c>
      <c r="N381" s="3" t="str">
        <f>IF(COUNT($A381)=0,"",IF($A381&lt;&gt;DRAFT!$B383,"ERR",IF(DRAFT!AS383="3E","3E",IF(COUNT(DRAFT!AO383,DRAFT!AS383)&gt;0,DRAFT!AT383,""))))</f>
        <v/>
      </c>
      <c r="O381" s="3" t="str">
        <f>IF(COUNT($A381)=0,"",IF(N381="3E","3E",IF(N381="","I",LOOKUP(N381/P$2,{0,0.4,0.45,0.5,0.55,0.6,0.65,0.7,0.75,0.8,1},{"F","D","C","C+","B-","B","B+","A-","A","A+"}))))</f>
        <v/>
      </c>
      <c r="P381" s="2" t="str">
        <f>IF(COUNT($A381)=0,"",IF(N381="","--",IF(N381="3E","3E",LOOKUP(N381/P$2,{0,0.4,0.45,0.5,0.55,0.6,0.65,0.7,0.75,0.8,1},{0,2,2.25,2.5,2.75,3,3.25,3.5,3.75,4}))))</f>
        <v/>
      </c>
      <c r="Q381" s="3" t="str">
        <f>IF(COUNT($A381)=0,"",IF($A381&lt;&gt;DRAFT!$B383,"ERR",IF(DRAFT!BB383="3E","3E",IF(COUNT(DRAFT!AX383,DRAFT!BB383)&gt;0,DRAFT!BC383,""))))</f>
        <v/>
      </c>
      <c r="R381" s="3" t="str">
        <f>IF(COUNT($A381)=0,"",IF(Q381="3E","3E",IF(Q381="","I",LOOKUP(Q381/S$2,{0,0.4,0.45,0.5,0.55,0.6,0.65,0.7,0.75,0.8,1},{"F","D","C","C+","B-","B","B+","A-","A","A+"}))))</f>
        <v/>
      </c>
      <c r="S381" s="2" t="str">
        <f>IF(COUNT($A381)=0,"",IF(Q381="","--",IF(Q381="3E","3E",LOOKUP(Q381/S$2,{0,0.4,0.45,0.5,0.55,0.6,0.65,0.7,0.75,0.8,1},{0,2,2.25,2.5,2.75,3,3.25,3.5,3.75,4}))))</f>
        <v/>
      </c>
      <c r="T381" s="3" t="str">
        <f>IF(COUNT($A381)=0,"",IF($A381&lt;&gt;DRAFT!$B383,"ERR",IF(DRAFT!BK383="3E","3E",IF(COUNT(DRAFT!BG383,DRAFT!BK383)&gt;0,DRAFT!BL383,""))))</f>
        <v/>
      </c>
      <c r="U381" s="3" t="str">
        <f>IF(COUNT($A381)=0,"",IF(T381="3E","3E",IF(T381="","I",LOOKUP(T381/V$2,{0,0.4,0.45,0.5,0.55,0.6,0.65,0.7,0.75,0.8,1},{"F","D","C","C+","B-","B","B+","A-","A","A+"}))))</f>
        <v/>
      </c>
      <c r="V381" s="2" t="str">
        <f>IF(COUNT($A381)=0,"",IF(T381="","--",IF(T381="3E","3E",LOOKUP(T381/V$2,{0,0.4,0.45,0.5,0.55,0.6,0.65,0.7,0.75,0.8,1},{0,2,2.25,2.5,2.75,3,3.25,3.5,3.75,4}))))</f>
        <v/>
      </c>
      <c r="W381" s="3" t="str">
        <f>IF(COUNT($A381)=0,"",IF($A381&lt;&gt;DRAFT!$B383,"ERR",IF(DRAFT!BT383="3E","3E",IF(COUNT(DRAFT!BP383,DRAFT!BT383)&gt;0,DRAFT!BU383,""))))</f>
        <v/>
      </c>
      <c r="X381" s="3" t="str">
        <f>IF(COUNT($A381)=0,"",IF(W381="3E","3E",IF(W381="","I",LOOKUP(W381/Y$2,{0,0.4,0.45,0.5,0.55,0.6,0.65,0.7,0.75,0.8,1},{"F","D","C","C+","B-","B","B+","A-","A","A+"}))))</f>
        <v/>
      </c>
      <c r="Y381" s="2" t="str">
        <f>IF(COUNT($A381)=0,"",IF(W381="","--",IF(W381="3E","3E",LOOKUP(W381/Y$2,{0,0.4,0.45,0.5,0.55,0.6,0.65,0.7,0.75,0.8,1},{0,2,2.25,2.5,2.75,3,3.25,3.5,3.75,4}))))</f>
        <v/>
      </c>
      <c r="Z381" s="3" t="str">
        <f>IF(COUNT($A381)=0,"",IF($A381&lt;&gt;DRAFT!$B383,"ERR",IF(DRAFT!CC383="3E","3E",IF(COUNT(DRAFT!BY383,DRAFT!CC383)&gt;0,DRAFT!CD383,""))))</f>
        <v/>
      </c>
      <c r="AA381" s="3" t="str">
        <f>IF(COUNT($A381)=0,"",IF(Z381="3E","3E",IF(Z381="","I",LOOKUP(Z381/AB$2,{0,0.4,0.45,0.5,0.55,0.6,0.65,0.7,0.75,0.8,1},{"F","D","C","C+","B-","B","B+","A-","A","A+"}))))</f>
        <v/>
      </c>
      <c r="AB381" s="2" t="str">
        <f>IF(COUNT($A381)=0,"",IF(Z381="","--",IF(Z381="3E","3E",LOOKUP(Z381/AB$2,{0,0.4,0.45,0.5,0.55,0.6,0.65,0.7,0.75,0.8,1},{0,2,2.25,2.5,2.75,3,3.25,3.5,3.75,4}))))</f>
        <v/>
      </c>
      <c r="AC381" s="3" t="str">
        <f>IF(COUNT($A381)=0,"",IF($A381&lt;&gt;DRAFT!$B383,"ERR",IF(DRAFT!CF383&gt;0,DRAFT!CF383,"")))</f>
        <v/>
      </c>
      <c r="AD381" s="3" t="str">
        <f>IF(COUNT($A381)=0,"",IF(AC381="3E","3E",IF(AC381="","I",LOOKUP(AC381/AE$2,{0,0.4,0.45,0.5,0.55,0.6,0.65,0.7,0.75,0.8,1},{"F","D","C","C+","B-","B","B+","A-","A","A+"}))))</f>
        <v/>
      </c>
      <c r="AE381" s="2" t="str">
        <f>IF(COUNT($A381)=0,"",IF(AC381="","--",IF(AC381="3E","3E",LOOKUP(AC381/AE$2,{0,0.4,0.45,0.5,0.55,0.6,0.65,0.7,0.75,0.8,1},{0,2,2.25,2.5,2.75,3,3.25,3.5,3.75,4}))))</f>
        <v/>
      </c>
      <c r="AF381" s="3" t="str">
        <f>IF($A381&lt;&gt;DRAFT!$B383,"ERR",IF(OR(COUNT($A381)=0,COUNT(DRAFT!CI383:CK383,DRAFT!CM383:CO383)=0),"",CEILING(SUM(DRAFT!CL383,DRAFT!CP383),1)))</f>
        <v/>
      </c>
      <c r="AG381" s="3" t="str">
        <f>IF(COUNT($A381)=0,"",IF(AF381="3E","3E",IF(AF381="","I",LOOKUP(AF381/AH$2,{0,0.4,0.45,0.5,0.55,0.6,0.65,0.7,0.75,0.8,1},{"F","D","C","C+","B-","B","B+","A-","A","A+"}))))</f>
        <v/>
      </c>
      <c r="AH381" s="2" t="str">
        <f>IF(COUNT($A381)=0,"",IF(AF381="","--",IF(AF381="3E","3E",LOOKUP(AF381/AH$2,{0,0.4,0.45,0.5,0.55,0.6,0.65,0.7,0.75,0.8,1},{0,2,2.25,2.5,2.75,3,3.25,3.5,3.75,4}))))</f>
        <v/>
      </c>
      <c r="AI381" s="11" t="str">
        <f>IF(OR(COUNT($A381)=0,COUNT(B381:AH381)=0),"",IF(COUNTIF(B381:AH381,"3E")&gt;0,"3E",IF(DRAFT!$A383="R",TRUNC(SUMPRODUCT(RGP,RCP)/TCP,3),TRUNC((SUMPRODUCT(--(IMDGP&gt;0)*IMDGP,IMCP)+CEILING(DRAFT!$CQ383*42,0.25))/TCP,3))))</f>
        <v/>
      </c>
      <c r="AJ381" s="3" t="str">
        <f>IF(OR(COUNT($A381)=0,COUNT(B381:AH381)=0),"",IF(COUNTIF(B381:AH381,"3E")&gt;0,"3E",IF(DRAFT!$A383="R",SUMPRODUCT(--(RGP&gt;=2),RCP),SUMPRODUCT(--(IMDGP&gt;0),--(IMGP=0),IMCP)+DRAFT!$CR383)))</f>
        <v/>
      </c>
      <c r="AK381" s="3" t="str">
        <f>IF(OR(COUNT($A381)=0,COUNT(B381:AH381)=0),"",IF(COUNTIF(B381:AJ381,"3E")&gt;0,"3E",IF(AND(DRAFT!$A383="IM",OR($AI381&gt;DRAFT!$CQ383,$AJ381&gt;DRAFT!$CR383)),"IMPROVED",IF(AND(DRAFT!$A383="IM",$AI381&lt;=DRAFT!$CQ383,$AJ381&lt;=DRAFT!$CR383),"NOT IMPROVED",IF(AND(AH381&gt;=2,AI381&gt;=2,AJ381&gt;=30),"PASS","FAIL")))))</f>
        <v/>
      </c>
      <c r="AL381" s="3" t="str">
        <f t="shared" si="10"/>
        <v/>
      </c>
      <c r="AM381" s="3" t="str">
        <f t="shared" si="11"/>
        <v/>
      </c>
    </row>
    <row r="382" spans="1:39" ht="18.95" customHeight="1" x14ac:dyDescent="0.25">
      <c r="A382" s="4" t="str">
        <f>IF(DRAFT!$B384="","",DRAFT!$B384)</f>
        <v/>
      </c>
      <c r="B382" s="3" t="str">
        <f>IF(COUNT($A382)=0,"",IF($A382&lt;&gt;DRAFT!$B384,"ERR",IF(DRAFT!I384="3E","3E",IF(COUNT(DRAFT!E384,DRAFT!I384)&gt;0,DRAFT!J384,""))))</f>
        <v/>
      </c>
      <c r="C382" s="3" t="str">
        <f>IF(COUNT($A382)=0,"",IF(B382="3E","3E",IF(B382="","I",LOOKUP(B382/D$2,{0,0.4,0.45,0.5,0.55,0.6,0.65,0.7,0.75,0.8,1},{"F","D","C","C+","B-","B","B+","A-","A","A+"}))))</f>
        <v/>
      </c>
      <c r="D382" s="2" t="str">
        <f>IF(COUNT($A382)=0,"",IF(B382="","--",IF(B382="3E","3E",LOOKUP(B382/D$2,{0,0.4,0.45,0.5,0.55,0.6,0.65,0.7,0.75,0.8,1},{0,2,2.25,2.5,2.75,3,3.25,3.5,3.75,4}))))</f>
        <v/>
      </c>
      <c r="E382" s="3" t="str">
        <f>IF(COUNT($A382)=0,"",IF($A382&lt;&gt;DRAFT!$B384,"ERR",IF(DRAFT!R384="3E","3E",IF(COUNT(DRAFT!N384,DRAFT!R384)&gt;0,DRAFT!S384,""))))</f>
        <v/>
      </c>
      <c r="F382" s="3" t="str">
        <f>IF(COUNT($A382)=0,"",IF(E382="3E","3E",IF(E382="","I",LOOKUP(E382/G$2,{0,0.4,0.45,0.5,0.55,0.6,0.65,0.7,0.75,0.8,1},{"F","D","C","C+","B-","B","B+","A-","A","A+"}))))</f>
        <v/>
      </c>
      <c r="G382" s="2" t="str">
        <f>IF(COUNT($A382)=0,"",IF(E382="","--",IF(E382="3E","3E",LOOKUP(E382/G$2,{0,0.4,0.45,0.5,0.55,0.6,0.65,0.7,0.75,0.8,1},{0,2,2.25,2.5,2.75,3,3.25,3.5,3.75,4}))))</f>
        <v/>
      </c>
      <c r="H382" s="3" t="str">
        <f>IF(COUNT($A382)=0,"",IF($A382&lt;&gt;DRAFT!$B384,"ERR",IF(DRAFT!AA384="3E","3E",IF(COUNT(DRAFT!W384,DRAFT!AA384)&gt;0,DRAFT!AB384,""))))</f>
        <v/>
      </c>
      <c r="I382" s="3" t="str">
        <f>IF(COUNT($A382)=0,"",IF(H382="3E","3E",IF(H382="","I",LOOKUP(H382/J$2,{0,0.4,0.45,0.5,0.55,0.6,0.65,0.7,0.75,0.8,1},{"F","D","C","C+","B-","B","B+","A-","A","A+"}))))</f>
        <v/>
      </c>
      <c r="J382" s="2" t="str">
        <f>IF(COUNT($A382)=0,"",IF(H382="","--",IF(H382="3E","3E",LOOKUP(H382/J$2,{0,0.4,0.45,0.5,0.55,0.6,0.65,0.7,0.75,0.8,1},{0,2,2.25,2.5,2.75,3,3.25,3.5,3.75,4}))))</f>
        <v/>
      </c>
      <c r="K382" s="3" t="str">
        <f>IF(COUNT($A382)=0,"",IF($A382&lt;&gt;DRAFT!$B384,"ERR",IF(DRAFT!AJ384="3E","3E",IF(COUNT(DRAFT!AF384,DRAFT!AJ384)&gt;0,DRAFT!AK384,""))))</f>
        <v/>
      </c>
      <c r="L382" s="3" t="str">
        <f>IF(COUNT($A382)=0,"",IF(K382="3E","3E",IF(K382="","I",LOOKUP(K382/M$2,{0,0.4,0.45,0.5,0.55,0.6,0.65,0.7,0.75,0.8,1},{"F","D","C","C+","B-","B","B+","A-","A","A+"}))))</f>
        <v/>
      </c>
      <c r="M382" s="2" t="str">
        <f>IF(COUNT($A382)=0,"",IF(K382="","--",IF(K382="3E","3E",LOOKUP(K382/M$2,{0,0.4,0.45,0.5,0.55,0.6,0.65,0.7,0.75,0.8,1},{0,2,2.25,2.5,2.75,3,3.25,3.5,3.75,4}))))</f>
        <v/>
      </c>
      <c r="N382" s="3" t="str">
        <f>IF(COUNT($A382)=0,"",IF($A382&lt;&gt;DRAFT!$B384,"ERR",IF(DRAFT!AS384="3E","3E",IF(COUNT(DRAFT!AO384,DRAFT!AS384)&gt;0,DRAFT!AT384,""))))</f>
        <v/>
      </c>
      <c r="O382" s="3" t="str">
        <f>IF(COUNT($A382)=0,"",IF(N382="3E","3E",IF(N382="","I",LOOKUP(N382/P$2,{0,0.4,0.45,0.5,0.55,0.6,0.65,0.7,0.75,0.8,1},{"F","D","C","C+","B-","B","B+","A-","A","A+"}))))</f>
        <v/>
      </c>
      <c r="P382" s="2" t="str">
        <f>IF(COUNT($A382)=0,"",IF(N382="","--",IF(N382="3E","3E",LOOKUP(N382/P$2,{0,0.4,0.45,0.5,0.55,0.6,0.65,0.7,0.75,0.8,1},{0,2,2.25,2.5,2.75,3,3.25,3.5,3.75,4}))))</f>
        <v/>
      </c>
      <c r="Q382" s="3" t="str">
        <f>IF(COUNT($A382)=0,"",IF($A382&lt;&gt;DRAFT!$B384,"ERR",IF(DRAFT!BB384="3E","3E",IF(COUNT(DRAFT!AX384,DRAFT!BB384)&gt;0,DRAFT!BC384,""))))</f>
        <v/>
      </c>
      <c r="R382" s="3" t="str">
        <f>IF(COUNT($A382)=0,"",IF(Q382="3E","3E",IF(Q382="","I",LOOKUP(Q382/S$2,{0,0.4,0.45,0.5,0.55,0.6,0.65,0.7,0.75,0.8,1},{"F","D","C","C+","B-","B","B+","A-","A","A+"}))))</f>
        <v/>
      </c>
      <c r="S382" s="2" t="str">
        <f>IF(COUNT($A382)=0,"",IF(Q382="","--",IF(Q382="3E","3E",LOOKUP(Q382/S$2,{0,0.4,0.45,0.5,0.55,0.6,0.65,0.7,0.75,0.8,1},{0,2,2.25,2.5,2.75,3,3.25,3.5,3.75,4}))))</f>
        <v/>
      </c>
      <c r="T382" s="3" t="str">
        <f>IF(COUNT($A382)=0,"",IF($A382&lt;&gt;DRAFT!$B384,"ERR",IF(DRAFT!BK384="3E","3E",IF(COUNT(DRAFT!BG384,DRAFT!BK384)&gt;0,DRAFT!BL384,""))))</f>
        <v/>
      </c>
      <c r="U382" s="3" t="str">
        <f>IF(COUNT($A382)=0,"",IF(T382="3E","3E",IF(T382="","I",LOOKUP(T382/V$2,{0,0.4,0.45,0.5,0.55,0.6,0.65,0.7,0.75,0.8,1},{"F","D","C","C+","B-","B","B+","A-","A","A+"}))))</f>
        <v/>
      </c>
      <c r="V382" s="2" t="str">
        <f>IF(COUNT($A382)=0,"",IF(T382="","--",IF(T382="3E","3E",LOOKUP(T382/V$2,{0,0.4,0.45,0.5,0.55,0.6,0.65,0.7,0.75,0.8,1},{0,2,2.25,2.5,2.75,3,3.25,3.5,3.75,4}))))</f>
        <v/>
      </c>
      <c r="W382" s="3" t="str">
        <f>IF(COUNT($A382)=0,"",IF($A382&lt;&gt;DRAFT!$B384,"ERR",IF(DRAFT!BT384="3E","3E",IF(COUNT(DRAFT!BP384,DRAFT!BT384)&gt;0,DRAFT!BU384,""))))</f>
        <v/>
      </c>
      <c r="X382" s="3" t="str">
        <f>IF(COUNT($A382)=0,"",IF(W382="3E","3E",IF(W382="","I",LOOKUP(W382/Y$2,{0,0.4,0.45,0.5,0.55,0.6,0.65,0.7,0.75,0.8,1},{"F","D","C","C+","B-","B","B+","A-","A","A+"}))))</f>
        <v/>
      </c>
      <c r="Y382" s="2" t="str">
        <f>IF(COUNT($A382)=0,"",IF(W382="","--",IF(W382="3E","3E",LOOKUP(W382/Y$2,{0,0.4,0.45,0.5,0.55,0.6,0.65,0.7,0.75,0.8,1},{0,2,2.25,2.5,2.75,3,3.25,3.5,3.75,4}))))</f>
        <v/>
      </c>
      <c r="Z382" s="3" t="str">
        <f>IF(COUNT($A382)=0,"",IF($A382&lt;&gt;DRAFT!$B384,"ERR",IF(DRAFT!CC384="3E","3E",IF(COUNT(DRAFT!BY384,DRAFT!CC384)&gt;0,DRAFT!CD384,""))))</f>
        <v/>
      </c>
      <c r="AA382" s="3" t="str">
        <f>IF(COUNT($A382)=0,"",IF(Z382="3E","3E",IF(Z382="","I",LOOKUP(Z382/AB$2,{0,0.4,0.45,0.5,0.55,0.6,0.65,0.7,0.75,0.8,1},{"F","D","C","C+","B-","B","B+","A-","A","A+"}))))</f>
        <v/>
      </c>
      <c r="AB382" s="2" t="str">
        <f>IF(COUNT($A382)=0,"",IF(Z382="","--",IF(Z382="3E","3E",LOOKUP(Z382/AB$2,{0,0.4,0.45,0.5,0.55,0.6,0.65,0.7,0.75,0.8,1},{0,2,2.25,2.5,2.75,3,3.25,3.5,3.75,4}))))</f>
        <v/>
      </c>
      <c r="AC382" s="3" t="str">
        <f>IF(COUNT($A382)=0,"",IF($A382&lt;&gt;DRAFT!$B384,"ERR",IF(DRAFT!CF384&gt;0,DRAFT!CF384,"")))</f>
        <v/>
      </c>
      <c r="AD382" s="3" t="str">
        <f>IF(COUNT($A382)=0,"",IF(AC382="3E","3E",IF(AC382="","I",LOOKUP(AC382/AE$2,{0,0.4,0.45,0.5,0.55,0.6,0.65,0.7,0.75,0.8,1},{"F","D","C","C+","B-","B","B+","A-","A","A+"}))))</f>
        <v/>
      </c>
      <c r="AE382" s="2" t="str">
        <f>IF(COUNT($A382)=0,"",IF(AC382="","--",IF(AC382="3E","3E",LOOKUP(AC382/AE$2,{0,0.4,0.45,0.5,0.55,0.6,0.65,0.7,0.75,0.8,1},{0,2,2.25,2.5,2.75,3,3.25,3.5,3.75,4}))))</f>
        <v/>
      </c>
      <c r="AF382" s="3" t="str">
        <f>IF($A382&lt;&gt;DRAFT!$B384,"ERR",IF(OR(COUNT($A382)=0,COUNT(DRAFT!CI384:CK384,DRAFT!CM384:CO384)=0),"",CEILING(SUM(DRAFT!CL384,DRAFT!CP384),1)))</f>
        <v/>
      </c>
      <c r="AG382" s="3" t="str">
        <f>IF(COUNT($A382)=0,"",IF(AF382="3E","3E",IF(AF382="","I",LOOKUP(AF382/AH$2,{0,0.4,0.45,0.5,0.55,0.6,0.65,0.7,0.75,0.8,1},{"F","D","C","C+","B-","B","B+","A-","A","A+"}))))</f>
        <v/>
      </c>
      <c r="AH382" s="2" t="str">
        <f>IF(COUNT($A382)=0,"",IF(AF382="","--",IF(AF382="3E","3E",LOOKUP(AF382/AH$2,{0,0.4,0.45,0.5,0.55,0.6,0.65,0.7,0.75,0.8,1},{0,2,2.25,2.5,2.75,3,3.25,3.5,3.75,4}))))</f>
        <v/>
      </c>
      <c r="AI382" s="11" t="str">
        <f>IF(OR(COUNT($A382)=0,COUNT(B382:AH382)=0),"",IF(COUNTIF(B382:AH382,"3E")&gt;0,"3E",IF(DRAFT!$A384="R",TRUNC(SUMPRODUCT(RGP,RCP)/TCP,3),TRUNC((SUMPRODUCT(--(IMDGP&gt;0)*IMDGP,IMCP)+CEILING(DRAFT!$CQ384*42,0.25))/TCP,3))))</f>
        <v/>
      </c>
      <c r="AJ382" s="3" t="str">
        <f>IF(OR(COUNT($A382)=0,COUNT(B382:AH382)=0),"",IF(COUNTIF(B382:AH382,"3E")&gt;0,"3E",IF(DRAFT!$A384="R",SUMPRODUCT(--(RGP&gt;=2),RCP),SUMPRODUCT(--(IMDGP&gt;0),--(IMGP=0),IMCP)+DRAFT!$CR384)))</f>
        <v/>
      </c>
      <c r="AK382" s="3" t="str">
        <f>IF(OR(COUNT($A382)=0,COUNT(B382:AH382)=0),"",IF(COUNTIF(B382:AJ382,"3E")&gt;0,"3E",IF(AND(DRAFT!$A384="IM",OR($AI382&gt;DRAFT!$CQ384,$AJ382&gt;DRAFT!$CR384)),"IMPROVED",IF(AND(DRAFT!$A384="IM",$AI382&lt;=DRAFT!$CQ384,$AJ382&lt;=DRAFT!$CR384),"NOT IMPROVED",IF(AND(AH382&gt;=2,AI382&gt;=2,AJ382&gt;=30),"PASS","FAIL")))))</f>
        <v/>
      </c>
      <c r="AL382" s="3" t="str">
        <f t="shared" si="10"/>
        <v/>
      </c>
      <c r="AM382" s="3" t="str">
        <f t="shared" si="11"/>
        <v/>
      </c>
    </row>
    <row r="383" spans="1:39" ht="18.95" customHeight="1" x14ac:dyDescent="0.25">
      <c r="A383" s="4" t="str">
        <f>IF(DRAFT!$B385="","",DRAFT!$B385)</f>
        <v/>
      </c>
      <c r="B383" s="3" t="str">
        <f>IF(COUNT($A383)=0,"",IF($A383&lt;&gt;DRAFT!$B385,"ERR",IF(DRAFT!I385="3E","3E",IF(COUNT(DRAFT!E385,DRAFT!I385)&gt;0,DRAFT!J385,""))))</f>
        <v/>
      </c>
      <c r="C383" s="3" t="str">
        <f>IF(COUNT($A383)=0,"",IF(B383="3E","3E",IF(B383="","I",LOOKUP(B383/D$2,{0,0.4,0.45,0.5,0.55,0.6,0.65,0.7,0.75,0.8,1},{"F","D","C","C+","B-","B","B+","A-","A","A+"}))))</f>
        <v/>
      </c>
      <c r="D383" s="2" t="str">
        <f>IF(COUNT($A383)=0,"",IF(B383="","--",IF(B383="3E","3E",LOOKUP(B383/D$2,{0,0.4,0.45,0.5,0.55,0.6,0.65,0.7,0.75,0.8,1},{0,2,2.25,2.5,2.75,3,3.25,3.5,3.75,4}))))</f>
        <v/>
      </c>
      <c r="E383" s="3" t="str">
        <f>IF(COUNT($A383)=0,"",IF($A383&lt;&gt;DRAFT!$B385,"ERR",IF(DRAFT!R385="3E","3E",IF(COUNT(DRAFT!N385,DRAFT!R385)&gt;0,DRAFT!S385,""))))</f>
        <v/>
      </c>
      <c r="F383" s="3" t="str">
        <f>IF(COUNT($A383)=0,"",IF(E383="3E","3E",IF(E383="","I",LOOKUP(E383/G$2,{0,0.4,0.45,0.5,0.55,0.6,0.65,0.7,0.75,0.8,1},{"F","D","C","C+","B-","B","B+","A-","A","A+"}))))</f>
        <v/>
      </c>
      <c r="G383" s="2" t="str">
        <f>IF(COUNT($A383)=0,"",IF(E383="","--",IF(E383="3E","3E",LOOKUP(E383/G$2,{0,0.4,0.45,0.5,0.55,0.6,0.65,0.7,0.75,0.8,1},{0,2,2.25,2.5,2.75,3,3.25,3.5,3.75,4}))))</f>
        <v/>
      </c>
      <c r="H383" s="3" t="str">
        <f>IF(COUNT($A383)=0,"",IF($A383&lt;&gt;DRAFT!$B385,"ERR",IF(DRAFT!AA385="3E","3E",IF(COUNT(DRAFT!W385,DRAFT!AA385)&gt;0,DRAFT!AB385,""))))</f>
        <v/>
      </c>
      <c r="I383" s="3" t="str">
        <f>IF(COUNT($A383)=0,"",IF(H383="3E","3E",IF(H383="","I",LOOKUP(H383/J$2,{0,0.4,0.45,0.5,0.55,0.6,0.65,0.7,0.75,0.8,1},{"F","D","C","C+","B-","B","B+","A-","A","A+"}))))</f>
        <v/>
      </c>
      <c r="J383" s="2" t="str">
        <f>IF(COUNT($A383)=0,"",IF(H383="","--",IF(H383="3E","3E",LOOKUP(H383/J$2,{0,0.4,0.45,0.5,0.55,0.6,0.65,0.7,0.75,0.8,1},{0,2,2.25,2.5,2.75,3,3.25,3.5,3.75,4}))))</f>
        <v/>
      </c>
      <c r="K383" s="3" t="str">
        <f>IF(COUNT($A383)=0,"",IF($A383&lt;&gt;DRAFT!$B385,"ERR",IF(DRAFT!AJ385="3E","3E",IF(COUNT(DRAFT!AF385,DRAFT!AJ385)&gt;0,DRAFT!AK385,""))))</f>
        <v/>
      </c>
      <c r="L383" s="3" t="str">
        <f>IF(COUNT($A383)=0,"",IF(K383="3E","3E",IF(K383="","I",LOOKUP(K383/M$2,{0,0.4,0.45,0.5,0.55,0.6,0.65,0.7,0.75,0.8,1},{"F","D","C","C+","B-","B","B+","A-","A","A+"}))))</f>
        <v/>
      </c>
      <c r="M383" s="2" t="str">
        <f>IF(COUNT($A383)=0,"",IF(K383="","--",IF(K383="3E","3E",LOOKUP(K383/M$2,{0,0.4,0.45,0.5,0.55,0.6,0.65,0.7,0.75,0.8,1},{0,2,2.25,2.5,2.75,3,3.25,3.5,3.75,4}))))</f>
        <v/>
      </c>
      <c r="N383" s="3" t="str">
        <f>IF(COUNT($A383)=0,"",IF($A383&lt;&gt;DRAFT!$B385,"ERR",IF(DRAFT!AS385="3E","3E",IF(COUNT(DRAFT!AO385,DRAFT!AS385)&gt;0,DRAFT!AT385,""))))</f>
        <v/>
      </c>
      <c r="O383" s="3" t="str">
        <f>IF(COUNT($A383)=0,"",IF(N383="3E","3E",IF(N383="","I",LOOKUP(N383/P$2,{0,0.4,0.45,0.5,0.55,0.6,0.65,0.7,0.75,0.8,1},{"F","D","C","C+","B-","B","B+","A-","A","A+"}))))</f>
        <v/>
      </c>
      <c r="P383" s="2" t="str">
        <f>IF(COUNT($A383)=0,"",IF(N383="","--",IF(N383="3E","3E",LOOKUP(N383/P$2,{0,0.4,0.45,0.5,0.55,0.6,0.65,0.7,0.75,0.8,1},{0,2,2.25,2.5,2.75,3,3.25,3.5,3.75,4}))))</f>
        <v/>
      </c>
      <c r="Q383" s="3" t="str">
        <f>IF(COUNT($A383)=0,"",IF($A383&lt;&gt;DRAFT!$B385,"ERR",IF(DRAFT!BB385="3E","3E",IF(COUNT(DRAFT!AX385,DRAFT!BB385)&gt;0,DRAFT!BC385,""))))</f>
        <v/>
      </c>
      <c r="R383" s="3" t="str">
        <f>IF(COUNT($A383)=0,"",IF(Q383="3E","3E",IF(Q383="","I",LOOKUP(Q383/S$2,{0,0.4,0.45,0.5,0.55,0.6,0.65,0.7,0.75,0.8,1},{"F","D","C","C+","B-","B","B+","A-","A","A+"}))))</f>
        <v/>
      </c>
      <c r="S383" s="2" t="str">
        <f>IF(COUNT($A383)=0,"",IF(Q383="","--",IF(Q383="3E","3E",LOOKUP(Q383/S$2,{0,0.4,0.45,0.5,0.55,0.6,0.65,0.7,0.75,0.8,1},{0,2,2.25,2.5,2.75,3,3.25,3.5,3.75,4}))))</f>
        <v/>
      </c>
      <c r="T383" s="3" t="str">
        <f>IF(COUNT($A383)=0,"",IF($A383&lt;&gt;DRAFT!$B385,"ERR",IF(DRAFT!BK385="3E","3E",IF(COUNT(DRAFT!BG385,DRAFT!BK385)&gt;0,DRAFT!BL385,""))))</f>
        <v/>
      </c>
      <c r="U383" s="3" t="str">
        <f>IF(COUNT($A383)=0,"",IF(T383="3E","3E",IF(T383="","I",LOOKUP(T383/V$2,{0,0.4,0.45,0.5,0.55,0.6,0.65,0.7,0.75,0.8,1},{"F","D","C","C+","B-","B","B+","A-","A","A+"}))))</f>
        <v/>
      </c>
      <c r="V383" s="2" t="str">
        <f>IF(COUNT($A383)=0,"",IF(T383="","--",IF(T383="3E","3E",LOOKUP(T383/V$2,{0,0.4,0.45,0.5,0.55,0.6,0.65,0.7,0.75,0.8,1},{0,2,2.25,2.5,2.75,3,3.25,3.5,3.75,4}))))</f>
        <v/>
      </c>
      <c r="W383" s="3" t="str">
        <f>IF(COUNT($A383)=0,"",IF($A383&lt;&gt;DRAFT!$B385,"ERR",IF(DRAFT!BT385="3E","3E",IF(COUNT(DRAFT!BP385,DRAFT!BT385)&gt;0,DRAFT!BU385,""))))</f>
        <v/>
      </c>
      <c r="X383" s="3" t="str">
        <f>IF(COUNT($A383)=0,"",IF(W383="3E","3E",IF(W383="","I",LOOKUP(W383/Y$2,{0,0.4,0.45,0.5,0.55,0.6,0.65,0.7,0.75,0.8,1},{"F","D","C","C+","B-","B","B+","A-","A","A+"}))))</f>
        <v/>
      </c>
      <c r="Y383" s="2" t="str">
        <f>IF(COUNT($A383)=0,"",IF(W383="","--",IF(W383="3E","3E",LOOKUP(W383/Y$2,{0,0.4,0.45,0.5,0.55,0.6,0.65,0.7,0.75,0.8,1},{0,2,2.25,2.5,2.75,3,3.25,3.5,3.75,4}))))</f>
        <v/>
      </c>
      <c r="Z383" s="3" t="str">
        <f>IF(COUNT($A383)=0,"",IF($A383&lt;&gt;DRAFT!$B385,"ERR",IF(DRAFT!CC385="3E","3E",IF(COUNT(DRAFT!BY385,DRAFT!CC385)&gt;0,DRAFT!CD385,""))))</f>
        <v/>
      </c>
      <c r="AA383" s="3" t="str">
        <f>IF(COUNT($A383)=0,"",IF(Z383="3E","3E",IF(Z383="","I",LOOKUP(Z383/AB$2,{0,0.4,0.45,0.5,0.55,0.6,0.65,0.7,0.75,0.8,1},{"F","D","C","C+","B-","B","B+","A-","A","A+"}))))</f>
        <v/>
      </c>
      <c r="AB383" s="2" t="str">
        <f>IF(COUNT($A383)=0,"",IF(Z383="","--",IF(Z383="3E","3E",LOOKUP(Z383/AB$2,{0,0.4,0.45,0.5,0.55,0.6,0.65,0.7,0.75,0.8,1},{0,2,2.25,2.5,2.75,3,3.25,3.5,3.75,4}))))</f>
        <v/>
      </c>
      <c r="AC383" s="3" t="str">
        <f>IF(COUNT($A383)=0,"",IF($A383&lt;&gt;DRAFT!$B385,"ERR",IF(DRAFT!CF385&gt;0,DRAFT!CF385,"")))</f>
        <v/>
      </c>
      <c r="AD383" s="3" t="str">
        <f>IF(COUNT($A383)=0,"",IF(AC383="3E","3E",IF(AC383="","I",LOOKUP(AC383/AE$2,{0,0.4,0.45,0.5,0.55,0.6,0.65,0.7,0.75,0.8,1},{"F","D","C","C+","B-","B","B+","A-","A","A+"}))))</f>
        <v/>
      </c>
      <c r="AE383" s="2" t="str">
        <f>IF(COUNT($A383)=0,"",IF(AC383="","--",IF(AC383="3E","3E",LOOKUP(AC383/AE$2,{0,0.4,0.45,0.5,0.55,0.6,0.65,0.7,0.75,0.8,1},{0,2,2.25,2.5,2.75,3,3.25,3.5,3.75,4}))))</f>
        <v/>
      </c>
      <c r="AF383" s="3" t="str">
        <f>IF($A383&lt;&gt;DRAFT!$B385,"ERR",IF(OR(COUNT($A383)=0,COUNT(DRAFT!CI385:CK385,DRAFT!CM385:CO385)=0),"",CEILING(SUM(DRAFT!CL385,DRAFT!CP385),1)))</f>
        <v/>
      </c>
      <c r="AG383" s="3" t="str">
        <f>IF(COUNT($A383)=0,"",IF(AF383="3E","3E",IF(AF383="","I",LOOKUP(AF383/AH$2,{0,0.4,0.45,0.5,0.55,0.6,0.65,0.7,0.75,0.8,1},{"F","D","C","C+","B-","B","B+","A-","A","A+"}))))</f>
        <v/>
      </c>
      <c r="AH383" s="2" t="str">
        <f>IF(COUNT($A383)=0,"",IF(AF383="","--",IF(AF383="3E","3E",LOOKUP(AF383/AH$2,{0,0.4,0.45,0.5,0.55,0.6,0.65,0.7,0.75,0.8,1},{0,2,2.25,2.5,2.75,3,3.25,3.5,3.75,4}))))</f>
        <v/>
      </c>
      <c r="AI383" s="11" t="str">
        <f>IF(OR(COUNT($A383)=0,COUNT(B383:AH383)=0),"",IF(COUNTIF(B383:AH383,"3E")&gt;0,"3E",IF(DRAFT!$A385="R",TRUNC(SUMPRODUCT(RGP,RCP)/TCP,3),TRUNC((SUMPRODUCT(--(IMDGP&gt;0)*IMDGP,IMCP)+CEILING(DRAFT!$CQ385*42,0.25))/TCP,3))))</f>
        <v/>
      </c>
      <c r="AJ383" s="3" t="str">
        <f>IF(OR(COUNT($A383)=0,COUNT(B383:AH383)=0),"",IF(COUNTIF(B383:AH383,"3E")&gt;0,"3E",IF(DRAFT!$A385="R",SUMPRODUCT(--(RGP&gt;=2),RCP),SUMPRODUCT(--(IMDGP&gt;0),--(IMGP=0),IMCP)+DRAFT!$CR385)))</f>
        <v/>
      </c>
      <c r="AK383" s="3" t="str">
        <f>IF(OR(COUNT($A383)=0,COUNT(B383:AH383)=0),"",IF(COUNTIF(B383:AJ383,"3E")&gt;0,"3E",IF(AND(DRAFT!$A385="IM",OR($AI383&gt;DRAFT!$CQ385,$AJ383&gt;DRAFT!$CR385)),"IMPROVED",IF(AND(DRAFT!$A385="IM",$AI383&lt;=DRAFT!$CQ385,$AJ383&lt;=DRAFT!$CR385),"NOT IMPROVED",IF(AND(AH383&gt;=2,AI383&gt;=2,AJ383&gt;=30),"PASS","FAIL")))))</f>
        <v/>
      </c>
      <c r="AL383" s="3" t="str">
        <f t="shared" si="10"/>
        <v/>
      </c>
      <c r="AM383" s="3" t="str">
        <f t="shared" si="11"/>
        <v/>
      </c>
    </row>
    <row r="384" spans="1:39" ht="18.95" customHeight="1" x14ac:dyDescent="0.25">
      <c r="A384" s="4" t="str">
        <f>IF(DRAFT!$B386="","",DRAFT!$B386)</f>
        <v/>
      </c>
      <c r="B384" s="3" t="str">
        <f>IF(COUNT($A384)=0,"",IF($A384&lt;&gt;DRAFT!$B386,"ERR",IF(DRAFT!I386="3E","3E",IF(COUNT(DRAFT!E386,DRAFT!I386)&gt;0,DRAFT!J386,""))))</f>
        <v/>
      </c>
      <c r="C384" s="3" t="str">
        <f>IF(COUNT($A384)=0,"",IF(B384="3E","3E",IF(B384="","I",LOOKUP(B384/D$2,{0,0.4,0.45,0.5,0.55,0.6,0.65,0.7,0.75,0.8,1},{"F","D","C","C+","B-","B","B+","A-","A","A+"}))))</f>
        <v/>
      </c>
      <c r="D384" s="2" t="str">
        <f>IF(COUNT($A384)=0,"",IF(B384="","--",IF(B384="3E","3E",LOOKUP(B384/D$2,{0,0.4,0.45,0.5,0.55,0.6,0.65,0.7,0.75,0.8,1},{0,2,2.25,2.5,2.75,3,3.25,3.5,3.75,4}))))</f>
        <v/>
      </c>
      <c r="E384" s="3" t="str">
        <f>IF(COUNT($A384)=0,"",IF($A384&lt;&gt;DRAFT!$B386,"ERR",IF(DRAFT!R386="3E","3E",IF(COUNT(DRAFT!N386,DRAFT!R386)&gt;0,DRAFT!S386,""))))</f>
        <v/>
      </c>
      <c r="F384" s="3" t="str">
        <f>IF(COUNT($A384)=0,"",IF(E384="3E","3E",IF(E384="","I",LOOKUP(E384/G$2,{0,0.4,0.45,0.5,0.55,0.6,0.65,0.7,0.75,0.8,1},{"F","D","C","C+","B-","B","B+","A-","A","A+"}))))</f>
        <v/>
      </c>
      <c r="G384" s="2" t="str">
        <f>IF(COUNT($A384)=0,"",IF(E384="","--",IF(E384="3E","3E",LOOKUP(E384/G$2,{0,0.4,0.45,0.5,0.55,0.6,0.65,0.7,0.75,0.8,1},{0,2,2.25,2.5,2.75,3,3.25,3.5,3.75,4}))))</f>
        <v/>
      </c>
      <c r="H384" s="3" t="str">
        <f>IF(COUNT($A384)=0,"",IF($A384&lt;&gt;DRAFT!$B386,"ERR",IF(DRAFT!AA386="3E","3E",IF(COUNT(DRAFT!W386,DRAFT!AA386)&gt;0,DRAFT!AB386,""))))</f>
        <v/>
      </c>
      <c r="I384" s="3" t="str">
        <f>IF(COUNT($A384)=0,"",IF(H384="3E","3E",IF(H384="","I",LOOKUP(H384/J$2,{0,0.4,0.45,0.5,0.55,0.6,0.65,0.7,0.75,0.8,1},{"F","D","C","C+","B-","B","B+","A-","A","A+"}))))</f>
        <v/>
      </c>
      <c r="J384" s="2" t="str">
        <f>IF(COUNT($A384)=0,"",IF(H384="","--",IF(H384="3E","3E",LOOKUP(H384/J$2,{0,0.4,0.45,0.5,0.55,0.6,0.65,0.7,0.75,0.8,1},{0,2,2.25,2.5,2.75,3,3.25,3.5,3.75,4}))))</f>
        <v/>
      </c>
      <c r="K384" s="3" t="str">
        <f>IF(COUNT($A384)=0,"",IF($A384&lt;&gt;DRAFT!$B386,"ERR",IF(DRAFT!AJ386="3E","3E",IF(COUNT(DRAFT!AF386,DRAFT!AJ386)&gt;0,DRAFT!AK386,""))))</f>
        <v/>
      </c>
      <c r="L384" s="3" t="str">
        <f>IF(COUNT($A384)=0,"",IF(K384="3E","3E",IF(K384="","I",LOOKUP(K384/M$2,{0,0.4,0.45,0.5,0.55,0.6,0.65,0.7,0.75,0.8,1},{"F","D","C","C+","B-","B","B+","A-","A","A+"}))))</f>
        <v/>
      </c>
      <c r="M384" s="2" t="str">
        <f>IF(COUNT($A384)=0,"",IF(K384="","--",IF(K384="3E","3E",LOOKUP(K384/M$2,{0,0.4,0.45,0.5,0.55,0.6,0.65,0.7,0.75,0.8,1},{0,2,2.25,2.5,2.75,3,3.25,3.5,3.75,4}))))</f>
        <v/>
      </c>
      <c r="N384" s="3" t="str">
        <f>IF(COUNT($A384)=0,"",IF($A384&lt;&gt;DRAFT!$B386,"ERR",IF(DRAFT!AS386="3E","3E",IF(COUNT(DRAFT!AO386,DRAFT!AS386)&gt;0,DRAFT!AT386,""))))</f>
        <v/>
      </c>
      <c r="O384" s="3" t="str">
        <f>IF(COUNT($A384)=0,"",IF(N384="3E","3E",IF(N384="","I",LOOKUP(N384/P$2,{0,0.4,0.45,0.5,0.55,0.6,0.65,0.7,0.75,0.8,1},{"F","D","C","C+","B-","B","B+","A-","A","A+"}))))</f>
        <v/>
      </c>
      <c r="P384" s="2" t="str">
        <f>IF(COUNT($A384)=0,"",IF(N384="","--",IF(N384="3E","3E",LOOKUP(N384/P$2,{0,0.4,0.45,0.5,0.55,0.6,0.65,0.7,0.75,0.8,1},{0,2,2.25,2.5,2.75,3,3.25,3.5,3.75,4}))))</f>
        <v/>
      </c>
      <c r="Q384" s="3" t="str">
        <f>IF(COUNT($A384)=0,"",IF($A384&lt;&gt;DRAFT!$B386,"ERR",IF(DRAFT!BB386="3E","3E",IF(COUNT(DRAFT!AX386,DRAFT!BB386)&gt;0,DRAFT!BC386,""))))</f>
        <v/>
      </c>
      <c r="R384" s="3" t="str">
        <f>IF(COUNT($A384)=0,"",IF(Q384="3E","3E",IF(Q384="","I",LOOKUP(Q384/S$2,{0,0.4,0.45,0.5,0.55,0.6,0.65,0.7,0.75,0.8,1},{"F","D","C","C+","B-","B","B+","A-","A","A+"}))))</f>
        <v/>
      </c>
      <c r="S384" s="2" t="str">
        <f>IF(COUNT($A384)=0,"",IF(Q384="","--",IF(Q384="3E","3E",LOOKUP(Q384/S$2,{0,0.4,0.45,0.5,0.55,0.6,0.65,0.7,0.75,0.8,1},{0,2,2.25,2.5,2.75,3,3.25,3.5,3.75,4}))))</f>
        <v/>
      </c>
      <c r="T384" s="3" t="str">
        <f>IF(COUNT($A384)=0,"",IF($A384&lt;&gt;DRAFT!$B386,"ERR",IF(DRAFT!BK386="3E","3E",IF(COUNT(DRAFT!BG386,DRAFT!BK386)&gt;0,DRAFT!BL386,""))))</f>
        <v/>
      </c>
      <c r="U384" s="3" t="str">
        <f>IF(COUNT($A384)=0,"",IF(T384="3E","3E",IF(T384="","I",LOOKUP(T384/V$2,{0,0.4,0.45,0.5,0.55,0.6,0.65,0.7,0.75,0.8,1},{"F","D","C","C+","B-","B","B+","A-","A","A+"}))))</f>
        <v/>
      </c>
      <c r="V384" s="2" t="str">
        <f>IF(COUNT($A384)=0,"",IF(T384="","--",IF(T384="3E","3E",LOOKUP(T384/V$2,{0,0.4,0.45,0.5,0.55,0.6,0.65,0.7,0.75,0.8,1},{0,2,2.25,2.5,2.75,3,3.25,3.5,3.75,4}))))</f>
        <v/>
      </c>
      <c r="W384" s="3" t="str">
        <f>IF(COUNT($A384)=0,"",IF($A384&lt;&gt;DRAFT!$B386,"ERR",IF(DRAFT!BT386="3E","3E",IF(COUNT(DRAFT!BP386,DRAFT!BT386)&gt;0,DRAFT!BU386,""))))</f>
        <v/>
      </c>
      <c r="X384" s="3" t="str">
        <f>IF(COUNT($A384)=0,"",IF(W384="3E","3E",IF(W384="","I",LOOKUP(W384/Y$2,{0,0.4,0.45,0.5,0.55,0.6,0.65,0.7,0.75,0.8,1},{"F","D","C","C+","B-","B","B+","A-","A","A+"}))))</f>
        <v/>
      </c>
      <c r="Y384" s="2" t="str">
        <f>IF(COUNT($A384)=0,"",IF(W384="","--",IF(W384="3E","3E",LOOKUP(W384/Y$2,{0,0.4,0.45,0.5,0.55,0.6,0.65,0.7,0.75,0.8,1},{0,2,2.25,2.5,2.75,3,3.25,3.5,3.75,4}))))</f>
        <v/>
      </c>
      <c r="Z384" s="3" t="str">
        <f>IF(COUNT($A384)=0,"",IF($A384&lt;&gt;DRAFT!$B386,"ERR",IF(DRAFT!CC386="3E","3E",IF(COUNT(DRAFT!BY386,DRAFT!CC386)&gt;0,DRAFT!CD386,""))))</f>
        <v/>
      </c>
      <c r="AA384" s="3" t="str">
        <f>IF(COUNT($A384)=0,"",IF(Z384="3E","3E",IF(Z384="","I",LOOKUP(Z384/AB$2,{0,0.4,0.45,0.5,0.55,0.6,0.65,0.7,0.75,0.8,1},{"F","D","C","C+","B-","B","B+","A-","A","A+"}))))</f>
        <v/>
      </c>
      <c r="AB384" s="2" t="str">
        <f>IF(COUNT($A384)=0,"",IF(Z384="","--",IF(Z384="3E","3E",LOOKUP(Z384/AB$2,{0,0.4,0.45,0.5,0.55,0.6,0.65,0.7,0.75,0.8,1},{0,2,2.25,2.5,2.75,3,3.25,3.5,3.75,4}))))</f>
        <v/>
      </c>
      <c r="AC384" s="3" t="str">
        <f>IF(COUNT($A384)=0,"",IF($A384&lt;&gt;DRAFT!$B386,"ERR",IF(DRAFT!CF386&gt;0,DRAFT!CF386,"")))</f>
        <v/>
      </c>
      <c r="AD384" s="3" t="str">
        <f>IF(COUNT($A384)=0,"",IF(AC384="3E","3E",IF(AC384="","I",LOOKUP(AC384/AE$2,{0,0.4,0.45,0.5,0.55,0.6,0.65,0.7,0.75,0.8,1},{"F","D","C","C+","B-","B","B+","A-","A","A+"}))))</f>
        <v/>
      </c>
      <c r="AE384" s="2" t="str">
        <f>IF(COUNT($A384)=0,"",IF(AC384="","--",IF(AC384="3E","3E",LOOKUP(AC384/AE$2,{0,0.4,0.45,0.5,0.55,0.6,0.65,0.7,0.75,0.8,1},{0,2,2.25,2.5,2.75,3,3.25,3.5,3.75,4}))))</f>
        <v/>
      </c>
      <c r="AF384" s="3" t="str">
        <f>IF($A384&lt;&gt;DRAFT!$B386,"ERR",IF(OR(COUNT($A384)=0,COUNT(DRAFT!CI386:CK386,DRAFT!CM386:CO386)=0),"",CEILING(SUM(DRAFT!CL386,DRAFT!CP386),1)))</f>
        <v/>
      </c>
      <c r="AG384" s="3" t="str">
        <f>IF(COUNT($A384)=0,"",IF(AF384="3E","3E",IF(AF384="","I",LOOKUP(AF384/AH$2,{0,0.4,0.45,0.5,0.55,0.6,0.65,0.7,0.75,0.8,1},{"F","D","C","C+","B-","B","B+","A-","A","A+"}))))</f>
        <v/>
      </c>
      <c r="AH384" s="2" t="str">
        <f>IF(COUNT($A384)=0,"",IF(AF384="","--",IF(AF384="3E","3E",LOOKUP(AF384/AH$2,{0,0.4,0.45,0.5,0.55,0.6,0.65,0.7,0.75,0.8,1},{0,2,2.25,2.5,2.75,3,3.25,3.5,3.75,4}))))</f>
        <v/>
      </c>
      <c r="AI384" s="11" t="str">
        <f>IF(OR(COUNT($A384)=0,COUNT(B384:AH384)=0),"",IF(COUNTIF(B384:AH384,"3E")&gt;0,"3E",IF(DRAFT!$A386="R",TRUNC(SUMPRODUCT(RGP,RCP)/TCP,3),TRUNC((SUMPRODUCT(--(IMDGP&gt;0)*IMDGP,IMCP)+CEILING(DRAFT!$CQ386*42,0.25))/TCP,3))))</f>
        <v/>
      </c>
      <c r="AJ384" s="3" t="str">
        <f>IF(OR(COUNT($A384)=0,COUNT(B384:AH384)=0),"",IF(COUNTIF(B384:AH384,"3E")&gt;0,"3E",IF(DRAFT!$A386="R",SUMPRODUCT(--(RGP&gt;=2),RCP),SUMPRODUCT(--(IMDGP&gt;0),--(IMGP=0),IMCP)+DRAFT!$CR386)))</f>
        <v/>
      </c>
      <c r="AK384" s="3" t="str">
        <f>IF(OR(COUNT($A384)=0,COUNT(B384:AH384)=0),"",IF(COUNTIF(B384:AJ384,"3E")&gt;0,"3E",IF(AND(DRAFT!$A386="IM",OR($AI384&gt;DRAFT!$CQ386,$AJ384&gt;DRAFT!$CR386)),"IMPROVED",IF(AND(DRAFT!$A386="IM",$AI384&lt;=DRAFT!$CQ386,$AJ384&lt;=DRAFT!$CR386),"NOT IMPROVED",IF(AND(AH384&gt;=2,AI384&gt;=2,AJ384&gt;=30),"PASS","FAIL")))))</f>
        <v/>
      </c>
      <c r="AL384" s="3" t="str">
        <f t="shared" si="10"/>
        <v/>
      </c>
      <c r="AM384" s="3" t="str">
        <f t="shared" si="11"/>
        <v/>
      </c>
    </row>
    <row r="385" spans="1:39" ht="18.95" customHeight="1" x14ac:dyDescent="0.25">
      <c r="A385" s="4" t="str">
        <f>IF(DRAFT!$B387="","",DRAFT!$B387)</f>
        <v/>
      </c>
      <c r="B385" s="3" t="str">
        <f>IF(COUNT($A385)=0,"",IF($A385&lt;&gt;DRAFT!$B387,"ERR",IF(DRAFT!I387="3E","3E",IF(COUNT(DRAFT!E387,DRAFT!I387)&gt;0,DRAFT!J387,""))))</f>
        <v/>
      </c>
      <c r="C385" s="3" t="str">
        <f>IF(COUNT($A385)=0,"",IF(B385="3E","3E",IF(B385="","I",LOOKUP(B385/D$2,{0,0.4,0.45,0.5,0.55,0.6,0.65,0.7,0.75,0.8,1},{"F","D","C","C+","B-","B","B+","A-","A","A+"}))))</f>
        <v/>
      </c>
      <c r="D385" s="2" t="str">
        <f>IF(COUNT($A385)=0,"",IF(B385="","--",IF(B385="3E","3E",LOOKUP(B385/D$2,{0,0.4,0.45,0.5,0.55,0.6,0.65,0.7,0.75,0.8,1},{0,2,2.25,2.5,2.75,3,3.25,3.5,3.75,4}))))</f>
        <v/>
      </c>
      <c r="E385" s="3" t="str">
        <f>IF(COUNT($A385)=0,"",IF($A385&lt;&gt;DRAFT!$B387,"ERR",IF(DRAFT!R387="3E","3E",IF(COUNT(DRAFT!N387,DRAFT!R387)&gt;0,DRAFT!S387,""))))</f>
        <v/>
      </c>
      <c r="F385" s="3" t="str">
        <f>IF(COUNT($A385)=0,"",IF(E385="3E","3E",IF(E385="","I",LOOKUP(E385/G$2,{0,0.4,0.45,0.5,0.55,0.6,0.65,0.7,0.75,0.8,1},{"F","D","C","C+","B-","B","B+","A-","A","A+"}))))</f>
        <v/>
      </c>
      <c r="G385" s="2" t="str">
        <f>IF(COUNT($A385)=0,"",IF(E385="","--",IF(E385="3E","3E",LOOKUP(E385/G$2,{0,0.4,0.45,0.5,0.55,0.6,0.65,0.7,0.75,0.8,1},{0,2,2.25,2.5,2.75,3,3.25,3.5,3.75,4}))))</f>
        <v/>
      </c>
      <c r="H385" s="3" t="str">
        <f>IF(COUNT($A385)=0,"",IF($A385&lt;&gt;DRAFT!$B387,"ERR",IF(DRAFT!AA387="3E","3E",IF(COUNT(DRAFT!W387,DRAFT!AA387)&gt;0,DRAFT!AB387,""))))</f>
        <v/>
      </c>
      <c r="I385" s="3" t="str">
        <f>IF(COUNT($A385)=0,"",IF(H385="3E","3E",IF(H385="","I",LOOKUP(H385/J$2,{0,0.4,0.45,0.5,0.55,0.6,0.65,0.7,0.75,0.8,1},{"F","D","C","C+","B-","B","B+","A-","A","A+"}))))</f>
        <v/>
      </c>
      <c r="J385" s="2" t="str">
        <f>IF(COUNT($A385)=0,"",IF(H385="","--",IF(H385="3E","3E",LOOKUP(H385/J$2,{0,0.4,0.45,0.5,0.55,0.6,0.65,0.7,0.75,0.8,1},{0,2,2.25,2.5,2.75,3,3.25,3.5,3.75,4}))))</f>
        <v/>
      </c>
      <c r="K385" s="3" t="str">
        <f>IF(COUNT($A385)=0,"",IF($A385&lt;&gt;DRAFT!$B387,"ERR",IF(DRAFT!AJ387="3E","3E",IF(COUNT(DRAFT!AF387,DRAFT!AJ387)&gt;0,DRAFT!AK387,""))))</f>
        <v/>
      </c>
      <c r="L385" s="3" t="str">
        <f>IF(COUNT($A385)=0,"",IF(K385="3E","3E",IF(K385="","I",LOOKUP(K385/M$2,{0,0.4,0.45,0.5,0.55,0.6,0.65,0.7,0.75,0.8,1},{"F","D","C","C+","B-","B","B+","A-","A","A+"}))))</f>
        <v/>
      </c>
      <c r="M385" s="2" t="str">
        <f>IF(COUNT($A385)=0,"",IF(K385="","--",IF(K385="3E","3E",LOOKUP(K385/M$2,{0,0.4,0.45,0.5,0.55,0.6,0.65,0.7,0.75,0.8,1},{0,2,2.25,2.5,2.75,3,3.25,3.5,3.75,4}))))</f>
        <v/>
      </c>
      <c r="N385" s="3" t="str">
        <f>IF(COUNT($A385)=0,"",IF($A385&lt;&gt;DRAFT!$B387,"ERR",IF(DRAFT!AS387="3E","3E",IF(COUNT(DRAFT!AO387,DRAFT!AS387)&gt;0,DRAFT!AT387,""))))</f>
        <v/>
      </c>
      <c r="O385" s="3" t="str">
        <f>IF(COUNT($A385)=0,"",IF(N385="3E","3E",IF(N385="","I",LOOKUP(N385/P$2,{0,0.4,0.45,0.5,0.55,0.6,0.65,0.7,0.75,0.8,1},{"F","D","C","C+","B-","B","B+","A-","A","A+"}))))</f>
        <v/>
      </c>
      <c r="P385" s="2" t="str">
        <f>IF(COUNT($A385)=0,"",IF(N385="","--",IF(N385="3E","3E",LOOKUP(N385/P$2,{0,0.4,0.45,0.5,0.55,0.6,0.65,0.7,0.75,0.8,1},{0,2,2.25,2.5,2.75,3,3.25,3.5,3.75,4}))))</f>
        <v/>
      </c>
      <c r="Q385" s="3" t="str">
        <f>IF(COUNT($A385)=0,"",IF($A385&lt;&gt;DRAFT!$B387,"ERR",IF(DRAFT!BB387="3E","3E",IF(COUNT(DRAFT!AX387,DRAFT!BB387)&gt;0,DRAFT!BC387,""))))</f>
        <v/>
      </c>
      <c r="R385" s="3" t="str">
        <f>IF(COUNT($A385)=0,"",IF(Q385="3E","3E",IF(Q385="","I",LOOKUP(Q385/S$2,{0,0.4,0.45,0.5,0.55,0.6,0.65,0.7,0.75,0.8,1},{"F","D","C","C+","B-","B","B+","A-","A","A+"}))))</f>
        <v/>
      </c>
      <c r="S385" s="2" t="str">
        <f>IF(COUNT($A385)=0,"",IF(Q385="","--",IF(Q385="3E","3E",LOOKUP(Q385/S$2,{0,0.4,0.45,0.5,0.55,0.6,0.65,0.7,0.75,0.8,1},{0,2,2.25,2.5,2.75,3,3.25,3.5,3.75,4}))))</f>
        <v/>
      </c>
      <c r="T385" s="3" t="str">
        <f>IF(COUNT($A385)=0,"",IF($A385&lt;&gt;DRAFT!$B387,"ERR",IF(DRAFT!BK387="3E","3E",IF(COUNT(DRAFT!BG387,DRAFT!BK387)&gt;0,DRAFT!BL387,""))))</f>
        <v/>
      </c>
      <c r="U385" s="3" t="str">
        <f>IF(COUNT($A385)=0,"",IF(T385="3E","3E",IF(T385="","I",LOOKUP(T385/V$2,{0,0.4,0.45,0.5,0.55,0.6,0.65,0.7,0.75,0.8,1},{"F","D","C","C+","B-","B","B+","A-","A","A+"}))))</f>
        <v/>
      </c>
      <c r="V385" s="2" t="str">
        <f>IF(COUNT($A385)=0,"",IF(T385="","--",IF(T385="3E","3E",LOOKUP(T385/V$2,{0,0.4,0.45,0.5,0.55,0.6,0.65,0.7,0.75,0.8,1},{0,2,2.25,2.5,2.75,3,3.25,3.5,3.75,4}))))</f>
        <v/>
      </c>
      <c r="W385" s="3" t="str">
        <f>IF(COUNT($A385)=0,"",IF($A385&lt;&gt;DRAFT!$B387,"ERR",IF(DRAFT!BT387="3E","3E",IF(COUNT(DRAFT!BP387,DRAFT!BT387)&gt;0,DRAFT!BU387,""))))</f>
        <v/>
      </c>
      <c r="X385" s="3" t="str">
        <f>IF(COUNT($A385)=0,"",IF(W385="3E","3E",IF(W385="","I",LOOKUP(W385/Y$2,{0,0.4,0.45,0.5,0.55,0.6,0.65,0.7,0.75,0.8,1},{"F","D","C","C+","B-","B","B+","A-","A","A+"}))))</f>
        <v/>
      </c>
      <c r="Y385" s="2" t="str">
        <f>IF(COUNT($A385)=0,"",IF(W385="","--",IF(W385="3E","3E",LOOKUP(W385/Y$2,{0,0.4,0.45,0.5,0.55,0.6,0.65,0.7,0.75,0.8,1},{0,2,2.25,2.5,2.75,3,3.25,3.5,3.75,4}))))</f>
        <v/>
      </c>
      <c r="Z385" s="3" t="str">
        <f>IF(COUNT($A385)=0,"",IF($A385&lt;&gt;DRAFT!$B387,"ERR",IF(DRAFT!CC387="3E","3E",IF(COUNT(DRAFT!BY387,DRAFT!CC387)&gt;0,DRAFT!CD387,""))))</f>
        <v/>
      </c>
      <c r="AA385" s="3" t="str">
        <f>IF(COUNT($A385)=0,"",IF(Z385="3E","3E",IF(Z385="","I",LOOKUP(Z385/AB$2,{0,0.4,0.45,0.5,0.55,0.6,0.65,0.7,0.75,0.8,1},{"F","D","C","C+","B-","B","B+","A-","A","A+"}))))</f>
        <v/>
      </c>
      <c r="AB385" s="2" t="str">
        <f>IF(COUNT($A385)=0,"",IF(Z385="","--",IF(Z385="3E","3E",LOOKUP(Z385/AB$2,{0,0.4,0.45,0.5,0.55,0.6,0.65,0.7,0.75,0.8,1},{0,2,2.25,2.5,2.75,3,3.25,3.5,3.75,4}))))</f>
        <v/>
      </c>
      <c r="AC385" s="3" t="str">
        <f>IF(COUNT($A385)=0,"",IF($A385&lt;&gt;DRAFT!$B387,"ERR",IF(DRAFT!CF387&gt;0,DRAFT!CF387,"")))</f>
        <v/>
      </c>
      <c r="AD385" s="3" t="str">
        <f>IF(COUNT($A385)=0,"",IF(AC385="3E","3E",IF(AC385="","I",LOOKUP(AC385/AE$2,{0,0.4,0.45,0.5,0.55,0.6,0.65,0.7,0.75,0.8,1},{"F","D","C","C+","B-","B","B+","A-","A","A+"}))))</f>
        <v/>
      </c>
      <c r="AE385" s="2" t="str">
        <f>IF(COUNT($A385)=0,"",IF(AC385="","--",IF(AC385="3E","3E",LOOKUP(AC385/AE$2,{0,0.4,0.45,0.5,0.55,0.6,0.65,0.7,0.75,0.8,1},{0,2,2.25,2.5,2.75,3,3.25,3.5,3.75,4}))))</f>
        <v/>
      </c>
      <c r="AF385" s="3" t="str">
        <f>IF($A385&lt;&gt;DRAFT!$B387,"ERR",IF(OR(COUNT($A385)=0,COUNT(DRAFT!CI387:CK387,DRAFT!CM387:CO387)=0),"",CEILING(SUM(DRAFT!CL387,DRAFT!CP387),1)))</f>
        <v/>
      </c>
      <c r="AG385" s="3" t="str">
        <f>IF(COUNT($A385)=0,"",IF(AF385="3E","3E",IF(AF385="","I",LOOKUP(AF385/AH$2,{0,0.4,0.45,0.5,0.55,0.6,0.65,0.7,0.75,0.8,1},{"F","D","C","C+","B-","B","B+","A-","A","A+"}))))</f>
        <v/>
      </c>
      <c r="AH385" s="2" t="str">
        <f>IF(COUNT($A385)=0,"",IF(AF385="","--",IF(AF385="3E","3E",LOOKUP(AF385/AH$2,{0,0.4,0.45,0.5,0.55,0.6,0.65,0.7,0.75,0.8,1},{0,2,2.25,2.5,2.75,3,3.25,3.5,3.75,4}))))</f>
        <v/>
      </c>
      <c r="AI385" s="11" t="str">
        <f>IF(OR(COUNT($A385)=0,COUNT(B385:AH385)=0),"",IF(COUNTIF(B385:AH385,"3E")&gt;0,"3E",IF(DRAFT!$A387="R",TRUNC(SUMPRODUCT(RGP,RCP)/TCP,3),TRUNC((SUMPRODUCT(--(IMDGP&gt;0)*IMDGP,IMCP)+CEILING(DRAFT!$CQ387*42,0.25))/TCP,3))))</f>
        <v/>
      </c>
      <c r="AJ385" s="3" t="str">
        <f>IF(OR(COUNT($A385)=0,COUNT(B385:AH385)=0),"",IF(COUNTIF(B385:AH385,"3E")&gt;0,"3E",IF(DRAFT!$A387="R",SUMPRODUCT(--(RGP&gt;=2),RCP),SUMPRODUCT(--(IMDGP&gt;0),--(IMGP=0),IMCP)+DRAFT!$CR387)))</f>
        <v/>
      </c>
      <c r="AK385" s="3" t="str">
        <f>IF(OR(COUNT($A385)=0,COUNT(B385:AH385)=0),"",IF(COUNTIF(B385:AJ385,"3E")&gt;0,"3E",IF(AND(DRAFT!$A387="IM",OR($AI385&gt;DRAFT!$CQ387,$AJ385&gt;DRAFT!$CR387)),"IMPROVED",IF(AND(DRAFT!$A387="IM",$AI385&lt;=DRAFT!$CQ387,$AJ385&lt;=DRAFT!$CR387),"NOT IMPROVED",IF(AND(AH385&gt;=2,AI385&gt;=2,AJ385&gt;=30),"PASS","FAIL")))))</f>
        <v/>
      </c>
      <c r="AL385" s="3" t="str">
        <f t="shared" si="10"/>
        <v/>
      </c>
      <c r="AM385" s="3" t="str">
        <f t="shared" si="11"/>
        <v/>
      </c>
    </row>
    <row r="386" spans="1:39" ht="18.95" customHeight="1" x14ac:dyDescent="0.25">
      <c r="A386" s="4" t="str">
        <f>IF(DRAFT!$B388="","",DRAFT!$B388)</f>
        <v/>
      </c>
      <c r="B386" s="3" t="str">
        <f>IF(COUNT($A386)=0,"",IF($A386&lt;&gt;DRAFT!$B388,"ERR",IF(DRAFT!I388="3E","3E",IF(COUNT(DRAFT!E388,DRAFT!I388)&gt;0,DRAFT!J388,""))))</f>
        <v/>
      </c>
      <c r="C386" s="3" t="str">
        <f>IF(COUNT($A386)=0,"",IF(B386="3E","3E",IF(B386="","I",LOOKUP(B386/D$2,{0,0.4,0.45,0.5,0.55,0.6,0.65,0.7,0.75,0.8,1},{"F","D","C","C+","B-","B","B+","A-","A","A+"}))))</f>
        <v/>
      </c>
      <c r="D386" s="2" t="str">
        <f>IF(COUNT($A386)=0,"",IF(B386="","--",IF(B386="3E","3E",LOOKUP(B386/D$2,{0,0.4,0.45,0.5,0.55,0.6,0.65,0.7,0.75,0.8,1},{0,2,2.25,2.5,2.75,3,3.25,3.5,3.75,4}))))</f>
        <v/>
      </c>
      <c r="E386" s="3" t="str">
        <f>IF(COUNT($A386)=0,"",IF($A386&lt;&gt;DRAFT!$B388,"ERR",IF(DRAFT!R388="3E","3E",IF(COUNT(DRAFT!N388,DRAFT!R388)&gt;0,DRAFT!S388,""))))</f>
        <v/>
      </c>
      <c r="F386" s="3" t="str">
        <f>IF(COUNT($A386)=0,"",IF(E386="3E","3E",IF(E386="","I",LOOKUP(E386/G$2,{0,0.4,0.45,0.5,0.55,0.6,0.65,0.7,0.75,0.8,1},{"F","D","C","C+","B-","B","B+","A-","A","A+"}))))</f>
        <v/>
      </c>
      <c r="G386" s="2" t="str">
        <f>IF(COUNT($A386)=0,"",IF(E386="","--",IF(E386="3E","3E",LOOKUP(E386/G$2,{0,0.4,0.45,0.5,0.55,0.6,0.65,0.7,0.75,0.8,1},{0,2,2.25,2.5,2.75,3,3.25,3.5,3.75,4}))))</f>
        <v/>
      </c>
      <c r="H386" s="3" t="str">
        <f>IF(COUNT($A386)=0,"",IF($A386&lt;&gt;DRAFT!$B388,"ERR",IF(DRAFT!AA388="3E","3E",IF(COUNT(DRAFT!W388,DRAFT!AA388)&gt;0,DRAFT!AB388,""))))</f>
        <v/>
      </c>
      <c r="I386" s="3" t="str">
        <f>IF(COUNT($A386)=0,"",IF(H386="3E","3E",IF(H386="","I",LOOKUP(H386/J$2,{0,0.4,0.45,0.5,0.55,0.6,0.65,0.7,0.75,0.8,1},{"F","D","C","C+","B-","B","B+","A-","A","A+"}))))</f>
        <v/>
      </c>
      <c r="J386" s="2" t="str">
        <f>IF(COUNT($A386)=0,"",IF(H386="","--",IF(H386="3E","3E",LOOKUP(H386/J$2,{0,0.4,0.45,0.5,0.55,0.6,0.65,0.7,0.75,0.8,1},{0,2,2.25,2.5,2.75,3,3.25,3.5,3.75,4}))))</f>
        <v/>
      </c>
      <c r="K386" s="3" t="str">
        <f>IF(COUNT($A386)=0,"",IF($A386&lt;&gt;DRAFT!$B388,"ERR",IF(DRAFT!AJ388="3E","3E",IF(COUNT(DRAFT!AF388,DRAFT!AJ388)&gt;0,DRAFT!AK388,""))))</f>
        <v/>
      </c>
      <c r="L386" s="3" t="str">
        <f>IF(COUNT($A386)=0,"",IF(K386="3E","3E",IF(K386="","I",LOOKUP(K386/M$2,{0,0.4,0.45,0.5,0.55,0.6,0.65,0.7,0.75,0.8,1},{"F","D","C","C+","B-","B","B+","A-","A","A+"}))))</f>
        <v/>
      </c>
      <c r="M386" s="2" t="str">
        <f>IF(COUNT($A386)=0,"",IF(K386="","--",IF(K386="3E","3E",LOOKUP(K386/M$2,{0,0.4,0.45,0.5,0.55,0.6,0.65,0.7,0.75,0.8,1},{0,2,2.25,2.5,2.75,3,3.25,3.5,3.75,4}))))</f>
        <v/>
      </c>
      <c r="N386" s="3" t="str">
        <f>IF(COUNT($A386)=0,"",IF($A386&lt;&gt;DRAFT!$B388,"ERR",IF(DRAFT!AS388="3E","3E",IF(COUNT(DRAFT!AO388,DRAFT!AS388)&gt;0,DRAFT!AT388,""))))</f>
        <v/>
      </c>
      <c r="O386" s="3" t="str">
        <f>IF(COUNT($A386)=0,"",IF(N386="3E","3E",IF(N386="","I",LOOKUP(N386/P$2,{0,0.4,0.45,0.5,0.55,0.6,0.65,0.7,0.75,0.8,1},{"F","D","C","C+","B-","B","B+","A-","A","A+"}))))</f>
        <v/>
      </c>
      <c r="P386" s="2" t="str">
        <f>IF(COUNT($A386)=0,"",IF(N386="","--",IF(N386="3E","3E",LOOKUP(N386/P$2,{0,0.4,0.45,0.5,0.55,0.6,0.65,0.7,0.75,0.8,1},{0,2,2.25,2.5,2.75,3,3.25,3.5,3.75,4}))))</f>
        <v/>
      </c>
      <c r="Q386" s="3" t="str">
        <f>IF(COUNT($A386)=0,"",IF($A386&lt;&gt;DRAFT!$B388,"ERR",IF(DRAFT!BB388="3E","3E",IF(COUNT(DRAFT!AX388,DRAFT!BB388)&gt;0,DRAFT!BC388,""))))</f>
        <v/>
      </c>
      <c r="R386" s="3" t="str">
        <f>IF(COUNT($A386)=0,"",IF(Q386="3E","3E",IF(Q386="","I",LOOKUP(Q386/S$2,{0,0.4,0.45,0.5,0.55,0.6,0.65,0.7,0.75,0.8,1},{"F","D","C","C+","B-","B","B+","A-","A","A+"}))))</f>
        <v/>
      </c>
      <c r="S386" s="2" t="str">
        <f>IF(COUNT($A386)=0,"",IF(Q386="","--",IF(Q386="3E","3E",LOOKUP(Q386/S$2,{0,0.4,0.45,0.5,0.55,0.6,0.65,0.7,0.75,0.8,1},{0,2,2.25,2.5,2.75,3,3.25,3.5,3.75,4}))))</f>
        <v/>
      </c>
      <c r="T386" s="3" t="str">
        <f>IF(COUNT($A386)=0,"",IF($A386&lt;&gt;DRAFT!$B388,"ERR",IF(DRAFT!BK388="3E","3E",IF(COUNT(DRAFT!BG388,DRAFT!BK388)&gt;0,DRAFT!BL388,""))))</f>
        <v/>
      </c>
      <c r="U386" s="3" t="str">
        <f>IF(COUNT($A386)=0,"",IF(T386="3E","3E",IF(T386="","I",LOOKUP(T386/V$2,{0,0.4,0.45,0.5,0.55,0.6,0.65,0.7,0.75,0.8,1},{"F","D","C","C+","B-","B","B+","A-","A","A+"}))))</f>
        <v/>
      </c>
      <c r="V386" s="2" t="str">
        <f>IF(COUNT($A386)=0,"",IF(T386="","--",IF(T386="3E","3E",LOOKUP(T386/V$2,{0,0.4,0.45,0.5,0.55,0.6,0.65,0.7,0.75,0.8,1},{0,2,2.25,2.5,2.75,3,3.25,3.5,3.75,4}))))</f>
        <v/>
      </c>
      <c r="W386" s="3" t="str">
        <f>IF(COUNT($A386)=0,"",IF($A386&lt;&gt;DRAFT!$B388,"ERR",IF(DRAFT!BT388="3E","3E",IF(COUNT(DRAFT!BP388,DRAFT!BT388)&gt;0,DRAFT!BU388,""))))</f>
        <v/>
      </c>
      <c r="X386" s="3" t="str">
        <f>IF(COUNT($A386)=0,"",IF(W386="3E","3E",IF(W386="","I",LOOKUP(W386/Y$2,{0,0.4,0.45,0.5,0.55,0.6,0.65,0.7,0.75,0.8,1},{"F","D","C","C+","B-","B","B+","A-","A","A+"}))))</f>
        <v/>
      </c>
      <c r="Y386" s="2" t="str">
        <f>IF(COUNT($A386)=0,"",IF(W386="","--",IF(W386="3E","3E",LOOKUP(W386/Y$2,{0,0.4,0.45,0.5,0.55,0.6,0.65,0.7,0.75,0.8,1},{0,2,2.25,2.5,2.75,3,3.25,3.5,3.75,4}))))</f>
        <v/>
      </c>
      <c r="Z386" s="3" t="str">
        <f>IF(COUNT($A386)=0,"",IF($A386&lt;&gt;DRAFT!$B388,"ERR",IF(DRAFT!CC388="3E","3E",IF(COUNT(DRAFT!BY388,DRAFT!CC388)&gt;0,DRAFT!CD388,""))))</f>
        <v/>
      </c>
      <c r="AA386" s="3" t="str">
        <f>IF(COUNT($A386)=0,"",IF(Z386="3E","3E",IF(Z386="","I",LOOKUP(Z386/AB$2,{0,0.4,0.45,0.5,0.55,0.6,0.65,0.7,0.75,0.8,1},{"F","D","C","C+","B-","B","B+","A-","A","A+"}))))</f>
        <v/>
      </c>
      <c r="AB386" s="2" t="str">
        <f>IF(COUNT($A386)=0,"",IF(Z386="","--",IF(Z386="3E","3E",LOOKUP(Z386/AB$2,{0,0.4,0.45,0.5,0.55,0.6,0.65,0.7,0.75,0.8,1},{0,2,2.25,2.5,2.75,3,3.25,3.5,3.75,4}))))</f>
        <v/>
      </c>
      <c r="AC386" s="3" t="str">
        <f>IF(COUNT($A386)=0,"",IF($A386&lt;&gt;DRAFT!$B388,"ERR",IF(DRAFT!CF388&gt;0,DRAFT!CF388,"")))</f>
        <v/>
      </c>
      <c r="AD386" s="3" t="str">
        <f>IF(COUNT($A386)=0,"",IF(AC386="3E","3E",IF(AC386="","I",LOOKUP(AC386/AE$2,{0,0.4,0.45,0.5,0.55,0.6,0.65,0.7,0.75,0.8,1},{"F","D","C","C+","B-","B","B+","A-","A","A+"}))))</f>
        <v/>
      </c>
      <c r="AE386" s="2" t="str">
        <f>IF(COUNT($A386)=0,"",IF(AC386="","--",IF(AC386="3E","3E",LOOKUP(AC386/AE$2,{0,0.4,0.45,0.5,0.55,0.6,0.65,0.7,0.75,0.8,1},{0,2,2.25,2.5,2.75,3,3.25,3.5,3.75,4}))))</f>
        <v/>
      </c>
      <c r="AF386" s="3" t="str">
        <f>IF($A386&lt;&gt;DRAFT!$B388,"ERR",IF(OR(COUNT($A386)=0,COUNT(DRAFT!CI388:CK388,DRAFT!CM388:CO388)=0),"",CEILING(SUM(DRAFT!CL388,DRAFT!CP388),1)))</f>
        <v/>
      </c>
      <c r="AG386" s="3" t="str">
        <f>IF(COUNT($A386)=0,"",IF(AF386="3E","3E",IF(AF386="","I",LOOKUP(AF386/AH$2,{0,0.4,0.45,0.5,0.55,0.6,0.65,0.7,0.75,0.8,1},{"F","D","C","C+","B-","B","B+","A-","A","A+"}))))</f>
        <v/>
      </c>
      <c r="AH386" s="2" t="str">
        <f>IF(COUNT($A386)=0,"",IF(AF386="","--",IF(AF386="3E","3E",LOOKUP(AF386/AH$2,{0,0.4,0.45,0.5,0.55,0.6,0.65,0.7,0.75,0.8,1},{0,2,2.25,2.5,2.75,3,3.25,3.5,3.75,4}))))</f>
        <v/>
      </c>
      <c r="AI386" s="11" t="str">
        <f>IF(OR(COUNT($A386)=0,COUNT(B386:AH386)=0),"",IF(COUNTIF(B386:AH386,"3E")&gt;0,"3E",IF(DRAFT!$A388="R",TRUNC(SUMPRODUCT(RGP,RCP)/TCP,3),TRUNC((SUMPRODUCT(--(IMDGP&gt;0)*IMDGP,IMCP)+CEILING(DRAFT!$CQ388*42,0.25))/TCP,3))))</f>
        <v/>
      </c>
      <c r="AJ386" s="3" t="str">
        <f>IF(OR(COUNT($A386)=0,COUNT(B386:AH386)=0),"",IF(COUNTIF(B386:AH386,"3E")&gt;0,"3E",IF(DRAFT!$A388="R",SUMPRODUCT(--(RGP&gt;=2),RCP),SUMPRODUCT(--(IMDGP&gt;0),--(IMGP=0),IMCP)+DRAFT!$CR388)))</f>
        <v/>
      </c>
      <c r="AK386" s="3" t="str">
        <f>IF(OR(COUNT($A386)=0,COUNT(B386:AH386)=0),"",IF(COUNTIF(B386:AJ386,"3E")&gt;0,"3E",IF(AND(DRAFT!$A388="IM",OR($AI386&gt;DRAFT!$CQ388,$AJ386&gt;DRAFT!$CR388)),"IMPROVED",IF(AND(DRAFT!$A388="IM",$AI386&lt;=DRAFT!$CQ388,$AJ386&lt;=DRAFT!$CR388),"NOT IMPROVED",IF(AND(AH386&gt;=2,AI386&gt;=2,AJ386&gt;=30),"PASS","FAIL")))))</f>
        <v/>
      </c>
      <c r="AL386" s="3" t="str">
        <f t="shared" si="10"/>
        <v/>
      </c>
      <c r="AM386" s="3" t="str">
        <f t="shared" si="11"/>
        <v/>
      </c>
    </row>
    <row r="387" spans="1:39" ht="18.95" customHeight="1" x14ac:dyDescent="0.25">
      <c r="A387" s="4" t="str">
        <f>IF(DRAFT!$B389="","",DRAFT!$B389)</f>
        <v/>
      </c>
      <c r="B387" s="3" t="str">
        <f>IF(COUNT($A387)=0,"",IF($A387&lt;&gt;DRAFT!$B389,"ERR",IF(DRAFT!I389="3E","3E",IF(COUNT(DRAFT!E389,DRAFT!I389)&gt;0,DRAFT!J389,""))))</f>
        <v/>
      </c>
      <c r="C387" s="3" t="str">
        <f>IF(COUNT($A387)=0,"",IF(B387="3E","3E",IF(B387="","I",LOOKUP(B387/D$2,{0,0.4,0.45,0.5,0.55,0.6,0.65,0.7,0.75,0.8,1},{"F","D","C","C+","B-","B","B+","A-","A","A+"}))))</f>
        <v/>
      </c>
      <c r="D387" s="2" t="str">
        <f>IF(COUNT($A387)=0,"",IF(B387="","--",IF(B387="3E","3E",LOOKUP(B387/D$2,{0,0.4,0.45,0.5,0.55,0.6,0.65,0.7,0.75,0.8,1},{0,2,2.25,2.5,2.75,3,3.25,3.5,3.75,4}))))</f>
        <v/>
      </c>
      <c r="E387" s="3" t="str">
        <f>IF(COUNT($A387)=0,"",IF($A387&lt;&gt;DRAFT!$B389,"ERR",IF(DRAFT!R389="3E","3E",IF(COUNT(DRAFT!N389,DRAFT!R389)&gt;0,DRAFT!S389,""))))</f>
        <v/>
      </c>
      <c r="F387" s="3" t="str">
        <f>IF(COUNT($A387)=0,"",IF(E387="3E","3E",IF(E387="","I",LOOKUP(E387/G$2,{0,0.4,0.45,0.5,0.55,0.6,0.65,0.7,0.75,0.8,1},{"F","D","C","C+","B-","B","B+","A-","A","A+"}))))</f>
        <v/>
      </c>
      <c r="G387" s="2" t="str">
        <f>IF(COUNT($A387)=0,"",IF(E387="","--",IF(E387="3E","3E",LOOKUP(E387/G$2,{0,0.4,0.45,0.5,0.55,0.6,0.65,0.7,0.75,0.8,1},{0,2,2.25,2.5,2.75,3,3.25,3.5,3.75,4}))))</f>
        <v/>
      </c>
      <c r="H387" s="3" t="str">
        <f>IF(COUNT($A387)=0,"",IF($A387&lt;&gt;DRAFT!$B389,"ERR",IF(DRAFT!AA389="3E","3E",IF(COUNT(DRAFT!W389,DRAFT!AA389)&gt;0,DRAFT!AB389,""))))</f>
        <v/>
      </c>
      <c r="I387" s="3" t="str">
        <f>IF(COUNT($A387)=0,"",IF(H387="3E","3E",IF(H387="","I",LOOKUP(H387/J$2,{0,0.4,0.45,0.5,0.55,0.6,0.65,0.7,0.75,0.8,1},{"F","D","C","C+","B-","B","B+","A-","A","A+"}))))</f>
        <v/>
      </c>
      <c r="J387" s="2" t="str">
        <f>IF(COUNT($A387)=0,"",IF(H387="","--",IF(H387="3E","3E",LOOKUP(H387/J$2,{0,0.4,0.45,0.5,0.55,0.6,0.65,0.7,0.75,0.8,1},{0,2,2.25,2.5,2.75,3,3.25,3.5,3.75,4}))))</f>
        <v/>
      </c>
      <c r="K387" s="3" t="str">
        <f>IF(COUNT($A387)=0,"",IF($A387&lt;&gt;DRAFT!$B389,"ERR",IF(DRAFT!AJ389="3E","3E",IF(COUNT(DRAFT!AF389,DRAFT!AJ389)&gt;0,DRAFT!AK389,""))))</f>
        <v/>
      </c>
      <c r="L387" s="3" t="str">
        <f>IF(COUNT($A387)=0,"",IF(K387="3E","3E",IF(K387="","I",LOOKUP(K387/M$2,{0,0.4,0.45,0.5,0.55,0.6,0.65,0.7,0.75,0.8,1},{"F","D","C","C+","B-","B","B+","A-","A","A+"}))))</f>
        <v/>
      </c>
      <c r="M387" s="2" t="str">
        <f>IF(COUNT($A387)=0,"",IF(K387="","--",IF(K387="3E","3E",LOOKUP(K387/M$2,{0,0.4,0.45,0.5,0.55,0.6,0.65,0.7,0.75,0.8,1},{0,2,2.25,2.5,2.75,3,3.25,3.5,3.75,4}))))</f>
        <v/>
      </c>
      <c r="N387" s="3" t="str">
        <f>IF(COUNT($A387)=0,"",IF($A387&lt;&gt;DRAFT!$B389,"ERR",IF(DRAFT!AS389="3E","3E",IF(COUNT(DRAFT!AO389,DRAFT!AS389)&gt;0,DRAFT!AT389,""))))</f>
        <v/>
      </c>
      <c r="O387" s="3" t="str">
        <f>IF(COUNT($A387)=0,"",IF(N387="3E","3E",IF(N387="","I",LOOKUP(N387/P$2,{0,0.4,0.45,0.5,0.55,0.6,0.65,0.7,0.75,0.8,1},{"F","D","C","C+","B-","B","B+","A-","A","A+"}))))</f>
        <v/>
      </c>
      <c r="P387" s="2" t="str">
        <f>IF(COUNT($A387)=0,"",IF(N387="","--",IF(N387="3E","3E",LOOKUP(N387/P$2,{0,0.4,0.45,0.5,0.55,0.6,0.65,0.7,0.75,0.8,1},{0,2,2.25,2.5,2.75,3,3.25,3.5,3.75,4}))))</f>
        <v/>
      </c>
      <c r="Q387" s="3" t="str">
        <f>IF(COUNT($A387)=0,"",IF($A387&lt;&gt;DRAFT!$B389,"ERR",IF(DRAFT!BB389="3E","3E",IF(COUNT(DRAFT!AX389,DRAFT!BB389)&gt;0,DRAFT!BC389,""))))</f>
        <v/>
      </c>
      <c r="R387" s="3" t="str">
        <f>IF(COUNT($A387)=0,"",IF(Q387="3E","3E",IF(Q387="","I",LOOKUP(Q387/S$2,{0,0.4,0.45,0.5,0.55,0.6,0.65,0.7,0.75,0.8,1},{"F","D","C","C+","B-","B","B+","A-","A","A+"}))))</f>
        <v/>
      </c>
      <c r="S387" s="2" t="str">
        <f>IF(COUNT($A387)=0,"",IF(Q387="","--",IF(Q387="3E","3E",LOOKUP(Q387/S$2,{0,0.4,0.45,0.5,0.55,0.6,0.65,0.7,0.75,0.8,1},{0,2,2.25,2.5,2.75,3,3.25,3.5,3.75,4}))))</f>
        <v/>
      </c>
      <c r="T387" s="3" t="str">
        <f>IF(COUNT($A387)=0,"",IF($A387&lt;&gt;DRAFT!$B389,"ERR",IF(DRAFT!BK389="3E","3E",IF(COUNT(DRAFT!BG389,DRAFT!BK389)&gt;0,DRAFT!BL389,""))))</f>
        <v/>
      </c>
      <c r="U387" s="3" t="str">
        <f>IF(COUNT($A387)=0,"",IF(T387="3E","3E",IF(T387="","I",LOOKUP(T387/V$2,{0,0.4,0.45,0.5,0.55,0.6,0.65,0.7,0.75,0.8,1},{"F","D","C","C+","B-","B","B+","A-","A","A+"}))))</f>
        <v/>
      </c>
      <c r="V387" s="2" t="str">
        <f>IF(COUNT($A387)=0,"",IF(T387="","--",IF(T387="3E","3E",LOOKUP(T387/V$2,{0,0.4,0.45,0.5,0.55,0.6,0.65,0.7,0.75,0.8,1},{0,2,2.25,2.5,2.75,3,3.25,3.5,3.75,4}))))</f>
        <v/>
      </c>
      <c r="W387" s="3" t="str">
        <f>IF(COUNT($A387)=0,"",IF($A387&lt;&gt;DRAFT!$B389,"ERR",IF(DRAFT!BT389="3E","3E",IF(COUNT(DRAFT!BP389,DRAFT!BT389)&gt;0,DRAFT!BU389,""))))</f>
        <v/>
      </c>
      <c r="X387" s="3" t="str">
        <f>IF(COUNT($A387)=0,"",IF(W387="3E","3E",IF(W387="","I",LOOKUP(W387/Y$2,{0,0.4,0.45,0.5,0.55,0.6,0.65,0.7,0.75,0.8,1},{"F","D","C","C+","B-","B","B+","A-","A","A+"}))))</f>
        <v/>
      </c>
      <c r="Y387" s="2" t="str">
        <f>IF(COUNT($A387)=0,"",IF(W387="","--",IF(W387="3E","3E",LOOKUP(W387/Y$2,{0,0.4,0.45,0.5,0.55,0.6,0.65,0.7,0.75,0.8,1},{0,2,2.25,2.5,2.75,3,3.25,3.5,3.75,4}))))</f>
        <v/>
      </c>
      <c r="Z387" s="3" t="str">
        <f>IF(COUNT($A387)=0,"",IF($A387&lt;&gt;DRAFT!$B389,"ERR",IF(DRAFT!CC389="3E","3E",IF(COUNT(DRAFT!BY389,DRAFT!CC389)&gt;0,DRAFT!CD389,""))))</f>
        <v/>
      </c>
      <c r="AA387" s="3" t="str">
        <f>IF(COUNT($A387)=0,"",IF(Z387="3E","3E",IF(Z387="","I",LOOKUP(Z387/AB$2,{0,0.4,0.45,0.5,0.55,0.6,0.65,0.7,0.75,0.8,1},{"F","D","C","C+","B-","B","B+","A-","A","A+"}))))</f>
        <v/>
      </c>
      <c r="AB387" s="2" t="str">
        <f>IF(COUNT($A387)=0,"",IF(Z387="","--",IF(Z387="3E","3E",LOOKUP(Z387/AB$2,{0,0.4,0.45,0.5,0.55,0.6,0.65,0.7,0.75,0.8,1},{0,2,2.25,2.5,2.75,3,3.25,3.5,3.75,4}))))</f>
        <v/>
      </c>
      <c r="AC387" s="3" t="str">
        <f>IF(COUNT($A387)=0,"",IF($A387&lt;&gt;DRAFT!$B389,"ERR",IF(DRAFT!CF389&gt;0,DRAFT!CF389,"")))</f>
        <v/>
      </c>
      <c r="AD387" s="3" t="str">
        <f>IF(COUNT($A387)=0,"",IF(AC387="3E","3E",IF(AC387="","I",LOOKUP(AC387/AE$2,{0,0.4,0.45,0.5,0.55,0.6,0.65,0.7,0.75,0.8,1},{"F","D","C","C+","B-","B","B+","A-","A","A+"}))))</f>
        <v/>
      </c>
      <c r="AE387" s="2" t="str">
        <f>IF(COUNT($A387)=0,"",IF(AC387="","--",IF(AC387="3E","3E",LOOKUP(AC387/AE$2,{0,0.4,0.45,0.5,0.55,0.6,0.65,0.7,0.75,0.8,1},{0,2,2.25,2.5,2.75,3,3.25,3.5,3.75,4}))))</f>
        <v/>
      </c>
      <c r="AF387" s="3" t="str">
        <f>IF($A387&lt;&gt;DRAFT!$B389,"ERR",IF(OR(COUNT($A387)=0,COUNT(DRAFT!CI389:CK389,DRAFT!CM389:CO389)=0),"",CEILING(SUM(DRAFT!CL389,DRAFT!CP389),1)))</f>
        <v/>
      </c>
      <c r="AG387" s="3" t="str">
        <f>IF(COUNT($A387)=0,"",IF(AF387="3E","3E",IF(AF387="","I",LOOKUP(AF387/AH$2,{0,0.4,0.45,0.5,0.55,0.6,0.65,0.7,0.75,0.8,1},{"F","D","C","C+","B-","B","B+","A-","A","A+"}))))</f>
        <v/>
      </c>
      <c r="AH387" s="2" t="str">
        <f>IF(COUNT($A387)=0,"",IF(AF387="","--",IF(AF387="3E","3E",LOOKUP(AF387/AH$2,{0,0.4,0.45,0.5,0.55,0.6,0.65,0.7,0.75,0.8,1},{0,2,2.25,2.5,2.75,3,3.25,3.5,3.75,4}))))</f>
        <v/>
      </c>
      <c r="AI387" s="11" t="str">
        <f>IF(OR(COUNT($A387)=0,COUNT(B387:AH387)=0),"",IF(COUNTIF(B387:AH387,"3E")&gt;0,"3E",IF(DRAFT!$A389="R",TRUNC(SUMPRODUCT(RGP,RCP)/TCP,3),TRUNC((SUMPRODUCT(--(IMDGP&gt;0)*IMDGP,IMCP)+CEILING(DRAFT!$CQ389*42,0.25))/TCP,3))))</f>
        <v/>
      </c>
      <c r="AJ387" s="3" t="str">
        <f>IF(OR(COUNT($A387)=0,COUNT(B387:AH387)=0),"",IF(COUNTIF(B387:AH387,"3E")&gt;0,"3E",IF(DRAFT!$A389="R",SUMPRODUCT(--(RGP&gt;=2),RCP),SUMPRODUCT(--(IMDGP&gt;0),--(IMGP=0),IMCP)+DRAFT!$CR389)))</f>
        <v/>
      </c>
      <c r="AK387" s="3" t="str">
        <f>IF(OR(COUNT($A387)=0,COUNT(B387:AH387)=0),"",IF(COUNTIF(B387:AJ387,"3E")&gt;0,"3E",IF(AND(DRAFT!$A389="IM",OR($AI387&gt;DRAFT!$CQ389,$AJ387&gt;DRAFT!$CR389)),"IMPROVED",IF(AND(DRAFT!$A389="IM",$AI387&lt;=DRAFT!$CQ389,$AJ387&lt;=DRAFT!$CR389),"NOT IMPROVED",IF(AND(AH387&gt;=2,AI387&gt;=2,AJ387&gt;=30),"PASS","FAIL")))))</f>
        <v/>
      </c>
      <c r="AL387" s="3" t="str">
        <f t="shared" si="10"/>
        <v/>
      </c>
      <c r="AM387" s="3" t="str">
        <f t="shared" si="11"/>
        <v/>
      </c>
    </row>
    <row r="388" spans="1:39" ht="18.95" customHeight="1" x14ac:dyDescent="0.25">
      <c r="A388" s="4" t="str">
        <f>IF(DRAFT!$B390="","",DRAFT!$B390)</f>
        <v/>
      </c>
      <c r="B388" s="3" t="str">
        <f>IF(COUNT($A388)=0,"",IF($A388&lt;&gt;DRAFT!$B390,"ERR",IF(DRAFT!I390="3E","3E",IF(COUNT(DRAFT!E390,DRAFT!I390)&gt;0,DRAFT!J390,""))))</f>
        <v/>
      </c>
      <c r="C388" s="3" t="str">
        <f>IF(COUNT($A388)=0,"",IF(B388="3E","3E",IF(B388="","I",LOOKUP(B388/D$2,{0,0.4,0.45,0.5,0.55,0.6,0.65,0.7,0.75,0.8,1},{"F","D","C","C+","B-","B","B+","A-","A","A+"}))))</f>
        <v/>
      </c>
      <c r="D388" s="2" t="str">
        <f>IF(COUNT($A388)=0,"",IF(B388="","--",IF(B388="3E","3E",LOOKUP(B388/D$2,{0,0.4,0.45,0.5,0.55,0.6,0.65,0.7,0.75,0.8,1},{0,2,2.25,2.5,2.75,3,3.25,3.5,3.75,4}))))</f>
        <v/>
      </c>
      <c r="E388" s="3" t="str">
        <f>IF(COUNT($A388)=0,"",IF($A388&lt;&gt;DRAFT!$B390,"ERR",IF(DRAFT!R390="3E","3E",IF(COUNT(DRAFT!N390,DRAFT!R390)&gt;0,DRAFT!S390,""))))</f>
        <v/>
      </c>
      <c r="F388" s="3" t="str">
        <f>IF(COUNT($A388)=0,"",IF(E388="3E","3E",IF(E388="","I",LOOKUP(E388/G$2,{0,0.4,0.45,0.5,0.55,0.6,0.65,0.7,0.75,0.8,1},{"F","D","C","C+","B-","B","B+","A-","A","A+"}))))</f>
        <v/>
      </c>
      <c r="G388" s="2" t="str">
        <f>IF(COUNT($A388)=0,"",IF(E388="","--",IF(E388="3E","3E",LOOKUP(E388/G$2,{0,0.4,0.45,0.5,0.55,0.6,0.65,0.7,0.75,0.8,1},{0,2,2.25,2.5,2.75,3,3.25,3.5,3.75,4}))))</f>
        <v/>
      </c>
      <c r="H388" s="3" t="str">
        <f>IF(COUNT($A388)=0,"",IF($A388&lt;&gt;DRAFT!$B390,"ERR",IF(DRAFT!AA390="3E","3E",IF(COUNT(DRAFT!W390,DRAFT!AA390)&gt;0,DRAFT!AB390,""))))</f>
        <v/>
      </c>
      <c r="I388" s="3" t="str">
        <f>IF(COUNT($A388)=0,"",IF(H388="3E","3E",IF(H388="","I",LOOKUP(H388/J$2,{0,0.4,0.45,0.5,0.55,0.6,0.65,0.7,0.75,0.8,1},{"F","D","C","C+","B-","B","B+","A-","A","A+"}))))</f>
        <v/>
      </c>
      <c r="J388" s="2" t="str">
        <f>IF(COUNT($A388)=0,"",IF(H388="","--",IF(H388="3E","3E",LOOKUP(H388/J$2,{0,0.4,0.45,0.5,0.55,0.6,0.65,0.7,0.75,0.8,1},{0,2,2.25,2.5,2.75,3,3.25,3.5,3.75,4}))))</f>
        <v/>
      </c>
      <c r="K388" s="3" t="str">
        <f>IF(COUNT($A388)=0,"",IF($A388&lt;&gt;DRAFT!$B390,"ERR",IF(DRAFT!AJ390="3E","3E",IF(COUNT(DRAFT!AF390,DRAFT!AJ390)&gt;0,DRAFT!AK390,""))))</f>
        <v/>
      </c>
      <c r="L388" s="3" t="str">
        <f>IF(COUNT($A388)=0,"",IF(K388="3E","3E",IF(K388="","I",LOOKUP(K388/M$2,{0,0.4,0.45,0.5,0.55,0.6,0.65,0.7,0.75,0.8,1},{"F","D","C","C+","B-","B","B+","A-","A","A+"}))))</f>
        <v/>
      </c>
      <c r="M388" s="2" t="str">
        <f>IF(COUNT($A388)=0,"",IF(K388="","--",IF(K388="3E","3E",LOOKUP(K388/M$2,{0,0.4,0.45,0.5,0.55,0.6,0.65,0.7,0.75,0.8,1},{0,2,2.25,2.5,2.75,3,3.25,3.5,3.75,4}))))</f>
        <v/>
      </c>
      <c r="N388" s="3" t="str">
        <f>IF(COUNT($A388)=0,"",IF($A388&lt;&gt;DRAFT!$B390,"ERR",IF(DRAFT!AS390="3E","3E",IF(COUNT(DRAFT!AO390,DRAFT!AS390)&gt;0,DRAFT!AT390,""))))</f>
        <v/>
      </c>
      <c r="O388" s="3" t="str">
        <f>IF(COUNT($A388)=0,"",IF(N388="3E","3E",IF(N388="","I",LOOKUP(N388/P$2,{0,0.4,0.45,0.5,0.55,0.6,0.65,0.7,0.75,0.8,1},{"F","D","C","C+","B-","B","B+","A-","A","A+"}))))</f>
        <v/>
      </c>
      <c r="P388" s="2" t="str">
        <f>IF(COUNT($A388)=0,"",IF(N388="","--",IF(N388="3E","3E",LOOKUP(N388/P$2,{0,0.4,0.45,0.5,0.55,0.6,0.65,0.7,0.75,0.8,1},{0,2,2.25,2.5,2.75,3,3.25,3.5,3.75,4}))))</f>
        <v/>
      </c>
      <c r="Q388" s="3" t="str">
        <f>IF(COUNT($A388)=0,"",IF($A388&lt;&gt;DRAFT!$B390,"ERR",IF(DRAFT!BB390="3E","3E",IF(COUNT(DRAFT!AX390,DRAFT!BB390)&gt;0,DRAFT!BC390,""))))</f>
        <v/>
      </c>
      <c r="R388" s="3" t="str">
        <f>IF(COUNT($A388)=0,"",IF(Q388="3E","3E",IF(Q388="","I",LOOKUP(Q388/S$2,{0,0.4,0.45,0.5,0.55,0.6,0.65,0.7,0.75,0.8,1},{"F","D","C","C+","B-","B","B+","A-","A","A+"}))))</f>
        <v/>
      </c>
      <c r="S388" s="2" t="str">
        <f>IF(COUNT($A388)=0,"",IF(Q388="","--",IF(Q388="3E","3E",LOOKUP(Q388/S$2,{0,0.4,0.45,0.5,0.55,0.6,0.65,0.7,0.75,0.8,1},{0,2,2.25,2.5,2.75,3,3.25,3.5,3.75,4}))))</f>
        <v/>
      </c>
      <c r="T388" s="3" t="str">
        <f>IF(COUNT($A388)=0,"",IF($A388&lt;&gt;DRAFT!$B390,"ERR",IF(DRAFT!BK390="3E","3E",IF(COUNT(DRAFT!BG390,DRAFT!BK390)&gt;0,DRAFT!BL390,""))))</f>
        <v/>
      </c>
      <c r="U388" s="3" t="str">
        <f>IF(COUNT($A388)=0,"",IF(T388="3E","3E",IF(T388="","I",LOOKUP(T388/V$2,{0,0.4,0.45,0.5,0.55,0.6,0.65,0.7,0.75,0.8,1},{"F","D","C","C+","B-","B","B+","A-","A","A+"}))))</f>
        <v/>
      </c>
      <c r="V388" s="2" t="str">
        <f>IF(COUNT($A388)=0,"",IF(T388="","--",IF(T388="3E","3E",LOOKUP(T388/V$2,{0,0.4,0.45,0.5,0.55,0.6,0.65,0.7,0.75,0.8,1},{0,2,2.25,2.5,2.75,3,3.25,3.5,3.75,4}))))</f>
        <v/>
      </c>
      <c r="W388" s="3" t="str">
        <f>IF(COUNT($A388)=0,"",IF($A388&lt;&gt;DRAFT!$B390,"ERR",IF(DRAFT!BT390="3E","3E",IF(COUNT(DRAFT!BP390,DRAFT!BT390)&gt;0,DRAFT!BU390,""))))</f>
        <v/>
      </c>
      <c r="X388" s="3" t="str">
        <f>IF(COUNT($A388)=0,"",IF(W388="3E","3E",IF(W388="","I",LOOKUP(W388/Y$2,{0,0.4,0.45,0.5,0.55,0.6,0.65,0.7,0.75,0.8,1},{"F","D","C","C+","B-","B","B+","A-","A","A+"}))))</f>
        <v/>
      </c>
      <c r="Y388" s="2" t="str">
        <f>IF(COUNT($A388)=0,"",IF(W388="","--",IF(W388="3E","3E",LOOKUP(W388/Y$2,{0,0.4,0.45,0.5,0.55,0.6,0.65,0.7,0.75,0.8,1},{0,2,2.25,2.5,2.75,3,3.25,3.5,3.75,4}))))</f>
        <v/>
      </c>
      <c r="Z388" s="3" t="str">
        <f>IF(COUNT($A388)=0,"",IF($A388&lt;&gt;DRAFT!$B390,"ERR",IF(DRAFT!CC390="3E","3E",IF(COUNT(DRAFT!BY390,DRAFT!CC390)&gt;0,DRAFT!CD390,""))))</f>
        <v/>
      </c>
      <c r="AA388" s="3" t="str">
        <f>IF(COUNT($A388)=0,"",IF(Z388="3E","3E",IF(Z388="","I",LOOKUP(Z388/AB$2,{0,0.4,0.45,0.5,0.55,0.6,0.65,0.7,0.75,0.8,1},{"F","D","C","C+","B-","B","B+","A-","A","A+"}))))</f>
        <v/>
      </c>
      <c r="AB388" s="2" t="str">
        <f>IF(COUNT($A388)=0,"",IF(Z388="","--",IF(Z388="3E","3E",LOOKUP(Z388/AB$2,{0,0.4,0.45,0.5,0.55,0.6,0.65,0.7,0.75,0.8,1},{0,2,2.25,2.5,2.75,3,3.25,3.5,3.75,4}))))</f>
        <v/>
      </c>
      <c r="AC388" s="3" t="str">
        <f>IF(COUNT($A388)=0,"",IF($A388&lt;&gt;DRAFT!$B390,"ERR",IF(DRAFT!CF390&gt;0,DRAFT!CF390,"")))</f>
        <v/>
      </c>
      <c r="AD388" s="3" t="str">
        <f>IF(COUNT($A388)=0,"",IF(AC388="3E","3E",IF(AC388="","I",LOOKUP(AC388/AE$2,{0,0.4,0.45,0.5,0.55,0.6,0.65,0.7,0.75,0.8,1},{"F","D","C","C+","B-","B","B+","A-","A","A+"}))))</f>
        <v/>
      </c>
      <c r="AE388" s="2" t="str">
        <f>IF(COUNT($A388)=0,"",IF(AC388="","--",IF(AC388="3E","3E",LOOKUP(AC388/AE$2,{0,0.4,0.45,0.5,0.55,0.6,0.65,0.7,0.75,0.8,1},{0,2,2.25,2.5,2.75,3,3.25,3.5,3.75,4}))))</f>
        <v/>
      </c>
      <c r="AF388" s="3" t="str">
        <f>IF($A388&lt;&gt;DRAFT!$B390,"ERR",IF(OR(COUNT($A388)=0,COUNT(DRAFT!CI390:CK390,DRAFT!CM390:CO390)=0),"",CEILING(SUM(DRAFT!CL390,DRAFT!CP390),1)))</f>
        <v/>
      </c>
      <c r="AG388" s="3" t="str">
        <f>IF(COUNT($A388)=0,"",IF(AF388="3E","3E",IF(AF388="","I",LOOKUP(AF388/AH$2,{0,0.4,0.45,0.5,0.55,0.6,0.65,0.7,0.75,0.8,1},{"F","D","C","C+","B-","B","B+","A-","A","A+"}))))</f>
        <v/>
      </c>
      <c r="AH388" s="2" t="str">
        <f>IF(COUNT($A388)=0,"",IF(AF388="","--",IF(AF388="3E","3E",LOOKUP(AF388/AH$2,{0,0.4,0.45,0.5,0.55,0.6,0.65,0.7,0.75,0.8,1},{0,2,2.25,2.5,2.75,3,3.25,3.5,3.75,4}))))</f>
        <v/>
      </c>
      <c r="AI388" s="11" t="str">
        <f>IF(OR(COUNT($A388)=0,COUNT(B388:AH388)=0),"",IF(COUNTIF(B388:AH388,"3E")&gt;0,"3E",IF(DRAFT!$A390="R",TRUNC(SUMPRODUCT(RGP,RCP)/TCP,3),TRUNC((SUMPRODUCT(--(IMDGP&gt;0)*IMDGP,IMCP)+CEILING(DRAFT!$CQ390*42,0.25))/TCP,3))))</f>
        <v/>
      </c>
      <c r="AJ388" s="3" t="str">
        <f>IF(OR(COUNT($A388)=0,COUNT(B388:AH388)=0),"",IF(COUNTIF(B388:AH388,"3E")&gt;0,"3E",IF(DRAFT!$A390="R",SUMPRODUCT(--(RGP&gt;=2),RCP),SUMPRODUCT(--(IMDGP&gt;0),--(IMGP=0),IMCP)+DRAFT!$CR390)))</f>
        <v/>
      </c>
      <c r="AK388" s="3" t="str">
        <f>IF(OR(COUNT($A388)=0,COUNT(B388:AH388)=0),"",IF(COUNTIF(B388:AJ388,"3E")&gt;0,"3E",IF(AND(DRAFT!$A390="IM",OR($AI388&gt;DRAFT!$CQ390,$AJ388&gt;DRAFT!$CR390)),"IMPROVED",IF(AND(DRAFT!$A390="IM",$AI388&lt;=DRAFT!$CQ390,$AJ388&lt;=DRAFT!$CR390),"NOT IMPROVED",IF(AND(AH388&gt;=2,AI388&gt;=2,AJ388&gt;=30),"PASS","FAIL")))))</f>
        <v/>
      </c>
      <c r="AL388" s="3" t="str">
        <f t="shared" si="10"/>
        <v/>
      </c>
      <c r="AM388" s="3" t="str">
        <f t="shared" si="11"/>
        <v/>
      </c>
    </row>
    <row r="389" spans="1:39" ht="18.95" customHeight="1" x14ac:dyDescent="0.25">
      <c r="A389" s="4" t="str">
        <f>IF(DRAFT!$B391="","",DRAFT!$B391)</f>
        <v/>
      </c>
      <c r="B389" s="3" t="str">
        <f>IF(COUNT($A389)=0,"",IF($A389&lt;&gt;DRAFT!$B391,"ERR",IF(DRAFT!I391="3E","3E",IF(COUNT(DRAFT!E391,DRAFT!I391)&gt;0,DRAFT!J391,""))))</f>
        <v/>
      </c>
      <c r="C389" s="3" t="str">
        <f>IF(COUNT($A389)=0,"",IF(B389="3E","3E",IF(B389="","I",LOOKUP(B389/D$2,{0,0.4,0.45,0.5,0.55,0.6,0.65,0.7,0.75,0.8,1},{"F","D","C","C+","B-","B","B+","A-","A","A+"}))))</f>
        <v/>
      </c>
      <c r="D389" s="2" t="str">
        <f>IF(COUNT($A389)=0,"",IF(B389="","--",IF(B389="3E","3E",LOOKUP(B389/D$2,{0,0.4,0.45,0.5,0.55,0.6,0.65,0.7,0.75,0.8,1},{0,2,2.25,2.5,2.75,3,3.25,3.5,3.75,4}))))</f>
        <v/>
      </c>
      <c r="E389" s="3" t="str">
        <f>IF(COUNT($A389)=0,"",IF($A389&lt;&gt;DRAFT!$B391,"ERR",IF(DRAFT!R391="3E","3E",IF(COUNT(DRAFT!N391,DRAFT!R391)&gt;0,DRAFT!S391,""))))</f>
        <v/>
      </c>
      <c r="F389" s="3" t="str">
        <f>IF(COUNT($A389)=0,"",IF(E389="3E","3E",IF(E389="","I",LOOKUP(E389/G$2,{0,0.4,0.45,0.5,0.55,0.6,0.65,0.7,0.75,0.8,1},{"F","D","C","C+","B-","B","B+","A-","A","A+"}))))</f>
        <v/>
      </c>
      <c r="G389" s="2" t="str">
        <f>IF(COUNT($A389)=0,"",IF(E389="","--",IF(E389="3E","3E",LOOKUP(E389/G$2,{0,0.4,0.45,0.5,0.55,0.6,0.65,0.7,0.75,0.8,1},{0,2,2.25,2.5,2.75,3,3.25,3.5,3.75,4}))))</f>
        <v/>
      </c>
      <c r="H389" s="3" t="str">
        <f>IF(COUNT($A389)=0,"",IF($A389&lt;&gt;DRAFT!$B391,"ERR",IF(DRAFT!AA391="3E","3E",IF(COUNT(DRAFT!W391,DRAFT!AA391)&gt;0,DRAFT!AB391,""))))</f>
        <v/>
      </c>
      <c r="I389" s="3" t="str">
        <f>IF(COUNT($A389)=0,"",IF(H389="3E","3E",IF(H389="","I",LOOKUP(H389/J$2,{0,0.4,0.45,0.5,0.55,0.6,0.65,0.7,0.75,0.8,1},{"F","D","C","C+","B-","B","B+","A-","A","A+"}))))</f>
        <v/>
      </c>
      <c r="J389" s="2" t="str">
        <f>IF(COUNT($A389)=0,"",IF(H389="","--",IF(H389="3E","3E",LOOKUP(H389/J$2,{0,0.4,0.45,0.5,0.55,0.6,0.65,0.7,0.75,0.8,1},{0,2,2.25,2.5,2.75,3,3.25,3.5,3.75,4}))))</f>
        <v/>
      </c>
      <c r="K389" s="3" t="str">
        <f>IF(COUNT($A389)=0,"",IF($A389&lt;&gt;DRAFT!$B391,"ERR",IF(DRAFT!AJ391="3E","3E",IF(COUNT(DRAFT!AF391,DRAFT!AJ391)&gt;0,DRAFT!AK391,""))))</f>
        <v/>
      </c>
      <c r="L389" s="3" t="str">
        <f>IF(COUNT($A389)=0,"",IF(K389="3E","3E",IF(K389="","I",LOOKUP(K389/M$2,{0,0.4,0.45,0.5,0.55,0.6,0.65,0.7,0.75,0.8,1},{"F","D","C","C+","B-","B","B+","A-","A","A+"}))))</f>
        <v/>
      </c>
      <c r="M389" s="2" t="str">
        <f>IF(COUNT($A389)=0,"",IF(K389="","--",IF(K389="3E","3E",LOOKUP(K389/M$2,{0,0.4,0.45,0.5,0.55,0.6,0.65,0.7,0.75,0.8,1},{0,2,2.25,2.5,2.75,3,3.25,3.5,3.75,4}))))</f>
        <v/>
      </c>
      <c r="N389" s="3" t="str">
        <f>IF(COUNT($A389)=0,"",IF($A389&lt;&gt;DRAFT!$B391,"ERR",IF(DRAFT!AS391="3E","3E",IF(COUNT(DRAFT!AO391,DRAFT!AS391)&gt;0,DRAFT!AT391,""))))</f>
        <v/>
      </c>
      <c r="O389" s="3" t="str">
        <f>IF(COUNT($A389)=0,"",IF(N389="3E","3E",IF(N389="","I",LOOKUP(N389/P$2,{0,0.4,0.45,0.5,0.55,0.6,0.65,0.7,0.75,0.8,1},{"F","D","C","C+","B-","B","B+","A-","A","A+"}))))</f>
        <v/>
      </c>
      <c r="P389" s="2" t="str">
        <f>IF(COUNT($A389)=0,"",IF(N389="","--",IF(N389="3E","3E",LOOKUP(N389/P$2,{0,0.4,0.45,0.5,0.55,0.6,0.65,0.7,0.75,0.8,1},{0,2,2.25,2.5,2.75,3,3.25,3.5,3.75,4}))))</f>
        <v/>
      </c>
      <c r="Q389" s="3" t="str">
        <f>IF(COUNT($A389)=0,"",IF($A389&lt;&gt;DRAFT!$B391,"ERR",IF(DRAFT!BB391="3E","3E",IF(COUNT(DRAFT!AX391,DRAFT!BB391)&gt;0,DRAFT!BC391,""))))</f>
        <v/>
      </c>
      <c r="R389" s="3" t="str">
        <f>IF(COUNT($A389)=0,"",IF(Q389="3E","3E",IF(Q389="","I",LOOKUP(Q389/S$2,{0,0.4,0.45,0.5,0.55,0.6,0.65,0.7,0.75,0.8,1},{"F","D","C","C+","B-","B","B+","A-","A","A+"}))))</f>
        <v/>
      </c>
      <c r="S389" s="2" t="str">
        <f>IF(COUNT($A389)=0,"",IF(Q389="","--",IF(Q389="3E","3E",LOOKUP(Q389/S$2,{0,0.4,0.45,0.5,0.55,0.6,0.65,0.7,0.75,0.8,1},{0,2,2.25,2.5,2.75,3,3.25,3.5,3.75,4}))))</f>
        <v/>
      </c>
      <c r="T389" s="3" t="str">
        <f>IF(COUNT($A389)=0,"",IF($A389&lt;&gt;DRAFT!$B391,"ERR",IF(DRAFT!BK391="3E","3E",IF(COUNT(DRAFT!BG391,DRAFT!BK391)&gt;0,DRAFT!BL391,""))))</f>
        <v/>
      </c>
      <c r="U389" s="3" t="str">
        <f>IF(COUNT($A389)=0,"",IF(T389="3E","3E",IF(T389="","I",LOOKUP(T389/V$2,{0,0.4,0.45,0.5,0.55,0.6,0.65,0.7,0.75,0.8,1},{"F","D","C","C+","B-","B","B+","A-","A","A+"}))))</f>
        <v/>
      </c>
      <c r="V389" s="2" t="str">
        <f>IF(COUNT($A389)=0,"",IF(T389="","--",IF(T389="3E","3E",LOOKUP(T389/V$2,{0,0.4,0.45,0.5,0.55,0.6,0.65,0.7,0.75,0.8,1},{0,2,2.25,2.5,2.75,3,3.25,3.5,3.75,4}))))</f>
        <v/>
      </c>
      <c r="W389" s="3" t="str">
        <f>IF(COUNT($A389)=0,"",IF($A389&lt;&gt;DRAFT!$B391,"ERR",IF(DRAFT!BT391="3E","3E",IF(COUNT(DRAFT!BP391,DRAFT!BT391)&gt;0,DRAFT!BU391,""))))</f>
        <v/>
      </c>
      <c r="X389" s="3" t="str">
        <f>IF(COUNT($A389)=0,"",IF(W389="3E","3E",IF(W389="","I",LOOKUP(W389/Y$2,{0,0.4,0.45,0.5,0.55,0.6,0.65,0.7,0.75,0.8,1},{"F","D","C","C+","B-","B","B+","A-","A","A+"}))))</f>
        <v/>
      </c>
      <c r="Y389" s="2" t="str">
        <f>IF(COUNT($A389)=0,"",IF(W389="","--",IF(W389="3E","3E",LOOKUP(W389/Y$2,{0,0.4,0.45,0.5,0.55,0.6,0.65,0.7,0.75,0.8,1},{0,2,2.25,2.5,2.75,3,3.25,3.5,3.75,4}))))</f>
        <v/>
      </c>
      <c r="Z389" s="3" t="str">
        <f>IF(COUNT($A389)=0,"",IF($A389&lt;&gt;DRAFT!$B391,"ERR",IF(DRAFT!CC391="3E","3E",IF(COUNT(DRAFT!BY391,DRAFT!CC391)&gt;0,DRAFT!CD391,""))))</f>
        <v/>
      </c>
      <c r="AA389" s="3" t="str">
        <f>IF(COUNT($A389)=0,"",IF(Z389="3E","3E",IF(Z389="","I",LOOKUP(Z389/AB$2,{0,0.4,0.45,0.5,0.55,0.6,0.65,0.7,0.75,0.8,1},{"F","D","C","C+","B-","B","B+","A-","A","A+"}))))</f>
        <v/>
      </c>
      <c r="AB389" s="2" t="str">
        <f>IF(COUNT($A389)=0,"",IF(Z389="","--",IF(Z389="3E","3E",LOOKUP(Z389/AB$2,{0,0.4,0.45,0.5,0.55,0.6,0.65,0.7,0.75,0.8,1},{0,2,2.25,2.5,2.75,3,3.25,3.5,3.75,4}))))</f>
        <v/>
      </c>
      <c r="AC389" s="3" t="str">
        <f>IF(COUNT($A389)=0,"",IF($A389&lt;&gt;DRAFT!$B391,"ERR",IF(DRAFT!CF391&gt;0,DRAFT!CF391,"")))</f>
        <v/>
      </c>
      <c r="AD389" s="3" t="str">
        <f>IF(COUNT($A389)=0,"",IF(AC389="3E","3E",IF(AC389="","I",LOOKUP(AC389/AE$2,{0,0.4,0.45,0.5,0.55,0.6,0.65,0.7,0.75,0.8,1},{"F","D","C","C+","B-","B","B+","A-","A","A+"}))))</f>
        <v/>
      </c>
      <c r="AE389" s="2" t="str">
        <f>IF(COUNT($A389)=0,"",IF(AC389="","--",IF(AC389="3E","3E",LOOKUP(AC389/AE$2,{0,0.4,0.45,0.5,0.55,0.6,0.65,0.7,0.75,0.8,1},{0,2,2.25,2.5,2.75,3,3.25,3.5,3.75,4}))))</f>
        <v/>
      </c>
      <c r="AF389" s="3" t="str">
        <f>IF($A389&lt;&gt;DRAFT!$B391,"ERR",IF(OR(COUNT($A389)=0,COUNT(DRAFT!CI391:CK391,DRAFT!CM391:CO391)=0),"",CEILING(SUM(DRAFT!CL391,DRAFT!CP391),1)))</f>
        <v/>
      </c>
      <c r="AG389" s="3" t="str">
        <f>IF(COUNT($A389)=0,"",IF(AF389="3E","3E",IF(AF389="","I",LOOKUP(AF389/AH$2,{0,0.4,0.45,0.5,0.55,0.6,0.65,0.7,0.75,0.8,1},{"F","D","C","C+","B-","B","B+","A-","A","A+"}))))</f>
        <v/>
      </c>
      <c r="AH389" s="2" t="str">
        <f>IF(COUNT($A389)=0,"",IF(AF389="","--",IF(AF389="3E","3E",LOOKUP(AF389/AH$2,{0,0.4,0.45,0.5,0.55,0.6,0.65,0.7,0.75,0.8,1},{0,2,2.25,2.5,2.75,3,3.25,3.5,3.75,4}))))</f>
        <v/>
      </c>
      <c r="AI389" s="11" t="str">
        <f>IF(OR(COUNT($A389)=0,COUNT(B389:AH389)=0),"",IF(COUNTIF(B389:AH389,"3E")&gt;0,"3E",IF(DRAFT!$A391="R",TRUNC(SUMPRODUCT(RGP,RCP)/TCP,3),TRUNC((SUMPRODUCT(--(IMDGP&gt;0)*IMDGP,IMCP)+CEILING(DRAFT!$CQ391*42,0.25))/TCP,3))))</f>
        <v/>
      </c>
      <c r="AJ389" s="3" t="str">
        <f>IF(OR(COUNT($A389)=0,COUNT(B389:AH389)=0),"",IF(COUNTIF(B389:AH389,"3E")&gt;0,"3E",IF(DRAFT!$A391="R",SUMPRODUCT(--(RGP&gt;=2),RCP),SUMPRODUCT(--(IMDGP&gt;0),--(IMGP=0),IMCP)+DRAFT!$CR391)))</f>
        <v/>
      </c>
      <c r="AK389" s="3" t="str">
        <f>IF(OR(COUNT($A389)=0,COUNT(B389:AH389)=0),"",IF(COUNTIF(B389:AJ389,"3E")&gt;0,"3E",IF(AND(DRAFT!$A391="IM",OR($AI389&gt;DRAFT!$CQ391,$AJ389&gt;DRAFT!$CR391)),"IMPROVED",IF(AND(DRAFT!$A391="IM",$AI389&lt;=DRAFT!$CQ391,$AJ389&lt;=DRAFT!$CR391),"NOT IMPROVED",IF(AND(AH389&gt;=2,AI389&gt;=2,AJ389&gt;=30),"PASS","FAIL")))))</f>
        <v/>
      </c>
      <c r="AL389" s="3" t="str">
        <f t="shared" si="10"/>
        <v/>
      </c>
      <c r="AM389" s="3" t="str">
        <f t="shared" si="11"/>
        <v/>
      </c>
    </row>
    <row r="390" spans="1:39" ht="18.95" customHeight="1" x14ac:dyDescent="0.25">
      <c r="A390" s="4" t="str">
        <f>IF(DRAFT!$B392="","",DRAFT!$B392)</f>
        <v/>
      </c>
      <c r="B390" s="3" t="str">
        <f>IF(COUNT($A390)=0,"",IF($A390&lt;&gt;DRAFT!$B392,"ERR",IF(DRAFT!I392="3E","3E",IF(COUNT(DRAFT!E392,DRAFT!I392)&gt;0,DRAFT!J392,""))))</f>
        <v/>
      </c>
      <c r="C390" s="3" t="str">
        <f>IF(COUNT($A390)=0,"",IF(B390="3E","3E",IF(B390="","I",LOOKUP(B390/D$2,{0,0.4,0.45,0.5,0.55,0.6,0.65,0.7,0.75,0.8,1},{"F","D","C","C+","B-","B","B+","A-","A","A+"}))))</f>
        <v/>
      </c>
      <c r="D390" s="2" t="str">
        <f>IF(COUNT($A390)=0,"",IF(B390="","--",IF(B390="3E","3E",LOOKUP(B390/D$2,{0,0.4,0.45,0.5,0.55,0.6,0.65,0.7,0.75,0.8,1},{0,2,2.25,2.5,2.75,3,3.25,3.5,3.75,4}))))</f>
        <v/>
      </c>
      <c r="E390" s="3" t="str">
        <f>IF(COUNT($A390)=0,"",IF($A390&lt;&gt;DRAFT!$B392,"ERR",IF(DRAFT!R392="3E","3E",IF(COUNT(DRAFT!N392,DRAFT!R392)&gt;0,DRAFT!S392,""))))</f>
        <v/>
      </c>
      <c r="F390" s="3" t="str">
        <f>IF(COUNT($A390)=0,"",IF(E390="3E","3E",IF(E390="","I",LOOKUP(E390/G$2,{0,0.4,0.45,0.5,0.55,0.6,0.65,0.7,0.75,0.8,1},{"F","D","C","C+","B-","B","B+","A-","A","A+"}))))</f>
        <v/>
      </c>
      <c r="G390" s="2" t="str">
        <f>IF(COUNT($A390)=0,"",IF(E390="","--",IF(E390="3E","3E",LOOKUP(E390/G$2,{0,0.4,0.45,0.5,0.55,0.6,0.65,0.7,0.75,0.8,1},{0,2,2.25,2.5,2.75,3,3.25,3.5,3.75,4}))))</f>
        <v/>
      </c>
      <c r="H390" s="3" t="str">
        <f>IF(COUNT($A390)=0,"",IF($A390&lt;&gt;DRAFT!$B392,"ERR",IF(DRAFT!AA392="3E","3E",IF(COUNT(DRAFT!W392,DRAFT!AA392)&gt;0,DRAFT!AB392,""))))</f>
        <v/>
      </c>
      <c r="I390" s="3" t="str">
        <f>IF(COUNT($A390)=0,"",IF(H390="3E","3E",IF(H390="","I",LOOKUP(H390/J$2,{0,0.4,0.45,0.5,0.55,0.6,0.65,0.7,0.75,0.8,1},{"F","D","C","C+","B-","B","B+","A-","A","A+"}))))</f>
        <v/>
      </c>
      <c r="J390" s="2" t="str">
        <f>IF(COUNT($A390)=0,"",IF(H390="","--",IF(H390="3E","3E",LOOKUP(H390/J$2,{0,0.4,0.45,0.5,0.55,0.6,0.65,0.7,0.75,0.8,1},{0,2,2.25,2.5,2.75,3,3.25,3.5,3.75,4}))))</f>
        <v/>
      </c>
      <c r="K390" s="3" t="str">
        <f>IF(COUNT($A390)=0,"",IF($A390&lt;&gt;DRAFT!$B392,"ERR",IF(DRAFT!AJ392="3E","3E",IF(COUNT(DRAFT!AF392,DRAFT!AJ392)&gt;0,DRAFT!AK392,""))))</f>
        <v/>
      </c>
      <c r="L390" s="3" t="str">
        <f>IF(COUNT($A390)=0,"",IF(K390="3E","3E",IF(K390="","I",LOOKUP(K390/M$2,{0,0.4,0.45,0.5,0.55,0.6,0.65,0.7,0.75,0.8,1},{"F","D","C","C+","B-","B","B+","A-","A","A+"}))))</f>
        <v/>
      </c>
      <c r="M390" s="2" t="str">
        <f>IF(COUNT($A390)=0,"",IF(K390="","--",IF(K390="3E","3E",LOOKUP(K390/M$2,{0,0.4,0.45,0.5,0.55,0.6,0.65,0.7,0.75,0.8,1},{0,2,2.25,2.5,2.75,3,3.25,3.5,3.75,4}))))</f>
        <v/>
      </c>
      <c r="N390" s="3" t="str">
        <f>IF(COUNT($A390)=0,"",IF($A390&lt;&gt;DRAFT!$B392,"ERR",IF(DRAFT!AS392="3E","3E",IF(COUNT(DRAFT!AO392,DRAFT!AS392)&gt;0,DRAFT!AT392,""))))</f>
        <v/>
      </c>
      <c r="O390" s="3" t="str">
        <f>IF(COUNT($A390)=0,"",IF(N390="3E","3E",IF(N390="","I",LOOKUP(N390/P$2,{0,0.4,0.45,0.5,0.55,0.6,0.65,0.7,0.75,0.8,1},{"F","D","C","C+","B-","B","B+","A-","A","A+"}))))</f>
        <v/>
      </c>
      <c r="P390" s="2" t="str">
        <f>IF(COUNT($A390)=0,"",IF(N390="","--",IF(N390="3E","3E",LOOKUP(N390/P$2,{0,0.4,0.45,0.5,0.55,0.6,0.65,0.7,0.75,0.8,1},{0,2,2.25,2.5,2.75,3,3.25,3.5,3.75,4}))))</f>
        <v/>
      </c>
      <c r="Q390" s="3" t="str">
        <f>IF(COUNT($A390)=0,"",IF($A390&lt;&gt;DRAFT!$B392,"ERR",IF(DRAFT!BB392="3E","3E",IF(COUNT(DRAFT!AX392,DRAFT!BB392)&gt;0,DRAFT!BC392,""))))</f>
        <v/>
      </c>
      <c r="R390" s="3" t="str">
        <f>IF(COUNT($A390)=0,"",IF(Q390="3E","3E",IF(Q390="","I",LOOKUP(Q390/S$2,{0,0.4,0.45,0.5,0.55,0.6,0.65,0.7,0.75,0.8,1},{"F","D","C","C+","B-","B","B+","A-","A","A+"}))))</f>
        <v/>
      </c>
      <c r="S390" s="2" t="str">
        <f>IF(COUNT($A390)=0,"",IF(Q390="","--",IF(Q390="3E","3E",LOOKUP(Q390/S$2,{0,0.4,0.45,0.5,0.55,0.6,0.65,0.7,0.75,0.8,1},{0,2,2.25,2.5,2.75,3,3.25,3.5,3.75,4}))))</f>
        <v/>
      </c>
      <c r="T390" s="3" t="str">
        <f>IF(COUNT($A390)=0,"",IF($A390&lt;&gt;DRAFT!$B392,"ERR",IF(DRAFT!BK392="3E","3E",IF(COUNT(DRAFT!BG392,DRAFT!BK392)&gt;0,DRAFT!BL392,""))))</f>
        <v/>
      </c>
      <c r="U390" s="3" t="str">
        <f>IF(COUNT($A390)=0,"",IF(T390="3E","3E",IF(T390="","I",LOOKUP(T390/V$2,{0,0.4,0.45,0.5,0.55,0.6,0.65,0.7,0.75,0.8,1},{"F","D","C","C+","B-","B","B+","A-","A","A+"}))))</f>
        <v/>
      </c>
      <c r="V390" s="2" t="str">
        <f>IF(COUNT($A390)=0,"",IF(T390="","--",IF(T390="3E","3E",LOOKUP(T390/V$2,{0,0.4,0.45,0.5,0.55,0.6,0.65,0.7,0.75,0.8,1},{0,2,2.25,2.5,2.75,3,3.25,3.5,3.75,4}))))</f>
        <v/>
      </c>
      <c r="W390" s="3" t="str">
        <f>IF(COUNT($A390)=0,"",IF($A390&lt;&gt;DRAFT!$B392,"ERR",IF(DRAFT!BT392="3E","3E",IF(COUNT(DRAFT!BP392,DRAFT!BT392)&gt;0,DRAFT!BU392,""))))</f>
        <v/>
      </c>
      <c r="X390" s="3" t="str">
        <f>IF(COUNT($A390)=0,"",IF(W390="3E","3E",IF(W390="","I",LOOKUP(W390/Y$2,{0,0.4,0.45,0.5,0.55,0.6,0.65,0.7,0.75,0.8,1},{"F","D","C","C+","B-","B","B+","A-","A","A+"}))))</f>
        <v/>
      </c>
      <c r="Y390" s="2" t="str">
        <f>IF(COUNT($A390)=0,"",IF(W390="","--",IF(W390="3E","3E",LOOKUP(W390/Y$2,{0,0.4,0.45,0.5,0.55,0.6,0.65,0.7,0.75,0.8,1},{0,2,2.25,2.5,2.75,3,3.25,3.5,3.75,4}))))</f>
        <v/>
      </c>
      <c r="Z390" s="3" t="str">
        <f>IF(COUNT($A390)=0,"",IF($A390&lt;&gt;DRAFT!$B392,"ERR",IF(DRAFT!CC392="3E","3E",IF(COUNT(DRAFT!BY392,DRAFT!CC392)&gt;0,DRAFT!CD392,""))))</f>
        <v/>
      </c>
      <c r="AA390" s="3" t="str">
        <f>IF(COUNT($A390)=0,"",IF(Z390="3E","3E",IF(Z390="","I",LOOKUP(Z390/AB$2,{0,0.4,0.45,0.5,0.55,0.6,0.65,0.7,0.75,0.8,1},{"F","D","C","C+","B-","B","B+","A-","A","A+"}))))</f>
        <v/>
      </c>
      <c r="AB390" s="2" t="str">
        <f>IF(COUNT($A390)=0,"",IF(Z390="","--",IF(Z390="3E","3E",LOOKUP(Z390/AB$2,{0,0.4,0.45,0.5,0.55,0.6,0.65,0.7,0.75,0.8,1},{0,2,2.25,2.5,2.75,3,3.25,3.5,3.75,4}))))</f>
        <v/>
      </c>
      <c r="AC390" s="3" t="str">
        <f>IF(COUNT($A390)=0,"",IF($A390&lt;&gt;DRAFT!$B392,"ERR",IF(DRAFT!CF392&gt;0,DRAFT!CF392,"")))</f>
        <v/>
      </c>
      <c r="AD390" s="3" t="str">
        <f>IF(COUNT($A390)=0,"",IF(AC390="3E","3E",IF(AC390="","I",LOOKUP(AC390/AE$2,{0,0.4,0.45,0.5,0.55,0.6,0.65,0.7,0.75,0.8,1},{"F","D","C","C+","B-","B","B+","A-","A","A+"}))))</f>
        <v/>
      </c>
      <c r="AE390" s="2" t="str">
        <f>IF(COUNT($A390)=0,"",IF(AC390="","--",IF(AC390="3E","3E",LOOKUP(AC390/AE$2,{0,0.4,0.45,0.5,0.55,0.6,0.65,0.7,0.75,0.8,1},{0,2,2.25,2.5,2.75,3,3.25,3.5,3.75,4}))))</f>
        <v/>
      </c>
      <c r="AF390" s="3" t="str">
        <f>IF($A390&lt;&gt;DRAFT!$B392,"ERR",IF(OR(COUNT($A390)=0,COUNT(DRAFT!CI392:CK392,DRAFT!CM392:CO392)=0),"",CEILING(SUM(DRAFT!CL392,DRAFT!CP392),1)))</f>
        <v/>
      </c>
      <c r="AG390" s="3" t="str">
        <f>IF(COUNT($A390)=0,"",IF(AF390="3E","3E",IF(AF390="","I",LOOKUP(AF390/AH$2,{0,0.4,0.45,0.5,0.55,0.6,0.65,0.7,0.75,0.8,1},{"F","D","C","C+","B-","B","B+","A-","A","A+"}))))</f>
        <v/>
      </c>
      <c r="AH390" s="2" t="str">
        <f>IF(COUNT($A390)=0,"",IF(AF390="","--",IF(AF390="3E","3E",LOOKUP(AF390/AH$2,{0,0.4,0.45,0.5,0.55,0.6,0.65,0.7,0.75,0.8,1},{0,2,2.25,2.5,2.75,3,3.25,3.5,3.75,4}))))</f>
        <v/>
      </c>
      <c r="AI390" s="11" t="str">
        <f>IF(OR(COUNT($A390)=0,COUNT(B390:AH390)=0),"",IF(COUNTIF(B390:AH390,"3E")&gt;0,"3E",IF(DRAFT!$A392="R",TRUNC(SUMPRODUCT(RGP,RCP)/TCP,3),TRUNC((SUMPRODUCT(--(IMDGP&gt;0)*IMDGP,IMCP)+CEILING(DRAFT!$CQ392*42,0.25))/TCP,3))))</f>
        <v/>
      </c>
      <c r="AJ390" s="3" t="str">
        <f>IF(OR(COUNT($A390)=0,COUNT(B390:AH390)=0),"",IF(COUNTIF(B390:AH390,"3E")&gt;0,"3E",IF(DRAFT!$A392="R",SUMPRODUCT(--(RGP&gt;=2),RCP),SUMPRODUCT(--(IMDGP&gt;0),--(IMGP=0),IMCP)+DRAFT!$CR392)))</f>
        <v/>
      </c>
      <c r="AK390" s="3" t="str">
        <f>IF(OR(COUNT($A390)=0,COUNT(B390:AH390)=0),"",IF(COUNTIF(B390:AJ390,"3E")&gt;0,"3E",IF(AND(DRAFT!$A392="IM",OR($AI390&gt;DRAFT!$CQ392,$AJ390&gt;DRAFT!$CR392)),"IMPROVED",IF(AND(DRAFT!$A392="IM",$AI390&lt;=DRAFT!$CQ392,$AJ390&lt;=DRAFT!$CR392),"NOT IMPROVED",IF(AND(AH390&gt;=2,AI390&gt;=2,AJ390&gt;=30),"PASS","FAIL")))))</f>
        <v/>
      </c>
      <c r="AL390" s="3" t="str">
        <f t="shared" ref="AL390:AL453" si="12">IF(COUNT($A390)=0,"",IF(AK390="3E","3E",IF(AK390="PASS",CONCATENATE(IF(N(D390)&lt;2,"311F,",""),IF(N(G390)&lt;2,"312F,",""),IF(N(J390)&lt;2,"313F,",""),IF(N(M390)&lt;2,"321F,",""),IF(N(P390)&lt;2,"322F,",""),IF(N(S390)&lt;2,"323F,",""),IF(N(V390)&lt;2,"331F,",""),IF(N(Y390)&lt;2,"332F,",""),IF(N(AB390)&lt;2,"333F,","")),"")))</f>
        <v/>
      </c>
      <c r="AM390" s="3" t="str">
        <f t="shared" ref="AM390:AM453" si="13">IF($AI390="3E","3E",IF(AH390=0,"",IF(OR(COUNT($A390)=0,COUNT(AF390)=0),"",RANK(AI390,$AI$5:$AI$420,0))))</f>
        <v/>
      </c>
    </row>
    <row r="391" spans="1:39" ht="18.95" customHeight="1" x14ac:dyDescent="0.25">
      <c r="A391" s="4" t="str">
        <f>IF(DRAFT!$B393="","",DRAFT!$B393)</f>
        <v/>
      </c>
      <c r="B391" s="3" t="str">
        <f>IF(COUNT($A391)=0,"",IF($A391&lt;&gt;DRAFT!$B393,"ERR",IF(DRAFT!I393="3E","3E",IF(COUNT(DRAFT!E393,DRAFT!I393)&gt;0,DRAFT!J393,""))))</f>
        <v/>
      </c>
      <c r="C391" s="3" t="str">
        <f>IF(COUNT($A391)=0,"",IF(B391="3E","3E",IF(B391="","I",LOOKUP(B391/D$2,{0,0.4,0.45,0.5,0.55,0.6,0.65,0.7,0.75,0.8,1},{"F","D","C","C+","B-","B","B+","A-","A","A+"}))))</f>
        <v/>
      </c>
      <c r="D391" s="2" t="str">
        <f>IF(COUNT($A391)=0,"",IF(B391="","--",IF(B391="3E","3E",LOOKUP(B391/D$2,{0,0.4,0.45,0.5,0.55,0.6,0.65,0.7,0.75,0.8,1},{0,2,2.25,2.5,2.75,3,3.25,3.5,3.75,4}))))</f>
        <v/>
      </c>
      <c r="E391" s="3" t="str">
        <f>IF(COUNT($A391)=0,"",IF($A391&lt;&gt;DRAFT!$B393,"ERR",IF(DRAFT!R393="3E","3E",IF(COUNT(DRAFT!N393,DRAFT!R393)&gt;0,DRAFT!S393,""))))</f>
        <v/>
      </c>
      <c r="F391" s="3" t="str">
        <f>IF(COUNT($A391)=0,"",IF(E391="3E","3E",IF(E391="","I",LOOKUP(E391/G$2,{0,0.4,0.45,0.5,0.55,0.6,0.65,0.7,0.75,0.8,1},{"F","D","C","C+","B-","B","B+","A-","A","A+"}))))</f>
        <v/>
      </c>
      <c r="G391" s="2" t="str">
        <f>IF(COUNT($A391)=0,"",IF(E391="","--",IF(E391="3E","3E",LOOKUP(E391/G$2,{0,0.4,0.45,0.5,0.55,0.6,0.65,0.7,0.75,0.8,1},{0,2,2.25,2.5,2.75,3,3.25,3.5,3.75,4}))))</f>
        <v/>
      </c>
      <c r="H391" s="3" t="str">
        <f>IF(COUNT($A391)=0,"",IF($A391&lt;&gt;DRAFT!$B393,"ERR",IF(DRAFT!AA393="3E","3E",IF(COUNT(DRAFT!W393,DRAFT!AA393)&gt;0,DRAFT!AB393,""))))</f>
        <v/>
      </c>
      <c r="I391" s="3" t="str">
        <f>IF(COUNT($A391)=0,"",IF(H391="3E","3E",IF(H391="","I",LOOKUP(H391/J$2,{0,0.4,0.45,0.5,0.55,0.6,0.65,0.7,0.75,0.8,1},{"F","D","C","C+","B-","B","B+","A-","A","A+"}))))</f>
        <v/>
      </c>
      <c r="J391" s="2" t="str">
        <f>IF(COUNT($A391)=0,"",IF(H391="","--",IF(H391="3E","3E",LOOKUP(H391/J$2,{0,0.4,0.45,0.5,0.55,0.6,0.65,0.7,0.75,0.8,1},{0,2,2.25,2.5,2.75,3,3.25,3.5,3.75,4}))))</f>
        <v/>
      </c>
      <c r="K391" s="3" t="str">
        <f>IF(COUNT($A391)=0,"",IF($A391&lt;&gt;DRAFT!$B393,"ERR",IF(DRAFT!AJ393="3E","3E",IF(COUNT(DRAFT!AF393,DRAFT!AJ393)&gt;0,DRAFT!AK393,""))))</f>
        <v/>
      </c>
      <c r="L391" s="3" t="str">
        <f>IF(COUNT($A391)=0,"",IF(K391="3E","3E",IF(K391="","I",LOOKUP(K391/M$2,{0,0.4,0.45,0.5,0.55,0.6,0.65,0.7,0.75,0.8,1},{"F","D","C","C+","B-","B","B+","A-","A","A+"}))))</f>
        <v/>
      </c>
      <c r="M391" s="2" t="str">
        <f>IF(COUNT($A391)=0,"",IF(K391="","--",IF(K391="3E","3E",LOOKUP(K391/M$2,{0,0.4,0.45,0.5,0.55,0.6,0.65,0.7,0.75,0.8,1},{0,2,2.25,2.5,2.75,3,3.25,3.5,3.75,4}))))</f>
        <v/>
      </c>
      <c r="N391" s="3" t="str">
        <f>IF(COUNT($A391)=0,"",IF($A391&lt;&gt;DRAFT!$B393,"ERR",IF(DRAFT!AS393="3E","3E",IF(COUNT(DRAFT!AO393,DRAFT!AS393)&gt;0,DRAFT!AT393,""))))</f>
        <v/>
      </c>
      <c r="O391" s="3" t="str">
        <f>IF(COUNT($A391)=0,"",IF(N391="3E","3E",IF(N391="","I",LOOKUP(N391/P$2,{0,0.4,0.45,0.5,0.55,0.6,0.65,0.7,0.75,0.8,1},{"F","D","C","C+","B-","B","B+","A-","A","A+"}))))</f>
        <v/>
      </c>
      <c r="P391" s="2" t="str">
        <f>IF(COUNT($A391)=0,"",IF(N391="","--",IF(N391="3E","3E",LOOKUP(N391/P$2,{0,0.4,0.45,0.5,0.55,0.6,0.65,0.7,0.75,0.8,1},{0,2,2.25,2.5,2.75,3,3.25,3.5,3.75,4}))))</f>
        <v/>
      </c>
      <c r="Q391" s="3" t="str">
        <f>IF(COUNT($A391)=0,"",IF($A391&lt;&gt;DRAFT!$B393,"ERR",IF(DRAFT!BB393="3E","3E",IF(COUNT(DRAFT!AX393,DRAFT!BB393)&gt;0,DRAFT!BC393,""))))</f>
        <v/>
      </c>
      <c r="R391" s="3" t="str">
        <f>IF(COUNT($A391)=0,"",IF(Q391="3E","3E",IF(Q391="","I",LOOKUP(Q391/S$2,{0,0.4,0.45,0.5,0.55,0.6,0.65,0.7,0.75,0.8,1},{"F","D","C","C+","B-","B","B+","A-","A","A+"}))))</f>
        <v/>
      </c>
      <c r="S391" s="2" t="str">
        <f>IF(COUNT($A391)=0,"",IF(Q391="","--",IF(Q391="3E","3E",LOOKUP(Q391/S$2,{0,0.4,0.45,0.5,0.55,0.6,0.65,0.7,0.75,0.8,1},{0,2,2.25,2.5,2.75,3,3.25,3.5,3.75,4}))))</f>
        <v/>
      </c>
      <c r="T391" s="3" t="str">
        <f>IF(COUNT($A391)=0,"",IF($A391&lt;&gt;DRAFT!$B393,"ERR",IF(DRAFT!BK393="3E","3E",IF(COUNT(DRAFT!BG393,DRAFT!BK393)&gt;0,DRAFT!BL393,""))))</f>
        <v/>
      </c>
      <c r="U391" s="3" t="str">
        <f>IF(COUNT($A391)=0,"",IF(T391="3E","3E",IF(T391="","I",LOOKUP(T391/V$2,{0,0.4,0.45,0.5,0.55,0.6,0.65,0.7,0.75,0.8,1},{"F","D","C","C+","B-","B","B+","A-","A","A+"}))))</f>
        <v/>
      </c>
      <c r="V391" s="2" t="str">
        <f>IF(COUNT($A391)=0,"",IF(T391="","--",IF(T391="3E","3E",LOOKUP(T391/V$2,{0,0.4,0.45,0.5,0.55,0.6,0.65,0.7,0.75,0.8,1},{0,2,2.25,2.5,2.75,3,3.25,3.5,3.75,4}))))</f>
        <v/>
      </c>
      <c r="W391" s="3" t="str">
        <f>IF(COUNT($A391)=0,"",IF($A391&lt;&gt;DRAFT!$B393,"ERR",IF(DRAFT!BT393="3E","3E",IF(COUNT(DRAFT!BP393,DRAFT!BT393)&gt;0,DRAFT!BU393,""))))</f>
        <v/>
      </c>
      <c r="X391" s="3" t="str">
        <f>IF(COUNT($A391)=0,"",IF(W391="3E","3E",IF(W391="","I",LOOKUP(W391/Y$2,{0,0.4,0.45,0.5,0.55,0.6,0.65,0.7,0.75,0.8,1},{"F","D","C","C+","B-","B","B+","A-","A","A+"}))))</f>
        <v/>
      </c>
      <c r="Y391" s="2" t="str">
        <f>IF(COUNT($A391)=0,"",IF(W391="","--",IF(W391="3E","3E",LOOKUP(W391/Y$2,{0,0.4,0.45,0.5,0.55,0.6,0.65,0.7,0.75,0.8,1},{0,2,2.25,2.5,2.75,3,3.25,3.5,3.75,4}))))</f>
        <v/>
      </c>
      <c r="Z391" s="3" t="str">
        <f>IF(COUNT($A391)=0,"",IF($A391&lt;&gt;DRAFT!$B393,"ERR",IF(DRAFT!CC393="3E","3E",IF(COUNT(DRAFT!BY393,DRAFT!CC393)&gt;0,DRAFT!CD393,""))))</f>
        <v/>
      </c>
      <c r="AA391" s="3" t="str">
        <f>IF(COUNT($A391)=0,"",IF(Z391="3E","3E",IF(Z391="","I",LOOKUP(Z391/AB$2,{0,0.4,0.45,0.5,0.55,0.6,0.65,0.7,0.75,0.8,1},{"F","D","C","C+","B-","B","B+","A-","A","A+"}))))</f>
        <v/>
      </c>
      <c r="AB391" s="2" t="str">
        <f>IF(COUNT($A391)=0,"",IF(Z391="","--",IF(Z391="3E","3E",LOOKUP(Z391/AB$2,{0,0.4,0.45,0.5,0.55,0.6,0.65,0.7,0.75,0.8,1},{0,2,2.25,2.5,2.75,3,3.25,3.5,3.75,4}))))</f>
        <v/>
      </c>
      <c r="AC391" s="3" t="str">
        <f>IF(COUNT($A391)=0,"",IF($A391&lt;&gt;DRAFT!$B393,"ERR",IF(DRAFT!CF393&gt;0,DRAFT!CF393,"")))</f>
        <v/>
      </c>
      <c r="AD391" s="3" t="str">
        <f>IF(COUNT($A391)=0,"",IF(AC391="3E","3E",IF(AC391="","I",LOOKUP(AC391/AE$2,{0,0.4,0.45,0.5,0.55,0.6,0.65,0.7,0.75,0.8,1},{"F","D","C","C+","B-","B","B+","A-","A","A+"}))))</f>
        <v/>
      </c>
      <c r="AE391" s="2" t="str">
        <f>IF(COUNT($A391)=0,"",IF(AC391="","--",IF(AC391="3E","3E",LOOKUP(AC391/AE$2,{0,0.4,0.45,0.5,0.55,0.6,0.65,0.7,0.75,0.8,1},{0,2,2.25,2.5,2.75,3,3.25,3.5,3.75,4}))))</f>
        <v/>
      </c>
      <c r="AF391" s="3" t="str">
        <f>IF($A391&lt;&gt;DRAFT!$B393,"ERR",IF(OR(COUNT($A391)=0,COUNT(DRAFT!CI393:CK393,DRAFT!CM393:CO393)=0),"",CEILING(SUM(DRAFT!CL393,DRAFT!CP393),1)))</f>
        <v/>
      </c>
      <c r="AG391" s="3" t="str">
        <f>IF(COUNT($A391)=0,"",IF(AF391="3E","3E",IF(AF391="","I",LOOKUP(AF391/AH$2,{0,0.4,0.45,0.5,0.55,0.6,0.65,0.7,0.75,0.8,1},{"F","D","C","C+","B-","B","B+","A-","A","A+"}))))</f>
        <v/>
      </c>
      <c r="AH391" s="2" t="str">
        <f>IF(COUNT($A391)=0,"",IF(AF391="","--",IF(AF391="3E","3E",LOOKUP(AF391/AH$2,{0,0.4,0.45,0.5,0.55,0.6,0.65,0.7,0.75,0.8,1},{0,2,2.25,2.5,2.75,3,3.25,3.5,3.75,4}))))</f>
        <v/>
      </c>
      <c r="AI391" s="11" t="str">
        <f>IF(OR(COUNT($A391)=0,COUNT(B391:AH391)=0),"",IF(COUNTIF(B391:AH391,"3E")&gt;0,"3E",IF(DRAFT!$A393="R",TRUNC(SUMPRODUCT(RGP,RCP)/TCP,3),TRUNC((SUMPRODUCT(--(IMDGP&gt;0)*IMDGP,IMCP)+CEILING(DRAFT!$CQ393*42,0.25))/TCP,3))))</f>
        <v/>
      </c>
      <c r="AJ391" s="3" t="str">
        <f>IF(OR(COUNT($A391)=0,COUNT(B391:AH391)=0),"",IF(COUNTIF(B391:AH391,"3E")&gt;0,"3E",IF(DRAFT!$A393="R",SUMPRODUCT(--(RGP&gt;=2),RCP),SUMPRODUCT(--(IMDGP&gt;0),--(IMGP=0),IMCP)+DRAFT!$CR393)))</f>
        <v/>
      </c>
      <c r="AK391" s="3" t="str">
        <f>IF(OR(COUNT($A391)=0,COUNT(B391:AH391)=0),"",IF(COUNTIF(B391:AJ391,"3E")&gt;0,"3E",IF(AND(DRAFT!$A393="IM",OR($AI391&gt;DRAFT!$CQ393,$AJ391&gt;DRAFT!$CR393)),"IMPROVED",IF(AND(DRAFT!$A393="IM",$AI391&lt;=DRAFT!$CQ393,$AJ391&lt;=DRAFT!$CR393),"NOT IMPROVED",IF(AND(AH391&gt;=2,AI391&gt;=2,AJ391&gt;=30),"PASS","FAIL")))))</f>
        <v/>
      </c>
      <c r="AL391" s="3" t="str">
        <f t="shared" si="12"/>
        <v/>
      </c>
      <c r="AM391" s="3" t="str">
        <f t="shared" si="13"/>
        <v/>
      </c>
    </row>
    <row r="392" spans="1:39" ht="18.95" customHeight="1" x14ac:dyDescent="0.25">
      <c r="A392" s="4" t="str">
        <f>IF(DRAFT!$B394="","",DRAFT!$B394)</f>
        <v/>
      </c>
      <c r="B392" s="3" t="str">
        <f>IF(COUNT($A392)=0,"",IF($A392&lt;&gt;DRAFT!$B394,"ERR",IF(DRAFT!I394="3E","3E",IF(COUNT(DRAFT!E394,DRAFT!I394)&gt;0,DRAFT!J394,""))))</f>
        <v/>
      </c>
      <c r="C392" s="3" t="str">
        <f>IF(COUNT($A392)=0,"",IF(B392="3E","3E",IF(B392="","I",LOOKUP(B392/D$2,{0,0.4,0.45,0.5,0.55,0.6,0.65,0.7,0.75,0.8,1},{"F","D","C","C+","B-","B","B+","A-","A","A+"}))))</f>
        <v/>
      </c>
      <c r="D392" s="2" t="str">
        <f>IF(COUNT($A392)=0,"",IF(B392="","--",IF(B392="3E","3E",LOOKUP(B392/D$2,{0,0.4,0.45,0.5,0.55,0.6,0.65,0.7,0.75,0.8,1},{0,2,2.25,2.5,2.75,3,3.25,3.5,3.75,4}))))</f>
        <v/>
      </c>
      <c r="E392" s="3" t="str">
        <f>IF(COUNT($A392)=0,"",IF($A392&lt;&gt;DRAFT!$B394,"ERR",IF(DRAFT!R394="3E","3E",IF(COUNT(DRAFT!N394,DRAFT!R394)&gt;0,DRAFT!S394,""))))</f>
        <v/>
      </c>
      <c r="F392" s="3" t="str">
        <f>IF(COUNT($A392)=0,"",IF(E392="3E","3E",IF(E392="","I",LOOKUP(E392/G$2,{0,0.4,0.45,0.5,0.55,0.6,0.65,0.7,0.75,0.8,1},{"F","D","C","C+","B-","B","B+","A-","A","A+"}))))</f>
        <v/>
      </c>
      <c r="G392" s="2" t="str">
        <f>IF(COUNT($A392)=0,"",IF(E392="","--",IF(E392="3E","3E",LOOKUP(E392/G$2,{0,0.4,0.45,0.5,0.55,0.6,0.65,0.7,0.75,0.8,1},{0,2,2.25,2.5,2.75,3,3.25,3.5,3.75,4}))))</f>
        <v/>
      </c>
      <c r="H392" s="3" t="str">
        <f>IF(COUNT($A392)=0,"",IF($A392&lt;&gt;DRAFT!$B394,"ERR",IF(DRAFT!AA394="3E","3E",IF(COUNT(DRAFT!W394,DRAFT!AA394)&gt;0,DRAFT!AB394,""))))</f>
        <v/>
      </c>
      <c r="I392" s="3" t="str">
        <f>IF(COUNT($A392)=0,"",IF(H392="3E","3E",IF(H392="","I",LOOKUP(H392/J$2,{0,0.4,0.45,0.5,0.55,0.6,0.65,0.7,0.75,0.8,1},{"F","D","C","C+","B-","B","B+","A-","A","A+"}))))</f>
        <v/>
      </c>
      <c r="J392" s="2" t="str">
        <f>IF(COUNT($A392)=0,"",IF(H392="","--",IF(H392="3E","3E",LOOKUP(H392/J$2,{0,0.4,0.45,0.5,0.55,0.6,0.65,0.7,0.75,0.8,1},{0,2,2.25,2.5,2.75,3,3.25,3.5,3.75,4}))))</f>
        <v/>
      </c>
      <c r="K392" s="3" t="str">
        <f>IF(COUNT($A392)=0,"",IF($A392&lt;&gt;DRAFT!$B394,"ERR",IF(DRAFT!AJ394="3E","3E",IF(COUNT(DRAFT!AF394,DRAFT!AJ394)&gt;0,DRAFT!AK394,""))))</f>
        <v/>
      </c>
      <c r="L392" s="3" t="str">
        <f>IF(COUNT($A392)=0,"",IF(K392="3E","3E",IF(K392="","I",LOOKUP(K392/M$2,{0,0.4,0.45,0.5,0.55,0.6,0.65,0.7,0.75,0.8,1},{"F","D","C","C+","B-","B","B+","A-","A","A+"}))))</f>
        <v/>
      </c>
      <c r="M392" s="2" t="str">
        <f>IF(COUNT($A392)=0,"",IF(K392="","--",IF(K392="3E","3E",LOOKUP(K392/M$2,{0,0.4,0.45,0.5,0.55,0.6,0.65,0.7,0.75,0.8,1},{0,2,2.25,2.5,2.75,3,3.25,3.5,3.75,4}))))</f>
        <v/>
      </c>
      <c r="N392" s="3" t="str">
        <f>IF(COUNT($A392)=0,"",IF($A392&lt;&gt;DRAFT!$B394,"ERR",IF(DRAFT!AS394="3E","3E",IF(COUNT(DRAFT!AO394,DRAFT!AS394)&gt;0,DRAFT!AT394,""))))</f>
        <v/>
      </c>
      <c r="O392" s="3" t="str">
        <f>IF(COUNT($A392)=0,"",IF(N392="3E","3E",IF(N392="","I",LOOKUP(N392/P$2,{0,0.4,0.45,0.5,0.55,0.6,0.65,0.7,0.75,0.8,1},{"F","D","C","C+","B-","B","B+","A-","A","A+"}))))</f>
        <v/>
      </c>
      <c r="P392" s="2" t="str">
        <f>IF(COUNT($A392)=0,"",IF(N392="","--",IF(N392="3E","3E",LOOKUP(N392/P$2,{0,0.4,0.45,0.5,0.55,0.6,0.65,0.7,0.75,0.8,1},{0,2,2.25,2.5,2.75,3,3.25,3.5,3.75,4}))))</f>
        <v/>
      </c>
      <c r="Q392" s="3" t="str">
        <f>IF(COUNT($A392)=0,"",IF($A392&lt;&gt;DRAFT!$B394,"ERR",IF(DRAFT!BB394="3E","3E",IF(COUNT(DRAFT!AX394,DRAFT!BB394)&gt;0,DRAFT!BC394,""))))</f>
        <v/>
      </c>
      <c r="R392" s="3" t="str">
        <f>IF(COUNT($A392)=0,"",IF(Q392="3E","3E",IF(Q392="","I",LOOKUP(Q392/S$2,{0,0.4,0.45,0.5,0.55,0.6,0.65,0.7,0.75,0.8,1},{"F","D","C","C+","B-","B","B+","A-","A","A+"}))))</f>
        <v/>
      </c>
      <c r="S392" s="2" t="str">
        <f>IF(COUNT($A392)=0,"",IF(Q392="","--",IF(Q392="3E","3E",LOOKUP(Q392/S$2,{0,0.4,0.45,0.5,0.55,0.6,0.65,0.7,0.75,0.8,1},{0,2,2.25,2.5,2.75,3,3.25,3.5,3.75,4}))))</f>
        <v/>
      </c>
      <c r="T392" s="3" t="str">
        <f>IF(COUNT($A392)=0,"",IF($A392&lt;&gt;DRAFT!$B394,"ERR",IF(DRAFT!BK394="3E","3E",IF(COUNT(DRAFT!BG394,DRAFT!BK394)&gt;0,DRAFT!BL394,""))))</f>
        <v/>
      </c>
      <c r="U392" s="3" t="str">
        <f>IF(COUNT($A392)=0,"",IF(T392="3E","3E",IF(T392="","I",LOOKUP(T392/V$2,{0,0.4,0.45,0.5,0.55,0.6,0.65,0.7,0.75,0.8,1},{"F","D","C","C+","B-","B","B+","A-","A","A+"}))))</f>
        <v/>
      </c>
      <c r="V392" s="2" t="str">
        <f>IF(COUNT($A392)=0,"",IF(T392="","--",IF(T392="3E","3E",LOOKUP(T392/V$2,{0,0.4,0.45,0.5,0.55,0.6,0.65,0.7,0.75,0.8,1},{0,2,2.25,2.5,2.75,3,3.25,3.5,3.75,4}))))</f>
        <v/>
      </c>
      <c r="W392" s="3" t="str">
        <f>IF(COUNT($A392)=0,"",IF($A392&lt;&gt;DRAFT!$B394,"ERR",IF(DRAFT!BT394="3E","3E",IF(COUNT(DRAFT!BP394,DRAFT!BT394)&gt;0,DRAFT!BU394,""))))</f>
        <v/>
      </c>
      <c r="X392" s="3" t="str">
        <f>IF(COUNT($A392)=0,"",IF(W392="3E","3E",IF(W392="","I",LOOKUP(W392/Y$2,{0,0.4,0.45,0.5,0.55,0.6,0.65,0.7,0.75,0.8,1},{"F","D","C","C+","B-","B","B+","A-","A","A+"}))))</f>
        <v/>
      </c>
      <c r="Y392" s="2" t="str">
        <f>IF(COUNT($A392)=0,"",IF(W392="","--",IF(W392="3E","3E",LOOKUP(W392/Y$2,{0,0.4,0.45,0.5,0.55,0.6,0.65,0.7,0.75,0.8,1},{0,2,2.25,2.5,2.75,3,3.25,3.5,3.75,4}))))</f>
        <v/>
      </c>
      <c r="Z392" s="3" t="str">
        <f>IF(COUNT($A392)=0,"",IF($A392&lt;&gt;DRAFT!$B394,"ERR",IF(DRAFT!CC394="3E","3E",IF(COUNT(DRAFT!BY394,DRAFT!CC394)&gt;0,DRAFT!CD394,""))))</f>
        <v/>
      </c>
      <c r="AA392" s="3" t="str">
        <f>IF(COUNT($A392)=0,"",IF(Z392="3E","3E",IF(Z392="","I",LOOKUP(Z392/AB$2,{0,0.4,0.45,0.5,0.55,0.6,0.65,0.7,0.75,0.8,1},{"F","D","C","C+","B-","B","B+","A-","A","A+"}))))</f>
        <v/>
      </c>
      <c r="AB392" s="2" t="str">
        <f>IF(COUNT($A392)=0,"",IF(Z392="","--",IF(Z392="3E","3E",LOOKUP(Z392/AB$2,{0,0.4,0.45,0.5,0.55,0.6,0.65,0.7,0.75,0.8,1},{0,2,2.25,2.5,2.75,3,3.25,3.5,3.75,4}))))</f>
        <v/>
      </c>
      <c r="AC392" s="3" t="str">
        <f>IF(COUNT($A392)=0,"",IF($A392&lt;&gt;DRAFT!$B394,"ERR",IF(DRAFT!CF394&gt;0,DRAFT!CF394,"")))</f>
        <v/>
      </c>
      <c r="AD392" s="3" t="str">
        <f>IF(COUNT($A392)=0,"",IF(AC392="3E","3E",IF(AC392="","I",LOOKUP(AC392/AE$2,{0,0.4,0.45,0.5,0.55,0.6,0.65,0.7,0.75,0.8,1},{"F","D","C","C+","B-","B","B+","A-","A","A+"}))))</f>
        <v/>
      </c>
      <c r="AE392" s="2" t="str">
        <f>IF(COUNT($A392)=0,"",IF(AC392="","--",IF(AC392="3E","3E",LOOKUP(AC392/AE$2,{0,0.4,0.45,0.5,0.55,0.6,0.65,0.7,0.75,0.8,1},{0,2,2.25,2.5,2.75,3,3.25,3.5,3.75,4}))))</f>
        <v/>
      </c>
      <c r="AF392" s="3" t="str">
        <f>IF($A392&lt;&gt;DRAFT!$B394,"ERR",IF(OR(COUNT($A392)=0,COUNT(DRAFT!CI394:CK394,DRAFT!CM394:CO394)=0),"",CEILING(SUM(DRAFT!CL394,DRAFT!CP394),1)))</f>
        <v/>
      </c>
      <c r="AG392" s="3" t="str">
        <f>IF(COUNT($A392)=0,"",IF(AF392="3E","3E",IF(AF392="","I",LOOKUP(AF392/AH$2,{0,0.4,0.45,0.5,0.55,0.6,0.65,0.7,0.75,0.8,1},{"F","D","C","C+","B-","B","B+","A-","A","A+"}))))</f>
        <v/>
      </c>
      <c r="AH392" s="2" t="str">
        <f>IF(COUNT($A392)=0,"",IF(AF392="","--",IF(AF392="3E","3E",LOOKUP(AF392/AH$2,{0,0.4,0.45,0.5,0.55,0.6,0.65,0.7,0.75,0.8,1},{0,2,2.25,2.5,2.75,3,3.25,3.5,3.75,4}))))</f>
        <v/>
      </c>
      <c r="AI392" s="11" t="str">
        <f>IF(OR(COUNT($A392)=0,COUNT(B392:AH392)=0),"",IF(COUNTIF(B392:AH392,"3E")&gt;0,"3E",IF(DRAFT!$A394="R",TRUNC(SUMPRODUCT(RGP,RCP)/TCP,3),TRUNC((SUMPRODUCT(--(IMDGP&gt;0)*IMDGP,IMCP)+CEILING(DRAFT!$CQ394*42,0.25))/TCP,3))))</f>
        <v/>
      </c>
      <c r="AJ392" s="3" t="str">
        <f>IF(OR(COUNT($A392)=0,COUNT(B392:AH392)=0),"",IF(COUNTIF(B392:AH392,"3E")&gt;0,"3E",IF(DRAFT!$A394="R",SUMPRODUCT(--(RGP&gt;=2),RCP),SUMPRODUCT(--(IMDGP&gt;0),--(IMGP=0),IMCP)+DRAFT!$CR394)))</f>
        <v/>
      </c>
      <c r="AK392" s="3" t="str">
        <f>IF(OR(COUNT($A392)=0,COUNT(B392:AH392)=0),"",IF(COUNTIF(B392:AJ392,"3E")&gt;0,"3E",IF(AND(DRAFT!$A394="IM",OR($AI392&gt;DRAFT!$CQ394,$AJ392&gt;DRAFT!$CR394)),"IMPROVED",IF(AND(DRAFT!$A394="IM",$AI392&lt;=DRAFT!$CQ394,$AJ392&lt;=DRAFT!$CR394),"NOT IMPROVED",IF(AND(AH392&gt;=2,AI392&gt;=2,AJ392&gt;=30),"PASS","FAIL")))))</f>
        <v/>
      </c>
      <c r="AL392" s="3" t="str">
        <f t="shared" si="12"/>
        <v/>
      </c>
      <c r="AM392" s="3" t="str">
        <f t="shared" si="13"/>
        <v/>
      </c>
    </row>
    <row r="393" spans="1:39" ht="18.95" customHeight="1" x14ac:dyDescent="0.25">
      <c r="A393" s="4" t="str">
        <f>IF(DRAFT!$B395="","",DRAFT!$B395)</f>
        <v/>
      </c>
      <c r="B393" s="3" t="str">
        <f>IF(COUNT($A393)=0,"",IF($A393&lt;&gt;DRAFT!$B395,"ERR",IF(DRAFT!I395="3E","3E",IF(COUNT(DRAFT!E395,DRAFT!I395)&gt;0,DRAFT!J395,""))))</f>
        <v/>
      </c>
      <c r="C393" s="3" t="str">
        <f>IF(COUNT($A393)=0,"",IF(B393="3E","3E",IF(B393="","I",LOOKUP(B393/D$2,{0,0.4,0.45,0.5,0.55,0.6,0.65,0.7,0.75,0.8,1},{"F","D","C","C+","B-","B","B+","A-","A","A+"}))))</f>
        <v/>
      </c>
      <c r="D393" s="2" t="str">
        <f>IF(COUNT($A393)=0,"",IF(B393="","--",IF(B393="3E","3E",LOOKUP(B393/D$2,{0,0.4,0.45,0.5,0.55,0.6,0.65,0.7,0.75,0.8,1},{0,2,2.25,2.5,2.75,3,3.25,3.5,3.75,4}))))</f>
        <v/>
      </c>
      <c r="E393" s="3" t="str">
        <f>IF(COUNT($A393)=0,"",IF($A393&lt;&gt;DRAFT!$B395,"ERR",IF(DRAFT!R395="3E","3E",IF(COUNT(DRAFT!N395,DRAFT!R395)&gt;0,DRAFT!S395,""))))</f>
        <v/>
      </c>
      <c r="F393" s="3" t="str">
        <f>IF(COUNT($A393)=0,"",IF(E393="3E","3E",IF(E393="","I",LOOKUP(E393/G$2,{0,0.4,0.45,0.5,0.55,0.6,0.65,0.7,0.75,0.8,1},{"F","D","C","C+","B-","B","B+","A-","A","A+"}))))</f>
        <v/>
      </c>
      <c r="G393" s="2" t="str">
        <f>IF(COUNT($A393)=0,"",IF(E393="","--",IF(E393="3E","3E",LOOKUP(E393/G$2,{0,0.4,0.45,0.5,0.55,0.6,0.65,0.7,0.75,0.8,1},{0,2,2.25,2.5,2.75,3,3.25,3.5,3.75,4}))))</f>
        <v/>
      </c>
      <c r="H393" s="3" t="str">
        <f>IF(COUNT($A393)=0,"",IF($A393&lt;&gt;DRAFT!$B395,"ERR",IF(DRAFT!AA395="3E","3E",IF(COUNT(DRAFT!W395,DRAFT!AA395)&gt;0,DRAFT!AB395,""))))</f>
        <v/>
      </c>
      <c r="I393" s="3" t="str">
        <f>IF(COUNT($A393)=0,"",IF(H393="3E","3E",IF(H393="","I",LOOKUP(H393/J$2,{0,0.4,0.45,0.5,0.55,0.6,0.65,0.7,0.75,0.8,1},{"F","D","C","C+","B-","B","B+","A-","A","A+"}))))</f>
        <v/>
      </c>
      <c r="J393" s="2" t="str">
        <f>IF(COUNT($A393)=0,"",IF(H393="","--",IF(H393="3E","3E",LOOKUP(H393/J$2,{0,0.4,0.45,0.5,0.55,0.6,0.65,0.7,0.75,0.8,1},{0,2,2.25,2.5,2.75,3,3.25,3.5,3.75,4}))))</f>
        <v/>
      </c>
      <c r="K393" s="3" t="str">
        <f>IF(COUNT($A393)=0,"",IF($A393&lt;&gt;DRAFT!$B395,"ERR",IF(DRAFT!AJ395="3E","3E",IF(COUNT(DRAFT!AF395,DRAFT!AJ395)&gt;0,DRAFT!AK395,""))))</f>
        <v/>
      </c>
      <c r="L393" s="3" t="str">
        <f>IF(COUNT($A393)=0,"",IF(K393="3E","3E",IF(K393="","I",LOOKUP(K393/M$2,{0,0.4,0.45,0.5,0.55,0.6,0.65,0.7,0.75,0.8,1},{"F","D","C","C+","B-","B","B+","A-","A","A+"}))))</f>
        <v/>
      </c>
      <c r="M393" s="2" t="str">
        <f>IF(COUNT($A393)=0,"",IF(K393="","--",IF(K393="3E","3E",LOOKUP(K393/M$2,{0,0.4,0.45,0.5,0.55,0.6,0.65,0.7,0.75,0.8,1},{0,2,2.25,2.5,2.75,3,3.25,3.5,3.75,4}))))</f>
        <v/>
      </c>
      <c r="N393" s="3" t="str">
        <f>IF(COUNT($A393)=0,"",IF($A393&lt;&gt;DRAFT!$B395,"ERR",IF(DRAFT!AS395="3E","3E",IF(COUNT(DRAFT!AO395,DRAFT!AS395)&gt;0,DRAFT!AT395,""))))</f>
        <v/>
      </c>
      <c r="O393" s="3" t="str">
        <f>IF(COUNT($A393)=0,"",IF(N393="3E","3E",IF(N393="","I",LOOKUP(N393/P$2,{0,0.4,0.45,0.5,0.55,0.6,0.65,0.7,0.75,0.8,1},{"F","D","C","C+","B-","B","B+","A-","A","A+"}))))</f>
        <v/>
      </c>
      <c r="P393" s="2" t="str">
        <f>IF(COUNT($A393)=0,"",IF(N393="","--",IF(N393="3E","3E",LOOKUP(N393/P$2,{0,0.4,0.45,0.5,0.55,0.6,0.65,0.7,0.75,0.8,1},{0,2,2.25,2.5,2.75,3,3.25,3.5,3.75,4}))))</f>
        <v/>
      </c>
      <c r="Q393" s="3" t="str">
        <f>IF(COUNT($A393)=0,"",IF($A393&lt;&gt;DRAFT!$B395,"ERR",IF(DRAFT!BB395="3E","3E",IF(COUNT(DRAFT!AX395,DRAFT!BB395)&gt;0,DRAFT!BC395,""))))</f>
        <v/>
      </c>
      <c r="R393" s="3" t="str">
        <f>IF(COUNT($A393)=0,"",IF(Q393="3E","3E",IF(Q393="","I",LOOKUP(Q393/S$2,{0,0.4,0.45,0.5,0.55,0.6,0.65,0.7,0.75,0.8,1},{"F","D","C","C+","B-","B","B+","A-","A","A+"}))))</f>
        <v/>
      </c>
      <c r="S393" s="2" t="str">
        <f>IF(COUNT($A393)=0,"",IF(Q393="","--",IF(Q393="3E","3E",LOOKUP(Q393/S$2,{0,0.4,0.45,0.5,0.55,0.6,0.65,0.7,0.75,0.8,1},{0,2,2.25,2.5,2.75,3,3.25,3.5,3.75,4}))))</f>
        <v/>
      </c>
      <c r="T393" s="3" t="str">
        <f>IF(COUNT($A393)=0,"",IF($A393&lt;&gt;DRAFT!$B395,"ERR",IF(DRAFT!BK395="3E","3E",IF(COUNT(DRAFT!BG395,DRAFT!BK395)&gt;0,DRAFT!BL395,""))))</f>
        <v/>
      </c>
      <c r="U393" s="3" t="str">
        <f>IF(COUNT($A393)=0,"",IF(T393="3E","3E",IF(T393="","I",LOOKUP(T393/V$2,{0,0.4,0.45,0.5,0.55,0.6,0.65,0.7,0.75,0.8,1},{"F","D","C","C+","B-","B","B+","A-","A","A+"}))))</f>
        <v/>
      </c>
      <c r="V393" s="2" t="str">
        <f>IF(COUNT($A393)=0,"",IF(T393="","--",IF(T393="3E","3E",LOOKUP(T393/V$2,{0,0.4,0.45,0.5,0.55,0.6,0.65,0.7,0.75,0.8,1},{0,2,2.25,2.5,2.75,3,3.25,3.5,3.75,4}))))</f>
        <v/>
      </c>
      <c r="W393" s="3" t="str">
        <f>IF(COUNT($A393)=0,"",IF($A393&lt;&gt;DRAFT!$B395,"ERR",IF(DRAFT!BT395="3E","3E",IF(COUNT(DRAFT!BP395,DRAFT!BT395)&gt;0,DRAFT!BU395,""))))</f>
        <v/>
      </c>
      <c r="X393" s="3" t="str">
        <f>IF(COUNT($A393)=0,"",IF(W393="3E","3E",IF(W393="","I",LOOKUP(W393/Y$2,{0,0.4,0.45,0.5,0.55,0.6,0.65,0.7,0.75,0.8,1},{"F","D","C","C+","B-","B","B+","A-","A","A+"}))))</f>
        <v/>
      </c>
      <c r="Y393" s="2" t="str">
        <f>IF(COUNT($A393)=0,"",IF(W393="","--",IF(W393="3E","3E",LOOKUP(W393/Y$2,{0,0.4,0.45,0.5,0.55,0.6,0.65,0.7,0.75,0.8,1},{0,2,2.25,2.5,2.75,3,3.25,3.5,3.75,4}))))</f>
        <v/>
      </c>
      <c r="Z393" s="3" t="str">
        <f>IF(COUNT($A393)=0,"",IF($A393&lt;&gt;DRAFT!$B395,"ERR",IF(DRAFT!CC395="3E","3E",IF(COUNT(DRAFT!BY395,DRAFT!CC395)&gt;0,DRAFT!CD395,""))))</f>
        <v/>
      </c>
      <c r="AA393" s="3" t="str">
        <f>IF(COUNT($A393)=0,"",IF(Z393="3E","3E",IF(Z393="","I",LOOKUP(Z393/AB$2,{0,0.4,0.45,0.5,0.55,0.6,0.65,0.7,0.75,0.8,1},{"F","D","C","C+","B-","B","B+","A-","A","A+"}))))</f>
        <v/>
      </c>
      <c r="AB393" s="2" t="str">
        <f>IF(COUNT($A393)=0,"",IF(Z393="","--",IF(Z393="3E","3E",LOOKUP(Z393/AB$2,{0,0.4,0.45,0.5,0.55,0.6,0.65,0.7,0.75,0.8,1},{0,2,2.25,2.5,2.75,3,3.25,3.5,3.75,4}))))</f>
        <v/>
      </c>
      <c r="AC393" s="3" t="str">
        <f>IF(COUNT($A393)=0,"",IF($A393&lt;&gt;DRAFT!$B395,"ERR",IF(DRAFT!CF395&gt;0,DRAFT!CF395,"")))</f>
        <v/>
      </c>
      <c r="AD393" s="3" t="str">
        <f>IF(COUNT($A393)=0,"",IF(AC393="3E","3E",IF(AC393="","I",LOOKUP(AC393/AE$2,{0,0.4,0.45,0.5,0.55,0.6,0.65,0.7,0.75,0.8,1},{"F","D","C","C+","B-","B","B+","A-","A","A+"}))))</f>
        <v/>
      </c>
      <c r="AE393" s="2" t="str">
        <f>IF(COUNT($A393)=0,"",IF(AC393="","--",IF(AC393="3E","3E",LOOKUP(AC393/AE$2,{0,0.4,0.45,0.5,0.55,0.6,0.65,0.7,0.75,0.8,1},{0,2,2.25,2.5,2.75,3,3.25,3.5,3.75,4}))))</f>
        <v/>
      </c>
      <c r="AF393" s="3" t="str">
        <f>IF($A393&lt;&gt;DRAFT!$B395,"ERR",IF(OR(COUNT($A393)=0,COUNT(DRAFT!CI395:CK395,DRAFT!CM395:CO395)=0),"",CEILING(SUM(DRAFT!CL395,DRAFT!CP395),1)))</f>
        <v/>
      </c>
      <c r="AG393" s="3" t="str">
        <f>IF(COUNT($A393)=0,"",IF(AF393="3E","3E",IF(AF393="","I",LOOKUP(AF393/AH$2,{0,0.4,0.45,0.5,0.55,0.6,0.65,0.7,0.75,0.8,1},{"F","D","C","C+","B-","B","B+","A-","A","A+"}))))</f>
        <v/>
      </c>
      <c r="AH393" s="2" t="str">
        <f>IF(COUNT($A393)=0,"",IF(AF393="","--",IF(AF393="3E","3E",LOOKUP(AF393/AH$2,{0,0.4,0.45,0.5,0.55,0.6,0.65,0.7,0.75,0.8,1},{0,2,2.25,2.5,2.75,3,3.25,3.5,3.75,4}))))</f>
        <v/>
      </c>
      <c r="AI393" s="11" t="str">
        <f>IF(OR(COUNT($A393)=0,COUNT(B393:AH393)=0),"",IF(COUNTIF(B393:AH393,"3E")&gt;0,"3E",IF(DRAFT!$A395="R",TRUNC(SUMPRODUCT(RGP,RCP)/TCP,3),TRUNC((SUMPRODUCT(--(IMDGP&gt;0)*IMDGP,IMCP)+CEILING(DRAFT!$CQ395*42,0.25))/TCP,3))))</f>
        <v/>
      </c>
      <c r="AJ393" s="3" t="str">
        <f>IF(OR(COUNT($A393)=0,COUNT(B393:AH393)=0),"",IF(COUNTIF(B393:AH393,"3E")&gt;0,"3E",IF(DRAFT!$A395="R",SUMPRODUCT(--(RGP&gt;=2),RCP),SUMPRODUCT(--(IMDGP&gt;0),--(IMGP=0),IMCP)+DRAFT!$CR395)))</f>
        <v/>
      </c>
      <c r="AK393" s="3" t="str">
        <f>IF(OR(COUNT($A393)=0,COUNT(B393:AH393)=0),"",IF(COUNTIF(B393:AJ393,"3E")&gt;0,"3E",IF(AND(DRAFT!$A395="IM",OR($AI393&gt;DRAFT!$CQ395,$AJ393&gt;DRAFT!$CR395)),"IMPROVED",IF(AND(DRAFT!$A395="IM",$AI393&lt;=DRAFT!$CQ395,$AJ393&lt;=DRAFT!$CR395),"NOT IMPROVED",IF(AND(AH393&gt;=2,AI393&gt;=2,AJ393&gt;=30),"PASS","FAIL")))))</f>
        <v/>
      </c>
      <c r="AL393" s="3" t="str">
        <f t="shared" si="12"/>
        <v/>
      </c>
      <c r="AM393" s="3" t="str">
        <f t="shared" si="13"/>
        <v/>
      </c>
    </row>
    <row r="394" spans="1:39" ht="18.95" customHeight="1" x14ac:dyDescent="0.25">
      <c r="A394" s="4" t="str">
        <f>IF(DRAFT!$B396="","",DRAFT!$B396)</f>
        <v/>
      </c>
      <c r="B394" s="3" t="str">
        <f>IF(COUNT($A394)=0,"",IF($A394&lt;&gt;DRAFT!$B396,"ERR",IF(DRAFT!I396="3E","3E",IF(COUNT(DRAFT!E396,DRAFT!I396)&gt;0,DRAFT!J396,""))))</f>
        <v/>
      </c>
      <c r="C394" s="3" t="str">
        <f>IF(COUNT($A394)=0,"",IF(B394="3E","3E",IF(B394="","I",LOOKUP(B394/D$2,{0,0.4,0.45,0.5,0.55,0.6,0.65,0.7,0.75,0.8,1},{"F","D","C","C+","B-","B","B+","A-","A","A+"}))))</f>
        <v/>
      </c>
      <c r="D394" s="2" t="str">
        <f>IF(COUNT($A394)=0,"",IF(B394="","--",IF(B394="3E","3E",LOOKUP(B394/D$2,{0,0.4,0.45,0.5,0.55,0.6,0.65,0.7,0.75,0.8,1},{0,2,2.25,2.5,2.75,3,3.25,3.5,3.75,4}))))</f>
        <v/>
      </c>
      <c r="E394" s="3" t="str">
        <f>IF(COUNT($A394)=0,"",IF($A394&lt;&gt;DRAFT!$B396,"ERR",IF(DRAFT!R396="3E","3E",IF(COUNT(DRAFT!N396,DRAFT!R396)&gt;0,DRAFT!S396,""))))</f>
        <v/>
      </c>
      <c r="F394" s="3" t="str">
        <f>IF(COUNT($A394)=0,"",IF(E394="3E","3E",IF(E394="","I",LOOKUP(E394/G$2,{0,0.4,0.45,0.5,0.55,0.6,0.65,0.7,0.75,0.8,1},{"F","D","C","C+","B-","B","B+","A-","A","A+"}))))</f>
        <v/>
      </c>
      <c r="G394" s="2" t="str">
        <f>IF(COUNT($A394)=0,"",IF(E394="","--",IF(E394="3E","3E",LOOKUP(E394/G$2,{0,0.4,0.45,0.5,0.55,0.6,0.65,0.7,0.75,0.8,1},{0,2,2.25,2.5,2.75,3,3.25,3.5,3.75,4}))))</f>
        <v/>
      </c>
      <c r="H394" s="3" t="str">
        <f>IF(COUNT($A394)=0,"",IF($A394&lt;&gt;DRAFT!$B396,"ERR",IF(DRAFT!AA396="3E","3E",IF(COUNT(DRAFT!W396,DRAFT!AA396)&gt;0,DRAFT!AB396,""))))</f>
        <v/>
      </c>
      <c r="I394" s="3" t="str">
        <f>IF(COUNT($A394)=0,"",IF(H394="3E","3E",IF(H394="","I",LOOKUP(H394/J$2,{0,0.4,0.45,0.5,0.55,0.6,0.65,0.7,0.75,0.8,1},{"F","D","C","C+","B-","B","B+","A-","A","A+"}))))</f>
        <v/>
      </c>
      <c r="J394" s="2" t="str">
        <f>IF(COUNT($A394)=0,"",IF(H394="","--",IF(H394="3E","3E",LOOKUP(H394/J$2,{0,0.4,0.45,0.5,0.55,0.6,0.65,0.7,0.75,0.8,1},{0,2,2.25,2.5,2.75,3,3.25,3.5,3.75,4}))))</f>
        <v/>
      </c>
      <c r="K394" s="3" t="str">
        <f>IF(COUNT($A394)=0,"",IF($A394&lt;&gt;DRAFT!$B396,"ERR",IF(DRAFT!AJ396="3E","3E",IF(COUNT(DRAFT!AF396,DRAFT!AJ396)&gt;0,DRAFT!AK396,""))))</f>
        <v/>
      </c>
      <c r="L394" s="3" t="str">
        <f>IF(COUNT($A394)=0,"",IF(K394="3E","3E",IF(K394="","I",LOOKUP(K394/M$2,{0,0.4,0.45,0.5,0.55,0.6,0.65,0.7,0.75,0.8,1},{"F","D","C","C+","B-","B","B+","A-","A","A+"}))))</f>
        <v/>
      </c>
      <c r="M394" s="2" t="str">
        <f>IF(COUNT($A394)=0,"",IF(K394="","--",IF(K394="3E","3E",LOOKUP(K394/M$2,{0,0.4,0.45,0.5,0.55,0.6,0.65,0.7,0.75,0.8,1},{0,2,2.25,2.5,2.75,3,3.25,3.5,3.75,4}))))</f>
        <v/>
      </c>
      <c r="N394" s="3" t="str">
        <f>IF(COUNT($A394)=0,"",IF($A394&lt;&gt;DRAFT!$B396,"ERR",IF(DRAFT!AS396="3E","3E",IF(COUNT(DRAFT!AO396,DRAFT!AS396)&gt;0,DRAFT!AT396,""))))</f>
        <v/>
      </c>
      <c r="O394" s="3" t="str">
        <f>IF(COUNT($A394)=0,"",IF(N394="3E","3E",IF(N394="","I",LOOKUP(N394/P$2,{0,0.4,0.45,0.5,0.55,0.6,0.65,0.7,0.75,0.8,1},{"F","D","C","C+","B-","B","B+","A-","A","A+"}))))</f>
        <v/>
      </c>
      <c r="P394" s="2" t="str">
        <f>IF(COUNT($A394)=0,"",IF(N394="","--",IF(N394="3E","3E",LOOKUP(N394/P$2,{0,0.4,0.45,0.5,0.55,0.6,0.65,0.7,0.75,0.8,1},{0,2,2.25,2.5,2.75,3,3.25,3.5,3.75,4}))))</f>
        <v/>
      </c>
      <c r="Q394" s="3" t="str">
        <f>IF(COUNT($A394)=0,"",IF($A394&lt;&gt;DRAFT!$B396,"ERR",IF(DRAFT!BB396="3E","3E",IF(COUNT(DRAFT!AX396,DRAFT!BB396)&gt;0,DRAFT!BC396,""))))</f>
        <v/>
      </c>
      <c r="R394" s="3" t="str">
        <f>IF(COUNT($A394)=0,"",IF(Q394="3E","3E",IF(Q394="","I",LOOKUP(Q394/S$2,{0,0.4,0.45,0.5,0.55,0.6,0.65,0.7,0.75,0.8,1},{"F","D","C","C+","B-","B","B+","A-","A","A+"}))))</f>
        <v/>
      </c>
      <c r="S394" s="2" t="str">
        <f>IF(COUNT($A394)=0,"",IF(Q394="","--",IF(Q394="3E","3E",LOOKUP(Q394/S$2,{0,0.4,0.45,0.5,0.55,0.6,0.65,0.7,0.75,0.8,1},{0,2,2.25,2.5,2.75,3,3.25,3.5,3.75,4}))))</f>
        <v/>
      </c>
      <c r="T394" s="3" t="str">
        <f>IF(COUNT($A394)=0,"",IF($A394&lt;&gt;DRAFT!$B396,"ERR",IF(DRAFT!BK396="3E","3E",IF(COUNT(DRAFT!BG396,DRAFT!BK396)&gt;0,DRAFT!BL396,""))))</f>
        <v/>
      </c>
      <c r="U394" s="3" t="str">
        <f>IF(COUNT($A394)=0,"",IF(T394="3E","3E",IF(T394="","I",LOOKUP(T394/V$2,{0,0.4,0.45,0.5,0.55,0.6,0.65,0.7,0.75,0.8,1},{"F","D","C","C+","B-","B","B+","A-","A","A+"}))))</f>
        <v/>
      </c>
      <c r="V394" s="2" t="str">
        <f>IF(COUNT($A394)=0,"",IF(T394="","--",IF(T394="3E","3E",LOOKUP(T394/V$2,{0,0.4,0.45,0.5,0.55,0.6,0.65,0.7,0.75,0.8,1},{0,2,2.25,2.5,2.75,3,3.25,3.5,3.75,4}))))</f>
        <v/>
      </c>
      <c r="W394" s="3" t="str">
        <f>IF(COUNT($A394)=0,"",IF($A394&lt;&gt;DRAFT!$B396,"ERR",IF(DRAFT!BT396="3E","3E",IF(COUNT(DRAFT!BP396,DRAFT!BT396)&gt;0,DRAFT!BU396,""))))</f>
        <v/>
      </c>
      <c r="X394" s="3" t="str">
        <f>IF(COUNT($A394)=0,"",IF(W394="3E","3E",IF(W394="","I",LOOKUP(W394/Y$2,{0,0.4,0.45,0.5,0.55,0.6,0.65,0.7,0.75,0.8,1},{"F","D","C","C+","B-","B","B+","A-","A","A+"}))))</f>
        <v/>
      </c>
      <c r="Y394" s="2" t="str">
        <f>IF(COUNT($A394)=0,"",IF(W394="","--",IF(W394="3E","3E",LOOKUP(W394/Y$2,{0,0.4,0.45,0.5,0.55,0.6,0.65,0.7,0.75,0.8,1},{0,2,2.25,2.5,2.75,3,3.25,3.5,3.75,4}))))</f>
        <v/>
      </c>
      <c r="Z394" s="3" t="str">
        <f>IF(COUNT($A394)=0,"",IF($A394&lt;&gt;DRAFT!$B396,"ERR",IF(DRAFT!CC396="3E","3E",IF(COUNT(DRAFT!BY396,DRAFT!CC396)&gt;0,DRAFT!CD396,""))))</f>
        <v/>
      </c>
      <c r="AA394" s="3" t="str">
        <f>IF(COUNT($A394)=0,"",IF(Z394="3E","3E",IF(Z394="","I",LOOKUP(Z394/AB$2,{0,0.4,0.45,0.5,0.55,0.6,0.65,0.7,0.75,0.8,1},{"F","D","C","C+","B-","B","B+","A-","A","A+"}))))</f>
        <v/>
      </c>
      <c r="AB394" s="2" t="str">
        <f>IF(COUNT($A394)=0,"",IF(Z394="","--",IF(Z394="3E","3E",LOOKUP(Z394/AB$2,{0,0.4,0.45,0.5,0.55,0.6,0.65,0.7,0.75,0.8,1},{0,2,2.25,2.5,2.75,3,3.25,3.5,3.75,4}))))</f>
        <v/>
      </c>
      <c r="AC394" s="3" t="str">
        <f>IF(COUNT($A394)=0,"",IF($A394&lt;&gt;DRAFT!$B396,"ERR",IF(DRAFT!CF396&gt;0,DRAFT!CF396,"")))</f>
        <v/>
      </c>
      <c r="AD394" s="3" t="str">
        <f>IF(COUNT($A394)=0,"",IF(AC394="3E","3E",IF(AC394="","I",LOOKUP(AC394/AE$2,{0,0.4,0.45,0.5,0.55,0.6,0.65,0.7,0.75,0.8,1},{"F","D","C","C+","B-","B","B+","A-","A","A+"}))))</f>
        <v/>
      </c>
      <c r="AE394" s="2" t="str">
        <f>IF(COUNT($A394)=0,"",IF(AC394="","--",IF(AC394="3E","3E",LOOKUP(AC394/AE$2,{0,0.4,0.45,0.5,0.55,0.6,0.65,0.7,0.75,0.8,1},{0,2,2.25,2.5,2.75,3,3.25,3.5,3.75,4}))))</f>
        <v/>
      </c>
      <c r="AF394" s="3" t="str">
        <f>IF($A394&lt;&gt;DRAFT!$B396,"ERR",IF(OR(COUNT($A394)=0,COUNT(DRAFT!CI396:CK396,DRAFT!CM396:CO396)=0),"",CEILING(SUM(DRAFT!CL396,DRAFT!CP396),1)))</f>
        <v/>
      </c>
      <c r="AG394" s="3" t="str">
        <f>IF(COUNT($A394)=0,"",IF(AF394="3E","3E",IF(AF394="","I",LOOKUP(AF394/AH$2,{0,0.4,0.45,0.5,0.55,0.6,0.65,0.7,0.75,0.8,1},{"F","D","C","C+","B-","B","B+","A-","A","A+"}))))</f>
        <v/>
      </c>
      <c r="AH394" s="2" t="str">
        <f>IF(COUNT($A394)=0,"",IF(AF394="","--",IF(AF394="3E","3E",LOOKUP(AF394/AH$2,{0,0.4,0.45,0.5,0.55,0.6,0.65,0.7,0.75,0.8,1},{0,2,2.25,2.5,2.75,3,3.25,3.5,3.75,4}))))</f>
        <v/>
      </c>
      <c r="AI394" s="11" t="str">
        <f>IF(OR(COUNT($A394)=0,COUNT(B394:AH394)=0),"",IF(COUNTIF(B394:AH394,"3E")&gt;0,"3E",IF(DRAFT!$A396="R",TRUNC(SUMPRODUCT(RGP,RCP)/TCP,3),TRUNC((SUMPRODUCT(--(IMDGP&gt;0)*IMDGP,IMCP)+CEILING(DRAFT!$CQ396*42,0.25))/TCP,3))))</f>
        <v/>
      </c>
      <c r="AJ394" s="3" t="str">
        <f>IF(OR(COUNT($A394)=0,COUNT(B394:AH394)=0),"",IF(COUNTIF(B394:AH394,"3E")&gt;0,"3E",IF(DRAFT!$A396="R",SUMPRODUCT(--(RGP&gt;=2),RCP),SUMPRODUCT(--(IMDGP&gt;0),--(IMGP=0),IMCP)+DRAFT!$CR396)))</f>
        <v/>
      </c>
      <c r="AK394" s="3" t="str">
        <f>IF(OR(COUNT($A394)=0,COUNT(B394:AH394)=0),"",IF(COUNTIF(B394:AJ394,"3E")&gt;0,"3E",IF(AND(DRAFT!$A396="IM",OR($AI394&gt;DRAFT!$CQ396,$AJ394&gt;DRAFT!$CR396)),"IMPROVED",IF(AND(DRAFT!$A396="IM",$AI394&lt;=DRAFT!$CQ396,$AJ394&lt;=DRAFT!$CR396),"NOT IMPROVED",IF(AND(AH394&gt;=2,AI394&gt;=2,AJ394&gt;=30),"PASS","FAIL")))))</f>
        <v/>
      </c>
      <c r="AL394" s="3" t="str">
        <f t="shared" si="12"/>
        <v/>
      </c>
      <c r="AM394" s="3" t="str">
        <f t="shared" si="13"/>
        <v/>
      </c>
    </row>
    <row r="395" spans="1:39" ht="18.95" customHeight="1" x14ac:dyDescent="0.25">
      <c r="A395" s="4" t="str">
        <f>IF(DRAFT!$B397="","",DRAFT!$B397)</f>
        <v/>
      </c>
      <c r="B395" s="3" t="str">
        <f>IF(COUNT($A395)=0,"",IF($A395&lt;&gt;DRAFT!$B397,"ERR",IF(DRAFT!I397="3E","3E",IF(COUNT(DRAFT!E397,DRAFT!I397)&gt;0,DRAFT!J397,""))))</f>
        <v/>
      </c>
      <c r="C395" s="3" t="str">
        <f>IF(COUNT($A395)=0,"",IF(B395="3E","3E",IF(B395="","I",LOOKUP(B395/D$2,{0,0.4,0.45,0.5,0.55,0.6,0.65,0.7,0.75,0.8,1},{"F","D","C","C+","B-","B","B+","A-","A","A+"}))))</f>
        <v/>
      </c>
      <c r="D395" s="2" t="str">
        <f>IF(COUNT($A395)=0,"",IF(B395="","--",IF(B395="3E","3E",LOOKUP(B395/D$2,{0,0.4,0.45,0.5,0.55,0.6,0.65,0.7,0.75,0.8,1},{0,2,2.25,2.5,2.75,3,3.25,3.5,3.75,4}))))</f>
        <v/>
      </c>
      <c r="E395" s="3" t="str">
        <f>IF(COUNT($A395)=0,"",IF($A395&lt;&gt;DRAFT!$B397,"ERR",IF(DRAFT!R397="3E","3E",IF(COUNT(DRAFT!N397,DRAFT!R397)&gt;0,DRAFT!S397,""))))</f>
        <v/>
      </c>
      <c r="F395" s="3" t="str">
        <f>IF(COUNT($A395)=0,"",IF(E395="3E","3E",IF(E395="","I",LOOKUP(E395/G$2,{0,0.4,0.45,0.5,0.55,0.6,0.65,0.7,0.75,0.8,1},{"F","D","C","C+","B-","B","B+","A-","A","A+"}))))</f>
        <v/>
      </c>
      <c r="G395" s="2" t="str">
        <f>IF(COUNT($A395)=0,"",IF(E395="","--",IF(E395="3E","3E",LOOKUP(E395/G$2,{0,0.4,0.45,0.5,0.55,0.6,0.65,0.7,0.75,0.8,1},{0,2,2.25,2.5,2.75,3,3.25,3.5,3.75,4}))))</f>
        <v/>
      </c>
      <c r="H395" s="3" t="str">
        <f>IF(COUNT($A395)=0,"",IF($A395&lt;&gt;DRAFT!$B397,"ERR",IF(DRAFT!AA397="3E","3E",IF(COUNT(DRAFT!W397,DRAFT!AA397)&gt;0,DRAFT!AB397,""))))</f>
        <v/>
      </c>
      <c r="I395" s="3" t="str">
        <f>IF(COUNT($A395)=0,"",IF(H395="3E","3E",IF(H395="","I",LOOKUP(H395/J$2,{0,0.4,0.45,0.5,0.55,0.6,0.65,0.7,0.75,0.8,1},{"F","D","C","C+","B-","B","B+","A-","A","A+"}))))</f>
        <v/>
      </c>
      <c r="J395" s="2" t="str">
        <f>IF(COUNT($A395)=0,"",IF(H395="","--",IF(H395="3E","3E",LOOKUP(H395/J$2,{0,0.4,0.45,0.5,0.55,0.6,0.65,0.7,0.75,0.8,1},{0,2,2.25,2.5,2.75,3,3.25,3.5,3.75,4}))))</f>
        <v/>
      </c>
      <c r="K395" s="3" t="str">
        <f>IF(COUNT($A395)=0,"",IF($A395&lt;&gt;DRAFT!$B397,"ERR",IF(DRAFT!AJ397="3E","3E",IF(COUNT(DRAFT!AF397,DRAFT!AJ397)&gt;0,DRAFT!AK397,""))))</f>
        <v/>
      </c>
      <c r="L395" s="3" t="str">
        <f>IF(COUNT($A395)=0,"",IF(K395="3E","3E",IF(K395="","I",LOOKUP(K395/M$2,{0,0.4,0.45,0.5,0.55,0.6,0.65,0.7,0.75,0.8,1},{"F","D","C","C+","B-","B","B+","A-","A","A+"}))))</f>
        <v/>
      </c>
      <c r="M395" s="2" t="str">
        <f>IF(COUNT($A395)=0,"",IF(K395="","--",IF(K395="3E","3E",LOOKUP(K395/M$2,{0,0.4,0.45,0.5,0.55,0.6,0.65,0.7,0.75,0.8,1},{0,2,2.25,2.5,2.75,3,3.25,3.5,3.75,4}))))</f>
        <v/>
      </c>
      <c r="N395" s="3" t="str">
        <f>IF(COUNT($A395)=0,"",IF($A395&lt;&gt;DRAFT!$B397,"ERR",IF(DRAFT!AS397="3E","3E",IF(COUNT(DRAFT!AO397,DRAFT!AS397)&gt;0,DRAFT!AT397,""))))</f>
        <v/>
      </c>
      <c r="O395" s="3" t="str">
        <f>IF(COUNT($A395)=0,"",IF(N395="3E","3E",IF(N395="","I",LOOKUP(N395/P$2,{0,0.4,0.45,0.5,0.55,0.6,0.65,0.7,0.75,0.8,1},{"F","D","C","C+","B-","B","B+","A-","A","A+"}))))</f>
        <v/>
      </c>
      <c r="P395" s="2" t="str">
        <f>IF(COUNT($A395)=0,"",IF(N395="","--",IF(N395="3E","3E",LOOKUP(N395/P$2,{0,0.4,0.45,0.5,0.55,0.6,0.65,0.7,0.75,0.8,1},{0,2,2.25,2.5,2.75,3,3.25,3.5,3.75,4}))))</f>
        <v/>
      </c>
      <c r="Q395" s="3" t="str">
        <f>IF(COUNT($A395)=0,"",IF($A395&lt;&gt;DRAFT!$B397,"ERR",IF(DRAFT!BB397="3E","3E",IF(COUNT(DRAFT!AX397,DRAFT!BB397)&gt;0,DRAFT!BC397,""))))</f>
        <v/>
      </c>
      <c r="R395" s="3" t="str">
        <f>IF(COUNT($A395)=0,"",IF(Q395="3E","3E",IF(Q395="","I",LOOKUP(Q395/S$2,{0,0.4,0.45,0.5,0.55,0.6,0.65,0.7,0.75,0.8,1},{"F","D","C","C+","B-","B","B+","A-","A","A+"}))))</f>
        <v/>
      </c>
      <c r="S395" s="2" t="str">
        <f>IF(COUNT($A395)=0,"",IF(Q395="","--",IF(Q395="3E","3E",LOOKUP(Q395/S$2,{0,0.4,0.45,0.5,0.55,0.6,0.65,0.7,0.75,0.8,1},{0,2,2.25,2.5,2.75,3,3.25,3.5,3.75,4}))))</f>
        <v/>
      </c>
      <c r="T395" s="3" t="str">
        <f>IF(COUNT($A395)=0,"",IF($A395&lt;&gt;DRAFT!$B397,"ERR",IF(DRAFT!BK397="3E","3E",IF(COUNT(DRAFT!BG397,DRAFT!BK397)&gt;0,DRAFT!BL397,""))))</f>
        <v/>
      </c>
      <c r="U395" s="3" t="str">
        <f>IF(COUNT($A395)=0,"",IF(T395="3E","3E",IF(T395="","I",LOOKUP(T395/V$2,{0,0.4,0.45,0.5,0.55,0.6,0.65,0.7,0.75,0.8,1},{"F","D","C","C+","B-","B","B+","A-","A","A+"}))))</f>
        <v/>
      </c>
      <c r="V395" s="2" t="str">
        <f>IF(COUNT($A395)=0,"",IF(T395="","--",IF(T395="3E","3E",LOOKUP(T395/V$2,{0,0.4,0.45,0.5,0.55,0.6,0.65,0.7,0.75,0.8,1},{0,2,2.25,2.5,2.75,3,3.25,3.5,3.75,4}))))</f>
        <v/>
      </c>
      <c r="W395" s="3" t="str">
        <f>IF(COUNT($A395)=0,"",IF($A395&lt;&gt;DRAFT!$B397,"ERR",IF(DRAFT!BT397="3E","3E",IF(COUNT(DRAFT!BP397,DRAFT!BT397)&gt;0,DRAFT!BU397,""))))</f>
        <v/>
      </c>
      <c r="X395" s="3" t="str">
        <f>IF(COUNT($A395)=0,"",IF(W395="3E","3E",IF(W395="","I",LOOKUP(W395/Y$2,{0,0.4,0.45,0.5,0.55,0.6,0.65,0.7,0.75,0.8,1},{"F","D","C","C+","B-","B","B+","A-","A","A+"}))))</f>
        <v/>
      </c>
      <c r="Y395" s="2" t="str">
        <f>IF(COUNT($A395)=0,"",IF(W395="","--",IF(W395="3E","3E",LOOKUP(W395/Y$2,{0,0.4,0.45,0.5,0.55,0.6,0.65,0.7,0.75,0.8,1},{0,2,2.25,2.5,2.75,3,3.25,3.5,3.75,4}))))</f>
        <v/>
      </c>
      <c r="Z395" s="3" t="str">
        <f>IF(COUNT($A395)=0,"",IF($A395&lt;&gt;DRAFT!$B397,"ERR",IF(DRAFT!CC397="3E","3E",IF(COUNT(DRAFT!BY397,DRAFT!CC397)&gt;0,DRAFT!CD397,""))))</f>
        <v/>
      </c>
      <c r="AA395" s="3" t="str">
        <f>IF(COUNT($A395)=0,"",IF(Z395="3E","3E",IF(Z395="","I",LOOKUP(Z395/AB$2,{0,0.4,0.45,0.5,0.55,0.6,0.65,0.7,0.75,0.8,1},{"F","D","C","C+","B-","B","B+","A-","A","A+"}))))</f>
        <v/>
      </c>
      <c r="AB395" s="2" t="str">
        <f>IF(COUNT($A395)=0,"",IF(Z395="","--",IF(Z395="3E","3E",LOOKUP(Z395/AB$2,{0,0.4,0.45,0.5,0.55,0.6,0.65,0.7,0.75,0.8,1},{0,2,2.25,2.5,2.75,3,3.25,3.5,3.75,4}))))</f>
        <v/>
      </c>
      <c r="AC395" s="3" t="str">
        <f>IF(COUNT($A395)=0,"",IF($A395&lt;&gt;DRAFT!$B397,"ERR",IF(DRAFT!CF397&gt;0,DRAFT!CF397,"")))</f>
        <v/>
      </c>
      <c r="AD395" s="3" t="str">
        <f>IF(COUNT($A395)=0,"",IF(AC395="3E","3E",IF(AC395="","I",LOOKUP(AC395/AE$2,{0,0.4,0.45,0.5,0.55,0.6,0.65,0.7,0.75,0.8,1},{"F","D","C","C+","B-","B","B+","A-","A","A+"}))))</f>
        <v/>
      </c>
      <c r="AE395" s="2" t="str">
        <f>IF(COUNT($A395)=0,"",IF(AC395="","--",IF(AC395="3E","3E",LOOKUP(AC395/AE$2,{0,0.4,0.45,0.5,0.55,0.6,0.65,0.7,0.75,0.8,1},{0,2,2.25,2.5,2.75,3,3.25,3.5,3.75,4}))))</f>
        <v/>
      </c>
      <c r="AF395" s="3" t="str">
        <f>IF($A395&lt;&gt;DRAFT!$B397,"ERR",IF(OR(COUNT($A395)=0,COUNT(DRAFT!CI397:CK397,DRAFT!CM397:CO397)=0),"",CEILING(SUM(DRAFT!CL397,DRAFT!CP397),1)))</f>
        <v/>
      </c>
      <c r="AG395" s="3" t="str">
        <f>IF(COUNT($A395)=0,"",IF(AF395="3E","3E",IF(AF395="","I",LOOKUP(AF395/AH$2,{0,0.4,0.45,0.5,0.55,0.6,0.65,0.7,0.75,0.8,1},{"F","D","C","C+","B-","B","B+","A-","A","A+"}))))</f>
        <v/>
      </c>
      <c r="AH395" s="2" t="str">
        <f>IF(COUNT($A395)=0,"",IF(AF395="","--",IF(AF395="3E","3E",LOOKUP(AF395/AH$2,{0,0.4,0.45,0.5,0.55,0.6,0.65,0.7,0.75,0.8,1},{0,2,2.25,2.5,2.75,3,3.25,3.5,3.75,4}))))</f>
        <v/>
      </c>
      <c r="AI395" s="11" t="str">
        <f>IF(OR(COUNT($A395)=0,COUNT(B395:AH395)=0),"",IF(COUNTIF(B395:AH395,"3E")&gt;0,"3E",IF(DRAFT!$A397="R",TRUNC(SUMPRODUCT(RGP,RCP)/TCP,3),TRUNC((SUMPRODUCT(--(IMDGP&gt;0)*IMDGP,IMCP)+CEILING(DRAFT!$CQ397*42,0.25))/TCP,3))))</f>
        <v/>
      </c>
      <c r="AJ395" s="3" t="str">
        <f>IF(OR(COUNT($A395)=0,COUNT(B395:AH395)=0),"",IF(COUNTIF(B395:AH395,"3E")&gt;0,"3E",IF(DRAFT!$A397="R",SUMPRODUCT(--(RGP&gt;=2),RCP),SUMPRODUCT(--(IMDGP&gt;0),--(IMGP=0),IMCP)+DRAFT!$CR397)))</f>
        <v/>
      </c>
      <c r="AK395" s="3" t="str">
        <f>IF(OR(COUNT($A395)=0,COUNT(B395:AH395)=0),"",IF(COUNTIF(B395:AJ395,"3E")&gt;0,"3E",IF(AND(DRAFT!$A397="IM",OR($AI395&gt;DRAFT!$CQ397,$AJ395&gt;DRAFT!$CR397)),"IMPROVED",IF(AND(DRAFT!$A397="IM",$AI395&lt;=DRAFT!$CQ397,$AJ395&lt;=DRAFT!$CR397),"NOT IMPROVED",IF(AND(AH395&gt;=2,AI395&gt;=2,AJ395&gt;=30),"PASS","FAIL")))))</f>
        <v/>
      </c>
      <c r="AL395" s="3" t="str">
        <f t="shared" si="12"/>
        <v/>
      </c>
      <c r="AM395" s="3" t="str">
        <f t="shared" si="13"/>
        <v/>
      </c>
    </row>
    <row r="396" spans="1:39" ht="18.95" customHeight="1" x14ac:dyDescent="0.25">
      <c r="A396" s="4" t="str">
        <f>IF(DRAFT!$B398="","",DRAFT!$B398)</f>
        <v/>
      </c>
      <c r="B396" s="3" t="str">
        <f>IF(COUNT($A396)=0,"",IF($A396&lt;&gt;DRAFT!$B398,"ERR",IF(DRAFT!I398="3E","3E",IF(COUNT(DRAFT!E398,DRAFT!I398)&gt;0,DRAFT!J398,""))))</f>
        <v/>
      </c>
      <c r="C396" s="3" t="str">
        <f>IF(COUNT($A396)=0,"",IF(B396="3E","3E",IF(B396="","I",LOOKUP(B396/D$2,{0,0.4,0.45,0.5,0.55,0.6,0.65,0.7,0.75,0.8,1},{"F","D","C","C+","B-","B","B+","A-","A","A+"}))))</f>
        <v/>
      </c>
      <c r="D396" s="2" t="str">
        <f>IF(COUNT($A396)=0,"",IF(B396="","--",IF(B396="3E","3E",LOOKUP(B396/D$2,{0,0.4,0.45,0.5,0.55,0.6,0.65,0.7,0.75,0.8,1},{0,2,2.25,2.5,2.75,3,3.25,3.5,3.75,4}))))</f>
        <v/>
      </c>
      <c r="E396" s="3" t="str">
        <f>IF(COUNT($A396)=0,"",IF($A396&lt;&gt;DRAFT!$B398,"ERR",IF(DRAFT!R398="3E","3E",IF(COUNT(DRAFT!N398,DRAFT!R398)&gt;0,DRAFT!S398,""))))</f>
        <v/>
      </c>
      <c r="F396" s="3" t="str">
        <f>IF(COUNT($A396)=0,"",IF(E396="3E","3E",IF(E396="","I",LOOKUP(E396/G$2,{0,0.4,0.45,0.5,0.55,0.6,0.65,0.7,0.75,0.8,1},{"F","D","C","C+","B-","B","B+","A-","A","A+"}))))</f>
        <v/>
      </c>
      <c r="G396" s="2" t="str">
        <f>IF(COUNT($A396)=0,"",IF(E396="","--",IF(E396="3E","3E",LOOKUP(E396/G$2,{0,0.4,0.45,0.5,0.55,0.6,0.65,0.7,0.75,0.8,1},{0,2,2.25,2.5,2.75,3,3.25,3.5,3.75,4}))))</f>
        <v/>
      </c>
      <c r="H396" s="3" t="str">
        <f>IF(COUNT($A396)=0,"",IF($A396&lt;&gt;DRAFT!$B398,"ERR",IF(DRAFT!AA398="3E","3E",IF(COUNT(DRAFT!W398,DRAFT!AA398)&gt;0,DRAFT!AB398,""))))</f>
        <v/>
      </c>
      <c r="I396" s="3" t="str">
        <f>IF(COUNT($A396)=0,"",IF(H396="3E","3E",IF(H396="","I",LOOKUP(H396/J$2,{0,0.4,0.45,0.5,0.55,0.6,0.65,0.7,0.75,0.8,1},{"F","D","C","C+","B-","B","B+","A-","A","A+"}))))</f>
        <v/>
      </c>
      <c r="J396" s="2" t="str">
        <f>IF(COUNT($A396)=0,"",IF(H396="","--",IF(H396="3E","3E",LOOKUP(H396/J$2,{0,0.4,0.45,0.5,0.55,0.6,0.65,0.7,0.75,0.8,1},{0,2,2.25,2.5,2.75,3,3.25,3.5,3.75,4}))))</f>
        <v/>
      </c>
      <c r="K396" s="3" t="str">
        <f>IF(COUNT($A396)=0,"",IF($A396&lt;&gt;DRAFT!$B398,"ERR",IF(DRAFT!AJ398="3E","3E",IF(COUNT(DRAFT!AF398,DRAFT!AJ398)&gt;0,DRAFT!AK398,""))))</f>
        <v/>
      </c>
      <c r="L396" s="3" t="str">
        <f>IF(COUNT($A396)=0,"",IF(K396="3E","3E",IF(K396="","I",LOOKUP(K396/M$2,{0,0.4,0.45,0.5,0.55,0.6,0.65,0.7,0.75,0.8,1},{"F","D","C","C+","B-","B","B+","A-","A","A+"}))))</f>
        <v/>
      </c>
      <c r="M396" s="2" t="str">
        <f>IF(COUNT($A396)=0,"",IF(K396="","--",IF(K396="3E","3E",LOOKUP(K396/M$2,{0,0.4,0.45,0.5,0.55,0.6,0.65,0.7,0.75,0.8,1},{0,2,2.25,2.5,2.75,3,3.25,3.5,3.75,4}))))</f>
        <v/>
      </c>
      <c r="N396" s="3" t="str">
        <f>IF(COUNT($A396)=0,"",IF($A396&lt;&gt;DRAFT!$B398,"ERR",IF(DRAFT!AS398="3E","3E",IF(COUNT(DRAFT!AO398,DRAFT!AS398)&gt;0,DRAFT!AT398,""))))</f>
        <v/>
      </c>
      <c r="O396" s="3" t="str">
        <f>IF(COUNT($A396)=0,"",IF(N396="3E","3E",IF(N396="","I",LOOKUP(N396/P$2,{0,0.4,0.45,0.5,0.55,0.6,0.65,0.7,0.75,0.8,1},{"F","D","C","C+","B-","B","B+","A-","A","A+"}))))</f>
        <v/>
      </c>
      <c r="P396" s="2" t="str">
        <f>IF(COUNT($A396)=0,"",IF(N396="","--",IF(N396="3E","3E",LOOKUP(N396/P$2,{0,0.4,0.45,0.5,0.55,0.6,0.65,0.7,0.75,0.8,1},{0,2,2.25,2.5,2.75,3,3.25,3.5,3.75,4}))))</f>
        <v/>
      </c>
      <c r="Q396" s="3" t="str">
        <f>IF(COUNT($A396)=0,"",IF($A396&lt;&gt;DRAFT!$B398,"ERR",IF(DRAFT!BB398="3E","3E",IF(COUNT(DRAFT!AX398,DRAFT!BB398)&gt;0,DRAFT!BC398,""))))</f>
        <v/>
      </c>
      <c r="R396" s="3" t="str">
        <f>IF(COUNT($A396)=0,"",IF(Q396="3E","3E",IF(Q396="","I",LOOKUP(Q396/S$2,{0,0.4,0.45,0.5,0.55,0.6,0.65,0.7,0.75,0.8,1},{"F","D","C","C+","B-","B","B+","A-","A","A+"}))))</f>
        <v/>
      </c>
      <c r="S396" s="2" t="str">
        <f>IF(COUNT($A396)=0,"",IF(Q396="","--",IF(Q396="3E","3E",LOOKUP(Q396/S$2,{0,0.4,0.45,0.5,0.55,0.6,0.65,0.7,0.75,0.8,1},{0,2,2.25,2.5,2.75,3,3.25,3.5,3.75,4}))))</f>
        <v/>
      </c>
      <c r="T396" s="3" t="str">
        <f>IF(COUNT($A396)=0,"",IF($A396&lt;&gt;DRAFT!$B398,"ERR",IF(DRAFT!BK398="3E","3E",IF(COUNT(DRAFT!BG398,DRAFT!BK398)&gt;0,DRAFT!BL398,""))))</f>
        <v/>
      </c>
      <c r="U396" s="3" t="str">
        <f>IF(COUNT($A396)=0,"",IF(T396="3E","3E",IF(T396="","I",LOOKUP(T396/V$2,{0,0.4,0.45,0.5,0.55,0.6,0.65,0.7,0.75,0.8,1},{"F","D","C","C+","B-","B","B+","A-","A","A+"}))))</f>
        <v/>
      </c>
      <c r="V396" s="2" t="str">
        <f>IF(COUNT($A396)=0,"",IF(T396="","--",IF(T396="3E","3E",LOOKUP(T396/V$2,{0,0.4,0.45,0.5,0.55,0.6,0.65,0.7,0.75,0.8,1},{0,2,2.25,2.5,2.75,3,3.25,3.5,3.75,4}))))</f>
        <v/>
      </c>
      <c r="W396" s="3" t="str">
        <f>IF(COUNT($A396)=0,"",IF($A396&lt;&gt;DRAFT!$B398,"ERR",IF(DRAFT!BT398="3E","3E",IF(COUNT(DRAFT!BP398,DRAFT!BT398)&gt;0,DRAFT!BU398,""))))</f>
        <v/>
      </c>
      <c r="X396" s="3" t="str">
        <f>IF(COUNT($A396)=0,"",IF(W396="3E","3E",IF(W396="","I",LOOKUP(W396/Y$2,{0,0.4,0.45,0.5,0.55,0.6,0.65,0.7,0.75,0.8,1},{"F","D","C","C+","B-","B","B+","A-","A","A+"}))))</f>
        <v/>
      </c>
      <c r="Y396" s="2" t="str">
        <f>IF(COUNT($A396)=0,"",IF(W396="","--",IF(W396="3E","3E",LOOKUP(W396/Y$2,{0,0.4,0.45,0.5,0.55,0.6,0.65,0.7,0.75,0.8,1},{0,2,2.25,2.5,2.75,3,3.25,3.5,3.75,4}))))</f>
        <v/>
      </c>
      <c r="Z396" s="3" t="str">
        <f>IF(COUNT($A396)=0,"",IF($A396&lt;&gt;DRAFT!$B398,"ERR",IF(DRAFT!CC398="3E","3E",IF(COUNT(DRAFT!BY398,DRAFT!CC398)&gt;0,DRAFT!CD398,""))))</f>
        <v/>
      </c>
      <c r="AA396" s="3" t="str">
        <f>IF(COUNT($A396)=0,"",IF(Z396="3E","3E",IF(Z396="","I",LOOKUP(Z396/AB$2,{0,0.4,0.45,0.5,0.55,0.6,0.65,0.7,0.75,0.8,1},{"F","D","C","C+","B-","B","B+","A-","A","A+"}))))</f>
        <v/>
      </c>
      <c r="AB396" s="2" t="str">
        <f>IF(COUNT($A396)=0,"",IF(Z396="","--",IF(Z396="3E","3E",LOOKUP(Z396/AB$2,{0,0.4,0.45,0.5,0.55,0.6,0.65,0.7,0.75,0.8,1},{0,2,2.25,2.5,2.75,3,3.25,3.5,3.75,4}))))</f>
        <v/>
      </c>
      <c r="AC396" s="3" t="str">
        <f>IF(COUNT($A396)=0,"",IF($A396&lt;&gt;DRAFT!$B398,"ERR",IF(DRAFT!CF398&gt;0,DRAFT!CF398,"")))</f>
        <v/>
      </c>
      <c r="AD396" s="3" t="str">
        <f>IF(COUNT($A396)=0,"",IF(AC396="3E","3E",IF(AC396="","I",LOOKUP(AC396/AE$2,{0,0.4,0.45,0.5,0.55,0.6,0.65,0.7,0.75,0.8,1},{"F","D","C","C+","B-","B","B+","A-","A","A+"}))))</f>
        <v/>
      </c>
      <c r="AE396" s="2" t="str">
        <f>IF(COUNT($A396)=0,"",IF(AC396="","--",IF(AC396="3E","3E",LOOKUP(AC396/AE$2,{0,0.4,0.45,0.5,0.55,0.6,0.65,0.7,0.75,0.8,1},{0,2,2.25,2.5,2.75,3,3.25,3.5,3.75,4}))))</f>
        <v/>
      </c>
      <c r="AF396" s="3" t="str">
        <f>IF($A396&lt;&gt;DRAFT!$B398,"ERR",IF(OR(COUNT($A396)=0,COUNT(DRAFT!CI398:CK398,DRAFT!CM398:CO398)=0),"",CEILING(SUM(DRAFT!CL398,DRAFT!CP398),1)))</f>
        <v/>
      </c>
      <c r="AG396" s="3" t="str">
        <f>IF(COUNT($A396)=0,"",IF(AF396="3E","3E",IF(AF396="","I",LOOKUP(AF396/AH$2,{0,0.4,0.45,0.5,0.55,0.6,0.65,0.7,0.75,0.8,1},{"F","D","C","C+","B-","B","B+","A-","A","A+"}))))</f>
        <v/>
      </c>
      <c r="AH396" s="2" t="str">
        <f>IF(COUNT($A396)=0,"",IF(AF396="","--",IF(AF396="3E","3E",LOOKUP(AF396/AH$2,{0,0.4,0.45,0.5,0.55,0.6,0.65,0.7,0.75,0.8,1},{0,2,2.25,2.5,2.75,3,3.25,3.5,3.75,4}))))</f>
        <v/>
      </c>
      <c r="AI396" s="11" t="str">
        <f>IF(OR(COUNT($A396)=0,COUNT(B396:AH396)=0),"",IF(COUNTIF(B396:AH396,"3E")&gt;0,"3E",IF(DRAFT!$A398="R",TRUNC(SUMPRODUCT(RGP,RCP)/TCP,3),TRUNC((SUMPRODUCT(--(IMDGP&gt;0)*IMDGP,IMCP)+CEILING(DRAFT!$CQ398*42,0.25))/TCP,3))))</f>
        <v/>
      </c>
      <c r="AJ396" s="3" t="str">
        <f>IF(OR(COUNT($A396)=0,COUNT(B396:AH396)=0),"",IF(COUNTIF(B396:AH396,"3E")&gt;0,"3E",IF(DRAFT!$A398="R",SUMPRODUCT(--(RGP&gt;=2),RCP),SUMPRODUCT(--(IMDGP&gt;0),--(IMGP=0),IMCP)+DRAFT!$CR398)))</f>
        <v/>
      </c>
      <c r="AK396" s="3" t="str">
        <f>IF(OR(COUNT($A396)=0,COUNT(B396:AH396)=0),"",IF(COUNTIF(B396:AJ396,"3E")&gt;0,"3E",IF(AND(DRAFT!$A398="IM",OR($AI396&gt;DRAFT!$CQ398,$AJ396&gt;DRAFT!$CR398)),"IMPROVED",IF(AND(DRAFT!$A398="IM",$AI396&lt;=DRAFT!$CQ398,$AJ396&lt;=DRAFT!$CR398),"NOT IMPROVED",IF(AND(AH396&gt;=2,AI396&gt;=2,AJ396&gt;=30),"PASS","FAIL")))))</f>
        <v/>
      </c>
      <c r="AL396" s="3" t="str">
        <f t="shared" si="12"/>
        <v/>
      </c>
      <c r="AM396" s="3" t="str">
        <f t="shared" si="13"/>
        <v/>
      </c>
    </row>
    <row r="397" spans="1:39" ht="18.95" customHeight="1" x14ac:dyDescent="0.25">
      <c r="A397" s="4" t="str">
        <f>IF(DRAFT!$B399="","",DRAFT!$B399)</f>
        <v/>
      </c>
      <c r="B397" s="3" t="str">
        <f>IF(COUNT($A397)=0,"",IF($A397&lt;&gt;DRAFT!$B399,"ERR",IF(DRAFT!I399="3E","3E",IF(COUNT(DRAFT!E399,DRAFT!I399)&gt;0,DRAFT!J399,""))))</f>
        <v/>
      </c>
      <c r="C397" s="3" t="str">
        <f>IF(COUNT($A397)=0,"",IF(B397="3E","3E",IF(B397="","I",LOOKUP(B397/D$2,{0,0.4,0.45,0.5,0.55,0.6,0.65,0.7,0.75,0.8,1},{"F","D","C","C+","B-","B","B+","A-","A","A+"}))))</f>
        <v/>
      </c>
      <c r="D397" s="2" t="str">
        <f>IF(COUNT($A397)=0,"",IF(B397="","--",IF(B397="3E","3E",LOOKUP(B397/D$2,{0,0.4,0.45,0.5,0.55,0.6,0.65,0.7,0.75,0.8,1},{0,2,2.25,2.5,2.75,3,3.25,3.5,3.75,4}))))</f>
        <v/>
      </c>
      <c r="E397" s="3" t="str">
        <f>IF(COUNT($A397)=0,"",IF($A397&lt;&gt;DRAFT!$B399,"ERR",IF(DRAFT!R399="3E","3E",IF(COUNT(DRAFT!N399,DRAFT!R399)&gt;0,DRAFT!S399,""))))</f>
        <v/>
      </c>
      <c r="F397" s="3" t="str">
        <f>IF(COUNT($A397)=0,"",IF(E397="3E","3E",IF(E397="","I",LOOKUP(E397/G$2,{0,0.4,0.45,0.5,0.55,0.6,0.65,0.7,0.75,0.8,1},{"F","D","C","C+","B-","B","B+","A-","A","A+"}))))</f>
        <v/>
      </c>
      <c r="G397" s="2" t="str">
        <f>IF(COUNT($A397)=0,"",IF(E397="","--",IF(E397="3E","3E",LOOKUP(E397/G$2,{0,0.4,0.45,0.5,0.55,0.6,0.65,0.7,0.75,0.8,1},{0,2,2.25,2.5,2.75,3,3.25,3.5,3.75,4}))))</f>
        <v/>
      </c>
      <c r="H397" s="3" t="str">
        <f>IF(COUNT($A397)=0,"",IF($A397&lt;&gt;DRAFT!$B399,"ERR",IF(DRAFT!AA399="3E","3E",IF(COUNT(DRAFT!W399,DRAFT!AA399)&gt;0,DRAFT!AB399,""))))</f>
        <v/>
      </c>
      <c r="I397" s="3" t="str">
        <f>IF(COUNT($A397)=0,"",IF(H397="3E","3E",IF(H397="","I",LOOKUP(H397/J$2,{0,0.4,0.45,0.5,0.55,0.6,0.65,0.7,0.75,0.8,1},{"F","D","C","C+","B-","B","B+","A-","A","A+"}))))</f>
        <v/>
      </c>
      <c r="J397" s="2" t="str">
        <f>IF(COUNT($A397)=0,"",IF(H397="","--",IF(H397="3E","3E",LOOKUP(H397/J$2,{0,0.4,0.45,0.5,0.55,0.6,0.65,0.7,0.75,0.8,1},{0,2,2.25,2.5,2.75,3,3.25,3.5,3.75,4}))))</f>
        <v/>
      </c>
      <c r="K397" s="3" t="str">
        <f>IF(COUNT($A397)=0,"",IF($A397&lt;&gt;DRAFT!$B399,"ERR",IF(DRAFT!AJ399="3E","3E",IF(COUNT(DRAFT!AF399,DRAFT!AJ399)&gt;0,DRAFT!AK399,""))))</f>
        <v/>
      </c>
      <c r="L397" s="3" t="str">
        <f>IF(COUNT($A397)=0,"",IF(K397="3E","3E",IF(K397="","I",LOOKUP(K397/M$2,{0,0.4,0.45,0.5,0.55,0.6,0.65,0.7,0.75,0.8,1},{"F","D","C","C+","B-","B","B+","A-","A","A+"}))))</f>
        <v/>
      </c>
      <c r="M397" s="2" t="str">
        <f>IF(COUNT($A397)=0,"",IF(K397="","--",IF(K397="3E","3E",LOOKUP(K397/M$2,{0,0.4,0.45,0.5,0.55,0.6,0.65,0.7,0.75,0.8,1},{0,2,2.25,2.5,2.75,3,3.25,3.5,3.75,4}))))</f>
        <v/>
      </c>
      <c r="N397" s="3" t="str">
        <f>IF(COUNT($A397)=0,"",IF($A397&lt;&gt;DRAFT!$B399,"ERR",IF(DRAFT!AS399="3E","3E",IF(COUNT(DRAFT!AO399,DRAFT!AS399)&gt;0,DRAFT!AT399,""))))</f>
        <v/>
      </c>
      <c r="O397" s="3" t="str">
        <f>IF(COUNT($A397)=0,"",IF(N397="3E","3E",IF(N397="","I",LOOKUP(N397/P$2,{0,0.4,0.45,0.5,0.55,0.6,0.65,0.7,0.75,0.8,1},{"F","D","C","C+","B-","B","B+","A-","A","A+"}))))</f>
        <v/>
      </c>
      <c r="P397" s="2" t="str">
        <f>IF(COUNT($A397)=0,"",IF(N397="","--",IF(N397="3E","3E",LOOKUP(N397/P$2,{0,0.4,0.45,0.5,0.55,0.6,0.65,0.7,0.75,0.8,1},{0,2,2.25,2.5,2.75,3,3.25,3.5,3.75,4}))))</f>
        <v/>
      </c>
      <c r="Q397" s="3" t="str">
        <f>IF(COUNT($A397)=0,"",IF($A397&lt;&gt;DRAFT!$B399,"ERR",IF(DRAFT!BB399="3E","3E",IF(COUNT(DRAFT!AX399,DRAFT!BB399)&gt;0,DRAFT!BC399,""))))</f>
        <v/>
      </c>
      <c r="R397" s="3" t="str">
        <f>IF(COUNT($A397)=0,"",IF(Q397="3E","3E",IF(Q397="","I",LOOKUP(Q397/S$2,{0,0.4,0.45,0.5,0.55,0.6,0.65,0.7,0.75,0.8,1},{"F","D","C","C+","B-","B","B+","A-","A","A+"}))))</f>
        <v/>
      </c>
      <c r="S397" s="2" t="str">
        <f>IF(COUNT($A397)=0,"",IF(Q397="","--",IF(Q397="3E","3E",LOOKUP(Q397/S$2,{0,0.4,0.45,0.5,0.55,0.6,0.65,0.7,0.75,0.8,1},{0,2,2.25,2.5,2.75,3,3.25,3.5,3.75,4}))))</f>
        <v/>
      </c>
      <c r="T397" s="3" t="str">
        <f>IF(COUNT($A397)=0,"",IF($A397&lt;&gt;DRAFT!$B399,"ERR",IF(DRAFT!BK399="3E","3E",IF(COUNT(DRAFT!BG399,DRAFT!BK399)&gt;0,DRAFT!BL399,""))))</f>
        <v/>
      </c>
      <c r="U397" s="3" t="str">
        <f>IF(COUNT($A397)=0,"",IF(T397="3E","3E",IF(T397="","I",LOOKUP(T397/V$2,{0,0.4,0.45,0.5,0.55,0.6,0.65,0.7,0.75,0.8,1},{"F","D","C","C+","B-","B","B+","A-","A","A+"}))))</f>
        <v/>
      </c>
      <c r="V397" s="2" t="str">
        <f>IF(COUNT($A397)=0,"",IF(T397="","--",IF(T397="3E","3E",LOOKUP(T397/V$2,{0,0.4,0.45,0.5,0.55,0.6,0.65,0.7,0.75,0.8,1},{0,2,2.25,2.5,2.75,3,3.25,3.5,3.75,4}))))</f>
        <v/>
      </c>
      <c r="W397" s="3" t="str">
        <f>IF(COUNT($A397)=0,"",IF($A397&lt;&gt;DRAFT!$B399,"ERR",IF(DRAFT!BT399="3E","3E",IF(COUNT(DRAFT!BP399,DRAFT!BT399)&gt;0,DRAFT!BU399,""))))</f>
        <v/>
      </c>
      <c r="X397" s="3" t="str">
        <f>IF(COUNT($A397)=0,"",IF(W397="3E","3E",IF(W397="","I",LOOKUP(W397/Y$2,{0,0.4,0.45,0.5,0.55,0.6,0.65,0.7,0.75,0.8,1},{"F","D","C","C+","B-","B","B+","A-","A","A+"}))))</f>
        <v/>
      </c>
      <c r="Y397" s="2" t="str">
        <f>IF(COUNT($A397)=0,"",IF(W397="","--",IF(W397="3E","3E",LOOKUP(W397/Y$2,{0,0.4,0.45,0.5,0.55,0.6,0.65,0.7,0.75,0.8,1},{0,2,2.25,2.5,2.75,3,3.25,3.5,3.75,4}))))</f>
        <v/>
      </c>
      <c r="Z397" s="3" t="str">
        <f>IF(COUNT($A397)=0,"",IF($A397&lt;&gt;DRAFT!$B399,"ERR",IF(DRAFT!CC399="3E","3E",IF(COUNT(DRAFT!BY399,DRAFT!CC399)&gt;0,DRAFT!CD399,""))))</f>
        <v/>
      </c>
      <c r="AA397" s="3" t="str">
        <f>IF(COUNT($A397)=0,"",IF(Z397="3E","3E",IF(Z397="","I",LOOKUP(Z397/AB$2,{0,0.4,0.45,0.5,0.55,0.6,0.65,0.7,0.75,0.8,1},{"F","D","C","C+","B-","B","B+","A-","A","A+"}))))</f>
        <v/>
      </c>
      <c r="AB397" s="2" t="str">
        <f>IF(COUNT($A397)=0,"",IF(Z397="","--",IF(Z397="3E","3E",LOOKUP(Z397/AB$2,{0,0.4,0.45,0.5,0.55,0.6,0.65,0.7,0.75,0.8,1},{0,2,2.25,2.5,2.75,3,3.25,3.5,3.75,4}))))</f>
        <v/>
      </c>
      <c r="AC397" s="3" t="str">
        <f>IF(COUNT($A397)=0,"",IF($A397&lt;&gt;DRAFT!$B399,"ERR",IF(DRAFT!CF399&gt;0,DRAFT!CF399,"")))</f>
        <v/>
      </c>
      <c r="AD397" s="3" t="str">
        <f>IF(COUNT($A397)=0,"",IF(AC397="3E","3E",IF(AC397="","I",LOOKUP(AC397/AE$2,{0,0.4,0.45,0.5,0.55,0.6,0.65,0.7,0.75,0.8,1},{"F","D","C","C+","B-","B","B+","A-","A","A+"}))))</f>
        <v/>
      </c>
      <c r="AE397" s="2" t="str">
        <f>IF(COUNT($A397)=0,"",IF(AC397="","--",IF(AC397="3E","3E",LOOKUP(AC397/AE$2,{0,0.4,0.45,0.5,0.55,0.6,0.65,0.7,0.75,0.8,1},{0,2,2.25,2.5,2.75,3,3.25,3.5,3.75,4}))))</f>
        <v/>
      </c>
      <c r="AF397" s="3" t="str">
        <f>IF($A397&lt;&gt;DRAFT!$B399,"ERR",IF(OR(COUNT($A397)=0,COUNT(DRAFT!CI399:CK399,DRAFT!CM399:CO399)=0),"",CEILING(SUM(DRAFT!CL399,DRAFT!CP399),1)))</f>
        <v/>
      </c>
      <c r="AG397" s="3" t="str">
        <f>IF(COUNT($A397)=0,"",IF(AF397="3E","3E",IF(AF397="","I",LOOKUP(AF397/AH$2,{0,0.4,0.45,0.5,0.55,0.6,0.65,0.7,0.75,0.8,1},{"F","D","C","C+","B-","B","B+","A-","A","A+"}))))</f>
        <v/>
      </c>
      <c r="AH397" s="2" t="str">
        <f>IF(COUNT($A397)=0,"",IF(AF397="","--",IF(AF397="3E","3E",LOOKUP(AF397/AH$2,{0,0.4,0.45,0.5,0.55,0.6,0.65,0.7,0.75,0.8,1},{0,2,2.25,2.5,2.75,3,3.25,3.5,3.75,4}))))</f>
        <v/>
      </c>
      <c r="AI397" s="11" t="str">
        <f>IF(OR(COUNT($A397)=0,COUNT(B397:AH397)=0),"",IF(COUNTIF(B397:AH397,"3E")&gt;0,"3E",IF(DRAFT!$A399="R",TRUNC(SUMPRODUCT(RGP,RCP)/TCP,3),TRUNC((SUMPRODUCT(--(IMDGP&gt;0)*IMDGP,IMCP)+CEILING(DRAFT!$CQ399*42,0.25))/TCP,3))))</f>
        <v/>
      </c>
      <c r="AJ397" s="3" t="str">
        <f>IF(OR(COUNT($A397)=0,COUNT(B397:AH397)=0),"",IF(COUNTIF(B397:AH397,"3E")&gt;0,"3E",IF(DRAFT!$A399="R",SUMPRODUCT(--(RGP&gt;=2),RCP),SUMPRODUCT(--(IMDGP&gt;0),--(IMGP=0),IMCP)+DRAFT!$CR399)))</f>
        <v/>
      </c>
      <c r="AK397" s="3" t="str">
        <f>IF(OR(COUNT($A397)=0,COUNT(B397:AH397)=0),"",IF(COUNTIF(B397:AJ397,"3E")&gt;0,"3E",IF(AND(DRAFT!$A399="IM",OR($AI397&gt;DRAFT!$CQ399,$AJ397&gt;DRAFT!$CR399)),"IMPROVED",IF(AND(DRAFT!$A399="IM",$AI397&lt;=DRAFT!$CQ399,$AJ397&lt;=DRAFT!$CR399),"NOT IMPROVED",IF(AND(AH397&gt;=2,AI397&gt;=2,AJ397&gt;=30),"PASS","FAIL")))))</f>
        <v/>
      </c>
      <c r="AL397" s="3" t="str">
        <f t="shared" si="12"/>
        <v/>
      </c>
      <c r="AM397" s="3" t="str">
        <f t="shared" si="13"/>
        <v/>
      </c>
    </row>
    <row r="398" spans="1:39" ht="18.95" customHeight="1" x14ac:dyDescent="0.25">
      <c r="A398" s="4" t="str">
        <f>IF(DRAFT!$B400="","",DRAFT!$B400)</f>
        <v/>
      </c>
      <c r="B398" s="3" t="str">
        <f>IF(COUNT($A398)=0,"",IF($A398&lt;&gt;DRAFT!$B400,"ERR",IF(DRAFT!I400="3E","3E",IF(COUNT(DRAFT!E400,DRAFT!I400)&gt;0,DRAFT!J400,""))))</f>
        <v/>
      </c>
      <c r="C398" s="3" t="str">
        <f>IF(COUNT($A398)=0,"",IF(B398="3E","3E",IF(B398="","I",LOOKUP(B398/D$2,{0,0.4,0.45,0.5,0.55,0.6,0.65,0.7,0.75,0.8,1},{"F","D","C","C+","B-","B","B+","A-","A","A+"}))))</f>
        <v/>
      </c>
      <c r="D398" s="2" t="str">
        <f>IF(COUNT($A398)=0,"",IF(B398="","--",IF(B398="3E","3E",LOOKUP(B398/D$2,{0,0.4,0.45,0.5,0.55,0.6,0.65,0.7,0.75,0.8,1},{0,2,2.25,2.5,2.75,3,3.25,3.5,3.75,4}))))</f>
        <v/>
      </c>
      <c r="E398" s="3" t="str">
        <f>IF(COUNT($A398)=0,"",IF($A398&lt;&gt;DRAFT!$B400,"ERR",IF(DRAFT!R400="3E","3E",IF(COUNT(DRAFT!N400,DRAFT!R400)&gt;0,DRAFT!S400,""))))</f>
        <v/>
      </c>
      <c r="F398" s="3" t="str">
        <f>IF(COUNT($A398)=0,"",IF(E398="3E","3E",IF(E398="","I",LOOKUP(E398/G$2,{0,0.4,0.45,0.5,0.55,0.6,0.65,0.7,0.75,0.8,1},{"F","D","C","C+","B-","B","B+","A-","A","A+"}))))</f>
        <v/>
      </c>
      <c r="G398" s="2" t="str">
        <f>IF(COUNT($A398)=0,"",IF(E398="","--",IF(E398="3E","3E",LOOKUP(E398/G$2,{0,0.4,0.45,0.5,0.55,0.6,0.65,0.7,0.75,0.8,1},{0,2,2.25,2.5,2.75,3,3.25,3.5,3.75,4}))))</f>
        <v/>
      </c>
      <c r="H398" s="3" t="str">
        <f>IF(COUNT($A398)=0,"",IF($A398&lt;&gt;DRAFT!$B400,"ERR",IF(DRAFT!AA400="3E","3E",IF(COUNT(DRAFT!W400,DRAFT!AA400)&gt;0,DRAFT!AB400,""))))</f>
        <v/>
      </c>
      <c r="I398" s="3" t="str">
        <f>IF(COUNT($A398)=0,"",IF(H398="3E","3E",IF(H398="","I",LOOKUP(H398/J$2,{0,0.4,0.45,0.5,0.55,0.6,0.65,0.7,0.75,0.8,1},{"F","D","C","C+","B-","B","B+","A-","A","A+"}))))</f>
        <v/>
      </c>
      <c r="J398" s="2" t="str">
        <f>IF(COUNT($A398)=0,"",IF(H398="","--",IF(H398="3E","3E",LOOKUP(H398/J$2,{0,0.4,0.45,0.5,0.55,0.6,0.65,0.7,0.75,0.8,1},{0,2,2.25,2.5,2.75,3,3.25,3.5,3.75,4}))))</f>
        <v/>
      </c>
      <c r="K398" s="3" t="str">
        <f>IF(COUNT($A398)=0,"",IF($A398&lt;&gt;DRAFT!$B400,"ERR",IF(DRAFT!AJ400="3E","3E",IF(COUNT(DRAFT!AF400,DRAFT!AJ400)&gt;0,DRAFT!AK400,""))))</f>
        <v/>
      </c>
      <c r="L398" s="3" t="str">
        <f>IF(COUNT($A398)=0,"",IF(K398="3E","3E",IF(K398="","I",LOOKUP(K398/M$2,{0,0.4,0.45,0.5,0.55,0.6,0.65,0.7,0.75,0.8,1},{"F","D","C","C+","B-","B","B+","A-","A","A+"}))))</f>
        <v/>
      </c>
      <c r="M398" s="2" t="str">
        <f>IF(COUNT($A398)=0,"",IF(K398="","--",IF(K398="3E","3E",LOOKUP(K398/M$2,{0,0.4,0.45,0.5,0.55,0.6,0.65,0.7,0.75,0.8,1},{0,2,2.25,2.5,2.75,3,3.25,3.5,3.75,4}))))</f>
        <v/>
      </c>
      <c r="N398" s="3" t="str">
        <f>IF(COUNT($A398)=0,"",IF($A398&lt;&gt;DRAFT!$B400,"ERR",IF(DRAFT!AS400="3E","3E",IF(COUNT(DRAFT!AO400,DRAFT!AS400)&gt;0,DRAFT!AT400,""))))</f>
        <v/>
      </c>
      <c r="O398" s="3" t="str">
        <f>IF(COUNT($A398)=0,"",IF(N398="3E","3E",IF(N398="","I",LOOKUP(N398/P$2,{0,0.4,0.45,0.5,0.55,0.6,0.65,0.7,0.75,0.8,1},{"F","D","C","C+","B-","B","B+","A-","A","A+"}))))</f>
        <v/>
      </c>
      <c r="P398" s="2" t="str">
        <f>IF(COUNT($A398)=0,"",IF(N398="","--",IF(N398="3E","3E",LOOKUP(N398/P$2,{0,0.4,0.45,0.5,0.55,0.6,0.65,0.7,0.75,0.8,1},{0,2,2.25,2.5,2.75,3,3.25,3.5,3.75,4}))))</f>
        <v/>
      </c>
      <c r="Q398" s="3" t="str">
        <f>IF(COUNT($A398)=0,"",IF($A398&lt;&gt;DRAFT!$B400,"ERR",IF(DRAFT!BB400="3E","3E",IF(COUNT(DRAFT!AX400,DRAFT!BB400)&gt;0,DRAFT!BC400,""))))</f>
        <v/>
      </c>
      <c r="R398" s="3" t="str">
        <f>IF(COUNT($A398)=0,"",IF(Q398="3E","3E",IF(Q398="","I",LOOKUP(Q398/S$2,{0,0.4,0.45,0.5,0.55,0.6,0.65,0.7,0.75,0.8,1},{"F","D","C","C+","B-","B","B+","A-","A","A+"}))))</f>
        <v/>
      </c>
      <c r="S398" s="2" t="str">
        <f>IF(COUNT($A398)=0,"",IF(Q398="","--",IF(Q398="3E","3E",LOOKUP(Q398/S$2,{0,0.4,0.45,0.5,0.55,0.6,0.65,0.7,0.75,0.8,1},{0,2,2.25,2.5,2.75,3,3.25,3.5,3.75,4}))))</f>
        <v/>
      </c>
      <c r="T398" s="3" t="str">
        <f>IF(COUNT($A398)=0,"",IF($A398&lt;&gt;DRAFT!$B400,"ERR",IF(DRAFT!BK400="3E","3E",IF(COUNT(DRAFT!BG400,DRAFT!BK400)&gt;0,DRAFT!BL400,""))))</f>
        <v/>
      </c>
      <c r="U398" s="3" t="str">
        <f>IF(COUNT($A398)=0,"",IF(T398="3E","3E",IF(T398="","I",LOOKUP(T398/V$2,{0,0.4,0.45,0.5,0.55,0.6,0.65,0.7,0.75,0.8,1},{"F","D","C","C+","B-","B","B+","A-","A","A+"}))))</f>
        <v/>
      </c>
      <c r="V398" s="2" t="str">
        <f>IF(COUNT($A398)=0,"",IF(T398="","--",IF(T398="3E","3E",LOOKUP(T398/V$2,{0,0.4,0.45,0.5,0.55,0.6,0.65,0.7,0.75,0.8,1},{0,2,2.25,2.5,2.75,3,3.25,3.5,3.75,4}))))</f>
        <v/>
      </c>
      <c r="W398" s="3" t="str">
        <f>IF(COUNT($A398)=0,"",IF($A398&lt;&gt;DRAFT!$B400,"ERR",IF(DRAFT!BT400="3E","3E",IF(COUNT(DRAFT!BP400,DRAFT!BT400)&gt;0,DRAFT!BU400,""))))</f>
        <v/>
      </c>
      <c r="X398" s="3" t="str">
        <f>IF(COUNT($A398)=0,"",IF(W398="3E","3E",IF(W398="","I",LOOKUP(W398/Y$2,{0,0.4,0.45,0.5,0.55,0.6,0.65,0.7,0.75,0.8,1},{"F","D","C","C+","B-","B","B+","A-","A","A+"}))))</f>
        <v/>
      </c>
      <c r="Y398" s="2" t="str">
        <f>IF(COUNT($A398)=0,"",IF(W398="","--",IF(W398="3E","3E",LOOKUP(W398/Y$2,{0,0.4,0.45,0.5,0.55,0.6,0.65,0.7,0.75,0.8,1},{0,2,2.25,2.5,2.75,3,3.25,3.5,3.75,4}))))</f>
        <v/>
      </c>
      <c r="Z398" s="3" t="str">
        <f>IF(COUNT($A398)=0,"",IF($A398&lt;&gt;DRAFT!$B400,"ERR",IF(DRAFT!CC400="3E","3E",IF(COUNT(DRAFT!BY400,DRAFT!CC400)&gt;0,DRAFT!CD400,""))))</f>
        <v/>
      </c>
      <c r="AA398" s="3" t="str">
        <f>IF(COUNT($A398)=0,"",IF(Z398="3E","3E",IF(Z398="","I",LOOKUP(Z398/AB$2,{0,0.4,0.45,0.5,0.55,0.6,0.65,0.7,0.75,0.8,1},{"F","D","C","C+","B-","B","B+","A-","A","A+"}))))</f>
        <v/>
      </c>
      <c r="AB398" s="2" t="str">
        <f>IF(COUNT($A398)=0,"",IF(Z398="","--",IF(Z398="3E","3E",LOOKUP(Z398/AB$2,{0,0.4,0.45,0.5,0.55,0.6,0.65,0.7,0.75,0.8,1},{0,2,2.25,2.5,2.75,3,3.25,3.5,3.75,4}))))</f>
        <v/>
      </c>
      <c r="AC398" s="3" t="str">
        <f>IF(COUNT($A398)=0,"",IF($A398&lt;&gt;DRAFT!$B400,"ERR",IF(DRAFT!CF400&gt;0,DRAFT!CF400,"")))</f>
        <v/>
      </c>
      <c r="AD398" s="3" t="str">
        <f>IF(COUNT($A398)=0,"",IF(AC398="3E","3E",IF(AC398="","I",LOOKUP(AC398/AE$2,{0,0.4,0.45,0.5,0.55,0.6,0.65,0.7,0.75,0.8,1},{"F","D","C","C+","B-","B","B+","A-","A","A+"}))))</f>
        <v/>
      </c>
      <c r="AE398" s="2" t="str">
        <f>IF(COUNT($A398)=0,"",IF(AC398="","--",IF(AC398="3E","3E",LOOKUP(AC398/AE$2,{0,0.4,0.45,0.5,0.55,0.6,0.65,0.7,0.75,0.8,1},{0,2,2.25,2.5,2.75,3,3.25,3.5,3.75,4}))))</f>
        <v/>
      </c>
      <c r="AF398" s="3" t="str">
        <f>IF($A398&lt;&gt;DRAFT!$B400,"ERR",IF(OR(COUNT($A398)=0,COUNT(DRAFT!CI400:CK400,DRAFT!CM400:CO400)=0),"",CEILING(SUM(DRAFT!CL400,DRAFT!CP400),1)))</f>
        <v/>
      </c>
      <c r="AG398" s="3" t="str">
        <f>IF(COUNT($A398)=0,"",IF(AF398="3E","3E",IF(AF398="","I",LOOKUP(AF398/AH$2,{0,0.4,0.45,0.5,0.55,0.6,0.65,0.7,0.75,0.8,1},{"F","D","C","C+","B-","B","B+","A-","A","A+"}))))</f>
        <v/>
      </c>
      <c r="AH398" s="2" t="str">
        <f>IF(COUNT($A398)=0,"",IF(AF398="","--",IF(AF398="3E","3E",LOOKUP(AF398/AH$2,{0,0.4,0.45,0.5,0.55,0.6,0.65,0.7,0.75,0.8,1},{0,2,2.25,2.5,2.75,3,3.25,3.5,3.75,4}))))</f>
        <v/>
      </c>
      <c r="AI398" s="11" t="str">
        <f>IF(OR(COUNT($A398)=0,COUNT(B398:AH398)=0),"",IF(COUNTIF(B398:AH398,"3E")&gt;0,"3E",IF(DRAFT!$A400="R",TRUNC(SUMPRODUCT(RGP,RCP)/TCP,3),TRUNC((SUMPRODUCT(--(IMDGP&gt;0)*IMDGP,IMCP)+CEILING(DRAFT!$CQ400*42,0.25))/TCP,3))))</f>
        <v/>
      </c>
      <c r="AJ398" s="3" t="str">
        <f>IF(OR(COUNT($A398)=0,COUNT(B398:AH398)=0),"",IF(COUNTIF(B398:AH398,"3E")&gt;0,"3E",IF(DRAFT!$A400="R",SUMPRODUCT(--(RGP&gt;=2),RCP),SUMPRODUCT(--(IMDGP&gt;0),--(IMGP=0),IMCP)+DRAFT!$CR400)))</f>
        <v/>
      </c>
      <c r="AK398" s="3" t="str">
        <f>IF(OR(COUNT($A398)=0,COUNT(B398:AH398)=0),"",IF(COUNTIF(B398:AJ398,"3E")&gt;0,"3E",IF(AND(DRAFT!$A400="IM",OR($AI398&gt;DRAFT!$CQ400,$AJ398&gt;DRAFT!$CR400)),"IMPROVED",IF(AND(DRAFT!$A400="IM",$AI398&lt;=DRAFT!$CQ400,$AJ398&lt;=DRAFT!$CR400),"NOT IMPROVED",IF(AND(AH398&gt;=2,AI398&gt;=2,AJ398&gt;=30),"PASS","FAIL")))))</f>
        <v/>
      </c>
      <c r="AL398" s="3" t="str">
        <f t="shared" si="12"/>
        <v/>
      </c>
      <c r="AM398" s="3" t="str">
        <f t="shared" si="13"/>
        <v/>
      </c>
    </row>
    <row r="399" spans="1:39" ht="18.95" customHeight="1" x14ac:dyDescent="0.25">
      <c r="A399" s="4" t="str">
        <f>IF(DRAFT!$B401="","",DRAFT!$B401)</f>
        <v/>
      </c>
      <c r="B399" s="3" t="str">
        <f>IF(COUNT($A399)=0,"",IF($A399&lt;&gt;DRAFT!$B401,"ERR",IF(DRAFT!I401="3E","3E",IF(COUNT(DRAFT!E401,DRAFT!I401)&gt;0,DRAFT!J401,""))))</f>
        <v/>
      </c>
      <c r="C399" s="3" t="str">
        <f>IF(COUNT($A399)=0,"",IF(B399="3E","3E",IF(B399="","I",LOOKUP(B399/D$2,{0,0.4,0.45,0.5,0.55,0.6,0.65,0.7,0.75,0.8,1},{"F","D","C","C+","B-","B","B+","A-","A","A+"}))))</f>
        <v/>
      </c>
      <c r="D399" s="2" t="str">
        <f>IF(COUNT($A399)=0,"",IF(B399="","--",IF(B399="3E","3E",LOOKUP(B399/D$2,{0,0.4,0.45,0.5,0.55,0.6,0.65,0.7,0.75,0.8,1},{0,2,2.25,2.5,2.75,3,3.25,3.5,3.75,4}))))</f>
        <v/>
      </c>
      <c r="E399" s="3" t="str">
        <f>IF(COUNT($A399)=0,"",IF($A399&lt;&gt;DRAFT!$B401,"ERR",IF(DRAFT!R401="3E","3E",IF(COUNT(DRAFT!N401,DRAFT!R401)&gt;0,DRAFT!S401,""))))</f>
        <v/>
      </c>
      <c r="F399" s="3" t="str">
        <f>IF(COUNT($A399)=0,"",IF(E399="3E","3E",IF(E399="","I",LOOKUP(E399/G$2,{0,0.4,0.45,0.5,0.55,0.6,0.65,0.7,0.75,0.8,1},{"F","D","C","C+","B-","B","B+","A-","A","A+"}))))</f>
        <v/>
      </c>
      <c r="G399" s="2" t="str">
        <f>IF(COUNT($A399)=0,"",IF(E399="","--",IF(E399="3E","3E",LOOKUP(E399/G$2,{0,0.4,0.45,0.5,0.55,0.6,0.65,0.7,0.75,0.8,1},{0,2,2.25,2.5,2.75,3,3.25,3.5,3.75,4}))))</f>
        <v/>
      </c>
      <c r="H399" s="3" t="str">
        <f>IF(COUNT($A399)=0,"",IF($A399&lt;&gt;DRAFT!$B401,"ERR",IF(DRAFT!AA401="3E","3E",IF(COUNT(DRAFT!W401,DRAFT!AA401)&gt;0,DRAFT!AB401,""))))</f>
        <v/>
      </c>
      <c r="I399" s="3" t="str">
        <f>IF(COUNT($A399)=0,"",IF(H399="3E","3E",IF(H399="","I",LOOKUP(H399/J$2,{0,0.4,0.45,0.5,0.55,0.6,0.65,0.7,0.75,0.8,1},{"F","D","C","C+","B-","B","B+","A-","A","A+"}))))</f>
        <v/>
      </c>
      <c r="J399" s="2" t="str">
        <f>IF(COUNT($A399)=0,"",IF(H399="","--",IF(H399="3E","3E",LOOKUP(H399/J$2,{0,0.4,0.45,0.5,0.55,0.6,0.65,0.7,0.75,0.8,1},{0,2,2.25,2.5,2.75,3,3.25,3.5,3.75,4}))))</f>
        <v/>
      </c>
      <c r="K399" s="3" t="str">
        <f>IF(COUNT($A399)=0,"",IF($A399&lt;&gt;DRAFT!$B401,"ERR",IF(DRAFT!AJ401="3E","3E",IF(COUNT(DRAFT!AF401,DRAFT!AJ401)&gt;0,DRAFT!AK401,""))))</f>
        <v/>
      </c>
      <c r="L399" s="3" t="str">
        <f>IF(COUNT($A399)=0,"",IF(K399="3E","3E",IF(K399="","I",LOOKUP(K399/M$2,{0,0.4,0.45,0.5,0.55,0.6,0.65,0.7,0.75,0.8,1},{"F","D","C","C+","B-","B","B+","A-","A","A+"}))))</f>
        <v/>
      </c>
      <c r="M399" s="2" t="str">
        <f>IF(COUNT($A399)=0,"",IF(K399="","--",IF(K399="3E","3E",LOOKUP(K399/M$2,{0,0.4,0.45,0.5,0.55,0.6,0.65,0.7,0.75,0.8,1},{0,2,2.25,2.5,2.75,3,3.25,3.5,3.75,4}))))</f>
        <v/>
      </c>
      <c r="N399" s="3" t="str">
        <f>IF(COUNT($A399)=0,"",IF($A399&lt;&gt;DRAFT!$B401,"ERR",IF(DRAFT!AS401="3E","3E",IF(COUNT(DRAFT!AO401,DRAFT!AS401)&gt;0,DRAFT!AT401,""))))</f>
        <v/>
      </c>
      <c r="O399" s="3" t="str">
        <f>IF(COUNT($A399)=0,"",IF(N399="3E","3E",IF(N399="","I",LOOKUP(N399/P$2,{0,0.4,0.45,0.5,0.55,0.6,0.65,0.7,0.75,0.8,1},{"F","D","C","C+","B-","B","B+","A-","A","A+"}))))</f>
        <v/>
      </c>
      <c r="P399" s="2" t="str">
        <f>IF(COUNT($A399)=0,"",IF(N399="","--",IF(N399="3E","3E",LOOKUP(N399/P$2,{0,0.4,0.45,0.5,0.55,0.6,0.65,0.7,0.75,0.8,1},{0,2,2.25,2.5,2.75,3,3.25,3.5,3.75,4}))))</f>
        <v/>
      </c>
      <c r="Q399" s="3" t="str">
        <f>IF(COUNT($A399)=0,"",IF($A399&lt;&gt;DRAFT!$B401,"ERR",IF(DRAFT!BB401="3E","3E",IF(COUNT(DRAFT!AX401,DRAFT!BB401)&gt;0,DRAFT!BC401,""))))</f>
        <v/>
      </c>
      <c r="R399" s="3" t="str">
        <f>IF(COUNT($A399)=0,"",IF(Q399="3E","3E",IF(Q399="","I",LOOKUP(Q399/S$2,{0,0.4,0.45,0.5,0.55,0.6,0.65,0.7,0.75,0.8,1},{"F","D","C","C+","B-","B","B+","A-","A","A+"}))))</f>
        <v/>
      </c>
      <c r="S399" s="2" t="str">
        <f>IF(COUNT($A399)=0,"",IF(Q399="","--",IF(Q399="3E","3E",LOOKUP(Q399/S$2,{0,0.4,0.45,0.5,0.55,0.6,0.65,0.7,0.75,0.8,1},{0,2,2.25,2.5,2.75,3,3.25,3.5,3.75,4}))))</f>
        <v/>
      </c>
      <c r="T399" s="3" t="str">
        <f>IF(COUNT($A399)=0,"",IF($A399&lt;&gt;DRAFT!$B401,"ERR",IF(DRAFT!BK401="3E","3E",IF(COUNT(DRAFT!BG401,DRAFT!BK401)&gt;0,DRAFT!BL401,""))))</f>
        <v/>
      </c>
      <c r="U399" s="3" t="str">
        <f>IF(COUNT($A399)=0,"",IF(T399="3E","3E",IF(T399="","I",LOOKUP(T399/V$2,{0,0.4,0.45,0.5,0.55,0.6,0.65,0.7,0.75,0.8,1},{"F","D","C","C+","B-","B","B+","A-","A","A+"}))))</f>
        <v/>
      </c>
      <c r="V399" s="2" t="str">
        <f>IF(COUNT($A399)=0,"",IF(T399="","--",IF(T399="3E","3E",LOOKUP(T399/V$2,{0,0.4,0.45,0.5,0.55,0.6,0.65,0.7,0.75,0.8,1},{0,2,2.25,2.5,2.75,3,3.25,3.5,3.75,4}))))</f>
        <v/>
      </c>
      <c r="W399" s="3" t="str">
        <f>IF(COUNT($A399)=0,"",IF($A399&lt;&gt;DRAFT!$B401,"ERR",IF(DRAFT!BT401="3E","3E",IF(COUNT(DRAFT!BP401,DRAFT!BT401)&gt;0,DRAFT!BU401,""))))</f>
        <v/>
      </c>
      <c r="X399" s="3" t="str">
        <f>IF(COUNT($A399)=0,"",IF(W399="3E","3E",IF(W399="","I",LOOKUP(W399/Y$2,{0,0.4,0.45,0.5,0.55,0.6,0.65,0.7,0.75,0.8,1},{"F","D","C","C+","B-","B","B+","A-","A","A+"}))))</f>
        <v/>
      </c>
      <c r="Y399" s="2" t="str">
        <f>IF(COUNT($A399)=0,"",IF(W399="","--",IF(W399="3E","3E",LOOKUP(W399/Y$2,{0,0.4,0.45,0.5,0.55,0.6,0.65,0.7,0.75,0.8,1},{0,2,2.25,2.5,2.75,3,3.25,3.5,3.75,4}))))</f>
        <v/>
      </c>
      <c r="Z399" s="3" t="str">
        <f>IF(COUNT($A399)=0,"",IF($A399&lt;&gt;DRAFT!$B401,"ERR",IF(DRAFT!CC401="3E","3E",IF(COUNT(DRAFT!BY401,DRAFT!CC401)&gt;0,DRAFT!CD401,""))))</f>
        <v/>
      </c>
      <c r="AA399" s="3" t="str">
        <f>IF(COUNT($A399)=0,"",IF(Z399="3E","3E",IF(Z399="","I",LOOKUP(Z399/AB$2,{0,0.4,0.45,0.5,0.55,0.6,0.65,0.7,0.75,0.8,1},{"F","D","C","C+","B-","B","B+","A-","A","A+"}))))</f>
        <v/>
      </c>
      <c r="AB399" s="2" t="str">
        <f>IF(COUNT($A399)=0,"",IF(Z399="","--",IF(Z399="3E","3E",LOOKUP(Z399/AB$2,{0,0.4,0.45,0.5,0.55,0.6,0.65,0.7,0.75,0.8,1},{0,2,2.25,2.5,2.75,3,3.25,3.5,3.75,4}))))</f>
        <v/>
      </c>
      <c r="AC399" s="3" t="str">
        <f>IF(COUNT($A399)=0,"",IF($A399&lt;&gt;DRAFT!$B401,"ERR",IF(DRAFT!CF401&gt;0,DRAFT!CF401,"")))</f>
        <v/>
      </c>
      <c r="AD399" s="3" t="str">
        <f>IF(COUNT($A399)=0,"",IF(AC399="3E","3E",IF(AC399="","I",LOOKUP(AC399/AE$2,{0,0.4,0.45,0.5,0.55,0.6,0.65,0.7,0.75,0.8,1},{"F","D","C","C+","B-","B","B+","A-","A","A+"}))))</f>
        <v/>
      </c>
      <c r="AE399" s="2" t="str">
        <f>IF(COUNT($A399)=0,"",IF(AC399="","--",IF(AC399="3E","3E",LOOKUP(AC399/AE$2,{0,0.4,0.45,0.5,0.55,0.6,0.65,0.7,0.75,0.8,1},{0,2,2.25,2.5,2.75,3,3.25,3.5,3.75,4}))))</f>
        <v/>
      </c>
      <c r="AF399" s="3" t="str">
        <f>IF($A399&lt;&gt;DRAFT!$B401,"ERR",IF(OR(COUNT($A399)=0,COUNT(DRAFT!CI401:CK401,DRAFT!CM401:CO401)=0),"",CEILING(SUM(DRAFT!CL401,DRAFT!CP401),1)))</f>
        <v/>
      </c>
      <c r="AG399" s="3" t="str">
        <f>IF(COUNT($A399)=0,"",IF(AF399="3E","3E",IF(AF399="","I",LOOKUP(AF399/AH$2,{0,0.4,0.45,0.5,0.55,0.6,0.65,0.7,0.75,0.8,1},{"F","D","C","C+","B-","B","B+","A-","A","A+"}))))</f>
        <v/>
      </c>
      <c r="AH399" s="2" t="str">
        <f>IF(COUNT($A399)=0,"",IF(AF399="","--",IF(AF399="3E","3E",LOOKUP(AF399/AH$2,{0,0.4,0.45,0.5,0.55,0.6,0.65,0.7,0.75,0.8,1},{0,2,2.25,2.5,2.75,3,3.25,3.5,3.75,4}))))</f>
        <v/>
      </c>
      <c r="AI399" s="11" t="str">
        <f>IF(OR(COUNT($A399)=0,COUNT(B399:AH399)=0),"",IF(COUNTIF(B399:AH399,"3E")&gt;0,"3E",IF(DRAFT!$A401="R",TRUNC(SUMPRODUCT(RGP,RCP)/TCP,3),TRUNC((SUMPRODUCT(--(IMDGP&gt;0)*IMDGP,IMCP)+CEILING(DRAFT!$CQ401*42,0.25))/TCP,3))))</f>
        <v/>
      </c>
      <c r="AJ399" s="3" t="str">
        <f>IF(OR(COUNT($A399)=0,COUNT(B399:AH399)=0),"",IF(COUNTIF(B399:AH399,"3E")&gt;0,"3E",IF(DRAFT!$A401="R",SUMPRODUCT(--(RGP&gt;=2),RCP),SUMPRODUCT(--(IMDGP&gt;0),--(IMGP=0),IMCP)+DRAFT!$CR401)))</f>
        <v/>
      </c>
      <c r="AK399" s="3" t="str">
        <f>IF(OR(COUNT($A399)=0,COUNT(B399:AH399)=0),"",IF(COUNTIF(B399:AJ399,"3E")&gt;0,"3E",IF(AND(DRAFT!$A401="IM",OR($AI399&gt;DRAFT!$CQ401,$AJ399&gt;DRAFT!$CR401)),"IMPROVED",IF(AND(DRAFT!$A401="IM",$AI399&lt;=DRAFT!$CQ401,$AJ399&lt;=DRAFT!$CR401),"NOT IMPROVED",IF(AND(AH399&gt;=2,AI399&gt;=2,AJ399&gt;=30),"PASS","FAIL")))))</f>
        <v/>
      </c>
      <c r="AL399" s="3" t="str">
        <f t="shared" si="12"/>
        <v/>
      </c>
      <c r="AM399" s="3" t="str">
        <f t="shared" si="13"/>
        <v/>
      </c>
    </row>
    <row r="400" spans="1:39" ht="18.95" customHeight="1" x14ac:dyDescent="0.25">
      <c r="A400" s="4" t="str">
        <f>IF(DRAFT!$B402="","",DRAFT!$B402)</f>
        <v/>
      </c>
      <c r="B400" s="3" t="str">
        <f>IF(COUNT($A400)=0,"",IF($A400&lt;&gt;DRAFT!$B402,"ERR",IF(DRAFT!I402="3E","3E",IF(COUNT(DRAFT!E402,DRAFT!I402)&gt;0,DRAFT!J402,""))))</f>
        <v/>
      </c>
      <c r="C400" s="3" t="str">
        <f>IF(COUNT($A400)=0,"",IF(B400="3E","3E",IF(B400="","I",LOOKUP(B400/D$2,{0,0.4,0.45,0.5,0.55,0.6,0.65,0.7,0.75,0.8,1},{"F","D","C","C+","B-","B","B+","A-","A","A+"}))))</f>
        <v/>
      </c>
      <c r="D400" s="2" t="str">
        <f>IF(COUNT($A400)=0,"",IF(B400="","--",IF(B400="3E","3E",LOOKUP(B400/D$2,{0,0.4,0.45,0.5,0.55,0.6,0.65,0.7,0.75,0.8,1},{0,2,2.25,2.5,2.75,3,3.25,3.5,3.75,4}))))</f>
        <v/>
      </c>
      <c r="E400" s="3" t="str">
        <f>IF(COUNT($A400)=0,"",IF($A400&lt;&gt;DRAFT!$B402,"ERR",IF(DRAFT!R402="3E","3E",IF(COUNT(DRAFT!N402,DRAFT!R402)&gt;0,DRAFT!S402,""))))</f>
        <v/>
      </c>
      <c r="F400" s="3" t="str">
        <f>IF(COUNT($A400)=0,"",IF(E400="3E","3E",IF(E400="","I",LOOKUP(E400/G$2,{0,0.4,0.45,0.5,0.55,0.6,0.65,0.7,0.75,0.8,1},{"F","D","C","C+","B-","B","B+","A-","A","A+"}))))</f>
        <v/>
      </c>
      <c r="G400" s="2" t="str">
        <f>IF(COUNT($A400)=0,"",IF(E400="","--",IF(E400="3E","3E",LOOKUP(E400/G$2,{0,0.4,0.45,0.5,0.55,0.6,0.65,0.7,0.75,0.8,1},{0,2,2.25,2.5,2.75,3,3.25,3.5,3.75,4}))))</f>
        <v/>
      </c>
      <c r="H400" s="3" t="str">
        <f>IF(COUNT($A400)=0,"",IF($A400&lt;&gt;DRAFT!$B402,"ERR",IF(DRAFT!AA402="3E","3E",IF(COUNT(DRAFT!W402,DRAFT!AA402)&gt;0,DRAFT!AB402,""))))</f>
        <v/>
      </c>
      <c r="I400" s="3" t="str">
        <f>IF(COUNT($A400)=0,"",IF(H400="3E","3E",IF(H400="","I",LOOKUP(H400/J$2,{0,0.4,0.45,0.5,0.55,0.6,0.65,0.7,0.75,0.8,1},{"F","D","C","C+","B-","B","B+","A-","A","A+"}))))</f>
        <v/>
      </c>
      <c r="J400" s="2" t="str">
        <f>IF(COUNT($A400)=0,"",IF(H400="","--",IF(H400="3E","3E",LOOKUP(H400/J$2,{0,0.4,0.45,0.5,0.55,0.6,0.65,0.7,0.75,0.8,1},{0,2,2.25,2.5,2.75,3,3.25,3.5,3.75,4}))))</f>
        <v/>
      </c>
      <c r="K400" s="3" t="str">
        <f>IF(COUNT($A400)=0,"",IF($A400&lt;&gt;DRAFT!$B402,"ERR",IF(DRAFT!AJ402="3E","3E",IF(COUNT(DRAFT!AF402,DRAFT!AJ402)&gt;0,DRAFT!AK402,""))))</f>
        <v/>
      </c>
      <c r="L400" s="3" t="str">
        <f>IF(COUNT($A400)=0,"",IF(K400="3E","3E",IF(K400="","I",LOOKUP(K400/M$2,{0,0.4,0.45,0.5,0.55,0.6,0.65,0.7,0.75,0.8,1},{"F","D","C","C+","B-","B","B+","A-","A","A+"}))))</f>
        <v/>
      </c>
      <c r="M400" s="2" t="str">
        <f>IF(COUNT($A400)=0,"",IF(K400="","--",IF(K400="3E","3E",LOOKUP(K400/M$2,{0,0.4,0.45,0.5,0.55,0.6,0.65,0.7,0.75,0.8,1},{0,2,2.25,2.5,2.75,3,3.25,3.5,3.75,4}))))</f>
        <v/>
      </c>
      <c r="N400" s="3" t="str">
        <f>IF(COUNT($A400)=0,"",IF($A400&lt;&gt;DRAFT!$B402,"ERR",IF(DRAFT!AS402="3E","3E",IF(COUNT(DRAFT!AO402,DRAFT!AS402)&gt;0,DRAFT!AT402,""))))</f>
        <v/>
      </c>
      <c r="O400" s="3" t="str">
        <f>IF(COUNT($A400)=0,"",IF(N400="3E","3E",IF(N400="","I",LOOKUP(N400/P$2,{0,0.4,0.45,0.5,0.55,0.6,0.65,0.7,0.75,0.8,1},{"F","D","C","C+","B-","B","B+","A-","A","A+"}))))</f>
        <v/>
      </c>
      <c r="P400" s="2" t="str">
        <f>IF(COUNT($A400)=0,"",IF(N400="","--",IF(N400="3E","3E",LOOKUP(N400/P$2,{0,0.4,0.45,0.5,0.55,0.6,0.65,0.7,0.75,0.8,1},{0,2,2.25,2.5,2.75,3,3.25,3.5,3.75,4}))))</f>
        <v/>
      </c>
      <c r="Q400" s="3" t="str">
        <f>IF(COUNT($A400)=0,"",IF($A400&lt;&gt;DRAFT!$B402,"ERR",IF(DRAFT!BB402="3E","3E",IF(COUNT(DRAFT!AX402,DRAFT!BB402)&gt;0,DRAFT!BC402,""))))</f>
        <v/>
      </c>
      <c r="R400" s="3" t="str">
        <f>IF(COUNT($A400)=0,"",IF(Q400="3E","3E",IF(Q400="","I",LOOKUP(Q400/S$2,{0,0.4,0.45,0.5,0.55,0.6,0.65,0.7,0.75,0.8,1},{"F","D","C","C+","B-","B","B+","A-","A","A+"}))))</f>
        <v/>
      </c>
      <c r="S400" s="2" t="str">
        <f>IF(COUNT($A400)=0,"",IF(Q400="","--",IF(Q400="3E","3E",LOOKUP(Q400/S$2,{0,0.4,0.45,0.5,0.55,0.6,0.65,0.7,0.75,0.8,1},{0,2,2.25,2.5,2.75,3,3.25,3.5,3.75,4}))))</f>
        <v/>
      </c>
      <c r="T400" s="3" t="str">
        <f>IF(COUNT($A400)=0,"",IF($A400&lt;&gt;DRAFT!$B402,"ERR",IF(DRAFT!BK402="3E","3E",IF(COUNT(DRAFT!BG402,DRAFT!BK402)&gt;0,DRAFT!BL402,""))))</f>
        <v/>
      </c>
      <c r="U400" s="3" t="str">
        <f>IF(COUNT($A400)=0,"",IF(T400="3E","3E",IF(T400="","I",LOOKUP(T400/V$2,{0,0.4,0.45,0.5,0.55,0.6,0.65,0.7,0.75,0.8,1},{"F","D","C","C+","B-","B","B+","A-","A","A+"}))))</f>
        <v/>
      </c>
      <c r="V400" s="2" t="str">
        <f>IF(COUNT($A400)=0,"",IF(T400="","--",IF(T400="3E","3E",LOOKUP(T400/V$2,{0,0.4,0.45,0.5,0.55,0.6,0.65,0.7,0.75,0.8,1},{0,2,2.25,2.5,2.75,3,3.25,3.5,3.75,4}))))</f>
        <v/>
      </c>
      <c r="W400" s="3" t="str">
        <f>IF(COUNT($A400)=0,"",IF($A400&lt;&gt;DRAFT!$B402,"ERR",IF(DRAFT!BT402="3E","3E",IF(COUNT(DRAFT!BP402,DRAFT!BT402)&gt;0,DRAFT!BU402,""))))</f>
        <v/>
      </c>
      <c r="X400" s="3" t="str">
        <f>IF(COUNT($A400)=0,"",IF(W400="3E","3E",IF(W400="","I",LOOKUP(W400/Y$2,{0,0.4,0.45,0.5,0.55,0.6,0.65,0.7,0.75,0.8,1},{"F","D","C","C+","B-","B","B+","A-","A","A+"}))))</f>
        <v/>
      </c>
      <c r="Y400" s="2" t="str">
        <f>IF(COUNT($A400)=0,"",IF(W400="","--",IF(W400="3E","3E",LOOKUP(W400/Y$2,{0,0.4,0.45,0.5,0.55,0.6,0.65,0.7,0.75,0.8,1},{0,2,2.25,2.5,2.75,3,3.25,3.5,3.75,4}))))</f>
        <v/>
      </c>
      <c r="Z400" s="3" t="str">
        <f>IF(COUNT($A400)=0,"",IF($A400&lt;&gt;DRAFT!$B402,"ERR",IF(DRAFT!CC402="3E","3E",IF(COUNT(DRAFT!BY402,DRAFT!CC402)&gt;0,DRAFT!CD402,""))))</f>
        <v/>
      </c>
      <c r="AA400" s="3" t="str">
        <f>IF(COUNT($A400)=0,"",IF(Z400="3E","3E",IF(Z400="","I",LOOKUP(Z400/AB$2,{0,0.4,0.45,0.5,0.55,0.6,0.65,0.7,0.75,0.8,1},{"F","D","C","C+","B-","B","B+","A-","A","A+"}))))</f>
        <v/>
      </c>
      <c r="AB400" s="2" t="str">
        <f>IF(COUNT($A400)=0,"",IF(Z400="","--",IF(Z400="3E","3E",LOOKUP(Z400/AB$2,{0,0.4,0.45,0.5,0.55,0.6,0.65,0.7,0.75,0.8,1},{0,2,2.25,2.5,2.75,3,3.25,3.5,3.75,4}))))</f>
        <v/>
      </c>
      <c r="AC400" s="3" t="str">
        <f>IF(COUNT($A400)=0,"",IF($A400&lt;&gt;DRAFT!$B402,"ERR",IF(DRAFT!CF402&gt;0,DRAFT!CF402,"")))</f>
        <v/>
      </c>
      <c r="AD400" s="3" t="str">
        <f>IF(COUNT($A400)=0,"",IF(AC400="3E","3E",IF(AC400="","I",LOOKUP(AC400/AE$2,{0,0.4,0.45,0.5,0.55,0.6,0.65,0.7,0.75,0.8,1},{"F","D","C","C+","B-","B","B+","A-","A","A+"}))))</f>
        <v/>
      </c>
      <c r="AE400" s="2" t="str">
        <f>IF(COUNT($A400)=0,"",IF(AC400="","--",IF(AC400="3E","3E",LOOKUP(AC400/AE$2,{0,0.4,0.45,0.5,0.55,0.6,0.65,0.7,0.75,0.8,1},{0,2,2.25,2.5,2.75,3,3.25,3.5,3.75,4}))))</f>
        <v/>
      </c>
      <c r="AF400" s="3" t="str">
        <f>IF($A400&lt;&gt;DRAFT!$B402,"ERR",IF(OR(COUNT($A400)=0,COUNT(DRAFT!CI402:CK402,DRAFT!CM402:CO402)=0),"",CEILING(SUM(DRAFT!CL402,DRAFT!CP402),1)))</f>
        <v/>
      </c>
      <c r="AG400" s="3" t="str">
        <f>IF(COUNT($A400)=0,"",IF(AF400="3E","3E",IF(AF400="","I",LOOKUP(AF400/AH$2,{0,0.4,0.45,0.5,0.55,0.6,0.65,0.7,0.75,0.8,1},{"F","D","C","C+","B-","B","B+","A-","A","A+"}))))</f>
        <v/>
      </c>
      <c r="AH400" s="2" t="str">
        <f>IF(COUNT($A400)=0,"",IF(AF400="","--",IF(AF400="3E","3E",LOOKUP(AF400/AH$2,{0,0.4,0.45,0.5,0.55,0.6,0.65,0.7,0.75,0.8,1},{0,2,2.25,2.5,2.75,3,3.25,3.5,3.75,4}))))</f>
        <v/>
      </c>
      <c r="AI400" s="11" t="str">
        <f>IF(OR(COUNT($A400)=0,COUNT(B400:AH400)=0),"",IF(COUNTIF(B400:AH400,"3E")&gt;0,"3E",IF(DRAFT!$A402="R",TRUNC(SUMPRODUCT(RGP,RCP)/TCP,3),TRUNC((SUMPRODUCT(--(IMDGP&gt;0)*IMDGP,IMCP)+CEILING(DRAFT!$CQ402*42,0.25))/TCP,3))))</f>
        <v/>
      </c>
      <c r="AJ400" s="3" t="str">
        <f>IF(OR(COUNT($A400)=0,COUNT(B400:AH400)=0),"",IF(COUNTIF(B400:AH400,"3E")&gt;0,"3E",IF(DRAFT!$A402="R",SUMPRODUCT(--(RGP&gt;=2),RCP),SUMPRODUCT(--(IMDGP&gt;0),--(IMGP=0),IMCP)+DRAFT!$CR402)))</f>
        <v/>
      </c>
      <c r="AK400" s="3" t="str">
        <f>IF(OR(COUNT($A400)=0,COUNT(B400:AH400)=0),"",IF(COUNTIF(B400:AJ400,"3E")&gt;0,"3E",IF(AND(DRAFT!$A402="IM",OR($AI400&gt;DRAFT!$CQ402,$AJ400&gt;DRAFT!$CR402)),"IMPROVED",IF(AND(DRAFT!$A402="IM",$AI400&lt;=DRAFT!$CQ402,$AJ400&lt;=DRAFT!$CR402),"NOT IMPROVED",IF(AND(AH400&gt;=2,AI400&gt;=2,AJ400&gt;=30),"PASS","FAIL")))))</f>
        <v/>
      </c>
      <c r="AL400" s="3" t="str">
        <f t="shared" si="12"/>
        <v/>
      </c>
      <c r="AM400" s="3" t="str">
        <f t="shared" si="13"/>
        <v/>
      </c>
    </row>
    <row r="401" spans="1:39" ht="18.95" customHeight="1" x14ac:dyDescent="0.25">
      <c r="A401" s="4" t="str">
        <f>IF(DRAFT!$B403="","",DRAFT!$B403)</f>
        <v/>
      </c>
      <c r="B401" s="3" t="str">
        <f>IF(COUNT($A401)=0,"",IF($A401&lt;&gt;DRAFT!$B403,"ERR",IF(DRAFT!I403="3E","3E",IF(COUNT(DRAFT!E403,DRAFT!I403)&gt;0,DRAFT!J403,""))))</f>
        <v/>
      </c>
      <c r="C401" s="3" t="str">
        <f>IF(COUNT($A401)=0,"",IF(B401="3E","3E",IF(B401="","I",LOOKUP(B401/D$2,{0,0.4,0.45,0.5,0.55,0.6,0.65,0.7,0.75,0.8,1},{"F","D","C","C+","B-","B","B+","A-","A","A+"}))))</f>
        <v/>
      </c>
      <c r="D401" s="2" t="str">
        <f>IF(COUNT($A401)=0,"",IF(B401="","--",IF(B401="3E","3E",LOOKUP(B401/D$2,{0,0.4,0.45,0.5,0.55,0.6,0.65,0.7,0.75,0.8,1},{0,2,2.25,2.5,2.75,3,3.25,3.5,3.75,4}))))</f>
        <v/>
      </c>
      <c r="E401" s="3" t="str">
        <f>IF(COUNT($A401)=0,"",IF($A401&lt;&gt;DRAFT!$B403,"ERR",IF(DRAFT!R403="3E","3E",IF(COUNT(DRAFT!N403,DRAFT!R403)&gt;0,DRAFT!S403,""))))</f>
        <v/>
      </c>
      <c r="F401" s="3" t="str">
        <f>IF(COUNT($A401)=0,"",IF(E401="3E","3E",IF(E401="","I",LOOKUP(E401/G$2,{0,0.4,0.45,0.5,0.55,0.6,0.65,0.7,0.75,0.8,1},{"F","D","C","C+","B-","B","B+","A-","A","A+"}))))</f>
        <v/>
      </c>
      <c r="G401" s="2" t="str">
        <f>IF(COUNT($A401)=0,"",IF(E401="","--",IF(E401="3E","3E",LOOKUP(E401/G$2,{0,0.4,0.45,0.5,0.55,0.6,0.65,0.7,0.75,0.8,1},{0,2,2.25,2.5,2.75,3,3.25,3.5,3.75,4}))))</f>
        <v/>
      </c>
      <c r="H401" s="3" t="str">
        <f>IF(COUNT($A401)=0,"",IF($A401&lt;&gt;DRAFT!$B403,"ERR",IF(DRAFT!AA403="3E","3E",IF(COUNT(DRAFT!W403,DRAFT!AA403)&gt;0,DRAFT!AB403,""))))</f>
        <v/>
      </c>
      <c r="I401" s="3" t="str">
        <f>IF(COUNT($A401)=0,"",IF(H401="3E","3E",IF(H401="","I",LOOKUP(H401/J$2,{0,0.4,0.45,0.5,0.55,0.6,0.65,0.7,0.75,0.8,1},{"F","D","C","C+","B-","B","B+","A-","A","A+"}))))</f>
        <v/>
      </c>
      <c r="J401" s="2" t="str">
        <f>IF(COUNT($A401)=0,"",IF(H401="","--",IF(H401="3E","3E",LOOKUP(H401/J$2,{0,0.4,0.45,0.5,0.55,0.6,0.65,0.7,0.75,0.8,1},{0,2,2.25,2.5,2.75,3,3.25,3.5,3.75,4}))))</f>
        <v/>
      </c>
      <c r="K401" s="3" t="str">
        <f>IF(COUNT($A401)=0,"",IF($A401&lt;&gt;DRAFT!$B403,"ERR",IF(DRAFT!AJ403="3E","3E",IF(COUNT(DRAFT!AF403,DRAFT!AJ403)&gt;0,DRAFT!AK403,""))))</f>
        <v/>
      </c>
      <c r="L401" s="3" t="str">
        <f>IF(COUNT($A401)=0,"",IF(K401="3E","3E",IF(K401="","I",LOOKUP(K401/M$2,{0,0.4,0.45,0.5,0.55,0.6,0.65,0.7,0.75,0.8,1},{"F","D","C","C+","B-","B","B+","A-","A","A+"}))))</f>
        <v/>
      </c>
      <c r="M401" s="2" t="str">
        <f>IF(COUNT($A401)=0,"",IF(K401="","--",IF(K401="3E","3E",LOOKUP(K401/M$2,{0,0.4,0.45,0.5,0.55,0.6,0.65,0.7,0.75,0.8,1},{0,2,2.25,2.5,2.75,3,3.25,3.5,3.75,4}))))</f>
        <v/>
      </c>
      <c r="N401" s="3" t="str">
        <f>IF(COUNT($A401)=0,"",IF($A401&lt;&gt;DRAFT!$B403,"ERR",IF(DRAFT!AS403="3E","3E",IF(COUNT(DRAFT!AO403,DRAFT!AS403)&gt;0,DRAFT!AT403,""))))</f>
        <v/>
      </c>
      <c r="O401" s="3" t="str">
        <f>IF(COUNT($A401)=0,"",IF(N401="3E","3E",IF(N401="","I",LOOKUP(N401/P$2,{0,0.4,0.45,0.5,0.55,0.6,0.65,0.7,0.75,0.8,1},{"F","D","C","C+","B-","B","B+","A-","A","A+"}))))</f>
        <v/>
      </c>
      <c r="P401" s="2" t="str">
        <f>IF(COUNT($A401)=0,"",IF(N401="","--",IF(N401="3E","3E",LOOKUP(N401/P$2,{0,0.4,0.45,0.5,0.55,0.6,0.65,0.7,0.75,0.8,1},{0,2,2.25,2.5,2.75,3,3.25,3.5,3.75,4}))))</f>
        <v/>
      </c>
      <c r="Q401" s="3" t="str">
        <f>IF(COUNT($A401)=0,"",IF($A401&lt;&gt;DRAFT!$B403,"ERR",IF(DRAFT!BB403="3E","3E",IF(COUNT(DRAFT!AX403,DRAFT!BB403)&gt;0,DRAFT!BC403,""))))</f>
        <v/>
      </c>
      <c r="R401" s="3" t="str">
        <f>IF(COUNT($A401)=0,"",IF(Q401="3E","3E",IF(Q401="","I",LOOKUP(Q401/S$2,{0,0.4,0.45,0.5,0.55,0.6,0.65,0.7,0.75,0.8,1},{"F","D","C","C+","B-","B","B+","A-","A","A+"}))))</f>
        <v/>
      </c>
      <c r="S401" s="2" t="str">
        <f>IF(COUNT($A401)=0,"",IF(Q401="","--",IF(Q401="3E","3E",LOOKUP(Q401/S$2,{0,0.4,0.45,0.5,0.55,0.6,0.65,0.7,0.75,0.8,1},{0,2,2.25,2.5,2.75,3,3.25,3.5,3.75,4}))))</f>
        <v/>
      </c>
      <c r="T401" s="3" t="str">
        <f>IF(COUNT($A401)=0,"",IF($A401&lt;&gt;DRAFT!$B403,"ERR",IF(DRAFT!BK403="3E","3E",IF(COUNT(DRAFT!BG403,DRAFT!BK403)&gt;0,DRAFT!BL403,""))))</f>
        <v/>
      </c>
      <c r="U401" s="3" t="str">
        <f>IF(COUNT($A401)=0,"",IF(T401="3E","3E",IF(T401="","I",LOOKUP(T401/V$2,{0,0.4,0.45,0.5,0.55,0.6,0.65,0.7,0.75,0.8,1},{"F","D","C","C+","B-","B","B+","A-","A","A+"}))))</f>
        <v/>
      </c>
      <c r="V401" s="2" t="str">
        <f>IF(COUNT($A401)=0,"",IF(T401="","--",IF(T401="3E","3E",LOOKUP(T401/V$2,{0,0.4,0.45,0.5,0.55,0.6,0.65,0.7,0.75,0.8,1},{0,2,2.25,2.5,2.75,3,3.25,3.5,3.75,4}))))</f>
        <v/>
      </c>
      <c r="W401" s="3" t="str">
        <f>IF(COUNT($A401)=0,"",IF($A401&lt;&gt;DRAFT!$B403,"ERR",IF(DRAFT!BT403="3E","3E",IF(COUNT(DRAFT!BP403,DRAFT!BT403)&gt;0,DRAFT!BU403,""))))</f>
        <v/>
      </c>
      <c r="X401" s="3" t="str">
        <f>IF(COUNT($A401)=0,"",IF(W401="3E","3E",IF(W401="","I",LOOKUP(W401/Y$2,{0,0.4,0.45,0.5,0.55,0.6,0.65,0.7,0.75,0.8,1},{"F","D","C","C+","B-","B","B+","A-","A","A+"}))))</f>
        <v/>
      </c>
      <c r="Y401" s="2" t="str">
        <f>IF(COUNT($A401)=0,"",IF(W401="","--",IF(W401="3E","3E",LOOKUP(W401/Y$2,{0,0.4,0.45,0.5,0.55,0.6,0.65,0.7,0.75,0.8,1},{0,2,2.25,2.5,2.75,3,3.25,3.5,3.75,4}))))</f>
        <v/>
      </c>
      <c r="Z401" s="3" t="str">
        <f>IF(COUNT($A401)=0,"",IF($A401&lt;&gt;DRAFT!$B403,"ERR",IF(DRAFT!CC403="3E","3E",IF(COUNT(DRAFT!BY403,DRAFT!CC403)&gt;0,DRAFT!CD403,""))))</f>
        <v/>
      </c>
      <c r="AA401" s="3" t="str">
        <f>IF(COUNT($A401)=0,"",IF(Z401="3E","3E",IF(Z401="","I",LOOKUP(Z401/AB$2,{0,0.4,0.45,0.5,0.55,0.6,0.65,0.7,0.75,0.8,1},{"F","D","C","C+","B-","B","B+","A-","A","A+"}))))</f>
        <v/>
      </c>
      <c r="AB401" s="2" t="str">
        <f>IF(COUNT($A401)=0,"",IF(Z401="","--",IF(Z401="3E","3E",LOOKUP(Z401/AB$2,{0,0.4,0.45,0.5,0.55,0.6,0.65,0.7,0.75,0.8,1},{0,2,2.25,2.5,2.75,3,3.25,3.5,3.75,4}))))</f>
        <v/>
      </c>
      <c r="AC401" s="3" t="str">
        <f>IF(COUNT($A401)=0,"",IF($A401&lt;&gt;DRAFT!$B403,"ERR",IF(DRAFT!CF403&gt;0,DRAFT!CF403,"")))</f>
        <v/>
      </c>
      <c r="AD401" s="3" t="str">
        <f>IF(COUNT($A401)=0,"",IF(AC401="3E","3E",IF(AC401="","I",LOOKUP(AC401/AE$2,{0,0.4,0.45,0.5,0.55,0.6,0.65,0.7,0.75,0.8,1},{"F","D","C","C+","B-","B","B+","A-","A","A+"}))))</f>
        <v/>
      </c>
      <c r="AE401" s="2" t="str">
        <f>IF(COUNT($A401)=0,"",IF(AC401="","--",IF(AC401="3E","3E",LOOKUP(AC401/AE$2,{0,0.4,0.45,0.5,0.55,0.6,0.65,0.7,0.75,0.8,1},{0,2,2.25,2.5,2.75,3,3.25,3.5,3.75,4}))))</f>
        <v/>
      </c>
      <c r="AF401" s="3" t="str">
        <f>IF($A401&lt;&gt;DRAFT!$B403,"ERR",IF(OR(COUNT($A401)=0,COUNT(DRAFT!CI403:CK403,DRAFT!CM403:CO403)=0),"",CEILING(SUM(DRAFT!CL403,DRAFT!CP403),1)))</f>
        <v/>
      </c>
      <c r="AG401" s="3" t="str">
        <f>IF(COUNT($A401)=0,"",IF(AF401="3E","3E",IF(AF401="","I",LOOKUP(AF401/AH$2,{0,0.4,0.45,0.5,0.55,0.6,0.65,0.7,0.75,0.8,1},{"F","D","C","C+","B-","B","B+","A-","A","A+"}))))</f>
        <v/>
      </c>
      <c r="AH401" s="2" t="str">
        <f>IF(COUNT($A401)=0,"",IF(AF401="","--",IF(AF401="3E","3E",LOOKUP(AF401/AH$2,{0,0.4,0.45,0.5,0.55,0.6,0.65,0.7,0.75,0.8,1},{0,2,2.25,2.5,2.75,3,3.25,3.5,3.75,4}))))</f>
        <v/>
      </c>
      <c r="AI401" s="11" t="str">
        <f>IF(OR(COUNT($A401)=0,COUNT(B401:AH401)=0),"",IF(COUNTIF(B401:AH401,"3E")&gt;0,"3E",IF(DRAFT!$A403="R",TRUNC(SUMPRODUCT(RGP,RCP)/TCP,3),TRUNC((SUMPRODUCT(--(IMDGP&gt;0)*IMDGP,IMCP)+CEILING(DRAFT!$CQ403*42,0.25))/TCP,3))))</f>
        <v/>
      </c>
      <c r="AJ401" s="3" t="str">
        <f>IF(OR(COUNT($A401)=0,COUNT(B401:AH401)=0),"",IF(COUNTIF(B401:AH401,"3E")&gt;0,"3E",IF(DRAFT!$A403="R",SUMPRODUCT(--(RGP&gt;=2),RCP),SUMPRODUCT(--(IMDGP&gt;0),--(IMGP=0),IMCP)+DRAFT!$CR403)))</f>
        <v/>
      </c>
      <c r="AK401" s="3" t="str">
        <f>IF(OR(COUNT($A401)=0,COUNT(B401:AH401)=0),"",IF(COUNTIF(B401:AJ401,"3E")&gt;0,"3E",IF(AND(DRAFT!$A403="IM",OR($AI401&gt;DRAFT!$CQ403,$AJ401&gt;DRAFT!$CR403)),"IMPROVED",IF(AND(DRAFT!$A403="IM",$AI401&lt;=DRAFT!$CQ403,$AJ401&lt;=DRAFT!$CR403),"NOT IMPROVED",IF(AND(AH401&gt;=2,AI401&gt;=2,AJ401&gt;=30),"PASS","FAIL")))))</f>
        <v/>
      </c>
      <c r="AL401" s="3" t="str">
        <f t="shared" si="12"/>
        <v/>
      </c>
      <c r="AM401" s="3" t="str">
        <f t="shared" si="13"/>
        <v/>
      </c>
    </row>
    <row r="402" spans="1:39" ht="18.95" customHeight="1" x14ac:dyDescent="0.25">
      <c r="A402" s="4" t="str">
        <f>IF(DRAFT!$B404="","",DRAFT!$B404)</f>
        <v/>
      </c>
      <c r="B402" s="3" t="str">
        <f>IF(COUNT($A402)=0,"",IF($A402&lt;&gt;DRAFT!$B404,"ERR",IF(DRAFT!I404="3E","3E",IF(COUNT(DRAFT!E404,DRAFT!I404)&gt;0,DRAFT!J404,""))))</f>
        <v/>
      </c>
      <c r="C402" s="3" t="str">
        <f>IF(COUNT($A402)=0,"",IF(B402="3E","3E",IF(B402="","I",LOOKUP(B402/D$2,{0,0.4,0.45,0.5,0.55,0.6,0.65,0.7,0.75,0.8,1},{"F","D","C","C+","B-","B","B+","A-","A","A+"}))))</f>
        <v/>
      </c>
      <c r="D402" s="2" t="str">
        <f>IF(COUNT($A402)=0,"",IF(B402="","--",IF(B402="3E","3E",LOOKUP(B402/D$2,{0,0.4,0.45,0.5,0.55,0.6,0.65,0.7,0.75,0.8,1},{0,2,2.25,2.5,2.75,3,3.25,3.5,3.75,4}))))</f>
        <v/>
      </c>
      <c r="E402" s="3" t="str">
        <f>IF(COUNT($A402)=0,"",IF($A402&lt;&gt;DRAFT!$B404,"ERR",IF(DRAFT!R404="3E","3E",IF(COUNT(DRAFT!N404,DRAFT!R404)&gt;0,DRAFT!S404,""))))</f>
        <v/>
      </c>
      <c r="F402" s="3" t="str">
        <f>IF(COUNT($A402)=0,"",IF(E402="3E","3E",IF(E402="","I",LOOKUP(E402/G$2,{0,0.4,0.45,0.5,0.55,0.6,0.65,0.7,0.75,0.8,1},{"F","D","C","C+","B-","B","B+","A-","A","A+"}))))</f>
        <v/>
      </c>
      <c r="G402" s="2" t="str">
        <f>IF(COUNT($A402)=0,"",IF(E402="","--",IF(E402="3E","3E",LOOKUP(E402/G$2,{0,0.4,0.45,0.5,0.55,0.6,0.65,0.7,0.75,0.8,1},{0,2,2.25,2.5,2.75,3,3.25,3.5,3.75,4}))))</f>
        <v/>
      </c>
      <c r="H402" s="3" t="str">
        <f>IF(COUNT($A402)=0,"",IF($A402&lt;&gt;DRAFT!$B404,"ERR",IF(DRAFT!AA404="3E","3E",IF(COUNT(DRAFT!W404,DRAFT!AA404)&gt;0,DRAFT!AB404,""))))</f>
        <v/>
      </c>
      <c r="I402" s="3" t="str">
        <f>IF(COUNT($A402)=0,"",IF(H402="3E","3E",IF(H402="","I",LOOKUP(H402/J$2,{0,0.4,0.45,0.5,0.55,0.6,0.65,0.7,0.75,0.8,1},{"F","D","C","C+","B-","B","B+","A-","A","A+"}))))</f>
        <v/>
      </c>
      <c r="J402" s="2" t="str">
        <f>IF(COUNT($A402)=0,"",IF(H402="","--",IF(H402="3E","3E",LOOKUP(H402/J$2,{0,0.4,0.45,0.5,0.55,0.6,0.65,0.7,0.75,0.8,1},{0,2,2.25,2.5,2.75,3,3.25,3.5,3.75,4}))))</f>
        <v/>
      </c>
      <c r="K402" s="3" t="str">
        <f>IF(COUNT($A402)=0,"",IF($A402&lt;&gt;DRAFT!$B404,"ERR",IF(DRAFT!AJ404="3E","3E",IF(COUNT(DRAFT!AF404,DRAFT!AJ404)&gt;0,DRAFT!AK404,""))))</f>
        <v/>
      </c>
      <c r="L402" s="3" t="str">
        <f>IF(COUNT($A402)=0,"",IF(K402="3E","3E",IF(K402="","I",LOOKUP(K402/M$2,{0,0.4,0.45,0.5,0.55,0.6,0.65,0.7,0.75,0.8,1},{"F","D","C","C+","B-","B","B+","A-","A","A+"}))))</f>
        <v/>
      </c>
      <c r="M402" s="2" t="str">
        <f>IF(COUNT($A402)=0,"",IF(K402="","--",IF(K402="3E","3E",LOOKUP(K402/M$2,{0,0.4,0.45,0.5,0.55,0.6,0.65,0.7,0.75,0.8,1},{0,2,2.25,2.5,2.75,3,3.25,3.5,3.75,4}))))</f>
        <v/>
      </c>
      <c r="N402" s="3" t="str">
        <f>IF(COUNT($A402)=0,"",IF($A402&lt;&gt;DRAFT!$B404,"ERR",IF(DRAFT!AS404="3E","3E",IF(COUNT(DRAFT!AO404,DRAFT!AS404)&gt;0,DRAFT!AT404,""))))</f>
        <v/>
      </c>
      <c r="O402" s="3" t="str">
        <f>IF(COUNT($A402)=0,"",IF(N402="3E","3E",IF(N402="","I",LOOKUP(N402/P$2,{0,0.4,0.45,0.5,0.55,0.6,0.65,0.7,0.75,0.8,1},{"F","D","C","C+","B-","B","B+","A-","A","A+"}))))</f>
        <v/>
      </c>
      <c r="P402" s="2" t="str">
        <f>IF(COUNT($A402)=0,"",IF(N402="","--",IF(N402="3E","3E",LOOKUP(N402/P$2,{0,0.4,0.45,0.5,0.55,0.6,0.65,0.7,0.75,0.8,1},{0,2,2.25,2.5,2.75,3,3.25,3.5,3.75,4}))))</f>
        <v/>
      </c>
      <c r="Q402" s="3" t="str">
        <f>IF(COUNT($A402)=0,"",IF($A402&lt;&gt;DRAFT!$B404,"ERR",IF(DRAFT!BB404="3E","3E",IF(COUNT(DRAFT!AX404,DRAFT!BB404)&gt;0,DRAFT!BC404,""))))</f>
        <v/>
      </c>
      <c r="R402" s="3" t="str">
        <f>IF(COUNT($A402)=0,"",IF(Q402="3E","3E",IF(Q402="","I",LOOKUP(Q402/S$2,{0,0.4,0.45,0.5,0.55,0.6,0.65,0.7,0.75,0.8,1},{"F","D","C","C+","B-","B","B+","A-","A","A+"}))))</f>
        <v/>
      </c>
      <c r="S402" s="2" t="str">
        <f>IF(COUNT($A402)=0,"",IF(Q402="","--",IF(Q402="3E","3E",LOOKUP(Q402/S$2,{0,0.4,0.45,0.5,0.55,0.6,0.65,0.7,0.75,0.8,1},{0,2,2.25,2.5,2.75,3,3.25,3.5,3.75,4}))))</f>
        <v/>
      </c>
      <c r="T402" s="3" t="str">
        <f>IF(COUNT($A402)=0,"",IF($A402&lt;&gt;DRAFT!$B404,"ERR",IF(DRAFT!BK404="3E","3E",IF(COUNT(DRAFT!BG404,DRAFT!BK404)&gt;0,DRAFT!BL404,""))))</f>
        <v/>
      </c>
      <c r="U402" s="3" t="str">
        <f>IF(COUNT($A402)=0,"",IF(T402="3E","3E",IF(T402="","I",LOOKUP(T402/V$2,{0,0.4,0.45,0.5,0.55,0.6,0.65,0.7,0.75,0.8,1},{"F","D","C","C+","B-","B","B+","A-","A","A+"}))))</f>
        <v/>
      </c>
      <c r="V402" s="2" t="str">
        <f>IF(COUNT($A402)=0,"",IF(T402="","--",IF(T402="3E","3E",LOOKUP(T402/V$2,{0,0.4,0.45,0.5,0.55,0.6,0.65,0.7,0.75,0.8,1},{0,2,2.25,2.5,2.75,3,3.25,3.5,3.75,4}))))</f>
        <v/>
      </c>
      <c r="W402" s="3" t="str">
        <f>IF(COUNT($A402)=0,"",IF($A402&lt;&gt;DRAFT!$B404,"ERR",IF(DRAFT!BT404="3E","3E",IF(COUNT(DRAFT!BP404,DRAFT!BT404)&gt;0,DRAFT!BU404,""))))</f>
        <v/>
      </c>
      <c r="X402" s="3" t="str">
        <f>IF(COUNT($A402)=0,"",IF(W402="3E","3E",IF(W402="","I",LOOKUP(W402/Y$2,{0,0.4,0.45,0.5,0.55,0.6,0.65,0.7,0.75,0.8,1},{"F","D","C","C+","B-","B","B+","A-","A","A+"}))))</f>
        <v/>
      </c>
      <c r="Y402" s="2" t="str">
        <f>IF(COUNT($A402)=0,"",IF(W402="","--",IF(W402="3E","3E",LOOKUP(W402/Y$2,{0,0.4,0.45,0.5,0.55,0.6,0.65,0.7,0.75,0.8,1},{0,2,2.25,2.5,2.75,3,3.25,3.5,3.75,4}))))</f>
        <v/>
      </c>
      <c r="Z402" s="3" t="str">
        <f>IF(COUNT($A402)=0,"",IF($A402&lt;&gt;DRAFT!$B404,"ERR",IF(DRAFT!CC404="3E","3E",IF(COUNT(DRAFT!BY404,DRAFT!CC404)&gt;0,DRAFT!CD404,""))))</f>
        <v/>
      </c>
      <c r="AA402" s="3" t="str">
        <f>IF(COUNT($A402)=0,"",IF(Z402="3E","3E",IF(Z402="","I",LOOKUP(Z402/AB$2,{0,0.4,0.45,0.5,0.55,0.6,0.65,0.7,0.75,0.8,1},{"F","D","C","C+","B-","B","B+","A-","A","A+"}))))</f>
        <v/>
      </c>
      <c r="AB402" s="2" t="str">
        <f>IF(COUNT($A402)=0,"",IF(Z402="","--",IF(Z402="3E","3E",LOOKUP(Z402/AB$2,{0,0.4,0.45,0.5,0.55,0.6,0.65,0.7,0.75,0.8,1},{0,2,2.25,2.5,2.75,3,3.25,3.5,3.75,4}))))</f>
        <v/>
      </c>
      <c r="AC402" s="3" t="str">
        <f>IF(COUNT($A402)=0,"",IF($A402&lt;&gt;DRAFT!$B404,"ERR",IF(DRAFT!CF404&gt;0,DRAFT!CF404,"")))</f>
        <v/>
      </c>
      <c r="AD402" s="3" t="str">
        <f>IF(COUNT($A402)=0,"",IF(AC402="3E","3E",IF(AC402="","I",LOOKUP(AC402/AE$2,{0,0.4,0.45,0.5,0.55,0.6,0.65,0.7,0.75,0.8,1},{"F","D","C","C+","B-","B","B+","A-","A","A+"}))))</f>
        <v/>
      </c>
      <c r="AE402" s="2" t="str">
        <f>IF(COUNT($A402)=0,"",IF(AC402="","--",IF(AC402="3E","3E",LOOKUP(AC402/AE$2,{0,0.4,0.45,0.5,0.55,0.6,0.65,0.7,0.75,0.8,1},{0,2,2.25,2.5,2.75,3,3.25,3.5,3.75,4}))))</f>
        <v/>
      </c>
      <c r="AF402" s="3" t="str">
        <f>IF($A402&lt;&gt;DRAFT!$B404,"ERR",IF(OR(COUNT($A402)=0,COUNT(DRAFT!CI404:CK404,DRAFT!CM404:CO404)=0),"",CEILING(SUM(DRAFT!CL404,DRAFT!CP404),1)))</f>
        <v/>
      </c>
      <c r="AG402" s="3" t="str">
        <f>IF(COUNT($A402)=0,"",IF(AF402="3E","3E",IF(AF402="","I",LOOKUP(AF402/AH$2,{0,0.4,0.45,0.5,0.55,0.6,0.65,0.7,0.75,0.8,1},{"F","D","C","C+","B-","B","B+","A-","A","A+"}))))</f>
        <v/>
      </c>
      <c r="AH402" s="2" t="str">
        <f>IF(COUNT($A402)=0,"",IF(AF402="","--",IF(AF402="3E","3E",LOOKUP(AF402/AH$2,{0,0.4,0.45,0.5,0.55,0.6,0.65,0.7,0.75,0.8,1},{0,2,2.25,2.5,2.75,3,3.25,3.5,3.75,4}))))</f>
        <v/>
      </c>
      <c r="AI402" s="11" t="str">
        <f>IF(OR(COUNT($A402)=0,COUNT(B402:AH402)=0),"",IF(COUNTIF(B402:AH402,"3E")&gt;0,"3E",IF(DRAFT!$A404="R",TRUNC(SUMPRODUCT(RGP,RCP)/TCP,3),TRUNC((SUMPRODUCT(--(IMDGP&gt;0)*IMDGP,IMCP)+CEILING(DRAFT!$CQ404*42,0.25))/TCP,3))))</f>
        <v/>
      </c>
      <c r="AJ402" s="3" t="str">
        <f>IF(OR(COUNT($A402)=0,COUNT(B402:AH402)=0),"",IF(COUNTIF(B402:AH402,"3E")&gt;0,"3E",IF(DRAFT!$A404="R",SUMPRODUCT(--(RGP&gt;=2),RCP),SUMPRODUCT(--(IMDGP&gt;0),--(IMGP=0),IMCP)+DRAFT!$CR404)))</f>
        <v/>
      </c>
      <c r="AK402" s="3" t="str">
        <f>IF(OR(COUNT($A402)=0,COUNT(B402:AH402)=0),"",IF(COUNTIF(B402:AJ402,"3E")&gt;0,"3E",IF(AND(DRAFT!$A404="IM",OR($AI402&gt;DRAFT!$CQ404,$AJ402&gt;DRAFT!$CR404)),"IMPROVED",IF(AND(DRAFT!$A404="IM",$AI402&lt;=DRAFT!$CQ404,$AJ402&lt;=DRAFT!$CR404),"NOT IMPROVED",IF(AND(AH402&gt;=2,AI402&gt;=2,AJ402&gt;=30),"PASS","FAIL")))))</f>
        <v/>
      </c>
      <c r="AL402" s="3" t="str">
        <f t="shared" si="12"/>
        <v/>
      </c>
      <c r="AM402" s="3" t="str">
        <f t="shared" si="13"/>
        <v/>
      </c>
    </row>
    <row r="403" spans="1:39" ht="18.95" customHeight="1" x14ac:dyDescent="0.25">
      <c r="A403" s="4" t="str">
        <f>IF(DRAFT!$B405="","",DRAFT!$B405)</f>
        <v/>
      </c>
      <c r="B403" s="3" t="str">
        <f>IF(COUNT($A403)=0,"",IF($A403&lt;&gt;DRAFT!$B405,"ERR",IF(DRAFT!I405="3E","3E",IF(COUNT(DRAFT!E405,DRAFT!I405)&gt;0,DRAFT!J405,""))))</f>
        <v/>
      </c>
      <c r="C403" s="3" t="str">
        <f>IF(COUNT($A403)=0,"",IF(B403="3E","3E",IF(B403="","I",LOOKUP(B403/D$2,{0,0.4,0.45,0.5,0.55,0.6,0.65,0.7,0.75,0.8,1},{"F","D","C","C+","B-","B","B+","A-","A","A+"}))))</f>
        <v/>
      </c>
      <c r="D403" s="2" t="str">
        <f>IF(COUNT($A403)=0,"",IF(B403="","--",IF(B403="3E","3E",LOOKUP(B403/D$2,{0,0.4,0.45,0.5,0.55,0.6,0.65,0.7,0.75,0.8,1},{0,2,2.25,2.5,2.75,3,3.25,3.5,3.75,4}))))</f>
        <v/>
      </c>
      <c r="E403" s="3" t="str">
        <f>IF(COUNT($A403)=0,"",IF($A403&lt;&gt;DRAFT!$B405,"ERR",IF(DRAFT!R405="3E","3E",IF(COUNT(DRAFT!N405,DRAFT!R405)&gt;0,DRAFT!S405,""))))</f>
        <v/>
      </c>
      <c r="F403" s="3" t="str">
        <f>IF(COUNT($A403)=0,"",IF(E403="3E","3E",IF(E403="","I",LOOKUP(E403/G$2,{0,0.4,0.45,0.5,0.55,0.6,0.65,0.7,0.75,0.8,1},{"F","D","C","C+","B-","B","B+","A-","A","A+"}))))</f>
        <v/>
      </c>
      <c r="G403" s="2" t="str">
        <f>IF(COUNT($A403)=0,"",IF(E403="","--",IF(E403="3E","3E",LOOKUP(E403/G$2,{0,0.4,0.45,0.5,0.55,0.6,0.65,0.7,0.75,0.8,1},{0,2,2.25,2.5,2.75,3,3.25,3.5,3.75,4}))))</f>
        <v/>
      </c>
      <c r="H403" s="3" t="str">
        <f>IF(COUNT($A403)=0,"",IF($A403&lt;&gt;DRAFT!$B405,"ERR",IF(DRAFT!AA405="3E","3E",IF(COUNT(DRAFT!W405,DRAFT!AA405)&gt;0,DRAFT!AB405,""))))</f>
        <v/>
      </c>
      <c r="I403" s="3" t="str">
        <f>IF(COUNT($A403)=0,"",IF(H403="3E","3E",IF(H403="","I",LOOKUP(H403/J$2,{0,0.4,0.45,0.5,0.55,0.6,0.65,0.7,0.75,0.8,1},{"F","D","C","C+","B-","B","B+","A-","A","A+"}))))</f>
        <v/>
      </c>
      <c r="J403" s="2" t="str">
        <f>IF(COUNT($A403)=0,"",IF(H403="","--",IF(H403="3E","3E",LOOKUP(H403/J$2,{0,0.4,0.45,0.5,0.55,0.6,0.65,0.7,0.75,0.8,1},{0,2,2.25,2.5,2.75,3,3.25,3.5,3.75,4}))))</f>
        <v/>
      </c>
      <c r="K403" s="3" t="str">
        <f>IF(COUNT($A403)=0,"",IF($A403&lt;&gt;DRAFT!$B405,"ERR",IF(DRAFT!AJ405="3E","3E",IF(COUNT(DRAFT!AF405,DRAFT!AJ405)&gt;0,DRAFT!AK405,""))))</f>
        <v/>
      </c>
      <c r="L403" s="3" t="str">
        <f>IF(COUNT($A403)=0,"",IF(K403="3E","3E",IF(K403="","I",LOOKUP(K403/M$2,{0,0.4,0.45,0.5,0.55,0.6,0.65,0.7,0.75,0.8,1},{"F","D","C","C+","B-","B","B+","A-","A","A+"}))))</f>
        <v/>
      </c>
      <c r="M403" s="2" t="str">
        <f>IF(COUNT($A403)=0,"",IF(K403="","--",IF(K403="3E","3E",LOOKUP(K403/M$2,{0,0.4,0.45,0.5,0.55,0.6,0.65,0.7,0.75,0.8,1},{0,2,2.25,2.5,2.75,3,3.25,3.5,3.75,4}))))</f>
        <v/>
      </c>
      <c r="N403" s="3" t="str">
        <f>IF(COUNT($A403)=0,"",IF($A403&lt;&gt;DRAFT!$B405,"ERR",IF(DRAFT!AS405="3E","3E",IF(COUNT(DRAFT!AO405,DRAFT!AS405)&gt;0,DRAFT!AT405,""))))</f>
        <v/>
      </c>
      <c r="O403" s="3" t="str">
        <f>IF(COUNT($A403)=0,"",IF(N403="3E","3E",IF(N403="","I",LOOKUP(N403/P$2,{0,0.4,0.45,0.5,0.55,0.6,0.65,0.7,0.75,0.8,1},{"F","D","C","C+","B-","B","B+","A-","A","A+"}))))</f>
        <v/>
      </c>
      <c r="P403" s="2" t="str">
        <f>IF(COUNT($A403)=0,"",IF(N403="","--",IF(N403="3E","3E",LOOKUP(N403/P$2,{0,0.4,0.45,0.5,0.55,0.6,0.65,0.7,0.75,0.8,1},{0,2,2.25,2.5,2.75,3,3.25,3.5,3.75,4}))))</f>
        <v/>
      </c>
      <c r="Q403" s="3" t="str">
        <f>IF(COUNT($A403)=0,"",IF($A403&lt;&gt;DRAFT!$B405,"ERR",IF(DRAFT!BB405="3E","3E",IF(COUNT(DRAFT!AX405,DRAFT!BB405)&gt;0,DRAFT!BC405,""))))</f>
        <v/>
      </c>
      <c r="R403" s="3" t="str">
        <f>IF(COUNT($A403)=0,"",IF(Q403="3E","3E",IF(Q403="","I",LOOKUP(Q403/S$2,{0,0.4,0.45,0.5,0.55,0.6,0.65,0.7,0.75,0.8,1},{"F","D","C","C+","B-","B","B+","A-","A","A+"}))))</f>
        <v/>
      </c>
      <c r="S403" s="2" t="str">
        <f>IF(COUNT($A403)=0,"",IF(Q403="","--",IF(Q403="3E","3E",LOOKUP(Q403/S$2,{0,0.4,0.45,0.5,0.55,0.6,0.65,0.7,0.75,0.8,1},{0,2,2.25,2.5,2.75,3,3.25,3.5,3.75,4}))))</f>
        <v/>
      </c>
      <c r="T403" s="3" t="str">
        <f>IF(COUNT($A403)=0,"",IF($A403&lt;&gt;DRAFT!$B405,"ERR",IF(DRAFT!BK405="3E","3E",IF(COUNT(DRAFT!BG405,DRAFT!BK405)&gt;0,DRAFT!BL405,""))))</f>
        <v/>
      </c>
      <c r="U403" s="3" t="str">
        <f>IF(COUNT($A403)=0,"",IF(T403="3E","3E",IF(T403="","I",LOOKUP(T403/V$2,{0,0.4,0.45,0.5,0.55,0.6,0.65,0.7,0.75,0.8,1},{"F","D","C","C+","B-","B","B+","A-","A","A+"}))))</f>
        <v/>
      </c>
      <c r="V403" s="2" t="str">
        <f>IF(COUNT($A403)=0,"",IF(T403="","--",IF(T403="3E","3E",LOOKUP(T403/V$2,{0,0.4,0.45,0.5,0.55,0.6,0.65,0.7,0.75,0.8,1},{0,2,2.25,2.5,2.75,3,3.25,3.5,3.75,4}))))</f>
        <v/>
      </c>
      <c r="W403" s="3" t="str">
        <f>IF(COUNT($A403)=0,"",IF($A403&lt;&gt;DRAFT!$B405,"ERR",IF(DRAFT!BT405="3E","3E",IF(COUNT(DRAFT!BP405,DRAFT!BT405)&gt;0,DRAFT!BU405,""))))</f>
        <v/>
      </c>
      <c r="X403" s="3" t="str">
        <f>IF(COUNT($A403)=0,"",IF(W403="3E","3E",IF(W403="","I",LOOKUP(W403/Y$2,{0,0.4,0.45,0.5,0.55,0.6,0.65,0.7,0.75,0.8,1},{"F","D","C","C+","B-","B","B+","A-","A","A+"}))))</f>
        <v/>
      </c>
      <c r="Y403" s="2" t="str">
        <f>IF(COUNT($A403)=0,"",IF(W403="","--",IF(W403="3E","3E",LOOKUP(W403/Y$2,{0,0.4,0.45,0.5,0.55,0.6,0.65,0.7,0.75,0.8,1},{0,2,2.25,2.5,2.75,3,3.25,3.5,3.75,4}))))</f>
        <v/>
      </c>
      <c r="Z403" s="3" t="str">
        <f>IF(COUNT($A403)=0,"",IF($A403&lt;&gt;DRAFT!$B405,"ERR",IF(DRAFT!CC405="3E","3E",IF(COUNT(DRAFT!BY405,DRAFT!CC405)&gt;0,DRAFT!CD405,""))))</f>
        <v/>
      </c>
      <c r="AA403" s="3" t="str">
        <f>IF(COUNT($A403)=0,"",IF(Z403="3E","3E",IF(Z403="","I",LOOKUP(Z403/AB$2,{0,0.4,0.45,0.5,0.55,0.6,0.65,0.7,0.75,0.8,1},{"F","D","C","C+","B-","B","B+","A-","A","A+"}))))</f>
        <v/>
      </c>
      <c r="AB403" s="2" t="str">
        <f>IF(COUNT($A403)=0,"",IF(Z403="","--",IF(Z403="3E","3E",LOOKUP(Z403/AB$2,{0,0.4,0.45,0.5,0.55,0.6,0.65,0.7,0.75,0.8,1},{0,2,2.25,2.5,2.75,3,3.25,3.5,3.75,4}))))</f>
        <v/>
      </c>
      <c r="AC403" s="3" t="str">
        <f>IF(COUNT($A403)=0,"",IF($A403&lt;&gt;DRAFT!$B405,"ERR",IF(DRAFT!CF405&gt;0,DRAFT!CF405,"")))</f>
        <v/>
      </c>
      <c r="AD403" s="3" t="str">
        <f>IF(COUNT($A403)=0,"",IF(AC403="3E","3E",IF(AC403="","I",LOOKUP(AC403/AE$2,{0,0.4,0.45,0.5,0.55,0.6,0.65,0.7,0.75,0.8,1},{"F","D","C","C+","B-","B","B+","A-","A","A+"}))))</f>
        <v/>
      </c>
      <c r="AE403" s="2" t="str">
        <f>IF(COUNT($A403)=0,"",IF(AC403="","--",IF(AC403="3E","3E",LOOKUP(AC403/AE$2,{0,0.4,0.45,0.5,0.55,0.6,0.65,0.7,0.75,0.8,1},{0,2,2.25,2.5,2.75,3,3.25,3.5,3.75,4}))))</f>
        <v/>
      </c>
      <c r="AF403" s="3" t="str">
        <f>IF($A403&lt;&gt;DRAFT!$B405,"ERR",IF(OR(COUNT($A403)=0,COUNT(DRAFT!CI405:CK405,DRAFT!CM405:CO405)=0),"",CEILING(SUM(DRAFT!CL405,DRAFT!CP405),1)))</f>
        <v/>
      </c>
      <c r="AG403" s="3" t="str">
        <f>IF(COUNT($A403)=0,"",IF(AF403="3E","3E",IF(AF403="","I",LOOKUP(AF403/AH$2,{0,0.4,0.45,0.5,0.55,0.6,0.65,0.7,0.75,0.8,1},{"F","D","C","C+","B-","B","B+","A-","A","A+"}))))</f>
        <v/>
      </c>
      <c r="AH403" s="2" t="str">
        <f>IF(COUNT($A403)=0,"",IF(AF403="","--",IF(AF403="3E","3E",LOOKUP(AF403/AH$2,{0,0.4,0.45,0.5,0.55,0.6,0.65,0.7,0.75,0.8,1},{0,2,2.25,2.5,2.75,3,3.25,3.5,3.75,4}))))</f>
        <v/>
      </c>
      <c r="AI403" s="11" t="str">
        <f>IF(OR(COUNT($A403)=0,COUNT(B403:AH403)=0),"",IF(COUNTIF(B403:AH403,"3E")&gt;0,"3E",IF(DRAFT!$A405="R",TRUNC(SUMPRODUCT(RGP,RCP)/TCP,3),TRUNC((SUMPRODUCT(--(IMDGP&gt;0)*IMDGP,IMCP)+CEILING(DRAFT!$CQ405*42,0.25))/TCP,3))))</f>
        <v/>
      </c>
      <c r="AJ403" s="3" t="str">
        <f>IF(OR(COUNT($A403)=0,COUNT(B403:AH403)=0),"",IF(COUNTIF(B403:AH403,"3E")&gt;0,"3E",IF(DRAFT!$A405="R",SUMPRODUCT(--(RGP&gt;=2),RCP),SUMPRODUCT(--(IMDGP&gt;0),--(IMGP=0),IMCP)+DRAFT!$CR405)))</f>
        <v/>
      </c>
      <c r="AK403" s="3" t="str">
        <f>IF(OR(COUNT($A403)=0,COUNT(B403:AH403)=0),"",IF(COUNTIF(B403:AJ403,"3E")&gt;0,"3E",IF(AND(DRAFT!$A405="IM",OR($AI403&gt;DRAFT!$CQ405,$AJ403&gt;DRAFT!$CR405)),"IMPROVED",IF(AND(DRAFT!$A405="IM",$AI403&lt;=DRAFT!$CQ405,$AJ403&lt;=DRAFT!$CR405),"NOT IMPROVED",IF(AND(AH403&gt;=2,AI403&gt;=2,AJ403&gt;=30),"PASS","FAIL")))))</f>
        <v/>
      </c>
      <c r="AL403" s="3" t="str">
        <f t="shared" si="12"/>
        <v/>
      </c>
      <c r="AM403" s="3" t="str">
        <f t="shared" si="13"/>
        <v/>
      </c>
    </row>
    <row r="404" spans="1:39" ht="18.95" customHeight="1" x14ac:dyDescent="0.25">
      <c r="A404" s="4" t="str">
        <f>IF(DRAFT!$B406="","",DRAFT!$B406)</f>
        <v/>
      </c>
      <c r="B404" s="3" t="str">
        <f>IF(COUNT($A404)=0,"",IF($A404&lt;&gt;DRAFT!$B406,"ERR",IF(DRAFT!I406="3E","3E",IF(COUNT(DRAFT!E406,DRAFT!I406)&gt;0,DRAFT!J406,""))))</f>
        <v/>
      </c>
      <c r="C404" s="3" t="str">
        <f>IF(COUNT($A404)=0,"",IF(B404="3E","3E",IF(B404="","I",LOOKUP(B404/D$2,{0,0.4,0.45,0.5,0.55,0.6,0.65,0.7,0.75,0.8,1},{"F","D","C","C+","B-","B","B+","A-","A","A+"}))))</f>
        <v/>
      </c>
      <c r="D404" s="2" t="str">
        <f>IF(COUNT($A404)=0,"",IF(B404="","--",IF(B404="3E","3E",LOOKUP(B404/D$2,{0,0.4,0.45,0.5,0.55,0.6,0.65,0.7,0.75,0.8,1},{0,2,2.25,2.5,2.75,3,3.25,3.5,3.75,4}))))</f>
        <v/>
      </c>
      <c r="E404" s="3" t="str">
        <f>IF(COUNT($A404)=0,"",IF($A404&lt;&gt;DRAFT!$B406,"ERR",IF(DRAFT!R406="3E","3E",IF(COUNT(DRAFT!N406,DRAFT!R406)&gt;0,DRAFT!S406,""))))</f>
        <v/>
      </c>
      <c r="F404" s="3" t="str">
        <f>IF(COUNT($A404)=0,"",IF(E404="3E","3E",IF(E404="","I",LOOKUP(E404/G$2,{0,0.4,0.45,0.5,0.55,0.6,0.65,0.7,0.75,0.8,1},{"F","D","C","C+","B-","B","B+","A-","A","A+"}))))</f>
        <v/>
      </c>
      <c r="G404" s="2" t="str">
        <f>IF(COUNT($A404)=0,"",IF(E404="","--",IF(E404="3E","3E",LOOKUP(E404/G$2,{0,0.4,0.45,0.5,0.55,0.6,0.65,0.7,0.75,0.8,1},{0,2,2.25,2.5,2.75,3,3.25,3.5,3.75,4}))))</f>
        <v/>
      </c>
      <c r="H404" s="3" t="str">
        <f>IF(COUNT($A404)=0,"",IF($A404&lt;&gt;DRAFT!$B406,"ERR",IF(DRAFT!AA406="3E","3E",IF(COUNT(DRAFT!W406,DRAFT!AA406)&gt;0,DRAFT!AB406,""))))</f>
        <v/>
      </c>
      <c r="I404" s="3" t="str">
        <f>IF(COUNT($A404)=0,"",IF(H404="3E","3E",IF(H404="","I",LOOKUP(H404/J$2,{0,0.4,0.45,0.5,0.55,0.6,0.65,0.7,0.75,0.8,1},{"F","D","C","C+","B-","B","B+","A-","A","A+"}))))</f>
        <v/>
      </c>
      <c r="J404" s="2" t="str">
        <f>IF(COUNT($A404)=0,"",IF(H404="","--",IF(H404="3E","3E",LOOKUP(H404/J$2,{0,0.4,0.45,0.5,0.55,0.6,0.65,0.7,0.75,0.8,1},{0,2,2.25,2.5,2.75,3,3.25,3.5,3.75,4}))))</f>
        <v/>
      </c>
      <c r="K404" s="3" t="str">
        <f>IF(COUNT($A404)=0,"",IF($A404&lt;&gt;DRAFT!$B406,"ERR",IF(DRAFT!AJ406="3E","3E",IF(COUNT(DRAFT!AF406,DRAFT!AJ406)&gt;0,DRAFT!AK406,""))))</f>
        <v/>
      </c>
      <c r="L404" s="3" t="str">
        <f>IF(COUNT($A404)=0,"",IF(K404="3E","3E",IF(K404="","I",LOOKUP(K404/M$2,{0,0.4,0.45,0.5,0.55,0.6,0.65,0.7,0.75,0.8,1},{"F","D","C","C+","B-","B","B+","A-","A","A+"}))))</f>
        <v/>
      </c>
      <c r="M404" s="2" t="str">
        <f>IF(COUNT($A404)=0,"",IF(K404="","--",IF(K404="3E","3E",LOOKUP(K404/M$2,{0,0.4,0.45,0.5,0.55,0.6,0.65,0.7,0.75,0.8,1},{0,2,2.25,2.5,2.75,3,3.25,3.5,3.75,4}))))</f>
        <v/>
      </c>
      <c r="N404" s="3" t="str">
        <f>IF(COUNT($A404)=0,"",IF($A404&lt;&gt;DRAFT!$B406,"ERR",IF(DRAFT!AS406="3E","3E",IF(COUNT(DRAFT!AO406,DRAFT!AS406)&gt;0,DRAFT!AT406,""))))</f>
        <v/>
      </c>
      <c r="O404" s="3" t="str">
        <f>IF(COUNT($A404)=0,"",IF(N404="3E","3E",IF(N404="","I",LOOKUP(N404/P$2,{0,0.4,0.45,0.5,0.55,0.6,0.65,0.7,0.75,0.8,1},{"F","D","C","C+","B-","B","B+","A-","A","A+"}))))</f>
        <v/>
      </c>
      <c r="P404" s="2" t="str">
        <f>IF(COUNT($A404)=0,"",IF(N404="","--",IF(N404="3E","3E",LOOKUP(N404/P$2,{0,0.4,0.45,0.5,0.55,0.6,0.65,0.7,0.75,0.8,1},{0,2,2.25,2.5,2.75,3,3.25,3.5,3.75,4}))))</f>
        <v/>
      </c>
      <c r="Q404" s="3" t="str">
        <f>IF(COUNT($A404)=0,"",IF($A404&lt;&gt;DRAFT!$B406,"ERR",IF(DRAFT!BB406="3E","3E",IF(COUNT(DRAFT!AX406,DRAFT!BB406)&gt;0,DRAFT!BC406,""))))</f>
        <v/>
      </c>
      <c r="R404" s="3" t="str">
        <f>IF(COUNT($A404)=0,"",IF(Q404="3E","3E",IF(Q404="","I",LOOKUP(Q404/S$2,{0,0.4,0.45,0.5,0.55,0.6,0.65,0.7,0.75,0.8,1},{"F","D","C","C+","B-","B","B+","A-","A","A+"}))))</f>
        <v/>
      </c>
      <c r="S404" s="2" t="str">
        <f>IF(COUNT($A404)=0,"",IF(Q404="","--",IF(Q404="3E","3E",LOOKUP(Q404/S$2,{0,0.4,0.45,0.5,0.55,0.6,0.65,0.7,0.75,0.8,1},{0,2,2.25,2.5,2.75,3,3.25,3.5,3.75,4}))))</f>
        <v/>
      </c>
      <c r="T404" s="3" t="str">
        <f>IF(COUNT($A404)=0,"",IF($A404&lt;&gt;DRAFT!$B406,"ERR",IF(DRAFT!BK406="3E","3E",IF(COUNT(DRAFT!BG406,DRAFT!BK406)&gt;0,DRAFT!BL406,""))))</f>
        <v/>
      </c>
      <c r="U404" s="3" t="str">
        <f>IF(COUNT($A404)=0,"",IF(T404="3E","3E",IF(T404="","I",LOOKUP(T404/V$2,{0,0.4,0.45,0.5,0.55,0.6,0.65,0.7,0.75,0.8,1},{"F","D","C","C+","B-","B","B+","A-","A","A+"}))))</f>
        <v/>
      </c>
      <c r="V404" s="2" t="str">
        <f>IF(COUNT($A404)=0,"",IF(T404="","--",IF(T404="3E","3E",LOOKUP(T404/V$2,{0,0.4,0.45,0.5,0.55,0.6,0.65,0.7,0.75,0.8,1},{0,2,2.25,2.5,2.75,3,3.25,3.5,3.75,4}))))</f>
        <v/>
      </c>
      <c r="W404" s="3" t="str">
        <f>IF(COUNT($A404)=0,"",IF($A404&lt;&gt;DRAFT!$B406,"ERR",IF(DRAFT!BT406="3E","3E",IF(COUNT(DRAFT!BP406,DRAFT!BT406)&gt;0,DRAFT!BU406,""))))</f>
        <v/>
      </c>
      <c r="X404" s="3" t="str">
        <f>IF(COUNT($A404)=0,"",IF(W404="3E","3E",IF(W404="","I",LOOKUP(W404/Y$2,{0,0.4,0.45,0.5,0.55,0.6,0.65,0.7,0.75,0.8,1},{"F","D","C","C+","B-","B","B+","A-","A","A+"}))))</f>
        <v/>
      </c>
      <c r="Y404" s="2" t="str">
        <f>IF(COUNT($A404)=0,"",IF(W404="","--",IF(W404="3E","3E",LOOKUP(W404/Y$2,{0,0.4,0.45,0.5,0.55,0.6,0.65,0.7,0.75,0.8,1},{0,2,2.25,2.5,2.75,3,3.25,3.5,3.75,4}))))</f>
        <v/>
      </c>
      <c r="Z404" s="3" t="str">
        <f>IF(COUNT($A404)=0,"",IF($A404&lt;&gt;DRAFT!$B406,"ERR",IF(DRAFT!CC406="3E","3E",IF(COUNT(DRAFT!BY406,DRAFT!CC406)&gt;0,DRAFT!CD406,""))))</f>
        <v/>
      </c>
      <c r="AA404" s="3" t="str">
        <f>IF(COUNT($A404)=0,"",IF(Z404="3E","3E",IF(Z404="","I",LOOKUP(Z404/AB$2,{0,0.4,0.45,0.5,0.55,0.6,0.65,0.7,0.75,0.8,1},{"F","D","C","C+","B-","B","B+","A-","A","A+"}))))</f>
        <v/>
      </c>
      <c r="AB404" s="2" t="str">
        <f>IF(COUNT($A404)=0,"",IF(Z404="","--",IF(Z404="3E","3E",LOOKUP(Z404/AB$2,{0,0.4,0.45,0.5,0.55,0.6,0.65,0.7,0.75,0.8,1},{0,2,2.25,2.5,2.75,3,3.25,3.5,3.75,4}))))</f>
        <v/>
      </c>
      <c r="AC404" s="3" t="str">
        <f>IF(COUNT($A404)=0,"",IF($A404&lt;&gt;DRAFT!$B406,"ERR",IF(DRAFT!CF406&gt;0,DRAFT!CF406,"")))</f>
        <v/>
      </c>
      <c r="AD404" s="3" t="str">
        <f>IF(COUNT($A404)=0,"",IF(AC404="3E","3E",IF(AC404="","I",LOOKUP(AC404/AE$2,{0,0.4,0.45,0.5,0.55,0.6,0.65,0.7,0.75,0.8,1},{"F","D","C","C+","B-","B","B+","A-","A","A+"}))))</f>
        <v/>
      </c>
      <c r="AE404" s="2" t="str">
        <f>IF(COUNT($A404)=0,"",IF(AC404="","--",IF(AC404="3E","3E",LOOKUP(AC404/AE$2,{0,0.4,0.45,0.5,0.55,0.6,0.65,0.7,0.75,0.8,1},{0,2,2.25,2.5,2.75,3,3.25,3.5,3.75,4}))))</f>
        <v/>
      </c>
      <c r="AF404" s="3" t="str">
        <f>IF($A404&lt;&gt;DRAFT!$B406,"ERR",IF(OR(COUNT($A404)=0,COUNT(DRAFT!CI406:CK406,DRAFT!CM406:CO406)=0),"",CEILING(SUM(DRAFT!CL406,DRAFT!CP406),1)))</f>
        <v/>
      </c>
      <c r="AG404" s="3" t="str">
        <f>IF(COUNT($A404)=0,"",IF(AF404="3E","3E",IF(AF404="","I",LOOKUP(AF404/AH$2,{0,0.4,0.45,0.5,0.55,0.6,0.65,0.7,0.75,0.8,1},{"F","D","C","C+","B-","B","B+","A-","A","A+"}))))</f>
        <v/>
      </c>
      <c r="AH404" s="2" t="str">
        <f>IF(COUNT($A404)=0,"",IF(AF404="","--",IF(AF404="3E","3E",LOOKUP(AF404/AH$2,{0,0.4,0.45,0.5,0.55,0.6,0.65,0.7,0.75,0.8,1},{0,2,2.25,2.5,2.75,3,3.25,3.5,3.75,4}))))</f>
        <v/>
      </c>
      <c r="AI404" s="11" t="str">
        <f>IF(OR(COUNT($A404)=0,COUNT(B404:AH404)=0),"",IF(COUNTIF(B404:AH404,"3E")&gt;0,"3E",IF(DRAFT!$A406="R",TRUNC(SUMPRODUCT(RGP,RCP)/TCP,3),TRUNC((SUMPRODUCT(--(IMDGP&gt;0)*IMDGP,IMCP)+CEILING(DRAFT!$CQ406*42,0.25))/TCP,3))))</f>
        <v/>
      </c>
      <c r="AJ404" s="3" t="str">
        <f>IF(OR(COUNT($A404)=0,COUNT(B404:AH404)=0),"",IF(COUNTIF(B404:AH404,"3E")&gt;0,"3E",IF(DRAFT!$A406="R",SUMPRODUCT(--(RGP&gt;=2),RCP),SUMPRODUCT(--(IMDGP&gt;0),--(IMGP=0),IMCP)+DRAFT!$CR406)))</f>
        <v/>
      </c>
      <c r="AK404" s="3" t="str">
        <f>IF(OR(COUNT($A404)=0,COUNT(B404:AH404)=0),"",IF(COUNTIF(B404:AJ404,"3E")&gt;0,"3E",IF(AND(DRAFT!$A406="IM",OR($AI404&gt;DRAFT!$CQ406,$AJ404&gt;DRAFT!$CR406)),"IMPROVED",IF(AND(DRAFT!$A406="IM",$AI404&lt;=DRAFT!$CQ406,$AJ404&lt;=DRAFT!$CR406),"NOT IMPROVED",IF(AND(AH404&gt;=2,AI404&gt;=2,AJ404&gt;=30),"PASS","FAIL")))))</f>
        <v/>
      </c>
      <c r="AL404" s="3" t="str">
        <f t="shared" si="12"/>
        <v/>
      </c>
      <c r="AM404" s="3" t="str">
        <f t="shared" si="13"/>
        <v/>
      </c>
    </row>
    <row r="405" spans="1:39" ht="18.95" customHeight="1" x14ac:dyDescent="0.25">
      <c r="A405" s="4" t="str">
        <f>IF(DRAFT!$B407="","",DRAFT!$B407)</f>
        <v/>
      </c>
      <c r="B405" s="3" t="str">
        <f>IF(COUNT($A405)=0,"",IF($A405&lt;&gt;DRAFT!$B407,"ERR",IF(DRAFT!I407="3E","3E",IF(COUNT(DRAFT!E407,DRAFT!I407)&gt;0,DRAFT!J407,""))))</f>
        <v/>
      </c>
      <c r="C405" s="3" t="str">
        <f>IF(COUNT($A405)=0,"",IF(B405="3E","3E",IF(B405="","I",LOOKUP(B405/D$2,{0,0.4,0.45,0.5,0.55,0.6,0.65,0.7,0.75,0.8,1},{"F","D","C","C+","B-","B","B+","A-","A","A+"}))))</f>
        <v/>
      </c>
      <c r="D405" s="2" t="str">
        <f>IF(COUNT($A405)=0,"",IF(B405="","--",IF(B405="3E","3E",LOOKUP(B405/D$2,{0,0.4,0.45,0.5,0.55,0.6,0.65,0.7,0.75,0.8,1},{0,2,2.25,2.5,2.75,3,3.25,3.5,3.75,4}))))</f>
        <v/>
      </c>
      <c r="E405" s="3" t="str">
        <f>IF(COUNT($A405)=0,"",IF($A405&lt;&gt;DRAFT!$B407,"ERR",IF(DRAFT!R407="3E","3E",IF(COUNT(DRAFT!N407,DRAFT!R407)&gt;0,DRAFT!S407,""))))</f>
        <v/>
      </c>
      <c r="F405" s="3" t="str">
        <f>IF(COUNT($A405)=0,"",IF(E405="3E","3E",IF(E405="","I",LOOKUP(E405/G$2,{0,0.4,0.45,0.5,0.55,0.6,0.65,0.7,0.75,0.8,1},{"F","D","C","C+","B-","B","B+","A-","A","A+"}))))</f>
        <v/>
      </c>
      <c r="G405" s="2" t="str">
        <f>IF(COUNT($A405)=0,"",IF(E405="","--",IF(E405="3E","3E",LOOKUP(E405/G$2,{0,0.4,0.45,0.5,0.55,0.6,0.65,0.7,0.75,0.8,1},{0,2,2.25,2.5,2.75,3,3.25,3.5,3.75,4}))))</f>
        <v/>
      </c>
      <c r="H405" s="3" t="str">
        <f>IF(COUNT($A405)=0,"",IF($A405&lt;&gt;DRAFT!$B407,"ERR",IF(DRAFT!AA407="3E","3E",IF(COUNT(DRAFT!W407,DRAFT!AA407)&gt;0,DRAFT!AB407,""))))</f>
        <v/>
      </c>
      <c r="I405" s="3" t="str">
        <f>IF(COUNT($A405)=0,"",IF(H405="3E","3E",IF(H405="","I",LOOKUP(H405/J$2,{0,0.4,0.45,0.5,0.55,0.6,0.65,0.7,0.75,0.8,1},{"F","D","C","C+","B-","B","B+","A-","A","A+"}))))</f>
        <v/>
      </c>
      <c r="J405" s="2" t="str">
        <f>IF(COUNT($A405)=0,"",IF(H405="","--",IF(H405="3E","3E",LOOKUP(H405/J$2,{0,0.4,0.45,0.5,0.55,0.6,0.65,0.7,0.75,0.8,1},{0,2,2.25,2.5,2.75,3,3.25,3.5,3.75,4}))))</f>
        <v/>
      </c>
      <c r="K405" s="3" t="str">
        <f>IF(COUNT($A405)=0,"",IF($A405&lt;&gt;DRAFT!$B407,"ERR",IF(DRAFT!AJ407="3E","3E",IF(COUNT(DRAFT!AF407,DRAFT!AJ407)&gt;0,DRAFT!AK407,""))))</f>
        <v/>
      </c>
      <c r="L405" s="3" t="str">
        <f>IF(COUNT($A405)=0,"",IF(K405="3E","3E",IF(K405="","I",LOOKUP(K405/M$2,{0,0.4,0.45,0.5,0.55,0.6,0.65,0.7,0.75,0.8,1},{"F","D","C","C+","B-","B","B+","A-","A","A+"}))))</f>
        <v/>
      </c>
      <c r="M405" s="2" t="str">
        <f>IF(COUNT($A405)=0,"",IF(K405="","--",IF(K405="3E","3E",LOOKUP(K405/M$2,{0,0.4,0.45,0.5,0.55,0.6,0.65,0.7,0.75,0.8,1},{0,2,2.25,2.5,2.75,3,3.25,3.5,3.75,4}))))</f>
        <v/>
      </c>
      <c r="N405" s="3" t="str">
        <f>IF(COUNT($A405)=0,"",IF($A405&lt;&gt;DRAFT!$B407,"ERR",IF(DRAFT!AS407="3E","3E",IF(COUNT(DRAFT!AO407,DRAFT!AS407)&gt;0,DRAFT!AT407,""))))</f>
        <v/>
      </c>
      <c r="O405" s="3" t="str">
        <f>IF(COUNT($A405)=0,"",IF(N405="3E","3E",IF(N405="","I",LOOKUP(N405/P$2,{0,0.4,0.45,0.5,0.55,0.6,0.65,0.7,0.75,0.8,1},{"F","D","C","C+","B-","B","B+","A-","A","A+"}))))</f>
        <v/>
      </c>
      <c r="P405" s="2" t="str">
        <f>IF(COUNT($A405)=0,"",IF(N405="","--",IF(N405="3E","3E",LOOKUP(N405/P$2,{0,0.4,0.45,0.5,0.55,0.6,0.65,0.7,0.75,0.8,1},{0,2,2.25,2.5,2.75,3,3.25,3.5,3.75,4}))))</f>
        <v/>
      </c>
      <c r="Q405" s="3" t="str">
        <f>IF(COUNT($A405)=0,"",IF($A405&lt;&gt;DRAFT!$B407,"ERR",IF(DRAFT!BB407="3E","3E",IF(COUNT(DRAFT!AX407,DRAFT!BB407)&gt;0,DRAFT!BC407,""))))</f>
        <v/>
      </c>
      <c r="R405" s="3" t="str">
        <f>IF(COUNT($A405)=0,"",IF(Q405="3E","3E",IF(Q405="","I",LOOKUP(Q405/S$2,{0,0.4,0.45,0.5,0.55,0.6,0.65,0.7,0.75,0.8,1},{"F","D","C","C+","B-","B","B+","A-","A","A+"}))))</f>
        <v/>
      </c>
      <c r="S405" s="2" t="str">
        <f>IF(COUNT($A405)=0,"",IF(Q405="","--",IF(Q405="3E","3E",LOOKUP(Q405/S$2,{0,0.4,0.45,0.5,0.55,0.6,0.65,0.7,0.75,0.8,1},{0,2,2.25,2.5,2.75,3,3.25,3.5,3.75,4}))))</f>
        <v/>
      </c>
      <c r="T405" s="3" t="str">
        <f>IF(COUNT($A405)=0,"",IF($A405&lt;&gt;DRAFT!$B407,"ERR",IF(DRAFT!BK407="3E","3E",IF(COUNT(DRAFT!BG407,DRAFT!BK407)&gt;0,DRAFT!BL407,""))))</f>
        <v/>
      </c>
      <c r="U405" s="3" t="str">
        <f>IF(COUNT($A405)=0,"",IF(T405="3E","3E",IF(T405="","I",LOOKUP(T405/V$2,{0,0.4,0.45,0.5,0.55,0.6,0.65,0.7,0.75,0.8,1},{"F","D","C","C+","B-","B","B+","A-","A","A+"}))))</f>
        <v/>
      </c>
      <c r="V405" s="2" t="str">
        <f>IF(COUNT($A405)=0,"",IF(T405="","--",IF(T405="3E","3E",LOOKUP(T405/V$2,{0,0.4,0.45,0.5,0.55,0.6,0.65,0.7,0.75,0.8,1},{0,2,2.25,2.5,2.75,3,3.25,3.5,3.75,4}))))</f>
        <v/>
      </c>
      <c r="W405" s="3" t="str">
        <f>IF(COUNT($A405)=0,"",IF($A405&lt;&gt;DRAFT!$B407,"ERR",IF(DRAFT!BT407="3E","3E",IF(COUNT(DRAFT!BP407,DRAFT!BT407)&gt;0,DRAFT!BU407,""))))</f>
        <v/>
      </c>
      <c r="X405" s="3" t="str">
        <f>IF(COUNT($A405)=0,"",IF(W405="3E","3E",IF(W405="","I",LOOKUP(W405/Y$2,{0,0.4,0.45,0.5,0.55,0.6,0.65,0.7,0.75,0.8,1},{"F","D","C","C+","B-","B","B+","A-","A","A+"}))))</f>
        <v/>
      </c>
      <c r="Y405" s="2" t="str">
        <f>IF(COUNT($A405)=0,"",IF(W405="","--",IF(W405="3E","3E",LOOKUP(W405/Y$2,{0,0.4,0.45,0.5,0.55,0.6,0.65,0.7,0.75,0.8,1},{0,2,2.25,2.5,2.75,3,3.25,3.5,3.75,4}))))</f>
        <v/>
      </c>
      <c r="Z405" s="3" t="str">
        <f>IF(COUNT($A405)=0,"",IF($A405&lt;&gt;DRAFT!$B407,"ERR",IF(DRAFT!CC407="3E","3E",IF(COUNT(DRAFT!BY407,DRAFT!CC407)&gt;0,DRAFT!CD407,""))))</f>
        <v/>
      </c>
      <c r="AA405" s="3" t="str">
        <f>IF(COUNT($A405)=0,"",IF(Z405="3E","3E",IF(Z405="","I",LOOKUP(Z405/AB$2,{0,0.4,0.45,0.5,0.55,0.6,0.65,0.7,0.75,0.8,1},{"F","D","C","C+","B-","B","B+","A-","A","A+"}))))</f>
        <v/>
      </c>
      <c r="AB405" s="2" t="str">
        <f>IF(COUNT($A405)=0,"",IF(Z405="","--",IF(Z405="3E","3E",LOOKUP(Z405/AB$2,{0,0.4,0.45,0.5,0.55,0.6,0.65,0.7,0.75,0.8,1},{0,2,2.25,2.5,2.75,3,3.25,3.5,3.75,4}))))</f>
        <v/>
      </c>
      <c r="AC405" s="3" t="str">
        <f>IF(COUNT($A405)=0,"",IF($A405&lt;&gt;DRAFT!$B407,"ERR",IF(DRAFT!CF407&gt;0,DRAFT!CF407,"")))</f>
        <v/>
      </c>
      <c r="AD405" s="3" t="str">
        <f>IF(COUNT($A405)=0,"",IF(AC405="3E","3E",IF(AC405="","I",LOOKUP(AC405/AE$2,{0,0.4,0.45,0.5,0.55,0.6,0.65,0.7,0.75,0.8,1},{"F","D","C","C+","B-","B","B+","A-","A","A+"}))))</f>
        <v/>
      </c>
      <c r="AE405" s="2" t="str">
        <f>IF(COUNT($A405)=0,"",IF(AC405="","--",IF(AC405="3E","3E",LOOKUP(AC405/AE$2,{0,0.4,0.45,0.5,0.55,0.6,0.65,0.7,0.75,0.8,1},{0,2,2.25,2.5,2.75,3,3.25,3.5,3.75,4}))))</f>
        <v/>
      </c>
      <c r="AF405" s="3" t="str">
        <f>IF($A405&lt;&gt;DRAFT!$B407,"ERR",IF(OR(COUNT($A405)=0,COUNT(DRAFT!CI407:CK407,DRAFT!CM407:CO407)=0),"",CEILING(SUM(DRAFT!CL407,DRAFT!CP407),1)))</f>
        <v/>
      </c>
      <c r="AG405" s="3" t="str">
        <f>IF(COUNT($A405)=0,"",IF(AF405="3E","3E",IF(AF405="","I",LOOKUP(AF405/AH$2,{0,0.4,0.45,0.5,0.55,0.6,0.65,0.7,0.75,0.8,1},{"F","D","C","C+","B-","B","B+","A-","A","A+"}))))</f>
        <v/>
      </c>
      <c r="AH405" s="2" t="str">
        <f>IF(COUNT($A405)=0,"",IF(AF405="","--",IF(AF405="3E","3E",LOOKUP(AF405/AH$2,{0,0.4,0.45,0.5,0.55,0.6,0.65,0.7,0.75,0.8,1},{0,2,2.25,2.5,2.75,3,3.25,3.5,3.75,4}))))</f>
        <v/>
      </c>
      <c r="AI405" s="11" t="str">
        <f>IF(OR(COUNT($A405)=0,COUNT(B405:AH405)=0),"",IF(COUNTIF(B405:AH405,"3E")&gt;0,"3E",IF(DRAFT!$A407="R",TRUNC(SUMPRODUCT(RGP,RCP)/TCP,3),TRUNC((SUMPRODUCT(--(IMDGP&gt;0)*IMDGP,IMCP)+CEILING(DRAFT!$CQ407*42,0.25))/TCP,3))))</f>
        <v/>
      </c>
      <c r="AJ405" s="3" t="str">
        <f>IF(OR(COUNT($A405)=0,COUNT(B405:AH405)=0),"",IF(COUNTIF(B405:AH405,"3E")&gt;0,"3E",IF(DRAFT!$A407="R",SUMPRODUCT(--(RGP&gt;=2),RCP),SUMPRODUCT(--(IMDGP&gt;0),--(IMGP=0),IMCP)+DRAFT!$CR407)))</f>
        <v/>
      </c>
      <c r="AK405" s="3" t="str">
        <f>IF(OR(COUNT($A405)=0,COUNT(B405:AH405)=0),"",IF(COUNTIF(B405:AJ405,"3E")&gt;0,"3E",IF(AND(DRAFT!$A407="IM",OR($AI405&gt;DRAFT!$CQ407,$AJ405&gt;DRAFT!$CR407)),"IMPROVED",IF(AND(DRAFT!$A407="IM",$AI405&lt;=DRAFT!$CQ407,$AJ405&lt;=DRAFT!$CR407),"NOT IMPROVED",IF(AND(AH405&gt;=2,AI405&gt;=2,AJ405&gt;=30),"PASS","FAIL")))))</f>
        <v/>
      </c>
      <c r="AL405" s="3" t="str">
        <f t="shared" si="12"/>
        <v/>
      </c>
      <c r="AM405" s="3" t="str">
        <f t="shared" si="13"/>
        <v/>
      </c>
    </row>
    <row r="406" spans="1:39" ht="18.95" customHeight="1" x14ac:dyDescent="0.25">
      <c r="A406" s="4" t="str">
        <f>IF(DRAFT!$B408="","",DRAFT!$B408)</f>
        <v/>
      </c>
      <c r="B406" s="3" t="str">
        <f>IF(COUNT($A406)=0,"",IF($A406&lt;&gt;DRAFT!$B408,"ERR",IF(DRAFT!I408="3E","3E",IF(COUNT(DRAFT!E408,DRAFT!I408)&gt;0,DRAFT!J408,""))))</f>
        <v/>
      </c>
      <c r="C406" s="3" t="str">
        <f>IF(COUNT($A406)=0,"",IF(B406="3E","3E",IF(B406="","I",LOOKUP(B406/D$2,{0,0.4,0.45,0.5,0.55,0.6,0.65,0.7,0.75,0.8,1},{"F","D","C","C+","B-","B","B+","A-","A","A+"}))))</f>
        <v/>
      </c>
      <c r="D406" s="2" t="str">
        <f>IF(COUNT($A406)=0,"",IF(B406="","--",IF(B406="3E","3E",LOOKUP(B406/D$2,{0,0.4,0.45,0.5,0.55,0.6,0.65,0.7,0.75,0.8,1},{0,2,2.25,2.5,2.75,3,3.25,3.5,3.75,4}))))</f>
        <v/>
      </c>
      <c r="E406" s="3" t="str">
        <f>IF(COUNT($A406)=0,"",IF($A406&lt;&gt;DRAFT!$B408,"ERR",IF(DRAFT!R408="3E","3E",IF(COUNT(DRAFT!N408,DRAFT!R408)&gt;0,DRAFT!S408,""))))</f>
        <v/>
      </c>
      <c r="F406" s="3" t="str">
        <f>IF(COUNT($A406)=0,"",IF(E406="3E","3E",IF(E406="","I",LOOKUP(E406/G$2,{0,0.4,0.45,0.5,0.55,0.6,0.65,0.7,0.75,0.8,1},{"F","D","C","C+","B-","B","B+","A-","A","A+"}))))</f>
        <v/>
      </c>
      <c r="G406" s="2" t="str">
        <f>IF(COUNT($A406)=0,"",IF(E406="","--",IF(E406="3E","3E",LOOKUP(E406/G$2,{0,0.4,0.45,0.5,0.55,0.6,0.65,0.7,0.75,0.8,1},{0,2,2.25,2.5,2.75,3,3.25,3.5,3.75,4}))))</f>
        <v/>
      </c>
      <c r="H406" s="3" t="str">
        <f>IF(COUNT($A406)=0,"",IF($A406&lt;&gt;DRAFT!$B408,"ERR",IF(DRAFT!AA408="3E","3E",IF(COUNT(DRAFT!W408,DRAFT!AA408)&gt;0,DRAFT!AB408,""))))</f>
        <v/>
      </c>
      <c r="I406" s="3" t="str">
        <f>IF(COUNT($A406)=0,"",IF(H406="3E","3E",IF(H406="","I",LOOKUP(H406/J$2,{0,0.4,0.45,0.5,0.55,0.6,0.65,0.7,0.75,0.8,1},{"F","D","C","C+","B-","B","B+","A-","A","A+"}))))</f>
        <v/>
      </c>
      <c r="J406" s="2" t="str">
        <f>IF(COUNT($A406)=0,"",IF(H406="","--",IF(H406="3E","3E",LOOKUP(H406/J$2,{0,0.4,0.45,0.5,0.55,0.6,0.65,0.7,0.75,0.8,1},{0,2,2.25,2.5,2.75,3,3.25,3.5,3.75,4}))))</f>
        <v/>
      </c>
      <c r="K406" s="3" t="str">
        <f>IF(COUNT($A406)=0,"",IF($A406&lt;&gt;DRAFT!$B408,"ERR",IF(DRAFT!AJ408="3E","3E",IF(COUNT(DRAFT!AF408,DRAFT!AJ408)&gt;0,DRAFT!AK408,""))))</f>
        <v/>
      </c>
      <c r="L406" s="3" t="str">
        <f>IF(COUNT($A406)=0,"",IF(K406="3E","3E",IF(K406="","I",LOOKUP(K406/M$2,{0,0.4,0.45,0.5,0.55,0.6,0.65,0.7,0.75,0.8,1},{"F","D","C","C+","B-","B","B+","A-","A","A+"}))))</f>
        <v/>
      </c>
      <c r="M406" s="2" t="str">
        <f>IF(COUNT($A406)=0,"",IF(K406="","--",IF(K406="3E","3E",LOOKUP(K406/M$2,{0,0.4,0.45,0.5,0.55,0.6,0.65,0.7,0.75,0.8,1},{0,2,2.25,2.5,2.75,3,3.25,3.5,3.75,4}))))</f>
        <v/>
      </c>
      <c r="N406" s="3" t="str">
        <f>IF(COUNT($A406)=0,"",IF($A406&lt;&gt;DRAFT!$B408,"ERR",IF(DRAFT!AS408="3E","3E",IF(COUNT(DRAFT!AO408,DRAFT!AS408)&gt;0,DRAFT!AT408,""))))</f>
        <v/>
      </c>
      <c r="O406" s="3" t="str">
        <f>IF(COUNT($A406)=0,"",IF(N406="3E","3E",IF(N406="","I",LOOKUP(N406/P$2,{0,0.4,0.45,0.5,0.55,0.6,0.65,0.7,0.75,0.8,1},{"F","D","C","C+","B-","B","B+","A-","A","A+"}))))</f>
        <v/>
      </c>
      <c r="P406" s="2" t="str">
        <f>IF(COUNT($A406)=0,"",IF(N406="","--",IF(N406="3E","3E",LOOKUP(N406/P$2,{0,0.4,0.45,0.5,0.55,0.6,0.65,0.7,0.75,0.8,1},{0,2,2.25,2.5,2.75,3,3.25,3.5,3.75,4}))))</f>
        <v/>
      </c>
      <c r="Q406" s="3" t="str">
        <f>IF(COUNT($A406)=0,"",IF($A406&lt;&gt;DRAFT!$B408,"ERR",IF(DRAFT!BB408="3E","3E",IF(COUNT(DRAFT!AX408,DRAFT!BB408)&gt;0,DRAFT!BC408,""))))</f>
        <v/>
      </c>
      <c r="R406" s="3" t="str">
        <f>IF(COUNT($A406)=0,"",IF(Q406="3E","3E",IF(Q406="","I",LOOKUP(Q406/S$2,{0,0.4,0.45,0.5,0.55,0.6,0.65,0.7,0.75,0.8,1},{"F","D","C","C+","B-","B","B+","A-","A","A+"}))))</f>
        <v/>
      </c>
      <c r="S406" s="2" t="str">
        <f>IF(COUNT($A406)=0,"",IF(Q406="","--",IF(Q406="3E","3E",LOOKUP(Q406/S$2,{0,0.4,0.45,0.5,0.55,0.6,0.65,0.7,0.75,0.8,1},{0,2,2.25,2.5,2.75,3,3.25,3.5,3.75,4}))))</f>
        <v/>
      </c>
      <c r="T406" s="3" t="str">
        <f>IF(COUNT($A406)=0,"",IF($A406&lt;&gt;DRAFT!$B408,"ERR",IF(DRAFT!BK408="3E","3E",IF(COUNT(DRAFT!BG408,DRAFT!BK408)&gt;0,DRAFT!BL408,""))))</f>
        <v/>
      </c>
      <c r="U406" s="3" t="str">
        <f>IF(COUNT($A406)=0,"",IF(T406="3E","3E",IF(T406="","I",LOOKUP(T406/V$2,{0,0.4,0.45,0.5,0.55,0.6,0.65,0.7,0.75,0.8,1},{"F","D","C","C+","B-","B","B+","A-","A","A+"}))))</f>
        <v/>
      </c>
      <c r="V406" s="2" t="str">
        <f>IF(COUNT($A406)=0,"",IF(T406="","--",IF(T406="3E","3E",LOOKUP(T406/V$2,{0,0.4,0.45,0.5,0.55,0.6,0.65,0.7,0.75,0.8,1},{0,2,2.25,2.5,2.75,3,3.25,3.5,3.75,4}))))</f>
        <v/>
      </c>
      <c r="W406" s="3" t="str">
        <f>IF(COUNT($A406)=0,"",IF($A406&lt;&gt;DRAFT!$B408,"ERR",IF(DRAFT!BT408="3E","3E",IF(COUNT(DRAFT!BP408,DRAFT!BT408)&gt;0,DRAFT!BU408,""))))</f>
        <v/>
      </c>
      <c r="X406" s="3" t="str">
        <f>IF(COUNT($A406)=0,"",IF(W406="3E","3E",IF(W406="","I",LOOKUP(W406/Y$2,{0,0.4,0.45,0.5,0.55,0.6,0.65,0.7,0.75,0.8,1},{"F","D","C","C+","B-","B","B+","A-","A","A+"}))))</f>
        <v/>
      </c>
      <c r="Y406" s="2" t="str">
        <f>IF(COUNT($A406)=0,"",IF(W406="","--",IF(W406="3E","3E",LOOKUP(W406/Y$2,{0,0.4,0.45,0.5,0.55,0.6,0.65,0.7,0.75,0.8,1},{0,2,2.25,2.5,2.75,3,3.25,3.5,3.75,4}))))</f>
        <v/>
      </c>
      <c r="Z406" s="3" t="str">
        <f>IF(COUNT($A406)=0,"",IF($A406&lt;&gt;DRAFT!$B408,"ERR",IF(DRAFT!CC408="3E","3E",IF(COUNT(DRAFT!BY408,DRAFT!CC408)&gt;0,DRAFT!CD408,""))))</f>
        <v/>
      </c>
      <c r="AA406" s="3" t="str">
        <f>IF(COUNT($A406)=0,"",IF(Z406="3E","3E",IF(Z406="","I",LOOKUP(Z406/AB$2,{0,0.4,0.45,0.5,0.55,0.6,0.65,0.7,0.75,0.8,1},{"F","D","C","C+","B-","B","B+","A-","A","A+"}))))</f>
        <v/>
      </c>
      <c r="AB406" s="2" t="str">
        <f>IF(COUNT($A406)=0,"",IF(Z406="","--",IF(Z406="3E","3E",LOOKUP(Z406/AB$2,{0,0.4,0.45,0.5,0.55,0.6,0.65,0.7,0.75,0.8,1},{0,2,2.25,2.5,2.75,3,3.25,3.5,3.75,4}))))</f>
        <v/>
      </c>
      <c r="AC406" s="3" t="str">
        <f>IF(COUNT($A406)=0,"",IF($A406&lt;&gt;DRAFT!$B408,"ERR",IF(DRAFT!CF408&gt;0,DRAFT!CF408,"")))</f>
        <v/>
      </c>
      <c r="AD406" s="3" t="str">
        <f>IF(COUNT($A406)=0,"",IF(AC406="3E","3E",IF(AC406="","I",LOOKUP(AC406/AE$2,{0,0.4,0.45,0.5,0.55,0.6,0.65,0.7,0.75,0.8,1},{"F","D","C","C+","B-","B","B+","A-","A","A+"}))))</f>
        <v/>
      </c>
      <c r="AE406" s="2" t="str">
        <f>IF(COUNT($A406)=0,"",IF(AC406="","--",IF(AC406="3E","3E",LOOKUP(AC406/AE$2,{0,0.4,0.45,0.5,0.55,0.6,0.65,0.7,0.75,0.8,1},{0,2,2.25,2.5,2.75,3,3.25,3.5,3.75,4}))))</f>
        <v/>
      </c>
      <c r="AF406" s="3" t="str">
        <f>IF($A406&lt;&gt;DRAFT!$B408,"ERR",IF(OR(COUNT($A406)=0,COUNT(DRAFT!CI408:CK408,DRAFT!CM408:CO408)=0),"",CEILING(SUM(DRAFT!CL408,DRAFT!CP408),1)))</f>
        <v/>
      </c>
      <c r="AG406" s="3" t="str">
        <f>IF(COUNT($A406)=0,"",IF(AF406="3E","3E",IF(AF406="","I",LOOKUP(AF406/AH$2,{0,0.4,0.45,0.5,0.55,0.6,0.65,0.7,0.75,0.8,1},{"F","D","C","C+","B-","B","B+","A-","A","A+"}))))</f>
        <v/>
      </c>
      <c r="AH406" s="2" t="str">
        <f>IF(COUNT($A406)=0,"",IF(AF406="","--",IF(AF406="3E","3E",LOOKUP(AF406/AH$2,{0,0.4,0.45,0.5,0.55,0.6,0.65,0.7,0.75,0.8,1},{0,2,2.25,2.5,2.75,3,3.25,3.5,3.75,4}))))</f>
        <v/>
      </c>
      <c r="AI406" s="11" t="str">
        <f>IF(OR(COUNT($A406)=0,COUNT(B406:AH406)=0),"",IF(COUNTIF(B406:AH406,"3E")&gt;0,"3E",IF(DRAFT!$A408="R",TRUNC(SUMPRODUCT(RGP,RCP)/TCP,3),TRUNC((SUMPRODUCT(--(IMDGP&gt;0)*IMDGP,IMCP)+CEILING(DRAFT!$CQ408*42,0.25))/TCP,3))))</f>
        <v/>
      </c>
      <c r="AJ406" s="3" t="str">
        <f>IF(OR(COUNT($A406)=0,COUNT(B406:AH406)=0),"",IF(COUNTIF(B406:AH406,"3E")&gt;0,"3E",IF(DRAFT!$A408="R",SUMPRODUCT(--(RGP&gt;=2),RCP),SUMPRODUCT(--(IMDGP&gt;0),--(IMGP=0),IMCP)+DRAFT!$CR408)))</f>
        <v/>
      </c>
      <c r="AK406" s="3" t="str">
        <f>IF(OR(COUNT($A406)=0,COUNT(B406:AH406)=0),"",IF(COUNTIF(B406:AJ406,"3E")&gt;0,"3E",IF(AND(DRAFT!$A408="IM",OR($AI406&gt;DRAFT!$CQ408,$AJ406&gt;DRAFT!$CR408)),"IMPROVED",IF(AND(DRAFT!$A408="IM",$AI406&lt;=DRAFT!$CQ408,$AJ406&lt;=DRAFT!$CR408),"NOT IMPROVED",IF(AND(AH406&gt;=2,AI406&gt;=2,AJ406&gt;=30),"PASS","FAIL")))))</f>
        <v/>
      </c>
      <c r="AL406" s="3" t="str">
        <f t="shared" si="12"/>
        <v/>
      </c>
      <c r="AM406" s="3" t="str">
        <f t="shared" si="13"/>
        <v/>
      </c>
    </row>
    <row r="407" spans="1:39" ht="18.95" customHeight="1" x14ac:dyDescent="0.25">
      <c r="A407" s="4" t="str">
        <f>IF(DRAFT!$B409="","",DRAFT!$B409)</f>
        <v/>
      </c>
      <c r="B407" s="3" t="str">
        <f>IF(COUNT($A407)=0,"",IF($A407&lt;&gt;DRAFT!$B409,"ERR",IF(DRAFT!I409="3E","3E",IF(COUNT(DRAFT!E409,DRAFT!I409)&gt;0,DRAFT!J409,""))))</f>
        <v/>
      </c>
      <c r="C407" s="3" t="str">
        <f>IF(COUNT($A407)=0,"",IF(B407="3E","3E",IF(B407="","I",LOOKUP(B407/D$2,{0,0.4,0.45,0.5,0.55,0.6,0.65,0.7,0.75,0.8,1},{"F","D","C","C+","B-","B","B+","A-","A","A+"}))))</f>
        <v/>
      </c>
      <c r="D407" s="2" t="str">
        <f>IF(COUNT($A407)=0,"",IF(B407="","--",IF(B407="3E","3E",LOOKUP(B407/D$2,{0,0.4,0.45,0.5,0.55,0.6,0.65,0.7,0.75,0.8,1},{0,2,2.25,2.5,2.75,3,3.25,3.5,3.75,4}))))</f>
        <v/>
      </c>
      <c r="E407" s="3" t="str">
        <f>IF(COUNT($A407)=0,"",IF($A407&lt;&gt;DRAFT!$B409,"ERR",IF(DRAFT!R409="3E","3E",IF(COUNT(DRAFT!N409,DRAFT!R409)&gt;0,DRAFT!S409,""))))</f>
        <v/>
      </c>
      <c r="F407" s="3" t="str">
        <f>IF(COUNT($A407)=0,"",IF(E407="3E","3E",IF(E407="","I",LOOKUP(E407/G$2,{0,0.4,0.45,0.5,0.55,0.6,0.65,0.7,0.75,0.8,1},{"F","D","C","C+","B-","B","B+","A-","A","A+"}))))</f>
        <v/>
      </c>
      <c r="G407" s="2" t="str">
        <f>IF(COUNT($A407)=0,"",IF(E407="","--",IF(E407="3E","3E",LOOKUP(E407/G$2,{0,0.4,0.45,0.5,0.55,0.6,0.65,0.7,0.75,0.8,1},{0,2,2.25,2.5,2.75,3,3.25,3.5,3.75,4}))))</f>
        <v/>
      </c>
      <c r="H407" s="3" t="str">
        <f>IF(COUNT($A407)=0,"",IF($A407&lt;&gt;DRAFT!$B409,"ERR",IF(DRAFT!AA409="3E","3E",IF(COUNT(DRAFT!W409,DRAFT!AA409)&gt;0,DRAFT!AB409,""))))</f>
        <v/>
      </c>
      <c r="I407" s="3" t="str">
        <f>IF(COUNT($A407)=0,"",IF(H407="3E","3E",IF(H407="","I",LOOKUP(H407/J$2,{0,0.4,0.45,0.5,0.55,0.6,0.65,0.7,0.75,0.8,1},{"F","D","C","C+","B-","B","B+","A-","A","A+"}))))</f>
        <v/>
      </c>
      <c r="J407" s="2" t="str">
        <f>IF(COUNT($A407)=0,"",IF(H407="","--",IF(H407="3E","3E",LOOKUP(H407/J$2,{0,0.4,0.45,0.5,0.55,0.6,0.65,0.7,0.75,0.8,1},{0,2,2.25,2.5,2.75,3,3.25,3.5,3.75,4}))))</f>
        <v/>
      </c>
      <c r="K407" s="3" t="str">
        <f>IF(COUNT($A407)=0,"",IF($A407&lt;&gt;DRAFT!$B409,"ERR",IF(DRAFT!AJ409="3E","3E",IF(COUNT(DRAFT!AF409,DRAFT!AJ409)&gt;0,DRAFT!AK409,""))))</f>
        <v/>
      </c>
      <c r="L407" s="3" t="str">
        <f>IF(COUNT($A407)=0,"",IF(K407="3E","3E",IF(K407="","I",LOOKUP(K407/M$2,{0,0.4,0.45,0.5,0.55,0.6,0.65,0.7,0.75,0.8,1},{"F","D","C","C+","B-","B","B+","A-","A","A+"}))))</f>
        <v/>
      </c>
      <c r="M407" s="2" t="str">
        <f>IF(COUNT($A407)=0,"",IF(K407="","--",IF(K407="3E","3E",LOOKUP(K407/M$2,{0,0.4,0.45,0.5,0.55,0.6,0.65,0.7,0.75,0.8,1},{0,2,2.25,2.5,2.75,3,3.25,3.5,3.75,4}))))</f>
        <v/>
      </c>
      <c r="N407" s="3" t="str">
        <f>IF(COUNT($A407)=0,"",IF($A407&lt;&gt;DRAFT!$B409,"ERR",IF(DRAFT!AS409="3E","3E",IF(COUNT(DRAFT!AO409,DRAFT!AS409)&gt;0,DRAFT!AT409,""))))</f>
        <v/>
      </c>
      <c r="O407" s="3" t="str">
        <f>IF(COUNT($A407)=0,"",IF(N407="3E","3E",IF(N407="","I",LOOKUP(N407/P$2,{0,0.4,0.45,0.5,0.55,0.6,0.65,0.7,0.75,0.8,1},{"F","D","C","C+","B-","B","B+","A-","A","A+"}))))</f>
        <v/>
      </c>
      <c r="P407" s="2" t="str">
        <f>IF(COUNT($A407)=0,"",IF(N407="","--",IF(N407="3E","3E",LOOKUP(N407/P$2,{0,0.4,0.45,0.5,0.55,0.6,0.65,0.7,0.75,0.8,1},{0,2,2.25,2.5,2.75,3,3.25,3.5,3.75,4}))))</f>
        <v/>
      </c>
      <c r="Q407" s="3" t="str">
        <f>IF(COUNT($A407)=0,"",IF($A407&lt;&gt;DRAFT!$B409,"ERR",IF(DRAFT!BB409="3E","3E",IF(COUNT(DRAFT!AX409,DRAFT!BB409)&gt;0,DRAFT!BC409,""))))</f>
        <v/>
      </c>
      <c r="R407" s="3" t="str">
        <f>IF(COUNT($A407)=0,"",IF(Q407="3E","3E",IF(Q407="","I",LOOKUP(Q407/S$2,{0,0.4,0.45,0.5,0.55,0.6,0.65,0.7,0.75,0.8,1},{"F","D","C","C+","B-","B","B+","A-","A","A+"}))))</f>
        <v/>
      </c>
      <c r="S407" s="2" t="str">
        <f>IF(COUNT($A407)=0,"",IF(Q407="","--",IF(Q407="3E","3E",LOOKUP(Q407/S$2,{0,0.4,0.45,0.5,0.55,0.6,0.65,0.7,0.75,0.8,1},{0,2,2.25,2.5,2.75,3,3.25,3.5,3.75,4}))))</f>
        <v/>
      </c>
      <c r="T407" s="3" t="str">
        <f>IF(COUNT($A407)=0,"",IF($A407&lt;&gt;DRAFT!$B409,"ERR",IF(DRAFT!BK409="3E","3E",IF(COUNT(DRAFT!BG409,DRAFT!BK409)&gt;0,DRAFT!BL409,""))))</f>
        <v/>
      </c>
      <c r="U407" s="3" t="str">
        <f>IF(COUNT($A407)=0,"",IF(T407="3E","3E",IF(T407="","I",LOOKUP(T407/V$2,{0,0.4,0.45,0.5,0.55,0.6,0.65,0.7,0.75,0.8,1},{"F","D","C","C+","B-","B","B+","A-","A","A+"}))))</f>
        <v/>
      </c>
      <c r="V407" s="2" t="str">
        <f>IF(COUNT($A407)=0,"",IF(T407="","--",IF(T407="3E","3E",LOOKUP(T407/V$2,{0,0.4,0.45,0.5,0.55,0.6,0.65,0.7,0.75,0.8,1},{0,2,2.25,2.5,2.75,3,3.25,3.5,3.75,4}))))</f>
        <v/>
      </c>
      <c r="W407" s="3" t="str">
        <f>IF(COUNT($A407)=0,"",IF($A407&lt;&gt;DRAFT!$B409,"ERR",IF(DRAFT!BT409="3E","3E",IF(COUNT(DRAFT!BP409,DRAFT!BT409)&gt;0,DRAFT!BU409,""))))</f>
        <v/>
      </c>
      <c r="X407" s="3" t="str">
        <f>IF(COUNT($A407)=0,"",IF(W407="3E","3E",IF(W407="","I",LOOKUP(W407/Y$2,{0,0.4,0.45,0.5,0.55,0.6,0.65,0.7,0.75,0.8,1},{"F","D","C","C+","B-","B","B+","A-","A","A+"}))))</f>
        <v/>
      </c>
      <c r="Y407" s="2" t="str">
        <f>IF(COUNT($A407)=0,"",IF(W407="","--",IF(W407="3E","3E",LOOKUP(W407/Y$2,{0,0.4,0.45,0.5,0.55,0.6,0.65,0.7,0.75,0.8,1},{0,2,2.25,2.5,2.75,3,3.25,3.5,3.75,4}))))</f>
        <v/>
      </c>
      <c r="Z407" s="3" t="str">
        <f>IF(COUNT($A407)=0,"",IF($A407&lt;&gt;DRAFT!$B409,"ERR",IF(DRAFT!CC409="3E","3E",IF(COUNT(DRAFT!BY409,DRAFT!CC409)&gt;0,DRAFT!CD409,""))))</f>
        <v/>
      </c>
      <c r="AA407" s="3" t="str">
        <f>IF(COUNT($A407)=0,"",IF(Z407="3E","3E",IF(Z407="","I",LOOKUP(Z407/AB$2,{0,0.4,0.45,0.5,0.55,0.6,0.65,0.7,0.75,0.8,1},{"F","D","C","C+","B-","B","B+","A-","A","A+"}))))</f>
        <v/>
      </c>
      <c r="AB407" s="2" t="str">
        <f>IF(COUNT($A407)=0,"",IF(Z407="","--",IF(Z407="3E","3E",LOOKUP(Z407/AB$2,{0,0.4,0.45,0.5,0.55,0.6,0.65,0.7,0.75,0.8,1},{0,2,2.25,2.5,2.75,3,3.25,3.5,3.75,4}))))</f>
        <v/>
      </c>
      <c r="AC407" s="3" t="str">
        <f>IF(COUNT($A407)=0,"",IF($A407&lt;&gt;DRAFT!$B409,"ERR",IF(DRAFT!CF409&gt;0,DRAFT!CF409,"")))</f>
        <v/>
      </c>
      <c r="AD407" s="3" t="str">
        <f>IF(COUNT($A407)=0,"",IF(AC407="3E","3E",IF(AC407="","I",LOOKUP(AC407/AE$2,{0,0.4,0.45,0.5,0.55,0.6,0.65,0.7,0.75,0.8,1},{"F","D","C","C+","B-","B","B+","A-","A","A+"}))))</f>
        <v/>
      </c>
      <c r="AE407" s="2" t="str">
        <f>IF(COUNT($A407)=0,"",IF(AC407="","--",IF(AC407="3E","3E",LOOKUP(AC407/AE$2,{0,0.4,0.45,0.5,0.55,0.6,0.65,0.7,0.75,0.8,1},{0,2,2.25,2.5,2.75,3,3.25,3.5,3.75,4}))))</f>
        <v/>
      </c>
      <c r="AF407" s="3" t="str">
        <f>IF($A407&lt;&gt;DRAFT!$B409,"ERR",IF(OR(COUNT($A407)=0,COUNT(DRAFT!CI409:CK409,DRAFT!CM409:CO409)=0),"",CEILING(SUM(DRAFT!CL409,DRAFT!CP409),1)))</f>
        <v/>
      </c>
      <c r="AG407" s="3" t="str">
        <f>IF(COUNT($A407)=0,"",IF(AF407="3E","3E",IF(AF407="","I",LOOKUP(AF407/AH$2,{0,0.4,0.45,0.5,0.55,0.6,0.65,0.7,0.75,0.8,1},{"F","D","C","C+","B-","B","B+","A-","A","A+"}))))</f>
        <v/>
      </c>
      <c r="AH407" s="2" t="str">
        <f>IF(COUNT($A407)=0,"",IF(AF407="","--",IF(AF407="3E","3E",LOOKUP(AF407/AH$2,{0,0.4,0.45,0.5,0.55,0.6,0.65,0.7,0.75,0.8,1},{0,2,2.25,2.5,2.75,3,3.25,3.5,3.75,4}))))</f>
        <v/>
      </c>
      <c r="AI407" s="11" t="str">
        <f>IF(OR(COUNT($A407)=0,COUNT(B407:AH407)=0),"",IF(COUNTIF(B407:AH407,"3E")&gt;0,"3E",IF(DRAFT!$A409="R",TRUNC(SUMPRODUCT(RGP,RCP)/TCP,3),TRUNC((SUMPRODUCT(--(IMDGP&gt;0)*IMDGP,IMCP)+CEILING(DRAFT!$CQ409*42,0.25))/TCP,3))))</f>
        <v/>
      </c>
      <c r="AJ407" s="3" t="str">
        <f>IF(OR(COUNT($A407)=0,COUNT(B407:AH407)=0),"",IF(COUNTIF(B407:AH407,"3E")&gt;0,"3E",IF(DRAFT!$A409="R",SUMPRODUCT(--(RGP&gt;=2),RCP),SUMPRODUCT(--(IMDGP&gt;0),--(IMGP=0),IMCP)+DRAFT!$CR409)))</f>
        <v/>
      </c>
      <c r="AK407" s="3" t="str">
        <f>IF(OR(COUNT($A407)=0,COUNT(B407:AH407)=0),"",IF(COUNTIF(B407:AJ407,"3E")&gt;0,"3E",IF(AND(DRAFT!$A409="IM",OR($AI407&gt;DRAFT!$CQ409,$AJ407&gt;DRAFT!$CR409)),"IMPROVED",IF(AND(DRAFT!$A409="IM",$AI407&lt;=DRAFT!$CQ409,$AJ407&lt;=DRAFT!$CR409),"NOT IMPROVED",IF(AND(AH407&gt;=2,AI407&gt;=2,AJ407&gt;=30),"PASS","FAIL")))))</f>
        <v/>
      </c>
      <c r="AL407" s="3" t="str">
        <f t="shared" si="12"/>
        <v/>
      </c>
      <c r="AM407" s="3" t="str">
        <f t="shared" si="13"/>
        <v/>
      </c>
    </row>
    <row r="408" spans="1:39" ht="18.95" customHeight="1" x14ac:dyDescent="0.25">
      <c r="A408" s="4" t="str">
        <f>IF(DRAFT!$B410="","",DRAFT!$B410)</f>
        <v/>
      </c>
      <c r="B408" s="3" t="str">
        <f>IF(COUNT($A408)=0,"",IF($A408&lt;&gt;DRAFT!$B410,"ERR",IF(DRAFT!I410="3E","3E",IF(COUNT(DRAFT!E410,DRAFT!I410)&gt;0,DRAFT!J410,""))))</f>
        <v/>
      </c>
      <c r="C408" s="3" t="str">
        <f>IF(COUNT($A408)=0,"",IF(B408="3E","3E",IF(B408="","I",LOOKUP(B408/D$2,{0,0.4,0.45,0.5,0.55,0.6,0.65,0.7,0.75,0.8,1},{"F","D","C","C+","B-","B","B+","A-","A","A+"}))))</f>
        <v/>
      </c>
      <c r="D408" s="2" t="str">
        <f>IF(COUNT($A408)=0,"",IF(B408="","--",IF(B408="3E","3E",LOOKUP(B408/D$2,{0,0.4,0.45,0.5,0.55,0.6,0.65,0.7,0.75,0.8,1},{0,2,2.25,2.5,2.75,3,3.25,3.5,3.75,4}))))</f>
        <v/>
      </c>
      <c r="E408" s="3" t="str">
        <f>IF(COUNT($A408)=0,"",IF($A408&lt;&gt;DRAFT!$B410,"ERR",IF(DRAFT!R410="3E","3E",IF(COUNT(DRAFT!N410,DRAFT!R410)&gt;0,DRAFT!S410,""))))</f>
        <v/>
      </c>
      <c r="F408" s="3" t="str">
        <f>IF(COUNT($A408)=0,"",IF(E408="3E","3E",IF(E408="","I",LOOKUP(E408/G$2,{0,0.4,0.45,0.5,0.55,0.6,0.65,0.7,0.75,0.8,1},{"F","D","C","C+","B-","B","B+","A-","A","A+"}))))</f>
        <v/>
      </c>
      <c r="G408" s="2" t="str">
        <f>IF(COUNT($A408)=0,"",IF(E408="","--",IF(E408="3E","3E",LOOKUP(E408/G$2,{0,0.4,0.45,0.5,0.55,0.6,0.65,0.7,0.75,0.8,1},{0,2,2.25,2.5,2.75,3,3.25,3.5,3.75,4}))))</f>
        <v/>
      </c>
      <c r="H408" s="3" t="str">
        <f>IF(COUNT($A408)=0,"",IF($A408&lt;&gt;DRAFT!$B410,"ERR",IF(DRAFT!AA410="3E","3E",IF(COUNT(DRAFT!W410,DRAFT!AA410)&gt;0,DRAFT!AB410,""))))</f>
        <v/>
      </c>
      <c r="I408" s="3" t="str">
        <f>IF(COUNT($A408)=0,"",IF(H408="3E","3E",IF(H408="","I",LOOKUP(H408/J$2,{0,0.4,0.45,0.5,0.55,0.6,0.65,0.7,0.75,0.8,1},{"F","D","C","C+","B-","B","B+","A-","A","A+"}))))</f>
        <v/>
      </c>
      <c r="J408" s="2" t="str">
        <f>IF(COUNT($A408)=0,"",IF(H408="","--",IF(H408="3E","3E",LOOKUP(H408/J$2,{0,0.4,0.45,0.5,0.55,0.6,0.65,0.7,0.75,0.8,1},{0,2,2.25,2.5,2.75,3,3.25,3.5,3.75,4}))))</f>
        <v/>
      </c>
      <c r="K408" s="3" t="str">
        <f>IF(COUNT($A408)=0,"",IF($A408&lt;&gt;DRAFT!$B410,"ERR",IF(DRAFT!AJ410="3E","3E",IF(COUNT(DRAFT!AF410,DRAFT!AJ410)&gt;0,DRAFT!AK410,""))))</f>
        <v/>
      </c>
      <c r="L408" s="3" t="str">
        <f>IF(COUNT($A408)=0,"",IF(K408="3E","3E",IF(K408="","I",LOOKUP(K408/M$2,{0,0.4,0.45,0.5,0.55,0.6,0.65,0.7,0.75,0.8,1},{"F","D","C","C+","B-","B","B+","A-","A","A+"}))))</f>
        <v/>
      </c>
      <c r="M408" s="2" t="str">
        <f>IF(COUNT($A408)=0,"",IF(K408="","--",IF(K408="3E","3E",LOOKUP(K408/M$2,{0,0.4,0.45,0.5,0.55,0.6,0.65,0.7,0.75,0.8,1},{0,2,2.25,2.5,2.75,3,3.25,3.5,3.75,4}))))</f>
        <v/>
      </c>
      <c r="N408" s="3" t="str">
        <f>IF(COUNT($A408)=0,"",IF($A408&lt;&gt;DRAFT!$B410,"ERR",IF(DRAFT!AS410="3E","3E",IF(COUNT(DRAFT!AO410,DRAFT!AS410)&gt;0,DRAFT!AT410,""))))</f>
        <v/>
      </c>
      <c r="O408" s="3" t="str">
        <f>IF(COUNT($A408)=0,"",IF(N408="3E","3E",IF(N408="","I",LOOKUP(N408/P$2,{0,0.4,0.45,0.5,0.55,0.6,0.65,0.7,0.75,0.8,1},{"F","D","C","C+","B-","B","B+","A-","A","A+"}))))</f>
        <v/>
      </c>
      <c r="P408" s="2" t="str">
        <f>IF(COUNT($A408)=0,"",IF(N408="","--",IF(N408="3E","3E",LOOKUP(N408/P$2,{0,0.4,0.45,0.5,0.55,0.6,0.65,0.7,0.75,0.8,1},{0,2,2.25,2.5,2.75,3,3.25,3.5,3.75,4}))))</f>
        <v/>
      </c>
      <c r="Q408" s="3" t="str">
        <f>IF(COUNT($A408)=0,"",IF($A408&lt;&gt;DRAFT!$B410,"ERR",IF(DRAFT!BB410="3E","3E",IF(COUNT(DRAFT!AX410,DRAFT!BB410)&gt;0,DRAFT!BC410,""))))</f>
        <v/>
      </c>
      <c r="R408" s="3" t="str">
        <f>IF(COUNT($A408)=0,"",IF(Q408="3E","3E",IF(Q408="","I",LOOKUP(Q408/S$2,{0,0.4,0.45,0.5,0.55,0.6,0.65,0.7,0.75,0.8,1},{"F","D","C","C+","B-","B","B+","A-","A","A+"}))))</f>
        <v/>
      </c>
      <c r="S408" s="2" t="str">
        <f>IF(COUNT($A408)=0,"",IF(Q408="","--",IF(Q408="3E","3E",LOOKUP(Q408/S$2,{0,0.4,0.45,0.5,0.55,0.6,0.65,0.7,0.75,0.8,1},{0,2,2.25,2.5,2.75,3,3.25,3.5,3.75,4}))))</f>
        <v/>
      </c>
      <c r="T408" s="3" t="str">
        <f>IF(COUNT($A408)=0,"",IF($A408&lt;&gt;DRAFT!$B410,"ERR",IF(DRAFT!BK410="3E","3E",IF(COUNT(DRAFT!BG410,DRAFT!BK410)&gt;0,DRAFT!BL410,""))))</f>
        <v/>
      </c>
      <c r="U408" s="3" t="str">
        <f>IF(COUNT($A408)=0,"",IF(T408="3E","3E",IF(T408="","I",LOOKUP(T408/V$2,{0,0.4,0.45,0.5,0.55,0.6,0.65,0.7,0.75,0.8,1},{"F","D","C","C+","B-","B","B+","A-","A","A+"}))))</f>
        <v/>
      </c>
      <c r="V408" s="2" t="str">
        <f>IF(COUNT($A408)=0,"",IF(T408="","--",IF(T408="3E","3E",LOOKUP(T408/V$2,{0,0.4,0.45,0.5,0.55,0.6,0.65,0.7,0.75,0.8,1},{0,2,2.25,2.5,2.75,3,3.25,3.5,3.75,4}))))</f>
        <v/>
      </c>
      <c r="W408" s="3" t="str">
        <f>IF(COUNT($A408)=0,"",IF($A408&lt;&gt;DRAFT!$B410,"ERR",IF(DRAFT!BT410="3E","3E",IF(COUNT(DRAFT!BP410,DRAFT!BT410)&gt;0,DRAFT!BU410,""))))</f>
        <v/>
      </c>
      <c r="X408" s="3" t="str">
        <f>IF(COUNT($A408)=0,"",IF(W408="3E","3E",IF(W408="","I",LOOKUP(W408/Y$2,{0,0.4,0.45,0.5,0.55,0.6,0.65,0.7,0.75,0.8,1},{"F","D","C","C+","B-","B","B+","A-","A","A+"}))))</f>
        <v/>
      </c>
      <c r="Y408" s="2" t="str">
        <f>IF(COUNT($A408)=0,"",IF(W408="","--",IF(W408="3E","3E",LOOKUP(W408/Y$2,{0,0.4,0.45,0.5,0.55,0.6,0.65,0.7,0.75,0.8,1},{0,2,2.25,2.5,2.75,3,3.25,3.5,3.75,4}))))</f>
        <v/>
      </c>
      <c r="Z408" s="3" t="str">
        <f>IF(COUNT($A408)=0,"",IF($A408&lt;&gt;DRAFT!$B410,"ERR",IF(DRAFT!CC410="3E","3E",IF(COUNT(DRAFT!BY410,DRAFT!CC410)&gt;0,DRAFT!CD410,""))))</f>
        <v/>
      </c>
      <c r="AA408" s="3" t="str">
        <f>IF(COUNT($A408)=0,"",IF(Z408="3E","3E",IF(Z408="","I",LOOKUP(Z408/AB$2,{0,0.4,0.45,0.5,0.55,0.6,0.65,0.7,0.75,0.8,1},{"F","D","C","C+","B-","B","B+","A-","A","A+"}))))</f>
        <v/>
      </c>
      <c r="AB408" s="2" t="str">
        <f>IF(COUNT($A408)=0,"",IF(Z408="","--",IF(Z408="3E","3E",LOOKUP(Z408/AB$2,{0,0.4,0.45,0.5,0.55,0.6,0.65,0.7,0.75,0.8,1},{0,2,2.25,2.5,2.75,3,3.25,3.5,3.75,4}))))</f>
        <v/>
      </c>
      <c r="AC408" s="3" t="str">
        <f>IF(COUNT($A408)=0,"",IF($A408&lt;&gt;DRAFT!$B410,"ERR",IF(DRAFT!CF410&gt;0,DRAFT!CF410,"")))</f>
        <v/>
      </c>
      <c r="AD408" s="3" t="str">
        <f>IF(COUNT($A408)=0,"",IF(AC408="3E","3E",IF(AC408="","I",LOOKUP(AC408/AE$2,{0,0.4,0.45,0.5,0.55,0.6,0.65,0.7,0.75,0.8,1},{"F","D","C","C+","B-","B","B+","A-","A","A+"}))))</f>
        <v/>
      </c>
      <c r="AE408" s="2" t="str">
        <f>IF(COUNT($A408)=0,"",IF(AC408="","--",IF(AC408="3E","3E",LOOKUP(AC408/AE$2,{0,0.4,0.45,0.5,0.55,0.6,0.65,0.7,0.75,0.8,1},{0,2,2.25,2.5,2.75,3,3.25,3.5,3.75,4}))))</f>
        <v/>
      </c>
      <c r="AF408" s="3" t="str">
        <f>IF($A408&lt;&gt;DRAFT!$B410,"ERR",IF(OR(COUNT($A408)=0,COUNT(DRAFT!CI410:CK410,DRAFT!CM410:CO410)=0),"",CEILING(SUM(DRAFT!CL410,DRAFT!CP410),1)))</f>
        <v/>
      </c>
      <c r="AG408" s="3" t="str">
        <f>IF(COUNT($A408)=0,"",IF(AF408="3E","3E",IF(AF408="","I",LOOKUP(AF408/AH$2,{0,0.4,0.45,0.5,0.55,0.6,0.65,0.7,0.75,0.8,1},{"F","D","C","C+","B-","B","B+","A-","A","A+"}))))</f>
        <v/>
      </c>
      <c r="AH408" s="2" t="str">
        <f>IF(COUNT($A408)=0,"",IF(AF408="","--",IF(AF408="3E","3E",LOOKUP(AF408/AH$2,{0,0.4,0.45,0.5,0.55,0.6,0.65,0.7,0.75,0.8,1},{0,2,2.25,2.5,2.75,3,3.25,3.5,3.75,4}))))</f>
        <v/>
      </c>
      <c r="AI408" s="11" t="str">
        <f>IF(OR(COUNT($A408)=0,COUNT(B408:AH408)=0),"",IF(COUNTIF(B408:AH408,"3E")&gt;0,"3E",IF(DRAFT!$A410="R",TRUNC(SUMPRODUCT(RGP,RCP)/TCP,3),TRUNC((SUMPRODUCT(--(IMDGP&gt;0)*IMDGP,IMCP)+CEILING(DRAFT!$CQ410*42,0.25))/TCP,3))))</f>
        <v/>
      </c>
      <c r="AJ408" s="3" t="str">
        <f>IF(OR(COUNT($A408)=0,COUNT(B408:AH408)=0),"",IF(COUNTIF(B408:AH408,"3E")&gt;0,"3E",IF(DRAFT!$A410="R",SUMPRODUCT(--(RGP&gt;=2),RCP),SUMPRODUCT(--(IMDGP&gt;0),--(IMGP=0),IMCP)+DRAFT!$CR410)))</f>
        <v/>
      </c>
      <c r="AK408" s="3" t="str">
        <f>IF(OR(COUNT($A408)=0,COUNT(B408:AH408)=0),"",IF(COUNTIF(B408:AJ408,"3E")&gt;0,"3E",IF(AND(DRAFT!$A410="IM",OR($AI408&gt;DRAFT!$CQ410,$AJ408&gt;DRAFT!$CR410)),"IMPROVED",IF(AND(DRAFT!$A410="IM",$AI408&lt;=DRAFT!$CQ410,$AJ408&lt;=DRAFT!$CR410),"NOT IMPROVED",IF(AND(AH408&gt;=2,AI408&gt;=2,AJ408&gt;=30),"PASS","FAIL")))))</f>
        <v/>
      </c>
      <c r="AL408" s="3" t="str">
        <f t="shared" si="12"/>
        <v/>
      </c>
      <c r="AM408" s="3" t="str">
        <f t="shared" si="13"/>
        <v/>
      </c>
    </row>
    <row r="409" spans="1:39" ht="18.95" customHeight="1" x14ac:dyDescent="0.25">
      <c r="A409" s="4" t="str">
        <f>IF(DRAFT!$B411="","",DRAFT!$B411)</f>
        <v/>
      </c>
      <c r="B409" s="3" t="str">
        <f>IF(COUNT($A409)=0,"",IF($A409&lt;&gt;DRAFT!$B411,"ERR",IF(DRAFT!I411="3E","3E",IF(COUNT(DRAFT!E411,DRAFT!I411)&gt;0,DRAFT!J411,""))))</f>
        <v/>
      </c>
      <c r="C409" s="3" t="str">
        <f>IF(COUNT($A409)=0,"",IF(B409="3E","3E",IF(B409="","I",LOOKUP(B409/D$2,{0,0.4,0.45,0.5,0.55,0.6,0.65,0.7,0.75,0.8,1},{"F","D","C","C+","B-","B","B+","A-","A","A+"}))))</f>
        <v/>
      </c>
      <c r="D409" s="2" t="str">
        <f>IF(COUNT($A409)=0,"",IF(B409="","--",IF(B409="3E","3E",LOOKUP(B409/D$2,{0,0.4,0.45,0.5,0.55,0.6,0.65,0.7,0.75,0.8,1},{0,2,2.25,2.5,2.75,3,3.25,3.5,3.75,4}))))</f>
        <v/>
      </c>
      <c r="E409" s="3" t="str">
        <f>IF(COUNT($A409)=0,"",IF($A409&lt;&gt;DRAFT!$B411,"ERR",IF(DRAFT!R411="3E","3E",IF(COUNT(DRAFT!N411,DRAFT!R411)&gt;0,DRAFT!S411,""))))</f>
        <v/>
      </c>
      <c r="F409" s="3" t="str">
        <f>IF(COUNT($A409)=0,"",IF(E409="3E","3E",IF(E409="","I",LOOKUP(E409/G$2,{0,0.4,0.45,0.5,0.55,0.6,0.65,0.7,0.75,0.8,1},{"F","D","C","C+","B-","B","B+","A-","A","A+"}))))</f>
        <v/>
      </c>
      <c r="G409" s="2" t="str">
        <f>IF(COUNT($A409)=0,"",IF(E409="","--",IF(E409="3E","3E",LOOKUP(E409/G$2,{0,0.4,0.45,0.5,0.55,0.6,0.65,0.7,0.75,0.8,1},{0,2,2.25,2.5,2.75,3,3.25,3.5,3.75,4}))))</f>
        <v/>
      </c>
      <c r="H409" s="3" t="str">
        <f>IF(COUNT($A409)=0,"",IF($A409&lt;&gt;DRAFT!$B411,"ERR",IF(DRAFT!AA411="3E","3E",IF(COUNT(DRAFT!W411,DRAFT!AA411)&gt;0,DRAFT!AB411,""))))</f>
        <v/>
      </c>
      <c r="I409" s="3" t="str">
        <f>IF(COUNT($A409)=0,"",IF(H409="3E","3E",IF(H409="","I",LOOKUP(H409/J$2,{0,0.4,0.45,0.5,0.55,0.6,0.65,0.7,0.75,0.8,1},{"F","D","C","C+","B-","B","B+","A-","A","A+"}))))</f>
        <v/>
      </c>
      <c r="J409" s="2" t="str">
        <f>IF(COUNT($A409)=0,"",IF(H409="","--",IF(H409="3E","3E",LOOKUP(H409/J$2,{0,0.4,0.45,0.5,0.55,0.6,0.65,0.7,0.75,0.8,1},{0,2,2.25,2.5,2.75,3,3.25,3.5,3.75,4}))))</f>
        <v/>
      </c>
      <c r="K409" s="3" t="str">
        <f>IF(COUNT($A409)=0,"",IF($A409&lt;&gt;DRAFT!$B411,"ERR",IF(DRAFT!AJ411="3E","3E",IF(COUNT(DRAFT!AF411,DRAFT!AJ411)&gt;0,DRAFT!AK411,""))))</f>
        <v/>
      </c>
      <c r="L409" s="3" t="str">
        <f>IF(COUNT($A409)=0,"",IF(K409="3E","3E",IF(K409="","I",LOOKUP(K409/M$2,{0,0.4,0.45,0.5,0.55,0.6,0.65,0.7,0.75,0.8,1},{"F","D","C","C+","B-","B","B+","A-","A","A+"}))))</f>
        <v/>
      </c>
      <c r="M409" s="2" t="str">
        <f>IF(COUNT($A409)=0,"",IF(K409="","--",IF(K409="3E","3E",LOOKUP(K409/M$2,{0,0.4,0.45,0.5,0.55,0.6,0.65,0.7,0.75,0.8,1},{0,2,2.25,2.5,2.75,3,3.25,3.5,3.75,4}))))</f>
        <v/>
      </c>
      <c r="N409" s="3" t="str">
        <f>IF(COUNT($A409)=0,"",IF($A409&lt;&gt;DRAFT!$B411,"ERR",IF(DRAFT!AS411="3E","3E",IF(COUNT(DRAFT!AO411,DRAFT!AS411)&gt;0,DRAFT!AT411,""))))</f>
        <v/>
      </c>
      <c r="O409" s="3" t="str">
        <f>IF(COUNT($A409)=0,"",IF(N409="3E","3E",IF(N409="","I",LOOKUP(N409/P$2,{0,0.4,0.45,0.5,0.55,0.6,0.65,0.7,0.75,0.8,1},{"F","D","C","C+","B-","B","B+","A-","A","A+"}))))</f>
        <v/>
      </c>
      <c r="P409" s="2" t="str">
        <f>IF(COUNT($A409)=0,"",IF(N409="","--",IF(N409="3E","3E",LOOKUP(N409/P$2,{0,0.4,0.45,0.5,0.55,0.6,0.65,0.7,0.75,0.8,1},{0,2,2.25,2.5,2.75,3,3.25,3.5,3.75,4}))))</f>
        <v/>
      </c>
      <c r="Q409" s="3" t="str">
        <f>IF(COUNT($A409)=0,"",IF($A409&lt;&gt;DRAFT!$B411,"ERR",IF(DRAFT!BB411="3E","3E",IF(COUNT(DRAFT!AX411,DRAFT!BB411)&gt;0,DRAFT!BC411,""))))</f>
        <v/>
      </c>
      <c r="R409" s="3" t="str">
        <f>IF(COUNT($A409)=0,"",IF(Q409="3E","3E",IF(Q409="","I",LOOKUP(Q409/S$2,{0,0.4,0.45,0.5,0.55,0.6,0.65,0.7,0.75,0.8,1},{"F","D","C","C+","B-","B","B+","A-","A","A+"}))))</f>
        <v/>
      </c>
      <c r="S409" s="2" t="str">
        <f>IF(COUNT($A409)=0,"",IF(Q409="","--",IF(Q409="3E","3E",LOOKUP(Q409/S$2,{0,0.4,0.45,0.5,0.55,0.6,0.65,0.7,0.75,0.8,1},{0,2,2.25,2.5,2.75,3,3.25,3.5,3.75,4}))))</f>
        <v/>
      </c>
      <c r="T409" s="3" t="str">
        <f>IF(COUNT($A409)=0,"",IF($A409&lt;&gt;DRAFT!$B411,"ERR",IF(DRAFT!BK411="3E","3E",IF(COUNT(DRAFT!BG411,DRAFT!BK411)&gt;0,DRAFT!BL411,""))))</f>
        <v/>
      </c>
      <c r="U409" s="3" t="str">
        <f>IF(COUNT($A409)=0,"",IF(T409="3E","3E",IF(T409="","I",LOOKUP(T409/V$2,{0,0.4,0.45,0.5,0.55,0.6,0.65,0.7,0.75,0.8,1},{"F","D","C","C+","B-","B","B+","A-","A","A+"}))))</f>
        <v/>
      </c>
      <c r="V409" s="2" t="str">
        <f>IF(COUNT($A409)=0,"",IF(T409="","--",IF(T409="3E","3E",LOOKUP(T409/V$2,{0,0.4,0.45,0.5,0.55,0.6,0.65,0.7,0.75,0.8,1},{0,2,2.25,2.5,2.75,3,3.25,3.5,3.75,4}))))</f>
        <v/>
      </c>
      <c r="W409" s="3" t="str">
        <f>IF(COUNT($A409)=0,"",IF($A409&lt;&gt;DRAFT!$B411,"ERR",IF(DRAFT!BT411="3E","3E",IF(COUNT(DRAFT!BP411,DRAFT!BT411)&gt;0,DRAFT!BU411,""))))</f>
        <v/>
      </c>
      <c r="X409" s="3" t="str">
        <f>IF(COUNT($A409)=0,"",IF(W409="3E","3E",IF(W409="","I",LOOKUP(W409/Y$2,{0,0.4,0.45,0.5,0.55,0.6,0.65,0.7,0.75,0.8,1},{"F","D","C","C+","B-","B","B+","A-","A","A+"}))))</f>
        <v/>
      </c>
      <c r="Y409" s="2" t="str">
        <f>IF(COUNT($A409)=0,"",IF(W409="","--",IF(W409="3E","3E",LOOKUP(W409/Y$2,{0,0.4,0.45,0.5,0.55,0.6,0.65,0.7,0.75,0.8,1},{0,2,2.25,2.5,2.75,3,3.25,3.5,3.75,4}))))</f>
        <v/>
      </c>
      <c r="Z409" s="3" t="str">
        <f>IF(COUNT($A409)=0,"",IF($A409&lt;&gt;DRAFT!$B411,"ERR",IF(DRAFT!CC411="3E","3E",IF(COUNT(DRAFT!BY411,DRAFT!CC411)&gt;0,DRAFT!CD411,""))))</f>
        <v/>
      </c>
      <c r="AA409" s="3" t="str">
        <f>IF(COUNT($A409)=0,"",IF(Z409="3E","3E",IF(Z409="","I",LOOKUP(Z409/AB$2,{0,0.4,0.45,0.5,0.55,0.6,0.65,0.7,0.75,0.8,1},{"F","D","C","C+","B-","B","B+","A-","A","A+"}))))</f>
        <v/>
      </c>
      <c r="AB409" s="2" t="str">
        <f>IF(COUNT($A409)=0,"",IF(Z409="","--",IF(Z409="3E","3E",LOOKUP(Z409/AB$2,{0,0.4,0.45,0.5,0.55,0.6,0.65,0.7,0.75,0.8,1},{0,2,2.25,2.5,2.75,3,3.25,3.5,3.75,4}))))</f>
        <v/>
      </c>
      <c r="AC409" s="3" t="str">
        <f>IF(COUNT($A409)=0,"",IF($A409&lt;&gt;DRAFT!$B411,"ERR",IF(DRAFT!CF411&gt;0,DRAFT!CF411,"")))</f>
        <v/>
      </c>
      <c r="AD409" s="3" t="str">
        <f>IF(COUNT($A409)=0,"",IF(AC409="3E","3E",IF(AC409="","I",LOOKUP(AC409/AE$2,{0,0.4,0.45,0.5,0.55,0.6,0.65,0.7,0.75,0.8,1},{"F","D","C","C+","B-","B","B+","A-","A","A+"}))))</f>
        <v/>
      </c>
      <c r="AE409" s="2" t="str">
        <f>IF(COUNT($A409)=0,"",IF(AC409="","--",IF(AC409="3E","3E",LOOKUP(AC409/AE$2,{0,0.4,0.45,0.5,0.55,0.6,0.65,0.7,0.75,0.8,1},{0,2,2.25,2.5,2.75,3,3.25,3.5,3.75,4}))))</f>
        <v/>
      </c>
      <c r="AF409" s="3" t="str">
        <f>IF($A409&lt;&gt;DRAFT!$B411,"ERR",IF(OR(COUNT($A409)=0,COUNT(DRAFT!CI411:CK411,DRAFT!CM411:CO411)=0),"",CEILING(SUM(DRAFT!CL411,DRAFT!CP411),1)))</f>
        <v/>
      </c>
      <c r="AG409" s="3" t="str">
        <f>IF(COUNT($A409)=0,"",IF(AF409="3E","3E",IF(AF409="","I",LOOKUP(AF409/AH$2,{0,0.4,0.45,0.5,0.55,0.6,0.65,0.7,0.75,0.8,1},{"F","D","C","C+","B-","B","B+","A-","A","A+"}))))</f>
        <v/>
      </c>
      <c r="AH409" s="2" t="str">
        <f>IF(COUNT($A409)=0,"",IF(AF409="","--",IF(AF409="3E","3E",LOOKUP(AF409/AH$2,{0,0.4,0.45,0.5,0.55,0.6,0.65,0.7,0.75,0.8,1},{0,2,2.25,2.5,2.75,3,3.25,3.5,3.75,4}))))</f>
        <v/>
      </c>
      <c r="AI409" s="11" t="str">
        <f>IF(OR(COUNT($A409)=0,COUNT(B409:AH409)=0),"",IF(COUNTIF(B409:AH409,"3E")&gt;0,"3E",IF(DRAFT!$A411="R",TRUNC(SUMPRODUCT(RGP,RCP)/TCP,3),TRUNC((SUMPRODUCT(--(IMDGP&gt;0)*IMDGP,IMCP)+CEILING(DRAFT!$CQ411*42,0.25))/TCP,3))))</f>
        <v/>
      </c>
      <c r="AJ409" s="3" t="str">
        <f>IF(OR(COUNT($A409)=0,COUNT(B409:AH409)=0),"",IF(COUNTIF(B409:AH409,"3E")&gt;0,"3E",IF(DRAFT!$A411="R",SUMPRODUCT(--(RGP&gt;=2),RCP),SUMPRODUCT(--(IMDGP&gt;0),--(IMGP=0),IMCP)+DRAFT!$CR411)))</f>
        <v/>
      </c>
      <c r="AK409" s="3" t="str">
        <f>IF(OR(COUNT($A409)=0,COUNT(B409:AH409)=0),"",IF(COUNTIF(B409:AJ409,"3E")&gt;0,"3E",IF(AND(DRAFT!$A411="IM",OR($AI409&gt;DRAFT!$CQ411,$AJ409&gt;DRAFT!$CR411)),"IMPROVED",IF(AND(DRAFT!$A411="IM",$AI409&lt;=DRAFT!$CQ411,$AJ409&lt;=DRAFT!$CR411),"NOT IMPROVED",IF(AND(AH409&gt;=2,AI409&gt;=2,AJ409&gt;=30),"PASS","FAIL")))))</f>
        <v/>
      </c>
      <c r="AL409" s="3" t="str">
        <f t="shared" si="12"/>
        <v/>
      </c>
      <c r="AM409" s="3" t="str">
        <f t="shared" si="13"/>
        <v/>
      </c>
    </row>
    <row r="410" spans="1:39" ht="18.95" customHeight="1" x14ac:dyDescent="0.25">
      <c r="A410" s="4" t="str">
        <f>IF(DRAFT!$B412="","",DRAFT!$B412)</f>
        <v/>
      </c>
      <c r="B410" s="3" t="str">
        <f>IF(COUNT($A410)=0,"",IF($A410&lt;&gt;DRAFT!$B412,"ERR",IF(DRAFT!I412="3E","3E",IF(COUNT(DRAFT!E412,DRAFT!I412)&gt;0,DRAFT!J412,""))))</f>
        <v/>
      </c>
      <c r="C410" s="3" t="str">
        <f>IF(COUNT($A410)=0,"",IF(B410="3E","3E",IF(B410="","I",LOOKUP(B410/D$2,{0,0.4,0.45,0.5,0.55,0.6,0.65,0.7,0.75,0.8,1},{"F","D","C","C+","B-","B","B+","A-","A","A+"}))))</f>
        <v/>
      </c>
      <c r="D410" s="2" t="str">
        <f>IF(COUNT($A410)=0,"",IF(B410="","--",IF(B410="3E","3E",LOOKUP(B410/D$2,{0,0.4,0.45,0.5,0.55,0.6,0.65,0.7,0.75,0.8,1},{0,2,2.25,2.5,2.75,3,3.25,3.5,3.75,4}))))</f>
        <v/>
      </c>
      <c r="E410" s="3" t="str">
        <f>IF(COUNT($A410)=0,"",IF($A410&lt;&gt;DRAFT!$B412,"ERR",IF(DRAFT!R412="3E","3E",IF(COUNT(DRAFT!N412,DRAFT!R412)&gt;0,DRAFT!S412,""))))</f>
        <v/>
      </c>
      <c r="F410" s="3" t="str">
        <f>IF(COUNT($A410)=0,"",IF(E410="3E","3E",IF(E410="","I",LOOKUP(E410/G$2,{0,0.4,0.45,0.5,0.55,0.6,0.65,0.7,0.75,0.8,1},{"F","D","C","C+","B-","B","B+","A-","A","A+"}))))</f>
        <v/>
      </c>
      <c r="G410" s="2" t="str">
        <f>IF(COUNT($A410)=0,"",IF(E410="","--",IF(E410="3E","3E",LOOKUP(E410/G$2,{0,0.4,0.45,0.5,0.55,0.6,0.65,0.7,0.75,0.8,1},{0,2,2.25,2.5,2.75,3,3.25,3.5,3.75,4}))))</f>
        <v/>
      </c>
      <c r="H410" s="3" t="str">
        <f>IF(COUNT($A410)=0,"",IF($A410&lt;&gt;DRAFT!$B412,"ERR",IF(DRAFT!AA412="3E","3E",IF(COUNT(DRAFT!W412,DRAFT!AA412)&gt;0,DRAFT!AB412,""))))</f>
        <v/>
      </c>
      <c r="I410" s="3" t="str">
        <f>IF(COUNT($A410)=0,"",IF(H410="3E","3E",IF(H410="","I",LOOKUP(H410/J$2,{0,0.4,0.45,0.5,0.55,0.6,0.65,0.7,0.75,0.8,1},{"F","D","C","C+","B-","B","B+","A-","A","A+"}))))</f>
        <v/>
      </c>
      <c r="J410" s="2" t="str">
        <f>IF(COUNT($A410)=0,"",IF(H410="","--",IF(H410="3E","3E",LOOKUP(H410/J$2,{0,0.4,0.45,0.5,0.55,0.6,0.65,0.7,0.75,0.8,1},{0,2,2.25,2.5,2.75,3,3.25,3.5,3.75,4}))))</f>
        <v/>
      </c>
      <c r="K410" s="3" t="str">
        <f>IF(COUNT($A410)=0,"",IF($A410&lt;&gt;DRAFT!$B412,"ERR",IF(DRAFT!AJ412="3E","3E",IF(COUNT(DRAFT!AF412,DRAFT!AJ412)&gt;0,DRAFT!AK412,""))))</f>
        <v/>
      </c>
      <c r="L410" s="3" t="str">
        <f>IF(COUNT($A410)=0,"",IF(K410="3E","3E",IF(K410="","I",LOOKUP(K410/M$2,{0,0.4,0.45,0.5,0.55,0.6,0.65,0.7,0.75,0.8,1},{"F","D","C","C+","B-","B","B+","A-","A","A+"}))))</f>
        <v/>
      </c>
      <c r="M410" s="2" t="str">
        <f>IF(COUNT($A410)=0,"",IF(K410="","--",IF(K410="3E","3E",LOOKUP(K410/M$2,{0,0.4,0.45,0.5,0.55,0.6,0.65,0.7,0.75,0.8,1},{0,2,2.25,2.5,2.75,3,3.25,3.5,3.75,4}))))</f>
        <v/>
      </c>
      <c r="N410" s="3" t="str">
        <f>IF(COUNT($A410)=0,"",IF($A410&lt;&gt;DRAFT!$B412,"ERR",IF(DRAFT!AS412="3E","3E",IF(COUNT(DRAFT!AO412,DRAFT!AS412)&gt;0,DRAFT!AT412,""))))</f>
        <v/>
      </c>
      <c r="O410" s="3" t="str">
        <f>IF(COUNT($A410)=0,"",IF(N410="3E","3E",IF(N410="","I",LOOKUP(N410/P$2,{0,0.4,0.45,0.5,0.55,0.6,0.65,0.7,0.75,0.8,1},{"F","D","C","C+","B-","B","B+","A-","A","A+"}))))</f>
        <v/>
      </c>
      <c r="P410" s="2" t="str">
        <f>IF(COUNT($A410)=0,"",IF(N410="","--",IF(N410="3E","3E",LOOKUP(N410/P$2,{0,0.4,0.45,0.5,0.55,0.6,0.65,0.7,0.75,0.8,1},{0,2,2.25,2.5,2.75,3,3.25,3.5,3.75,4}))))</f>
        <v/>
      </c>
      <c r="Q410" s="3" t="str">
        <f>IF(COUNT($A410)=0,"",IF($A410&lt;&gt;DRAFT!$B412,"ERR",IF(DRAFT!BB412="3E","3E",IF(COUNT(DRAFT!AX412,DRAFT!BB412)&gt;0,DRAFT!BC412,""))))</f>
        <v/>
      </c>
      <c r="R410" s="3" t="str">
        <f>IF(COUNT($A410)=0,"",IF(Q410="3E","3E",IF(Q410="","I",LOOKUP(Q410/S$2,{0,0.4,0.45,0.5,0.55,0.6,0.65,0.7,0.75,0.8,1},{"F","D","C","C+","B-","B","B+","A-","A","A+"}))))</f>
        <v/>
      </c>
      <c r="S410" s="2" t="str">
        <f>IF(COUNT($A410)=0,"",IF(Q410="","--",IF(Q410="3E","3E",LOOKUP(Q410/S$2,{0,0.4,0.45,0.5,0.55,0.6,0.65,0.7,0.75,0.8,1},{0,2,2.25,2.5,2.75,3,3.25,3.5,3.75,4}))))</f>
        <v/>
      </c>
      <c r="T410" s="3" t="str">
        <f>IF(COUNT($A410)=0,"",IF($A410&lt;&gt;DRAFT!$B412,"ERR",IF(DRAFT!BK412="3E","3E",IF(COUNT(DRAFT!BG412,DRAFT!BK412)&gt;0,DRAFT!BL412,""))))</f>
        <v/>
      </c>
      <c r="U410" s="3" t="str">
        <f>IF(COUNT($A410)=0,"",IF(T410="3E","3E",IF(T410="","I",LOOKUP(T410/V$2,{0,0.4,0.45,0.5,0.55,0.6,0.65,0.7,0.75,0.8,1},{"F","D","C","C+","B-","B","B+","A-","A","A+"}))))</f>
        <v/>
      </c>
      <c r="V410" s="2" t="str">
        <f>IF(COUNT($A410)=0,"",IF(T410="","--",IF(T410="3E","3E",LOOKUP(T410/V$2,{0,0.4,0.45,0.5,0.55,0.6,0.65,0.7,0.75,0.8,1},{0,2,2.25,2.5,2.75,3,3.25,3.5,3.75,4}))))</f>
        <v/>
      </c>
      <c r="W410" s="3" t="str">
        <f>IF(COUNT($A410)=0,"",IF($A410&lt;&gt;DRAFT!$B412,"ERR",IF(DRAFT!BT412="3E","3E",IF(COUNT(DRAFT!BP412,DRAFT!BT412)&gt;0,DRAFT!BU412,""))))</f>
        <v/>
      </c>
      <c r="X410" s="3" t="str">
        <f>IF(COUNT($A410)=0,"",IF(W410="3E","3E",IF(W410="","I",LOOKUP(W410/Y$2,{0,0.4,0.45,0.5,0.55,0.6,0.65,0.7,0.75,0.8,1},{"F","D","C","C+","B-","B","B+","A-","A","A+"}))))</f>
        <v/>
      </c>
      <c r="Y410" s="2" t="str">
        <f>IF(COUNT($A410)=0,"",IF(W410="","--",IF(W410="3E","3E",LOOKUP(W410/Y$2,{0,0.4,0.45,0.5,0.55,0.6,0.65,0.7,0.75,0.8,1},{0,2,2.25,2.5,2.75,3,3.25,3.5,3.75,4}))))</f>
        <v/>
      </c>
      <c r="Z410" s="3" t="str">
        <f>IF(COUNT($A410)=0,"",IF($A410&lt;&gt;DRAFT!$B412,"ERR",IF(DRAFT!CC412="3E","3E",IF(COUNT(DRAFT!BY412,DRAFT!CC412)&gt;0,DRAFT!CD412,""))))</f>
        <v/>
      </c>
      <c r="AA410" s="3" t="str">
        <f>IF(COUNT($A410)=0,"",IF(Z410="3E","3E",IF(Z410="","I",LOOKUP(Z410/AB$2,{0,0.4,0.45,0.5,0.55,0.6,0.65,0.7,0.75,0.8,1},{"F","D","C","C+","B-","B","B+","A-","A","A+"}))))</f>
        <v/>
      </c>
      <c r="AB410" s="2" t="str">
        <f>IF(COUNT($A410)=0,"",IF(Z410="","--",IF(Z410="3E","3E",LOOKUP(Z410/AB$2,{0,0.4,0.45,0.5,0.55,0.6,0.65,0.7,0.75,0.8,1},{0,2,2.25,2.5,2.75,3,3.25,3.5,3.75,4}))))</f>
        <v/>
      </c>
      <c r="AC410" s="3" t="str">
        <f>IF(COUNT($A410)=0,"",IF($A410&lt;&gt;DRAFT!$B412,"ERR",IF(DRAFT!CF412&gt;0,DRAFT!CF412,"")))</f>
        <v/>
      </c>
      <c r="AD410" s="3" t="str">
        <f>IF(COUNT($A410)=0,"",IF(AC410="3E","3E",IF(AC410="","I",LOOKUP(AC410/AE$2,{0,0.4,0.45,0.5,0.55,0.6,0.65,0.7,0.75,0.8,1},{"F","D","C","C+","B-","B","B+","A-","A","A+"}))))</f>
        <v/>
      </c>
      <c r="AE410" s="2" t="str">
        <f>IF(COUNT($A410)=0,"",IF(AC410="","--",IF(AC410="3E","3E",LOOKUP(AC410/AE$2,{0,0.4,0.45,0.5,0.55,0.6,0.65,0.7,0.75,0.8,1},{0,2,2.25,2.5,2.75,3,3.25,3.5,3.75,4}))))</f>
        <v/>
      </c>
      <c r="AF410" s="3" t="str">
        <f>IF($A410&lt;&gt;DRAFT!$B412,"ERR",IF(OR(COUNT($A410)=0,COUNT(DRAFT!CI412:CK412,DRAFT!CM412:CO412)=0),"",CEILING(SUM(DRAFT!CL412,DRAFT!CP412),1)))</f>
        <v/>
      </c>
      <c r="AG410" s="3" t="str">
        <f>IF(COUNT($A410)=0,"",IF(AF410="3E","3E",IF(AF410="","I",LOOKUP(AF410/AH$2,{0,0.4,0.45,0.5,0.55,0.6,0.65,0.7,0.75,0.8,1},{"F","D","C","C+","B-","B","B+","A-","A","A+"}))))</f>
        <v/>
      </c>
      <c r="AH410" s="2" t="str">
        <f>IF(COUNT($A410)=0,"",IF(AF410="","--",IF(AF410="3E","3E",LOOKUP(AF410/AH$2,{0,0.4,0.45,0.5,0.55,0.6,0.65,0.7,0.75,0.8,1},{0,2,2.25,2.5,2.75,3,3.25,3.5,3.75,4}))))</f>
        <v/>
      </c>
      <c r="AI410" s="11" t="str">
        <f>IF(OR(COUNT($A410)=0,COUNT(B410:AH410)=0),"",IF(COUNTIF(B410:AH410,"3E")&gt;0,"3E",IF(DRAFT!$A412="R",TRUNC(SUMPRODUCT(RGP,RCP)/TCP,3),TRUNC((SUMPRODUCT(--(IMDGP&gt;0)*IMDGP,IMCP)+CEILING(DRAFT!$CQ412*42,0.25))/TCP,3))))</f>
        <v/>
      </c>
      <c r="AJ410" s="3" t="str">
        <f>IF(OR(COUNT($A410)=0,COUNT(B410:AH410)=0),"",IF(COUNTIF(B410:AH410,"3E")&gt;0,"3E",IF(DRAFT!$A412="R",SUMPRODUCT(--(RGP&gt;=2),RCP),SUMPRODUCT(--(IMDGP&gt;0),--(IMGP=0),IMCP)+DRAFT!$CR412)))</f>
        <v/>
      </c>
      <c r="AK410" s="3" t="str">
        <f>IF(OR(COUNT($A410)=0,COUNT(B410:AH410)=0),"",IF(COUNTIF(B410:AJ410,"3E")&gt;0,"3E",IF(AND(DRAFT!$A412="IM",OR($AI410&gt;DRAFT!$CQ412,$AJ410&gt;DRAFT!$CR412)),"IMPROVED",IF(AND(DRAFT!$A412="IM",$AI410&lt;=DRAFT!$CQ412,$AJ410&lt;=DRAFT!$CR412),"NOT IMPROVED",IF(AND(AH410&gt;=2,AI410&gt;=2,AJ410&gt;=30),"PASS","FAIL")))))</f>
        <v/>
      </c>
      <c r="AL410" s="3" t="str">
        <f t="shared" si="12"/>
        <v/>
      </c>
      <c r="AM410" s="3" t="str">
        <f t="shared" si="13"/>
        <v/>
      </c>
    </row>
    <row r="411" spans="1:39" ht="18.95" customHeight="1" x14ac:dyDescent="0.25">
      <c r="A411" s="4" t="str">
        <f>IF(DRAFT!$B413="","",DRAFT!$B413)</f>
        <v/>
      </c>
      <c r="B411" s="3" t="str">
        <f>IF(COUNT($A411)=0,"",IF($A411&lt;&gt;DRAFT!$B413,"ERR",IF(DRAFT!I413="3E","3E",IF(COUNT(DRAFT!E413,DRAFT!I413)&gt;0,DRAFT!J413,""))))</f>
        <v/>
      </c>
      <c r="C411" s="3" t="str">
        <f>IF(COUNT($A411)=0,"",IF(B411="3E","3E",IF(B411="","I",LOOKUP(B411/D$2,{0,0.4,0.45,0.5,0.55,0.6,0.65,0.7,0.75,0.8,1},{"F","D","C","C+","B-","B","B+","A-","A","A+"}))))</f>
        <v/>
      </c>
      <c r="D411" s="2" t="str">
        <f>IF(COUNT($A411)=0,"",IF(B411="","--",IF(B411="3E","3E",LOOKUP(B411/D$2,{0,0.4,0.45,0.5,0.55,0.6,0.65,0.7,0.75,0.8,1},{0,2,2.25,2.5,2.75,3,3.25,3.5,3.75,4}))))</f>
        <v/>
      </c>
      <c r="E411" s="3" t="str">
        <f>IF(COUNT($A411)=0,"",IF($A411&lt;&gt;DRAFT!$B413,"ERR",IF(DRAFT!R413="3E","3E",IF(COUNT(DRAFT!N413,DRAFT!R413)&gt;0,DRAFT!S413,""))))</f>
        <v/>
      </c>
      <c r="F411" s="3" t="str">
        <f>IF(COUNT($A411)=0,"",IF(E411="3E","3E",IF(E411="","I",LOOKUP(E411/G$2,{0,0.4,0.45,0.5,0.55,0.6,0.65,0.7,0.75,0.8,1},{"F","D","C","C+","B-","B","B+","A-","A","A+"}))))</f>
        <v/>
      </c>
      <c r="G411" s="2" t="str">
        <f>IF(COUNT($A411)=0,"",IF(E411="","--",IF(E411="3E","3E",LOOKUP(E411/G$2,{0,0.4,0.45,0.5,0.55,0.6,0.65,0.7,0.75,0.8,1},{0,2,2.25,2.5,2.75,3,3.25,3.5,3.75,4}))))</f>
        <v/>
      </c>
      <c r="H411" s="3" t="str">
        <f>IF(COUNT($A411)=0,"",IF($A411&lt;&gt;DRAFT!$B413,"ERR",IF(DRAFT!AA413="3E","3E",IF(COUNT(DRAFT!W413,DRAFT!AA413)&gt;0,DRAFT!AB413,""))))</f>
        <v/>
      </c>
      <c r="I411" s="3" t="str">
        <f>IF(COUNT($A411)=0,"",IF(H411="3E","3E",IF(H411="","I",LOOKUP(H411/J$2,{0,0.4,0.45,0.5,0.55,0.6,0.65,0.7,0.75,0.8,1},{"F","D","C","C+","B-","B","B+","A-","A","A+"}))))</f>
        <v/>
      </c>
      <c r="J411" s="2" t="str">
        <f>IF(COUNT($A411)=0,"",IF(H411="","--",IF(H411="3E","3E",LOOKUP(H411/J$2,{0,0.4,0.45,0.5,0.55,0.6,0.65,0.7,0.75,0.8,1},{0,2,2.25,2.5,2.75,3,3.25,3.5,3.75,4}))))</f>
        <v/>
      </c>
      <c r="K411" s="3" t="str">
        <f>IF(COUNT($A411)=0,"",IF($A411&lt;&gt;DRAFT!$B413,"ERR",IF(DRAFT!AJ413="3E","3E",IF(COUNT(DRAFT!AF413,DRAFT!AJ413)&gt;0,DRAFT!AK413,""))))</f>
        <v/>
      </c>
      <c r="L411" s="3" t="str">
        <f>IF(COUNT($A411)=0,"",IF(K411="3E","3E",IF(K411="","I",LOOKUP(K411/M$2,{0,0.4,0.45,0.5,0.55,0.6,0.65,0.7,0.75,0.8,1},{"F","D","C","C+","B-","B","B+","A-","A","A+"}))))</f>
        <v/>
      </c>
      <c r="M411" s="2" t="str">
        <f>IF(COUNT($A411)=0,"",IF(K411="","--",IF(K411="3E","3E",LOOKUP(K411/M$2,{0,0.4,0.45,0.5,0.55,0.6,0.65,0.7,0.75,0.8,1},{0,2,2.25,2.5,2.75,3,3.25,3.5,3.75,4}))))</f>
        <v/>
      </c>
      <c r="N411" s="3" t="str">
        <f>IF(COUNT($A411)=0,"",IF($A411&lt;&gt;DRAFT!$B413,"ERR",IF(DRAFT!AS413="3E","3E",IF(COUNT(DRAFT!AO413,DRAFT!AS413)&gt;0,DRAFT!AT413,""))))</f>
        <v/>
      </c>
      <c r="O411" s="3" t="str">
        <f>IF(COUNT($A411)=0,"",IF(N411="3E","3E",IF(N411="","I",LOOKUP(N411/P$2,{0,0.4,0.45,0.5,0.55,0.6,0.65,0.7,0.75,0.8,1},{"F","D","C","C+","B-","B","B+","A-","A","A+"}))))</f>
        <v/>
      </c>
      <c r="P411" s="2" t="str">
        <f>IF(COUNT($A411)=0,"",IF(N411="","--",IF(N411="3E","3E",LOOKUP(N411/P$2,{0,0.4,0.45,0.5,0.55,0.6,0.65,0.7,0.75,0.8,1},{0,2,2.25,2.5,2.75,3,3.25,3.5,3.75,4}))))</f>
        <v/>
      </c>
      <c r="Q411" s="3" t="str">
        <f>IF(COUNT($A411)=0,"",IF($A411&lt;&gt;DRAFT!$B413,"ERR",IF(DRAFT!BB413="3E","3E",IF(COUNT(DRAFT!AX413,DRAFT!BB413)&gt;0,DRAFT!BC413,""))))</f>
        <v/>
      </c>
      <c r="R411" s="3" t="str">
        <f>IF(COUNT($A411)=0,"",IF(Q411="3E","3E",IF(Q411="","I",LOOKUP(Q411/S$2,{0,0.4,0.45,0.5,0.55,0.6,0.65,0.7,0.75,0.8,1},{"F","D","C","C+","B-","B","B+","A-","A","A+"}))))</f>
        <v/>
      </c>
      <c r="S411" s="2" t="str">
        <f>IF(COUNT($A411)=0,"",IF(Q411="","--",IF(Q411="3E","3E",LOOKUP(Q411/S$2,{0,0.4,0.45,0.5,0.55,0.6,0.65,0.7,0.75,0.8,1},{0,2,2.25,2.5,2.75,3,3.25,3.5,3.75,4}))))</f>
        <v/>
      </c>
      <c r="T411" s="3" t="str">
        <f>IF(COUNT($A411)=0,"",IF($A411&lt;&gt;DRAFT!$B413,"ERR",IF(DRAFT!BK413="3E","3E",IF(COUNT(DRAFT!BG413,DRAFT!BK413)&gt;0,DRAFT!BL413,""))))</f>
        <v/>
      </c>
      <c r="U411" s="3" t="str">
        <f>IF(COUNT($A411)=0,"",IF(T411="3E","3E",IF(T411="","I",LOOKUP(T411/V$2,{0,0.4,0.45,0.5,0.55,0.6,0.65,0.7,0.75,0.8,1},{"F","D","C","C+","B-","B","B+","A-","A","A+"}))))</f>
        <v/>
      </c>
      <c r="V411" s="2" t="str">
        <f>IF(COUNT($A411)=0,"",IF(T411="","--",IF(T411="3E","3E",LOOKUP(T411/V$2,{0,0.4,0.45,0.5,0.55,0.6,0.65,0.7,0.75,0.8,1},{0,2,2.25,2.5,2.75,3,3.25,3.5,3.75,4}))))</f>
        <v/>
      </c>
      <c r="W411" s="3" t="str">
        <f>IF(COUNT($A411)=0,"",IF($A411&lt;&gt;DRAFT!$B413,"ERR",IF(DRAFT!BT413="3E","3E",IF(COUNT(DRAFT!BP413,DRAFT!BT413)&gt;0,DRAFT!BU413,""))))</f>
        <v/>
      </c>
      <c r="X411" s="3" t="str">
        <f>IF(COUNT($A411)=0,"",IF(W411="3E","3E",IF(W411="","I",LOOKUP(W411/Y$2,{0,0.4,0.45,0.5,0.55,0.6,0.65,0.7,0.75,0.8,1},{"F","D","C","C+","B-","B","B+","A-","A","A+"}))))</f>
        <v/>
      </c>
      <c r="Y411" s="2" t="str">
        <f>IF(COUNT($A411)=0,"",IF(W411="","--",IF(W411="3E","3E",LOOKUP(W411/Y$2,{0,0.4,0.45,0.5,0.55,0.6,0.65,0.7,0.75,0.8,1},{0,2,2.25,2.5,2.75,3,3.25,3.5,3.75,4}))))</f>
        <v/>
      </c>
      <c r="Z411" s="3" t="str">
        <f>IF(COUNT($A411)=0,"",IF($A411&lt;&gt;DRAFT!$B413,"ERR",IF(DRAFT!CC413="3E","3E",IF(COUNT(DRAFT!BY413,DRAFT!CC413)&gt;0,DRAFT!CD413,""))))</f>
        <v/>
      </c>
      <c r="AA411" s="3" t="str">
        <f>IF(COUNT($A411)=0,"",IF(Z411="3E","3E",IF(Z411="","I",LOOKUP(Z411/AB$2,{0,0.4,0.45,0.5,0.55,0.6,0.65,0.7,0.75,0.8,1},{"F","D","C","C+","B-","B","B+","A-","A","A+"}))))</f>
        <v/>
      </c>
      <c r="AB411" s="2" t="str">
        <f>IF(COUNT($A411)=0,"",IF(Z411="","--",IF(Z411="3E","3E",LOOKUP(Z411/AB$2,{0,0.4,0.45,0.5,0.55,0.6,0.65,0.7,0.75,0.8,1},{0,2,2.25,2.5,2.75,3,3.25,3.5,3.75,4}))))</f>
        <v/>
      </c>
      <c r="AC411" s="3" t="str">
        <f>IF(COUNT($A411)=0,"",IF($A411&lt;&gt;DRAFT!$B413,"ERR",IF(DRAFT!CF413&gt;0,DRAFT!CF413,"")))</f>
        <v/>
      </c>
      <c r="AD411" s="3" t="str">
        <f>IF(COUNT($A411)=0,"",IF(AC411="3E","3E",IF(AC411="","I",LOOKUP(AC411/AE$2,{0,0.4,0.45,0.5,0.55,0.6,0.65,0.7,0.75,0.8,1},{"F","D","C","C+","B-","B","B+","A-","A","A+"}))))</f>
        <v/>
      </c>
      <c r="AE411" s="2" t="str">
        <f>IF(COUNT($A411)=0,"",IF(AC411="","--",IF(AC411="3E","3E",LOOKUP(AC411/AE$2,{0,0.4,0.45,0.5,0.55,0.6,0.65,0.7,0.75,0.8,1},{0,2,2.25,2.5,2.75,3,3.25,3.5,3.75,4}))))</f>
        <v/>
      </c>
      <c r="AF411" s="3" t="str">
        <f>IF($A411&lt;&gt;DRAFT!$B413,"ERR",IF(OR(COUNT($A411)=0,COUNT(DRAFT!CI413:CK413,DRAFT!CM413:CO413)=0),"",CEILING(SUM(DRAFT!CL413,DRAFT!CP413),1)))</f>
        <v/>
      </c>
      <c r="AG411" s="3" t="str">
        <f>IF(COUNT($A411)=0,"",IF(AF411="3E","3E",IF(AF411="","I",LOOKUP(AF411/AH$2,{0,0.4,0.45,0.5,0.55,0.6,0.65,0.7,0.75,0.8,1},{"F","D","C","C+","B-","B","B+","A-","A","A+"}))))</f>
        <v/>
      </c>
      <c r="AH411" s="2" t="str">
        <f>IF(COUNT($A411)=0,"",IF(AF411="","--",IF(AF411="3E","3E",LOOKUP(AF411/AH$2,{0,0.4,0.45,0.5,0.55,0.6,0.65,0.7,0.75,0.8,1},{0,2,2.25,2.5,2.75,3,3.25,3.5,3.75,4}))))</f>
        <v/>
      </c>
      <c r="AI411" s="11" t="str">
        <f>IF(OR(COUNT($A411)=0,COUNT(B411:AH411)=0),"",IF(COUNTIF(B411:AH411,"3E")&gt;0,"3E",IF(DRAFT!$A413="R",TRUNC(SUMPRODUCT(RGP,RCP)/TCP,3),TRUNC((SUMPRODUCT(--(IMDGP&gt;0)*IMDGP,IMCP)+CEILING(DRAFT!$CQ413*42,0.25))/TCP,3))))</f>
        <v/>
      </c>
      <c r="AJ411" s="3" t="str">
        <f>IF(OR(COUNT($A411)=0,COUNT(B411:AH411)=0),"",IF(COUNTIF(B411:AH411,"3E")&gt;0,"3E",IF(DRAFT!$A413="R",SUMPRODUCT(--(RGP&gt;=2),RCP),SUMPRODUCT(--(IMDGP&gt;0),--(IMGP=0),IMCP)+DRAFT!$CR413)))</f>
        <v/>
      </c>
      <c r="AK411" s="3" t="str">
        <f>IF(OR(COUNT($A411)=0,COUNT(B411:AH411)=0),"",IF(COUNTIF(B411:AJ411,"3E")&gt;0,"3E",IF(AND(DRAFT!$A413="IM",OR($AI411&gt;DRAFT!$CQ413,$AJ411&gt;DRAFT!$CR413)),"IMPROVED",IF(AND(DRAFT!$A413="IM",$AI411&lt;=DRAFT!$CQ413,$AJ411&lt;=DRAFT!$CR413),"NOT IMPROVED",IF(AND(AH411&gt;=2,AI411&gt;=2,AJ411&gt;=30),"PASS","FAIL")))))</f>
        <v/>
      </c>
      <c r="AL411" s="3" t="str">
        <f t="shared" si="12"/>
        <v/>
      </c>
      <c r="AM411" s="3" t="str">
        <f t="shared" si="13"/>
        <v/>
      </c>
    </row>
    <row r="412" spans="1:39" ht="18.95" customHeight="1" x14ac:dyDescent="0.25">
      <c r="A412" s="4" t="str">
        <f>IF(DRAFT!$B414="","",DRAFT!$B414)</f>
        <v/>
      </c>
      <c r="B412" s="3" t="str">
        <f>IF(COUNT($A412)=0,"",IF($A412&lt;&gt;DRAFT!$B414,"ERR",IF(DRAFT!I414="3E","3E",IF(COUNT(DRAFT!E414,DRAFT!I414)&gt;0,DRAFT!J414,""))))</f>
        <v/>
      </c>
      <c r="C412" s="3" t="str">
        <f>IF(COUNT($A412)=0,"",IF(B412="3E","3E",IF(B412="","I",LOOKUP(B412/D$2,{0,0.4,0.45,0.5,0.55,0.6,0.65,0.7,0.75,0.8,1},{"F","D","C","C+","B-","B","B+","A-","A","A+"}))))</f>
        <v/>
      </c>
      <c r="D412" s="2" t="str">
        <f>IF(COUNT($A412)=0,"",IF(B412="","--",IF(B412="3E","3E",LOOKUP(B412/D$2,{0,0.4,0.45,0.5,0.55,0.6,0.65,0.7,0.75,0.8,1},{0,2,2.25,2.5,2.75,3,3.25,3.5,3.75,4}))))</f>
        <v/>
      </c>
      <c r="E412" s="3" t="str">
        <f>IF(COUNT($A412)=0,"",IF($A412&lt;&gt;DRAFT!$B414,"ERR",IF(DRAFT!R414="3E","3E",IF(COUNT(DRAFT!N414,DRAFT!R414)&gt;0,DRAFT!S414,""))))</f>
        <v/>
      </c>
      <c r="F412" s="3" t="str">
        <f>IF(COUNT($A412)=0,"",IF(E412="3E","3E",IF(E412="","I",LOOKUP(E412/G$2,{0,0.4,0.45,0.5,0.55,0.6,0.65,0.7,0.75,0.8,1},{"F","D","C","C+","B-","B","B+","A-","A","A+"}))))</f>
        <v/>
      </c>
      <c r="G412" s="2" t="str">
        <f>IF(COUNT($A412)=0,"",IF(E412="","--",IF(E412="3E","3E",LOOKUP(E412/G$2,{0,0.4,0.45,0.5,0.55,0.6,0.65,0.7,0.75,0.8,1},{0,2,2.25,2.5,2.75,3,3.25,3.5,3.75,4}))))</f>
        <v/>
      </c>
      <c r="H412" s="3" t="str">
        <f>IF(COUNT($A412)=0,"",IF($A412&lt;&gt;DRAFT!$B414,"ERR",IF(DRAFT!AA414="3E","3E",IF(COUNT(DRAFT!W414,DRAFT!AA414)&gt;0,DRAFT!AB414,""))))</f>
        <v/>
      </c>
      <c r="I412" s="3" t="str">
        <f>IF(COUNT($A412)=0,"",IF(H412="3E","3E",IF(H412="","I",LOOKUP(H412/J$2,{0,0.4,0.45,0.5,0.55,0.6,0.65,0.7,0.75,0.8,1},{"F","D","C","C+","B-","B","B+","A-","A","A+"}))))</f>
        <v/>
      </c>
      <c r="J412" s="2" t="str">
        <f>IF(COUNT($A412)=0,"",IF(H412="","--",IF(H412="3E","3E",LOOKUP(H412/J$2,{0,0.4,0.45,0.5,0.55,0.6,0.65,0.7,0.75,0.8,1},{0,2,2.25,2.5,2.75,3,3.25,3.5,3.75,4}))))</f>
        <v/>
      </c>
      <c r="K412" s="3" t="str">
        <f>IF(COUNT($A412)=0,"",IF($A412&lt;&gt;DRAFT!$B414,"ERR",IF(DRAFT!AJ414="3E","3E",IF(COUNT(DRAFT!AF414,DRAFT!AJ414)&gt;0,DRAFT!AK414,""))))</f>
        <v/>
      </c>
      <c r="L412" s="3" t="str">
        <f>IF(COUNT($A412)=0,"",IF(K412="3E","3E",IF(K412="","I",LOOKUP(K412/M$2,{0,0.4,0.45,0.5,0.55,0.6,0.65,0.7,0.75,0.8,1},{"F","D","C","C+","B-","B","B+","A-","A","A+"}))))</f>
        <v/>
      </c>
      <c r="M412" s="2" t="str">
        <f>IF(COUNT($A412)=0,"",IF(K412="","--",IF(K412="3E","3E",LOOKUP(K412/M$2,{0,0.4,0.45,0.5,0.55,0.6,0.65,0.7,0.75,0.8,1},{0,2,2.25,2.5,2.75,3,3.25,3.5,3.75,4}))))</f>
        <v/>
      </c>
      <c r="N412" s="3" t="str">
        <f>IF(COUNT($A412)=0,"",IF($A412&lt;&gt;DRAFT!$B414,"ERR",IF(DRAFT!AS414="3E","3E",IF(COUNT(DRAFT!AO414,DRAFT!AS414)&gt;0,DRAFT!AT414,""))))</f>
        <v/>
      </c>
      <c r="O412" s="3" t="str">
        <f>IF(COUNT($A412)=0,"",IF(N412="3E","3E",IF(N412="","I",LOOKUP(N412/P$2,{0,0.4,0.45,0.5,0.55,0.6,0.65,0.7,0.75,0.8,1},{"F","D","C","C+","B-","B","B+","A-","A","A+"}))))</f>
        <v/>
      </c>
      <c r="P412" s="2" t="str">
        <f>IF(COUNT($A412)=0,"",IF(N412="","--",IF(N412="3E","3E",LOOKUP(N412/P$2,{0,0.4,0.45,0.5,0.55,0.6,0.65,0.7,0.75,0.8,1},{0,2,2.25,2.5,2.75,3,3.25,3.5,3.75,4}))))</f>
        <v/>
      </c>
      <c r="Q412" s="3" t="str">
        <f>IF(COUNT($A412)=0,"",IF($A412&lt;&gt;DRAFT!$B414,"ERR",IF(DRAFT!BB414="3E","3E",IF(COUNT(DRAFT!AX414,DRAFT!BB414)&gt;0,DRAFT!BC414,""))))</f>
        <v/>
      </c>
      <c r="R412" s="3" t="str">
        <f>IF(COUNT($A412)=0,"",IF(Q412="3E","3E",IF(Q412="","I",LOOKUP(Q412/S$2,{0,0.4,0.45,0.5,0.55,0.6,0.65,0.7,0.75,0.8,1},{"F","D","C","C+","B-","B","B+","A-","A","A+"}))))</f>
        <v/>
      </c>
      <c r="S412" s="2" t="str">
        <f>IF(COUNT($A412)=0,"",IF(Q412="","--",IF(Q412="3E","3E",LOOKUP(Q412/S$2,{0,0.4,0.45,0.5,0.55,0.6,0.65,0.7,0.75,0.8,1},{0,2,2.25,2.5,2.75,3,3.25,3.5,3.75,4}))))</f>
        <v/>
      </c>
      <c r="T412" s="3" t="str">
        <f>IF(COUNT($A412)=0,"",IF($A412&lt;&gt;DRAFT!$B414,"ERR",IF(DRAFT!BK414="3E","3E",IF(COUNT(DRAFT!BG414,DRAFT!BK414)&gt;0,DRAFT!BL414,""))))</f>
        <v/>
      </c>
      <c r="U412" s="3" t="str">
        <f>IF(COUNT($A412)=0,"",IF(T412="3E","3E",IF(T412="","I",LOOKUP(T412/V$2,{0,0.4,0.45,0.5,0.55,0.6,0.65,0.7,0.75,0.8,1},{"F","D","C","C+","B-","B","B+","A-","A","A+"}))))</f>
        <v/>
      </c>
      <c r="V412" s="2" t="str">
        <f>IF(COUNT($A412)=0,"",IF(T412="","--",IF(T412="3E","3E",LOOKUP(T412/V$2,{0,0.4,0.45,0.5,0.55,0.6,0.65,0.7,0.75,0.8,1},{0,2,2.25,2.5,2.75,3,3.25,3.5,3.75,4}))))</f>
        <v/>
      </c>
      <c r="W412" s="3" t="str">
        <f>IF(COUNT($A412)=0,"",IF($A412&lt;&gt;DRAFT!$B414,"ERR",IF(DRAFT!BT414="3E","3E",IF(COUNT(DRAFT!BP414,DRAFT!BT414)&gt;0,DRAFT!BU414,""))))</f>
        <v/>
      </c>
      <c r="X412" s="3" t="str">
        <f>IF(COUNT($A412)=0,"",IF(W412="3E","3E",IF(W412="","I",LOOKUP(W412/Y$2,{0,0.4,0.45,0.5,0.55,0.6,0.65,0.7,0.75,0.8,1},{"F","D","C","C+","B-","B","B+","A-","A","A+"}))))</f>
        <v/>
      </c>
      <c r="Y412" s="2" t="str">
        <f>IF(COUNT($A412)=0,"",IF(W412="","--",IF(W412="3E","3E",LOOKUP(W412/Y$2,{0,0.4,0.45,0.5,0.55,0.6,0.65,0.7,0.75,0.8,1},{0,2,2.25,2.5,2.75,3,3.25,3.5,3.75,4}))))</f>
        <v/>
      </c>
      <c r="Z412" s="3" t="str">
        <f>IF(COUNT($A412)=0,"",IF($A412&lt;&gt;DRAFT!$B414,"ERR",IF(DRAFT!CC414="3E","3E",IF(COUNT(DRAFT!BY414,DRAFT!CC414)&gt;0,DRAFT!CD414,""))))</f>
        <v/>
      </c>
      <c r="AA412" s="3" t="str">
        <f>IF(COUNT($A412)=0,"",IF(Z412="3E","3E",IF(Z412="","I",LOOKUP(Z412/AB$2,{0,0.4,0.45,0.5,0.55,0.6,0.65,0.7,0.75,0.8,1},{"F","D","C","C+","B-","B","B+","A-","A","A+"}))))</f>
        <v/>
      </c>
      <c r="AB412" s="2" t="str">
        <f>IF(COUNT($A412)=0,"",IF(Z412="","--",IF(Z412="3E","3E",LOOKUP(Z412/AB$2,{0,0.4,0.45,0.5,0.55,0.6,0.65,0.7,0.75,0.8,1},{0,2,2.25,2.5,2.75,3,3.25,3.5,3.75,4}))))</f>
        <v/>
      </c>
      <c r="AC412" s="3" t="str">
        <f>IF(COUNT($A412)=0,"",IF($A412&lt;&gt;DRAFT!$B414,"ERR",IF(DRAFT!CF414&gt;0,DRAFT!CF414,"")))</f>
        <v/>
      </c>
      <c r="AD412" s="3" t="str">
        <f>IF(COUNT($A412)=0,"",IF(AC412="3E","3E",IF(AC412="","I",LOOKUP(AC412/AE$2,{0,0.4,0.45,0.5,0.55,0.6,0.65,0.7,0.75,0.8,1},{"F","D","C","C+","B-","B","B+","A-","A","A+"}))))</f>
        <v/>
      </c>
      <c r="AE412" s="2" t="str">
        <f>IF(COUNT($A412)=0,"",IF(AC412="","--",IF(AC412="3E","3E",LOOKUP(AC412/AE$2,{0,0.4,0.45,0.5,0.55,0.6,0.65,0.7,0.75,0.8,1},{0,2,2.25,2.5,2.75,3,3.25,3.5,3.75,4}))))</f>
        <v/>
      </c>
      <c r="AF412" s="3" t="str">
        <f>IF($A412&lt;&gt;DRAFT!$B414,"ERR",IF(OR(COUNT($A412)=0,COUNT(DRAFT!CI414:CK414,DRAFT!CM414:CO414)=0),"",CEILING(SUM(DRAFT!CL414,DRAFT!CP414),1)))</f>
        <v/>
      </c>
      <c r="AG412" s="3" t="str">
        <f>IF(COUNT($A412)=0,"",IF(AF412="3E","3E",IF(AF412="","I",LOOKUP(AF412/AH$2,{0,0.4,0.45,0.5,0.55,0.6,0.65,0.7,0.75,0.8,1},{"F","D","C","C+","B-","B","B+","A-","A","A+"}))))</f>
        <v/>
      </c>
      <c r="AH412" s="2" t="str">
        <f>IF(COUNT($A412)=0,"",IF(AF412="","--",IF(AF412="3E","3E",LOOKUP(AF412/AH$2,{0,0.4,0.45,0.5,0.55,0.6,0.65,0.7,0.75,0.8,1},{0,2,2.25,2.5,2.75,3,3.25,3.5,3.75,4}))))</f>
        <v/>
      </c>
      <c r="AI412" s="11" t="str">
        <f>IF(OR(COUNT($A412)=0,COUNT(B412:AH412)=0),"",IF(COUNTIF(B412:AH412,"3E")&gt;0,"3E",IF(DRAFT!$A414="R",TRUNC(SUMPRODUCT(RGP,RCP)/TCP,3),TRUNC((SUMPRODUCT(--(IMDGP&gt;0)*IMDGP,IMCP)+CEILING(DRAFT!$CQ414*42,0.25))/TCP,3))))</f>
        <v/>
      </c>
      <c r="AJ412" s="3" t="str">
        <f>IF(OR(COUNT($A412)=0,COUNT(B412:AH412)=0),"",IF(COUNTIF(B412:AH412,"3E")&gt;0,"3E",IF(DRAFT!$A414="R",SUMPRODUCT(--(RGP&gt;=2),RCP),SUMPRODUCT(--(IMDGP&gt;0),--(IMGP=0),IMCP)+DRAFT!$CR414)))</f>
        <v/>
      </c>
      <c r="AK412" s="3" t="str">
        <f>IF(OR(COUNT($A412)=0,COUNT(B412:AH412)=0),"",IF(COUNTIF(B412:AJ412,"3E")&gt;0,"3E",IF(AND(DRAFT!$A414="IM",OR($AI412&gt;DRAFT!$CQ414,$AJ412&gt;DRAFT!$CR414)),"IMPROVED",IF(AND(DRAFT!$A414="IM",$AI412&lt;=DRAFT!$CQ414,$AJ412&lt;=DRAFT!$CR414),"NOT IMPROVED",IF(AND(AH412&gt;=2,AI412&gt;=2,AJ412&gt;=30),"PASS","FAIL")))))</f>
        <v/>
      </c>
      <c r="AL412" s="3" t="str">
        <f t="shared" si="12"/>
        <v/>
      </c>
      <c r="AM412" s="3" t="str">
        <f t="shared" si="13"/>
        <v/>
      </c>
    </row>
    <row r="413" spans="1:39" ht="18.95" customHeight="1" x14ac:dyDescent="0.25">
      <c r="A413" s="4" t="str">
        <f>IF(DRAFT!$B415="","",DRAFT!$B415)</f>
        <v/>
      </c>
      <c r="B413" s="3" t="str">
        <f>IF(COUNT($A413)=0,"",IF($A413&lt;&gt;DRAFT!$B415,"ERR",IF(DRAFT!I415="3E","3E",IF(COUNT(DRAFT!E415,DRAFT!I415)&gt;0,DRAFT!J415,""))))</f>
        <v/>
      </c>
      <c r="C413" s="3" t="str">
        <f>IF(COUNT($A413)=0,"",IF(B413="3E","3E",IF(B413="","I",LOOKUP(B413/D$2,{0,0.4,0.45,0.5,0.55,0.6,0.65,0.7,0.75,0.8,1},{"F","D","C","C+","B-","B","B+","A-","A","A+"}))))</f>
        <v/>
      </c>
      <c r="D413" s="2" t="str">
        <f>IF(COUNT($A413)=0,"",IF(B413="","--",IF(B413="3E","3E",LOOKUP(B413/D$2,{0,0.4,0.45,0.5,0.55,0.6,0.65,0.7,0.75,0.8,1},{0,2,2.25,2.5,2.75,3,3.25,3.5,3.75,4}))))</f>
        <v/>
      </c>
      <c r="E413" s="3" t="str">
        <f>IF(COUNT($A413)=0,"",IF($A413&lt;&gt;DRAFT!$B415,"ERR",IF(DRAFT!R415="3E","3E",IF(COUNT(DRAFT!N415,DRAFT!R415)&gt;0,DRAFT!S415,""))))</f>
        <v/>
      </c>
      <c r="F413" s="3" t="str">
        <f>IF(COUNT($A413)=0,"",IF(E413="3E","3E",IF(E413="","I",LOOKUP(E413/G$2,{0,0.4,0.45,0.5,0.55,0.6,0.65,0.7,0.75,0.8,1},{"F","D","C","C+","B-","B","B+","A-","A","A+"}))))</f>
        <v/>
      </c>
      <c r="G413" s="2" t="str">
        <f>IF(COUNT($A413)=0,"",IF(E413="","--",IF(E413="3E","3E",LOOKUP(E413/G$2,{0,0.4,0.45,0.5,0.55,0.6,0.65,0.7,0.75,0.8,1},{0,2,2.25,2.5,2.75,3,3.25,3.5,3.75,4}))))</f>
        <v/>
      </c>
      <c r="H413" s="3" t="str">
        <f>IF(COUNT($A413)=0,"",IF($A413&lt;&gt;DRAFT!$B415,"ERR",IF(DRAFT!AA415="3E","3E",IF(COUNT(DRAFT!W415,DRAFT!AA415)&gt;0,DRAFT!AB415,""))))</f>
        <v/>
      </c>
      <c r="I413" s="3" t="str">
        <f>IF(COUNT($A413)=0,"",IF(H413="3E","3E",IF(H413="","I",LOOKUP(H413/J$2,{0,0.4,0.45,0.5,0.55,0.6,0.65,0.7,0.75,0.8,1},{"F","D","C","C+","B-","B","B+","A-","A","A+"}))))</f>
        <v/>
      </c>
      <c r="J413" s="2" t="str">
        <f>IF(COUNT($A413)=0,"",IF(H413="","--",IF(H413="3E","3E",LOOKUP(H413/J$2,{0,0.4,0.45,0.5,0.55,0.6,0.65,0.7,0.75,0.8,1},{0,2,2.25,2.5,2.75,3,3.25,3.5,3.75,4}))))</f>
        <v/>
      </c>
      <c r="K413" s="3" t="str">
        <f>IF(COUNT($A413)=0,"",IF($A413&lt;&gt;DRAFT!$B415,"ERR",IF(DRAFT!AJ415="3E","3E",IF(COUNT(DRAFT!AF415,DRAFT!AJ415)&gt;0,DRAFT!AK415,""))))</f>
        <v/>
      </c>
      <c r="L413" s="3" t="str">
        <f>IF(COUNT($A413)=0,"",IF(K413="3E","3E",IF(K413="","I",LOOKUP(K413/M$2,{0,0.4,0.45,0.5,0.55,0.6,0.65,0.7,0.75,0.8,1},{"F","D","C","C+","B-","B","B+","A-","A","A+"}))))</f>
        <v/>
      </c>
      <c r="M413" s="2" t="str">
        <f>IF(COUNT($A413)=0,"",IF(K413="","--",IF(K413="3E","3E",LOOKUP(K413/M$2,{0,0.4,0.45,0.5,0.55,0.6,0.65,0.7,0.75,0.8,1},{0,2,2.25,2.5,2.75,3,3.25,3.5,3.75,4}))))</f>
        <v/>
      </c>
      <c r="N413" s="3" t="str">
        <f>IF(COUNT($A413)=0,"",IF($A413&lt;&gt;DRAFT!$B415,"ERR",IF(DRAFT!AS415="3E","3E",IF(COUNT(DRAFT!AO415,DRAFT!AS415)&gt;0,DRAFT!AT415,""))))</f>
        <v/>
      </c>
      <c r="O413" s="3" t="str">
        <f>IF(COUNT($A413)=0,"",IF(N413="3E","3E",IF(N413="","I",LOOKUP(N413/P$2,{0,0.4,0.45,0.5,0.55,0.6,0.65,0.7,0.75,0.8,1},{"F","D","C","C+","B-","B","B+","A-","A","A+"}))))</f>
        <v/>
      </c>
      <c r="P413" s="2" t="str">
        <f>IF(COUNT($A413)=0,"",IF(N413="","--",IF(N413="3E","3E",LOOKUP(N413/P$2,{0,0.4,0.45,0.5,0.55,0.6,0.65,0.7,0.75,0.8,1},{0,2,2.25,2.5,2.75,3,3.25,3.5,3.75,4}))))</f>
        <v/>
      </c>
      <c r="Q413" s="3" t="str">
        <f>IF(COUNT($A413)=0,"",IF($A413&lt;&gt;DRAFT!$B415,"ERR",IF(DRAFT!BB415="3E","3E",IF(COUNT(DRAFT!AX415,DRAFT!BB415)&gt;0,DRAFT!BC415,""))))</f>
        <v/>
      </c>
      <c r="R413" s="3" t="str">
        <f>IF(COUNT($A413)=0,"",IF(Q413="3E","3E",IF(Q413="","I",LOOKUP(Q413/S$2,{0,0.4,0.45,0.5,0.55,0.6,0.65,0.7,0.75,0.8,1},{"F","D","C","C+","B-","B","B+","A-","A","A+"}))))</f>
        <v/>
      </c>
      <c r="S413" s="2" t="str">
        <f>IF(COUNT($A413)=0,"",IF(Q413="","--",IF(Q413="3E","3E",LOOKUP(Q413/S$2,{0,0.4,0.45,0.5,0.55,0.6,0.65,0.7,0.75,0.8,1},{0,2,2.25,2.5,2.75,3,3.25,3.5,3.75,4}))))</f>
        <v/>
      </c>
      <c r="T413" s="3" t="str">
        <f>IF(COUNT($A413)=0,"",IF($A413&lt;&gt;DRAFT!$B415,"ERR",IF(DRAFT!BK415="3E","3E",IF(COUNT(DRAFT!BG415,DRAFT!BK415)&gt;0,DRAFT!BL415,""))))</f>
        <v/>
      </c>
      <c r="U413" s="3" t="str">
        <f>IF(COUNT($A413)=0,"",IF(T413="3E","3E",IF(T413="","I",LOOKUP(T413/V$2,{0,0.4,0.45,0.5,0.55,0.6,0.65,0.7,0.75,0.8,1},{"F","D","C","C+","B-","B","B+","A-","A","A+"}))))</f>
        <v/>
      </c>
      <c r="V413" s="2" t="str">
        <f>IF(COUNT($A413)=0,"",IF(T413="","--",IF(T413="3E","3E",LOOKUP(T413/V$2,{0,0.4,0.45,0.5,0.55,0.6,0.65,0.7,0.75,0.8,1},{0,2,2.25,2.5,2.75,3,3.25,3.5,3.75,4}))))</f>
        <v/>
      </c>
      <c r="W413" s="3" t="str">
        <f>IF(COUNT($A413)=0,"",IF($A413&lt;&gt;DRAFT!$B415,"ERR",IF(DRAFT!BT415="3E","3E",IF(COUNT(DRAFT!BP415,DRAFT!BT415)&gt;0,DRAFT!BU415,""))))</f>
        <v/>
      </c>
      <c r="X413" s="3" t="str">
        <f>IF(COUNT($A413)=0,"",IF(W413="3E","3E",IF(W413="","I",LOOKUP(W413/Y$2,{0,0.4,0.45,0.5,0.55,0.6,0.65,0.7,0.75,0.8,1},{"F","D","C","C+","B-","B","B+","A-","A","A+"}))))</f>
        <v/>
      </c>
      <c r="Y413" s="2" t="str">
        <f>IF(COUNT($A413)=0,"",IF(W413="","--",IF(W413="3E","3E",LOOKUP(W413/Y$2,{0,0.4,0.45,0.5,0.55,0.6,0.65,0.7,0.75,0.8,1},{0,2,2.25,2.5,2.75,3,3.25,3.5,3.75,4}))))</f>
        <v/>
      </c>
      <c r="Z413" s="3" t="str">
        <f>IF(COUNT($A413)=0,"",IF($A413&lt;&gt;DRAFT!$B415,"ERR",IF(DRAFT!CC415="3E","3E",IF(COUNT(DRAFT!BY415,DRAFT!CC415)&gt;0,DRAFT!CD415,""))))</f>
        <v/>
      </c>
      <c r="AA413" s="3" t="str">
        <f>IF(COUNT($A413)=0,"",IF(Z413="3E","3E",IF(Z413="","I",LOOKUP(Z413/AB$2,{0,0.4,0.45,0.5,0.55,0.6,0.65,0.7,0.75,0.8,1},{"F","D","C","C+","B-","B","B+","A-","A","A+"}))))</f>
        <v/>
      </c>
      <c r="AB413" s="2" t="str">
        <f>IF(COUNT($A413)=0,"",IF(Z413="","--",IF(Z413="3E","3E",LOOKUP(Z413/AB$2,{0,0.4,0.45,0.5,0.55,0.6,0.65,0.7,0.75,0.8,1},{0,2,2.25,2.5,2.75,3,3.25,3.5,3.75,4}))))</f>
        <v/>
      </c>
      <c r="AC413" s="3" t="str">
        <f>IF(COUNT($A413)=0,"",IF($A413&lt;&gt;DRAFT!$B415,"ERR",IF(DRAFT!CF415&gt;0,DRAFT!CF415,"")))</f>
        <v/>
      </c>
      <c r="AD413" s="3" t="str">
        <f>IF(COUNT($A413)=0,"",IF(AC413="3E","3E",IF(AC413="","I",LOOKUP(AC413/AE$2,{0,0.4,0.45,0.5,0.55,0.6,0.65,0.7,0.75,0.8,1},{"F","D","C","C+","B-","B","B+","A-","A","A+"}))))</f>
        <v/>
      </c>
      <c r="AE413" s="2" t="str">
        <f>IF(COUNT($A413)=0,"",IF(AC413="","--",IF(AC413="3E","3E",LOOKUP(AC413/AE$2,{0,0.4,0.45,0.5,0.55,0.6,0.65,0.7,0.75,0.8,1},{0,2,2.25,2.5,2.75,3,3.25,3.5,3.75,4}))))</f>
        <v/>
      </c>
      <c r="AF413" s="3" t="str">
        <f>IF($A413&lt;&gt;DRAFT!$B415,"ERR",IF(OR(COUNT($A413)=0,COUNT(DRAFT!CI415:CK415,DRAFT!CM415:CO415)=0),"",CEILING(SUM(DRAFT!CL415,DRAFT!CP415),1)))</f>
        <v/>
      </c>
      <c r="AG413" s="3" t="str">
        <f>IF(COUNT($A413)=0,"",IF(AF413="3E","3E",IF(AF413="","I",LOOKUP(AF413/AH$2,{0,0.4,0.45,0.5,0.55,0.6,0.65,0.7,0.75,0.8,1},{"F","D","C","C+","B-","B","B+","A-","A","A+"}))))</f>
        <v/>
      </c>
      <c r="AH413" s="2" t="str">
        <f>IF(COUNT($A413)=0,"",IF(AF413="","--",IF(AF413="3E","3E",LOOKUP(AF413/AH$2,{0,0.4,0.45,0.5,0.55,0.6,0.65,0.7,0.75,0.8,1},{0,2,2.25,2.5,2.75,3,3.25,3.5,3.75,4}))))</f>
        <v/>
      </c>
      <c r="AI413" s="11" t="str">
        <f>IF(OR(COUNT($A413)=0,COUNT(B413:AH413)=0),"",IF(COUNTIF(B413:AH413,"3E")&gt;0,"3E",IF(DRAFT!$A415="R",TRUNC(SUMPRODUCT(RGP,RCP)/TCP,3),TRUNC((SUMPRODUCT(--(IMDGP&gt;0)*IMDGP,IMCP)+CEILING(DRAFT!$CQ415*42,0.25))/TCP,3))))</f>
        <v/>
      </c>
      <c r="AJ413" s="3" t="str">
        <f>IF(OR(COUNT($A413)=0,COUNT(B413:AH413)=0),"",IF(COUNTIF(B413:AH413,"3E")&gt;0,"3E",IF(DRAFT!$A415="R",SUMPRODUCT(--(RGP&gt;=2),RCP),SUMPRODUCT(--(IMDGP&gt;0),--(IMGP=0),IMCP)+DRAFT!$CR415)))</f>
        <v/>
      </c>
      <c r="AK413" s="3" t="str">
        <f>IF(OR(COUNT($A413)=0,COUNT(B413:AH413)=0),"",IF(COUNTIF(B413:AJ413,"3E")&gt;0,"3E",IF(AND(DRAFT!$A415="IM",OR($AI413&gt;DRAFT!$CQ415,$AJ413&gt;DRAFT!$CR415)),"IMPROVED",IF(AND(DRAFT!$A415="IM",$AI413&lt;=DRAFT!$CQ415,$AJ413&lt;=DRAFT!$CR415),"NOT IMPROVED",IF(AND(AH413&gt;=2,AI413&gt;=2,AJ413&gt;=30),"PASS","FAIL")))))</f>
        <v/>
      </c>
      <c r="AL413" s="3" t="str">
        <f t="shared" si="12"/>
        <v/>
      </c>
      <c r="AM413" s="3" t="str">
        <f t="shared" si="13"/>
        <v/>
      </c>
    </row>
    <row r="414" spans="1:39" ht="18.95" customHeight="1" x14ac:dyDescent="0.25">
      <c r="A414" s="4" t="str">
        <f>IF(DRAFT!$B416="","",DRAFT!$B416)</f>
        <v/>
      </c>
      <c r="B414" s="3" t="str">
        <f>IF(COUNT($A414)=0,"",IF($A414&lt;&gt;DRAFT!$B416,"ERR",IF(DRAFT!I416="3E","3E",IF(COUNT(DRAFT!E416,DRAFT!I416)&gt;0,DRAFT!J416,""))))</f>
        <v/>
      </c>
      <c r="C414" s="3" t="str">
        <f>IF(COUNT($A414)=0,"",IF(B414="3E","3E",IF(B414="","I",LOOKUP(B414/D$2,{0,0.4,0.45,0.5,0.55,0.6,0.65,0.7,0.75,0.8,1},{"F","D","C","C+","B-","B","B+","A-","A","A+"}))))</f>
        <v/>
      </c>
      <c r="D414" s="2" t="str">
        <f>IF(COUNT($A414)=0,"",IF(B414="","--",IF(B414="3E","3E",LOOKUP(B414/D$2,{0,0.4,0.45,0.5,0.55,0.6,0.65,0.7,0.75,0.8,1},{0,2,2.25,2.5,2.75,3,3.25,3.5,3.75,4}))))</f>
        <v/>
      </c>
      <c r="E414" s="3" t="str">
        <f>IF(COUNT($A414)=0,"",IF($A414&lt;&gt;DRAFT!$B416,"ERR",IF(DRAFT!R416="3E","3E",IF(COUNT(DRAFT!N416,DRAFT!R416)&gt;0,DRAFT!S416,""))))</f>
        <v/>
      </c>
      <c r="F414" s="3" t="str">
        <f>IF(COUNT($A414)=0,"",IF(E414="3E","3E",IF(E414="","I",LOOKUP(E414/G$2,{0,0.4,0.45,0.5,0.55,0.6,0.65,0.7,0.75,0.8,1},{"F","D","C","C+","B-","B","B+","A-","A","A+"}))))</f>
        <v/>
      </c>
      <c r="G414" s="2" t="str">
        <f>IF(COUNT($A414)=0,"",IF(E414="","--",IF(E414="3E","3E",LOOKUP(E414/G$2,{0,0.4,0.45,0.5,0.55,0.6,0.65,0.7,0.75,0.8,1},{0,2,2.25,2.5,2.75,3,3.25,3.5,3.75,4}))))</f>
        <v/>
      </c>
      <c r="H414" s="3" t="str">
        <f>IF(COUNT($A414)=0,"",IF($A414&lt;&gt;DRAFT!$B416,"ERR",IF(DRAFT!AA416="3E","3E",IF(COUNT(DRAFT!W416,DRAFT!AA416)&gt;0,DRAFT!AB416,""))))</f>
        <v/>
      </c>
      <c r="I414" s="3" t="str">
        <f>IF(COUNT($A414)=0,"",IF(H414="3E","3E",IF(H414="","I",LOOKUP(H414/J$2,{0,0.4,0.45,0.5,0.55,0.6,0.65,0.7,0.75,0.8,1},{"F","D","C","C+","B-","B","B+","A-","A","A+"}))))</f>
        <v/>
      </c>
      <c r="J414" s="2" t="str">
        <f>IF(COUNT($A414)=0,"",IF(H414="","--",IF(H414="3E","3E",LOOKUP(H414/J$2,{0,0.4,0.45,0.5,0.55,0.6,0.65,0.7,0.75,0.8,1},{0,2,2.25,2.5,2.75,3,3.25,3.5,3.75,4}))))</f>
        <v/>
      </c>
      <c r="K414" s="3" t="str">
        <f>IF(COUNT($A414)=0,"",IF($A414&lt;&gt;DRAFT!$B416,"ERR",IF(DRAFT!AJ416="3E","3E",IF(COUNT(DRAFT!AF416,DRAFT!AJ416)&gt;0,DRAFT!AK416,""))))</f>
        <v/>
      </c>
      <c r="L414" s="3" t="str">
        <f>IF(COUNT($A414)=0,"",IF(K414="3E","3E",IF(K414="","I",LOOKUP(K414/M$2,{0,0.4,0.45,0.5,0.55,0.6,0.65,0.7,0.75,0.8,1},{"F","D","C","C+","B-","B","B+","A-","A","A+"}))))</f>
        <v/>
      </c>
      <c r="M414" s="2" t="str">
        <f>IF(COUNT($A414)=0,"",IF(K414="","--",IF(K414="3E","3E",LOOKUP(K414/M$2,{0,0.4,0.45,0.5,0.55,0.6,0.65,0.7,0.75,0.8,1},{0,2,2.25,2.5,2.75,3,3.25,3.5,3.75,4}))))</f>
        <v/>
      </c>
      <c r="N414" s="3" t="str">
        <f>IF(COUNT($A414)=0,"",IF($A414&lt;&gt;DRAFT!$B416,"ERR",IF(DRAFT!AS416="3E","3E",IF(COUNT(DRAFT!AO416,DRAFT!AS416)&gt;0,DRAFT!AT416,""))))</f>
        <v/>
      </c>
      <c r="O414" s="3" t="str">
        <f>IF(COUNT($A414)=0,"",IF(N414="3E","3E",IF(N414="","I",LOOKUP(N414/P$2,{0,0.4,0.45,0.5,0.55,0.6,0.65,0.7,0.75,0.8,1},{"F","D","C","C+","B-","B","B+","A-","A","A+"}))))</f>
        <v/>
      </c>
      <c r="P414" s="2" t="str">
        <f>IF(COUNT($A414)=0,"",IF(N414="","--",IF(N414="3E","3E",LOOKUP(N414/P$2,{0,0.4,0.45,0.5,0.55,0.6,0.65,0.7,0.75,0.8,1},{0,2,2.25,2.5,2.75,3,3.25,3.5,3.75,4}))))</f>
        <v/>
      </c>
      <c r="Q414" s="3" t="str">
        <f>IF(COUNT($A414)=0,"",IF($A414&lt;&gt;DRAFT!$B416,"ERR",IF(DRAFT!BB416="3E","3E",IF(COUNT(DRAFT!AX416,DRAFT!BB416)&gt;0,DRAFT!BC416,""))))</f>
        <v/>
      </c>
      <c r="R414" s="3" t="str">
        <f>IF(COUNT($A414)=0,"",IF(Q414="3E","3E",IF(Q414="","I",LOOKUP(Q414/S$2,{0,0.4,0.45,0.5,0.55,0.6,0.65,0.7,0.75,0.8,1},{"F","D","C","C+","B-","B","B+","A-","A","A+"}))))</f>
        <v/>
      </c>
      <c r="S414" s="2" t="str">
        <f>IF(COUNT($A414)=0,"",IF(Q414="","--",IF(Q414="3E","3E",LOOKUP(Q414/S$2,{0,0.4,0.45,0.5,0.55,0.6,0.65,0.7,0.75,0.8,1},{0,2,2.25,2.5,2.75,3,3.25,3.5,3.75,4}))))</f>
        <v/>
      </c>
      <c r="T414" s="3" t="str">
        <f>IF(COUNT($A414)=0,"",IF($A414&lt;&gt;DRAFT!$B416,"ERR",IF(DRAFT!BK416="3E","3E",IF(COUNT(DRAFT!BG416,DRAFT!BK416)&gt;0,DRAFT!BL416,""))))</f>
        <v/>
      </c>
      <c r="U414" s="3" t="str">
        <f>IF(COUNT($A414)=0,"",IF(T414="3E","3E",IF(T414="","I",LOOKUP(T414/V$2,{0,0.4,0.45,0.5,0.55,0.6,0.65,0.7,0.75,0.8,1},{"F","D","C","C+","B-","B","B+","A-","A","A+"}))))</f>
        <v/>
      </c>
      <c r="V414" s="2" t="str">
        <f>IF(COUNT($A414)=0,"",IF(T414="","--",IF(T414="3E","3E",LOOKUP(T414/V$2,{0,0.4,0.45,0.5,0.55,0.6,0.65,0.7,0.75,0.8,1},{0,2,2.25,2.5,2.75,3,3.25,3.5,3.75,4}))))</f>
        <v/>
      </c>
      <c r="W414" s="3" t="str">
        <f>IF(COUNT($A414)=0,"",IF($A414&lt;&gt;DRAFT!$B416,"ERR",IF(DRAFT!BT416="3E","3E",IF(COUNT(DRAFT!BP416,DRAFT!BT416)&gt;0,DRAFT!BU416,""))))</f>
        <v/>
      </c>
      <c r="X414" s="3" t="str">
        <f>IF(COUNT($A414)=0,"",IF(W414="3E","3E",IF(W414="","I",LOOKUP(W414/Y$2,{0,0.4,0.45,0.5,0.55,0.6,0.65,0.7,0.75,0.8,1},{"F","D","C","C+","B-","B","B+","A-","A","A+"}))))</f>
        <v/>
      </c>
      <c r="Y414" s="2" t="str">
        <f>IF(COUNT($A414)=0,"",IF(W414="","--",IF(W414="3E","3E",LOOKUP(W414/Y$2,{0,0.4,0.45,0.5,0.55,0.6,0.65,0.7,0.75,0.8,1},{0,2,2.25,2.5,2.75,3,3.25,3.5,3.75,4}))))</f>
        <v/>
      </c>
      <c r="Z414" s="3" t="str">
        <f>IF(COUNT($A414)=0,"",IF($A414&lt;&gt;DRAFT!$B416,"ERR",IF(DRAFT!CC416="3E","3E",IF(COUNT(DRAFT!BY416,DRAFT!CC416)&gt;0,DRAFT!CD416,""))))</f>
        <v/>
      </c>
      <c r="AA414" s="3" t="str">
        <f>IF(COUNT($A414)=0,"",IF(Z414="3E","3E",IF(Z414="","I",LOOKUP(Z414/AB$2,{0,0.4,0.45,0.5,0.55,0.6,0.65,0.7,0.75,0.8,1},{"F","D","C","C+","B-","B","B+","A-","A","A+"}))))</f>
        <v/>
      </c>
      <c r="AB414" s="2" t="str">
        <f>IF(COUNT($A414)=0,"",IF(Z414="","--",IF(Z414="3E","3E",LOOKUP(Z414/AB$2,{0,0.4,0.45,0.5,0.55,0.6,0.65,0.7,0.75,0.8,1},{0,2,2.25,2.5,2.75,3,3.25,3.5,3.75,4}))))</f>
        <v/>
      </c>
      <c r="AC414" s="3" t="str">
        <f>IF(COUNT($A414)=0,"",IF($A414&lt;&gt;DRAFT!$B416,"ERR",IF(DRAFT!CF416&gt;0,DRAFT!CF416,"")))</f>
        <v/>
      </c>
      <c r="AD414" s="3" t="str">
        <f>IF(COUNT($A414)=0,"",IF(AC414="3E","3E",IF(AC414="","I",LOOKUP(AC414/AE$2,{0,0.4,0.45,0.5,0.55,0.6,0.65,0.7,0.75,0.8,1},{"F","D","C","C+","B-","B","B+","A-","A","A+"}))))</f>
        <v/>
      </c>
      <c r="AE414" s="2" t="str">
        <f>IF(COUNT($A414)=0,"",IF(AC414="","--",IF(AC414="3E","3E",LOOKUP(AC414/AE$2,{0,0.4,0.45,0.5,0.55,0.6,0.65,0.7,0.75,0.8,1},{0,2,2.25,2.5,2.75,3,3.25,3.5,3.75,4}))))</f>
        <v/>
      </c>
      <c r="AF414" s="3" t="str">
        <f>IF($A414&lt;&gt;DRAFT!$B416,"ERR",IF(OR(COUNT($A414)=0,COUNT(DRAFT!CI416:CK416,DRAFT!CM416:CO416)=0),"",CEILING(SUM(DRAFT!CL416,DRAFT!CP416),1)))</f>
        <v/>
      </c>
      <c r="AG414" s="3" t="str">
        <f>IF(COUNT($A414)=0,"",IF(AF414="3E","3E",IF(AF414="","I",LOOKUP(AF414/AH$2,{0,0.4,0.45,0.5,0.55,0.6,0.65,0.7,0.75,0.8,1},{"F","D","C","C+","B-","B","B+","A-","A","A+"}))))</f>
        <v/>
      </c>
      <c r="AH414" s="2" t="str">
        <f>IF(COUNT($A414)=0,"",IF(AF414="","--",IF(AF414="3E","3E",LOOKUP(AF414/AH$2,{0,0.4,0.45,0.5,0.55,0.6,0.65,0.7,0.75,0.8,1},{0,2,2.25,2.5,2.75,3,3.25,3.5,3.75,4}))))</f>
        <v/>
      </c>
      <c r="AI414" s="11" t="str">
        <f>IF(OR(COUNT($A414)=0,COUNT(B414:AH414)=0),"",IF(COUNTIF(B414:AH414,"3E")&gt;0,"3E",IF(DRAFT!$A416="R",TRUNC(SUMPRODUCT(RGP,RCP)/TCP,3),TRUNC((SUMPRODUCT(--(IMDGP&gt;0)*IMDGP,IMCP)+CEILING(DRAFT!$CQ416*42,0.25))/TCP,3))))</f>
        <v/>
      </c>
      <c r="AJ414" s="3" t="str">
        <f>IF(OR(COUNT($A414)=0,COUNT(B414:AH414)=0),"",IF(COUNTIF(B414:AH414,"3E")&gt;0,"3E",IF(DRAFT!$A416="R",SUMPRODUCT(--(RGP&gt;=2),RCP),SUMPRODUCT(--(IMDGP&gt;0),--(IMGP=0),IMCP)+DRAFT!$CR416)))</f>
        <v/>
      </c>
      <c r="AK414" s="3" t="str">
        <f>IF(OR(COUNT($A414)=0,COUNT(B414:AH414)=0),"",IF(COUNTIF(B414:AJ414,"3E")&gt;0,"3E",IF(AND(DRAFT!$A416="IM",OR($AI414&gt;DRAFT!$CQ416,$AJ414&gt;DRAFT!$CR416)),"IMPROVED",IF(AND(DRAFT!$A416="IM",$AI414&lt;=DRAFT!$CQ416,$AJ414&lt;=DRAFT!$CR416),"NOT IMPROVED",IF(AND(AH414&gt;=2,AI414&gt;=2,AJ414&gt;=30),"PASS","FAIL")))))</f>
        <v/>
      </c>
      <c r="AL414" s="3" t="str">
        <f t="shared" si="12"/>
        <v/>
      </c>
      <c r="AM414" s="3" t="str">
        <f t="shared" si="13"/>
        <v/>
      </c>
    </row>
    <row r="415" spans="1:39" ht="18.95" customHeight="1" x14ac:dyDescent="0.25">
      <c r="A415" s="4" t="str">
        <f>IF(DRAFT!$B417="","",DRAFT!$B417)</f>
        <v/>
      </c>
      <c r="B415" s="3" t="str">
        <f>IF(COUNT($A415)=0,"",IF($A415&lt;&gt;DRAFT!$B417,"ERR",IF(DRAFT!I417="3E","3E",IF(COUNT(DRAFT!E417,DRAFT!I417)&gt;0,DRAFT!J417,""))))</f>
        <v/>
      </c>
      <c r="C415" s="3" t="str">
        <f>IF(COUNT($A415)=0,"",IF(B415="3E","3E",IF(B415="","I",LOOKUP(B415/D$2,{0,0.4,0.45,0.5,0.55,0.6,0.65,0.7,0.75,0.8,1},{"F","D","C","C+","B-","B","B+","A-","A","A+"}))))</f>
        <v/>
      </c>
      <c r="D415" s="2" t="str">
        <f>IF(COUNT($A415)=0,"",IF(B415="","--",IF(B415="3E","3E",LOOKUP(B415/D$2,{0,0.4,0.45,0.5,0.55,0.6,0.65,0.7,0.75,0.8,1},{0,2,2.25,2.5,2.75,3,3.25,3.5,3.75,4}))))</f>
        <v/>
      </c>
      <c r="E415" s="3" t="str">
        <f>IF(COUNT($A415)=0,"",IF($A415&lt;&gt;DRAFT!$B417,"ERR",IF(DRAFT!R417="3E","3E",IF(COUNT(DRAFT!N417,DRAFT!R417)&gt;0,DRAFT!S417,""))))</f>
        <v/>
      </c>
      <c r="F415" s="3" t="str">
        <f>IF(COUNT($A415)=0,"",IF(E415="3E","3E",IF(E415="","I",LOOKUP(E415/G$2,{0,0.4,0.45,0.5,0.55,0.6,0.65,0.7,0.75,0.8,1},{"F","D","C","C+","B-","B","B+","A-","A","A+"}))))</f>
        <v/>
      </c>
      <c r="G415" s="2" t="str">
        <f>IF(COUNT($A415)=0,"",IF(E415="","--",IF(E415="3E","3E",LOOKUP(E415/G$2,{0,0.4,0.45,0.5,0.55,0.6,0.65,0.7,0.75,0.8,1},{0,2,2.25,2.5,2.75,3,3.25,3.5,3.75,4}))))</f>
        <v/>
      </c>
      <c r="H415" s="3" t="str">
        <f>IF(COUNT($A415)=0,"",IF($A415&lt;&gt;DRAFT!$B417,"ERR",IF(DRAFT!AA417="3E","3E",IF(COUNT(DRAFT!W417,DRAFT!AA417)&gt;0,DRAFT!AB417,""))))</f>
        <v/>
      </c>
      <c r="I415" s="3" t="str">
        <f>IF(COUNT($A415)=0,"",IF(H415="3E","3E",IF(H415="","I",LOOKUP(H415/J$2,{0,0.4,0.45,0.5,0.55,0.6,0.65,0.7,0.75,0.8,1},{"F","D","C","C+","B-","B","B+","A-","A","A+"}))))</f>
        <v/>
      </c>
      <c r="J415" s="2" t="str">
        <f>IF(COUNT($A415)=0,"",IF(H415="","--",IF(H415="3E","3E",LOOKUP(H415/J$2,{0,0.4,0.45,0.5,0.55,0.6,0.65,0.7,0.75,0.8,1},{0,2,2.25,2.5,2.75,3,3.25,3.5,3.75,4}))))</f>
        <v/>
      </c>
      <c r="K415" s="3" t="str">
        <f>IF(COUNT($A415)=0,"",IF($A415&lt;&gt;DRAFT!$B417,"ERR",IF(DRAFT!AJ417="3E","3E",IF(COUNT(DRAFT!AF417,DRAFT!AJ417)&gt;0,DRAFT!AK417,""))))</f>
        <v/>
      </c>
      <c r="L415" s="3" t="str">
        <f>IF(COUNT($A415)=0,"",IF(K415="3E","3E",IF(K415="","I",LOOKUP(K415/M$2,{0,0.4,0.45,0.5,0.55,0.6,0.65,0.7,0.75,0.8,1},{"F","D","C","C+","B-","B","B+","A-","A","A+"}))))</f>
        <v/>
      </c>
      <c r="M415" s="2" t="str">
        <f>IF(COUNT($A415)=0,"",IF(K415="","--",IF(K415="3E","3E",LOOKUP(K415/M$2,{0,0.4,0.45,0.5,0.55,0.6,0.65,0.7,0.75,0.8,1},{0,2,2.25,2.5,2.75,3,3.25,3.5,3.75,4}))))</f>
        <v/>
      </c>
      <c r="N415" s="3" t="str">
        <f>IF(COUNT($A415)=0,"",IF($A415&lt;&gt;DRAFT!$B417,"ERR",IF(DRAFT!AS417="3E","3E",IF(COUNT(DRAFT!AO417,DRAFT!AS417)&gt;0,DRAFT!AT417,""))))</f>
        <v/>
      </c>
      <c r="O415" s="3" t="str">
        <f>IF(COUNT($A415)=0,"",IF(N415="3E","3E",IF(N415="","I",LOOKUP(N415/P$2,{0,0.4,0.45,0.5,0.55,0.6,0.65,0.7,0.75,0.8,1},{"F","D","C","C+","B-","B","B+","A-","A","A+"}))))</f>
        <v/>
      </c>
      <c r="P415" s="2" t="str">
        <f>IF(COUNT($A415)=0,"",IF(N415="","--",IF(N415="3E","3E",LOOKUP(N415/P$2,{0,0.4,0.45,0.5,0.55,0.6,0.65,0.7,0.75,0.8,1},{0,2,2.25,2.5,2.75,3,3.25,3.5,3.75,4}))))</f>
        <v/>
      </c>
      <c r="Q415" s="3" t="str">
        <f>IF(COUNT($A415)=0,"",IF($A415&lt;&gt;DRAFT!$B417,"ERR",IF(DRAFT!BB417="3E","3E",IF(COUNT(DRAFT!AX417,DRAFT!BB417)&gt;0,DRAFT!BC417,""))))</f>
        <v/>
      </c>
      <c r="R415" s="3" t="str">
        <f>IF(COUNT($A415)=0,"",IF(Q415="3E","3E",IF(Q415="","I",LOOKUP(Q415/S$2,{0,0.4,0.45,0.5,0.55,0.6,0.65,0.7,0.75,0.8,1},{"F","D","C","C+","B-","B","B+","A-","A","A+"}))))</f>
        <v/>
      </c>
      <c r="S415" s="2" t="str">
        <f>IF(COUNT($A415)=0,"",IF(Q415="","--",IF(Q415="3E","3E",LOOKUP(Q415/S$2,{0,0.4,0.45,0.5,0.55,0.6,0.65,0.7,0.75,0.8,1},{0,2,2.25,2.5,2.75,3,3.25,3.5,3.75,4}))))</f>
        <v/>
      </c>
      <c r="T415" s="3" t="str">
        <f>IF(COUNT($A415)=0,"",IF($A415&lt;&gt;DRAFT!$B417,"ERR",IF(DRAFT!BK417="3E","3E",IF(COUNT(DRAFT!BG417,DRAFT!BK417)&gt;0,DRAFT!BL417,""))))</f>
        <v/>
      </c>
      <c r="U415" s="3" t="str">
        <f>IF(COUNT($A415)=0,"",IF(T415="3E","3E",IF(T415="","I",LOOKUP(T415/V$2,{0,0.4,0.45,0.5,0.55,0.6,0.65,0.7,0.75,0.8,1},{"F","D","C","C+","B-","B","B+","A-","A","A+"}))))</f>
        <v/>
      </c>
      <c r="V415" s="2" t="str">
        <f>IF(COUNT($A415)=0,"",IF(T415="","--",IF(T415="3E","3E",LOOKUP(T415/V$2,{0,0.4,0.45,0.5,0.55,0.6,0.65,0.7,0.75,0.8,1},{0,2,2.25,2.5,2.75,3,3.25,3.5,3.75,4}))))</f>
        <v/>
      </c>
      <c r="W415" s="3" t="str">
        <f>IF(COUNT($A415)=0,"",IF($A415&lt;&gt;DRAFT!$B417,"ERR",IF(DRAFT!BT417="3E","3E",IF(COUNT(DRAFT!BP417,DRAFT!BT417)&gt;0,DRAFT!BU417,""))))</f>
        <v/>
      </c>
      <c r="X415" s="3" t="str">
        <f>IF(COUNT($A415)=0,"",IF(W415="3E","3E",IF(W415="","I",LOOKUP(W415/Y$2,{0,0.4,0.45,0.5,0.55,0.6,0.65,0.7,0.75,0.8,1},{"F","D","C","C+","B-","B","B+","A-","A","A+"}))))</f>
        <v/>
      </c>
      <c r="Y415" s="2" t="str">
        <f>IF(COUNT($A415)=0,"",IF(W415="","--",IF(W415="3E","3E",LOOKUP(W415/Y$2,{0,0.4,0.45,0.5,0.55,0.6,0.65,0.7,0.75,0.8,1},{0,2,2.25,2.5,2.75,3,3.25,3.5,3.75,4}))))</f>
        <v/>
      </c>
      <c r="Z415" s="3" t="str">
        <f>IF(COUNT($A415)=0,"",IF($A415&lt;&gt;DRAFT!$B417,"ERR",IF(DRAFT!CC417="3E","3E",IF(COUNT(DRAFT!BY417,DRAFT!CC417)&gt;0,DRAFT!CD417,""))))</f>
        <v/>
      </c>
      <c r="AA415" s="3" t="str">
        <f>IF(COUNT($A415)=0,"",IF(Z415="3E","3E",IF(Z415="","I",LOOKUP(Z415/AB$2,{0,0.4,0.45,0.5,0.55,0.6,0.65,0.7,0.75,0.8,1},{"F","D","C","C+","B-","B","B+","A-","A","A+"}))))</f>
        <v/>
      </c>
      <c r="AB415" s="2" t="str">
        <f>IF(COUNT($A415)=0,"",IF(Z415="","--",IF(Z415="3E","3E",LOOKUP(Z415/AB$2,{0,0.4,0.45,0.5,0.55,0.6,0.65,0.7,0.75,0.8,1},{0,2,2.25,2.5,2.75,3,3.25,3.5,3.75,4}))))</f>
        <v/>
      </c>
      <c r="AC415" s="3" t="str">
        <f>IF(COUNT($A415)=0,"",IF($A415&lt;&gt;DRAFT!$B417,"ERR",IF(DRAFT!CF417&gt;0,DRAFT!CF417,"")))</f>
        <v/>
      </c>
      <c r="AD415" s="3" t="str">
        <f>IF(COUNT($A415)=0,"",IF(AC415="3E","3E",IF(AC415="","I",LOOKUP(AC415/AE$2,{0,0.4,0.45,0.5,0.55,0.6,0.65,0.7,0.75,0.8,1},{"F","D","C","C+","B-","B","B+","A-","A","A+"}))))</f>
        <v/>
      </c>
      <c r="AE415" s="2" t="str">
        <f>IF(COUNT($A415)=0,"",IF(AC415="","--",IF(AC415="3E","3E",LOOKUP(AC415/AE$2,{0,0.4,0.45,0.5,0.55,0.6,0.65,0.7,0.75,0.8,1},{0,2,2.25,2.5,2.75,3,3.25,3.5,3.75,4}))))</f>
        <v/>
      </c>
      <c r="AF415" s="3" t="str">
        <f>IF($A415&lt;&gt;DRAFT!$B417,"ERR",IF(OR(COUNT($A415)=0,COUNT(DRAFT!CI417:CK417,DRAFT!CM417:CO417)=0),"",CEILING(SUM(DRAFT!CL417,DRAFT!CP417),1)))</f>
        <v/>
      </c>
      <c r="AG415" s="3" t="str">
        <f>IF(COUNT($A415)=0,"",IF(AF415="3E","3E",IF(AF415="","I",LOOKUP(AF415/AH$2,{0,0.4,0.45,0.5,0.55,0.6,0.65,0.7,0.75,0.8,1},{"F","D","C","C+","B-","B","B+","A-","A","A+"}))))</f>
        <v/>
      </c>
      <c r="AH415" s="2" t="str">
        <f>IF(COUNT($A415)=0,"",IF(AF415="","--",IF(AF415="3E","3E",LOOKUP(AF415/AH$2,{0,0.4,0.45,0.5,0.55,0.6,0.65,0.7,0.75,0.8,1},{0,2,2.25,2.5,2.75,3,3.25,3.5,3.75,4}))))</f>
        <v/>
      </c>
      <c r="AI415" s="11" t="str">
        <f>IF(OR(COUNT($A415)=0,COUNT(B415:AH415)=0),"",IF(COUNTIF(B415:AH415,"3E")&gt;0,"3E",IF(DRAFT!$A417="R",TRUNC(SUMPRODUCT(RGP,RCP)/TCP,3),TRUNC((SUMPRODUCT(--(IMDGP&gt;0)*IMDGP,IMCP)+CEILING(DRAFT!$CQ417*42,0.25))/TCP,3))))</f>
        <v/>
      </c>
      <c r="AJ415" s="3" t="str">
        <f>IF(OR(COUNT($A415)=0,COUNT(B415:AH415)=0),"",IF(COUNTIF(B415:AH415,"3E")&gt;0,"3E",IF(DRAFT!$A417="R",SUMPRODUCT(--(RGP&gt;=2),RCP),SUMPRODUCT(--(IMDGP&gt;0),--(IMGP=0),IMCP)+DRAFT!$CR417)))</f>
        <v/>
      </c>
      <c r="AK415" s="3" t="str">
        <f>IF(OR(COUNT($A415)=0,COUNT(B415:AH415)=0),"",IF(COUNTIF(B415:AJ415,"3E")&gt;0,"3E",IF(AND(DRAFT!$A417="IM",OR($AI415&gt;DRAFT!$CQ417,$AJ415&gt;DRAFT!$CR417)),"IMPROVED",IF(AND(DRAFT!$A417="IM",$AI415&lt;=DRAFT!$CQ417,$AJ415&lt;=DRAFT!$CR417),"NOT IMPROVED",IF(AND(AH415&gt;=2,AI415&gt;=2,AJ415&gt;=30),"PASS","FAIL")))))</f>
        <v/>
      </c>
      <c r="AL415" s="3" t="str">
        <f t="shared" si="12"/>
        <v/>
      </c>
      <c r="AM415" s="3" t="str">
        <f t="shared" si="13"/>
        <v/>
      </c>
    </row>
    <row r="416" spans="1:39" ht="18.95" customHeight="1" x14ac:dyDescent="0.25">
      <c r="A416" s="4" t="str">
        <f>IF(DRAFT!$B418="","",DRAFT!$B418)</f>
        <v/>
      </c>
      <c r="B416" s="3" t="str">
        <f>IF(COUNT($A416)=0,"",IF($A416&lt;&gt;DRAFT!$B418,"ERR",IF(DRAFT!I418="3E","3E",IF(COUNT(DRAFT!E418,DRAFT!I418)&gt;0,DRAFT!J418,""))))</f>
        <v/>
      </c>
      <c r="C416" s="3" t="str">
        <f>IF(COUNT($A416)=0,"",IF(B416="3E","3E",IF(B416="","I",LOOKUP(B416/D$2,{0,0.4,0.45,0.5,0.55,0.6,0.65,0.7,0.75,0.8,1},{"F","D","C","C+","B-","B","B+","A-","A","A+"}))))</f>
        <v/>
      </c>
      <c r="D416" s="2" t="str">
        <f>IF(COUNT($A416)=0,"",IF(B416="","--",IF(B416="3E","3E",LOOKUP(B416/D$2,{0,0.4,0.45,0.5,0.55,0.6,0.65,0.7,0.75,0.8,1},{0,2,2.25,2.5,2.75,3,3.25,3.5,3.75,4}))))</f>
        <v/>
      </c>
      <c r="E416" s="3" t="str">
        <f>IF(COUNT($A416)=0,"",IF($A416&lt;&gt;DRAFT!$B418,"ERR",IF(DRAFT!R418="3E","3E",IF(COUNT(DRAFT!N418,DRAFT!R418)&gt;0,DRAFT!S418,""))))</f>
        <v/>
      </c>
      <c r="F416" s="3" t="str">
        <f>IF(COUNT($A416)=0,"",IF(E416="3E","3E",IF(E416="","I",LOOKUP(E416/G$2,{0,0.4,0.45,0.5,0.55,0.6,0.65,0.7,0.75,0.8,1},{"F","D","C","C+","B-","B","B+","A-","A","A+"}))))</f>
        <v/>
      </c>
      <c r="G416" s="2" t="str">
        <f>IF(COUNT($A416)=0,"",IF(E416="","--",IF(E416="3E","3E",LOOKUP(E416/G$2,{0,0.4,0.45,0.5,0.55,0.6,0.65,0.7,0.75,0.8,1},{0,2,2.25,2.5,2.75,3,3.25,3.5,3.75,4}))))</f>
        <v/>
      </c>
      <c r="H416" s="3" t="str">
        <f>IF(COUNT($A416)=0,"",IF($A416&lt;&gt;DRAFT!$B418,"ERR",IF(DRAFT!AA418="3E","3E",IF(COUNT(DRAFT!W418,DRAFT!AA418)&gt;0,DRAFT!AB418,""))))</f>
        <v/>
      </c>
      <c r="I416" s="3" t="str">
        <f>IF(COUNT($A416)=0,"",IF(H416="3E","3E",IF(H416="","I",LOOKUP(H416/J$2,{0,0.4,0.45,0.5,0.55,0.6,0.65,0.7,0.75,0.8,1},{"F","D","C","C+","B-","B","B+","A-","A","A+"}))))</f>
        <v/>
      </c>
      <c r="J416" s="2" t="str">
        <f>IF(COUNT($A416)=0,"",IF(H416="","--",IF(H416="3E","3E",LOOKUP(H416/J$2,{0,0.4,0.45,0.5,0.55,0.6,0.65,0.7,0.75,0.8,1},{0,2,2.25,2.5,2.75,3,3.25,3.5,3.75,4}))))</f>
        <v/>
      </c>
      <c r="K416" s="3" t="str">
        <f>IF(COUNT($A416)=0,"",IF($A416&lt;&gt;DRAFT!$B418,"ERR",IF(DRAFT!AJ418="3E","3E",IF(COUNT(DRAFT!AF418,DRAFT!AJ418)&gt;0,DRAFT!AK418,""))))</f>
        <v/>
      </c>
      <c r="L416" s="3" t="str">
        <f>IF(COUNT($A416)=0,"",IF(K416="3E","3E",IF(K416="","I",LOOKUP(K416/M$2,{0,0.4,0.45,0.5,0.55,0.6,0.65,0.7,0.75,0.8,1},{"F","D","C","C+","B-","B","B+","A-","A","A+"}))))</f>
        <v/>
      </c>
      <c r="M416" s="2" t="str">
        <f>IF(COUNT($A416)=0,"",IF(K416="","--",IF(K416="3E","3E",LOOKUP(K416/M$2,{0,0.4,0.45,0.5,0.55,0.6,0.65,0.7,0.75,0.8,1},{0,2,2.25,2.5,2.75,3,3.25,3.5,3.75,4}))))</f>
        <v/>
      </c>
      <c r="N416" s="3" t="str">
        <f>IF(COUNT($A416)=0,"",IF($A416&lt;&gt;DRAFT!$B418,"ERR",IF(DRAFT!AS418="3E","3E",IF(COUNT(DRAFT!AO418,DRAFT!AS418)&gt;0,DRAFT!AT418,""))))</f>
        <v/>
      </c>
      <c r="O416" s="3" t="str">
        <f>IF(COUNT($A416)=0,"",IF(N416="3E","3E",IF(N416="","I",LOOKUP(N416/P$2,{0,0.4,0.45,0.5,0.55,0.6,0.65,0.7,0.75,0.8,1},{"F","D","C","C+","B-","B","B+","A-","A","A+"}))))</f>
        <v/>
      </c>
      <c r="P416" s="2" t="str">
        <f>IF(COUNT($A416)=0,"",IF(N416="","--",IF(N416="3E","3E",LOOKUP(N416/P$2,{0,0.4,0.45,0.5,0.55,0.6,0.65,0.7,0.75,0.8,1},{0,2,2.25,2.5,2.75,3,3.25,3.5,3.75,4}))))</f>
        <v/>
      </c>
      <c r="Q416" s="3" t="str">
        <f>IF(COUNT($A416)=0,"",IF($A416&lt;&gt;DRAFT!$B418,"ERR",IF(DRAFT!BB418="3E","3E",IF(COUNT(DRAFT!AX418,DRAFT!BB418)&gt;0,DRAFT!BC418,""))))</f>
        <v/>
      </c>
      <c r="R416" s="3" t="str">
        <f>IF(COUNT($A416)=0,"",IF(Q416="3E","3E",IF(Q416="","I",LOOKUP(Q416/S$2,{0,0.4,0.45,0.5,0.55,0.6,0.65,0.7,0.75,0.8,1},{"F","D","C","C+","B-","B","B+","A-","A","A+"}))))</f>
        <v/>
      </c>
      <c r="S416" s="2" t="str">
        <f>IF(COUNT($A416)=0,"",IF(Q416="","--",IF(Q416="3E","3E",LOOKUP(Q416/S$2,{0,0.4,0.45,0.5,0.55,0.6,0.65,0.7,0.75,0.8,1},{0,2,2.25,2.5,2.75,3,3.25,3.5,3.75,4}))))</f>
        <v/>
      </c>
      <c r="T416" s="3" t="str">
        <f>IF(COUNT($A416)=0,"",IF($A416&lt;&gt;DRAFT!$B418,"ERR",IF(DRAFT!BK418="3E","3E",IF(COUNT(DRAFT!BG418,DRAFT!BK418)&gt;0,DRAFT!BL418,""))))</f>
        <v/>
      </c>
      <c r="U416" s="3" t="str">
        <f>IF(COUNT($A416)=0,"",IF(T416="3E","3E",IF(T416="","I",LOOKUP(T416/V$2,{0,0.4,0.45,0.5,0.55,0.6,0.65,0.7,0.75,0.8,1},{"F","D","C","C+","B-","B","B+","A-","A","A+"}))))</f>
        <v/>
      </c>
      <c r="V416" s="2" t="str">
        <f>IF(COUNT($A416)=0,"",IF(T416="","--",IF(T416="3E","3E",LOOKUP(T416/V$2,{0,0.4,0.45,0.5,0.55,0.6,0.65,0.7,0.75,0.8,1},{0,2,2.25,2.5,2.75,3,3.25,3.5,3.75,4}))))</f>
        <v/>
      </c>
      <c r="W416" s="3" t="str">
        <f>IF(COUNT($A416)=0,"",IF($A416&lt;&gt;DRAFT!$B418,"ERR",IF(DRAFT!BT418="3E","3E",IF(COUNT(DRAFT!BP418,DRAFT!BT418)&gt;0,DRAFT!BU418,""))))</f>
        <v/>
      </c>
      <c r="X416" s="3" t="str">
        <f>IF(COUNT($A416)=0,"",IF(W416="3E","3E",IF(W416="","I",LOOKUP(W416/Y$2,{0,0.4,0.45,0.5,0.55,0.6,0.65,0.7,0.75,0.8,1},{"F","D","C","C+","B-","B","B+","A-","A","A+"}))))</f>
        <v/>
      </c>
      <c r="Y416" s="2" t="str">
        <f>IF(COUNT($A416)=0,"",IF(W416="","--",IF(W416="3E","3E",LOOKUP(W416/Y$2,{0,0.4,0.45,0.5,0.55,0.6,0.65,0.7,0.75,0.8,1},{0,2,2.25,2.5,2.75,3,3.25,3.5,3.75,4}))))</f>
        <v/>
      </c>
      <c r="Z416" s="3" t="str">
        <f>IF(COUNT($A416)=0,"",IF($A416&lt;&gt;DRAFT!$B418,"ERR",IF(DRAFT!CC418="3E","3E",IF(COUNT(DRAFT!BY418,DRAFT!CC418)&gt;0,DRAFT!CD418,""))))</f>
        <v/>
      </c>
      <c r="AA416" s="3" t="str">
        <f>IF(COUNT($A416)=0,"",IF(Z416="3E","3E",IF(Z416="","I",LOOKUP(Z416/AB$2,{0,0.4,0.45,0.5,0.55,0.6,0.65,0.7,0.75,0.8,1},{"F","D","C","C+","B-","B","B+","A-","A","A+"}))))</f>
        <v/>
      </c>
      <c r="AB416" s="2" t="str">
        <f>IF(COUNT($A416)=0,"",IF(Z416="","--",IF(Z416="3E","3E",LOOKUP(Z416/AB$2,{0,0.4,0.45,0.5,0.55,0.6,0.65,0.7,0.75,0.8,1},{0,2,2.25,2.5,2.75,3,3.25,3.5,3.75,4}))))</f>
        <v/>
      </c>
      <c r="AC416" s="3" t="str">
        <f>IF(COUNT($A416)=0,"",IF($A416&lt;&gt;DRAFT!$B418,"ERR",IF(DRAFT!CF418&gt;0,DRAFT!CF418,"")))</f>
        <v/>
      </c>
      <c r="AD416" s="3" t="str">
        <f>IF(COUNT($A416)=0,"",IF(AC416="3E","3E",IF(AC416="","I",LOOKUP(AC416/AE$2,{0,0.4,0.45,0.5,0.55,0.6,0.65,0.7,0.75,0.8,1},{"F","D","C","C+","B-","B","B+","A-","A","A+"}))))</f>
        <v/>
      </c>
      <c r="AE416" s="2" t="str">
        <f>IF(COUNT($A416)=0,"",IF(AC416="","--",IF(AC416="3E","3E",LOOKUP(AC416/AE$2,{0,0.4,0.45,0.5,0.55,0.6,0.65,0.7,0.75,0.8,1},{0,2,2.25,2.5,2.75,3,3.25,3.5,3.75,4}))))</f>
        <v/>
      </c>
      <c r="AF416" s="3" t="str">
        <f>IF($A416&lt;&gt;DRAFT!$B418,"ERR",IF(OR(COUNT($A416)=0,COUNT(DRAFT!CI418:CK418,DRAFT!CM418:CO418)=0),"",CEILING(SUM(DRAFT!CL418,DRAFT!CP418),1)))</f>
        <v/>
      </c>
      <c r="AG416" s="3" t="str">
        <f>IF(COUNT($A416)=0,"",IF(AF416="3E","3E",IF(AF416="","I",LOOKUP(AF416/AH$2,{0,0.4,0.45,0.5,0.55,0.6,0.65,0.7,0.75,0.8,1},{"F","D","C","C+","B-","B","B+","A-","A","A+"}))))</f>
        <v/>
      </c>
      <c r="AH416" s="2" t="str">
        <f>IF(COUNT($A416)=0,"",IF(AF416="","--",IF(AF416="3E","3E",LOOKUP(AF416/AH$2,{0,0.4,0.45,0.5,0.55,0.6,0.65,0.7,0.75,0.8,1},{0,2,2.25,2.5,2.75,3,3.25,3.5,3.75,4}))))</f>
        <v/>
      </c>
      <c r="AI416" s="11" t="str">
        <f>IF(OR(COUNT($A416)=0,COUNT(B416:AH416)=0),"",IF(COUNTIF(B416:AH416,"3E")&gt;0,"3E",IF(DRAFT!$A418="R",TRUNC(SUMPRODUCT(RGP,RCP)/TCP,3),TRUNC((SUMPRODUCT(--(IMDGP&gt;0)*IMDGP,IMCP)+CEILING(DRAFT!$CQ418*42,0.25))/TCP,3))))</f>
        <v/>
      </c>
      <c r="AJ416" s="3" t="str">
        <f>IF(OR(COUNT($A416)=0,COUNT(B416:AH416)=0),"",IF(COUNTIF(B416:AH416,"3E")&gt;0,"3E",IF(DRAFT!$A418="R",SUMPRODUCT(--(RGP&gt;=2),RCP),SUMPRODUCT(--(IMDGP&gt;0),--(IMGP=0),IMCP)+DRAFT!$CR418)))</f>
        <v/>
      </c>
      <c r="AK416" s="3" t="str">
        <f>IF(OR(COUNT($A416)=0,COUNT(B416:AH416)=0),"",IF(COUNTIF(B416:AJ416,"3E")&gt;0,"3E",IF(AND(DRAFT!$A418="IM",OR($AI416&gt;DRAFT!$CQ418,$AJ416&gt;DRAFT!$CR418)),"IMPROVED",IF(AND(DRAFT!$A418="IM",$AI416&lt;=DRAFT!$CQ418,$AJ416&lt;=DRAFT!$CR418),"NOT IMPROVED",IF(AND(AH416&gt;=2,AI416&gt;=2,AJ416&gt;=30),"PASS","FAIL")))))</f>
        <v/>
      </c>
      <c r="AL416" s="3" t="str">
        <f t="shared" si="12"/>
        <v/>
      </c>
      <c r="AM416" s="3" t="str">
        <f t="shared" si="13"/>
        <v/>
      </c>
    </row>
    <row r="417" spans="1:39" ht="18.95" customHeight="1" x14ac:dyDescent="0.25">
      <c r="A417" s="4" t="str">
        <f>IF(DRAFT!$B419="","",DRAFT!$B419)</f>
        <v/>
      </c>
      <c r="B417" s="3" t="str">
        <f>IF(COUNT($A417)=0,"",IF($A417&lt;&gt;DRAFT!$B419,"ERR",IF(DRAFT!I419="3E","3E",IF(COUNT(DRAFT!E419,DRAFT!I419)&gt;0,DRAFT!J419,""))))</f>
        <v/>
      </c>
      <c r="C417" s="3" t="str">
        <f>IF(COUNT($A417)=0,"",IF(B417="3E","3E",IF(B417="","I",LOOKUP(B417/D$2,{0,0.4,0.45,0.5,0.55,0.6,0.65,0.7,0.75,0.8,1},{"F","D","C","C+","B-","B","B+","A-","A","A+"}))))</f>
        <v/>
      </c>
      <c r="D417" s="2" t="str">
        <f>IF(COUNT($A417)=0,"",IF(B417="","--",IF(B417="3E","3E",LOOKUP(B417/D$2,{0,0.4,0.45,0.5,0.55,0.6,0.65,0.7,0.75,0.8,1},{0,2,2.25,2.5,2.75,3,3.25,3.5,3.75,4}))))</f>
        <v/>
      </c>
      <c r="E417" s="3" t="str">
        <f>IF(COUNT($A417)=0,"",IF($A417&lt;&gt;DRAFT!$B419,"ERR",IF(DRAFT!R419="3E","3E",IF(COUNT(DRAFT!N419,DRAFT!R419)&gt;0,DRAFT!S419,""))))</f>
        <v/>
      </c>
      <c r="F417" s="3" t="str">
        <f>IF(COUNT($A417)=0,"",IF(E417="3E","3E",IF(E417="","I",LOOKUP(E417/G$2,{0,0.4,0.45,0.5,0.55,0.6,0.65,0.7,0.75,0.8,1},{"F","D","C","C+","B-","B","B+","A-","A","A+"}))))</f>
        <v/>
      </c>
      <c r="G417" s="2" t="str">
        <f>IF(COUNT($A417)=0,"",IF(E417="","--",IF(E417="3E","3E",LOOKUP(E417/G$2,{0,0.4,0.45,0.5,0.55,0.6,0.65,0.7,0.75,0.8,1},{0,2,2.25,2.5,2.75,3,3.25,3.5,3.75,4}))))</f>
        <v/>
      </c>
      <c r="H417" s="3" t="str">
        <f>IF(COUNT($A417)=0,"",IF($A417&lt;&gt;DRAFT!$B419,"ERR",IF(DRAFT!AA419="3E","3E",IF(COUNT(DRAFT!W419,DRAFT!AA419)&gt;0,DRAFT!AB419,""))))</f>
        <v/>
      </c>
      <c r="I417" s="3" t="str">
        <f>IF(COUNT($A417)=0,"",IF(H417="3E","3E",IF(H417="","I",LOOKUP(H417/J$2,{0,0.4,0.45,0.5,0.55,0.6,0.65,0.7,0.75,0.8,1},{"F","D","C","C+","B-","B","B+","A-","A","A+"}))))</f>
        <v/>
      </c>
      <c r="J417" s="2" t="str">
        <f>IF(COUNT($A417)=0,"",IF(H417="","--",IF(H417="3E","3E",LOOKUP(H417/J$2,{0,0.4,0.45,0.5,0.55,0.6,0.65,0.7,0.75,0.8,1},{0,2,2.25,2.5,2.75,3,3.25,3.5,3.75,4}))))</f>
        <v/>
      </c>
      <c r="K417" s="3" t="str">
        <f>IF(COUNT($A417)=0,"",IF($A417&lt;&gt;DRAFT!$B419,"ERR",IF(DRAFT!AJ419="3E","3E",IF(COUNT(DRAFT!AF419,DRAFT!AJ419)&gt;0,DRAFT!AK419,""))))</f>
        <v/>
      </c>
      <c r="L417" s="3" t="str">
        <f>IF(COUNT($A417)=0,"",IF(K417="3E","3E",IF(K417="","I",LOOKUP(K417/M$2,{0,0.4,0.45,0.5,0.55,0.6,0.65,0.7,0.75,0.8,1},{"F","D","C","C+","B-","B","B+","A-","A","A+"}))))</f>
        <v/>
      </c>
      <c r="M417" s="2" t="str">
        <f>IF(COUNT($A417)=0,"",IF(K417="","--",IF(K417="3E","3E",LOOKUP(K417/M$2,{0,0.4,0.45,0.5,0.55,0.6,0.65,0.7,0.75,0.8,1},{0,2,2.25,2.5,2.75,3,3.25,3.5,3.75,4}))))</f>
        <v/>
      </c>
      <c r="N417" s="3" t="str">
        <f>IF(COUNT($A417)=0,"",IF($A417&lt;&gt;DRAFT!$B419,"ERR",IF(DRAFT!AS419="3E","3E",IF(COUNT(DRAFT!AO419,DRAFT!AS419)&gt;0,DRAFT!AT419,""))))</f>
        <v/>
      </c>
      <c r="O417" s="3" t="str">
        <f>IF(COUNT($A417)=0,"",IF(N417="3E","3E",IF(N417="","I",LOOKUP(N417/P$2,{0,0.4,0.45,0.5,0.55,0.6,0.65,0.7,0.75,0.8,1},{"F","D","C","C+","B-","B","B+","A-","A","A+"}))))</f>
        <v/>
      </c>
      <c r="P417" s="2" t="str">
        <f>IF(COUNT($A417)=0,"",IF(N417="","--",IF(N417="3E","3E",LOOKUP(N417/P$2,{0,0.4,0.45,0.5,0.55,0.6,0.65,0.7,0.75,0.8,1},{0,2,2.25,2.5,2.75,3,3.25,3.5,3.75,4}))))</f>
        <v/>
      </c>
      <c r="Q417" s="3" t="str">
        <f>IF(COUNT($A417)=0,"",IF($A417&lt;&gt;DRAFT!$B419,"ERR",IF(DRAFT!BB419="3E","3E",IF(COUNT(DRAFT!AX419,DRAFT!BB419)&gt;0,DRAFT!BC419,""))))</f>
        <v/>
      </c>
      <c r="R417" s="3" t="str">
        <f>IF(COUNT($A417)=0,"",IF(Q417="3E","3E",IF(Q417="","I",LOOKUP(Q417/S$2,{0,0.4,0.45,0.5,0.55,0.6,0.65,0.7,0.75,0.8,1},{"F","D","C","C+","B-","B","B+","A-","A","A+"}))))</f>
        <v/>
      </c>
      <c r="S417" s="2" t="str">
        <f>IF(COUNT($A417)=0,"",IF(Q417="","--",IF(Q417="3E","3E",LOOKUP(Q417/S$2,{0,0.4,0.45,0.5,0.55,0.6,0.65,0.7,0.75,0.8,1},{0,2,2.25,2.5,2.75,3,3.25,3.5,3.75,4}))))</f>
        <v/>
      </c>
      <c r="T417" s="3" t="str">
        <f>IF(COUNT($A417)=0,"",IF($A417&lt;&gt;DRAFT!$B419,"ERR",IF(DRAFT!BK419="3E","3E",IF(COUNT(DRAFT!BG419,DRAFT!BK419)&gt;0,DRAFT!BL419,""))))</f>
        <v/>
      </c>
      <c r="U417" s="3" t="str">
        <f>IF(COUNT($A417)=0,"",IF(T417="3E","3E",IF(T417="","I",LOOKUP(T417/V$2,{0,0.4,0.45,0.5,0.55,0.6,0.65,0.7,0.75,0.8,1},{"F","D","C","C+","B-","B","B+","A-","A","A+"}))))</f>
        <v/>
      </c>
      <c r="V417" s="2" t="str">
        <f>IF(COUNT($A417)=0,"",IF(T417="","--",IF(T417="3E","3E",LOOKUP(T417/V$2,{0,0.4,0.45,0.5,0.55,0.6,0.65,0.7,0.75,0.8,1},{0,2,2.25,2.5,2.75,3,3.25,3.5,3.75,4}))))</f>
        <v/>
      </c>
      <c r="W417" s="3" t="str">
        <f>IF(COUNT($A417)=0,"",IF($A417&lt;&gt;DRAFT!$B419,"ERR",IF(DRAFT!BT419="3E","3E",IF(COUNT(DRAFT!BP419,DRAFT!BT419)&gt;0,DRAFT!BU419,""))))</f>
        <v/>
      </c>
      <c r="X417" s="3" t="str">
        <f>IF(COUNT($A417)=0,"",IF(W417="3E","3E",IF(W417="","I",LOOKUP(W417/Y$2,{0,0.4,0.45,0.5,0.55,0.6,0.65,0.7,0.75,0.8,1},{"F","D","C","C+","B-","B","B+","A-","A","A+"}))))</f>
        <v/>
      </c>
      <c r="Y417" s="2" t="str">
        <f>IF(COUNT($A417)=0,"",IF(W417="","--",IF(W417="3E","3E",LOOKUP(W417/Y$2,{0,0.4,0.45,0.5,0.55,0.6,0.65,0.7,0.75,0.8,1},{0,2,2.25,2.5,2.75,3,3.25,3.5,3.75,4}))))</f>
        <v/>
      </c>
      <c r="Z417" s="3" t="str">
        <f>IF(COUNT($A417)=0,"",IF($A417&lt;&gt;DRAFT!$B419,"ERR",IF(DRAFT!CC419="3E","3E",IF(COUNT(DRAFT!BY419,DRAFT!CC419)&gt;0,DRAFT!CD419,""))))</f>
        <v/>
      </c>
      <c r="AA417" s="3" t="str">
        <f>IF(COUNT($A417)=0,"",IF(Z417="3E","3E",IF(Z417="","I",LOOKUP(Z417/AB$2,{0,0.4,0.45,0.5,0.55,0.6,0.65,0.7,0.75,0.8,1},{"F","D","C","C+","B-","B","B+","A-","A","A+"}))))</f>
        <v/>
      </c>
      <c r="AB417" s="2" t="str">
        <f>IF(COUNT($A417)=0,"",IF(Z417="","--",IF(Z417="3E","3E",LOOKUP(Z417/AB$2,{0,0.4,0.45,0.5,0.55,0.6,0.65,0.7,0.75,0.8,1},{0,2,2.25,2.5,2.75,3,3.25,3.5,3.75,4}))))</f>
        <v/>
      </c>
      <c r="AC417" s="3" t="str">
        <f>IF(COUNT($A417)=0,"",IF($A417&lt;&gt;DRAFT!$B419,"ERR",IF(DRAFT!CF419&gt;0,DRAFT!CF419,"")))</f>
        <v/>
      </c>
      <c r="AD417" s="3" t="str">
        <f>IF(COUNT($A417)=0,"",IF(AC417="3E","3E",IF(AC417="","I",LOOKUP(AC417/AE$2,{0,0.4,0.45,0.5,0.55,0.6,0.65,0.7,0.75,0.8,1},{"F","D","C","C+","B-","B","B+","A-","A","A+"}))))</f>
        <v/>
      </c>
      <c r="AE417" s="2" t="str">
        <f>IF(COUNT($A417)=0,"",IF(AC417="","--",IF(AC417="3E","3E",LOOKUP(AC417/AE$2,{0,0.4,0.45,0.5,0.55,0.6,0.65,0.7,0.75,0.8,1},{0,2,2.25,2.5,2.75,3,3.25,3.5,3.75,4}))))</f>
        <v/>
      </c>
      <c r="AF417" s="3" t="str">
        <f>IF($A417&lt;&gt;DRAFT!$B419,"ERR",IF(OR(COUNT($A417)=0,COUNT(DRAFT!CI419:CK419,DRAFT!CM419:CO419)=0),"",CEILING(SUM(DRAFT!CL419,DRAFT!CP419),1)))</f>
        <v/>
      </c>
      <c r="AG417" s="3" t="str">
        <f>IF(COUNT($A417)=0,"",IF(AF417="3E","3E",IF(AF417="","I",LOOKUP(AF417/AH$2,{0,0.4,0.45,0.5,0.55,0.6,0.65,0.7,0.75,0.8,1},{"F","D","C","C+","B-","B","B+","A-","A","A+"}))))</f>
        <v/>
      </c>
      <c r="AH417" s="2" t="str">
        <f>IF(COUNT($A417)=0,"",IF(AF417="","--",IF(AF417="3E","3E",LOOKUP(AF417/AH$2,{0,0.4,0.45,0.5,0.55,0.6,0.65,0.7,0.75,0.8,1},{0,2,2.25,2.5,2.75,3,3.25,3.5,3.75,4}))))</f>
        <v/>
      </c>
      <c r="AI417" s="11" t="str">
        <f>IF(OR(COUNT($A417)=0,COUNT(B417:AH417)=0),"",IF(COUNTIF(B417:AH417,"3E")&gt;0,"3E",IF(DRAFT!$A419="R",TRUNC(SUMPRODUCT(RGP,RCP)/TCP,3),TRUNC((SUMPRODUCT(--(IMDGP&gt;0)*IMDGP,IMCP)+CEILING(DRAFT!$CQ419*42,0.25))/TCP,3))))</f>
        <v/>
      </c>
      <c r="AJ417" s="3" t="str">
        <f>IF(OR(COUNT($A417)=0,COUNT(B417:AH417)=0),"",IF(COUNTIF(B417:AH417,"3E")&gt;0,"3E",IF(DRAFT!$A419="R",SUMPRODUCT(--(RGP&gt;=2),RCP),SUMPRODUCT(--(IMDGP&gt;0),--(IMGP=0),IMCP)+DRAFT!$CR419)))</f>
        <v/>
      </c>
      <c r="AK417" s="3" t="str">
        <f>IF(OR(COUNT($A417)=0,COUNT(B417:AH417)=0),"",IF(COUNTIF(B417:AJ417,"3E")&gt;0,"3E",IF(AND(DRAFT!$A419="IM",OR($AI417&gt;DRAFT!$CQ419,$AJ417&gt;DRAFT!$CR419)),"IMPROVED",IF(AND(DRAFT!$A419="IM",$AI417&lt;=DRAFT!$CQ419,$AJ417&lt;=DRAFT!$CR419),"NOT IMPROVED",IF(AND(AH417&gt;=2,AI417&gt;=2,AJ417&gt;=30),"PASS","FAIL")))))</f>
        <v/>
      </c>
      <c r="AL417" s="3" t="str">
        <f t="shared" si="12"/>
        <v/>
      </c>
      <c r="AM417" s="3" t="str">
        <f t="shared" si="13"/>
        <v/>
      </c>
    </row>
    <row r="418" spans="1:39" ht="18.95" customHeight="1" x14ac:dyDescent="0.25">
      <c r="A418" s="4" t="str">
        <f>IF(DRAFT!$B420="","",DRAFT!$B420)</f>
        <v/>
      </c>
      <c r="B418" s="3" t="str">
        <f>IF(COUNT($A418)=0,"",IF($A418&lt;&gt;DRAFT!$B420,"ERR",IF(DRAFT!I420="3E","3E",IF(COUNT(DRAFT!E420,DRAFT!I420)&gt;0,DRAFT!J420,""))))</f>
        <v/>
      </c>
      <c r="C418" s="3" t="str">
        <f>IF(COUNT($A418)=0,"",IF(B418="3E","3E",IF(B418="","I",LOOKUP(B418/D$2,{0,0.4,0.45,0.5,0.55,0.6,0.65,0.7,0.75,0.8,1},{"F","D","C","C+","B-","B","B+","A-","A","A+"}))))</f>
        <v/>
      </c>
      <c r="D418" s="2" t="str">
        <f>IF(COUNT($A418)=0,"",IF(B418="","--",IF(B418="3E","3E",LOOKUP(B418/D$2,{0,0.4,0.45,0.5,0.55,0.6,0.65,0.7,0.75,0.8,1},{0,2,2.25,2.5,2.75,3,3.25,3.5,3.75,4}))))</f>
        <v/>
      </c>
      <c r="E418" s="3" t="str">
        <f>IF(COUNT($A418)=0,"",IF($A418&lt;&gt;DRAFT!$B420,"ERR",IF(DRAFT!R420="3E","3E",IF(COUNT(DRAFT!N420,DRAFT!R420)&gt;0,DRAFT!S420,""))))</f>
        <v/>
      </c>
      <c r="F418" s="3" t="str">
        <f>IF(COUNT($A418)=0,"",IF(E418="3E","3E",IF(E418="","I",LOOKUP(E418/G$2,{0,0.4,0.45,0.5,0.55,0.6,0.65,0.7,0.75,0.8,1},{"F","D","C","C+","B-","B","B+","A-","A","A+"}))))</f>
        <v/>
      </c>
      <c r="G418" s="2" t="str">
        <f>IF(COUNT($A418)=0,"",IF(E418="","--",IF(E418="3E","3E",LOOKUP(E418/G$2,{0,0.4,0.45,0.5,0.55,0.6,0.65,0.7,0.75,0.8,1},{0,2,2.25,2.5,2.75,3,3.25,3.5,3.75,4}))))</f>
        <v/>
      </c>
      <c r="H418" s="3" t="str">
        <f>IF(COUNT($A418)=0,"",IF($A418&lt;&gt;DRAFT!$B420,"ERR",IF(DRAFT!AA420="3E","3E",IF(COUNT(DRAFT!W420,DRAFT!AA420)&gt;0,DRAFT!AB420,""))))</f>
        <v/>
      </c>
      <c r="I418" s="3" t="str">
        <f>IF(COUNT($A418)=0,"",IF(H418="3E","3E",IF(H418="","I",LOOKUP(H418/J$2,{0,0.4,0.45,0.5,0.55,0.6,0.65,0.7,0.75,0.8,1},{"F","D","C","C+","B-","B","B+","A-","A","A+"}))))</f>
        <v/>
      </c>
      <c r="J418" s="2" t="str">
        <f>IF(COUNT($A418)=0,"",IF(H418="","--",IF(H418="3E","3E",LOOKUP(H418/J$2,{0,0.4,0.45,0.5,0.55,0.6,0.65,0.7,0.75,0.8,1},{0,2,2.25,2.5,2.75,3,3.25,3.5,3.75,4}))))</f>
        <v/>
      </c>
      <c r="K418" s="3" t="str">
        <f>IF(COUNT($A418)=0,"",IF($A418&lt;&gt;DRAFT!$B420,"ERR",IF(DRAFT!AJ420="3E","3E",IF(COUNT(DRAFT!AF420,DRAFT!AJ420)&gt;0,DRAFT!AK420,""))))</f>
        <v/>
      </c>
      <c r="L418" s="3" t="str">
        <f>IF(COUNT($A418)=0,"",IF(K418="3E","3E",IF(K418="","I",LOOKUP(K418/M$2,{0,0.4,0.45,0.5,0.55,0.6,0.65,0.7,0.75,0.8,1},{"F","D","C","C+","B-","B","B+","A-","A","A+"}))))</f>
        <v/>
      </c>
      <c r="M418" s="2" t="str">
        <f>IF(COUNT($A418)=0,"",IF(K418="","--",IF(K418="3E","3E",LOOKUP(K418/M$2,{0,0.4,0.45,0.5,0.55,0.6,0.65,0.7,0.75,0.8,1},{0,2,2.25,2.5,2.75,3,3.25,3.5,3.75,4}))))</f>
        <v/>
      </c>
      <c r="N418" s="3" t="str">
        <f>IF(COUNT($A418)=0,"",IF($A418&lt;&gt;DRAFT!$B420,"ERR",IF(DRAFT!AS420="3E","3E",IF(COUNT(DRAFT!AO420,DRAFT!AS420)&gt;0,DRAFT!AT420,""))))</f>
        <v/>
      </c>
      <c r="O418" s="3" t="str">
        <f>IF(COUNT($A418)=0,"",IF(N418="3E","3E",IF(N418="","I",LOOKUP(N418/P$2,{0,0.4,0.45,0.5,0.55,0.6,0.65,0.7,0.75,0.8,1},{"F","D","C","C+","B-","B","B+","A-","A","A+"}))))</f>
        <v/>
      </c>
      <c r="P418" s="2" t="str">
        <f>IF(COUNT($A418)=0,"",IF(N418="","--",IF(N418="3E","3E",LOOKUP(N418/P$2,{0,0.4,0.45,0.5,0.55,0.6,0.65,0.7,0.75,0.8,1},{0,2,2.25,2.5,2.75,3,3.25,3.5,3.75,4}))))</f>
        <v/>
      </c>
      <c r="Q418" s="3" t="str">
        <f>IF(COUNT($A418)=0,"",IF($A418&lt;&gt;DRAFT!$B420,"ERR",IF(DRAFT!BB420="3E","3E",IF(COUNT(DRAFT!AX420,DRAFT!BB420)&gt;0,DRAFT!BC420,""))))</f>
        <v/>
      </c>
      <c r="R418" s="3" t="str">
        <f>IF(COUNT($A418)=0,"",IF(Q418="3E","3E",IF(Q418="","I",LOOKUP(Q418/S$2,{0,0.4,0.45,0.5,0.55,0.6,0.65,0.7,0.75,0.8,1},{"F","D","C","C+","B-","B","B+","A-","A","A+"}))))</f>
        <v/>
      </c>
      <c r="S418" s="2" t="str">
        <f>IF(COUNT($A418)=0,"",IF(Q418="","--",IF(Q418="3E","3E",LOOKUP(Q418/S$2,{0,0.4,0.45,0.5,0.55,0.6,0.65,0.7,0.75,0.8,1},{0,2,2.25,2.5,2.75,3,3.25,3.5,3.75,4}))))</f>
        <v/>
      </c>
      <c r="T418" s="3" t="str">
        <f>IF(COUNT($A418)=0,"",IF($A418&lt;&gt;DRAFT!$B420,"ERR",IF(DRAFT!BK420="3E","3E",IF(COUNT(DRAFT!BG420,DRAFT!BK420)&gt;0,DRAFT!BL420,""))))</f>
        <v/>
      </c>
      <c r="U418" s="3" t="str">
        <f>IF(COUNT($A418)=0,"",IF(T418="3E","3E",IF(T418="","I",LOOKUP(T418/V$2,{0,0.4,0.45,0.5,0.55,0.6,0.65,0.7,0.75,0.8,1},{"F","D","C","C+","B-","B","B+","A-","A","A+"}))))</f>
        <v/>
      </c>
      <c r="V418" s="2" t="str">
        <f>IF(COUNT($A418)=0,"",IF(T418="","--",IF(T418="3E","3E",LOOKUP(T418/V$2,{0,0.4,0.45,0.5,0.55,0.6,0.65,0.7,0.75,0.8,1},{0,2,2.25,2.5,2.75,3,3.25,3.5,3.75,4}))))</f>
        <v/>
      </c>
      <c r="W418" s="3" t="str">
        <f>IF(COUNT($A418)=0,"",IF($A418&lt;&gt;DRAFT!$B420,"ERR",IF(DRAFT!BT420="3E","3E",IF(COUNT(DRAFT!BP420,DRAFT!BT420)&gt;0,DRAFT!BU420,""))))</f>
        <v/>
      </c>
      <c r="X418" s="3" t="str">
        <f>IF(COUNT($A418)=0,"",IF(W418="3E","3E",IF(W418="","I",LOOKUP(W418/Y$2,{0,0.4,0.45,0.5,0.55,0.6,0.65,0.7,0.75,0.8,1},{"F","D","C","C+","B-","B","B+","A-","A","A+"}))))</f>
        <v/>
      </c>
      <c r="Y418" s="2" t="str">
        <f>IF(COUNT($A418)=0,"",IF(W418="","--",IF(W418="3E","3E",LOOKUP(W418/Y$2,{0,0.4,0.45,0.5,0.55,0.6,0.65,0.7,0.75,0.8,1},{0,2,2.25,2.5,2.75,3,3.25,3.5,3.75,4}))))</f>
        <v/>
      </c>
      <c r="Z418" s="3" t="str">
        <f>IF(COUNT($A418)=0,"",IF($A418&lt;&gt;DRAFT!$B420,"ERR",IF(DRAFT!CC420="3E","3E",IF(COUNT(DRAFT!BY420,DRAFT!CC420)&gt;0,DRAFT!CD420,""))))</f>
        <v/>
      </c>
      <c r="AA418" s="3" t="str">
        <f>IF(COUNT($A418)=0,"",IF(Z418="3E","3E",IF(Z418="","I",LOOKUP(Z418/AB$2,{0,0.4,0.45,0.5,0.55,0.6,0.65,0.7,0.75,0.8,1},{"F","D","C","C+","B-","B","B+","A-","A","A+"}))))</f>
        <v/>
      </c>
      <c r="AB418" s="2" t="str">
        <f>IF(COUNT($A418)=0,"",IF(Z418="","--",IF(Z418="3E","3E",LOOKUP(Z418/AB$2,{0,0.4,0.45,0.5,0.55,0.6,0.65,0.7,0.75,0.8,1},{0,2,2.25,2.5,2.75,3,3.25,3.5,3.75,4}))))</f>
        <v/>
      </c>
      <c r="AC418" s="3" t="str">
        <f>IF(COUNT($A418)=0,"",IF($A418&lt;&gt;DRAFT!$B420,"ERR",IF(DRAFT!CF420&gt;0,DRAFT!CF420,"")))</f>
        <v/>
      </c>
      <c r="AD418" s="3" t="str">
        <f>IF(COUNT($A418)=0,"",IF(AC418="3E","3E",IF(AC418="","I",LOOKUP(AC418/AE$2,{0,0.4,0.45,0.5,0.55,0.6,0.65,0.7,0.75,0.8,1},{"F","D","C","C+","B-","B","B+","A-","A","A+"}))))</f>
        <v/>
      </c>
      <c r="AE418" s="2" t="str">
        <f>IF(COUNT($A418)=0,"",IF(AC418="","--",IF(AC418="3E","3E",LOOKUP(AC418/AE$2,{0,0.4,0.45,0.5,0.55,0.6,0.65,0.7,0.75,0.8,1},{0,2,2.25,2.5,2.75,3,3.25,3.5,3.75,4}))))</f>
        <v/>
      </c>
      <c r="AF418" s="3" t="str">
        <f>IF($A418&lt;&gt;DRAFT!$B420,"ERR",IF(OR(COUNT($A418)=0,COUNT(DRAFT!CI420:CK420,DRAFT!CM420:CO420)=0),"",CEILING(SUM(DRAFT!CL420,DRAFT!CP420),1)))</f>
        <v/>
      </c>
      <c r="AG418" s="3" t="str">
        <f>IF(COUNT($A418)=0,"",IF(AF418="3E","3E",IF(AF418="","I",LOOKUP(AF418/AH$2,{0,0.4,0.45,0.5,0.55,0.6,0.65,0.7,0.75,0.8,1},{"F","D","C","C+","B-","B","B+","A-","A","A+"}))))</f>
        <v/>
      </c>
      <c r="AH418" s="2" t="str">
        <f>IF(COUNT($A418)=0,"",IF(AF418="","--",IF(AF418="3E","3E",LOOKUP(AF418/AH$2,{0,0.4,0.45,0.5,0.55,0.6,0.65,0.7,0.75,0.8,1},{0,2,2.25,2.5,2.75,3,3.25,3.5,3.75,4}))))</f>
        <v/>
      </c>
      <c r="AI418" s="11" t="str">
        <f>IF(OR(COUNT($A418)=0,COUNT(B418:AH418)=0),"",IF(COUNTIF(B418:AH418,"3E")&gt;0,"3E",IF(DRAFT!$A420="R",TRUNC(SUMPRODUCT(RGP,RCP)/TCP,3),TRUNC((SUMPRODUCT(--(IMDGP&gt;0)*IMDGP,IMCP)+CEILING(DRAFT!$CQ420*42,0.25))/TCP,3))))</f>
        <v/>
      </c>
      <c r="AJ418" s="3" t="str">
        <f>IF(OR(COUNT($A418)=0,COUNT(B418:AH418)=0),"",IF(COUNTIF(B418:AH418,"3E")&gt;0,"3E",IF(DRAFT!$A420="R",SUMPRODUCT(--(RGP&gt;=2),RCP),SUMPRODUCT(--(IMDGP&gt;0),--(IMGP=0),IMCP)+DRAFT!$CR420)))</f>
        <v/>
      </c>
      <c r="AK418" s="3" t="str">
        <f>IF(OR(COUNT($A418)=0,COUNT(B418:AH418)=0),"",IF(COUNTIF(B418:AJ418,"3E")&gt;0,"3E",IF(AND(DRAFT!$A420="IM",OR($AI418&gt;DRAFT!$CQ420,$AJ418&gt;DRAFT!$CR420)),"IMPROVED",IF(AND(DRAFT!$A420="IM",$AI418&lt;=DRAFT!$CQ420,$AJ418&lt;=DRAFT!$CR420),"NOT IMPROVED",IF(AND(AH418&gt;=2,AI418&gt;=2,AJ418&gt;=30),"PASS","FAIL")))))</f>
        <v/>
      </c>
      <c r="AL418" s="3" t="str">
        <f t="shared" si="12"/>
        <v/>
      </c>
      <c r="AM418" s="3" t="str">
        <f t="shared" si="13"/>
        <v/>
      </c>
    </row>
    <row r="419" spans="1:39" ht="18.95" customHeight="1" x14ac:dyDescent="0.25">
      <c r="A419" s="4" t="str">
        <f>IF(DRAFT!$B421="","",DRAFT!$B421)</f>
        <v/>
      </c>
      <c r="B419" s="3" t="str">
        <f>IF(COUNT($A419)=0,"",IF($A419&lt;&gt;DRAFT!$B421,"ERR",IF(DRAFT!I421="3E","3E",IF(COUNT(DRAFT!E421,DRAFT!I421)&gt;0,DRAFT!J421,""))))</f>
        <v/>
      </c>
      <c r="C419" s="3" t="str">
        <f>IF(COUNT($A419)=0,"",IF(B419="3E","3E",IF(B419="","I",LOOKUP(B419/D$2,{0,0.4,0.45,0.5,0.55,0.6,0.65,0.7,0.75,0.8,1},{"F","D","C","C+","B-","B","B+","A-","A","A+"}))))</f>
        <v/>
      </c>
      <c r="D419" s="2" t="str">
        <f>IF(COUNT($A419)=0,"",IF(B419="","--",IF(B419="3E","3E",LOOKUP(B419/D$2,{0,0.4,0.45,0.5,0.55,0.6,0.65,0.7,0.75,0.8,1},{0,2,2.25,2.5,2.75,3,3.25,3.5,3.75,4}))))</f>
        <v/>
      </c>
      <c r="E419" s="3" t="str">
        <f>IF(COUNT($A419)=0,"",IF($A419&lt;&gt;DRAFT!$B421,"ERR",IF(DRAFT!R421="3E","3E",IF(COUNT(DRAFT!N421,DRAFT!R421)&gt;0,DRAFT!S421,""))))</f>
        <v/>
      </c>
      <c r="F419" s="3" t="str">
        <f>IF(COUNT($A419)=0,"",IF(E419="3E","3E",IF(E419="","I",LOOKUP(E419/G$2,{0,0.4,0.45,0.5,0.55,0.6,0.65,0.7,0.75,0.8,1},{"F","D","C","C+","B-","B","B+","A-","A","A+"}))))</f>
        <v/>
      </c>
      <c r="G419" s="2" t="str">
        <f>IF(COUNT($A419)=0,"",IF(E419="","--",IF(E419="3E","3E",LOOKUP(E419/G$2,{0,0.4,0.45,0.5,0.55,0.6,0.65,0.7,0.75,0.8,1},{0,2,2.25,2.5,2.75,3,3.25,3.5,3.75,4}))))</f>
        <v/>
      </c>
      <c r="H419" s="3" t="str">
        <f>IF(COUNT($A419)=0,"",IF($A419&lt;&gt;DRAFT!$B421,"ERR",IF(DRAFT!AA421="3E","3E",IF(COUNT(DRAFT!W421,DRAFT!AA421)&gt;0,DRAFT!AB421,""))))</f>
        <v/>
      </c>
      <c r="I419" s="3" t="str">
        <f>IF(COUNT($A419)=0,"",IF(H419="3E","3E",IF(H419="","I",LOOKUP(H419/J$2,{0,0.4,0.45,0.5,0.55,0.6,0.65,0.7,0.75,0.8,1},{"F","D","C","C+","B-","B","B+","A-","A","A+"}))))</f>
        <v/>
      </c>
      <c r="J419" s="2" t="str">
        <f>IF(COUNT($A419)=0,"",IF(H419="","--",IF(H419="3E","3E",LOOKUP(H419/J$2,{0,0.4,0.45,0.5,0.55,0.6,0.65,0.7,0.75,0.8,1},{0,2,2.25,2.5,2.75,3,3.25,3.5,3.75,4}))))</f>
        <v/>
      </c>
      <c r="K419" s="3" t="str">
        <f>IF(COUNT($A419)=0,"",IF($A419&lt;&gt;DRAFT!$B421,"ERR",IF(DRAFT!AJ421="3E","3E",IF(COUNT(DRAFT!AF421,DRAFT!AJ421)&gt;0,DRAFT!AK421,""))))</f>
        <v/>
      </c>
      <c r="L419" s="3" t="str">
        <f>IF(COUNT($A419)=0,"",IF(K419="3E","3E",IF(K419="","I",LOOKUP(K419/M$2,{0,0.4,0.45,0.5,0.55,0.6,0.65,0.7,0.75,0.8,1},{"F","D","C","C+","B-","B","B+","A-","A","A+"}))))</f>
        <v/>
      </c>
      <c r="M419" s="2" t="str">
        <f>IF(COUNT($A419)=0,"",IF(K419="","--",IF(K419="3E","3E",LOOKUP(K419/M$2,{0,0.4,0.45,0.5,0.55,0.6,0.65,0.7,0.75,0.8,1},{0,2,2.25,2.5,2.75,3,3.25,3.5,3.75,4}))))</f>
        <v/>
      </c>
      <c r="N419" s="3" t="str">
        <f>IF(COUNT($A419)=0,"",IF($A419&lt;&gt;DRAFT!$B421,"ERR",IF(DRAFT!AS421="3E","3E",IF(COUNT(DRAFT!AO421,DRAFT!AS421)&gt;0,DRAFT!AT421,""))))</f>
        <v/>
      </c>
      <c r="O419" s="3" t="str">
        <f>IF(COUNT($A419)=0,"",IF(N419="3E","3E",IF(N419="","I",LOOKUP(N419/P$2,{0,0.4,0.45,0.5,0.55,0.6,0.65,0.7,0.75,0.8,1},{"F","D","C","C+","B-","B","B+","A-","A","A+"}))))</f>
        <v/>
      </c>
      <c r="P419" s="2" t="str">
        <f>IF(COUNT($A419)=0,"",IF(N419="","--",IF(N419="3E","3E",LOOKUP(N419/P$2,{0,0.4,0.45,0.5,0.55,0.6,0.65,0.7,0.75,0.8,1},{0,2,2.25,2.5,2.75,3,3.25,3.5,3.75,4}))))</f>
        <v/>
      </c>
      <c r="Q419" s="3" t="str">
        <f>IF(COUNT($A419)=0,"",IF($A419&lt;&gt;DRAFT!$B421,"ERR",IF(DRAFT!BB421="3E","3E",IF(COUNT(DRAFT!AX421,DRAFT!BB421)&gt;0,DRAFT!BC421,""))))</f>
        <v/>
      </c>
      <c r="R419" s="3" t="str">
        <f>IF(COUNT($A419)=0,"",IF(Q419="3E","3E",IF(Q419="","I",LOOKUP(Q419/S$2,{0,0.4,0.45,0.5,0.55,0.6,0.65,0.7,0.75,0.8,1},{"F","D","C","C+","B-","B","B+","A-","A","A+"}))))</f>
        <v/>
      </c>
      <c r="S419" s="2" t="str">
        <f>IF(COUNT($A419)=0,"",IF(Q419="","--",IF(Q419="3E","3E",LOOKUP(Q419/S$2,{0,0.4,0.45,0.5,0.55,0.6,0.65,0.7,0.75,0.8,1},{0,2,2.25,2.5,2.75,3,3.25,3.5,3.75,4}))))</f>
        <v/>
      </c>
      <c r="T419" s="3" t="str">
        <f>IF(COUNT($A419)=0,"",IF($A419&lt;&gt;DRAFT!$B421,"ERR",IF(DRAFT!BK421="3E","3E",IF(COUNT(DRAFT!BG421,DRAFT!BK421)&gt;0,DRAFT!BL421,""))))</f>
        <v/>
      </c>
      <c r="U419" s="3" t="str">
        <f>IF(COUNT($A419)=0,"",IF(T419="3E","3E",IF(T419="","I",LOOKUP(T419/V$2,{0,0.4,0.45,0.5,0.55,0.6,0.65,0.7,0.75,0.8,1},{"F","D","C","C+","B-","B","B+","A-","A","A+"}))))</f>
        <v/>
      </c>
      <c r="V419" s="2" t="str">
        <f>IF(COUNT($A419)=0,"",IF(T419="","--",IF(T419="3E","3E",LOOKUP(T419/V$2,{0,0.4,0.45,0.5,0.55,0.6,0.65,0.7,0.75,0.8,1},{0,2,2.25,2.5,2.75,3,3.25,3.5,3.75,4}))))</f>
        <v/>
      </c>
      <c r="W419" s="3" t="str">
        <f>IF(COUNT($A419)=0,"",IF($A419&lt;&gt;DRAFT!$B421,"ERR",IF(DRAFT!BT421="3E","3E",IF(COUNT(DRAFT!BP421,DRAFT!BT421)&gt;0,DRAFT!BU421,""))))</f>
        <v/>
      </c>
      <c r="X419" s="3" t="str">
        <f>IF(COUNT($A419)=0,"",IF(W419="3E","3E",IF(W419="","I",LOOKUP(W419/Y$2,{0,0.4,0.45,0.5,0.55,0.6,0.65,0.7,0.75,0.8,1},{"F","D","C","C+","B-","B","B+","A-","A","A+"}))))</f>
        <v/>
      </c>
      <c r="Y419" s="2" t="str">
        <f>IF(COUNT($A419)=0,"",IF(W419="","--",IF(W419="3E","3E",LOOKUP(W419/Y$2,{0,0.4,0.45,0.5,0.55,0.6,0.65,0.7,0.75,0.8,1},{0,2,2.25,2.5,2.75,3,3.25,3.5,3.75,4}))))</f>
        <v/>
      </c>
      <c r="Z419" s="3" t="str">
        <f>IF(COUNT($A419)=0,"",IF($A419&lt;&gt;DRAFT!$B421,"ERR",IF(DRAFT!CC421="3E","3E",IF(COUNT(DRAFT!BY421,DRAFT!CC421)&gt;0,DRAFT!CD421,""))))</f>
        <v/>
      </c>
      <c r="AA419" s="3" t="str">
        <f>IF(COUNT($A419)=0,"",IF(Z419="3E","3E",IF(Z419="","I",LOOKUP(Z419/AB$2,{0,0.4,0.45,0.5,0.55,0.6,0.65,0.7,0.75,0.8,1},{"F","D","C","C+","B-","B","B+","A-","A","A+"}))))</f>
        <v/>
      </c>
      <c r="AB419" s="2" t="str">
        <f>IF(COUNT($A419)=0,"",IF(Z419="","--",IF(Z419="3E","3E",LOOKUP(Z419/AB$2,{0,0.4,0.45,0.5,0.55,0.6,0.65,0.7,0.75,0.8,1},{0,2,2.25,2.5,2.75,3,3.25,3.5,3.75,4}))))</f>
        <v/>
      </c>
      <c r="AC419" s="3" t="str">
        <f>IF(COUNT($A419)=0,"",IF($A419&lt;&gt;DRAFT!$B421,"ERR",IF(DRAFT!CF421&gt;0,DRAFT!CF421,"")))</f>
        <v/>
      </c>
      <c r="AD419" s="3" t="str">
        <f>IF(COUNT($A419)=0,"",IF(AC419="3E","3E",IF(AC419="","I",LOOKUP(AC419/AE$2,{0,0.4,0.45,0.5,0.55,0.6,0.65,0.7,0.75,0.8,1},{"F","D","C","C+","B-","B","B+","A-","A","A+"}))))</f>
        <v/>
      </c>
      <c r="AE419" s="2" t="str">
        <f>IF(COUNT($A419)=0,"",IF(AC419="","--",IF(AC419="3E","3E",LOOKUP(AC419/AE$2,{0,0.4,0.45,0.5,0.55,0.6,0.65,0.7,0.75,0.8,1},{0,2,2.25,2.5,2.75,3,3.25,3.5,3.75,4}))))</f>
        <v/>
      </c>
      <c r="AF419" s="3" t="str">
        <f>IF($A419&lt;&gt;DRAFT!$B421,"ERR",IF(OR(COUNT($A419)=0,COUNT(DRAFT!CI421:CK421,DRAFT!CM421:CO421)=0),"",CEILING(SUM(DRAFT!CL421,DRAFT!CP421),1)))</f>
        <v/>
      </c>
      <c r="AG419" s="3" t="str">
        <f>IF(COUNT($A419)=0,"",IF(AF419="3E","3E",IF(AF419="","I",LOOKUP(AF419/AH$2,{0,0.4,0.45,0.5,0.55,0.6,0.65,0.7,0.75,0.8,1},{"F","D","C","C+","B-","B","B+","A-","A","A+"}))))</f>
        <v/>
      </c>
      <c r="AH419" s="2" t="str">
        <f>IF(COUNT($A419)=0,"",IF(AF419="","--",IF(AF419="3E","3E",LOOKUP(AF419/AH$2,{0,0.4,0.45,0.5,0.55,0.6,0.65,0.7,0.75,0.8,1},{0,2,2.25,2.5,2.75,3,3.25,3.5,3.75,4}))))</f>
        <v/>
      </c>
      <c r="AI419" s="11" t="str">
        <f>IF(OR(COUNT($A419)=0,COUNT(B419:AH419)=0),"",IF(COUNTIF(B419:AH419,"3E")&gt;0,"3E",IF(DRAFT!$A421="R",TRUNC(SUMPRODUCT(RGP,RCP)/TCP,3),TRUNC((SUMPRODUCT(--(IMDGP&gt;0)*IMDGP,IMCP)+CEILING(DRAFT!$CQ421*42,0.25))/TCP,3))))</f>
        <v/>
      </c>
      <c r="AJ419" s="3" t="str">
        <f>IF(OR(COUNT($A419)=0,COUNT(B419:AH419)=0),"",IF(COUNTIF(B419:AH419,"3E")&gt;0,"3E",IF(DRAFT!$A421="R",SUMPRODUCT(--(RGP&gt;=2),RCP),SUMPRODUCT(--(IMDGP&gt;0),--(IMGP=0),IMCP)+DRAFT!$CR421)))</f>
        <v/>
      </c>
      <c r="AK419" s="3" t="str">
        <f>IF(OR(COUNT($A419)=0,COUNT(B419:AH419)=0),"",IF(COUNTIF(B419:AJ419,"3E")&gt;0,"3E",IF(AND(DRAFT!$A421="IM",OR($AI419&gt;DRAFT!$CQ421,$AJ419&gt;DRAFT!$CR421)),"IMPROVED",IF(AND(DRAFT!$A421="IM",$AI419&lt;=DRAFT!$CQ421,$AJ419&lt;=DRAFT!$CR421),"NOT IMPROVED",IF(AND(AH419&gt;=2,AI419&gt;=2,AJ419&gt;=30),"PASS","FAIL")))))</f>
        <v/>
      </c>
      <c r="AL419" s="3" t="str">
        <f t="shared" si="12"/>
        <v/>
      </c>
      <c r="AM419" s="3" t="str">
        <f t="shared" si="13"/>
        <v/>
      </c>
    </row>
    <row r="420" spans="1:39" ht="18.95" customHeight="1" x14ac:dyDescent="0.25">
      <c r="A420" s="4" t="str">
        <f>IF(DRAFT!$B422="","",DRAFT!$B422)</f>
        <v/>
      </c>
      <c r="B420" s="3" t="str">
        <f>IF(COUNT($A420)=0,"",IF($A420&lt;&gt;DRAFT!$B422,"ERR",IF(DRAFT!I422="3E","3E",IF(COUNT(DRAFT!E422,DRAFT!I422)&gt;0,DRAFT!J422,""))))</f>
        <v/>
      </c>
      <c r="C420" s="3" t="str">
        <f>IF(COUNT($A420)=0,"",IF(B420="3E","3E",IF(B420="","I",LOOKUP(B420/D$2,{0,0.4,0.45,0.5,0.55,0.6,0.65,0.7,0.75,0.8,1},{"F","D","C","C+","B-","B","B+","A-","A","A+"}))))</f>
        <v/>
      </c>
      <c r="D420" s="2" t="str">
        <f>IF(COUNT($A420)=0,"",IF(B420="","--",IF(B420="3E","3E",LOOKUP(B420/D$2,{0,0.4,0.45,0.5,0.55,0.6,0.65,0.7,0.75,0.8,1},{0,2,2.25,2.5,2.75,3,3.25,3.5,3.75,4}))))</f>
        <v/>
      </c>
      <c r="E420" s="3" t="str">
        <f>IF(COUNT($A420)=0,"",IF($A420&lt;&gt;DRAFT!$B422,"ERR",IF(DRAFT!R422="3E","3E",IF(COUNT(DRAFT!N422,DRAFT!R422)&gt;0,DRAFT!S422,""))))</f>
        <v/>
      </c>
      <c r="F420" s="3" t="str">
        <f>IF(COUNT($A420)=0,"",IF(E420="3E","3E",IF(E420="","I",LOOKUP(E420/G$2,{0,0.4,0.45,0.5,0.55,0.6,0.65,0.7,0.75,0.8,1},{"F","D","C","C+","B-","B","B+","A-","A","A+"}))))</f>
        <v/>
      </c>
      <c r="G420" s="2" t="str">
        <f>IF(COUNT($A420)=0,"",IF(E420="","--",IF(E420="3E","3E",LOOKUP(E420/G$2,{0,0.4,0.45,0.5,0.55,0.6,0.65,0.7,0.75,0.8,1},{0,2,2.25,2.5,2.75,3,3.25,3.5,3.75,4}))))</f>
        <v/>
      </c>
      <c r="H420" s="3" t="str">
        <f>IF(COUNT($A420)=0,"",IF($A420&lt;&gt;DRAFT!$B422,"ERR",IF(DRAFT!AA422="3E","3E",IF(COUNT(DRAFT!W422,DRAFT!AA422)&gt;0,DRAFT!AB422,""))))</f>
        <v/>
      </c>
      <c r="I420" s="3" t="str">
        <f>IF(COUNT($A420)=0,"",IF(H420="3E","3E",IF(H420="","I",LOOKUP(H420/J$2,{0,0.4,0.45,0.5,0.55,0.6,0.65,0.7,0.75,0.8,1},{"F","D","C","C+","B-","B","B+","A-","A","A+"}))))</f>
        <v/>
      </c>
      <c r="J420" s="2" t="str">
        <f>IF(COUNT($A420)=0,"",IF(H420="","--",IF(H420="3E","3E",LOOKUP(H420/J$2,{0,0.4,0.45,0.5,0.55,0.6,0.65,0.7,0.75,0.8,1},{0,2,2.25,2.5,2.75,3,3.25,3.5,3.75,4}))))</f>
        <v/>
      </c>
      <c r="K420" s="3" t="str">
        <f>IF(COUNT($A420)=0,"",IF($A420&lt;&gt;DRAFT!$B422,"ERR",IF(DRAFT!AJ422="3E","3E",IF(COUNT(DRAFT!AF422,DRAFT!AJ422)&gt;0,DRAFT!AK422,""))))</f>
        <v/>
      </c>
      <c r="L420" s="3" t="str">
        <f>IF(COUNT($A420)=0,"",IF(K420="3E","3E",IF(K420="","I",LOOKUP(K420/M$2,{0,0.4,0.45,0.5,0.55,0.6,0.65,0.7,0.75,0.8,1},{"F","D","C","C+","B-","B","B+","A-","A","A+"}))))</f>
        <v/>
      </c>
      <c r="M420" s="2" t="str">
        <f>IF(COUNT($A420)=0,"",IF(K420="","--",IF(K420="3E","3E",LOOKUP(K420/M$2,{0,0.4,0.45,0.5,0.55,0.6,0.65,0.7,0.75,0.8,1},{0,2,2.25,2.5,2.75,3,3.25,3.5,3.75,4}))))</f>
        <v/>
      </c>
      <c r="N420" s="3" t="str">
        <f>IF(COUNT($A420)=0,"",IF($A420&lt;&gt;DRAFT!$B422,"ERR",IF(DRAFT!AS422="3E","3E",IF(COUNT(DRAFT!AO422,DRAFT!AS422)&gt;0,DRAFT!AT422,""))))</f>
        <v/>
      </c>
      <c r="O420" s="3" t="str">
        <f>IF(COUNT($A420)=0,"",IF(N420="3E","3E",IF(N420="","I",LOOKUP(N420/P$2,{0,0.4,0.45,0.5,0.55,0.6,0.65,0.7,0.75,0.8,1},{"F","D","C","C+","B-","B","B+","A-","A","A+"}))))</f>
        <v/>
      </c>
      <c r="P420" s="2" t="str">
        <f>IF(COUNT($A420)=0,"",IF(N420="","--",IF(N420="3E","3E",LOOKUP(N420/P$2,{0,0.4,0.45,0.5,0.55,0.6,0.65,0.7,0.75,0.8,1},{0,2,2.25,2.5,2.75,3,3.25,3.5,3.75,4}))))</f>
        <v/>
      </c>
      <c r="Q420" s="3" t="str">
        <f>IF(COUNT($A420)=0,"",IF($A420&lt;&gt;DRAFT!$B422,"ERR",IF(DRAFT!BB422="3E","3E",IF(COUNT(DRAFT!AX422,DRAFT!BB422)&gt;0,DRAFT!BC422,""))))</f>
        <v/>
      </c>
      <c r="R420" s="3" t="str">
        <f>IF(COUNT($A420)=0,"",IF(Q420="3E","3E",IF(Q420="","I",LOOKUP(Q420/S$2,{0,0.4,0.45,0.5,0.55,0.6,0.65,0.7,0.75,0.8,1},{"F","D","C","C+","B-","B","B+","A-","A","A+"}))))</f>
        <v/>
      </c>
      <c r="S420" s="2" t="str">
        <f>IF(COUNT($A420)=0,"",IF(Q420="","--",IF(Q420="3E","3E",LOOKUP(Q420/S$2,{0,0.4,0.45,0.5,0.55,0.6,0.65,0.7,0.75,0.8,1},{0,2,2.25,2.5,2.75,3,3.25,3.5,3.75,4}))))</f>
        <v/>
      </c>
      <c r="T420" s="3" t="str">
        <f>IF(COUNT($A420)=0,"",IF($A420&lt;&gt;DRAFT!$B422,"ERR",IF(DRAFT!BK422="3E","3E",IF(COUNT(DRAFT!BG422,DRAFT!BK422)&gt;0,DRAFT!BL422,""))))</f>
        <v/>
      </c>
      <c r="U420" s="3" t="str">
        <f>IF(COUNT($A420)=0,"",IF(T420="3E","3E",IF(T420="","I",LOOKUP(T420/V$2,{0,0.4,0.45,0.5,0.55,0.6,0.65,0.7,0.75,0.8,1},{"F","D","C","C+","B-","B","B+","A-","A","A+"}))))</f>
        <v/>
      </c>
      <c r="V420" s="2" t="str">
        <f>IF(COUNT($A420)=0,"",IF(T420="","--",IF(T420="3E","3E",LOOKUP(T420/V$2,{0,0.4,0.45,0.5,0.55,0.6,0.65,0.7,0.75,0.8,1},{0,2,2.25,2.5,2.75,3,3.25,3.5,3.75,4}))))</f>
        <v/>
      </c>
      <c r="W420" s="3" t="str">
        <f>IF(COUNT($A420)=0,"",IF($A420&lt;&gt;DRAFT!$B422,"ERR",IF(DRAFT!BT422="3E","3E",IF(COUNT(DRAFT!BP422,DRAFT!BT422)&gt;0,DRAFT!BU422,""))))</f>
        <v/>
      </c>
      <c r="X420" s="3" t="str">
        <f>IF(COUNT($A420)=0,"",IF(W420="3E","3E",IF(W420="","I",LOOKUP(W420/Y$2,{0,0.4,0.45,0.5,0.55,0.6,0.65,0.7,0.75,0.8,1},{"F","D","C","C+","B-","B","B+","A-","A","A+"}))))</f>
        <v/>
      </c>
      <c r="Y420" s="2" t="str">
        <f>IF(COUNT($A420)=0,"",IF(W420="","--",IF(W420="3E","3E",LOOKUP(W420/Y$2,{0,0.4,0.45,0.5,0.55,0.6,0.65,0.7,0.75,0.8,1},{0,2,2.25,2.5,2.75,3,3.25,3.5,3.75,4}))))</f>
        <v/>
      </c>
      <c r="Z420" s="3" t="str">
        <f>IF(COUNT($A420)=0,"",IF($A420&lt;&gt;DRAFT!$B422,"ERR",IF(DRAFT!CC422="3E","3E",IF(COUNT(DRAFT!BY422,DRAFT!CC422)&gt;0,DRAFT!CD422,""))))</f>
        <v/>
      </c>
      <c r="AA420" s="3" t="str">
        <f>IF(COUNT($A420)=0,"",IF(Z420="3E","3E",IF(Z420="","I",LOOKUP(Z420/AB$2,{0,0.4,0.45,0.5,0.55,0.6,0.65,0.7,0.75,0.8,1},{"F","D","C","C+","B-","B","B+","A-","A","A+"}))))</f>
        <v/>
      </c>
      <c r="AB420" s="2" t="str">
        <f>IF(COUNT($A420)=0,"",IF(Z420="","--",IF(Z420="3E","3E",LOOKUP(Z420/AB$2,{0,0.4,0.45,0.5,0.55,0.6,0.65,0.7,0.75,0.8,1},{0,2,2.25,2.5,2.75,3,3.25,3.5,3.75,4}))))</f>
        <v/>
      </c>
      <c r="AC420" s="3" t="str">
        <f>IF(COUNT($A420)=0,"",IF($A420&lt;&gt;DRAFT!$B422,"ERR",IF(DRAFT!CF422&gt;0,DRAFT!CF422,"")))</f>
        <v/>
      </c>
      <c r="AD420" s="3" t="str">
        <f>IF(COUNT($A420)=0,"",IF(AC420="3E","3E",IF(AC420="","I",LOOKUP(AC420/AE$2,{0,0.4,0.45,0.5,0.55,0.6,0.65,0.7,0.75,0.8,1},{"F","D","C","C+","B-","B","B+","A-","A","A+"}))))</f>
        <v/>
      </c>
      <c r="AE420" s="2" t="str">
        <f>IF(COUNT($A420)=0,"",IF(AC420="","--",IF(AC420="3E","3E",LOOKUP(AC420/AE$2,{0,0.4,0.45,0.5,0.55,0.6,0.65,0.7,0.75,0.8,1},{0,2,2.25,2.5,2.75,3,3.25,3.5,3.75,4}))))</f>
        <v/>
      </c>
      <c r="AF420" s="3" t="str">
        <f>IF($A420&lt;&gt;DRAFT!$B422,"ERR",IF(OR(COUNT($A420)=0,COUNT(DRAFT!CI422:CK422,DRAFT!CM422:CO422)=0),"",CEILING(SUM(DRAFT!CL422,DRAFT!CP422),1)))</f>
        <v/>
      </c>
      <c r="AG420" s="3" t="str">
        <f>IF(COUNT($A420)=0,"",IF(AF420="3E","3E",IF(AF420="","I",LOOKUP(AF420/AH$2,{0,0.4,0.45,0.5,0.55,0.6,0.65,0.7,0.75,0.8,1},{"F","D","C","C+","B-","B","B+","A-","A","A+"}))))</f>
        <v/>
      </c>
      <c r="AH420" s="2" t="str">
        <f>IF(COUNT($A420)=0,"",IF(AF420="","--",IF(AF420="3E","3E",LOOKUP(AF420/AH$2,{0,0.4,0.45,0.5,0.55,0.6,0.65,0.7,0.75,0.8,1},{0,2,2.25,2.5,2.75,3,3.25,3.5,3.75,4}))))</f>
        <v/>
      </c>
      <c r="AI420" s="11" t="str">
        <f>IF(OR(COUNT($A420)=0,COUNT(B420:AH420)=0),"",IF(COUNTIF(B420:AH420,"3E")&gt;0,"3E",IF(DRAFT!$A422="R",TRUNC(SUMPRODUCT(RGP,RCP)/TCP,3),TRUNC((SUMPRODUCT(--(IMDGP&gt;0)*IMDGP,IMCP)+CEILING(DRAFT!$CQ422*42,0.25))/TCP,3))))</f>
        <v/>
      </c>
      <c r="AJ420" s="3" t="str">
        <f>IF(OR(COUNT($A420)=0,COUNT(B420:AH420)=0),"",IF(COUNTIF(B420:AH420,"3E")&gt;0,"3E",IF(DRAFT!$A422="R",SUMPRODUCT(--(RGP&gt;=2),RCP),SUMPRODUCT(--(IMDGP&gt;0),--(IMGP=0),IMCP)+DRAFT!$CR422)))</f>
        <v/>
      </c>
      <c r="AK420" s="3" t="str">
        <f>IF(OR(COUNT($A420)=0,COUNT(B420:AH420)=0),"",IF(COUNTIF(B420:AJ420,"3E")&gt;0,"3E",IF(AND(DRAFT!$A422="IM",OR($AI420&gt;DRAFT!$CQ422,$AJ420&gt;DRAFT!$CR422)),"IMPROVED",IF(AND(DRAFT!$A422="IM",$AI420&lt;=DRAFT!$CQ422,$AJ420&lt;=DRAFT!$CR422),"NOT IMPROVED",IF(AND(AH420&gt;=2,AI420&gt;=2,AJ420&gt;=30),"PASS","FAIL")))))</f>
        <v/>
      </c>
      <c r="AL420" s="3" t="str">
        <f t="shared" si="12"/>
        <v/>
      </c>
      <c r="AM420" s="3" t="str">
        <f t="shared" si="13"/>
        <v/>
      </c>
    </row>
    <row r="421" spans="1:39" ht="18.95" customHeight="1" x14ac:dyDescent="0.25">
      <c r="A421" s="4" t="str">
        <f>IF(DRAFT!$B423="","",DRAFT!$B423)</f>
        <v/>
      </c>
      <c r="B421" s="3" t="str">
        <f>IF(COUNT($A421)=0,"",IF($A421&lt;&gt;DRAFT!$B423,"ERR",IF(DRAFT!I423="3E","3E",IF(COUNT(DRAFT!E423,DRAFT!I423)&gt;0,DRAFT!J423,""))))</f>
        <v/>
      </c>
      <c r="C421" s="3" t="str">
        <f>IF(COUNT($A421)=0,"",IF(B421="3E","3E",IF(B421="","I",LOOKUP(B421/D$2,{0,0.4,0.45,0.5,0.55,0.6,0.65,0.7,0.75,0.8,1},{"F","D","C","C+","B-","B","B+","A-","A","A+"}))))</f>
        <v/>
      </c>
      <c r="D421" s="2" t="str">
        <f>IF(COUNT($A421)=0,"",IF(B421="","--",IF(B421="3E","3E",LOOKUP(B421/D$2,{0,0.4,0.45,0.5,0.55,0.6,0.65,0.7,0.75,0.8,1},{0,2,2.25,2.5,2.75,3,3.25,3.5,3.75,4}))))</f>
        <v/>
      </c>
      <c r="E421" s="3" t="str">
        <f>IF(COUNT($A421)=0,"",IF($A421&lt;&gt;DRAFT!$B423,"ERR",IF(DRAFT!R423="3E","3E",IF(COUNT(DRAFT!N423,DRAFT!R423)&gt;0,DRAFT!S423,""))))</f>
        <v/>
      </c>
      <c r="F421" s="3" t="str">
        <f>IF(COUNT($A421)=0,"",IF(E421="3E","3E",IF(E421="","I",LOOKUP(E421/G$2,{0,0.4,0.45,0.5,0.55,0.6,0.65,0.7,0.75,0.8,1},{"F","D","C","C+","B-","B","B+","A-","A","A+"}))))</f>
        <v/>
      </c>
      <c r="G421" s="2" t="str">
        <f>IF(COUNT($A421)=0,"",IF(E421="","--",IF(E421="3E","3E",LOOKUP(E421/G$2,{0,0.4,0.45,0.5,0.55,0.6,0.65,0.7,0.75,0.8,1},{0,2,2.25,2.5,2.75,3,3.25,3.5,3.75,4}))))</f>
        <v/>
      </c>
      <c r="H421" s="3" t="str">
        <f>IF(COUNT($A421)=0,"",IF($A421&lt;&gt;DRAFT!$B423,"ERR",IF(DRAFT!AA423="3E","3E",IF(COUNT(DRAFT!W423,DRAFT!AA423)&gt;0,DRAFT!AB423,""))))</f>
        <v/>
      </c>
      <c r="I421" s="3" t="str">
        <f>IF(COUNT($A421)=0,"",IF(H421="3E","3E",IF(H421="","I",LOOKUP(H421/J$2,{0,0.4,0.45,0.5,0.55,0.6,0.65,0.7,0.75,0.8,1},{"F","D","C","C+","B-","B","B+","A-","A","A+"}))))</f>
        <v/>
      </c>
      <c r="J421" s="2" t="str">
        <f>IF(COUNT($A421)=0,"",IF(H421="","--",IF(H421="3E","3E",LOOKUP(H421/J$2,{0,0.4,0.45,0.5,0.55,0.6,0.65,0.7,0.75,0.8,1},{0,2,2.25,2.5,2.75,3,3.25,3.5,3.75,4}))))</f>
        <v/>
      </c>
      <c r="K421" s="3" t="str">
        <f>IF(COUNT($A421)=0,"",IF($A421&lt;&gt;DRAFT!$B423,"ERR",IF(DRAFT!AJ423="3E","3E",IF(COUNT(DRAFT!AF423,DRAFT!AJ423)&gt;0,DRAFT!AK423,""))))</f>
        <v/>
      </c>
      <c r="L421" s="3" t="str">
        <f>IF(COUNT($A421)=0,"",IF(K421="3E","3E",IF(K421="","I",LOOKUP(K421/M$2,{0,0.4,0.45,0.5,0.55,0.6,0.65,0.7,0.75,0.8,1},{"F","D","C","C+","B-","B","B+","A-","A","A+"}))))</f>
        <v/>
      </c>
      <c r="M421" s="2" t="str">
        <f>IF(COUNT($A421)=0,"",IF(K421="","--",IF(K421="3E","3E",LOOKUP(K421/M$2,{0,0.4,0.45,0.5,0.55,0.6,0.65,0.7,0.75,0.8,1},{0,2,2.25,2.5,2.75,3,3.25,3.5,3.75,4}))))</f>
        <v/>
      </c>
      <c r="N421" s="3" t="str">
        <f>IF(COUNT($A421)=0,"",IF($A421&lt;&gt;DRAFT!$B423,"ERR",IF(DRAFT!AS423="3E","3E",IF(COUNT(DRAFT!AO423,DRAFT!AS423)&gt;0,DRAFT!AT423,""))))</f>
        <v/>
      </c>
      <c r="O421" s="3" t="str">
        <f>IF(COUNT($A421)=0,"",IF(N421="3E","3E",IF(N421="","I",LOOKUP(N421/P$2,{0,0.4,0.45,0.5,0.55,0.6,0.65,0.7,0.75,0.8,1},{"F","D","C","C+","B-","B","B+","A-","A","A+"}))))</f>
        <v/>
      </c>
      <c r="P421" s="2" t="str">
        <f>IF(COUNT($A421)=0,"",IF(N421="","--",IF(N421="3E","3E",LOOKUP(N421/P$2,{0,0.4,0.45,0.5,0.55,0.6,0.65,0.7,0.75,0.8,1},{0,2,2.25,2.5,2.75,3,3.25,3.5,3.75,4}))))</f>
        <v/>
      </c>
      <c r="Q421" s="3" t="str">
        <f>IF(COUNT($A421)=0,"",IF($A421&lt;&gt;DRAFT!$B423,"ERR",IF(DRAFT!BB423="3E","3E",IF(COUNT(DRAFT!AX423,DRAFT!BB423)&gt;0,DRAFT!BC423,""))))</f>
        <v/>
      </c>
      <c r="R421" s="3" t="str">
        <f>IF(COUNT($A421)=0,"",IF(Q421="3E","3E",IF(Q421="","I",LOOKUP(Q421/S$2,{0,0.4,0.45,0.5,0.55,0.6,0.65,0.7,0.75,0.8,1},{"F","D","C","C+","B-","B","B+","A-","A","A+"}))))</f>
        <v/>
      </c>
      <c r="S421" s="2" t="str">
        <f>IF(COUNT($A421)=0,"",IF(Q421="","--",IF(Q421="3E","3E",LOOKUP(Q421/S$2,{0,0.4,0.45,0.5,0.55,0.6,0.65,0.7,0.75,0.8,1},{0,2,2.25,2.5,2.75,3,3.25,3.5,3.75,4}))))</f>
        <v/>
      </c>
      <c r="T421" s="3" t="str">
        <f>IF(COUNT($A421)=0,"",IF($A421&lt;&gt;DRAFT!$B423,"ERR",IF(DRAFT!BK423="3E","3E",IF(COUNT(DRAFT!BG423,DRAFT!BK423)&gt;0,DRAFT!BL423,""))))</f>
        <v/>
      </c>
      <c r="U421" s="3" t="str">
        <f>IF(COUNT($A421)=0,"",IF(T421="3E","3E",IF(T421="","I",LOOKUP(T421/V$2,{0,0.4,0.45,0.5,0.55,0.6,0.65,0.7,0.75,0.8,1},{"F","D","C","C+","B-","B","B+","A-","A","A+"}))))</f>
        <v/>
      </c>
      <c r="V421" s="2" t="str">
        <f>IF(COUNT($A421)=0,"",IF(T421="","--",IF(T421="3E","3E",LOOKUP(T421/V$2,{0,0.4,0.45,0.5,0.55,0.6,0.65,0.7,0.75,0.8,1},{0,2,2.25,2.5,2.75,3,3.25,3.5,3.75,4}))))</f>
        <v/>
      </c>
      <c r="W421" s="3" t="str">
        <f>IF(COUNT($A421)=0,"",IF($A421&lt;&gt;DRAFT!$B423,"ERR",IF(DRAFT!BT423="3E","3E",IF(COUNT(DRAFT!BP423,DRAFT!BT423)&gt;0,DRAFT!BU423,""))))</f>
        <v/>
      </c>
      <c r="X421" s="3" t="str">
        <f>IF(COUNT($A421)=0,"",IF(W421="3E","3E",IF(W421="","I",LOOKUP(W421/Y$2,{0,0.4,0.45,0.5,0.55,0.6,0.65,0.7,0.75,0.8,1},{"F","D","C","C+","B-","B","B+","A-","A","A+"}))))</f>
        <v/>
      </c>
      <c r="Y421" s="2" t="str">
        <f>IF(COUNT($A421)=0,"",IF(W421="","--",IF(W421="3E","3E",LOOKUP(W421/Y$2,{0,0.4,0.45,0.5,0.55,0.6,0.65,0.7,0.75,0.8,1},{0,2,2.25,2.5,2.75,3,3.25,3.5,3.75,4}))))</f>
        <v/>
      </c>
      <c r="Z421" s="3" t="str">
        <f>IF(COUNT($A421)=0,"",IF($A421&lt;&gt;DRAFT!$B423,"ERR",IF(DRAFT!CC423="3E","3E",IF(COUNT(DRAFT!BY423,DRAFT!CC423)&gt;0,DRAFT!CD423,""))))</f>
        <v/>
      </c>
      <c r="AA421" s="3" t="str">
        <f>IF(COUNT($A421)=0,"",IF(Z421="3E","3E",IF(Z421="","I",LOOKUP(Z421/AB$2,{0,0.4,0.45,0.5,0.55,0.6,0.65,0.7,0.75,0.8,1},{"F","D","C","C+","B-","B","B+","A-","A","A+"}))))</f>
        <v/>
      </c>
      <c r="AB421" s="2" t="str">
        <f>IF(COUNT($A421)=0,"",IF(Z421="","--",IF(Z421="3E","3E",LOOKUP(Z421/AB$2,{0,0.4,0.45,0.5,0.55,0.6,0.65,0.7,0.75,0.8,1},{0,2,2.25,2.5,2.75,3,3.25,3.5,3.75,4}))))</f>
        <v/>
      </c>
      <c r="AC421" s="3" t="str">
        <f>IF(COUNT($A421)=0,"",IF($A421&lt;&gt;DRAFT!$B423,"ERR",IF(DRAFT!CF423&gt;0,DRAFT!CF423,"")))</f>
        <v/>
      </c>
      <c r="AD421" s="3" t="str">
        <f>IF(COUNT($A421)=0,"",IF(AC421="3E","3E",IF(AC421="","I",LOOKUP(AC421/AE$2,{0,0.4,0.45,0.5,0.55,0.6,0.65,0.7,0.75,0.8,1},{"F","D","C","C+","B-","B","B+","A-","A","A+"}))))</f>
        <v/>
      </c>
      <c r="AE421" s="2" t="str">
        <f>IF(COUNT($A421)=0,"",IF(AC421="","--",IF(AC421="3E","3E",LOOKUP(AC421/AE$2,{0,0.4,0.45,0.5,0.55,0.6,0.65,0.7,0.75,0.8,1},{0,2,2.25,2.5,2.75,3,3.25,3.5,3.75,4}))))</f>
        <v/>
      </c>
      <c r="AF421" s="3" t="str">
        <f>IF($A421&lt;&gt;DRAFT!$B423,"ERR",IF(OR(COUNT($A421)=0,COUNT(DRAFT!CI423:CK423,DRAFT!CM423:CO423)=0),"",CEILING(SUM(DRAFT!CL423,DRAFT!CP423),1)))</f>
        <v/>
      </c>
      <c r="AG421" s="3" t="str">
        <f>IF(COUNT($A421)=0,"",IF(AF421="3E","3E",IF(AF421="","I",LOOKUP(AF421/AH$2,{0,0.4,0.45,0.5,0.55,0.6,0.65,0.7,0.75,0.8,1},{"F","D","C","C+","B-","B","B+","A-","A","A+"}))))</f>
        <v/>
      </c>
      <c r="AH421" s="2" t="str">
        <f>IF(COUNT($A421)=0,"",IF(AF421="","--",IF(AF421="3E","3E",LOOKUP(AF421/AH$2,{0,0.4,0.45,0.5,0.55,0.6,0.65,0.7,0.75,0.8,1},{0,2,2.25,2.5,2.75,3,3.25,3.5,3.75,4}))))</f>
        <v/>
      </c>
      <c r="AI421" s="11" t="str">
        <f>IF(OR(COUNT($A421)=0,COUNT(B421:AH421)=0),"",IF(COUNTIF(B421:AH421,"3E")&gt;0,"3E",IF(DRAFT!$A423="R",TRUNC(SUMPRODUCT(RGP,RCP)/TCP,3),TRUNC((SUMPRODUCT(--(IMDGP&gt;0)*IMDGP,IMCP)+CEILING(DRAFT!$CQ423*42,0.25))/TCP,3))))</f>
        <v/>
      </c>
      <c r="AJ421" s="3" t="str">
        <f>IF(OR(COUNT($A421)=0,COUNT(B421:AH421)=0),"",IF(COUNTIF(B421:AH421,"3E")&gt;0,"3E",IF(DRAFT!$A423="R",SUMPRODUCT(--(RGP&gt;=2),RCP),SUMPRODUCT(--(IMDGP&gt;0),--(IMGP=0),IMCP)+DRAFT!$CR423)))</f>
        <v/>
      </c>
      <c r="AK421" s="3" t="str">
        <f>IF(OR(COUNT($A421)=0,COUNT(B421:AH421)=0),"",IF(COUNTIF(B421:AJ421,"3E")&gt;0,"3E",IF(AND(DRAFT!$A423="IM",OR($AI421&gt;DRAFT!$CQ423,$AJ421&gt;DRAFT!$CR423)),"IMPROVED",IF(AND(DRAFT!$A423="IM",$AI421&lt;=DRAFT!$CQ423,$AJ421&lt;=DRAFT!$CR423),"NOT IMPROVED",IF(AND(AH421&gt;=2,AI421&gt;=2,AJ421&gt;=30),"PASS","FAIL")))))</f>
        <v/>
      </c>
      <c r="AL421" s="3" t="str">
        <f t="shared" si="12"/>
        <v/>
      </c>
      <c r="AM421" s="3" t="str">
        <f t="shared" si="13"/>
        <v/>
      </c>
    </row>
    <row r="422" spans="1:39" ht="18.95" customHeight="1" x14ac:dyDescent="0.25">
      <c r="A422" s="4" t="str">
        <f>IF(DRAFT!$B424="","",DRAFT!$B424)</f>
        <v/>
      </c>
      <c r="B422" s="3" t="str">
        <f>IF(COUNT($A422)=0,"",IF($A422&lt;&gt;DRAFT!$B424,"ERR",IF(DRAFT!I424="3E","3E",IF(COUNT(DRAFT!E424,DRAFT!I424)&gt;0,DRAFT!J424,""))))</f>
        <v/>
      </c>
      <c r="C422" s="3" t="str">
        <f>IF(COUNT($A422)=0,"",IF(B422="3E","3E",IF(B422="","I",LOOKUP(B422/D$2,{0,0.4,0.45,0.5,0.55,0.6,0.65,0.7,0.75,0.8,1},{"F","D","C","C+","B-","B","B+","A-","A","A+"}))))</f>
        <v/>
      </c>
      <c r="D422" s="2" t="str">
        <f>IF(COUNT($A422)=0,"",IF(B422="","--",IF(B422="3E","3E",LOOKUP(B422/D$2,{0,0.4,0.45,0.5,0.55,0.6,0.65,0.7,0.75,0.8,1},{0,2,2.25,2.5,2.75,3,3.25,3.5,3.75,4}))))</f>
        <v/>
      </c>
      <c r="E422" s="3" t="str">
        <f>IF(COUNT($A422)=0,"",IF($A422&lt;&gt;DRAFT!$B424,"ERR",IF(DRAFT!R424="3E","3E",IF(COUNT(DRAFT!N424,DRAFT!R424)&gt;0,DRAFT!S424,""))))</f>
        <v/>
      </c>
      <c r="F422" s="3" t="str">
        <f>IF(COUNT($A422)=0,"",IF(E422="3E","3E",IF(E422="","I",LOOKUP(E422/G$2,{0,0.4,0.45,0.5,0.55,0.6,0.65,0.7,0.75,0.8,1},{"F","D","C","C+","B-","B","B+","A-","A","A+"}))))</f>
        <v/>
      </c>
      <c r="G422" s="2" t="str">
        <f>IF(COUNT($A422)=0,"",IF(E422="","--",IF(E422="3E","3E",LOOKUP(E422/G$2,{0,0.4,0.45,0.5,0.55,0.6,0.65,0.7,0.75,0.8,1},{0,2,2.25,2.5,2.75,3,3.25,3.5,3.75,4}))))</f>
        <v/>
      </c>
      <c r="H422" s="3" t="str">
        <f>IF(COUNT($A422)=0,"",IF($A422&lt;&gt;DRAFT!$B424,"ERR",IF(DRAFT!AA424="3E","3E",IF(COUNT(DRAFT!W424,DRAFT!AA424)&gt;0,DRAFT!AB424,""))))</f>
        <v/>
      </c>
      <c r="I422" s="3" t="str">
        <f>IF(COUNT($A422)=0,"",IF(H422="3E","3E",IF(H422="","I",LOOKUP(H422/J$2,{0,0.4,0.45,0.5,0.55,0.6,0.65,0.7,0.75,0.8,1},{"F","D","C","C+","B-","B","B+","A-","A","A+"}))))</f>
        <v/>
      </c>
      <c r="J422" s="2" t="str">
        <f>IF(COUNT($A422)=0,"",IF(H422="","--",IF(H422="3E","3E",LOOKUP(H422/J$2,{0,0.4,0.45,0.5,0.55,0.6,0.65,0.7,0.75,0.8,1},{0,2,2.25,2.5,2.75,3,3.25,3.5,3.75,4}))))</f>
        <v/>
      </c>
      <c r="K422" s="3" t="str">
        <f>IF(COUNT($A422)=0,"",IF($A422&lt;&gt;DRAFT!$B424,"ERR",IF(DRAFT!AJ424="3E","3E",IF(COUNT(DRAFT!AF424,DRAFT!AJ424)&gt;0,DRAFT!AK424,""))))</f>
        <v/>
      </c>
      <c r="L422" s="3" t="str">
        <f>IF(COUNT($A422)=0,"",IF(K422="3E","3E",IF(K422="","I",LOOKUP(K422/M$2,{0,0.4,0.45,0.5,0.55,0.6,0.65,0.7,0.75,0.8,1},{"F","D","C","C+","B-","B","B+","A-","A","A+"}))))</f>
        <v/>
      </c>
      <c r="M422" s="2" t="str">
        <f>IF(COUNT($A422)=0,"",IF(K422="","--",IF(K422="3E","3E",LOOKUP(K422/M$2,{0,0.4,0.45,0.5,0.55,0.6,0.65,0.7,0.75,0.8,1},{0,2,2.25,2.5,2.75,3,3.25,3.5,3.75,4}))))</f>
        <v/>
      </c>
      <c r="N422" s="3" t="str">
        <f>IF(COUNT($A422)=0,"",IF($A422&lt;&gt;DRAFT!$B424,"ERR",IF(DRAFT!AS424="3E","3E",IF(COUNT(DRAFT!AO424,DRAFT!AS424)&gt;0,DRAFT!AT424,""))))</f>
        <v/>
      </c>
      <c r="O422" s="3" t="str">
        <f>IF(COUNT($A422)=0,"",IF(N422="3E","3E",IF(N422="","I",LOOKUP(N422/P$2,{0,0.4,0.45,0.5,0.55,0.6,0.65,0.7,0.75,0.8,1},{"F","D","C","C+","B-","B","B+","A-","A","A+"}))))</f>
        <v/>
      </c>
      <c r="P422" s="2" t="str">
        <f>IF(COUNT($A422)=0,"",IF(N422="","--",IF(N422="3E","3E",LOOKUP(N422/P$2,{0,0.4,0.45,0.5,0.55,0.6,0.65,0.7,0.75,0.8,1},{0,2,2.25,2.5,2.75,3,3.25,3.5,3.75,4}))))</f>
        <v/>
      </c>
      <c r="Q422" s="3" t="str">
        <f>IF(COUNT($A422)=0,"",IF($A422&lt;&gt;DRAFT!$B424,"ERR",IF(DRAFT!BB424="3E","3E",IF(COUNT(DRAFT!AX424,DRAFT!BB424)&gt;0,DRAFT!BC424,""))))</f>
        <v/>
      </c>
      <c r="R422" s="3" t="str">
        <f>IF(COUNT($A422)=0,"",IF(Q422="3E","3E",IF(Q422="","I",LOOKUP(Q422/S$2,{0,0.4,0.45,0.5,0.55,0.6,0.65,0.7,0.75,0.8,1},{"F","D","C","C+","B-","B","B+","A-","A","A+"}))))</f>
        <v/>
      </c>
      <c r="S422" s="2" t="str">
        <f>IF(COUNT($A422)=0,"",IF(Q422="","--",IF(Q422="3E","3E",LOOKUP(Q422/S$2,{0,0.4,0.45,0.5,0.55,0.6,0.65,0.7,0.75,0.8,1},{0,2,2.25,2.5,2.75,3,3.25,3.5,3.75,4}))))</f>
        <v/>
      </c>
      <c r="T422" s="3" t="str">
        <f>IF(COUNT($A422)=0,"",IF($A422&lt;&gt;DRAFT!$B424,"ERR",IF(DRAFT!BK424="3E","3E",IF(COUNT(DRAFT!BG424,DRAFT!BK424)&gt;0,DRAFT!BL424,""))))</f>
        <v/>
      </c>
      <c r="U422" s="3" t="str">
        <f>IF(COUNT($A422)=0,"",IF(T422="3E","3E",IF(T422="","I",LOOKUP(T422/V$2,{0,0.4,0.45,0.5,0.55,0.6,0.65,0.7,0.75,0.8,1},{"F","D","C","C+","B-","B","B+","A-","A","A+"}))))</f>
        <v/>
      </c>
      <c r="V422" s="2" t="str">
        <f>IF(COUNT($A422)=0,"",IF(T422="","--",IF(T422="3E","3E",LOOKUP(T422/V$2,{0,0.4,0.45,0.5,0.55,0.6,0.65,0.7,0.75,0.8,1},{0,2,2.25,2.5,2.75,3,3.25,3.5,3.75,4}))))</f>
        <v/>
      </c>
      <c r="W422" s="3" t="str">
        <f>IF(COUNT($A422)=0,"",IF($A422&lt;&gt;DRAFT!$B424,"ERR",IF(DRAFT!BT424="3E","3E",IF(COUNT(DRAFT!BP424,DRAFT!BT424)&gt;0,DRAFT!BU424,""))))</f>
        <v/>
      </c>
      <c r="X422" s="3" t="str">
        <f>IF(COUNT($A422)=0,"",IF(W422="3E","3E",IF(W422="","I",LOOKUP(W422/Y$2,{0,0.4,0.45,0.5,0.55,0.6,0.65,0.7,0.75,0.8,1},{"F","D","C","C+","B-","B","B+","A-","A","A+"}))))</f>
        <v/>
      </c>
      <c r="Y422" s="2" t="str">
        <f>IF(COUNT($A422)=0,"",IF(W422="","--",IF(W422="3E","3E",LOOKUP(W422/Y$2,{0,0.4,0.45,0.5,0.55,0.6,0.65,0.7,0.75,0.8,1},{0,2,2.25,2.5,2.75,3,3.25,3.5,3.75,4}))))</f>
        <v/>
      </c>
      <c r="Z422" s="3" t="str">
        <f>IF(COUNT($A422)=0,"",IF($A422&lt;&gt;DRAFT!$B424,"ERR",IF(DRAFT!CC424="3E","3E",IF(COUNT(DRAFT!BY424,DRAFT!CC424)&gt;0,DRAFT!CD424,""))))</f>
        <v/>
      </c>
      <c r="AA422" s="3" t="str">
        <f>IF(COUNT($A422)=0,"",IF(Z422="3E","3E",IF(Z422="","I",LOOKUP(Z422/AB$2,{0,0.4,0.45,0.5,0.55,0.6,0.65,0.7,0.75,0.8,1},{"F","D","C","C+","B-","B","B+","A-","A","A+"}))))</f>
        <v/>
      </c>
      <c r="AB422" s="2" t="str">
        <f>IF(COUNT($A422)=0,"",IF(Z422="","--",IF(Z422="3E","3E",LOOKUP(Z422/AB$2,{0,0.4,0.45,0.5,0.55,0.6,0.65,0.7,0.75,0.8,1},{0,2,2.25,2.5,2.75,3,3.25,3.5,3.75,4}))))</f>
        <v/>
      </c>
      <c r="AC422" s="3" t="str">
        <f>IF(COUNT($A422)=0,"",IF($A422&lt;&gt;DRAFT!$B424,"ERR",IF(DRAFT!CF424&gt;0,DRAFT!CF424,"")))</f>
        <v/>
      </c>
      <c r="AD422" s="3" t="str">
        <f>IF(COUNT($A422)=0,"",IF(AC422="3E","3E",IF(AC422="","I",LOOKUP(AC422/AE$2,{0,0.4,0.45,0.5,0.55,0.6,0.65,0.7,0.75,0.8,1},{"F","D","C","C+","B-","B","B+","A-","A","A+"}))))</f>
        <v/>
      </c>
      <c r="AE422" s="2" t="str">
        <f>IF(COUNT($A422)=0,"",IF(AC422="","--",IF(AC422="3E","3E",LOOKUP(AC422/AE$2,{0,0.4,0.45,0.5,0.55,0.6,0.65,0.7,0.75,0.8,1},{0,2,2.25,2.5,2.75,3,3.25,3.5,3.75,4}))))</f>
        <v/>
      </c>
      <c r="AF422" s="3" t="str">
        <f>IF($A422&lt;&gt;DRAFT!$B424,"ERR",IF(OR(COUNT($A422)=0,COUNT(DRAFT!CI424:CK424,DRAFT!CM424:CO424)=0),"",CEILING(SUM(DRAFT!CL424,DRAFT!CP424),1)))</f>
        <v/>
      </c>
      <c r="AG422" s="3" t="str">
        <f>IF(COUNT($A422)=0,"",IF(AF422="3E","3E",IF(AF422="","I",LOOKUP(AF422/AH$2,{0,0.4,0.45,0.5,0.55,0.6,0.65,0.7,0.75,0.8,1},{"F","D","C","C+","B-","B","B+","A-","A","A+"}))))</f>
        <v/>
      </c>
      <c r="AH422" s="2" t="str">
        <f>IF(COUNT($A422)=0,"",IF(AF422="","--",IF(AF422="3E","3E",LOOKUP(AF422/AH$2,{0,0.4,0.45,0.5,0.55,0.6,0.65,0.7,0.75,0.8,1},{0,2,2.25,2.5,2.75,3,3.25,3.5,3.75,4}))))</f>
        <v/>
      </c>
      <c r="AI422" s="11" t="str">
        <f>IF(OR(COUNT($A422)=0,COUNT(B422:AH422)=0),"",IF(COUNTIF(B422:AH422,"3E")&gt;0,"3E",IF(DRAFT!$A424="R",TRUNC(SUMPRODUCT(RGP,RCP)/TCP,3),TRUNC((SUMPRODUCT(--(IMDGP&gt;0)*IMDGP,IMCP)+CEILING(DRAFT!$CQ424*42,0.25))/TCP,3))))</f>
        <v/>
      </c>
      <c r="AJ422" s="3" t="str">
        <f>IF(OR(COUNT($A422)=0,COUNT(B422:AH422)=0),"",IF(COUNTIF(B422:AH422,"3E")&gt;0,"3E",IF(DRAFT!$A424="R",SUMPRODUCT(--(RGP&gt;=2),RCP),SUMPRODUCT(--(IMDGP&gt;0),--(IMGP=0),IMCP)+DRAFT!$CR424)))</f>
        <v/>
      </c>
      <c r="AK422" s="3" t="str">
        <f>IF(OR(COUNT($A422)=0,COUNT(B422:AH422)=0),"",IF(COUNTIF(B422:AJ422,"3E")&gt;0,"3E",IF(AND(DRAFT!$A424="IM",OR($AI422&gt;DRAFT!$CQ424,$AJ422&gt;DRAFT!$CR424)),"IMPROVED",IF(AND(DRAFT!$A424="IM",$AI422&lt;=DRAFT!$CQ424,$AJ422&lt;=DRAFT!$CR424),"NOT IMPROVED",IF(AND(AH422&gt;=2,AI422&gt;=2,AJ422&gt;=30),"PASS","FAIL")))))</f>
        <v/>
      </c>
      <c r="AL422" s="3" t="str">
        <f t="shared" si="12"/>
        <v/>
      </c>
      <c r="AM422" s="3" t="str">
        <f t="shared" si="13"/>
        <v/>
      </c>
    </row>
    <row r="423" spans="1:39" ht="18.95" customHeight="1" x14ac:dyDescent="0.25">
      <c r="A423" s="4" t="str">
        <f>IF(DRAFT!$B425="","",DRAFT!$B425)</f>
        <v/>
      </c>
      <c r="B423" s="3" t="str">
        <f>IF(COUNT($A423)=0,"",IF($A423&lt;&gt;DRAFT!$B425,"ERR",IF(DRAFT!I425="3E","3E",IF(COUNT(DRAFT!E425,DRAFT!I425)&gt;0,DRAFT!J425,""))))</f>
        <v/>
      </c>
      <c r="C423" s="3" t="str">
        <f>IF(COUNT($A423)=0,"",IF(B423="3E","3E",IF(B423="","I",LOOKUP(B423/D$2,{0,0.4,0.45,0.5,0.55,0.6,0.65,0.7,0.75,0.8,1},{"F","D","C","C+","B-","B","B+","A-","A","A+"}))))</f>
        <v/>
      </c>
      <c r="D423" s="2" t="str">
        <f>IF(COUNT($A423)=0,"",IF(B423="","--",IF(B423="3E","3E",LOOKUP(B423/D$2,{0,0.4,0.45,0.5,0.55,0.6,0.65,0.7,0.75,0.8,1},{0,2,2.25,2.5,2.75,3,3.25,3.5,3.75,4}))))</f>
        <v/>
      </c>
      <c r="E423" s="3" t="str">
        <f>IF(COUNT($A423)=0,"",IF($A423&lt;&gt;DRAFT!$B425,"ERR",IF(DRAFT!R425="3E","3E",IF(COUNT(DRAFT!N425,DRAFT!R425)&gt;0,DRAFT!S425,""))))</f>
        <v/>
      </c>
      <c r="F423" s="3" t="str">
        <f>IF(COUNT($A423)=0,"",IF(E423="3E","3E",IF(E423="","I",LOOKUP(E423/G$2,{0,0.4,0.45,0.5,0.55,0.6,0.65,0.7,0.75,0.8,1},{"F","D","C","C+","B-","B","B+","A-","A","A+"}))))</f>
        <v/>
      </c>
      <c r="G423" s="2" t="str">
        <f>IF(COUNT($A423)=0,"",IF(E423="","--",IF(E423="3E","3E",LOOKUP(E423/G$2,{0,0.4,0.45,0.5,0.55,0.6,0.65,0.7,0.75,0.8,1},{0,2,2.25,2.5,2.75,3,3.25,3.5,3.75,4}))))</f>
        <v/>
      </c>
      <c r="H423" s="3" t="str">
        <f>IF(COUNT($A423)=0,"",IF($A423&lt;&gt;DRAFT!$B425,"ERR",IF(DRAFT!AA425="3E","3E",IF(COUNT(DRAFT!W425,DRAFT!AA425)&gt;0,DRAFT!AB425,""))))</f>
        <v/>
      </c>
      <c r="I423" s="3" t="str">
        <f>IF(COUNT($A423)=0,"",IF(H423="3E","3E",IF(H423="","I",LOOKUP(H423/J$2,{0,0.4,0.45,0.5,0.55,0.6,0.65,0.7,0.75,0.8,1},{"F","D","C","C+","B-","B","B+","A-","A","A+"}))))</f>
        <v/>
      </c>
      <c r="J423" s="2" t="str">
        <f>IF(COUNT($A423)=0,"",IF(H423="","--",IF(H423="3E","3E",LOOKUP(H423/J$2,{0,0.4,0.45,0.5,0.55,0.6,0.65,0.7,0.75,0.8,1},{0,2,2.25,2.5,2.75,3,3.25,3.5,3.75,4}))))</f>
        <v/>
      </c>
      <c r="K423" s="3" t="str">
        <f>IF(COUNT($A423)=0,"",IF($A423&lt;&gt;DRAFT!$B425,"ERR",IF(DRAFT!AJ425="3E","3E",IF(COUNT(DRAFT!AF425,DRAFT!AJ425)&gt;0,DRAFT!AK425,""))))</f>
        <v/>
      </c>
      <c r="L423" s="3" t="str">
        <f>IF(COUNT($A423)=0,"",IF(K423="3E","3E",IF(K423="","I",LOOKUP(K423/M$2,{0,0.4,0.45,0.5,0.55,0.6,0.65,0.7,0.75,0.8,1},{"F","D","C","C+","B-","B","B+","A-","A","A+"}))))</f>
        <v/>
      </c>
      <c r="M423" s="2" t="str">
        <f>IF(COUNT($A423)=0,"",IF(K423="","--",IF(K423="3E","3E",LOOKUP(K423/M$2,{0,0.4,0.45,0.5,0.55,0.6,0.65,0.7,0.75,0.8,1},{0,2,2.25,2.5,2.75,3,3.25,3.5,3.75,4}))))</f>
        <v/>
      </c>
      <c r="N423" s="3" t="str">
        <f>IF(COUNT($A423)=0,"",IF($A423&lt;&gt;DRAFT!$B425,"ERR",IF(DRAFT!AS425="3E","3E",IF(COUNT(DRAFT!AO425,DRAFT!AS425)&gt;0,DRAFT!AT425,""))))</f>
        <v/>
      </c>
      <c r="O423" s="3" t="str">
        <f>IF(COUNT($A423)=0,"",IF(N423="3E","3E",IF(N423="","I",LOOKUP(N423/P$2,{0,0.4,0.45,0.5,0.55,0.6,0.65,0.7,0.75,0.8,1},{"F","D","C","C+","B-","B","B+","A-","A","A+"}))))</f>
        <v/>
      </c>
      <c r="P423" s="2" t="str">
        <f>IF(COUNT($A423)=0,"",IF(N423="","--",IF(N423="3E","3E",LOOKUP(N423/P$2,{0,0.4,0.45,0.5,0.55,0.6,0.65,0.7,0.75,0.8,1},{0,2,2.25,2.5,2.75,3,3.25,3.5,3.75,4}))))</f>
        <v/>
      </c>
      <c r="Q423" s="3" t="str">
        <f>IF(COUNT($A423)=0,"",IF($A423&lt;&gt;DRAFT!$B425,"ERR",IF(DRAFT!BB425="3E","3E",IF(COUNT(DRAFT!AX425,DRAFT!BB425)&gt;0,DRAFT!BC425,""))))</f>
        <v/>
      </c>
      <c r="R423" s="3" t="str">
        <f>IF(COUNT($A423)=0,"",IF(Q423="3E","3E",IF(Q423="","I",LOOKUP(Q423/S$2,{0,0.4,0.45,0.5,0.55,0.6,0.65,0.7,0.75,0.8,1},{"F","D","C","C+","B-","B","B+","A-","A","A+"}))))</f>
        <v/>
      </c>
      <c r="S423" s="2" t="str">
        <f>IF(COUNT($A423)=0,"",IF(Q423="","--",IF(Q423="3E","3E",LOOKUP(Q423/S$2,{0,0.4,0.45,0.5,0.55,0.6,0.65,0.7,0.75,0.8,1},{0,2,2.25,2.5,2.75,3,3.25,3.5,3.75,4}))))</f>
        <v/>
      </c>
      <c r="T423" s="3" t="str">
        <f>IF(COUNT($A423)=0,"",IF($A423&lt;&gt;DRAFT!$B425,"ERR",IF(DRAFT!BK425="3E","3E",IF(COUNT(DRAFT!BG425,DRAFT!BK425)&gt;0,DRAFT!BL425,""))))</f>
        <v/>
      </c>
      <c r="U423" s="3" t="str">
        <f>IF(COUNT($A423)=0,"",IF(T423="3E","3E",IF(T423="","I",LOOKUP(T423/V$2,{0,0.4,0.45,0.5,0.55,0.6,0.65,0.7,0.75,0.8,1},{"F","D","C","C+","B-","B","B+","A-","A","A+"}))))</f>
        <v/>
      </c>
      <c r="V423" s="2" t="str">
        <f>IF(COUNT($A423)=0,"",IF(T423="","--",IF(T423="3E","3E",LOOKUP(T423/V$2,{0,0.4,0.45,0.5,0.55,0.6,0.65,0.7,0.75,0.8,1},{0,2,2.25,2.5,2.75,3,3.25,3.5,3.75,4}))))</f>
        <v/>
      </c>
      <c r="W423" s="3" t="str">
        <f>IF(COUNT($A423)=0,"",IF($A423&lt;&gt;DRAFT!$B425,"ERR",IF(DRAFT!BT425="3E","3E",IF(COUNT(DRAFT!BP425,DRAFT!BT425)&gt;0,DRAFT!BU425,""))))</f>
        <v/>
      </c>
      <c r="X423" s="3" t="str">
        <f>IF(COUNT($A423)=0,"",IF(W423="3E","3E",IF(W423="","I",LOOKUP(W423/Y$2,{0,0.4,0.45,0.5,0.55,0.6,0.65,0.7,0.75,0.8,1},{"F","D","C","C+","B-","B","B+","A-","A","A+"}))))</f>
        <v/>
      </c>
      <c r="Y423" s="2" t="str">
        <f>IF(COUNT($A423)=0,"",IF(W423="","--",IF(W423="3E","3E",LOOKUP(W423/Y$2,{0,0.4,0.45,0.5,0.55,0.6,0.65,0.7,0.75,0.8,1},{0,2,2.25,2.5,2.75,3,3.25,3.5,3.75,4}))))</f>
        <v/>
      </c>
      <c r="Z423" s="3" t="str">
        <f>IF(COUNT($A423)=0,"",IF($A423&lt;&gt;DRAFT!$B425,"ERR",IF(DRAFT!CC425="3E","3E",IF(COUNT(DRAFT!BY425,DRAFT!CC425)&gt;0,DRAFT!CD425,""))))</f>
        <v/>
      </c>
      <c r="AA423" s="3" t="str">
        <f>IF(COUNT($A423)=0,"",IF(Z423="3E","3E",IF(Z423="","I",LOOKUP(Z423/AB$2,{0,0.4,0.45,0.5,0.55,0.6,0.65,0.7,0.75,0.8,1},{"F","D","C","C+","B-","B","B+","A-","A","A+"}))))</f>
        <v/>
      </c>
      <c r="AB423" s="2" t="str">
        <f>IF(COUNT($A423)=0,"",IF(Z423="","--",IF(Z423="3E","3E",LOOKUP(Z423/AB$2,{0,0.4,0.45,0.5,0.55,0.6,0.65,0.7,0.75,0.8,1},{0,2,2.25,2.5,2.75,3,3.25,3.5,3.75,4}))))</f>
        <v/>
      </c>
      <c r="AC423" s="3" t="str">
        <f>IF(COUNT($A423)=0,"",IF($A423&lt;&gt;DRAFT!$B425,"ERR",IF(DRAFT!CF425&gt;0,DRAFT!CF425,"")))</f>
        <v/>
      </c>
      <c r="AD423" s="3" t="str">
        <f>IF(COUNT($A423)=0,"",IF(AC423="3E","3E",IF(AC423="","I",LOOKUP(AC423/AE$2,{0,0.4,0.45,0.5,0.55,0.6,0.65,0.7,0.75,0.8,1},{"F","D","C","C+","B-","B","B+","A-","A","A+"}))))</f>
        <v/>
      </c>
      <c r="AE423" s="2" t="str">
        <f>IF(COUNT($A423)=0,"",IF(AC423="","--",IF(AC423="3E","3E",LOOKUP(AC423/AE$2,{0,0.4,0.45,0.5,0.55,0.6,0.65,0.7,0.75,0.8,1},{0,2,2.25,2.5,2.75,3,3.25,3.5,3.75,4}))))</f>
        <v/>
      </c>
      <c r="AF423" s="3" t="str">
        <f>IF($A423&lt;&gt;DRAFT!$B425,"ERR",IF(OR(COUNT($A423)=0,COUNT(DRAFT!CI425:CK425,DRAFT!CM425:CO425)=0),"",CEILING(SUM(DRAFT!CL425,DRAFT!CP425),1)))</f>
        <v/>
      </c>
      <c r="AG423" s="3" t="str">
        <f>IF(COUNT($A423)=0,"",IF(AF423="3E","3E",IF(AF423="","I",LOOKUP(AF423/AH$2,{0,0.4,0.45,0.5,0.55,0.6,0.65,0.7,0.75,0.8,1},{"F","D","C","C+","B-","B","B+","A-","A","A+"}))))</f>
        <v/>
      </c>
      <c r="AH423" s="2" t="str">
        <f>IF(COUNT($A423)=0,"",IF(AF423="","--",IF(AF423="3E","3E",LOOKUP(AF423/AH$2,{0,0.4,0.45,0.5,0.55,0.6,0.65,0.7,0.75,0.8,1},{0,2,2.25,2.5,2.75,3,3.25,3.5,3.75,4}))))</f>
        <v/>
      </c>
      <c r="AI423" s="11" t="str">
        <f>IF(OR(COUNT($A423)=0,COUNT(B423:AH423)=0),"",IF(COUNTIF(B423:AH423,"3E")&gt;0,"3E",IF(DRAFT!$A425="R",TRUNC(SUMPRODUCT(RGP,RCP)/TCP,3),TRUNC((SUMPRODUCT(--(IMDGP&gt;0)*IMDGP,IMCP)+CEILING(DRAFT!$CQ425*42,0.25))/TCP,3))))</f>
        <v/>
      </c>
      <c r="AJ423" s="3" t="str">
        <f>IF(OR(COUNT($A423)=0,COUNT(B423:AH423)=0),"",IF(COUNTIF(B423:AH423,"3E")&gt;0,"3E",IF(DRAFT!$A425="R",SUMPRODUCT(--(RGP&gt;=2),RCP),SUMPRODUCT(--(IMDGP&gt;0),--(IMGP=0),IMCP)+DRAFT!$CR425)))</f>
        <v/>
      </c>
      <c r="AK423" s="3" t="str">
        <f>IF(OR(COUNT($A423)=0,COUNT(B423:AH423)=0),"",IF(COUNTIF(B423:AJ423,"3E")&gt;0,"3E",IF(AND(DRAFT!$A425="IM",OR($AI423&gt;DRAFT!$CQ425,$AJ423&gt;DRAFT!$CR425)),"IMPROVED",IF(AND(DRAFT!$A425="IM",$AI423&lt;=DRAFT!$CQ425,$AJ423&lt;=DRAFT!$CR425),"NOT IMPROVED",IF(AND(AH423&gt;=2,AI423&gt;=2,AJ423&gt;=30),"PASS","FAIL")))))</f>
        <v/>
      </c>
      <c r="AL423" s="3" t="str">
        <f t="shared" si="12"/>
        <v/>
      </c>
      <c r="AM423" s="3" t="str">
        <f t="shared" si="13"/>
        <v/>
      </c>
    </row>
    <row r="424" spans="1:39" ht="18.95" customHeight="1" x14ac:dyDescent="0.25">
      <c r="A424" s="4" t="str">
        <f>IF(DRAFT!$B426="","",DRAFT!$B426)</f>
        <v/>
      </c>
      <c r="B424" s="3" t="str">
        <f>IF(COUNT($A424)=0,"",IF($A424&lt;&gt;DRAFT!$B426,"ERR",IF(DRAFT!I426="3E","3E",IF(COUNT(DRAFT!E426,DRAFT!I426)&gt;0,DRAFT!J426,""))))</f>
        <v/>
      </c>
      <c r="C424" s="3" t="str">
        <f>IF(COUNT($A424)=0,"",IF(B424="3E","3E",IF(B424="","I",LOOKUP(B424/D$2,{0,0.4,0.45,0.5,0.55,0.6,0.65,0.7,0.75,0.8,1},{"F","D","C","C+","B-","B","B+","A-","A","A+"}))))</f>
        <v/>
      </c>
      <c r="D424" s="2" t="str">
        <f>IF(COUNT($A424)=0,"",IF(B424="","--",IF(B424="3E","3E",LOOKUP(B424/D$2,{0,0.4,0.45,0.5,0.55,0.6,0.65,0.7,0.75,0.8,1},{0,2,2.25,2.5,2.75,3,3.25,3.5,3.75,4}))))</f>
        <v/>
      </c>
      <c r="E424" s="3" t="str">
        <f>IF(COUNT($A424)=0,"",IF($A424&lt;&gt;DRAFT!$B426,"ERR",IF(DRAFT!R426="3E","3E",IF(COUNT(DRAFT!N426,DRAFT!R426)&gt;0,DRAFT!S426,""))))</f>
        <v/>
      </c>
      <c r="F424" s="3" t="str">
        <f>IF(COUNT($A424)=0,"",IF(E424="3E","3E",IF(E424="","I",LOOKUP(E424/G$2,{0,0.4,0.45,0.5,0.55,0.6,0.65,0.7,0.75,0.8,1},{"F","D","C","C+","B-","B","B+","A-","A","A+"}))))</f>
        <v/>
      </c>
      <c r="G424" s="2" t="str">
        <f>IF(COUNT($A424)=0,"",IF(E424="","--",IF(E424="3E","3E",LOOKUP(E424/G$2,{0,0.4,0.45,0.5,0.55,0.6,0.65,0.7,0.75,0.8,1},{0,2,2.25,2.5,2.75,3,3.25,3.5,3.75,4}))))</f>
        <v/>
      </c>
      <c r="H424" s="3" t="str">
        <f>IF(COUNT($A424)=0,"",IF($A424&lt;&gt;DRAFT!$B426,"ERR",IF(DRAFT!AA426="3E","3E",IF(COUNT(DRAFT!W426,DRAFT!AA426)&gt;0,DRAFT!AB426,""))))</f>
        <v/>
      </c>
      <c r="I424" s="3" t="str">
        <f>IF(COUNT($A424)=0,"",IF(H424="3E","3E",IF(H424="","I",LOOKUP(H424/J$2,{0,0.4,0.45,0.5,0.55,0.6,0.65,0.7,0.75,0.8,1},{"F","D","C","C+","B-","B","B+","A-","A","A+"}))))</f>
        <v/>
      </c>
      <c r="J424" s="2" t="str">
        <f>IF(COUNT($A424)=0,"",IF(H424="","--",IF(H424="3E","3E",LOOKUP(H424/J$2,{0,0.4,0.45,0.5,0.55,0.6,0.65,0.7,0.75,0.8,1},{0,2,2.25,2.5,2.75,3,3.25,3.5,3.75,4}))))</f>
        <v/>
      </c>
      <c r="K424" s="3" t="str">
        <f>IF(COUNT($A424)=0,"",IF($A424&lt;&gt;DRAFT!$B426,"ERR",IF(DRAFT!AJ426="3E","3E",IF(COUNT(DRAFT!AF426,DRAFT!AJ426)&gt;0,DRAFT!AK426,""))))</f>
        <v/>
      </c>
      <c r="L424" s="3" t="str">
        <f>IF(COUNT($A424)=0,"",IF(K424="3E","3E",IF(K424="","I",LOOKUP(K424/M$2,{0,0.4,0.45,0.5,0.55,0.6,0.65,0.7,0.75,0.8,1},{"F","D","C","C+","B-","B","B+","A-","A","A+"}))))</f>
        <v/>
      </c>
      <c r="M424" s="2" t="str">
        <f>IF(COUNT($A424)=0,"",IF(K424="","--",IF(K424="3E","3E",LOOKUP(K424/M$2,{0,0.4,0.45,0.5,0.55,0.6,0.65,0.7,0.75,0.8,1},{0,2,2.25,2.5,2.75,3,3.25,3.5,3.75,4}))))</f>
        <v/>
      </c>
      <c r="N424" s="3" t="str">
        <f>IF(COUNT($A424)=0,"",IF($A424&lt;&gt;DRAFT!$B426,"ERR",IF(DRAFT!AS426="3E","3E",IF(COUNT(DRAFT!AO426,DRAFT!AS426)&gt;0,DRAFT!AT426,""))))</f>
        <v/>
      </c>
      <c r="O424" s="3" t="str">
        <f>IF(COUNT($A424)=0,"",IF(N424="3E","3E",IF(N424="","I",LOOKUP(N424/P$2,{0,0.4,0.45,0.5,0.55,0.6,0.65,0.7,0.75,0.8,1},{"F","D","C","C+","B-","B","B+","A-","A","A+"}))))</f>
        <v/>
      </c>
      <c r="P424" s="2" t="str">
        <f>IF(COUNT($A424)=0,"",IF(N424="","--",IF(N424="3E","3E",LOOKUP(N424/P$2,{0,0.4,0.45,0.5,0.55,0.6,0.65,0.7,0.75,0.8,1},{0,2,2.25,2.5,2.75,3,3.25,3.5,3.75,4}))))</f>
        <v/>
      </c>
      <c r="Q424" s="3" t="str">
        <f>IF(COUNT($A424)=0,"",IF($A424&lt;&gt;DRAFT!$B426,"ERR",IF(DRAFT!BB426="3E","3E",IF(COUNT(DRAFT!AX426,DRAFT!BB426)&gt;0,DRAFT!BC426,""))))</f>
        <v/>
      </c>
      <c r="R424" s="3" t="str">
        <f>IF(COUNT($A424)=0,"",IF(Q424="3E","3E",IF(Q424="","I",LOOKUP(Q424/S$2,{0,0.4,0.45,0.5,0.55,0.6,0.65,0.7,0.75,0.8,1},{"F","D","C","C+","B-","B","B+","A-","A","A+"}))))</f>
        <v/>
      </c>
      <c r="S424" s="2" t="str">
        <f>IF(COUNT($A424)=0,"",IF(Q424="","--",IF(Q424="3E","3E",LOOKUP(Q424/S$2,{0,0.4,0.45,0.5,0.55,0.6,0.65,0.7,0.75,0.8,1},{0,2,2.25,2.5,2.75,3,3.25,3.5,3.75,4}))))</f>
        <v/>
      </c>
      <c r="T424" s="3" t="str">
        <f>IF(COUNT($A424)=0,"",IF($A424&lt;&gt;DRAFT!$B426,"ERR",IF(DRAFT!BK426="3E","3E",IF(COUNT(DRAFT!BG426,DRAFT!BK426)&gt;0,DRAFT!BL426,""))))</f>
        <v/>
      </c>
      <c r="U424" s="3" t="str">
        <f>IF(COUNT($A424)=0,"",IF(T424="3E","3E",IF(T424="","I",LOOKUP(T424/V$2,{0,0.4,0.45,0.5,0.55,0.6,0.65,0.7,0.75,0.8,1},{"F","D","C","C+","B-","B","B+","A-","A","A+"}))))</f>
        <v/>
      </c>
      <c r="V424" s="2" t="str">
        <f>IF(COUNT($A424)=0,"",IF(T424="","--",IF(T424="3E","3E",LOOKUP(T424/V$2,{0,0.4,0.45,0.5,0.55,0.6,0.65,0.7,0.75,0.8,1},{0,2,2.25,2.5,2.75,3,3.25,3.5,3.75,4}))))</f>
        <v/>
      </c>
      <c r="W424" s="3" t="str">
        <f>IF(COUNT($A424)=0,"",IF($A424&lt;&gt;DRAFT!$B426,"ERR",IF(DRAFT!BT426="3E","3E",IF(COUNT(DRAFT!BP426,DRAFT!BT426)&gt;0,DRAFT!BU426,""))))</f>
        <v/>
      </c>
      <c r="X424" s="3" t="str">
        <f>IF(COUNT($A424)=0,"",IF(W424="3E","3E",IF(W424="","I",LOOKUP(W424/Y$2,{0,0.4,0.45,0.5,0.55,0.6,0.65,0.7,0.75,0.8,1},{"F","D","C","C+","B-","B","B+","A-","A","A+"}))))</f>
        <v/>
      </c>
      <c r="Y424" s="2" t="str">
        <f>IF(COUNT($A424)=0,"",IF(W424="","--",IF(W424="3E","3E",LOOKUP(W424/Y$2,{0,0.4,0.45,0.5,0.55,0.6,0.65,0.7,0.75,0.8,1},{0,2,2.25,2.5,2.75,3,3.25,3.5,3.75,4}))))</f>
        <v/>
      </c>
      <c r="Z424" s="3" t="str">
        <f>IF(COUNT($A424)=0,"",IF($A424&lt;&gt;DRAFT!$B426,"ERR",IF(DRAFT!CC426="3E","3E",IF(COUNT(DRAFT!BY426,DRAFT!CC426)&gt;0,DRAFT!CD426,""))))</f>
        <v/>
      </c>
      <c r="AA424" s="3" t="str">
        <f>IF(COUNT($A424)=0,"",IF(Z424="3E","3E",IF(Z424="","I",LOOKUP(Z424/AB$2,{0,0.4,0.45,0.5,0.55,0.6,0.65,0.7,0.75,0.8,1},{"F","D","C","C+","B-","B","B+","A-","A","A+"}))))</f>
        <v/>
      </c>
      <c r="AB424" s="2" t="str">
        <f>IF(COUNT($A424)=0,"",IF(Z424="","--",IF(Z424="3E","3E",LOOKUP(Z424/AB$2,{0,0.4,0.45,0.5,0.55,0.6,0.65,0.7,0.75,0.8,1},{0,2,2.25,2.5,2.75,3,3.25,3.5,3.75,4}))))</f>
        <v/>
      </c>
      <c r="AC424" s="3" t="str">
        <f>IF(COUNT($A424)=0,"",IF($A424&lt;&gt;DRAFT!$B426,"ERR",IF(DRAFT!CF426&gt;0,DRAFT!CF426,"")))</f>
        <v/>
      </c>
      <c r="AD424" s="3" t="str">
        <f>IF(COUNT($A424)=0,"",IF(AC424="3E","3E",IF(AC424="","I",LOOKUP(AC424/AE$2,{0,0.4,0.45,0.5,0.55,0.6,0.65,0.7,0.75,0.8,1},{"F","D","C","C+","B-","B","B+","A-","A","A+"}))))</f>
        <v/>
      </c>
      <c r="AE424" s="2" t="str">
        <f>IF(COUNT($A424)=0,"",IF(AC424="","--",IF(AC424="3E","3E",LOOKUP(AC424/AE$2,{0,0.4,0.45,0.5,0.55,0.6,0.65,0.7,0.75,0.8,1},{0,2,2.25,2.5,2.75,3,3.25,3.5,3.75,4}))))</f>
        <v/>
      </c>
      <c r="AF424" s="3" t="str">
        <f>IF($A424&lt;&gt;DRAFT!$B426,"ERR",IF(OR(COUNT($A424)=0,COUNT(DRAFT!CI426:CK426,DRAFT!CM426:CO426)=0),"",CEILING(SUM(DRAFT!CL426,DRAFT!CP426),1)))</f>
        <v/>
      </c>
      <c r="AG424" s="3" t="str">
        <f>IF(COUNT($A424)=0,"",IF(AF424="3E","3E",IF(AF424="","I",LOOKUP(AF424/AH$2,{0,0.4,0.45,0.5,0.55,0.6,0.65,0.7,0.75,0.8,1},{"F","D","C","C+","B-","B","B+","A-","A","A+"}))))</f>
        <v/>
      </c>
      <c r="AH424" s="2" t="str">
        <f>IF(COUNT($A424)=0,"",IF(AF424="","--",IF(AF424="3E","3E",LOOKUP(AF424/AH$2,{0,0.4,0.45,0.5,0.55,0.6,0.65,0.7,0.75,0.8,1},{0,2,2.25,2.5,2.75,3,3.25,3.5,3.75,4}))))</f>
        <v/>
      </c>
      <c r="AI424" s="11" t="str">
        <f>IF(OR(COUNT($A424)=0,COUNT(B424:AH424)=0),"",IF(COUNTIF(B424:AH424,"3E")&gt;0,"3E",IF(DRAFT!$A426="R",TRUNC(SUMPRODUCT(RGP,RCP)/TCP,3),TRUNC((SUMPRODUCT(--(IMDGP&gt;0)*IMDGP,IMCP)+CEILING(DRAFT!$CQ426*42,0.25))/TCP,3))))</f>
        <v/>
      </c>
      <c r="AJ424" s="3" t="str">
        <f>IF(OR(COUNT($A424)=0,COUNT(B424:AH424)=0),"",IF(COUNTIF(B424:AH424,"3E")&gt;0,"3E",IF(DRAFT!$A426="R",SUMPRODUCT(--(RGP&gt;=2),RCP),SUMPRODUCT(--(IMDGP&gt;0),--(IMGP=0),IMCP)+DRAFT!$CR426)))</f>
        <v/>
      </c>
      <c r="AK424" s="3" t="str">
        <f>IF(OR(COUNT($A424)=0,COUNT(B424:AH424)=0),"",IF(COUNTIF(B424:AJ424,"3E")&gt;0,"3E",IF(AND(DRAFT!$A426="IM",OR($AI424&gt;DRAFT!$CQ426,$AJ424&gt;DRAFT!$CR426)),"IMPROVED",IF(AND(DRAFT!$A426="IM",$AI424&lt;=DRAFT!$CQ426,$AJ424&lt;=DRAFT!$CR426),"NOT IMPROVED",IF(AND(AH424&gt;=2,AI424&gt;=2,AJ424&gt;=30),"PASS","FAIL")))))</f>
        <v/>
      </c>
      <c r="AL424" s="3" t="str">
        <f t="shared" si="12"/>
        <v/>
      </c>
      <c r="AM424" s="3" t="str">
        <f t="shared" si="13"/>
        <v/>
      </c>
    </row>
    <row r="425" spans="1:39" ht="18.95" customHeight="1" x14ac:dyDescent="0.25">
      <c r="A425" s="4" t="str">
        <f>IF(DRAFT!$B427="","",DRAFT!$B427)</f>
        <v/>
      </c>
      <c r="B425" s="3" t="str">
        <f>IF(COUNT($A425)=0,"",IF($A425&lt;&gt;DRAFT!$B427,"ERR",IF(DRAFT!I427="3E","3E",IF(COUNT(DRAFT!E427,DRAFT!I427)&gt;0,DRAFT!J427,""))))</f>
        <v/>
      </c>
      <c r="C425" s="3" t="str">
        <f>IF(COUNT($A425)=0,"",IF(B425="3E","3E",IF(B425="","I",LOOKUP(B425/D$2,{0,0.4,0.45,0.5,0.55,0.6,0.65,0.7,0.75,0.8,1},{"F","D","C","C+","B-","B","B+","A-","A","A+"}))))</f>
        <v/>
      </c>
      <c r="D425" s="2" t="str">
        <f>IF(COUNT($A425)=0,"",IF(B425="","--",IF(B425="3E","3E",LOOKUP(B425/D$2,{0,0.4,0.45,0.5,0.55,0.6,0.65,0.7,0.75,0.8,1},{0,2,2.25,2.5,2.75,3,3.25,3.5,3.75,4}))))</f>
        <v/>
      </c>
      <c r="E425" s="3" t="str">
        <f>IF(COUNT($A425)=0,"",IF($A425&lt;&gt;DRAFT!$B427,"ERR",IF(DRAFT!R427="3E","3E",IF(COUNT(DRAFT!N427,DRAFT!R427)&gt;0,DRAFT!S427,""))))</f>
        <v/>
      </c>
      <c r="F425" s="3" t="str">
        <f>IF(COUNT($A425)=0,"",IF(E425="3E","3E",IF(E425="","I",LOOKUP(E425/G$2,{0,0.4,0.45,0.5,0.55,0.6,0.65,0.7,0.75,0.8,1},{"F","D","C","C+","B-","B","B+","A-","A","A+"}))))</f>
        <v/>
      </c>
      <c r="G425" s="2" t="str">
        <f>IF(COUNT($A425)=0,"",IF(E425="","--",IF(E425="3E","3E",LOOKUP(E425/G$2,{0,0.4,0.45,0.5,0.55,0.6,0.65,0.7,0.75,0.8,1},{0,2,2.25,2.5,2.75,3,3.25,3.5,3.75,4}))))</f>
        <v/>
      </c>
      <c r="H425" s="3" t="str">
        <f>IF(COUNT($A425)=0,"",IF($A425&lt;&gt;DRAFT!$B427,"ERR",IF(DRAFT!AA427="3E","3E",IF(COUNT(DRAFT!W427,DRAFT!AA427)&gt;0,DRAFT!AB427,""))))</f>
        <v/>
      </c>
      <c r="I425" s="3" t="str">
        <f>IF(COUNT($A425)=0,"",IF(H425="3E","3E",IF(H425="","I",LOOKUP(H425/J$2,{0,0.4,0.45,0.5,0.55,0.6,0.65,0.7,0.75,0.8,1},{"F","D","C","C+","B-","B","B+","A-","A","A+"}))))</f>
        <v/>
      </c>
      <c r="J425" s="2" t="str">
        <f>IF(COUNT($A425)=0,"",IF(H425="","--",IF(H425="3E","3E",LOOKUP(H425/J$2,{0,0.4,0.45,0.5,0.55,0.6,0.65,0.7,0.75,0.8,1},{0,2,2.25,2.5,2.75,3,3.25,3.5,3.75,4}))))</f>
        <v/>
      </c>
      <c r="K425" s="3" t="str">
        <f>IF(COUNT($A425)=0,"",IF($A425&lt;&gt;DRAFT!$B427,"ERR",IF(DRAFT!AJ427="3E","3E",IF(COUNT(DRAFT!AF427,DRAFT!AJ427)&gt;0,DRAFT!AK427,""))))</f>
        <v/>
      </c>
      <c r="L425" s="3" t="str">
        <f>IF(COUNT($A425)=0,"",IF(K425="3E","3E",IF(K425="","I",LOOKUP(K425/M$2,{0,0.4,0.45,0.5,0.55,0.6,0.65,0.7,0.75,0.8,1},{"F","D","C","C+","B-","B","B+","A-","A","A+"}))))</f>
        <v/>
      </c>
      <c r="M425" s="2" t="str">
        <f>IF(COUNT($A425)=0,"",IF(K425="","--",IF(K425="3E","3E",LOOKUP(K425/M$2,{0,0.4,0.45,0.5,0.55,0.6,0.65,0.7,0.75,0.8,1},{0,2,2.25,2.5,2.75,3,3.25,3.5,3.75,4}))))</f>
        <v/>
      </c>
      <c r="N425" s="3" t="str">
        <f>IF(COUNT($A425)=0,"",IF($A425&lt;&gt;DRAFT!$B427,"ERR",IF(DRAFT!AS427="3E","3E",IF(COUNT(DRAFT!AO427,DRAFT!AS427)&gt;0,DRAFT!AT427,""))))</f>
        <v/>
      </c>
      <c r="O425" s="3" t="str">
        <f>IF(COUNT($A425)=0,"",IF(N425="3E","3E",IF(N425="","I",LOOKUP(N425/P$2,{0,0.4,0.45,0.5,0.55,0.6,0.65,0.7,0.75,0.8,1},{"F","D","C","C+","B-","B","B+","A-","A","A+"}))))</f>
        <v/>
      </c>
      <c r="P425" s="2" t="str">
        <f>IF(COUNT($A425)=0,"",IF(N425="","--",IF(N425="3E","3E",LOOKUP(N425/P$2,{0,0.4,0.45,0.5,0.55,0.6,0.65,0.7,0.75,0.8,1},{0,2,2.25,2.5,2.75,3,3.25,3.5,3.75,4}))))</f>
        <v/>
      </c>
      <c r="Q425" s="3" t="str">
        <f>IF(COUNT($A425)=0,"",IF($A425&lt;&gt;DRAFT!$B427,"ERR",IF(DRAFT!BB427="3E","3E",IF(COUNT(DRAFT!AX427,DRAFT!BB427)&gt;0,DRAFT!BC427,""))))</f>
        <v/>
      </c>
      <c r="R425" s="3" t="str">
        <f>IF(COUNT($A425)=0,"",IF(Q425="3E","3E",IF(Q425="","I",LOOKUP(Q425/S$2,{0,0.4,0.45,0.5,0.55,0.6,0.65,0.7,0.75,0.8,1},{"F","D","C","C+","B-","B","B+","A-","A","A+"}))))</f>
        <v/>
      </c>
      <c r="S425" s="2" t="str">
        <f>IF(COUNT($A425)=0,"",IF(Q425="","--",IF(Q425="3E","3E",LOOKUP(Q425/S$2,{0,0.4,0.45,0.5,0.55,0.6,0.65,0.7,0.75,0.8,1},{0,2,2.25,2.5,2.75,3,3.25,3.5,3.75,4}))))</f>
        <v/>
      </c>
      <c r="T425" s="3" t="str">
        <f>IF(COUNT($A425)=0,"",IF($A425&lt;&gt;DRAFT!$B427,"ERR",IF(DRAFT!BK427="3E","3E",IF(COUNT(DRAFT!BG427,DRAFT!BK427)&gt;0,DRAFT!BL427,""))))</f>
        <v/>
      </c>
      <c r="U425" s="3" t="str">
        <f>IF(COUNT($A425)=0,"",IF(T425="3E","3E",IF(T425="","I",LOOKUP(T425/V$2,{0,0.4,0.45,0.5,0.55,0.6,0.65,0.7,0.75,0.8,1},{"F","D","C","C+","B-","B","B+","A-","A","A+"}))))</f>
        <v/>
      </c>
      <c r="V425" s="2" t="str">
        <f>IF(COUNT($A425)=0,"",IF(T425="","--",IF(T425="3E","3E",LOOKUP(T425/V$2,{0,0.4,0.45,0.5,0.55,0.6,0.65,0.7,0.75,0.8,1},{0,2,2.25,2.5,2.75,3,3.25,3.5,3.75,4}))))</f>
        <v/>
      </c>
      <c r="W425" s="3" t="str">
        <f>IF(COUNT($A425)=0,"",IF($A425&lt;&gt;DRAFT!$B427,"ERR",IF(DRAFT!BT427="3E","3E",IF(COUNT(DRAFT!BP427,DRAFT!BT427)&gt;0,DRAFT!BU427,""))))</f>
        <v/>
      </c>
      <c r="X425" s="3" t="str">
        <f>IF(COUNT($A425)=0,"",IF(W425="3E","3E",IF(W425="","I",LOOKUP(W425/Y$2,{0,0.4,0.45,0.5,0.55,0.6,0.65,0.7,0.75,0.8,1},{"F","D","C","C+","B-","B","B+","A-","A","A+"}))))</f>
        <v/>
      </c>
      <c r="Y425" s="2" t="str">
        <f>IF(COUNT($A425)=0,"",IF(W425="","--",IF(W425="3E","3E",LOOKUP(W425/Y$2,{0,0.4,0.45,0.5,0.55,0.6,0.65,0.7,0.75,0.8,1},{0,2,2.25,2.5,2.75,3,3.25,3.5,3.75,4}))))</f>
        <v/>
      </c>
      <c r="Z425" s="3" t="str">
        <f>IF(COUNT($A425)=0,"",IF($A425&lt;&gt;DRAFT!$B427,"ERR",IF(DRAFT!CC427="3E","3E",IF(COUNT(DRAFT!BY427,DRAFT!CC427)&gt;0,DRAFT!CD427,""))))</f>
        <v/>
      </c>
      <c r="AA425" s="3" t="str">
        <f>IF(COUNT($A425)=0,"",IF(Z425="3E","3E",IF(Z425="","I",LOOKUP(Z425/AB$2,{0,0.4,0.45,0.5,0.55,0.6,0.65,0.7,0.75,0.8,1},{"F","D","C","C+","B-","B","B+","A-","A","A+"}))))</f>
        <v/>
      </c>
      <c r="AB425" s="2" t="str">
        <f>IF(COUNT($A425)=0,"",IF(Z425="","--",IF(Z425="3E","3E",LOOKUP(Z425/AB$2,{0,0.4,0.45,0.5,0.55,0.6,0.65,0.7,0.75,0.8,1},{0,2,2.25,2.5,2.75,3,3.25,3.5,3.75,4}))))</f>
        <v/>
      </c>
      <c r="AC425" s="3" t="str">
        <f>IF(COUNT($A425)=0,"",IF($A425&lt;&gt;DRAFT!$B427,"ERR",IF(DRAFT!CF427&gt;0,DRAFT!CF427,"")))</f>
        <v/>
      </c>
      <c r="AD425" s="3" t="str">
        <f>IF(COUNT($A425)=0,"",IF(AC425="3E","3E",IF(AC425="","I",LOOKUP(AC425/AE$2,{0,0.4,0.45,0.5,0.55,0.6,0.65,0.7,0.75,0.8,1},{"F","D","C","C+","B-","B","B+","A-","A","A+"}))))</f>
        <v/>
      </c>
      <c r="AE425" s="2" t="str">
        <f>IF(COUNT($A425)=0,"",IF(AC425="","--",IF(AC425="3E","3E",LOOKUP(AC425/AE$2,{0,0.4,0.45,0.5,0.55,0.6,0.65,0.7,0.75,0.8,1},{0,2,2.25,2.5,2.75,3,3.25,3.5,3.75,4}))))</f>
        <v/>
      </c>
      <c r="AF425" s="3" t="str">
        <f>IF($A425&lt;&gt;DRAFT!$B427,"ERR",IF(OR(COUNT($A425)=0,COUNT(DRAFT!CI427:CK427,DRAFT!CM427:CO427)=0),"",CEILING(SUM(DRAFT!CL427,DRAFT!CP427),1)))</f>
        <v/>
      </c>
      <c r="AG425" s="3" t="str">
        <f>IF(COUNT($A425)=0,"",IF(AF425="3E","3E",IF(AF425="","I",LOOKUP(AF425/AH$2,{0,0.4,0.45,0.5,0.55,0.6,0.65,0.7,0.75,0.8,1},{"F","D","C","C+","B-","B","B+","A-","A","A+"}))))</f>
        <v/>
      </c>
      <c r="AH425" s="2" t="str">
        <f>IF(COUNT($A425)=0,"",IF(AF425="","--",IF(AF425="3E","3E",LOOKUP(AF425/AH$2,{0,0.4,0.45,0.5,0.55,0.6,0.65,0.7,0.75,0.8,1},{0,2,2.25,2.5,2.75,3,3.25,3.5,3.75,4}))))</f>
        <v/>
      </c>
      <c r="AI425" s="11" t="str">
        <f>IF(OR(COUNT($A425)=0,COUNT(B425:AH425)=0),"",IF(COUNTIF(B425:AH425,"3E")&gt;0,"3E",IF(DRAFT!$A427="R",TRUNC(SUMPRODUCT(RGP,RCP)/TCP,3),TRUNC((SUMPRODUCT(--(IMDGP&gt;0)*IMDGP,IMCP)+CEILING(DRAFT!$CQ427*42,0.25))/TCP,3))))</f>
        <v/>
      </c>
      <c r="AJ425" s="3" t="str">
        <f>IF(OR(COUNT($A425)=0,COUNT(B425:AH425)=0),"",IF(COUNTIF(B425:AH425,"3E")&gt;0,"3E",IF(DRAFT!$A427="R",SUMPRODUCT(--(RGP&gt;=2),RCP),SUMPRODUCT(--(IMDGP&gt;0),--(IMGP=0),IMCP)+DRAFT!$CR427)))</f>
        <v/>
      </c>
      <c r="AK425" s="3" t="str">
        <f>IF(OR(COUNT($A425)=0,COUNT(B425:AH425)=0),"",IF(COUNTIF(B425:AJ425,"3E")&gt;0,"3E",IF(AND(DRAFT!$A427="IM",OR($AI425&gt;DRAFT!$CQ427,$AJ425&gt;DRAFT!$CR427)),"IMPROVED",IF(AND(DRAFT!$A427="IM",$AI425&lt;=DRAFT!$CQ427,$AJ425&lt;=DRAFT!$CR427),"NOT IMPROVED",IF(AND(AH425&gt;=2,AI425&gt;=2,AJ425&gt;=30),"PASS","FAIL")))))</f>
        <v/>
      </c>
      <c r="AL425" s="3" t="str">
        <f t="shared" si="12"/>
        <v/>
      </c>
      <c r="AM425" s="3" t="str">
        <f t="shared" si="13"/>
        <v/>
      </c>
    </row>
    <row r="426" spans="1:39" ht="18.95" customHeight="1" x14ac:dyDescent="0.25">
      <c r="A426" s="4" t="str">
        <f>IF(DRAFT!$B428="","",DRAFT!$B428)</f>
        <v/>
      </c>
      <c r="B426" s="3" t="str">
        <f>IF(COUNT($A426)=0,"",IF($A426&lt;&gt;DRAFT!$B428,"ERR",IF(DRAFT!I428="3E","3E",IF(COUNT(DRAFT!E428,DRAFT!I428)&gt;0,DRAFT!J428,""))))</f>
        <v/>
      </c>
      <c r="C426" s="3" t="str">
        <f>IF(COUNT($A426)=0,"",IF(B426="3E","3E",IF(B426="","I",LOOKUP(B426/D$2,{0,0.4,0.45,0.5,0.55,0.6,0.65,0.7,0.75,0.8,1},{"F","D","C","C+","B-","B","B+","A-","A","A+"}))))</f>
        <v/>
      </c>
      <c r="D426" s="2" t="str">
        <f>IF(COUNT($A426)=0,"",IF(B426="","--",IF(B426="3E","3E",LOOKUP(B426/D$2,{0,0.4,0.45,0.5,0.55,0.6,0.65,0.7,0.75,0.8,1},{0,2,2.25,2.5,2.75,3,3.25,3.5,3.75,4}))))</f>
        <v/>
      </c>
      <c r="E426" s="3" t="str">
        <f>IF(COUNT($A426)=0,"",IF($A426&lt;&gt;DRAFT!$B428,"ERR",IF(DRAFT!R428="3E","3E",IF(COUNT(DRAFT!N428,DRAFT!R428)&gt;0,DRAFT!S428,""))))</f>
        <v/>
      </c>
      <c r="F426" s="3" t="str">
        <f>IF(COUNT($A426)=0,"",IF(E426="3E","3E",IF(E426="","I",LOOKUP(E426/G$2,{0,0.4,0.45,0.5,0.55,0.6,0.65,0.7,0.75,0.8,1},{"F","D","C","C+","B-","B","B+","A-","A","A+"}))))</f>
        <v/>
      </c>
      <c r="G426" s="2" t="str">
        <f>IF(COUNT($A426)=0,"",IF(E426="","--",IF(E426="3E","3E",LOOKUP(E426/G$2,{0,0.4,0.45,0.5,0.55,0.6,0.65,0.7,0.75,0.8,1},{0,2,2.25,2.5,2.75,3,3.25,3.5,3.75,4}))))</f>
        <v/>
      </c>
      <c r="H426" s="3" t="str">
        <f>IF(COUNT($A426)=0,"",IF($A426&lt;&gt;DRAFT!$B428,"ERR",IF(DRAFT!AA428="3E","3E",IF(COUNT(DRAFT!W428,DRAFT!AA428)&gt;0,DRAFT!AB428,""))))</f>
        <v/>
      </c>
      <c r="I426" s="3" t="str">
        <f>IF(COUNT($A426)=0,"",IF(H426="3E","3E",IF(H426="","I",LOOKUP(H426/J$2,{0,0.4,0.45,0.5,0.55,0.6,0.65,0.7,0.75,0.8,1},{"F","D","C","C+","B-","B","B+","A-","A","A+"}))))</f>
        <v/>
      </c>
      <c r="J426" s="2" t="str">
        <f>IF(COUNT($A426)=0,"",IF(H426="","--",IF(H426="3E","3E",LOOKUP(H426/J$2,{0,0.4,0.45,0.5,0.55,0.6,0.65,0.7,0.75,0.8,1},{0,2,2.25,2.5,2.75,3,3.25,3.5,3.75,4}))))</f>
        <v/>
      </c>
      <c r="K426" s="3" t="str">
        <f>IF(COUNT($A426)=0,"",IF($A426&lt;&gt;DRAFT!$B428,"ERR",IF(DRAFT!AJ428="3E","3E",IF(COUNT(DRAFT!AF428,DRAFT!AJ428)&gt;0,DRAFT!AK428,""))))</f>
        <v/>
      </c>
      <c r="L426" s="3" t="str">
        <f>IF(COUNT($A426)=0,"",IF(K426="3E","3E",IF(K426="","I",LOOKUP(K426/M$2,{0,0.4,0.45,0.5,0.55,0.6,0.65,0.7,0.75,0.8,1},{"F","D","C","C+","B-","B","B+","A-","A","A+"}))))</f>
        <v/>
      </c>
      <c r="M426" s="2" t="str">
        <f>IF(COUNT($A426)=0,"",IF(K426="","--",IF(K426="3E","3E",LOOKUP(K426/M$2,{0,0.4,0.45,0.5,0.55,0.6,0.65,0.7,0.75,0.8,1},{0,2,2.25,2.5,2.75,3,3.25,3.5,3.75,4}))))</f>
        <v/>
      </c>
      <c r="N426" s="3" t="str">
        <f>IF(COUNT($A426)=0,"",IF($A426&lt;&gt;DRAFT!$B428,"ERR",IF(DRAFT!AS428="3E","3E",IF(COUNT(DRAFT!AO428,DRAFT!AS428)&gt;0,DRAFT!AT428,""))))</f>
        <v/>
      </c>
      <c r="O426" s="3" t="str">
        <f>IF(COUNT($A426)=0,"",IF(N426="3E","3E",IF(N426="","I",LOOKUP(N426/P$2,{0,0.4,0.45,0.5,0.55,0.6,0.65,0.7,0.75,0.8,1},{"F","D","C","C+","B-","B","B+","A-","A","A+"}))))</f>
        <v/>
      </c>
      <c r="P426" s="2" t="str">
        <f>IF(COUNT($A426)=0,"",IF(N426="","--",IF(N426="3E","3E",LOOKUP(N426/P$2,{0,0.4,0.45,0.5,0.55,0.6,0.65,0.7,0.75,0.8,1},{0,2,2.25,2.5,2.75,3,3.25,3.5,3.75,4}))))</f>
        <v/>
      </c>
      <c r="Q426" s="3" t="str">
        <f>IF(COUNT($A426)=0,"",IF($A426&lt;&gt;DRAFT!$B428,"ERR",IF(DRAFT!BB428="3E","3E",IF(COUNT(DRAFT!AX428,DRAFT!BB428)&gt;0,DRAFT!BC428,""))))</f>
        <v/>
      </c>
      <c r="R426" s="3" t="str">
        <f>IF(COUNT($A426)=0,"",IF(Q426="3E","3E",IF(Q426="","I",LOOKUP(Q426/S$2,{0,0.4,0.45,0.5,0.55,0.6,0.65,0.7,0.75,0.8,1},{"F","D","C","C+","B-","B","B+","A-","A","A+"}))))</f>
        <v/>
      </c>
      <c r="S426" s="2" t="str">
        <f>IF(COUNT($A426)=0,"",IF(Q426="","--",IF(Q426="3E","3E",LOOKUP(Q426/S$2,{0,0.4,0.45,0.5,0.55,0.6,0.65,0.7,0.75,0.8,1},{0,2,2.25,2.5,2.75,3,3.25,3.5,3.75,4}))))</f>
        <v/>
      </c>
      <c r="T426" s="3" t="str">
        <f>IF(COUNT($A426)=0,"",IF($A426&lt;&gt;DRAFT!$B428,"ERR",IF(DRAFT!BK428="3E","3E",IF(COUNT(DRAFT!BG428,DRAFT!BK428)&gt;0,DRAFT!BL428,""))))</f>
        <v/>
      </c>
      <c r="U426" s="3" t="str">
        <f>IF(COUNT($A426)=0,"",IF(T426="3E","3E",IF(T426="","I",LOOKUP(T426/V$2,{0,0.4,0.45,0.5,0.55,0.6,0.65,0.7,0.75,0.8,1},{"F","D","C","C+","B-","B","B+","A-","A","A+"}))))</f>
        <v/>
      </c>
      <c r="V426" s="2" t="str">
        <f>IF(COUNT($A426)=0,"",IF(T426="","--",IF(T426="3E","3E",LOOKUP(T426/V$2,{0,0.4,0.45,0.5,0.55,0.6,0.65,0.7,0.75,0.8,1},{0,2,2.25,2.5,2.75,3,3.25,3.5,3.75,4}))))</f>
        <v/>
      </c>
      <c r="W426" s="3" t="str">
        <f>IF(COUNT($A426)=0,"",IF($A426&lt;&gt;DRAFT!$B428,"ERR",IF(DRAFT!BT428="3E","3E",IF(COUNT(DRAFT!BP428,DRAFT!BT428)&gt;0,DRAFT!BU428,""))))</f>
        <v/>
      </c>
      <c r="X426" s="3" t="str">
        <f>IF(COUNT($A426)=0,"",IF(W426="3E","3E",IF(W426="","I",LOOKUP(W426/Y$2,{0,0.4,0.45,0.5,0.55,0.6,0.65,0.7,0.75,0.8,1},{"F","D","C","C+","B-","B","B+","A-","A","A+"}))))</f>
        <v/>
      </c>
      <c r="Y426" s="2" t="str">
        <f>IF(COUNT($A426)=0,"",IF(W426="","--",IF(W426="3E","3E",LOOKUP(W426/Y$2,{0,0.4,0.45,0.5,0.55,0.6,0.65,0.7,0.75,0.8,1},{0,2,2.25,2.5,2.75,3,3.25,3.5,3.75,4}))))</f>
        <v/>
      </c>
      <c r="Z426" s="3" t="str">
        <f>IF(COUNT($A426)=0,"",IF($A426&lt;&gt;DRAFT!$B428,"ERR",IF(DRAFT!CC428="3E","3E",IF(COUNT(DRAFT!BY428,DRAFT!CC428)&gt;0,DRAFT!CD428,""))))</f>
        <v/>
      </c>
      <c r="AA426" s="3" t="str">
        <f>IF(COUNT($A426)=0,"",IF(Z426="3E","3E",IF(Z426="","I",LOOKUP(Z426/AB$2,{0,0.4,0.45,0.5,0.55,0.6,0.65,0.7,0.75,0.8,1},{"F","D","C","C+","B-","B","B+","A-","A","A+"}))))</f>
        <v/>
      </c>
      <c r="AB426" s="2" t="str">
        <f>IF(COUNT($A426)=0,"",IF(Z426="","--",IF(Z426="3E","3E",LOOKUP(Z426/AB$2,{0,0.4,0.45,0.5,0.55,0.6,0.65,0.7,0.75,0.8,1},{0,2,2.25,2.5,2.75,3,3.25,3.5,3.75,4}))))</f>
        <v/>
      </c>
      <c r="AC426" s="3" t="str">
        <f>IF(COUNT($A426)=0,"",IF($A426&lt;&gt;DRAFT!$B428,"ERR",IF(DRAFT!CF428&gt;0,DRAFT!CF428,"")))</f>
        <v/>
      </c>
      <c r="AD426" s="3" t="str">
        <f>IF(COUNT($A426)=0,"",IF(AC426="3E","3E",IF(AC426="","I",LOOKUP(AC426/AE$2,{0,0.4,0.45,0.5,0.55,0.6,0.65,0.7,0.75,0.8,1},{"F","D","C","C+","B-","B","B+","A-","A","A+"}))))</f>
        <v/>
      </c>
      <c r="AE426" s="2" t="str">
        <f>IF(COUNT($A426)=0,"",IF(AC426="","--",IF(AC426="3E","3E",LOOKUP(AC426/AE$2,{0,0.4,0.45,0.5,0.55,0.6,0.65,0.7,0.75,0.8,1},{0,2,2.25,2.5,2.75,3,3.25,3.5,3.75,4}))))</f>
        <v/>
      </c>
      <c r="AF426" s="3" t="str">
        <f>IF($A426&lt;&gt;DRAFT!$B428,"ERR",IF(OR(COUNT($A426)=0,COUNT(DRAFT!CI428:CK428,DRAFT!CM428:CO428)=0),"",CEILING(SUM(DRAFT!CL428,DRAFT!CP428),1)))</f>
        <v/>
      </c>
      <c r="AG426" s="3" t="str">
        <f>IF(COUNT($A426)=0,"",IF(AF426="3E","3E",IF(AF426="","I",LOOKUP(AF426/AH$2,{0,0.4,0.45,0.5,0.55,0.6,0.65,0.7,0.75,0.8,1},{"F","D","C","C+","B-","B","B+","A-","A","A+"}))))</f>
        <v/>
      </c>
      <c r="AH426" s="2" t="str">
        <f>IF(COUNT($A426)=0,"",IF(AF426="","--",IF(AF426="3E","3E",LOOKUP(AF426/AH$2,{0,0.4,0.45,0.5,0.55,0.6,0.65,0.7,0.75,0.8,1},{0,2,2.25,2.5,2.75,3,3.25,3.5,3.75,4}))))</f>
        <v/>
      </c>
      <c r="AI426" s="11" t="str">
        <f>IF(OR(COUNT($A426)=0,COUNT(B426:AH426)=0),"",IF(COUNTIF(B426:AH426,"3E")&gt;0,"3E",IF(DRAFT!$A428="R",TRUNC(SUMPRODUCT(RGP,RCP)/TCP,3),TRUNC((SUMPRODUCT(--(IMDGP&gt;0)*IMDGP,IMCP)+CEILING(DRAFT!$CQ428*42,0.25))/TCP,3))))</f>
        <v/>
      </c>
      <c r="AJ426" s="3" t="str">
        <f>IF(OR(COUNT($A426)=0,COUNT(B426:AH426)=0),"",IF(COUNTIF(B426:AH426,"3E")&gt;0,"3E",IF(DRAFT!$A428="R",SUMPRODUCT(--(RGP&gt;=2),RCP),SUMPRODUCT(--(IMDGP&gt;0),--(IMGP=0),IMCP)+DRAFT!$CR428)))</f>
        <v/>
      </c>
      <c r="AK426" s="3" t="str">
        <f>IF(OR(COUNT($A426)=0,COUNT(B426:AH426)=0),"",IF(COUNTIF(B426:AJ426,"3E")&gt;0,"3E",IF(AND(DRAFT!$A428="IM",OR($AI426&gt;DRAFT!$CQ428,$AJ426&gt;DRAFT!$CR428)),"IMPROVED",IF(AND(DRAFT!$A428="IM",$AI426&lt;=DRAFT!$CQ428,$AJ426&lt;=DRAFT!$CR428),"NOT IMPROVED",IF(AND(AH426&gt;=2,AI426&gt;=2,AJ426&gt;=30),"PASS","FAIL")))))</f>
        <v/>
      </c>
      <c r="AL426" s="3" t="str">
        <f t="shared" si="12"/>
        <v/>
      </c>
      <c r="AM426" s="3" t="str">
        <f t="shared" si="13"/>
        <v/>
      </c>
    </row>
    <row r="427" spans="1:39" ht="18.95" customHeight="1" x14ac:dyDescent="0.25">
      <c r="A427" s="4" t="str">
        <f>IF(DRAFT!$B429="","",DRAFT!$B429)</f>
        <v/>
      </c>
      <c r="B427" s="3" t="str">
        <f>IF(COUNT($A427)=0,"",IF($A427&lt;&gt;DRAFT!$B429,"ERR",IF(DRAFT!I429="3E","3E",IF(COUNT(DRAFT!E429,DRAFT!I429)&gt;0,DRAFT!J429,""))))</f>
        <v/>
      </c>
      <c r="C427" s="3" t="str">
        <f>IF(COUNT($A427)=0,"",IF(B427="3E","3E",IF(B427="","I",LOOKUP(B427/D$2,{0,0.4,0.45,0.5,0.55,0.6,0.65,0.7,0.75,0.8,1},{"F","D","C","C+","B-","B","B+","A-","A","A+"}))))</f>
        <v/>
      </c>
      <c r="D427" s="2" t="str">
        <f>IF(COUNT($A427)=0,"",IF(B427="","--",IF(B427="3E","3E",LOOKUP(B427/D$2,{0,0.4,0.45,0.5,0.55,0.6,0.65,0.7,0.75,0.8,1},{0,2,2.25,2.5,2.75,3,3.25,3.5,3.75,4}))))</f>
        <v/>
      </c>
      <c r="E427" s="3" t="str">
        <f>IF(COUNT($A427)=0,"",IF($A427&lt;&gt;DRAFT!$B429,"ERR",IF(DRAFT!R429="3E","3E",IF(COUNT(DRAFT!N429,DRAFT!R429)&gt;0,DRAFT!S429,""))))</f>
        <v/>
      </c>
      <c r="F427" s="3" t="str">
        <f>IF(COUNT($A427)=0,"",IF(E427="3E","3E",IF(E427="","I",LOOKUP(E427/G$2,{0,0.4,0.45,0.5,0.55,0.6,0.65,0.7,0.75,0.8,1},{"F","D","C","C+","B-","B","B+","A-","A","A+"}))))</f>
        <v/>
      </c>
      <c r="G427" s="2" t="str">
        <f>IF(COUNT($A427)=0,"",IF(E427="","--",IF(E427="3E","3E",LOOKUP(E427/G$2,{0,0.4,0.45,0.5,0.55,0.6,0.65,0.7,0.75,0.8,1},{0,2,2.25,2.5,2.75,3,3.25,3.5,3.75,4}))))</f>
        <v/>
      </c>
      <c r="H427" s="3" t="str">
        <f>IF(COUNT($A427)=0,"",IF($A427&lt;&gt;DRAFT!$B429,"ERR",IF(DRAFT!AA429="3E","3E",IF(COUNT(DRAFT!W429,DRAFT!AA429)&gt;0,DRAFT!AB429,""))))</f>
        <v/>
      </c>
      <c r="I427" s="3" t="str">
        <f>IF(COUNT($A427)=0,"",IF(H427="3E","3E",IF(H427="","I",LOOKUP(H427/J$2,{0,0.4,0.45,0.5,0.55,0.6,0.65,0.7,0.75,0.8,1},{"F","D","C","C+","B-","B","B+","A-","A","A+"}))))</f>
        <v/>
      </c>
      <c r="J427" s="2" t="str">
        <f>IF(COUNT($A427)=0,"",IF(H427="","--",IF(H427="3E","3E",LOOKUP(H427/J$2,{0,0.4,0.45,0.5,0.55,0.6,0.65,0.7,0.75,0.8,1},{0,2,2.25,2.5,2.75,3,3.25,3.5,3.75,4}))))</f>
        <v/>
      </c>
      <c r="K427" s="3" t="str">
        <f>IF(COUNT($A427)=0,"",IF($A427&lt;&gt;DRAFT!$B429,"ERR",IF(DRAFT!AJ429="3E","3E",IF(COUNT(DRAFT!AF429,DRAFT!AJ429)&gt;0,DRAFT!AK429,""))))</f>
        <v/>
      </c>
      <c r="L427" s="3" t="str">
        <f>IF(COUNT($A427)=0,"",IF(K427="3E","3E",IF(K427="","I",LOOKUP(K427/M$2,{0,0.4,0.45,0.5,0.55,0.6,0.65,0.7,0.75,0.8,1},{"F","D","C","C+","B-","B","B+","A-","A","A+"}))))</f>
        <v/>
      </c>
      <c r="M427" s="2" t="str">
        <f>IF(COUNT($A427)=0,"",IF(K427="","--",IF(K427="3E","3E",LOOKUP(K427/M$2,{0,0.4,0.45,0.5,0.55,0.6,0.65,0.7,0.75,0.8,1},{0,2,2.25,2.5,2.75,3,3.25,3.5,3.75,4}))))</f>
        <v/>
      </c>
      <c r="N427" s="3" t="str">
        <f>IF(COUNT($A427)=0,"",IF($A427&lt;&gt;DRAFT!$B429,"ERR",IF(DRAFT!AS429="3E","3E",IF(COUNT(DRAFT!AO429,DRAFT!AS429)&gt;0,DRAFT!AT429,""))))</f>
        <v/>
      </c>
      <c r="O427" s="3" t="str">
        <f>IF(COUNT($A427)=0,"",IF(N427="3E","3E",IF(N427="","I",LOOKUP(N427/P$2,{0,0.4,0.45,0.5,0.55,0.6,0.65,0.7,0.75,0.8,1},{"F","D","C","C+","B-","B","B+","A-","A","A+"}))))</f>
        <v/>
      </c>
      <c r="P427" s="2" t="str">
        <f>IF(COUNT($A427)=0,"",IF(N427="","--",IF(N427="3E","3E",LOOKUP(N427/P$2,{0,0.4,0.45,0.5,0.55,0.6,0.65,0.7,0.75,0.8,1},{0,2,2.25,2.5,2.75,3,3.25,3.5,3.75,4}))))</f>
        <v/>
      </c>
      <c r="Q427" s="3" t="str">
        <f>IF(COUNT($A427)=0,"",IF($A427&lt;&gt;DRAFT!$B429,"ERR",IF(DRAFT!BB429="3E","3E",IF(COUNT(DRAFT!AX429,DRAFT!BB429)&gt;0,DRAFT!BC429,""))))</f>
        <v/>
      </c>
      <c r="R427" s="3" t="str">
        <f>IF(COUNT($A427)=0,"",IF(Q427="3E","3E",IF(Q427="","I",LOOKUP(Q427/S$2,{0,0.4,0.45,0.5,0.55,0.6,0.65,0.7,0.75,0.8,1},{"F","D","C","C+","B-","B","B+","A-","A","A+"}))))</f>
        <v/>
      </c>
      <c r="S427" s="2" t="str">
        <f>IF(COUNT($A427)=0,"",IF(Q427="","--",IF(Q427="3E","3E",LOOKUP(Q427/S$2,{0,0.4,0.45,0.5,0.55,0.6,0.65,0.7,0.75,0.8,1},{0,2,2.25,2.5,2.75,3,3.25,3.5,3.75,4}))))</f>
        <v/>
      </c>
      <c r="T427" s="3" t="str">
        <f>IF(COUNT($A427)=0,"",IF($A427&lt;&gt;DRAFT!$B429,"ERR",IF(DRAFT!BK429="3E","3E",IF(COUNT(DRAFT!BG429,DRAFT!BK429)&gt;0,DRAFT!BL429,""))))</f>
        <v/>
      </c>
      <c r="U427" s="3" t="str">
        <f>IF(COUNT($A427)=0,"",IF(T427="3E","3E",IF(T427="","I",LOOKUP(T427/V$2,{0,0.4,0.45,0.5,0.55,0.6,0.65,0.7,0.75,0.8,1},{"F","D","C","C+","B-","B","B+","A-","A","A+"}))))</f>
        <v/>
      </c>
      <c r="V427" s="2" t="str">
        <f>IF(COUNT($A427)=0,"",IF(T427="","--",IF(T427="3E","3E",LOOKUP(T427/V$2,{0,0.4,0.45,0.5,0.55,0.6,0.65,0.7,0.75,0.8,1},{0,2,2.25,2.5,2.75,3,3.25,3.5,3.75,4}))))</f>
        <v/>
      </c>
      <c r="W427" s="3" t="str">
        <f>IF(COUNT($A427)=0,"",IF($A427&lt;&gt;DRAFT!$B429,"ERR",IF(DRAFT!BT429="3E","3E",IF(COUNT(DRAFT!BP429,DRAFT!BT429)&gt;0,DRAFT!BU429,""))))</f>
        <v/>
      </c>
      <c r="X427" s="3" t="str">
        <f>IF(COUNT($A427)=0,"",IF(W427="3E","3E",IF(W427="","I",LOOKUP(W427/Y$2,{0,0.4,0.45,0.5,0.55,0.6,0.65,0.7,0.75,0.8,1},{"F","D","C","C+","B-","B","B+","A-","A","A+"}))))</f>
        <v/>
      </c>
      <c r="Y427" s="2" t="str">
        <f>IF(COUNT($A427)=0,"",IF(W427="","--",IF(W427="3E","3E",LOOKUP(W427/Y$2,{0,0.4,0.45,0.5,0.55,0.6,0.65,0.7,0.75,0.8,1},{0,2,2.25,2.5,2.75,3,3.25,3.5,3.75,4}))))</f>
        <v/>
      </c>
      <c r="Z427" s="3" t="str">
        <f>IF(COUNT($A427)=0,"",IF($A427&lt;&gt;DRAFT!$B429,"ERR",IF(DRAFT!CC429="3E","3E",IF(COUNT(DRAFT!BY429,DRAFT!CC429)&gt;0,DRAFT!CD429,""))))</f>
        <v/>
      </c>
      <c r="AA427" s="3" t="str">
        <f>IF(COUNT($A427)=0,"",IF(Z427="3E","3E",IF(Z427="","I",LOOKUP(Z427/AB$2,{0,0.4,0.45,0.5,0.55,0.6,0.65,0.7,0.75,0.8,1},{"F","D","C","C+","B-","B","B+","A-","A","A+"}))))</f>
        <v/>
      </c>
      <c r="AB427" s="2" t="str">
        <f>IF(COUNT($A427)=0,"",IF(Z427="","--",IF(Z427="3E","3E",LOOKUP(Z427/AB$2,{0,0.4,0.45,0.5,0.55,0.6,0.65,0.7,0.75,0.8,1},{0,2,2.25,2.5,2.75,3,3.25,3.5,3.75,4}))))</f>
        <v/>
      </c>
      <c r="AC427" s="3" t="str">
        <f>IF(COUNT($A427)=0,"",IF($A427&lt;&gt;DRAFT!$B429,"ERR",IF(DRAFT!CF429&gt;0,DRAFT!CF429,"")))</f>
        <v/>
      </c>
      <c r="AD427" s="3" t="str">
        <f>IF(COUNT($A427)=0,"",IF(AC427="3E","3E",IF(AC427="","I",LOOKUP(AC427/AE$2,{0,0.4,0.45,0.5,0.55,0.6,0.65,0.7,0.75,0.8,1},{"F","D","C","C+","B-","B","B+","A-","A","A+"}))))</f>
        <v/>
      </c>
      <c r="AE427" s="2" t="str">
        <f>IF(COUNT($A427)=0,"",IF(AC427="","--",IF(AC427="3E","3E",LOOKUP(AC427/AE$2,{0,0.4,0.45,0.5,0.55,0.6,0.65,0.7,0.75,0.8,1},{0,2,2.25,2.5,2.75,3,3.25,3.5,3.75,4}))))</f>
        <v/>
      </c>
      <c r="AF427" s="3" t="str">
        <f>IF($A427&lt;&gt;DRAFT!$B429,"ERR",IF(OR(COUNT($A427)=0,COUNT(DRAFT!CI429:CK429,DRAFT!CM429:CO429)=0),"",CEILING(SUM(DRAFT!CL429,DRAFT!CP429),1)))</f>
        <v/>
      </c>
      <c r="AG427" s="3" t="str">
        <f>IF(COUNT($A427)=0,"",IF(AF427="3E","3E",IF(AF427="","I",LOOKUP(AF427/AH$2,{0,0.4,0.45,0.5,0.55,0.6,0.65,0.7,0.75,0.8,1},{"F","D","C","C+","B-","B","B+","A-","A","A+"}))))</f>
        <v/>
      </c>
      <c r="AH427" s="2" t="str">
        <f>IF(COUNT($A427)=0,"",IF(AF427="","--",IF(AF427="3E","3E",LOOKUP(AF427/AH$2,{0,0.4,0.45,0.5,0.55,0.6,0.65,0.7,0.75,0.8,1},{0,2,2.25,2.5,2.75,3,3.25,3.5,3.75,4}))))</f>
        <v/>
      </c>
      <c r="AI427" s="11" t="str">
        <f>IF(OR(COUNT($A427)=0,COUNT(B427:AH427)=0),"",IF(COUNTIF(B427:AH427,"3E")&gt;0,"3E",IF(DRAFT!$A429="R",TRUNC(SUMPRODUCT(RGP,RCP)/TCP,3),TRUNC((SUMPRODUCT(--(IMDGP&gt;0)*IMDGP,IMCP)+CEILING(DRAFT!$CQ429*42,0.25))/TCP,3))))</f>
        <v/>
      </c>
      <c r="AJ427" s="3" t="str">
        <f>IF(OR(COUNT($A427)=0,COUNT(B427:AH427)=0),"",IF(COUNTIF(B427:AH427,"3E")&gt;0,"3E",IF(DRAFT!$A429="R",SUMPRODUCT(--(RGP&gt;=2),RCP),SUMPRODUCT(--(IMDGP&gt;0),--(IMGP=0),IMCP)+DRAFT!$CR429)))</f>
        <v/>
      </c>
      <c r="AK427" s="3" t="str">
        <f>IF(OR(COUNT($A427)=0,COUNT(B427:AH427)=0),"",IF(COUNTIF(B427:AJ427,"3E")&gt;0,"3E",IF(AND(DRAFT!$A429="IM",OR($AI427&gt;DRAFT!$CQ429,$AJ427&gt;DRAFT!$CR429)),"IMPROVED",IF(AND(DRAFT!$A429="IM",$AI427&lt;=DRAFT!$CQ429,$AJ427&lt;=DRAFT!$CR429),"NOT IMPROVED",IF(AND(AH427&gt;=2,AI427&gt;=2,AJ427&gt;=30),"PASS","FAIL")))))</f>
        <v/>
      </c>
      <c r="AL427" s="3" t="str">
        <f t="shared" si="12"/>
        <v/>
      </c>
      <c r="AM427" s="3" t="str">
        <f t="shared" si="13"/>
        <v/>
      </c>
    </row>
    <row r="428" spans="1:39" ht="18.95" customHeight="1" x14ac:dyDescent="0.25">
      <c r="A428" s="4" t="str">
        <f>IF(DRAFT!$B430="","",DRAFT!$B430)</f>
        <v/>
      </c>
      <c r="B428" s="3" t="str">
        <f>IF(COUNT($A428)=0,"",IF($A428&lt;&gt;DRAFT!$B430,"ERR",IF(DRAFT!I430="3E","3E",IF(COUNT(DRAFT!E430,DRAFT!I430)&gt;0,DRAFT!J430,""))))</f>
        <v/>
      </c>
      <c r="C428" s="3" t="str">
        <f>IF(COUNT($A428)=0,"",IF(B428="3E","3E",IF(B428="","I",LOOKUP(B428/D$2,{0,0.4,0.45,0.5,0.55,0.6,0.65,0.7,0.75,0.8,1},{"F","D","C","C+","B-","B","B+","A-","A","A+"}))))</f>
        <v/>
      </c>
      <c r="D428" s="2" t="str">
        <f>IF(COUNT($A428)=0,"",IF(B428="","--",IF(B428="3E","3E",LOOKUP(B428/D$2,{0,0.4,0.45,0.5,0.55,0.6,0.65,0.7,0.75,0.8,1},{0,2,2.25,2.5,2.75,3,3.25,3.5,3.75,4}))))</f>
        <v/>
      </c>
      <c r="E428" s="3" t="str">
        <f>IF(COUNT($A428)=0,"",IF($A428&lt;&gt;DRAFT!$B430,"ERR",IF(DRAFT!R430="3E","3E",IF(COUNT(DRAFT!N430,DRAFT!R430)&gt;0,DRAFT!S430,""))))</f>
        <v/>
      </c>
      <c r="F428" s="3" t="str">
        <f>IF(COUNT($A428)=0,"",IF(E428="3E","3E",IF(E428="","I",LOOKUP(E428/G$2,{0,0.4,0.45,0.5,0.55,0.6,0.65,0.7,0.75,0.8,1},{"F","D","C","C+","B-","B","B+","A-","A","A+"}))))</f>
        <v/>
      </c>
      <c r="G428" s="2" t="str">
        <f>IF(COUNT($A428)=0,"",IF(E428="","--",IF(E428="3E","3E",LOOKUP(E428/G$2,{0,0.4,0.45,0.5,0.55,0.6,0.65,0.7,0.75,0.8,1},{0,2,2.25,2.5,2.75,3,3.25,3.5,3.75,4}))))</f>
        <v/>
      </c>
      <c r="H428" s="3" t="str">
        <f>IF(COUNT($A428)=0,"",IF($A428&lt;&gt;DRAFT!$B430,"ERR",IF(DRAFT!AA430="3E","3E",IF(COUNT(DRAFT!W430,DRAFT!AA430)&gt;0,DRAFT!AB430,""))))</f>
        <v/>
      </c>
      <c r="I428" s="3" t="str">
        <f>IF(COUNT($A428)=0,"",IF(H428="3E","3E",IF(H428="","I",LOOKUP(H428/J$2,{0,0.4,0.45,0.5,0.55,0.6,0.65,0.7,0.75,0.8,1},{"F","D","C","C+","B-","B","B+","A-","A","A+"}))))</f>
        <v/>
      </c>
      <c r="J428" s="2" t="str">
        <f>IF(COUNT($A428)=0,"",IF(H428="","--",IF(H428="3E","3E",LOOKUP(H428/J$2,{0,0.4,0.45,0.5,0.55,0.6,0.65,0.7,0.75,0.8,1},{0,2,2.25,2.5,2.75,3,3.25,3.5,3.75,4}))))</f>
        <v/>
      </c>
      <c r="K428" s="3" t="str">
        <f>IF(COUNT($A428)=0,"",IF($A428&lt;&gt;DRAFT!$B430,"ERR",IF(DRAFT!AJ430="3E","3E",IF(COUNT(DRAFT!AF430,DRAFT!AJ430)&gt;0,DRAFT!AK430,""))))</f>
        <v/>
      </c>
      <c r="L428" s="3" t="str">
        <f>IF(COUNT($A428)=0,"",IF(K428="3E","3E",IF(K428="","I",LOOKUP(K428/M$2,{0,0.4,0.45,0.5,0.55,0.6,0.65,0.7,0.75,0.8,1},{"F","D","C","C+","B-","B","B+","A-","A","A+"}))))</f>
        <v/>
      </c>
      <c r="M428" s="2" t="str">
        <f>IF(COUNT($A428)=0,"",IF(K428="","--",IF(K428="3E","3E",LOOKUP(K428/M$2,{0,0.4,0.45,0.5,0.55,0.6,0.65,0.7,0.75,0.8,1},{0,2,2.25,2.5,2.75,3,3.25,3.5,3.75,4}))))</f>
        <v/>
      </c>
      <c r="N428" s="3" t="str">
        <f>IF(COUNT($A428)=0,"",IF($A428&lt;&gt;DRAFT!$B430,"ERR",IF(DRAFT!AS430="3E","3E",IF(COUNT(DRAFT!AO430,DRAFT!AS430)&gt;0,DRAFT!AT430,""))))</f>
        <v/>
      </c>
      <c r="O428" s="3" t="str">
        <f>IF(COUNT($A428)=0,"",IF(N428="3E","3E",IF(N428="","I",LOOKUP(N428/P$2,{0,0.4,0.45,0.5,0.55,0.6,0.65,0.7,0.75,0.8,1},{"F","D","C","C+","B-","B","B+","A-","A","A+"}))))</f>
        <v/>
      </c>
      <c r="P428" s="2" t="str">
        <f>IF(COUNT($A428)=0,"",IF(N428="","--",IF(N428="3E","3E",LOOKUP(N428/P$2,{0,0.4,0.45,0.5,0.55,0.6,0.65,0.7,0.75,0.8,1},{0,2,2.25,2.5,2.75,3,3.25,3.5,3.75,4}))))</f>
        <v/>
      </c>
      <c r="Q428" s="3" t="str">
        <f>IF(COUNT($A428)=0,"",IF($A428&lt;&gt;DRAFT!$B430,"ERR",IF(DRAFT!BB430="3E","3E",IF(COUNT(DRAFT!AX430,DRAFT!BB430)&gt;0,DRAFT!BC430,""))))</f>
        <v/>
      </c>
      <c r="R428" s="3" t="str">
        <f>IF(COUNT($A428)=0,"",IF(Q428="3E","3E",IF(Q428="","I",LOOKUP(Q428/S$2,{0,0.4,0.45,0.5,0.55,0.6,0.65,0.7,0.75,0.8,1},{"F","D","C","C+","B-","B","B+","A-","A","A+"}))))</f>
        <v/>
      </c>
      <c r="S428" s="2" t="str">
        <f>IF(COUNT($A428)=0,"",IF(Q428="","--",IF(Q428="3E","3E",LOOKUP(Q428/S$2,{0,0.4,0.45,0.5,0.55,0.6,0.65,0.7,0.75,0.8,1},{0,2,2.25,2.5,2.75,3,3.25,3.5,3.75,4}))))</f>
        <v/>
      </c>
      <c r="T428" s="3" t="str">
        <f>IF(COUNT($A428)=0,"",IF($A428&lt;&gt;DRAFT!$B430,"ERR",IF(DRAFT!BK430="3E","3E",IF(COUNT(DRAFT!BG430,DRAFT!BK430)&gt;0,DRAFT!BL430,""))))</f>
        <v/>
      </c>
      <c r="U428" s="3" t="str">
        <f>IF(COUNT($A428)=0,"",IF(T428="3E","3E",IF(T428="","I",LOOKUP(T428/V$2,{0,0.4,0.45,0.5,0.55,0.6,0.65,0.7,0.75,0.8,1},{"F","D","C","C+","B-","B","B+","A-","A","A+"}))))</f>
        <v/>
      </c>
      <c r="V428" s="2" t="str">
        <f>IF(COUNT($A428)=0,"",IF(T428="","--",IF(T428="3E","3E",LOOKUP(T428/V$2,{0,0.4,0.45,0.5,0.55,0.6,0.65,0.7,0.75,0.8,1},{0,2,2.25,2.5,2.75,3,3.25,3.5,3.75,4}))))</f>
        <v/>
      </c>
      <c r="W428" s="3" t="str">
        <f>IF(COUNT($A428)=0,"",IF($A428&lt;&gt;DRAFT!$B430,"ERR",IF(DRAFT!BT430="3E","3E",IF(COUNT(DRAFT!BP430,DRAFT!BT430)&gt;0,DRAFT!BU430,""))))</f>
        <v/>
      </c>
      <c r="X428" s="3" t="str">
        <f>IF(COUNT($A428)=0,"",IF(W428="3E","3E",IF(W428="","I",LOOKUP(W428/Y$2,{0,0.4,0.45,0.5,0.55,0.6,0.65,0.7,0.75,0.8,1},{"F","D","C","C+","B-","B","B+","A-","A","A+"}))))</f>
        <v/>
      </c>
      <c r="Y428" s="2" t="str">
        <f>IF(COUNT($A428)=0,"",IF(W428="","--",IF(W428="3E","3E",LOOKUP(W428/Y$2,{0,0.4,0.45,0.5,0.55,0.6,0.65,0.7,0.75,0.8,1},{0,2,2.25,2.5,2.75,3,3.25,3.5,3.75,4}))))</f>
        <v/>
      </c>
      <c r="Z428" s="3" t="str">
        <f>IF(COUNT($A428)=0,"",IF($A428&lt;&gt;DRAFT!$B430,"ERR",IF(DRAFT!CC430="3E","3E",IF(COUNT(DRAFT!BY430,DRAFT!CC430)&gt;0,DRAFT!CD430,""))))</f>
        <v/>
      </c>
      <c r="AA428" s="3" t="str">
        <f>IF(COUNT($A428)=0,"",IF(Z428="3E","3E",IF(Z428="","I",LOOKUP(Z428/AB$2,{0,0.4,0.45,0.5,0.55,0.6,0.65,0.7,0.75,0.8,1},{"F","D","C","C+","B-","B","B+","A-","A","A+"}))))</f>
        <v/>
      </c>
      <c r="AB428" s="2" t="str">
        <f>IF(COUNT($A428)=0,"",IF(Z428="","--",IF(Z428="3E","3E",LOOKUP(Z428/AB$2,{0,0.4,0.45,0.5,0.55,0.6,0.65,0.7,0.75,0.8,1},{0,2,2.25,2.5,2.75,3,3.25,3.5,3.75,4}))))</f>
        <v/>
      </c>
      <c r="AC428" s="3" t="str">
        <f>IF(COUNT($A428)=0,"",IF($A428&lt;&gt;DRAFT!$B430,"ERR",IF(DRAFT!CF430&gt;0,DRAFT!CF430,"")))</f>
        <v/>
      </c>
      <c r="AD428" s="3" t="str">
        <f>IF(COUNT($A428)=0,"",IF(AC428="3E","3E",IF(AC428="","I",LOOKUP(AC428/AE$2,{0,0.4,0.45,0.5,0.55,0.6,0.65,0.7,0.75,0.8,1},{"F","D","C","C+","B-","B","B+","A-","A","A+"}))))</f>
        <v/>
      </c>
      <c r="AE428" s="2" t="str">
        <f>IF(COUNT($A428)=0,"",IF(AC428="","--",IF(AC428="3E","3E",LOOKUP(AC428/AE$2,{0,0.4,0.45,0.5,0.55,0.6,0.65,0.7,0.75,0.8,1},{0,2,2.25,2.5,2.75,3,3.25,3.5,3.75,4}))))</f>
        <v/>
      </c>
      <c r="AF428" s="3" t="str">
        <f>IF($A428&lt;&gt;DRAFT!$B430,"ERR",IF(OR(COUNT($A428)=0,COUNT(DRAFT!CI430:CK430,DRAFT!CM430:CO430)=0),"",CEILING(SUM(DRAFT!CL430,DRAFT!CP430),1)))</f>
        <v/>
      </c>
      <c r="AG428" s="3" t="str">
        <f>IF(COUNT($A428)=0,"",IF(AF428="3E","3E",IF(AF428="","I",LOOKUP(AF428/AH$2,{0,0.4,0.45,0.5,0.55,0.6,0.65,0.7,0.75,0.8,1},{"F","D","C","C+","B-","B","B+","A-","A","A+"}))))</f>
        <v/>
      </c>
      <c r="AH428" s="2" t="str">
        <f>IF(COUNT($A428)=0,"",IF(AF428="","--",IF(AF428="3E","3E",LOOKUP(AF428/AH$2,{0,0.4,0.45,0.5,0.55,0.6,0.65,0.7,0.75,0.8,1},{0,2,2.25,2.5,2.75,3,3.25,3.5,3.75,4}))))</f>
        <v/>
      </c>
      <c r="AI428" s="11" t="str">
        <f>IF(OR(COUNT($A428)=0,COUNT(B428:AH428)=0),"",IF(COUNTIF(B428:AH428,"3E")&gt;0,"3E",IF(DRAFT!$A430="R",TRUNC(SUMPRODUCT(RGP,RCP)/TCP,3),TRUNC((SUMPRODUCT(--(IMDGP&gt;0)*IMDGP,IMCP)+CEILING(DRAFT!$CQ430*42,0.25))/TCP,3))))</f>
        <v/>
      </c>
      <c r="AJ428" s="3" t="str">
        <f>IF(OR(COUNT($A428)=0,COUNT(B428:AH428)=0),"",IF(COUNTIF(B428:AH428,"3E")&gt;0,"3E",IF(DRAFT!$A430="R",SUMPRODUCT(--(RGP&gt;=2),RCP),SUMPRODUCT(--(IMDGP&gt;0),--(IMGP=0),IMCP)+DRAFT!$CR430)))</f>
        <v/>
      </c>
      <c r="AK428" s="3" t="str">
        <f>IF(OR(COUNT($A428)=0,COUNT(B428:AH428)=0),"",IF(COUNTIF(B428:AJ428,"3E")&gt;0,"3E",IF(AND(DRAFT!$A430="IM",OR($AI428&gt;DRAFT!$CQ430,$AJ428&gt;DRAFT!$CR430)),"IMPROVED",IF(AND(DRAFT!$A430="IM",$AI428&lt;=DRAFT!$CQ430,$AJ428&lt;=DRAFT!$CR430),"NOT IMPROVED",IF(AND(AH428&gt;=2,AI428&gt;=2,AJ428&gt;=30),"PASS","FAIL")))))</f>
        <v/>
      </c>
      <c r="AL428" s="3" t="str">
        <f t="shared" si="12"/>
        <v/>
      </c>
      <c r="AM428" s="3" t="str">
        <f t="shared" si="13"/>
        <v/>
      </c>
    </row>
    <row r="429" spans="1:39" ht="18.95" customHeight="1" x14ac:dyDescent="0.25">
      <c r="A429" s="4" t="str">
        <f>IF(DRAFT!$B431="","",DRAFT!$B431)</f>
        <v/>
      </c>
      <c r="B429" s="3" t="str">
        <f>IF(COUNT($A429)=0,"",IF($A429&lt;&gt;DRAFT!$B431,"ERR",IF(DRAFT!I431="3E","3E",IF(COUNT(DRAFT!E431,DRAFT!I431)&gt;0,DRAFT!J431,""))))</f>
        <v/>
      </c>
      <c r="C429" s="3" t="str">
        <f>IF(COUNT($A429)=0,"",IF(B429="3E","3E",IF(B429="","I",LOOKUP(B429/D$2,{0,0.4,0.45,0.5,0.55,0.6,0.65,0.7,0.75,0.8,1},{"F","D","C","C+","B-","B","B+","A-","A","A+"}))))</f>
        <v/>
      </c>
      <c r="D429" s="2" t="str">
        <f>IF(COUNT($A429)=0,"",IF(B429="","--",IF(B429="3E","3E",LOOKUP(B429/D$2,{0,0.4,0.45,0.5,0.55,0.6,0.65,0.7,0.75,0.8,1},{0,2,2.25,2.5,2.75,3,3.25,3.5,3.75,4}))))</f>
        <v/>
      </c>
      <c r="E429" s="3" t="str">
        <f>IF(COUNT($A429)=0,"",IF($A429&lt;&gt;DRAFT!$B431,"ERR",IF(DRAFT!R431="3E","3E",IF(COUNT(DRAFT!N431,DRAFT!R431)&gt;0,DRAFT!S431,""))))</f>
        <v/>
      </c>
      <c r="F429" s="3" t="str">
        <f>IF(COUNT($A429)=0,"",IF(E429="3E","3E",IF(E429="","I",LOOKUP(E429/G$2,{0,0.4,0.45,0.5,0.55,0.6,0.65,0.7,0.75,0.8,1},{"F","D","C","C+","B-","B","B+","A-","A","A+"}))))</f>
        <v/>
      </c>
      <c r="G429" s="2" t="str">
        <f>IF(COUNT($A429)=0,"",IF(E429="","--",IF(E429="3E","3E",LOOKUP(E429/G$2,{0,0.4,0.45,0.5,0.55,0.6,0.65,0.7,0.75,0.8,1},{0,2,2.25,2.5,2.75,3,3.25,3.5,3.75,4}))))</f>
        <v/>
      </c>
      <c r="H429" s="3" t="str">
        <f>IF(COUNT($A429)=0,"",IF($A429&lt;&gt;DRAFT!$B431,"ERR",IF(DRAFT!AA431="3E","3E",IF(COUNT(DRAFT!W431,DRAFT!AA431)&gt;0,DRAFT!AB431,""))))</f>
        <v/>
      </c>
      <c r="I429" s="3" t="str">
        <f>IF(COUNT($A429)=0,"",IF(H429="3E","3E",IF(H429="","I",LOOKUP(H429/J$2,{0,0.4,0.45,0.5,0.55,0.6,0.65,0.7,0.75,0.8,1},{"F","D","C","C+","B-","B","B+","A-","A","A+"}))))</f>
        <v/>
      </c>
      <c r="J429" s="2" t="str">
        <f>IF(COUNT($A429)=0,"",IF(H429="","--",IF(H429="3E","3E",LOOKUP(H429/J$2,{0,0.4,0.45,0.5,0.55,0.6,0.65,0.7,0.75,0.8,1},{0,2,2.25,2.5,2.75,3,3.25,3.5,3.75,4}))))</f>
        <v/>
      </c>
      <c r="K429" s="3" t="str">
        <f>IF(COUNT($A429)=0,"",IF($A429&lt;&gt;DRAFT!$B431,"ERR",IF(DRAFT!AJ431="3E","3E",IF(COUNT(DRAFT!AF431,DRAFT!AJ431)&gt;0,DRAFT!AK431,""))))</f>
        <v/>
      </c>
      <c r="L429" s="3" t="str">
        <f>IF(COUNT($A429)=0,"",IF(K429="3E","3E",IF(K429="","I",LOOKUP(K429/M$2,{0,0.4,0.45,0.5,0.55,0.6,0.65,0.7,0.75,0.8,1},{"F","D","C","C+","B-","B","B+","A-","A","A+"}))))</f>
        <v/>
      </c>
      <c r="M429" s="2" t="str">
        <f>IF(COUNT($A429)=0,"",IF(K429="","--",IF(K429="3E","3E",LOOKUP(K429/M$2,{0,0.4,0.45,0.5,0.55,0.6,0.65,0.7,0.75,0.8,1},{0,2,2.25,2.5,2.75,3,3.25,3.5,3.75,4}))))</f>
        <v/>
      </c>
      <c r="N429" s="3" t="str">
        <f>IF(COUNT($A429)=0,"",IF($A429&lt;&gt;DRAFT!$B431,"ERR",IF(DRAFT!AS431="3E","3E",IF(COUNT(DRAFT!AO431,DRAFT!AS431)&gt;0,DRAFT!AT431,""))))</f>
        <v/>
      </c>
      <c r="O429" s="3" t="str">
        <f>IF(COUNT($A429)=0,"",IF(N429="3E","3E",IF(N429="","I",LOOKUP(N429/P$2,{0,0.4,0.45,0.5,0.55,0.6,0.65,0.7,0.75,0.8,1},{"F","D","C","C+","B-","B","B+","A-","A","A+"}))))</f>
        <v/>
      </c>
      <c r="P429" s="2" t="str">
        <f>IF(COUNT($A429)=0,"",IF(N429="","--",IF(N429="3E","3E",LOOKUP(N429/P$2,{0,0.4,0.45,0.5,0.55,0.6,0.65,0.7,0.75,0.8,1},{0,2,2.25,2.5,2.75,3,3.25,3.5,3.75,4}))))</f>
        <v/>
      </c>
      <c r="Q429" s="3" t="str">
        <f>IF(COUNT($A429)=0,"",IF($A429&lt;&gt;DRAFT!$B431,"ERR",IF(DRAFT!BB431="3E","3E",IF(COUNT(DRAFT!AX431,DRAFT!BB431)&gt;0,DRAFT!BC431,""))))</f>
        <v/>
      </c>
      <c r="R429" s="3" t="str">
        <f>IF(COUNT($A429)=0,"",IF(Q429="3E","3E",IF(Q429="","I",LOOKUP(Q429/S$2,{0,0.4,0.45,0.5,0.55,0.6,0.65,0.7,0.75,0.8,1},{"F","D","C","C+","B-","B","B+","A-","A","A+"}))))</f>
        <v/>
      </c>
      <c r="S429" s="2" t="str">
        <f>IF(COUNT($A429)=0,"",IF(Q429="","--",IF(Q429="3E","3E",LOOKUP(Q429/S$2,{0,0.4,0.45,0.5,0.55,0.6,0.65,0.7,0.75,0.8,1},{0,2,2.25,2.5,2.75,3,3.25,3.5,3.75,4}))))</f>
        <v/>
      </c>
      <c r="T429" s="3" t="str">
        <f>IF(COUNT($A429)=0,"",IF($A429&lt;&gt;DRAFT!$B431,"ERR",IF(DRAFT!BK431="3E","3E",IF(COUNT(DRAFT!BG431,DRAFT!BK431)&gt;0,DRAFT!BL431,""))))</f>
        <v/>
      </c>
      <c r="U429" s="3" t="str">
        <f>IF(COUNT($A429)=0,"",IF(T429="3E","3E",IF(T429="","I",LOOKUP(T429/V$2,{0,0.4,0.45,0.5,0.55,0.6,0.65,0.7,0.75,0.8,1},{"F","D","C","C+","B-","B","B+","A-","A","A+"}))))</f>
        <v/>
      </c>
      <c r="V429" s="2" t="str">
        <f>IF(COUNT($A429)=0,"",IF(T429="","--",IF(T429="3E","3E",LOOKUP(T429/V$2,{0,0.4,0.45,0.5,0.55,0.6,0.65,0.7,0.75,0.8,1},{0,2,2.25,2.5,2.75,3,3.25,3.5,3.75,4}))))</f>
        <v/>
      </c>
      <c r="W429" s="3" t="str">
        <f>IF(COUNT($A429)=0,"",IF($A429&lt;&gt;DRAFT!$B431,"ERR",IF(DRAFT!BT431="3E","3E",IF(COUNT(DRAFT!BP431,DRAFT!BT431)&gt;0,DRAFT!BU431,""))))</f>
        <v/>
      </c>
      <c r="X429" s="3" t="str">
        <f>IF(COUNT($A429)=0,"",IF(W429="3E","3E",IF(W429="","I",LOOKUP(W429/Y$2,{0,0.4,0.45,0.5,0.55,0.6,0.65,0.7,0.75,0.8,1},{"F","D","C","C+","B-","B","B+","A-","A","A+"}))))</f>
        <v/>
      </c>
      <c r="Y429" s="2" t="str">
        <f>IF(COUNT($A429)=0,"",IF(W429="","--",IF(W429="3E","3E",LOOKUP(W429/Y$2,{0,0.4,0.45,0.5,0.55,0.6,0.65,0.7,0.75,0.8,1},{0,2,2.25,2.5,2.75,3,3.25,3.5,3.75,4}))))</f>
        <v/>
      </c>
      <c r="Z429" s="3" t="str">
        <f>IF(COUNT($A429)=0,"",IF($A429&lt;&gt;DRAFT!$B431,"ERR",IF(DRAFT!CC431="3E","3E",IF(COUNT(DRAFT!BY431,DRAFT!CC431)&gt;0,DRAFT!CD431,""))))</f>
        <v/>
      </c>
      <c r="AA429" s="3" t="str">
        <f>IF(COUNT($A429)=0,"",IF(Z429="3E","3E",IF(Z429="","I",LOOKUP(Z429/AB$2,{0,0.4,0.45,0.5,0.55,0.6,0.65,0.7,0.75,0.8,1},{"F","D","C","C+","B-","B","B+","A-","A","A+"}))))</f>
        <v/>
      </c>
      <c r="AB429" s="2" t="str">
        <f>IF(COUNT($A429)=0,"",IF(Z429="","--",IF(Z429="3E","3E",LOOKUP(Z429/AB$2,{0,0.4,0.45,0.5,0.55,0.6,0.65,0.7,0.75,0.8,1},{0,2,2.25,2.5,2.75,3,3.25,3.5,3.75,4}))))</f>
        <v/>
      </c>
      <c r="AC429" s="3" t="str">
        <f>IF(COUNT($A429)=0,"",IF($A429&lt;&gt;DRAFT!$B431,"ERR",IF(DRAFT!CF431&gt;0,DRAFT!CF431,"")))</f>
        <v/>
      </c>
      <c r="AD429" s="3" t="str">
        <f>IF(COUNT($A429)=0,"",IF(AC429="3E","3E",IF(AC429="","I",LOOKUP(AC429/AE$2,{0,0.4,0.45,0.5,0.55,0.6,0.65,0.7,0.75,0.8,1},{"F","D","C","C+","B-","B","B+","A-","A","A+"}))))</f>
        <v/>
      </c>
      <c r="AE429" s="2" t="str">
        <f>IF(COUNT($A429)=0,"",IF(AC429="","--",IF(AC429="3E","3E",LOOKUP(AC429/AE$2,{0,0.4,0.45,0.5,0.55,0.6,0.65,0.7,0.75,0.8,1},{0,2,2.25,2.5,2.75,3,3.25,3.5,3.75,4}))))</f>
        <v/>
      </c>
      <c r="AF429" s="3" t="str">
        <f>IF($A429&lt;&gt;DRAFT!$B431,"ERR",IF(OR(COUNT($A429)=0,COUNT(DRAFT!CI431:CK431,DRAFT!CM431:CO431)=0),"",CEILING(SUM(DRAFT!CL431,DRAFT!CP431),1)))</f>
        <v/>
      </c>
      <c r="AG429" s="3" t="str">
        <f>IF(COUNT($A429)=0,"",IF(AF429="3E","3E",IF(AF429="","I",LOOKUP(AF429/AH$2,{0,0.4,0.45,0.5,0.55,0.6,0.65,0.7,0.75,0.8,1},{"F","D","C","C+","B-","B","B+","A-","A","A+"}))))</f>
        <v/>
      </c>
      <c r="AH429" s="2" t="str">
        <f>IF(COUNT($A429)=0,"",IF(AF429="","--",IF(AF429="3E","3E",LOOKUP(AF429/AH$2,{0,0.4,0.45,0.5,0.55,0.6,0.65,0.7,0.75,0.8,1},{0,2,2.25,2.5,2.75,3,3.25,3.5,3.75,4}))))</f>
        <v/>
      </c>
      <c r="AI429" s="11" t="str">
        <f>IF(OR(COUNT($A429)=0,COUNT(B429:AH429)=0),"",IF(COUNTIF(B429:AH429,"3E")&gt;0,"3E",IF(DRAFT!$A431="R",TRUNC(SUMPRODUCT(RGP,RCP)/TCP,3),TRUNC((SUMPRODUCT(--(IMDGP&gt;0)*IMDGP,IMCP)+CEILING(DRAFT!$CQ431*42,0.25))/TCP,3))))</f>
        <v/>
      </c>
      <c r="AJ429" s="3" t="str">
        <f>IF(OR(COUNT($A429)=0,COUNT(B429:AH429)=0),"",IF(COUNTIF(B429:AH429,"3E")&gt;0,"3E",IF(DRAFT!$A431="R",SUMPRODUCT(--(RGP&gt;=2),RCP),SUMPRODUCT(--(IMDGP&gt;0),--(IMGP=0),IMCP)+DRAFT!$CR431)))</f>
        <v/>
      </c>
      <c r="AK429" s="3" t="str">
        <f>IF(OR(COUNT($A429)=0,COUNT(B429:AH429)=0),"",IF(COUNTIF(B429:AJ429,"3E")&gt;0,"3E",IF(AND(DRAFT!$A431="IM",OR($AI429&gt;DRAFT!$CQ431,$AJ429&gt;DRAFT!$CR431)),"IMPROVED",IF(AND(DRAFT!$A431="IM",$AI429&lt;=DRAFT!$CQ431,$AJ429&lt;=DRAFT!$CR431),"NOT IMPROVED",IF(AND(AH429&gt;=2,AI429&gt;=2,AJ429&gt;=30),"PASS","FAIL")))))</f>
        <v/>
      </c>
      <c r="AL429" s="3" t="str">
        <f t="shared" si="12"/>
        <v/>
      </c>
      <c r="AM429" s="3" t="str">
        <f t="shared" si="13"/>
        <v/>
      </c>
    </row>
    <row r="430" spans="1:39" ht="18.95" customHeight="1" x14ac:dyDescent="0.25">
      <c r="A430" s="4" t="str">
        <f>IF(DRAFT!$B432="","",DRAFT!$B432)</f>
        <v/>
      </c>
      <c r="B430" s="3" t="str">
        <f>IF(COUNT($A430)=0,"",IF($A430&lt;&gt;DRAFT!$B432,"ERR",IF(DRAFT!I432="3E","3E",IF(COUNT(DRAFT!E432,DRAFT!I432)&gt;0,DRAFT!J432,""))))</f>
        <v/>
      </c>
      <c r="C430" s="3" t="str">
        <f>IF(COUNT($A430)=0,"",IF(B430="3E","3E",IF(B430="","I",LOOKUP(B430/D$2,{0,0.4,0.45,0.5,0.55,0.6,0.65,0.7,0.75,0.8,1},{"F","D","C","C+","B-","B","B+","A-","A","A+"}))))</f>
        <v/>
      </c>
      <c r="D430" s="2" t="str">
        <f>IF(COUNT($A430)=0,"",IF(B430="","--",IF(B430="3E","3E",LOOKUP(B430/D$2,{0,0.4,0.45,0.5,0.55,0.6,0.65,0.7,0.75,0.8,1},{0,2,2.25,2.5,2.75,3,3.25,3.5,3.75,4}))))</f>
        <v/>
      </c>
      <c r="E430" s="3" t="str">
        <f>IF(COUNT($A430)=0,"",IF($A430&lt;&gt;DRAFT!$B432,"ERR",IF(DRAFT!R432="3E","3E",IF(COUNT(DRAFT!N432,DRAFT!R432)&gt;0,DRAFT!S432,""))))</f>
        <v/>
      </c>
      <c r="F430" s="3" t="str">
        <f>IF(COUNT($A430)=0,"",IF(E430="3E","3E",IF(E430="","I",LOOKUP(E430/G$2,{0,0.4,0.45,0.5,0.55,0.6,0.65,0.7,0.75,0.8,1},{"F","D","C","C+","B-","B","B+","A-","A","A+"}))))</f>
        <v/>
      </c>
      <c r="G430" s="2" t="str">
        <f>IF(COUNT($A430)=0,"",IF(E430="","--",IF(E430="3E","3E",LOOKUP(E430/G$2,{0,0.4,0.45,0.5,0.55,0.6,0.65,0.7,0.75,0.8,1},{0,2,2.25,2.5,2.75,3,3.25,3.5,3.75,4}))))</f>
        <v/>
      </c>
      <c r="H430" s="3" t="str">
        <f>IF(COUNT($A430)=0,"",IF($A430&lt;&gt;DRAFT!$B432,"ERR",IF(DRAFT!AA432="3E","3E",IF(COUNT(DRAFT!W432,DRAFT!AA432)&gt;0,DRAFT!AB432,""))))</f>
        <v/>
      </c>
      <c r="I430" s="3" t="str">
        <f>IF(COUNT($A430)=0,"",IF(H430="3E","3E",IF(H430="","I",LOOKUP(H430/J$2,{0,0.4,0.45,0.5,0.55,0.6,0.65,0.7,0.75,0.8,1},{"F","D","C","C+","B-","B","B+","A-","A","A+"}))))</f>
        <v/>
      </c>
      <c r="J430" s="2" t="str">
        <f>IF(COUNT($A430)=0,"",IF(H430="","--",IF(H430="3E","3E",LOOKUP(H430/J$2,{0,0.4,0.45,0.5,0.55,0.6,0.65,0.7,0.75,0.8,1},{0,2,2.25,2.5,2.75,3,3.25,3.5,3.75,4}))))</f>
        <v/>
      </c>
      <c r="K430" s="3" t="str">
        <f>IF(COUNT($A430)=0,"",IF($A430&lt;&gt;DRAFT!$B432,"ERR",IF(DRAFT!AJ432="3E","3E",IF(COUNT(DRAFT!AF432,DRAFT!AJ432)&gt;0,DRAFT!AK432,""))))</f>
        <v/>
      </c>
      <c r="L430" s="3" t="str">
        <f>IF(COUNT($A430)=0,"",IF(K430="3E","3E",IF(K430="","I",LOOKUP(K430/M$2,{0,0.4,0.45,0.5,0.55,0.6,0.65,0.7,0.75,0.8,1},{"F","D","C","C+","B-","B","B+","A-","A","A+"}))))</f>
        <v/>
      </c>
      <c r="M430" s="2" t="str">
        <f>IF(COUNT($A430)=0,"",IF(K430="","--",IF(K430="3E","3E",LOOKUP(K430/M$2,{0,0.4,0.45,0.5,0.55,0.6,0.65,0.7,0.75,0.8,1},{0,2,2.25,2.5,2.75,3,3.25,3.5,3.75,4}))))</f>
        <v/>
      </c>
      <c r="N430" s="3" t="str">
        <f>IF(COUNT($A430)=0,"",IF($A430&lt;&gt;DRAFT!$B432,"ERR",IF(DRAFT!AS432="3E","3E",IF(COUNT(DRAFT!AO432,DRAFT!AS432)&gt;0,DRAFT!AT432,""))))</f>
        <v/>
      </c>
      <c r="O430" s="3" t="str">
        <f>IF(COUNT($A430)=0,"",IF(N430="3E","3E",IF(N430="","I",LOOKUP(N430/P$2,{0,0.4,0.45,0.5,0.55,0.6,0.65,0.7,0.75,0.8,1},{"F","D","C","C+","B-","B","B+","A-","A","A+"}))))</f>
        <v/>
      </c>
      <c r="P430" s="2" t="str">
        <f>IF(COUNT($A430)=0,"",IF(N430="","--",IF(N430="3E","3E",LOOKUP(N430/P$2,{0,0.4,0.45,0.5,0.55,0.6,0.65,0.7,0.75,0.8,1},{0,2,2.25,2.5,2.75,3,3.25,3.5,3.75,4}))))</f>
        <v/>
      </c>
      <c r="Q430" s="3" t="str">
        <f>IF(COUNT($A430)=0,"",IF($A430&lt;&gt;DRAFT!$B432,"ERR",IF(DRAFT!BB432="3E","3E",IF(COUNT(DRAFT!AX432,DRAFT!BB432)&gt;0,DRAFT!BC432,""))))</f>
        <v/>
      </c>
      <c r="R430" s="3" t="str">
        <f>IF(COUNT($A430)=0,"",IF(Q430="3E","3E",IF(Q430="","I",LOOKUP(Q430/S$2,{0,0.4,0.45,0.5,0.55,0.6,0.65,0.7,0.75,0.8,1},{"F","D","C","C+","B-","B","B+","A-","A","A+"}))))</f>
        <v/>
      </c>
      <c r="S430" s="2" t="str">
        <f>IF(COUNT($A430)=0,"",IF(Q430="","--",IF(Q430="3E","3E",LOOKUP(Q430/S$2,{0,0.4,0.45,0.5,0.55,0.6,0.65,0.7,0.75,0.8,1},{0,2,2.25,2.5,2.75,3,3.25,3.5,3.75,4}))))</f>
        <v/>
      </c>
      <c r="T430" s="3" t="str">
        <f>IF(COUNT($A430)=0,"",IF($A430&lt;&gt;DRAFT!$B432,"ERR",IF(DRAFT!BK432="3E","3E",IF(COUNT(DRAFT!BG432,DRAFT!BK432)&gt;0,DRAFT!BL432,""))))</f>
        <v/>
      </c>
      <c r="U430" s="3" t="str">
        <f>IF(COUNT($A430)=0,"",IF(T430="3E","3E",IF(T430="","I",LOOKUP(T430/V$2,{0,0.4,0.45,0.5,0.55,0.6,0.65,0.7,0.75,0.8,1},{"F","D","C","C+","B-","B","B+","A-","A","A+"}))))</f>
        <v/>
      </c>
      <c r="V430" s="2" t="str">
        <f>IF(COUNT($A430)=0,"",IF(T430="","--",IF(T430="3E","3E",LOOKUP(T430/V$2,{0,0.4,0.45,0.5,0.55,0.6,0.65,0.7,0.75,0.8,1},{0,2,2.25,2.5,2.75,3,3.25,3.5,3.75,4}))))</f>
        <v/>
      </c>
      <c r="W430" s="3" t="str">
        <f>IF(COUNT($A430)=0,"",IF($A430&lt;&gt;DRAFT!$B432,"ERR",IF(DRAFT!BT432="3E","3E",IF(COUNT(DRAFT!BP432,DRAFT!BT432)&gt;0,DRAFT!BU432,""))))</f>
        <v/>
      </c>
      <c r="X430" s="3" t="str">
        <f>IF(COUNT($A430)=0,"",IF(W430="3E","3E",IF(W430="","I",LOOKUP(W430/Y$2,{0,0.4,0.45,0.5,0.55,0.6,0.65,0.7,0.75,0.8,1},{"F","D","C","C+","B-","B","B+","A-","A","A+"}))))</f>
        <v/>
      </c>
      <c r="Y430" s="2" t="str">
        <f>IF(COUNT($A430)=0,"",IF(W430="","--",IF(W430="3E","3E",LOOKUP(W430/Y$2,{0,0.4,0.45,0.5,0.55,0.6,0.65,0.7,0.75,0.8,1},{0,2,2.25,2.5,2.75,3,3.25,3.5,3.75,4}))))</f>
        <v/>
      </c>
      <c r="Z430" s="3" t="str">
        <f>IF(COUNT($A430)=0,"",IF($A430&lt;&gt;DRAFT!$B432,"ERR",IF(DRAFT!CC432="3E","3E",IF(COUNT(DRAFT!BY432,DRAFT!CC432)&gt;0,DRAFT!CD432,""))))</f>
        <v/>
      </c>
      <c r="AA430" s="3" t="str">
        <f>IF(COUNT($A430)=0,"",IF(Z430="3E","3E",IF(Z430="","I",LOOKUP(Z430/AB$2,{0,0.4,0.45,0.5,0.55,0.6,0.65,0.7,0.75,0.8,1},{"F","D","C","C+","B-","B","B+","A-","A","A+"}))))</f>
        <v/>
      </c>
      <c r="AB430" s="2" t="str">
        <f>IF(COUNT($A430)=0,"",IF(Z430="","--",IF(Z430="3E","3E",LOOKUP(Z430/AB$2,{0,0.4,0.45,0.5,0.55,0.6,0.65,0.7,0.75,0.8,1},{0,2,2.25,2.5,2.75,3,3.25,3.5,3.75,4}))))</f>
        <v/>
      </c>
      <c r="AC430" s="3" t="str">
        <f>IF(COUNT($A430)=0,"",IF($A430&lt;&gt;DRAFT!$B432,"ERR",IF(DRAFT!CF432&gt;0,DRAFT!CF432,"")))</f>
        <v/>
      </c>
      <c r="AD430" s="3" t="str">
        <f>IF(COUNT($A430)=0,"",IF(AC430="3E","3E",IF(AC430="","I",LOOKUP(AC430/AE$2,{0,0.4,0.45,0.5,0.55,0.6,0.65,0.7,0.75,0.8,1},{"F","D","C","C+","B-","B","B+","A-","A","A+"}))))</f>
        <v/>
      </c>
      <c r="AE430" s="2" t="str">
        <f>IF(COUNT($A430)=0,"",IF(AC430="","--",IF(AC430="3E","3E",LOOKUP(AC430/AE$2,{0,0.4,0.45,0.5,0.55,0.6,0.65,0.7,0.75,0.8,1},{0,2,2.25,2.5,2.75,3,3.25,3.5,3.75,4}))))</f>
        <v/>
      </c>
      <c r="AF430" s="3" t="str">
        <f>IF($A430&lt;&gt;DRAFT!$B432,"ERR",IF(OR(COUNT($A430)=0,COUNT(DRAFT!CI432:CK432,DRAFT!CM432:CO432)=0),"",CEILING(SUM(DRAFT!CL432,DRAFT!CP432),1)))</f>
        <v/>
      </c>
      <c r="AG430" s="3" t="str">
        <f>IF(COUNT($A430)=0,"",IF(AF430="3E","3E",IF(AF430="","I",LOOKUP(AF430/AH$2,{0,0.4,0.45,0.5,0.55,0.6,0.65,0.7,0.75,0.8,1},{"F","D","C","C+","B-","B","B+","A-","A","A+"}))))</f>
        <v/>
      </c>
      <c r="AH430" s="2" t="str">
        <f>IF(COUNT($A430)=0,"",IF(AF430="","--",IF(AF430="3E","3E",LOOKUP(AF430/AH$2,{0,0.4,0.45,0.5,0.55,0.6,0.65,0.7,0.75,0.8,1},{0,2,2.25,2.5,2.75,3,3.25,3.5,3.75,4}))))</f>
        <v/>
      </c>
      <c r="AI430" s="11" t="str">
        <f>IF(OR(COUNT($A430)=0,COUNT(B430:AH430)=0),"",IF(COUNTIF(B430:AH430,"3E")&gt;0,"3E",IF(DRAFT!$A432="R",TRUNC(SUMPRODUCT(RGP,RCP)/TCP,3),TRUNC((SUMPRODUCT(--(IMDGP&gt;0)*IMDGP,IMCP)+CEILING(DRAFT!$CQ432*42,0.25))/TCP,3))))</f>
        <v/>
      </c>
      <c r="AJ430" s="3" t="str">
        <f>IF(OR(COUNT($A430)=0,COUNT(B430:AH430)=0),"",IF(COUNTIF(B430:AH430,"3E")&gt;0,"3E",IF(DRAFT!$A432="R",SUMPRODUCT(--(RGP&gt;=2),RCP),SUMPRODUCT(--(IMDGP&gt;0),--(IMGP=0),IMCP)+DRAFT!$CR432)))</f>
        <v/>
      </c>
      <c r="AK430" s="3" t="str">
        <f>IF(OR(COUNT($A430)=0,COUNT(B430:AH430)=0),"",IF(COUNTIF(B430:AJ430,"3E")&gt;0,"3E",IF(AND(DRAFT!$A432="IM",OR($AI430&gt;DRAFT!$CQ432,$AJ430&gt;DRAFT!$CR432)),"IMPROVED",IF(AND(DRAFT!$A432="IM",$AI430&lt;=DRAFT!$CQ432,$AJ430&lt;=DRAFT!$CR432),"NOT IMPROVED",IF(AND(AH430&gt;=2,AI430&gt;=2,AJ430&gt;=30),"PASS","FAIL")))))</f>
        <v/>
      </c>
      <c r="AL430" s="3" t="str">
        <f t="shared" si="12"/>
        <v/>
      </c>
      <c r="AM430" s="3" t="str">
        <f t="shared" si="13"/>
        <v/>
      </c>
    </row>
    <row r="431" spans="1:39" ht="18.95" customHeight="1" x14ac:dyDescent="0.25">
      <c r="A431" s="4" t="str">
        <f>IF(DRAFT!$B433="","",DRAFT!$B433)</f>
        <v/>
      </c>
      <c r="B431" s="3" t="str">
        <f>IF(COUNT($A431)=0,"",IF($A431&lt;&gt;DRAFT!$B433,"ERR",IF(DRAFT!I433="3E","3E",IF(COUNT(DRAFT!E433,DRAFT!I433)&gt;0,DRAFT!J433,""))))</f>
        <v/>
      </c>
      <c r="C431" s="3" t="str">
        <f>IF(COUNT($A431)=0,"",IF(B431="3E","3E",IF(B431="","I",LOOKUP(B431/D$2,{0,0.4,0.45,0.5,0.55,0.6,0.65,0.7,0.75,0.8,1},{"F","D","C","C+","B-","B","B+","A-","A","A+"}))))</f>
        <v/>
      </c>
      <c r="D431" s="2" t="str">
        <f>IF(COUNT($A431)=0,"",IF(B431="","--",IF(B431="3E","3E",LOOKUP(B431/D$2,{0,0.4,0.45,0.5,0.55,0.6,0.65,0.7,0.75,0.8,1},{0,2,2.25,2.5,2.75,3,3.25,3.5,3.75,4}))))</f>
        <v/>
      </c>
      <c r="E431" s="3" t="str">
        <f>IF(COUNT($A431)=0,"",IF($A431&lt;&gt;DRAFT!$B433,"ERR",IF(DRAFT!R433="3E","3E",IF(COUNT(DRAFT!N433,DRAFT!R433)&gt;0,DRAFT!S433,""))))</f>
        <v/>
      </c>
      <c r="F431" s="3" t="str">
        <f>IF(COUNT($A431)=0,"",IF(E431="3E","3E",IF(E431="","I",LOOKUP(E431/G$2,{0,0.4,0.45,0.5,0.55,0.6,0.65,0.7,0.75,0.8,1},{"F","D","C","C+","B-","B","B+","A-","A","A+"}))))</f>
        <v/>
      </c>
      <c r="G431" s="2" t="str">
        <f>IF(COUNT($A431)=0,"",IF(E431="","--",IF(E431="3E","3E",LOOKUP(E431/G$2,{0,0.4,0.45,0.5,0.55,0.6,0.65,0.7,0.75,0.8,1},{0,2,2.25,2.5,2.75,3,3.25,3.5,3.75,4}))))</f>
        <v/>
      </c>
      <c r="H431" s="3" t="str">
        <f>IF(COUNT($A431)=0,"",IF($A431&lt;&gt;DRAFT!$B433,"ERR",IF(DRAFT!AA433="3E","3E",IF(COUNT(DRAFT!W433,DRAFT!AA433)&gt;0,DRAFT!AB433,""))))</f>
        <v/>
      </c>
      <c r="I431" s="3" t="str">
        <f>IF(COUNT($A431)=0,"",IF(H431="3E","3E",IF(H431="","I",LOOKUP(H431/J$2,{0,0.4,0.45,0.5,0.55,0.6,0.65,0.7,0.75,0.8,1},{"F","D","C","C+","B-","B","B+","A-","A","A+"}))))</f>
        <v/>
      </c>
      <c r="J431" s="2" t="str">
        <f>IF(COUNT($A431)=0,"",IF(H431="","--",IF(H431="3E","3E",LOOKUP(H431/J$2,{0,0.4,0.45,0.5,0.55,0.6,0.65,0.7,0.75,0.8,1},{0,2,2.25,2.5,2.75,3,3.25,3.5,3.75,4}))))</f>
        <v/>
      </c>
      <c r="K431" s="3" t="str">
        <f>IF(COUNT($A431)=0,"",IF($A431&lt;&gt;DRAFT!$B433,"ERR",IF(DRAFT!AJ433="3E","3E",IF(COUNT(DRAFT!AF433,DRAFT!AJ433)&gt;0,DRAFT!AK433,""))))</f>
        <v/>
      </c>
      <c r="L431" s="3" t="str">
        <f>IF(COUNT($A431)=0,"",IF(K431="3E","3E",IF(K431="","I",LOOKUP(K431/M$2,{0,0.4,0.45,0.5,0.55,0.6,0.65,0.7,0.75,0.8,1},{"F","D","C","C+","B-","B","B+","A-","A","A+"}))))</f>
        <v/>
      </c>
      <c r="M431" s="2" t="str">
        <f>IF(COUNT($A431)=0,"",IF(K431="","--",IF(K431="3E","3E",LOOKUP(K431/M$2,{0,0.4,0.45,0.5,0.55,0.6,0.65,0.7,0.75,0.8,1},{0,2,2.25,2.5,2.75,3,3.25,3.5,3.75,4}))))</f>
        <v/>
      </c>
      <c r="N431" s="3" t="str">
        <f>IF(COUNT($A431)=0,"",IF($A431&lt;&gt;DRAFT!$B433,"ERR",IF(DRAFT!AS433="3E","3E",IF(COUNT(DRAFT!AO433,DRAFT!AS433)&gt;0,DRAFT!AT433,""))))</f>
        <v/>
      </c>
      <c r="O431" s="3" t="str">
        <f>IF(COUNT($A431)=0,"",IF(N431="3E","3E",IF(N431="","I",LOOKUP(N431/P$2,{0,0.4,0.45,0.5,0.55,0.6,0.65,0.7,0.75,0.8,1},{"F","D","C","C+","B-","B","B+","A-","A","A+"}))))</f>
        <v/>
      </c>
      <c r="P431" s="2" t="str">
        <f>IF(COUNT($A431)=0,"",IF(N431="","--",IF(N431="3E","3E",LOOKUP(N431/P$2,{0,0.4,0.45,0.5,0.55,0.6,0.65,0.7,0.75,0.8,1},{0,2,2.25,2.5,2.75,3,3.25,3.5,3.75,4}))))</f>
        <v/>
      </c>
      <c r="Q431" s="3" t="str">
        <f>IF(COUNT($A431)=0,"",IF($A431&lt;&gt;DRAFT!$B433,"ERR",IF(DRAFT!BB433="3E","3E",IF(COUNT(DRAFT!AX433,DRAFT!BB433)&gt;0,DRAFT!BC433,""))))</f>
        <v/>
      </c>
      <c r="R431" s="3" t="str">
        <f>IF(COUNT($A431)=0,"",IF(Q431="3E","3E",IF(Q431="","I",LOOKUP(Q431/S$2,{0,0.4,0.45,0.5,0.55,0.6,0.65,0.7,0.75,0.8,1},{"F","D","C","C+","B-","B","B+","A-","A","A+"}))))</f>
        <v/>
      </c>
      <c r="S431" s="2" t="str">
        <f>IF(COUNT($A431)=0,"",IF(Q431="","--",IF(Q431="3E","3E",LOOKUP(Q431/S$2,{0,0.4,0.45,0.5,0.55,0.6,0.65,0.7,0.75,0.8,1},{0,2,2.25,2.5,2.75,3,3.25,3.5,3.75,4}))))</f>
        <v/>
      </c>
      <c r="T431" s="3" t="str">
        <f>IF(COUNT($A431)=0,"",IF($A431&lt;&gt;DRAFT!$B433,"ERR",IF(DRAFT!BK433="3E","3E",IF(COUNT(DRAFT!BG433,DRAFT!BK433)&gt;0,DRAFT!BL433,""))))</f>
        <v/>
      </c>
      <c r="U431" s="3" t="str">
        <f>IF(COUNT($A431)=0,"",IF(T431="3E","3E",IF(T431="","I",LOOKUP(T431/V$2,{0,0.4,0.45,0.5,0.55,0.6,0.65,0.7,0.75,0.8,1},{"F","D","C","C+","B-","B","B+","A-","A","A+"}))))</f>
        <v/>
      </c>
      <c r="V431" s="2" t="str">
        <f>IF(COUNT($A431)=0,"",IF(T431="","--",IF(T431="3E","3E",LOOKUP(T431/V$2,{0,0.4,0.45,0.5,0.55,0.6,0.65,0.7,0.75,0.8,1},{0,2,2.25,2.5,2.75,3,3.25,3.5,3.75,4}))))</f>
        <v/>
      </c>
      <c r="W431" s="3" t="str">
        <f>IF(COUNT($A431)=0,"",IF($A431&lt;&gt;DRAFT!$B433,"ERR",IF(DRAFT!BT433="3E","3E",IF(COUNT(DRAFT!BP433,DRAFT!BT433)&gt;0,DRAFT!BU433,""))))</f>
        <v/>
      </c>
      <c r="X431" s="3" t="str">
        <f>IF(COUNT($A431)=0,"",IF(W431="3E","3E",IF(W431="","I",LOOKUP(W431/Y$2,{0,0.4,0.45,0.5,0.55,0.6,0.65,0.7,0.75,0.8,1},{"F","D","C","C+","B-","B","B+","A-","A","A+"}))))</f>
        <v/>
      </c>
      <c r="Y431" s="2" t="str">
        <f>IF(COUNT($A431)=0,"",IF(W431="","--",IF(W431="3E","3E",LOOKUP(W431/Y$2,{0,0.4,0.45,0.5,0.55,0.6,0.65,0.7,0.75,0.8,1},{0,2,2.25,2.5,2.75,3,3.25,3.5,3.75,4}))))</f>
        <v/>
      </c>
      <c r="Z431" s="3" t="str">
        <f>IF(COUNT($A431)=0,"",IF($A431&lt;&gt;DRAFT!$B433,"ERR",IF(DRAFT!CC433="3E","3E",IF(COUNT(DRAFT!BY433,DRAFT!CC433)&gt;0,DRAFT!CD433,""))))</f>
        <v/>
      </c>
      <c r="AA431" s="3" t="str">
        <f>IF(COUNT($A431)=0,"",IF(Z431="3E","3E",IF(Z431="","I",LOOKUP(Z431/AB$2,{0,0.4,0.45,0.5,0.55,0.6,0.65,0.7,0.75,0.8,1},{"F","D","C","C+","B-","B","B+","A-","A","A+"}))))</f>
        <v/>
      </c>
      <c r="AB431" s="2" t="str">
        <f>IF(COUNT($A431)=0,"",IF(Z431="","--",IF(Z431="3E","3E",LOOKUP(Z431/AB$2,{0,0.4,0.45,0.5,0.55,0.6,0.65,0.7,0.75,0.8,1},{0,2,2.25,2.5,2.75,3,3.25,3.5,3.75,4}))))</f>
        <v/>
      </c>
      <c r="AC431" s="3" t="str">
        <f>IF(COUNT($A431)=0,"",IF($A431&lt;&gt;DRAFT!$B433,"ERR",IF(DRAFT!CF433&gt;0,DRAFT!CF433,"")))</f>
        <v/>
      </c>
      <c r="AD431" s="3" t="str">
        <f>IF(COUNT($A431)=0,"",IF(AC431="3E","3E",IF(AC431="","I",LOOKUP(AC431/AE$2,{0,0.4,0.45,0.5,0.55,0.6,0.65,0.7,0.75,0.8,1},{"F","D","C","C+","B-","B","B+","A-","A","A+"}))))</f>
        <v/>
      </c>
      <c r="AE431" s="2" t="str">
        <f>IF(COUNT($A431)=0,"",IF(AC431="","--",IF(AC431="3E","3E",LOOKUP(AC431/AE$2,{0,0.4,0.45,0.5,0.55,0.6,0.65,0.7,0.75,0.8,1},{0,2,2.25,2.5,2.75,3,3.25,3.5,3.75,4}))))</f>
        <v/>
      </c>
      <c r="AF431" s="3" t="str">
        <f>IF($A431&lt;&gt;DRAFT!$B433,"ERR",IF(OR(COUNT($A431)=0,COUNT(DRAFT!CI433:CK433,DRAFT!CM433:CO433)=0),"",CEILING(SUM(DRAFT!CL433,DRAFT!CP433),1)))</f>
        <v/>
      </c>
      <c r="AG431" s="3" t="str">
        <f>IF(COUNT($A431)=0,"",IF(AF431="3E","3E",IF(AF431="","I",LOOKUP(AF431/AH$2,{0,0.4,0.45,0.5,0.55,0.6,0.65,0.7,0.75,0.8,1},{"F","D","C","C+","B-","B","B+","A-","A","A+"}))))</f>
        <v/>
      </c>
      <c r="AH431" s="2" t="str">
        <f>IF(COUNT($A431)=0,"",IF(AF431="","--",IF(AF431="3E","3E",LOOKUP(AF431/AH$2,{0,0.4,0.45,0.5,0.55,0.6,0.65,0.7,0.75,0.8,1},{0,2,2.25,2.5,2.75,3,3.25,3.5,3.75,4}))))</f>
        <v/>
      </c>
      <c r="AI431" s="11" t="str">
        <f>IF(OR(COUNT($A431)=0,COUNT(B431:AH431)=0),"",IF(COUNTIF(B431:AH431,"3E")&gt;0,"3E",IF(DRAFT!$A433="R",TRUNC(SUMPRODUCT(RGP,RCP)/TCP,3),TRUNC((SUMPRODUCT(--(IMDGP&gt;0)*IMDGP,IMCP)+CEILING(DRAFT!$CQ433*42,0.25))/TCP,3))))</f>
        <v/>
      </c>
      <c r="AJ431" s="3" t="str">
        <f>IF(OR(COUNT($A431)=0,COUNT(B431:AH431)=0),"",IF(COUNTIF(B431:AH431,"3E")&gt;0,"3E",IF(DRAFT!$A433="R",SUMPRODUCT(--(RGP&gt;=2),RCP),SUMPRODUCT(--(IMDGP&gt;0),--(IMGP=0),IMCP)+DRAFT!$CR433)))</f>
        <v/>
      </c>
      <c r="AK431" s="3" t="str">
        <f>IF(OR(COUNT($A431)=0,COUNT(B431:AH431)=0),"",IF(COUNTIF(B431:AJ431,"3E")&gt;0,"3E",IF(AND(DRAFT!$A433="IM",OR($AI431&gt;DRAFT!$CQ433,$AJ431&gt;DRAFT!$CR433)),"IMPROVED",IF(AND(DRAFT!$A433="IM",$AI431&lt;=DRAFT!$CQ433,$AJ431&lt;=DRAFT!$CR433),"NOT IMPROVED",IF(AND(AH431&gt;=2,AI431&gt;=2,AJ431&gt;=30),"PASS","FAIL")))))</f>
        <v/>
      </c>
      <c r="AL431" s="3" t="str">
        <f t="shared" si="12"/>
        <v/>
      </c>
      <c r="AM431" s="3" t="str">
        <f t="shared" si="13"/>
        <v/>
      </c>
    </row>
    <row r="432" spans="1:39" ht="18.95" customHeight="1" x14ac:dyDescent="0.25">
      <c r="A432" s="4" t="str">
        <f>IF(DRAFT!$B434="","",DRAFT!$B434)</f>
        <v/>
      </c>
      <c r="B432" s="3" t="str">
        <f>IF(COUNT($A432)=0,"",IF($A432&lt;&gt;DRAFT!$B434,"ERR",IF(DRAFT!I434="3E","3E",IF(COUNT(DRAFT!E434,DRAFT!I434)&gt;0,DRAFT!J434,""))))</f>
        <v/>
      </c>
      <c r="C432" s="3" t="str">
        <f>IF(COUNT($A432)=0,"",IF(B432="3E","3E",IF(B432="","I",LOOKUP(B432/D$2,{0,0.4,0.45,0.5,0.55,0.6,0.65,0.7,0.75,0.8,1},{"F","D","C","C+","B-","B","B+","A-","A","A+"}))))</f>
        <v/>
      </c>
      <c r="D432" s="2" t="str">
        <f>IF(COUNT($A432)=0,"",IF(B432="","--",IF(B432="3E","3E",LOOKUP(B432/D$2,{0,0.4,0.45,0.5,0.55,0.6,0.65,0.7,0.75,0.8,1},{0,2,2.25,2.5,2.75,3,3.25,3.5,3.75,4}))))</f>
        <v/>
      </c>
      <c r="E432" s="3" t="str">
        <f>IF(COUNT($A432)=0,"",IF($A432&lt;&gt;DRAFT!$B434,"ERR",IF(DRAFT!R434="3E","3E",IF(COUNT(DRAFT!N434,DRAFT!R434)&gt;0,DRAFT!S434,""))))</f>
        <v/>
      </c>
      <c r="F432" s="3" t="str">
        <f>IF(COUNT($A432)=0,"",IF(E432="3E","3E",IF(E432="","I",LOOKUP(E432/G$2,{0,0.4,0.45,0.5,0.55,0.6,0.65,0.7,0.75,0.8,1},{"F","D","C","C+","B-","B","B+","A-","A","A+"}))))</f>
        <v/>
      </c>
      <c r="G432" s="2" t="str">
        <f>IF(COUNT($A432)=0,"",IF(E432="","--",IF(E432="3E","3E",LOOKUP(E432/G$2,{0,0.4,0.45,0.5,0.55,0.6,0.65,0.7,0.75,0.8,1},{0,2,2.25,2.5,2.75,3,3.25,3.5,3.75,4}))))</f>
        <v/>
      </c>
      <c r="H432" s="3" t="str">
        <f>IF(COUNT($A432)=0,"",IF($A432&lt;&gt;DRAFT!$B434,"ERR",IF(DRAFT!AA434="3E","3E",IF(COUNT(DRAFT!W434,DRAFT!AA434)&gt;0,DRAFT!AB434,""))))</f>
        <v/>
      </c>
      <c r="I432" s="3" t="str">
        <f>IF(COUNT($A432)=0,"",IF(H432="3E","3E",IF(H432="","I",LOOKUP(H432/J$2,{0,0.4,0.45,0.5,0.55,0.6,0.65,0.7,0.75,0.8,1},{"F","D","C","C+","B-","B","B+","A-","A","A+"}))))</f>
        <v/>
      </c>
      <c r="J432" s="2" t="str">
        <f>IF(COUNT($A432)=0,"",IF(H432="","--",IF(H432="3E","3E",LOOKUP(H432/J$2,{0,0.4,0.45,0.5,0.55,0.6,0.65,0.7,0.75,0.8,1},{0,2,2.25,2.5,2.75,3,3.25,3.5,3.75,4}))))</f>
        <v/>
      </c>
      <c r="K432" s="3" t="str">
        <f>IF(COUNT($A432)=0,"",IF($A432&lt;&gt;DRAFT!$B434,"ERR",IF(DRAFT!AJ434="3E","3E",IF(COUNT(DRAFT!AF434,DRAFT!AJ434)&gt;0,DRAFT!AK434,""))))</f>
        <v/>
      </c>
      <c r="L432" s="3" t="str">
        <f>IF(COUNT($A432)=0,"",IF(K432="3E","3E",IF(K432="","I",LOOKUP(K432/M$2,{0,0.4,0.45,0.5,0.55,0.6,0.65,0.7,0.75,0.8,1},{"F","D","C","C+","B-","B","B+","A-","A","A+"}))))</f>
        <v/>
      </c>
      <c r="M432" s="2" t="str">
        <f>IF(COUNT($A432)=0,"",IF(K432="","--",IF(K432="3E","3E",LOOKUP(K432/M$2,{0,0.4,0.45,0.5,0.55,0.6,0.65,0.7,0.75,0.8,1},{0,2,2.25,2.5,2.75,3,3.25,3.5,3.75,4}))))</f>
        <v/>
      </c>
      <c r="N432" s="3" t="str">
        <f>IF(COUNT($A432)=0,"",IF($A432&lt;&gt;DRAFT!$B434,"ERR",IF(DRAFT!AS434="3E","3E",IF(COUNT(DRAFT!AO434,DRAFT!AS434)&gt;0,DRAFT!AT434,""))))</f>
        <v/>
      </c>
      <c r="O432" s="3" t="str">
        <f>IF(COUNT($A432)=0,"",IF(N432="3E","3E",IF(N432="","I",LOOKUP(N432/P$2,{0,0.4,0.45,0.5,0.55,0.6,0.65,0.7,0.75,0.8,1},{"F","D","C","C+","B-","B","B+","A-","A","A+"}))))</f>
        <v/>
      </c>
      <c r="P432" s="2" t="str">
        <f>IF(COUNT($A432)=0,"",IF(N432="","--",IF(N432="3E","3E",LOOKUP(N432/P$2,{0,0.4,0.45,0.5,0.55,0.6,0.65,0.7,0.75,0.8,1},{0,2,2.25,2.5,2.75,3,3.25,3.5,3.75,4}))))</f>
        <v/>
      </c>
      <c r="Q432" s="3" t="str">
        <f>IF(COUNT($A432)=0,"",IF($A432&lt;&gt;DRAFT!$B434,"ERR",IF(DRAFT!BB434="3E","3E",IF(COUNT(DRAFT!AX434,DRAFT!BB434)&gt;0,DRAFT!BC434,""))))</f>
        <v/>
      </c>
      <c r="R432" s="3" t="str">
        <f>IF(COUNT($A432)=0,"",IF(Q432="3E","3E",IF(Q432="","I",LOOKUP(Q432/S$2,{0,0.4,0.45,0.5,0.55,0.6,0.65,0.7,0.75,0.8,1},{"F","D","C","C+","B-","B","B+","A-","A","A+"}))))</f>
        <v/>
      </c>
      <c r="S432" s="2" t="str">
        <f>IF(COUNT($A432)=0,"",IF(Q432="","--",IF(Q432="3E","3E",LOOKUP(Q432/S$2,{0,0.4,0.45,0.5,0.55,0.6,0.65,0.7,0.75,0.8,1},{0,2,2.25,2.5,2.75,3,3.25,3.5,3.75,4}))))</f>
        <v/>
      </c>
      <c r="T432" s="3" t="str">
        <f>IF(COUNT($A432)=0,"",IF($A432&lt;&gt;DRAFT!$B434,"ERR",IF(DRAFT!BK434="3E","3E",IF(COUNT(DRAFT!BG434,DRAFT!BK434)&gt;0,DRAFT!BL434,""))))</f>
        <v/>
      </c>
      <c r="U432" s="3" t="str">
        <f>IF(COUNT($A432)=0,"",IF(T432="3E","3E",IF(T432="","I",LOOKUP(T432/V$2,{0,0.4,0.45,0.5,0.55,0.6,0.65,0.7,0.75,0.8,1},{"F","D","C","C+","B-","B","B+","A-","A","A+"}))))</f>
        <v/>
      </c>
      <c r="V432" s="2" t="str">
        <f>IF(COUNT($A432)=0,"",IF(T432="","--",IF(T432="3E","3E",LOOKUP(T432/V$2,{0,0.4,0.45,0.5,0.55,0.6,0.65,0.7,0.75,0.8,1},{0,2,2.25,2.5,2.75,3,3.25,3.5,3.75,4}))))</f>
        <v/>
      </c>
      <c r="W432" s="3" t="str">
        <f>IF(COUNT($A432)=0,"",IF($A432&lt;&gt;DRAFT!$B434,"ERR",IF(DRAFT!BT434="3E","3E",IF(COUNT(DRAFT!BP434,DRAFT!BT434)&gt;0,DRAFT!BU434,""))))</f>
        <v/>
      </c>
      <c r="X432" s="3" t="str">
        <f>IF(COUNT($A432)=0,"",IF(W432="3E","3E",IF(W432="","I",LOOKUP(W432/Y$2,{0,0.4,0.45,0.5,0.55,0.6,0.65,0.7,0.75,0.8,1},{"F","D","C","C+","B-","B","B+","A-","A","A+"}))))</f>
        <v/>
      </c>
      <c r="Y432" s="2" t="str">
        <f>IF(COUNT($A432)=0,"",IF(W432="","--",IF(W432="3E","3E",LOOKUP(W432/Y$2,{0,0.4,0.45,0.5,0.55,0.6,0.65,0.7,0.75,0.8,1},{0,2,2.25,2.5,2.75,3,3.25,3.5,3.75,4}))))</f>
        <v/>
      </c>
      <c r="Z432" s="3" t="str">
        <f>IF(COUNT($A432)=0,"",IF($A432&lt;&gt;DRAFT!$B434,"ERR",IF(DRAFT!CC434="3E","3E",IF(COUNT(DRAFT!BY434,DRAFT!CC434)&gt;0,DRAFT!CD434,""))))</f>
        <v/>
      </c>
      <c r="AA432" s="3" t="str">
        <f>IF(COUNT($A432)=0,"",IF(Z432="3E","3E",IF(Z432="","I",LOOKUP(Z432/AB$2,{0,0.4,0.45,0.5,0.55,0.6,0.65,0.7,0.75,0.8,1},{"F","D","C","C+","B-","B","B+","A-","A","A+"}))))</f>
        <v/>
      </c>
      <c r="AB432" s="2" t="str">
        <f>IF(COUNT($A432)=0,"",IF(Z432="","--",IF(Z432="3E","3E",LOOKUP(Z432/AB$2,{0,0.4,0.45,0.5,0.55,0.6,0.65,0.7,0.75,0.8,1},{0,2,2.25,2.5,2.75,3,3.25,3.5,3.75,4}))))</f>
        <v/>
      </c>
      <c r="AC432" s="3" t="str">
        <f>IF(COUNT($A432)=0,"",IF($A432&lt;&gt;DRAFT!$B434,"ERR",IF(DRAFT!CF434&gt;0,DRAFT!CF434,"")))</f>
        <v/>
      </c>
      <c r="AD432" s="3" t="str">
        <f>IF(COUNT($A432)=0,"",IF(AC432="3E","3E",IF(AC432="","I",LOOKUP(AC432/AE$2,{0,0.4,0.45,0.5,0.55,0.6,0.65,0.7,0.75,0.8,1},{"F","D","C","C+","B-","B","B+","A-","A","A+"}))))</f>
        <v/>
      </c>
      <c r="AE432" s="2" t="str">
        <f>IF(COUNT($A432)=0,"",IF(AC432="","--",IF(AC432="3E","3E",LOOKUP(AC432/AE$2,{0,0.4,0.45,0.5,0.55,0.6,0.65,0.7,0.75,0.8,1},{0,2,2.25,2.5,2.75,3,3.25,3.5,3.75,4}))))</f>
        <v/>
      </c>
      <c r="AF432" s="3" t="str">
        <f>IF($A432&lt;&gt;DRAFT!$B434,"ERR",IF(OR(COUNT($A432)=0,COUNT(DRAFT!CI434:CK434,DRAFT!CM434:CO434)=0),"",CEILING(SUM(DRAFT!CL434,DRAFT!CP434),1)))</f>
        <v/>
      </c>
      <c r="AG432" s="3" t="str">
        <f>IF(COUNT($A432)=0,"",IF(AF432="3E","3E",IF(AF432="","I",LOOKUP(AF432/AH$2,{0,0.4,0.45,0.5,0.55,0.6,0.65,0.7,0.75,0.8,1},{"F","D","C","C+","B-","B","B+","A-","A","A+"}))))</f>
        <v/>
      </c>
      <c r="AH432" s="2" t="str">
        <f>IF(COUNT($A432)=0,"",IF(AF432="","--",IF(AF432="3E","3E",LOOKUP(AF432/AH$2,{0,0.4,0.45,0.5,0.55,0.6,0.65,0.7,0.75,0.8,1},{0,2,2.25,2.5,2.75,3,3.25,3.5,3.75,4}))))</f>
        <v/>
      </c>
      <c r="AI432" s="11" t="str">
        <f>IF(OR(COUNT($A432)=0,COUNT(B432:AH432)=0),"",IF(COUNTIF(B432:AH432,"3E")&gt;0,"3E",IF(DRAFT!$A434="R",TRUNC(SUMPRODUCT(RGP,RCP)/TCP,3),TRUNC((SUMPRODUCT(--(IMDGP&gt;0)*IMDGP,IMCP)+CEILING(DRAFT!$CQ434*42,0.25))/TCP,3))))</f>
        <v/>
      </c>
      <c r="AJ432" s="3" t="str">
        <f>IF(OR(COUNT($A432)=0,COUNT(B432:AH432)=0),"",IF(COUNTIF(B432:AH432,"3E")&gt;0,"3E",IF(DRAFT!$A434="R",SUMPRODUCT(--(RGP&gt;=2),RCP),SUMPRODUCT(--(IMDGP&gt;0),--(IMGP=0),IMCP)+DRAFT!$CR434)))</f>
        <v/>
      </c>
      <c r="AK432" s="3" t="str">
        <f>IF(OR(COUNT($A432)=0,COUNT(B432:AH432)=0),"",IF(COUNTIF(B432:AJ432,"3E")&gt;0,"3E",IF(AND(DRAFT!$A434="IM",OR($AI432&gt;DRAFT!$CQ434,$AJ432&gt;DRAFT!$CR434)),"IMPROVED",IF(AND(DRAFT!$A434="IM",$AI432&lt;=DRAFT!$CQ434,$AJ432&lt;=DRAFT!$CR434),"NOT IMPROVED",IF(AND(AH432&gt;=2,AI432&gt;=2,AJ432&gt;=30),"PASS","FAIL")))))</f>
        <v/>
      </c>
      <c r="AL432" s="3" t="str">
        <f t="shared" si="12"/>
        <v/>
      </c>
      <c r="AM432" s="3" t="str">
        <f t="shared" si="13"/>
        <v/>
      </c>
    </row>
    <row r="433" spans="1:39" ht="18.95" customHeight="1" x14ac:dyDescent="0.25">
      <c r="A433" s="4" t="str">
        <f>IF(DRAFT!$B435="","",DRAFT!$B435)</f>
        <v/>
      </c>
      <c r="B433" s="3" t="str">
        <f>IF(COUNT($A433)=0,"",IF($A433&lt;&gt;DRAFT!$B435,"ERR",IF(DRAFT!I435="3E","3E",IF(COUNT(DRAFT!E435,DRAFT!I435)&gt;0,DRAFT!J435,""))))</f>
        <v/>
      </c>
      <c r="C433" s="3" t="str">
        <f>IF(COUNT($A433)=0,"",IF(B433="3E","3E",IF(B433="","I",LOOKUP(B433/D$2,{0,0.4,0.45,0.5,0.55,0.6,0.65,0.7,0.75,0.8,1},{"F","D","C","C+","B-","B","B+","A-","A","A+"}))))</f>
        <v/>
      </c>
      <c r="D433" s="2" t="str">
        <f>IF(COUNT($A433)=0,"",IF(B433="","--",IF(B433="3E","3E",LOOKUP(B433/D$2,{0,0.4,0.45,0.5,0.55,0.6,0.65,0.7,0.75,0.8,1},{0,2,2.25,2.5,2.75,3,3.25,3.5,3.75,4}))))</f>
        <v/>
      </c>
      <c r="E433" s="3" t="str">
        <f>IF(COUNT($A433)=0,"",IF($A433&lt;&gt;DRAFT!$B435,"ERR",IF(DRAFT!R435="3E","3E",IF(COUNT(DRAFT!N435,DRAFT!R435)&gt;0,DRAFT!S435,""))))</f>
        <v/>
      </c>
      <c r="F433" s="3" t="str">
        <f>IF(COUNT($A433)=0,"",IF(E433="3E","3E",IF(E433="","I",LOOKUP(E433/G$2,{0,0.4,0.45,0.5,0.55,0.6,0.65,0.7,0.75,0.8,1},{"F","D","C","C+","B-","B","B+","A-","A","A+"}))))</f>
        <v/>
      </c>
      <c r="G433" s="2" t="str">
        <f>IF(COUNT($A433)=0,"",IF(E433="","--",IF(E433="3E","3E",LOOKUP(E433/G$2,{0,0.4,0.45,0.5,0.55,0.6,0.65,0.7,0.75,0.8,1},{0,2,2.25,2.5,2.75,3,3.25,3.5,3.75,4}))))</f>
        <v/>
      </c>
      <c r="H433" s="3" t="str">
        <f>IF(COUNT($A433)=0,"",IF($A433&lt;&gt;DRAFT!$B435,"ERR",IF(DRAFT!AA435="3E","3E",IF(COUNT(DRAFT!W435,DRAFT!AA435)&gt;0,DRAFT!AB435,""))))</f>
        <v/>
      </c>
      <c r="I433" s="3" t="str">
        <f>IF(COUNT($A433)=0,"",IF(H433="3E","3E",IF(H433="","I",LOOKUP(H433/J$2,{0,0.4,0.45,0.5,0.55,0.6,0.65,0.7,0.75,0.8,1},{"F","D","C","C+","B-","B","B+","A-","A","A+"}))))</f>
        <v/>
      </c>
      <c r="J433" s="2" t="str">
        <f>IF(COUNT($A433)=0,"",IF(H433="","--",IF(H433="3E","3E",LOOKUP(H433/J$2,{0,0.4,0.45,0.5,0.55,0.6,0.65,0.7,0.75,0.8,1},{0,2,2.25,2.5,2.75,3,3.25,3.5,3.75,4}))))</f>
        <v/>
      </c>
      <c r="K433" s="3" t="str">
        <f>IF(COUNT($A433)=0,"",IF($A433&lt;&gt;DRAFT!$B435,"ERR",IF(DRAFT!AJ435="3E","3E",IF(COUNT(DRAFT!AF435,DRAFT!AJ435)&gt;0,DRAFT!AK435,""))))</f>
        <v/>
      </c>
      <c r="L433" s="3" t="str">
        <f>IF(COUNT($A433)=0,"",IF(K433="3E","3E",IF(K433="","I",LOOKUP(K433/M$2,{0,0.4,0.45,0.5,0.55,0.6,0.65,0.7,0.75,0.8,1},{"F","D","C","C+","B-","B","B+","A-","A","A+"}))))</f>
        <v/>
      </c>
      <c r="M433" s="2" t="str">
        <f>IF(COUNT($A433)=0,"",IF(K433="","--",IF(K433="3E","3E",LOOKUP(K433/M$2,{0,0.4,0.45,0.5,0.55,0.6,0.65,0.7,0.75,0.8,1},{0,2,2.25,2.5,2.75,3,3.25,3.5,3.75,4}))))</f>
        <v/>
      </c>
      <c r="N433" s="3" t="str">
        <f>IF(COUNT($A433)=0,"",IF($A433&lt;&gt;DRAFT!$B435,"ERR",IF(DRAFT!AS435="3E","3E",IF(COUNT(DRAFT!AO435,DRAFT!AS435)&gt;0,DRAFT!AT435,""))))</f>
        <v/>
      </c>
      <c r="O433" s="3" t="str">
        <f>IF(COUNT($A433)=0,"",IF(N433="3E","3E",IF(N433="","I",LOOKUP(N433/P$2,{0,0.4,0.45,0.5,0.55,0.6,0.65,0.7,0.75,0.8,1},{"F","D","C","C+","B-","B","B+","A-","A","A+"}))))</f>
        <v/>
      </c>
      <c r="P433" s="2" t="str">
        <f>IF(COUNT($A433)=0,"",IF(N433="","--",IF(N433="3E","3E",LOOKUP(N433/P$2,{0,0.4,0.45,0.5,0.55,0.6,0.65,0.7,0.75,0.8,1},{0,2,2.25,2.5,2.75,3,3.25,3.5,3.75,4}))))</f>
        <v/>
      </c>
      <c r="Q433" s="3" t="str">
        <f>IF(COUNT($A433)=0,"",IF($A433&lt;&gt;DRAFT!$B435,"ERR",IF(DRAFT!BB435="3E","3E",IF(COUNT(DRAFT!AX435,DRAFT!BB435)&gt;0,DRAFT!BC435,""))))</f>
        <v/>
      </c>
      <c r="R433" s="3" t="str">
        <f>IF(COUNT($A433)=0,"",IF(Q433="3E","3E",IF(Q433="","I",LOOKUP(Q433/S$2,{0,0.4,0.45,0.5,0.55,0.6,0.65,0.7,0.75,0.8,1},{"F","D","C","C+","B-","B","B+","A-","A","A+"}))))</f>
        <v/>
      </c>
      <c r="S433" s="2" t="str">
        <f>IF(COUNT($A433)=0,"",IF(Q433="","--",IF(Q433="3E","3E",LOOKUP(Q433/S$2,{0,0.4,0.45,0.5,0.55,0.6,0.65,0.7,0.75,0.8,1},{0,2,2.25,2.5,2.75,3,3.25,3.5,3.75,4}))))</f>
        <v/>
      </c>
      <c r="T433" s="3" t="str">
        <f>IF(COUNT($A433)=0,"",IF($A433&lt;&gt;DRAFT!$B435,"ERR",IF(DRAFT!BK435="3E","3E",IF(COUNT(DRAFT!BG435,DRAFT!BK435)&gt;0,DRAFT!BL435,""))))</f>
        <v/>
      </c>
      <c r="U433" s="3" t="str">
        <f>IF(COUNT($A433)=0,"",IF(T433="3E","3E",IF(T433="","I",LOOKUP(T433/V$2,{0,0.4,0.45,0.5,0.55,0.6,0.65,0.7,0.75,0.8,1},{"F","D","C","C+","B-","B","B+","A-","A","A+"}))))</f>
        <v/>
      </c>
      <c r="V433" s="2" t="str">
        <f>IF(COUNT($A433)=0,"",IF(T433="","--",IF(T433="3E","3E",LOOKUP(T433/V$2,{0,0.4,0.45,0.5,0.55,0.6,0.65,0.7,0.75,0.8,1},{0,2,2.25,2.5,2.75,3,3.25,3.5,3.75,4}))))</f>
        <v/>
      </c>
      <c r="W433" s="3" t="str">
        <f>IF(COUNT($A433)=0,"",IF($A433&lt;&gt;DRAFT!$B435,"ERR",IF(DRAFT!BT435="3E","3E",IF(COUNT(DRAFT!BP435,DRAFT!BT435)&gt;0,DRAFT!BU435,""))))</f>
        <v/>
      </c>
      <c r="X433" s="3" t="str">
        <f>IF(COUNT($A433)=0,"",IF(W433="3E","3E",IF(W433="","I",LOOKUP(W433/Y$2,{0,0.4,0.45,0.5,0.55,0.6,0.65,0.7,0.75,0.8,1},{"F","D","C","C+","B-","B","B+","A-","A","A+"}))))</f>
        <v/>
      </c>
      <c r="Y433" s="2" t="str">
        <f>IF(COUNT($A433)=0,"",IF(W433="","--",IF(W433="3E","3E",LOOKUP(W433/Y$2,{0,0.4,0.45,0.5,0.55,0.6,0.65,0.7,0.75,0.8,1},{0,2,2.25,2.5,2.75,3,3.25,3.5,3.75,4}))))</f>
        <v/>
      </c>
      <c r="Z433" s="3" t="str">
        <f>IF(COUNT($A433)=0,"",IF($A433&lt;&gt;DRAFT!$B435,"ERR",IF(DRAFT!CC435="3E","3E",IF(COUNT(DRAFT!BY435,DRAFT!CC435)&gt;0,DRAFT!CD435,""))))</f>
        <v/>
      </c>
      <c r="AA433" s="3" t="str">
        <f>IF(COUNT($A433)=0,"",IF(Z433="3E","3E",IF(Z433="","I",LOOKUP(Z433/AB$2,{0,0.4,0.45,0.5,0.55,0.6,0.65,0.7,0.75,0.8,1},{"F","D","C","C+","B-","B","B+","A-","A","A+"}))))</f>
        <v/>
      </c>
      <c r="AB433" s="2" t="str">
        <f>IF(COUNT($A433)=0,"",IF(Z433="","--",IF(Z433="3E","3E",LOOKUP(Z433/AB$2,{0,0.4,0.45,0.5,0.55,0.6,0.65,0.7,0.75,0.8,1},{0,2,2.25,2.5,2.75,3,3.25,3.5,3.75,4}))))</f>
        <v/>
      </c>
      <c r="AC433" s="3" t="str">
        <f>IF(COUNT($A433)=0,"",IF($A433&lt;&gt;DRAFT!$B435,"ERR",IF(DRAFT!CF435&gt;0,DRAFT!CF435,"")))</f>
        <v/>
      </c>
      <c r="AD433" s="3" t="str">
        <f>IF(COUNT($A433)=0,"",IF(AC433="3E","3E",IF(AC433="","I",LOOKUP(AC433/AE$2,{0,0.4,0.45,0.5,0.55,0.6,0.65,0.7,0.75,0.8,1},{"F","D","C","C+","B-","B","B+","A-","A","A+"}))))</f>
        <v/>
      </c>
      <c r="AE433" s="2" t="str">
        <f>IF(COUNT($A433)=0,"",IF(AC433="","--",IF(AC433="3E","3E",LOOKUP(AC433/AE$2,{0,0.4,0.45,0.5,0.55,0.6,0.65,0.7,0.75,0.8,1},{0,2,2.25,2.5,2.75,3,3.25,3.5,3.75,4}))))</f>
        <v/>
      </c>
      <c r="AF433" s="3" t="str">
        <f>IF($A433&lt;&gt;DRAFT!$B435,"ERR",IF(OR(COUNT($A433)=0,COUNT(DRAFT!CI435:CK435,DRAFT!CM435:CO435)=0),"",CEILING(SUM(DRAFT!CL435,DRAFT!CP435),1)))</f>
        <v/>
      </c>
      <c r="AG433" s="3" t="str">
        <f>IF(COUNT($A433)=0,"",IF(AF433="3E","3E",IF(AF433="","I",LOOKUP(AF433/AH$2,{0,0.4,0.45,0.5,0.55,0.6,0.65,0.7,0.75,0.8,1},{"F","D","C","C+","B-","B","B+","A-","A","A+"}))))</f>
        <v/>
      </c>
      <c r="AH433" s="2" t="str">
        <f>IF(COUNT($A433)=0,"",IF(AF433="","--",IF(AF433="3E","3E",LOOKUP(AF433/AH$2,{0,0.4,0.45,0.5,0.55,0.6,0.65,0.7,0.75,0.8,1},{0,2,2.25,2.5,2.75,3,3.25,3.5,3.75,4}))))</f>
        <v/>
      </c>
      <c r="AI433" s="11" t="str">
        <f>IF(OR(COUNT($A433)=0,COUNT(B433:AH433)=0),"",IF(COUNTIF(B433:AH433,"3E")&gt;0,"3E",IF(DRAFT!$A435="R",TRUNC(SUMPRODUCT(RGP,RCP)/TCP,3),TRUNC((SUMPRODUCT(--(IMDGP&gt;0)*IMDGP,IMCP)+CEILING(DRAFT!$CQ435*42,0.25))/TCP,3))))</f>
        <v/>
      </c>
      <c r="AJ433" s="3" t="str">
        <f>IF(OR(COUNT($A433)=0,COUNT(B433:AH433)=0),"",IF(COUNTIF(B433:AH433,"3E")&gt;0,"3E",IF(DRAFT!$A435="R",SUMPRODUCT(--(RGP&gt;=2),RCP),SUMPRODUCT(--(IMDGP&gt;0),--(IMGP=0),IMCP)+DRAFT!$CR435)))</f>
        <v/>
      </c>
      <c r="AK433" s="3" t="str">
        <f>IF(OR(COUNT($A433)=0,COUNT(B433:AH433)=0),"",IF(COUNTIF(B433:AJ433,"3E")&gt;0,"3E",IF(AND(DRAFT!$A435="IM",OR($AI433&gt;DRAFT!$CQ435,$AJ433&gt;DRAFT!$CR435)),"IMPROVED",IF(AND(DRAFT!$A435="IM",$AI433&lt;=DRAFT!$CQ435,$AJ433&lt;=DRAFT!$CR435),"NOT IMPROVED",IF(AND(AH433&gt;=2,AI433&gt;=2,AJ433&gt;=30),"PASS","FAIL")))))</f>
        <v/>
      </c>
      <c r="AL433" s="3" t="str">
        <f t="shared" si="12"/>
        <v/>
      </c>
      <c r="AM433" s="3" t="str">
        <f t="shared" si="13"/>
        <v/>
      </c>
    </row>
    <row r="434" spans="1:39" ht="18.95" customHeight="1" x14ac:dyDescent="0.25">
      <c r="A434" s="4" t="str">
        <f>IF(DRAFT!$B436="","",DRAFT!$B436)</f>
        <v/>
      </c>
      <c r="B434" s="3" t="str">
        <f>IF(COUNT($A434)=0,"",IF($A434&lt;&gt;DRAFT!$B436,"ERR",IF(DRAFT!I436="3E","3E",IF(COUNT(DRAFT!E436,DRAFT!I436)&gt;0,DRAFT!J436,""))))</f>
        <v/>
      </c>
      <c r="C434" s="3" t="str">
        <f>IF(COUNT($A434)=0,"",IF(B434="3E","3E",IF(B434="","I",LOOKUP(B434/D$2,{0,0.4,0.45,0.5,0.55,0.6,0.65,0.7,0.75,0.8,1},{"F","D","C","C+","B-","B","B+","A-","A","A+"}))))</f>
        <v/>
      </c>
      <c r="D434" s="2" t="str">
        <f>IF(COUNT($A434)=0,"",IF(B434="","--",IF(B434="3E","3E",LOOKUP(B434/D$2,{0,0.4,0.45,0.5,0.55,0.6,0.65,0.7,0.75,0.8,1},{0,2,2.25,2.5,2.75,3,3.25,3.5,3.75,4}))))</f>
        <v/>
      </c>
      <c r="E434" s="3" t="str">
        <f>IF(COUNT($A434)=0,"",IF($A434&lt;&gt;DRAFT!$B436,"ERR",IF(DRAFT!R436="3E","3E",IF(COUNT(DRAFT!N436,DRAFT!R436)&gt;0,DRAFT!S436,""))))</f>
        <v/>
      </c>
      <c r="F434" s="3" t="str">
        <f>IF(COUNT($A434)=0,"",IF(E434="3E","3E",IF(E434="","I",LOOKUP(E434/G$2,{0,0.4,0.45,0.5,0.55,0.6,0.65,0.7,0.75,0.8,1},{"F","D","C","C+","B-","B","B+","A-","A","A+"}))))</f>
        <v/>
      </c>
      <c r="G434" s="2" t="str">
        <f>IF(COUNT($A434)=0,"",IF(E434="","--",IF(E434="3E","3E",LOOKUP(E434/G$2,{0,0.4,0.45,0.5,0.55,0.6,0.65,0.7,0.75,0.8,1},{0,2,2.25,2.5,2.75,3,3.25,3.5,3.75,4}))))</f>
        <v/>
      </c>
      <c r="H434" s="3" t="str">
        <f>IF(COUNT($A434)=0,"",IF($A434&lt;&gt;DRAFT!$B436,"ERR",IF(DRAFT!AA436="3E","3E",IF(COUNT(DRAFT!W436,DRAFT!AA436)&gt;0,DRAFT!AB436,""))))</f>
        <v/>
      </c>
      <c r="I434" s="3" t="str">
        <f>IF(COUNT($A434)=0,"",IF(H434="3E","3E",IF(H434="","I",LOOKUP(H434/J$2,{0,0.4,0.45,0.5,0.55,0.6,0.65,0.7,0.75,0.8,1},{"F","D","C","C+","B-","B","B+","A-","A","A+"}))))</f>
        <v/>
      </c>
      <c r="J434" s="2" t="str">
        <f>IF(COUNT($A434)=0,"",IF(H434="","--",IF(H434="3E","3E",LOOKUP(H434/J$2,{0,0.4,0.45,0.5,0.55,0.6,0.65,0.7,0.75,0.8,1},{0,2,2.25,2.5,2.75,3,3.25,3.5,3.75,4}))))</f>
        <v/>
      </c>
      <c r="K434" s="3" t="str">
        <f>IF(COUNT($A434)=0,"",IF($A434&lt;&gt;DRAFT!$B436,"ERR",IF(DRAFT!AJ436="3E","3E",IF(COUNT(DRAFT!AF436,DRAFT!AJ436)&gt;0,DRAFT!AK436,""))))</f>
        <v/>
      </c>
      <c r="L434" s="3" t="str">
        <f>IF(COUNT($A434)=0,"",IF(K434="3E","3E",IF(K434="","I",LOOKUP(K434/M$2,{0,0.4,0.45,0.5,0.55,0.6,0.65,0.7,0.75,0.8,1},{"F","D","C","C+","B-","B","B+","A-","A","A+"}))))</f>
        <v/>
      </c>
      <c r="M434" s="2" t="str">
        <f>IF(COUNT($A434)=0,"",IF(K434="","--",IF(K434="3E","3E",LOOKUP(K434/M$2,{0,0.4,0.45,0.5,0.55,0.6,0.65,0.7,0.75,0.8,1},{0,2,2.25,2.5,2.75,3,3.25,3.5,3.75,4}))))</f>
        <v/>
      </c>
      <c r="N434" s="3" t="str">
        <f>IF(COUNT($A434)=0,"",IF($A434&lt;&gt;DRAFT!$B436,"ERR",IF(DRAFT!AS436="3E","3E",IF(COUNT(DRAFT!AO436,DRAFT!AS436)&gt;0,DRAFT!AT436,""))))</f>
        <v/>
      </c>
      <c r="O434" s="3" t="str">
        <f>IF(COUNT($A434)=0,"",IF(N434="3E","3E",IF(N434="","I",LOOKUP(N434/P$2,{0,0.4,0.45,0.5,0.55,0.6,0.65,0.7,0.75,0.8,1},{"F","D","C","C+","B-","B","B+","A-","A","A+"}))))</f>
        <v/>
      </c>
      <c r="P434" s="2" t="str">
        <f>IF(COUNT($A434)=0,"",IF(N434="","--",IF(N434="3E","3E",LOOKUP(N434/P$2,{0,0.4,0.45,0.5,0.55,0.6,0.65,0.7,0.75,0.8,1},{0,2,2.25,2.5,2.75,3,3.25,3.5,3.75,4}))))</f>
        <v/>
      </c>
      <c r="Q434" s="3" t="str">
        <f>IF(COUNT($A434)=0,"",IF($A434&lt;&gt;DRAFT!$B436,"ERR",IF(DRAFT!BB436="3E","3E",IF(COUNT(DRAFT!AX436,DRAFT!BB436)&gt;0,DRAFT!BC436,""))))</f>
        <v/>
      </c>
      <c r="R434" s="3" t="str">
        <f>IF(COUNT($A434)=0,"",IF(Q434="3E","3E",IF(Q434="","I",LOOKUP(Q434/S$2,{0,0.4,0.45,0.5,0.55,0.6,0.65,0.7,0.75,0.8,1},{"F","D","C","C+","B-","B","B+","A-","A","A+"}))))</f>
        <v/>
      </c>
      <c r="S434" s="2" t="str">
        <f>IF(COUNT($A434)=0,"",IF(Q434="","--",IF(Q434="3E","3E",LOOKUP(Q434/S$2,{0,0.4,0.45,0.5,0.55,0.6,0.65,0.7,0.75,0.8,1},{0,2,2.25,2.5,2.75,3,3.25,3.5,3.75,4}))))</f>
        <v/>
      </c>
      <c r="T434" s="3" t="str">
        <f>IF(COUNT($A434)=0,"",IF($A434&lt;&gt;DRAFT!$B436,"ERR",IF(DRAFT!BK436="3E","3E",IF(COUNT(DRAFT!BG436,DRAFT!BK436)&gt;0,DRAFT!BL436,""))))</f>
        <v/>
      </c>
      <c r="U434" s="3" t="str">
        <f>IF(COUNT($A434)=0,"",IF(T434="3E","3E",IF(T434="","I",LOOKUP(T434/V$2,{0,0.4,0.45,0.5,0.55,0.6,0.65,0.7,0.75,0.8,1},{"F","D","C","C+","B-","B","B+","A-","A","A+"}))))</f>
        <v/>
      </c>
      <c r="V434" s="2" t="str">
        <f>IF(COUNT($A434)=0,"",IF(T434="","--",IF(T434="3E","3E",LOOKUP(T434/V$2,{0,0.4,0.45,0.5,0.55,0.6,0.65,0.7,0.75,0.8,1},{0,2,2.25,2.5,2.75,3,3.25,3.5,3.75,4}))))</f>
        <v/>
      </c>
      <c r="W434" s="3" t="str">
        <f>IF(COUNT($A434)=0,"",IF($A434&lt;&gt;DRAFT!$B436,"ERR",IF(DRAFT!BT436="3E","3E",IF(COUNT(DRAFT!BP436,DRAFT!BT436)&gt;0,DRAFT!BU436,""))))</f>
        <v/>
      </c>
      <c r="X434" s="3" t="str">
        <f>IF(COUNT($A434)=0,"",IF(W434="3E","3E",IF(W434="","I",LOOKUP(W434/Y$2,{0,0.4,0.45,0.5,0.55,0.6,0.65,0.7,0.75,0.8,1},{"F","D","C","C+","B-","B","B+","A-","A","A+"}))))</f>
        <v/>
      </c>
      <c r="Y434" s="2" t="str">
        <f>IF(COUNT($A434)=0,"",IF(W434="","--",IF(W434="3E","3E",LOOKUP(W434/Y$2,{0,0.4,0.45,0.5,0.55,0.6,0.65,0.7,0.75,0.8,1},{0,2,2.25,2.5,2.75,3,3.25,3.5,3.75,4}))))</f>
        <v/>
      </c>
      <c r="Z434" s="3" t="str">
        <f>IF(COUNT($A434)=0,"",IF($A434&lt;&gt;DRAFT!$B436,"ERR",IF(DRAFT!CC436="3E","3E",IF(COUNT(DRAFT!BY436,DRAFT!CC436)&gt;0,DRAFT!CD436,""))))</f>
        <v/>
      </c>
      <c r="AA434" s="3" t="str">
        <f>IF(COUNT($A434)=0,"",IF(Z434="3E","3E",IF(Z434="","I",LOOKUP(Z434/AB$2,{0,0.4,0.45,0.5,0.55,0.6,0.65,0.7,0.75,0.8,1},{"F","D","C","C+","B-","B","B+","A-","A","A+"}))))</f>
        <v/>
      </c>
      <c r="AB434" s="2" t="str">
        <f>IF(COUNT($A434)=0,"",IF(Z434="","--",IF(Z434="3E","3E",LOOKUP(Z434/AB$2,{0,0.4,0.45,0.5,0.55,0.6,0.65,0.7,0.75,0.8,1},{0,2,2.25,2.5,2.75,3,3.25,3.5,3.75,4}))))</f>
        <v/>
      </c>
      <c r="AC434" s="3" t="str">
        <f>IF(COUNT($A434)=0,"",IF($A434&lt;&gt;DRAFT!$B436,"ERR",IF(DRAFT!CF436&gt;0,DRAFT!CF436,"")))</f>
        <v/>
      </c>
      <c r="AD434" s="3" t="str">
        <f>IF(COUNT($A434)=0,"",IF(AC434="3E","3E",IF(AC434="","I",LOOKUP(AC434/AE$2,{0,0.4,0.45,0.5,0.55,0.6,0.65,0.7,0.75,0.8,1},{"F","D","C","C+","B-","B","B+","A-","A","A+"}))))</f>
        <v/>
      </c>
      <c r="AE434" s="2" t="str">
        <f>IF(COUNT($A434)=0,"",IF(AC434="","--",IF(AC434="3E","3E",LOOKUP(AC434/AE$2,{0,0.4,0.45,0.5,0.55,0.6,0.65,0.7,0.75,0.8,1},{0,2,2.25,2.5,2.75,3,3.25,3.5,3.75,4}))))</f>
        <v/>
      </c>
      <c r="AF434" s="3" t="str">
        <f>IF($A434&lt;&gt;DRAFT!$B436,"ERR",IF(OR(COUNT($A434)=0,COUNT(DRAFT!CI436:CK436,DRAFT!CM436:CO436)=0),"",CEILING(SUM(DRAFT!CL436,DRAFT!CP436),1)))</f>
        <v/>
      </c>
      <c r="AG434" s="3" t="str">
        <f>IF(COUNT($A434)=0,"",IF(AF434="3E","3E",IF(AF434="","I",LOOKUP(AF434/AH$2,{0,0.4,0.45,0.5,0.55,0.6,0.65,0.7,0.75,0.8,1},{"F","D","C","C+","B-","B","B+","A-","A","A+"}))))</f>
        <v/>
      </c>
      <c r="AH434" s="2" t="str">
        <f>IF(COUNT($A434)=0,"",IF(AF434="","--",IF(AF434="3E","3E",LOOKUP(AF434/AH$2,{0,0.4,0.45,0.5,0.55,0.6,0.65,0.7,0.75,0.8,1},{0,2,2.25,2.5,2.75,3,3.25,3.5,3.75,4}))))</f>
        <v/>
      </c>
      <c r="AI434" s="11" t="str">
        <f>IF(OR(COUNT($A434)=0,COUNT(B434:AH434)=0),"",IF(COUNTIF(B434:AH434,"3E")&gt;0,"3E",IF(DRAFT!$A436="R",TRUNC(SUMPRODUCT(RGP,RCP)/TCP,3),TRUNC((SUMPRODUCT(--(IMDGP&gt;0)*IMDGP,IMCP)+CEILING(DRAFT!$CQ436*42,0.25))/TCP,3))))</f>
        <v/>
      </c>
      <c r="AJ434" s="3" t="str">
        <f>IF(OR(COUNT($A434)=0,COUNT(B434:AH434)=0),"",IF(COUNTIF(B434:AH434,"3E")&gt;0,"3E",IF(DRAFT!$A436="R",SUMPRODUCT(--(RGP&gt;=2),RCP),SUMPRODUCT(--(IMDGP&gt;0),--(IMGP=0),IMCP)+DRAFT!$CR436)))</f>
        <v/>
      </c>
      <c r="AK434" s="3" t="str">
        <f>IF(OR(COUNT($A434)=0,COUNT(B434:AH434)=0),"",IF(COUNTIF(B434:AJ434,"3E")&gt;0,"3E",IF(AND(DRAFT!$A436="IM",OR($AI434&gt;DRAFT!$CQ436,$AJ434&gt;DRAFT!$CR436)),"IMPROVED",IF(AND(DRAFT!$A436="IM",$AI434&lt;=DRAFT!$CQ436,$AJ434&lt;=DRAFT!$CR436),"NOT IMPROVED",IF(AND(AH434&gt;=2,AI434&gt;=2,AJ434&gt;=30),"PASS","FAIL")))))</f>
        <v/>
      </c>
      <c r="AL434" s="3" t="str">
        <f t="shared" si="12"/>
        <v/>
      </c>
      <c r="AM434" s="3" t="str">
        <f t="shared" si="13"/>
        <v/>
      </c>
    </row>
    <row r="435" spans="1:39" ht="18.95" customHeight="1" x14ac:dyDescent="0.25">
      <c r="A435" s="4" t="str">
        <f>IF(DRAFT!$B437="","",DRAFT!$B437)</f>
        <v/>
      </c>
      <c r="B435" s="3" t="str">
        <f>IF(COUNT($A435)=0,"",IF($A435&lt;&gt;DRAFT!$B437,"ERR",IF(DRAFT!I437="3E","3E",IF(COUNT(DRAFT!E437,DRAFT!I437)&gt;0,DRAFT!J437,""))))</f>
        <v/>
      </c>
      <c r="C435" s="3" t="str">
        <f>IF(COUNT($A435)=0,"",IF(B435="3E","3E",IF(B435="","I",LOOKUP(B435/D$2,{0,0.4,0.45,0.5,0.55,0.6,0.65,0.7,0.75,0.8,1},{"F","D","C","C+","B-","B","B+","A-","A","A+"}))))</f>
        <v/>
      </c>
      <c r="D435" s="2" t="str">
        <f>IF(COUNT($A435)=0,"",IF(B435="","--",IF(B435="3E","3E",LOOKUP(B435/D$2,{0,0.4,0.45,0.5,0.55,0.6,0.65,0.7,0.75,0.8,1},{0,2,2.25,2.5,2.75,3,3.25,3.5,3.75,4}))))</f>
        <v/>
      </c>
      <c r="E435" s="3" t="str">
        <f>IF(COUNT($A435)=0,"",IF($A435&lt;&gt;DRAFT!$B437,"ERR",IF(DRAFT!R437="3E","3E",IF(COUNT(DRAFT!N437,DRAFT!R437)&gt;0,DRAFT!S437,""))))</f>
        <v/>
      </c>
      <c r="F435" s="3" t="str">
        <f>IF(COUNT($A435)=0,"",IF(E435="3E","3E",IF(E435="","I",LOOKUP(E435/G$2,{0,0.4,0.45,0.5,0.55,0.6,0.65,0.7,0.75,0.8,1},{"F","D","C","C+","B-","B","B+","A-","A","A+"}))))</f>
        <v/>
      </c>
      <c r="G435" s="2" t="str">
        <f>IF(COUNT($A435)=0,"",IF(E435="","--",IF(E435="3E","3E",LOOKUP(E435/G$2,{0,0.4,0.45,0.5,0.55,0.6,0.65,0.7,0.75,0.8,1},{0,2,2.25,2.5,2.75,3,3.25,3.5,3.75,4}))))</f>
        <v/>
      </c>
      <c r="H435" s="3" t="str">
        <f>IF(COUNT($A435)=0,"",IF($A435&lt;&gt;DRAFT!$B437,"ERR",IF(DRAFT!AA437="3E","3E",IF(COUNT(DRAFT!W437,DRAFT!AA437)&gt;0,DRAFT!AB437,""))))</f>
        <v/>
      </c>
      <c r="I435" s="3" t="str">
        <f>IF(COUNT($A435)=0,"",IF(H435="3E","3E",IF(H435="","I",LOOKUP(H435/J$2,{0,0.4,0.45,0.5,0.55,0.6,0.65,0.7,0.75,0.8,1},{"F","D","C","C+","B-","B","B+","A-","A","A+"}))))</f>
        <v/>
      </c>
      <c r="J435" s="2" t="str">
        <f>IF(COUNT($A435)=0,"",IF(H435="","--",IF(H435="3E","3E",LOOKUP(H435/J$2,{0,0.4,0.45,0.5,0.55,0.6,0.65,0.7,0.75,0.8,1},{0,2,2.25,2.5,2.75,3,3.25,3.5,3.75,4}))))</f>
        <v/>
      </c>
      <c r="K435" s="3" t="str">
        <f>IF(COUNT($A435)=0,"",IF($A435&lt;&gt;DRAFT!$B437,"ERR",IF(DRAFT!AJ437="3E","3E",IF(COUNT(DRAFT!AF437,DRAFT!AJ437)&gt;0,DRAFT!AK437,""))))</f>
        <v/>
      </c>
      <c r="L435" s="3" t="str">
        <f>IF(COUNT($A435)=0,"",IF(K435="3E","3E",IF(K435="","I",LOOKUP(K435/M$2,{0,0.4,0.45,0.5,0.55,0.6,0.65,0.7,0.75,0.8,1},{"F","D","C","C+","B-","B","B+","A-","A","A+"}))))</f>
        <v/>
      </c>
      <c r="M435" s="2" t="str">
        <f>IF(COUNT($A435)=0,"",IF(K435="","--",IF(K435="3E","3E",LOOKUP(K435/M$2,{0,0.4,0.45,0.5,0.55,0.6,0.65,0.7,0.75,0.8,1},{0,2,2.25,2.5,2.75,3,3.25,3.5,3.75,4}))))</f>
        <v/>
      </c>
      <c r="N435" s="3" t="str">
        <f>IF(COUNT($A435)=0,"",IF($A435&lt;&gt;DRAFT!$B437,"ERR",IF(DRAFT!AS437="3E","3E",IF(COUNT(DRAFT!AO437,DRAFT!AS437)&gt;0,DRAFT!AT437,""))))</f>
        <v/>
      </c>
      <c r="O435" s="3" t="str">
        <f>IF(COUNT($A435)=0,"",IF(N435="3E","3E",IF(N435="","I",LOOKUP(N435/P$2,{0,0.4,0.45,0.5,0.55,0.6,0.65,0.7,0.75,0.8,1},{"F","D","C","C+","B-","B","B+","A-","A","A+"}))))</f>
        <v/>
      </c>
      <c r="P435" s="2" t="str">
        <f>IF(COUNT($A435)=0,"",IF(N435="","--",IF(N435="3E","3E",LOOKUP(N435/P$2,{0,0.4,0.45,0.5,0.55,0.6,0.65,0.7,0.75,0.8,1},{0,2,2.25,2.5,2.75,3,3.25,3.5,3.75,4}))))</f>
        <v/>
      </c>
      <c r="Q435" s="3" t="str">
        <f>IF(COUNT($A435)=0,"",IF($A435&lt;&gt;DRAFT!$B437,"ERR",IF(DRAFT!BB437="3E","3E",IF(COUNT(DRAFT!AX437,DRAFT!BB437)&gt;0,DRAFT!BC437,""))))</f>
        <v/>
      </c>
      <c r="R435" s="3" t="str">
        <f>IF(COUNT($A435)=0,"",IF(Q435="3E","3E",IF(Q435="","I",LOOKUP(Q435/S$2,{0,0.4,0.45,0.5,0.55,0.6,0.65,0.7,0.75,0.8,1},{"F","D","C","C+","B-","B","B+","A-","A","A+"}))))</f>
        <v/>
      </c>
      <c r="S435" s="2" t="str">
        <f>IF(COUNT($A435)=0,"",IF(Q435="","--",IF(Q435="3E","3E",LOOKUP(Q435/S$2,{0,0.4,0.45,0.5,0.55,0.6,0.65,0.7,0.75,0.8,1},{0,2,2.25,2.5,2.75,3,3.25,3.5,3.75,4}))))</f>
        <v/>
      </c>
      <c r="T435" s="3" t="str">
        <f>IF(COUNT($A435)=0,"",IF($A435&lt;&gt;DRAFT!$B437,"ERR",IF(DRAFT!BK437="3E","3E",IF(COUNT(DRAFT!BG437,DRAFT!BK437)&gt;0,DRAFT!BL437,""))))</f>
        <v/>
      </c>
      <c r="U435" s="3" t="str">
        <f>IF(COUNT($A435)=0,"",IF(T435="3E","3E",IF(T435="","I",LOOKUP(T435/V$2,{0,0.4,0.45,0.5,0.55,0.6,0.65,0.7,0.75,0.8,1},{"F","D","C","C+","B-","B","B+","A-","A","A+"}))))</f>
        <v/>
      </c>
      <c r="V435" s="2" t="str">
        <f>IF(COUNT($A435)=0,"",IF(T435="","--",IF(T435="3E","3E",LOOKUP(T435/V$2,{0,0.4,0.45,0.5,0.55,0.6,0.65,0.7,0.75,0.8,1},{0,2,2.25,2.5,2.75,3,3.25,3.5,3.75,4}))))</f>
        <v/>
      </c>
      <c r="W435" s="3" t="str">
        <f>IF(COUNT($A435)=0,"",IF($A435&lt;&gt;DRAFT!$B437,"ERR",IF(DRAFT!BT437="3E","3E",IF(COUNT(DRAFT!BP437,DRAFT!BT437)&gt;0,DRAFT!BU437,""))))</f>
        <v/>
      </c>
      <c r="X435" s="3" t="str">
        <f>IF(COUNT($A435)=0,"",IF(W435="3E","3E",IF(W435="","I",LOOKUP(W435/Y$2,{0,0.4,0.45,0.5,0.55,0.6,0.65,0.7,0.75,0.8,1},{"F","D","C","C+","B-","B","B+","A-","A","A+"}))))</f>
        <v/>
      </c>
      <c r="Y435" s="2" t="str">
        <f>IF(COUNT($A435)=0,"",IF(W435="","--",IF(W435="3E","3E",LOOKUP(W435/Y$2,{0,0.4,0.45,0.5,0.55,0.6,0.65,0.7,0.75,0.8,1},{0,2,2.25,2.5,2.75,3,3.25,3.5,3.75,4}))))</f>
        <v/>
      </c>
      <c r="Z435" s="3" t="str">
        <f>IF(COUNT($A435)=0,"",IF($A435&lt;&gt;DRAFT!$B437,"ERR",IF(DRAFT!CC437="3E","3E",IF(COUNT(DRAFT!BY437,DRAFT!CC437)&gt;0,DRAFT!CD437,""))))</f>
        <v/>
      </c>
      <c r="AA435" s="3" t="str">
        <f>IF(COUNT($A435)=0,"",IF(Z435="3E","3E",IF(Z435="","I",LOOKUP(Z435/AB$2,{0,0.4,0.45,0.5,0.55,0.6,0.65,0.7,0.75,0.8,1},{"F","D","C","C+","B-","B","B+","A-","A","A+"}))))</f>
        <v/>
      </c>
      <c r="AB435" s="2" t="str">
        <f>IF(COUNT($A435)=0,"",IF(Z435="","--",IF(Z435="3E","3E",LOOKUP(Z435/AB$2,{0,0.4,0.45,0.5,0.55,0.6,0.65,0.7,0.75,0.8,1},{0,2,2.25,2.5,2.75,3,3.25,3.5,3.75,4}))))</f>
        <v/>
      </c>
      <c r="AC435" s="3" t="str">
        <f>IF(COUNT($A435)=0,"",IF($A435&lt;&gt;DRAFT!$B437,"ERR",IF(DRAFT!CF437&gt;0,DRAFT!CF437,"")))</f>
        <v/>
      </c>
      <c r="AD435" s="3" t="str">
        <f>IF(COUNT($A435)=0,"",IF(AC435="3E","3E",IF(AC435="","I",LOOKUP(AC435/AE$2,{0,0.4,0.45,0.5,0.55,0.6,0.65,0.7,0.75,0.8,1},{"F","D","C","C+","B-","B","B+","A-","A","A+"}))))</f>
        <v/>
      </c>
      <c r="AE435" s="2" t="str">
        <f>IF(COUNT($A435)=0,"",IF(AC435="","--",IF(AC435="3E","3E",LOOKUP(AC435/AE$2,{0,0.4,0.45,0.5,0.55,0.6,0.65,0.7,0.75,0.8,1},{0,2,2.25,2.5,2.75,3,3.25,3.5,3.75,4}))))</f>
        <v/>
      </c>
      <c r="AF435" s="3" t="str">
        <f>IF($A435&lt;&gt;DRAFT!$B437,"ERR",IF(OR(COUNT($A435)=0,COUNT(DRAFT!CI437:CK437,DRAFT!CM437:CO437)=0),"",CEILING(SUM(DRAFT!CL437,DRAFT!CP437),1)))</f>
        <v/>
      </c>
      <c r="AG435" s="3" t="str">
        <f>IF(COUNT($A435)=0,"",IF(AF435="3E","3E",IF(AF435="","I",LOOKUP(AF435/AH$2,{0,0.4,0.45,0.5,0.55,0.6,0.65,0.7,0.75,0.8,1},{"F","D","C","C+","B-","B","B+","A-","A","A+"}))))</f>
        <v/>
      </c>
      <c r="AH435" s="2" t="str">
        <f>IF(COUNT($A435)=0,"",IF(AF435="","--",IF(AF435="3E","3E",LOOKUP(AF435/AH$2,{0,0.4,0.45,0.5,0.55,0.6,0.65,0.7,0.75,0.8,1},{0,2,2.25,2.5,2.75,3,3.25,3.5,3.75,4}))))</f>
        <v/>
      </c>
      <c r="AI435" s="11" t="str">
        <f>IF(OR(COUNT($A435)=0,COUNT(B435:AH435)=0),"",IF(COUNTIF(B435:AH435,"3E")&gt;0,"3E",IF(DRAFT!$A437="R",TRUNC(SUMPRODUCT(RGP,RCP)/TCP,3),TRUNC((SUMPRODUCT(--(IMDGP&gt;0)*IMDGP,IMCP)+CEILING(DRAFT!$CQ437*42,0.25))/TCP,3))))</f>
        <v/>
      </c>
      <c r="AJ435" s="3" t="str">
        <f>IF(OR(COUNT($A435)=0,COUNT(B435:AH435)=0),"",IF(COUNTIF(B435:AH435,"3E")&gt;0,"3E",IF(DRAFT!$A437="R",SUMPRODUCT(--(RGP&gt;=2),RCP),SUMPRODUCT(--(IMDGP&gt;0),--(IMGP=0),IMCP)+DRAFT!$CR437)))</f>
        <v/>
      </c>
      <c r="AK435" s="3" t="str">
        <f>IF(OR(COUNT($A435)=0,COUNT(B435:AH435)=0),"",IF(COUNTIF(B435:AJ435,"3E")&gt;0,"3E",IF(AND(DRAFT!$A437="IM",OR($AI435&gt;DRAFT!$CQ437,$AJ435&gt;DRAFT!$CR437)),"IMPROVED",IF(AND(DRAFT!$A437="IM",$AI435&lt;=DRAFT!$CQ437,$AJ435&lt;=DRAFT!$CR437),"NOT IMPROVED",IF(AND(AH435&gt;=2,AI435&gt;=2,AJ435&gt;=30),"PASS","FAIL")))))</f>
        <v/>
      </c>
      <c r="AL435" s="3" t="str">
        <f t="shared" si="12"/>
        <v/>
      </c>
      <c r="AM435" s="3" t="str">
        <f t="shared" si="13"/>
        <v/>
      </c>
    </row>
    <row r="436" spans="1:39" ht="18.95" customHeight="1" x14ac:dyDescent="0.25">
      <c r="A436" s="4" t="str">
        <f>IF(DRAFT!$B438="","",DRAFT!$B438)</f>
        <v/>
      </c>
      <c r="B436" s="3" t="str">
        <f>IF(COUNT($A436)=0,"",IF($A436&lt;&gt;DRAFT!$B438,"ERR",IF(DRAFT!I438="3E","3E",IF(COUNT(DRAFT!E438,DRAFT!I438)&gt;0,DRAFT!J438,""))))</f>
        <v/>
      </c>
      <c r="C436" s="3" t="str">
        <f>IF(COUNT($A436)=0,"",IF(B436="3E","3E",IF(B436="","I",LOOKUP(B436/D$2,{0,0.4,0.45,0.5,0.55,0.6,0.65,0.7,0.75,0.8,1},{"F","D","C","C+","B-","B","B+","A-","A","A+"}))))</f>
        <v/>
      </c>
      <c r="D436" s="2" t="str">
        <f>IF(COUNT($A436)=0,"",IF(B436="","--",IF(B436="3E","3E",LOOKUP(B436/D$2,{0,0.4,0.45,0.5,0.55,0.6,0.65,0.7,0.75,0.8,1},{0,2,2.25,2.5,2.75,3,3.25,3.5,3.75,4}))))</f>
        <v/>
      </c>
      <c r="E436" s="3" t="str">
        <f>IF(COUNT($A436)=0,"",IF($A436&lt;&gt;DRAFT!$B438,"ERR",IF(DRAFT!R438="3E","3E",IF(COUNT(DRAFT!N438,DRAFT!R438)&gt;0,DRAFT!S438,""))))</f>
        <v/>
      </c>
      <c r="F436" s="3" t="str">
        <f>IF(COUNT($A436)=0,"",IF(E436="3E","3E",IF(E436="","I",LOOKUP(E436/G$2,{0,0.4,0.45,0.5,0.55,0.6,0.65,0.7,0.75,0.8,1},{"F","D","C","C+","B-","B","B+","A-","A","A+"}))))</f>
        <v/>
      </c>
      <c r="G436" s="2" t="str">
        <f>IF(COUNT($A436)=0,"",IF(E436="","--",IF(E436="3E","3E",LOOKUP(E436/G$2,{0,0.4,0.45,0.5,0.55,0.6,0.65,0.7,0.75,0.8,1},{0,2,2.25,2.5,2.75,3,3.25,3.5,3.75,4}))))</f>
        <v/>
      </c>
      <c r="H436" s="3" t="str">
        <f>IF(COUNT($A436)=0,"",IF($A436&lt;&gt;DRAFT!$B438,"ERR",IF(DRAFT!AA438="3E","3E",IF(COUNT(DRAFT!W438,DRAFT!AA438)&gt;0,DRAFT!AB438,""))))</f>
        <v/>
      </c>
      <c r="I436" s="3" t="str">
        <f>IF(COUNT($A436)=0,"",IF(H436="3E","3E",IF(H436="","I",LOOKUP(H436/J$2,{0,0.4,0.45,0.5,0.55,0.6,0.65,0.7,0.75,0.8,1},{"F","D","C","C+","B-","B","B+","A-","A","A+"}))))</f>
        <v/>
      </c>
      <c r="J436" s="2" t="str">
        <f>IF(COUNT($A436)=0,"",IF(H436="","--",IF(H436="3E","3E",LOOKUP(H436/J$2,{0,0.4,0.45,0.5,0.55,0.6,0.65,0.7,0.75,0.8,1},{0,2,2.25,2.5,2.75,3,3.25,3.5,3.75,4}))))</f>
        <v/>
      </c>
      <c r="K436" s="3" t="str">
        <f>IF(COUNT($A436)=0,"",IF($A436&lt;&gt;DRAFT!$B438,"ERR",IF(DRAFT!AJ438="3E","3E",IF(COUNT(DRAFT!AF438,DRAFT!AJ438)&gt;0,DRAFT!AK438,""))))</f>
        <v/>
      </c>
      <c r="L436" s="3" t="str">
        <f>IF(COUNT($A436)=0,"",IF(K436="3E","3E",IF(K436="","I",LOOKUP(K436/M$2,{0,0.4,0.45,0.5,0.55,0.6,0.65,0.7,0.75,0.8,1},{"F","D","C","C+","B-","B","B+","A-","A","A+"}))))</f>
        <v/>
      </c>
      <c r="M436" s="2" t="str">
        <f>IF(COUNT($A436)=0,"",IF(K436="","--",IF(K436="3E","3E",LOOKUP(K436/M$2,{0,0.4,0.45,0.5,0.55,0.6,0.65,0.7,0.75,0.8,1},{0,2,2.25,2.5,2.75,3,3.25,3.5,3.75,4}))))</f>
        <v/>
      </c>
      <c r="N436" s="3" t="str">
        <f>IF(COUNT($A436)=0,"",IF($A436&lt;&gt;DRAFT!$B438,"ERR",IF(DRAFT!AS438="3E","3E",IF(COUNT(DRAFT!AO438,DRAFT!AS438)&gt;0,DRAFT!AT438,""))))</f>
        <v/>
      </c>
      <c r="O436" s="3" t="str">
        <f>IF(COUNT($A436)=0,"",IF(N436="3E","3E",IF(N436="","I",LOOKUP(N436/P$2,{0,0.4,0.45,0.5,0.55,0.6,0.65,0.7,0.75,0.8,1},{"F","D","C","C+","B-","B","B+","A-","A","A+"}))))</f>
        <v/>
      </c>
      <c r="P436" s="2" t="str">
        <f>IF(COUNT($A436)=0,"",IF(N436="","--",IF(N436="3E","3E",LOOKUP(N436/P$2,{0,0.4,0.45,0.5,0.55,0.6,0.65,0.7,0.75,0.8,1},{0,2,2.25,2.5,2.75,3,3.25,3.5,3.75,4}))))</f>
        <v/>
      </c>
      <c r="Q436" s="3" t="str">
        <f>IF(COUNT($A436)=0,"",IF($A436&lt;&gt;DRAFT!$B438,"ERR",IF(DRAFT!BB438="3E","3E",IF(COUNT(DRAFT!AX438,DRAFT!BB438)&gt;0,DRAFT!BC438,""))))</f>
        <v/>
      </c>
      <c r="R436" s="3" t="str">
        <f>IF(COUNT($A436)=0,"",IF(Q436="3E","3E",IF(Q436="","I",LOOKUP(Q436/S$2,{0,0.4,0.45,0.5,0.55,0.6,0.65,0.7,0.75,0.8,1},{"F","D","C","C+","B-","B","B+","A-","A","A+"}))))</f>
        <v/>
      </c>
      <c r="S436" s="2" t="str">
        <f>IF(COUNT($A436)=0,"",IF(Q436="","--",IF(Q436="3E","3E",LOOKUP(Q436/S$2,{0,0.4,0.45,0.5,0.55,0.6,0.65,0.7,0.75,0.8,1},{0,2,2.25,2.5,2.75,3,3.25,3.5,3.75,4}))))</f>
        <v/>
      </c>
      <c r="T436" s="3" t="str">
        <f>IF(COUNT($A436)=0,"",IF($A436&lt;&gt;DRAFT!$B438,"ERR",IF(DRAFT!BK438="3E","3E",IF(COUNT(DRAFT!BG438,DRAFT!BK438)&gt;0,DRAFT!BL438,""))))</f>
        <v/>
      </c>
      <c r="U436" s="3" t="str">
        <f>IF(COUNT($A436)=0,"",IF(T436="3E","3E",IF(T436="","I",LOOKUP(T436/V$2,{0,0.4,0.45,0.5,0.55,0.6,0.65,0.7,0.75,0.8,1},{"F","D","C","C+","B-","B","B+","A-","A","A+"}))))</f>
        <v/>
      </c>
      <c r="V436" s="2" t="str">
        <f>IF(COUNT($A436)=0,"",IF(T436="","--",IF(T436="3E","3E",LOOKUP(T436/V$2,{0,0.4,0.45,0.5,0.55,0.6,0.65,0.7,0.75,0.8,1},{0,2,2.25,2.5,2.75,3,3.25,3.5,3.75,4}))))</f>
        <v/>
      </c>
      <c r="W436" s="3" t="str">
        <f>IF(COUNT($A436)=0,"",IF($A436&lt;&gt;DRAFT!$B438,"ERR",IF(DRAFT!BT438="3E","3E",IF(COUNT(DRAFT!BP438,DRAFT!BT438)&gt;0,DRAFT!BU438,""))))</f>
        <v/>
      </c>
      <c r="X436" s="3" t="str">
        <f>IF(COUNT($A436)=0,"",IF(W436="3E","3E",IF(W436="","I",LOOKUP(W436/Y$2,{0,0.4,0.45,0.5,0.55,0.6,0.65,0.7,0.75,0.8,1},{"F","D","C","C+","B-","B","B+","A-","A","A+"}))))</f>
        <v/>
      </c>
      <c r="Y436" s="2" t="str">
        <f>IF(COUNT($A436)=0,"",IF(W436="","--",IF(W436="3E","3E",LOOKUP(W436/Y$2,{0,0.4,0.45,0.5,0.55,0.6,0.65,0.7,0.75,0.8,1},{0,2,2.25,2.5,2.75,3,3.25,3.5,3.75,4}))))</f>
        <v/>
      </c>
      <c r="Z436" s="3" t="str">
        <f>IF(COUNT($A436)=0,"",IF($A436&lt;&gt;DRAFT!$B438,"ERR",IF(DRAFT!CC438="3E","3E",IF(COUNT(DRAFT!BY438,DRAFT!CC438)&gt;0,DRAFT!CD438,""))))</f>
        <v/>
      </c>
      <c r="AA436" s="3" t="str">
        <f>IF(COUNT($A436)=0,"",IF(Z436="3E","3E",IF(Z436="","I",LOOKUP(Z436/AB$2,{0,0.4,0.45,0.5,0.55,0.6,0.65,0.7,0.75,0.8,1},{"F","D","C","C+","B-","B","B+","A-","A","A+"}))))</f>
        <v/>
      </c>
      <c r="AB436" s="2" t="str">
        <f>IF(COUNT($A436)=0,"",IF(Z436="","--",IF(Z436="3E","3E",LOOKUP(Z436/AB$2,{0,0.4,0.45,0.5,0.55,0.6,0.65,0.7,0.75,0.8,1},{0,2,2.25,2.5,2.75,3,3.25,3.5,3.75,4}))))</f>
        <v/>
      </c>
      <c r="AC436" s="3" t="str">
        <f>IF(COUNT($A436)=0,"",IF($A436&lt;&gt;DRAFT!$B438,"ERR",IF(DRAFT!CF438&gt;0,DRAFT!CF438,"")))</f>
        <v/>
      </c>
      <c r="AD436" s="3" t="str">
        <f>IF(COUNT($A436)=0,"",IF(AC436="3E","3E",IF(AC436="","I",LOOKUP(AC436/AE$2,{0,0.4,0.45,0.5,0.55,0.6,0.65,0.7,0.75,0.8,1},{"F","D","C","C+","B-","B","B+","A-","A","A+"}))))</f>
        <v/>
      </c>
      <c r="AE436" s="2" t="str">
        <f>IF(COUNT($A436)=0,"",IF(AC436="","--",IF(AC436="3E","3E",LOOKUP(AC436/AE$2,{0,0.4,0.45,0.5,0.55,0.6,0.65,0.7,0.75,0.8,1},{0,2,2.25,2.5,2.75,3,3.25,3.5,3.75,4}))))</f>
        <v/>
      </c>
      <c r="AF436" s="3" t="str">
        <f>IF($A436&lt;&gt;DRAFT!$B438,"ERR",IF(OR(COUNT($A436)=0,COUNT(DRAFT!CI438:CK438,DRAFT!CM438:CO438)=0),"",CEILING(SUM(DRAFT!CL438,DRAFT!CP438),1)))</f>
        <v/>
      </c>
      <c r="AG436" s="3" t="str">
        <f>IF(COUNT($A436)=0,"",IF(AF436="3E","3E",IF(AF436="","I",LOOKUP(AF436/AH$2,{0,0.4,0.45,0.5,0.55,0.6,0.65,0.7,0.75,0.8,1},{"F","D","C","C+","B-","B","B+","A-","A","A+"}))))</f>
        <v/>
      </c>
      <c r="AH436" s="2" t="str">
        <f>IF(COUNT($A436)=0,"",IF(AF436="","--",IF(AF436="3E","3E",LOOKUP(AF436/AH$2,{0,0.4,0.45,0.5,0.55,0.6,0.65,0.7,0.75,0.8,1},{0,2,2.25,2.5,2.75,3,3.25,3.5,3.75,4}))))</f>
        <v/>
      </c>
      <c r="AI436" s="11" t="str">
        <f>IF(OR(COUNT($A436)=0,COUNT(B436:AH436)=0),"",IF(COUNTIF(B436:AH436,"3E")&gt;0,"3E",IF(DRAFT!$A438="R",TRUNC(SUMPRODUCT(RGP,RCP)/TCP,3),TRUNC((SUMPRODUCT(--(IMDGP&gt;0)*IMDGP,IMCP)+CEILING(DRAFT!$CQ438*42,0.25))/TCP,3))))</f>
        <v/>
      </c>
      <c r="AJ436" s="3" t="str">
        <f>IF(OR(COUNT($A436)=0,COUNT(B436:AH436)=0),"",IF(COUNTIF(B436:AH436,"3E")&gt;0,"3E",IF(DRAFT!$A438="R",SUMPRODUCT(--(RGP&gt;=2),RCP),SUMPRODUCT(--(IMDGP&gt;0),--(IMGP=0),IMCP)+DRAFT!$CR438)))</f>
        <v/>
      </c>
      <c r="AK436" s="3" t="str">
        <f>IF(OR(COUNT($A436)=0,COUNT(B436:AH436)=0),"",IF(COUNTIF(B436:AJ436,"3E")&gt;0,"3E",IF(AND(DRAFT!$A438="IM",OR($AI436&gt;DRAFT!$CQ438,$AJ436&gt;DRAFT!$CR438)),"IMPROVED",IF(AND(DRAFT!$A438="IM",$AI436&lt;=DRAFT!$CQ438,$AJ436&lt;=DRAFT!$CR438),"NOT IMPROVED",IF(AND(AH436&gt;=2,AI436&gt;=2,AJ436&gt;=30),"PASS","FAIL")))))</f>
        <v/>
      </c>
      <c r="AL436" s="3" t="str">
        <f t="shared" si="12"/>
        <v/>
      </c>
      <c r="AM436" s="3" t="str">
        <f t="shared" si="13"/>
        <v/>
      </c>
    </row>
    <row r="437" spans="1:39" ht="18.95" customHeight="1" x14ac:dyDescent="0.25">
      <c r="A437" s="4" t="str">
        <f>IF(DRAFT!$B439="","",DRAFT!$B439)</f>
        <v/>
      </c>
      <c r="B437" s="3" t="str">
        <f>IF(COUNT($A437)=0,"",IF($A437&lt;&gt;DRAFT!$B439,"ERR",IF(DRAFT!I439="3E","3E",IF(COUNT(DRAFT!E439,DRAFT!I439)&gt;0,DRAFT!J439,""))))</f>
        <v/>
      </c>
      <c r="C437" s="3" t="str">
        <f>IF(COUNT($A437)=0,"",IF(B437="3E","3E",IF(B437="","I",LOOKUP(B437/D$2,{0,0.4,0.45,0.5,0.55,0.6,0.65,0.7,0.75,0.8,1},{"F","D","C","C+","B-","B","B+","A-","A","A+"}))))</f>
        <v/>
      </c>
      <c r="D437" s="2" t="str">
        <f>IF(COUNT($A437)=0,"",IF(B437="","--",IF(B437="3E","3E",LOOKUP(B437/D$2,{0,0.4,0.45,0.5,0.55,0.6,0.65,0.7,0.75,0.8,1},{0,2,2.25,2.5,2.75,3,3.25,3.5,3.75,4}))))</f>
        <v/>
      </c>
      <c r="E437" s="3" t="str">
        <f>IF(COUNT($A437)=0,"",IF($A437&lt;&gt;DRAFT!$B439,"ERR",IF(DRAFT!R439="3E","3E",IF(COUNT(DRAFT!N439,DRAFT!R439)&gt;0,DRAFT!S439,""))))</f>
        <v/>
      </c>
      <c r="F437" s="3" t="str">
        <f>IF(COUNT($A437)=0,"",IF(E437="3E","3E",IF(E437="","I",LOOKUP(E437/G$2,{0,0.4,0.45,0.5,0.55,0.6,0.65,0.7,0.75,0.8,1},{"F","D","C","C+","B-","B","B+","A-","A","A+"}))))</f>
        <v/>
      </c>
      <c r="G437" s="2" t="str">
        <f>IF(COUNT($A437)=0,"",IF(E437="","--",IF(E437="3E","3E",LOOKUP(E437/G$2,{0,0.4,0.45,0.5,0.55,0.6,0.65,0.7,0.75,0.8,1},{0,2,2.25,2.5,2.75,3,3.25,3.5,3.75,4}))))</f>
        <v/>
      </c>
      <c r="H437" s="3" t="str">
        <f>IF(COUNT($A437)=0,"",IF($A437&lt;&gt;DRAFT!$B439,"ERR",IF(DRAFT!AA439="3E","3E",IF(COUNT(DRAFT!W439,DRAFT!AA439)&gt;0,DRAFT!AB439,""))))</f>
        <v/>
      </c>
      <c r="I437" s="3" t="str">
        <f>IF(COUNT($A437)=0,"",IF(H437="3E","3E",IF(H437="","I",LOOKUP(H437/J$2,{0,0.4,0.45,0.5,0.55,0.6,0.65,0.7,0.75,0.8,1},{"F","D","C","C+","B-","B","B+","A-","A","A+"}))))</f>
        <v/>
      </c>
      <c r="J437" s="2" t="str">
        <f>IF(COUNT($A437)=0,"",IF(H437="","--",IF(H437="3E","3E",LOOKUP(H437/J$2,{0,0.4,0.45,0.5,0.55,0.6,0.65,0.7,0.75,0.8,1},{0,2,2.25,2.5,2.75,3,3.25,3.5,3.75,4}))))</f>
        <v/>
      </c>
      <c r="K437" s="3" t="str">
        <f>IF(COUNT($A437)=0,"",IF($A437&lt;&gt;DRAFT!$B439,"ERR",IF(DRAFT!AJ439="3E","3E",IF(COUNT(DRAFT!AF439,DRAFT!AJ439)&gt;0,DRAFT!AK439,""))))</f>
        <v/>
      </c>
      <c r="L437" s="3" t="str">
        <f>IF(COUNT($A437)=0,"",IF(K437="3E","3E",IF(K437="","I",LOOKUP(K437/M$2,{0,0.4,0.45,0.5,0.55,0.6,0.65,0.7,0.75,0.8,1},{"F","D","C","C+","B-","B","B+","A-","A","A+"}))))</f>
        <v/>
      </c>
      <c r="M437" s="2" t="str">
        <f>IF(COUNT($A437)=0,"",IF(K437="","--",IF(K437="3E","3E",LOOKUP(K437/M$2,{0,0.4,0.45,0.5,0.55,0.6,0.65,0.7,0.75,0.8,1},{0,2,2.25,2.5,2.75,3,3.25,3.5,3.75,4}))))</f>
        <v/>
      </c>
      <c r="N437" s="3" t="str">
        <f>IF(COUNT($A437)=0,"",IF($A437&lt;&gt;DRAFT!$B439,"ERR",IF(DRAFT!AS439="3E","3E",IF(COUNT(DRAFT!AO439,DRAFT!AS439)&gt;0,DRAFT!AT439,""))))</f>
        <v/>
      </c>
      <c r="O437" s="3" t="str">
        <f>IF(COUNT($A437)=0,"",IF(N437="3E","3E",IF(N437="","I",LOOKUP(N437/P$2,{0,0.4,0.45,0.5,0.55,0.6,0.65,0.7,0.75,0.8,1},{"F","D","C","C+","B-","B","B+","A-","A","A+"}))))</f>
        <v/>
      </c>
      <c r="P437" s="2" t="str">
        <f>IF(COUNT($A437)=0,"",IF(N437="","--",IF(N437="3E","3E",LOOKUP(N437/P$2,{0,0.4,0.45,0.5,0.55,0.6,0.65,0.7,0.75,0.8,1},{0,2,2.25,2.5,2.75,3,3.25,3.5,3.75,4}))))</f>
        <v/>
      </c>
      <c r="Q437" s="3" t="str">
        <f>IF(COUNT($A437)=0,"",IF($A437&lt;&gt;DRAFT!$B439,"ERR",IF(DRAFT!BB439="3E","3E",IF(COUNT(DRAFT!AX439,DRAFT!BB439)&gt;0,DRAFT!BC439,""))))</f>
        <v/>
      </c>
      <c r="R437" s="3" t="str">
        <f>IF(COUNT($A437)=0,"",IF(Q437="3E","3E",IF(Q437="","I",LOOKUP(Q437/S$2,{0,0.4,0.45,0.5,0.55,0.6,0.65,0.7,0.75,0.8,1},{"F","D","C","C+","B-","B","B+","A-","A","A+"}))))</f>
        <v/>
      </c>
      <c r="S437" s="2" t="str">
        <f>IF(COUNT($A437)=0,"",IF(Q437="","--",IF(Q437="3E","3E",LOOKUP(Q437/S$2,{0,0.4,0.45,0.5,0.55,0.6,0.65,0.7,0.75,0.8,1},{0,2,2.25,2.5,2.75,3,3.25,3.5,3.75,4}))))</f>
        <v/>
      </c>
      <c r="T437" s="3" t="str">
        <f>IF(COUNT($A437)=0,"",IF($A437&lt;&gt;DRAFT!$B439,"ERR",IF(DRAFT!BK439="3E","3E",IF(COUNT(DRAFT!BG439,DRAFT!BK439)&gt;0,DRAFT!BL439,""))))</f>
        <v/>
      </c>
      <c r="U437" s="3" t="str">
        <f>IF(COUNT($A437)=0,"",IF(T437="3E","3E",IF(T437="","I",LOOKUP(T437/V$2,{0,0.4,0.45,0.5,0.55,0.6,0.65,0.7,0.75,0.8,1},{"F","D","C","C+","B-","B","B+","A-","A","A+"}))))</f>
        <v/>
      </c>
      <c r="V437" s="2" t="str">
        <f>IF(COUNT($A437)=0,"",IF(T437="","--",IF(T437="3E","3E",LOOKUP(T437/V$2,{0,0.4,0.45,0.5,0.55,0.6,0.65,0.7,0.75,0.8,1},{0,2,2.25,2.5,2.75,3,3.25,3.5,3.75,4}))))</f>
        <v/>
      </c>
      <c r="W437" s="3" t="str">
        <f>IF(COUNT($A437)=0,"",IF($A437&lt;&gt;DRAFT!$B439,"ERR",IF(DRAFT!BT439="3E","3E",IF(COUNT(DRAFT!BP439,DRAFT!BT439)&gt;0,DRAFT!BU439,""))))</f>
        <v/>
      </c>
      <c r="X437" s="3" t="str">
        <f>IF(COUNT($A437)=0,"",IF(W437="3E","3E",IF(W437="","I",LOOKUP(W437/Y$2,{0,0.4,0.45,0.5,0.55,0.6,0.65,0.7,0.75,0.8,1},{"F","D","C","C+","B-","B","B+","A-","A","A+"}))))</f>
        <v/>
      </c>
      <c r="Y437" s="2" t="str">
        <f>IF(COUNT($A437)=0,"",IF(W437="","--",IF(W437="3E","3E",LOOKUP(W437/Y$2,{0,0.4,0.45,0.5,0.55,0.6,0.65,0.7,0.75,0.8,1},{0,2,2.25,2.5,2.75,3,3.25,3.5,3.75,4}))))</f>
        <v/>
      </c>
      <c r="Z437" s="3" t="str">
        <f>IF(COUNT($A437)=0,"",IF($A437&lt;&gt;DRAFT!$B439,"ERR",IF(DRAFT!CC439="3E","3E",IF(COUNT(DRAFT!BY439,DRAFT!CC439)&gt;0,DRAFT!CD439,""))))</f>
        <v/>
      </c>
      <c r="AA437" s="3" t="str">
        <f>IF(COUNT($A437)=0,"",IF(Z437="3E","3E",IF(Z437="","I",LOOKUP(Z437/AB$2,{0,0.4,0.45,0.5,0.55,0.6,0.65,0.7,0.75,0.8,1},{"F","D","C","C+","B-","B","B+","A-","A","A+"}))))</f>
        <v/>
      </c>
      <c r="AB437" s="2" t="str">
        <f>IF(COUNT($A437)=0,"",IF(Z437="","--",IF(Z437="3E","3E",LOOKUP(Z437/AB$2,{0,0.4,0.45,0.5,0.55,0.6,0.65,0.7,0.75,0.8,1},{0,2,2.25,2.5,2.75,3,3.25,3.5,3.75,4}))))</f>
        <v/>
      </c>
      <c r="AC437" s="3" t="str">
        <f>IF(COUNT($A437)=0,"",IF($A437&lt;&gt;DRAFT!$B439,"ERR",IF(DRAFT!CF439&gt;0,DRAFT!CF439,"")))</f>
        <v/>
      </c>
      <c r="AD437" s="3" t="str">
        <f>IF(COUNT($A437)=0,"",IF(AC437="3E","3E",IF(AC437="","I",LOOKUP(AC437/AE$2,{0,0.4,0.45,0.5,0.55,0.6,0.65,0.7,0.75,0.8,1},{"F","D","C","C+","B-","B","B+","A-","A","A+"}))))</f>
        <v/>
      </c>
      <c r="AE437" s="2" t="str">
        <f>IF(COUNT($A437)=0,"",IF(AC437="","--",IF(AC437="3E","3E",LOOKUP(AC437/AE$2,{0,0.4,0.45,0.5,0.55,0.6,0.65,0.7,0.75,0.8,1},{0,2,2.25,2.5,2.75,3,3.25,3.5,3.75,4}))))</f>
        <v/>
      </c>
      <c r="AF437" s="3" t="str">
        <f>IF($A437&lt;&gt;DRAFT!$B439,"ERR",IF(OR(COUNT($A437)=0,COUNT(DRAFT!CI439:CK439,DRAFT!CM439:CO439)=0),"",CEILING(SUM(DRAFT!CL439,DRAFT!CP439),1)))</f>
        <v/>
      </c>
      <c r="AG437" s="3" t="str">
        <f>IF(COUNT($A437)=0,"",IF(AF437="3E","3E",IF(AF437="","I",LOOKUP(AF437/AH$2,{0,0.4,0.45,0.5,0.55,0.6,0.65,0.7,0.75,0.8,1},{"F","D","C","C+","B-","B","B+","A-","A","A+"}))))</f>
        <v/>
      </c>
      <c r="AH437" s="2" t="str">
        <f>IF(COUNT($A437)=0,"",IF(AF437="","--",IF(AF437="3E","3E",LOOKUP(AF437/AH$2,{0,0.4,0.45,0.5,0.55,0.6,0.65,0.7,0.75,0.8,1},{0,2,2.25,2.5,2.75,3,3.25,3.5,3.75,4}))))</f>
        <v/>
      </c>
      <c r="AI437" s="11" t="str">
        <f>IF(OR(COUNT($A437)=0,COUNT(B437:AH437)=0),"",IF(COUNTIF(B437:AH437,"3E")&gt;0,"3E",IF(DRAFT!$A439="R",TRUNC(SUMPRODUCT(RGP,RCP)/TCP,3),TRUNC((SUMPRODUCT(--(IMDGP&gt;0)*IMDGP,IMCP)+CEILING(DRAFT!$CQ439*42,0.25))/TCP,3))))</f>
        <v/>
      </c>
      <c r="AJ437" s="3" t="str">
        <f>IF(OR(COUNT($A437)=0,COUNT(B437:AH437)=0),"",IF(COUNTIF(B437:AH437,"3E")&gt;0,"3E",IF(DRAFT!$A439="R",SUMPRODUCT(--(RGP&gt;=2),RCP),SUMPRODUCT(--(IMDGP&gt;0),--(IMGP=0),IMCP)+DRAFT!$CR439)))</f>
        <v/>
      </c>
      <c r="AK437" s="3" t="str">
        <f>IF(OR(COUNT($A437)=0,COUNT(B437:AH437)=0),"",IF(COUNTIF(B437:AJ437,"3E")&gt;0,"3E",IF(AND(DRAFT!$A439="IM",OR($AI437&gt;DRAFT!$CQ439,$AJ437&gt;DRAFT!$CR439)),"IMPROVED",IF(AND(DRAFT!$A439="IM",$AI437&lt;=DRAFT!$CQ439,$AJ437&lt;=DRAFT!$CR439),"NOT IMPROVED",IF(AND(AH437&gt;=2,AI437&gt;=2,AJ437&gt;=30),"PASS","FAIL")))))</f>
        <v/>
      </c>
      <c r="AL437" s="3" t="str">
        <f t="shared" si="12"/>
        <v/>
      </c>
      <c r="AM437" s="3" t="str">
        <f t="shared" si="13"/>
        <v/>
      </c>
    </row>
    <row r="438" spans="1:39" ht="18.95" customHeight="1" x14ac:dyDescent="0.25">
      <c r="A438" s="4" t="str">
        <f>IF(DRAFT!$B440="","",DRAFT!$B440)</f>
        <v/>
      </c>
      <c r="B438" s="3" t="str">
        <f>IF(COUNT($A438)=0,"",IF($A438&lt;&gt;DRAFT!$B440,"ERR",IF(DRAFT!I440="3E","3E",IF(COUNT(DRAFT!E440,DRAFT!I440)&gt;0,DRAFT!J440,""))))</f>
        <v/>
      </c>
      <c r="C438" s="3" t="str">
        <f>IF(COUNT($A438)=0,"",IF(B438="3E","3E",IF(B438="","I",LOOKUP(B438/D$2,{0,0.4,0.45,0.5,0.55,0.6,0.65,0.7,0.75,0.8,1},{"F","D","C","C+","B-","B","B+","A-","A","A+"}))))</f>
        <v/>
      </c>
      <c r="D438" s="2" t="str">
        <f>IF(COUNT($A438)=0,"",IF(B438="","--",IF(B438="3E","3E",LOOKUP(B438/D$2,{0,0.4,0.45,0.5,0.55,0.6,0.65,0.7,0.75,0.8,1},{0,2,2.25,2.5,2.75,3,3.25,3.5,3.75,4}))))</f>
        <v/>
      </c>
      <c r="E438" s="3" t="str">
        <f>IF(COUNT($A438)=0,"",IF($A438&lt;&gt;DRAFT!$B440,"ERR",IF(DRAFT!R440="3E","3E",IF(COUNT(DRAFT!N440,DRAFT!R440)&gt;0,DRAFT!S440,""))))</f>
        <v/>
      </c>
      <c r="F438" s="3" t="str">
        <f>IF(COUNT($A438)=0,"",IF(E438="3E","3E",IF(E438="","I",LOOKUP(E438/G$2,{0,0.4,0.45,0.5,0.55,0.6,0.65,0.7,0.75,0.8,1},{"F","D","C","C+","B-","B","B+","A-","A","A+"}))))</f>
        <v/>
      </c>
      <c r="G438" s="2" t="str">
        <f>IF(COUNT($A438)=0,"",IF(E438="","--",IF(E438="3E","3E",LOOKUP(E438/G$2,{0,0.4,0.45,0.5,0.55,0.6,0.65,0.7,0.75,0.8,1},{0,2,2.25,2.5,2.75,3,3.25,3.5,3.75,4}))))</f>
        <v/>
      </c>
      <c r="H438" s="3" t="str">
        <f>IF(COUNT($A438)=0,"",IF($A438&lt;&gt;DRAFT!$B440,"ERR",IF(DRAFT!AA440="3E","3E",IF(COUNT(DRAFT!W440,DRAFT!AA440)&gt;0,DRAFT!AB440,""))))</f>
        <v/>
      </c>
      <c r="I438" s="3" t="str">
        <f>IF(COUNT($A438)=0,"",IF(H438="3E","3E",IF(H438="","I",LOOKUP(H438/J$2,{0,0.4,0.45,0.5,0.55,0.6,0.65,0.7,0.75,0.8,1},{"F","D","C","C+","B-","B","B+","A-","A","A+"}))))</f>
        <v/>
      </c>
      <c r="J438" s="2" t="str">
        <f>IF(COUNT($A438)=0,"",IF(H438="","--",IF(H438="3E","3E",LOOKUP(H438/J$2,{0,0.4,0.45,0.5,0.55,0.6,0.65,0.7,0.75,0.8,1},{0,2,2.25,2.5,2.75,3,3.25,3.5,3.75,4}))))</f>
        <v/>
      </c>
      <c r="K438" s="3" t="str">
        <f>IF(COUNT($A438)=0,"",IF($A438&lt;&gt;DRAFT!$B440,"ERR",IF(DRAFT!AJ440="3E","3E",IF(COUNT(DRAFT!AF440,DRAFT!AJ440)&gt;0,DRAFT!AK440,""))))</f>
        <v/>
      </c>
      <c r="L438" s="3" t="str">
        <f>IF(COUNT($A438)=0,"",IF(K438="3E","3E",IF(K438="","I",LOOKUP(K438/M$2,{0,0.4,0.45,0.5,0.55,0.6,0.65,0.7,0.75,0.8,1},{"F","D","C","C+","B-","B","B+","A-","A","A+"}))))</f>
        <v/>
      </c>
      <c r="M438" s="2" t="str">
        <f>IF(COUNT($A438)=0,"",IF(K438="","--",IF(K438="3E","3E",LOOKUP(K438/M$2,{0,0.4,0.45,0.5,0.55,0.6,0.65,0.7,0.75,0.8,1},{0,2,2.25,2.5,2.75,3,3.25,3.5,3.75,4}))))</f>
        <v/>
      </c>
      <c r="N438" s="3" t="str">
        <f>IF(COUNT($A438)=0,"",IF($A438&lt;&gt;DRAFT!$B440,"ERR",IF(DRAFT!AS440="3E","3E",IF(COUNT(DRAFT!AO440,DRAFT!AS440)&gt;0,DRAFT!AT440,""))))</f>
        <v/>
      </c>
      <c r="O438" s="3" t="str">
        <f>IF(COUNT($A438)=0,"",IF(N438="3E","3E",IF(N438="","I",LOOKUP(N438/P$2,{0,0.4,0.45,0.5,0.55,0.6,0.65,0.7,0.75,0.8,1},{"F","D","C","C+","B-","B","B+","A-","A","A+"}))))</f>
        <v/>
      </c>
      <c r="P438" s="2" t="str">
        <f>IF(COUNT($A438)=0,"",IF(N438="","--",IF(N438="3E","3E",LOOKUP(N438/P$2,{0,0.4,0.45,0.5,0.55,0.6,0.65,0.7,0.75,0.8,1},{0,2,2.25,2.5,2.75,3,3.25,3.5,3.75,4}))))</f>
        <v/>
      </c>
      <c r="Q438" s="3" t="str">
        <f>IF(COUNT($A438)=0,"",IF($A438&lt;&gt;DRAFT!$B440,"ERR",IF(DRAFT!BB440="3E","3E",IF(COUNT(DRAFT!AX440,DRAFT!BB440)&gt;0,DRAFT!BC440,""))))</f>
        <v/>
      </c>
      <c r="R438" s="3" t="str">
        <f>IF(COUNT($A438)=0,"",IF(Q438="3E","3E",IF(Q438="","I",LOOKUP(Q438/S$2,{0,0.4,0.45,0.5,0.55,0.6,0.65,0.7,0.75,0.8,1},{"F","D","C","C+","B-","B","B+","A-","A","A+"}))))</f>
        <v/>
      </c>
      <c r="S438" s="2" t="str">
        <f>IF(COUNT($A438)=0,"",IF(Q438="","--",IF(Q438="3E","3E",LOOKUP(Q438/S$2,{0,0.4,0.45,0.5,0.55,0.6,0.65,0.7,0.75,0.8,1},{0,2,2.25,2.5,2.75,3,3.25,3.5,3.75,4}))))</f>
        <v/>
      </c>
      <c r="T438" s="3" t="str">
        <f>IF(COUNT($A438)=0,"",IF($A438&lt;&gt;DRAFT!$B440,"ERR",IF(DRAFT!BK440="3E","3E",IF(COUNT(DRAFT!BG440,DRAFT!BK440)&gt;0,DRAFT!BL440,""))))</f>
        <v/>
      </c>
      <c r="U438" s="3" t="str">
        <f>IF(COUNT($A438)=0,"",IF(T438="3E","3E",IF(T438="","I",LOOKUP(T438/V$2,{0,0.4,0.45,0.5,0.55,0.6,0.65,0.7,0.75,0.8,1},{"F","D","C","C+","B-","B","B+","A-","A","A+"}))))</f>
        <v/>
      </c>
      <c r="V438" s="2" t="str">
        <f>IF(COUNT($A438)=0,"",IF(T438="","--",IF(T438="3E","3E",LOOKUP(T438/V$2,{0,0.4,0.45,0.5,0.55,0.6,0.65,0.7,0.75,0.8,1},{0,2,2.25,2.5,2.75,3,3.25,3.5,3.75,4}))))</f>
        <v/>
      </c>
      <c r="W438" s="3" t="str">
        <f>IF(COUNT($A438)=0,"",IF($A438&lt;&gt;DRAFT!$B440,"ERR",IF(DRAFT!BT440="3E","3E",IF(COUNT(DRAFT!BP440,DRAFT!BT440)&gt;0,DRAFT!BU440,""))))</f>
        <v/>
      </c>
      <c r="X438" s="3" t="str">
        <f>IF(COUNT($A438)=0,"",IF(W438="3E","3E",IF(W438="","I",LOOKUP(W438/Y$2,{0,0.4,0.45,0.5,0.55,0.6,0.65,0.7,0.75,0.8,1},{"F","D","C","C+","B-","B","B+","A-","A","A+"}))))</f>
        <v/>
      </c>
      <c r="Y438" s="2" t="str">
        <f>IF(COUNT($A438)=0,"",IF(W438="","--",IF(W438="3E","3E",LOOKUP(W438/Y$2,{0,0.4,0.45,0.5,0.55,0.6,0.65,0.7,0.75,0.8,1},{0,2,2.25,2.5,2.75,3,3.25,3.5,3.75,4}))))</f>
        <v/>
      </c>
      <c r="Z438" s="3" t="str">
        <f>IF(COUNT($A438)=0,"",IF($A438&lt;&gt;DRAFT!$B440,"ERR",IF(DRAFT!CC440="3E","3E",IF(COUNT(DRAFT!BY440,DRAFT!CC440)&gt;0,DRAFT!CD440,""))))</f>
        <v/>
      </c>
      <c r="AA438" s="3" t="str">
        <f>IF(COUNT($A438)=0,"",IF(Z438="3E","3E",IF(Z438="","I",LOOKUP(Z438/AB$2,{0,0.4,0.45,0.5,0.55,0.6,0.65,0.7,0.75,0.8,1},{"F","D","C","C+","B-","B","B+","A-","A","A+"}))))</f>
        <v/>
      </c>
      <c r="AB438" s="2" t="str">
        <f>IF(COUNT($A438)=0,"",IF(Z438="","--",IF(Z438="3E","3E",LOOKUP(Z438/AB$2,{0,0.4,0.45,0.5,0.55,0.6,0.65,0.7,0.75,0.8,1},{0,2,2.25,2.5,2.75,3,3.25,3.5,3.75,4}))))</f>
        <v/>
      </c>
      <c r="AC438" s="3" t="str">
        <f>IF(COUNT($A438)=0,"",IF($A438&lt;&gt;DRAFT!$B440,"ERR",IF(DRAFT!CF440&gt;0,DRAFT!CF440,"")))</f>
        <v/>
      </c>
      <c r="AD438" s="3" t="str">
        <f>IF(COUNT($A438)=0,"",IF(AC438="3E","3E",IF(AC438="","I",LOOKUP(AC438/AE$2,{0,0.4,0.45,0.5,0.55,0.6,0.65,0.7,0.75,0.8,1},{"F","D","C","C+","B-","B","B+","A-","A","A+"}))))</f>
        <v/>
      </c>
      <c r="AE438" s="2" t="str">
        <f>IF(COUNT($A438)=0,"",IF(AC438="","--",IF(AC438="3E","3E",LOOKUP(AC438/AE$2,{0,0.4,0.45,0.5,0.55,0.6,0.65,0.7,0.75,0.8,1},{0,2,2.25,2.5,2.75,3,3.25,3.5,3.75,4}))))</f>
        <v/>
      </c>
      <c r="AF438" s="3" t="str">
        <f>IF($A438&lt;&gt;DRAFT!$B440,"ERR",IF(OR(COUNT($A438)=0,COUNT(DRAFT!CI440:CK440,DRAFT!CM440:CO440)=0),"",CEILING(SUM(DRAFT!CL440,DRAFT!CP440),1)))</f>
        <v/>
      </c>
      <c r="AG438" s="3" t="str">
        <f>IF(COUNT($A438)=0,"",IF(AF438="3E","3E",IF(AF438="","I",LOOKUP(AF438/AH$2,{0,0.4,0.45,0.5,0.55,0.6,0.65,0.7,0.75,0.8,1},{"F","D","C","C+","B-","B","B+","A-","A","A+"}))))</f>
        <v/>
      </c>
      <c r="AH438" s="2" t="str">
        <f>IF(COUNT($A438)=0,"",IF(AF438="","--",IF(AF438="3E","3E",LOOKUP(AF438/AH$2,{0,0.4,0.45,0.5,0.55,0.6,0.65,0.7,0.75,0.8,1},{0,2,2.25,2.5,2.75,3,3.25,3.5,3.75,4}))))</f>
        <v/>
      </c>
      <c r="AI438" s="11" t="str">
        <f>IF(OR(COUNT($A438)=0,COUNT(B438:AH438)=0),"",IF(COUNTIF(B438:AH438,"3E")&gt;0,"3E",IF(DRAFT!$A440="R",TRUNC(SUMPRODUCT(RGP,RCP)/TCP,3),TRUNC((SUMPRODUCT(--(IMDGP&gt;0)*IMDGP,IMCP)+CEILING(DRAFT!$CQ440*42,0.25))/TCP,3))))</f>
        <v/>
      </c>
      <c r="AJ438" s="3" t="str">
        <f>IF(OR(COUNT($A438)=0,COUNT(B438:AH438)=0),"",IF(COUNTIF(B438:AH438,"3E")&gt;0,"3E",IF(DRAFT!$A440="R",SUMPRODUCT(--(RGP&gt;=2),RCP),SUMPRODUCT(--(IMDGP&gt;0),--(IMGP=0),IMCP)+DRAFT!$CR440)))</f>
        <v/>
      </c>
      <c r="AK438" s="3" t="str">
        <f>IF(OR(COUNT($A438)=0,COUNT(B438:AH438)=0),"",IF(COUNTIF(B438:AJ438,"3E")&gt;0,"3E",IF(AND(DRAFT!$A440="IM",OR($AI438&gt;DRAFT!$CQ440,$AJ438&gt;DRAFT!$CR440)),"IMPROVED",IF(AND(DRAFT!$A440="IM",$AI438&lt;=DRAFT!$CQ440,$AJ438&lt;=DRAFT!$CR440),"NOT IMPROVED",IF(AND(AH438&gt;=2,AI438&gt;=2,AJ438&gt;=30),"PASS","FAIL")))))</f>
        <v/>
      </c>
      <c r="AL438" s="3" t="str">
        <f t="shared" si="12"/>
        <v/>
      </c>
      <c r="AM438" s="3" t="str">
        <f t="shared" si="13"/>
        <v/>
      </c>
    </row>
    <row r="439" spans="1:39" ht="18.95" customHeight="1" x14ac:dyDescent="0.25">
      <c r="A439" s="4" t="str">
        <f>IF(DRAFT!$B441="","",DRAFT!$B441)</f>
        <v/>
      </c>
      <c r="B439" s="3" t="str">
        <f>IF(COUNT($A439)=0,"",IF($A439&lt;&gt;DRAFT!$B441,"ERR",IF(DRAFT!I441="3E","3E",IF(COUNT(DRAFT!E441,DRAFT!I441)&gt;0,DRAFT!J441,""))))</f>
        <v/>
      </c>
      <c r="C439" s="3" t="str">
        <f>IF(COUNT($A439)=0,"",IF(B439="3E","3E",IF(B439="","I",LOOKUP(B439/D$2,{0,0.4,0.45,0.5,0.55,0.6,0.65,0.7,0.75,0.8,1},{"F","D","C","C+","B-","B","B+","A-","A","A+"}))))</f>
        <v/>
      </c>
      <c r="D439" s="2" t="str">
        <f>IF(COUNT($A439)=0,"",IF(B439="","--",IF(B439="3E","3E",LOOKUP(B439/D$2,{0,0.4,0.45,0.5,0.55,0.6,0.65,0.7,0.75,0.8,1},{0,2,2.25,2.5,2.75,3,3.25,3.5,3.75,4}))))</f>
        <v/>
      </c>
      <c r="E439" s="3" t="str">
        <f>IF(COUNT($A439)=0,"",IF($A439&lt;&gt;DRAFT!$B441,"ERR",IF(DRAFT!R441="3E","3E",IF(COUNT(DRAFT!N441,DRAFT!R441)&gt;0,DRAFT!S441,""))))</f>
        <v/>
      </c>
      <c r="F439" s="3" t="str">
        <f>IF(COUNT($A439)=0,"",IF(E439="3E","3E",IF(E439="","I",LOOKUP(E439/G$2,{0,0.4,0.45,0.5,0.55,0.6,0.65,0.7,0.75,0.8,1},{"F","D","C","C+","B-","B","B+","A-","A","A+"}))))</f>
        <v/>
      </c>
      <c r="G439" s="2" t="str">
        <f>IF(COUNT($A439)=0,"",IF(E439="","--",IF(E439="3E","3E",LOOKUP(E439/G$2,{0,0.4,0.45,0.5,0.55,0.6,0.65,0.7,0.75,0.8,1},{0,2,2.25,2.5,2.75,3,3.25,3.5,3.75,4}))))</f>
        <v/>
      </c>
      <c r="H439" s="3" t="str">
        <f>IF(COUNT($A439)=0,"",IF($A439&lt;&gt;DRAFT!$B441,"ERR",IF(DRAFT!AA441="3E","3E",IF(COUNT(DRAFT!W441,DRAFT!AA441)&gt;0,DRAFT!AB441,""))))</f>
        <v/>
      </c>
      <c r="I439" s="3" t="str">
        <f>IF(COUNT($A439)=0,"",IF(H439="3E","3E",IF(H439="","I",LOOKUP(H439/J$2,{0,0.4,0.45,0.5,0.55,0.6,0.65,0.7,0.75,0.8,1},{"F","D","C","C+","B-","B","B+","A-","A","A+"}))))</f>
        <v/>
      </c>
      <c r="J439" s="2" t="str">
        <f>IF(COUNT($A439)=0,"",IF(H439="","--",IF(H439="3E","3E",LOOKUP(H439/J$2,{0,0.4,0.45,0.5,0.55,0.6,0.65,0.7,0.75,0.8,1},{0,2,2.25,2.5,2.75,3,3.25,3.5,3.75,4}))))</f>
        <v/>
      </c>
      <c r="K439" s="3" t="str">
        <f>IF(COUNT($A439)=0,"",IF($A439&lt;&gt;DRAFT!$B441,"ERR",IF(DRAFT!AJ441="3E","3E",IF(COUNT(DRAFT!AF441,DRAFT!AJ441)&gt;0,DRAFT!AK441,""))))</f>
        <v/>
      </c>
      <c r="L439" s="3" t="str">
        <f>IF(COUNT($A439)=0,"",IF(K439="3E","3E",IF(K439="","I",LOOKUP(K439/M$2,{0,0.4,0.45,0.5,0.55,0.6,0.65,0.7,0.75,0.8,1},{"F","D","C","C+","B-","B","B+","A-","A","A+"}))))</f>
        <v/>
      </c>
      <c r="M439" s="2" t="str">
        <f>IF(COUNT($A439)=0,"",IF(K439="","--",IF(K439="3E","3E",LOOKUP(K439/M$2,{0,0.4,0.45,0.5,0.55,0.6,0.65,0.7,0.75,0.8,1},{0,2,2.25,2.5,2.75,3,3.25,3.5,3.75,4}))))</f>
        <v/>
      </c>
      <c r="N439" s="3" t="str">
        <f>IF(COUNT($A439)=0,"",IF($A439&lt;&gt;DRAFT!$B441,"ERR",IF(DRAFT!AS441="3E","3E",IF(COUNT(DRAFT!AO441,DRAFT!AS441)&gt;0,DRAFT!AT441,""))))</f>
        <v/>
      </c>
      <c r="O439" s="3" t="str">
        <f>IF(COUNT($A439)=0,"",IF(N439="3E","3E",IF(N439="","I",LOOKUP(N439/P$2,{0,0.4,0.45,0.5,0.55,0.6,0.65,0.7,0.75,0.8,1},{"F","D","C","C+","B-","B","B+","A-","A","A+"}))))</f>
        <v/>
      </c>
      <c r="P439" s="2" t="str">
        <f>IF(COUNT($A439)=0,"",IF(N439="","--",IF(N439="3E","3E",LOOKUP(N439/P$2,{0,0.4,0.45,0.5,0.55,0.6,0.65,0.7,0.75,0.8,1},{0,2,2.25,2.5,2.75,3,3.25,3.5,3.75,4}))))</f>
        <v/>
      </c>
      <c r="Q439" s="3" t="str">
        <f>IF(COUNT($A439)=0,"",IF($A439&lt;&gt;DRAFT!$B441,"ERR",IF(DRAFT!BB441="3E","3E",IF(COUNT(DRAFT!AX441,DRAFT!BB441)&gt;0,DRAFT!BC441,""))))</f>
        <v/>
      </c>
      <c r="R439" s="3" t="str">
        <f>IF(COUNT($A439)=0,"",IF(Q439="3E","3E",IF(Q439="","I",LOOKUP(Q439/S$2,{0,0.4,0.45,0.5,0.55,0.6,0.65,0.7,0.75,0.8,1},{"F","D","C","C+","B-","B","B+","A-","A","A+"}))))</f>
        <v/>
      </c>
      <c r="S439" s="2" t="str">
        <f>IF(COUNT($A439)=0,"",IF(Q439="","--",IF(Q439="3E","3E",LOOKUP(Q439/S$2,{0,0.4,0.45,0.5,0.55,0.6,0.65,0.7,0.75,0.8,1},{0,2,2.25,2.5,2.75,3,3.25,3.5,3.75,4}))))</f>
        <v/>
      </c>
      <c r="T439" s="3" t="str">
        <f>IF(COUNT($A439)=0,"",IF($A439&lt;&gt;DRAFT!$B441,"ERR",IF(DRAFT!BK441="3E","3E",IF(COUNT(DRAFT!BG441,DRAFT!BK441)&gt;0,DRAFT!BL441,""))))</f>
        <v/>
      </c>
      <c r="U439" s="3" t="str">
        <f>IF(COUNT($A439)=0,"",IF(T439="3E","3E",IF(T439="","I",LOOKUP(T439/V$2,{0,0.4,0.45,0.5,0.55,0.6,0.65,0.7,0.75,0.8,1},{"F","D","C","C+","B-","B","B+","A-","A","A+"}))))</f>
        <v/>
      </c>
      <c r="V439" s="2" t="str">
        <f>IF(COUNT($A439)=0,"",IF(T439="","--",IF(T439="3E","3E",LOOKUP(T439/V$2,{0,0.4,0.45,0.5,0.55,0.6,0.65,0.7,0.75,0.8,1},{0,2,2.25,2.5,2.75,3,3.25,3.5,3.75,4}))))</f>
        <v/>
      </c>
      <c r="W439" s="3" t="str">
        <f>IF(COUNT($A439)=0,"",IF($A439&lt;&gt;DRAFT!$B441,"ERR",IF(DRAFT!BT441="3E","3E",IF(COUNT(DRAFT!BP441,DRAFT!BT441)&gt;0,DRAFT!BU441,""))))</f>
        <v/>
      </c>
      <c r="X439" s="3" t="str">
        <f>IF(COUNT($A439)=0,"",IF(W439="3E","3E",IF(W439="","I",LOOKUP(W439/Y$2,{0,0.4,0.45,0.5,0.55,0.6,0.65,0.7,0.75,0.8,1},{"F","D","C","C+","B-","B","B+","A-","A","A+"}))))</f>
        <v/>
      </c>
      <c r="Y439" s="2" t="str">
        <f>IF(COUNT($A439)=0,"",IF(W439="","--",IF(W439="3E","3E",LOOKUP(W439/Y$2,{0,0.4,0.45,0.5,0.55,0.6,0.65,0.7,0.75,0.8,1},{0,2,2.25,2.5,2.75,3,3.25,3.5,3.75,4}))))</f>
        <v/>
      </c>
      <c r="Z439" s="3" t="str">
        <f>IF(COUNT($A439)=0,"",IF($A439&lt;&gt;DRAFT!$B441,"ERR",IF(DRAFT!CC441="3E","3E",IF(COUNT(DRAFT!BY441,DRAFT!CC441)&gt;0,DRAFT!CD441,""))))</f>
        <v/>
      </c>
      <c r="AA439" s="3" t="str">
        <f>IF(COUNT($A439)=0,"",IF(Z439="3E","3E",IF(Z439="","I",LOOKUP(Z439/AB$2,{0,0.4,0.45,0.5,0.55,0.6,0.65,0.7,0.75,0.8,1},{"F","D","C","C+","B-","B","B+","A-","A","A+"}))))</f>
        <v/>
      </c>
      <c r="AB439" s="2" t="str">
        <f>IF(COUNT($A439)=0,"",IF(Z439="","--",IF(Z439="3E","3E",LOOKUP(Z439/AB$2,{0,0.4,0.45,0.5,0.55,0.6,0.65,0.7,0.75,0.8,1},{0,2,2.25,2.5,2.75,3,3.25,3.5,3.75,4}))))</f>
        <v/>
      </c>
      <c r="AC439" s="3" t="str">
        <f>IF(COUNT($A439)=0,"",IF($A439&lt;&gt;DRAFT!$B441,"ERR",IF(DRAFT!CF441&gt;0,DRAFT!CF441,"")))</f>
        <v/>
      </c>
      <c r="AD439" s="3" t="str">
        <f>IF(COUNT($A439)=0,"",IF(AC439="3E","3E",IF(AC439="","I",LOOKUP(AC439/AE$2,{0,0.4,0.45,0.5,0.55,0.6,0.65,0.7,0.75,0.8,1},{"F","D","C","C+","B-","B","B+","A-","A","A+"}))))</f>
        <v/>
      </c>
      <c r="AE439" s="2" t="str">
        <f>IF(COUNT($A439)=0,"",IF(AC439="","--",IF(AC439="3E","3E",LOOKUP(AC439/AE$2,{0,0.4,0.45,0.5,0.55,0.6,0.65,0.7,0.75,0.8,1},{0,2,2.25,2.5,2.75,3,3.25,3.5,3.75,4}))))</f>
        <v/>
      </c>
      <c r="AF439" s="3" t="str">
        <f>IF($A439&lt;&gt;DRAFT!$B441,"ERR",IF(OR(COUNT($A439)=0,COUNT(DRAFT!CI441:CK441,DRAFT!CM441:CO441)=0),"",CEILING(SUM(DRAFT!CL441,DRAFT!CP441),1)))</f>
        <v/>
      </c>
      <c r="AG439" s="3" t="str">
        <f>IF(COUNT($A439)=0,"",IF(AF439="3E","3E",IF(AF439="","I",LOOKUP(AF439/AH$2,{0,0.4,0.45,0.5,0.55,0.6,0.65,0.7,0.75,0.8,1},{"F","D","C","C+","B-","B","B+","A-","A","A+"}))))</f>
        <v/>
      </c>
      <c r="AH439" s="2" t="str">
        <f>IF(COUNT($A439)=0,"",IF(AF439="","--",IF(AF439="3E","3E",LOOKUP(AF439/AH$2,{0,0.4,0.45,0.5,0.55,0.6,0.65,0.7,0.75,0.8,1},{0,2,2.25,2.5,2.75,3,3.25,3.5,3.75,4}))))</f>
        <v/>
      </c>
      <c r="AI439" s="11" t="str">
        <f>IF(OR(COUNT($A439)=0,COUNT(B439:AH439)=0),"",IF(COUNTIF(B439:AH439,"3E")&gt;0,"3E",IF(DRAFT!$A441="R",TRUNC(SUMPRODUCT(RGP,RCP)/TCP,3),TRUNC((SUMPRODUCT(--(IMDGP&gt;0)*IMDGP,IMCP)+CEILING(DRAFT!$CQ441*42,0.25))/TCP,3))))</f>
        <v/>
      </c>
      <c r="AJ439" s="3" t="str">
        <f>IF(OR(COUNT($A439)=0,COUNT(B439:AH439)=0),"",IF(COUNTIF(B439:AH439,"3E")&gt;0,"3E",IF(DRAFT!$A441="R",SUMPRODUCT(--(RGP&gt;=2),RCP),SUMPRODUCT(--(IMDGP&gt;0),--(IMGP=0),IMCP)+DRAFT!$CR441)))</f>
        <v/>
      </c>
      <c r="AK439" s="3" t="str">
        <f>IF(OR(COUNT($A439)=0,COUNT(B439:AH439)=0),"",IF(COUNTIF(B439:AJ439,"3E")&gt;0,"3E",IF(AND(DRAFT!$A441="IM",OR($AI439&gt;DRAFT!$CQ441,$AJ439&gt;DRAFT!$CR441)),"IMPROVED",IF(AND(DRAFT!$A441="IM",$AI439&lt;=DRAFT!$CQ441,$AJ439&lt;=DRAFT!$CR441),"NOT IMPROVED",IF(AND(AH439&gt;=2,AI439&gt;=2,AJ439&gt;=30),"PASS","FAIL")))))</f>
        <v/>
      </c>
      <c r="AL439" s="3" t="str">
        <f t="shared" si="12"/>
        <v/>
      </c>
      <c r="AM439" s="3" t="str">
        <f t="shared" si="13"/>
        <v/>
      </c>
    </row>
    <row r="440" spans="1:39" ht="18.95" customHeight="1" x14ac:dyDescent="0.25">
      <c r="A440" s="4" t="str">
        <f>IF(DRAFT!$B442="","",DRAFT!$B442)</f>
        <v/>
      </c>
      <c r="B440" s="3" t="str">
        <f>IF(COUNT($A440)=0,"",IF($A440&lt;&gt;DRAFT!$B442,"ERR",IF(DRAFT!I442="3E","3E",IF(COUNT(DRAFT!E442,DRAFT!I442)&gt;0,DRAFT!J442,""))))</f>
        <v/>
      </c>
      <c r="C440" s="3" t="str">
        <f>IF(COUNT($A440)=0,"",IF(B440="3E","3E",IF(B440="","I",LOOKUP(B440/D$2,{0,0.4,0.45,0.5,0.55,0.6,0.65,0.7,0.75,0.8,1},{"F","D","C","C+","B-","B","B+","A-","A","A+"}))))</f>
        <v/>
      </c>
      <c r="D440" s="2" t="str">
        <f>IF(COUNT($A440)=0,"",IF(B440="","--",IF(B440="3E","3E",LOOKUP(B440/D$2,{0,0.4,0.45,0.5,0.55,0.6,0.65,0.7,0.75,0.8,1},{0,2,2.25,2.5,2.75,3,3.25,3.5,3.75,4}))))</f>
        <v/>
      </c>
      <c r="E440" s="3" t="str">
        <f>IF(COUNT($A440)=0,"",IF($A440&lt;&gt;DRAFT!$B442,"ERR",IF(DRAFT!R442="3E","3E",IF(COUNT(DRAFT!N442,DRAFT!R442)&gt;0,DRAFT!S442,""))))</f>
        <v/>
      </c>
      <c r="F440" s="3" t="str">
        <f>IF(COUNT($A440)=0,"",IF(E440="3E","3E",IF(E440="","I",LOOKUP(E440/G$2,{0,0.4,0.45,0.5,0.55,0.6,0.65,0.7,0.75,0.8,1},{"F","D","C","C+","B-","B","B+","A-","A","A+"}))))</f>
        <v/>
      </c>
      <c r="G440" s="2" t="str">
        <f>IF(COUNT($A440)=0,"",IF(E440="","--",IF(E440="3E","3E",LOOKUP(E440/G$2,{0,0.4,0.45,0.5,0.55,0.6,0.65,0.7,0.75,0.8,1},{0,2,2.25,2.5,2.75,3,3.25,3.5,3.75,4}))))</f>
        <v/>
      </c>
      <c r="H440" s="3" t="str">
        <f>IF(COUNT($A440)=0,"",IF($A440&lt;&gt;DRAFT!$B442,"ERR",IF(DRAFT!AA442="3E","3E",IF(COUNT(DRAFT!W442,DRAFT!AA442)&gt;0,DRAFT!AB442,""))))</f>
        <v/>
      </c>
      <c r="I440" s="3" t="str">
        <f>IF(COUNT($A440)=0,"",IF(H440="3E","3E",IF(H440="","I",LOOKUP(H440/J$2,{0,0.4,0.45,0.5,0.55,0.6,0.65,0.7,0.75,0.8,1},{"F","D","C","C+","B-","B","B+","A-","A","A+"}))))</f>
        <v/>
      </c>
      <c r="J440" s="2" t="str">
        <f>IF(COUNT($A440)=0,"",IF(H440="","--",IF(H440="3E","3E",LOOKUP(H440/J$2,{0,0.4,0.45,0.5,0.55,0.6,0.65,0.7,0.75,0.8,1},{0,2,2.25,2.5,2.75,3,3.25,3.5,3.75,4}))))</f>
        <v/>
      </c>
      <c r="K440" s="3" t="str">
        <f>IF(COUNT($A440)=0,"",IF($A440&lt;&gt;DRAFT!$B442,"ERR",IF(DRAFT!AJ442="3E","3E",IF(COUNT(DRAFT!AF442,DRAFT!AJ442)&gt;0,DRAFT!AK442,""))))</f>
        <v/>
      </c>
      <c r="L440" s="3" t="str">
        <f>IF(COUNT($A440)=0,"",IF(K440="3E","3E",IF(K440="","I",LOOKUP(K440/M$2,{0,0.4,0.45,0.5,0.55,0.6,0.65,0.7,0.75,0.8,1},{"F","D","C","C+","B-","B","B+","A-","A","A+"}))))</f>
        <v/>
      </c>
      <c r="M440" s="2" t="str">
        <f>IF(COUNT($A440)=0,"",IF(K440="","--",IF(K440="3E","3E",LOOKUP(K440/M$2,{0,0.4,0.45,0.5,0.55,0.6,0.65,0.7,0.75,0.8,1},{0,2,2.25,2.5,2.75,3,3.25,3.5,3.75,4}))))</f>
        <v/>
      </c>
      <c r="N440" s="3" t="str">
        <f>IF(COUNT($A440)=0,"",IF($A440&lt;&gt;DRAFT!$B442,"ERR",IF(DRAFT!AS442="3E","3E",IF(COUNT(DRAFT!AO442,DRAFT!AS442)&gt;0,DRAFT!AT442,""))))</f>
        <v/>
      </c>
      <c r="O440" s="3" t="str">
        <f>IF(COUNT($A440)=0,"",IF(N440="3E","3E",IF(N440="","I",LOOKUP(N440/P$2,{0,0.4,0.45,0.5,0.55,0.6,0.65,0.7,0.75,0.8,1},{"F","D","C","C+","B-","B","B+","A-","A","A+"}))))</f>
        <v/>
      </c>
      <c r="P440" s="2" t="str">
        <f>IF(COUNT($A440)=0,"",IF(N440="","--",IF(N440="3E","3E",LOOKUP(N440/P$2,{0,0.4,0.45,0.5,0.55,0.6,0.65,0.7,0.75,0.8,1},{0,2,2.25,2.5,2.75,3,3.25,3.5,3.75,4}))))</f>
        <v/>
      </c>
      <c r="Q440" s="3" t="str">
        <f>IF(COUNT($A440)=0,"",IF($A440&lt;&gt;DRAFT!$B442,"ERR",IF(DRAFT!BB442="3E","3E",IF(COUNT(DRAFT!AX442,DRAFT!BB442)&gt;0,DRAFT!BC442,""))))</f>
        <v/>
      </c>
      <c r="R440" s="3" t="str">
        <f>IF(COUNT($A440)=0,"",IF(Q440="3E","3E",IF(Q440="","I",LOOKUP(Q440/S$2,{0,0.4,0.45,0.5,0.55,0.6,0.65,0.7,0.75,0.8,1},{"F","D","C","C+","B-","B","B+","A-","A","A+"}))))</f>
        <v/>
      </c>
      <c r="S440" s="2" t="str">
        <f>IF(COUNT($A440)=0,"",IF(Q440="","--",IF(Q440="3E","3E",LOOKUP(Q440/S$2,{0,0.4,0.45,0.5,0.55,0.6,0.65,0.7,0.75,0.8,1},{0,2,2.25,2.5,2.75,3,3.25,3.5,3.75,4}))))</f>
        <v/>
      </c>
      <c r="T440" s="3" t="str">
        <f>IF(COUNT($A440)=0,"",IF($A440&lt;&gt;DRAFT!$B442,"ERR",IF(DRAFT!BK442="3E","3E",IF(COUNT(DRAFT!BG442,DRAFT!BK442)&gt;0,DRAFT!BL442,""))))</f>
        <v/>
      </c>
      <c r="U440" s="3" t="str">
        <f>IF(COUNT($A440)=0,"",IF(T440="3E","3E",IF(T440="","I",LOOKUP(T440/V$2,{0,0.4,0.45,0.5,0.55,0.6,0.65,0.7,0.75,0.8,1},{"F","D","C","C+","B-","B","B+","A-","A","A+"}))))</f>
        <v/>
      </c>
      <c r="V440" s="2" t="str">
        <f>IF(COUNT($A440)=0,"",IF(T440="","--",IF(T440="3E","3E",LOOKUP(T440/V$2,{0,0.4,0.45,0.5,0.55,0.6,0.65,0.7,0.75,0.8,1},{0,2,2.25,2.5,2.75,3,3.25,3.5,3.75,4}))))</f>
        <v/>
      </c>
      <c r="W440" s="3" t="str">
        <f>IF(COUNT($A440)=0,"",IF($A440&lt;&gt;DRAFT!$B442,"ERR",IF(DRAFT!BT442="3E","3E",IF(COUNT(DRAFT!BP442,DRAFT!BT442)&gt;0,DRAFT!BU442,""))))</f>
        <v/>
      </c>
      <c r="X440" s="3" t="str">
        <f>IF(COUNT($A440)=0,"",IF(W440="3E","3E",IF(W440="","I",LOOKUP(W440/Y$2,{0,0.4,0.45,0.5,0.55,0.6,0.65,0.7,0.75,0.8,1},{"F","D","C","C+","B-","B","B+","A-","A","A+"}))))</f>
        <v/>
      </c>
      <c r="Y440" s="2" t="str">
        <f>IF(COUNT($A440)=0,"",IF(W440="","--",IF(W440="3E","3E",LOOKUP(W440/Y$2,{0,0.4,0.45,0.5,0.55,0.6,0.65,0.7,0.75,0.8,1},{0,2,2.25,2.5,2.75,3,3.25,3.5,3.75,4}))))</f>
        <v/>
      </c>
      <c r="Z440" s="3" t="str">
        <f>IF(COUNT($A440)=0,"",IF($A440&lt;&gt;DRAFT!$B442,"ERR",IF(DRAFT!CC442="3E","3E",IF(COUNT(DRAFT!BY442,DRAFT!CC442)&gt;0,DRAFT!CD442,""))))</f>
        <v/>
      </c>
      <c r="AA440" s="3" t="str">
        <f>IF(COUNT($A440)=0,"",IF(Z440="3E","3E",IF(Z440="","I",LOOKUP(Z440/AB$2,{0,0.4,0.45,0.5,0.55,0.6,0.65,0.7,0.75,0.8,1},{"F","D","C","C+","B-","B","B+","A-","A","A+"}))))</f>
        <v/>
      </c>
      <c r="AB440" s="2" t="str">
        <f>IF(COUNT($A440)=0,"",IF(Z440="","--",IF(Z440="3E","3E",LOOKUP(Z440/AB$2,{0,0.4,0.45,0.5,0.55,0.6,0.65,0.7,0.75,0.8,1},{0,2,2.25,2.5,2.75,3,3.25,3.5,3.75,4}))))</f>
        <v/>
      </c>
      <c r="AC440" s="3" t="str">
        <f>IF(COUNT($A440)=0,"",IF($A440&lt;&gt;DRAFT!$B442,"ERR",IF(DRAFT!CF442&gt;0,DRAFT!CF442,"")))</f>
        <v/>
      </c>
      <c r="AD440" s="3" t="str">
        <f>IF(COUNT($A440)=0,"",IF(AC440="3E","3E",IF(AC440="","I",LOOKUP(AC440/AE$2,{0,0.4,0.45,0.5,0.55,0.6,0.65,0.7,0.75,0.8,1},{"F","D","C","C+","B-","B","B+","A-","A","A+"}))))</f>
        <v/>
      </c>
      <c r="AE440" s="2" t="str">
        <f>IF(COUNT($A440)=0,"",IF(AC440="","--",IF(AC440="3E","3E",LOOKUP(AC440/AE$2,{0,0.4,0.45,0.5,0.55,0.6,0.65,0.7,0.75,0.8,1},{0,2,2.25,2.5,2.75,3,3.25,3.5,3.75,4}))))</f>
        <v/>
      </c>
      <c r="AF440" s="3" t="str">
        <f>IF($A440&lt;&gt;DRAFT!$B442,"ERR",IF(OR(COUNT($A440)=0,COUNT(DRAFT!CI442:CK442,DRAFT!CM442:CO442)=0),"",CEILING(SUM(DRAFT!CL442,DRAFT!CP442),1)))</f>
        <v/>
      </c>
      <c r="AG440" s="3" t="str">
        <f>IF(COUNT($A440)=0,"",IF(AF440="3E","3E",IF(AF440="","I",LOOKUP(AF440/AH$2,{0,0.4,0.45,0.5,0.55,0.6,0.65,0.7,0.75,0.8,1},{"F","D","C","C+","B-","B","B+","A-","A","A+"}))))</f>
        <v/>
      </c>
      <c r="AH440" s="2" t="str">
        <f>IF(COUNT($A440)=0,"",IF(AF440="","--",IF(AF440="3E","3E",LOOKUP(AF440/AH$2,{0,0.4,0.45,0.5,0.55,0.6,0.65,0.7,0.75,0.8,1},{0,2,2.25,2.5,2.75,3,3.25,3.5,3.75,4}))))</f>
        <v/>
      </c>
      <c r="AI440" s="11" t="str">
        <f>IF(OR(COUNT($A440)=0,COUNT(B440:AH440)=0),"",IF(COUNTIF(B440:AH440,"3E")&gt;0,"3E",IF(DRAFT!$A442="R",TRUNC(SUMPRODUCT(RGP,RCP)/TCP,3),TRUNC((SUMPRODUCT(--(IMDGP&gt;0)*IMDGP,IMCP)+CEILING(DRAFT!$CQ442*42,0.25))/TCP,3))))</f>
        <v/>
      </c>
      <c r="AJ440" s="3" t="str">
        <f>IF(OR(COUNT($A440)=0,COUNT(B440:AH440)=0),"",IF(COUNTIF(B440:AH440,"3E")&gt;0,"3E",IF(DRAFT!$A442="R",SUMPRODUCT(--(RGP&gt;=2),RCP),SUMPRODUCT(--(IMDGP&gt;0),--(IMGP=0),IMCP)+DRAFT!$CR442)))</f>
        <v/>
      </c>
      <c r="AK440" s="3" t="str">
        <f>IF(OR(COUNT($A440)=0,COUNT(B440:AH440)=0),"",IF(COUNTIF(B440:AJ440,"3E")&gt;0,"3E",IF(AND(DRAFT!$A442="IM",OR($AI440&gt;DRAFT!$CQ442,$AJ440&gt;DRAFT!$CR442)),"IMPROVED",IF(AND(DRAFT!$A442="IM",$AI440&lt;=DRAFT!$CQ442,$AJ440&lt;=DRAFT!$CR442),"NOT IMPROVED",IF(AND(AH440&gt;=2,AI440&gt;=2,AJ440&gt;=30),"PASS","FAIL")))))</f>
        <v/>
      </c>
      <c r="AL440" s="3" t="str">
        <f t="shared" si="12"/>
        <v/>
      </c>
      <c r="AM440" s="3" t="str">
        <f t="shared" si="13"/>
        <v/>
      </c>
    </row>
    <row r="441" spans="1:39" ht="18.95" customHeight="1" x14ac:dyDescent="0.25">
      <c r="A441" s="4" t="str">
        <f>IF(DRAFT!$B443="","",DRAFT!$B443)</f>
        <v/>
      </c>
      <c r="B441" s="3" t="str">
        <f>IF(COUNT($A441)=0,"",IF($A441&lt;&gt;DRAFT!$B443,"ERR",IF(DRAFT!I443="3E","3E",IF(COUNT(DRAFT!E443,DRAFT!I443)&gt;0,DRAFT!J443,""))))</f>
        <v/>
      </c>
      <c r="C441" s="3" t="str">
        <f>IF(COUNT($A441)=0,"",IF(B441="3E","3E",IF(B441="","I",LOOKUP(B441/D$2,{0,0.4,0.45,0.5,0.55,0.6,0.65,0.7,0.75,0.8,1},{"F","D","C","C+","B-","B","B+","A-","A","A+"}))))</f>
        <v/>
      </c>
      <c r="D441" s="2" t="str">
        <f>IF(COUNT($A441)=0,"",IF(B441="","--",IF(B441="3E","3E",LOOKUP(B441/D$2,{0,0.4,0.45,0.5,0.55,0.6,0.65,0.7,0.75,0.8,1},{0,2,2.25,2.5,2.75,3,3.25,3.5,3.75,4}))))</f>
        <v/>
      </c>
      <c r="E441" s="3" t="str">
        <f>IF(COUNT($A441)=0,"",IF($A441&lt;&gt;DRAFT!$B443,"ERR",IF(DRAFT!R443="3E","3E",IF(COUNT(DRAFT!N443,DRAFT!R443)&gt;0,DRAFT!S443,""))))</f>
        <v/>
      </c>
      <c r="F441" s="3" t="str">
        <f>IF(COUNT($A441)=0,"",IF(E441="3E","3E",IF(E441="","I",LOOKUP(E441/G$2,{0,0.4,0.45,0.5,0.55,0.6,0.65,0.7,0.75,0.8,1},{"F","D","C","C+","B-","B","B+","A-","A","A+"}))))</f>
        <v/>
      </c>
      <c r="G441" s="2" t="str">
        <f>IF(COUNT($A441)=0,"",IF(E441="","--",IF(E441="3E","3E",LOOKUP(E441/G$2,{0,0.4,0.45,0.5,0.55,0.6,0.65,0.7,0.75,0.8,1},{0,2,2.25,2.5,2.75,3,3.25,3.5,3.75,4}))))</f>
        <v/>
      </c>
      <c r="H441" s="3" t="str">
        <f>IF(COUNT($A441)=0,"",IF($A441&lt;&gt;DRAFT!$B443,"ERR",IF(DRAFT!AA443="3E","3E",IF(COUNT(DRAFT!W443,DRAFT!AA443)&gt;0,DRAFT!AB443,""))))</f>
        <v/>
      </c>
      <c r="I441" s="3" t="str">
        <f>IF(COUNT($A441)=0,"",IF(H441="3E","3E",IF(H441="","I",LOOKUP(H441/J$2,{0,0.4,0.45,0.5,0.55,0.6,0.65,0.7,0.75,0.8,1},{"F","D","C","C+","B-","B","B+","A-","A","A+"}))))</f>
        <v/>
      </c>
      <c r="J441" s="2" t="str">
        <f>IF(COUNT($A441)=0,"",IF(H441="","--",IF(H441="3E","3E",LOOKUP(H441/J$2,{0,0.4,0.45,0.5,0.55,0.6,0.65,0.7,0.75,0.8,1},{0,2,2.25,2.5,2.75,3,3.25,3.5,3.75,4}))))</f>
        <v/>
      </c>
      <c r="K441" s="3" t="str">
        <f>IF(COUNT($A441)=0,"",IF($A441&lt;&gt;DRAFT!$B443,"ERR",IF(DRAFT!AJ443="3E","3E",IF(COUNT(DRAFT!AF443,DRAFT!AJ443)&gt;0,DRAFT!AK443,""))))</f>
        <v/>
      </c>
      <c r="L441" s="3" t="str">
        <f>IF(COUNT($A441)=0,"",IF(K441="3E","3E",IF(K441="","I",LOOKUP(K441/M$2,{0,0.4,0.45,0.5,0.55,0.6,0.65,0.7,0.75,0.8,1},{"F","D","C","C+","B-","B","B+","A-","A","A+"}))))</f>
        <v/>
      </c>
      <c r="M441" s="2" t="str">
        <f>IF(COUNT($A441)=0,"",IF(K441="","--",IF(K441="3E","3E",LOOKUP(K441/M$2,{0,0.4,0.45,0.5,0.55,0.6,0.65,0.7,0.75,0.8,1},{0,2,2.25,2.5,2.75,3,3.25,3.5,3.75,4}))))</f>
        <v/>
      </c>
      <c r="N441" s="3" t="str">
        <f>IF(COUNT($A441)=0,"",IF($A441&lt;&gt;DRAFT!$B443,"ERR",IF(DRAFT!AS443="3E","3E",IF(COUNT(DRAFT!AO443,DRAFT!AS443)&gt;0,DRAFT!AT443,""))))</f>
        <v/>
      </c>
      <c r="O441" s="3" t="str">
        <f>IF(COUNT($A441)=0,"",IF(N441="3E","3E",IF(N441="","I",LOOKUP(N441/P$2,{0,0.4,0.45,0.5,0.55,0.6,0.65,0.7,0.75,0.8,1},{"F","D","C","C+","B-","B","B+","A-","A","A+"}))))</f>
        <v/>
      </c>
      <c r="P441" s="2" t="str">
        <f>IF(COUNT($A441)=0,"",IF(N441="","--",IF(N441="3E","3E",LOOKUP(N441/P$2,{0,0.4,0.45,0.5,0.55,0.6,0.65,0.7,0.75,0.8,1},{0,2,2.25,2.5,2.75,3,3.25,3.5,3.75,4}))))</f>
        <v/>
      </c>
      <c r="Q441" s="3" t="str">
        <f>IF(COUNT($A441)=0,"",IF($A441&lt;&gt;DRAFT!$B443,"ERR",IF(DRAFT!BB443="3E","3E",IF(COUNT(DRAFT!AX443,DRAFT!BB443)&gt;0,DRAFT!BC443,""))))</f>
        <v/>
      </c>
      <c r="R441" s="3" t="str">
        <f>IF(COUNT($A441)=0,"",IF(Q441="3E","3E",IF(Q441="","I",LOOKUP(Q441/S$2,{0,0.4,0.45,0.5,0.55,0.6,0.65,0.7,0.75,0.8,1},{"F","D","C","C+","B-","B","B+","A-","A","A+"}))))</f>
        <v/>
      </c>
      <c r="S441" s="2" t="str">
        <f>IF(COUNT($A441)=0,"",IF(Q441="","--",IF(Q441="3E","3E",LOOKUP(Q441/S$2,{0,0.4,0.45,0.5,0.55,0.6,0.65,0.7,0.75,0.8,1},{0,2,2.25,2.5,2.75,3,3.25,3.5,3.75,4}))))</f>
        <v/>
      </c>
      <c r="T441" s="3" t="str">
        <f>IF(COUNT($A441)=0,"",IF($A441&lt;&gt;DRAFT!$B443,"ERR",IF(DRAFT!BK443="3E","3E",IF(COUNT(DRAFT!BG443,DRAFT!BK443)&gt;0,DRAFT!BL443,""))))</f>
        <v/>
      </c>
      <c r="U441" s="3" t="str">
        <f>IF(COUNT($A441)=0,"",IF(T441="3E","3E",IF(T441="","I",LOOKUP(T441/V$2,{0,0.4,0.45,0.5,0.55,0.6,0.65,0.7,0.75,0.8,1},{"F","D","C","C+","B-","B","B+","A-","A","A+"}))))</f>
        <v/>
      </c>
      <c r="V441" s="2" t="str">
        <f>IF(COUNT($A441)=0,"",IF(T441="","--",IF(T441="3E","3E",LOOKUP(T441/V$2,{0,0.4,0.45,0.5,0.55,0.6,0.65,0.7,0.75,0.8,1},{0,2,2.25,2.5,2.75,3,3.25,3.5,3.75,4}))))</f>
        <v/>
      </c>
      <c r="W441" s="3" t="str">
        <f>IF(COUNT($A441)=0,"",IF($A441&lt;&gt;DRAFT!$B443,"ERR",IF(DRAFT!BT443="3E","3E",IF(COUNT(DRAFT!BP443,DRAFT!BT443)&gt;0,DRAFT!BU443,""))))</f>
        <v/>
      </c>
      <c r="X441" s="3" t="str">
        <f>IF(COUNT($A441)=0,"",IF(W441="3E","3E",IF(W441="","I",LOOKUP(W441/Y$2,{0,0.4,0.45,0.5,0.55,0.6,0.65,0.7,0.75,0.8,1},{"F","D","C","C+","B-","B","B+","A-","A","A+"}))))</f>
        <v/>
      </c>
      <c r="Y441" s="2" t="str">
        <f>IF(COUNT($A441)=0,"",IF(W441="","--",IF(W441="3E","3E",LOOKUP(W441/Y$2,{0,0.4,0.45,0.5,0.55,0.6,0.65,0.7,0.75,0.8,1},{0,2,2.25,2.5,2.75,3,3.25,3.5,3.75,4}))))</f>
        <v/>
      </c>
      <c r="Z441" s="3" t="str">
        <f>IF(COUNT($A441)=0,"",IF($A441&lt;&gt;DRAFT!$B443,"ERR",IF(DRAFT!CC443="3E","3E",IF(COUNT(DRAFT!BY443,DRAFT!CC443)&gt;0,DRAFT!CD443,""))))</f>
        <v/>
      </c>
      <c r="AA441" s="3" t="str">
        <f>IF(COUNT($A441)=0,"",IF(Z441="3E","3E",IF(Z441="","I",LOOKUP(Z441/AB$2,{0,0.4,0.45,0.5,0.55,0.6,0.65,0.7,0.75,0.8,1},{"F","D","C","C+","B-","B","B+","A-","A","A+"}))))</f>
        <v/>
      </c>
      <c r="AB441" s="2" t="str">
        <f>IF(COUNT($A441)=0,"",IF(Z441="","--",IF(Z441="3E","3E",LOOKUP(Z441/AB$2,{0,0.4,0.45,0.5,0.55,0.6,0.65,0.7,0.75,0.8,1},{0,2,2.25,2.5,2.75,3,3.25,3.5,3.75,4}))))</f>
        <v/>
      </c>
      <c r="AC441" s="3" t="str">
        <f>IF(COUNT($A441)=0,"",IF($A441&lt;&gt;DRAFT!$B443,"ERR",IF(DRAFT!CF443&gt;0,DRAFT!CF443,"")))</f>
        <v/>
      </c>
      <c r="AD441" s="3" t="str">
        <f>IF(COUNT($A441)=0,"",IF(AC441="3E","3E",IF(AC441="","I",LOOKUP(AC441/AE$2,{0,0.4,0.45,0.5,0.55,0.6,0.65,0.7,0.75,0.8,1},{"F","D","C","C+","B-","B","B+","A-","A","A+"}))))</f>
        <v/>
      </c>
      <c r="AE441" s="2" t="str">
        <f>IF(COUNT($A441)=0,"",IF(AC441="","--",IF(AC441="3E","3E",LOOKUP(AC441/AE$2,{0,0.4,0.45,0.5,0.55,0.6,0.65,0.7,0.75,0.8,1},{0,2,2.25,2.5,2.75,3,3.25,3.5,3.75,4}))))</f>
        <v/>
      </c>
      <c r="AF441" s="3" t="str">
        <f>IF($A441&lt;&gt;DRAFT!$B443,"ERR",IF(OR(COUNT($A441)=0,COUNT(DRAFT!CI443:CK443,DRAFT!CM443:CO443)=0),"",CEILING(SUM(DRAFT!CL443,DRAFT!CP443),1)))</f>
        <v/>
      </c>
      <c r="AG441" s="3" t="str">
        <f>IF(COUNT($A441)=0,"",IF(AF441="3E","3E",IF(AF441="","I",LOOKUP(AF441/AH$2,{0,0.4,0.45,0.5,0.55,0.6,0.65,0.7,0.75,0.8,1},{"F","D","C","C+","B-","B","B+","A-","A","A+"}))))</f>
        <v/>
      </c>
      <c r="AH441" s="2" t="str">
        <f>IF(COUNT($A441)=0,"",IF(AF441="","--",IF(AF441="3E","3E",LOOKUP(AF441/AH$2,{0,0.4,0.45,0.5,0.55,0.6,0.65,0.7,0.75,0.8,1},{0,2,2.25,2.5,2.75,3,3.25,3.5,3.75,4}))))</f>
        <v/>
      </c>
      <c r="AI441" s="11" t="str">
        <f>IF(OR(COUNT($A441)=0,COUNT(B441:AH441)=0),"",IF(COUNTIF(B441:AH441,"3E")&gt;0,"3E",IF(DRAFT!$A443="R",TRUNC(SUMPRODUCT(RGP,RCP)/TCP,3),TRUNC((SUMPRODUCT(--(IMDGP&gt;0)*IMDGP,IMCP)+CEILING(DRAFT!$CQ443*42,0.25))/TCP,3))))</f>
        <v/>
      </c>
      <c r="AJ441" s="3" t="str">
        <f>IF(OR(COUNT($A441)=0,COUNT(B441:AH441)=0),"",IF(COUNTIF(B441:AH441,"3E")&gt;0,"3E",IF(DRAFT!$A443="R",SUMPRODUCT(--(RGP&gt;=2),RCP),SUMPRODUCT(--(IMDGP&gt;0),--(IMGP=0),IMCP)+DRAFT!$CR443)))</f>
        <v/>
      </c>
      <c r="AK441" s="3" t="str">
        <f>IF(OR(COUNT($A441)=0,COUNT(B441:AH441)=0),"",IF(COUNTIF(B441:AJ441,"3E")&gt;0,"3E",IF(AND(DRAFT!$A443="IM",OR($AI441&gt;DRAFT!$CQ443,$AJ441&gt;DRAFT!$CR443)),"IMPROVED",IF(AND(DRAFT!$A443="IM",$AI441&lt;=DRAFT!$CQ443,$AJ441&lt;=DRAFT!$CR443),"NOT IMPROVED",IF(AND(AH441&gt;=2,AI441&gt;=2,AJ441&gt;=30),"PASS","FAIL")))))</f>
        <v/>
      </c>
      <c r="AL441" s="3" t="str">
        <f t="shared" si="12"/>
        <v/>
      </c>
      <c r="AM441" s="3" t="str">
        <f t="shared" si="13"/>
        <v/>
      </c>
    </row>
    <row r="442" spans="1:39" ht="18.95" customHeight="1" x14ac:dyDescent="0.25">
      <c r="A442" s="4" t="str">
        <f>IF(DRAFT!$B444="","",DRAFT!$B444)</f>
        <v/>
      </c>
      <c r="B442" s="3" t="str">
        <f>IF(COUNT($A442)=0,"",IF($A442&lt;&gt;DRAFT!$B444,"ERR",IF(DRAFT!I444="3E","3E",IF(COUNT(DRAFT!E444,DRAFT!I444)&gt;0,DRAFT!J444,""))))</f>
        <v/>
      </c>
      <c r="C442" s="3" t="str">
        <f>IF(COUNT($A442)=0,"",IF(B442="3E","3E",IF(B442="","I",LOOKUP(B442/D$2,{0,0.4,0.45,0.5,0.55,0.6,0.65,0.7,0.75,0.8,1},{"F","D","C","C+","B-","B","B+","A-","A","A+"}))))</f>
        <v/>
      </c>
      <c r="D442" s="2" t="str">
        <f>IF(COUNT($A442)=0,"",IF(B442="","--",IF(B442="3E","3E",LOOKUP(B442/D$2,{0,0.4,0.45,0.5,0.55,0.6,0.65,0.7,0.75,0.8,1},{0,2,2.25,2.5,2.75,3,3.25,3.5,3.75,4}))))</f>
        <v/>
      </c>
      <c r="E442" s="3" t="str">
        <f>IF(COUNT($A442)=0,"",IF($A442&lt;&gt;DRAFT!$B444,"ERR",IF(DRAFT!R444="3E","3E",IF(COUNT(DRAFT!N444,DRAFT!R444)&gt;0,DRAFT!S444,""))))</f>
        <v/>
      </c>
      <c r="F442" s="3" t="str">
        <f>IF(COUNT($A442)=0,"",IF(E442="3E","3E",IF(E442="","I",LOOKUP(E442/G$2,{0,0.4,0.45,0.5,0.55,0.6,0.65,0.7,0.75,0.8,1},{"F","D","C","C+","B-","B","B+","A-","A","A+"}))))</f>
        <v/>
      </c>
      <c r="G442" s="2" t="str">
        <f>IF(COUNT($A442)=0,"",IF(E442="","--",IF(E442="3E","3E",LOOKUP(E442/G$2,{0,0.4,0.45,0.5,0.55,0.6,0.65,0.7,0.75,0.8,1},{0,2,2.25,2.5,2.75,3,3.25,3.5,3.75,4}))))</f>
        <v/>
      </c>
      <c r="H442" s="3" t="str">
        <f>IF(COUNT($A442)=0,"",IF($A442&lt;&gt;DRAFT!$B444,"ERR",IF(DRAFT!AA444="3E","3E",IF(COUNT(DRAFT!W444,DRAFT!AA444)&gt;0,DRAFT!AB444,""))))</f>
        <v/>
      </c>
      <c r="I442" s="3" t="str">
        <f>IF(COUNT($A442)=0,"",IF(H442="3E","3E",IF(H442="","I",LOOKUP(H442/J$2,{0,0.4,0.45,0.5,0.55,0.6,0.65,0.7,0.75,0.8,1},{"F","D","C","C+","B-","B","B+","A-","A","A+"}))))</f>
        <v/>
      </c>
      <c r="J442" s="2" t="str">
        <f>IF(COUNT($A442)=0,"",IF(H442="","--",IF(H442="3E","3E",LOOKUP(H442/J$2,{0,0.4,0.45,0.5,0.55,0.6,0.65,0.7,0.75,0.8,1},{0,2,2.25,2.5,2.75,3,3.25,3.5,3.75,4}))))</f>
        <v/>
      </c>
      <c r="K442" s="3" t="str">
        <f>IF(COUNT($A442)=0,"",IF($A442&lt;&gt;DRAFT!$B444,"ERR",IF(DRAFT!AJ444="3E","3E",IF(COUNT(DRAFT!AF444,DRAFT!AJ444)&gt;0,DRAFT!AK444,""))))</f>
        <v/>
      </c>
      <c r="L442" s="3" t="str">
        <f>IF(COUNT($A442)=0,"",IF(K442="3E","3E",IF(K442="","I",LOOKUP(K442/M$2,{0,0.4,0.45,0.5,0.55,0.6,0.65,0.7,0.75,0.8,1},{"F","D","C","C+","B-","B","B+","A-","A","A+"}))))</f>
        <v/>
      </c>
      <c r="M442" s="2" t="str">
        <f>IF(COUNT($A442)=0,"",IF(K442="","--",IF(K442="3E","3E",LOOKUP(K442/M$2,{0,0.4,0.45,0.5,0.55,0.6,0.65,0.7,0.75,0.8,1},{0,2,2.25,2.5,2.75,3,3.25,3.5,3.75,4}))))</f>
        <v/>
      </c>
      <c r="N442" s="3" t="str">
        <f>IF(COUNT($A442)=0,"",IF($A442&lt;&gt;DRAFT!$B444,"ERR",IF(DRAFT!AS444="3E","3E",IF(COUNT(DRAFT!AO444,DRAFT!AS444)&gt;0,DRAFT!AT444,""))))</f>
        <v/>
      </c>
      <c r="O442" s="3" t="str">
        <f>IF(COUNT($A442)=0,"",IF(N442="3E","3E",IF(N442="","I",LOOKUP(N442/P$2,{0,0.4,0.45,0.5,0.55,0.6,0.65,0.7,0.75,0.8,1},{"F","D","C","C+","B-","B","B+","A-","A","A+"}))))</f>
        <v/>
      </c>
      <c r="P442" s="2" t="str">
        <f>IF(COUNT($A442)=0,"",IF(N442="","--",IF(N442="3E","3E",LOOKUP(N442/P$2,{0,0.4,0.45,0.5,0.55,0.6,0.65,0.7,0.75,0.8,1},{0,2,2.25,2.5,2.75,3,3.25,3.5,3.75,4}))))</f>
        <v/>
      </c>
      <c r="Q442" s="3" t="str">
        <f>IF(COUNT($A442)=0,"",IF($A442&lt;&gt;DRAFT!$B444,"ERR",IF(DRAFT!BB444="3E","3E",IF(COUNT(DRAFT!AX444,DRAFT!BB444)&gt;0,DRAFT!BC444,""))))</f>
        <v/>
      </c>
      <c r="R442" s="3" t="str">
        <f>IF(COUNT($A442)=0,"",IF(Q442="3E","3E",IF(Q442="","I",LOOKUP(Q442/S$2,{0,0.4,0.45,0.5,0.55,0.6,0.65,0.7,0.75,0.8,1},{"F","D","C","C+","B-","B","B+","A-","A","A+"}))))</f>
        <v/>
      </c>
      <c r="S442" s="2" t="str">
        <f>IF(COUNT($A442)=0,"",IF(Q442="","--",IF(Q442="3E","3E",LOOKUP(Q442/S$2,{0,0.4,0.45,0.5,0.55,0.6,0.65,0.7,0.75,0.8,1},{0,2,2.25,2.5,2.75,3,3.25,3.5,3.75,4}))))</f>
        <v/>
      </c>
      <c r="T442" s="3" t="str">
        <f>IF(COUNT($A442)=0,"",IF($A442&lt;&gt;DRAFT!$B444,"ERR",IF(DRAFT!BK444="3E","3E",IF(COUNT(DRAFT!BG444,DRAFT!BK444)&gt;0,DRAFT!BL444,""))))</f>
        <v/>
      </c>
      <c r="U442" s="3" t="str">
        <f>IF(COUNT($A442)=0,"",IF(T442="3E","3E",IF(T442="","I",LOOKUP(T442/V$2,{0,0.4,0.45,0.5,0.55,0.6,0.65,0.7,0.75,0.8,1},{"F","D","C","C+","B-","B","B+","A-","A","A+"}))))</f>
        <v/>
      </c>
      <c r="V442" s="2" t="str">
        <f>IF(COUNT($A442)=0,"",IF(T442="","--",IF(T442="3E","3E",LOOKUP(T442/V$2,{0,0.4,0.45,0.5,0.55,0.6,0.65,0.7,0.75,0.8,1},{0,2,2.25,2.5,2.75,3,3.25,3.5,3.75,4}))))</f>
        <v/>
      </c>
      <c r="W442" s="3" t="str">
        <f>IF(COUNT($A442)=0,"",IF($A442&lt;&gt;DRAFT!$B444,"ERR",IF(DRAFT!BT444="3E","3E",IF(COUNT(DRAFT!BP444,DRAFT!BT444)&gt;0,DRAFT!BU444,""))))</f>
        <v/>
      </c>
      <c r="X442" s="3" t="str">
        <f>IF(COUNT($A442)=0,"",IF(W442="3E","3E",IF(W442="","I",LOOKUP(W442/Y$2,{0,0.4,0.45,0.5,0.55,0.6,0.65,0.7,0.75,0.8,1},{"F","D","C","C+","B-","B","B+","A-","A","A+"}))))</f>
        <v/>
      </c>
      <c r="Y442" s="2" t="str">
        <f>IF(COUNT($A442)=0,"",IF(W442="","--",IF(W442="3E","3E",LOOKUP(W442/Y$2,{0,0.4,0.45,0.5,0.55,0.6,0.65,0.7,0.75,0.8,1},{0,2,2.25,2.5,2.75,3,3.25,3.5,3.75,4}))))</f>
        <v/>
      </c>
      <c r="Z442" s="3" t="str">
        <f>IF(COUNT($A442)=0,"",IF($A442&lt;&gt;DRAFT!$B444,"ERR",IF(DRAFT!CC444="3E","3E",IF(COUNT(DRAFT!BY444,DRAFT!CC444)&gt;0,DRAFT!CD444,""))))</f>
        <v/>
      </c>
      <c r="AA442" s="3" t="str">
        <f>IF(COUNT($A442)=0,"",IF(Z442="3E","3E",IF(Z442="","I",LOOKUP(Z442/AB$2,{0,0.4,0.45,0.5,0.55,0.6,0.65,0.7,0.75,0.8,1},{"F","D","C","C+","B-","B","B+","A-","A","A+"}))))</f>
        <v/>
      </c>
      <c r="AB442" s="2" t="str">
        <f>IF(COUNT($A442)=0,"",IF(Z442="","--",IF(Z442="3E","3E",LOOKUP(Z442/AB$2,{0,0.4,0.45,0.5,0.55,0.6,0.65,0.7,0.75,0.8,1},{0,2,2.25,2.5,2.75,3,3.25,3.5,3.75,4}))))</f>
        <v/>
      </c>
      <c r="AC442" s="3" t="str">
        <f>IF(COUNT($A442)=0,"",IF($A442&lt;&gt;DRAFT!$B444,"ERR",IF(DRAFT!CF444&gt;0,DRAFT!CF444,"")))</f>
        <v/>
      </c>
      <c r="AD442" s="3" t="str">
        <f>IF(COUNT($A442)=0,"",IF(AC442="3E","3E",IF(AC442="","I",LOOKUP(AC442/AE$2,{0,0.4,0.45,0.5,0.55,0.6,0.65,0.7,0.75,0.8,1},{"F","D","C","C+","B-","B","B+","A-","A","A+"}))))</f>
        <v/>
      </c>
      <c r="AE442" s="2" t="str">
        <f>IF(COUNT($A442)=0,"",IF(AC442="","--",IF(AC442="3E","3E",LOOKUP(AC442/AE$2,{0,0.4,0.45,0.5,0.55,0.6,0.65,0.7,0.75,0.8,1},{0,2,2.25,2.5,2.75,3,3.25,3.5,3.75,4}))))</f>
        <v/>
      </c>
      <c r="AF442" s="3" t="str">
        <f>IF($A442&lt;&gt;DRAFT!$B444,"ERR",IF(OR(COUNT($A442)=0,COUNT(DRAFT!CI444:CK444,DRAFT!CM444:CO444)=0),"",CEILING(SUM(DRAFT!CL444,DRAFT!CP444),1)))</f>
        <v/>
      </c>
      <c r="AG442" s="3" t="str">
        <f>IF(COUNT($A442)=0,"",IF(AF442="3E","3E",IF(AF442="","I",LOOKUP(AF442/AH$2,{0,0.4,0.45,0.5,0.55,0.6,0.65,0.7,0.75,0.8,1},{"F","D","C","C+","B-","B","B+","A-","A","A+"}))))</f>
        <v/>
      </c>
      <c r="AH442" s="2" t="str">
        <f>IF(COUNT($A442)=0,"",IF(AF442="","--",IF(AF442="3E","3E",LOOKUP(AF442/AH$2,{0,0.4,0.45,0.5,0.55,0.6,0.65,0.7,0.75,0.8,1},{0,2,2.25,2.5,2.75,3,3.25,3.5,3.75,4}))))</f>
        <v/>
      </c>
      <c r="AI442" s="11" t="str">
        <f>IF(OR(COUNT($A442)=0,COUNT(B442:AH442)=0),"",IF(COUNTIF(B442:AH442,"3E")&gt;0,"3E",IF(DRAFT!$A444="R",TRUNC(SUMPRODUCT(RGP,RCP)/TCP,3),TRUNC((SUMPRODUCT(--(IMDGP&gt;0)*IMDGP,IMCP)+CEILING(DRAFT!$CQ444*42,0.25))/TCP,3))))</f>
        <v/>
      </c>
      <c r="AJ442" s="3" t="str">
        <f>IF(OR(COUNT($A442)=0,COUNT(B442:AH442)=0),"",IF(COUNTIF(B442:AH442,"3E")&gt;0,"3E",IF(DRAFT!$A444="R",SUMPRODUCT(--(RGP&gt;=2),RCP),SUMPRODUCT(--(IMDGP&gt;0),--(IMGP=0),IMCP)+DRAFT!$CR444)))</f>
        <v/>
      </c>
      <c r="AK442" s="3" t="str">
        <f>IF(OR(COUNT($A442)=0,COUNT(B442:AH442)=0),"",IF(COUNTIF(B442:AJ442,"3E")&gt;0,"3E",IF(AND(DRAFT!$A444="IM",OR($AI442&gt;DRAFT!$CQ444,$AJ442&gt;DRAFT!$CR444)),"IMPROVED",IF(AND(DRAFT!$A444="IM",$AI442&lt;=DRAFT!$CQ444,$AJ442&lt;=DRAFT!$CR444),"NOT IMPROVED",IF(AND(AH442&gt;=2,AI442&gt;=2,AJ442&gt;=30),"PASS","FAIL")))))</f>
        <v/>
      </c>
      <c r="AL442" s="3" t="str">
        <f t="shared" si="12"/>
        <v/>
      </c>
      <c r="AM442" s="3" t="str">
        <f t="shared" si="13"/>
        <v/>
      </c>
    </row>
    <row r="443" spans="1:39" ht="18.95" customHeight="1" x14ac:dyDescent="0.25">
      <c r="A443" s="4" t="str">
        <f>IF(DRAFT!$B445="","",DRAFT!$B445)</f>
        <v/>
      </c>
      <c r="B443" s="3" t="str">
        <f>IF(COUNT($A443)=0,"",IF($A443&lt;&gt;DRAFT!$B445,"ERR",IF(DRAFT!I445="3E","3E",IF(COUNT(DRAFT!E445,DRAFT!I445)&gt;0,DRAFT!J445,""))))</f>
        <v/>
      </c>
      <c r="C443" s="3" t="str">
        <f>IF(COUNT($A443)=0,"",IF(B443="3E","3E",IF(B443="","I",LOOKUP(B443/D$2,{0,0.4,0.45,0.5,0.55,0.6,0.65,0.7,0.75,0.8,1},{"F","D","C","C+","B-","B","B+","A-","A","A+"}))))</f>
        <v/>
      </c>
      <c r="D443" s="2" t="str">
        <f>IF(COUNT($A443)=0,"",IF(B443="","--",IF(B443="3E","3E",LOOKUP(B443/D$2,{0,0.4,0.45,0.5,0.55,0.6,0.65,0.7,0.75,0.8,1},{0,2,2.25,2.5,2.75,3,3.25,3.5,3.75,4}))))</f>
        <v/>
      </c>
      <c r="E443" s="3" t="str">
        <f>IF(COUNT($A443)=0,"",IF($A443&lt;&gt;DRAFT!$B445,"ERR",IF(DRAFT!R445="3E","3E",IF(COUNT(DRAFT!N445,DRAFT!R445)&gt;0,DRAFT!S445,""))))</f>
        <v/>
      </c>
      <c r="F443" s="3" t="str">
        <f>IF(COUNT($A443)=0,"",IF(E443="3E","3E",IF(E443="","I",LOOKUP(E443/G$2,{0,0.4,0.45,0.5,0.55,0.6,0.65,0.7,0.75,0.8,1},{"F","D","C","C+","B-","B","B+","A-","A","A+"}))))</f>
        <v/>
      </c>
      <c r="G443" s="2" t="str">
        <f>IF(COUNT($A443)=0,"",IF(E443="","--",IF(E443="3E","3E",LOOKUP(E443/G$2,{0,0.4,0.45,0.5,0.55,0.6,0.65,0.7,0.75,0.8,1},{0,2,2.25,2.5,2.75,3,3.25,3.5,3.75,4}))))</f>
        <v/>
      </c>
      <c r="H443" s="3" t="str">
        <f>IF(COUNT($A443)=0,"",IF($A443&lt;&gt;DRAFT!$B445,"ERR",IF(DRAFT!AA445="3E","3E",IF(COUNT(DRAFT!W445,DRAFT!AA445)&gt;0,DRAFT!AB445,""))))</f>
        <v/>
      </c>
      <c r="I443" s="3" t="str">
        <f>IF(COUNT($A443)=0,"",IF(H443="3E","3E",IF(H443="","I",LOOKUP(H443/J$2,{0,0.4,0.45,0.5,0.55,0.6,0.65,0.7,0.75,0.8,1},{"F","D","C","C+","B-","B","B+","A-","A","A+"}))))</f>
        <v/>
      </c>
      <c r="J443" s="2" t="str">
        <f>IF(COUNT($A443)=0,"",IF(H443="","--",IF(H443="3E","3E",LOOKUP(H443/J$2,{0,0.4,0.45,0.5,0.55,0.6,0.65,0.7,0.75,0.8,1},{0,2,2.25,2.5,2.75,3,3.25,3.5,3.75,4}))))</f>
        <v/>
      </c>
      <c r="K443" s="3" t="str">
        <f>IF(COUNT($A443)=0,"",IF($A443&lt;&gt;DRAFT!$B445,"ERR",IF(DRAFT!AJ445="3E","3E",IF(COUNT(DRAFT!AF445,DRAFT!AJ445)&gt;0,DRAFT!AK445,""))))</f>
        <v/>
      </c>
      <c r="L443" s="3" t="str">
        <f>IF(COUNT($A443)=0,"",IF(K443="3E","3E",IF(K443="","I",LOOKUP(K443/M$2,{0,0.4,0.45,0.5,0.55,0.6,0.65,0.7,0.75,0.8,1},{"F","D","C","C+","B-","B","B+","A-","A","A+"}))))</f>
        <v/>
      </c>
      <c r="M443" s="2" t="str">
        <f>IF(COUNT($A443)=0,"",IF(K443="","--",IF(K443="3E","3E",LOOKUP(K443/M$2,{0,0.4,0.45,0.5,0.55,0.6,0.65,0.7,0.75,0.8,1},{0,2,2.25,2.5,2.75,3,3.25,3.5,3.75,4}))))</f>
        <v/>
      </c>
      <c r="N443" s="3" t="str">
        <f>IF(COUNT($A443)=0,"",IF($A443&lt;&gt;DRAFT!$B445,"ERR",IF(DRAFT!AS445="3E","3E",IF(COUNT(DRAFT!AO445,DRAFT!AS445)&gt;0,DRAFT!AT445,""))))</f>
        <v/>
      </c>
      <c r="O443" s="3" t="str">
        <f>IF(COUNT($A443)=0,"",IF(N443="3E","3E",IF(N443="","I",LOOKUP(N443/P$2,{0,0.4,0.45,0.5,0.55,0.6,0.65,0.7,0.75,0.8,1},{"F","D","C","C+","B-","B","B+","A-","A","A+"}))))</f>
        <v/>
      </c>
      <c r="P443" s="2" t="str">
        <f>IF(COUNT($A443)=0,"",IF(N443="","--",IF(N443="3E","3E",LOOKUP(N443/P$2,{0,0.4,0.45,0.5,0.55,0.6,0.65,0.7,0.75,0.8,1},{0,2,2.25,2.5,2.75,3,3.25,3.5,3.75,4}))))</f>
        <v/>
      </c>
      <c r="Q443" s="3" t="str">
        <f>IF(COUNT($A443)=0,"",IF($A443&lt;&gt;DRAFT!$B445,"ERR",IF(DRAFT!BB445="3E","3E",IF(COUNT(DRAFT!AX445,DRAFT!BB445)&gt;0,DRAFT!BC445,""))))</f>
        <v/>
      </c>
      <c r="R443" s="3" t="str">
        <f>IF(COUNT($A443)=0,"",IF(Q443="3E","3E",IF(Q443="","I",LOOKUP(Q443/S$2,{0,0.4,0.45,0.5,0.55,0.6,0.65,0.7,0.75,0.8,1},{"F","D","C","C+","B-","B","B+","A-","A","A+"}))))</f>
        <v/>
      </c>
      <c r="S443" s="2" t="str">
        <f>IF(COUNT($A443)=0,"",IF(Q443="","--",IF(Q443="3E","3E",LOOKUP(Q443/S$2,{0,0.4,0.45,0.5,0.55,0.6,0.65,0.7,0.75,0.8,1},{0,2,2.25,2.5,2.75,3,3.25,3.5,3.75,4}))))</f>
        <v/>
      </c>
      <c r="T443" s="3" t="str">
        <f>IF(COUNT($A443)=0,"",IF($A443&lt;&gt;DRAFT!$B445,"ERR",IF(DRAFT!BK445="3E","3E",IF(COUNT(DRAFT!BG445,DRAFT!BK445)&gt;0,DRAFT!BL445,""))))</f>
        <v/>
      </c>
      <c r="U443" s="3" t="str">
        <f>IF(COUNT($A443)=0,"",IF(T443="3E","3E",IF(T443="","I",LOOKUP(T443/V$2,{0,0.4,0.45,0.5,0.55,0.6,0.65,0.7,0.75,0.8,1},{"F","D","C","C+","B-","B","B+","A-","A","A+"}))))</f>
        <v/>
      </c>
      <c r="V443" s="2" t="str">
        <f>IF(COUNT($A443)=0,"",IF(T443="","--",IF(T443="3E","3E",LOOKUP(T443/V$2,{0,0.4,0.45,0.5,0.55,0.6,0.65,0.7,0.75,0.8,1},{0,2,2.25,2.5,2.75,3,3.25,3.5,3.75,4}))))</f>
        <v/>
      </c>
      <c r="W443" s="3" t="str">
        <f>IF(COUNT($A443)=0,"",IF($A443&lt;&gt;DRAFT!$B445,"ERR",IF(DRAFT!BT445="3E","3E",IF(COUNT(DRAFT!BP445,DRAFT!BT445)&gt;0,DRAFT!BU445,""))))</f>
        <v/>
      </c>
      <c r="X443" s="3" t="str">
        <f>IF(COUNT($A443)=0,"",IF(W443="3E","3E",IF(W443="","I",LOOKUP(W443/Y$2,{0,0.4,0.45,0.5,0.55,0.6,0.65,0.7,0.75,0.8,1},{"F","D","C","C+","B-","B","B+","A-","A","A+"}))))</f>
        <v/>
      </c>
      <c r="Y443" s="2" t="str">
        <f>IF(COUNT($A443)=0,"",IF(W443="","--",IF(W443="3E","3E",LOOKUP(W443/Y$2,{0,0.4,0.45,0.5,0.55,0.6,0.65,0.7,0.75,0.8,1},{0,2,2.25,2.5,2.75,3,3.25,3.5,3.75,4}))))</f>
        <v/>
      </c>
      <c r="Z443" s="3" t="str">
        <f>IF(COUNT($A443)=0,"",IF($A443&lt;&gt;DRAFT!$B445,"ERR",IF(DRAFT!CC445="3E","3E",IF(COUNT(DRAFT!BY445,DRAFT!CC445)&gt;0,DRAFT!CD445,""))))</f>
        <v/>
      </c>
      <c r="AA443" s="3" t="str">
        <f>IF(COUNT($A443)=0,"",IF(Z443="3E","3E",IF(Z443="","I",LOOKUP(Z443/AB$2,{0,0.4,0.45,0.5,0.55,0.6,0.65,0.7,0.75,0.8,1},{"F","D","C","C+","B-","B","B+","A-","A","A+"}))))</f>
        <v/>
      </c>
      <c r="AB443" s="2" t="str">
        <f>IF(COUNT($A443)=0,"",IF(Z443="","--",IF(Z443="3E","3E",LOOKUP(Z443/AB$2,{0,0.4,0.45,0.5,0.55,0.6,0.65,0.7,0.75,0.8,1},{0,2,2.25,2.5,2.75,3,3.25,3.5,3.75,4}))))</f>
        <v/>
      </c>
      <c r="AC443" s="3" t="str">
        <f>IF(COUNT($A443)=0,"",IF($A443&lt;&gt;DRAFT!$B445,"ERR",IF(DRAFT!CF445&gt;0,DRAFT!CF445,"")))</f>
        <v/>
      </c>
      <c r="AD443" s="3" t="str">
        <f>IF(COUNT($A443)=0,"",IF(AC443="3E","3E",IF(AC443="","I",LOOKUP(AC443/AE$2,{0,0.4,0.45,0.5,0.55,0.6,0.65,0.7,0.75,0.8,1},{"F","D","C","C+","B-","B","B+","A-","A","A+"}))))</f>
        <v/>
      </c>
      <c r="AE443" s="2" t="str">
        <f>IF(COUNT($A443)=0,"",IF(AC443="","--",IF(AC443="3E","3E",LOOKUP(AC443/AE$2,{0,0.4,0.45,0.5,0.55,0.6,0.65,0.7,0.75,0.8,1},{0,2,2.25,2.5,2.75,3,3.25,3.5,3.75,4}))))</f>
        <v/>
      </c>
      <c r="AF443" s="3" t="str">
        <f>IF($A443&lt;&gt;DRAFT!$B445,"ERR",IF(OR(COUNT($A443)=0,COUNT(DRAFT!CI445:CK445,DRAFT!CM445:CO445)=0),"",CEILING(SUM(DRAFT!CL445,DRAFT!CP445),1)))</f>
        <v/>
      </c>
      <c r="AG443" s="3" t="str">
        <f>IF(COUNT($A443)=0,"",IF(AF443="3E","3E",IF(AF443="","I",LOOKUP(AF443/AH$2,{0,0.4,0.45,0.5,0.55,0.6,0.65,0.7,0.75,0.8,1},{"F","D","C","C+","B-","B","B+","A-","A","A+"}))))</f>
        <v/>
      </c>
      <c r="AH443" s="2" t="str">
        <f>IF(COUNT($A443)=0,"",IF(AF443="","--",IF(AF443="3E","3E",LOOKUP(AF443/AH$2,{0,0.4,0.45,0.5,0.55,0.6,0.65,0.7,0.75,0.8,1},{0,2,2.25,2.5,2.75,3,3.25,3.5,3.75,4}))))</f>
        <v/>
      </c>
      <c r="AI443" s="11" t="str">
        <f>IF(OR(COUNT($A443)=0,COUNT(B443:AH443)=0),"",IF(COUNTIF(B443:AH443,"3E")&gt;0,"3E",IF(DRAFT!$A445="R",TRUNC(SUMPRODUCT(RGP,RCP)/TCP,3),TRUNC((SUMPRODUCT(--(IMDGP&gt;0)*IMDGP,IMCP)+CEILING(DRAFT!$CQ445*42,0.25))/TCP,3))))</f>
        <v/>
      </c>
      <c r="AJ443" s="3" t="str">
        <f>IF(OR(COUNT($A443)=0,COUNT(B443:AH443)=0),"",IF(COUNTIF(B443:AH443,"3E")&gt;0,"3E",IF(DRAFT!$A445="R",SUMPRODUCT(--(RGP&gt;=2),RCP),SUMPRODUCT(--(IMDGP&gt;0),--(IMGP=0),IMCP)+DRAFT!$CR445)))</f>
        <v/>
      </c>
      <c r="AK443" s="3" t="str">
        <f>IF(OR(COUNT($A443)=0,COUNT(B443:AH443)=0),"",IF(COUNTIF(B443:AJ443,"3E")&gt;0,"3E",IF(AND(DRAFT!$A445="IM",OR($AI443&gt;DRAFT!$CQ445,$AJ443&gt;DRAFT!$CR445)),"IMPROVED",IF(AND(DRAFT!$A445="IM",$AI443&lt;=DRAFT!$CQ445,$AJ443&lt;=DRAFT!$CR445),"NOT IMPROVED",IF(AND(AH443&gt;=2,AI443&gt;=2,AJ443&gt;=30),"PASS","FAIL")))))</f>
        <v/>
      </c>
      <c r="AL443" s="3" t="str">
        <f t="shared" si="12"/>
        <v/>
      </c>
      <c r="AM443" s="3" t="str">
        <f t="shared" si="13"/>
        <v/>
      </c>
    </row>
    <row r="444" spans="1:39" ht="18.95" customHeight="1" x14ac:dyDescent="0.25">
      <c r="A444" s="4" t="str">
        <f>IF(DRAFT!$B446="","",DRAFT!$B446)</f>
        <v/>
      </c>
      <c r="B444" s="3" t="str">
        <f>IF(COUNT($A444)=0,"",IF($A444&lt;&gt;DRAFT!$B446,"ERR",IF(DRAFT!I446="3E","3E",IF(COUNT(DRAFT!E446,DRAFT!I446)&gt;0,DRAFT!J446,""))))</f>
        <v/>
      </c>
      <c r="C444" s="3" t="str">
        <f>IF(COUNT($A444)=0,"",IF(B444="3E","3E",IF(B444="","I",LOOKUP(B444/D$2,{0,0.4,0.45,0.5,0.55,0.6,0.65,0.7,0.75,0.8,1},{"F","D","C","C+","B-","B","B+","A-","A","A+"}))))</f>
        <v/>
      </c>
      <c r="D444" s="2" t="str">
        <f>IF(COUNT($A444)=0,"",IF(B444="","--",IF(B444="3E","3E",LOOKUP(B444/D$2,{0,0.4,0.45,0.5,0.55,0.6,0.65,0.7,0.75,0.8,1},{0,2,2.25,2.5,2.75,3,3.25,3.5,3.75,4}))))</f>
        <v/>
      </c>
      <c r="E444" s="3" t="str">
        <f>IF(COUNT($A444)=0,"",IF($A444&lt;&gt;DRAFT!$B446,"ERR",IF(DRAFT!R446="3E","3E",IF(COUNT(DRAFT!N446,DRAFT!R446)&gt;0,DRAFT!S446,""))))</f>
        <v/>
      </c>
      <c r="F444" s="3" t="str">
        <f>IF(COUNT($A444)=0,"",IF(E444="3E","3E",IF(E444="","I",LOOKUP(E444/G$2,{0,0.4,0.45,0.5,0.55,0.6,0.65,0.7,0.75,0.8,1},{"F","D","C","C+","B-","B","B+","A-","A","A+"}))))</f>
        <v/>
      </c>
      <c r="G444" s="2" t="str">
        <f>IF(COUNT($A444)=0,"",IF(E444="","--",IF(E444="3E","3E",LOOKUP(E444/G$2,{0,0.4,0.45,0.5,0.55,0.6,0.65,0.7,0.75,0.8,1},{0,2,2.25,2.5,2.75,3,3.25,3.5,3.75,4}))))</f>
        <v/>
      </c>
      <c r="H444" s="3" t="str">
        <f>IF(COUNT($A444)=0,"",IF($A444&lt;&gt;DRAFT!$B446,"ERR",IF(DRAFT!AA446="3E","3E",IF(COUNT(DRAFT!W446,DRAFT!AA446)&gt;0,DRAFT!AB446,""))))</f>
        <v/>
      </c>
      <c r="I444" s="3" t="str">
        <f>IF(COUNT($A444)=0,"",IF(H444="3E","3E",IF(H444="","I",LOOKUP(H444/J$2,{0,0.4,0.45,0.5,0.55,0.6,0.65,0.7,0.75,0.8,1},{"F","D","C","C+","B-","B","B+","A-","A","A+"}))))</f>
        <v/>
      </c>
      <c r="J444" s="2" t="str">
        <f>IF(COUNT($A444)=0,"",IF(H444="","--",IF(H444="3E","3E",LOOKUP(H444/J$2,{0,0.4,0.45,0.5,0.55,0.6,0.65,0.7,0.75,0.8,1},{0,2,2.25,2.5,2.75,3,3.25,3.5,3.75,4}))))</f>
        <v/>
      </c>
      <c r="K444" s="3" t="str">
        <f>IF(COUNT($A444)=0,"",IF($A444&lt;&gt;DRAFT!$B446,"ERR",IF(DRAFT!AJ446="3E","3E",IF(COUNT(DRAFT!AF446,DRAFT!AJ446)&gt;0,DRAFT!AK446,""))))</f>
        <v/>
      </c>
      <c r="L444" s="3" t="str">
        <f>IF(COUNT($A444)=0,"",IF(K444="3E","3E",IF(K444="","I",LOOKUP(K444/M$2,{0,0.4,0.45,0.5,0.55,0.6,0.65,0.7,0.75,0.8,1},{"F","D","C","C+","B-","B","B+","A-","A","A+"}))))</f>
        <v/>
      </c>
      <c r="M444" s="2" t="str">
        <f>IF(COUNT($A444)=0,"",IF(K444="","--",IF(K444="3E","3E",LOOKUP(K444/M$2,{0,0.4,0.45,0.5,0.55,0.6,0.65,0.7,0.75,0.8,1},{0,2,2.25,2.5,2.75,3,3.25,3.5,3.75,4}))))</f>
        <v/>
      </c>
      <c r="N444" s="3" t="str">
        <f>IF(COUNT($A444)=0,"",IF($A444&lt;&gt;DRAFT!$B446,"ERR",IF(DRAFT!AS446="3E","3E",IF(COUNT(DRAFT!AO446,DRAFT!AS446)&gt;0,DRAFT!AT446,""))))</f>
        <v/>
      </c>
      <c r="O444" s="3" t="str">
        <f>IF(COUNT($A444)=0,"",IF(N444="3E","3E",IF(N444="","I",LOOKUP(N444/P$2,{0,0.4,0.45,0.5,0.55,0.6,0.65,0.7,0.75,0.8,1},{"F","D","C","C+","B-","B","B+","A-","A","A+"}))))</f>
        <v/>
      </c>
      <c r="P444" s="2" t="str">
        <f>IF(COUNT($A444)=0,"",IF(N444="","--",IF(N444="3E","3E",LOOKUP(N444/P$2,{0,0.4,0.45,0.5,0.55,0.6,0.65,0.7,0.75,0.8,1},{0,2,2.25,2.5,2.75,3,3.25,3.5,3.75,4}))))</f>
        <v/>
      </c>
      <c r="Q444" s="3" t="str">
        <f>IF(COUNT($A444)=0,"",IF($A444&lt;&gt;DRAFT!$B446,"ERR",IF(DRAFT!BB446="3E","3E",IF(COUNT(DRAFT!AX446,DRAFT!BB446)&gt;0,DRAFT!BC446,""))))</f>
        <v/>
      </c>
      <c r="R444" s="3" t="str">
        <f>IF(COUNT($A444)=0,"",IF(Q444="3E","3E",IF(Q444="","I",LOOKUP(Q444/S$2,{0,0.4,0.45,0.5,0.55,0.6,0.65,0.7,0.75,0.8,1},{"F","D","C","C+","B-","B","B+","A-","A","A+"}))))</f>
        <v/>
      </c>
      <c r="S444" s="2" t="str">
        <f>IF(COUNT($A444)=0,"",IF(Q444="","--",IF(Q444="3E","3E",LOOKUP(Q444/S$2,{0,0.4,0.45,0.5,0.55,0.6,0.65,0.7,0.75,0.8,1},{0,2,2.25,2.5,2.75,3,3.25,3.5,3.75,4}))))</f>
        <v/>
      </c>
      <c r="T444" s="3" t="str">
        <f>IF(COUNT($A444)=0,"",IF($A444&lt;&gt;DRAFT!$B446,"ERR",IF(DRAFT!BK446="3E","3E",IF(COUNT(DRAFT!BG446,DRAFT!BK446)&gt;0,DRAFT!BL446,""))))</f>
        <v/>
      </c>
      <c r="U444" s="3" t="str">
        <f>IF(COUNT($A444)=0,"",IF(T444="3E","3E",IF(T444="","I",LOOKUP(T444/V$2,{0,0.4,0.45,0.5,0.55,0.6,0.65,0.7,0.75,0.8,1},{"F","D","C","C+","B-","B","B+","A-","A","A+"}))))</f>
        <v/>
      </c>
      <c r="V444" s="2" t="str">
        <f>IF(COUNT($A444)=0,"",IF(T444="","--",IF(T444="3E","3E",LOOKUP(T444/V$2,{0,0.4,0.45,0.5,0.55,0.6,0.65,0.7,0.75,0.8,1},{0,2,2.25,2.5,2.75,3,3.25,3.5,3.75,4}))))</f>
        <v/>
      </c>
      <c r="W444" s="3" t="str">
        <f>IF(COUNT($A444)=0,"",IF($A444&lt;&gt;DRAFT!$B446,"ERR",IF(DRAFT!BT446="3E","3E",IF(COUNT(DRAFT!BP446,DRAFT!BT446)&gt;0,DRAFT!BU446,""))))</f>
        <v/>
      </c>
      <c r="X444" s="3" t="str">
        <f>IF(COUNT($A444)=0,"",IF(W444="3E","3E",IF(W444="","I",LOOKUP(W444/Y$2,{0,0.4,0.45,0.5,0.55,0.6,0.65,0.7,0.75,0.8,1},{"F","D","C","C+","B-","B","B+","A-","A","A+"}))))</f>
        <v/>
      </c>
      <c r="Y444" s="2" t="str">
        <f>IF(COUNT($A444)=0,"",IF(W444="","--",IF(W444="3E","3E",LOOKUP(W444/Y$2,{0,0.4,0.45,0.5,0.55,0.6,0.65,0.7,0.75,0.8,1},{0,2,2.25,2.5,2.75,3,3.25,3.5,3.75,4}))))</f>
        <v/>
      </c>
      <c r="Z444" s="3" t="str">
        <f>IF(COUNT($A444)=0,"",IF($A444&lt;&gt;DRAFT!$B446,"ERR",IF(DRAFT!CC446="3E","3E",IF(COUNT(DRAFT!BY446,DRAFT!CC446)&gt;0,DRAFT!CD446,""))))</f>
        <v/>
      </c>
      <c r="AA444" s="3" t="str">
        <f>IF(COUNT($A444)=0,"",IF(Z444="3E","3E",IF(Z444="","I",LOOKUP(Z444/AB$2,{0,0.4,0.45,0.5,0.55,0.6,0.65,0.7,0.75,0.8,1},{"F","D","C","C+","B-","B","B+","A-","A","A+"}))))</f>
        <v/>
      </c>
      <c r="AB444" s="2" t="str">
        <f>IF(COUNT($A444)=0,"",IF(Z444="","--",IF(Z444="3E","3E",LOOKUP(Z444/AB$2,{0,0.4,0.45,0.5,0.55,0.6,0.65,0.7,0.75,0.8,1},{0,2,2.25,2.5,2.75,3,3.25,3.5,3.75,4}))))</f>
        <v/>
      </c>
      <c r="AC444" s="3" t="str">
        <f>IF(COUNT($A444)=0,"",IF($A444&lt;&gt;DRAFT!$B446,"ERR",IF(DRAFT!CF446&gt;0,DRAFT!CF446,"")))</f>
        <v/>
      </c>
      <c r="AD444" s="3" t="str">
        <f>IF(COUNT($A444)=0,"",IF(AC444="3E","3E",IF(AC444="","I",LOOKUP(AC444/AE$2,{0,0.4,0.45,0.5,0.55,0.6,0.65,0.7,0.75,0.8,1},{"F","D","C","C+","B-","B","B+","A-","A","A+"}))))</f>
        <v/>
      </c>
      <c r="AE444" s="2" t="str">
        <f>IF(COUNT($A444)=0,"",IF(AC444="","--",IF(AC444="3E","3E",LOOKUP(AC444/AE$2,{0,0.4,0.45,0.5,0.55,0.6,0.65,0.7,0.75,0.8,1},{0,2,2.25,2.5,2.75,3,3.25,3.5,3.75,4}))))</f>
        <v/>
      </c>
      <c r="AF444" s="3" t="str">
        <f>IF($A444&lt;&gt;DRAFT!$B446,"ERR",IF(OR(COUNT($A444)=0,COUNT(DRAFT!CI446:CK446,DRAFT!CM446:CO446)=0),"",CEILING(SUM(DRAFT!CL446,DRAFT!CP446),1)))</f>
        <v/>
      </c>
      <c r="AG444" s="3" t="str">
        <f>IF(COUNT($A444)=0,"",IF(AF444="3E","3E",IF(AF444="","I",LOOKUP(AF444/AH$2,{0,0.4,0.45,0.5,0.55,0.6,0.65,0.7,0.75,0.8,1},{"F","D","C","C+","B-","B","B+","A-","A","A+"}))))</f>
        <v/>
      </c>
      <c r="AH444" s="2" t="str">
        <f>IF(COUNT($A444)=0,"",IF(AF444="","--",IF(AF444="3E","3E",LOOKUP(AF444/AH$2,{0,0.4,0.45,0.5,0.55,0.6,0.65,0.7,0.75,0.8,1},{0,2,2.25,2.5,2.75,3,3.25,3.5,3.75,4}))))</f>
        <v/>
      </c>
      <c r="AI444" s="11" t="str">
        <f>IF(OR(COUNT($A444)=0,COUNT(B444:AH444)=0),"",IF(COUNTIF(B444:AH444,"3E")&gt;0,"3E",IF(DRAFT!$A446="R",TRUNC(SUMPRODUCT(RGP,RCP)/TCP,3),TRUNC((SUMPRODUCT(--(IMDGP&gt;0)*IMDGP,IMCP)+CEILING(DRAFT!$CQ446*42,0.25))/TCP,3))))</f>
        <v/>
      </c>
      <c r="AJ444" s="3" t="str">
        <f>IF(OR(COUNT($A444)=0,COUNT(B444:AH444)=0),"",IF(COUNTIF(B444:AH444,"3E")&gt;0,"3E",IF(DRAFT!$A446="R",SUMPRODUCT(--(RGP&gt;=2),RCP),SUMPRODUCT(--(IMDGP&gt;0),--(IMGP=0),IMCP)+DRAFT!$CR446)))</f>
        <v/>
      </c>
      <c r="AK444" s="3" t="str">
        <f>IF(OR(COUNT($A444)=0,COUNT(B444:AH444)=0),"",IF(COUNTIF(B444:AJ444,"3E")&gt;0,"3E",IF(AND(DRAFT!$A446="IM",OR($AI444&gt;DRAFT!$CQ446,$AJ444&gt;DRAFT!$CR446)),"IMPROVED",IF(AND(DRAFT!$A446="IM",$AI444&lt;=DRAFT!$CQ446,$AJ444&lt;=DRAFT!$CR446),"NOT IMPROVED",IF(AND(AH444&gt;=2,AI444&gt;=2,AJ444&gt;=30),"PASS","FAIL")))))</f>
        <v/>
      </c>
      <c r="AL444" s="3" t="str">
        <f t="shared" si="12"/>
        <v/>
      </c>
      <c r="AM444" s="3" t="str">
        <f t="shared" si="13"/>
        <v/>
      </c>
    </row>
    <row r="445" spans="1:39" ht="18.95" customHeight="1" x14ac:dyDescent="0.25">
      <c r="A445" s="4" t="str">
        <f>IF(DRAFT!$B447="","",DRAFT!$B447)</f>
        <v/>
      </c>
      <c r="B445" s="3" t="str">
        <f>IF(COUNT($A445)=0,"",IF($A445&lt;&gt;DRAFT!$B447,"ERR",IF(DRAFT!I447="3E","3E",IF(COUNT(DRAFT!E447,DRAFT!I447)&gt;0,DRAFT!J447,""))))</f>
        <v/>
      </c>
      <c r="C445" s="3" t="str">
        <f>IF(COUNT($A445)=0,"",IF(B445="3E","3E",IF(B445="","I",LOOKUP(B445/D$2,{0,0.4,0.45,0.5,0.55,0.6,0.65,0.7,0.75,0.8,1},{"F","D","C","C+","B-","B","B+","A-","A","A+"}))))</f>
        <v/>
      </c>
      <c r="D445" s="2" t="str">
        <f>IF(COUNT($A445)=0,"",IF(B445="","--",IF(B445="3E","3E",LOOKUP(B445/D$2,{0,0.4,0.45,0.5,0.55,0.6,0.65,0.7,0.75,0.8,1},{0,2,2.25,2.5,2.75,3,3.25,3.5,3.75,4}))))</f>
        <v/>
      </c>
      <c r="E445" s="3" t="str">
        <f>IF(COUNT($A445)=0,"",IF($A445&lt;&gt;DRAFT!$B447,"ERR",IF(DRAFT!R447="3E","3E",IF(COUNT(DRAFT!N447,DRAFT!R447)&gt;0,DRAFT!S447,""))))</f>
        <v/>
      </c>
      <c r="F445" s="3" t="str">
        <f>IF(COUNT($A445)=0,"",IF(E445="3E","3E",IF(E445="","I",LOOKUP(E445/G$2,{0,0.4,0.45,0.5,0.55,0.6,0.65,0.7,0.75,0.8,1},{"F","D","C","C+","B-","B","B+","A-","A","A+"}))))</f>
        <v/>
      </c>
      <c r="G445" s="2" t="str">
        <f>IF(COUNT($A445)=0,"",IF(E445="","--",IF(E445="3E","3E",LOOKUP(E445/G$2,{0,0.4,0.45,0.5,0.55,0.6,0.65,0.7,0.75,0.8,1},{0,2,2.25,2.5,2.75,3,3.25,3.5,3.75,4}))))</f>
        <v/>
      </c>
      <c r="H445" s="3" t="str">
        <f>IF(COUNT($A445)=0,"",IF($A445&lt;&gt;DRAFT!$B447,"ERR",IF(DRAFT!AA447="3E","3E",IF(COUNT(DRAFT!W447,DRAFT!AA447)&gt;0,DRAFT!AB447,""))))</f>
        <v/>
      </c>
      <c r="I445" s="3" t="str">
        <f>IF(COUNT($A445)=0,"",IF(H445="3E","3E",IF(H445="","I",LOOKUP(H445/J$2,{0,0.4,0.45,0.5,0.55,0.6,0.65,0.7,0.75,0.8,1},{"F","D","C","C+","B-","B","B+","A-","A","A+"}))))</f>
        <v/>
      </c>
      <c r="J445" s="2" t="str">
        <f>IF(COUNT($A445)=0,"",IF(H445="","--",IF(H445="3E","3E",LOOKUP(H445/J$2,{0,0.4,0.45,0.5,0.55,0.6,0.65,0.7,0.75,0.8,1},{0,2,2.25,2.5,2.75,3,3.25,3.5,3.75,4}))))</f>
        <v/>
      </c>
      <c r="K445" s="3" t="str">
        <f>IF(COUNT($A445)=0,"",IF($A445&lt;&gt;DRAFT!$B447,"ERR",IF(DRAFT!AJ447="3E","3E",IF(COUNT(DRAFT!AF447,DRAFT!AJ447)&gt;0,DRAFT!AK447,""))))</f>
        <v/>
      </c>
      <c r="L445" s="3" t="str">
        <f>IF(COUNT($A445)=0,"",IF(K445="3E","3E",IF(K445="","I",LOOKUP(K445/M$2,{0,0.4,0.45,0.5,0.55,0.6,0.65,0.7,0.75,0.8,1},{"F","D","C","C+","B-","B","B+","A-","A","A+"}))))</f>
        <v/>
      </c>
      <c r="M445" s="2" t="str">
        <f>IF(COUNT($A445)=0,"",IF(K445="","--",IF(K445="3E","3E",LOOKUP(K445/M$2,{0,0.4,0.45,0.5,0.55,0.6,0.65,0.7,0.75,0.8,1},{0,2,2.25,2.5,2.75,3,3.25,3.5,3.75,4}))))</f>
        <v/>
      </c>
      <c r="N445" s="3" t="str">
        <f>IF(COUNT($A445)=0,"",IF($A445&lt;&gt;DRAFT!$B447,"ERR",IF(DRAFT!AS447="3E","3E",IF(COUNT(DRAFT!AO447,DRAFT!AS447)&gt;0,DRAFT!AT447,""))))</f>
        <v/>
      </c>
      <c r="O445" s="3" t="str">
        <f>IF(COUNT($A445)=0,"",IF(N445="3E","3E",IF(N445="","I",LOOKUP(N445/P$2,{0,0.4,0.45,0.5,0.55,0.6,0.65,0.7,0.75,0.8,1},{"F","D","C","C+","B-","B","B+","A-","A","A+"}))))</f>
        <v/>
      </c>
      <c r="P445" s="2" t="str">
        <f>IF(COUNT($A445)=0,"",IF(N445="","--",IF(N445="3E","3E",LOOKUP(N445/P$2,{0,0.4,0.45,0.5,0.55,0.6,0.65,0.7,0.75,0.8,1},{0,2,2.25,2.5,2.75,3,3.25,3.5,3.75,4}))))</f>
        <v/>
      </c>
      <c r="Q445" s="3" t="str">
        <f>IF(COUNT($A445)=0,"",IF($A445&lt;&gt;DRAFT!$B447,"ERR",IF(DRAFT!BB447="3E","3E",IF(COUNT(DRAFT!AX447,DRAFT!BB447)&gt;0,DRAFT!BC447,""))))</f>
        <v/>
      </c>
      <c r="R445" s="3" t="str">
        <f>IF(COUNT($A445)=0,"",IF(Q445="3E","3E",IF(Q445="","I",LOOKUP(Q445/S$2,{0,0.4,0.45,0.5,0.55,0.6,0.65,0.7,0.75,0.8,1},{"F","D","C","C+","B-","B","B+","A-","A","A+"}))))</f>
        <v/>
      </c>
      <c r="S445" s="2" t="str">
        <f>IF(COUNT($A445)=0,"",IF(Q445="","--",IF(Q445="3E","3E",LOOKUP(Q445/S$2,{0,0.4,0.45,0.5,0.55,0.6,0.65,0.7,0.75,0.8,1},{0,2,2.25,2.5,2.75,3,3.25,3.5,3.75,4}))))</f>
        <v/>
      </c>
      <c r="T445" s="3" t="str">
        <f>IF(COUNT($A445)=0,"",IF($A445&lt;&gt;DRAFT!$B447,"ERR",IF(DRAFT!BK447="3E","3E",IF(COUNT(DRAFT!BG447,DRAFT!BK447)&gt;0,DRAFT!BL447,""))))</f>
        <v/>
      </c>
      <c r="U445" s="3" t="str">
        <f>IF(COUNT($A445)=0,"",IF(T445="3E","3E",IF(T445="","I",LOOKUP(T445/V$2,{0,0.4,0.45,0.5,0.55,0.6,0.65,0.7,0.75,0.8,1},{"F","D","C","C+","B-","B","B+","A-","A","A+"}))))</f>
        <v/>
      </c>
      <c r="V445" s="2" t="str">
        <f>IF(COUNT($A445)=0,"",IF(T445="","--",IF(T445="3E","3E",LOOKUP(T445/V$2,{0,0.4,0.45,0.5,0.55,0.6,0.65,0.7,0.75,0.8,1},{0,2,2.25,2.5,2.75,3,3.25,3.5,3.75,4}))))</f>
        <v/>
      </c>
      <c r="W445" s="3" t="str">
        <f>IF(COUNT($A445)=0,"",IF($A445&lt;&gt;DRAFT!$B447,"ERR",IF(DRAFT!BT447="3E","3E",IF(COUNT(DRAFT!BP447,DRAFT!BT447)&gt;0,DRAFT!BU447,""))))</f>
        <v/>
      </c>
      <c r="X445" s="3" t="str">
        <f>IF(COUNT($A445)=0,"",IF(W445="3E","3E",IF(W445="","I",LOOKUP(W445/Y$2,{0,0.4,0.45,0.5,0.55,0.6,0.65,0.7,0.75,0.8,1},{"F","D","C","C+","B-","B","B+","A-","A","A+"}))))</f>
        <v/>
      </c>
      <c r="Y445" s="2" t="str">
        <f>IF(COUNT($A445)=0,"",IF(W445="","--",IF(W445="3E","3E",LOOKUP(W445/Y$2,{0,0.4,0.45,0.5,0.55,0.6,0.65,0.7,0.75,0.8,1},{0,2,2.25,2.5,2.75,3,3.25,3.5,3.75,4}))))</f>
        <v/>
      </c>
      <c r="Z445" s="3" t="str">
        <f>IF(COUNT($A445)=0,"",IF($A445&lt;&gt;DRAFT!$B447,"ERR",IF(DRAFT!CC447="3E","3E",IF(COUNT(DRAFT!BY447,DRAFT!CC447)&gt;0,DRAFT!CD447,""))))</f>
        <v/>
      </c>
      <c r="AA445" s="3" t="str">
        <f>IF(COUNT($A445)=0,"",IF(Z445="3E","3E",IF(Z445="","I",LOOKUP(Z445/AB$2,{0,0.4,0.45,0.5,0.55,0.6,0.65,0.7,0.75,0.8,1},{"F","D","C","C+","B-","B","B+","A-","A","A+"}))))</f>
        <v/>
      </c>
      <c r="AB445" s="2" t="str">
        <f>IF(COUNT($A445)=0,"",IF(Z445="","--",IF(Z445="3E","3E",LOOKUP(Z445/AB$2,{0,0.4,0.45,0.5,0.55,0.6,0.65,0.7,0.75,0.8,1},{0,2,2.25,2.5,2.75,3,3.25,3.5,3.75,4}))))</f>
        <v/>
      </c>
      <c r="AC445" s="3" t="str">
        <f>IF(COUNT($A445)=0,"",IF($A445&lt;&gt;DRAFT!$B447,"ERR",IF(DRAFT!CF447&gt;0,DRAFT!CF447,"")))</f>
        <v/>
      </c>
      <c r="AD445" s="3" t="str">
        <f>IF(COUNT($A445)=0,"",IF(AC445="3E","3E",IF(AC445="","I",LOOKUP(AC445/AE$2,{0,0.4,0.45,0.5,0.55,0.6,0.65,0.7,0.75,0.8,1},{"F","D","C","C+","B-","B","B+","A-","A","A+"}))))</f>
        <v/>
      </c>
      <c r="AE445" s="2" t="str">
        <f>IF(COUNT($A445)=0,"",IF(AC445="","--",IF(AC445="3E","3E",LOOKUP(AC445/AE$2,{0,0.4,0.45,0.5,0.55,0.6,0.65,0.7,0.75,0.8,1},{0,2,2.25,2.5,2.75,3,3.25,3.5,3.75,4}))))</f>
        <v/>
      </c>
      <c r="AF445" s="3" t="str">
        <f>IF($A445&lt;&gt;DRAFT!$B447,"ERR",IF(OR(COUNT($A445)=0,COUNT(DRAFT!CI447:CK447,DRAFT!CM447:CO447)=0),"",CEILING(SUM(DRAFT!CL447,DRAFT!CP447),1)))</f>
        <v/>
      </c>
      <c r="AG445" s="3" t="str">
        <f>IF(COUNT($A445)=0,"",IF(AF445="3E","3E",IF(AF445="","I",LOOKUP(AF445/AH$2,{0,0.4,0.45,0.5,0.55,0.6,0.65,0.7,0.75,0.8,1},{"F","D","C","C+","B-","B","B+","A-","A","A+"}))))</f>
        <v/>
      </c>
      <c r="AH445" s="2" t="str">
        <f>IF(COUNT($A445)=0,"",IF(AF445="","--",IF(AF445="3E","3E",LOOKUP(AF445/AH$2,{0,0.4,0.45,0.5,0.55,0.6,0.65,0.7,0.75,0.8,1},{0,2,2.25,2.5,2.75,3,3.25,3.5,3.75,4}))))</f>
        <v/>
      </c>
      <c r="AI445" s="11" t="str">
        <f>IF(OR(COUNT($A445)=0,COUNT(B445:AH445)=0),"",IF(COUNTIF(B445:AH445,"3E")&gt;0,"3E",IF(DRAFT!$A447="R",TRUNC(SUMPRODUCT(RGP,RCP)/TCP,3),TRUNC((SUMPRODUCT(--(IMDGP&gt;0)*IMDGP,IMCP)+CEILING(DRAFT!$CQ447*42,0.25))/TCP,3))))</f>
        <v/>
      </c>
      <c r="AJ445" s="3" t="str">
        <f>IF(OR(COUNT($A445)=0,COUNT(B445:AH445)=0),"",IF(COUNTIF(B445:AH445,"3E")&gt;0,"3E",IF(DRAFT!$A447="R",SUMPRODUCT(--(RGP&gt;=2),RCP),SUMPRODUCT(--(IMDGP&gt;0),--(IMGP=0),IMCP)+DRAFT!$CR447)))</f>
        <v/>
      </c>
      <c r="AK445" s="3" t="str">
        <f>IF(OR(COUNT($A445)=0,COUNT(B445:AH445)=0),"",IF(COUNTIF(B445:AJ445,"3E")&gt;0,"3E",IF(AND(DRAFT!$A447="IM",OR($AI445&gt;DRAFT!$CQ447,$AJ445&gt;DRAFT!$CR447)),"IMPROVED",IF(AND(DRAFT!$A447="IM",$AI445&lt;=DRAFT!$CQ447,$AJ445&lt;=DRAFT!$CR447),"NOT IMPROVED",IF(AND(AH445&gt;=2,AI445&gt;=2,AJ445&gt;=30),"PASS","FAIL")))))</f>
        <v/>
      </c>
      <c r="AL445" s="3" t="str">
        <f t="shared" si="12"/>
        <v/>
      </c>
      <c r="AM445" s="3" t="str">
        <f t="shared" si="13"/>
        <v/>
      </c>
    </row>
    <row r="446" spans="1:39" ht="18.95" customHeight="1" x14ac:dyDescent="0.25">
      <c r="A446" s="4" t="str">
        <f>IF(DRAFT!$B448="","",DRAFT!$B448)</f>
        <v/>
      </c>
      <c r="B446" s="3" t="str">
        <f>IF(COUNT($A446)=0,"",IF($A446&lt;&gt;DRAFT!$B448,"ERR",IF(DRAFT!I448="3E","3E",IF(COUNT(DRAFT!E448,DRAFT!I448)&gt;0,DRAFT!J448,""))))</f>
        <v/>
      </c>
      <c r="C446" s="3" t="str">
        <f>IF(COUNT($A446)=0,"",IF(B446="3E","3E",IF(B446="","I",LOOKUP(B446/D$2,{0,0.4,0.45,0.5,0.55,0.6,0.65,0.7,0.75,0.8,1},{"F","D","C","C+","B-","B","B+","A-","A","A+"}))))</f>
        <v/>
      </c>
      <c r="D446" s="2" t="str">
        <f>IF(COUNT($A446)=0,"",IF(B446="","--",IF(B446="3E","3E",LOOKUP(B446/D$2,{0,0.4,0.45,0.5,0.55,0.6,0.65,0.7,0.75,0.8,1},{0,2,2.25,2.5,2.75,3,3.25,3.5,3.75,4}))))</f>
        <v/>
      </c>
      <c r="E446" s="3" t="str">
        <f>IF(COUNT($A446)=0,"",IF($A446&lt;&gt;DRAFT!$B448,"ERR",IF(DRAFT!R448="3E","3E",IF(COUNT(DRAFT!N448,DRAFT!R448)&gt;0,DRAFT!S448,""))))</f>
        <v/>
      </c>
      <c r="F446" s="3" t="str">
        <f>IF(COUNT($A446)=0,"",IF(E446="3E","3E",IF(E446="","I",LOOKUP(E446/G$2,{0,0.4,0.45,0.5,0.55,0.6,0.65,0.7,0.75,0.8,1},{"F","D","C","C+","B-","B","B+","A-","A","A+"}))))</f>
        <v/>
      </c>
      <c r="G446" s="2" t="str">
        <f>IF(COUNT($A446)=0,"",IF(E446="","--",IF(E446="3E","3E",LOOKUP(E446/G$2,{0,0.4,0.45,0.5,0.55,0.6,0.65,0.7,0.75,0.8,1},{0,2,2.25,2.5,2.75,3,3.25,3.5,3.75,4}))))</f>
        <v/>
      </c>
      <c r="H446" s="3" t="str">
        <f>IF(COUNT($A446)=0,"",IF($A446&lt;&gt;DRAFT!$B448,"ERR",IF(DRAFT!AA448="3E","3E",IF(COUNT(DRAFT!W448,DRAFT!AA448)&gt;0,DRAFT!AB448,""))))</f>
        <v/>
      </c>
      <c r="I446" s="3" t="str">
        <f>IF(COUNT($A446)=0,"",IF(H446="3E","3E",IF(H446="","I",LOOKUP(H446/J$2,{0,0.4,0.45,0.5,0.55,0.6,0.65,0.7,0.75,0.8,1},{"F","D","C","C+","B-","B","B+","A-","A","A+"}))))</f>
        <v/>
      </c>
      <c r="J446" s="2" t="str">
        <f>IF(COUNT($A446)=0,"",IF(H446="","--",IF(H446="3E","3E",LOOKUP(H446/J$2,{0,0.4,0.45,0.5,0.55,0.6,0.65,0.7,0.75,0.8,1},{0,2,2.25,2.5,2.75,3,3.25,3.5,3.75,4}))))</f>
        <v/>
      </c>
      <c r="K446" s="3" t="str">
        <f>IF(COUNT($A446)=0,"",IF($A446&lt;&gt;DRAFT!$B448,"ERR",IF(DRAFT!AJ448="3E","3E",IF(COUNT(DRAFT!AF448,DRAFT!AJ448)&gt;0,DRAFT!AK448,""))))</f>
        <v/>
      </c>
      <c r="L446" s="3" t="str">
        <f>IF(COUNT($A446)=0,"",IF(K446="3E","3E",IF(K446="","I",LOOKUP(K446/M$2,{0,0.4,0.45,0.5,0.55,0.6,0.65,0.7,0.75,0.8,1},{"F","D","C","C+","B-","B","B+","A-","A","A+"}))))</f>
        <v/>
      </c>
      <c r="M446" s="2" t="str">
        <f>IF(COUNT($A446)=0,"",IF(K446="","--",IF(K446="3E","3E",LOOKUP(K446/M$2,{0,0.4,0.45,0.5,0.55,0.6,0.65,0.7,0.75,0.8,1},{0,2,2.25,2.5,2.75,3,3.25,3.5,3.75,4}))))</f>
        <v/>
      </c>
      <c r="N446" s="3" t="str">
        <f>IF(COUNT($A446)=0,"",IF($A446&lt;&gt;DRAFT!$B448,"ERR",IF(DRAFT!AS448="3E","3E",IF(COUNT(DRAFT!AO448,DRAFT!AS448)&gt;0,DRAFT!AT448,""))))</f>
        <v/>
      </c>
      <c r="O446" s="3" t="str">
        <f>IF(COUNT($A446)=0,"",IF(N446="3E","3E",IF(N446="","I",LOOKUP(N446/P$2,{0,0.4,0.45,0.5,0.55,0.6,0.65,0.7,0.75,0.8,1},{"F","D","C","C+","B-","B","B+","A-","A","A+"}))))</f>
        <v/>
      </c>
      <c r="P446" s="2" t="str">
        <f>IF(COUNT($A446)=0,"",IF(N446="","--",IF(N446="3E","3E",LOOKUP(N446/P$2,{0,0.4,0.45,0.5,0.55,0.6,0.65,0.7,0.75,0.8,1},{0,2,2.25,2.5,2.75,3,3.25,3.5,3.75,4}))))</f>
        <v/>
      </c>
      <c r="Q446" s="3" t="str">
        <f>IF(COUNT($A446)=0,"",IF($A446&lt;&gt;DRAFT!$B448,"ERR",IF(DRAFT!BB448="3E","3E",IF(COUNT(DRAFT!AX448,DRAFT!BB448)&gt;0,DRAFT!BC448,""))))</f>
        <v/>
      </c>
      <c r="R446" s="3" t="str">
        <f>IF(COUNT($A446)=0,"",IF(Q446="3E","3E",IF(Q446="","I",LOOKUP(Q446/S$2,{0,0.4,0.45,0.5,0.55,0.6,0.65,0.7,0.75,0.8,1},{"F","D","C","C+","B-","B","B+","A-","A","A+"}))))</f>
        <v/>
      </c>
      <c r="S446" s="2" t="str">
        <f>IF(COUNT($A446)=0,"",IF(Q446="","--",IF(Q446="3E","3E",LOOKUP(Q446/S$2,{0,0.4,0.45,0.5,0.55,0.6,0.65,0.7,0.75,0.8,1},{0,2,2.25,2.5,2.75,3,3.25,3.5,3.75,4}))))</f>
        <v/>
      </c>
      <c r="T446" s="3" t="str">
        <f>IF(COUNT($A446)=0,"",IF($A446&lt;&gt;DRAFT!$B448,"ERR",IF(DRAFT!BK448="3E","3E",IF(COUNT(DRAFT!BG448,DRAFT!BK448)&gt;0,DRAFT!BL448,""))))</f>
        <v/>
      </c>
      <c r="U446" s="3" t="str">
        <f>IF(COUNT($A446)=0,"",IF(T446="3E","3E",IF(T446="","I",LOOKUP(T446/V$2,{0,0.4,0.45,0.5,0.55,0.6,0.65,0.7,0.75,0.8,1},{"F","D","C","C+","B-","B","B+","A-","A","A+"}))))</f>
        <v/>
      </c>
      <c r="V446" s="2" t="str">
        <f>IF(COUNT($A446)=0,"",IF(T446="","--",IF(T446="3E","3E",LOOKUP(T446/V$2,{0,0.4,0.45,0.5,0.55,0.6,0.65,0.7,0.75,0.8,1},{0,2,2.25,2.5,2.75,3,3.25,3.5,3.75,4}))))</f>
        <v/>
      </c>
      <c r="W446" s="3" t="str">
        <f>IF(COUNT($A446)=0,"",IF($A446&lt;&gt;DRAFT!$B448,"ERR",IF(DRAFT!BT448="3E","3E",IF(COUNT(DRAFT!BP448,DRAFT!BT448)&gt;0,DRAFT!BU448,""))))</f>
        <v/>
      </c>
      <c r="X446" s="3" t="str">
        <f>IF(COUNT($A446)=0,"",IF(W446="3E","3E",IF(W446="","I",LOOKUP(W446/Y$2,{0,0.4,0.45,0.5,0.55,0.6,0.65,0.7,0.75,0.8,1},{"F","D","C","C+","B-","B","B+","A-","A","A+"}))))</f>
        <v/>
      </c>
      <c r="Y446" s="2" t="str">
        <f>IF(COUNT($A446)=0,"",IF(W446="","--",IF(W446="3E","3E",LOOKUP(W446/Y$2,{0,0.4,0.45,0.5,0.55,0.6,0.65,0.7,0.75,0.8,1},{0,2,2.25,2.5,2.75,3,3.25,3.5,3.75,4}))))</f>
        <v/>
      </c>
      <c r="Z446" s="3" t="str">
        <f>IF(COUNT($A446)=0,"",IF($A446&lt;&gt;DRAFT!$B448,"ERR",IF(DRAFT!CC448="3E","3E",IF(COUNT(DRAFT!BY448,DRAFT!CC448)&gt;0,DRAFT!CD448,""))))</f>
        <v/>
      </c>
      <c r="AA446" s="3" t="str">
        <f>IF(COUNT($A446)=0,"",IF(Z446="3E","3E",IF(Z446="","I",LOOKUP(Z446/AB$2,{0,0.4,0.45,0.5,0.55,0.6,0.65,0.7,0.75,0.8,1},{"F","D","C","C+","B-","B","B+","A-","A","A+"}))))</f>
        <v/>
      </c>
      <c r="AB446" s="2" t="str">
        <f>IF(COUNT($A446)=0,"",IF(Z446="","--",IF(Z446="3E","3E",LOOKUP(Z446/AB$2,{0,0.4,0.45,0.5,0.55,0.6,0.65,0.7,0.75,0.8,1},{0,2,2.25,2.5,2.75,3,3.25,3.5,3.75,4}))))</f>
        <v/>
      </c>
      <c r="AC446" s="3" t="str">
        <f>IF(COUNT($A446)=0,"",IF($A446&lt;&gt;DRAFT!$B448,"ERR",IF(DRAFT!CF448&gt;0,DRAFT!CF448,"")))</f>
        <v/>
      </c>
      <c r="AD446" s="3" t="str">
        <f>IF(COUNT($A446)=0,"",IF(AC446="3E","3E",IF(AC446="","I",LOOKUP(AC446/AE$2,{0,0.4,0.45,0.5,0.55,0.6,0.65,0.7,0.75,0.8,1},{"F","D","C","C+","B-","B","B+","A-","A","A+"}))))</f>
        <v/>
      </c>
      <c r="AE446" s="2" t="str">
        <f>IF(COUNT($A446)=0,"",IF(AC446="","--",IF(AC446="3E","3E",LOOKUP(AC446/AE$2,{0,0.4,0.45,0.5,0.55,0.6,0.65,0.7,0.75,0.8,1},{0,2,2.25,2.5,2.75,3,3.25,3.5,3.75,4}))))</f>
        <v/>
      </c>
      <c r="AF446" s="3" t="str">
        <f>IF($A446&lt;&gt;DRAFT!$B448,"ERR",IF(OR(COUNT($A446)=0,COUNT(DRAFT!CI448:CK448,DRAFT!CM448:CO448)=0),"",CEILING(SUM(DRAFT!CL448,DRAFT!CP448),1)))</f>
        <v/>
      </c>
      <c r="AG446" s="3" t="str">
        <f>IF(COUNT($A446)=0,"",IF(AF446="3E","3E",IF(AF446="","I",LOOKUP(AF446/AH$2,{0,0.4,0.45,0.5,0.55,0.6,0.65,0.7,0.75,0.8,1},{"F","D","C","C+","B-","B","B+","A-","A","A+"}))))</f>
        <v/>
      </c>
      <c r="AH446" s="2" t="str">
        <f>IF(COUNT($A446)=0,"",IF(AF446="","--",IF(AF446="3E","3E",LOOKUP(AF446/AH$2,{0,0.4,0.45,0.5,0.55,0.6,0.65,0.7,0.75,0.8,1},{0,2,2.25,2.5,2.75,3,3.25,3.5,3.75,4}))))</f>
        <v/>
      </c>
      <c r="AI446" s="11" t="str">
        <f>IF(OR(COUNT($A446)=0,COUNT(B446:AH446)=0),"",IF(COUNTIF(B446:AH446,"3E")&gt;0,"3E",IF(DRAFT!$A448="R",TRUNC(SUMPRODUCT(RGP,RCP)/TCP,3),TRUNC((SUMPRODUCT(--(IMDGP&gt;0)*IMDGP,IMCP)+CEILING(DRAFT!$CQ448*42,0.25))/TCP,3))))</f>
        <v/>
      </c>
      <c r="AJ446" s="3" t="str">
        <f>IF(OR(COUNT($A446)=0,COUNT(B446:AH446)=0),"",IF(COUNTIF(B446:AH446,"3E")&gt;0,"3E",IF(DRAFT!$A448="R",SUMPRODUCT(--(RGP&gt;=2),RCP),SUMPRODUCT(--(IMDGP&gt;0),--(IMGP=0),IMCP)+DRAFT!$CR448)))</f>
        <v/>
      </c>
      <c r="AK446" s="3" t="str">
        <f>IF(OR(COUNT($A446)=0,COUNT(B446:AH446)=0),"",IF(COUNTIF(B446:AJ446,"3E")&gt;0,"3E",IF(AND(DRAFT!$A448="IM",OR($AI446&gt;DRAFT!$CQ448,$AJ446&gt;DRAFT!$CR448)),"IMPROVED",IF(AND(DRAFT!$A448="IM",$AI446&lt;=DRAFT!$CQ448,$AJ446&lt;=DRAFT!$CR448),"NOT IMPROVED",IF(AND(AH446&gt;=2,AI446&gt;=2,AJ446&gt;=30),"PASS","FAIL")))))</f>
        <v/>
      </c>
      <c r="AL446" s="3" t="str">
        <f t="shared" si="12"/>
        <v/>
      </c>
      <c r="AM446" s="3" t="str">
        <f t="shared" si="13"/>
        <v/>
      </c>
    </row>
    <row r="447" spans="1:39" ht="18.95" customHeight="1" x14ac:dyDescent="0.25">
      <c r="A447" s="4" t="str">
        <f>IF(DRAFT!$B449="","",DRAFT!$B449)</f>
        <v/>
      </c>
      <c r="B447" s="3" t="str">
        <f>IF(COUNT($A447)=0,"",IF($A447&lt;&gt;DRAFT!$B449,"ERR",IF(DRAFT!I449="3E","3E",IF(COUNT(DRAFT!E449,DRAFT!I449)&gt;0,DRAFT!J449,""))))</f>
        <v/>
      </c>
      <c r="C447" s="3" t="str">
        <f>IF(COUNT($A447)=0,"",IF(B447="3E","3E",IF(B447="","I",LOOKUP(B447/D$2,{0,0.4,0.45,0.5,0.55,0.6,0.65,0.7,0.75,0.8,1},{"F","D","C","C+","B-","B","B+","A-","A","A+"}))))</f>
        <v/>
      </c>
      <c r="D447" s="2" t="str">
        <f>IF(COUNT($A447)=0,"",IF(B447="","--",IF(B447="3E","3E",LOOKUP(B447/D$2,{0,0.4,0.45,0.5,0.55,0.6,0.65,0.7,0.75,0.8,1},{0,2,2.25,2.5,2.75,3,3.25,3.5,3.75,4}))))</f>
        <v/>
      </c>
      <c r="E447" s="3" t="str">
        <f>IF(COUNT($A447)=0,"",IF($A447&lt;&gt;DRAFT!$B449,"ERR",IF(DRAFT!R449="3E","3E",IF(COUNT(DRAFT!N449,DRAFT!R449)&gt;0,DRAFT!S449,""))))</f>
        <v/>
      </c>
      <c r="F447" s="3" t="str">
        <f>IF(COUNT($A447)=0,"",IF(E447="3E","3E",IF(E447="","I",LOOKUP(E447/G$2,{0,0.4,0.45,0.5,0.55,0.6,0.65,0.7,0.75,0.8,1},{"F","D","C","C+","B-","B","B+","A-","A","A+"}))))</f>
        <v/>
      </c>
      <c r="G447" s="2" t="str">
        <f>IF(COUNT($A447)=0,"",IF(E447="","--",IF(E447="3E","3E",LOOKUP(E447/G$2,{0,0.4,0.45,0.5,0.55,0.6,0.65,0.7,0.75,0.8,1},{0,2,2.25,2.5,2.75,3,3.25,3.5,3.75,4}))))</f>
        <v/>
      </c>
      <c r="H447" s="3" t="str">
        <f>IF(COUNT($A447)=0,"",IF($A447&lt;&gt;DRAFT!$B449,"ERR",IF(DRAFT!AA449="3E","3E",IF(COUNT(DRAFT!W449,DRAFT!AA449)&gt;0,DRAFT!AB449,""))))</f>
        <v/>
      </c>
      <c r="I447" s="3" t="str">
        <f>IF(COUNT($A447)=0,"",IF(H447="3E","3E",IF(H447="","I",LOOKUP(H447/J$2,{0,0.4,0.45,0.5,0.55,0.6,0.65,0.7,0.75,0.8,1},{"F","D","C","C+","B-","B","B+","A-","A","A+"}))))</f>
        <v/>
      </c>
      <c r="J447" s="2" t="str">
        <f>IF(COUNT($A447)=0,"",IF(H447="","--",IF(H447="3E","3E",LOOKUP(H447/J$2,{0,0.4,0.45,0.5,0.55,0.6,0.65,0.7,0.75,0.8,1},{0,2,2.25,2.5,2.75,3,3.25,3.5,3.75,4}))))</f>
        <v/>
      </c>
      <c r="K447" s="3" t="str">
        <f>IF(COUNT($A447)=0,"",IF($A447&lt;&gt;DRAFT!$B449,"ERR",IF(DRAFT!AJ449="3E","3E",IF(COUNT(DRAFT!AF449,DRAFT!AJ449)&gt;0,DRAFT!AK449,""))))</f>
        <v/>
      </c>
      <c r="L447" s="3" t="str">
        <f>IF(COUNT($A447)=0,"",IF(K447="3E","3E",IF(K447="","I",LOOKUP(K447/M$2,{0,0.4,0.45,0.5,0.55,0.6,0.65,0.7,0.75,0.8,1},{"F","D","C","C+","B-","B","B+","A-","A","A+"}))))</f>
        <v/>
      </c>
      <c r="M447" s="2" t="str">
        <f>IF(COUNT($A447)=0,"",IF(K447="","--",IF(K447="3E","3E",LOOKUP(K447/M$2,{0,0.4,0.45,0.5,0.55,0.6,0.65,0.7,0.75,0.8,1},{0,2,2.25,2.5,2.75,3,3.25,3.5,3.75,4}))))</f>
        <v/>
      </c>
      <c r="N447" s="3" t="str">
        <f>IF(COUNT($A447)=0,"",IF($A447&lt;&gt;DRAFT!$B449,"ERR",IF(DRAFT!AS449="3E","3E",IF(COUNT(DRAFT!AO449,DRAFT!AS449)&gt;0,DRAFT!AT449,""))))</f>
        <v/>
      </c>
      <c r="O447" s="3" t="str">
        <f>IF(COUNT($A447)=0,"",IF(N447="3E","3E",IF(N447="","I",LOOKUP(N447/P$2,{0,0.4,0.45,0.5,0.55,0.6,0.65,0.7,0.75,0.8,1},{"F","D","C","C+","B-","B","B+","A-","A","A+"}))))</f>
        <v/>
      </c>
      <c r="P447" s="2" t="str">
        <f>IF(COUNT($A447)=0,"",IF(N447="","--",IF(N447="3E","3E",LOOKUP(N447/P$2,{0,0.4,0.45,0.5,0.55,0.6,0.65,0.7,0.75,0.8,1},{0,2,2.25,2.5,2.75,3,3.25,3.5,3.75,4}))))</f>
        <v/>
      </c>
      <c r="Q447" s="3" t="str">
        <f>IF(COUNT($A447)=0,"",IF($A447&lt;&gt;DRAFT!$B449,"ERR",IF(DRAFT!BB449="3E","3E",IF(COUNT(DRAFT!AX449,DRAFT!BB449)&gt;0,DRAFT!BC449,""))))</f>
        <v/>
      </c>
      <c r="R447" s="3" t="str">
        <f>IF(COUNT($A447)=0,"",IF(Q447="3E","3E",IF(Q447="","I",LOOKUP(Q447/S$2,{0,0.4,0.45,0.5,0.55,0.6,0.65,0.7,0.75,0.8,1},{"F","D","C","C+","B-","B","B+","A-","A","A+"}))))</f>
        <v/>
      </c>
      <c r="S447" s="2" t="str">
        <f>IF(COUNT($A447)=0,"",IF(Q447="","--",IF(Q447="3E","3E",LOOKUP(Q447/S$2,{0,0.4,0.45,0.5,0.55,0.6,0.65,0.7,0.75,0.8,1},{0,2,2.25,2.5,2.75,3,3.25,3.5,3.75,4}))))</f>
        <v/>
      </c>
      <c r="T447" s="3" t="str">
        <f>IF(COUNT($A447)=0,"",IF($A447&lt;&gt;DRAFT!$B449,"ERR",IF(DRAFT!BK449="3E","3E",IF(COUNT(DRAFT!BG449,DRAFT!BK449)&gt;0,DRAFT!BL449,""))))</f>
        <v/>
      </c>
      <c r="U447" s="3" t="str">
        <f>IF(COUNT($A447)=0,"",IF(T447="3E","3E",IF(T447="","I",LOOKUP(T447/V$2,{0,0.4,0.45,0.5,0.55,0.6,0.65,0.7,0.75,0.8,1},{"F","D","C","C+","B-","B","B+","A-","A","A+"}))))</f>
        <v/>
      </c>
      <c r="V447" s="2" t="str">
        <f>IF(COUNT($A447)=0,"",IF(T447="","--",IF(T447="3E","3E",LOOKUP(T447/V$2,{0,0.4,0.45,0.5,0.55,0.6,0.65,0.7,0.75,0.8,1},{0,2,2.25,2.5,2.75,3,3.25,3.5,3.75,4}))))</f>
        <v/>
      </c>
      <c r="W447" s="3" t="str">
        <f>IF(COUNT($A447)=0,"",IF($A447&lt;&gt;DRAFT!$B449,"ERR",IF(DRAFT!BT449="3E","3E",IF(COUNT(DRAFT!BP449,DRAFT!BT449)&gt;0,DRAFT!BU449,""))))</f>
        <v/>
      </c>
      <c r="X447" s="3" t="str">
        <f>IF(COUNT($A447)=0,"",IF(W447="3E","3E",IF(W447="","I",LOOKUP(W447/Y$2,{0,0.4,0.45,0.5,0.55,0.6,0.65,0.7,0.75,0.8,1},{"F","D","C","C+","B-","B","B+","A-","A","A+"}))))</f>
        <v/>
      </c>
      <c r="Y447" s="2" t="str">
        <f>IF(COUNT($A447)=0,"",IF(W447="","--",IF(W447="3E","3E",LOOKUP(W447/Y$2,{0,0.4,0.45,0.5,0.55,0.6,0.65,0.7,0.75,0.8,1},{0,2,2.25,2.5,2.75,3,3.25,3.5,3.75,4}))))</f>
        <v/>
      </c>
      <c r="Z447" s="3" t="str">
        <f>IF(COUNT($A447)=0,"",IF($A447&lt;&gt;DRAFT!$B449,"ERR",IF(DRAFT!CC449="3E","3E",IF(COUNT(DRAFT!BY449,DRAFT!CC449)&gt;0,DRAFT!CD449,""))))</f>
        <v/>
      </c>
      <c r="AA447" s="3" t="str">
        <f>IF(COUNT($A447)=0,"",IF(Z447="3E","3E",IF(Z447="","I",LOOKUP(Z447/AB$2,{0,0.4,0.45,0.5,0.55,0.6,0.65,0.7,0.75,0.8,1},{"F","D","C","C+","B-","B","B+","A-","A","A+"}))))</f>
        <v/>
      </c>
      <c r="AB447" s="2" t="str">
        <f>IF(COUNT($A447)=0,"",IF(Z447="","--",IF(Z447="3E","3E",LOOKUP(Z447/AB$2,{0,0.4,0.45,0.5,0.55,0.6,0.65,0.7,0.75,0.8,1},{0,2,2.25,2.5,2.75,3,3.25,3.5,3.75,4}))))</f>
        <v/>
      </c>
      <c r="AC447" s="3" t="str">
        <f>IF(COUNT($A447)=0,"",IF($A447&lt;&gt;DRAFT!$B449,"ERR",IF(DRAFT!CF449&gt;0,DRAFT!CF449,"")))</f>
        <v/>
      </c>
      <c r="AD447" s="3" t="str">
        <f>IF(COUNT($A447)=0,"",IF(AC447="3E","3E",IF(AC447="","I",LOOKUP(AC447/AE$2,{0,0.4,0.45,0.5,0.55,0.6,0.65,0.7,0.75,0.8,1},{"F","D","C","C+","B-","B","B+","A-","A","A+"}))))</f>
        <v/>
      </c>
      <c r="AE447" s="2" t="str">
        <f>IF(COUNT($A447)=0,"",IF(AC447="","--",IF(AC447="3E","3E",LOOKUP(AC447/AE$2,{0,0.4,0.45,0.5,0.55,0.6,0.65,0.7,0.75,0.8,1},{0,2,2.25,2.5,2.75,3,3.25,3.5,3.75,4}))))</f>
        <v/>
      </c>
      <c r="AF447" s="3" t="str">
        <f>IF($A447&lt;&gt;DRAFT!$B449,"ERR",IF(OR(COUNT($A447)=0,COUNT(DRAFT!CI449:CK449,DRAFT!CM449:CO449)=0),"",CEILING(SUM(DRAFT!CL449,DRAFT!CP449),1)))</f>
        <v/>
      </c>
      <c r="AG447" s="3" t="str">
        <f>IF(COUNT($A447)=0,"",IF(AF447="3E","3E",IF(AF447="","I",LOOKUP(AF447/AH$2,{0,0.4,0.45,0.5,0.55,0.6,0.65,0.7,0.75,0.8,1},{"F","D","C","C+","B-","B","B+","A-","A","A+"}))))</f>
        <v/>
      </c>
      <c r="AH447" s="2" t="str">
        <f>IF(COUNT($A447)=0,"",IF(AF447="","--",IF(AF447="3E","3E",LOOKUP(AF447/AH$2,{0,0.4,0.45,0.5,0.55,0.6,0.65,0.7,0.75,0.8,1},{0,2,2.25,2.5,2.75,3,3.25,3.5,3.75,4}))))</f>
        <v/>
      </c>
      <c r="AI447" s="11" t="str">
        <f>IF(OR(COUNT($A447)=0,COUNT(B447:AH447)=0),"",IF(COUNTIF(B447:AH447,"3E")&gt;0,"3E",IF(DRAFT!$A449="R",TRUNC(SUMPRODUCT(RGP,RCP)/TCP,3),TRUNC((SUMPRODUCT(--(IMDGP&gt;0)*IMDGP,IMCP)+CEILING(DRAFT!$CQ449*42,0.25))/TCP,3))))</f>
        <v/>
      </c>
      <c r="AJ447" s="3" t="str">
        <f>IF(OR(COUNT($A447)=0,COUNT(B447:AH447)=0),"",IF(COUNTIF(B447:AH447,"3E")&gt;0,"3E",IF(DRAFT!$A449="R",SUMPRODUCT(--(RGP&gt;=2),RCP),SUMPRODUCT(--(IMDGP&gt;0),--(IMGP=0),IMCP)+DRAFT!$CR449)))</f>
        <v/>
      </c>
      <c r="AK447" s="3" t="str">
        <f>IF(OR(COUNT($A447)=0,COUNT(B447:AH447)=0),"",IF(COUNTIF(B447:AJ447,"3E")&gt;0,"3E",IF(AND(DRAFT!$A449="IM",OR($AI447&gt;DRAFT!$CQ449,$AJ447&gt;DRAFT!$CR449)),"IMPROVED",IF(AND(DRAFT!$A449="IM",$AI447&lt;=DRAFT!$CQ449,$AJ447&lt;=DRAFT!$CR449),"NOT IMPROVED",IF(AND(AH447&gt;=2,AI447&gt;=2,AJ447&gt;=30),"PASS","FAIL")))))</f>
        <v/>
      </c>
      <c r="AL447" s="3" t="str">
        <f t="shared" si="12"/>
        <v/>
      </c>
      <c r="AM447" s="3" t="str">
        <f t="shared" si="13"/>
        <v/>
      </c>
    </row>
    <row r="448" spans="1:39" ht="18.95" customHeight="1" x14ac:dyDescent="0.25">
      <c r="A448" s="4" t="str">
        <f>IF(DRAFT!$B450="","",DRAFT!$B450)</f>
        <v/>
      </c>
      <c r="B448" s="3" t="str">
        <f>IF(COUNT($A448)=0,"",IF($A448&lt;&gt;DRAFT!$B450,"ERR",IF(DRAFT!I450="3E","3E",IF(COUNT(DRAFT!E450,DRAFT!I450)&gt;0,DRAFT!J450,""))))</f>
        <v/>
      </c>
      <c r="C448" s="3" t="str">
        <f>IF(COUNT($A448)=0,"",IF(B448="3E","3E",IF(B448="","I",LOOKUP(B448/D$2,{0,0.4,0.45,0.5,0.55,0.6,0.65,0.7,0.75,0.8,1},{"F","D","C","C+","B-","B","B+","A-","A","A+"}))))</f>
        <v/>
      </c>
      <c r="D448" s="2" t="str">
        <f>IF(COUNT($A448)=0,"",IF(B448="","--",IF(B448="3E","3E",LOOKUP(B448/D$2,{0,0.4,0.45,0.5,0.55,0.6,0.65,0.7,0.75,0.8,1},{0,2,2.25,2.5,2.75,3,3.25,3.5,3.75,4}))))</f>
        <v/>
      </c>
      <c r="E448" s="3" t="str">
        <f>IF(COUNT($A448)=0,"",IF($A448&lt;&gt;DRAFT!$B450,"ERR",IF(DRAFT!R450="3E","3E",IF(COUNT(DRAFT!N450,DRAFT!R450)&gt;0,DRAFT!S450,""))))</f>
        <v/>
      </c>
      <c r="F448" s="3" t="str">
        <f>IF(COUNT($A448)=0,"",IF(E448="3E","3E",IF(E448="","I",LOOKUP(E448/G$2,{0,0.4,0.45,0.5,0.55,0.6,0.65,0.7,0.75,0.8,1},{"F","D","C","C+","B-","B","B+","A-","A","A+"}))))</f>
        <v/>
      </c>
      <c r="G448" s="2" t="str">
        <f>IF(COUNT($A448)=0,"",IF(E448="","--",IF(E448="3E","3E",LOOKUP(E448/G$2,{0,0.4,0.45,0.5,0.55,0.6,0.65,0.7,0.75,0.8,1},{0,2,2.25,2.5,2.75,3,3.25,3.5,3.75,4}))))</f>
        <v/>
      </c>
      <c r="H448" s="3" t="str">
        <f>IF(COUNT($A448)=0,"",IF($A448&lt;&gt;DRAFT!$B450,"ERR",IF(DRAFT!AA450="3E","3E",IF(COUNT(DRAFT!W450,DRAFT!AA450)&gt;0,DRAFT!AB450,""))))</f>
        <v/>
      </c>
      <c r="I448" s="3" t="str">
        <f>IF(COUNT($A448)=0,"",IF(H448="3E","3E",IF(H448="","I",LOOKUP(H448/J$2,{0,0.4,0.45,0.5,0.55,0.6,0.65,0.7,0.75,0.8,1},{"F","D","C","C+","B-","B","B+","A-","A","A+"}))))</f>
        <v/>
      </c>
      <c r="J448" s="2" t="str">
        <f>IF(COUNT($A448)=0,"",IF(H448="","--",IF(H448="3E","3E",LOOKUP(H448/J$2,{0,0.4,0.45,0.5,0.55,0.6,0.65,0.7,0.75,0.8,1},{0,2,2.25,2.5,2.75,3,3.25,3.5,3.75,4}))))</f>
        <v/>
      </c>
      <c r="K448" s="3" t="str">
        <f>IF(COUNT($A448)=0,"",IF($A448&lt;&gt;DRAFT!$B450,"ERR",IF(DRAFT!AJ450="3E","3E",IF(COUNT(DRAFT!AF450,DRAFT!AJ450)&gt;0,DRAFT!AK450,""))))</f>
        <v/>
      </c>
      <c r="L448" s="3" t="str">
        <f>IF(COUNT($A448)=0,"",IF(K448="3E","3E",IF(K448="","I",LOOKUP(K448/M$2,{0,0.4,0.45,0.5,0.55,0.6,0.65,0.7,0.75,0.8,1},{"F","D","C","C+","B-","B","B+","A-","A","A+"}))))</f>
        <v/>
      </c>
      <c r="M448" s="2" t="str">
        <f>IF(COUNT($A448)=0,"",IF(K448="","--",IF(K448="3E","3E",LOOKUP(K448/M$2,{0,0.4,0.45,0.5,0.55,0.6,0.65,0.7,0.75,0.8,1},{0,2,2.25,2.5,2.75,3,3.25,3.5,3.75,4}))))</f>
        <v/>
      </c>
      <c r="N448" s="3" t="str">
        <f>IF(COUNT($A448)=0,"",IF($A448&lt;&gt;DRAFT!$B450,"ERR",IF(DRAFT!AS450="3E","3E",IF(COUNT(DRAFT!AO450,DRAFT!AS450)&gt;0,DRAFT!AT450,""))))</f>
        <v/>
      </c>
      <c r="O448" s="3" t="str">
        <f>IF(COUNT($A448)=0,"",IF(N448="3E","3E",IF(N448="","I",LOOKUP(N448/P$2,{0,0.4,0.45,0.5,0.55,0.6,0.65,0.7,0.75,0.8,1},{"F","D","C","C+","B-","B","B+","A-","A","A+"}))))</f>
        <v/>
      </c>
      <c r="P448" s="2" t="str">
        <f>IF(COUNT($A448)=0,"",IF(N448="","--",IF(N448="3E","3E",LOOKUP(N448/P$2,{0,0.4,0.45,0.5,0.55,0.6,0.65,0.7,0.75,0.8,1},{0,2,2.25,2.5,2.75,3,3.25,3.5,3.75,4}))))</f>
        <v/>
      </c>
      <c r="Q448" s="3" t="str">
        <f>IF(COUNT($A448)=0,"",IF($A448&lt;&gt;DRAFT!$B450,"ERR",IF(DRAFT!BB450="3E","3E",IF(COUNT(DRAFT!AX450,DRAFT!BB450)&gt;0,DRAFT!BC450,""))))</f>
        <v/>
      </c>
      <c r="R448" s="3" t="str">
        <f>IF(COUNT($A448)=0,"",IF(Q448="3E","3E",IF(Q448="","I",LOOKUP(Q448/S$2,{0,0.4,0.45,0.5,0.55,0.6,0.65,0.7,0.75,0.8,1},{"F","D","C","C+","B-","B","B+","A-","A","A+"}))))</f>
        <v/>
      </c>
      <c r="S448" s="2" t="str">
        <f>IF(COUNT($A448)=0,"",IF(Q448="","--",IF(Q448="3E","3E",LOOKUP(Q448/S$2,{0,0.4,0.45,0.5,0.55,0.6,0.65,0.7,0.75,0.8,1},{0,2,2.25,2.5,2.75,3,3.25,3.5,3.75,4}))))</f>
        <v/>
      </c>
      <c r="T448" s="3" t="str">
        <f>IF(COUNT($A448)=0,"",IF($A448&lt;&gt;DRAFT!$B450,"ERR",IF(DRAFT!BK450="3E","3E",IF(COUNT(DRAFT!BG450,DRAFT!BK450)&gt;0,DRAFT!BL450,""))))</f>
        <v/>
      </c>
      <c r="U448" s="3" t="str">
        <f>IF(COUNT($A448)=0,"",IF(T448="3E","3E",IF(T448="","I",LOOKUP(T448/V$2,{0,0.4,0.45,0.5,0.55,0.6,0.65,0.7,0.75,0.8,1},{"F","D","C","C+","B-","B","B+","A-","A","A+"}))))</f>
        <v/>
      </c>
      <c r="V448" s="2" t="str">
        <f>IF(COUNT($A448)=0,"",IF(T448="","--",IF(T448="3E","3E",LOOKUP(T448/V$2,{0,0.4,0.45,0.5,0.55,0.6,0.65,0.7,0.75,0.8,1},{0,2,2.25,2.5,2.75,3,3.25,3.5,3.75,4}))))</f>
        <v/>
      </c>
      <c r="W448" s="3" t="str">
        <f>IF(COUNT($A448)=0,"",IF($A448&lt;&gt;DRAFT!$B450,"ERR",IF(DRAFT!BT450="3E","3E",IF(COUNT(DRAFT!BP450,DRAFT!BT450)&gt;0,DRAFT!BU450,""))))</f>
        <v/>
      </c>
      <c r="X448" s="3" t="str">
        <f>IF(COUNT($A448)=0,"",IF(W448="3E","3E",IF(W448="","I",LOOKUP(W448/Y$2,{0,0.4,0.45,0.5,0.55,0.6,0.65,0.7,0.75,0.8,1},{"F","D","C","C+","B-","B","B+","A-","A","A+"}))))</f>
        <v/>
      </c>
      <c r="Y448" s="2" t="str">
        <f>IF(COUNT($A448)=0,"",IF(W448="","--",IF(W448="3E","3E",LOOKUP(W448/Y$2,{0,0.4,0.45,0.5,0.55,0.6,0.65,0.7,0.75,0.8,1},{0,2,2.25,2.5,2.75,3,3.25,3.5,3.75,4}))))</f>
        <v/>
      </c>
      <c r="Z448" s="3" t="str">
        <f>IF(COUNT($A448)=0,"",IF($A448&lt;&gt;DRAFT!$B450,"ERR",IF(DRAFT!CC450="3E","3E",IF(COUNT(DRAFT!BY450,DRAFT!CC450)&gt;0,DRAFT!CD450,""))))</f>
        <v/>
      </c>
      <c r="AA448" s="3" t="str">
        <f>IF(COUNT($A448)=0,"",IF(Z448="3E","3E",IF(Z448="","I",LOOKUP(Z448/AB$2,{0,0.4,0.45,0.5,0.55,0.6,0.65,0.7,0.75,0.8,1},{"F","D","C","C+","B-","B","B+","A-","A","A+"}))))</f>
        <v/>
      </c>
      <c r="AB448" s="2" t="str">
        <f>IF(COUNT($A448)=0,"",IF(Z448="","--",IF(Z448="3E","3E",LOOKUP(Z448/AB$2,{0,0.4,0.45,0.5,0.55,0.6,0.65,0.7,0.75,0.8,1},{0,2,2.25,2.5,2.75,3,3.25,3.5,3.75,4}))))</f>
        <v/>
      </c>
      <c r="AC448" s="3" t="str">
        <f>IF(COUNT($A448)=0,"",IF($A448&lt;&gt;DRAFT!$B450,"ERR",IF(DRAFT!CF450&gt;0,DRAFT!CF450,"")))</f>
        <v/>
      </c>
      <c r="AD448" s="3" t="str">
        <f>IF(COUNT($A448)=0,"",IF(AC448="3E","3E",IF(AC448="","I",LOOKUP(AC448/AE$2,{0,0.4,0.45,0.5,0.55,0.6,0.65,0.7,0.75,0.8,1},{"F","D","C","C+","B-","B","B+","A-","A","A+"}))))</f>
        <v/>
      </c>
      <c r="AE448" s="2" t="str">
        <f>IF(COUNT($A448)=0,"",IF(AC448="","--",IF(AC448="3E","3E",LOOKUP(AC448/AE$2,{0,0.4,0.45,0.5,0.55,0.6,0.65,0.7,0.75,0.8,1},{0,2,2.25,2.5,2.75,3,3.25,3.5,3.75,4}))))</f>
        <v/>
      </c>
      <c r="AF448" s="3" t="str">
        <f>IF($A448&lt;&gt;DRAFT!$B450,"ERR",IF(OR(COUNT($A448)=0,COUNT(DRAFT!CI450:CK450,DRAFT!CM450:CO450)=0),"",CEILING(SUM(DRAFT!CL450,DRAFT!CP450),1)))</f>
        <v/>
      </c>
      <c r="AG448" s="3" t="str">
        <f>IF(COUNT($A448)=0,"",IF(AF448="3E","3E",IF(AF448="","I",LOOKUP(AF448/AH$2,{0,0.4,0.45,0.5,0.55,0.6,0.65,0.7,0.75,0.8,1},{"F","D","C","C+","B-","B","B+","A-","A","A+"}))))</f>
        <v/>
      </c>
      <c r="AH448" s="2" t="str">
        <f>IF(COUNT($A448)=0,"",IF(AF448="","--",IF(AF448="3E","3E",LOOKUP(AF448/AH$2,{0,0.4,0.45,0.5,0.55,0.6,0.65,0.7,0.75,0.8,1},{0,2,2.25,2.5,2.75,3,3.25,3.5,3.75,4}))))</f>
        <v/>
      </c>
      <c r="AI448" s="11" t="str">
        <f>IF(OR(COUNT($A448)=0,COUNT(B448:AH448)=0),"",IF(COUNTIF(B448:AH448,"3E")&gt;0,"3E",IF(DRAFT!$A450="R",TRUNC(SUMPRODUCT(RGP,RCP)/TCP,3),TRUNC((SUMPRODUCT(--(IMDGP&gt;0)*IMDGP,IMCP)+CEILING(DRAFT!$CQ450*42,0.25))/TCP,3))))</f>
        <v/>
      </c>
      <c r="AJ448" s="3" t="str">
        <f>IF(OR(COUNT($A448)=0,COUNT(B448:AH448)=0),"",IF(COUNTIF(B448:AH448,"3E")&gt;0,"3E",IF(DRAFT!$A450="R",SUMPRODUCT(--(RGP&gt;=2),RCP),SUMPRODUCT(--(IMDGP&gt;0),--(IMGP=0),IMCP)+DRAFT!$CR450)))</f>
        <v/>
      </c>
      <c r="AK448" s="3" t="str">
        <f>IF(OR(COUNT($A448)=0,COUNT(B448:AH448)=0),"",IF(COUNTIF(B448:AJ448,"3E")&gt;0,"3E",IF(AND(DRAFT!$A450="IM",OR($AI448&gt;DRAFT!$CQ450,$AJ448&gt;DRAFT!$CR450)),"IMPROVED",IF(AND(DRAFT!$A450="IM",$AI448&lt;=DRAFT!$CQ450,$AJ448&lt;=DRAFT!$CR450),"NOT IMPROVED",IF(AND(AH448&gt;=2,AI448&gt;=2,AJ448&gt;=30),"PASS","FAIL")))))</f>
        <v/>
      </c>
      <c r="AL448" s="3" t="str">
        <f t="shared" si="12"/>
        <v/>
      </c>
      <c r="AM448" s="3" t="str">
        <f t="shared" si="13"/>
        <v/>
      </c>
    </row>
    <row r="449" spans="1:39" ht="18.95" customHeight="1" x14ac:dyDescent="0.25">
      <c r="A449" s="4" t="str">
        <f>IF(DRAFT!$B451="","",DRAFT!$B451)</f>
        <v/>
      </c>
      <c r="B449" s="3" t="str">
        <f>IF(COUNT($A449)=0,"",IF($A449&lt;&gt;DRAFT!$B451,"ERR",IF(DRAFT!I451="3E","3E",IF(COUNT(DRAFT!E451,DRAFT!I451)&gt;0,DRAFT!J451,""))))</f>
        <v/>
      </c>
      <c r="C449" s="3" t="str">
        <f>IF(COUNT($A449)=0,"",IF(B449="3E","3E",IF(B449="","I",LOOKUP(B449/D$2,{0,0.4,0.45,0.5,0.55,0.6,0.65,0.7,0.75,0.8,1},{"F","D","C","C+","B-","B","B+","A-","A","A+"}))))</f>
        <v/>
      </c>
      <c r="D449" s="2" t="str">
        <f>IF(COUNT($A449)=0,"",IF(B449="","--",IF(B449="3E","3E",LOOKUP(B449/D$2,{0,0.4,0.45,0.5,0.55,0.6,0.65,0.7,0.75,0.8,1},{0,2,2.25,2.5,2.75,3,3.25,3.5,3.75,4}))))</f>
        <v/>
      </c>
      <c r="E449" s="3" t="str">
        <f>IF(COUNT($A449)=0,"",IF($A449&lt;&gt;DRAFT!$B451,"ERR",IF(DRAFT!R451="3E","3E",IF(COUNT(DRAFT!N451,DRAFT!R451)&gt;0,DRAFT!S451,""))))</f>
        <v/>
      </c>
      <c r="F449" s="3" t="str">
        <f>IF(COUNT($A449)=0,"",IF(E449="3E","3E",IF(E449="","I",LOOKUP(E449/G$2,{0,0.4,0.45,0.5,0.55,0.6,0.65,0.7,0.75,0.8,1},{"F","D","C","C+","B-","B","B+","A-","A","A+"}))))</f>
        <v/>
      </c>
      <c r="G449" s="2" t="str">
        <f>IF(COUNT($A449)=0,"",IF(E449="","--",IF(E449="3E","3E",LOOKUP(E449/G$2,{0,0.4,0.45,0.5,0.55,0.6,0.65,0.7,0.75,0.8,1},{0,2,2.25,2.5,2.75,3,3.25,3.5,3.75,4}))))</f>
        <v/>
      </c>
      <c r="H449" s="3" t="str">
        <f>IF(COUNT($A449)=0,"",IF($A449&lt;&gt;DRAFT!$B451,"ERR",IF(DRAFT!AA451="3E","3E",IF(COUNT(DRAFT!W451,DRAFT!AA451)&gt;0,DRAFT!AB451,""))))</f>
        <v/>
      </c>
      <c r="I449" s="3" t="str">
        <f>IF(COUNT($A449)=0,"",IF(H449="3E","3E",IF(H449="","I",LOOKUP(H449/J$2,{0,0.4,0.45,0.5,0.55,0.6,0.65,0.7,0.75,0.8,1},{"F","D","C","C+","B-","B","B+","A-","A","A+"}))))</f>
        <v/>
      </c>
      <c r="J449" s="2" t="str">
        <f>IF(COUNT($A449)=0,"",IF(H449="","--",IF(H449="3E","3E",LOOKUP(H449/J$2,{0,0.4,0.45,0.5,0.55,0.6,0.65,0.7,0.75,0.8,1},{0,2,2.25,2.5,2.75,3,3.25,3.5,3.75,4}))))</f>
        <v/>
      </c>
      <c r="K449" s="3" t="str">
        <f>IF(COUNT($A449)=0,"",IF($A449&lt;&gt;DRAFT!$B451,"ERR",IF(DRAFT!AJ451="3E","3E",IF(COUNT(DRAFT!AF451,DRAFT!AJ451)&gt;0,DRAFT!AK451,""))))</f>
        <v/>
      </c>
      <c r="L449" s="3" t="str">
        <f>IF(COUNT($A449)=0,"",IF(K449="3E","3E",IF(K449="","I",LOOKUP(K449/M$2,{0,0.4,0.45,0.5,0.55,0.6,0.65,0.7,0.75,0.8,1},{"F","D","C","C+","B-","B","B+","A-","A","A+"}))))</f>
        <v/>
      </c>
      <c r="M449" s="2" t="str">
        <f>IF(COUNT($A449)=0,"",IF(K449="","--",IF(K449="3E","3E",LOOKUP(K449/M$2,{0,0.4,0.45,0.5,0.55,0.6,0.65,0.7,0.75,0.8,1},{0,2,2.25,2.5,2.75,3,3.25,3.5,3.75,4}))))</f>
        <v/>
      </c>
      <c r="N449" s="3" t="str">
        <f>IF(COUNT($A449)=0,"",IF($A449&lt;&gt;DRAFT!$B451,"ERR",IF(DRAFT!AS451="3E","3E",IF(COUNT(DRAFT!AO451,DRAFT!AS451)&gt;0,DRAFT!AT451,""))))</f>
        <v/>
      </c>
      <c r="O449" s="3" t="str">
        <f>IF(COUNT($A449)=0,"",IF(N449="3E","3E",IF(N449="","I",LOOKUP(N449/P$2,{0,0.4,0.45,0.5,0.55,0.6,0.65,0.7,0.75,0.8,1},{"F","D","C","C+","B-","B","B+","A-","A","A+"}))))</f>
        <v/>
      </c>
      <c r="P449" s="2" t="str">
        <f>IF(COUNT($A449)=0,"",IF(N449="","--",IF(N449="3E","3E",LOOKUP(N449/P$2,{0,0.4,0.45,0.5,0.55,0.6,0.65,0.7,0.75,0.8,1},{0,2,2.25,2.5,2.75,3,3.25,3.5,3.75,4}))))</f>
        <v/>
      </c>
      <c r="Q449" s="3" t="str">
        <f>IF(COUNT($A449)=0,"",IF($A449&lt;&gt;DRAFT!$B451,"ERR",IF(DRAFT!BB451="3E","3E",IF(COUNT(DRAFT!AX451,DRAFT!BB451)&gt;0,DRAFT!BC451,""))))</f>
        <v/>
      </c>
      <c r="R449" s="3" t="str">
        <f>IF(COUNT($A449)=0,"",IF(Q449="3E","3E",IF(Q449="","I",LOOKUP(Q449/S$2,{0,0.4,0.45,0.5,0.55,0.6,0.65,0.7,0.75,0.8,1},{"F","D","C","C+","B-","B","B+","A-","A","A+"}))))</f>
        <v/>
      </c>
      <c r="S449" s="2" t="str">
        <f>IF(COUNT($A449)=0,"",IF(Q449="","--",IF(Q449="3E","3E",LOOKUP(Q449/S$2,{0,0.4,0.45,0.5,0.55,0.6,0.65,0.7,0.75,0.8,1},{0,2,2.25,2.5,2.75,3,3.25,3.5,3.75,4}))))</f>
        <v/>
      </c>
      <c r="T449" s="3" t="str">
        <f>IF(COUNT($A449)=0,"",IF($A449&lt;&gt;DRAFT!$B451,"ERR",IF(DRAFT!BK451="3E","3E",IF(COUNT(DRAFT!BG451,DRAFT!BK451)&gt;0,DRAFT!BL451,""))))</f>
        <v/>
      </c>
      <c r="U449" s="3" t="str">
        <f>IF(COUNT($A449)=0,"",IF(T449="3E","3E",IF(T449="","I",LOOKUP(T449/V$2,{0,0.4,0.45,0.5,0.55,0.6,0.65,0.7,0.75,0.8,1},{"F","D","C","C+","B-","B","B+","A-","A","A+"}))))</f>
        <v/>
      </c>
      <c r="V449" s="2" t="str">
        <f>IF(COUNT($A449)=0,"",IF(T449="","--",IF(T449="3E","3E",LOOKUP(T449/V$2,{0,0.4,0.45,0.5,0.55,0.6,0.65,0.7,0.75,0.8,1},{0,2,2.25,2.5,2.75,3,3.25,3.5,3.75,4}))))</f>
        <v/>
      </c>
      <c r="W449" s="3" t="str">
        <f>IF(COUNT($A449)=0,"",IF($A449&lt;&gt;DRAFT!$B451,"ERR",IF(DRAFT!BT451="3E","3E",IF(COUNT(DRAFT!BP451,DRAFT!BT451)&gt;0,DRAFT!BU451,""))))</f>
        <v/>
      </c>
      <c r="X449" s="3" t="str">
        <f>IF(COUNT($A449)=0,"",IF(W449="3E","3E",IF(W449="","I",LOOKUP(W449/Y$2,{0,0.4,0.45,0.5,0.55,0.6,0.65,0.7,0.75,0.8,1},{"F","D","C","C+","B-","B","B+","A-","A","A+"}))))</f>
        <v/>
      </c>
      <c r="Y449" s="2" t="str">
        <f>IF(COUNT($A449)=0,"",IF(W449="","--",IF(W449="3E","3E",LOOKUP(W449/Y$2,{0,0.4,0.45,0.5,0.55,0.6,0.65,0.7,0.75,0.8,1},{0,2,2.25,2.5,2.75,3,3.25,3.5,3.75,4}))))</f>
        <v/>
      </c>
      <c r="Z449" s="3" t="str">
        <f>IF(COUNT($A449)=0,"",IF($A449&lt;&gt;DRAFT!$B451,"ERR",IF(DRAFT!CC451="3E","3E",IF(COUNT(DRAFT!BY451,DRAFT!CC451)&gt;0,DRAFT!CD451,""))))</f>
        <v/>
      </c>
      <c r="AA449" s="3" t="str">
        <f>IF(COUNT($A449)=0,"",IF(Z449="3E","3E",IF(Z449="","I",LOOKUP(Z449/AB$2,{0,0.4,0.45,0.5,0.55,0.6,0.65,0.7,0.75,0.8,1},{"F","D","C","C+","B-","B","B+","A-","A","A+"}))))</f>
        <v/>
      </c>
      <c r="AB449" s="2" t="str">
        <f>IF(COUNT($A449)=0,"",IF(Z449="","--",IF(Z449="3E","3E",LOOKUP(Z449/AB$2,{0,0.4,0.45,0.5,0.55,0.6,0.65,0.7,0.75,0.8,1},{0,2,2.25,2.5,2.75,3,3.25,3.5,3.75,4}))))</f>
        <v/>
      </c>
      <c r="AC449" s="3" t="str">
        <f>IF(COUNT($A449)=0,"",IF($A449&lt;&gt;DRAFT!$B451,"ERR",IF(DRAFT!CF451&gt;0,DRAFT!CF451,"")))</f>
        <v/>
      </c>
      <c r="AD449" s="3" t="str">
        <f>IF(COUNT($A449)=0,"",IF(AC449="3E","3E",IF(AC449="","I",LOOKUP(AC449/AE$2,{0,0.4,0.45,0.5,0.55,0.6,0.65,0.7,0.75,0.8,1},{"F","D","C","C+","B-","B","B+","A-","A","A+"}))))</f>
        <v/>
      </c>
      <c r="AE449" s="2" t="str">
        <f>IF(COUNT($A449)=0,"",IF(AC449="","--",IF(AC449="3E","3E",LOOKUP(AC449/AE$2,{0,0.4,0.45,0.5,0.55,0.6,0.65,0.7,0.75,0.8,1},{0,2,2.25,2.5,2.75,3,3.25,3.5,3.75,4}))))</f>
        <v/>
      </c>
      <c r="AF449" s="3" t="str">
        <f>IF($A449&lt;&gt;DRAFT!$B451,"ERR",IF(OR(COUNT($A449)=0,COUNT(DRAFT!CI451:CK451,DRAFT!CM451:CO451)=0),"",CEILING(SUM(DRAFT!CL451,DRAFT!CP451),1)))</f>
        <v/>
      </c>
      <c r="AG449" s="3" t="str">
        <f>IF(COUNT($A449)=0,"",IF(AF449="3E","3E",IF(AF449="","I",LOOKUP(AF449/AH$2,{0,0.4,0.45,0.5,0.55,0.6,0.65,0.7,0.75,0.8,1},{"F","D","C","C+","B-","B","B+","A-","A","A+"}))))</f>
        <v/>
      </c>
      <c r="AH449" s="2" t="str">
        <f>IF(COUNT($A449)=0,"",IF(AF449="","--",IF(AF449="3E","3E",LOOKUP(AF449/AH$2,{0,0.4,0.45,0.5,0.55,0.6,0.65,0.7,0.75,0.8,1},{0,2,2.25,2.5,2.75,3,3.25,3.5,3.75,4}))))</f>
        <v/>
      </c>
      <c r="AI449" s="11" t="str">
        <f>IF(OR(COUNT($A449)=0,COUNT(B449:AH449)=0),"",IF(COUNTIF(B449:AH449,"3E")&gt;0,"3E",IF(DRAFT!$A451="R",TRUNC(SUMPRODUCT(RGP,RCP)/TCP,3),TRUNC((SUMPRODUCT(--(IMDGP&gt;0)*IMDGP,IMCP)+CEILING(DRAFT!$CQ451*42,0.25))/TCP,3))))</f>
        <v/>
      </c>
      <c r="AJ449" s="3" t="str">
        <f>IF(OR(COUNT($A449)=0,COUNT(B449:AH449)=0),"",IF(COUNTIF(B449:AH449,"3E")&gt;0,"3E",IF(DRAFT!$A451="R",SUMPRODUCT(--(RGP&gt;=2),RCP),SUMPRODUCT(--(IMDGP&gt;0),--(IMGP=0),IMCP)+DRAFT!$CR451)))</f>
        <v/>
      </c>
      <c r="AK449" s="3" t="str">
        <f>IF(OR(COUNT($A449)=0,COUNT(B449:AH449)=0),"",IF(COUNTIF(B449:AJ449,"3E")&gt;0,"3E",IF(AND(DRAFT!$A451="IM",OR($AI449&gt;DRAFT!$CQ451,$AJ449&gt;DRAFT!$CR451)),"IMPROVED",IF(AND(DRAFT!$A451="IM",$AI449&lt;=DRAFT!$CQ451,$AJ449&lt;=DRAFT!$CR451),"NOT IMPROVED",IF(AND(AH449&gt;=2,AI449&gt;=2,AJ449&gt;=30),"PASS","FAIL")))))</f>
        <v/>
      </c>
      <c r="AL449" s="3" t="str">
        <f t="shared" si="12"/>
        <v/>
      </c>
      <c r="AM449" s="3" t="str">
        <f t="shared" si="13"/>
        <v/>
      </c>
    </row>
    <row r="450" spans="1:39" ht="18.95" customHeight="1" x14ac:dyDescent="0.25">
      <c r="A450" s="4" t="str">
        <f>IF(DRAFT!$B452="","",DRAFT!$B452)</f>
        <v/>
      </c>
      <c r="B450" s="3" t="str">
        <f>IF(COUNT($A450)=0,"",IF($A450&lt;&gt;DRAFT!$B452,"ERR",IF(DRAFT!I452="3E","3E",IF(COUNT(DRAFT!E452,DRAFT!I452)&gt;0,DRAFT!J452,""))))</f>
        <v/>
      </c>
      <c r="C450" s="3" t="str">
        <f>IF(COUNT($A450)=0,"",IF(B450="3E","3E",IF(B450="","I",LOOKUP(B450/D$2,{0,0.4,0.45,0.5,0.55,0.6,0.65,0.7,0.75,0.8,1},{"F","D","C","C+","B-","B","B+","A-","A","A+"}))))</f>
        <v/>
      </c>
      <c r="D450" s="2" t="str">
        <f>IF(COUNT($A450)=0,"",IF(B450="","--",IF(B450="3E","3E",LOOKUP(B450/D$2,{0,0.4,0.45,0.5,0.55,0.6,0.65,0.7,0.75,0.8,1},{0,2,2.25,2.5,2.75,3,3.25,3.5,3.75,4}))))</f>
        <v/>
      </c>
      <c r="E450" s="3" t="str">
        <f>IF(COUNT($A450)=0,"",IF($A450&lt;&gt;DRAFT!$B452,"ERR",IF(DRAFT!R452="3E","3E",IF(COUNT(DRAFT!N452,DRAFT!R452)&gt;0,DRAFT!S452,""))))</f>
        <v/>
      </c>
      <c r="F450" s="3" t="str">
        <f>IF(COUNT($A450)=0,"",IF(E450="3E","3E",IF(E450="","I",LOOKUP(E450/G$2,{0,0.4,0.45,0.5,0.55,0.6,0.65,0.7,0.75,0.8,1},{"F","D","C","C+","B-","B","B+","A-","A","A+"}))))</f>
        <v/>
      </c>
      <c r="G450" s="2" t="str">
        <f>IF(COUNT($A450)=0,"",IF(E450="","--",IF(E450="3E","3E",LOOKUP(E450/G$2,{0,0.4,0.45,0.5,0.55,0.6,0.65,0.7,0.75,0.8,1},{0,2,2.25,2.5,2.75,3,3.25,3.5,3.75,4}))))</f>
        <v/>
      </c>
      <c r="H450" s="3" t="str">
        <f>IF(COUNT($A450)=0,"",IF($A450&lt;&gt;DRAFT!$B452,"ERR",IF(DRAFT!AA452="3E","3E",IF(COUNT(DRAFT!W452,DRAFT!AA452)&gt;0,DRAFT!AB452,""))))</f>
        <v/>
      </c>
      <c r="I450" s="3" t="str">
        <f>IF(COUNT($A450)=0,"",IF(H450="3E","3E",IF(H450="","I",LOOKUP(H450/J$2,{0,0.4,0.45,0.5,0.55,0.6,0.65,0.7,0.75,0.8,1},{"F","D","C","C+","B-","B","B+","A-","A","A+"}))))</f>
        <v/>
      </c>
      <c r="J450" s="2" t="str">
        <f>IF(COUNT($A450)=0,"",IF(H450="","--",IF(H450="3E","3E",LOOKUP(H450/J$2,{0,0.4,0.45,0.5,0.55,0.6,0.65,0.7,0.75,0.8,1},{0,2,2.25,2.5,2.75,3,3.25,3.5,3.75,4}))))</f>
        <v/>
      </c>
      <c r="K450" s="3" t="str">
        <f>IF(COUNT($A450)=0,"",IF($A450&lt;&gt;DRAFT!$B452,"ERR",IF(DRAFT!AJ452="3E","3E",IF(COUNT(DRAFT!AF452,DRAFT!AJ452)&gt;0,DRAFT!AK452,""))))</f>
        <v/>
      </c>
      <c r="L450" s="3" t="str">
        <f>IF(COUNT($A450)=0,"",IF(K450="3E","3E",IF(K450="","I",LOOKUP(K450/M$2,{0,0.4,0.45,0.5,0.55,0.6,0.65,0.7,0.75,0.8,1},{"F","D","C","C+","B-","B","B+","A-","A","A+"}))))</f>
        <v/>
      </c>
      <c r="M450" s="2" t="str">
        <f>IF(COUNT($A450)=0,"",IF(K450="","--",IF(K450="3E","3E",LOOKUP(K450/M$2,{0,0.4,0.45,0.5,0.55,0.6,0.65,0.7,0.75,0.8,1},{0,2,2.25,2.5,2.75,3,3.25,3.5,3.75,4}))))</f>
        <v/>
      </c>
      <c r="N450" s="3" t="str">
        <f>IF(COUNT($A450)=0,"",IF($A450&lt;&gt;DRAFT!$B452,"ERR",IF(DRAFT!AS452="3E","3E",IF(COUNT(DRAFT!AO452,DRAFT!AS452)&gt;0,DRAFT!AT452,""))))</f>
        <v/>
      </c>
      <c r="O450" s="3" t="str">
        <f>IF(COUNT($A450)=0,"",IF(N450="3E","3E",IF(N450="","I",LOOKUP(N450/P$2,{0,0.4,0.45,0.5,0.55,0.6,0.65,0.7,0.75,0.8,1},{"F","D","C","C+","B-","B","B+","A-","A","A+"}))))</f>
        <v/>
      </c>
      <c r="P450" s="2" t="str">
        <f>IF(COUNT($A450)=0,"",IF(N450="","--",IF(N450="3E","3E",LOOKUP(N450/P$2,{0,0.4,0.45,0.5,0.55,0.6,0.65,0.7,0.75,0.8,1},{0,2,2.25,2.5,2.75,3,3.25,3.5,3.75,4}))))</f>
        <v/>
      </c>
      <c r="Q450" s="3" t="str">
        <f>IF(COUNT($A450)=0,"",IF($A450&lt;&gt;DRAFT!$B452,"ERR",IF(DRAFT!BB452="3E","3E",IF(COUNT(DRAFT!AX452,DRAFT!BB452)&gt;0,DRAFT!BC452,""))))</f>
        <v/>
      </c>
      <c r="R450" s="3" t="str">
        <f>IF(COUNT($A450)=0,"",IF(Q450="3E","3E",IF(Q450="","I",LOOKUP(Q450/S$2,{0,0.4,0.45,0.5,0.55,0.6,0.65,0.7,0.75,0.8,1},{"F","D","C","C+","B-","B","B+","A-","A","A+"}))))</f>
        <v/>
      </c>
      <c r="S450" s="2" t="str">
        <f>IF(COUNT($A450)=0,"",IF(Q450="","--",IF(Q450="3E","3E",LOOKUP(Q450/S$2,{0,0.4,0.45,0.5,0.55,0.6,0.65,0.7,0.75,0.8,1},{0,2,2.25,2.5,2.75,3,3.25,3.5,3.75,4}))))</f>
        <v/>
      </c>
      <c r="T450" s="3" t="str">
        <f>IF(COUNT($A450)=0,"",IF($A450&lt;&gt;DRAFT!$B452,"ERR",IF(DRAFT!BK452="3E","3E",IF(COUNT(DRAFT!BG452,DRAFT!BK452)&gt;0,DRAFT!BL452,""))))</f>
        <v/>
      </c>
      <c r="U450" s="3" t="str">
        <f>IF(COUNT($A450)=0,"",IF(T450="3E","3E",IF(T450="","I",LOOKUP(T450/V$2,{0,0.4,0.45,0.5,0.55,0.6,0.65,0.7,0.75,0.8,1},{"F","D","C","C+","B-","B","B+","A-","A","A+"}))))</f>
        <v/>
      </c>
      <c r="V450" s="2" t="str">
        <f>IF(COUNT($A450)=0,"",IF(T450="","--",IF(T450="3E","3E",LOOKUP(T450/V$2,{0,0.4,0.45,0.5,0.55,0.6,0.65,0.7,0.75,0.8,1},{0,2,2.25,2.5,2.75,3,3.25,3.5,3.75,4}))))</f>
        <v/>
      </c>
      <c r="W450" s="3" t="str">
        <f>IF(COUNT($A450)=0,"",IF($A450&lt;&gt;DRAFT!$B452,"ERR",IF(DRAFT!BT452="3E","3E",IF(COUNT(DRAFT!BP452,DRAFT!BT452)&gt;0,DRAFT!BU452,""))))</f>
        <v/>
      </c>
      <c r="X450" s="3" t="str">
        <f>IF(COUNT($A450)=0,"",IF(W450="3E","3E",IF(W450="","I",LOOKUP(W450/Y$2,{0,0.4,0.45,0.5,0.55,0.6,0.65,0.7,0.75,0.8,1},{"F","D","C","C+","B-","B","B+","A-","A","A+"}))))</f>
        <v/>
      </c>
      <c r="Y450" s="2" t="str">
        <f>IF(COUNT($A450)=0,"",IF(W450="","--",IF(W450="3E","3E",LOOKUP(W450/Y$2,{0,0.4,0.45,0.5,0.55,0.6,0.65,0.7,0.75,0.8,1},{0,2,2.25,2.5,2.75,3,3.25,3.5,3.75,4}))))</f>
        <v/>
      </c>
      <c r="Z450" s="3" t="str">
        <f>IF(COUNT($A450)=0,"",IF($A450&lt;&gt;DRAFT!$B452,"ERR",IF(DRAFT!CC452="3E","3E",IF(COUNT(DRAFT!BY452,DRAFT!CC452)&gt;0,DRAFT!CD452,""))))</f>
        <v/>
      </c>
      <c r="AA450" s="3" t="str">
        <f>IF(COUNT($A450)=0,"",IF(Z450="3E","3E",IF(Z450="","I",LOOKUP(Z450/AB$2,{0,0.4,0.45,0.5,0.55,0.6,0.65,0.7,0.75,0.8,1},{"F","D","C","C+","B-","B","B+","A-","A","A+"}))))</f>
        <v/>
      </c>
      <c r="AB450" s="2" t="str">
        <f>IF(COUNT($A450)=0,"",IF(Z450="","--",IF(Z450="3E","3E",LOOKUP(Z450/AB$2,{0,0.4,0.45,0.5,0.55,0.6,0.65,0.7,0.75,0.8,1},{0,2,2.25,2.5,2.75,3,3.25,3.5,3.75,4}))))</f>
        <v/>
      </c>
      <c r="AC450" s="3" t="str">
        <f>IF(COUNT($A450)=0,"",IF($A450&lt;&gt;DRAFT!$B452,"ERR",IF(DRAFT!CF452&gt;0,DRAFT!CF452,"")))</f>
        <v/>
      </c>
      <c r="AD450" s="3" t="str">
        <f>IF(COUNT($A450)=0,"",IF(AC450="3E","3E",IF(AC450="","I",LOOKUP(AC450/AE$2,{0,0.4,0.45,0.5,0.55,0.6,0.65,0.7,0.75,0.8,1},{"F","D","C","C+","B-","B","B+","A-","A","A+"}))))</f>
        <v/>
      </c>
      <c r="AE450" s="2" t="str">
        <f>IF(COUNT($A450)=0,"",IF(AC450="","--",IF(AC450="3E","3E",LOOKUP(AC450/AE$2,{0,0.4,0.45,0.5,0.55,0.6,0.65,0.7,0.75,0.8,1},{0,2,2.25,2.5,2.75,3,3.25,3.5,3.75,4}))))</f>
        <v/>
      </c>
      <c r="AF450" s="3" t="str">
        <f>IF($A450&lt;&gt;DRAFT!$B452,"ERR",IF(OR(COUNT($A450)=0,COUNT(DRAFT!CI452:CK452,DRAFT!CM452:CO452)=0),"",CEILING(SUM(DRAFT!CL452,DRAFT!CP452),1)))</f>
        <v/>
      </c>
      <c r="AG450" s="3" t="str">
        <f>IF(COUNT($A450)=0,"",IF(AF450="3E","3E",IF(AF450="","I",LOOKUP(AF450/AH$2,{0,0.4,0.45,0.5,0.55,0.6,0.65,0.7,0.75,0.8,1},{"F","D","C","C+","B-","B","B+","A-","A","A+"}))))</f>
        <v/>
      </c>
      <c r="AH450" s="2" t="str">
        <f>IF(COUNT($A450)=0,"",IF(AF450="","--",IF(AF450="3E","3E",LOOKUP(AF450/AH$2,{0,0.4,0.45,0.5,0.55,0.6,0.65,0.7,0.75,0.8,1},{0,2,2.25,2.5,2.75,3,3.25,3.5,3.75,4}))))</f>
        <v/>
      </c>
      <c r="AI450" s="11" t="str">
        <f>IF(OR(COUNT($A450)=0,COUNT(B450:AH450)=0),"",IF(COUNTIF(B450:AH450,"3E")&gt;0,"3E",IF(DRAFT!$A452="R",TRUNC(SUMPRODUCT(RGP,RCP)/TCP,3),TRUNC((SUMPRODUCT(--(IMDGP&gt;0)*IMDGP,IMCP)+CEILING(DRAFT!$CQ452*42,0.25))/TCP,3))))</f>
        <v/>
      </c>
      <c r="AJ450" s="3" t="str">
        <f>IF(OR(COUNT($A450)=0,COUNT(B450:AH450)=0),"",IF(COUNTIF(B450:AH450,"3E")&gt;0,"3E",IF(DRAFT!$A452="R",SUMPRODUCT(--(RGP&gt;=2),RCP),SUMPRODUCT(--(IMDGP&gt;0),--(IMGP=0),IMCP)+DRAFT!$CR452)))</f>
        <v/>
      </c>
      <c r="AK450" s="3" t="str">
        <f>IF(OR(COUNT($A450)=0,COUNT(B450:AH450)=0),"",IF(COUNTIF(B450:AJ450,"3E")&gt;0,"3E",IF(AND(DRAFT!$A452="IM",OR($AI450&gt;DRAFT!$CQ452,$AJ450&gt;DRAFT!$CR452)),"IMPROVED",IF(AND(DRAFT!$A452="IM",$AI450&lt;=DRAFT!$CQ452,$AJ450&lt;=DRAFT!$CR452),"NOT IMPROVED",IF(AND(AH450&gt;=2,AI450&gt;=2,AJ450&gt;=30),"PASS","FAIL")))))</f>
        <v/>
      </c>
      <c r="AL450" s="3" t="str">
        <f t="shared" si="12"/>
        <v/>
      </c>
      <c r="AM450" s="3" t="str">
        <f t="shared" si="13"/>
        <v/>
      </c>
    </row>
    <row r="451" spans="1:39" ht="18.95" customHeight="1" x14ac:dyDescent="0.25">
      <c r="A451" s="4" t="str">
        <f>IF(DRAFT!$B453="","",DRAFT!$B453)</f>
        <v/>
      </c>
      <c r="B451" s="3" t="str">
        <f>IF(COUNT($A451)=0,"",IF($A451&lt;&gt;DRAFT!$B453,"ERR",IF(DRAFT!I453="3E","3E",IF(COUNT(DRAFT!E453,DRAFT!I453)&gt;0,DRAFT!J453,""))))</f>
        <v/>
      </c>
      <c r="C451" s="3" t="str">
        <f>IF(COUNT($A451)=0,"",IF(B451="3E","3E",IF(B451="","I",LOOKUP(B451/D$2,{0,0.4,0.45,0.5,0.55,0.6,0.65,0.7,0.75,0.8,1},{"F","D","C","C+","B-","B","B+","A-","A","A+"}))))</f>
        <v/>
      </c>
      <c r="D451" s="2" t="str">
        <f>IF(COUNT($A451)=0,"",IF(B451="","--",IF(B451="3E","3E",LOOKUP(B451/D$2,{0,0.4,0.45,0.5,0.55,0.6,0.65,0.7,0.75,0.8,1},{0,2,2.25,2.5,2.75,3,3.25,3.5,3.75,4}))))</f>
        <v/>
      </c>
      <c r="E451" s="3" t="str">
        <f>IF(COUNT($A451)=0,"",IF($A451&lt;&gt;DRAFT!$B453,"ERR",IF(DRAFT!R453="3E","3E",IF(COUNT(DRAFT!N453,DRAFT!R453)&gt;0,DRAFT!S453,""))))</f>
        <v/>
      </c>
      <c r="F451" s="3" t="str">
        <f>IF(COUNT($A451)=0,"",IF(E451="3E","3E",IF(E451="","I",LOOKUP(E451/G$2,{0,0.4,0.45,0.5,0.55,0.6,0.65,0.7,0.75,0.8,1},{"F","D","C","C+","B-","B","B+","A-","A","A+"}))))</f>
        <v/>
      </c>
      <c r="G451" s="2" t="str">
        <f>IF(COUNT($A451)=0,"",IF(E451="","--",IF(E451="3E","3E",LOOKUP(E451/G$2,{0,0.4,0.45,0.5,0.55,0.6,0.65,0.7,0.75,0.8,1},{0,2,2.25,2.5,2.75,3,3.25,3.5,3.75,4}))))</f>
        <v/>
      </c>
      <c r="H451" s="3" t="str">
        <f>IF(COUNT($A451)=0,"",IF($A451&lt;&gt;DRAFT!$B453,"ERR",IF(DRAFT!AA453="3E","3E",IF(COUNT(DRAFT!W453,DRAFT!AA453)&gt;0,DRAFT!AB453,""))))</f>
        <v/>
      </c>
      <c r="I451" s="3" t="str">
        <f>IF(COUNT($A451)=0,"",IF(H451="3E","3E",IF(H451="","I",LOOKUP(H451/J$2,{0,0.4,0.45,0.5,0.55,0.6,0.65,0.7,0.75,0.8,1},{"F","D","C","C+","B-","B","B+","A-","A","A+"}))))</f>
        <v/>
      </c>
      <c r="J451" s="2" t="str">
        <f>IF(COUNT($A451)=0,"",IF(H451="","--",IF(H451="3E","3E",LOOKUP(H451/J$2,{0,0.4,0.45,0.5,0.55,0.6,0.65,0.7,0.75,0.8,1},{0,2,2.25,2.5,2.75,3,3.25,3.5,3.75,4}))))</f>
        <v/>
      </c>
      <c r="K451" s="3" t="str">
        <f>IF(COUNT($A451)=0,"",IF($A451&lt;&gt;DRAFT!$B453,"ERR",IF(DRAFT!AJ453="3E","3E",IF(COUNT(DRAFT!AF453,DRAFT!AJ453)&gt;0,DRAFT!AK453,""))))</f>
        <v/>
      </c>
      <c r="L451" s="3" t="str">
        <f>IF(COUNT($A451)=0,"",IF(K451="3E","3E",IF(K451="","I",LOOKUP(K451/M$2,{0,0.4,0.45,0.5,0.55,0.6,0.65,0.7,0.75,0.8,1},{"F","D","C","C+","B-","B","B+","A-","A","A+"}))))</f>
        <v/>
      </c>
      <c r="M451" s="2" t="str">
        <f>IF(COUNT($A451)=0,"",IF(K451="","--",IF(K451="3E","3E",LOOKUP(K451/M$2,{0,0.4,0.45,0.5,0.55,0.6,0.65,0.7,0.75,0.8,1},{0,2,2.25,2.5,2.75,3,3.25,3.5,3.75,4}))))</f>
        <v/>
      </c>
      <c r="N451" s="3" t="str">
        <f>IF(COUNT($A451)=0,"",IF($A451&lt;&gt;DRAFT!$B453,"ERR",IF(DRAFT!AS453="3E","3E",IF(COUNT(DRAFT!AO453,DRAFT!AS453)&gt;0,DRAFT!AT453,""))))</f>
        <v/>
      </c>
      <c r="O451" s="3" t="str">
        <f>IF(COUNT($A451)=0,"",IF(N451="3E","3E",IF(N451="","I",LOOKUP(N451/P$2,{0,0.4,0.45,0.5,0.55,0.6,0.65,0.7,0.75,0.8,1},{"F","D","C","C+","B-","B","B+","A-","A","A+"}))))</f>
        <v/>
      </c>
      <c r="P451" s="2" t="str">
        <f>IF(COUNT($A451)=0,"",IF(N451="","--",IF(N451="3E","3E",LOOKUP(N451/P$2,{0,0.4,0.45,0.5,0.55,0.6,0.65,0.7,0.75,0.8,1},{0,2,2.25,2.5,2.75,3,3.25,3.5,3.75,4}))))</f>
        <v/>
      </c>
      <c r="Q451" s="3" t="str">
        <f>IF(COUNT($A451)=0,"",IF($A451&lt;&gt;DRAFT!$B453,"ERR",IF(DRAFT!BB453="3E","3E",IF(COUNT(DRAFT!AX453,DRAFT!BB453)&gt;0,DRAFT!BC453,""))))</f>
        <v/>
      </c>
      <c r="R451" s="3" t="str">
        <f>IF(COUNT($A451)=0,"",IF(Q451="3E","3E",IF(Q451="","I",LOOKUP(Q451/S$2,{0,0.4,0.45,0.5,0.55,0.6,0.65,0.7,0.75,0.8,1},{"F","D","C","C+","B-","B","B+","A-","A","A+"}))))</f>
        <v/>
      </c>
      <c r="S451" s="2" t="str">
        <f>IF(COUNT($A451)=0,"",IF(Q451="","--",IF(Q451="3E","3E",LOOKUP(Q451/S$2,{0,0.4,0.45,0.5,0.55,0.6,0.65,0.7,0.75,0.8,1},{0,2,2.25,2.5,2.75,3,3.25,3.5,3.75,4}))))</f>
        <v/>
      </c>
      <c r="T451" s="3" t="str">
        <f>IF(COUNT($A451)=0,"",IF($A451&lt;&gt;DRAFT!$B453,"ERR",IF(DRAFT!BK453="3E","3E",IF(COUNT(DRAFT!BG453,DRAFT!BK453)&gt;0,DRAFT!BL453,""))))</f>
        <v/>
      </c>
      <c r="U451" s="3" t="str">
        <f>IF(COUNT($A451)=0,"",IF(T451="3E","3E",IF(T451="","I",LOOKUP(T451/V$2,{0,0.4,0.45,0.5,0.55,0.6,0.65,0.7,0.75,0.8,1},{"F","D","C","C+","B-","B","B+","A-","A","A+"}))))</f>
        <v/>
      </c>
      <c r="V451" s="2" t="str">
        <f>IF(COUNT($A451)=0,"",IF(T451="","--",IF(T451="3E","3E",LOOKUP(T451/V$2,{0,0.4,0.45,0.5,0.55,0.6,0.65,0.7,0.75,0.8,1},{0,2,2.25,2.5,2.75,3,3.25,3.5,3.75,4}))))</f>
        <v/>
      </c>
      <c r="W451" s="3" t="str">
        <f>IF(COUNT($A451)=0,"",IF($A451&lt;&gt;DRAFT!$B453,"ERR",IF(DRAFT!BT453="3E","3E",IF(COUNT(DRAFT!BP453,DRAFT!BT453)&gt;0,DRAFT!BU453,""))))</f>
        <v/>
      </c>
      <c r="X451" s="3" t="str">
        <f>IF(COUNT($A451)=0,"",IF(W451="3E","3E",IF(W451="","I",LOOKUP(W451/Y$2,{0,0.4,0.45,0.5,0.55,0.6,0.65,0.7,0.75,0.8,1},{"F","D","C","C+","B-","B","B+","A-","A","A+"}))))</f>
        <v/>
      </c>
      <c r="Y451" s="2" t="str">
        <f>IF(COUNT($A451)=0,"",IF(W451="","--",IF(W451="3E","3E",LOOKUP(W451/Y$2,{0,0.4,0.45,0.5,0.55,0.6,0.65,0.7,0.75,0.8,1},{0,2,2.25,2.5,2.75,3,3.25,3.5,3.75,4}))))</f>
        <v/>
      </c>
      <c r="Z451" s="3" t="str">
        <f>IF(COUNT($A451)=0,"",IF($A451&lt;&gt;DRAFT!$B453,"ERR",IF(DRAFT!CC453="3E","3E",IF(COUNT(DRAFT!BY453,DRAFT!CC453)&gt;0,DRAFT!CD453,""))))</f>
        <v/>
      </c>
      <c r="AA451" s="3" t="str">
        <f>IF(COUNT($A451)=0,"",IF(Z451="3E","3E",IF(Z451="","I",LOOKUP(Z451/AB$2,{0,0.4,0.45,0.5,0.55,0.6,0.65,0.7,0.75,0.8,1},{"F","D","C","C+","B-","B","B+","A-","A","A+"}))))</f>
        <v/>
      </c>
      <c r="AB451" s="2" t="str">
        <f>IF(COUNT($A451)=0,"",IF(Z451="","--",IF(Z451="3E","3E",LOOKUP(Z451/AB$2,{0,0.4,0.45,0.5,0.55,0.6,0.65,0.7,0.75,0.8,1},{0,2,2.25,2.5,2.75,3,3.25,3.5,3.75,4}))))</f>
        <v/>
      </c>
      <c r="AC451" s="3" t="str">
        <f>IF(COUNT($A451)=0,"",IF($A451&lt;&gt;DRAFT!$B453,"ERR",IF(DRAFT!CF453&gt;0,DRAFT!CF453,"")))</f>
        <v/>
      </c>
      <c r="AD451" s="3" t="str">
        <f>IF(COUNT($A451)=0,"",IF(AC451="3E","3E",IF(AC451="","I",LOOKUP(AC451/AE$2,{0,0.4,0.45,0.5,0.55,0.6,0.65,0.7,0.75,0.8,1},{"F","D","C","C+","B-","B","B+","A-","A","A+"}))))</f>
        <v/>
      </c>
      <c r="AE451" s="2" t="str">
        <f>IF(COUNT($A451)=0,"",IF(AC451="","--",IF(AC451="3E","3E",LOOKUP(AC451/AE$2,{0,0.4,0.45,0.5,0.55,0.6,0.65,0.7,0.75,0.8,1},{0,2,2.25,2.5,2.75,3,3.25,3.5,3.75,4}))))</f>
        <v/>
      </c>
      <c r="AF451" s="3" t="str">
        <f>IF($A451&lt;&gt;DRAFT!$B453,"ERR",IF(OR(COUNT($A451)=0,COUNT(DRAFT!CI453:CK453,DRAFT!CM453:CO453)=0),"",CEILING(SUM(DRAFT!CL453,DRAFT!CP453),1)))</f>
        <v/>
      </c>
      <c r="AG451" s="3" t="str">
        <f>IF(COUNT($A451)=0,"",IF(AF451="3E","3E",IF(AF451="","I",LOOKUP(AF451/AH$2,{0,0.4,0.45,0.5,0.55,0.6,0.65,0.7,0.75,0.8,1},{"F","D","C","C+","B-","B","B+","A-","A","A+"}))))</f>
        <v/>
      </c>
      <c r="AH451" s="2" t="str">
        <f>IF(COUNT($A451)=0,"",IF(AF451="","--",IF(AF451="3E","3E",LOOKUP(AF451/AH$2,{0,0.4,0.45,0.5,0.55,0.6,0.65,0.7,0.75,0.8,1},{0,2,2.25,2.5,2.75,3,3.25,3.5,3.75,4}))))</f>
        <v/>
      </c>
      <c r="AI451" s="11" t="str">
        <f>IF(OR(COUNT($A451)=0,COUNT(B451:AH451)=0),"",IF(COUNTIF(B451:AH451,"3E")&gt;0,"3E",IF(DRAFT!$A453="R",TRUNC(SUMPRODUCT(RGP,RCP)/TCP,3),TRUNC((SUMPRODUCT(--(IMDGP&gt;0)*IMDGP,IMCP)+CEILING(DRAFT!$CQ453*42,0.25))/TCP,3))))</f>
        <v/>
      </c>
      <c r="AJ451" s="3" t="str">
        <f>IF(OR(COUNT($A451)=0,COUNT(B451:AH451)=0),"",IF(COUNTIF(B451:AH451,"3E")&gt;0,"3E",IF(DRAFT!$A453="R",SUMPRODUCT(--(RGP&gt;=2),RCP),SUMPRODUCT(--(IMDGP&gt;0),--(IMGP=0),IMCP)+DRAFT!$CR453)))</f>
        <v/>
      </c>
      <c r="AK451" s="3" t="str">
        <f>IF(OR(COUNT($A451)=0,COUNT(B451:AH451)=0),"",IF(COUNTIF(B451:AJ451,"3E")&gt;0,"3E",IF(AND(DRAFT!$A453="IM",OR($AI451&gt;DRAFT!$CQ453,$AJ451&gt;DRAFT!$CR453)),"IMPROVED",IF(AND(DRAFT!$A453="IM",$AI451&lt;=DRAFT!$CQ453,$AJ451&lt;=DRAFT!$CR453),"NOT IMPROVED",IF(AND(AH451&gt;=2,AI451&gt;=2,AJ451&gt;=30),"PASS","FAIL")))))</f>
        <v/>
      </c>
      <c r="AL451" s="3" t="str">
        <f t="shared" si="12"/>
        <v/>
      </c>
      <c r="AM451" s="3" t="str">
        <f t="shared" si="13"/>
        <v/>
      </c>
    </row>
    <row r="452" spans="1:39" ht="18.95" customHeight="1" x14ac:dyDescent="0.25">
      <c r="A452" s="4" t="str">
        <f>IF(DRAFT!$B454="","",DRAFT!$B454)</f>
        <v/>
      </c>
      <c r="B452" s="3" t="str">
        <f>IF(COUNT($A452)=0,"",IF($A452&lt;&gt;DRAFT!$B454,"ERR",IF(DRAFT!I454="3E","3E",IF(COUNT(DRAFT!E454,DRAFT!I454)&gt;0,DRAFT!J454,""))))</f>
        <v/>
      </c>
      <c r="C452" s="3" t="str">
        <f>IF(COUNT($A452)=0,"",IF(B452="3E","3E",IF(B452="","I",LOOKUP(B452/D$2,{0,0.4,0.45,0.5,0.55,0.6,0.65,0.7,0.75,0.8,1},{"F","D","C","C+","B-","B","B+","A-","A","A+"}))))</f>
        <v/>
      </c>
      <c r="D452" s="2" t="str">
        <f>IF(COUNT($A452)=0,"",IF(B452="","--",IF(B452="3E","3E",LOOKUP(B452/D$2,{0,0.4,0.45,0.5,0.55,0.6,0.65,0.7,0.75,0.8,1},{0,2,2.25,2.5,2.75,3,3.25,3.5,3.75,4}))))</f>
        <v/>
      </c>
      <c r="E452" s="3" t="str">
        <f>IF(COUNT($A452)=0,"",IF($A452&lt;&gt;DRAFT!$B454,"ERR",IF(DRAFT!R454="3E","3E",IF(COUNT(DRAFT!N454,DRAFT!R454)&gt;0,DRAFT!S454,""))))</f>
        <v/>
      </c>
      <c r="F452" s="3" t="str">
        <f>IF(COUNT($A452)=0,"",IF(E452="3E","3E",IF(E452="","I",LOOKUP(E452/G$2,{0,0.4,0.45,0.5,0.55,0.6,0.65,0.7,0.75,0.8,1},{"F","D","C","C+","B-","B","B+","A-","A","A+"}))))</f>
        <v/>
      </c>
      <c r="G452" s="2" t="str">
        <f>IF(COUNT($A452)=0,"",IF(E452="","--",IF(E452="3E","3E",LOOKUP(E452/G$2,{0,0.4,0.45,0.5,0.55,0.6,0.65,0.7,0.75,0.8,1},{0,2,2.25,2.5,2.75,3,3.25,3.5,3.75,4}))))</f>
        <v/>
      </c>
      <c r="H452" s="3" t="str">
        <f>IF(COUNT($A452)=0,"",IF($A452&lt;&gt;DRAFT!$B454,"ERR",IF(DRAFT!AA454="3E","3E",IF(COUNT(DRAFT!W454,DRAFT!AA454)&gt;0,DRAFT!AB454,""))))</f>
        <v/>
      </c>
      <c r="I452" s="3" t="str">
        <f>IF(COUNT($A452)=0,"",IF(H452="3E","3E",IF(H452="","I",LOOKUP(H452/J$2,{0,0.4,0.45,0.5,0.55,0.6,0.65,0.7,0.75,0.8,1},{"F","D","C","C+","B-","B","B+","A-","A","A+"}))))</f>
        <v/>
      </c>
      <c r="J452" s="2" t="str">
        <f>IF(COUNT($A452)=0,"",IF(H452="","--",IF(H452="3E","3E",LOOKUP(H452/J$2,{0,0.4,0.45,0.5,0.55,0.6,0.65,0.7,0.75,0.8,1},{0,2,2.25,2.5,2.75,3,3.25,3.5,3.75,4}))))</f>
        <v/>
      </c>
      <c r="K452" s="3" t="str">
        <f>IF(COUNT($A452)=0,"",IF($A452&lt;&gt;DRAFT!$B454,"ERR",IF(DRAFT!AJ454="3E","3E",IF(COUNT(DRAFT!AF454,DRAFT!AJ454)&gt;0,DRAFT!AK454,""))))</f>
        <v/>
      </c>
      <c r="L452" s="3" t="str">
        <f>IF(COUNT($A452)=0,"",IF(K452="3E","3E",IF(K452="","I",LOOKUP(K452/M$2,{0,0.4,0.45,0.5,0.55,0.6,0.65,0.7,0.75,0.8,1},{"F","D","C","C+","B-","B","B+","A-","A","A+"}))))</f>
        <v/>
      </c>
      <c r="M452" s="2" t="str">
        <f>IF(COUNT($A452)=0,"",IF(K452="","--",IF(K452="3E","3E",LOOKUP(K452/M$2,{0,0.4,0.45,0.5,0.55,0.6,0.65,0.7,0.75,0.8,1},{0,2,2.25,2.5,2.75,3,3.25,3.5,3.75,4}))))</f>
        <v/>
      </c>
      <c r="N452" s="3" t="str">
        <f>IF(COUNT($A452)=0,"",IF($A452&lt;&gt;DRAFT!$B454,"ERR",IF(DRAFT!AS454="3E","3E",IF(COUNT(DRAFT!AO454,DRAFT!AS454)&gt;0,DRAFT!AT454,""))))</f>
        <v/>
      </c>
      <c r="O452" s="3" t="str">
        <f>IF(COUNT($A452)=0,"",IF(N452="3E","3E",IF(N452="","I",LOOKUP(N452/P$2,{0,0.4,0.45,0.5,0.55,0.6,0.65,0.7,0.75,0.8,1},{"F","D","C","C+","B-","B","B+","A-","A","A+"}))))</f>
        <v/>
      </c>
      <c r="P452" s="2" t="str">
        <f>IF(COUNT($A452)=0,"",IF(N452="","--",IF(N452="3E","3E",LOOKUP(N452/P$2,{0,0.4,0.45,0.5,0.55,0.6,0.65,0.7,0.75,0.8,1},{0,2,2.25,2.5,2.75,3,3.25,3.5,3.75,4}))))</f>
        <v/>
      </c>
      <c r="Q452" s="3" t="str">
        <f>IF(COUNT($A452)=0,"",IF($A452&lt;&gt;DRAFT!$B454,"ERR",IF(DRAFT!BB454="3E","3E",IF(COUNT(DRAFT!AX454,DRAFT!BB454)&gt;0,DRAFT!BC454,""))))</f>
        <v/>
      </c>
      <c r="R452" s="3" t="str">
        <f>IF(COUNT($A452)=0,"",IF(Q452="3E","3E",IF(Q452="","I",LOOKUP(Q452/S$2,{0,0.4,0.45,0.5,0.55,0.6,0.65,0.7,0.75,0.8,1},{"F","D","C","C+","B-","B","B+","A-","A","A+"}))))</f>
        <v/>
      </c>
      <c r="S452" s="2" t="str">
        <f>IF(COUNT($A452)=0,"",IF(Q452="","--",IF(Q452="3E","3E",LOOKUP(Q452/S$2,{0,0.4,0.45,0.5,0.55,0.6,0.65,0.7,0.75,0.8,1},{0,2,2.25,2.5,2.75,3,3.25,3.5,3.75,4}))))</f>
        <v/>
      </c>
      <c r="T452" s="3" t="str">
        <f>IF(COUNT($A452)=0,"",IF($A452&lt;&gt;DRAFT!$B454,"ERR",IF(DRAFT!BK454="3E","3E",IF(COUNT(DRAFT!BG454,DRAFT!BK454)&gt;0,DRAFT!BL454,""))))</f>
        <v/>
      </c>
      <c r="U452" s="3" t="str">
        <f>IF(COUNT($A452)=0,"",IF(T452="3E","3E",IF(T452="","I",LOOKUP(T452/V$2,{0,0.4,0.45,0.5,0.55,0.6,0.65,0.7,0.75,0.8,1},{"F","D","C","C+","B-","B","B+","A-","A","A+"}))))</f>
        <v/>
      </c>
      <c r="V452" s="2" t="str">
        <f>IF(COUNT($A452)=0,"",IF(T452="","--",IF(T452="3E","3E",LOOKUP(T452/V$2,{0,0.4,0.45,0.5,0.55,0.6,0.65,0.7,0.75,0.8,1},{0,2,2.25,2.5,2.75,3,3.25,3.5,3.75,4}))))</f>
        <v/>
      </c>
      <c r="W452" s="3" t="str">
        <f>IF(COUNT($A452)=0,"",IF($A452&lt;&gt;DRAFT!$B454,"ERR",IF(DRAFT!BT454="3E","3E",IF(COUNT(DRAFT!BP454,DRAFT!BT454)&gt;0,DRAFT!BU454,""))))</f>
        <v/>
      </c>
      <c r="X452" s="3" t="str">
        <f>IF(COUNT($A452)=0,"",IF(W452="3E","3E",IF(W452="","I",LOOKUP(W452/Y$2,{0,0.4,0.45,0.5,0.55,0.6,0.65,0.7,0.75,0.8,1},{"F","D","C","C+","B-","B","B+","A-","A","A+"}))))</f>
        <v/>
      </c>
      <c r="Y452" s="2" t="str">
        <f>IF(COUNT($A452)=0,"",IF(W452="","--",IF(W452="3E","3E",LOOKUP(W452/Y$2,{0,0.4,0.45,0.5,0.55,0.6,0.65,0.7,0.75,0.8,1},{0,2,2.25,2.5,2.75,3,3.25,3.5,3.75,4}))))</f>
        <v/>
      </c>
      <c r="Z452" s="3" t="str">
        <f>IF(COUNT($A452)=0,"",IF($A452&lt;&gt;DRAFT!$B454,"ERR",IF(DRAFT!CC454="3E","3E",IF(COUNT(DRAFT!BY454,DRAFT!CC454)&gt;0,DRAFT!CD454,""))))</f>
        <v/>
      </c>
      <c r="AA452" s="3" t="str">
        <f>IF(COUNT($A452)=0,"",IF(Z452="3E","3E",IF(Z452="","I",LOOKUP(Z452/AB$2,{0,0.4,0.45,0.5,0.55,0.6,0.65,0.7,0.75,0.8,1},{"F","D","C","C+","B-","B","B+","A-","A","A+"}))))</f>
        <v/>
      </c>
      <c r="AB452" s="2" t="str">
        <f>IF(COUNT($A452)=0,"",IF(Z452="","--",IF(Z452="3E","3E",LOOKUP(Z452/AB$2,{0,0.4,0.45,0.5,0.55,0.6,0.65,0.7,0.75,0.8,1},{0,2,2.25,2.5,2.75,3,3.25,3.5,3.75,4}))))</f>
        <v/>
      </c>
      <c r="AC452" s="3" t="str">
        <f>IF(COUNT($A452)=0,"",IF($A452&lt;&gt;DRAFT!$B454,"ERR",IF(DRAFT!CF454&gt;0,DRAFT!CF454,"")))</f>
        <v/>
      </c>
      <c r="AD452" s="3" t="str">
        <f>IF(COUNT($A452)=0,"",IF(AC452="3E","3E",IF(AC452="","I",LOOKUP(AC452/AE$2,{0,0.4,0.45,0.5,0.55,0.6,0.65,0.7,0.75,0.8,1},{"F","D","C","C+","B-","B","B+","A-","A","A+"}))))</f>
        <v/>
      </c>
      <c r="AE452" s="2" t="str">
        <f>IF(COUNT($A452)=0,"",IF(AC452="","--",IF(AC452="3E","3E",LOOKUP(AC452/AE$2,{0,0.4,0.45,0.5,0.55,0.6,0.65,0.7,0.75,0.8,1},{0,2,2.25,2.5,2.75,3,3.25,3.5,3.75,4}))))</f>
        <v/>
      </c>
      <c r="AF452" s="3" t="str">
        <f>IF($A452&lt;&gt;DRAFT!$B454,"ERR",IF(OR(COUNT($A452)=0,COUNT(DRAFT!CI454:CK454,DRAFT!CM454:CO454)=0),"",CEILING(SUM(DRAFT!CL454,DRAFT!CP454),1)))</f>
        <v/>
      </c>
      <c r="AG452" s="3" t="str">
        <f>IF(COUNT($A452)=0,"",IF(AF452="3E","3E",IF(AF452="","I",LOOKUP(AF452/AH$2,{0,0.4,0.45,0.5,0.55,0.6,0.65,0.7,0.75,0.8,1},{"F","D","C","C+","B-","B","B+","A-","A","A+"}))))</f>
        <v/>
      </c>
      <c r="AH452" s="2" t="str">
        <f>IF(COUNT($A452)=0,"",IF(AF452="","--",IF(AF452="3E","3E",LOOKUP(AF452/AH$2,{0,0.4,0.45,0.5,0.55,0.6,0.65,0.7,0.75,0.8,1},{0,2,2.25,2.5,2.75,3,3.25,3.5,3.75,4}))))</f>
        <v/>
      </c>
      <c r="AI452" s="11" t="str">
        <f>IF(OR(COUNT($A452)=0,COUNT(B452:AH452)=0),"",IF(COUNTIF(B452:AH452,"3E")&gt;0,"3E",IF(DRAFT!$A454="R",TRUNC(SUMPRODUCT(RGP,RCP)/TCP,3),TRUNC((SUMPRODUCT(--(IMDGP&gt;0)*IMDGP,IMCP)+CEILING(DRAFT!$CQ454*42,0.25))/TCP,3))))</f>
        <v/>
      </c>
      <c r="AJ452" s="3" t="str">
        <f>IF(OR(COUNT($A452)=0,COUNT(B452:AH452)=0),"",IF(COUNTIF(B452:AH452,"3E")&gt;0,"3E",IF(DRAFT!$A454="R",SUMPRODUCT(--(RGP&gt;=2),RCP),SUMPRODUCT(--(IMDGP&gt;0),--(IMGP=0),IMCP)+DRAFT!$CR454)))</f>
        <v/>
      </c>
      <c r="AK452" s="3" t="str">
        <f>IF(OR(COUNT($A452)=0,COUNT(B452:AH452)=0),"",IF(COUNTIF(B452:AJ452,"3E")&gt;0,"3E",IF(AND(DRAFT!$A454="IM",OR($AI452&gt;DRAFT!$CQ454,$AJ452&gt;DRAFT!$CR454)),"IMPROVED",IF(AND(DRAFT!$A454="IM",$AI452&lt;=DRAFT!$CQ454,$AJ452&lt;=DRAFT!$CR454),"NOT IMPROVED",IF(AND(AH452&gt;=2,AI452&gt;=2,AJ452&gt;=30),"PASS","FAIL")))))</f>
        <v/>
      </c>
      <c r="AL452" s="3" t="str">
        <f t="shared" si="12"/>
        <v/>
      </c>
      <c r="AM452" s="3" t="str">
        <f t="shared" si="13"/>
        <v/>
      </c>
    </row>
    <row r="453" spans="1:39" ht="18.95" customHeight="1" x14ac:dyDescent="0.25">
      <c r="A453" s="4" t="str">
        <f>IF(DRAFT!$B455="","",DRAFT!$B455)</f>
        <v/>
      </c>
      <c r="B453" s="3" t="str">
        <f>IF(COUNT($A453)=0,"",IF($A453&lt;&gt;DRAFT!$B455,"ERR",IF(DRAFT!I455="3E","3E",IF(COUNT(DRAFT!E455,DRAFT!I455)&gt;0,DRAFT!J455,""))))</f>
        <v/>
      </c>
      <c r="C453" s="3" t="str">
        <f>IF(COUNT($A453)=0,"",IF(B453="3E","3E",IF(B453="","I",LOOKUP(B453/D$2,{0,0.4,0.45,0.5,0.55,0.6,0.65,0.7,0.75,0.8,1},{"F","D","C","C+","B-","B","B+","A-","A","A+"}))))</f>
        <v/>
      </c>
      <c r="D453" s="2" t="str">
        <f>IF(COUNT($A453)=0,"",IF(B453="","--",IF(B453="3E","3E",LOOKUP(B453/D$2,{0,0.4,0.45,0.5,0.55,0.6,0.65,0.7,0.75,0.8,1},{0,2,2.25,2.5,2.75,3,3.25,3.5,3.75,4}))))</f>
        <v/>
      </c>
      <c r="E453" s="3" t="str">
        <f>IF(COUNT($A453)=0,"",IF($A453&lt;&gt;DRAFT!$B455,"ERR",IF(DRAFT!R455="3E","3E",IF(COUNT(DRAFT!N455,DRAFT!R455)&gt;0,DRAFT!S455,""))))</f>
        <v/>
      </c>
      <c r="F453" s="3" t="str">
        <f>IF(COUNT($A453)=0,"",IF(E453="3E","3E",IF(E453="","I",LOOKUP(E453/G$2,{0,0.4,0.45,0.5,0.55,0.6,0.65,0.7,0.75,0.8,1},{"F","D","C","C+","B-","B","B+","A-","A","A+"}))))</f>
        <v/>
      </c>
      <c r="G453" s="2" t="str">
        <f>IF(COUNT($A453)=0,"",IF(E453="","--",IF(E453="3E","3E",LOOKUP(E453/G$2,{0,0.4,0.45,0.5,0.55,0.6,0.65,0.7,0.75,0.8,1},{0,2,2.25,2.5,2.75,3,3.25,3.5,3.75,4}))))</f>
        <v/>
      </c>
      <c r="H453" s="3" t="str">
        <f>IF(COUNT($A453)=0,"",IF($A453&lt;&gt;DRAFT!$B455,"ERR",IF(DRAFT!AA455="3E","3E",IF(COUNT(DRAFT!W455,DRAFT!AA455)&gt;0,DRAFT!AB455,""))))</f>
        <v/>
      </c>
      <c r="I453" s="3" t="str">
        <f>IF(COUNT($A453)=0,"",IF(H453="3E","3E",IF(H453="","I",LOOKUP(H453/J$2,{0,0.4,0.45,0.5,0.55,0.6,0.65,0.7,0.75,0.8,1},{"F","D","C","C+","B-","B","B+","A-","A","A+"}))))</f>
        <v/>
      </c>
      <c r="J453" s="2" t="str">
        <f>IF(COUNT($A453)=0,"",IF(H453="","--",IF(H453="3E","3E",LOOKUP(H453/J$2,{0,0.4,0.45,0.5,0.55,0.6,0.65,0.7,0.75,0.8,1},{0,2,2.25,2.5,2.75,3,3.25,3.5,3.75,4}))))</f>
        <v/>
      </c>
      <c r="K453" s="3" t="str">
        <f>IF(COUNT($A453)=0,"",IF($A453&lt;&gt;DRAFT!$B455,"ERR",IF(DRAFT!AJ455="3E","3E",IF(COUNT(DRAFT!AF455,DRAFT!AJ455)&gt;0,DRAFT!AK455,""))))</f>
        <v/>
      </c>
      <c r="L453" s="3" t="str">
        <f>IF(COUNT($A453)=0,"",IF(K453="3E","3E",IF(K453="","I",LOOKUP(K453/M$2,{0,0.4,0.45,0.5,0.55,0.6,0.65,0.7,0.75,0.8,1},{"F","D","C","C+","B-","B","B+","A-","A","A+"}))))</f>
        <v/>
      </c>
      <c r="M453" s="2" t="str">
        <f>IF(COUNT($A453)=0,"",IF(K453="","--",IF(K453="3E","3E",LOOKUP(K453/M$2,{0,0.4,0.45,0.5,0.55,0.6,0.65,0.7,0.75,0.8,1},{0,2,2.25,2.5,2.75,3,3.25,3.5,3.75,4}))))</f>
        <v/>
      </c>
      <c r="N453" s="3" t="str">
        <f>IF(COUNT($A453)=0,"",IF($A453&lt;&gt;DRAFT!$B455,"ERR",IF(DRAFT!AS455="3E","3E",IF(COUNT(DRAFT!AO455,DRAFT!AS455)&gt;0,DRAFT!AT455,""))))</f>
        <v/>
      </c>
      <c r="O453" s="3" t="str">
        <f>IF(COUNT($A453)=0,"",IF(N453="3E","3E",IF(N453="","I",LOOKUP(N453/P$2,{0,0.4,0.45,0.5,0.55,0.6,0.65,0.7,0.75,0.8,1},{"F","D","C","C+","B-","B","B+","A-","A","A+"}))))</f>
        <v/>
      </c>
      <c r="P453" s="2" t="str">
        <f>IF(COUNT($A453)=0,"",IF(N453="","--",IF(N453="3E","3E",LOOKUP(N453/P$2,{0,0.4,0.45,0.5,0.55,0.6,0.65,0.7,0.75,0.8,1},{0,2,2.25,2.5,2.75,3,3.25,3.5,3.75,4}))))</f>
        <v/>
      </c>
      <c r="Q453" s="3" t="str">
        <f>IF(COUNT($A453)=0,"",IF($A453&lt;&gt;DRAFT!$B455,"ERR",IF(DRAFT!BB455="3E","3E",IF(COUNT(DRAFT!AX455,DRAFT!BB455)&gt;0,DRAFT!BC455,""))))</f>
        <v/>
      </c>
      <c r="R453" s="3" t="str">
        <f>IF(COUNT($A453)=0,"",IF(Q453="3E","3E",IF(Q453="","I",LOOKUP(Q453/S$2,{0,0.4,0.45,0.5,0.55,0.6,0.65,0.7,0.75,0.8,1},{"F","D","C","C+","B-","B","B+","A-","A","A+"}))))</f>
        <v/>
      </c>
      <c r="S453" s="2" t="str">
        <f>IF(COUNT($A453)=0,"",IF(Q453="","--",IF(Q453="3E","3E",LOOKUP(Q453/S$2,{0,0.4,0.45,0.5,0.55,0.6,0.65,0.7,0.75,0.8,1},{0,2,2.25,2.5,2.75,3,3.25,3.5,3.75,4}))))</f>
        <v/>
      </c>
      <c r="T453" s="3" t="str">
        <f>IF(COUNT($A453)=0,"",IF($A453&lt;&gt;DRAFT!$B455,"ERR",IF(DRAFT!BK455="3E","3E",IF(COUNT(DRAFT!BG455,DRAFT!BK455)&gt;0,DRAFT!BL455,""))))</f>
        <v/>
      </c>
      <c r="U453" s="3" t="str">
        <f>IF(COUNT($A453)=0,"",IF(T453="3E","3E",IF(T453="","I",LOOKUP(T453/V$2,{0,0.4,0.45,0.5,0.55,0.6,0.65,0.7,0.75,0.8,1},{"F","D","C","C+","B-","B","B+","A-","A","A+"}))))</f>
        <v/>
      </c>
      <c r="V453" s="2" t="str">
        <f>IF(COUNT($A453)=0,"",IF(T453="","--",IF(T453="3E","3E",LOOKUP(T453/V$2,{0,0.4,0.45,0.5,0.55,0.6,0.65,0.7,0.75,0.8,1},{0,2,2.25,2.5,2.75,3,3.25,3.5,3.75,4}))))</f>
        <v/>
      </c>
      <c r="W453" s="3" t="str">
        <f>IF(COUNT($A453)=0,"",IF($A453&lt;&gt;DRAFT!$B455,"ERR",IF(DRAFT!BT455="3E","3E",IF(COUNT(DRAFT!BP455,DRAFT!BT455)&gt;0,DRAFT!BU455,""))))</f>
        <v/>
      </c>
      <c r="X453" s="3" t="str">
        <f>IF(COUNT($A453)=0,"",IF(W453="3E","3E",IF(W453="","I",LOOKUP(W453/Y$2,{0,0.4,0.45,0.5,0.55,0.6,0.65,0.7,0.75,0.8,1},{"F","D","C","C+","B-","B","B+","A-","A","A+"}))))</f>
        <v/>
      </c>
      <c r="Y453" s="2" t="str">
        <f>IF(COUNT($A453)=0,"",IF(W453="","--",IF(W453="3E","3E",LOOKUP(W453/Y$2,{0,0.4,0.45,0.5,0.55,0.6,0.65,0.7,0.75,0.8,1},{0,2,2.25,2.5,2.75,3,3.25,3.5,3.75,4}))))</f>
        <v/>
      </c>
      <c r="Z453" s="3" t="str">
        <f>IF(COUNT($A453)=0,"",IF($A453&lt;&gt;DRAFT!$B455,"ERR",IF(DRAFT!CC455="3E","3E",IF(COUNT(DRAFT!BY455,DRAFT!CC455)&gt;0,DRAFT!CD455,""))))</f>
        <v/>
      </c>
      <c r="AA453" s="3" t="str">
        <f>IF(COUNT($A453)=0,"",IF(Z453="3E","3E",IF(Z453="","I",LOOKUP(Z453/AB$2,{0,0.4,0.45,0.5,0.55,0.6,0.65,0.7,0.75,0.8,1},{"F","D","C","C+","B-","B","B+","A-","A","A+"}))))</f>
        <v/>
      </c>
      <c r="AB453" s="2" t="str">
        <f>IF(COUNT($A453)=0,"",IF(Z453="","--",IF(Z453="3E","3E",LOOKUP(Z453/AB$2,{0,0.4,0.45,0.5,0.55,0.6,0.65,0.7,0.75,0.8,1},{0,2,2.25,2.5,2.75,3,3.25,3.5,3.75,4}))))</f>
        <v/>
      </c>
      <c r="AC453" s="3" t="str">
        <f>IF(COUNT($A453)=0,"",IF($A453&lt;&gt;DRAFT!$B455,"ERR",IF(DRAFT!CF455&gt;0,DRAFT!CF455,"")))</f>
        <v/>
      </c>
      <c r="AD453" s="3" t="str">
        <f>IF(COUNT($A453)=0,"",IF(AC453="3E","3E",IF(AC453="","I",LOOKUP(AC453/AE$2,{0,0.4,0.45,0.5,0.55,0.6,0.65,0.7,0.75,0.8,1},{"F","D","C","C+","B-","B","B+","A-","A","A+"}))))</f>
        <v/>
      </c>
      <c r="AE453" s="2" t="str">
        <f>IF(COUNT($A453)=0,"",IF(AC453="","--",IF(AC453="3E","3E",LOOKUP(AC453/AE$2,{0,0.4,0.45,0.5,0.55,0.6,0.65,0.7,0.75,0.8,1},{0,2,2.25,2.5,2.75,3,3.25,3.5,3.75,4}))))</f>
        <v/>
      </c>
      <c r="AF453" s="3" t="str">
        <f>IF($A453&lt;&gt;DRAFT!$B455,"ERR",IF(OR(COUNT($A453)=0,COUNT(DRAFT!CI455:CK455,DRAFT!CM455:CO455)=0),"",CEILING(SUM(DRAFT!CL455,DRAFT!CP455),1)))</f>
        <v/>
      </c>
      <c r="AG453" s="3" t="str">
        <f>IF(COUNT($A453)=0,"",IF(AF453="3E","3E",IF(AF453="","I",LOOKUP(AF453/AH$2,{0,0.4,0.45,0.5,0.55,0.6,0.65,0.7,0.75,0.8,1},{"F","D","C","C+","B-","B","B+","A-","A","A+"}))))</f>
        <v/>
      </c>
      <c r="AH453" s="2" t="str">
        <f>IF(COUNT($A453)=0,"",IF(AF453="","--",IF(AF453="3E","3E",LOOKUP(AF453/AH$2,{0,0.4,0.45,0.5,0.55,0.6,0.65,0.7,0.75,0.8,1},{0,2,2.25,2.5,2.75,3,3.25,3.5,3.75,4}))))</f>
        <v/>
      </c>
      <c r="AI453" s="11" t="str">
        <f>IF(OR(COUNT($A453)=0,COUNT(B453:AH453)=0),"",IF(COUNTIF(B453:AH453,"3E")&gt;0,"3E",IF(DRAFT!$A455="R",TRUNC(SUMPRODUCT(RGP,RCP)/TCP,3),TRUNC((SUMPRODUCT(--(IMDGP&gt;0)*IMDGP,IMCP)+CEILING(DRAFT!$CQ455*42,0.25))/TCP,3))))</f>
        <v/>
      </c>
      <c r="AJ453" s="3" t="str">
        <f>IF(OR(COUNT($A453)=0,COUNT(B453:AH453)=0),"",IF(COUNTIF(B453:AH453,"3E")&gt;0,"3E",IF(DRAFT!$A455="R",SUMPRODUCT(--(RGP&gt;=2),RCP),SUMPRODUCT(--(IMDGP&gt;0),--(IMGP=0),IMCP)+DRAFT!$CR455)))</f>
        <v/>
      </c>
      <c r="AK453" s="3" t="str">
        <f>IF(OR(COUNT($A453)=0,COUNT(B453:AH453)=0),"",IF(COUNTIF(B453:AJ453,"3E")&gt;0,"3E",IF(AND(DRAFT!$A455="IM",OR($AI453&gt;DRAFT!$CQ455,$AJ453&gt;DRAFT!$CR455)),"IMPROVED",IF(AND(DRAFT!$A455="IM",$AI453&lt;=DRAFT!$CQ455,$AJ453&lt;=DRAFT!$CR455),"NOT IMPROVED",IF(AND(AH453&gt;=2,AI453&gt;=2,AJ453&gt;=30),"PASS","FAIL")))))</f>
        <v/>
      </c>
      <c r="AL453" s="3" t="str">
        <f t="shared" si="12"/>
        <v/>
      </c>
      <c r="AM453" s="3" t="str">
        <f t="shared" si="13"/>
        <v/>
      </c>
    </row>
    <row r="454" spans="1:39" ht="18.95" customHeight="1" x14ac:dyDescent="0.25">
      <c r="A454" s="4" t="str">
        <f>IF(DRAFT!$B456="","",DRAFT!$B456)</f>
        <v/>
      </c>
      <c r="B454" s="3" t="str">
        <f>IF(COUNT($A454)=0,"",IF($A454&lt;&gt;DRAFT!$B456,"ERR",IF(DRAFT!I456="3E","3E",IF(COUNT(DRAFT!E456,DRAFT!I456)&gt;0,DRAFT!J456,""))))</f>
        <v/>
      </c>
      <c r="C454" s="3" t="str">
        <f>IF(COUNT($A454)=0,"",IF(B454="3E","3E",IF(B454="","I",LOOKUP(B454/D$2,{0,0.4,0.45,0.5,0.55,0.6,0.65,0.7,0.75,0.8,1},{"F","D","C","C+","B-","B","B+","A-","A","A+"}))))</f>
        <v/>
      </c>
      <c r="D454" s="2" t="str">
        <f>IF(COUNT($A454)=0,"",IF(B454="","--",IF(B454="3E","3E",LOOKUP(B454/D$2,{0,0.4,0.45,0.5,0.55,0.6,0.65,0.7,0.75,0.8,1},{0,2,2.25,2.5,2.75,3,3.25,3.5,3.75,4}))))</f>
        <v/>
      </c>
      <c r="E454" s="3" t="str">
        <f>IF(COUNT($A454)=0,"",IF($A454&lt;&gt;DRAFT!$B456,"ERR",IF(DRAFT!R456="3E","3E",IF(COUNT(DRAFT!N456,DRAFT!R456)&gt;0,DRAFT!S456,""))))</f>
        <v/>
      </c>
      <c r="F454" s="3" t="str">
        <f>IF(COUNT($A454)=0,"",IF(E454="3E","3E",IF(E454="","I",LOOKUP(E454/G$2,{0,0.4,0.45,0.5,0.55,0.6,0.65,0.7,0.75,0.8,1},{"F","D","C","C+","B-","B","B+","A-","A","A+"}))))</f>
        <v/>
      </c>
      <c r="G454" s="2" t="str">
        <f>IF(COUNT($A454)=0,"",IF(E454="","--",IF(E454="3E","3E",LOOKUP(E454/G$2,{0,0.4,0.45,0.5,0.55,0.6,0.65,0.7,0.75,0.8,1},{0,2,2.25,2.5,2.75,3,3.25,3.5,3.75,4}))))</f>
        <v/>
      </c>
      <c r="H454" s="3" t="str">
        <f>IF(COUNT($A454)=0,"",IF($A454&lt;&gt;DRAFT!$B456,"ERR",IF(DRAFT!AA456="3E","3E",IF(COUNT(DRAFT!W456,DRAFT!AA456)&gt;0,DRAFT!AB456,""))))</f>
        <v/>
      </c>
      <c r="I454" s="3" t="str">
        <f>IF(COUNT($A454)=0,"",IF(H454="3E","3E",IF(H454="","I",LOOKUP(H454/J$2,{0,0.4,0.45,0.5,0.55,0.6,0.65,0.7,0.75,0.8,1},{"F","D","C","C+","B-","B","B+","A-","A","A+"}))))</f>
        <v/>
      </c>
      <c r="J454" s="2" t="str">
        <f>IF(COUNT($A454)=0,"",IF(H454="","--",IF(H454="3E","3E",LOOKUP(H454/J$2,{0,0.4,0.45,0.5,0.55,0.6,0.65,0.7,0.75,0.8,1},{0,2,2.25,2.5,2.75,3,3.25,3.5,3.75,4}))))</f>
        <v/>
      </c>
      <c r="K454" s="3" t="str">
        <f>IF(COUNT($A454)=0,"",IF($A454&lt;&gt;DRAFT!$B456,"ERR",IF(DRAFT!AJ456="3E","3E",IF(COUNT(DRAFT!AF456,DRAFT!AJ456)&gt;0,DRAFT!AK456,""))))</f>
        <v/>
      </c>
      <c r="L454" s="3" t="str">
        <f>IF(COUNT($A454)=0,"",IF(K454="3E","3E",IF(K454="","I",LOOKUP(K454/M$2,{0,0.4,0.45,0.5,0.55,0.6,0.65,0.7,0.75,0.8,1},{"F","D","C","C+","B-","B","B+","A-","A","A+"}))))</f>
        <v/>
      </c>
      <c r="M454" s="2" t="str">
        <f>IF(COUNT($A454)=0,"",IF(K454="","--",IF(K454="3E","3E",LOOKUP(K454/M$2,{0,0.4,0.45,0.5,0.55,0.6,0.65,0.7,0.75,0.8,1},{0,2,2.25,2.5,2.75,3,3.25,3.5,3.75,4}))))</f>
        <v/>
      </c>
      <c r="N454" s="3" t="str">
        <f>IF(COUNT($A454)=0,"",IF($A454&lt;&gt;DRAFT!$B456,"ERR",IF(DRAFT!AS456="3E","3E",IF(COUNT(DRAFT!AO456,DRAFT!AS456)&gt;0,DRAFT!AT456,""))))</f>
        <v/>
      </c>
      <c r="O454" s="3" t="str">
        <f>IF(COUNT($A454)=0,"",IF(N454="3E","3E",IF(N454="","I",LOOKUP(N454/P$2,{0,0.4,0.45,0.5,0.55,0.6,0.65,0.7,0.75,0.8,1},{"F","D","C","C+","B-","B","B+","A-","A","A+"}))))</f>
        <v/>
      </c>
      <c r="P454" s="2" t="str">
        <f>IF(COUNT($A454)=0,"",IF(N454="","--",IF(N454="3E","3E",LOOKUP(N454/P$2,{0,0.4,0.45,0.5,0.55,0.6,0.65,0.7,0.75,0.8,1},{0,2,2.25,2.5,2.75,3,3.25,3.5,3.75,4}))))</f>
        <v/>
      </c>
      <c r="Q454" s="3" t="str">
        <f>IF(COUNT($A454)=0,"",IF($A454&lt;&gt;DRAFT!$B456,"ERR",IF(DRAFT!BB456="3E","3E",IF(COUNT(DRAFT!AX456,DRAFT!BB456)&gt;0,DRAFT!BC456,""))))</f>
        <v/>
      </c>
      <c r="R454" s="3" t="str">
        <f>IF(COUNT($A454)=0,"",IF(Q454="3E","3E",IF(Q454="","I",LOOKUP(Q454/S$2,{0,0.4,0.45,0.5,0.55,0.6,0.65,0.7,0.75,0.8,1},{"F","D","C","C+","B-","B","B+","A-","A","A+"}))))</f>
        <v/>
      </c>
      <c r="S454" s="2" t="str">
        <f>IF(COUNT($A454)=0,"",IF(Q454="","--",IF(Q454="3E","3E",LOOKUP(Q454/S$2,{0,0.4,0.45,0.5,0.55,0.6,0.65,0.7,0.75,0.8,1},{0,2,2.25,2.5,2.75,3,3.25,3.5,3.75,4}))))</f>
        <v/>
      </c>
      <c r="T454" s="3" t="str">
        <f>IF(COUNT($A454)=0,"",IF($A454&lt;&gt;DRAFT!$B456,"ERR",IF(DRAFT!BK456="3E","3E",IF(COUNT(DRAFT!BG456,DRAFT!BK456)&gt;0,DRAFT!BL456,""))))</f>
        <v/>
      </c>
      <c r="U454" s="3" t="str">
        <f>IF(COUNT($A454)=0,"",IF(T454="3E","3E",IF(T454="","I",LOOKUP(T454/V$2,{0,0.4,0.45,0.5,0.55,0.6,0.65,0.7,0.75,0.8,1},{"F","D","C","C+","B-","B","B+","A-","A","A+"}))))</f>
        <v/>
      </c>
      <c r="V454" s="2" t="str">
        <f>IF(COUNT($A454)=0,"",IF(T454="","--",IF(T454="3E","3E",LOOKUP(T454/V$2,{0,0.4,0.45,0.5,0.55,0.6,0.65,0.7,0.75,0.8,1},{0,2,2.25,2.5,2.75,3,3.25,3.5,3.75,4}))))</f>
        <v/>
      </c>
      <c r="W454" s="3" t="str">
        <f>IF(COUNT($A454)=0,"",IF($A454&lt;&gt;DRAFT!$B456,"ERR",IF(DRAFT!BT456="3E","3E",IF(COUNT(DRAFT!BP456,DRAFT!BT456)&gt;0,DRAFT!BU456,""))))</f>
        <v/>
      </c>
      <c r="X454" s="3" t="str">
        <f>IF(COUNT($A454)=0,"",IF(W454="3E","3E",IF(W454="","I",LOOKUP(W454/Y$2,{0,0.4,0.45,0.5,0.55,0.6,0.65,0.7,0.75,0.8,1},{"F","D","C","C+","B-","B","B+","A-","A","A+"}))))</f>
        <v/>
      </c>
      <c r="Y454" s="2" t="str">
        <f>IF(COUNT($A454)=0,"",IF(W454="","--",IF(W454="3E","3E",LOOKUP(W454/Y$2,{0,0.4,0.45,0.5,0.55,0.6,0.65,0.7,0.75,0.8,1},{0,2,2.25,2.5,2.75,3,3.25,3.5,3.75,4}))))</f>
        <v/>
      </c>
      <c r="Z454" s="3" t="str">
        <f>IF(COUNT($A454)=0,"",IF($A454&lt;&gt;DRAFT!$B456,"ERR",IF(DRAFT!CC456="3E","3E",IF(COUNT(DRAFT!BY456,DRAFT!CC456)&gt;0,DRAFT!CD456,""))))</f>
        <v/>
      </c>
      <c r="AA454" s="3" t="str">
        <f>IF(COUNT($A454)=0,"",IF(Z454="3E","3E",IF(Z454="","I",LOOKUP(Z454/AB$2,{0,0.4,0.45,0.5,0.55,0.6,0.65,0.7,0.75,0.8,1},{"F","D","C","C+","B-","B","B+","A-","A","A+"}))))</f>
        <v/>
      </c>
      <c r="AB454" s="2" t="str">
        <f>IF(COUNT($A454)=0,"",IF(Z454="","--",IF(Z454="3E","3E",LOOKUP(Z454/AB$2,{0,0.4,0.45,0.5,0.55,0.6,0.65,0.7,0.75,0.8,1},{0,2,2.25,2.5,2.75,3,3.25,3.5,3.75,4}))))</f>
        <v/>
      </c>
      <c r="AC454" s="3" t="str">
        <f>IF(COUNT($A454)=0,"",IF($A454&lt;&gt;DRAFT!$B456,"ERR",IF(DRAFT!CF456&gt;0,DRAFT!CF456,"")))</f>
        <v/>
      </c>
      <c r="AD454" s="3" t="str">
        <f>IF(COUNT($A454)=0,"",IF(AC454="3E","3E",IF(AC454="","I",LOOKUP(AC454/AE$2,{0,0.4,0.45,0.5,0.55,0.6,0.65,0.7,0.75,0.8,1},{"F","D","C","C+","B-","B","B+","A-","A","A+"}))))</f>
        <v/>
      </c>
      <c r="AE454" s="2" t="str">
        <f>IF(COUNT($A454)=0,"",IF(AC454="","--",IF(AC454="3E","3E",LOOKUP(AC454/AE$2,{0,0.4,0.45,0.5,0.55,0.6,0.65,0.7,0.75,0.8,1},{0,2,2.25,2.5,2.75,3,3.25,3.5,3.75,4}))))</f>
        <v/>
      </c>
      <c r="AF454" s="3" t="str">
        <f>IF($A454&lt;&gt;DRAFT!$B456,"ERR",IF(OR(COUNT($A454)=0,COUNT(DRAFT!CI456:CK456,DRAFT!CM456:CO456)=0),"",CEILING(SUM(DRAFT!CL456,DRAFT!CP456),1)))</f>
        <v/>
      </c>
      <c r="AG454" s="3" t="str">
        <f>IF(COUNT($A454)=0,"",IF(AF454="3E","3E",IF(AF454="","I",LOOKUP(AF454/AH$2,{0,0.4,0.45,0.5,0.55,0.6,0.65,0.7,0.75,0.8,1},{"F","D","C","C+","B-","B","B+","A-","A","A+"}))))</f>
        <v/>
      </c>
      <c r="AH454" s="2" t="str">
        <f>IF(COUNT($A454)=0,"",IF(AF454="","--",IF(AF454="3E","3E",LOOKUP(AF454/AH$2,{0,0.4,0.45,0.5,0.55,0.6,0.65,0.7,0.75,0.8,1},{0,2,2.25,2.5,2.75,3,3.25,3.5,3.75,4}))))</f>
        <v/>
      </c>
      <c r="AI454" s="11" t="str">
        <f>IF(OR(COUNT($A454)=0,COUNT(B454:AH454)=0),"",IF(COUNTIF(B454:AH454,"3E")&gt;0,"3E",IF(DRAFT!$A456="R",TRUNC(SUMPRODUCT(RGP,RCP)/TCP,3),TRUNC((SUMPRODUCT(--(IMDGP&gt;0)*IMDGP,IMCP)+CEILING(DRAFT!$CQ456*42,0.25))/TCP,3))))</f>
        <v/>
      </c>
      <c r="AJ454" s="3" t="str">
        <f>IF(OR(COUNT($A454)=0,COUNT(B454:AH454)=0),"",IF(COUNTIF(B454:AH454,"3E")&gt;0,"3E",IF(DRAFT!$A456="R",SUMPRODUCT(--(RGP&gt;=2),RCP),SUMPRODUCT(--(IMDGP&gt;0),--(IMGP=0),IMCP)+DRAFT!$CR456)))</f>
        <v/>
      </c>
      <c r="AK454" s="3" t="str">
        <f>IF(OR(COUNT($A454)=0,COUNT(B454:AH454)=0),"",IF(COUNTIF(B454:AJ454,"3E")&gt;0,"3E",IF(AND(DRAFT!$A456="IM",OR($AI454&gt;DRAFT!$CQ456,$AJ454&gt;DRAFT!$CR456)),"IMPROVED",IF(AND(DRAFT!$A456="IM",$AI454&lt;=DRAFT!$CQ456,$AJ454&lt;=DRAFT!$CR456),"NOT IMPROVED",IF(AND(AH454&gt;=2,AI454&gt;=2,AJ454&gt;=30),"PASS","FAIL")))))</f>
        <v/>
      </c>
      <c r="AL454" s="3" t="str">
        <f t="shared" ref="AL454:AL517" si="14">IF(COUNT($A454)=0,"",IF(AK454="3E","3E",IF(AK454="PASS",CONCATENATE(IF(N(D454)&lt;2,"311F,",""),IF(N(G454)&lt;2,"312F,",""),IF(N(J454)&lt;2,"313F,",""),IF(N(M454)&lt;2,"321F,",""),IF(N(P454)&lt;2,"322F,",""),IF(N(S454)&lt;2,"323F,",""),IF(N(V454)&lt;2,"331F,",""),IF(N(Y454)&lt;2,"332F,",""),IF(N(AB454)&lt;2,"333F,","")),"")))</f>
        <v/>
      </c>
      <c r="AM454" s="3" t="str">
        <f t="shared" ref="AM454:AM517" si="15">IF($AI454="3E","3E",IF(AH454=0,"",IF(OR(COUNT($A454)=0,COUNT(AF454)=0),"",RANK(AI454,$AI$5:$AI$420,0))))</f>
        <v/>
      </c>
    </row>
    <row r="455" spans="1:39" ht="18.95" customHeight="1" x14ac:dyDescent="0.25">
      <c r="A455" s="4" t="str">
        <f>IF(DRAFT!$B457="","",DRAFT!$B457)</f>
        <v/>
      </c>
      <c r="B455" s="3" t="str">
        <f>IF(COUNT($A455)=0,"",IF($A455&lt;&gt;DRAFT!$B457,"ERR",IF(DRAFT!I457="3E","3E",IF(COUNT(DRAFT!E457,DRAFT!I457)&gt;0,DRAFT!J457,""))))</f>
        <v/>
      </c>
      <c r="C455" s="3" t="str">
        <f>IF(COUNT($A455)=0,"",IF(B455="3E","3E",IF(B455="","I",LOOKUP(B455/D$2,{0,0.4,0.45,0.5,0.55,0.6,0.65,0.7,0.75,0.8,1},{"F","D","C","C+","B-","B","B+","A-","A","A+"}))))</f>
        <v/>
      </c>
      <c r="D455" s="2" t="str">
        <f>IF(COUNT($A455)=0,"",IF(B455="","--",IF(B455="3E","3E",LOOKUP(B455/D$2,{0,0.4,0.45,0.5,0.55,0.6,0.65,0.7,0.75,0.8,1},{0,2,2.25,2.5,2.75,3,3.25,3.5,3.75,4}))))</f>
        <v/>
      </c>
      <c r="E455" s="3" t="str">
        <f>IF(COUNT($A455)=0,"",IF($A455&lt;&gt;DRAFT!$B457,"ERR",IF(DRAFT!R457="3E","3E",IF(COUNT(DRAFT!N457,DRAFT!R457)&gt;0,DRAFT!S457,""))))</f>
        <v/>
      </c>
      <c r="F455" s="3" t="str">
        <f>IF(COUNT($A455)=0,"",IF(E455="3E","3E",IF(E455="","I",LOOKUP(E455/G$2,{0,0.4,0.45,0.5,0.55,0.6,0.65,0.7,0.75,0.8,1},{"F","D","C","C+","B-","B","B+","A-","A","A+"}))))</f>
        <v/>
      </c>
      <c r="G455" s="2" t="str">
        <f>IF(COUNT($A455)=0,"",IF(E455="","--",IF(E455="3E","3E",LOOKUP(E455/G$2,{0,0.4,0.45,0.5,0.55,0.6,0.65,0.7,0.75,0.8,1},{0,2,2.25,2.5,2.75,3,3.25,3.5,3.75,4}))))</f>
        <v/>
      </c>
      <c r="H455" s="3" t="str">
        <f>IF(COUNT($A455)=0,"",IF($A455&lt;&gt;DRAFT!$B457,"ERR",IF(DRAFT!AA457="3E","3E",IF(COUNT(DRAFT!W457,DRAFT!AA457)&gt;0,DRAFT!AB457,""))))</f>
        <v/>
      </c>
      <c r="I455" s="3" t="str">
        <f>IF(COUNT($A455)=0,"",IF(H455="3E","3E",IF(H455="","I",LOOKUP(H455/J$2,{0,0.4,0.45,0.5,0.55,0.6,0.65,0.7,0.75,0.8,1},{"F","D","C","C+","B-","B","B+","A-","A","A+"}))))</f>
        <v/>
      </c>
      <c r="J455" s="2" t="str">
        <f>IF(COUNT($A455)=0,"",IF(H455="","--",IF(H455="3E","3E",LOOKUP(H455/J$2,{0,0.4,0.45,0.5,0.55,0.6,0.65,0.7,0.75,0.8,1},{0,2,2.25,2.5,2.75,3,3.25,3.5,3.75,4}))))</f>
        <v/>
      </c>
      <c r="K455" s="3" t="str">
        <f>IF(COUNT($A455)=0,"",IF($A455&lt;&gt;DRAFT!$B457,"ERR",IF(DRAFT!AJ457="3E","3E",IF(COUNT(DRAFT!AF457,DRAFT!AJ457)&gt;0,DRAFT!AK457,""))))</f>
        <v/>
      </c>
      <c r="L455" s="3" t="str">
        <f>IF(COUNT($A455)=0,"",IF(K455="3E","3E",IF(K455="","I",LOOKUP(K455/M$2,{0,0.4,0.45,0.5,0.55,0.6,0.65,0.7,0.75,0.8,1},{"F","D","C","C+","B-","B","B+","A-","A","A+"}))))</f>
        <v/>
      </c>
      <c r="M455" s="2" t="str">
        <f>IF(COUNT($A455)=0,"",IF(K455="","--",IF(K455="3E","3E",LOOKUP(K455/M$2,{0,0.4,0.45,0.5,0.55,0.6,0.65,0.7,0.75,0.8,1},{0,2,2.25,2.5,2.75,3,3.25,3.5,3.75,4}))))</f>
        <v/>
      </c>
      <c r="N455" s="3" t="str">
        <f>IF(COUNT($A455)=0,"",IF($A455&lt;&gt;DRAFT!$B457,"ERR",IF(DRAFT!AS457="3E","3E",IF(COUNT(DRAFT!AO457,DRAFT!AS457)&gt;0,DRAFT!AT457,""))))</f>
        <v/>
      </c>
      <c r="O455" s="3" t="str">
        <f>IF(COUNT($A455)=0,"",IF(N455="3E","3E",IF(N455="","I",LOOKUP(N455/P$2,{0,0.4,0.45,0.5,0.55,0.6,0.65,0.7,0.75,0.8,1},{"F","D","C","C+","B-","B","B+","A-","A","A+"}))))</f>
        <v/>
      </c>
      <c r="P455" s="2" t="str">
        <f>IF(COUNT($A455)=0,"",IF(N455="","--",IF(N455="3E","3E",LOOKUP(N455/P$2,{0,0.4,0.45,0.5,0.55,0.6,0.65,0.7,0.75,0.8,1},{0,2,2.25,2.5,2.75,3,3.25,3.5,3.75,4}))))</f>
        <v/>
      </c>
      <c r="Q455" s="3" t="str">
        <f>IF(COUNT($A455)=0,"",IF($A455&lt;&gt;DRAFT!$B457,"ERR",IF(DRAFT!BB457="3E","3E",IF(COUNT(DRAFT!AX457,DRAFT!BB457)&gt;0,DRAFT!BC457,""))))</f>
        <v/>
      </c>
      <c r="R455" s="3" t="str">
        <f>IF(COUNT($A455)=0,"",IF(Q455="3E","3E",IF(Q455="","I",LOOKUP(Q455/S$2,{0,0.4,0.45,0.5,0.55,0.6,0.65,0.7,0.75,0.8,1},{"F","D","C","C+","B-","B","B+","A-","A","A+"}))))</f>
        <v/>
      </c>
      <c r="S455" s="2" t="str">
        <f>IF(COUNT($A455)=0,"",IF(Q455="","--",IF(Q455="3E","3E",LOOKUP(Q455/S$2,{0,0.4,0.45,0.5,0.55,0.6,0.65,0.7,0.75,0.8,1},{0,2,2.25,2.5,2.75,3,3.25,3.5,3.75,4}))))</f>
        <v/>
      </c>
      <c r="T455" s="3" t="str">
        <f>IF(COUNT($A455)=0,"",IF($A455&lt;&gt;DRAFT!$B457,"ERR",IF(DRAFT!BK457="3E","3E",IF(COUNT(DRAFT!BG457,DRAFT!BK457)&gt;0,DRAFT!BL457,""))))</f>
        <v/>
      </c>
      <c r="U455" s="3" t="str">
        <f>IF(COUNT($A455)=0,"",IF(T455="3E","3E",IF(T455="","I",LOOKUP(T455/V$2,{0,0.4,0.45,0.5,0.55,0.6,0.65,0.7,0.75,0.8,1},{"F","D","C","C+","B-","B","B+","A-","A","A+"}))))</f>
        <v/>
      </c>
      <c r="V455" s="2" t="str">
        <f>IF(COUNT($A455)=0,"",IF(T455="","--",IF(T455="3E","3E",LOOKUP(T455/V$2,{0,0.4,0.45,0.5,0.55,0.6,0.65,0.7,0.75,0.8,1},{0,2,2.25,2.5,2.75,3,3.25,3.5,3.75,4}))))</f>
        <v/>
      </c>
      <c r="W455" s="3" t="str">
        <f>IF(COUNT($A455)=0,"",IF($A455&lt;&gt;DRAFT!$B457,"ERR",IF(DRAFT!BT457="3E","3E",IF(COUNT(DRAFT!BP457,DRAFT!BT457)&gt;0,DRAFT!BU457,""))))</f>
        <v/>
      </c>
      <c r="X455" s="3" t="str">
        <f>IF(COUNT($A455)=0,"",IF(W455="3E","3E",IF(W455="","I",LOOKUP(W455/Y$2,{0,0.4,0.45,0.5,0.55,0.6,0.65,0.7,0.75,0.8,1},{"F","D","C","C+","B-","B","B+","A-","A","A+"}))))</f>
        <v/>
      </c>
      <c r="Y455" s="2" t="str">
        <f>IF(COUNT($A455)=0,"",IF(W455="","--",IF(W455="3E","3E",LOOKUP(W455/Y$2,{0,0.4,0.45,0.5,0.55,0.6,0.65,0.7,0.75,0.8,1},{0,2,2.25,2.5,2.75,3,3.25,3.5,3.75,4}))))</f>
        <v/>
      </c>
      <c r="Z455" s="3" t="str">
        <f>IF(COUNT($A455)=0,"",IF($A455&lt;&gt;DRAFT!$B457,"ERR",IF(DRAFT!CC457="3E","3E",IF(COUNT(DRAFT!BY457,DRAFT!CC457)&gt;0,DRAFT!CD457,""))))</f>
        <v/>
      </c>
      <c r="AA455" s="3" t="str">
        <f>IF(COUNT($A455)=0,"",IF(Z455="3E","3E",IF(Z455="","I",LOOKUP(Z455/AB$2,{0,0.4,0.45,0.5,0.55,0.6,0.65,0.7,0.75,0.8,1},{"F","D","C","C+","B-","B","B+","A-","A","A+"}))))</f>
        <v/>
      </c>
      <c r="AB455" s="2" t="str">
        <f>IF(COUNT($A455)=0,"",IF(Z455="","--",IF(Z455="3E","3E",LOOKUP(Z455/AB$2,{0,0.4,0.45,0.5,0.55,0.6,0.65,0.7,0.75,0.8,1},{0,2,2.25,2.5,2.75,3,3.25,3.5,3.75,4}))))</f>
        <v/>
      </c>
      <c r="AC455" s="3" t="str">
        <f>IF(COUNT($A455)=0,"",IF($A455&lt;&gt;DRAFT!$B457,"ERR",IF(DRAFT!CF457&gt;0,DRAFT!CF457,"")))</f>
        <v/>
      </c>
      <c r="AD455" s="3" t="str">
        <f>IF(COUNT($A455)=0,"",IF(AC455="3E","3E",IF(AC455="","I",LOOKUP(AC455/AE$2,{0,0.4,0.45,0.5,0.55,0.6,0.65,0.7,0.75,0.8,1},{"F","D","C","C+","B-","B","B+","A-","A","A+"}))))</f>
        <v/>
      </c>
      <c r="AE455" s="2" t="str">
        <f>IF(COUNT($A455)=0,"",IF(AC455="","--",IF(AC455="3E","3E",LOOKUP(AC455/AE$2,{0,0.4,0.45,0.5,0.55,0.6,0.65,0.7,0.75,0.8,1},{0,2,2.25,2.5,2.75,3,3.25,3.5,3.75,4}))))</f>
        <v/>
      </c>
      <c r="AF455" s="3" t="str">
        <f>IF($A455&lt;&gt;DRAFT!$B457,"ERR",IF(OR(COUNT($A455)=0,COUNT(DRAFT!CI457:CK457,DRAFT!CM457:CO457)=0),"",CEILING(SUM(DRAFT!CL457,DRAFT!CP457),1)))</f>
        <v/>
      </c>
      <c r="AG455" s="3" t="str">
        <f>IF(COUNT($A455)=0,"",IF(AF455="3E","3E",IF(AF455="","I",LOOKUP(AF455/AH$2,{0,0.4,0.45,0.5,0.55,0.6,0.65,0.7,0.75,0.8,1},{"F","D","C","C+","B-","B","B+","A-","A","A+"}))))</f>
        <v/>
      </c>
      <c r="AH455" s="2" t="str">
        <f>IF(COUNT($A455)=0,"",IF(AF455="","--",IF(AF455="3E","3E",LOOKUP(AF455/AH$2,{0,0.4,0.45,0.5,0.55,0.6,0.65,0.7,0.75,0.8,1},{0,2,2.25,2.5,2.75,3,3.25,3.5,3.75,4}))))</f>
        <v/>
      </c>
      <c r="AI455" s="11" t="str">
        <f>IF(OR(COUNT($A455)=0,COUNT(B455:AH455)=0),"",IF(COUNTIF(B455:AH455,"3E")&gt;0,"3E",IF(DRAFT!$A457="R",TRUNC(SUMPRODUCT(RGP,RCP)/TCP,3),TRUNC((SUMPRODUCT(--(IMDGP&gt;0)*IMDGP,IMCP)+CEILING(DRAFT!$CQ457*42,0.25))/TCP,3))))</f>
        <v/>
      </c>
      <c r="AJ455" s="3" t="str">
        <f>IF(OR(COUNT($A455)=0,COUNT(B455:AH455)=0),"",IF(COUNTIF(B455:AH455,"3E")&gt;0,"3E",IF(DRAFT!$A457="R",SUMPRODUCT(--(RGP&gt;=2),RCP),SUMPRODUCT(--(IMDGP&gt;0),--(IMGP=0),IMCP)+DRAFT!$CR457)))</f>
        <v/>
      </c>
      <c r="AK455" s="3" t="str">
        <f>IF(OR(COUNT($A455)=0,COUNT(B455:AH455)=0),"",IF(COUNTIF(B455:AJ455,"3E")&gt;0,"3E",IF(AND(DRAFT!$A457="IM",OR($AI455&gt;DRAFT!$CQ457,$AJ455&gt;DRAFT!$CR457)),"IMPROVED",IF(AND(DRAFT!$A457="IM",$AI455&lt;=DRAFT!$CQ457,$AJ455&lt;=DRAFT!$CR457),"NOT IMPROVED",IF(AND(AH455&gt;=2,AI455&gt;=2,AJ455&gt;=30),"PASS","FAIL")))))</f>
        <v/>
      </c>
      <c r="AL455" s="3" t="str">
        <f t="shared" si="14"/>
        <v/>
      </c>
      <c r="AM455" s="3" t="str">
        <f t="shared" si="15"/>
        <v/>
      </c>
    </row>
    <row r="456" spans="1:39" ht="18.95" customHeight="1" x14ac:dyDescent="0.25">
      <c r="A456" s="4" t="str">
        <f>IF(DRAFT!$B458="","",DRAFT!$B458)</f>
        <v/>
      </c>
      <c r="B456" s="3" t="str">
        <f>IF(COUNT($A456)=0,"",IF($A456&lt;&gt;DRAFT!$B458,"ERR",IF(DRAFT!I458="3E","3E",IF(COUNT(DRAFT!E458,DRAFT!I458)&gt;0,DRAFT!J458,""))))</f>
        <v/>
      </c>
      <c r="C456" s="3" t="str">
        <f>IF(COUNT($A456)=0,"",IF(B456="3E","3E",IF(B456="","I",LOOKUP(B456/D$2,{0,0.4,0.45,0.5,0.55,0.6,0.65,0.7,0.75,0.8,1},{"F","D","C","C+","B-","B","B+","A-","A","A+"}))))</f>
        <v/>
      </c>
      <c r="D456" s="2" t="str">
        <f>IF(COUNT($A456)=0,"",IF(B456="","--",IF(B456="3E","3E",LOOKUP(B456/D$2,{0,0.4,0.45,0.5,0.55,0.6,0.65,0.7,0.75,0.8,1},{0,2,2.25,2.5,2.75,3,3.25,3.5,3.75,4}))))</f>
        <v/>
      </c>
      <c r="E456" s="3" t="str">
        <f>IF(COUNT($A456)=0,"",IF($A456&lt;&gt;DRAFT!$B458,"ERR",IF(DRAFT!R458="3E","3E",IF(COUNT(DRAFT!N458,DRAFT!R458)&gt;0,DRAFT!S458,""))))</f>
        <v/>
      </c>
      <c r="F456" s="3" t="str">
        <f>IF(COUNT($A456)=0,"",IF(E456="3E","3E",IF(E456="","I",LOOKUP(E456/G$2,{0,0.4,0.45,0.5,0.55,0.6,0.65,0.7,0.75,0.8,1},{"F","D","C","C+","B-","B","B+","A-","A","A+"}))))</f>
        <v/>
      </c>
      <c r="G456" s="2" t="str">
        <f>IF(COUNT($A456)=0,"",IF(E456="","--",IF(E456="3E","3E",LOOKUP(E456/G$2,{0,0.4,0.45,0.5,0.55,0.6,0.65,0.7,0.75,0.8,1},{0,2,2.25,2.5,2.75,3,3.25,3.5,3.75,4}))))</f>
        <v/>
      </c>
      <c r="H456" s="3" t="str">
        <f>IF(COUNT($A456)=0,"",IF($A456&lt;&gt;DRAFT!$B458,"ERR",IF(DRAFT!AA458="3E","3E",IF(COUNT(DRAFT!W458,DRAFT!AA458)&gt;0,DRAFT!AB458,""))))</f>
        <v/>
      </c>
      <c r="I456" s="3" t="str">
        <f>IF(COUNT($A456)=0,"",IF(H456="3E","3E",IF(H456="","I",LOOKUP(H456/J$2,{0,0.4,0.45,0.5,0.55,0.6,0.65,0.7,0.75,0.8,1},{"F","D","C","C+","B-","B","B+","A-","A","A+"}))))</f>
        <v/>
      </c>
      <c r="J456" s="2" t="str">
        <f>IF(COUNT($A456)=0,"",IF(H456="","--",IF(H456="3E","3E",LOOKUP(H456/J$2,{0,0.4,0.45,0.5,0.55,0.6,0.65,0.7,0.75,0.8,1},{0,2,2.25,2.5,2.75,3,3.25,3.5,3.75,4}))))</f>
        <v/>
      </c>
      <c r="K456" s="3" t="str">
        <f>IF(COUNT($A456)=0,"",IF($A456&lt;&gt;DRAFT!$B458,"ERR",IF(DRAFT!AJ458="3E","3E",IF(COUNT(DRAFT!AF458,DRAFT!AJ458)&gt;0,DRAFT!AK458,""))))</f>
        <v/>
      </c>
      <c r="L456" s="3" t="str">
        <f>IF(COUNT($A456)=0,"",IF(K456="3E","3E",IF(K456="","I",LOOKUP(K456/M$2,{0,0.4,0.45,0.5,0.55,0.6,0.65,0.7,0.75,0.8,1},{"F","D","C","C+","B-","B","B+","A-","A","A+"}))))</f>
        <v/>
      </c>
      <c r="M456" s="2" t="str">
        <f>IF(COUNT($A456)=0,"",IF(K456="","--",IF(K456="3E","3E",LOOKUP(K456/M$2,{0,0.4,0.45,0.5,0.55,0.6,0.65,0.7,0.75,0.8,1},{0,2,2.25,2.5,2.75,3,3.25,3.5,3.75,4}))))</f>
        <v/>
      </c>
      <c r="N456" s="3" t="str">
        <f>IF(COUNT($A456)=0,"",IF($A456&lt;&gt;DRAFT!$B458,"ERR",IF(DRAFT!AS458="3E","3E",IF(COUNT(DRAFT!AO458,DRAFT!AS458)&gt;0,DRAFT!AT458,""))))</f>
        <v/>
      </c>
      <c r="O456" s="3" t="str">
        <f>IF(COUNT($A456)=0,"",IF(N456="3E","3E",IF(N456="","I",LOOKUP(N456/P$2,{0,0.4,0.45,0.5,0.55,0.6,0.65,0.7,0.75,0.8,1},{"F","D","C","C+","B-","B","B+","A-","A","A+"}))))</f>
        <v/>
      </c>
      <c r="P456" s="2" t="str">
        <f>IF(COUNT($A456)=0,"",IF(N456="","--",IF(N456="3E","3E",LOOKUP(N456/P$2,{0,0.4,0.45,0.5,0.55,0.6,0.65,0.7,0.75,0.8,1},{0,2,2.25,2.5,2.75,3,3.25,3.5,3.75,4}))))</f>
        <v/>
      </c>
      <c r="Q456" s="3" t="str">
        <f>IF(COUNT($A456)=0,"",IF($A456&lt;&gt;DRAFT!$B458,"ERR",IF(DRAFT!BB458="3E","3E",IF(COUNT(DRAFT!AX458,DRAFT!BB458)&gt;0,DRAFT!BC458,""))))</f>
        <v/>
      </c>
      <c r="R456" s="3" t="str">
        <f>IF(COUNT($A456)=0,"",IF(Q456="3E","3E",IF(Q456="","I",LOOKUP(Q456/S$2,{0,0.4,0.45,0.5,0.55,0.6,0.65,0.7,0.75,0.8,1},{"F","D","C","C+","B-","B","B+","A-","A","A+"}))))</f>
        <v/>
      </c>
      <c r="S456" s="2" t="str">
        <f>IF(COUNT($A456)=0,"",IF(Q456="","--",IF(Q456="3E","3E",LOOKUP(Q456/S$2,{0,0.4,0.45,0.5,0.55,0.6,0.65,0.7,0.75,0.8,1},{0,2,2.25,2.5,2.75,3,3.25,3.5,3.75,4}))))</f>
        <v/>
      </c>
      <c r="T456" s="3" t="str">
        <f>IF(COUNT($A456)=0,"",IF($A456&lt;&gt;DRAFT!$B458,"ERR",IF(DRAFT!BK458="3E","3E",IF(COUNT(DRAFT!BG458,DRAFT!BK458)&gt;0,DRAFT!BL458,""))))</f>
        <v/>
      </c>
      <c r="U456" s="3" t="str">
        <f>IF(COUNT($A456)=0,"",IF(T456="3E","3E",IF(T456="","I",LOOKUP(T456/V$2,{0,0.4,0.45,0.5,0.55,0.6,0.65,0.7,0.75,0.8,1},{"F","D","C","C+","B-","B","B+","A-","A","A+"}))))</f>
        <v/>
      </c>
      <c r="V456" s="2" t="str">
        <f>IF(COUNT($A456)=0,"",IF(T456="","--",IF(T456="3E","3E",LOOKUP(T456/V$2,{0,0.4,0.45,0.5,0.55,0.6,0.65,0.7,0.75,0.8,1},{0,2,2.25,2.5,2.75,3,3.25,3.5,3.75,4}))))</f>
        <v/>
      </c>
      <c r="W456" s="3" t="str">
        <f>IF(COUNT($A456)=0,"",IF($A456&lt;&gt;DRAFT!$B458,"ERR",IF(DRAFT!BT458="3E","3E",IF(COUNT(DRAFT!BP458,DRAFT!BT458)&gt;0,DRAFT!BU458,""))))</f>
        <v/>
      </c>
      <c r="X456" s="3" t="str">
        <f>IF(COUNT($A456)=0,"",IF(W456="3E","3E",IF(W456="","I",LOOKUP(W456/Y$2,{0,0.4,0.45,0.5,0.55,0.6,0.65,0.7,0.75,0.8,1},{"F","D","C","C+","B-","B","B+","A-","A","A+"}))))</f>
        <v/>
      </c>
      <c r="Y456" s="2" t="str">
        <f>IF(COUNT($A456)=0,"",IF(W456="","--",IF(W456="3E","3E",LOOKUP(W456/Y$2,{0,0.4,0.45,0.5,0.55,0.6,0.65,0.7,0.75,0.8,1},{0,2,2.25,2.5,2.75,3,3.25,3.5,3.75,4}))))</f>
        <v/>
      </c>
      <c r="Z456" s="3" t="str">
        <f>IF(COUNT($A456)=0,"",IF($A456&lt;&gt;DRAFT!$B458,"ERR",IF(DRAFT!CC458="3E","3E",IF(COUNT(DRAFT!BY458,DRAFT!CC458)&gt;0,DRAFT!CD458,""))))</f>
        <v/>
      </c>
      <c r="AA456" s="3" t="str">
        <f>IF(COUNT($A456)=0,"",IF(Z456="3E","3E",IF(Z456="","I",LOOKUP(Z456/AB$2,{0,0.4,0.45,0.5,0.55,0.6,0.65,0.7,0.75,0.8,1},{"F","D","C","C+","B-","B","B+","A-","A","A+"}))))</f>
        <v/>
      </c>
      <c r="AB456" s="2" t="str">
        <f>IF(COUNT($A456)=0,"",IF(Z456="","--",IF(Z456="3E","3E",LOOKUP(Z456/AB$2,{0,0.4,0.45,0.5,0.55,0.6,0.65,0.7,0.75,0.8,1},{0,2,2.25,2.5,2.75,3,3.25,3.5,3.75,4}))))</f>
        <v/>
      </c>
      <c r="AC456" s="3" t="str">
        <f>IF(COUNT($A456)=0,"",IF($A456&lt;&gt;DRAFT!$B458,"ERR",IF(DRAFT!CF458&gt;0,DRAFT!CF458,"")))</f>
        <v/>
      </c>
      <c r="AD456" s="3" t="str">
        <f>IF(COUNT($A456)=0,"",IF(AC456="3E","3E",IF(AC456="","I",LOOKUP(AC456/AE$2,{0,0.4,0.45,0.5,0.55,0.6,0.65,0.7,0.75,0.8,1},{"F","D","C","C+","B-","B","B+","A-","A","A+"}))))</f>
        <v/>
      </c>
      <c r="AE456" s="2" t="str">
        <f>IF(COUNT($A456)=0,"",IF(AC456="","--",IF(AC456="3E","3E",LOOKUP(AC456/AE$2,{0,0.4,0.45,0.5,0.55,0.6,0.65,0.7,0.75,0.8,1},{0,2,2.25,2.5,2.75,3,3.25,3.5,3.75,4}))))</f>
        <v/>
      </c>
      <c r="AF456" s="3" t="str">
        <f>IF($A456&lt;&gt;DRAFT!$B458,"ERR",IF(OR(COUNT($A456)=0,COUNT(DRAFT!CI458:CK458,DRAFT!CM458:CO458)=0),"",CEILING(SUM(DRAFT!CL458,DRAFT!CP458),1)))</f>
        <v/>
      </c>
      <c r="AG456" s="3" t="str">
        <f>IF(COUNT($A456)=0,"",IF(AF456="3E","3E",IF(AF456="","I",LOOKUP(AF456/AH$2,{0,0.4,0.45,0.5,0.55,0.6,0.65,0.7,0.75,0.8,1},{"F","D","C","C+","B-","B","B+","A-","A","A+"}))))</f>
        <v/>
      </c>
      <c r="AH456" s="2" t="str">
        <f>IF(COUNT($A456)=0,"",IF(AF456="","--",IF(AF456="3E","3E",LOOKUP(AF456/AH$2,{0,0.4,0.45,0.5,0.55,0.6,0.65,0.7,0.75,0.8,1},{0,2,2.25,2.5,2.75,3,3.25,3.5,3.75,4}))))</f>
        <v/>
      </c>
      <c r="AI456" s="11" t="str">
        <f>IF(OR(COUNT($A456)=0,COUNT(B456:AH456)=0),"",IF(COUNTIF(B456:AH456,"3E")&gt;0,"3E",IF(DRAFT!$A458="R",TRUNC(SUMPRODUCT(RGP,RCP)/TCP,3),TRUNC((SUMPRODUCT(--(IMDGP&gt;0)*IMDGP,IMCP)+CEILING(DRAFT!$CQ458*42,0.25))/TCP,3))))</f>
        <v/>
      </c>
      <c r="AJ456" s="3" t="str">
        <f>IF(OR(COUNT($A456)=0,COUNT(B456:AH456)=0),"",IF(COUNTIF(B456:AH456,"3E")&gt;0,"3E",IF(DRAFT!$A458="R",SUMPRODUCT(--(RGP&gt;=2),RCP),SUMPRODUCT(--(IMDGP&gt;0),--(IMGP=0),IMCP)+DRAFT!$CR458)))</f>
        <v/>
      </c>
      <c r="AK456" s="3" t="str">
        <f>IF(OR(COUNT($A456)=0,COUNT(B456:AH456)=0),"",IF(COUNTIF(B456:AJ456,"3E")&gt;0,"3E",IF(AND(DRAFT!$A458="IM",OR($AI456&gt;DRAFT!$CQ458,$AJ456&gt;DRAFT!$CR458)),"IMPROVED",IF(AND(DRAFT!$A458="IM",$AI456&lt;=DRAFT!$CQ458,$AJ456&lt;=DRAFT!$CR458),"NOT IMPROVED",IF(AND(AH456&gt;=2,AI456&gt;=2,AJ456&gt;=30),"PASS","FAIL")))))</f>
        <v/>
      </c>
      <c r="AL456" s="3" t="str">
        <f t="shared" si="14"/>
        <v/>
      </c>
      <c r="AM456" s="3" t="str">
        <f t="shared" si="15"/>
        <v/>
      </c>
    </row>
    <row r="457" spans="1:39" ht="18.95" customHeight="1" x14ac:dyDescent="0.25">
      <c r="A457" s="4" t="str">
        <f>IF(DRAFT!$B459="","",DRAFT!$B459)</f>
        <v/>
      </c>
      <c r="B457" s="3" t="str">
        <f>IF(COUNT($A457)=0,"",IF($A457&lt;&gt;DRAFT!$B459,"ERR",IF(DRAFT!I459="3E","3E",IF(COUNT(DRAFT!E459,DRAFT!I459)&gt;0,DRAFT!J459,""))))</f>
        <v/>
      </c>
      <c r="C457" s="3" t="str">
        <f>IF(COUNT($A457)=0,"",IF(B457="3E","3E",IF(B457="","I",LOOKUP(B457/D$2,{0,0.4,0.45,0.5,0.55,0.6,0.65,0.7,0.75,0.8,1},{"F","D","C","C+","B-","B","B+","A-","A","A+"}))))</f>
        <v/>
      </c>
      <c r="D457" s="2" t="str">
        <f>IF(COUNT($A457)=0,"",IF(B457="","--",IF(B457="3E","3E",LOOKUP(B457/D$2,{0,0.4,0.45,0.5,0.55,0.6,0.65,0.7,0.75,0.8,1},{0,2,2.25,2.5,2.75,3,3.25,3.5,3.75,4}))))</f>
        <v/>
      </c>
      <c r="E457" s="3" t="str">
        <f>IF(COUNT($A457)=0,"",IF($A457&lt;&gt;DRAFT!$B459,"ERR",IF(DRAFT!R459="3E","3E",IF(COUNT(DRAFT!N459,DRAFT!R459)&gt;0,DRAFT!S459,""))))</f>
        <v/>
      </c>
      <c r="F457" s="3" t="str">
        <f>IF(COUNT($A457)=0,"",IF(E457="3E","3E",IF(E457="","I",LOOKUP(E457/G$2,{0,0.4,0.45,0.5,0.55,0.6,0.65,0.7,0.75,0.8,1},{"F","D","C","C+","B-","B","B+","A-","A","A+"}))))</f>
        <v/>
      </c>
      <c r="G457" s="2" t="str">
        <f>IF(COUNT($A457)=0,"",IF(E457="","--",IF(E457="3E","3E",LOOKUP(E457/G$2,{0,0.4,0.45,0.5,0.55,0.6,0.65,0.7,0.75,0.8,1},{0,2,2.25,2.5,2.75,3,3.25,3.5,3.75,4}))))</f>
        <v/>
      </c>
      <c r="H457" s="3" t="str">
        <f>IF(COUNT($A457)=0,"",IF($A457&lt;&gt;DRAFT!$B459,"ERR",IF(DRAFT!AA459="3E","3E",IF(COUNT(DRAFT!W459,DRAFT!AA459)&gt;0,DRAFT!AB459,""))))</f>
        <v/>
      </c>
      <c r="I457" s="3" t="str">
        <f>IF(COUNT($A457)=0,"",IF(H457="3E","3E",IF(H457="","I",LOOKUP(H457/J$2,{0,0.4,0.45,0.5,0.55,0.6,0.65,0.7,0.75,0.8,1},{"F","D","C","C+","B-","B","B+","A-","A","A+"}))))</f>
        <v/>
      </c>
      <c r="J457" s="2" t="str">
        <f>IF(COUNT($A457)=0,"",IF(H457="","--",IF(H457="3E","3E",LOOKUP(H457/J$2,{0,0.4,0.45,0.5,0.55,0.6,0.65,0.7,0.75,0.8,1},{0,2,2.25,2.5,2.75,3,3.25,3.5,3.75,4}))))</f>
        <v/>
      </c>
      <c r="K457" s="3" t="str">
        <f>IF(COUNT($A457)=0,"",IF($A457&lt;&gt;DRAFT!$B459,"ERR",IF(DRAFT!AJ459="3E","3E",IF(COUNT(DRAFT!AF459,DRAFT!AJ459)&gt;0,DRAFT!AK459,""))))</f>
        <v/>
      </c>
      <c r="L457" s="3" t="str">
        <f>IF(COUNT($A457)=0,"",IF(K457="3E","3E",IF(K457="","I",LOOKUP(K457/M$2,{0,0.4,0.45,0.5,0.55,0.6,0.65,0.7,0.75,0.8,1},{"F","D","C","C+","B-","B","B+","A-","A","A+"}))))</f>
        <v/>
      </c>
      <c r="M457" s="2" t="str">
        <f>IF(COUNT($A457)=0,"",IF(K457="","--",IF(K457="3E","3E",LOOKUP(K457/M$2,{0,0.4,0.45,0.5,0.55,0.6,0.65,0.7,0.75,0.8,1},{0,2,2.25,2.5,2.75,3,3.25,3.5,3.75,4}))))</f>
        <v/>
      </c>
      <c r="N457" s="3" t="str">
        <f>IF(COUNT($A457)=0,"",IF($A457&lt;&gt;DRAFT!$B459,"ERR",IF(DRAFT!AS459="3E","3E",IF(COUNT(DRAFT!AO459,DRAFT!AS459)&gt;0,DRAFT!AT459,""))))</f>
        <v/>
      </c>
      <c r="O457" s="3" t="str">
        <f>IF(COUNT($A457)=0,"",IF(N457="3E","3E",IF(N457="","I",LOOKUP(N457/P$2,{0,0.4,0.45,0.5,0.55,0.6,0.65,0.7,0.75,0.8,1},{"F","D","C","C+","B-","B","B+","A-","A","A+"}))))</f>
        <v/>
      </c>
      <c r="P457" s="2" t="str">
        <f>IF(COUNT($A457)=0,"",IF(N457="","--",IF(N457="3E","3E",LOOKUP(N457/P$2,{0,0.4,0.45,0.5,0.55,0.6,0.65,0.7,0.75,0.8,1},{0,2,2.25,2.5,2.75,3,3.25,3.5,3.75,4}))))</f>
        <v/>
      </c>
      <c r="Q457" s="3" t="str">
        <f>IF(COUNT($A457)=0,"",IF($A457&lt;&gt;DRAFT!$B459,"ERR",IF(DRAFT!BB459="3E","3E",IF(COUNT(DRAFT!AX459,DRAFT!BB459)&gt;0,DRAFT!BC459,""))))</f>
        <v/>
      </c>
      <c r="R457" s="3" t="str">
        <f>IF(COUNT($A457)=0,"",IF(Q457="3E","3E",IF(Q457="","I",LOOKUP(Q457/S$2,{0,0.4,0.45,0.5,0.55,0.6,0.65,0.7,0.75,0.8,1},{"F","D","C","C+","B-","B","B+","A-","A","A+"}))))</f>
        <v/>
      </c>
      <c r="S457" s="2" t="str">
        <f>IF(COUNT($A457)=0,"",IF(Q457="","--",IF(Q457="3E","3E",LOOKUP(Q457/S$2,{0,0.4,0.45,0.5,0.55,0.6,0.65,0.7,0.75,0.8,1},{0,2,2.25,2.5,2.75,3,3.25,3.5,3.75,4}))))</f>
        <v/>
      </c>
      <c r="T457" s="3" t="str">
        <f>IF(COUNT($A457)=0,"",IF($A457&lt;&gt;DRAFT!$B459,"ERR",IF(DRAFT!BK459="3E","3E",IF(COUNT(DRAFT!BG459,DRAFT!BK459)&gt;0,DRAFT!BL459,""))))</f>
        <v/>
      </c>
      <c r="U457" s="3" t="str">
        <f>IF(COUNT($A457)=0,"",IF(T457="3E","3E",IF(T457="","I",LOOKUP(T457/V$2,{0,0.4,0.45,0.5,0.55,0.6,0.65,0.7,0.75,0.8,1},{"F","D","C","C+","B-","B","B+","A-","A","A+"}))))</f>
        <v/>
      </c>
      <c r="V457" s="2" t="str">
        <f>IF(COUNT($A457)=0,"",IF(T457="","--",IF(T457="3E","3E",LOOKUP(T457/V$2,{0,0.4,0.45,0.5,0.55,0.6,0.65,0.7,0.75,0.8,1},{0,2,2.25,2.5,2.75,3,3.25,3.5,3.75,4}))))</f>
        <v/>
      </c>
      <c r="W457" s="3" t="str">
        <f>IF(COUNT($A457)=0,"",IF($A457&lt;&gt;DRAFT!$B459,"ERR",IF(DRAFT!BT459="3E","3E",IF(COUNT(DRAFT!BP459,DRAFT!BT459)&gt;0,DRAFT!BU459,""))))</f>
        <v/>
      </c>
      <c r="X457" s="3" t="str">
        <f>IF(COUNT($A457)=0,"",IF(W457="3E","3E",IF(W457="","I",LOOKUP(W457/Y$2,{0,0.4,0.45,0.5,0.55,0.6,0.65,0.7,0.75,0.8,1},{"F","D","C","C+","B-","B","B+","A-","A","A+"}))))</f>
        <v/>
      </c>
      <c r="Y457" s="2" t="str">
        <f>IF(COUNT($A457)=0,"",IF(W457="","--",IF(W457="3E","3E",LOOKUP(W457/Y$2,{0,0.4,0.45,0.5,0.55,0.6,0.65,0.7,0.75,0.8,1},{0,2,2.25,2.5,2.75,3,3.25,3.5,3.75,4}))))</f>
        <v/>
      </c>
      <c r="Z457" s="3" t="str">
        <f>IF(COUNT($A457)=0,"",IF($A457&lt;&gt;DRAFT!$B459,"ERR",IF(DRAFT!CC459="3E","3E",IF(COUNT(DRAFT!BY459,DRAFT!CC459)&gt;0,DRAFT!CD459,""))))</f>
        <v/>
      </c>
      <c r="AA457" s="3" t="str">
        <f>IF(COUNT($A457)=0,"",IF(Z457="3E","3E",IF(Z457="","I",LOOKUP(Z457/AB$2,{0,0.4,0.45,0.5,0.55,0.6,0.65,0.7,0.75,0.8,1},{"F","D","C","C+","B-","B","B+","A-","A","A+"}))))</f>
        <v/>
      </c>
      <c r="AB457" s="2" t="str">
        <f>IF(COUNT($A457)=0,"",IF(Z457="","--",IF(Z457="3E","3E",LOOKUP(Z457/AB$2,{0,0.4,0.45,0.5,0.55,0.6,0.65,0.7,0.75,0.8,1},{0,2,2.25,2.5,2.75,3,3.25,3.5,3.75,4}))))</f>
        <v/>
      </c>
      <c r="AC457" s="3" t="str">
        <f>IF(COUNT($A457)=0,"",IF($A457&lt;&gt;DRAFT!$B459,"ERR",IF(DRAFT!CF459&gt;0,DRAFT!CF459,"")))</f>
        <v/>
      </c>
      <c r="AD457" s="3" t="str">
        <f>IF(COUNT($A457)=0,"",IF(AC457="3E","3E",IF(AC457="","I",LOOKUP(AC457/AE$2,{0,0.4,0.45,0.5,0.55,0.6,0.65,0.7,0.75,0.8,1},{"F","D","C","C+","B-","B","B+","A-","A","A+"}))))</f>
        <v/>
      </c>
      <c r="AE457" s="2" t="str">
        <f>IF(COUNT($A457)=0,"",IF(AC457="","--",IF(AC457="3E","3E",LOOKUP(AC457/AE$2,{0,0.4,0.45,0.5,0.55,0.6,0.65,0.7,0.75,0.8,1},{0,2,2.25,2.5,2.75,3,3.25,3.5,3.75,4}))))</f>
        <v/>
      </c>
      <c r="AF457" s="3" t="str">
        <f>IF($A457&lt;&gt;DRAFT!$B459,"ERR",IF(OR(COUNT($A457)=0,COUNT(DRAFT!CI459:CK459,DRAFT!CM459:CO459)=0),"",CEILING(SUM(DRAFT!CL459,DRAFT!CP459),1)))</f>
        <v/>
      </c>
      <c r="AG457" s="3" t="str">
        <f>IF(COUNT($A457)=0,"",IF(AF457="3E","3E",IF(AF457="","I",LOOKUP(AF457/AH$2,{0,0.4,0.45,0.5,0.55,0.6,0.65,0.7,0.75,0.8,1},{"F","D","C","C+","B-","B","B+","A-","A","A+"}))))</f>
        <v/>
      </c>
      <c r="AH457" s="2" t="str">
        <f>IF(COUNT($A457)=0,"",IF(AF457="","--",IF(AF457="3E","3E",LOOKUP(AF457/AH$2,{0,0.4,0.45,0.5,0.55,0.6,0.65,0.7,0.75,0.8,1},{0,2,2.25,2.5,2.75,3,3.25,3.5,3.75,4}))))</f>
        <v/>
      </c>
      <c r="AI457" s="11" t="str">
        <f>IF(OR(COUNT($A457)=0,COUNT(B457:AH457)=0),"",IF(COUNTIF(B457:AH457,"3E")&gt;0,"3E",IF(DRAFT!$A459="R",TRUNC(SUMPRODUCT(RGP,RCP)/TCP,3),TRUNC((SUMPRODUCT(--(IMDGP&gt;0)*IMDGP,IMCP)+CEILING(DRAFT!$CQ459*42,0.25))/TCP,3))))</f>
        <v/>
      </c>
      <c r="AJ457" s="3" t="str">
        <f>IF(OR(COUNT($A457)=0,COUNT(B457:AH457)=0),"",IF(COUNTIF(B457:AH457,"3E")&gt;0,"3E",IF(DRAFT!$A459="R",SUMPRODUCT(--(RGP&gt;=2),RCP),SUMPRODUCT(--(IMDGP&gt;0),--(IMGP=0),IMCP)+DRAFT!$CR459)))</f>
        <v/>
      </c>
      <c r="AK457" s="3" t="str">
        <f>IF(OR(COUNT($A457)=0,COUNT(B457:AH457)=0),"",IF(COUNTIF(B457:AJ457,"3E")&gt;0,"3E",IF(AND(DRAFT!$A459="IM",OR($AI457&gt;DRAFT!$CQ459,$AJ457&gt;DRAFT!$CR459)),"IMPROVED",IF(AND(DRAFT!$A459="IM",$AI457&lt;=DRAFT!$CQ459,$AJ457&lt;=DRAFT!$CR459),"NOT IMPROVED",IF(AND(AH457&gt;=2,AI457&gt;=2,AJ457&gt;=30),"PASS","FAIL")))))</f>
        <v/>
      </c>
      <c r="AL457" s="3" t="str">
        <f t="shared" si="14"/>
        <v/>
      </c>
      <c r="AM457" s="3" t="str">
        <f t="shared" si="15"/>
        <v/>
      </c>
    </row>
    <row r="458" spans="1:39" ht="18.95" customHeight="1" x14ac:dyDescent="0.25">
      <c r="A458" s="4" t="str">
        <f>IF(DRAFT!$B460="","",DRAFT!$B460)</f>
        <v/>
      </c>
      <c r="B458" s="3" t="str">
        <f>IF(COUNT($A458)=0,"",IF($A458&lt;&gt;DRAFT!$B460,"ERR",IF(DRAFT!I460="3E","3E",IF(COUNT(DRAFT!E460,DRAFT!I460)&gt;0,DRAFT!J460,""))))</f>
        <v/>
      </c>
      <c r="C458" s="3" t="str">
        <f>IF(COUNT($A458)=0,"",IF(B458="3E","3E",IF(B458="","I",LOOKUP(B458/D$2,{0,0.4,0.45,0.5,0.55,0.6,0.65,0.7,0.75,0.8,1},{"F","D","C","C+","B-","B","B+","A-","A","A+"}))))</f>
        <v/>
      </c>
      <c r="D458" s="2" t="str">
        <f>IF(COUNT($A458)=0,"",IF(B458="","--",IF(B458="3E","3E",LOOKUP(B458/D$2,{0,0.4,0.45,0.5,0.55,0.6,0.65,0.7,0.75,0.8,1},{0,2,2.25,2.5,2.75,3,3.25,3.5,3.75,4}))))</f>
        <v/>
      </c>
      <c r="E458" s="3" t="str">
        <f>IF(COUNT($A458)=0,"",IF($A458&lt;&gt;DRAFT!$B460,"ERR",IF(DRAFT!R460="3E","3E",IF(COUNT(DRAFT!N460,DRAFT!R460)&gt;0,DRAFT!S460,""))))</f>
        <v/>
      </c>
      <c r="F458" s="3" t="str">
        <f>IF(COUNT($A458)=0,"",IF(E458="3E","3E",IF(E458="","I",LOOKUP(E458/G$2,{0,0.4,0.45,0.5,0.55,0.6,0.65,0.7,0.75,0.8,1},{"F","D","C","C+","B-","B","B+","A-","A","A+"}))))</f>
        <v/>
      </c>
      <c r="G458" s="2" t="str">
        <f>IF(COUNT($A458)=0,"",IF(E458="","--",IF(E458="3E","3E",LOOKUP(E458/G$2,{0,0.4,0.45,0.5,0.55,0.6,0.65,0.7,0.75,0.8,1},{0,2,2.25,2.5,2.75,3,3.25,3.5,3.75,4}))))</f>
        <v/>
      </c>
      <c r="H458" s="3" t="str">
        <f>IF(COUNT($A458)=0,"",IF($A458&lt;&gt;DRAFT!$B460,"ERR",IF(DRAFT!AA460="3E","3E",IF(COUNT(DRAFT!W460,DRAFT!AA460)&gt;0,DRAFT!AB460,""))))</f>
        <v/>
      </c>
      <c r="I458" s="3" t="str">
        <f>IF(COUNT($A458)=0,"",IF(H458="3E","3E",IF(H458="","I",LOOKUP(H458/J$2,{0,0.4,0.45,0.5,0.55,0.6,0.65,0.7,0.75,0.8,1},{"F","D","C","C+","B-","B","B+","A-","A","A+"}))))</f>
        <v/>
      </c>
      <c r="J458" s="2" t="str">
        <f>IF(COUNT($A458)=0,"",IF(H458="","--",IF(H458="3E","3E",LOOKUP(H458/J$2,{0,0.4,0.45,0.5,0.55,0.6,0.65,0.7,0.75,0.8,1},{0,2,2.25,2.5,2.75,3,3.25,3.5,3.75,4}))))</f>
        <v/>
      </c>
      <c r="K458" s="3" t="str">
        <f>IF(COUNT($A458)=0,"",IF($A458&lt;&gt;DRAFT!$B460,"ERR",IF(DRAFT!AJ460="3E","3E",IF(COUNT(DRAFT!AF460,DRAFT!AJ460)&gt;0,DRAFT!AK460,""))))</f>
        <v/>
      </c>
      <c r="L458" s="3" t="str">
        <f>IF(COUNT($A458)=0,"",IF(K458="3E","3E",IF(K458="","I",LOOKUP(K458/M$2,{0,0.4,0.45,0.5,0.55,0.6,0.65,0.7,0.75,0.8,1},{"F","D","C","C+","B-","B","B+","A-","A","A+"}))))</f>
        <v/>
      </c>
      <c r="M458" s="2" t="str">
        <f>IF(COUNT($A458)=0,"",IF(K458="","--",IF(K458="3E","3E",LOOKUP(K458/M$2,{0,0.4,0.45,0.5,0.55,0.6,0.65,0.7,0.75,0.8,1},{0,2,2.25,2.5,2.75,3,3.25,3.5,3.75,4}))))</f>
        <v/>
      </c>
      <c r="N458" s="3" t="str">
        <f>IF(COUNT($A458)=0,"",IF($A458&lt;&gt;DRAFT!$B460,"ERR",IF(DRAFT!AS460="3E","3E",IF(COUNT(DRAFT!AO460,DRAFT!AS460)&gt;0,DRAFT!AT460,""))))</f>
        <v/>
      </c>
      <c r="O458" s="3" t="str">
        <f>IF(COUNT($A458)=0,"",IF(N458="3E","3E",IF(N458="","I",LOOKUP(N458/P$2,{0,0.4,0.45,0.5,0.55,0.6,0.65,0.7,0.75,0.8,1},{"F","D","C","C+","B-","B","B+","A-","A","A+"}))))</f>
        <v/>
      </c>
      <c r="P458" s="2" t="str">
        <f>IF(COUNT($A458)=0,"",IF(N458="","--",IF(N458="3E","3E",LOOKUP(N458/P$2,{0,0.4,0.45,0.5,0.55,0.6,0.65,0.7,0.75,0.8,1},{0,2,2.25,2.5,2.75,3,3.25,3.5,3.75,4}))))</f>
        <v/>
      </c>
      <c r="Q458" s="3" t="str">
        <f>IF(COUNT($A458)=0,"",IF($A458&lt;&gt;DRAFT!$B460,"ERR",IF(DRAFT!BB460="3E","3E",IF(COUNT(DRAFT!AX460,DRAFT!BB460)&gt;0,DRAFT!BC460,""))))</f>
        <v/>
      </c>
      <c r="R458" s="3" t="str">
        <f>IF(COUNT($A458)=0,"",IF(Q458="3E","3E",IF(Q458="","I",LOOKUP(Q458/S$2,{0,0.4,0.45,0.5,0.55,0.6,0.65,0.7,0.75,0.8,1},{"F","D","C","C+","B-","B","B+","A-","A","A+"}))))</f>
        <v/>
      </c>
      <c r="S458" s="2" t="str">
        <f>IF(COUNT($A458)=0,"",IF(Q458="","--",IF(Q458="3E","3E",LOOKUP(Q458/S$2,{0,0.4,0.45,0.5,0.55,0.6,0.65,0.7,0.75,0.8,1},{0,2,2.25,2.5,2.75,3,3.25,3.5,3.75,4}))))</f>
        <v/>
      </c>
      <c r="T458" s="3" t="str">
        <f>IF(COUNT($A458)=0,"",IF($A458&lt;&gt;DRAFT!$B460,"ERR",IF(DRAFT!BK460="3E","3E",IF(COUNT(DRAFT!BG460,DRAFT!BK460)&gt;0,DRAFT!BL460,""))))</f>
        <v/>
      </c>
      <c r="U458" s="3" t="str">
        <f>IF(COUNT($A458)=0,"",IF(T458="3E","3E",IF(T458="","I",LOOKUP(T458/V$2,{0,0.4,0.45,0.5,0.55,0.6,0.65,0.7,0.75,0.8,1},{"F","D","C","C+","B-","B","B+","A-","A","A+"}))))</f>
        <v/>
      </c>
      <c r="V458" s="2" t="str">
        <f>IF(COUNT($A458)=0,"",IF(T458="","--",IF(T458="3E","3E",LOOKUP(T458/V$2,{0,0.4,0.45,0.5,0.55,0.6,0.65,0.7,0.75,0.8,1},{0,2,2.25,2.5,2.75,3,3.25,3.5,3.75,4}))))</f>
        <v/>
      </c>
      <c r="W458" s="3" t="str">
        <f>IF(COUNT($A458)=0,"",IF($A458&lt;&gt;DRAFT!$B460,"ERR",IF(DRAFT!BT460="3E","3E",IF(COUNT(DRAFT!BP460,DRAFT!BT460)&gt;0,DRAFT!BU460,""))))</f>
        <v/>
      </c>
      <c r="X458" s="3" t="str">
        <f>IF(COUNT($A458)=0,"",IF(W458="3E","3E",IF(W458="","I",LOOKUP(W458/Y$2,{0,0.4,0.45,0.5,0.55,0.6,0.65,0.7,0.75,0.8,1},{"F","D","C","C+","B-","B","B+","A-","A","A+"}))))</f>
        <v/>
      </c>
      <c r="Y458" s="2" t="str">
        <f>IF(COUNT($A458)=0,"",IF(W458="","--",IF(W458="3E","3E",LOOKUP(W458/Y$2,{0,0.4,0.45,0.5,0.55,0.6,0.65,0.7,0.75,0.8,1},{0,2,2.25,2.5,2.75,3,3.25,3.5,3.75,4}))))</f>
        <v/>
      </c>
      <c r="Z458" s="3" t="str">
        <f>IF(COUNT($A458)=0,"",IF($A458&lt;&gt;DRAFT!$B460,"ERR",IF(DRAFT!CC460="3E","3E",IF(COUNT(DRAFT!BY460,DRAFT!CC460)&gt;0,DRAFT!CD460,""))))</f>
        <v/>
      </c>
      <c r="AA458" s="3" t="str">
        <f>IF(COUNT($A458)=0,"",IF(Z458="3E","3E",IF(Z458="","I",LOOKUP(Z458/AB$2,{0,0.4,0.45,0.5,0.55,0.6,0.65,0.7,0.75,0.8,1},{"F","D","C","C+","B-","B","B+","A-","A","A+"}))))</f>
        <v/>
      </c>
      <c r="AB458" s="2" t="str">
        <f>IF(COUNT($A458)=0,"",IF(Z458="","--",IF(Z458="3E","3E",LOOKUP(Z458/AB$2,{0,0.4,0.45,0.5,0.55,0.6,0.65,0.7,0.75,0.8,1},{0,2,2.25,2.5,2.75,3,3.25,3.5,3.75,4}))))</f>
        <v/>
      </c>
      <c r="AC458" s="3" t="str">
        <f>IF(COUNT($A458)=0,"",IF($A458&lt;&gt;DRAFT!$B460,"ERR",IF(DRAFT!CF460&gt;0,DRAFT!CF460,"")))</f>
        <v/>
      </c>
      <c r="AD458" s="3" t="str">
        <f>IF(COUNT($A458)=0,"",IF(AC458="3E","3E",IF(AC458="","I",LOOKUP(AC458/AE$2,{0,0.4,0.45,0.5,0.55,0.6,0.65,0.7,0.75,0.8,1},{"F","D","C","C+","B-","B","B+","A-","A","A+"}))))</f>
        <v/>
      </c>
      <c r="AE458" s="2" t="str">
        <f>IF(COUNT($A458)=0,"",IF(AC458="","--",IF(AC458="3E","3E",LOOKUP(AC458/AE$2,{0,0.4,0.45,0.5,0.55,0.6,0.65,0.7,0.75,0.8,1},{0,2,2.25,2.5,2.75,3,3.25,3.5,3.75,4}))))</f>
        <v/>
      </c>
      <c r="AF458" s="3" t="str">
        <f>IF($A458&lt;&gt;DRAFT!$B460,"ERR",IF(OR(COUNT($A458)=0,COUNT(DRAFT!CI460:CK460,DRAFT!CM460:CO460)=0),"",CEILING(SUM(DRAFT!CL460,DRAFT!CP460),1)))</f>
        <v/>
      </c>
      <c r="AG458" s="3" t="str">
        <f>IF(COUNT($A458)=0,"",IF(AF458="3E","3E",IF(AF458="","I",LOOKUP(AF458/AH$2,{0,0.4,0.45,0.5,0.55,0.6,0.65,0.7,0.75,0.8,1},{"F","D","C","C+","B-","B","B+","A-","A","A+"}))))</f>
        <v/>
      </c>
      <c r="AH458" s="2" t="str">
        <f>IF(COUNT($A458)=0,"",IF(AF458="","--",IF(AF458="3E","3E",LOOKUP(AF458/AH$2,{0,0.4,0.45,0.5,0.55,0.6,0.65,0.7,0.75,0.8,1},{0,2,2.25,2.5,2.75,3,3.25,3.5,3.75,4}))))</f>
        <v/>
      </c>
      <c r="AI458" s="11" t="str">
        <f>IF(OR(COUNT($A458)=0,COUNT(B458:AH458)=0),"",IF(COUNTIF(B458:AH458,"3E")&gt;0,"3E",IF(DRAFT!$A460="R",TRUNC(SUMPRODUCT(RGP,RCP)/TCP,3),TRUNC((SUMPRODUCT(--(IMDGP&gt;0)*IMDGP,IMCP)+CEILING(DRAFT!$CQ460*42,0.25))/TCP,3))))</f>
        <v/>
      </c>
      <c r="AJ458" s="3" t="str">
        <f>IF(OR(COUNT($A458)=0,COUNT(B458:AH458)=0),"",IF(COUNTIF(B458:AH458,"3E")&gt;0,"3E",IF(DRAFT!$A460="R",SUMPRODUCT(--(RGP&gt;=2),RCP),SUMPRODUCT(--(IMDGP&gt;0),--(IMGP=0),IMCP)+DRAFT!$CR460)))</f>
        <v/>
      </c>
      <c r="AK458" s="3" t="str">
        <f>IF(OR(COUNT($A458)=0,COUNT(B458:AH458)=0),"",IF(COUNTIF(B458:AJ458,"3E")&gt;0,"3E",IF(AND(DRAFT!$A460="IM",OR($AI458&gt;DRAFT!$CQ460,$AJ458&gt;DRAFT!$CR460)),"IMPROVED",IF(AND(DRAFT!$A460="IM",$AI458&lt;=DRAFT!$CQ460,$AJ458&lt;=DRAFT!$CR460),"NOT IMPROVED",IF(AND(AH458&gt;=2,AI458&gt;=2,AJ458&gt;=30),"PASS","FAIL")))))</f>
        <v/>
      </c>
      <c r="AL458" s="3" t="str">
        <f t="shared" si="14"/>
        <v/>
      </c>
      <c r="AM458" s="3" t="str">
        <f t="shared" si="15"/>
        <v/>
      </c>
    </row>
    <row r="459" spans="1:39" ht="18.95" customHeight="1" x14ac:dyDescent="0.25">
      <c r="A459" s="4" t="str">
        <f>IF(DRAFT!$B461="","",DRAFT!$B461)</f>
        <v/>
      </c>
      <c r="B459" s="3" t="str">
        <f>IF(COUNT($A459)=0,"",IF($A459&lt;&gt;DRAFT!$B461,"ERR",IF(DRAFT!I461="3E","3E",IF(COUNT(DRAFT!E461,DRAFT!I461)&gt;0,DRAFT!J461,""))))</f>
        <v/>
      </c>
      <c r="C459" s="3" t="str">
        <f>IF(COUNT($A459)=0,"",IF(B459="3E","3E",IF(B459="","I",LOOKUP(B459/D$2,{0,0.4,0.45,0.5,0.55,0.6,0.65,0.7,0.75,0.8,1},{"F","D","C","C+","B-","B","B+","A-","A","A+"}))))</f>
        <v/>
      </c>
      <c r="D459" s="2" t="str">
        <f>IF(COUNT($A459)=0,"",IF(B459="","--",IF(B459="3E","3E",LOOKUP(B459/D$2,{0,0.4,0.45,0.5,0.55,0.6,0.65,0.7,0.75,0.8,1},{0,2,2.25,2.5,2.75,3,3.25,3.5,3.75,4}))))</f>
        <v/>
      </c>
      <c r="E459" s="3" t="str">
        <f>IF(COUNT($A459)=0,"",IF($A459&lt;&gt;DRAFT!$B461,"ERR",IF(DRAFT!R461="3E","3E",IF(COUNT(DRAFT!N461,DRAFT!R461)&gt;0,DRAFT!S461,""))))</f>
        <v/>
      </c>
      <c r="F459" s="3" t="str">
        <f>IF(COUNT($A459)=0,"",IF(E459="3E","3E",IF(E459="","I",LOOKUP(E459/G$2,{0,0.4,0.45,0.5,0.55,0.6,0.65,0.7,0.75,0.8,1},{"F","D","C","C+","B-","B","B+","A-","A","A+"}))))</f>
        <v/>
      </c>
      <c r="G459" s="2" t="str">
        <f>IF(COUNT($A459)=0,"",IF(E459="","--",IF(E459="3E","3E",LOOKUP(E459/G$2,{0,0.4,0.45,0.5,0.55,0.6,0.65,0.7,0.75,0.8,1},{0,2,2.25,2.5,2.75,3,3.25,3.5,3.75,4}))))</f>
        <v/>
      </c>
      <c r="H459" s="3" t="str">
        <f>IF(COUNT($A459)=0,"",IF($A459&lt;&gt;DRAFT!$B461,"ERR",IF(DRAFT!AA461="3E","3E",IF(COUNT(DRAFT!W461,DRAFT!AA461)&gt;0,DRAFT!AB461,""))))</f>
        <v/>
      </c>
      <c r="I459" s="3" t="str">
        <f>IF(COUNT($A459)=0,"",IF(H459="3E","3E",IF(H459="","I",LOOKUP(H459/J$2,{0,0.4,0.45,0.5,0.55,0.6,0.65,0.7,0.75,0.8,1},{"F","D","C","C+","B-","B","B+","A-","A","A+"}))))</f>
        <v/>
      </c>
      <c r="J459" s="2" t="str">
        <f>IF(COUNT($A459)=0,"",IF(H459="","--",IF(H459="3E","3E",LOOKUP(H459/J$2,{0,0.4,0.45,0.5,0.55,0.6,0.65,0.7,0.75,0.8,1},{0,2,2.25,2.5,2.75,3,3.25,3.5,3.75,4}))))</f>
        <v/>
      </c>
      <c r="K459" s="3" t="str">
        <f>IF(COUNT($A459)=0,"",IF($A459&lt;&gt;DRAFT!$B461,"ERR",IF(DRAFT!AJ461="3E","3E",IF(COUNT(DRAFT!AF461,DRAFT!AJ461)&gt;0,DRAFT!AK461,""))))</f>
        <v/>
      </c>
      <c r="L459" s="3" t="str">
        <f>IF(COUNT($A459)=0,"",IF(K459="3E","3E",IF(K459="","I",LOOKUP(K459/M$2,{0,0.4,0.45,0.5,0.55,0.6,0.65,0.7,0.75,0.8,1},{"F","D","C","C+","B-","B","B+","A-","A","A+"}))))</f>
        <v/>
      </c>
      <c r="M459" s="2" t="str">
        <f>IF(COUNT($A459)=0,"",IF(K459="","--",IF(K459="3E","3E",LOOKUP(K459/M$2,{0,0.4,0.45,0.5,0.55,0.6,0.65,0.7,0.75,0.8,1},{0,2,2.25,2.5,2.75,3,3.25,3.5,3.75,4}))))</f>
        <v/>
      </c>
      <c r="N459" s="3" t="str">
        <f>IF(COUNT($A459)=0,"",IF($A459&lt;&gt;DRAFT!$B461,"ERR",IF(DRAFT!AS461="3E","3E",IF(COUNT(DRAFT!AO461,DRAFT!AS461)&gt;0,DRAFT!AT461,""))))</f>
        <v/>
      </c>
      <c r="O459" s="3" t="str">
        <f>IF(COUNT($A459)=0,"",IF(N459="3E","3E",IF(N459="","I",LOOKUP(N459/P$2,{0,0.4,0.45,0.5,0.55,0.6,0.65,0.7,0.75,0.8,1},{"F","D","C","C+","B-","B","B+","A-","A","A+"}))))</f>
        <v/>
      </c>
      <c r="P459" s="2" t="str">
        <f>IF(COUNT($A459)=0,"",IF(N459="","--",IF(N459="3E","3E",LOOKUP(N459/P$2,{0,0.4,0.45,0.5,0.55,0.6,0.65,0.7,0.75,0.8,1},{0,2,2.25,2.5,2.75,3,3.25,3.5,3.75,4}))))</f>
        <v/>
      </c>
      <c r="Q459" s="3" t="str">
        <f>IF(COUNT($A459)=0,"",IF($A459&lt;&gt;DRAFT!$B461,"ERR",IF(DRAFT!BB461="3E","3E",IF(COUNT(DRAFT!AX461,DRAFT!BB461)&gt;0,DRAFT!BC461,""))))</f>
        <v/>
      </c>
      <c r="R459" s="3" t="str">
        <f>IF(COUNT($A459)=0,"",IF(Q459="3E","3E",IF(Q459="","I",LOOKUP(Q459/S$2,{0,0.4,0.45,0.5,0.55,0.6,0.65,0.7,0.75,0.8,1},{"F","D","C","C+","B-","B","B+","A-","A","A+"}))))</f>
        <v/>
      </c>
      <c r="S459" s="2" t="str">
        <f>IF(COUNT($A459)=0,"",IF(Q459="","--",IF(Q459="3E","3E",LOOKUP(Q459/S$2,{0,0.4,0.45,0.5,0.55,0.6,0.65,0.7,0.75,0.8,1},{0,2,2.25,2.5,2.75,3,3.25,3.5,3.75,4}))))</f>
        <v/>
      </c>
      <c r="T459" s="3" t="str">
        <f>IF(COUNT($A459)=0,"",IF($A459&lt;&gt;DRAFT!$B461,"ERR",IF(DRAFT!BK461="3E","3E",IF(COUNT(DRAFT!BG461,DRAFT!BK461)&gt;0,DRAFT!BL461,""))))</f>
        <v/>
      </c>
      <c r="U459" s="3" t="str">
        <f>IF(COUNT($A459)=0,"",IF(T459="3E","3E",IF(T459="","I",LOOKUP(T459/V$2,{0,0.4,0.45,0.5,0.55,0.6,0.65,0.7,0.75,0.8,1},{"F","D","C","C+","B-","B","B+","A-","A","A+"}))))</f>
        <v/>
      </c>
      <c r="V459" s="2" t="str">
        <f>IF(COUNT($A459)=0,"",IF(T459="","--",IF(T459="3E","3E",LOOKUP(T459/V$2,{0,0.4,0.45,0.5,0.55,0.6,0.65,0.7,0.75,0.8,1},{0,2,2.25,2.5,2.75,3,3.25,3.5,3.75,4}))))</f>
        <v/>
      </c>
      <c r="W459" s="3" t="str">
        <f>IF(COUNT($A459)=0,"",IF($A459&lt;&gt;DRAFT!$B461,"ERR",IF(DRAFT!BT461="3E","3E",IF(COUNT(DRAFT!BP461,DRAFT!BT461)&gt;0,DRAFT!BU461,""))))</f>
        <v/>
      </c>
      <c r="X459" s="3" t="str">
        <f>IF(COUNT($A459)=0,"",IF(W459="3E","3E",IF(W459="","I",LOOKUP(W459/Y$2,{0,0.4,0.45,0.5,0.55,0.6,0.65,0.7,0.75,0.8,1},{"F","D","C","C+","B-","B","B+","A-","A","A+"}))))</f>
        <v/>
      </c>
      <c r="Y459" s="2" t="str">
        <f>IF(COUNT($A459)=0,"",IF(W459="","--",IF(W459="3E","3E",LOOKUP(W459/Y$2,{0,0.4,0.45,0.5,0.55,0.6,0.65,0.7,0.75,0.8,1},{0,2,2.25,2.5,2.75,3,3.25,3.5,3.75,4}))))</f>
        <v/>
      </c>
      <c r="Z459" s="3" t="str">
        <f>IF(COUNT($A459)=0,"",IF($A459&lt;&gt;DRAFT!$B461,"ERR",IF(DRAFT!CC461="3E","3E",IF(COUNT(DRAFT!BY461,DRAFT!CC461)&gt;0,DRAFT!CD461,""))))</f>
        <v/>
      </c>
      <c r="AA459" s="3" t="str">
        <f>IF(COUNT($A459)=0,"",IF(Z459="3E","3E",IF(Z459="","I",LOOKUP(Z459/AB$2,{0,0.4,0.45,0.5,0.55,0.6,0.65,0.7,0.75,0.8,1},{"F","D","C","C+","B-","B","B+","A-","A","A+"}))))</f>
        <v/>
      </c>
      <c r="AB459" s="2" t="str">
        <f>IF(COUNT($A459)=0,"",IF(Z459="","--",IF(Z459="3E","3E",LOOKUP(Z459/AB$2,{0,0.4,0.45,0.5,0.55,0.6,0.65,0.7,0.75,0.8,1},{0,2,2.25,2.5,2.75,3,3.25,3.5,3.75,4}))))</f>
        <v/>
      </c>
      <c r="AC459" s="3" t="str">
        <f>IF(COUNT($A459)=0,"",IF($A459&lt;&gt;DRAFT!$B461,"ERR",IF(DRAFT!CF461&gt;0,DRAFT!CF461,"")))</f>
        <v/>
      </c>
      <c r="AD459" s="3" t="str">
        <f>IF(COUNT($A459)=0,"",IF(AC459="3E","3E",IF(AC459="","I",LOOKUP(AC459/AE$2,{0,0.4,0.45,0.5,0.55,0.6,0.65,0.7,0.75,0.8,1},{"F","D","C","C+","B-","B","B+","A-","A","A+"}))))</f>
        <v/>
      </c>
      <c r="AE459" s="2" t="str">
        <f>IF(COUNT($A459)=0,"",IF(AC459="","--",IF(AC459="3E","3E",LOOKUP(AC459/AE$2,{0,0.4,0.45,0.5,0.55,0.6,0.65,0.7,0.75,0.8,1},{0,2,2.25,2.5,2.75,3,3.25,3.5,3.75,4}))))</f>
        <v/>
      </c>
      <c r="AF459" s="3" t="str">
        <f>IF($A459&lt;&gt;DRAFT!$B461,"ERR",IF(OR(COUNT($A459)=0,COUNT(DRAFT!CI461:CK461,DRAFT!CM461:CO461)=0),"",CEILING(SUM(DRAFT!CL461,DRAFT!CP461),1)))</f>
        <v/>
      </c>
      <c r="AG459" s="3" t="str">
        <f>IF(COUNT($A459)=0,"",IF(AF459="3E","3E",IF(AF459="","I",LOOKUP(AF459/AH$2,{0,0.4,0.45,0.5,0.55,0.6,0.65,0.7,0.75,0.8,1},{"F","D","C","C+","B-","B","B+","A-","A","A+"}))))</f>
        <v/>
      </c>
      <c r="AH459" s="2" t="str">
        <f>IF(COUNT($A459)=0,"",IF(AF459="","--",IF(AF459="3E","3E",LOOKUP(AF459/AH$2,{0,0.4,0.45,0.5,0.55,0.6,0.65,0.7,0.75,0.8,1},{0,2,2.25,2.5,2.75,3,3.25,3.5,3.75,4}))))</f>
        <v/>
      </c>
      <c r="AI459" s="11" t="str">
        <f>IF(OR(COUNT($A459)=0,COUNT(B459:AH459)=0),"",IF(COUNTIF(B459:AH459,"3E")&gt;0,"3E",IF(DRAFT!$A461="R",TRUNC(SUMPRODUCT(RGP,RCP)/TCP,3),TRUNC((SUMPRODUCT(--(IMDGP&gt;0)*IMDGP,IMCP)+CEILING(DRAFT!$CQ461*42,0.25))/TCP,3))))</f>
        <v/>
      </c>
      <c r="AJ459" s="3" t="str">
        <f>IF(OR(COUNT($A459)=0,COUNT(B459:AH459)=0),"",IF(COUNTIF(B459:AH459,"3E")&gt;0,"3E",IF(DRAFT!$A461="R",SUMPRODUCT(--(RGP&gt;=2),RCP),SUMPRODUCT(--(IMDGP&gt;0),--(IMGP=0),IMCP)+DRAFT!$CR461)))</f>
        <v/>
      </c>
      <c r="AK459" s="3" t="str">
        <f>IF(OR(COUNT($A459)=0,COUNT(B459:AH459)=0),"",IF(COUNTIF(B459:AJ459,"3E")&gt;0,"3E",IF(AND(DRAFT!$A461="IM",OR($AI459&gt;DRAFT!$CQ461,$AJ459&gt;DRAFT!$CR461)),"IMPROVED",IF(AND(DRAFT!$A461="IM",$AI459&lt;=DRAFT!$CQ461,$AJ459&lt;=DRAFT!$CR461),"NOT IMPROVED",IF(AND(AH459&gt;=2,AI459&gt;=2,AJ459&gt;=30),"PASS","FAIL")))))</f>
        <v/>
      </c>
      <c r="AL459" s="3" t="str">
        <f t="shared" si="14"/>
        <v/>
      </c>
      <c r="AM459" s="3" t="str">
        <f t="shared" si="15"/>
        <v/>
      </c>
    </row>
    <row r="460" spans="1:39" ht="18.95" customHeight="1" x14ac:dyDescent="0.25">
      <c r="A460" s="4" t="str">
        <f>IF(DRAFT!$B462="","",DRAFT!$B462)</f>
        <v/>
      </c>
      <c r="B460" s="3" t="str">
        <f>IF(COUNT($A460)=0,"",IF($A460&lt;&gt;DRAFT!$B462,"ERR",IF(DRAFT!I462="3E","3E",IF(COUNT(DRAFT!E462,DRAFT!I462)&gt;0,DRAFT!J462,""))))</f>
        <v/>
      </c>
      <c r="C460" s="3" t="str">
        <f>IF(COUNT($A460)=0,"",IF(B460="3E","3E",IF(B460="","I",LOOKUP(B460/D$2,{0,0.4,0.45,0.5,0.55,0.6,0.65,0.7,0.75,0.8,1},{"F","D","C","C+","B-","B","B+","A-","A","A+"}))))</f>
        <v/>
      </c>
      <c r="D460" s="2" t="str">
        <f>IF(COUNT($A460)=0,"",IF(B460="","--",IF(B460="3E","3E",LOOKUP(B460/D$2,{0,0.4,0.45,0.5,0.55,0.6,0.65,0.7,0.75,0.8,1},{0,2,2.25,2.5,2.75,3,3.25,3.5,3.75,4}))))</f>
        <v/>
      </c>
      <c r="E460" s="3" t="str">
        <f>IF(COUNT($A460)=0,"",IF($A460&lt;&gt;DRAFT!$B462,"ERR",IF(DRAFT!R462="3E","3E",IF(COUNT(DRAFT!N462,DRAFT!R462)&gt;0,DRAFT!S462,""))))</f>
        <v/>
      </c>
      <c r="F460" s="3" t="str">
        <f>IF(COUNT($A460)=0,"",IF(E460="3E","3E",IF(E460="","I",LOOKUP(E460/G$2,{0,0.4,0.45,0.5,0.55,0.6,0.65,0.7,0.75,0.8,1},{"F","D","C","C+","B-","B","B+","A-","A","A+"}))))</f>
        <v/>
      </c>
      <c r="G460" s="2" t="str">
        <f>IF(COUNT($A460)=0,"",IF(E460="","--",IF(E460="3E","3E",LOOKUP(E460/G$2,{0,0.4,0.45,0.5,0.55,0.6,0.65,0.7,0.75,0.8,1},{0,2,2.25,2.5,2.75,3,3.25,3.5,3.75,4}))))</f>
        <v/>
      </c>
      <c r="H460" s="3" t="str">
        <f>IF(COUNT($A460)=0,"",IF($A460&lt;&gt;DRAFT!$B462,"ERR",IF(DRAFT!AA462="3E","3E",IF(COUNT(DRAFT!W462,DRAFT!AA462)&gt;0,DRAFT!AB462,""))))</f>
        <v/>
      </c>
      <c r="I460" s="3" t="str">
        <f>IF(COUNT($A460)=0,"",IF(H460="3E","3E",IF(H460="","I",LOOKUP(H460/J$2,{0,0.4,0.45,0.5,0.55,0.6,0.65,0.7,0.75,0.8,1},{"F","D","C","C+","B-","B","B+","A-","A","A+"}))))</f>
        <v/>
      </c>
      <c r="J460" s="2" t="str">
        <f>IF(COUNT($A460)=0,"",IF(H460="","--",IF(H460="3E","3E",LOOKUP(H460/J$2,{0,0.4,0.45,0.5,0.55,0.6,0.65,0.7,0.75,0.8,1},{0,2,2.25,2.5,2.75,3,3.25,3.5,3.75,4}))))</f>
        <v/>
      </c>
      <c r="K460" s="3" t="str">
        <f>IF(COUNT($A460)=0,"",IF($A460&lt;&gt;DRAFT!$B462,"ERR",IF(DRAFT!AJ462="3E","3E",IF(COUNT(DRAFT!AF462,DRAFT!AJ462)&gt;0,DRAFT!AK462,""))))</f>
        <v/>
      </c>
      <c r="L460" s="3" t="str">
        <f>IF(COUNT($A460)=0,"",IF(K460="3E","3E",IF(K460="","I",LOOKUP(K460/M$2,{0,0.4,0.45,0.5,0.55,0.6,0.65,0.7,0.75,0.8,1},{"F","D","C","C+","B-","B","B+","A-","A","A+"}))))</f>
        <v/>
      </c>
      <c r="M460" s="2" t="str">
        <f>IF(COUNT($A460)=0,"",IF(K460="","--",IF(K460="3E","3E",LOOKUP(K460/M$2,{0,0.4,0.45,0.5,0.55,0.6,0.65,0.7,0.75,0.8,1},{0,2,2.25,2.5,2.75,3,3.25,3.5,3.75,4}))))</f>
        <v/>
      </c>
      <c r="N460" s="3" t="str">
        <f>IF(COUNT($A460)=0,"",IF($A460&lt;&gt;DRAFT!$B462,"ERR",IF(DRAFT!AS462="3E","3E",IF(COUNT(DRAFT!AO462,DRAFT!AS462)&gt;0,DRAFT!AT462,""))))</f>
        <v/>
      </c>
      <c r="O460" s="3" t="str">
        <f>IF(COUNT($A460)=0,"",IF(N460="3E","3E",IF(N460="","I",LOOKUP(N460/P$2,{0,0.4,0.45,0.5,0.55,0.6,0.65,0.7,0.75,0.8,1},{"F","D","C","C+","B-","B","B+","A-","A","A+"}))))</f>
        <v/>
      </c>
      <c r="P460" s="2" t="str">
        <f>IF(COUNT($A460)=0,"",IF(N460="","--",IF(N460="3E","3E",LOOKUP(N460/P$2,{0,0.4,0.45,0.5,0.55,0.6,0.65,0.7,0.75,0.8,1},{0,2,2.25,2.5,2.75,3,3.25,3.5,3.75,4}))))</f>
        <v/>
      </c>
      <c r="Q460" s="3" t="str">
        <f>IF(COUNT($A460)=0,"",IF($A460&lt;&gt;DRAFT!$B462,"ERR",IF(DRAFT!BB462="3E","3E",IF(COUNT(DRAFT!AX462,DRAFT!BB462)&gt;0,DRAFT!BC462,""))))</f>
        <v/>
      </c>
      <c r="R460" s="3" t="str">
        <f>IF(COUNT($A460)=0,"",IF(Q460="3E","3E",IF(Q460="","I",LOOKUP(Q460/S$2,{0,0.4,0.45,0.5,0.55,0.6,0.65,0.7,0.75,0.8,1},{"F","D","C","C+","B-","B","B+","A-","A","A+"}))))</f>
        <v/>
      </c>
      <c r="S460" s="2" t="str">
        <f>IF(COUNT($A460)=0,"",IF(Q460="","--",IF(Q460="3E","3E",LOOKUP(Q460/S$2,{0,0.4,0.45,0.5,0.55,0.6,0.65,0.7,0.75,0.8,1},{0,2,2.25,2.5,2.75,3,3.25,3.5,3.75,4}))))</f>
        <v/>
      </c>
      <c r="T460" s="3" t="str">
        <f>IF(COUNT($A460)=0,"",IF($A460&lt;&gt;DRAFT!$B462,"ERR",IF(DRAFT!BK462="3E","3E",IF(COUNT(DRAFT!BG462,DRAFT!BK462)&gt;0,DRAFT!BL462,""))))</f>
        <v/>
      </c>
      <c r="U460" s="3" t="str">
        <f>IF(COUNT($A460)=0,"",IF(T460="3E","3E",IF(T460="","I",LOOKUP(T460/V$2,{0,0.4,0.45,0.5,0.55,0.6,0.65,0.7,0.75,0.8,1},{"F","D","C","C+","B-","B","B+","A-","A","A+"}))))</f>
        <v/>
      </c>
      <c r="V460" s="2" t="str">
        <f>IF(COUNT($A460)=0,"",IF(T460="","--",IF(T460="3E","3E",LOOKUP(T460/V$2,{0,0.4,0.45,0.5,0.55,0.6,0.65,0.7,0.75,0.8,1},{0,2,2.25,2.5,2.75,3,3.25,3.5,3.75,4}))))</f>
        <v/>
      </c>
      <c r="W460" s="3" t="str">
        <f>IF(COUNT($A460)=0,"",IF($A460&lt;&gt;DRAFT!$B462,"ERR",IF(DRAFT!BT462="3E","3E",IF(COUNT(DRAFT!BP462,DRAFT!BT462)&gt;0,DRAFT!BU462,""))))</f>
        <v/>
      </c>
      <c r="X460" s="3" t="str">
        <f>IF(COUNT($A460)=0,"",IF(W460="3E","3E",IF(W460="","I",LOOKUP(W460/Y$2,{0,0.4,0.45,0.5,0.55,0.6,0.65,0.7,0.75,0.8,1},{"F","D","C","C+","B-","B","B+","A-","A","A+"}))))</f>
        <v/>
      </c>
      <c r="Y460" s="2" t="str">
        <f>IF(COUNT($A460)=0,"",IF(W460="","--",IF(W460="3E","3E",LOOKUP(W460/Y$2,{0,0.4,0.45,0.5,0.55,0.6,0.65,0.7,0.75,0.8,1},{0,2,2.25,2.5,2.75,3,3.25,3.5,3.75,4}))))</f>
        <v/>
      </c>
      <c r="Z460" s="3" t="str">
        <f>IF(COUNT($A460)=0,"",IF($A460&lt;&gt;DRAFT!$B462,"ERR",IF(DRAFT!CC462="3E","3E",IF(COUNT(DRAFT!BY462,DRAFT!CC462)&gt;0,DRAFT!CD462,""))))</f>
        <v/>
      </c>
      <c r="AA460" s="3" t="str">
        <f>IF(COUNT($A460)=0,"",IF(Z460="3E","3E",IF(Z460="","I",LOOKUP(Z460/AB$2,{0,0.4,0.45,0.5,0.55,0.6,0.65,0.7,0.75,0.8,1},{"F","D","C","C+","B-","B","B+","A-","A","A+"}))))</f>
        <v/>
      </c>
      <c r="AB460" s="2" t="str">
        <f>IF(COUNT($A460)=0,"",IF(Z460="","--",IF(Z460="3E","3E",LOOKUP(Z460/AB$2,{0,0.4,0.45,0.5,0.55,0.6,0.65,0.7,0.75,0.8,1},{0,2,2.25,2.5,2.75,3,3.25,3.5,3.75,4}))))</f>
        <v/>
      </c>
      <c r="AC460" s="3" t="str">
        <f>IF(COUNT($A460)=0,"",IF($A460&lt;&gt;DRAFT!$B462,"ERR",IF(DRAFT!CF462&gt;0,DRAFT!CF462,"")))</f>
        <v/>
      </c>
      <c r="AD460" s="3" t="str">
        <f>IF(COUNT($A460)=0,"",IF(AC460="3E","3E",IF(AC460="","I",LOOKUP(AC460/AE$2,{0,0.4,0.45,0.5,0.55,0.6,0.65,0.7,0.75,0.8,1},{"F","D","C","C+","B-","B","B+","A-","A","A+"}))))</f>
        <v/>
      </c>
      <c r="AE460" s="2" t="str">
        <f>IF(COUNT($A460)=0,"",IF(AC460="","--",IF(AC460="3E","3E",LOOKUP(AC460/AE$2,{0,0.4,0.45,0.5,0.55,0.6,0.65,0.7,0.75,0.8,1},{0,2,2.25,2.5,2.75,3,3.25,3.5,3.75,4}))))</f>
        <v/>
      </c>
      <c r="AF460" s="3" t="str">
        <f>IF($A460&lt;&gt;DRAFT!$B462,"ERR",IF(OR(COUNT($A460)=0,COUNT(DRAFT!CI462:CK462,DRAFT!CM462:CO462)=0),"",CEILING(SUM(DRAFT!CL462,DRAFT!CP462),1)))</f>
        <v/>
      </c>
      <c r="AG460" s="3" t="str">
        <f>IF(COUNT($A460)=0,"",IF(AF460="3E","3E",IF(AF460="","I",LOOKUP(AF460/AH$2,{0,0.4,0.45,0.5,0.55,0.6,0.65,0.7,0.75,0.8,1},{"F","D","C","C+","B-","B","B+","A-","A","A+"}))))</f>
        <v/>
      </c>
      <c r="AH460" s="2" t="str">
        <f>IF(COUNT($A460)=0,"",IF(AF460="","--",IF(AF460="3E","3E",LOOKUP(AF460/AH$2,{0,0.4,0.45,0.5,0.55,0.6,0.65,0.7,0.75,0.8,1},{0,2,2.25,2.5,2.75,3,3.25,3.5,3.75,4}))))</f>
        <v/>
      </c>
      <c r="AI460" s="11" t="str">
        <f>IF(OR(COUNT($A460)=0,COUNT(B460:AH460)=0),"",IF(COUNTIF(B460:AH460,"3E")&gt;0,"3E",IF(DRAFT!$A462="R",TRUNC(SUMPRODUCT(RGP,RCP)/TCP,3),TRUNC((SUMPRODUCT(--(IMDGP&gt;0)*IMDGP,IMCP)+CEILING(DRAFT!$CQ462*42,0.25))/TCP,3))))</f>
        <v/>
      </c>
      <c r="AJ460" s="3" t="str">
        <f>IF(OR(COUNT($A460)=0,COUNT(B460:AH460)=0),"",IF(COUNTIF(B460:AH460,"3E")&gt;0,"3E",IF(DRAFT!$A462="R",SUMPRODUCT(--(RGP&gt;=2),RCP),SUMPRODUCT(--(IMDGP&gt;0),--(IMGP=0),IMCP)+DRAFT!$CR462)))</f>
        <v/>
      </c>
      <c r="AK460" s="3" t="str">
        <f>IF(OR(COUNT($A460)=0,COUNT(B460:AH460)=0),"",IF(COUNTIF(B460:AJ460,"3E")&gt;0,"3E",IF(AND(DRAFT!$A462="IM",OR($AI460&gt;DRAFT!$CQ462,$AJ460&gt;DRAFT!$CR462)),"IMPROVED",IF(AND(DRAFT!$A462="IM",$AI460&lt;=DRAFT!$CQ462,$AJ460&lt;=DRAFT!$CR462),"NOT IMPROVED",IF(AND(AH460&gt;=2,AI460&gt;=2,AJ460&gt;=30),"PASS","FAIL")))))</f>
        <v/>
      </c>
      <c r="AL460" s="3" t="str">
        <f t="shared" si="14"/>
        <v/>
      </c>
      <c r="AM460" s="3" t="str">
        <f t="shared" si="15"/>
        <v/>
      </c>
    </row>
    <row r="461" spans="1:39" ht="18.95" customHeight="1" x14ac:dyDescent="0.25">
      <c r="A461" s="4" t="str">
        <f>IF(DRAFT!$B463="","",DRAFT!$B463)</f>
        <v/>
      </c>
      <c r="B461" s="3" t="str">
        <f>IF(COUNT($A461)=0,"",IF($A461&lt;&gt;DRAFT!$B463,"ERR",IF(DRAFT!I463="3E","3E",IF(COUNT(DRAFT!E463,DRAFT!I463)&gt;0,DRAFT!J463,""))))</f>
        <v/>
      </c>
      <c r="C461" s="3" t="str">
        <f>IF(COUNT($A461)=0,"",IF(B461="3E","3E",IF(B461="","I",LOOKUP(B461/D$2,{0,0.4,0.45,0.5,0.55,0.6,0.65,0.7,0.75,0.8,1},{"F","D","C","C+","B-","B","B+","A-","A","A+"}))))</f>
        <v/>
      </c>
      <c r="D461" s="2" t="str">
        <f>IF(COUNT($A461)=0,"",IF(B461="","--",IF(B461="3E","3E",LOOKUP(B461/D$2,{0,0.4,0.45,0.5,0.55,0.6,0.65,0.7,0.75,0.8,1},{0,2,2.25,2.5,2.75,3,3.25,3.5,3.75,4}))))</f>
        <v/>
      </c>
      <c r="E461" s="3" t="str">
        <f>IF(COUNT($A461)=0,"",IF($A461&lt;&gt;DRAFT!$B463,"ERR",IF(DRAFT!R463="3E","3E",IF(COUNT(DRAFT!N463,DRAFT!R463)&gt;0,DRAFT!S463,""))))</f>
        <v/>
      </c>
      <c r="F461" s="3" t="str">
        <f>IF(COUNT($A461)=0,"",IF(E461="3E","3E",IF(E461="","I",LOOKUP(E461/G$2,{0,0.4,0.45,0.5,0.55,0.6,0.65,0.7,0.75,0.8,1},{"F","D","C","C+","B-","B","B+","A-","A","A+"}))))</f>
        <v/>
      </c>
      <c r="G461" s="2" t="str">
        <f>IF(COUNT($A461)=0,"",IF(E461="","--",IF(E461="3E","3E",LOOKUP(E461/G$2,{0,0.4,0.45,0.5,0.55,0.6,0.65,0.7,0.75,0.8,1},{0,2,2.25,2.5,2.75,3,3.25,3.5,3.75,4}))))</f>
        <v/>
      </c>
      <c r="H461" s="3" t="str">
        <f>IF(COUNT($A461)=0,"",IF($A461&lt;&gt;DRAFT!$B463,"ERR",IF(DRAFT!AA463="3E","3E",IF(COUNT(DRAFT!W463,DRAFT!AA463)&gt;0,DRAFT!AB463,""))))</f>
        <v/>
      </c>
      <c r="I461" s="3" t="str">
        <f>IF(COUNT($A461)=0,"",IF(H461="3E","3E",IF(H461="","I",LOOKUP(H461/J$2,{0,0.4,0.45,0.5,0.55,0.6,0.65,0.7,0.75,0.8,1},{"F","D","C","C+","B-","B","B+","A-","A","A+"}))))</f>
        <v/>
      </c>
      <c r="J461" s="2" t="str">
        <f>IF(COUNT($A461)=0,"",IF(H461="","--",IF(H461="3E","3E",LOOKUP(H461/J$2,{0,0.4,0.45,0.5,0.55,0.6,0.65,0.7,0.75,0.8,1},{0,2,2.25,2.5,2.75,3,3.25,3.5,3.75,4}))))</f>
        <v/>
      </c>
      <c r="K461" s="3" t="str">
        <f>IF(COUNT($A461)=0,"",IF($A461&lt;&gt;DRAFT!$B463,"ERR",IF(DRAFT!AJ463="3E","3E",IF(COUNT(DRAFT!AF463,DRAFT!AJ463)&gt;0,DRAFT!AK463,""))))</f>
        <v/>
      </c>
      <c r="L461" s="3" t="str">
        <f>IF(COUNT($A461)=0,"",IF(K461="3E","3E",IF(K461="","I",LOOKUP(K461/M$2,{0,0.4,0.45,0.5,0.55,0.6,0.65,0.7,0.75,0.8,1},{"F","D","C","C+","B-","B","B+","A-","A","A+"}))))</f>
        <v/>
      </c>
      <c r="M461" s="2" t="str">
        <f>IF(COUNT($A461)=0,"",IF(K461="","--",IF(K461="3E","3E",LOOKUP(K461/M$2,{0,0.4,0.45,0.5,0.55,0.6,0.65,0.7,0.75,0.8,1},{0,2,2.25,2.5,2.75,3,3.25,3.5,3.75,4}))))</f>
        <v/>
      </c>
      <c r="N461" s="3" t="str">
        <f>IF(COUNT($A461)=0,"",IF($A461&lt;&gt;DRAFT!$B463,"ERR",IF(DRAFT!AS463="3E","3E",IF(COUNT(DRAFT!AO463,DRAFT!AS463)&gt;0,DRAFT!AT463,""))))</f>
        <v/>
      </c>
      <c r="O461" s="3" t="str">
        <f>IF(COUNT($A461)=0,"",IF(N461="3E","3E",IF(N461="","I",LOOKUP(N461/P$2,{0,0.4,0.45,0.5,0.55,0.6,0.65,0.7,0.75,0.8,1},{"F","D","C","C+","B-","B","B+","A-","A","A+"}))))</f>
        <v/>
      </c>
      <c r="P461" s="2" t="str">
        <f>IF(COUNT($A461)=0,"",IF(N461="","--",IF(N461="3E","3E",LOOKUP(N461/P$2,{0,0.4,0.45,0.5,0.55,0.6,0.65,0.7,0.75,0.8,1},{0,2,2.25,2.5,2.75,3,3.25,3.5,3.75,4}))))</f>
        <v/>
      </c>
      <c r="Q461" s="3" t="str">
        <f>IF(COUNT($A461)=0,"",IF($A461&lt;&gt;DRAFT!$B463,"ERR",IF(DRAFT!BB463="3E","3E",IF(COUNT(DRAFT!AX463,DRAFT!BB463)&gt;0,DRAFT!BC463,""))))</f>
        <v/>
      </c>
      <c r="R461" s="3" t="str">
        <f>IF(COUNT($A461)=0,"",IF(Q461="3E","3E",IF(Q461="","I",LOOKUP(Q461/S$2,{0,0.4,0.45,0.5,0.55,0.6,0.65,0.7,0.75,0.8,1},{"F","D","C","C+","B-","B","B+","A-","A","A+"}))))</f>
        <v/>
      </c>
      <c r="S461" s="2" t="str">
        <f>IF(COUNT($A461)=0,"",IF(Q461="","--",IF(Q461="3E","3E",LOOKUP(Q461/S$2,{0,0.4,0.45,0.5,0.55,0.6,0.65,0.7,0.75,0.8,1},{0,2,2.25,2.5,2.75,3,3.25,3.5,3.75,4}))))</f>
        <v/>
      </c>
      <c r="T461" s="3" t="str">
        <f>IF(COUNT($A461)=0,"",IF($A461&lt;&gt;DRAFT!$B463,"ERR",IF(DRAFT!BK463="3E","3E",IF(COUNT(DRAFT!BG463,DRAFT!BK463)&gt;0,DRAFT!BL463,""))))</f>
        <v/>
      </c>
      <c r="U461" s="3" t="str">
        <f>IF(COUNT($A461)=0,"",IF(T461="3E","3E",IF(T461="","I",LOOKUP(T461/V$2,{0,0.4,0.45,0.5,0.55,0.6,0.65,0.7,0.75,0.8,1},{"F","D","C","C+","B-","B","B+","A-","A","A+"}))))</f>
        <v/>
      </c>
      <c r="V461" s="2" t="str">
        <f>IF(COUNT($A461)=0,"",IF(T461="","--",IF(T461="3E","3E",LOOKUP(T461/V$2,{0,0.4,0.45,0.5,0.55,0.6,0.65,0.7,0.75,0.8,1},{0,2,2.25,2.5,2.75,3,3.25,3.5,3.75,4}))))</f>
        <v/>
      </c>
      <c r="W461" s="3" t="str">
        <f>IF(COUNT($A461)=0,"",IF($A461&lt;&gt;DRAFT!$B463,"ERR",IF(DRAFT!BT463="3E","3E",IF(COUNT(DRAFT!BP463,DRAFT!BT463)&gt;0,DRAFT!BU463,""))))</f>
        <v/>
      </c>
      <c r="X461" s="3" t="str">
        <f>IF(COUNT($A461)=0,"",IF(W461="3E","3E",IF(W461="","I",LOOKUP(W461/Y$2,{0,0.4,0.45,0.5,0.55,0.6,0.65,0.7,0.75,0.8,1},{"F","D","C","C+","B-","B","B+","A-","A","A+"}))))</f>
        <v/>
      </c>
      <c r="Y461" s="2" t="str">
        <f>IF(COUNT($A461)=0,"",IF(W461="","--",IF(W461="3E","3E",LOOKUP(W461/Y$2,{0,0.4,0.45,0.5,0.55,0.6,0.65,0.7,0.75,0.8,1},{0,2,2.25,2.5,2.75,3,3.25,3.5,3.75,4}))))</f>
        <v/>
      </c>
      <c r="Z461" s="3" t="str">
        <f>IF(COUNT($A461)=0,"",IF($A461&lt;&gt;DRAFT!$B463,"ERR",IF(DRAFT!CC463="3E","3E",IF(COUNT(DRAFT!BY463,DRAFT!CC463)&gt;0,DRAFT!CD463,""))))</f>
        <v/>
      </c>
      <c r="AA461" s="3" t="str">
        <f>IF(COUNT($A461)=0,"",IF(Z461="3E","3E",IF(Z461="","I",LOOKUP(Z461/AB$2,{0,0.4,0.45,0.5,0.55,0.6,0.65,0.7,0.75,0.8,1},{"F","D","C","C+","B-","B","B+","A-","A","A+"}))))</f>
        <v/>
      </c>
      <c r="AB461" s="2" t="str">
        <f>IF(COUNT($A461)=0,"",IF(Z461="","--",IF(Z461="3E","3E",LOOKUP(Z461/AB$2,{0,0.4,0.45,0.5,0.55,0.6,0.65,0.7,0.75,0.8,1},{0,2,2.25,2.5,2.75,3,3.25,3.5,3.75,4}))))</f>
        <v/>
      </c>
      <c r="AC461" s="3" t="str">
        <f>IF(COUNT($A461)=0,"",IF($A461&lt;&gt;DRAFT!$B463,"ERR",IF(DRAFT!CF463&gt;0,DRAFT!CF463,"")))</f>
        <v/>
      </c>
      <c r="AD461" s="3" t="str">
        <f>IF(COUNT($A461)=0,"",IF(AC461="3E","3E",IF(AC461="","I",LOOKUP(AC461/AE$2,{0,0.4,0.45,0.5,0.55,0.6,0.65,0.7,0.75,0.8,1},{"F","D","C","C+","B-","B","B+","A-","A","A+"}))))</f>
        <v/>
      </c>
      <c r="AE461" s="2" t="str">
        <f>IF(COUNT($A461)=0,"",IF(AC461="","--",IF(AC461="3E","3E",LOOKUP(AC461/AE$2,{0,0.4,0.45,0.5,0.55,0.6,0.65,0.7,0.75,0.8,1},{0,2,2.25,2.5,2.75,3,3.25,3.5,3.75,4}))))</f>
        <v/>
      </c>
      <c r="AF461" s="3" t="str">
        <f>IF($A461&lt;&gt;DRAFT!$B463,"ERR",IF(OR(COUNT($A461)=0,COUNT(DRAFT!CI463:CK463,DRAFT!CM463:CO463)=0),"",CEILING(SUM(DRAFT!CL463,DRAFT!CP463),1)))</f>
        <v/>
      </c>
      <c r="AG461" s="3" t="str">
        <f>IF(COUNT($A461)=0,"",IF(AF461="3E","3E",IF(AF461="","I",LOOKUP(AF461/AH$2,{0,0.4,0.45,0.5,0.55,0.6,0.65,0.7,0.75,0.8,1},{"F","D","C","C+","B-","B","B+","A-","A","A+"}))))</f>
        <v/>
      </c>
      <c r="AH461" s="2" t="str">
        <f>IF(COUNT($A461)=0,"",IF(AF461="","--",IF(AF461="3E","3E",LOOKUP(AF461/AH$2,{0,0.4,0.45,0.5,0.55,0.6,0.65,0.7,0.75,0.8,1},{0,2,2.25,2.5,2.75,3,3.25,3.5,3.75,4}))))</f>
        <v/>
      </c>
      <c r="AI461" s="11" t="str">
        <f>IF(OR(COUNT($A461)=0,COUNT(B461:AH461)=0),"",IF(COUNTIF(B461:AH461,"3E")&gt;0,"3E",IF(DRAFT!$A463="R",TRUNC(SUMPRODUCT(RGP,RCP)/TCP,3),TRUNC((SUMPRODUCT(--(IMDGP&gt;0)*IMDGP,IMCP)+CEILING(DRAFT!$CQ463*42,0.25))/TCP,3))))</f>
        <v/>
      </c>
      <c r="AJ461" s="3" t="str">
        <f>IF(OR(COUNT($A461)=0,COUNT(B461:AH461)=0),"",IF(COUNTIF(B461:AH461,"3E")&gt;0,"3E",IF(DRAFT!$A463="R",SUMPRODUCT(--(RGP&gt;=2),RCP),SUMPRODUCT(--(IMDGP&gt;0),--(IMGP=0),IMCP)+DRAFT!$CR463)))</f>
        <v/>
      </c>
      <c r="AK461" s="3" t="str">
        <f>IF(OR(COUNT($A461)=0,COUNT(B461:AH461)=0),"",IF(COUNTIF(B461:AJ461,"3E")&gt;0,"3E",IF(AND(DRAFT!$A463="IM",OR($AI461&gt;DRAFT!$CQ463,$AJ461&gt;DRAFT!$CR463)),"IMPROVED",IF(AND(DRAFT!$A463="IM",$AI461&lt;=DRAFT!$CQ463,$AJ461&lt;=DRAFT!$CR463),"NOT IMPROVED",IF(AND(AH461&gt;=2,AI461&gt;=2,AJ461&gt;=30),"PASS","FAIL")))))</f>
        <v/>
      </c>
      <c r="AL461" s="3" t="str">
        <f t="shared" si="14"/>
        <v/>
      </c>
      <c r="AM461" s="3" t="str">
        <f t="shared" si="15"/>
        <v/>
      </c>
    </row>
    <row r="462" spans="1:39" ht="18.95" customHeight="1" x14ac:dyDescent="0.25">
      <c r="A462" s="4" t="str">
        <f>IF(DRAFT!$B464="","",DRAFT!$B464)</f>
        <v/>
      </c>
      <c r="B462" s="3" t="str">
        <f>IF(COUNT($A462)=0,"",IF($A462&lt;&gt;DRAFT!$B464,"ERR",IF(DRAFT!I464="3E","3E",IF(COUNT(DRAFT!E464,DRAFT!I464)&gt;0,DRAFT!J464,""))))</f>
        <v/>
      </c>
      <c r="C462" s="3" t="str">
        <f>IF(COUNT($A462)=0,"",IF(B462="3E","3E",IF(B462="","I",LOOKUP(B462/D$2,{0,0.4,0.45,0.5,0.55,0.6,0.65,0.7,0.75,0.8,1},{"F","D","C","C+","B-","B","B+","A-","A","A+"}))))</f>
        <v/>
      </c>
      <c r="D462" s="2" t="str">
        <f>IF(COUNT($A462)=0,"",IF(B462="","--",IF(B462="3E","3E",LOOKUP(B462/D$2,{0,0.4,0.45,0.5,0.55,0.6,0.65,0.7,0.75,0.8,1},{0,2,2.25,2.5,2.75,3,3.25,3.5,3.75,4}))))</f>
        <v/>
      </c>
      <c r="E462" s="3" t="str">
        <f>IF(COUNT($A462)=0,"",IF($A462&lt;&gt;DRAFT!$B464,"ERR",IF(DRAFT!R464="3E","3E",IF(COUNT(DRAFT!N464,DRAFT!R464)&gt;0,DRAFT!S464,""))))</f>
        <v/>
      </c>
      <c r="F462" s="3" t="str">
        <f>IF(COUNT($A462)=0,"",IF(E462="3E","3E",IF(E462="","I",LOOKUP(E462/G$2,{0,0.4,0.45,0.5,0.55,0.6,0.65,0.7,0.75,0.8,1},{"F","D","C","C+","B-","B","B+","A-","A","A+"}))))</f>
        <v/>
      </c>
      <c r="G462" s="2" t="str">
        <f>IF(COUNT($A462)=0,"",IF(E462="","--",IF(E462="3E","3E",LOOKUP(E462/G$2,{0,0.4,0.45,0.5,0.55,0.6,0.65,0.7,0.75,0.8,1},{0,2,2.25,2.5,2.75,3,3.25,3.5,3.75,4}))))</f>
        <v/>
      </c>
      <c r="H462" s="3" t="str">
        <f>IF(COUNT($A462)=0,"",IF($A462&lt;&gt;DRAFT!$B464,"ERR",IF(DRAFT!AA464="3E","3E",IF(COUNT(DRAFT!W464,DRAFT!AA464)&gt;0,DRAFT!AB464,""))))</f>
        <v/>
      </c>
      <c r="I462" s="3" t="str">
        <f>IF(COUNT($A462)=0,"",IF(H462="3E","3E",IF(H462="","I",LOOKUP(H462/J$2,{0,0.4,0.45,0.5,0.55,0.6,0.65,0.7,0.75,0.8,1},{"F","D","C","C+","B-","B","B+","A-","A","A+"}))))</f>
        <v/>
      </c>
      <c r="J462" s="2" t="str">
        <f>IF(COUNT($A462)=0,"",IF(H462="","--",IF(H462="3E","3E",LOOKUP(H462/J$2,{0,0.4,0.45,0.5,0.55,0.6,0.65,0.7,0.75,0.8,1},{0,2,2.25,2.5,2.75,3,3.25,3.5,3.75,4}))))</f>
        <v/>
      </c>
      <c r="K462" s="3" t="str">
        <f>IF(COUNT($A462)=0,"",IF($A462&lt;&gt;DRAFT!$B464,"ERR",IF(DRAFT!AJ464="3E","3E",IF(COUNT(DRAFT!AF464,DRAFT!AJ464)&gt;0,DRAFT!AK464,""))))</f>
        <v/>
      </c>
      <c r="L462" s="3" t="str">
        <f>IF(COUNT($A462)=0,"",IF(K462="3E","3E",IF(K462="","I",LOOKUP(K462/M$2,{0,0.4,0.45,0.5,0.55,0.6,0.65,0.7,0.75,0.8,1},{"F","D","C","C+","B-","B","B+","A-","A","A+"}))))</f>
        <v/>
      </c>
      <c r="M462" s="2" t="str">
        <f>IF(COUNT($A462)=0,"",IF(K462="","--",IF(K462="3E","3E",LOOKUP(K462/M$2,{0,0.4,0.45,0.5,0.55,0.6,0.65,0.7,0.75,0.8,1},{0,2,2.25,2.5,2.75,3,3.25,3.5,3.75,4}))))</f>
        <v/>
      </c>
      <c r="N462" s="3" t="str">
        <f>IF(COUNT($A462)=0,"",IF($A462&lt;&gt;DRAFT!$B464,"ERR",IF(DRAFT!AS464="3E","3E",IF(COUNT(DRAFT!AO464,DRAFT!AS464)&gt;0,DRAFT!AT464,""))))</f>
        <v/>
      </c>
      <c r="O462" s="3" t="str">
        <f>IF(COUNT($A462)=0,"",IF(N462="3E","3E",IF(N462="","I",LOOKUP(N462/P$2,{0,0.4,0.45,0.5,0.55,0.6,0.65,0.7,0.75,0.8,1},{"F","D","C","C+","B-","B","B+","A-","A","A+"}))))</f>
        <v/>
      </c>
      <c r="P462" s="2" t="str">
        <f>IF(COUNT($A462)=0,"",IF(N462="","--",IF(N462="3E","3E",LOOKUP(N462/P$2,{0,0.4,0.45,0.5,0.55,0.6,0.65,0.7,0.75,0.8,1},{0,2,2.25,2.5,2.75,3,3.25,3.5,3.75,4}))))</f>
        <v/>
      </c>
      <c r="Q462" s="3" t="str">
        <f>IF(COUNT($A462)=0,"",IF($A462&lt;&gt;DRAFT!$B464,"ERR",IF(DRAFT!BB464="3E","3E",IF(COUNT(DRAFT!AX464,DRAFT!BB464)&gt;0,DRAFT!BC464,""))))</f>
        <v/>
      </c>
      <c r="R462" s="3" t="str">
        <f>IF(COUNT($A462)=0,"",IF(Q462="3E","3E",IF(Q462="","I",LOOKUP(Q462/S$2,{0,0.4,0.45,0.5,0.55,0.6,0.65,0.7,0.75,0.8,1},{"F","D","C","C+","B-","B","B+","A-","A","A+"}))))</f>
        <v/>
      </c>
      <c r="S462" s="2" t="str">
        <f>IF(COUNT($A462)=0,"",IF(Q462="","--",IF(Q462="3E","3E",LOOKUP(Q462/S$2,{0,0.4,0.45,0.5,0.55,0.6,0.65,0.7,0.75,0.8,1},{0,2,2.25,2.5,2.75,3,3.25,3.5,3.75,4}))))</f>
        <v/>
      </c>
      <c r="T462" s="3" t="str">
        <f>IF(COUNT($A462)=0,"",IF($A462&lt;&gt;DRAFT!$B464,"ERR",IF(DRAFT!BK464="3E","3E",IF(COUNT(DRAFT!BG464,DRAFT!BK464)&gt;0,DRAFT!BL464,""))))</f>
        <v/>
      </c>
      <c r="U462" s="3" t="str">
        <f>IF(COUNT($A462)=0,"",IF(T462="3E","3E",IF(T462="","I",LOOKUP(T462/V$2,{0,0.4,0.45,0.5,0.55,0.6,0.65,0.7,0.75,0.8,1},{"F","D","C","C+","B-","B","B+","A-","A","A+"}))))</f>
        <v/>
      </c>
      <c r="V462" s="2" t="str">
        <f>IF(COUNT($A462)=0,"",IF(T462="","--",IF(T462="3E","3E",LOOKUP(T462/V$2,{0,0.4,0.45,0.5,0.55,0.6,0.65,0.7,0.75,0.8,1},{0,2,2.25,2.5,2.75,3,3.25,3.5,3.75,4}))))</f>
        <v/>
      </c>
      <c r="W462" s="3" t="str">
        <f>IF(COUNT($A462)=0,"",IF($A462&lt;&gt;DRAFT!$B464,"ERR",IF(DRAFT!BT464="3E","3E",IF(COUNT(DRAFT!BP464,DRAFT!BT464)&gt;0,DRAFT!BU464,""))))</f>
        <v/>
      </c>
      <c r="X462" s="3" t="str">
        <f>IF(COUNT($A462)=0,"",IF(W462="3E","3E",IF(W462="","I",LOOKUP(W462/Y$2,{0,0.4,0.45,0.5,0.55,0.6,0.65,0.7,0.75,0.8,1},{"F","D","C","C+","B-","B","B+","A-","A","A+"}))))</f>
        <v/>
      </c>
      <c r="Y462" s="2" t="str">
        <f>IF(COUNT($A462)=0,"",IF(W462="","--",IF(W462="3E","3E",LOOKUP(W462/Y$2,{0,0.4,0.45,0.5,0.55,0.6,0.65,0.7,0.75,0.8,1},{0,2,2.25,2.5,2.75,3,3.25,3.5,3.75,4}))))</f>
        <v/>
      </c>
      <c r="Z462" s="3" t="str">
        <f>IF(COUNT($A462)=0,"",IF($A462&lt;&gt;DRAFT!$B464,"ERR",IF(DRAFT!CC464="3E","3E",IF(COUNT(DRAFT!BY464,DRAFT!CC464)&gt;0,DRAFT!CD464,""))))</f>
        <v/>
      </c>
      <c r="AA462" s="3" t="str">
        <f>IF(COUNT($A462)=0,"",IF(Z462="3E","3E",IF(Z462="","I",LOOKUP(Z462/AB$2,{0,0.4,0.45,0.5,0.55,0.6,0.65,0.7,0.75,0.8,1},{"F","D","C","C+","B-","B","B+","A-","A","A+"}))))</f>
        <v/>
      </c>
      <c r="AB462" s="2" t="str">
        <f>IF(COUNT($A462)=0,"",IF(Z462="","--",IF(Z462="3E","3E",LOOKUP(Z462/AB$2,{0,0.4,0.45,0.5,0.55,0.6,0.65,0.7,0.75,0.8,1},{0,2,2.25,2.5,2.75,3,3.25,3.5,3.75,4}))))</f>
        <v/>
      </c>
      <c r="AC462" s="3" t="str">
        <f>IF(COUNT($A462)=0,"",IF($A462&lt;&gt;DRAFT!$B464,"ERR",IF(DRAFT!CF464&gt;0,DRAFT!CF464,"")))</f>
        <v/>
      </c>
      <c r="AD462" s="3" t="str">
        <f>IF(COUNT($A462)=0,"",IF(AC462="3E","3E",IF(AC462="","I",LOOKUP(AC462/AE$2,{0,0.4,0.45,0.5,0.55,0.6,0.65,0.7,0.75,0.8,1},{"F","D","C","C+","B-","B","B+","A-","A","A+"}))))</f>
        <v/>
      </c>
      <c r="AE462" s="2" t="str">
        <f>IF(COUNT($A462)=0,"",IF(AC462="","--",IF(AC462="3E","3E",LOOKUP(AC462/AE$2,{0,0.4,0.45,0.5,0.55,0.6,0.65,0.7,0.75,0.8,1},{0,2,2.25,2.5,2.75,3,3.25,3.5,3.75,4}))))</f>
        <v/>
      </c>
      <c r="AF462" s="3" t="str">
        <f>IF($A462&lt;&gt;DRAFT!$B464,"ERR",IF(OR(COUNT($A462)=0,COUNT(DRAFT!CI464:CK464,DRAFT!CM464:CO464)=0),"",CEILING(SUM(DRAFT!CL464,DRAFT!CP464),1)))</f>
        <v/>
      </c>
      <c r="AG462" s="3" t="str">
        <f>IF(COUNT($A462)=0,"",IF(AF462="3E","3E",IF(AF462="","I",LOOKUP(AF462/AH$2,{0,0.4,0.45,0.5,0.55,0.6,0.65,0.7,0.75,0.8,1},{"F","D","C","C+","B-","B","B+","A-","A","A+"}))))</f>
        <v/>
      </c>
      <c r="AH462" s="2" t="str">
        <f>IF(COUNT($A462)=0,"",IF(AF462="","--",IF(AF462="3E","3E",LOOKUP(AF462/AH$2,{0,0.4,0.45,0.5,0.55,0.6,0.65,0.7,0.75,0.8,1},{0,2,2.25,2.5,2.75,3,3.25,3.5,3.75,4}))))</f>
        <v/>
      </c>
      <c r="AI462" s="11" t="str">
        <f>IF(OR(COUNT($A462)=0,COUNT(B462:AH462)=0),"",IF(COUNTIF(B462:AH462,"3E")&gt;0,"3E",IF(DRAFT!$A464="R",TRUNC(SUMPRODUCT(RGP,RCP)/TCP,3),TRUNC((SUMPRODUCT(--(IMDGP&gt;0)*IMDGP,IMCP)+CEILING(DRAFT!$CQ464*42,0.25))/TCP,3))))</f>
        <v/>
      </c>
      <c r="AJ462" s="3" t="str">
        <f>IF(OR(COUNT($A462)=0,COUNT(B462:AH462)=0),"",IF(COUNTIF(B462:AH462,"3E")&gt;0,"3E",IF(DRAFT!$A464="R",SUMPRODUCT(--(RGP&gt;=2),RCP),SUMPRODUCT(--(IMDGP&gt;0),--(IMGP=0),IMCP)+DRAFT!$CR464)))</f>
        <v/>
      </c>
      <c r="AK462" s="3" t="str">
        <f>IF(OR(COUNT($A462)=0,COUNT(B462:AH462)=0),"",IF(COUNTIF(B462:AJ462,"3E")&gt;0,"3E",IF(AND(DRAFT!$A464="IM",OR($AI462&gt;DRAFT!$CQ464,$AJ462&gt;DRAFT!$CR464)),"IMPROVED",IF(AND(DRAFT!$A464="IM",$AI462&lt;=DRAFT!$CQ464,$AJ462&lt;=DRAFT!$CR464),"NOT IMPROVED",IF(AND(AH462&gt;=2,AI462&gt;=2,AJ462&gt;=30),"PASS","FAIL")))))</f>
        <v/>
      </c>
      <c r="AL462" s="3" t="str">
        <f t="shared" si="14"/>
        <v/>
      </c>
      <c r="AM462" s="3" t="str">
        <f t="shared" si="15"/>
        <v/>
      </c>
    </row>
    <row r="463" spans="1:39" ht="18.95" customHeight="1" x14ac:dyDescent="0.25">
      <c r="A463" s="4" t="str">
        <f>IF(DRAFT!$B465="","",DRAFT!$B465)</f>
        <v/>
      </c>
      <c r="B463" s="3" t="str">
        <f>IF(COUNT($A463)=0,"",IF($A463&lt;&gt;DRAFT!$B465,"ERR",IF(DRAFT!I465="3E","3E",IF(COUNT(DRAFT!E465,DRAFT!I465)&gt;0,DRAFT!J465,""))))</f>
        <v/>
      </c>
      <c r="C463" s="3" t="str">
        <f>IF(COUNT($A463)=0,"",IF(B463="3E","3E",IF(B463="","I",LOOKUP(B463/D$2,{0,0.4,0.45,0.5,0.55,0.6,0.65,0.7,0.75,0.8,1},{"F","D","C","C+","B-","B","B+","A-","A","A+"}))))</f>
        <v/>
      </c>
      <c r="D463" s="2" t="str">
        <f>IF(COUNT($A463)=0,"",IF(B463="","--",IF(B463="3E","3E",LOOKUP(B463/D$2,{0,0.4,0.45,0.5,0.55,0.6,0.65,0.7,0.75,0.8,1},{0,2,2.25,2.5,2.75,3,3.25,3.5,3.75,4}))))</f>
        <v/>
      </c>
      <c r="E463" s="3" t="str">
        <f>IF(COUNT($A463)=0,"",IF($A463&lt;&gt;DRAFT!$B465,"ERR",IF(DRAFT!R465="3E","3E",IF(COUNT(DRAFT!N465,DRAFT!R465)&gt;0,DRAFT!S465,""))))</f>
        <v/>
      </c>
      <c r="F463" s="3" t="str">
        <f>IF(COUNT($A463)=0,"",IF(E463="3E","3E",IF(E463="","I",LOOKUP(E463/G$2,{0,0.4,0.45,0.5,0.55,0.6,0.65,0.7,0.75,0.8,1},{"F","D","C","C+","B-","B","B+","A-","A","A+"}))))</f>
        <v/>
      </c>
      <c r="G463" s="2" t="str">
        <f>IF(COUNT($A463)=0,"",IF(E463="","--",IF(E463="3E","3E",LOOKUP(E463/G$2,{0,0.4,0.45,0.5,0.55,0.6,0.65,0.7,0.75,0.8,1},{0,2,2.25,2.5,2.75,3,3.25,3.5,3.75,4}))))</f>
        <v/>
      </c>
      <c r="H463" s="3" t="str">
        <f>IF(COUNT($A463)=0,"",IF($A463&lt;&gt;DRAFT!$B465,"ERR",IF(DRAFT!AA465="3E","3E",IF(COUNT(DRAFT!W465,DRAFT!AA465)&gt;0,DRAFT!AB465,""))))</f>
        <v/>
      </c>
      <c r="I463" s="3" t="str">
        <f>IF(COUNT($A463)=0,"",IF(H463="3E","3E",IF(H463="","I",LOOKUP(H463/J$2,{0,0.4,0.45,0.5,0.55,0.6,0.65,0.7,0.75,0.8,1},{"F","D","C","C+","B-","B","B+","A-","A","A+"}))))</f>
        <v/>
      </c>
      <c r="J463" s="2" t="str">
        <f>IF(COUNT($A463)=0,"",IF(H463="","--",IF(H463="3E","3E",LOOKUP(H463/J$2,{0,0.4,0.45,0.5,0.55,0.6,0.65,0.7,0.75,0.8,1},{0,2,2.25,2.5,2.75,3,3.25,3.5,3.75,4}))))</f>
        <v/>
      </c>
      <c r="K463" s="3" t="str">
        <f>IF(COUNT($A463)=0,"",IF($A463&lt;&gt;DRAFT!$B465,"ERR",IF(DRAFT!AJ465="3E","3E",IF(COUNT(DRAFT!AF465,DRAFT!AJ465)&gt;0,DRAFT!AK465,""))))</f>
        <v/>
      </c>
      <c r="L463" s="3" t="str">
        <f>IF(COUNT($A463)=0,"",IF(K463="3E","3E",IF(K463="","I",LOOKUP(K463/M$2,{0,0.4,0.45,0.5,0.55,0.6,0.65,0.7,0.75,0.8,1},{"F","D","C","C+","B-","B","B+","A-","A","A+"}))))</f>
        <v/>
      </c>
      <c r="M463" s="2" t="str">
        <f>IF(COUNT($A463)=0,"",IF(K463="","--",IF(K463="3E","3E",LOOKUP(K463/M$2,{0,0.4,0.45,0.5,0.55,0.6,0.65,0.7,0.75,0.8,1},{0,2,2.25,2.5,2.75,3,3.25,3.5,3.75,4}))))</f>
        <v/>
      </c>
      <c r="N463" s="3" t="str">
        <f>IF(COUNT($A463)=0,"",IF($A463&lt;&gt;DRAFT!$B465,"ERR",IF(DRAFT!AS465="3E","3E",IF(COUNT(DRAFT!AO465,DRAFT!AS465)&gt;0,DRAFT!AT465,""))))</f>
        <v/>
      </c>
      <c r="O463" s="3" t="str">
        <f>IF(COUNT($A463)=0,"",IF(N463="3E","3E",IF(N463="","I",LOOKUP(N463/P$2,{0,0.4,0.45,0.5,0.55,0.6,0.65,0.7,0.75,0.8,1},{"F","D","C","C+","B-","B","B+","A-","A","A+"}))))</f>
        <v/>
      </c>
      <c r="P463" s="2" t="str">
        <f>IF(COUNT($A463)=0,"",IF(N463="","--",IF(N463="3E","3E",LOOKUP(N463/P$2,{0,0.4,0.45,0.5,0.55,0.6,0.65,0.7,0.75,0.8,1},{0,2,2.25,2.5,2.75,3,3.25,3.5,3.75,4}))))</f>
        <v/>
      </c>
      <c r="Q463" s="3" t="str">
        <f>IF(COUNT($A463)=0,"",IF($A463&lt;&gt;DRAFT!$B465,"ERR",IF(DRAFT!BB465="3E","3E",IF(COUNT(DRAFT!AX465,DRAFT!BB465)&gt;0,DRAFT!BC465,""))))</f>
        <v/>
      </c>
      <c r="R463" s="3" t="str">
        <f>IF(COUNT($A463)=0,"",IF(Q463="3E","3E",IF(Q463="","I",LOOKUP(Q463/S$2,{0,0.4,0.45,0.5,0.55,0.6,0.65,0.7,0.75,0.8,1},{"F","D","C","C+","B-","B","B+","A-","A","A+"}))))</f>
        <v/>
      </c>
      <c r="S463" s="2" t="str">
        <f>IF(COUNT($A463)=0,"",IF(Q463="","--",IF(Q463="3E","3E",LOOKUP(Q463/S$2,{0,0.4,0.45,0.5,0.55,0.6,0.65,0.7,0.75,0.8,1},{0,2,2.25,2.5,2.75,3,3.25,3.5,3.75,4}))))</f>
        <v/>
      </c>
      <c r="T463" s="3" t="str">
        <f>IF(COUNT($A463)=0,"",IF($A463&lt;&gt;DRAFT!$B465,"ERR",IF(DRAFT!BK465="3E","3E",IF(COUNT(DRAFT!BG465,DRAFT!BK465)&gt;0,DRAFT!BL465,""))))</f>
        <v/>
      </c>
      <c r="U463" s="3" t="str">
        <f>IF(COUNT($A463)=0,"",IF(T463="3E","3E",IF(T463="","I",LOOKUP(T463/V$2,{0,0.4,0.45,0.5,0.55,0.6,0.65,0.7,0.75,0.8,1},{"F","D","C","C+","B-","B","B+","A-","A","A+"}))))</f>
        <v/>
      </c>
      <c r="V463" s="2" t="str">
        <f>IF(COUNT($A463)=0,"",IF(T463="","--",IF(T463="3E","3E",LOOKUP(T463/V$2,{0,0.4,0.45,0.5,0.55,0.6,0.65,0.7,0.75,0.8,1},{0,2,2.25,2.5,2.75,3,3.25,3.5,3.75,4}))))</f>
        <v/>
      </c>
      <c r="W463" s="3" t="str">
        <f>IF(COUNT($A463)=0,"",IF($A463&lt;&gt;DRAFT!$B465,"ERR",IF(DRAFT!BT465="3E","3E",IF(COUNT(DRAFT!BP465,DRAFT!BT465)&gt;0,DRAFT!BU465,""))))</f>
        <v/>
      </c>
      <c r="X463" s="3" t="str">
        <f>IF(COUNT($A463)=0,"",IF(W463="3E","3E",IF(W463="","I",LOOKUP(W463/Y$2,{0,0.4,0.45,0.5,0.55,0.6,0.65,0.7,0.75,0.8,1},{"F","D","C","C+","B-","B","B+","A-","A","A+"}))))</f>
        <v/>
      </c>
      <c r="Y463" s="2" t="str">
        <f>IF(COUNT($A463)=0,"",IF(W463="","--",IF(W463="3E","3E",LOOKUP(W463/Y$2,{0,0.4,0.45,0.5,0.55,0.6,0.65,0.7,0.75,0.8,1},{0,2,2.25,2.5,2.75,3,3.25,3.5,3.75,4}))))</f>
        <v/>
      </c>
      <c r="Z463" s="3" t="str">
        <f>IF(COUNT($A463)=0,"",IF($A463&lt;&gt;DRAFT!$B465,"ERR",IF(DRAFT!CC465="3E","3E",IF(COUNT(DRAFT!BY465,DRAFT!CC465)&gt;0,DRAFT!CD465,""))))</f>
        <v/>
      </c>
      <c r="AA463" s="3" t="str">
        <f>IF(COUNT($A463)=0,"",IF(Z463="3E","3E",IF(Z463="","I",LOOKUP(Z463/AB$2,{0,0.4,0.45,0.5,0.55,0.6,0.65,0.7,0.75,0.8,1},{"F","D","C","C+","B-","B","B+","A-","A","A+"}))))</f>
        <v/>
      </c>
      <c r="AB463" s="2" t="str">
        <f>IF(COUNT($A463)=0,"",IF(Z463="","--",IF(Z463="3E","3E",LOOKUP(Z463/AB$2,{0,0.4,0.45,0.5,0.55,0.6,0.65,0.7,0.75,0.8,1},{0,2,2.25,2.5,2.75,3,3.25,3.5,3.75,4}))))</f>
        <v/>
      </c>
      <c r="AC463" s="3" t="str">
        <f>IF(COUNT($A463)=0,"",IF($A463&lt;&gt;DRAFT!$B465,"ERR",IF(DRAFT!CF465&gt;0,DRAFT!CF465,"")))</f>
        <v/>
      </c>
      <c r="AD463" s="3" t="str">
        <f>IF(COUNT($A463)=0,"",IF(AC463="3E","3E",IF(AC463="","I",LOOKUP(AC463/AE$2,{0,0.4,0.45,0.5,0.55,0.6,0.65,0.7,0.75,0.8,1},{"F","D","C","C+","B-","B","B+","A-","A","A+"}))))</f>
        <v/>
      </c>
      <c r="AE463" s="2" t="str">
        <f>IF(COUNT($A463)=0,"",IF(AC463="","--",IF(AC463="3E","3E",LOOKUP(AC463/AE$2,{0,0.4,0.45,0.5,0.55,0.6,0.65,0.7,0.75,0.8,1},{0,2,2.25,2.5,2.75,3,3.25,3.5,3.75,4}))))</f>
        <v/>
      </c>
      <c r="AF463" s="3" t="str">
        <f>IF($A463&lt;&gt;DRAFT!$B465,"ERR",IF(OR(COUNT($A463)=0,COUNT(DRAFT!CI465:CK465,DRAFT!CM465:CO465)=0),"",CEILING(SUM(DRAFT!CL465,DRAFT!CP465),1)))</f>
        <v/>
      </c>
      <c r="AG463" s="3" t="str">
        <f>IF(COUNT($A463)=0,"",IF(AF463="3E","3E",IF(AF463="","I",LOOKUP(AF463/AH$2,{0,0.4,0.45,0.5,0.55,0.6,0.65,0.7,0.75,0.8,1},{"F","D","C","C+","B-","B","B+","A-","A","A+"}))))</f>
        <v/>
      </c>
      <c r="AH463" s="2" t="str">
        <f>IF(COUNT($A463)=0,"",IF(AF463="","--",IF(AF463="3E","3E",LOOKUP(AF463/AH$2,{0,0.4,0.45,0.5,0.55,0.6,0.65,0.7,0.75,0.8,1},{0,2,2.25,2.5,2.75,3,3.25,3.5,3.75,4}))))</f>
        <v/>
      </c>
      <c r="AI463" s="11" t="str">
        <f>IF(OR(COUNT($A463)=0,COUNT(B463:AH463)=0),"",IF(COUNTIF(B463:AH463,"3E")&gt;0,"3E",IF(DRAFT!$A465="R",TRUNC(SUMPRODUCT(RGP,RCP)/TCP,3),TRUNC((SUMPRODUCT(--(IMDGP&gt;0)*IMDGP,IMCP)+CEILING(DRAFT!$CQ465*42,0.25))/TCP,3))))</f>
        <v/>
      </c>
      <c r="AJ463" s="3" t="str">
        <f>IF(OR(COUNT($A463)=0,COUNT(B463:AH463)=0),"",IF(COUNTIF(B463:AH463,"3E")&gt;0,"3E",IF(DRAFT!$A465="R",SUMPRODUCT(--(RGP&gt;=2),RCP),SUMPRODUCT(--(IMDGP&gt;0),--(IMGP=0),IMCP)+DRAFT!$CR465)))</f>
        <v/>
      </c>
      <c r="AK463" s="3" t="str">
        <f>IF(OR(COUNT($A463)=0,COUNT(B463:AH463)=0),"",IF(COUNTIF(B463:AJ463,"3E")&gt;0,"3E",IF(AND(DRAFT!$A465="IM",OR($AI463&gt;DRAFT!$CQ465,$AJ463&gt;DRAFT!$CR465)),"IMPROVED",IF(AND(DRAFT!$A465="IM",$AI463&lt;=DRAFT!$CQ465,$AJ463&lt;=DRAFT!$CR465),"NOT IMPROVED",IF(AND(AH463&gt;=2,AI463&gt;=2,AJ463&gt;=30),"PASS","FAIL")))))</f>
        <v/>
      </c>
      <c r="AL463" s="3" t="str">
        <f t="shared" si="14"/>
        <v/>
      </c>
      <c r="AM463" s="3" t="str">
        <f t="shared" si="15"/>
        <v/>
      </c>
    </row>
    <row r="464" spans="1:39" ht="18.95" customHeight="1" x14ac:dyDescent="0.25">
      <c r="A464" s="4" t="str">
        <f>IF(DRAFT!$B466="","",DRAFT!$B466)</f>
        <v/>
      </c>
      <c r="B464" s="3" t="str">
        <f>IF(COUNT($A464)=0,"",IF($A464&lt;&gt;DRAFT!$B466,"ERR",IF(DRAFT!I466="3E","3E",IF(COUNT(DRAFT!E466,DRAFT!I466)&gt;0,DRAFT!J466,""))))</f>
        <v/>
      </c>
      <c r="C464" s="3" t="str">
        <f>IF(COUNT($A464)=0,"",IF(B464="3E","3E",IF(B464="","I",LOOKUP(B464/D$2,{0,0.4,0.45,0.5,0.55,0.6,0.65,0.7,0.75,0.8,1},{"F","D","C","C+","B-","B","B+","A-","A","A+"}))))</f>
        <v/>
      </c>
      <c r="D464" s="2" t="str">
        <f>IF(COUNT($A464)=0,"",IF(B464="","--",IF(B464="3E","3E",LOOKUP(B464/D$2,{0,0.4,0.45,0.5,0.55,0.6,0.65,0.7,0.75,0.8,1},{0,2,2.25,2.5,2.75,3,3.25,3.5,3.75,4}))))</f>
        <v/>
      </c>
      <c r="E464" s="3" t="str">
        <f>IF(COUNT($A464)=0,"",IF($A464&lt;&gt;DRAFT!$B466,"ERR",IF(DRAFT!R466="3E","3E",IF(COUNT(DRAFT!N466,DRAFT!R466)&gt;0,DRAFT!S466,""))))</f>
        <v/>
      </c>
      <c r="F464" s="3" t="str">
        <f>IF(COUNT($A464)=0,"",IF(E464="3E","3E",IF(E464="","I",LOOKUP(E464/G$2,{0,0.4,0.45,0.5,0.55,0.6,0.65,0.7,0.75,0.8,1},{"F","D","C","C+","B-","B","B+","A-","A","A+"}))))</f>
        <v/>
      </c>
      <c r="G464" s="2" t="str">
        <f>IF(COUNT($A464)=0,"",IF(E464="","--",IF(E464="3E","3E",LOOKUP(E464/G$2,{0,0.4,0.45,0.5,0.55,0.6,0.65,0.7,0.75,0.8,1},{0,2,2.25,2.5,2.75,3,3.25,3.5,3.75,4}))))</f>
        <v/>
      </c>
      <c r="H464" s="3" t="str">
        <f>IF(COUNT($A464)=0,"",IF($A464&lt;&gt;DRAFT!$B466,"ERR",IF(DRAFT!AA466="3E","3E",IF(COUNT(DRAFT!W466,DRAFT!AA466)&gt;0,DRAFT!AB466,""))))</f>
        <v/>
      </c>
      <c r="I464" s="3" t="str">
        <f>IF(COUNT($A464)=0,"",IF(H464="3E","3E",IF(H464="","I",LOOKUP(H464/J$2,{0,0.4,0.45,0.5,0.55,0.6,0.65,0.7,0.75,0.8,1},{"F","D","C","C+","B-","B","B+","A-","A","A+"}))))</f>
        <v/>
      </c>
      <c r="J464" s="2" t="str">
        <f>IF(COUNT($A464)=0,"",IF(H464="","--",IF(H464="3E","3E",LOOKUP(H464/J$2,{0,0.4,0.45,0.5,0.55,0.6,0.65,0.7,0.75,0.8,1},{0,2,2.25,2.5,2.75,3,3.25,3.5,3.75,4}))))</f>
        <v/>
      </c>
      <c r="K464" s="3" t="str">
        <f>IF(COUNT($A464)=0,"",IF($A464&lt;&gt;DRAFT!$B466,"ERR",IF(DRAFT!AJ466="3E","3E",IF(COUNT(DRAFT!AF466,DRAFT!AJ466)&gt;0,DRAFT!AK466,""))))</f>
        <v/>
      </c>
      <c r="L464" s="3" t="str">
        <f>IF(COUNT($A464)=0,"",IF(K464="3E","3E",IF(K464="","I",LOOKUP(K464/M$2,{0,0.4,0.45,0.5,0.55,0.6,0.65,0.7,0.75,0.8,1},{"F","D","C","C+","B-","B","B+","A-","A","A+"}))))</f>
        <v/>
      </c>
      <c r="M464" s="2" t="str">
        <f>IF(COUNT($A464)=0,"",IF(K464="","--",IF(K464="3E","3E",LOOKUP(K464/M$2,{0,0.4,0.45,0.5,0.55,0.6,0.65,0.7,0.75,0.8,1},{0,2,2.25,2.5,2.75,3,3.25,3.5,3.75,4}))))</f>
        <v/>
      </c>
      <c r="N464" s="3" t="str">
        <f>IF(COUNT($A464)=0,"",IF($A464&lt;&gt;DRAFT!$B466,"ERR",IF(DRAFT!AS466="3E","3E",IF(COUNT(DRAFT!AO466,DRAFT!AS466)&gt;0,DRAFT!AT466,""))))</f>
        <v/>
      </c>
      <c r="O464" s="3" t="str">
        <f>IF(COUNT($A464)=0,"",IF(N464="3E","3E",IF(N464="","I",LOOKUP(N464/P$2,{0,0.4,0.45,0.5,0.55,0.6,0.65,0.7,0.75,0.8,1},{"F","D","C","C+","B-","B","B+","A-","A","A+"}))))</f>
        <v/>
      </c>
      <c r="P464" s="2" t="str">
        <f>IF(COUNT($A464)=0,"",IF(N464="","--",IF(N464="3E","3E",LOOKUP(N464/P$2,{0,0.4,0.45,0.5,0.55,0.6,0.65,0.7,0.75,0.8,1},{0,2,2.25,2.5,2.75,3,3.25,3.5,3.75,4}))))</f>
        <v/>
      </c>
      <c r="Q464" s="3" t="str">
        <f>IF(COUNT($A464)=0,"",IF($A464&lt;&gt;DRAFT!$B466,"ERR",IF(DRAFT!BB466="3E","3E",IF(COUNT(DRAFT!AX466,DRAFT!BB466)&gt;0,DRAFT!BC466,""))))</f>
        <v/>
      </c>
      <c r="R464" s="3" t="str">
        <f>IF(COUNT($A464)=0,"",IF(Q464="3E","3E",IF(Q464="","I",LOOKUP(Q464/S$2,{0,0.4,0.45,0.5,0.55,0.6,0.65,0.7,0.75,0.8,1},{"F","D","C","C+","B-","B","B+","A-","A","A+"}))))</f>
        <v/>
      </c>
      <c r="S464" s="2" t="str">
        <f>IF(COUNT($A464)=0,"",IF(Q464="","--",IF(Q464="3E","3E",LOOKUP(Q464/S$2,{0,0.4,0.45,0.5,0.55,0.6,0.65,0.7,0.75,0.8,1},{0,2,2.25,2.5,2.75,3,3.25,3.5,3.75,4}))))</f>
        <v/>
      </c>
      <c r="T464" s="3" t="str">
        <f>IF(COUNT($A464)=0,"",IF($A464&lt;&gt;DRAFT!$B466,"ERR",IF(DRAFT!BK466="3E","3E",IF(COUNT(DRAFT!BG466,DRAFT!BK466)&gt;0,DRAFT!BL466,""))))</f>
        <v/>
      </c>
      <c r="U464" s="3" t="str">
        <f>IF(COUNT($A464)=0,"",IF(T464="3E","3E",IF(T464="","I",LOOKUP(T464/V$2,{0,0.4,0.45,0.5,0.55,0.6,0.65,0.7,0.75,0.8,1},{"F","D","C","C+","B-","B","B+","A-","A","A+"}))))</f>
        <v/>
      </c>
      <c r="V464" s="2" t="str">
        <f>IF(COUNT($A464)=0,"",IF(T464="","--",IF(T464="3E","3E",LOOKUP(T464/V$2,{0,0.4,0.45,0.5,0.55,0.6,0.65,0.7,0.75,0.8,1},{0,2,2.25,2.5,2.75,3,3.25,3.5,3.75,4}))))</f>
        <v/>
      </c>
      <c r="W464" s="3" t="str">
        <f>IF(COUNT($A464)=0,"",IF($A464&lt;&gt;DRAFT!$B466,"ERR",IF(DRAFT!BT466="3E","3E",IF(COUNT(DRAFT!BP466,DRAFT!BT466)&gt;0,DRAFT!BU466,""))))</f>
        <v/>
      </c>
      <c r="X464" s="3" t="str">
        <f>IF(COUNT($A464)=0,"",IF(W464="3E","3E",IF(W464="","I",LOOKUP(W464/Y$2,{0,0.4,0.45,0.5,0.55,0.6,0.65,0.7,0.75,0.8,1},{"F","D","C","C+","B-","B","B+","A-","A","A+"}))))</f>
        <v/>
      </c>
      <c r="Y464" s="2" t="str">
        <f>IF(COUNT($A464)=0,"",IF(W464="","--",IF(W464="3E","3E",LOOKUP(W464/Y$2,{0,0.4,0.45,0.5,0.55,0.6,0.65,0.7,0.75,0.8,1},{0,2,2.25,2.5,2.75,3,3.25,3.5,3.75,4}))))</f>
        <v/>
      </c>
      <c r="Z464" s="3" t="str">
        <f>IF(COUNT($A464)=0,"",IF($A464&lt;&gt;DRAFT!$B466,"ERR",IF(DRAFT!CC466="3E","3E",IF(COUNT(DRAFT!BY466,DRAFT!CC466)&gt;0,DRAFT!CD466,""))))</f>
        <v/>
      </c>
      <c r="AA464" s="3" t="str">
        <f>IF(COUNT($A464)=0,"",IF(Z464="3E","3E",IF(Z464="","I",LOOKUP(Z464/AB$2,{0,0.4,0.45,0.5,0.55,0.6,0.65,0.7,0.75,0.8,1},{"F","D","C","C+","B-","B","B+","A-","A","A+"}))))</f>
        <v/>
      </c>
      <c r="AB464" s="2" t="str">
        <f>IF(COUNT($A464)=0,"",IF(Z464="","--",IF(Z464="3E","3E",LOOKUP(Z464/AB$2,{0,0.4,0.45,0.5,0.55,0.6,0.65,0.7,0.75,0.8,1},{0,2,2.25,2.5,2.75,3,3.25,3.5,3.75,4}))))</f>
        <v/>
      </c>
      <c r="AC464" s="3" t="str">
        <f>IF(COUNT($A464)=0,"",IF($A464&lt;&gt;DRAFT!$B466,"ERR",IF(DRAFT!CF466&gt;0,DRAFT!CF466,"")))</f>
        <v/>
      </c>
      <c r="AD464" s="3" t="str">
        <f>IF(COUNT($A464)=0,"",IF(AC464="3E","3E",IF(AC464="","I",LOOKUP(AC464/AE$2,{0,0.4,0.45,0.5,0.55,0.6,0.65,0.7,0.75,0.8,1},{"F","D","C","C+","B-","B","B+","A-","A","A+"}))))</f>
        <v/>
      </c>
      <c r="AE464" s="2" t="str">
        <f>IF(COUNT($A464)=0,"",IF(AC464="","--",IF(AC464="3E","3E",LOOKUP(AC464/AE$2,{0,0.4,0.45,0.5,0.55,0.6,0.65,0.7,0.75,0.8,1},{0,2,2.25,2.5,2.75,3,3.25,3.5,3.75,4}))))</f>
        <v/>
      </c>
      <c r="AF464" s="3" t="str">
        <f>IF($A464&lt;&gt;DRAFT!$B466,"ERR",IF(OR(COUNT($A464)=0,COUNT(DRAFT!CI466:CK466,DRAFT!CM466:CO466)=0),"",CEILING(SUM(DRAFT!CL466,DRAFT!CP466),1)))</f>
        <v/>
      </c>
      <c r="AG464" s="3" t="str">
        <f>IF(COUNT($A464)=0,"",IF(AF464="3E","3E",IF(AF464="","I",LOOKUP(AF464/AH$2,{0,0.4,0.45,0.5,0.55,0.6,0.65,0.7,0.75,0.8,1},{"F","D","C","C+","B-","B","B+","A-","A","A+"}))))</f>
        <v/>
      </c>
      <c r="AH464" s="2" t="str">
        <f>IF(COUNT($A464)=0,"",IF(AF464="","--",IF(AF464="3E","3E",LOOKUP(AF464/AH$2,{0,0.4,0.45,0.5,0.55,0.6,0.65,0.7,0.75,0.8,1},{0,2,2.25,2.5,2.75,3,3.25,3.5,3.75,4}))))</f>
        <v/>
      </c>
      <c r="AI464" s="11" t="str">
        <f>IF(OR(COUNT($A464)=0,COUNT(B464:AH464)=0),"",IF(COUNTIF(B464:AH464,"3E")&gt;0,"3E",IF(DRAFT!$A466="R",TRUNC(SUMPRODUCT(RGP,RCP)/TCP,3),TRUNC((SUMPRODUCT(--(IMDGP&gt;0)*IMDGP,IMCP)+CEILING(DRAFT!$CQ466*42,0.25))/TCP,3))))</f>
        <v/>
      </c>
      <c r="AJ464" s="3" t="str">
        <f>IF(OR(COUNT($A464)=0,COUNT(B464:AH464)=0),"",IF(COUNTIF(B464:AH464,"3E")&gt;0,"3E",IF(DRAFT!$A466="R",SUMPRODUCT(--(RGP&gt;=2),RCP),SUMPRODUCT(--(IMDGP&gt;0),--(IMGP=0),IMCP)+DRAFT!$CR466)))</f>
        <v/>
      </c>
      <c r="AK464" s="3" t="str">
        <f>IF(OR(COUNT($A464)=0,COUNT(B464:AH464)=0),"",IF(COUNTIF(B464:AJ464,"3E")&gt;0,"3E",IF(AND(DRAFT!$A466="IM",OR($AI464&gt;DRAFT!$CQ466,$AJ464&gt;DRAFT!$CR466)),"IMPROVED",IF(AND(DRAFT!$A466="IM",$AI464&lt;=DRAFT!$CQ466,$AJ464&lt;=DRAFT!$CR466),"NOT IMPROVED",IF(AND(AH464&gt;=2,AI464&gt;=2,AJ464&gt;=30),"PASS","FAIL")))))</f>
        <v/>
      </c>
      <c r="AL464" s="3" t="str">
        <f t="shared" si="14"/>
        <v/>
      </c>
      <c r="AM464" s="3" t="str">
        <f t="shared" si="15"/>
        <v/>
      </c>
    </row>
    <row r="465" spans="1:39" ht="18.95" customHeight="1" x14ac:dyDescent="0.25">
      <c r="A465" s="4" t="str">
        <f>IF(DRAFT!$B467="","",DRAFT!$B467)</f>
        <v/>
      </c>
      <c r="B465" s="3" t="str">
        <f>IF(COUNT($A465)=0,"",IF($A465&lt;&gt;DRAFT!$B467,"ERR",IF(DRAFT!I467="3E","3E",IF(COUNT(DRAFT!E467,DRAFT!I467)&gt;0,DRAFT!J467,""))))</f>
        <v/>
      </c>
      <c r="C465" s="3" t="str">
        <f>IF(COUNT($A465)=0,"",IF(B465="3E","3E",IF(B465="","I",LOOKUP(B465/D$2,{0,0.4,0.45,0.5,0.55,0.6,0.65,0.7,0.75,0.8,1},{"F","D","C","C+","B-","B","B+","A-","A","A+"}))))</f>
        <v/>
      </c>
      <c r="D465" s="2" t="str">
        <f>IF(COUNT($A465)=0,"",IF(B465="","--",IF(B465="3E","3E",LOOKUP(B465/D$2,{0,0.4,0.45,0.5,0.55,0.6,0.65,0.7,0.75,0.8,1},{0,2,2.25,2.5,2.75,3,3.25,3.5,3.75,4}))))</f>
        <v/>
      </c>
      <c r="E465" s="3" t="str">
        <f>IF(COUNT($A465)=0,"",IF($A465&lt;&gt;DRAFT!$B467,"ERR",IF(DRAFT!R467="3E","3E",IF(COUNT(DRAFT!N467,DRAFT!R467)&gt;0,DRAFT!S467,""))))</f>
        <v/>
      </c>
      <c r="F465" s="3" t="str">
        <f>IF(COUNT($A465)=0,"",IF(E465="3E","3E",IF(E465="","I",LOOKUP(E465/G$2,{0,0.4,0.45,0.5,0.55,0.6,0.65,0.7,0.75,0.8,1},{"F","D","C","C+","B-","B","B+","A-","A","A+"}))))</f>
        <v/>
      </c>
      <c r="G465" s="2" t="str">
        <f>IF(COUNT($A465)=0,"",IF(E465="","--",IF(E465="3E","3E",LOOKUP(E465/G$2,{0,0.4,0.45,0.5,0.55,0.6,0.65,0.7,0.75,0.8,1},{0,2,2.25,2.5,2.75,3,3.25,3.5,3.75,4}))))</f>
        <v/>
      </c>
      <c r="H465" s="3" t="str">
        <f>IF(COUNT($A465)=0,"",IF($A465&lt;&gt;DRAFT!$B467,"ERR",IF(DRAFT!AA467="3E","3E",IF(COUNT(DRAFT!W467,DRAFT!AA467)&gt;0,DRAFT!AB467,""))))</f>
        <v/>
      </c>
      <c r="I465" s="3" t="str">
        <f>IF(COUNT($A465)=0,"",IF(H465="3E","3E",IF(H465="","I",LOOKUP(H465/J$2,{0,0.4,0.45,0.5,0.55,0.6,0.65,0.7,0.75,0.8,1},{"F","D","C","C+","B-","B","B+","A-","A","A+"}))))</f>
        <v/>
      </c>
      <c r="J465" s="2" t="str">
        <f>IF(COUNT($A465)=0,"",IF(H465="","--",IF(H465="3E","3E",LOOKUP(H465/J$2,{0,0.4,0.45,0.5,0.55,0.6,0.65,0.7,0.75,0.8,1},{0,2,2.25,2.5,2.75,3,3.25,3.5,3.75,4}))))</f>
        <v/>
      </c>
      <c r="K465" s="3" t="str">
        <f>IF(COUNT($A465)=0,"",IF($A465&lt;&gt;DRAFT!$B467,"ERR",IF(DRAFT!AJ467="3E","3E",IF(COUNT(DRAFT!AF467,DRAFT!AJ467)&gt;0,DRAFT!AK467,""))))</f>
        <v/>
      </c>
      <c r="L465" s="3" t="str">
        <f>IF(COUNT($A465)=0,"",IF(K465="3E","3E",IF(K465="","I",LOOKUP(K465/M$2,{0,0.4,0.45,0.5,0.55,0.6,0.65,0.7,0.75,0.8,1},{"F","D","C","C+","B-","B","B+","A-","A","A+"}))))</f>
        <v/>
      </c>
      <c r="M465" s="2" t="str">
        <f>IF(COUNT($A465)=0,"",IF(K465="","--",IF(K465="3E","3E",LOOKUP(K465/M$2,{0,0.4,0.45,0.5,0.55,0.6,0.65,0.7,0.75,0.8,1},{0,2,2.25,2.5,2.75,3,3.25,3.5,3.75,4}))))</f>
        <v/>
      </c>
      <c r="N465" s="3" t="str">
        <f>IF(COUNT($A465)=0,"",IF($A465&lt;&gt;DRAFT!$B467,"ERR",IF(DRAFT!AS467="3E","3E",IF(COUNT(DRAFT!AO467,DRAFT!AS467)&gt;0,DRAFT!AT467,""))))</f>
        <v/>
      </c>
      <c r="O465" s="3" t="str">
        <f>IF(COUNT($A465)=0,"",IF(N465="3E","3E",IF(N465="","I",LOOKUP(N465/P$2,{0,0.4,0.45,0.5,0.55,0.6,0.65,0.7,0.75,0.8,1},{"F","D","C","C+","B-","B","B+","A-","A","A+"}))))</f>
        <v/>
      </c>
      <c r="P465" s="2" t="str">
        <f>IF(COUNT($A465)=0,"",IF(N465="","--",IF(N465="3E","3E",LOOKUP(N465/P$2,{0,0.4,0.45,0.5,0.55,0.6,0.65,0.7,0.75,0.8,1},{0,2,2.25,2.5,2.75,3,3.25,3.5,3.75,4}))))</f>
        <v/>
      </c>
      <c r="Q465" s="3" t="str">
        <f>IF(COUNT($A465)=0,"",IF($A465&lt;&gt;DRAFT!$B467,"ERR",IF(DRAFT!BB467="3E","3E",IF(COUNT(DRAFT!AX467,DRAFT!BB467)&gt;0,DRAFT!BC467,""))))</f>
        <v/>
      </c>
      <c r="R465" s="3" t="str">
        <f>IF(COUNT($A465)=0,"",IF(Q465="3E","3E",IF(Q465="","I",LOOKUP(Q465/S$2,{0,0.4,0.45,0.5,0.55,0.6,0.65,0.7,0.75,0.8,1},{"F","D","C","C+","B-","B","B+","A-","A","A+"}))))</f>
        <v/>
      </c>
      <c r="S465" s="2" t="str">
        <f>IF(COUNT($A465)=0,"",IF(Q465="","--",IF(Q465="3E","3E",LOOKUP(Q465/S$2,{0,0.4,0.45,0.5,0.55,0.6,0.65,0.7,0.75,0.8,1},{0,2,2.25,2.5,2.75,3,3.25,3.5,3.75,4}))))</f>
        <v/>
      </c>
      <c r="T465" s="3" t="str">
        <f>IF(COUNT($A465)=0,"",IF($A465&lt;&gt;DRAFT!$B467,"ERR",IF(DRAFT!BK467="3E","3E",IF(COUNT(DRAFT!BG467,DRAFT!BK467)&gt;0,DRAFT!BL467,""))))</f>
        <v/>
      </c>
      <c r="U465" s="3" t="str">
        <f>IF(COUNT($A465)=0,"",IF(T465="3E","3E",IF(T465="","I",LOOKUP(T465/V$2,{0,0.4,0.45,0.5,0.55,0.6,0.65,0.7,0.75,0.8,1},{"F","D","C","C+","B-","B","B+","A-","A","A+"}))))</f>
        <v/>
      </c>
      <c r="V465" s="2" t="str">
        <f>IF(COUNT($A465)=0,"",IF(T465="","--",IF(T465="3E","3E",LOOKUP(T465/V$2,{0,0.4,0.45,0.5,0.55,0.6,0.65,0.7,0.75,0.8,1},{0,2,2.25,2.5,2.75,3,3.25,3.5,3.75,4}))))</f>
        <v/>
      </c>
      <c r="W465" s="3" t="str">
        <f>IF(COUNT($A465)=0,"",IF($A465&lt;&gt;DRAFT!$B467,"ERR",IF(DRAFT!BT467="3E","3E",IF(COUNT(DRAFT!BP467,DRAFT!BT467)&gt;0,DRAFT!BU467,""))))</f>
        <v/>
      </c>
      <c r="X465" s="3" t="str">
        <f>IF(COUNT($A465)=0,"",IF(W465="3E","3E",IF(W465="","I",LOOKUP(W465/Y$2,{0,0.4,0.45,0.5,0.55,0.6,0.65,0.7,0.75,0.8,1},{"F","D","C","C+","B-","B","B+","A-","A","A+"}))))</f>
        <v/>
      </c>
      <c r="Y465" s="2" t="str">
        <f>IF(COUNT($A465)=0,"",IF(W465="","--",IF(W465="3E","3E",LOOKUP(W465/Y$2,{0,0.4,0.45,0.5,0.55,0.6,0.65,0.7,0.75,0.8,1},{0,2,2.25,2.5,2.75,3,3.25,3.5,3.75,4}))))</f>
        <v/>
      </c>
      <c r="Z465" s="3" t="str">
        <f>IF(COUNT($A465)=0,"",IF($A465&lt;&gt;DRAFT!$B467,"ERR",IF(DRAFT!CC467="3E","3E",IF(COUNT(DRAFT!BY467,DRAFT!CC467)&gt;0,DRAFT!CD467,""))))</f>
        <v/>
      </c>
      <c r="AA465" s="3" t="str">
        <f>IF(COUNT($A465)=0,"",IF(Z465="3E","3E",IF(Z465="","I",LOOKUP(Z465/AB$2,{0,0.4,0.45,0.5,0.55,0.6,0.65,0.7,0.75,0.8,1},{"F","D","C","C+","B-","B","B+","A-","A","A+"}))))</f>
        <v/>
      </c>
      <c r="AB465" s="2" t="str">
        <f>IF(COUNT($A465)=0,"",IF(Z465="","--",IF(Z465="3E","3E",LOOKUP(Z465/AB$2,{0,0.4,0.45,0.5,0.55,0.6,0.65,0.7,0.75,0.8,1},{0,2,2.25,2.5,2.75,3,3.25,3.5,3.75,4}))))</f>
        <v/>
      </c>
      <c r="AC465" s="3" t="str">
        <f>IF(COUNT($A465)=0,"",IF($A465&lt;&gt;DRAFT!$B467,"ERR",IF(DRAFT!CF467&gt;0,DRAFT!CF467,"")))</f>
        <v/>
      </c>
      <c r="AD465" s="3" t="str">
        <f>IF(COUNT($A465)=0,"",IF(AC465="3E","3E",IF(AC465="","I",LOOKUP(AC465/AE$2,{0,0.4,0.45,0.5,0.55,0.6,0.65,0.7,0.75,0.8,1},{"F","D","C","C+","B-","B","B+","A-","A","A+"}))))</f>
        <v/>
      </c>
      <c r="AE465" s="2" t="str">
        <f>IF(COUNT($A465)=0,"",IF(AC465="","--",IF(AC465="3E","3E",LOOKUP(AC465/AE$2,{0,0.4,0.45,0.5,0.55,0.6,0.65,0.7,0.75,0.8,1},{0,2,2.25,2.5,2.75,3,3.25,3.5,3.75,4}))))</f>
        <v/>
      </c>
      <c r="AF465" s="3" t="str">
        <f>IF($A465&lt;&gt;DRAFT!$B467,"ERR",IF(OR(COUNT($A465)=0,COUNT(DRAFT!CI467:CK467,DRAFT!CM467:CO467)=0),"",CEILING(SUM(DRAFT!CL467,DRAFT!CP467),1)))</f>
        <v/>
      </c>
      <c r="AG465" s="3" t="str">
        <f>IF(COUNT($A465)=0,"",IF(AF465="3E","3E",IF(AF465="","I",LOOKUP(AF465/AH$2,{0,0.4,0.45,0.5,0.55,0.6,0.65,0.7,0.75,0.8,1},{"F","D","C","C+","B-","B","B+","A-","A","A+"}))))</f>
        <v/>
      </c>
      <c r="AH465" s="2" t="str">
        <f>IF(COUNT($A465)=0,"",IF(AF465="","--",IF(AF465="3E","3E",LOOKUP(AF465/AH$2,{0,0.4,0.45,0.5,0.55,0.6,0.65,0.7,0.75,0.8,1},{0,2,2.25,2.5,2.75,3,3.25,3.5,3.75,4}))))</f>
        <v/>
      </c>
      <c r="AI465" s="11" t="str">
        <f>IF(OR(COUNT($A465)=0,COUNT(B465:AH465)=0),"",IF(COUNTIF(B465:AH465,"3E")&gt;0,"3E",IF(DRAFT!$A467="R",TRUNC(SUMPRODUCT(RGP,RCP)/TCP,3),TRUNC((SUMPRODUCT(--(IMDGP&gt;0)*IMDGP,IMCP)+CEILING(DRAFT!$CQ467*42,0.25))/TCP,3))))</f>
        <v/>
      </c>
      <c r="AJ465" s="3" t="str">
        <f>IF(OR(COUNT($A465)=0,COUNT(B465:AH465)=0),"",IF(COUNTIF(B465:AH465,"3E")&gt;0,"3E",IF(DRAFT!$A467="R",SUMPRODUCT(--(RGP&gt;=2),RCP),SUMPRODUCT(--(IMDGP&gt;0),--(IMGP=0),IMCP)+DRAFT!$CR467)))</f>
        <v/>
      </c>
      <c r="AK465" s="3" t="str">
        <f>IF(OR(COUNT($A465)=0,COUNT(B465:AH465)=0),"",IF(COUNTIF(B465:AJ465,"3E")&gt;0,"3E",IF(AND(DRAFT!$A467="IM",OR($AI465&gt;DRAFT!$CQ467,$AJ465&gt;DRAFT!$CR467)),"IMPROVED",IF(AND(DRAFT!$A467="IM",$AI465&lt;=DRAFT!$CQ467,$AJ465&lt;=DRAFT!$CR467),"NOT IMPROVED",IF(AND(AH465&gt;=2,AI465&gt;=2,AJ465&gt;=30),"PASS","FAIL")))))</f>
        <v/>
      </c>
      <c r="AL465" s="3" t="str">
        <f t="shared" si="14"/>
        <v/>
      </c>
      <c r="AM465" s="3" t="str">
        <f t="shared" si="15"/>
        <v/>
      </c>
    </row>
    <row r="466" spans="1:39" ht="18.95" customHeight="1" x14ac:dyDescent="0.25">
      <c r="A466" s="4" t="str">
        <f>IF(DRAFT!$B468="","",DRAFT!$B468)</f>
        <v/>
      </c>
      <c r="B466" s="3" t="str">
        <f>IF(COUNT($A466)=0,"",IF($A466&lt;&gt;DRAFT!$B468,"ERR",IF(DRAFT!I468="3E","3E",IF(COUNT(DRAFT!E468,DRAFT!I468)&gt;0,DRAFT!J468,""))))</f>
        <v/>
      </c>
      <c r="C466" s="3" t="str">
        <f>IF(COUNT($A466)=0,"",IF(B466="3E","3E",IF(B466="","I",LOOKUP(B466/D$2,{0,0.4,0.45,0.5,0.55,0.6,0.65,0.7,0.75,0.8,1},{"F","D","C","C+","B-","B","B+","A-","A","A+"}))))</f>
        <v/>
      </c>
      <c r="D466" s="2" t="str">
        <f>IF(COUNT($A466)=0,"",IF(B466="","--",IF(B466="3E","3E",LOOKUP(B466/D$2,{0,0.4,0.45,0.5,0.55,0.6,0.65,0.7,0.75,0.8,1},{0,2,2.25,2.5,2.75,3,3.25,3.5,3.75,4}))))</f>
        <v/>
      </c>
      <c r="E466" s="3" t="str">
        <f>IF(COUNT($A466)=0,"",IF($A466&lt;&gt;DRAFT!$B468,"ERR",IF(DRAFT!R468="3E","3E",IF(COUNT(DRAFT!N468,DRAFT!R468)&gt;0,DRAFT!S468,""))))</f>
        <v/>
      </c>
      <c r="F466" s="3" t="str">
        <f>IF(COUNT($A466)=0,"",IF(E466="3E","3E",IF(E466="","I",LOOKUP(E466/G$2,{0,0.4,0.45,0.5,0.55,0.6,0.65,0.7,0.75,0.8,1},{"F","D","C","C+","B-","B","B+","A-","A","A+"}))))</f>
        <v/>
      </c>
      <c r="G466" s="2" t="str">
        <f>IF(COUNT($A466)=0,"",IF(E466="","--",IF(E466="3E","3E",LOOKUP(E466/G$2,{0,0.4,0.45,0.5,0.55,0.6,0.65,0.7,0.75,0.8,1},{0,2,2.25,2.5,2.75,3,3.25,3.5,3.75,4}))))</f>
        <v/>
      </c>
      <c r="H466" s="3" t="str">
        <f>IF(COUNT($A466)=0,"",IF($A466&lt;&gt;DRAFT!$B468,"ERR",IF(DRAFT!AA468="3E","3E",IF(COUNT(DRAFT!W468,DRAFT!AA468)&gt;0,DRAFT!AB468,""))))</f>
        <v/>
      </c>
      <c r="I466" s="3" t="str">
        <f>IF(COUNT($A466)=0,"",IF(H466="3E","3E",IF(H466="","I",LOOKUP(H466/J$2,{0,0.4,0.45,0.5,0.55,0.6,0.65,0.7,0.75,0.8,1},{"F","D","C","C+","B-","B","B+","A-","A","A+"}))))</f>
        <v/>
      </c>
      <c r="J466" s="2" t="str">
        <f>IF(COUNT($A466)=0,"",IF(H466="","--",IF(H466="3E","3E",LOOKUP(H466/J$2,{0,0.4,0.45,0.5,0.55,0.6,0.65,0.7,0.75,0.8,1},{0,2,2.25,2.5,2.75,3,3.25,3.5,3.75,4}))))</f>
        <v/>
      </c>
      <c r="K466" s="3" t="str">
        <f>IF(COUNT($A466)=0,"",IF($A466&lt;&gt;DRAFT!$B468,"ERR",IF(DRAFT!AJ468="3E","3E",IF(COUNT(DRAFT!AF468,DRAFT!AJ468)&gt;0,DRAFT!AK468,""))))</f>
        <v/>
      </c>
      <c r="L466" s="3" t="str">
        <f>IF(COUNT($A466)=0,"",IF(K466="3E","3E",IF(K466="","I",LOOKUP(K466/M$2,{0,0.4,0.45,0.5,0.55,0.6,0.65,0.7,0.75,0.8,1},{"F","D","C","C+","B-","B","B+","A-","A","A+"}))))</f>
        <v/>
      </c>
      <c r="M466" s="2" t="str">
        <f>IF(COUNT($A466)=0,"",IF(K466="","--",IF(K466="3E","3E",LOOKUP(K466/M$2,{0,0.4,0.45,0.5,0.55,0.6,0.65,0.7,0.75,0.8,1},{0,2,2.25,2.5,2.75,3,3.25,3.5,3.75,4}))))</f>
        <v/>
      </c>
      <c r="N466" s="3" t="str">
        <f>IF(COUNT($A466)=0,"",IF($A466&lt;&gt;DRAFT!$B468,"ERR",IF(DRAFT!AS468="3E","3E",IF(COUNT(DRAFT!AO468,DRAFT!AS468)&gt;0,DRAFT!AT468,""))))</f>
        <v/>
      </c>
      <c r="O466" s="3" t="str">
        <f>IF(COUNT($A466)=0,"",IF(N466="3E","3E",IF(N466="","I",LOOKUP(N466/P$2,{0,0.4,0.45,0.5,0.55,0.6,0.65,0.7,0.75,0.8,1},{"F","D","C","C+","B-","B","B+","A-","A","A+"}))))</f>
        <v/>
      </c>
      <c r="P466" s="2" t="str">
        <f>IF(COUNT($A466)=0,"",IF(N466="","--",IF(N466="3E","3E",LOOKUP(N466/P$2,{0,0.4,0.45,0.5,0.55,0.6,0.65,0.7,0.75,0.8,1},{0,2,2.25,2.5,2.75,3,3.25,3.5,3.75,4}))))</f>
        <v/>
      </c>
      <c r="Q466" s="3" t="str">
        <f>IF(COUNT($A466)=0,"",IF($A466&lt;&gt;DRAFT!$B468,"ERR",IF(DRAFT!BB468="3E","3E",IF(COUNT(DRAFT!AX468,DRAFT!BB468)&gt;0,DRAFT!BC468,""))))</f>
        <v/>
      </c>
      <c r="R466" s="3" t="str">
        <f>IF(COUNT($A466)=0,"",IF(Q466="3E","3E",IF(Q466="","I",LOOKUP(Q466/S$2,{0,0.4,0.45,0.5,0.55,0.6,0.65,0.7,0.75,0.8,1},{"F","D","C","C+","B-","B","B+","A-","A","A+"}))))</f>
        <v/>
      </c>
      <c r="S466" s="2" t="str">
        <f>IF(COUNT($A466)=0,"",IF(Q466="","--",IF(Q466="3E","3E",LOOKUP(Q466/S$2,{0,0.4,0.45,0.5,0.55,0.6,0.65,0.7,0.75,0.8,1},{0,2,2.25,2.5,2.75,3,3.25,3.5,3.75,4}))))</f>
        <v/>
      </c>
      <c r="T466" s="3" t="str">
        <f>IF(COUNT($A466)=0,"",IF($A466&lt;&gt;DRAFT!$B468,"ERR",IF(DRAFT!BK468="3E","3E",IF(COUNT(DRAFT!BG468,DRAFT!BK468)&gt;0,DRAFT!BL468,""))))</f>
        <v/>
      </c>
      <c r="U466" s="3" t="str">
        <f>IF(COUNT($A466)=0,"",IF(T466="3E","3E",IF(T466="","I",LOOKUP(T466/V$2,{0,0.4,0.45,0.5,0.55,0.6,0.65,0.7,0.75,0.8,1},{"F","D","C","C+","B-","B","B+","A-","A","A+"}))))</f>
        <v/>
      </c>
      <c r="V466" s="2" t="str">
        <f>IF(COUNT($A466)=0,"",IF(T466="","--",IF(T466="3E","3E",LOOKUP(T466/V$2,{0,0.4,0.45,0.5,0.55,0.6,0.65,0.7,0.75,0.8,1},{0,2,2.25,2.5,2.75,3,3.25,3.5,3.75,4}))))</f>
        <v/>
      </c>
      <c r="W466" s="3" t="str">
        <f>IF(COUNT($A466)=0,"",IF($A466&lt;&gt;DRAFT!$B468,"ERR",IF(DRAFT!BT468="3E","3E",IF(COUNT(DRAFT!BP468,DRAFT!BT468)&gt;0,DRAFT!BU468,""))))</f>
        <v/>
      </c>
      <c r="X466" s="3" t="str">
        <f>IF(COUNT($A466)=0,"",IF(W466="3E","3E",IF(W466="","I",LOOKUP(W466/Y$2,{0,0.4,0.45,0.5,0.55,0.6,0.65,0.7,0.75,0.8,1},{"F","D","C","C+","B-","B","B+","A-","A","A+"}))))</f>
        <v/>
      </c>
      <c r="Y466" s="2" t="str">
        <f>IF(COUNT($A466)=0,"",IF(W466="","--",IF(W466="3E","3E",LOOKUP(W466/Y$2,{0,0.4,0.45,0.5,0.55,0.6,0.65,0.7,0.75,0.8,1},{0,2,2.25,2.5,2.75,3,3.25,3.5,3.75,4}))))</f>
        <v/>
      </c>
      <c r="Z466" s="3" t="str">
        <f>IF(COUNT($A466)=0,"",IF($A466&lt;&gt;DRAFT!$B468,"ERR",IF(DRAFT!CC468="3E","3E",IF(COUNT(DRAFT!BY468,DRAFT!CC468)&gt;0,DRAFT!CD468,""))))</f>
        <v/>
      </c>
      <c r="AA466" s="3" t="str">
        <f>IF(COUNT($A466)=0,"",IF(Z466="3E","3E",IF(Z466="","I",LOOKUP(Z466/AB$2,{0,0.4,0.45,0.5,0.55,0.6,0.65,0.7,0.75,0.8,1},{"F","D","C","C+","B-","B","B+","A-","A","A+"}))))</f>
        <v/>
      </c>
      <c r="AB466" s="2" t="str">
        <f>IF(COUNT($A466)=0,"",IF(Z466="","--",IF(Z466="3E","3E",LOOKUP(Z466/AB$2,{0,0.4,0.45,0.5,0.55,0.6,0.65,0.7,0.75,0.8,1},{0,2,2.25,2.5,2.75,3,3.25,3.5,3.75,4}))))</f>
        <v/>
      </c>
      <c r="AC466" s="3" t="str">
        <f>IF(COUNT($A466)=0,"",IF($A466&lt;&gt;DRAFT!$B468,"ERR",IF(DRAFT!CF468&gt;0,DRAFT!CF468,"")))</f>
        <v/>
      </c>
      <c r="AD466" s="3" t="str">
        <f>IF(COUNT($A466)=0,"",IF(AC466="3E","3E",IF(AC466="","I",LOOKUP(AC466/AE$2,{0,0.4,0.45,0.5,0.55,0.6,0.65,0.7,0.75,0.8,1},{"F","D","C","C+","B-","B","B+","A-","A","A+"}))))</f>
        <v/>
      </c>
      <c r="AE466" s="2" t="str">
        <f>IF(COUNT($A466)=0,"",IF(AC466="","--",IF(AC466="3E","3E",LOOKUP(AC466/AE$2,{0,0.4,0.45,0.5,0.55,0.6,0.65,0.7,0.75,0.8,1},{0,2,2.25,2.5,2.75,3,3.25,3.5,3.75,4}))))</f>
        <v/>
      </c>
      <c r="AF466" s="3" t="str">
        <f>IF($A466&lt;&gt;DRAFT!$B468,"ERR",IF(OR(COUNT($A466)=0,COUNT(DRAFT!CI468:CK468,DRAFT!CM468:CO468)=0),"",CEILING(SUM(DRAFT!CL468,DRAFT!CP468),1)))</f>
        <v/>
      </c>
      <c r="AG466" s="3" t="str">
        <f>IF(COUNT($A466)=0,"",IF(AF466="3E","3E",IF(AF466="","I",LOOKUP(AF466/AH$2,{0,0.4,0.45,0.5,0.55,0.6,0.65,0.7,0.75,0.8,1},{"F","D","C","C+","B-","B","B+","A-","A","A+"}))))</f>
        <v/>
      </c>
      <c r="AH466" s="2" t="str">
        <f>IF(COUNT($A466)=0,"",IF(AF466="","--",IF(AF466="3E","3E",LOOKUP(AF466/AH$2,{0,0.4,0.45,0.5,0.55,0.6,0.65,0.7,0.75,0.8,1},{0,2,2.25,2.5,2.75,3,3.25,3.5,3.75,4}))))</f>
        <v/>
      </c>
      <c r="AI466" s="11" t="str">
        <f>IF(OR(COUNT($A466)=0,COUNT(B466:AH466)=0),"",IF(COUNTIF(B466:AH466,"3E")&gt;0,"3E",IF(DRAFT!$A468="R",TRUNC(SUMPRODUCT(RGP,RCP)/TCP,3),TRUNC((SUMPRODUCT(--(IMDGP&gt;0)*IMDGP,IMCP)+CEILING(DRAFT!$CQ468*42,0.25))/TCP,3))))</f>
        <v/>
      </c>
      <c r="AJ466" s="3" t="str">
        <f>IF(OR(COUNT($A466)=0,COUNT(B466:AH466)=0),"",IF(COUNTIF(B466:AH466,"3E")&gt;0,"3E",IF(DRAFT!$A468="R",SUMPRODUCT(--(RGP&gt;=2),RCP),SUMPRODUCT(--(IMDGP&gt;0),--(IMGP=0),IMCP)+DRAFT!$CR468)))</f>
        <v/>
      </c>
      <c r="AK466" s="3" t="str">
        <f>IF(OR(COUNT($A466)=0,COUNT(B466:AH466)=0),"",IF(COUNTIF(B466:AJ466,"3E")&gt;0,"3E",IF(AND(DRAFT!$A468="IM",OR($AI466&gt;DRAFT!$CQ468,$AJ466&gt;DRAFT!$CR468)),"IMPROVED",IF(AND(DRAFT!$A468="IM",$AI466&lt;=DRAFT!$CQ468,$AJ466&lt;=DRAFT!$CR468),"NOT IMPROVED",IF(AND(AH466&gt;=2,AI466&gt;=2,AJ466&gt;=30),"PASS","FAIL")))))</f>
        <v/>
      </c>
      <c r="AL466" s="3" t="str">
        <f t="shared" si="14"/>
        <v/>
      </c>
      <c r="AM466" s="3" t="str">
        <f t="shared" si="15"/>
        <v/>
      </c>
    </row>
    <row r="467" spans="1:39" ht="18.95" customHeight="1" x14ac:dyDescent="0.25">
      <c r="A467" s="4" t="str">
        <f>IF(DRAFT!$B469="","",DRAFT!$B469)</f>
        <v/>
      </c>
      <c r="B467" s="3" t="str">
        <f>IF(COUNT($A467)=0,"",IF($A467&lt;&gt;DRAFT!$B469,"ERR",IF(DRAFT!I469="3E","3E",IF(COUNT(DRAFT!E469,DRAFT!I469)&gt;0,DRAFT!J469,""))))</f>
        <v/>
      </c>
      <c r="C467" s="3" t="str">
        <f>IF(COUNT($A467)=0,"",IF(B467="3E","3E",IF(B467="","I",LOOKUP(B467/D$2,{0,0.4,0.45,0.5,0.55,0.6,0.65,0.7,0.75,0.8,1},{"F","D","C","C+","B-","B","B+","A-","A","A+"}))))</f>
        <v/>
      </c>
      <c r="D467" s="2" t="str">
        <f>IF(COUNT($A467)=0,"",IF(B467="","--",IF(B467="3E","3E",LOOKUP(B467/D$2,{0,0.4,0.45,0.5,0.55,0.6,0.65,0.7,0.75,0.8,1},{0,2,2.25,2.5,2.75,3,3.25,3.5,3.75,4}))))</f>
        <v/>
      </c>
      <c r="E467" s="3" t="str">
        <f>IF(COUNT($A467)=0,"",IF($A467&lt;&gt;DRAFT!$B469,"ERR",IF(DRAFT!R469="3E","3E",IF(COUNT(DRAFT!N469,DRAFT!R469)&gt;0,DRAFT!S469,""))))</f>
        <v/>
      </c>
      <c r="F467" s="3" t="str">
        <f>IF(COUNT($A467)=0,"",IF(E467="3E","3E",IF(E467="","I",LOOKUP(E467/G$2,{0,0.4,0.45,0.5,0.55,0.6,0.65,0.7,0.75,0.8,1},{"F","D","C","C+","B-","B","B+","A-","A","A+"}))))</f>
        <v/>
      </c>
      <c r="G467" s="2" t="str">
        <f>IF(COUNT($A467)=0,"",IF(E467="","--",IF(E467="3E","3E",LOOKUP(E467/G$2,{0,0.4,0.45,0.5,0.55,0.6,0.65,0.7,0.75,0.8,1},{0,2,2.25,2.5,2.75,3,3.25,3.5,3.75,4}))))</f>
        <v/>
      </c>
      <c r="H467" s="3" t="str">
        <f>IF(COUNT($A467)=0,"",IF($A467&lt;&gt;DRAFT!$B469,"ERR",IF(DRAFT!AA469="3E","3E",IF(COUNT(DRAFT!W469,DRAFT!AA469)&gt;0,DRAFT!AB469,""))))</f>
        <v/>
      </c>
      <c r="I467" s="3" t="str">
        <f>IF(COUNT($A467)=0,"",IF(H467="3E","3E",IF(H467="","I",LOOKUP(H467/J$2,{0,0.4,0.45,0.5,0.55,0.6,0.65,0.7,0.75,0.8,1},{"F","D","C","C+","B-","B","B+","A-","A","A+"}))))</f>
        <v/>
      </c>
      <c r="J467" s="2" t="str">
        <f>IF(COUNT($A467)=0,"",IF(H467="","--",IF(H467="3E","3E",LOOKUP(H467/J$2,{0,0.4,0.45,0.5,0.55,0.6,0.65,0.7,0.75,0.8,1},{0,2,2.25,2.5,2.75,3,3.25,3.5,3.75,4}))))</f>
        <v/>
      </c>
      <c r="K467" s="3" t="str">
        <f>IF(COUNT($A467)=0,"",IF($A467&lt;&gt;DRAFT!$B469,"ERR",IF(DRAFT!AJ469="3E","3E",IF(COUNT(DRAFT!AF469,DRAFT!AJ469)&gt;0,DRAFT!AK469,""))))</f>
        <v/>
      </c>
      <c r="L467" s="3" t="str">
        <f>IF(COUNT($A467)=0,"",IF(K467="3E","3E",IF(K467="","I",LOOKUP(K467/M$2,{0,0.4,0.45,0.5,0.55,0.6,0.65,0.7,0.75,0.8,1},{"F","D","C","C+","B-","B","B+","A-","A","A+"}))))</f>
        <v/>
      </c>
      <c r="M467" s="2" t="str">
        <f>IF(COUNT($A467)=0,"",IF(K467="","--",IF(K467="3E","3E",LOOKUP(K467/M$2,{0,0.4,0.45,0.5,0.55,0.6,0.65,0.7,0.75,0.8,1},{0,2,2.25,2.5,2.75,3,3.25,3.5,3.75,4}))))</f>
        <v/>
      </c>
      <c r="N467" s="3" t="str">
        <f>IF(COUNT($A467)=0,"",IF($A467&lt;&gt;DRAFT!$B469,"ERR",IF(DRAFT!AS469="3E","3E",IF(COUNT(DRAFT!AO469,DRAFT!AS469)&gt;0,DRAFT!AT469,""))))</f>
        <v/>
      </c>
      <c r="O467" s="3" t="str">
        <f>IF(COUNT($A467)=0,"",IF(N467="3E","3E",IF(N467="","I",LOOKUP(N467/P$2,{0,0.4,0.45,0.5,0.55,0.6,0.65,0.7,0.75,0.8,1},{"F","D","C","C+","B-","B","B+","A-","A","A+"}))))</f>
        <v/>
      </c>
      <c r="P467" s="2" t="str">
        <f>IF(COUNT($A467)=0,"",IF(N467="","--",IF(N467="3E","3E",LOOKUP(N467/P$2,{0,0.4,0.45,0.5,0.55,0.6,0.65,0.7,0.75,0.8,1},{0,2,2.25,2.5,2.75,3,3.25,3.5,3.75,4}))))</f>
        <v/>
      </c>
      <c r="Q467" s="3" t="str">
        <f>IF(COUNT($A467)=0,"",IF($A467&lt;&gt;DRAFT!$B469,"ERR",IF(DRAFT!BB469="3E","3E",IF(COUNT(DRAFT!AX469,DRAFT!BB469)&gt;0,DRAFT!BC469,""))))</f>
        <v/>
      </c>
      <c r="R467" s="3" t="str">
        <f>IF(COUNT($A467)=0,"",IF(Q467="3E","3E",IF(Q467="","I",LOOKUP(Q467/S$2,{0,0.4,0.45,0.5,0.55,0.6,0.65,0.7,0.75,0.8,1},{"F","D","C","C+","B-","B","B+","A-","A","A+"}))))</f>
        <v/>
      </c>
      <c r="S467" s="2" t="str">
        <f>IF(COUNT($A467)=0,"",IF(Q467="","--",IF(Q467="3E","3E",LOOKUP(Q467/S$2,{0,0.4,0.45,0.5,0.55,0.6,0.65,0.7,0.75,0.8,1},{0,2,2.25,2.5,2.75,3,3.25,3.5,3.75,4}))))</f>
        <v/>
      </c>
      <c r="T467" s="3" t="str">
        <f>IF(COUNT($A467)=0,"",IF($A467&lt;&gt;DRAFT!$B469,"ERR",IF(DRAFT!BK469="3E","3E",IF(COUNT(DRAFT!BG469,DRAFT!BK469)&gt;0,DRAFT!BL469,""))))</f>
        <v/>
      </c>
      <c r="U467" s="3" t="str">
        <f>IF(COUNT($A467)=0,"",IF(T467="3E","3E",IF(T467="","I",LOOKUP(T467/V$2,{0,0.4,0.45,0.5,0.55,0.6,0.65,0.7,0.75,0.8,1},{"F","D","C","C+","B-","B","B+","A-","A","A+"}))))</f>
        <v/>
      </c>
      <c r="V467" s="2" t="str">
        <f>IF(COUNT($A467)=0,"",IF(T467="","--",IF(T467="3E","3E",LOOKUP(T467/V$2,{0,0.4,0.45,0.5,0.55,0.6,0.65,0.7,0.75,0.8,1},{0,2,2.25,2.5,2.75,3,3.25,3.5,3.75,4}))))</f>
        <v/>
      </c>
      <c r="W467" s="3" t="str">
        <f>IF(COUNT($A467)=0,"",IF($A467&lt;&gt;DRAFT!$B469,"ERR",IF(DRAFT!BT469="3E","3E",IF(COUNT(DRAFT!BP469,DRAFT!BT469)&gt;0,DRAFT!BU469,""))))</f>
        <v/>
      </c>
      <c r="X467" s="3" t="str">
        <f>IF(COUNT($A467)=0,"",IF(W467="3E","3E",IF(W467="","I",LOOKUP(W467/Y$2,{0,0.4,0.45,0.5,0.55,0.6,0.65,0.7,0.75,0.8,1},{"F","D","C","C+","B-","B","B+","A-","A","A+"}))))</f>
        <v/>
      </c>
      <c r="Y467" s="2" t="str">
        <f>IF(COUNT($A467)=0,"",IF(W467="","--",IF(W467="3E","3E",LOOKUP(W467/Y$2,{0,0.4,0.45,0.5,0.55,0.6,0.65,0.7,0.75,0.8,1},{0,2,2.25,2.5,2.75,3,3.25,3.5,3.75,4}))))</f>
        <v/>
      </c>
      <c r="Z467" s="3" t="str">
        <f>IF(COUNT($A467)=0,"",IF($A467&lt;&gt;DRAFT!$B469,"ERR",IF(DRAFT!CC469="3E","3E",IF(COUNT(DRAFT!BY469,DRAFT!CC469)&gt;0,DRAFT!CD469,""))))</f>
        <v/>
      </c>
      <c r="AA467" s="3" t="str">
        <f>IF(COUNT($A467)=0,"",IF(Z467="3E","3E",IF(Z467="","I",LOOKUP(Z467/AB$2,{0,0.4,0.45,0.5,0.55,0.6,0.65,0.7,0.75,0.8,1},{"F","D","C","C+","B-","B","B+","A-","A","A+"}))))</f>
        <v/>
      </c>
      <c r="AB467" s="2" t="str">
        <f>IF(COUNT($A467)=0,"",IF(Z467="","--",IF(Z467="3E","3E",LOOKUP(Z467/AB$2,{0,0.4,0.45,0.5,0.55,0.6,0.65,0.7,0.75,0.8,1},{0,2,2.25,2.5,2.75,3,3.25,3.5,3.75,4}))))</f>
        <v/>
      </c>
      <c r="AC467" s="3" t="str">
        <f>IF(COUNT($A467)=0,"",IF($A467&lt;&gt;DRAFT!$B469,"ERR",IF(DRAFT!CF469&gt;0,DRAFT!CF469,"")))</f>
        <v/>
      </c>
      <c r="AD467" s="3" t="str">
        <f>IF(COUNT($A467)=0,"",IF(AC467="3E","3E",IF(AC467="","I",LOOKUP(AC467/AE$2,{0,0.4,0.45,0.5,0.55,0.6,0.65,0.7,0.75,0.8,1},{"F","D","C","C+","B-","B","B+","A-","A","A+"}))))</f>
        <v/>
      </c>
      <c r="AE467" s="2" t="str">
        <f>IF(COUNT($A467)=0,"",IF(AC467="","--",IF(AC467="3E","3E",LOOKUP(AC467/AE$2,{0,0.4,0.45,0.5,0.55,0.6,0.65,0.7,0.75,0.8,1},{0,2,2.25,2.5,2.75,3,3.25,3.5,3.75,4}))))</f>
        <v/>
      </c>
      <c r="AF467" s="3" t="str">
        <f>IF($A467&lt;&gt;DRAFT!$B469,"ERR",IF(OR(COUNT($A467)=0,COUNT(DRAFT!CI469:CK469,DRAFT!CM469:CO469)=0),"",CEILING(SUM(DRAFT!CL469,DRAFT!CP469),1)))</f>
        <v/>
      </c>
      <c r="AG467" s="3" t="str">
        <f>IF(COUNT($A467)=0,"",IF(AF467="3E","3E",IF(AF467="","I",LOOKUP(AF467/AH$2,{0,0.4,0.45,0.5,0.55,0.6,0.65,0.7,0.75,0.8,1},{"F","D","C","C+","B-","B","B+","A-","A","A+"}))))</f>
        <v/>
      </c>
      <c r="AH467" s="2" t="str">
        <f>IF(COUNT($A467)=0,"",IF(AF467="","--",IF(AF467="3E","3E",LOOKUP(AF467/AH$2,{0,0.4,0.45,0.5,0.55,0.6,0.65,0.7,0.75,0.8,1},{0,2,2.25,2.5,2.75,3,3.25,3.5,3.75,4}))))</f>
        <v/>
      </c>
      <c r="AI467" s="11" t="str">
        <f>IF(OR(COUNT($A467)=0,COUNT(B467:AH467)=0),"",IF(COUNTIF(B467:AH467,"3E")&gt;0,"3E",IF(DRAFT!$A469="R",TRUNC(SUMPRODUCT(RGP,RCP)/TCP,3),TRUNC((SUMPRODUCT(--(IMDGP&gt;0)*IMDGP,IMCP)+CEILING(DRAFT!$CQ469*42,0.25))/TCP,3))))</f>
        <v/>
      </c>
      <c r="AJ467" s="3" t="str">
        <f>IF(OR(COUNT($A467)=0,COUNT(B467:AH467)=0),"",IF(COUNTIF(B467:AH467,"3E")&gt;0,"3E",IF(DRAFT!$A469="R",SUMPRODUCT(--(RGP&gt;=2),RCP),SUMPRODUCT(--(IMDGP&gt;0),--(IMGP=0),IMCP)+DRAFT!$CR469)))</f>
        <v/>
      </c>
      <c r="AK467" s="3" t="str">
        <f>IF(OR(COUNT($A467)=0,COUNT(B467:AH467)=0),"",IF(COUNTIF(B467:AJ467,"3E")&gt;0,"3E",IF(AND(DRAFT!$A469="IM",OR($AI467&gt;DRAFT!$CQ469,$AJ467&gt;DRAFT!$CR469)),"IMPROVED",IF(AND(DRAFT!$A469="IM",$AI467&lt;=DRAFT!$CQ469,$AJ467&lt;=DRAFT!$CR469),"NOT IMPROVED",IF(AND(AH467&gt;=2,AI467&gt;=2,AJ467&gt;=30),"PASS","FAIL")))))</f>
        <v/>
      </c>
      <c r="AL467" s="3" t="str">
        <f t="shared" si="14"/>
        <v/>
      </c>
      <c r="AM467" s="3" t="str">
        <f t="shared" si="15"/>
        <v/>
      </c>
    </row>
    <row r="468" spans="1:39" ht="18.95" customHeight="1" x14ac:dyDescent="0.25">
      <c r="A468" s="4" t="str">
        <f>IF(DRAFT!$B470="","",DRAFT!$B470)</f>
        <v/>
      </c>
      <c r="B468" s="3" t="str">
        <f>IF(COUNT($A468)=0,"",IF($A468&lt;&gt;DRAFT!$B470,"ERR",IF(DRAFT!I470="3E","3E",IF(COUNT(DRAFT!E470,DRAFT!I470)&gt;0,DRAFT!J470,""))))</f>
        <v/>
      </c>
      <c r="C468" s="3" t="str">
        <f>IF(COUNT($A468)=0,"",IF(B468="3E","3E",IF(B468="","I",LOOKUP(B468/D$2,{0,0.4,0.45,0.5,0.55,0.6,0.65,0.7,0.75,0.8,1},{"F","D","C","C+","B-","B","B+","A-","A","A+"}))))</f>
        <v/>
      </c>
      <c r="D468" s="2" t="str">
        <f>IF(COUNT($A468)=0,"",IF(B468="","--",IF(B468="3E","3E",LOOKUP(B468/D$2,{0,0.4,0.45,0.5,0.55,0.6,0.65,0.7,0.75,0.8,1},{0,2,2.25,2.5,2.75,3,3.25,3.5,3.75,4}))))</f>
        <v/>
      </c>
      <c r="E468" s="3" t="str">
        <f>IF(COUNT($A468)=0,"",IF($A468&lt;&gt;DRAFT!$B470,"ERR",IF(DRAFT!R470="3E","3E",IF(COUNT(DRAFT!N470,DRAFT!R470)&gt;0,DRAFT!S470,""))))</f>
        <v/>
      </c>
      <c r="F468" s="3" t="str">
        <f>IF(COUNT($A468)=0,"",IF(E468="3E","3E",IF(E468="","I",LOOKUP(E468/G$2,{0,0.4,0.45,0.5,0.55,0.6,0.65,0.7,0.75,0.8,1},{"F","D","C","C+","B-","B","B+","A-","A","A+"}))))</f>
        <v/>
      </c>
      <c r="G468" s="2" t="str">
        <f>IF(COUNT($A468)=0,"",IF(E468="","--",IF(E468="3E","3E",LOOKUP(E468/G$2,{0,0.4,0.45,0.5,0.55,0.6,0.65,0.7,0.75,0.8,1},{0,2,2.25,2.5,2.75,3,3.25,3.5,3.75,4}))))</f>
        <v/>
      </c>
      <c r="H468" s="3" t="str">
        <f>IF(COUNT($A468)=0,"",IF($A468&lt;&gt;DRAFT!$B470,"ERR",IF(DRAFT!AA470="3E","3E",IF(COUNT(DRAFT!W470,DRAFT!AA470)&gt;0,DRAFT!AB470,""))))</f>
        <v/>
      </c>
      <c r="I468" s="3" t="str">
        <f>IF(COUNT($A468)=0,"",IF(H468="3E","3E",IF(H468="","I",LOOKUP(H468/J$2,{0,0.4,0.45,0.5,0.55,0.6,0.65,0.7,0.75,0.8,1},{"F","D","C","C+","B-","B","B+","A-","A","A+"}))))</f>
        <v/>
      </c>
      <c r="J468" s="2" t="str">
        <f>IF(COUNT($A468)=0,"",IF(H468="","--",IF(H468="3E","3E",LOOKUP(H468/J$2,{0,0.4,0.45,0.5,0.55,0.6,0.65,0.7,0.75,0.8,1},{0,2,2.25,2.5,2.75,3,3.25,3.5,3.75,4}))))</f>
        <v/>
      </c>
      <c r="K468" s="3" t="str">
        <f>IF(COUNT($A468)=0,"",IF($A468&lt;&gt;DRAFT!$B470,"ERR",IF(DRAFT!AJ470="3E","3E",IF(COUNT(DRAFT!AF470,DRAFT!AJ470)&gt;0,DRAFT!AK470,""))))</f>
        <v/>
      </c>
      <c r="L468" s="3" t="str">
        <f>IF(COUNT($A468)=0,"",IF(K468="3E","3E",IF(K468="","I",LOOKUP(K468/M$2,{0,0.4,0.45,0.5,0.55,0.6,0.65,0.7,0.75,0.8,1},{"F","D","C","C+","B-","B","B+","A-","A","A+"}))))</f>
        <v/>
      </c>
      <c r="M468" s="2" t="str">
        <f>IF(COUNT($A468)=0,"",IF(K468="","--",IF(K468="3E","3E",LOOKUP(K468/M$2,{0,0.4,0.45,0.5,0.55,0.6,0.65,0.7,0.75,0.8,1},{0,2,2.25,2.5,2.75,3,3.25,3.5,3.75,4}))))</f>
        <v/>
      </c>
      <c r="N468" s="3" t="str">
        <f>IF(COUNT($A468)=0,"",IF($A468&lt;&gt;DRAFT!$B470,"ERR",IF(DRAFT!AS470="3E","3E",IF(COUNT(DRAFT!AO470,DRAFT!AS470)&gt;0,DRAFT!AT470,""))))</f>
        <v/>
      </c>
      <c r="O468" s="3" t="str">
        <f>IF(COUNT($A468)=0,"",IF(N468="3E","3E",IF(N468="","I",LOOKUP(N468/P$2,{0,0.4,0.45,0.5,0.55,0.6,0.65,0.7,0.75,0.8,1},{"F","D","C","C+","B-","B","B+","A-","A","A+"}))))</f>
        <v/>
      </c>
      <c r="P468" s="2" t="str">
        <f>IF(COUNT($A468)=0,"",IF(N468="","--",IF(N468="3E","3E",LOOKUP(N468/P$2,{0,0.4,0.45,0.5,0.55,0.6,0.65,0.7,0.75,0.8,1},{0,2,2.25,2.5,2.75,3,3.25,3.5,3.75,4}))))</f>
        <v/>
      </c>
      <c r="Q468" s="3" t="str">
        <f>IF(COUNT($A468)=0,"",IF($A468&lt;&gt;DRAFT!$B470,"ERR",IF(DRAFT!BB470="3E","3E",IF(COUNT(DRAFT!AX470,DRAFT!BB470)&gt;0,DRAFT!BC470,""))))</f>
        <v/>
      </c>
      <c r="R468" s="3" t="str">
        <f>IF(COUNT($A468)=0,"",IF(Q468="3E","3E",IF(Q468="","I",LOOKUP(Q468/S$2,{0,0.4,0.45,0.5,0.55,0.6,0.65,0.7,0.75,0.8,1},{"F","D","C","C+","B-","B","B+","A-","A","A+"}))))</f>
        <v/>
      </c>
      <c r="S468" s="2" t="str">
        <f>IF(COUNT($A468)=0,"",IF(Q468="","--",IF(Q468="3E","3E",LOOKUP(Q468/S$2,{0,0.4,0.45,0.5,0.55,0.6,0.65,0.7,0.75,0.8,1},{0,2,2.25,2.5,2.75,3,3.25,3.5,3.75,4}))))</f>
        <v/>
      </c>
      <c r="T468" s="3" t="str">
        <f>IF(COUNT($A468)=0,"",IF($A468&lt;&gt;DRAFT!$B470,"ERR",IF(DRAFT!BK470="3E","3E",IF(COUNT(DRAFT!BG470,DRAFT!BK470)&gt;0,DRAFT!BL470,""))))</f>
        <v/>
      </c>
      <c r="U468" s="3" t="str">
        <f>IF(COUNT($A468)=0,"",IF(T468="3E","3E",IF(T468="","I",LOOKUP(T468/V$2,{0,0.4,0.45,0.5,0.55,0.6,0.65,0.7,0.75,0.8,1},{"F","D","C","C+","B-","B","B+","A-","A","A+"}))))</f>
        <v/>
      </c>
      <c r="V468" s="2" t="str">
        <f>IF(COUNT($A468)=0,"",IF(T468="","--",IF(T468="3E","3E",LOOKUP(T468/V$2,{0,0.4,0.45,0.5,0.55,0.6,0.65,0.7,0.75,0.8,1},{0,2,2.25,2.5,2.75,3,3.25,3.5,3.75,4}))))</f>
        <v/>
      </c>
      <c r="W468" s="3" t="str">
        <f>IF(COUNT($A468)=0,"",IF($A468&lt;&gt;DRAFT!$B470,"ERR",IF(DRAFT!BT470="3E","3E",IF(COUNT(DRAFT!BP470,DRAFT!BT470)&gt;0,DRAFT!BU470,""))))</f>
        <v/>
      </c>
      <c r="X468" s="3" t="str">
        <f>IF(COUNT($A468)=0,"",IF(W468="3E","3E",IF(W468="","I",LOOKUP(W468/Y$2,{0,0.4,0.45,0.5,0.55,0.6,0.65,0.7,0.75,0.8,1},{"F","D","C","C+","B-","B","B+","A-","A","A+"}))))</f>
        <v/>
      </c>
      <c r="Y468" s="2" t="str">
        <f>IF(COUNT($A468)=0,"",IF(W468="","--",IF(W468="3E","3E",LOOKUP(W468/Y$2,{0,0.4,0.45,0.5,0.55,0.6,0.65,0.7,0.75,0.8,1},{0,2,2.25,2.5,2.75,3,3.25,3.5,3.75,4}))))</f>
        <v/>
      </c>
      <c r="Z468" s="3" t="str">
        <f>IF(COUNT($A468)=0,"",IF($A468&lt;&gt;DRAFT!$B470,"ERR",IF(DRAFT!CC470="3E","3E",IF(COUNT(DRAFT!BY470,DRAFT!CC470)&gt;0,DRAFT!CD470,""))))</f>
        <v/>
      </c>
      <c r="AA468" s="3" t="str">
        <f>IF(COUNT($A468)=0,"",IF(Z468="3E","3E",IF(Z468="","I",LOOKUP(Z468/AB$2,{0,0.4,0.45,0.5,0.55,0.6,0.65,0.7,0.75,0.8,1},{"F","D","C","C+","B-","B","B+","A-","A","A+"}))))</f>
        <v/>
      </c>
      <c r="AB468" s="2" t="str">
        <f>IF(COUNT($A468)=0,"",IF(Z468="","--",IF(Z468="3E","3E",LOOKUP(Z468/AB$2,{0,0.4,0.45,0.5,0.55,0.6,0.65,0.7,0.75,0.8,1},{0,2,2.25,2.5,2.75,3,3.25,3.5,3.75,4}))))</f>
        <v/>
      </c>
      <c r="AC468" s="3" t="str">
        <f>IF(COUNT($A468)=0,"",IF($A468&lt;&gt;DRAFT!$B470,"ERR",IF(DRAFT!CF470&gt;0,DRAFT!CF470,"")))</f>
        <v/>
      </c>
      <c r="AD468" s="3" t="str">
        <f>IF(COUNT($A468)=0,"",IF(AC468="3E","3E",IF(AC468="","I",LOOKUP(AC468/AE$2,{0,0.4,0.45,0.5,0.55,0.6,0.65,0.7,0.75,0.8,1},{"F","D","C","C+","B-","B","B+","A-","A","A+"}))))</f>
        <v/>
      </c>
      <c r="AE468" s="2" t="str">
        <f>IF(COUNT($A468)=0,"",IF(AC468="","--",IF(AC468="3E","3E",LOOKUP(AC468/AE$2,{0,0.4,0.45,0.5,0.55,0.6,0.65,0.7,0.75,0.8,1},{0,2,2.25,2.5,2.75,3,3.25,3.5,3.75,4}))))</f>
        <v/>
      </c>
      <c r="AF468" s="3" t="str">
        <f>IF($A468&lt;&gt;DRAFT!$B470,"ERR",IF(OR(COUNT($A468)=0,COUNT(DRAFT!CI470:CK470,DRAFT!CM470:CO470)=0),"",CEILING(SUM(DRAFT!CL470,DRAFT!CP470),1)))</f>
        <v/>
      </c>
      <c r="AG468" s="3" t="str">
        <f>IF(COUNT($A468)=0,"",IF(AF468="3E","3E",IF(AF468="","I",LOOKUP(AF468/AH$2,{0,0.4,0.45,0.5,0.55,0.6,0.65,0.7,0.75,0.8,1},{"F","D","C","C+","B-","B","B+","A-","A","A+"}))))</f>
        <v/>
      </c>
      <c r="AH468" s="2" t="str">
        <f>IF(COUNT($A468)=0,"",IF(AF468="","--",IF(AF468="3E","3E",LOOKUP(AF468/AH$2,{0,0.4,0.45,0.5,0.55,0.6,0.65,0.7,0.75,0.8,1},{0,2,2.25,2.5,2.75,3,3.25,3.5,3.75,4}))))</f>
        <v/>
      </c>
      <c r="AI468" s="11" t="str">
        <f>IF(OR(COUNT($A468)=0,COUNT(B468:AH468)=0),"",IF(COUNTIF(B468:AH468,"3E")&gt;0,"3E",IF(DRAFT!$A470="R",TRUNC(SUMPRODUCT(RGP,RCP)/TCP,3),TRUNC((SUMPRODUCT(--(IMDGP&gt;0)*IMDGP,IMCP)+CEILING(DRAFT!$CQ470*42,0.25))/TCP,3))))</f>
        <v/>
      </c>
      <c r="AJ468" s="3" t="str">
        <f>IF(OR(COUNT($A468)=0,COUNT(B468:AH468)=0),"",IF(COUNTIF(B468:AH468,"3E")&gt;0,"3E",IF(DRAFT!$A470="R",SUMPRODUCT(--(RGP&gt;=2),RCP),SUMPRODUCT(--(IMDGP&gt;0),--(IMGP=0),IMCP)+DRAFT!$CR470)))</f>
        <v/>
      </c>
      <c r="AK468" s="3" t="str">
        <f>IF(OR(COUNT($A468)=0,COUNT(B468:AH468)=0),"",IF(COUNTIF(B468:AJ468,"3E")&gt;0,"3E",IF(AND(DRAFT!$A470="IM",OR($AI468&gt;DRAFT!$CQ470,$AJ468&gt;DRAFT!$CR470)),"IMPROVED",IF(AND(DRAFT!$A470="IM",$AI468&lt;=DRAFT!$CQ470,$AJ468&lt;=DRAFT!$CR470),"NOT IMPROVED",IF(AND(AH468&gt;=2,AI468&gt;=2,AJ468&gt;=30),"PASS","FAIL")))))</f>
        <v/>
      </c>
      <c r="AL468" s="3" t="str">
        <f t="shared" si="14"/>
        <v/>
      </c>
      <c r="AM468" s="3" t="str">
        <f t="shared" si="15"/>
        <v/>
      </c>
    </row>
    <row r="469" spans="1:39" ht="18.95" customHeight="1" x14ac:dyDescent="0.25">
      <c r="A469" s="4" t="str">
        <f>IF(DRAFT!$B471="","",DRAFT!$B471)</f>
        <v/>
      </c>
      <c r="B469" s="3" t="str">
        <f>IF(COUNT($A469)=0,"",IF($A469&lt;&gt;DRAFT!$B471,"ERR",IF(DRAFT!I471="3E","3E",IF(COUNT(DRAFT!E471,DRAFT!I471)&gt;0,DRAFT!J471,""))))</f>
        <v/>
      </c>
      <c r="C469" s="3" t="str">
        <f>IF(COUNT($A469)=0,"",IF(B469="3E","3E",IF(B469="","I",LOOKUP(B469/D$2,{0,0.4,0.45,0.5,0.55,0.6,0.65,0.7,0.75,0.8,1},{"F","D","C","C+","B-","B","B+","A-","A","A+"}))))</f>
        <v/>
      </c>
      <c r="D469" s="2" t="str">
        <f>IF(COUNT($A469)=0,"",IF(B469="","--",IF(B469="3E","3E",LOOKUP(B469/D$2,{0,0.4,0.45,0.5,0.55,0.6,0.65,0.7,0.75,0.8,1},{0,2,2.25,2.5,2.75,3,3.25,3.5,3.75,4}))))</f>
        <v/>
      </c>
      <c r="E469" s="3" t="str">
        <f>IF(COUNT($A469)=0,"",IF($A469&lt;&gt;DRAFT!$B471,"ERR",IF(DRAFT!R471="3E","3E",IF(COUNT(DRAFT!N471,DRAFT!R471)&gt;0,DRAFT!S471,""))))</f>
        <v/>
      </c>
      <c r="F469" s="3" t="str">
        <f>IF(COUNT($A469)=0,"",IF(E469="3E","3E",IF(E469="","I",LOOKUP(E469/G$2,{0,0.4,0.45,0.5,0.55,0.6,0.65,0.7,0.75,0.8,1},{"F","D","C","C+","B-","B","B+","A-","A","A+"}))))</f>
        <v/>
      </c>
      <c r="G469" s="2" t="str">
        <f>IF(COUNT($A469)=0,"",IF(E469="","--",IF(E469="3E","3E",LOOKUP(E469/G$2,{0,0.4,0.45,0.5,0.55,0.6,0.65,0.7,0.75,0.8,1},{0,2,2.25,2.5,2.75,3,3.25,3.5,3.75,4}))))</f>
        <v/>
      </c>
      <c r="H469" s="3" t="str">
        <f>IF(COUNT($A469)=0,"",IF($A469&lt;&gt;DRAFT!$B471,"ERR",IF(DRAFT!AA471="3E","3E",IF(COUNT(DRAFT!W471,DRAFT!AA471)&gt;0,DRAFT!AB471,""))))</f>
        <v/>
      </c>
      <c r="I469" s="3" t="str">
        <f>IF(COUNT($A469)=0,"",IF(H469="3E","3E",IF(H469="","I",LOOKUP(H469/J$2,{0,0.4,0.45,0.5,0.55,0.6,0.65,0.7,0.75,0.8,1},{"F","D","C","C+","B-","B","B+","A-","A","A+"}))))</f>
        <v/>
      </c>
      <c r="J469" s="2" t="str">
        <f>IF(COUNT($A469)=0,"",IF(H469="","--",IF(H469="3E","3E",LOOKUP(H469/J$2,{0,0.4,0.45,0.5,0.55,0.6,0.65,0.7,0.75,0.8,1},{0,2,2.25,2.5,2.75,3,3.25,3.5,3.75,4}))))</f>
        <v/>
      </c>
      <c r="K469" s="3" t="str">
        <f>IF(COUNT($A469)=0,"",IF($A469&lt;&gt;DRAFT!$B471,"ERR",IF(DRAFT!AJ471="3E","3E",IF(COUNT(DRAFT!AF471,DRAFT!AJ471)&gt;0,DRAFT!AK471,""))))</f>
        <v/>
      </c>
      <c r="L469" s="3" t="str">
        <f>IF(COUNT($A469)=0,"",IF(K469="3E","3E",IF(K469="","I",LOOKUP(K469/M$2,{0,0.4,0.45,0.5,0.55,0.6,0.65,0.7,0.75,0.8,1},{"F","D","C","C+","B-","B","B+","A-","A","A+"}))))</f>
        <v/>
      </c>
      <c r="M469" s="2" t="str">
        <f>IF(COUNT($A469)=0,"",IF(K469="","--",IF(K469="3E","3E",LOOKUP(K469/M$2,{0,0.4,0.45,0.5,0.55,0.6,0.65,0.7,0.75,0.8,1},{0,2,2.25,2.5,2.75,3,3.25,3.5,3.75,4}))))</f>
        <v/>
      </c>
      <c r="N469" s="3" t="str">
        <f>IF(COUNT($A469)=0,"",IF($A469&lt;&gt;DRAFT!$B471,"ERR",IF(DRAFT!AS471="3E","3E",IF(COUNT(DRAFT!AO471,DRAFT!AS471)&gt;0,DRAFT!AT471,""))))</f>
        <v/>
      </c>
      <c r="O469" s="3" t="str">
        <f>IF(COUNT($A469)=0,"",IF(N469="3E","3E",IF(N469="","I",LOOKUP(N469/P$2,{0,0.4,0.45,0.5,0.55,0.6,0.65,0.7,0.75,0.8,1},{"F","D","C","C+","B-","B","B+","A-","A","A+"}))))</f>
        <v/>
      </c>
      <c r="P469" s="2" t="str">
        <f>IF(COUNT($A469)=0,"",IF(N469="","--",IF(N469="3E","3E",LOOKUP(N469/P$2,{0,0.4,0.45,0.5,0.55,0.6,0.65,0.7,0.75,0.8,1},{0,2,2.25,2.5,2.75,3,3.25,3.5,3.75,4}))))</f>
        <v/>
      </c>
      <c r="Q469" s="3" t="str">
        <f>IF(COUNT($A469)=0,"",IF($A469&lt;&gt;DRAFT!$B471,"ERR",IF(DRAFT!BB471="3E","3E",IF(COUNT(DRAFT!AX471,DRAFT!BB471)&gt;0,DRAFT!BC471,""))))</f>
        <v/>
      </c>
      <c r="R469" s="3" t="str">
        <f>IF(COUNT($A469)=0,"",IF(Q469="3E","3E",IF(Q469="","I",LOOKUP(Q469/S$2,{0,0.4,0.45,0.5,0.55,0.6,0.65,0.7,0.75,0.8,1},{"F","D","C","C+","B-","B","B+","A-","A","A+"}))))</f>
        <v/>
      </c>
      <c r="S469" s="2" t="str">
        <f>IF(COUNT($A469)=0,"",IF(Q469="","--",IF(Q469="3E","3E",LOOKUP(Q469/S$2,{0,0.4,0.45,0.5,0.55,0.6,0.65,0.7,0.75,0.8,1},{0,2,2.25,2.5,2.75,3,3.25,3.5,3.75,4}))))</f>
        <v/>
      </c>
      <c r="T469" s="3" t="str">
        <f>IF(COUNT($A469)=0,"",IF($A469&lt;&gt;DRAFT!$B471,"ERR",IF(DRAFT!BK471="3E","3E",IF(COUNT(DRAFT!BG471,DRAFT!BK471)&gt;0,DRAFT!BL471,""))))</f>
        <v/>
      </c>
      <c r="U469" s="3" t="str">
        <f>IF(COUNT($A469)=0,"",IF(T469="3E","3E",IF(T469="","I",LOOKUP(T469/V$2,{0,0.4,0.45,0.5,0.55,0.6,0.65,0.7,0.75,0.8,1},{"F","D","C","C+","B-","B","B+","A-","A","A+"}))))</f>
        <v/>
      </c>
      <c r="V469" s="2" t="str">
        <f>IF(COUNT($A469)=0,"",IF(T469="","--",IF(T469="3E","3E",LOOKUP(T469/V$2,{0,0.4,0.45,0.5,0.55,0.6,0.65,0.7,0.75,0.8,1},{0,2,2.25,2.5,2.75,3,3.25,3.5,3.75,4}))))</f>
        <v/>
      </c>
      <c r="W469" s="3" t="str">
        <f>IF(COUNT($A469)=0,"",IF($A469&lt;&gt;DRAFT!$B471,"ERR",IF(DRAFT!BT471="3E","3E",IF(COUNT(DRAFT!BP471,DRAFT!BT471)&gt;0,DRAFT!BU471,""))))</f>
        <v/>
      </c>
      <c r="X469" s="3" t="str">
        <f>IF(COUNT($A469)=0,"",IF(W469="3E","3E",IF(W469="","I",LOOKUP(W469/Y$2,{0,0.4,0.45,0.5,0.55,0.6,0.65,0.7,0.75,0.8,1},{"F","D","C","C+","B-","B","B+","A-","A","A+"}))))</f>
        <v/>
      </c>
      <c r="Y469" s="2" t="str">
        <f>IF(COUNT($A469)=0,"",IF(W469="","--",IF(W469="3E","3E",LOOKUP(W469/Y$2,{0,0.4,0.45,0.5,0.55,0.6,0.65,0.7,0.75,0.8,1},{0,2,2.25,2.5,2.75,3,3.25,3.5,3.75,4}))))</f>
        <v/>
      </c>
      <c r="Z469" s="3" t="str">
        <f>IF(COUNT($A469)=0,"",IF($A469&lt;&gt;DRAFT!$B471,"ERR",IF(DRAFT!CC471="3E","3E",IF(COUNT(DRAFT!BY471,DRAFT!CC471)&gt;0,DRAFT!CD471,""))))</f>
        <v/>
      </c>
      <c r="AA469" s="3" t="str">
        <f>IF(COUNT($A469)=0,"",IF(Z469="3E","3E",IF(Z469="","I",LOOKUP(Z469/AB$2,{0,0.4,0.45,0.5,0.55,0.6,0.65,0.7,0.75,0.8,1},{"F","D","C","C+","B-","B","B+","A-","A","A+"}))))</f>
        <v/>
      </c>
      <c r="AB469" s="2" t="str">
        <f>IF(COUNT($A469)=0,"",IF(Z469="","--",IF(Z469="3E","3E",LOOKUP(Z469/AB$2,{0,0.4,0.45,0.5,0.55,0.6,0.65,0.7,0.75,0.8,1},{0,2,2.25,2.5,2.75,3,3.25,3.5,3.75,4}))))</f>
        <v/>
      </c>
      <c r="AC469" s="3" t="str">
        <f>IF(COUNT($A469)=0,"",IF($A469&lt;&gt;DRAFT!$B471,"ERR",IF(DRAFT!CF471&gt;0,DRAFT!CF471,"")))</f>
        <v/>
      </c>
      <c r="AD469" s="3" t="str">
        <f>IF(COUNT($A469)=0,"",IF(AC469="3E","3E",IF(AC469="","I",LOOKUP(AC469/AE$2,{0,0.4,0.45,0.5,0.55,0.6,0.65,0.7,0.75,0.8,1},{"F","D","C","C+","B-","B","B+","A-","A","A+"}))))</f>
        <v/>
      </c>
      <c r="AE469" s="2" t="str">
        <f>IF(COUNT($A469)=0,"",IF(AC469="","--",IF(AC469="3E","3E",LOOKUP(AC469/AE$2,{0,0.4,0.45,0.5,0.55,0.6,0.65,0.7,0.75,0.8,1},{0,2,2.25,2.5,2.75,3,3.25,3.5,3.75,4}))))</f>
        <v/>
      </c>
      <c r="AF469" s="3" t="str">
        <f>IF($A469&lt;&gt;DRAFT!$B471,"ERR",IF(OR(COUNT($A469)=0,COUNT(DRAFT!CI471:CK471,DRAFT!CM471:CO471)=0),"",CEILING(SUM(DRAFT!CL471,DRAFT!CP471),1)))</f>
        <v/>
      </c>
      <c r="AG469" s="3" t="str">
        <f>IF(COUNT($A469)=0,"",IF(AF469="3E","3E",IF(AF469="","I",LOOKUP(AF469/AH$2,{0,0.4,0.45,0.5,0.55,0.6,0.65,0.7,0.75,0.8,1},{"F","D","C","C+","B-","B","B+","A-","A","A+"}))))</f>
        <v/>
      </c>
      <c r="AH469" s="2" t="str">
        <f>IF(COUNT($A469)=0,"",IF(AF469="","--",IF(AF469="3E","3E",LOOKUP(AF469/AH$2,{0,0.4,0.45,0.5,0.55,0.6,0.65,0.7,0.75,0.8,1},{0,2,2.25,2.5,2.75,3,3.25,3.5,3.75,4}))))</f>
        <v/>
      </c>
      <c r="AI469" s="11" t="str">
        <f>IF(OR(COUNT($A469)=0,COUNT(B469:AH469)=0),"",IF(COUNTIF(B469:AH469,"3E")&gt;0,"3E",IF(DRAFT!$A471="R",TRUNC(SUMPRODUCT(RGP,RCP)/TCP,3),TRUNC((SUMPRODUCT(--(IMDGP&gt;0)*IMDGP,IMCP)+CEILING(DRAFT!$CQ471*42,0.25))/TCP,3))))</f>
        <v/>
      </c>
      <c r="AJ469" s="3" t="str">
        <f>IF(OR(COUNT($A469)=0,COUNT(B469:AH469)=0),"",IF(COUNTIF(B469:AH469,"3E")&gt;0,"3E",IF(DRAFT!$A471="R",SUMPRODUCT(--(RGP&gt;=2),RCP),SUMPRODUCT(--(IMDGP&gt;0),--(IMGP=0),IMCP)+DRAFT!$CR471)))</f>
        <v/>
      </c>
      <c r="AK469" s="3" t="str">
        <f>IF(OR(COUNT($A469)=0,COUNT(B469:AH469)=0),"",IF(COUNTIF(B469:AJ469,"3E")&gt;0,"3E",IF(AND(DRAFT!$A471="IM",OR($AI469&gt;DRAFT!$CQ471,$AJ469&gt;DRAFT!$CR471)),"IMPROVED",IF(AND(DRAFT!$A471="IM",$AI469&lt;=DRAFT!$CQ471,$AJ469&lt;=DRAFT!$CR471),"NOT IMPROVED",IF(AND(AH469&gt;=2,AI469&gt;=2,AJ469&gt;=30),"PASS","FAIL")))))</f>
        <v/>
      </c>
      <c r="AL469" s="3" t="str">
        <f t="shared" si="14"/>
        <v/>
      </c>
      <c r="AM469" s="3" t="str">
        <f t="shared" si="15"/>
        <v/>
      </c>
    </row>
    <row r="470" spans="1:39" ht="18.95" customHeight="1" x14ac:dyDescent="0.25">
      <c r="A470" s="4" t="str">
        <f>IF(DRAFT!$B472="","",DRAFT!$B472)</f>
        <v/>
      </c>
      <c r="B470" s="3" t="str">
        <f>IF(COUNT($A470)=0,"",IF($A470&lt;&gt;DRAFT!$B472,"ERR",IF(DRAFT!I472="3E","3E",IF(COUNT(DRAFT!E472,DRAFT!I472)&gt;0,DRAFT!J472,""))))</f>
        <v/>
      </c>
      <c r="C470" s="3" t="str">
        <f>IF(COUNT($A470)=0,"",IF(B470="3E","3E",IF(B470="","I",LOOKUP(B470/D$2,{0,0.4,0.45,0.5,0.55,0.6,0.65,0.7,0.75,0.8,1},{"F","D","C","C+","B-","B","B+","A-","A","A+"}))))</f>
        <v/>
      </c>
      <c r="D470" s="2" t="str">
        <f>IF(COUNT($A470)=0,"",IF(B470="","--",IF(B470="3E","3E",LOOKUP(B470/D$2,{0,0.4,0.45,0.5,0.55,0.6,0.65,0.7,0.75,0.8,1},{0,2,2.25,2.5,2.75,3,3.25,3.5,3.75,4}))))</f>
        <v/>
      </c>
      <c r="E470" s="3" t="str">
        <f>IF(COUNT($A470)=0,"",IF($A470&lt;&gt;DRAFT!$B472,"ERR",IF(DRAFT!R472="3E","3E",IF(COUNT(DRAFT!N472,DRAFT!R472)&gt;0,DRAFT!S472,""))))</f>
        <v/>
      </c>
      <c r="F470" s="3" t="str">
        <f>IF(COUNT($A470)=0,"",IF(E470="3E","3E",IF(E470="","I",LOOKUP(E470/G$2,{0,0.4,0.45,0.5,0.55,0.6,0.65,0.7,0.75,0.8,1},{"F","D","C","C+","B-","B","B+","A-","A","A+"}))))</f>
        <v/>
      </c>
      <c r="G470" s="2" t="str">
        <f>IF(COUNT($A470)=0,"",IF(E470="","--",IF(E470="3E","3E",LOOKUP(E470/G$2,{0,0.4,0.45,0.5,0.55,0.6,0.65,0.7,0.75,0.8,1},{0,2,2.25,2.5,2.75,3,3.25,3.5,3.75,4}))))</f>
        <v/>
      </c>
      <c r="H470" s="3" t="str">
        <f>IF(COUNT($A470)=0,"",IF($A470&lt;&gt;DRAFT!$B472,"ERR",IF(DRAFT!AA472="3E","3E",IF(COUNT(DRAFT!W472,DRAFT!AA472)&gt;0,DRAFT!AB472,""))))</f>
        <v/>
      </c>
      <c r="I470" s="3" t="str">
        <f>IF(COUNT($A470)=0,"",IF(H470="3E","3E",IF(H470="","I",LOOKUP(H470/J$2,{0,0.4,0.45,0.5,0.55,0.6,0.65,0.7,0.75,0.8,1},{"F","D","C","C+","B-","B","B+","A-","A","A+"}))))</f>
        <v/>
      </c>
      <c r="J470" s="2" t="str">
        <f>IF(COUNT($A470)=0,"",IF(H470="","--",IF(H470="3E","3E",LOOKUP(H470/J$2,{0,0.4,0.45,0.5,0.55,0.6,0.65,0.7,0.75,0.8,1},{0,2,2.25,2.5,2.75,3,3.25,3.5,3.75,4}))))</f>
        <v/>
      </c>
      <c r="K470" s="3" t="str">
        <f>IF(COUNT($A470)=0,"",IF($A470&lt;&gt;DRAFT!$B472,"ERR",IF(DRAFT!AJ472="3E","3E",IF(COUNT(DRAFT!AF472,DRAFT!AJ472)&gt;0,DRAFT!AK472,""))))</f>
        <v/>
      </c>
      <c r="L470" s="3" t="str">
        <f>IF(COUNT($A470)=0,"",IF(K470="3E","3E",IF(K470="","I",LOOKUP(K470/M$2,{0,0.4,0.45,0.5,0.55,0.6,0.65,0.7,0.75,0.8,1},{"F","D","C","C+","B-","B","B+","A-","A","A+"}))))</f>
        <v/>
      </c>
      <c r="M470" s="2" t="str">
        <f>IF(COUNT($A470)=0,"",IF(K470="","--",IF(K470="3E","3E",LOOKUP(K470/M$2,{0,0.4,0.45,0.5,0.55,0.6,0.65,0.7,0.75,0.8,1},{0,2,2.25,2.5,2.75,3,3.25,3.5,3.75,4}))))</f>
        <v/>
      </c>
      <c r="N470" s="3" t="str">
        <f>IF(COUNT($A470)=0,"",IF($A470&lt;&gt;DRAFT!$B472,"ERR",IF(DRAFT!AS472="3E","3E",IF(COUNT(DRAFT!AO472,DRAFT!AS472)&gt;0,DRAFT!AT472,""))))</f>
        <v/>
      </c>
      <c r="O470" s="3" t="str">
        <f>IF(COUNT($A470)=0,"",IF(N470="3E","3E",IF(N470="","I",LOOKUP(N470/P$2,{0,0.4,0.45,0.5,0.55,0.6,0.65,0.7,0.75,0.8,1},{"F","D","C","C+","B-","B","B+","A-","A","A+"}))))</f>
        <v/>
      </c>
      <c r="P470" s="2" t="str">
        <f>IF(COUNT($A470)=0,"",IF(N470="","--",IF(N470="3E","3E",LOOKUP(N470/P$2,{0,0.4,0.45,0.5,0.55,0.6,0.65,0.7,0.75,0.8,1},{0,2,2.25,2.5,2.75,3,3.25,3.5,3.75,4}))))</f>
        <v/>
      </c>
      <c r="Q470" s="3" t="str">
        <f>IF(COUNT($A470)=0,"",IF($A470&lt;&gt;DRAFT!$B472,"ERR",IF(DRAFT!BB472="3E","3E",IF(COUNT(DRAFT!AX472,DRAFT!BB472)&gt;0,DRAFT!BC472,""))))</f>
        <v/>
      </c>
      <c r="R470" s="3" t="str">
        <f>IF(COUNT($A470)=0,"",IF(Q470="3E","3E",IF(Q470="","I",LOOKUP(Q470/S$2,{0,0.4,0.45,0.5,0.55,0.6,0.65,0.7,0.75,0.8,1},{"F","D","C","C+","B-","B","B+","A-","A","A+"}))))</f>
        <v/>
      </c>
      <c r="S470" s="2" t="str">
        <f>IF(COUNT($A470)=0,"",IF(Q470="","--",IF(Q470="3E","3E",LOOKUP(Q470/S$2,{0,0.4,0.45,0.5,0.55,0.6,0.65,0.7,0.75,0.8,1},{0,2,2.25,2.5,2.75,3,3.25,3.5,3.75,4}))))</f>
        <v/>
      </c>
      <c r="T470" s="3" t="str">
        <f>IF(COUNT($A470)=0,"",IF($A470&lt;&gt;DRAFT!$B472,"ERR",IF(DRAFT!BK472="3E","3E",IF(COUNT(DRAFT!BG472,DRAFT!BK472)&gt;0,DRAFT!BL472,""))))</f>
        <v/>
      </c>
      <c r="U470" s="3" t="str">
        <f>IF(COUNT($A470)=0,"",IF(T470="3E","3E",IF(T470="","I",LOOKUP(T470/V$2,{0,0.4,0.45,0.5,0.55,0.6,0.65,0.7,0.75,0.8,1},{"F","D","C","C+","B-","B","B+","A-","A","A+"}))))</f>
        <v/>
      </c>
      <c r="V470" s="2" t="str">
        <f>IF(COUNT($A470)=0,"",IF(T470="","--",IF(T470="3E","3E",LOOKUP(T470/V$2,{0,0.4,0.45,0.5,0.55,0.6,0.65,0.7,0.75,0.8,1},{0,2,2.25,2.5,2.75,3,3.25,3.5,3.75,4}))))</f>
        <v/>
      </c>
      <c r="W470" s="3" t="str">
        <f>IF(COUNT($A470)=0,"",IF($A470&lt;&gt;DRAFT!$B472,"ERR",IF(DRAFT!BT472="3E","3E",IF(COUNT(DRAFT!BP472,DRAFT!BT472)&gt;0,DRAFT!BU472,""))))</f>
        <v/>
      </c>
      <c r="X470" s="3" t="str">
        <f>IF(COUNT($A470)=0,"",IF(W470="3E","3E",IF(W470="","I",LOOKUP(W470/Y$2,{0,0.4,0.45,0.5,0.55,0.6,0.65,0.7,0.75,0.8,1},{"F","D","C","C+","B-","B","B+","A-","A","A+"}))))</f>
        <v/>
      </c>
      <c r="Y470" s="2" t="str">
        <f>IF(COUNT($A470)=0,"",IF(W470="","--",IF(W470="3E","3E",LOOKUP(W470/Y$2,{0,0.4,0.45,0.5,0.55,0.6,0.65,0.7,0.75,0.8,1},{0,2,2.25,2.5,2.75,3,3.25,3.5,3.75,4}))))</f>
        <v/>
      </c>
      <c r="Z470" s="3" t="str">
        <f>IF(COUNT($A470)=0,"",IF($A470&lt;&gt;DRAFT!$B472,"ERR",IF(DRAFT!CC472="3E","3E",IF(COUNT(DRAFT!BY472,DRAFT!CC472)&gt;0,DRAFT!CD472,""))))</f>
        <v/>
      </c>
      <c r="AA470" s="3" t="str">
        <f>IF(COUNT($A470)=0,"",IF(Z470="3E","3E",IF(Z470="","I",LOOKUP(Z470/AB$2,{0,0.4,0.45,0.5,0.55,0.6,0.65,0.7,0.75,0.8,1},{"F","D","C","C+","B-","B","B+","A-","A","A+"}))))</f>
        <v/>
      </c>
      <c r="AB470" s="2" t="str">
        <f>IF(COUNT($A470)=0,"",IF(Z470="","--",IF(Z470="3E","3E",LOOKUP(Z470/AB$2,{0,0.4,0.45,0.5,0.55,0.6,0.65,0.7,0.75,0.8,1},{0,2,2.25,2.5,2.75,3,3.25,3.5,3.75,4}))))</f>
        <v/>
      </c>
      <c r="AC470" s="3" t="str">
        <f>IF(COUNT($A470)=0,"",IF($A470&lt;&gt;DRAFT!$B472,"ERR",IF(DRAFT!CF472&gt;0,DRAFT!CF472,"")))</f>
        <v/>
      </c>
      <c r="AD470" s="3" t="str">
        <f>IF(COUNT($A470)=0,"",IF(AC470="3E","3E",IF(AC470="","I",LOOKUP(AC470/AE$2,{0,0.4,0.45,0.5,0.55,0.6,0.65,0.7,0.75,0.8,1},{"F","D","C","C+","B-","B","B+","A-","A","A+"}))))</f>
        <v/>
      </c>
      <c r="AE470" s="2" t="str">
        <f>IF(COUNT($A470)=0,"",IF(AC470="","--",IF(AC470="3E","3E",LOOKUP(AC470/AE$2,{0,0.4,0.45,0.5,0.55,0.6,0.65,0.7,0.75,0.8,1},{0,2,2.25,2.5,2.75,3,3.25,3.5,3.75,4}))))</f>
        <v/>
      </c>
      <c r="AF470" s="3" t="str">
        <f>IF($A470&lt;&gt;DRAFT!$B472,"ERR",IF(OR(COUNT($A470)=0,COUNT(DRAFT!CI472:CK472,DRAFT!CM472:CO472)=0),"",CEILING(SUM(DRAFT!CL472,DRAFT!CP472),1)))</f>
        <v/>
      </c>
      <c r="AG470" s="3" t="str">
        <f>IF(COUNT($A470)=0,"",IF(AF470="3E","3E",IF(AF470="","I",LOOKUP(AF470/AH$2,{0,0.4,0.45,0.5,0.55,0.6,0.65,0.7,0.75,0.8,1},{"F","D","C","C+","B-","B","B+","A-","A","A+"}))))</f>
        <v/>
      </c>
      <c r="AH470" s="2" t="str">
        <f>IF(COUNT($A470)=0,"",IF(AF470="","--",IF(AF470="3E","3E",LOOKUP(AF470/AH$2,{0,0.4,0.45,0.5,0.55,0.6,0.65,0.7,0.75,0.8,1},{0,2,2.25,2.5,2.75,3,3.25,3.5,3.75,4}))))</f>
        <v/>
      </c>
      <c r="AI470" s="11" t="str">
        <f>IF(OR(COUNT($A470)=0,COUNT(B470:AH470)=0),"",IF(COUNTIF(B470:AH470,"3E")&gt;0,"3E",IF(DRAFT!$A472="R",TRUNC(SUMPRODUCT(RGP,RCP)/TCP,3),TRUNC((SUMPRODUCT(--(IMDGP&gt;0)*IMDGP,IMCP)+CEILING(DRAFT!$CQ472*42,0.25))/TCP,3))))</f>
        <v/>
      </c>
      <c r="AJ470" s="3" t="str">
        <f>IF(OR(COUNT($A470)=0,COUNT(B470:AH470)=0),"",IF(COUNTIF(B470:AH470,"3E")&gt;0,"3E",IF(DRAFT!$A472="R",SUMPRODUCT(--(RGP&gt;=2),RCP),SUMPRODUCT(--(IMDGP&gt;0),--(IMGP=0),IMCP)+DRAFT!$CR472)))</f>
        <v/>
      </c>
      <c r="AK470" s="3" t="str">
        <f>IF(OR(COUNT($A470)=0,COUNT(B470:AH470)=0),"",IF(COUNTIF(B470:AJ470,"3E")&gt;0,"3E",IF(AND(DRAFT!$A472="IM",OR($AI470&gt;DRAFT!$CQ472,$AJ470&gt;DRAFT!$CR472)),"IMPROVED",IF(AND(DRAFT!$A472="IM",$AI470&lt;=DRAFT!$CQ472,$AJ470&lt;=DRAFT!$CR472),"NOT IMPROVED",IF(AND(AH470&gt;=2,AI470&gt;=2,AJ470&gt;=30),"PASS","FAIL")))))</f>
        <v/>
      </c>
      <c r="AL470" s="3" t="str">
        <f t="shared" si="14"/>
        <v/>
      </c>
      <c r="AM470" s="3" t="str">
        <f t="shared" si="15"/>
        <v/>
      </c>
    </row>
    <row r="471" spans="1:39" ht="18.95" customHeight="1" x14ac:dyDescent="0.25">
      <c r="A471" s="4" t="str">
        <f>IF(DRAFT!$B473="","",DRAFT!$B473)</f>
        <v/>
      </c>
      <c r="B471" s="3" t="str">
        <f>IF(COUNT($A471)=0,"",IF($A471&lt;&gt;DRAFT!$B473,"ERR",IF(DRAFT!I473="3E","3E",IF(COUNT(DRAFT!E473,DRAFT!I473)&gt;0,DRAFT!J473,""))))</f>
        <v/>
      </c>
      <c r="C471" s="3" t="str">
        <f>IF(COUNT($A471)=0,"",IF(B471="3E","3E",IF(B471="","I",LOOKUP(B471/D$2,{0,0.4,0.45,0.5,0.55,0.6,0.65,0.7,0.75,0.8,1},{"F","D","C","C+","B-","B","B+","A-","A","A+"}))))</f>
        <v/>
      </c>
      <c r="D471" s="2" t="str">
        <f>IF(COUNT($A471)=0,"",IF(B471="","--",IF(B471="3E","3E",LOOKUP(B471/D$2,{0,0.4,0.45,0.5,0.55,0.6,0.65,0.7,0.75,0.8,1},{0,2,2.25,2.5,2.75,3,3.25,3.5,3.75,4}))))</f>
        <v/>
      </c>
      <c r="E471" s="3" t="str">
        <f>IF(COUNT($A471)=0,"",IF($A471&lt;&gt;DRAFT!$B473,"ERR",IF(DRAFT!R473="3E","3E",IF(COUNT(DRAFT!N473,DRAFT!R473)&gt;0,DRAFT!S473,""))))</f>
        <v/>
      </c>
      <c r="F471" s="3" t="str">
        <f>IF(COUNT($A471)=0,"",IF(E471="3E","3E",IF(E471="","I",LOOKUP(E471/G$2,{0,0.4,0.45,0.5,0.55,0.6,0.65,0.7,0.75,0.8,1},{"F","D","C","C+","B-","B","B+","A-","A","A+"}))))</f>
        <v/>
      </c>
      <c r="G471" s="2" t="str">
        <f>IF(COUNT($A471)=0,"",IF(E471="","--",IF(E471="3E","3E",LOOKUP(E471/G$2,{0,0.4,0.45,0.5,0.55,0.6,0.65,0.7,0.75,0.8,1},{0,2,2.25,2.5,2.75,3,3.25,3.5,3.75,4}))))</f>
        <v/>
      </c>
      <c r="H471" s="3" t="str">
        <f>IF(COUNT($A471)=0,"",IF($A471&lt;&gt;DRAFT!$B473,"ERR",IF(DRAFT!AA473="3E","3E",IF(COUNT(DRAFT!W473,DRAFT!AA473)&gt;0,DRAFT!AB473,""))))</f>
        <v/>
      </c>
      <c r="I471" s="3" t="str">
        <f>IF(COUNT($A471)=0,"",IF(H471="3E","3E",IF(H471="","I",LOOKUP(H471/J$2,{0,0.4,0.45,0.5,0.55,0.6,0.65,0.7,0.75,0.8,1},{"F","D","C","C+","B-","B","B+","A-","A","A+"}))))</f>
        <v/>
      </c>
      <c r="J471" s="2" t="str">
        <f>IF(COUNT($A471)=0,"",IF(H471="","--",IF(H471="3E","3E",LOOKUP(H471/J$2,{0,0.4,0.45,0.5,0.55,0.6,0.65,0.7,0.75,0.8,1},{0,2,2.25,2.5,2.75,3,3.25,3.5,3.75,4}))))</f>
        <v/>
      </c>
      <c r="K471" s="3" t="str">
        <f>IF(COUNT($A471)=0,"",IF($A471&lt;&gt;DRAFT!$B473,"ERR",IF(DRAFT!AJ473="3E","3E",IF(COUNT(DRAFT!AF473,DRAFT!AJ473)&gt;0,DRAFT!AK473,""))))</f>
        <v/>
      </c>
      <c r="L471" s="3" t="str">
        <f>IF(COUNT($A471)=0,"",IF(K471="3E","3E",IF(K471="","I",LOOKUP(K471/M$2,{0,0.4,0.45,0.5,0.55,0.6,0.65,0.7,0.75,0.8,1},{"F","D","C","C+","B-","B","B+","A-","A","A+"}))))</f>
        <v/>
      </c>
      <c r="M471" s="2" t="str">
        <f>IF(COUNT($A471)=0,"",IF(K471="","--",IF(K471="3E","3E",LOOKUP(K471/M$2,{0,0.4,0.45,0.5,0.55,0.6,0.65,0.7,0.75,0.8,1},{0,2,2.25,2.5,2.75,3,3.25,3.5,3.75,4}))))</f>
        <v/>
      </c>
      <c r="N471" s="3" t="str">
        <f>IF(COUNT($A471)=0,"",IF($A471&lt;&gt;DRAFT!$B473,"ERR",IF(DRAFT!AS473="3E","3E",IF(COUNT(DRAFT!AO473,DRAFT!AS473)&gt;0,DRAFT!AT473,""))))</f>
        <v/>
      </c>
      <c r="O471" s="3" t="str">
        <f>IF(COUNT($A471)=0,"",IF(N471="3E","3E",IF(N471="","I",LOOKUP(N471/P$2,{0,0.4,0.45,0.5,0.55,0.6,0.65,0.7,0.75,0.8,1},{"F","D","C","C+","B-","B","B+","A-","A","A+"}))))</f>
        <v/>
      </c>
      <c r="P471" s="2" t="str">
        <f>IF(COUNT($A471)=0,"",IF(N471="","--",IF(N471="3E","3E",LOOKUP(N471/P$2,{0,0.4,0.45,0.5,0.55,0.6,0.65,0.7,0.75,0.8,1},{0,2,2.25,2.5,2.75,3,3.25,3.5,3.75,4}))))</f>
        <v/>
      </c>
      <c r="Q471" s="3" t="str">
        <f>IF(COUNT($A471)=0,"",IF($A471&lt;&gt;DRAFT!$B473,"ERR",IF(DRAFT!BB473="3E","3E",IF(COUNT(DRAFT!AX473,DRAFT!BB473)&gt;0,DRAFT!BC473,""))))</f>
        <v/>
      </c>
      <c r="R471" s="3" t="str">
        <f>IF(COUNT($A471)=0,"",IF(Q471="3E","3E",IF(Q471="","I",LOOKUP(Q471/S$2,{0,0.4,0.45,0.5,0.55,0.6,0.65,0.7,0.75,0.8,1},{"F","D","C","C+","B-","B","B+","A-","A","A+"}))))</f>
        <v/>
      </c>
      <c r="S471" s="2" t="str">
        <f>IF(COUNT($A471)=0,"",IF(Q471="","--",IF(Q471="3E","3E",LOOKUP(Q471/S$2,{0,0.4,0.45,0.5,0.55,0.6,0.65,0.7,0.75,0.8,1},{0,2,2.25,2.5,2.75,3,3.25,3.5,3.75,4}))))</f>
        <v/>
      </c>
      <c r="T471" s="3" t="str">
        <f>IF(COUNT($A471)=0,"",IF($A471&lt;&gt;DRAFT!$B473,"ERR",IF(DRAFT!BK473="3E","3E",IF(COUNT(DRAFT!BG473,DRAFT!BK473)&gt;0,DRAFT!BL473,""))))</f>
        <v/>
      </c>
      <c r="U471" s="3" t="str">
        <f>IF(COUNT($A471)=0,"",IF(T471="3E","3E",IF(T471="","I",LOOKUP(T471/V$2,{0,0.4,0.45,0.5,0.55,0.6,0.65,0.7,0.75,0.8,1},{"F","D","C","C+","B-","B","B+","A-","A","A+"}))))</f>
        <v/>
      </c>
      <c r="V471" s="2" t="str">
        <f>IF(COUNT($A471)=0,"",IF(T471="","--",IF(T471="3E","3E",LOOKUP(T471/V$2,{0,0.4,0.45,0.5,0.55,0.6,0.65,0.7,0.75,0.8,1},{0,2,2.25,2.5,2.75,3,3.25,3.5,3.75,4}))))</f>
        <v/>
      </c>
      <c r="W471" s="3" t="str">
        <f>IF(COUNT($A471)=0,"",IF($A471&lt;&gt;DRAFT!$B473,"ERR",IF(DRAFT!BT473="3E","3E",IF(COUNT(DRAFT!BP473,DRAFT!BT473)&gt;0,DRAFT!BU473,""))))</f>
        <v/>
      </c>
      <c r="X471" s="3" t="str">
        <f>IF(COUNT($A471)=0,"",IF(W471="3E","3E",IF(W471="","I",LOOKUP(W471/Y$2,{0,0.4,0.45,0.5,0.55,0.6,0.65,0.7,0.75,0.8,1},{"F","D","C","C+","B-","B","B+","A-","A","A+"}))))</f>
        <v/>
      </c>
      <c r="Y471" s="2" t="str">
        <f>IF(COUNT($A471)=0,"",IF(W471="","--",IF(W471="3E","3E",LOOKUP(W471/Y$2,{0,0.4,0.45,0.5,0.55,0.6,0.65,0.7,0.75,0.8,1},{0,2,2.25,2.5,2.75,3,3.25,3.5,3.75,4}))))</f>
        <v/>
      </c>
      <c r="Z471" s="3" t="str">
        <f>IF(COUNT($A471)=0,"",IF($A471&lt;&gt;DRAFT!$B473,"ERR",IF(DRAFT!CC473="3E","3E",IF(COUNT(DRAFT!BY473,DRAFT!CC473)&gt;0,DRAFT!CD473,""))))</f>
        <v/>
      </c>
      <c r="AA471" s="3" t="str">
        <f>IF(COUNT($A471)=0,"",IF(Z471="3E","3E",IF(Z471="","I",LOOKUP(Z471/AB$2,{0,0.4,0.45,0.5,0.55,0.6,0.65,0.7,0.75,0.8,1},{"F","D","C","C+","B-","B","B+","A-","A","A+"}))))</f>
        <v/>
      </c>
      <c r="AB471" s="2" t="str">
        <f>IF(COUNT($A471)=0,"",IF(Z471="","--",IF(Z471="3E","3E",LOOKUP(Z471/AB$2,{0,0.4,0.45,0.5,0.55,0.6,0.65,0.7,0.75,0.8,1},{0,2,2.25,2.5,2.75,3,3.25,3.5,3.75,4}))))</f>
        <v/>
      </c>
      <c r="AC471" s="3" t="str">
        <f>IF(COUNT($A471)=0,"",IF($A471&lt;&gt;DRAFT!$B473,"ERR",IF(DRAFT!CF473&gt;0,DRAFT!CF473,"")))</f>
        <v/>
      </c>
      <c r="AD471" s="3" t="str">
        <f>IF(COUNT($A471)=0,"",IF(AC471="3E","3E",IF(AC471="","I",LOOKUP(AC471/AE$2,{0,0.4,0.45,0.5,0.55,0.6,0.65,0.7,0.75,0.8,1},{"F","D","C","C+","B-","B","B+","A-","A","A+"}))))</f>
        <v/>
      </c>
      <c r="AE471" s="2" t="str">
        <f>IF(COUNT($A471)=0,"",IF(AC471="","--",IF(AC471="3E","3E",LOOKUP(AC471/AE$2,{0,0.4,0.45,0.5,0.55,0.6,0.65,0.7,0.75,0.8,1},{0,2,2.25,2.5,2.75,3,3.25,3.5,3.75,4}))))</f>
        <v/>
      </c>
      <c r="AF471" s="3" t="str">
        <f>IF($A471&lt;&gt;DRAFT!$B473,"ERR",IF(OR(COUNT($A471)=0,COUNT(DRAFT!CI473:CK473,DRAFT!CM473:CO473)=0),"",CEILING(SUM(DRAFT!CL473,DRAFT!CP473),1)))</f>
        <v/>
      </c>
      <c r="AG471" s="3" t="str">
        <f>IF(COUNT($A471)=0,"",IF(AF471="3E","3E",IF(AF471="","I",LOOKUP(AF471/AH$2,{0,0.4,0.45,0.5,0.55,0.6,0.65,0.7,0.75,0.8,1},{"F","D","C","C+","B-","B","B+","A-","A","A+"}))))</f>
        <v/>
      </c>
      <c r="AH471" s="2" t="str">
        <f>IF(COUNT($A471)=0,"",IF(AF471="","--",IF(AF471="3E","3E",LOOKUP(AF471/AH$2,{0,0.4,0.45,0.5,0.55,0.6,0.65,0.7,0.75,0.8,1},{0,2,2.25,2.5,2.75,3,3.25,3.5,3.75,4}))))</f>
        <v/>
      </c>
      <c r="AI471" s="11" t="str">
        <f>IF(OR(COUNT($A471)=0,COUNT(B471:AH471)=0),"",IF(COUNTIF(B471:AH471,"3E")&gt;0,"3E",IF(DRAFT!$A473="R",TRUNC(SUMPRODUCT(RGP,RCP)/TCP,3),TRUNC((SUMPRODUCT(--(IMDGP&gt;0)*IMDGP,IMCP)+CEILING(DRAFT!$CQ473*42,0.25))/TCP,3))))</f>
        <v/>
      </c>
      <c r="AJ471" s="3" t="str">
        <f>IF(OR(COUNT($A471)=0,COUNT(B471:AH471)=0),"",IF(COUNTIF(B471:AH471,"3E")&gt;0,"3E",IF(DRAFT!$A473="R",SUMPRODUCT(--(RGP&gt;=2),RCP),SUMPRODUCT(--(IMDGP&gt;0),--(IMGP=0),IMCP)+DRAFT!$CR473)))</f>
        <v/>
      </c>
      <c r="AK471" s="3" t="str">
        <f>IF(OR(COUNT($A471)=0,COUNT(B471:AH471)=0),"",IF(COUNTIF(B471:AJ471,"3E")&gt;0,"3E",IF(AND(DRAFT!$A473="IM",OR($AI471&gt;DRAFT!$CQ473,$AJ471&gt;DRAFT!$CR473)),"IMPROVED",IF(AND(DRAFT!$A473="IM",$AI471&lt;=DRAFT!$CQ473,$AJ471&lt;=DRAFT!$CR473),"NOT IMPROVED",IF(AND(AH471&gt;=2,AI471&gt;=2,AJ471&gt;=30),"PASS","FAIL")))))</f>
        <v/>
      </c>
      <c r="AL471" s="3" t="str">
        <f t="shared" si="14"/>
        <v/>
      </c>
      <c r="AM471" s="3" t="str">
        <f t="shared" si="15"/>
        <v/>
      </c>
    </row>
    <row r="472" spans="1:39" ht="18.95" customHeight="1" x14ac:dyDescent="0.25">
      <c r="A472" s="4" t="str">
        <f>IF(DRAFT!$B474="","",DRAFT!$B474)</f>
        <v/>
      </c>
      <c r="B472" s="3" t="str">
        <f>IF(COUNT($A472)=0,"",IF($A472&lt;&gt;DRAFT!$B474,"ERR",IF(DRAFT!I474="3E","3E",IF(COUNT(DRAFT!E474,DRAFT!I474)&gt;0,DRAFT!J474,""))))</f>
        <v/>
      </c>
      <c r="C472" s="3" t="str">
        <f>IF(COUNT($A472)=0,"",IF(B472="3E","3E",IF(B472="","I",LOOKUP(B472/D$2,{0,0.4,0.45,0.5,0.55,0.6,0.65,0.7,0.75,0.8,1},{"F","D","C","C+","B-","B","B+","A-","A","A+"}))))</f>
        <v/>
      </c>
      <c r="D472" s="2" t="str">
        <f>IF(COUNT($A472)=0,"",IF(B472="","--",IF(B472="3E","3E",LOOKUP(B472/D$2,{0,0.4,0.45,0.5,0.55,0.6,0.65,0.7,0.75,0.8,1},{0,2,2.25,2.5,2.75,3,3.25,3.5,3.75,4}))))</f>
        <v/>
      </c>
      <c r="E472" s="3" t="str">
        <f>IF(COUNT($A472)=0,"",IF($A472&lt;&gt;DRAFT!$B474,"ERR",IF(DRAFT!R474="3E","3E",IF(COUNT(DRAFT!N474,DRAFT!R474)&gt;0,DRAFT!S474,""))))</f>
        <v/>
      </c>
      <c r="F472" s="3" t="str">
        <f>IF(COUNT($A472)=0,"",IF(E472="3E","3E",IF(E472="","I",LOOKUP(E472/G$2,{0,0.4,0.45,0.5,0.55,0.6,0.65,0.7,0.75,0.8,1},{"F","D","C","C+","B-","B","B+","A-","A","A+"}))))</f>
        <v/>
      </c>
      <c r="G472" s="2" t="str">
        <f>IF(COUNT($A472)=0,"",IF(E472="","--",IF(E472="3E","3E",LOOKUP(E472/G$2,{0,0.4,0.45,0.5,0.55,0.6,0.65,0.7,0.75,0.8,1},{0,2,2.25,2.5,2.75,3,3.25,3.5,3.75,4}))))</f>
        <v/>
      </c>
      <c r="H472" s="3" t="str">
        <f>IF(COUNT($A472)=0,"",IF($A472&lt;&gt;DRAFT!$B474,"ERR",IF(DRAFT!AA474="3E","3E",IF(COUNT(DRAFT!W474,DRAFT!AA474)&gt;0,DRAFT!AB474,""))))</f>
        <v/>
      </c>
      <c r="I472" s="3" t="str">
        <f>IF(COUNT($A472)=0,"",IF(H472="3E","3E",IF(H472="","I",LOOKUP(H472/J$2,{0,0.4,0.45,0.5,0.55,0.6,0.65,0.7,0.75,0.8,1},{"F","D","C","C+","B-","B","B+","A-","A","A+"}))))</f>
        <v/>
      </c>
      <c r="J472" s="2" t="str">
        <f>IF(COUNT($A472)=0,"",IF(H472="","--",IF(H472="3E","3E",LOOKUP(H472/J$2,{0,0.4,0.45,0.5,0.55,0.6,0.65,0.7,0.75,0.8,1},{0,2,2.25,2.5,2.75,3,3.25,3.5,3.75,4}))))</f>
        <v/>
      </c>
      <c r="K472" s="3" t="str">
        <f>IF(COUNT($A472)=0,"",IF($A472&lt;&gt;DRAFT!$B474,"ERR",IF(DRAFT!AJ474="3E","3E",IF(COUNT(DRAFT!AF474,DRAFT!AJ474)&gt;0,DRAFT!AK474,""))))</f>
        <v/>
      </c>
      <c r="L472" s="3" t="str">
        <f>IF(COUNT($A472)=0,"",IF(K472="3E","3E",IF(K472="","I",LOOKUP(K472/M$2,{0,0.4,0.45,0.5,0.55,0.6,0.65,0.7,0.75,0.8,1},{"F","D","C","C+","B-","B","B+","A-","A","A+"}))))</f>
        <v/>
      </c>
      <c r="M472" s="2" t="str">
        <f>IF(COUNT($A472)=0,"",IF(K472="","--",IF(K472="3E","3E",LOOKUP(K472/M$2,{0,0.4,0.45,0.5,0.55,0.6,0.65,0.7,0.75,0.8,1},{0,2,2.25,2.5,2.75,3,3.25,3.5,3.75,4}))))</f>
        <v/>
      </c>
      <c r="N472" s="3" t="str">
        <f>IF(COUNT($A472)=0,"",IF($A472&lt;&gt;DRAFT!$B474,"ERR",IF(DRAFT!AS474="3E","3E",IF(COUNT(DRAFT!AO474,DRAFT!AS474)&gt;0,DRAFT!AT474,""))))</f>
        <v/>
      </c>
      <c r="O472" s="3" t="str">
        <f>IF(COUNT($A472)=0,"",IF(N472="3E","3E",IF(N472="","I",LOOKUP(N472/P$2,{0,0.4,0.45,0.5,0.55,0.6,0.65,0.7,0.75,0.8,1},{"F","D","C","C+","B-","B","B+","A-","A","A+"}))))</f>
        <v/>
      </c>
      <c r="P472" s="2" t="str">
        <f>IF(COUNT($A472)=0,"",IF(N472="","--",IF(N472="3E","3E",LOOKUP(N472/P$2,{0,0.4,0.45,0.5,0.55,0.6,0.65,0.7,0.75,0.8,1},{0,2,2.25,2.5,2.75,3,3.25,3.5,3.75,4}))))</f>
        <v/>
      </c>
      <c r="Q472" s="3" t="str">
        <f>IF(COUNT($A472)=0,"",IF($A472&lt;&gt;DRAFT!$B474,"ERR",IF(DRAFT!BB474="3E","3E",IF(COUNT(DRAFT!AX474,DRAFT!BB474)&gt;0,DRAFT!BC474,""))))</f>
        <v/>
      </c>
      <c r="R472" s="3" t="str">
        <f>IF(COUNT($A472)=0,"",IF(Q472="3E","3E",IF(Q472="","I",LOOKUP(Q472/S$2,{0,0.4,0.45,0.5,0.55,0.6,0.65,0.7,0.75,0.8,1},{"F","D","C","C+","B-","B","B+","A-","A","A+"}))))</f>
        <v/>
      </c>
      <c r="S472" s="2" t="str">
        <f>IF(COUNT($A472)=0,"",IF(Q472="","--",IF(Q472="3E","3E",LOOKUP(Q472/S$2,{0,0.4,0.45,0.5,0.55,0.6,0.65,0.7,0.75,0.8,1},{0,2,2.25,2.5,2.75,3,3.25,3.5,3.75,4}))))</f>
        <v/>
      </c>
      <c r="T472" s="3" t="str">
        <f>IF(COUNT($A472)=0,"",IF($A472&lt;&gt;DRAFT!$B474,"ERR",IF(DRAFT!BK474="3E","3E",IF(COUNT(DRAFT!BG474,DRAFT!BK474)&gt;0,DRAFT!BL474,""))))</f>
        <v/>
      </c>
      <c r="U472" s="3" t="str">
        <f>IF(COUNT($A472)=0,"",IF(T472="3E","3E",IF(T472="","I",LOOKUP(T472/V$2,{0,0.4,0.45,0.5,0.55,0.6,0.65,0.7,0.75,0.8,1},{"F","D","C","C+","B-","B","B+","A-","A","A+"}))))</f>
        <v/>
      </c>
      <c r="V472" s="2" t="str">
        <f>IF(COUNT($A472)=0,"",IF(T472="","--",IF(T472="3E","3E",LOOKUP(T472/V$2,{0,0.4,0.45,0.5,0.55,0.6,0.65,0.7,0.75,0.8,1},{0,2,2.25,2.5,2.75,3,3.25,3.5,3.75,4}))))</f>
        <v/>
      </c>
      <c r="W472" s="3" t="str">
        <f>IF(COUNT($A472)=0,"",IF($A472&lt;&gt;DRAFT!$B474,"ERR",IF(DRAFT!BT474="3E","3E",IF(COUNT(DRAFT!BP474,DRAFT!BT474)&gt;0,DRAFT!BU474,""))))</f>
        <v/>
      </c>
      <c r="X472" s="3" t="str">
        <f>IF(COUNT($A472)=0,"",IF(W472="3E","3E",IF(W472="","I",LOOKUP(W472/Y$2,{0,0.4,0.45,0.5,0.55,0.6,0.65,0.7,0.75,0.8,1},{"F","D","C","C+","B-","B","B+","A-","A","A+"}))))</f>
        <v/>
      </c>
      <c r="Y472" s="2" t="str">
        <f>IF(COUNT($A472)=0,"",IF(W472="","--",IF(W472="3E","3E",LOOKUP(W472/Y$2,{0,0.4,0.45,0.5,0.55,0.6,0.65,0.7,0.75,0.8,1},{0,2,2.25,2.5,2.75,3,3.25,3.5,3.75,4}))))</f>
        <v/>
      </c>
      <c r="Z472" s="3" t="str">
        <f>IF(COUNT($A472)=0,"",IF($A472&lt;&gt;DRAFT!$B474,"ERR",IF(DRAFT!CC474="3E","3E",IF(COUNT(DRAFT!BY474,DRAFT!CC474)&gt;0,DRAFT!CD474,""))))</f>
        <v/>
      </c>
      <c r="AA472" s="3" t="str">
        <f>IF(COUNT($A472)=0,"",IF(Z472="3E","3E",IF(Z472="","I",LOOKUP(Z472/AB$2,{0,0.4,0.45,0.5,0.55,0.6,0.65,0.7,0.75,0.8,1},{"F","D","C","C+","B-","B","B+","A-","A","A+"}))))</f>
        <v/>
      </c>
      <c r="AB472" s="2" t="str">
        <f>IF(COUNT($A472)=0,"",IF(Z472="","--",IF(Z472="3E","3E",LOOKUP(Z472/AB$2,{0,0.4,0.45,0.5,0.55,0.6,0.65,0.7,0.75,0.8,1},{0,2,2.25,2.5,2.75,3,3.25,3.5,3.75,4}))))</f>
        <v/>
      </c>
      <c r="AC472" s="3" t="str">
        <f>IF(COUNT($A472)=0,"",IF($A472&lt;&gt;DRAFT!$B474,"ERR",IF(DRAFT!CF474&gt;0,DRAFT!CF474,"")))</f>
        <v/>
      </c>
      <c r="AD472" s="3" t="str">
        <f>IF(COUNT($A472)=0,"",IF(AC472="3E","3E",IF(AC472="","I",LOOKUP(AC472/AE$2,{0,0.4,0.45,0.5,0.55,0.6,0.65,0.7,0.75,0.8,1},{"F","D","C","C+","B-","B","B+","A-","A","A+"}))))</f>
        <v/>
      </c>
      <c r="AE472" s="2" t="str">
        <f>IF(COUNT($A472)=0,"",IF(AC472="","--",IF(AC472="3E","3E",LOOKUP(AC472/AE$2,{0,0.4,0.45,0.5,0.55,0.6,0.65,0.7,0.75,0.8,1},{0,2,2.25,2.5,2.75,3,3.25,3.5,3.75,4}))))</f>
        <v/>
      </c>
      <c r="AF472" s="3" t="str">
        <f>IF($A472&lt;&gt;DRAFT!$B474,"ERR",IF(OR(COUNT($A472)=0,COUNT(DRAFT!CI474:CK474,DRAFT!CM474:CO474)=0),"",CEILING(SUM(DRAFT!CL474,DRAFT!CP474),1)))</f>
        <v/>
      </c>
      <c r="AG472" s="3" t="str">
        <f>IF(COUNT($A472)=0,"",IF(AF472="3E","3E",IF(AF472="","I",LOOKUP(AF472/AH$2,{0,0.4,0.45,0.5,0.55,0.6,0.65,0.7,0.75,0.8,1},{"F","D","C","C+","B-","B","B+","A-","A","A+"}))))</f>
        <v/>
      </c>
      <c r="AH472" s="2" t="str">
        <f>IF(COUNT($A472)=0,"",IF(AF472="","--",IF(AF472="3E","3E",LOOKUP(AF472/AH$2,{0,0.4,0.45,0.5,0.55,0.6,0.65,0.7,0.75,0.8,1},{0,2,2.25,2.5,2.75,3,3.25,3.5,3.75,4}))))</f>
        <v/>
      </c>
      <c r="AI472" s="11" t="str">
        <f>IF(OR(COUNT($A472)=0,COUNT(B472:AH472)=0),"",IF(COUNTIF(B472:AH472,"3E")&gt;0,"3E",IF(DRAFT!$A474="R",TRUNC(SUMPRODUCT(RGP,RCP)/TCP,3),TRUNC((SUMPRODUCT(--(IMDGP&gt;0)*IMDGP,IMCP)+CEILING(DRAFT!$CQ474*42,0.25))/TCP,3))))</f>
        <v/>
      </c>
      <c r="AJ472" s="3" t="str">
        <f>IF(OR(COUNT($A472)=0,COUNT(B472:AH472)=0),"",IF(COUNTIF(B472:AH472,"3E")&gt;0,"3E",IF(DRAFT!$A474="R",SUMPRODUCT(--(RGP&gt;=2),RCP),SUMPRODUCT(--(IMDGP&gt;0),--(IMGP=0),IMCP)+DRAFT!$CR474)))</f>
        <v/>
      </c>
      <c r="AK472" s="3" t="str">
        <f>IF(OR(COUNT($A472)=0,COUNT(B472:AH472)=0),"",IF(COUNTIF(B472:AJ472,"3E")&gt;0,"3E",IF(AND(DRAFT!$A474="IM",OR($AI472&gt;DRAFT!$CQ474,$AJ472&gt;DRAFT!$CR474)),"IMPROVED",IF(AND(DRAFT!$A474="IM",$AI472&lt;=DRAFT!$CQ474,$AJ472&lt;=DRAFT!$CR474),"NOT IMPROVED",IF(AND(AH472&gt;=2,AI472&gt;=2,AJ472&gt;=30),"PASS","FAIL")))))</f>
        <v/>
      </c>
      <c r="AL472" s="3" t="str">
        <f t="shared" si="14"/>
        <v/>
      </c>
      <c r="AM472" s="3" t="str">
        <f t="shared" si="15"/>
        <v/>
      </c>
    </row>
    <row r="473" spans="1:39" ht="18.95" customHeight="1" x14ac:dyDescent="0.25">
      <c r="A473" s="4" t="str">
        <f>IF(DRAFT!$B475="","",DRAFT!$B475)</f>
        <v/>
      </c>
      <c r="B473" s="3" t="str">
        <f>IF(COUNT($A473)=0,"",IF($A473&lt;&gt;DRAFT!$B475,"ERR",IF(DRAFT!I475="3E","3E",IF(COUNT(DRAFT!E475,DRAFT!I475)&gt;0,DRAFT!J475,""))))</f>
        <v/>
      </c>
      <c r="C473" s="3" t="str">
        <f>IF(COUNT($A473)=0,"",IF(B473="3E","3E",IF(B473="","I",LOOKUP(B473/D$2,{0,0.4,0.45,0.5,0.55,0.6,0.65,0.7,0.75,0.8,1},{"F","D","C","C+","B-","B","B+","A-","A","A+"}))))</f>
        <v/>
      </c>
      <c r="D473" s="2" t="str">
        <f>IF(COUNT($A473)=0,"",IF(B473="","--",IF(B473="3E","3E",LOOKUP(B473/D$2,{0,0.4,0.45,0.5,0.55,0.6,0.65,0.7,0.75,0.8,1},{0,2,2.25,2.5,2.75,3,3.25,3.5,3.75,4}))))</f>
        <v/>
      </c>
      <c r="E473" s="3" t="str">
        <f>IF(COUNT($A473)=0,"",IF($A473&lt;&gt;DRAFT!$B475,"ERR",IF(DRAFT!R475="3E","3E",IF(COUNT(DRAFT!N475,DRAFT!R475)&gt;0,DRAFT!S475,""))))</f>
        <v/>
      </c>
      <c r="F473" s="3" t="str">
        <f>IF(COUNT($A473)=0,"",IF(E473="3E","3E",IF(E473="","I",LOOKUP(E473/G$2,{0,0.4,0.45,0.5,0.55,0.6,0.65,0.7,0.75,0.8,1},{"F","D","C","C+","B-","B","B+","A-","A","A+"}))))</f>
        <v/>
      </c>
      <c r="G473" s="2" t="str">
        <f>IF(COUNT($A473)=0,"",IF(E473="","--",IF(E473="3E","3E",LOOKUP(E473/G$2,{0,0.4,0.45,0.5,0.55,0.6,0.65,0.7,0.75,0.8,1},{0,2,2.25,2.5,2.75,3,3.25,3.5,3.75,4}))))</f>
        <v/>
      </c>
      <c r="H473" s="3" t="str">
        <f>IF(COUNT($A473)=0,"",IF($A473&lt;&gt;DRAFT!$B475,"ERR",IF(DRAFT!AA475="3E","3E",IF(COUNT(DRAFT!W475,DRAFT!AA475)&gt;0,DRAFT!AB475,""))))</f>
        <v/>
      </c>
      <c r="I473" s="3" t="str">
        <f>IF(COUNT($A473)=0,"",IF(H473="3E","3E",IF(H473="","I",LOOKUP(H473/J$2,{0,0.4,0.45,0.5,0.55,0.6,0.65,0.7,0.75,0.8,1},{"F","D","C","C+","B-","B","B+","A-","A","A+"}))))</f>
        <v/>
      </c>
      <c r="J473" s="2" t="str">
        <f>IF(COUNT($A473)=0,"",IF(H473="","--",IF(H473="3E","3E",LOOKUP(H473/J$2,{0,0.4,0.45,0.5,0.55,0.6,0.65,0.7,0.75,0.8,1},{0,2,2.25,2.5,2.75,3,3.25,3.5,3.75,4}))))</f>
        <v/>
      </c>
      <c r="K473" s="3" t="str">
        <f>IF(COUNT($A473)=0,"",IF($A473&lt;&gt;DRAFT!$B475,"ERR",IF(DRAFT!AJ475="3E","3E",IF(COUNT(DRAFT!AF475,DRAFT!AJ475)&gt;0,DRAFT!AK475,""))))</f>
        <v/>
      </c>
      <c r="L473" s="3" t="str">
        <f>IF(COUNT($A473)=0,"",IF(K473="3E","3E",IF(K473="","I",LOOKUP(K473/M$2,{0,0.4,0.45,0.5,0.55,0.6,0.65,0.7,0.75,0.8,1},{"F","D","C","C+","B-","B","B+","A-","A","A+"}))))</f>
        <v/>
      </c>
      <c r="M473" s="2" t="str">
        <f>IF(COUNT($A473)=0,"",IF(K473="","--",IF(K473="3E","3E",LOOKUP(K473/M$2,{0,0.4,0.45,0.5,0.55,0.6,0.65,0.7,0.75,0.8,1},{0,2,2.25,2.5,2.75,3,3.25,3.5,3.75,4}))))</f>
        <v/>
      </c>
      <c r="N473" s="3" t="str">
        <f>IF(COUNT($A473)=0,"",IF($A473&lt;&gt;DRAFT!$B475,"ERR",IF(DRAFT!AS475="3E","3E",IF(COUNT(DRAFT!AO475,DRAFT!AS475)&gt;0,DRAFT!AT475,""))))</f>
        <v/>
      </c>
      <c r="O473" s="3" t="str">
        <f>IF(COUNT($A473)=0,"",IF(N473="3E","3E",IF(N473="","I",LOOKUP(N473/P$2,{0,0.4,0.45,0.5,0.55,0.6,0.65,0.7,0.75,0.8,1},{"F","D","C","C+","B-","B","B+","A-","A","A+"}))))</f>
        <v/>
      </c>
      <c r="P473" s="2" t="str">
        <f>IF(COUNT($A473)=0,"",IF(N473="","--",IF(N473="3E","3E",LOOKUP(N473/P$2,{0,0.4,0.45,0.5,0.55,0.6,0.65,0.7,0.75,0.8,1},{0,2,2.25,2.5,2.75,3,3.25,3.5,3.75,4}))))</f>
        <v/>
      </c>
      <c r="Q473" s="3" t="str">
        <f>IF(COUNT($A473)=0,"",IF($A473&lt;&gt;DRAFT!$B475,"ERR",IF(DRAFT!BB475="3E","3E",IF(COUNT(DRAFT!AX475,DRAFT!BB475)&gt;0,DRAFT!BC475,""))))</f>
        <v/>
      </c>
      <c r="R473" s="3" t="str">
        <f>IF(COUNT($A473)=0,"",IF(Q473="3E","3E",IF(Q473="","I",LOOKUP(Q473/S$2,{0,0.4,0.45,0.5,0.55,0.6,0.65,0.7,0.75,0.8,1},{"F","D","C","C+","B-","B","B+","A-","A","A+"}))))</f>
        <v/>
      </c>
      <c r="S473" s="2" t="str">
        <f>IF(COUNT($A473)=0,"",IF(Q473="","--",IF(Q473="3E","3E",LOOKUP(Q473/S$2,{0,0.4,0.45,0.5,0.55,0.6,0.65,0.7,0.75,0.8,1},{0,2,2.25,2.5,2.75,3,3.25,3.5,3.75,4}))))</f>
        <v/>
      </c>
      <c r="T473" s="3" t="str">
        <f>IF(COUNT($A473)=0,"",IF($A473&lt;&gt;DRAFT!$B475,"ERR",IF(DRAFT!BK475="3E","3E",IF(COUNT(DRAFT!BG475,DRAFT!BK475)&gt;0,DRAFT!BL475,""))))</f>
        <v/>
      </c>
      <c r="U473" s="3" t="str">
        <f>IF(COUNT($A473)=0,"",IF(T473="3E","3E",IF(T473="","I",LOOKUP(T473/V$2,{0,0.4,0.45,0.5,0.55,0.6,0.65,0.7,0.75,0.8,1},{"F","D","C","C+","B-","B","B+","A-","A","A+"}))))</f>
        <v/>
      </c>
      <c r="V473" s="2" t="str">
        <f>IF(COUNT($A473)=0,"",IF(T473="","--",IF(T473="3E","3E",LOOKUP(T473/V$2,{0,0.4,0.45,0.5,0.55,0.6,0.65,0.7,0.75,0.8,1},{0,2,2.25,2.5,2.75,3,3.25,3.5,3.75,4}))))</f>
        <v/>
      </c>
      <c r="W473" s="3" t="str">
        <f>IF(COUNT($A473)=0,"",IF($A473&lt;&gt;DRAFT!$B475,"ERR",IF(DRAFT!BT475="3E","3E",IF(COUNT(DRAFT!BP475,DRAFT!BT475)&gt;0,DRAFT!BU475,""))))</f>
        <v/>
      </c>
      <c r="X473" s="3" t="str">
        <f>IF(COUNT($A473)=0,"",IF(W473="3E","3E",IF(W473="","I",LOOKUP(W473/Y$2,{0,0.4,0.45,0.5,0.55,0.6,0.65,0.7,0.75,0.8,1},{"F","D","C","C+","B-","B","B+","A-","A","A+"}))))</f>
        <v/>
      </c>
      <c r="Y473" s="2" t="str">
        <f>IF(COUNT($A473)=0,"",IF(W473="","--",IF(W473="3E","3E",LOOKUP(W473/Y$2,{0,0.4,0.45,0.5,0.55,0.6,0.65,0.7,0.75,0.8,1},{0,2,2.25,2.5,2.75,3,3.25,3.5,3.75,4}))))</f>
        <v/>
      </c>
      <c r="Z473" s="3" t="str">
        <f>IF(COUNT($A473)=0,"",IF($A473&lt;&gt;DRAFT!$B475,"ERR",IF(DRAFT!CC475="3E","3E",IF(COUNT(DRAFT!BY475,DRAFT!CC475)&gt;0,DRAFT!CD475,""))))</f>
        <v/>
      </c>
      <c r="AA473" s="3" t="str">
        <f>IF(COUNT($A473)=0,"",IF(Z473="3E","3E",IF(Z473="","I",LOOKUP(Z473/AB$2,{0,0.4,0.45,0.5,0.55,0.6,0.65,0.7,0.75,0.8,1},{"F","D","C","C+","B-","B","B+","A-","A","A+"}))))</f>
        <v/>
      </c>
      <c r="AB473" s="2" t="str">
        <f>IF(COUNT($A473)=0,"",IF(Z473="","--",IF(Z473="3E","3E",LOOKUP(Z473/AB$2,{0,0.4,0.45,0.5,0.55,0.6,0.65,0.7,0.75,0.8,1},{0,2,2.25,2.5,2.75,3,3.25,3.5,3.75,4}))))</f>
        <v/>
      </c>
      <c r="AC473" s="3" t="str">
        <f>IF(COUNT($A473)=0,"",IF($A473&lt;&gt;DRAFT!$B475,"ERR",IF(DRAFT!CF475&gt;0,DRAFT!CF475,"")))</f>
        <v/>
      </c>
      <c r="AD473" s="3" t="str">
        <f>IF(COUNT($A473)=0,"",IF(AC473="3E","3E",IF(AC473="","I",LOOKUP(AC473/AE$2,{0,0.4,0.45,0.5,0.55,0.6,0.65,0.7,0.75,0.8,1},{"F","D","C","C+","B-","B","B+","A-","A","A+"}))))</f>
        <v/>
      </c>
      <c r="AE473" s="2" t="str">
        <f>IF(COUNT($A473)=0,"",IF(AC473="","--",IF(AC473="3E","3E",LOOKUP(AC473/AE$2,{0,0.4,0.45,0.5,0.55,0.6,0.65,0.7,0.75,0.8,1},{0,2,2.25,2.5,2.75,3,3.25,3.5,3.75,4}))))</f>
        <v/>
      </c>
      <c r="AF473" s="3" t="str">
        <f>IF($A473&lt;&gt;DRAFT!$B475,"ERR",IF(OR(COUNT($A473)=0,COUNT(DRAFT!CI475:CK475,DRAFT!CM475:CO475)=0),"",CEILING(SUM(DRAFT!CL475,DRAFT!CP475),1)))</f>
        <v/>
      </c>
      <c r="AG473" s="3" t="str">
        <f>IF(COUNT($A473)=0,"",IF(AF473="3E","3E",IF(AF473="","I",LOOKUP(AF473/AH$2,{0,0.4,0.45,0.5,0.55,0.6,0.65,0.7,0.75,0.8,1},{"F","D","C","C+","B-","B","B+","A-","A","A+"}))))</f>
        <v/>
      </c>
      <c r="AH473" s="2" t="str">
        <f>IF(COUNT($A473)=0,"",IF(AF473="","--",IF(AF473="3E","3E",LOOKUP(AF473/AH$2,{0,0.4,0.45,0.5,0.55,0.6,0.65,0.7,0.75,0.8,1},{0,2,2.25,2.5,2.75,3,3.25,3.5,3.75,4}))))</f>
        <v/>
      </c>
      <c r="AI473" s="11" t="str">
        <f>IF(OR(COUNT($A473)=0,COUNT(B473:AH473)=0),"",IF(COUNTIF(B473:AH473,"3E")&gt;0,"3E",IF(DRAFT!$A475="R",TRUNC(SUMPRODUCT(RGP,RCP)/TCP,3),TRUNC((SUMPRODUCT(--(IMDGP&gt;0)*IMDGP,IMCP)+CEILING(DRAFT!$CQ475*42,0.25))/TCP,3))))</f>
        <v/>
      </c>
      <c r="AJ473" s="3" t="str">
        <f>IF(OR(COUNT($A473)=0,COUNT(B473:AH473)=0),"",IF(COUNTIF(B473:AH473,"3E")&gt;0,"3E",IF(DRAFT!$A475="R",SUMPRODUCT(--(RGP&gt;=2),RCP),SUMPRODUCT(--(IMDGP&gt;0),--(IMGP=0),IMCP)+DRAFT!$CR475)))</f>
        <v/>
      </c>
      <c r="AK473" s="3" t="str">
        <f>IF(OR(COUNT($A473)=0,COUNT(B473:AH473)=0),"",IF(COUNTIF(B473:AJ473,"3E")&gt;0,"3E",IF(AND(DRAFT!$A475="IM",OR($AI473&gt;DRAFT!$CQ475,$AJ473&gt;DRAFT!$CR475)),"IMPROVED",IF(AND(DRAFT!$A475="IM",$AI473&lt;=DRAFT!$CQ475,$AJ473&lt;=DRAFT!$CR475),"NOT IMPROVED",IF(AND(AH473&gt;=2,AI473&gt;=2,AJ473&gt;=30),"PASS","FAIL")))))</f>
        <v/>
      </c>
      <c r="AL473" s="3" t="str">
        <f t="shared" si="14"/>
        <v/>
      </c>
      <c r="AM473" s="3" t="str">
        <f t="shared" si="15"/>
        <v/>
      </c>
    </row>
    <row r="474" spans="1:39" ht="18.95" customHeight="1" x14ac:dyDescent="0.25">
      <c r="A474" s="4" t="str">
        <f>IF(DRAFT!$B476="","",DRAFT!$B476)</f>
        <v/>
      </c>
      <c r="B474" s="3" t="str">
        <f>IF(COUNT($A474)=0,"",IF($A474&lt;&gt;DRAFT!$B476,"ERR",IF(DRAFT!I476="3E","3E",IF(COUNT(DRAFT!E476,DRAFT!I476)&gt;0,DRAFT!J476,""))))</f>
        <v/>
      </c>
      <c r="C474" s="3" t="str">
        <f>IF(COUNT($A474)=0,"",IF(B474="3E","3E",IF(B474="","I",LOOKUP(B474/D$2,{0,0.4,0.45,0.5,0.55,0.6,0.65,0.7,0.75,0.8,1},{"F","D","C","C+","B-","B","B+","A-","A","A+"}))))</f>
        <v/>
      </c>
      <c r="D474" s="2" t="str">
        <f>IF(COUNT($A474)=0,"",IF(B474="","--",IF(B474="3E","3E",LOOKUP(B474/D$2,{0,0.4,0.45,0.5,0.55,0.6,0.65,0.7,0.75,0.8,1},{0,2,2.25,2.5,2.75,3,3.25,3.5,3.75,4}))))</f>
        <v/>
      </c>
      <c r="E474" s="3" t="str">
        <f>IF(COUNT($A474)=0,"",IF($A474&lt;&gt;DRAFT!$B476,"ERR",IF(DRAFT!R476="3E","3E",IF(COUNT(DRAFT!N476,DRAFT!R476)&gt;0,DRAFT!S476,""))))</f>
        <v/>
      </c>
      <c r="F474" s="3" t="str">
        <f>IF(COUNT($A474)=0,"",IF(E474="3E","3E",IF(E474="","I",LOOKUP(E474/G$2,{0,0.4,0.45,0.5,0.55,0.6,0.65,0.7,0.75,0.8,1},{"F","D","C","C+","B-","B","B+","A-","A","A+"}))))</f>
        <v/>
      </c>
      <c r="G474" s="2" t="str">
        <f>IF(COUNT($A474)=0,"",IF(E474="","--",IF(E474="3E","3E",LOOKUP(E474/G$2,{0,0.4,0.45,0.5,0.55,0.6,0.65,0.7,0.75,0.8,1},{0,2,2.25,2.5,2.75,3,3.25,3.5,3.75,4}))))</f>
        <v/>
      </c>
      <c r="H474" s="3" t="str">
        <f>IF(COUNT($A474)=0,"",IF($A474&lt;&gt;DRAFT!$B476,"ERR",IF(DRAFT!AA476="3E","3E",IF(COUNT(DRAFT!W476,DRAFT!AA476)&gt;0,DRAFT!AB476,""))))</f>
        <v/>
      </c>
      <c r="I474" s="3" t="str">
        <f>IF(COUNT($A474)=0,"",IF(H474="3E","3E",IF(H474="","I",LOOKUP(H474/J$2,{0,0.4,0.45,0.5,0.55,0.6,0.65,0.7,0.75,0.8,1},{"F","D","C","C+","B-","B","B+","A-","A","A+"}))))</f>
        <v/>
      </c>
      <c r="J474" s="2" t="str">
        <f>IF(COUNT($A474)=0,"",IF(H474="","--",IF(H474="3E","3E",LOOKUP(H474/J$2,{0,0.4,0.45,0.5,0.55,0.6,0.65,0.7,0.75,0.8,1},{0,2,2.25,2.5,2.75,3,3.25,3.5,3.75,4}))))</f>
        <v/>
      </c>
      <c r="K474" s="3" t="str">
        <f>IF(COUNT($A474)=0,"",IF($A474&lt;&gt;DRAFT!$B476,"ERR",IF(DRAFT!AJ476="3E","3E",IF(COUNT(DRAFT!AF476,DRAFT!AJ476)&gt;0,DRAFT!AK476,""))))</f>
        <v/>
      </c>
      <c r="L474" s="3" t="str">
        <f>IF(COUNT($A474)=0,"",IF(K474="3E","3E",IF(K474="","I",LOOKUP(K474/M$2,{0,0.4,0.45,0.5,0.55,0.6,0.65,0.7,0.75,0.8,1},{"F","D","C","C+","B-","B","B+","A-","A","A+"}))))</f>
        <v/>
      </c>
      <c r="M474" s="2" t="str">
        <f>IF(COUNT($A474)=0,"",IF(K474="","--",IF(K474="3E","3E",LOOKUP(K474/M$2,{0,0.4,0.45,0.5,0.55,0.6,0.65,0.7,0.75,0.8,1},{0,2,2.25,2.5,2.75,3,3.25,3.5,3.75,4}))))</f>
        <v/>
      </c>
      <c r="N474" s="3" t="str">
        <f>IF(COUNT($A474)=0,"",IF($A474&lt;&gt;DRAFT!$B476,"ERR",IF(DRAFT!AS476="3E","3E",IF(COUNT(DRAFT!AO476,DRAFT!AS476)&gt;0,DRAFT!AT476,""))))</f>
        <v/>
      </c>
      <c r="O474" s="3" t="str">
        <f>IF(COUNT($A474)=0,"",IF(N474="3E","3E",IF(N474="","I",LOOKUP(N474/P$2,{0,0.4,0.45,0.5,0.55,0.6,0.65,0.7,0.75,0.8,1},{"F","D","C","C+","B-","B","B+","A-","A","A+"}))))</f>
        <v/>
      </c>
      <c r="P474" s="2" t="str">
        <f>IF(COUNT($A474)=0,"",IF(N474="","--",IF(N474="3E","3E",LOOKUP(N474/P$2,{0,0.4,0.45,0.5,0.55,0.6,0.65,0.7,0.75,0.8,1},{0,2,2.25,2.5,2.75,3,3.25,3.5,3.75,4}))))</f>
        <v/>
      </c>
      <c r="Q474" s="3" t="str">
        <f>IF(COUNT($A474)=0,"",IF($A474&lt;&gt;DRAFT!$B476,"ERR",IF(DRAFT!BB476="3E","3E",IF(COUNT(DRAFT!AX476,DRAFT!BB476)&gt;0,DRAFT!BC476,""))))</f>
        <v/>
      </c>
      <c r="R474" s="3" t="str">
        <f>IF(COUNT($A474)=0,"",IF(Q474="3E","3E",IF(Q474="","I",LOOKUP(Q474/S$2,{0,0.4,0.45,0.5,0.55,0.6,0.65,0.7,0.75,0.8,1},{"F","D","C","C+","B-","B","B+","A-","A","A+"}))))</f>
        <v/>
      </c>
      <c r="S474" s="2" t="str">
        <f>IF(COUNT($A474)=0,"",IF(Q474="","--",IF(Q474="3E","3E",LOOKUP(Q474/S$2,{0,0.4,0.45,0.5,0.55,0.6,0.65,0.7,0.75,0.8,1},{0,2,2.25,2.5,2.75,3,3.25,3.5,3.75,4}))))</f>
        <v/>
      </c>
      <c r="T474" s="3" t="str">
        <f>IF(COUNT($A474)=0,"",IF($A474&lt;&gt;DRAFT!$B476,"ERR",IF(DRAFT!BK476="3E","3E",IF(COUNT(DRAFT!BG476,DRAFT!BK476)&gt;0,DRAFT!BL476,""))))</f>
        <v/>
      </c>
      <c r="U474" s="3" t="str">
        <f>IF(COUNT($A474)=0,"",IF(T474="3E","3E",IF(T474="","I",LOOKUP(T474/V$2,{0,0.4,0.45,0.5,0.55,0.6,0.65,0.7,0.75,0.8,1},{"F","D","C","C+","B-","B","B+","A-","A","A+"}))))</f>
        <v/>
      </c>
      <c r="V474" s="2" t="str">
        <f>IF(COUNT($A474)=0,"",IF(T474="","--",IF(T474="3E","3E",LOOKUP(T474/V$2,{0,0.4,0.45,0.5,0.55,0.6,0.65,0.7,0.75,0.8,1},{0,2,2.25,2.5,2.75,3,3.25,3.5,3.75,4}))))</f>
        <v/>
      </c>
      <c r="W474" s="3" t="str">
        <f>IF(COUNT($A474)=0,"",IF($A474&lt;&gt;DRAFT!$B476,"ERR",IF(DRAFT!BT476="3E","3E",IF(COUNT(DRAFT!BP476,DRAFT!BT476)&gt;0,DRAFT!BU476,""))))</f>
        <v/>
      </c>
      <c r="X474" s="3" t="str">
        <f>IF(COUNT($A474)=0,"",IF(W474="3E","3E",IF(W474="","I",LOOKUP(W474/Y$2,{0,0.4,0.45,0.5,0.55,0.6,0.65,0.7,0.75,0.8,1},{"F","D","C","C+","B-","B","B+","A-","A","A+"}))))</f>
        <v/>
      </c>
      <c r="Y474" s="2" t="str">
        <f>IF(COUNT($A474)=0,"",IF(W474="","--",IF(W474="3E","3E",LOOKUP(W474/Y$2,{0,0.4,0.45,0.5,0.55,0.6,0.65,0.7,0.75,0.8,1},{0,2,2.25,2.5,2.75,3,3.25,3.5,3.75,4}))))</f>
        <v/>
      </c>
      <c r="Z474" s="3" t="str">
        <f>IF(COUNT($A474)=0,"",IF($A474&lt;&gt;DRAFT!$B476,"ERR",IF(DRAFT!CC476="3E","3E",IF(COUNT(DRAFT!BY476,DRAFT!CC476)&gt;0,DRAFT!CD476,""))))</f>
        <v/>
      </c>
      <c r="AA474" s="3" t="str">
        <f>IF(COUNT($A474)=0,"",IF(Z474="3E","3E",IF(Z474="","I",LOOKUP(Z474/AB$2,{0,0.4,0.45,0.5,0.55,0.6,0.65,0.7,0.75,0.8,1},{"F","D","C","C+","B-","B","B+","A-","A","A+"}))))</f>
        <v/>
      </c>
      <c r="AB474" s="2" t="str">
        <f>IF(COUNT($A474)=0,"",IF(Z474="","--",IF(Z474="3E","3E",LOOKUP(Z474/AB$2,{0,0.4,0.45,0.5,0.55,0.6,0.65,0.7,0.75,0.8,1},{0,2,2.25,2.5,2.75,3,3.25,3.5,3.75,4}))))</f>
        <v/>
      </c>
      <c r="AC474" s="3" t="str">
        <f>IF(COUNT($A474)=0,"",IF($A474&lt;&gt;DRAFT!$B476,"ERR",IF(DRAFT!CF476&gt;0,DRAFT!CF476,"")))</f>
        <v/>
      </c>
      <c r="AD474" s="3" t="str">
        <f>IF(COUNT($A474)=0,"",IF(AC474="3E","3E",IF(AC474="","I",LOOKUP(AC474/AE$2,{0,0.4,0.45,0.5,0.55,0.6,0.65,0.7,0.75,0.8,1},{"F","D","C","C+","B-","B","B+","A-","A","A+"}))))</f>
        <v/>
      </c>
      <c r="AE474" s="2" t="str">
        <f>IF(COUNT($A474)=0,"",IF(AC474="","--",IF(AC474="3E","3E",LOOKUP(AC474/AE$2,{0,0.4,0.45,0.5,0.55,0.6,0.65,0.7,0.75,0.8,1},{0,2,2.25,2.5,2.75,3,3.25,3.5,3.75,4}))))</f>
        <v/>
      </c>
      <c r="AF474" s="3" t="str">
        <f>IF($A474&lt;&gt;DRAFT!$B476,"ERR",IF(OR(COUNT($A474)=0,COUNT(DRAFT!CI476:CK476,DRAFT!CM476:CO476)=0),"",CEILING(SUM(DRAFT!CL476,DRAFT!CP476),1)))</f>
        <v/>
      </c>
      <c r="AG474" s="3" t="str">
        <f>IF(COUNT($A474)=0,"",IF(AF474="3E","3E",IF(AF474="","I",LOOKUP(AF474/AH$2,{0,0.4,0.45,0.5,0.55,0.6,0.65,0.7,0.75,0.8,1},{"F","D","C","C+","B-","B","B+","A-","A","A+"}))))</f>
        <v/>
      </c>
      <c r="AH474" s="2" t="str">
        <f>IF(COUNT($A474)=0,"",IF(AF474="","--",IF(AF474="3E","3E",LOOKUP(AF474/AH$2,{0,0.4,0.45,0.5,0.55,0.6,0.65,0.7,0.75,0.8,1},{0,2,2.25,2.5,2.75,3,3.25,3.5,3.75,4}))))</f>
        <v/>
      </c>
      <c r="AI474" s="11" t="str">
        <f>IF(OR(COUNT($A474)=0,COUNT(B474:AH474)=0),"",IF(COUNTIF(B474:AH474,"3E")&gt;0,"3E",IF(DRAFT!$A476="R",TRUNC(SUMPRODUCT(RGP,RCP)/TCP,3),TRUNC((SUMPRODUCT(--(IMDGP&gt;0)*IMDGP,IMCP)+CEILING(DRAFT!$CQ476*42,0.25))/TCP,3))))</f>
        <v/>
      </c>
      <c r="AJ474" s="3" t="str">
        <f>IF(OR(COUNT($A474)=0,COUNT(B474:AH474)=0),"",IF(COUNTIF(B474:AH474,"3E")&gt;0,"3E",IF(DRAFT!$A476="R",SUMPRODUCT(--(RGP&gt;=2),RCP),SUMPRODUCT(--(IMDGP&gt;0),--(IMGP=0),IMCP)+DRAFT!$CR476)))</f>
        <v/>
      </c>
      <c r="AK474" s="3" t="str">
        <f>IF(OR(COUNT($A474)=0,COUNT(B474:AH474)=0),"",IF(COUNTIF(B474:AJ474,"3E")&gt;0,"3E",IF(AND(DRAFT!$A476="IM",OR($AI474&gt;DRAFT!$CQ476,$AJ474&gt;DRAFT!$CR476)),"IMPROVED",IF(AND(DRAFT!$A476="IM",$AI474&lt;=DRAFT!$CQ476,$AJ474&lt;=DRAFT!$CR476),"NOT IMPROVED",IF(AND(AH474&gt;=2,AI474&gt;=2,AJ474&gt;=30),"PASS","FAIL")))))</f>
        <v/>
      </c>
      <c r="AL474" s="3" t="str">
        <f t="shared" si="14"/>
        <v/>
      </c>
      <c r="AM474" s="3" t="str">
        <f t="shared" si="15"/>
        <v/>
      </c>
    </row>
    <row r="475" spans="1:39" ht="18.95" customHeight="1" x14ac:dyDescent="0.25">
      <c r="A475" s="4" t="str">
        <f>IF(DRAFT!$B477="","",DRAFT!$B477)</f>
        <v/>
      </c>
      <c r="B475" s="3" t="str">
        <f>IF(COUNT($A475)=0,"",IF($A475&lt;&gt;DRAFT!$B477,"ERR",IF(DRAFT!I477="3E","3E",IF(COUNT(DRAFT!E477,DRAFT!I477)&gt;0,DRAFT!J477,""))))</f>
        <v/>
      </c>
      <c r="C475" s="3" t="str">
        <f>IF(COUNT($A475)=0,"",IF(B475="3E","3E",IF(B475="","I",LOOKUP(B475/D$2,{0,0.4,0.45,0.5,0.55,0.6,0.65,0.7,0.75,0.8,1},{"F","D","C","C+","B-","B","B+","A-","A","A+"}))))</f>
        <v/>
      </c>
      <c r="D475" s="2" t="str">
        <f>IF(COUNT($A475)=0,"",IF(B475="","--",IF(B475="3E","3E",LOOKUP(B475/D$2,{0,0.4,0.45,0.5,0.55,0.6,0.65,0.7,0.75,0.8,1},{0,2,2.25,2.5,2.75,3,3.25,3.5,3.75,4}))))</f>
        <v/>
      </c>
      <c r="E475" s="3" t="str">
        <f>IF(COUNT($A475)=0,"",IF($A475&lt;&gt;DRAFT!$B477,"ERR",IF(DRAFT!R477="3E","3E",IF(COUNT(DRAFT!N477,DRAFT!R477)&gt;0,DRAFT!S477,""))))</f>
        <v/>
      </c>
      <c r="F475" s="3" t="str">
        <f>IF(COUNT($A475)=0,"",IF(E475="3E","3E",IF(E475="","I",LOOKUP(E475/G$2,{0,0.4,0.45,0.5,0.55,0.6,0.65,0.7,0.75,0.8,1},{"F","D","C","C+","B-","B","B+","A-","A","A+"}))))</f>
        <v/>
      </c>
      <c r="G475" s="2" t="str">
        <f>IF(COUNT($A475)=0,"",IF(E475="","--",IF(E475="3E","3E",LOOKUP(E475/G$2,{0,0.4,0.45,0.5,0.55,0.6,0.65,0.7,0.75,0.8,1},{0,2,2.25,2.5,2.75,3,3.25,3.5,3.75,4}))))</f>
        <v/>
      </c>
      <c r="H475" s="3" t="str">
        <f>IF(COUNT($A475)=0,"",IF($A475&lt;&gt;DRAFT!$B477,"ERR",IF(DRAFT!AA477="3E","3E",IF(COUNT(DRAFT!W477,DRAFT!AA477)&gt;0,DRAFT!AB477,""))))</f>
        <v/>
      </c>
      <c r="I475" s="3" t="str">
        <f>IF(COUNT($A475)=0,"",IF(H475="3E","3E",IF(H475="","I",LOOKUP(H475/J$2,{0,0.4,0.45,0.5,0.55,0.6,0.65,0.7,0.75,0.8,1},{"F","D","C","C+","B-","B","B+","A-","A","A+"}))))</f>
        <v/>
      </c>
      <c r="J475" s="2" t="str">
        <f>IF(COUNT($A475)=0,"",IF(H475="","--",IF(H475="3E","3E",LOOKUP(H475/J$2,{0,0.4,0.45,0.5,0.55,0.6,0.65,0.7,0.75,0.8,1},{0,2,2.25,2.5,2.75,3,3.25,3.5,3.75,4}))))</f>
        <v/>
      </c>
      <c r="K475" s="3" t="str">
        <f>IF(COUNT($A475)=0,"",IF($A475&lt;&gt;DRAFT!$B477,"ERR",IF(DRAFT!AJ477="3E","3E",IF(COUNT(DRAFT!AF477,DRAFT!AJ477)&gt;0,DRAFT!AK477,""))))</f>
        <v/>
      </c>
      <c r="L475" s="3" t="str">
        <f>IF(COUNT($A475)=0,"",IF(K475="3E","3E",IF(K475="","I",LOOKUP(K475/M$2,{0,0.4,0.45,0.5,0.55,0.6,0.65,0.7,0.75,0.8,1},{"F","D","C","C+","B-","B","B+","A-","A","A+"}))))</f>
        <v/>
      </c>
      <c r="M475" s="2" t="str">
        <f>IF(COUNT($A475)=0,"",IF(K475="","--",IF(K475="3E","3E",LOOKUP(K475/M$2,{0,0.4,0.45,0.5,0.55,0.6,0.65,0.7,0.75,0.8,1},{0,2,2.25,2.5,2.75,3,3.25,3.5,3.75,4}))))</f>
        <v/>
      </c>
      <c r="N475" s="3" t="str">
        <f>IF(COUNT($A475)=0,"",IF($A475&lt;&gt;DRAFT!$B477,"ERR",IF(DRAFT!AS477="3E","3E",IF(COUNT(DRAFT!AO477,DRAFT!AS477)&gt;0,DRAFT!AT477,""))))</f>
        <v/>
      </c>
      <c r="O475" s="3" t="str">
        <f>IF(COUNT($A475)=0,"",IF(N475="3E","3E",IF(N475="","I",LOOKUP(N475/P$2,{0,0.4,0.45,0.5,0.55,0.6,0.65,0.7,0.75,0.8,1},{"F","D","C","C+","B-","B","B+","A-","A","A+"}))))</f>
        <v/>
      </c>
      <c r="P475" s="2" t="str">
        <f>IF(COUNT($A475)=0,"",IF(N475="","--",IF(N475="3E","3E",LOOKUP(N475/P$2,{0,0.4,0.45,0.5,0.55,0.6,0.65,0.7,0.75,0.8,1},{0,2,2.25,2.5,2.75,3,3.25,3.5,3.75,4}))))</f>
        <v/>
      </c>
      <c r="Q475" s="3" t="str">
        <f>IF(COUNT($A475)=0,"",IF($A475&lt;&gt;DRAFT!$B477,"ERR",IF(DRAFT!BB477="3E","3E",IF(COUNT(DRAFT!AX477,DRAFT!BB477)&gt;0,DRAFT!BC477,""))))</f>
        <v/>
      </c>
      <c r="R475" s="3" t="str">
        <f>IF(COUNT($A475)=0,"",IF(Q475="3E","3E",IF(Q475="","I",LOOKUP(Q475/S$2,{0,0.4,0.45,0.5,0.55,0.6,0.65,0.7,0.75,0.8,1},{"F","D","C","C+","B-","B","B+","A-","A","A+"}))))</f>
        <v/>
      </c>
      <c r="S475" s="2" t="str">
        <f>IF(COUNT($A475)=0,"",IF(Q475="","--",IF(Q475="3E","3E",LOOKUP(Q475/S$2,{0,0.4,0.45,0.5,0.55,0.6,0.65,0.7,0.75,0.8,1},{0,2,2.25,2.5,2.75,3,3.25,3.5,3.75,4}))))</f>
        <v/>
      </c>
      <c r="T475" s="3" t="str">
        <f>IF(COUNT($A475)=0,"",IF($A475&lt;&gt;DRAFT!$B477,"ERR",IF(DRAFT!BK477="3E","3E",IF(COUNT(DRAFT!BG477,DRAFT!BK477)&gt;0,DRAFT!BL477,""))))</f>
        <v/>
      </c>
      <c r="U475" s="3" t="str">
        <f>IF(COUNT($A475)=0,"",IF(T475="3E","3E",IF(T475="","I",LOOKUP(T475/V$2,{0,0.4,0.45,0.5,0.55,0.6,0.65,0.7,0.75,0.8,1},{"F","D","C","C+","B-","B","B+","A-","A","A+"}))))</f>
        <v/>
      </c>
      <c r="V475" s="2" t="str">
        <f>IF(COUNT($A475)=0,"",IF(T475="","--",IF(T475="3E","3E",LOOKUP(T475/V$2,{0,0.4,0.45,0.5,0.55,0.6,0.65,0.7,0.75,0.8,1},{0,2,2.25,2.5,2.75,3,3.25,3.5,3.75,4}))))</f>
        <v/>
      </c>
      <c r="W475" s="3" t="str">
        <f>IF(COUNT($A475)=0,"",IF($A475&lt;&gt;DRAFT!$B477,"ERR",IF(DRAFT!BT477="3E","3E",IF(COUNT(DRAFT!BP477,DRAFT!BT477)&gt;0,DRAFT!BU477,""))))</f>
        <v/>
      </c>
      <c r="X475" s="3" t="str">
        <f>IF(COUNT($A475)=0,"",IF(W475="3E","3E",IF(W475="","I",LOOKUP(W475/Y$2,{0,0.4,0.45,0.5,0.55,0.6,0.65,0.7,0.75,0.8,1},{"F","D","C","C+","B-","B","B+","A-","A","A+"}))))</f>
        <v/>
      </c>
      <c r="Y475" s="2" t="str">
        <f>IF(COUNT($A475)=0,"",IF(W475="","--",IF(W475="3E","3E",LOOKUP(W475/Y$2,{0,0.4,0.45,0.5,0.55,0.6,0.65,0.7,0.75,0.8,1},{0,2,2.25,2.5,2.75,3,3.25,3.5,3.75,4}))))</f>
        <v/>
      </c>
      <c r="Z475" s="3" t="str">
        <f>IF(COUNT($A475)=0,"",IF($A475&lt;&gt;DRAFT!$B477,"ERR",IF(DRAFT!CC477="3E","3E",IF(COUNT(DRAFT!BY477,DRAFT!CC477)&gt;0,DRAFT!CD477,""))))</f>
        <v/>
      </c>
      <c r="AA475" s="3" t="str">
        <f>IF(COUNT($A475)=0,"",IF(Z475="3E","3E",IF(Z475="","I",LOOKUP(Z475/AB$2,{0,0.4,0.45,0.5,0.55,0.6,0.65,0.7,0.75,0.8,1},{"F","D","C","C+","B-","B","B+","A-","A","A+"}))))</f>
        <v/>
      </c>
      <c r="AB475" s="2" t="str">
        <f>IF(COUNT($A475)=0,"",IF(Z475="","--",IF(Z475="3E","3E",LOOKUP(Z475/AB$2,{0,0.4,0.45,0.5,0.55,0.6,0.65,0.7,0.75,0.8,1},{0,2,2.25,2.5,2.75,3,3.25,3.5,3.75,4}))))</f>
        <v/>
      </c>
      <c r="AC475" s="3" t="str">
        <f>IF(COUNT($A475)=0,"",IF($A475&lt;&gt;DRAFT!$B477,"ERR",IF(DRAFT!CF477&gt;0,DRAFT!CF477,"")))</f>
        <v/>
      </c>
      <c r="AD475" s="3" t="str">
        <f>IF(COUNT($A475)=0,"",IF(AC475="3E","3E",IF(AC475="","I",LOOKUP(AC475/AE$2,{0,0.4,0.45,0.5,0.55,0.6,0.65,0.7,0.75,0.8,1},{"F","D","C","C+","B-","B","B+","A-","A","A+"}))))</f>
        <v/>
      </c>
      <c r="AE475" s="2" t="str">
        <f>IF(COUNT($A475)=0,"",IF(AC475="","--",IF(AC475="3E","3E",LOOKUP(AC475/AE$2,{0,0.4,0.45,0.5,0.55,0.6,0.65,0.7,0.75,0.8,1},{0,2,2.25,2.5,2.75,3,3.25,3.5,3.75,4}))))</f>
        <v/>
      </c>
      <c r="AF475" s="3" t="str">
        <f>IF($A475&lt;&gt;DRAFT!$B477,"ERR",IF(OR(COUNT($A475)=0,COUNT(DRAFT!CI477:CK477,DRAFT!CM477:CO477)=0),"",CEILING(SUM(DRAFT!CL477,DRAFT!CP477),1)))</f>
        <v/>
      </c>
      <c r="AG475" s="3" t="str">
        <f>IF(COUNT($A475)=0,"",IF(AF475="3E","3E",IF(AF475="","I",LOOKUP(AF475/AH$2,{0,0.4,0.45,0.5,0.55,0.6,0.65,0.7,0.75,0.8,1},{"F","D","C","C+","B-","B","B+","A-","A","A+"}))))</f>
        <v/>
      </c>
      <c r="AH475" s="2" t="str">
        <f>IF(COUNT($A475)=0,"",IF(AF475="","--",IF(AF475="3E","3E",LOOKUP(AF475/AH$2,{0,0.4,0.45,0.5,0.55,0.6,0.65,0.7,0.75,0.8,1},{0,2,2.25,2.5,2.75,3,3.25,3.5,3.75,4}))))</f>
        <v/>
      </c>
      <c r="AI475" s="11" t="str">
        <f>IF(OR(COUNT($A475)=0,COUNT(B475:AH475)=0),"",IF(COUNTIF(B475:AH475,"3E")&gt;0,"3E",IF(DRAFT!$A477="R",TRUNC(SUMPRODUCT(RGP,RCP)/TCP,3),TRUNC((SUMPRODUCT(--(IMDGP&gt;0)*IMDGP,IMCP)+CEILING(DRAFT!$CQ477*42,0.25))/TCP,3))))</f>
        <v/>
      </c>
      <c r="AJ475" s="3" t="str">
        <f>IF(OR(COUNT($A475)=0,COUNT(B475:AH475)=0),"",IF(COUNTIF(B475:AH475,"3E")&gt;0,"3E",IF(DRAFT!$A477="R",SUMPRODUCT(--(RGP&gt;=2),RCP),SUMPRODUCT(--(IMDGP&gt;0),--(IMGP=0),IMCP)+DRAFT!$CR477)))</f>
        <v/>
      </c>
      <c r="AK475" s="3" t="str">
        <f>IF(OR(COUNT($A475)=0,COUNT(B475:AH475)=0),"",IF(COUNTIF(B475:AJ475,"3E")&gt;0,"3E",IF(AND(DRAFT!$A477="IM",OR($AI475&gt;DRAFT!$CQ477,$AJ475&gt;DRAFT!$CR477)),"IMPROVED",IF(AND(DRAFT!$A477="IM",$AI475&lt;=DRAFT!$CQ477,$AJ475&lt;=DRAFT!$CR477),"NOT IMPROVED",IF(AND(AH475&gt;=2,AI475&gt;=2,AJ475&gt;=30),"PASS","FAIL")))))</f>
        <v/>
      </c>
      <c r="AL475" s="3" t="str">
        <f t="shared" si="14"/>
        <v/>
      </c>
      <c r="AM475" s="3" t="str">
        <f t="shared" si="15"/>
        <v/>
      </c>
    </row>
    <row r="476" spans="1:39" ht="18.95" customHeight="1" x14ac:dyDescent="0.25">
      <c r="A476" s="4" t="str">
        <f>IF(DRAFT!$B478="","",DRAFT!$B478)</f>
        <v/>
      </c>
      <c r="B476" s="3" t="str">
        <f>IF(COUNT($A476)=0,"",IF($A476&lt;&gt;DRAFT!$B478,"ERR",IF(DRAFT!I478="3E","3E",IF(COUNT(DRAFT!E478,DRAFT!I478)&gt;0,DRAFT!J478,""))))</f>
        <v/>
      </c>
      <c r="C476" s="3" t="str">
        <f>IF(COUNT($A476)=0,"",IF(B476="3E","3E",IF(B476="","I",LOOKUP(B476/D$2,{0,0.4,0.45,0.5,0.55,0.6,0.65,0.7,0.75,0.8,1},{"F","D","C","C+","B-","B","B+","A-","A","A+"}))))</f>
        <v/>
      </c>
      <c r="D476" s="2" t="str">
        <f>IF(COUNT($A476)=0,"",IF(B476="","--",IF(B476="3E","3E",LOOKUP(B476/D$2,{0,0.4,0.45,0.5,0.55,0.6,0.65,0.7,0.75,0.8,1},{0,2,2.25,2.5,2.75,3,3.25,3.5,3.75,4}))))</f>
        <v/>
      </c>
      <c r="E476" s="3" t="str">
        <f>IF(COUNT($A476)=0,"",IF($A476&lt;&gt;DRAFT!$B478,"ERR",IF(DRAFT!R478="3E","3E",IF(COUNT(DRAFT!N478,DRAFT!R478)&gt;0,DRAFT!S478,""))))</f>
        <v/>
      </c>
      <c r="F476" s="3" t="str">
        <f>IF(COUNT($A476)=0,"",IF(E476="3E","3E",IF(E476="","I",LOOKUP(E476/G$2,{0,0.4,0.45,0.5,0.55,0.6,0.65,0.7,0.75,0.8,1},{"F","D","C","C+","B-","B","B+","A-","A","A+"}))))</f>
        <v/>
      </c>
      <c r="G476" s="2" t="str">
        <f>IF(COUNT($A476)=0,"",IF(E476="","--",IF(E476="3E","3E",LOOKUP(E476/G$2,{0,0.4,0.45,0.5,0.55,0.6,0.65,0.7,0.75,0.8,1},{0,2,2.25,2.5,2.75,3,3.25,3.5,3.75,4}))))</f>
        <v/>
      </c>
      <c r="H476" s="3" t="str">
        <f>IF(COUNT($A476)=0,"",IF($A476&lt;&gt;DRAFT!$B478,"ERR",IF(DRAFT!AA478="3E","3E",IF(COUNT(DRAFT!W478,DRAFT!AA478)&gt;0,DRAFT!AB478,""))))</f>
        <v/>
      </c>
      <c r="I476" s="3" t="str">
        <f>IF(COUNT($A476)=0,"",IF(H476="3E","3E",IF(H476="","I",LOOKUP(H476/J$2,{0,0.4,0.45,0.5,0.55,0.6,0.65,0.7,0.75,0.8,1},{"F","D","C","C+","B-","B","B+","A-","A","A+"}))))</f>
        <v/>
      </c>
      <c r="J476" s="2" t="str">
        <f>IF(COUNT($A476)=0,"",IF(H476="","--",IF(H476="3E","3E",LOOKUP(H476/J$2,{0,0.4,0.45,0.5,0.55,0.6,0.65,0.7,0.75,0.8,1},{0,2,2.25,2.5,2.75,3,3.25,3.5,3.75,4}))))</f>
        <v/>
      </c>
      <c r="K476" s="3" t="str">
        <f>IF(COUNT($A476)=0,"",IF($A476&lt;&gt;DRAFT!$B478,"ERR",IF(DRAFT!AJ478="3E","3E",IF(COUNT(DRAFT!AF478,DRAFT!AJ478)&gt;0,DRAFT!AK478,""))))</f>
        <v/>
      </c>
      <c r="L476" s="3" t="str">
        <f>IF(COUNT($A476)=0,"",IF(K476="3E","3E",IF(K476="","I",LOOKUP(K476/M$2,{0,0.4,0.45,0.5,0.55,0.6,0.65,0.7,0.75,0.8,1},{"F","D","C","C+","B-","B","B+","A-","A","A+"}))))</f>
        <v/>
      </c>
      <c r="M476" s="2" t="str">
        <f>IF(COUNT($A476)=0,"",IF(K476="","--",IF(K476="3E","3E",LOOKUP(K476/M$2,{0,0.4,0.45,0.5,0.55,0.6,0.65,0.7,0.75,0.8,1},{0,2,2.25,2.5,2.75,3,3.25,3.5,3.75,4}))))</f>
        <v/>
      </c>
      <c r="N476" s="3" t="str">
        <f>IF(COUNT($A476)=0,"",IF($A476&lt;&gt;DRAFT!$B478,"ERR",IF(DRAFT!AS478="3E","3E",IF(COUNT(DRAFT!AO478,DRAFT!AS478)&gt;0,DRAFT!AT478,""))))</f>
        <v/>
      </c>
      <c r="O476" s="3" t="str">
        <f>IF(COUNT($A476)=0,"",IF(N476="3E","3E",IF(N476="","I",LOOKUP(N476/P$2,{0,0.4,0.45,0.5,0.55,0.6,0.65,0.7,0.75,0.8,1},{"F","D","C","C+","B-","B","B+","A-","A","A+"}))))</f>
        <v/>
      </c>
      <c r="P476" s="2" t="str">
        <f>IF(COUNT($A476)=0,"",IF(N476="","--",IF(N476="3E","3E",LOOKUP(N476/P$2,{0,0.4,0.45,0.5,0.55,0.6,0.65,0.7,0.75,0.8,1},{0,2,2.25,2.5,2.75,3,3.25,3.5,3.75,4}))))</f>
        <v/>
      </c>
      <c r="Q476" s="3" t="str">
        <f>IF(COUNT($A476)=0,"",IF($A476&lt;&gt;DRAFT!$B478,"ERR",IF(DRAFT!BB478="3E","3E",IF(COUNT(DRAFT!AX478,DRAFT!BB478)&gt;0,DRAFT!BC478,""))))</f>
        <v/>
      </c>
      <c r="R476" s="3" t="str">
        <f>IF(COUNT($A476)=0,"",IF(Q476="3E","3E",IF(Q476="","I",LOOKUP(Q476/S$2,{0,0.4,0.45,0.5,0.55,0.6,0.65,0.7,0.75,0.8,1},{"F","D","C","C+","B-","B","B+","A-","A","A+"}))))</f>
        <v/>
      </c>
      <c r="S476" s="2" t="str">
        <f>IF(COUNT($A476)=0,"",IF(Q476="","--",IF(Q476="3E","3E",LOOKUP(Q476/S$2,{0,0.4,0.45,0.5,0.55,0.6,0.65,0.7,0.75,0.8,1},{0,2,2.25,2.5,2.75,3,3.25,3.5,3.75,4}))))</f>
        <v/>
      </c>
      <c r="T476" s="3" t="str">
        <f>IF(COUNT($A476)=0,"",IF($A476&lt;&gt;DRAFT!$B478,"ERR",IF(DRAFT!BK478="3E","3E",IF(COUNT(DRAFT!BG478,DRAFT!BK478)&gt;0,DRAFT!BL478,""))))</f>
        <v/>
      </c>
      <c r="U476" s="3" t="str">
        <f>IF(COUNT($A476)=0,"",IF(T476="3E","3E",IF(T476="","I",LOOKUP(T476/V$2,{0,0.4,0.45,0.5,0.55,0.6,0.65,0.7,0.75,0.8,1},{"F","D","C","C+","B-","B","B+","A-","A","A+"}))))</f>
        <v/>
      </c>
      <c r="V476" s="2" t="str">
        <f>IF(COUNT($A476)=0,"",IF(T476="","--",IF(T476="3E","3E",LOOKUP(T476/V$2,{0,0.4,0.45,0.5,0.55,0.6,0.65,0.7,0.75,0.8,1},{0,2,2.25,2.5,2.75,3,3.25,3.5,3.75,4}))))</f>
        <v/>
      </c>
      <c r="W476" s="3" t="str">
        <f>IF(COUNT($A476)=0,"",IF($A476&lt;&gt;DRAFT!$B478,"ERR",IF(DRAFT!BT478="3E","3E",IF(COUNT(DRAFT!BP478,DRAFT!BT478)&gt;0,DRAFT!BU478,""))))</f>
        <v/>
      </c>
      <c r="X476" s="3" t="str">
        <f>IF(COUNT($A476)=0,"",IF(W476="3E","3E",IF(W476="","I",LOOKUP(W476/Y$2,{0,0.4,0.45,0.5,0.55,0.6,0.65,0.7,0.75,0.8,1},{"F","D","C","C+","B-","B","B+","A-","A","A+"}))))</f>
        <v/>
      </c>
      <c r="Y476" s="2" t="str">
        <f>IF(COUNT($A476)=0,"",IF(W476="","--",IF(W476="3E","3E",LOOKUP(W476/Y$2,{0,0.4,0.45,0.5,0.55,0.6,0.65,0.7,0.75,0.8,1},{0,2,2.25,2.5,2.75,3,3.25,3.5,3.75,4}))))</f>
        <v/>
      </c>
      <c r="Z476" s="3" t="str">
        <f>IF(COUNT($A476)=0,"",IF($A476&lt;&gt;DRAFT!$B478,"ERR",IF(DRAFT!CC478="3E","3E",IF(COUNT(DRAFT!BY478,DRAFT!CC478)&gt;0,DRAFT!CD478,""))))</f>
        <v/>
      </c>
      <c r="AA476" s="3" t="str">
        <f>IF(COUNT($A476)=0,"",IF(Z476="3E","3E",IF(Z476="","I",LOOKUP(Z476/AB$2,{0,0.4,0.45,0.5,0.55,0.6,0.65,0.7,0.75,0.8,1},{"F","D","C","C+","B-","B","B+","A-","A","A+"}))))</f>
        <v/>
      </c>
      <c r="AB476" s="2" t="str">
        <f>IF(COUNT($A476)=0,"",IF(Z476="","--",IF(Z476="3E","3E",LOOKUP(Z476/AB$2,{0,0.4,0.45,0.5,0.55,0.6,0.65,0.7,0.75,0.8,1},{0,2,2.25,2.5,2.75,3,3.25,3.5,3.75,4}))))</f>
        <v/>
      </c>
      <c r="AC476" s="3" t="str">
        <f>IF(COUNT($A476)=0,"",IF($A476&lt;&gt;DRAFT!$B478,"ERR",IF(DRAFT!CF478&gt;0,DRAFT!CF478,"")))</f>
        <v/>
      </c>
      <c r="AD476" s="3" t="str">
        <f>IF(COUNT($A476)=0,"",IF(AC476="3E","3E",IF(AC476="","I",LOOKUP(AC476/AE$2,{0,0.4,0.45,0.5,0.55,0.6,0.65,0.7,0.75,0.8,1},{"F","D","C","C+","B-","B","B+","A-","A","A+"}))))</f>
        <v/>
      </c>
      <c r="AE476" s="2" t="str">
        <f>IF(COUNT($A476)=0,"",IF(AC476="","--",IF(AC476="3E","3E",LOOKUP(AC476/AE$2,{0,0.4,0.45,0.5,0.55,0.6,0.65,0.7,0.75,0.8,1},{0,2,2.25,2.5,2.75,3,3.25,3.5,3.75,4}))))</f>
        <v/>
      </c>
      <c r="AF476" s="3" t="str">
        <f>IF($A476&lt;&gt;DRAFT!$B478,"ERR",IF(OR(COUNT($A476)=0,COUNT(DRAFT!CI478:CK478,DRAFT!CM478:CO478)=0),"",CEILING(SUM(DRAFT!CL478,DRAFT!CP478),1)))</f>
        <v/>
      </c>
      <c r="AG476" s="3" t="str">
        <f>IF(COUNT($A476)=0,"",IF(AF476="3E","3E",IF(AF476="","I",LOOKUP(AF476/AH$2,{0,0.4,0.45,0.5,0.55,0.6,0.65,0.7,0.75,0.8,1},{"F","D","C","C+","B-","B","B+","A-","A","A+"}))))</f>
        <v/>
      </c>
      <c r="AH476" s="2" t="str">
        <f>IF(COUNT($A476)=0,"",IF(AF476="","--",IF(AF476="3E","3E",LOOKUP(AF476/AH$2,{0,0.4,0.45,0.5,0.55,0.6,0.65,0.7,0.75,0.8,1},{0,2,2.25,2.5,2.75,3,3.25,3.5,3.75,4}))))</f>
        <v/>
      </c>
      <c r="AI476" s="11" t="str">
        <f>IF(OR(COUNT($A476)=0,COUNT(B476:AH476)=0),"",IF(COUNTIF(B476:AH476,"3E")&gt;0,"3E",IF(DRAFT!$A478="R",TRUNC(SUMPRODUCT(RGP,RCP)/TCP,3),TRUNC((SUMPRODUCT(--(IMDGP&gt;0)*IMDGP,IMCP)+CEILING(DRAFT!$CQ478*42,0.25))/TCP,3))))</f>
        <v/>
      </c>
      <c r="AJ476" s="3" t="str">
        <f>IF(OR(COUNT($A476)=0,COUNT(B476:AH476)=0),"",IF(COUNTIF(B476:AH476,"3E")&gt;0,"3E",IF(DRAFT!$A478="R",SUMPRODUCT(--(RGP&gt;=2),RCP),SUMPRODUCT(--(IMDGP&gt;0),--(IMGP=0),IMCP)+DRAFT!$CR478)))</f>
        <v/>
      </c>
      <c r="AK476" s="3" t="str">
        <f>IF(OR(COUNT($A476)=0,COUNT(B476:AH476)=0),"",IF(COUNTIF(B476:AJ476,"3E")&gt;0,"3E",IF(AND(DRAFT!$A478="IM",OR($AI476&gt;DRAFT!$CQ478,$AJ476&gt;DRAFT!$CR478)),"IMPROVED",IF(AND(DRAFT!$A478="IM",$AI476&lt;=DRAFT!$CQ478,$AJ476&lt;=DRAFT!$CR478),"NOT IMPROVED",IF(AND(AH476&gt;=2,AI476&gt;=2,AJ476&gt;=30),"PASS","FAIL")))))</f>
        <v/>
      </c>
      <c r="AL476" s="3" t="str">
        <f t="shared" si="14"/>
        <v/>
      </c>
      <c r="AM476" s="3" t="str">
        <f t="shared" si="15"/>
        <v/>
      </c>
    </row>
    <row r="477" spans="1:39" ht="18.95" customHeight="1" x14ac:dyDescent="0.25">
      <c r="A477" s="4" t="str">
        <f>IF(DRAFT!$B479="","",DRAFT!$B479)</f>
        <v/>
      </c>
      <c r="B477" s="3" t="str">
        <f>IF(COUNT($A477)=0,"",IF($A477&lt;&gt;DRAFT!$B479,"ERR",IF(DRAFT!I479="3E","3E",IF(COUNT(DRAFT!E479,DRAFT!I479)&gt;0,DRAFT!J479,""))))</f>
        <v/>
      </c>
      <c r="C477" s="3" t="str">
        <f>IF(COUNT($A477)=0,"",IF(B477="3E","3E",IF(B477="","I",LOOKUP(B477/D$2,{0,0.4,0.45,0.5,0.55,0.6,0.65,0.7,0.75,0.8,1},{"F","D","C","C+","B-","B","B+","A-","A","A+"}))))</f>
        <v/>
      </c>
      <c r="D477" s="2" t="str">
        <f>IF(COUNT($A477)=0,"",IF(B477="","--",IF(B477="3E","3E",LOOKUP(B477/D$2,{0,0.4,0.45,0.5,0.55,0.6,0.65,0.7,0.75,0.8,1},{0,2,2.25,2.5,2.75,3,3.25,3.5,3.75,4}))))</f>
        <v/>
      </c>
      <c r="E477" s="3" t="str">
        <f>IF(COUNT($A477)=0,"",IF($A477&lt;&gt;DRAFT!$B479,"ERR",IF(DRAFT!R479="3E","3E",IF(COUNT(DRAFT!N479,DRAFT!R479)&gt;0,DRAFT!S479,""))))</f>
        <v/>
      </c>
      <c r="F477" s="3" t="str">
        <f>IF(COUNT($A477)=0,"",IF(E477="3E","3E",IF(E477="","I",LOOKUP(E477/G$2,{0,0.4,0.45,0.5,0.55,0.6,0.65,0.7,0.75,0.8,1},{"F","D","C","C+","B-","B","B+","A-","A","A+"}))))</f>
        <v/>
      </c>
      <c r="G477" s="2" t="str">
        <f>IF(COUNT($A477)=0,"",IF(E477="","--",IF(E477="3E","3E",LOOKUP(E477/G$2,{0,0.4,0.45,0.5,0.55,0.6,0.65,0.7,0.75,0.8,1},{0,2,2.25,2.5,2.75,3,3.25,3.5,3.75,4}))))</f>
        <v/>
      </c>
      <c r="H477" s="3" t="str">
        <f>IF(COUNT($A477)=0,"",IF($A477&lt;&gt;DRAFT!$B479,"ERR",IF(DRAFT!AA479="3E","3E",IF(COUNT(DRAFT!W479,DRAFT!AA479)&gt;0,DRAFT!AB479,""))))</f>
        <v/>
      </c>
      <c r="I477" s="3" t="str">
        <f>IF(COUNT($A477)=0,"",IF(H477="3E","3E",IF(H477="","I",LOOKUP(H477/J$2,{0,0.4,0.45,0.5,0.55,0.6,0.65,0.7,0.75,0.8,1},{"F","D","C","C+","B-","B","B+","A-","A","A+"}))))</f>
        <v/>
      </c>
      <c r="J477" s="2" t="str">
        <f>IF(COUNT($A477)=0,"",IF(H477="","--",IF(H477="3E","3E",LOOKUP(H477/J$2,{0,0.4,0.45,0.5,0.55,0.6,0.65,0.7,0.75,0.8,1},{0,2,2.25,2.5,2.75,3,3.25,3.5,3.75,4}))))</f>
        <v/>
      </c>
      <c r="K477" s="3" t="str">
        <f>IF(COUNT($A477)=0,"",IF($A477&lt;&gt;DRAFT!$B479,"ERR",IF(DRAFT!AJ479="3E","3E",IF(COUNT(DRAFT!AF479,DRAFT!AJ479)&gt;0,DRAFT!AK479,""))))</f>
        <v/>
      </c>
      <c r="L477" s="3" t="str">
        <f>IF(COUNT($A477)=0,"",IF(K477="3E","3E",IF(K477="","I",LOOKUP(K477/M$2,{0,0.4,0.45,0.5,0.55,0.6,0.65,0.7,0.75,0.8,1},{"F","D","C","C+","B-","B","B+","A-","A","A+"}))))</f>
        <v/>
      </c>
      <c r="M477" s="2" t="str">
        <f>IF(COUNT($A477)=0,"",IF(K477="","--",IF(K477="3E","3E",LOOKUP(K477/M$2,{0,0.4,0.45,0.5,0.55,0.6,0.65,0.7,0.75,0.8,1},{0,2,2.25,2.5,2.75,3,3.25,3.5,3.75,4}))))</f>
        <v/>
      </c>
      <c r="N477" s="3" t="str">
        <f>IF(COUNT($A477)=0,"",IF($A477&lt;&gt;DRAFT!$B479,"ERR",IF(DRAFT!AS479="3E","3E",IF(COUNT(DRAFT!AO479,DRAFT!AS479)&gt;0,DRAFT!AT479,""))))</f>
        <v/>
      </c>
      <c r="O477" s="3" t="str">
        <f>IF(COUNT($A477)=0,"",IF(N477="3E","3E",IF(N477="","I",LOOKUP(N477/P$2,{0,0.4,0.45,0.5,0.55,0.6,0.65,0.7,0.75,0.8,1},{"F","D","C","C+","B-","B","B+","A-","A","A+"}))))</f>
        <v/>
      </c>
      <c r="P477" s="2" t="str">
        <f>IF(COUNT($A477)=0,"",IF(N477="","--",IF(N477="3E","3E",LOOKUP(N477/P$2,{0,0.4,0.45,0.5,0.55,0.6,0.65,0.7,0.75,0.8,1},{0,2,2.25,2.5,2.75,3,3.25,3.5,3.75,4}))))</f>
        <v/>
      </c>
      <c r="Q477" s="3" t="str">
        <f>IF(COUNT($A477)=0,"",IF($A477&lt;&gt;DRAFT!$B479,"ERR",IF(DRAFT!BB479="3E","3E",IF(COUNT(DRAFT!AX479,DRAFT!BB479)&gt;0,DRAFT!BC479,""))))</f>
        <v/>
      </c>
      <c r="R477" s="3" t="str">
        <f>IF(COUNT($A477)=0,"",IF(Q477="3E","3E",IF(Q477="","I",LOOKUP(Q477/S$2,{0,0.4,0.45,0.5,0.55,0.6,0.65,0.7,0.75,0.8,1},{"F","D","C","C+","B-","B","B+","A-","A","A+"}))))</f>
        <v/>
      </c>
      <c r="S477" s="2" t="str">
        <f>IF(COUNT($A477)=0,"",IF(Q477="","--",IF(Q477="3E","3E",LOOKUP(Q477/S$2,{0,0.4,0.45,0.5,0.55,0.6,0.65,0.7,0.75,0.8,1},{0,2,2.25,2.5,2.75,3,3.25,3.5,3.75,4}))))</f>
        <v/>
      </c>
      <c r="T477" s="3" t="str">
        <f>IF(COUNT($A477)=0,"",IF($A477&lt;&gt;DRAFT!$B479,"ERR",IF(DRAFT!BK479="3E","3E",IF(COUNT(DRAFT!BG479,DRAFT!BK479)&gt;0,DRAFT!BL479,""))))</f>
        <v/>
      </c>
      <c r="U477" s="3" t="str">
        <f>IF(COUNT($A477)=0,"",IF(T477="3E","3E",IF(T477="","I",LOOKUP(T477/V$2,{0,0.4,0.45,0.5,0.55,0.6,0.65,0.7,0.75,0.8,1},{"F","D","C","C+","B-","B","B+","A-","A","A+"}))))</f>
        <v/>
      </c>
      <c r="V477" s="2" t="str">
        <f>IF(COUNT($A477)=0,"",IF(T477="","--",IF(T477="3E","3E",LOOKUP(T477/V$2,{0,0.4,0.45,0.5,0.55,0.6,0.65,0.7,0.75,0.8,1},{0,2,2.25,2.5,2.75,3,3.25,3.5,3.75,4}))))</f>
        <v/>
      </c>
      <c r="W477" s="3" t="str">
        <f>IF(COUNT($A477)=0,"",IF($A477&lt;&gt;DRAFT!$B479,"ERR",IF(DRAFT!BT479="3E","3E",IF(COUNT(DRAFT!BP479,DRAFT!BT479)&gt;0,DRAFT!BU479,""))))</f>
        <v/>
      </c>
      <c r="X477" s="3" t="str">
        <f>IF(COUNT($A477)=0,"",IF(W477="3E","3E",IF(W477="","I",LOOKUP(W477/Y$2,{0,0.4,0.45,0.5,0.55,0.6,0.65,0.7,0.75,0.8,1},{"F","D","C","C+","B-","B","B+","A-","A","A+"}))))</f>
        <v/>
      </c>
      <c r="Y477" s="2" t="str">
        <f>IF(COUNT($A477)=0,"",IF(W477="","--",IF(W477="3E","3E",LOOKUP(W477/Y$2,{0,0.4,0.45,0.5,0.55,0.6,0.65,0.7,0.75,0.8,1},{0,2,2.25,2.5,2.75,3,3.25,3.5,3.75,4}))))</f>
        <v/>
      </c>
      <c r="Z477" s="3" t="str">
        <f>IF(COUNT($A477)=0,"",IF($A477&lt;&gt;DRAFT!$B479,"ERR",IF(DRAFT!CC479="3E","3E",IF(COUNT(DRAFT!BY479,DRAFT!CC479)&gt;0,DRAFT!CD479,""))))</f>
        <v/>
      </c>
      <c r="AA477" s="3" t="str">
        <f>IF(COUNT($A477)=0,"",IF(Z477="3E","3E",IF(Z477="","I",LOOKUP(Z477/AB$2,{0,0.4,0.45,0.5,0.55,0.6,0.65,0.7,0.75,0.8,1},{"F","D","C","C+","B-","B","B+","A-","A","A+"}))))</f>
        <v/>
      </c>
      <c r="AB477" s="2" t="str">
        <f>IF(COUNT($A477)=0,"",IF(Z477="","--",IF(Z477="3E","3E",LOOKUP(Z477/AB$2,{0,0.4,0.45,0.5,0.55,0.6,0.65,0.7,0.75,0.8,1},{0,2,2.25,2.5,2.75,3,3.25,3.5,3.75,4}))))</f>
        <v/>
      </c>
      <c r="AC477" s="3" t="str">
        <f>IF(COUNT($A477)=0,"",IF($A477&lt;&gt;DRAFT!$B479,"ERR",IF(DRAFT!CF479&gt;0,DRAFT!CF479,"")))</f>
        <v/>
      </c>
      <c r="AD477" s="3" t="str">
        <f>IF(COUNT($A477)=0,"",IF(AC477="3E","3E",IF(AC477="","I",LOOKUP(AC477/AE$2,{0,0.4,0.45,0.5,0.55,0.6,0.65,0.7,0.75,0.8,1},{"F","D","C","C+","B-","B","B+","A-","A","A+"}))))</f>
        <v/>
      </c>
      <c r="AE477" s="2" t="str">
        <f>IF(COUNT($A477)=0,"",IF(AC477="","--",IF(AC477="3E","3E",LOOKUP(AC477/AE$2,{0,0.4,0.45,0.5,0.55,0.6,0.65,0.7,0.75,0.8,1},{0,2,2.25,2.5,2.75,3,3.25,3.5,3.75,4}))))</f>
        <v/>
      </c>
      <c r="AF477" s="3" t="str">
        <f>IF($A477&lt;&gt;DRAFT!$B479,"ERR",IF(OR(COUNT($A477)=0,COUNT(DRAFT!CI479:CK479,DRAFT!CM479:CO479)=0),"",CEILING(SUM(DRAFT!CL479,DRAFT!CP479),1)))</f>
        <v/>
      </c>
      <c r="AG477" s="3" t="str">
        <f>IF(COUNT($A477)=0,"",IF(AF477="3E","3E",IF(AF477="","I",LOOKUP(AF477/AH$2,{0,0.4,0.45,0.5,0.55,0.6,0.65,0.7,0.75,0.8,1},{"F","D","C","C+","B-","B","B+","A-","A","A+"}))))</f>
        <v/>
      </c>
      <c r="AH477" s="2" t="str">
        <f>IF(COUNT($A477)=0,"",IF(AF477="","--",IF(AF477="3E","3E",LOOKUP(AF477/AH$2,{0,0.4,0.45,0.5,0.55,0.6,0.65,0.7,0.75,0.8,1},{0,2,2.25,2.5,2.75,3,3.25,3.5,3.75,4}))))</f>
        <v/>
      </c>
      <c r="AI477" s="11" t="str">
        <f>IF(OR(COUNT($A477)=0,COUNT(B477:AH477)=0),"",IF(COUNTIF(B477:AH477,"3E")&gt;0,"3E",IF(DRAFT!$A479="R",TRUNC(SUMPRODUCT(RGP,RCP)/TCP,3),TRUNC((SUMPRODUCT(--(IMDGP&gt;0)*IMDGP,IMCP)+CEILING(DRAFT!$CQ479*42,0.25))/TCP,3))))</f>
        <v/>
      </c>
      <c r="AJ477" s="3" t="str">
        <f>IF(OR(COUNT($A477)=0,COUNT(B477:AH477)=0),"",IF(COUNTIF(B477:AH477,"3E")&gt;0,"3E",IF(DRAFT!$A479="R",SUMPRODUCT(--(RGP&gt;=2),RCP),SUMPRODUCT(--(IMDGP&gt;0),--(IMGP=0),IMCP)+DRAFT!$CR479)))</f>
        <v/>
      </c>
      <c r="AK477" s="3" t="str">
        <f>IF(OR(COUNT($A477)=0,COUNT(B477:AH477)=0),"",IF(COUNTIF(B477:AJ477,"3E")&gt;0,"3E",IF(AND(DRAFT!$A479="IM",OR($AI477&gt;DRAFT!$CQ479,$AJ477&gt;DRAFT!$CR479)),"IMPROVED",IF(AND(DRAFT!$A479="IM",$AI477&lt;=DRAFT!$CQ479,$AJ477&lt;=DRAFT!$CR479),"NOT IMPROVED",IF(AND(AH477&gt;=2,AI477&gt;=2,AJ477&gt;=30),"PASS","FAIL")))))</f>
        <v/>
      </c>
      <c r="AL477" s="3" t="str">
        <f t="shared" si="14"/>
        <v/>
      </c>
      <c r="AM477" s="3" t="str">
        <f t="shared" si="15"/>
        <v/>
      </c>
    </row>
    <row r="478" spans="1:39" ht="18.95" customHeight="1" x14ac:dyDescent="0.25">
      <c r="A478" s="4" t="str">
        <f>IF(DRAFT!$B480="","",DRAFT!$B480)</f>
        <v/>
      </c>
      <c r="B478" s="3" t="str">
        <f>IF(COUNT($A478)=0,"",IF($A478&lt;&gt;DRAFT!$B480,"ERR",IF(DRAFT!I480="3E","3E",IF(COUNT(DRAFT!E480,DRAFT!I480)&gt;0,DRAFT!J480,""))))</f>
        <v/>
      </c>
      <c r="C478" s="3" t="str">
        <f>IF(COUNT($A478)=0,"",IF(B478="3E","3E",IF(B478="","I",LOOKUP(B478/D$2,{0,0.4,0.45,0.5,0.55,0.6,0.65,0.7,0.75,0.8,1},{"F","D","C","C+","B-","B","B+","A-","A","A+"}))))</f>
        <v/>
      </c>
      <c r="D478" s="2" t="str">
        <f>IF(COUNT($A478)=0,"",IF(B478="","--",IF(B478="3E","3E",LOOKUP(B478/D$2,{0,0.4,0.45,0.5,0.55,0.6,0.65,0.7,0.75,0.8,1},{0,2,2.25,2.5,2.75,3,3.25,3.5,3.75,4}))))</f>
        <v/>
      </c>
      <c r="E478" s="3" t="str">
        <f>IF(COUNT($A478)=0,"",IF($A478&lt;&gt;DRAFT!$B480,"ERR",IF(DRAFT!R480="3E","3E",IF(COUNT(DRAFT!N480,DRAFT!R480)&gt;0,DRAFT!S480,""))))</f>
        <v/>
      </c>
      <c r="F478" s="3" t="str">
        <f>IF(COUNT($A478)=0,"",IF(E478="3E","3E",IF(E478="","I",LOOKUP(E478/G$2,{0,0.4,0.45,0.5,0.55,0.6,0.65,0.7,0.75,0.8,1},{"F","D","C","C+","B-","B","B+","A-","A","A+"}))))</f>
        <v/>
      </c>
      <c r="G478" s="2" t="str">
        <f>IF(COUNT($A478)=0,"",IF(E478="","--",IF(E478="3E","3E",LOOKUP(E478/G$2,{0,0.4,0.45,0.5,0.55,0.6,0.65,0.7,0.75,0.8,1},{0,2,2.25,2.5,2.75,3,3.25,3.5,3.75,4}))))</f>
        <v/>
      </c>
      <c r="H478" s="3" t="str">
        <f>IF(COUNT($A478)=0,"",IF($A478&lt;&gt;DRAFT!$B480,"ERR",IF(DRAFT!AA480="3E","3E",IF(COUNT(DRAFT!W480,DRAFT!AA480)&gt;0,DRAFT!AB480,""))))</f>
        <v/>
      </c>
      <c r="I478" s="3" t="str">
        <f>IF(COUNT($A478)=0,"",IF(H478="3E","3E",IF(H478="","I",LOOKUP(H478/J$2,{0,0.4,0.45,0.5,0.55,0.6,0.65,0.7,0.75,0.8,1},{"F","D","C","C+","B-","B","B+","A-","A","A+"}))))</f>
        <v/>
      </c>
      <c r="J478" s="2" t="str">
        <f>IF(COUNT($A478)=0,"",IF(H478="","--",IF(H478="3E","3E",LOOKUP(H478/J$2,{0,0.4,0.45,0.5,0.55,0.6,0.65,0.7,0.75,0.8,1},{0,2,2.25,2.5,2.75,3,3.25,3.5,3.75,4}))))</f>
        <v/>
      </c>
      <c r="K478" s="3" t="str">
        <f>IF(COUNT($A478)=0,"",IF($A478&lt;&gt;DRAFT!$B480,"ERR",IF(DRAFT!AJ480="3E","3E",IF(COUNT(DRAFT!AF480,DRAFT!AJ480)&gt;0,DRAFT!AK480,""))))</f>
        <v/>
      </c>
      <c r="L478" s="3" t="str">
        <f>IF(COUNT($A478)=0,"",IF(K478="3E","3E",IF(K478="","I",LOOKUP(K478/M$2,{0,0.4,0.45,0.5,0.55,0.6,0.65,0.7,0.75,0.8,1},{"F","D","C","C+","B-","B","B+","A-","A","A+"}))))</f>
        <v/>
      </c>
      <c r="M478" s="2" t="str">
        <f>IF(COUNT($A478)=0,"",IF(K478="","--",IF(K478="3E","3E",LOOKUP(K478/M$2,{0,0.4,0.45,0.5,0.55,0.6,0.65,0.7,0.75,0.8,1},{0,2,2.25,2.5,2.75,3,3.25,3.5,3.75,4}))))</f>
        <v/>
      </c>
      <c r="N478" s="3" t="str">
        <f>IF(COUNT($A478)=0,"",IF($A478&lt;&gt;DRAFT!$B480,"ERR",IF(DRAFT!AS480="3E","3E",IF(COUNT(DRAFT!AO480,DRAFT!AS480)&gt;0,DRAFT!AT480,""))))</f>
        <v/>
      </c>
      <c r="O478" s="3" t="str">
        <f>IF(COUNT($A478)=0,"",IF(N478="3E","3E",IF(N478="","I",LOOKUP(N478/P$2,{0,0.4,0.45,0.5,0.55,0.6,0.65,0.7,0.75,0.8,1},{"F","D","C","C+","B-","B","B+","A-","A","A+"}))))</f>
        <v/>
      </c>
      <c r="P478" s="2" t="str">
        <f>IF(COUNT($A478)=0,"",IF(N478="","--",IF(N478="3E","3E",LOOKUP(N478/P$2,{0,0.4,0.45,0.5,0.55,0.6,0.65,0.7,0.75,0.8,1},{0,2,2.25,2.5,2.75,3,3.25,3.5,3.75,4}))))</f>
        <v/>
      </c>
      <c r="Q478" s="3" t="str">
        <f>IF(COUNT($A478)=0,"",IF($A478&lt;&gt;DRAFT!$B480,"ERR",IF(DRAFT!BB480="3E","3E",IF(COUNT(DRAFT!AX480,DRAFT!BB480)&gt;0,DRAFT!BC480,""))))</f>
        <v/>
      </c>
      <c r="R478" s="3" t="str">
        <f>IF(COUNT($A478)=0,"",IF(Q478="3E","3E",IF(Q478="","I",LOOKUP(Q478/S$2,{0,0.4,0.45,0.5,0.55,0.6,0.65,0.7,0.75,0.8,1},{"F","D","C","C+","B-","B","B+","A-","A","A+"}))))</f>
        <v/>
      </c>
      <c r="S478" s="2" t="str">
        <f>IF(COUNT($A478)=0,"",IF(Q478="","--",IF(Q478="3E","3E",LOOKUP(Q478/S$2,{0,0.4,0.45,0.5,0.55,0.6,0.65,0.7,0.75,0.8,1},{0,2,2.25,2.5,2.75,3,3.25,3.5,3.75,4}))))</f>
        <v/>
      </c>
      <c r="T478" s="3" t="str">
        <f>IF(COUNT($A478)=0,"",IF($A478&lt;&gt;DRAFT!$B480,"ERR",IF(DRAFT!BK480="3E","3E",IF(COUNT(DRAFT!BG480,DRAFT!BK480)&gt;0,DRAFT!BL480,""))))</f>
        <v/>
      </c>
      <c r="U478" s="3" t="str">
        <f>IF(COUNT($A478)=0,"",IF(T478="3E","3E",IF(T478="","I",LOOKUP(T478/V$2,{0,0.4,0.45,0.5,0.55,0.6,0.65,0.7,0.75,0.8,1},{"F","D","C","C+","B-","B","B+","A-","A","A+"}))))</f>
        <v/>
      </c>
      <c r="V478" s="2" t="str">
        <f>IF(COUNT($A478)=0,"",IF(T478="","--",IF(T478="3E","3E",LOOKUP(T478/V$2,{0,0.4,0.45,0.5,0.55,0.6,0.65,0.7,0.75,0.8,1},{0,2,2.25,2.5,2.75,3,3.25,3.5,3.75,4}))))</f>
        <v/>
      </c>
      <c r="W478" s="3" t="str">
        <f>IF(COUNT($A478)=0,"",IF($A478&lt;&gt;DRAFT!$B480,"ERR",IF(DRAFT!BT480="3E","3E",IF(COUNT(DRAFT!BP480,DRAFT!BT480)&gt;0,DRAFT!BU480,""))))</f>
        <v/>
      </c>
      <c r="X478" s="3" t="str">
        <f>IF(COUNT($A478)=0,"",IF(W478="3E","3E",IF(W478="","I",LOOKUP(W478/Y$2,{0,0.4,0.45,0.5,0.55,0.6,0.65,0.7,0.75,0.8,1},{"F","D","C","C+","B-","B","B+","A-","A","A+"}))))</f>
        <v/>
      </c>
      <c r="Y478" s="2" t="str">
        <f>IF(COUNT($A478)=0,"",IF(W478="","--",IF(W478="3E","3E",LOOKUP(W478/Y$2,{0,0.4,0.45,0.5,0.55,0.6,0.65,0.7,0.75,0.8,1},{0,2,2.25,2.5,2.75,3,3.25,3.5,3.75,4}))))</f>
        <v/>
      </c>
      <c r="Z478" s="3" t="str">
        <f>IF(COUNT($A478)=0,"",IF($A478&lt;&gt;DRAFT!$B480,"ERR",IF(DRAFT!CC480="3E","3E",IF(COUNT(DRAFT!BY480,DRAFT!CC480)&gt;0,DRAFT!CD480,""))))</f>
        <v/>
      </c>
      <c r="AA478" s="3" t="str">
        <f>IF(COUNT($A478)=0,"",IF(Z478="3E","3E",IF(Z478="","I",LOOKUP(Z478/AB$2,{0,0.4,0.45,0.5,0.55,0.6,0.65,0.7,0.75,0.8,1},{"F","D","C","C+","B-","B","B+","A-","A","A+"}))))</f>
        <v/>
      </c>
      <c r="AB478" s="2" t="str">
        <f>IF(COUNT($A478)=0,"",IF(Z478="","--",IF(Z478="3E","3E",LOOKUP(Z478/AB$2,{0,0.4,0.45,0.5,0.55,0.6,0.65,0.7,0.75,0.8,1},{0,2,2.25,2.5,2.75,3,3.25,3.5,3.75,4}))))</f>
        <v/>
      </c>
      <c r="AC478" s="3" t="str">
        <f>IF(COUNT($A478)=0,"",IF($A478&lt;&gt;DRAFT!$B480,"ERR",IF(DRAFT!CF480&gt;0,DRAFT!CF480,"")))</f>
        <v/>
      </c>
      <c r="AD478" s="3" t="str">
        <f>IF(COUNT($A478)=0,"",IF(AC478="3E","3E",IF(AC478="","I",LOOKUP(AC478/AE$2,{0,0.4,0.45,0.5,0.55,0.6,0.65,0.7,0.75,0.8,1},{"F","D","C","C+","B-","B","B+","A-","A","A+"}))))</f>
        <v/>
      </c>
      <c r="AE478" s="2" t="str">
        <f>IF(COUNT($A478)=0,"",IF(AC478="","--",IF(AC478="3E","3E",LOOKUP(AC478/AE$2,{0,0.4,0.45,0.5,0.55,0.6,0.65,0.7,0.75,0.8,1},{0,2,2.25,2.5,2.75,3,3.25,3.5,3.75,4}))))</f>
        <v/>
      </c>
      <c r="AF478" s="3" t="str">
        <f>IF($A478&lt;&gt;DRAFT!$B480,"ERR",IF(OR(COUNT($A478)=0,COUNT(DRAFT!CI480:CK480,DRAFT!CM480:CO480)=0),"",CEILING(SUM(DRAFT!CL480,DRAFT!CP480),1)))</f>
        <v/>
      </c>
      <c r="AG478" s="3" t="str">
        <f>IF(COUNT($A478)=0,"",IF(AF478="3E","3E",IF(AF478="","I",LOOKUP(AF478/AH$2,{0,0.4,0.45,0.5,0.55,0.6,0.65,0.7,0.75,0.8,1},{"F","D","C","C+","B-","B","B+","A-","A","A+"}))))</f>
        <v/>
      </c>
      <c r="AH478" s="2" t="str">
        <f>IF(COUNT($A478)=0,"",IF(AF478="","--",IF(AF478="3E","3E",LOOKUP(AF478/AH$2,{0,0.4,0.45,0.5,0.55,0.6,0.65,0.7,0.75,0.8,1},{0,2,2.25,2.5,2.75,3,3.25,3.5,3.75,4}))))</f>
        <v/>
      </c>
      <c r="AI478" s="11" t="str">
        <f>IF(OR(COUNT($A478)=0,COUNT(B478:AH478)=0),"",IF(COUNTIF(B478:AH478,"3E")&gt;0,"3E",IF(DRAFT!$A480="R",TRUNC(SUMPRODUCT(RGP,RCP)/TCP,3),TRUNC((SUMPRODUCT(--(IMDGP&gt;0)*IMDGP,IMCP)+CEILING(DRAFT!$CQ480*42,0.25))/TCP,3))))</f>
        <v/>
      </c>
      <c r="AJ478" s="3" t="str">
        <f>IF(OR(COUNT($A478)=0,COUNT(B478:AH478)=0),"",IF(COUNTIF(B478:AH478,"3E")&gt;0,"3E",IF(DRAFT!$A480="R",SUMPRODUCT(--(RGP&gt;=2),RCP),SUMPRODUCT(--(IMDGP&gt;0),--(IMGP=0),IMCP)+DRAFT!$CR480)))</f>
        <v/>
      </c>
      <c r="AK478" s="3" t="str">
        <f>IF(OR(COUNT($A478)=0,COUNT(B478:AH478)=0),"",IF(COUNTIF(B478:AJ478,"3E")&gt;0,"3E",IF(AND(DRAFT!$A480="IM",OR($AI478&gt;DRAFT!$CQ480,$AJ478&gt;DRAFT!$CR480)),"IMPROVED",IF(AND(DRAFT!$A480="IM",$AI478&lt;=DRAFT!$CQ480,$AJ478&lt;=DRAFT!$CR480),"NOT IMPROVED",IF(AND(AH478&gt;=2,AI478&gt;=2,AJ478&gt;=30),"PASS","FAIL")))))</f>
        <v/>
      </c>
      <c r="AL478" s="3" t="str">
        <f t="shared" si="14"/>
        <v/>
      </c>
      <c r="AM478" s="3" t="str">
        <f t="shared" si="15"/>
        <v/>
      </c>
    </row>
    <row r="479" spans="1:39" ht="18.95" customHeight="1" x14ac:dyDescent="0.25">
      <c r="A479" s="4" t="str">
        <f>IF(DRAFT!$B481="","",DRAFT!$B481)</f>
        <v/>
      </c>
      <c r="B479" s="3" t="str">
        <f>IF(COUNT($A479)=0,"",IF($A479&lt;&gt;DRAFT!$B481,"ERR",IF(DRAFT!I481="3E","3E",IF(COUNT(DRAFT!E481,DRAFT!I481)&gt;0,DRAFT!J481,""))))</f>
        <v/>
      </c>
      <c r="C479" s="3" t="str">
        <f>IF(COUNT($A479)=0,"",IF(B479="3E","3E",IF(B479="","I",LOOKUP(B479/D$2,{0,0.4,0.45,0.5,0.55,0.6,0.65,0.7,0.75,0.8,1},{"F","D","C","C+","B-","B","B+","A-","A","A+"}))))</f>
        <v/>
      </c>
      <c r="D479" s="2" t="str">
        <f>IF(COUNT($A479)=0,"",IF(B479="","--",IF(B479="3E","3E",LOOKUP(B479/D$2,{0,0.4,0.45,0.5,0.55,0.6,0.65,0.7,0.75,0.8,1},{0,2,2.25,2.5,2.75,3,3.25,3.5,3.75,4}))))</f>
        <v/>
      </c>
      <c r="E479" s="3" t="str">
        <f>IF(COUNT($A479)=0,"",IF($A479&lt;&gt;DRAFT!$B481,"ERR",IF(DRAFT!R481="3E","3E",IF(COUNT(DRAFT!N481,DRAFT!R481)&gt;0,DRAFT!S481,""))))</f>
        <v/>
      </c>
      <c r="F479" s="3" t="str">
        <f>IF(COUNT($A479)=0,"",IF(E479="3E","3E",IF(E479="","I",LOOKUP(E479/G$2,{0,0.4,0.45,0.5,0.55,0.6,0.65,0.7,0.75,0.8,1},{"F","D","C","C+","B-","B","B+","A-","A","A+"}))))</f>
        <v/>
      </c>
      <c r="G479" s="2" t="str">
        <f>IF(COUNT($A479)=0,"",IF(E479="","--",IF(E479="3E","3E",LOOKUP(E479/G$2,{0,0.4,0.45,0.5,0.55,0.6,0.65,0.7,0.75,0.8,1},{0,2,2.25,2.5,2.75,3,3.25,3.5,3.75,4}))))</f>
        <v/>
      </c>
      <c r="H479" s="3" t="str">
        <f>IF(COUNT($A479)=0,"",IF($A479&lt;&gt;DRAFT!$B481,"ERR",IF(DRAFT!AA481="3E","3E",IF(COUNT(DRAFT!W481,DRAFT!AA481)&gt;0,DRAFT!AB481,""))))</f>
        <v/>
      </c>
      <c r="I479" s="3" t="str">
        <f>IF(COUNT($A479)=0,"",IF(H479="3E","3E",IF(H479="","I",LOOKUP(H479/J$2,{0,0.4,0.45,0.5,0.55,0.6,0.65,0.7,0.75,0.8,1},{"F","D","C","C+","B-","B","B+","A-","A","A+"}))))</f>
        <v/>
      </c>
      <c r="J479" s="2" t="str">
        <f>IF(COUNT($A479)=0,"",IF(H479="","--",IF(H479="3E","3E",LOOKUP(H479/J$2,{0,0.4,0.45,0.5,0.55,0.6,0.65,0.7,0.75,0.8,1},{0,2,2.25,2.5,2.75,3,3.25,3.5,3.75,4}))))</f>
        <v/>
      </c>
      <c r="K479" s="3" t="str">
        <f>IF(COUNT($A479)=0,"",IF($A479&lt;&gt;DRAFT!$B481,"ERR",IF(DRAFT!AJ481="3E","3E",IF(COUNT(DRAFT!AF481,DRAFT!AJ481)&gt;0,DRAFT!AK481,""))))</f>
        <v/>
      </c>
      <c r="L479" s="3" t="str">
        <f>IF(COUNT($A479)=0,"",IF(K479="3E","3E",IF(K479="","I",LOOKUP(K479/M$2,{0,0.4,0.45,0.5,0.55,0.6,0.65,0.7,0.75,0.8,1},{"F","D","C","C+","B-","B","B+","A-","A","A+"}))))</f>
        <v/>
      </c>
      <c r="M479" s="2" t="str">
        <f>IF(COUNT($A479)=0,"",IF(K479="","--",IF(K479="3E","3E",LOOKUP(K479/M$2,{0,0.4,0.45,0.5,0.55,0.6,0.65,0.7,0.75,0.8,1},{0,2,2.25,2.5,2.75,3,3.25,3.5,3.75,4}))))</f>
        <v/>
      </c>
      <c r="N479" s="3" t="str">
        <f>IF(COUNT($A479)=0,"",IF($A479&lt;&gt;DRAFT!$B481,"ERR",IF(DRAFT!AS481="3E","3E",IF(COUNT(DRAFT!AO481,DRAFT!AS481)&gt;0,DRAFT!AT481,""))))</f>
        <v/>
      </c>
      <c r="O479" s="3" t="str">
        <f>IF(COUNT($A479)=0,"",IF(N479="3E","3E",IF(N479="","I",LOOKUP(N479/P$2,{0,0.4,0.45,0.5,0.55,0.6,0.65,0.7,0.75,0.8,1},{"F","D","C","C+","B-","B","B+","A-","A","A+"}))))</f>
        <v/>
      </c>
      <c r="P479" s="2" t="str">
        <f>IF(COUNT($A479)=0,"",IF(N479="","--",IF(N479="3E","3E",LOOKUP(N479/P$2,{0,0.4,0.45,0.5,0.55,0.6,0.65,0.7,0.75,0.8,1},{0,2,2.25,2.5,2.75,3,3.25,3.5,3.75,4}))))</f>
        <v/>
      </c>
      <c r="Q479" s="3" t="str">
        <f>IF(COUNT($A479)=0,"",IF($A479&lt;&gt;DRAFT!$B481,"ERR",IF(DRAFT!BB481="3E","3E",IF(COUNT(DRAFT!AX481,DRAFT!BB481)&gt;0,DRAFT!BC481,""))))</f>
        <v/>
      </c>
      <c r="R479" s="3" t="str">
        <f>IF(COUNT($A479)=0,"",IF(Q479="3E","3E",IF(Q479="","I",LOOKUP(Q479/S$2,{0,0.4,0.45,0.5,0.55,0.6,0.65,0.7,0.75,0.8,1},{"F","D","C","C+","B-","B","B+","A-","A","A+"}))))</f>
        <v/>
      </c>
      <c r="S479" s="2" t="str">
        <f>IF(COUNT($A479)=0,"",IF(Q479="","--",IF(Q479="3E","3E",LOOKUP(Q479/S$2,{0,0.4,0.45,0.5,0.55,0.6,0.65,0.7,0.75,0.8,1},{0,2,2.25,2.5,2.75,3,3.25,3.5,3.75,4}))))</f>
        <v/>
      </c>
      <c r="T479" s="3" t="str">
        <f>IF(COUNT($A479)=0,"",IF($A479&lt;&gt;DRAFT!$B481,"ERR",IF(DRAFT!BK481="3E","3E",IF(COUNT(DRAFT!BG481,DRAFT!BK481)&gt;0,DRAFT!BL481,""))))</f>
        <v/>
      </c>
      <c r="U479" s="3" t="str">
        <f>IF(COUNT($A479)=0,"",IF(T479="3E","3E",IF(T479="","I",LOOKUP(T479/V$2,{0,0.4,0.45,0.5,0.55,0.6,0.65,0.7,0.75,0.8,1},{"F","D","C","C+","B-","B","B+","A-","A","A+"}))))</f>
        <v/>
      </c>
      <c r="V479" s="2" t="str">
        <f>IF(COUNT($A479)=0,"",IF(T479="","--",IF(T479="3E","3E",LOOKUP(T479/V$2,{0,0.4,0.45,0.5,0.55,0.6,0.65,0.7,0.75,0.8,1},{0,2,2.25,2.5,2.75,3,3.25,3.5,3.75,4}))))</f>
        <v/>
      </c>
      <c r="W479" s="3" t="str">
        <f>IF(COUNT($A479)=0,"",IF($A479&lt;&gt;DRAFT!$B481,"ERR",IF(DRAFT!BT481="3E","3E",IF(COUNT(DRAFT!BP481,DRAFT!BT481)&gt;0,DRAFT!BU481,""))))</f>
        <v/>
      </c>
      <c r="X479" s="3" t="str">
        <f>IF(COUNT($A479)=0,"",IF(W479="3E","3E",IF(W479="","I",LOOKUP(W479/Y$2,{0,0.4,0.45,0.5,0.55,0.6,0.65,0.7,0.75,0.8,1},{"F","D","C","C+","B-","B","B+","A-","A","A+"}))))</f>
        <v/>
      </c>
      <c r="Y479" s="2" t="str">
        <f>IF(COUNT($A479)=0,"",IF(W479="","--",IF(W479="3E","3E",LOOKUP(W479/Y$2,{0,0.4,0.45,0.5,0.55,0.6,0.65,0.7,0.75,0.8,1},{0,2,2.25,2.5,2.75,3,3.25,3.5,3.75,4}))))</f>
        <v/>
      </c>
      <c r="Z479" s="3" t="str">
        <f>IF(COUNT($A479)=0,"",IF($A479&lt;&gt;DRAFT!$B481,"ERR",IF(DRAFT!CC481="3E","3E",IF(COUNT(DRAFT!BY481,DRAFT!CC481)&gt;0,DRAFT!CD481,""))))</f>
        <v/>
      </c>
      <c r="AA479" s="3" t="str">
        <f>IF(COUNT($A479)=0,"",IF(Z479="3E","3E",IF(Z479="","I",LOOKUP(Z479/AB$2,{0,0.4,0.45,0.5,0.55,0.6,0.65,0.7,0.75,0.8,1},{"F","D","C","C+","B-","B","B+","A-","A","A+"}))))</f>
        <v/>
      </c>
      <c r="AB479" s="2" t="str">
        <f>IF(COUNT($A479)=0,"",IF(Z479="","--",IF(Z479="3E","3E",LOOKUP(Z479/AB$2,{0,0.4,0.45,0.5,0.55,0.6,0.65,0.7,0.75,0.8,1},{0,2,2.25,2.5,2.75,3,3.25,3.5,3.75,4}))))</f>
        <v/>
      </c>
      <c r="AC479" s="3" t="str">
        <f>IF(COUNT($A479)=0,"",IF($A479&lt;&gt;DRAFT!$B481,"ERR",IF(DRAFT!CF481&gt;0,DRAFT!CF481,"")))</f>
        <v/>
      </c>
      <c r="AD479" s="3" t="str">
        <f>IF(COUNT($A479)=0,"",IF(AC479="3E","3E",IF(AC479="","I",LOOKUP(AC479/AE$2,{0,0.4,0.45,0.5,0.55,0.6,0.65,0.7,0.75,0.8,1},{"F","D","C","C+","B-","B","B+","A-","A","A+"}))))</f>
        <v/>
      </c>
      <c r="AE479" s="2" t="str">
        <f>IF(COUNT($A479)=0,"",IF(AC479="","--",IF(AC479="3E","3E",LOOKUP(AC479/AE$2,{0,0.4,0.45,0.5,0.55,0.6,0.65,0.7,0.75,0.8,1},{0,2,2.25,2.5,2.75,3,3.25,3.5,3.75,4}))))</f>
        <v/>
      </c>
      <c r="AF479" s="3" t="str">
        <f>IF($A479&lt;&gt;DRAFT!$B481,"ERR",IF(OR(COUNT($A479)=0,COUNT(DRAFT!CI481:CK481,DRAFT!CM481:CO481)=0),"",CEILING(SUM(DRAFT!CL481,DRAFT!CP481),1)))</f>
        <v/>
      </c>
      <c r="AG479" s="3" t="str">
        <f>IF(COUNT($A479)=0,"",IF(AF479="3E","3E",IF(AF479="","I",LOOKUP(AF479/AH$2,{0,0.4,0.45,0.5,0.55,0.6,0.65,0.7,0.75,0.8,1},{"F","D","C","C+","B-","B","B+","A-","A","A+"}))))</f>
        <v/>
      </c>
      <c r="AH479" s="2" t="str">
        <f>IF(COUNT($A479)=0,"",IF(AF479="","--",IF(AF479="3E","3E",LOOKUP(AF479/AH$2,{0,0.4,0.45,0.5,0.55,0.6,0.65,0.7,0.75,0.8,1},{0,2,2.25,2.5,2.75,3,3.25,3.5,3.75,4}))))</f>
        <v/>
      </c>
      <c r="AI479" s="11" t="str">
        <f>IF(OR(COUNT($A479)=0,COUNT(B479:AH479)=0),"",IF(COUNTIF(B479:AH479,"3E")&gt;0,"3E",IF(DRAFT!$A481="R",TRUNC(SUMPRODUCT(RGP,RCP)/TCP,3),TRUNC((SUMPRODUCT(--(IMDGP&gt;0)*IMDGP,IMCP)+CEILING(DRAFT!$CQ481*42,0.25))/TCP,3))))</f>
        <v/>
      </c>
      <c r="AJ479" s="3" t="str">
        <f>IF(OR(COUNT($A479)=0,COUNT(B479:AH479)=0),"",IF(COUNTIF(B479:AH479,"3E")&gt;0,"3E",IF(DRAFT!$A481="R",SUMPRODUCT(--(RGP&gt;=2),RCP),SUMPRODUCT(--(IMDGP&gt;0),--(IMGP=0),IMCP)+DRAFT!$CR481)))</f>
        <v/>
      </c>
      <c r="AK479" s="3" t="str">
        <f>IF(OR(COUNT($A479)=0,COUNT(B479:AH479)=0),"",IF(COUNTIF(B479:AJ479,"3E")&gt;0,"3E",IF(AND(DRAFT!$A481="IM",OR($AI479&gt;DRAFT!$CQ481,$AJ479&gt;DRAFT!$CR481)),"IMPROVED",IF(AND(DRAFT!$A481="IM",$AI479&lt;=DRAFT!$CQ481,$AJ479&lt;=DRAFT!$CR481),"NOT IMPROVED",IF(AND(AH479&gt;=2,AI479&gt;=2,AJ479&gt;=30),"PASS","FAIL")))))</f>
        <v/>
      </c>
      <c r="AL479" s="3" t="str">
        <f t="shared" si="14"/>
        <v/>
      </c>
      <c r="AM479" s="3" t="str">
        <f t="shared" si="15"/>
        <v/>
      </c>
    </row>
    <row r="480" spans="1:39" ht="18.95" customHeight="1" x14ac:dyDescent="0.25">
      <c r="A480" s="4" t="str">
        <f>IF(DRAFT!$B482="","",DRAFT!$B482)</f>
        <v/>
      </c>
      <c r="B480" s="3" t="str">
        <f>IF(COUNT($A480)=0,"",IF($A480&lt;&gt;DRAFT!$B482,"ERR",IF(DRAFT!I482="3E","3E",IF(COUNT(DRAFT!E482,DRAFT!I482)&gt;0,DRAFT!J482,""))))</f>
        <v/>
      </c>
      <c r="C480" s="3" t="str">
        <f>IF(COUNT($A480)=0,"",IF(B480="3E","3E",IF(B480="","I",LOOKUP(B480/D$2,{0,0.4,0.45,0.5,0.55,0.6,0.65,0.7,0.75,0.8,1},{"F","D","C","C+","B-","B","B+","A-","A","A+"}))))</f>
        <v/>
      </c>
      <c r="D480" s="2" t="str">
        <f>IF(COUNT($A480)=0,"",IF(B480="","--",IF(B480="3E","3E",LOOKUP(B480/D$2,{0,0.4,0.45,0.5,0.55,0.6,0.65,0.7,0.75,0.8,1},{0,2,2.25,2.5,2.75,3,3.25,3.5,3.75,4}))))</f>
        <v/>
      </c>
      <c r="E480" s="3" t="str">
        <f>IF(COUNT($A480)=0,"",IF($A480&lt;&gt;DRAFT!$B482,"ERR",IF(DRAFT!R482="3E","3E",IF(COUNT(DRAFT!N482,DRAFT!R482)&gt;0,DRAFT!S482,""))))</f>
        <v/>
      </c>
      <c r="F480" s="3" t="str">
        <f>IF(COUNT($A480)=0,"",IF(E480="3E","3E",IF(E480="","I",LOOKUP(E480/G$2,{0,0.4,0.45,0.5,0.55,0.6,0.65,0.7,0.75,0.8,1},{"F","D","C","C+","B-","B","B+","A-","A","A+"}))))</f>
        <v/>
      </c>
      <c r="G480" s="2" t="str">
        <f>IF(COUNT($A480)=0,"",IF(E480="","--",IF(E480="3E","3E",LOOKUP(E480/G$2,{0,0.4,0.45,0.5,0.55,0.6,0.65,0.7,0.75,0.8,1},{0,2,2.25,2.5,2.75,3,3.25,3.5,3.75,4}))))</f>
        <v/>
      </c>
      <c r="H480" s="3" t="str">
        <f>IF(COUNT($A480)=0,"",IF($A480&lt;&gt;DRAFT!$B482,"ERR",IF(DRAFT!AA482="3E","3E",IF(COUNT(DRAFT!W482,DRAFT!AA482)&gt;0,DRAFT!AB482,""))))</f>
        <v/>
      </c>
      <c r="I480" s="3" t="str">
        <f>IF(COUNT($A480)=0,"",IF(H480="3E","3E",IF(H480="","I",LOOKUP(H480/J$2,{0,0.4,0.45,0.5,0.55,0.6,0.65,0.7,0.75,0.8,1},{"F","D","C","C+","B-","B","B+","A-","A","A+"}))))</f>
        <v/>
      </c>
      <c r="J480" s="2" t="str">
        <f>IF(COUNT($A480)=0,"",IF(H480="","--",IF(H480="3E","3E",LOOKUP(H480/J$2,{0,0.4,0.45,0.5,0.55,0.6,0.65,0.7,0.75,0.8,1},{0,2,2.25,2.5,2.75,3,3.25,3.5,3.75,4}))))</f>
        <v/>
      </c>
      <c r="K480" s="3" t="str">
        <f>IF(COUNT($A480)=0,"",IF($A480&lt;&gt;DRAFT!$B482,"ERR",IF(DRAFT!AJ482="3E","3E",IF(COUNT(DRAFT!AF482,DRAFT!AJ482)&gt;0,DRAFT!AK482,""))))</f>
        <v/>
      </c>
      <c r="L480" s="3" t="str">
        <f>IF(COUNT($A480)=0,"",IF(K480="3E","3E",IF(K480="","I",LOOKUP(K480/M$2,{0,0.4,0.45,0.5,0.55,0.6,0.65,0.7,0.75,0.8,1},{"F","D","C","C+","B-","B","B+","A-","A","A+"}))))</f>
        <v/>
      </c>
      <c r="M480" s="2" t="str">
        <f>IF(COUNT($A480)=0,"",IF(K480="","--",IF(K480="3E","3E",LOOKUP(K480/M$2,{0,0.4,0.45,0.5,0.55,0.6,0.65,0.7,0.75,0.8,1},{0,2,2.25,2.5,2.75,3,3.25,3.5,3.75,4}))))</f>
        <v/>
      </c>
      <c r="N480" s="3" t="str">
        <f>IF(COUNT($A480)=0,"",IF($A480&lt;&gt;DRAFT!$B482,"ERR",IF(DRAFT!AS482="3E","3E",IF(COUNT(DRAFT!AO482,DRAFT!AS482)&gt;0,DRAFT!AT482,""))))</f>
        <v/>
      </c>
      <c r="O480" s="3" t="str">
        <f>IF(COUNT($A480)=0,"",IF(N480="3E","3E",IF(N480="","I",LOOKUP(N480/P$2,{0,0.4,0.45,0.5,0.55,0.6,0.65,0.7,0.75,0.8,1},{"F","D","C","C+","B-","B","B+","A-","A","A+"}))))</f>
        <v/>
      </c>
      <c r="P480" s="2" t="str">
        <f>IF(COUNT($A480)=0,"",IF(N480="","--",IF(N480="3E","3E",LOOKUP(N480/P$2,{0,0.4,0.45,0.5,0.55,0.6,0.65,0.7,0.75,0.8,1},{0,2,2.25,2.5,2.75,3,3.25,3.5,3.75,4}))))</f>
        <v/>
      </c>
      <c r="Q480" s="3" t="str">
        <f>IF(COUNT($A480)=0,"",IF($A480&lt;&gt;DRAFT!$B482,"ERR",IF(DRAFT!BB482="3E","3E",IF(COUNT(DRAFT!AX482,DRAFT!BB482)&gt;0,DRAFT!BC482,""))))</f>
        <v/>
      </c>
      <c r="R480" s="3" t="str">
        <f>IF(COUNT($A480)=0,"",IF(Q480="3E","3E",IF(Q480="","I",LOOKUP(Q480/S$2,{0,0.4,0.45,0.5,0.55,0.6,0.65,0.7,0.75,0.8,1},{"F","D","C","C+","B-","B","B+","A-","A","A+"}))))</f>
        <v/>
      </c>
      <c r="S480" s="2" t="str">
        <f>IF(COUNT($A480)=0,"",IF(Q480="","--",IF(Q480="3E","3E",LOOKUP(Q480/S$2,{0,0.4,0.45,0.5,0.55,0.6,0.65,0.7,0.75,0.8,1},{0,2,2.25,2.5,2.75,3,3.25,3.5,3.75,4}))))</f>
        <v/>
      </c>
      <c r="T480" s="3" t="str">
        <f>IF(COUNT($A480)=0,"",IF($A480&lt;&gt;DRAFT!$B482,"ERR",IF(DRAFT!BK482="3E","3E",IF(COUNT(DRAFT!BG482,DRAFT!BK482)&gt;0,DRAFT!BL482,""))))</f>
        <v/>
      </c>
      <c r="U480" s="3" t="str">
        <f>IF(COUNT($A480)=0,"",IF(T480="3E","3E",IF(T480="","I",LOOKUP(T480/V$2,{0,0.4,0.45,0.5,0.55,0.6,0.65,0.7,0.75,0.8,1},{"F","D","C","C+","B-","B","B+","A-","A","A+"}))))</f>
        <v/>
      </c>
      <c r="V480" s="2" t="str">
        <f>IF(COUNT($A480)=0,"",IF(T480="","--",IF(T480="3E","3E",LOOKUP(T480/V$2,{0,0.4,0.45,0.5,0.55,0.6,0.65,0.7,0.75,0.8,1},{0,2,2.25,2.5,2.75,3,3.25,3.5,3.75,4}))))</f>
        <v/>
      </c>
      <c r="W480" s="3" t="str">
        <f>IF(COUNT($A480)=0,"",IF($A480&lt;&gt;DRAFT!$B482,"ERR",IF(DRAFT!BT482="3E","3E",IF(COUNT(DRAFT!BP482,DRAFT!BT482)&gt;0,DRAFT!BU482,""))))</f>
        <v/>
      </c>
      <c r="X480" s="3" t="str">
        <f>IF(COUNT($A480)=0,"",IF(W480="3E","3E",IF(W480="","I",LOOKUP(W480/Y$2,{0,0.4,0.45,0.5,0.55,0.6,0.65,0.7,0.75,0.8,1},{"F","D","C","C+","B-","B","B+","A-","A","A+"}))))</f>
        <v/>
      </c>
      <c r="Y480" s="2" t="str">
        <f>IF(COUNT($A480)=0,"",IF(W480="","--",IF(W480="3E","3E",LOOKUP(W480/Y$2,{0,0.4,0.45,0.5,0.55,0.6,0.65,0.7,0.75,0.8,1},{0,2,2.25,2.5,2.75,3,3.25,3.5,3.75,4}))))</f>
        <v/>
      </c>
      <c r="Z480" s="3" t="str">
        <f>IF(COUNT($A480)=0,"",IF($A480&lt;&gt;DRAFT!$B482,"ERR",IF(DRAFT!CC482="3E","3E",IF(COUNT(DRAFT!BY482,DRAFT!CC482)&gt;0,DRAFT!CD482,""))))</f>
        <v/>
      </c>
      <c r="AA480" s="3" t="str">
        <f>IF(COUNT($A480)=0,"",IF(Z480="3E","3E",IF(Z480="","I",LOOKUP(Z480/AB$2,{0,0.4,0.45,0.5,0.55,0.6,0.65,0.7,0.75,0.8,1},{"F","D","C","C+","B-","B","B+","A-","A","A+"}))))</f>
        <v/>
      </c>
      <c r="AB480" s="2" t="str">
        <f>IF(COUNT($A480)=0,"",IF(Z480="","--",IF(Z480="3E","3E",LOOKUP(Z480/AB$2,{0,0.4,0.45,0.5,0.55,0.6,0.65,0.7,0.75,0.8,1},{0,2,2.25,2.5,2.75,3,3.25,3.5,3.75,4}))))</f>
        <v/>
      </c>
      <c r="AC480" s="3" t="str">
        <f>IF(COUNT($A480)=0,"",IF($A480&lt;&gt;DRAFT!$B482,"ERR",IF(DRAFT!CF482&gt;0,DRAFT!CF482,"")))</f>
        <v/>
      </c>
      <c r="AD480" s="3" t="str">
        <f>IF(COUNT($A480)=0,"",IF(AC480="3E","3E",IF(AC480="","I",LOOKUP(AC480/AE$2,{0,0.4,0.45,0.5,0.55,0.6,0.65,0.7,0.75,0.8,1},{"F","D","C","C+","B-","B","B+","A-","A","A+"}))))</f>
        <v/>
      </c>
      <c r="AE480" s="2" t="str">
        <f>IF(COUNT($A480)=0,"",IF(AC480="","--",IF(AC480="3E","3E",LOOKUP(AC480/AE$2,{0,0.4,0.45,0.5,0.55,0.6,0.65,0.7,0.75,0.8,1},{0,2,2.25,2.5,2.75,3,3.25,3.5,3.75,4}))))</f>
        <v/>
      </c>
      <c r="AF480" s="3" t="str">
        <f>IF($A480&lt;&gt;DRAFT!$B482,"ERR",IF(OR(COUNT($A480)=0,COUNT(DRAFT!CI482:CK482,DRAFT!CM482:CO482)=0),"",CEILING(SUM(DRAFT!CL482,DRAFT!CP482),1)))</f>
        <v/>
      </c>
      <c r="AG480" s="3" t="str">
        <f>IF(COUNT($A480)=0,"",IF(AF480="3E","3E",IF(AF480="","I",LOOKUP(AF480/AH$2,{0,0.4,0.45,0.5,0.55,0.6,0.65,0.7,0.75,0.8,1},{"F","D","C","C+","B-","B","B+","A-","A","A+"}))))</f>
        <v/>
      </c>
      <c r="AH480" s="2" t="str">
        <f>IF(COUNT($A480)=0,"",IF(AF480="","--",IF(AF480="3E","3E",LOOKUP(AF480/AH$2,{0,0.4,0.45,0.5,0.55,0.6,0.65,0.7,0.75,0.8,1},{0,2,2.25,2.5,2.75,3,3.25,3.5,3.75,4}))))</f>
        <v/>
      </c>
      <c r="AI480" s="11" t="str">
        <f>IF(OR(COUNT($A480)=0,COUNT(B480:AH480)=0),"",IF(COUNTIF(B480:AH480,"3E")&gt;0,"3E",IF(DRAFT!$A482="R",TRUNC(SUMPRODUCT(RGP,RCP)/TCP,3),TRUNC((SUMPRODUCT(--(IMDGP&gt;0)*IMDGP,IMCP)+CEILING(DRAFT!$CQ482*42,0.25))/TCP,3))))</f>
        <v/>
      </c>
      <c r="AJ480" s="3" t="str">
        <f>IF(OR(COUNT($A480)=0,COUNT(B480:AH480)=0),"",IF(COUNTIF(B480:AH480,"3E")&gt;0,"3E",IF(DRAFT!$A482="R",SUMPRODUCT(--(RGP&gt;=2),RCP),SUMPRODUCT(--(IMDGP&gt;0),--(IMGP=0),IMCP)+DRAFT!$CR482)))</f>
        <v/>
      </c>
      <c r="AK480" s="3" t="str">
        <f>IF(OR(COUNT($A480)=0,COUNT(B480:AH480)=0),"",IF(COUNTIF(B480:AJ480,"3E")&gt;0,"3E",IF(AND(DRAFT!$A482="IM",OR($AI480&gt;DRAFT!$CQ482,$AJ480&gt;DRAFT!$CR482)),"IMPROVED",IF(AND(DRAFT!$A482="IM",$AI480&lt;=DRAFT!$CQ482,$AJ480&lt;=DRAFT!$CR482),"NOT IMPROVED",IF(AND(AH480&gt;=2,AI480&gt;=2,AJ480&gt;=30),"PASS","FAIL")))))</f>
        <v/>
      </c>
      <c r="AL480" s="3" t="str">
        <f t="shared" si="14"/>
        <v/>
      </c>
      <c r="AM480" s="3" t="str">
        <f t="shared" si="15"/>
        <v/>
      </c>
    </row>
    <row r="481" spans="1:39" ht="18.95" customHeight="1" x14ac:dyDescent="0.25">
      <c r="A481" s="4" t="str">
        <f>IF(DRAFT!$B483="","",DRAFT!$B483)</f>
        <v/>
      </c>
      <c r="B481" s="3" t="str">
        <f>IF(COUNT($A481)=0,"",IF($A481&lt;&gt;DRAFT!$B483,"ERR",IF(DRAFT!I483="3E","3E",IF(COUNT(DRAFT!E483,DRAFT!I483)&gt;0,DRAFT!J483,""))))</f>
        <v/>
      </c>
      <c r="C481" s="3" t="str">
        <f>IF(COUNT($A481)=0,"",IF(B481="3E","3E",IF(B481="","I",LOOKUP(B481/D$2,{0,0.4,0.45,0.5,0.55,0.6,0.65,0.7,0.75,0.8,1},{"F","D","C","C+","B-","B","B+","A-","A","A+"}))))</f>
        <v/>
      </c>
      <c r="D481" s="2" t="str">
        <f>IF(COUNT($A481)=0,"",IF(B481="","--",IF(B481="3E","3E",LOOKUP(B481/D$2,{0,0.4,0.45,0.5,0.55,0.6,0.65,0.7,0.75,0.8,1},{0,2,2.25,2.5,2.75,3,3.25,3.5,3.75,4}))))</f>
        <v/>
      </c>
      <c r="E481" s="3" t="str">
        <f>IF(COUNT($A481)=0,"",IF($A481&lt;&gt;DRAFT!$B483,"ERR",IF(DRAFT!R483="3E","3E",IF(COUNT(DRAFT!N483,DRAFT!R483)&gt;0,DRAFT!S483,""))))</f>
        <v/>
      </c>
      <c r="F481" s="3" t="str">
        <f>IF(COUNT($A481)=0,"",IF(E481="3E","3E",IF(E481="","I",LOOKUP(E481/G$2,{0,0.4,0.45,0.5,0.55,0.6,0.65,0.7,0.75,0.8,1},{"F","D","C","C+","B-","B","B+","A-","A","A+"}))))</f>
        <v/>
      </c>
      <c r="G481" s="2" t="str">
        <f>IF(COUNT($A481)=0,"",IF(E481="","--",IF(E481="3E","3E",LOOKUP(E481/G$2,{0,0.4,0.45,0.5,0.55,0.6,0.65,0.7,0.75,0.8,1},{0,2,2.25,2.5,2.75,3,3.25,3.5,3.75,4}))))</f>
        <v/>
      </c>
      <c r="H481" s="3" t="str">
        <f>IF(COUNT($A481)=0,"",IF($A481&lt;&gt;DRAFT!$B483,"ERR",IF(DRAFT!AA483="3E","3E",IF(COUNT(DRAFT!W483,DRAFT!AA483)&gt;0,DRAFT!AB483,""))))</f>
        <v/>
      </c>
      <c r="I481" s="3" t="str">
        <f>IF(COUNT($A481)=0,"",IF(H481="3E","3E",IF(H481="","I",LOOKUP(H481/J$2,{0,0.4,0.45,0.5,0.55,0.6,0.65,0.7,0.75,0.8,1},{"F","D","C","C+","B-","B","B+","A-","A","A+"}))))</f>
        <v/>
      </c>
      <c r="J481" s="2" t="str">
        <f>IF(COUNT($A481)=0,"",IF(H481="","--",IF(H481="3E","3E",LOOKUP(H481/J$2,{0,0.4,0.45,0.5,0.55,0.6,0.65,0.7,0.75,0.8,1},{0,2,2.25,2.5,2.75,3,3.25,3.5,3.75,4}))))</f>
        <v/>
      </c>
      <c r="K481" s="3" t="str">
        <f>IF(COUNT($A481)=0,"",IF($A481&lt;&gt;DRAFT!$B483,"ERR",IF(DRAFT!AJ483="3E","3E",IF(COUNT(DRAFT!AF483,DRAFT!AJ483)&gt;0,DRAFT!AK483,""))))</f>
        <v/>
      </c>
      <c r="L481" s="3" t="str">
        <f>IF(COUNT($A481)=0,"",IF(K481="3E","3E",IF(K481="","I",LOOKUP(K481/M$2,{0,0.4,0.45,0.5,0.55,0.6,0.65,0.7,0.75,0.8,1},{"F","D","C","C+","B-","B","B+","A-","A","A+"}))))</f>
        <v/>
      </c>
      <c r="M481" s="2" t="str">
        <f>IF(COUNT($A481)=0,"",IF(K481="","--",IF(K481="3E","3E",LOOKUP(K481/M$2,{0,0.4,0.45,0.5,0.55,0.6,0.65,0.7,0.75,0.8,1},{0,2,2.25,2.5,2.75,3,3.25,3.5,3.75,4}))))</f>
        <v/>
      </c>
      <c r="N481" s="3" t="str">
        <f>IF(COUNT($A481)=0,"",IF($A481&lt;&gt;DRAFT!$B483,"ERR",IF(DRAFT!AS483="3E","3E",IF(COUNT(DRAFT!AO483,DRAFT!AS483)&gt;0,DRAFT!AT483,""))))</f>
        <v/>
      </c>
      <c r="O481" s="3" t="str">
        <f>IF(COUNT($A481)=0,"",IF(N481="3E","3E",IF(N481="","I",LOOKUP(N481/P$2,{0,0.4,0.45,0.5,0.55,0.6,0.65,0.7,0.75,0.8,1},{"F","D","C","C+","B-","B","B+","A-","A","A+"}))))</f>
        <v/>
      </c>
      <c r="P481" s="2" t="str">
        <f>IF(COUNT($A481)=0,"",IF(N481="","--",IF(N481="3E","3E",LOOKUP(N481/P$2,{0,0.4,0.45,0.5,0.55,0.6,0.65,0.7,0.75,0.8,1},{0,2,2.25,2.5,2.75,3,3.25,3.5,3.75,4}))))</f>
        <v/>
      </c>
      <c r="Q481" s="3" t="str">
        <f>IF(COUNT($A481)=0,"",IF($A481&lt;&gt;DRAFT!$B483,"ERR",IF(DRAFT!BB483="3E","3E",IF(COUNT(DRAFT!AX483,DRAFT!BB483)&gt;0,DRAFT!BC483,""))))</f>
        <v/>
      </c>
      <c r="R481" s="3" t="str">
        <f>IF(COUNT($A481)=0,"",IF(Q481="3E","3E",IF(Q481="","I",LOOKUP(Q481/S$2,{0,0.4,0.45,0.5,0.55,0.6,0.65,0.7,0.75,0.8,1},{"F","D","C","C+","B-","B","B+","A-","A","A+"}))))</f>
        <v/>
      </c>
      <c r="S481" s="2" t="str">
        <f>IF(COUNT($A481)=0,"",IF(Q481="","--",IF(Q481="3E","3E",LOOKUP(Q481/S$2,{0,0.4,0.45,0.5,0.55,0.6,0.65,0.7,0.75,0.8,1},{0,2,2.25,2.5,2.75,3,3.25,3.5,3.75,4}))))</f>
        <v/>
      </c>
      <c r="T481" s="3" t="str">
        <f>IF(COUNT($A481)=0,"",IF($A481&lt;&gt;DRAFT!$B483,"ERR",IF(DRAFT!BK483="3E","3E",IF(COUNT(DRAFT!BG483,DRAFT!BK483)&gt;0,DRAFT!BL483,""))))</f>
        <v/>
      </c>
      <c r="U481" s="3" t="str">
        <f>IF(COUNT($A481)=0,"",IF(T481="3E","3E",IF(T481="","I",LOOKUP(T481/V$2,{0,0.4,0.45,0.5,0.55,0.6,0.65,0.7,0.75,0.8,1},{"F","D","C","C+","B-","B","B+","A-","A","A+"}))))</f>
        <v/>
      </c>
      <c r="V481" s="2" t="str">
        <f>IF(COUNT($A481)=0,"",IF(T481="","--",IF(T481="3E","3E",LOOKUP(T481/V$2,{0,0.4,0.45,0.5,0.55,0.6,0.65,0.7,0.75,0.8,1},{0,2,2.25,2.5,2.75,3,3.25,3.5,3.75,4}))))</f>
        <v/>
      </c>
      <c r="W481" s="3" t="str">
        <f>IF(COUNT($A481)=0,"",IF($A481&lt;&gt;DRAFT!$B483,"ERR",IF(DRAFT!BT483="3E","3E",IF(COUNT(DRAFT!BP483,DRAFT!BT483)&gt;0,DRAFT!BU483,""))))</f>
        <v/>
      </c>
      <c r="X481" s="3" t="str">
        <f>IF(COUNT($A481)=0,"",IF(W481="3E","3E",IF(W481="","I",LOOKUP(W481/Y$2,{0,0.4,0.45,0.5,0.55,0.6,0.65,0.7,0.75,0.8,1},{"F","D","C","C+","B-","B","B+","A-","A","A+"}))))</f>
        <v/>
      </c>
      <c r="Y481" s="2" t="str">
        <f>IF(COUNT($A481)=0,"",IF(W481="","--",IF(W481="3E","3E",LOOKUP(W481/Y$2,{0,0.4,0.45,0.5,0.55,0.6,0.65,0.7,0.75,0.8,1},{0,2,2.25,2.5,2.75,3,3.25,3.5,3.75,4}))))</f>
        <v/>
      </c>
      <c r="Z481" s="3" t="str">
        <f>IF(COUNT($A481)=0,"",IF($A481&lt;&gt;DRAFT!$B483,"ERR",IF(DRAFT!CC483="3E","3E",IF(COUNT(DRAFT!BY483,DRAFT!CC483)&gt;0,DRAFT!CD483,""))))</f>
        <v/>
      </c>
      <c r="AA481" s="3" t="str">
        <f>IF(COUNT($A481)=0,"",IF(Z481="3E","3E",IF(Z481="","I",LOOKUP(Z481/AB$2,{0,0.4,0.45,0.5,0.55,0.6,0.65,0.7,0.75,0.8,1},{"F","D","C","C+","B-","B","B+","A-","A","A+"}))))</f>
        <v/>
      </c>
      <c r="AB481" s="2" t="str">
        <f>IF(COUNT($A481)=0,"",IF(Z481="","--",IF(Z481="3E","3E",LOOKUP(Z481/AB$2,{0,0.4,0.45,0.5,0.55,0.6,0.65,0.7,0.75,0.8,1},{0,2,2.25,2.5,2.75,3,3.25,3.5,3.75,4}))))</f>
        <v/>
      </c>
      <c r="AC481" s="3" t="str">
        <f>IF(COUNT($A481)=0,"",IF($A481&lt;&gt;DRAFT!$B483,"ERR",IF(DRAFT!CF483&gt;0,DRAFT!CF483,"")))</f>
        <v/>
      </c>
      <c r="AD481" s="3" t="str">
        <f>IF(COUNT($A481)=0,"",IF(AC481="3E","3E",IF(AC481="","I",LOOKUP(AC481/AE$2,{0,0.4,0.45,0.5,0.55,0.6,0.65,0.7,0.75,0.8,1},{"F","D","C","C+","B-","B","B+","A-","A","A+"}))))</f>
        <v/>
      </c>
      <c r="AE481" s="2" t="str">
        <f>IF(COUNT($A481)=0,"",IF(AC481="","--",IF(AC481="3E","3E",LOOKUP(AC481/AE$2,{0,0.4,0.45,0.5,0.55,0.6,0.65,0.7,0.75,0.8,1},{0,2,2.25,2.5,2.75,3,3.25,3.5,3.75,4}))))</f>
        <v/>
      </c>
      <c r="AF481" s="3" t="str">
        <f>IF($A481&lt;&gt;DRAFT!$B483,"ERR",IF(OR(COUNT($A481)=0,COUNT(DRAFT!CI483:CK483,DRAFT!CM483:CO483)=0),"",CEILING(SUM(DRAFT!CL483,DRAFT!CP483),1)))</f>
        <v/>
      </c>
      <c r="AG481" s="3" t="str">
        <f>IF(COUNT($A481)=0,"",IF(AF481="3E","3E",IF(AF481="","I",LOOKUP(AF481/AH$2,{0,0.4,0.45,0.5,0.55,0.6,0.65,0.7,0.75,0.8,1},{"F","D","C","C+","B-","B","B+","A-","A","A+"}))))</f>
        <v/>
      </c>
      <c r="AH481" s="2" t="str">
        <f>IF(COUNT($A481)=0,"",IF(AF481="","--",IF(AF481="3E","3E",LOOKUP(AF481/AH$2,{0,0.4,0.45,0.5,0.55,0.6,0.65,0.7,0.75,0.8,1},{0,2,2.25,2.5,2.75,3,3.25,3.5,3.75,4}))))</f>
        <v/>
      </c>
      <c r="AI481" s="11" t="str">
        <f>IF(OR(COUNT($A481)=0,COUNT(B481:AH481)=0),"",IF(COUNTIF(B481:AH481,"3E")&gt;0,"3E",IF(DRAFT!$A483="R",TRUNC(SUMPRODUCT(RGP,RCP)/TCP,3),TRUNC((SUMPRODUCT(--(IMDGP&gt;0)*IMDGP,IMCP)+CEILING(DRAFT!$CQ483*42,0.25))/TCP,3))))</f>
        <v/>
      </c>
      <c r="AJ481" s="3" t="str">
        <f>IF(OR(COUNT($A481)=0,COUNT(B481:AH481)=0),"",IF(COUNTIF(B481:AH481,"3E")&gt;0,"3E",IF(DRAFT!$A483="R",SUMPRODUCT(--(RGP&gt;=2),RCP),SUMPRODUCT(--(IMDGP&gt;0),--(IMGP=0),IMCP)+DRAFT!$CR483)))</f>
        <v/>
      </c>
      <c r="AK481" s="3" t="str">
        <f>IF(OR(COUNT($A481)=0,COUNT(B481:AH481)=0),"",IF(COUNTIF(B481:AJ481,"3E")&gt;0,"3E",IF(AND(DRAFT!$A483="IM",OR($AI481&gt;DRAFT!$CQ483,$AJ481&gt;DRAFT!$CR483)),"IMPROVED",IF(AND(DRAFT!$A483="IM",$AI481&lt;=DRAFT!$CQ483,$AJ481&lt;=DRAFT!$CR483),"NOT IMPROVED",IF(AND(AH481&gt;=2,AI481&gt;=2,AJ481&gt;=30),"PASS","FAIL")))))</f>
        <v/>
      </c>
      <c r="AL481" s="3" t="str">
        <f t="shared" si="14"/>
        <v/>
      </c>
      <c r="AM481" s="3" t="str">
        <f t="shared" si="15"/>
        <v/>
      </c>
    </row>
    <row r="482" spans="1:39" ht="18.95" customHeight="1" x14ac:dyDescent="0.25">
      <c r="A482" s="4" t="str">
        <f>IF(DRAFT!$B484="","",DRAFT!$B484)</f>
        <v/>
      </c>
      <c r="B482" s="3" t="str">
        <f>IF(COUNT($A482)=0,"",IF($A482&lt;&gt;DRAFT!$B484,"ERR",IF(DRAFT!I484="3E","3E",IF(COUNT(DRAFT!E484,DRAFT!I484)&gt;0,DRAFT!J484,""))))</f>
        <v/>
      </c>
      <c r="C482" s="3" t="str">
        <f>IF(COUNT($A482)=0,"",IF(B482="3E","3E",IF(B482="","I",LOOKUP(B482/D$2,{0,0.4,0.45,0.5,0.55,0.6,0.65,0.7,0.75,0.8,1},{"F","D","C","C+","B-","B","B+","A-","A","A+"}))))</f>
        <v/>
      </c>
      <c r="D482" s="2" t="str">
        <f>IF(COUNT($A482)=0,"",IF(B482="","--",IF(B482="3E","3E",LOOKUP(B482/D$2,{0,0.4,0.45,0.5,0.55,0.6,0.65,0.7,0.75,0.8,1},{0,2,2.25,2.5,2.75,3,3.25,3.5,3.75,4}))))</f>
        <v/>
      </c>
      <c r="E482" s="3" t="str">
        <f>IF(COUNT($A482)=0,"",IF($A482&lt;&gt;DRAFT!$B484,"ERR",IF(DRAFT!R484="3E","3E",IF(COUNT(DRAFT!N484,DRAFT!R484)&gt;0,DRAFT!S484,""))))</f>
        <v/>
      </c>
      <c r="F482" s="3" t="str">
        <f>IF(COUNT($A482)=0,"",IF(E482="3E","3E",IF(E482="","I",LOOKUP(E482/G$2,{0,0.4,0.45,0.5,0.55,0.6,0.65,0.7,0.75,0.8,1},{"F","D","C","C+","B-","B","B+","A-","A","A+"}))))</f>
        <v/>
      </c>
      <c r="G482" s="2" t="str">
        <f>IF(COUNT($A482)=0,"",IF(E482="","--",IF(E482="3E","3E",LOOKUP(E482/G$2,{0,0.4,0.45,0.5,0.55,0.6,0.65,0.7,0.75,0.8,1},{0,2,2.25,2.5,2.75,3,3.25,3.5,3.75,4}))))</f>
        <v/>
      </c>
      <c r="H482" s="3" t="str">
        <f>IF(COUNT($A482)=0,"",IF($A482&lt;&gt;DRAFT!$B484,"ERR",IF(DRAFT!AA484="3E","3E",IF(COUNT(DRAFT!W484,DRAFT!AA484)&gt;0,DRAFT!AB484,""))))</f>
        <v/>
      </c>
      <c r="I482" s="3" t="str">
        <f>IF(COUNT($A482)=0,"",IF(H482="3E","3E",IF(H482="","I",LOOKUP(H482/J$2,{0,0.4,0.45,0.5,0.55,0.6,0.65,0.7,0.75,0.8,1},{"F","D","C","C+","B-","B","B+","A-","A","A+"}))))</f>
        <v/>
      </c>
      <c r="J482" s="2" t="str">
        <f>IF(COUNT($A482)=0,"",IF(H482="","--",IF(H482="3E","3E",LOOKUP(H482/J$2,{0,0.4,0.45,0.5,0.55,0.6,0.65,0.7,0.75,0.8,1},{0,2,2.25,2.5,2.75,3,3.25,3.5,3.75,4}))))</f>
        <v/>
      </c>
      <c r="K482" s="3" t="str">
        <f>IF(COUNT($A482)=0,"",IF($A482&lt;&gt;DRAFT!$B484,"ERR",IF(DRAFT!AJ484="3E","3E",IF(COUNT(DRAFT!AF484,DRAFT!AJ484)&gt;0,DRAFT!AK484,""))))</f>
        <v/>
      </c>
      <c r="L482" s="3" t="str">
        <f>IF(COUNT($A482)=0,"",IF(K482="3E","3E",IF(K482="","I",LOOKUP(K482/M$2,{0,0.4,0.45,0.5,0.55,0.6,0.65,0.7,0.75,0.8,1},{"F","D","C","C+","B-","B","B+","A-","A","A+"}))))</f>
        <v/>
      </c>
      <c r="M482" s="2" t="str">
        <f>IF(COUNT($A482)=0,"",IF(K482="","--",IF(K482="3E","3E",LOOKUP(K482/M$2,{0,0.4,0.45,0.5,0.55,0.6,0.65,0.7,0.75,0.8,1},{0,2,2.25,2.5,2.75,3,3.25,3.5,3.75,4}))))</f>
        <v/>
      </c>
      <c r="N482" s="3" t="str">
        <f>IF(COUNT($A482)=0,"",IF($A482&lt;&gt;DRAFT!$B484,"ERR",IF(DRAFT!AS484="3E","3E",IF(COUNT(DRAFT!AO484,DRAFT!AS484)&gt;0,DRAFT!AT484,""))))</f>
        <v/>
      </c>
      <c r="O482" s="3" t="str">
        <f>IF(COUNT($A482)=0,"",IF(N482="3E","3E",IF(N482="","I",LOOKUP(N482/P$2,{0,0.4,0.45,0.5,0.55,0.6,0.65,0.7,0.75,0.8,1},{"F","D","C","C+","B-","B","B+","A-","A","A+"}))))</f>
        <v/>
      </c>
      <c r="P482" s="2" t="str">
        <f>IF(COUNT($A482)=0,"",IF(N482="","--",IF(N482="3E","3E",LOOKUP(N482/P$2,{0,0.4,0.45,0.5,0.55,0.6,0.65,0.7,0.75,0.8,1},{0,2,2.25,2.5,2.75,3,3.25,3.5,3.75,4}))))</f>
        <v/>
      </c>
      <c r="Q482" s="3" t="str">
        <f>IF(COUNT($A482)=0,"",IF($A482&lt;&gt;DRAFT!$B484,"ERR",IF(DRAFT!BB484="3E","3E",IF(COUNT(DRAFT!AX484,DRAFT!BB484)&gt;0,DRAFT!BC484,""))))</f>
        <v/>
      </c>
      <c r="R482" s="3" t="str">
        <f>IF(COUNT($A482)=0,"",IF(Q482="3E","3E",IF(Q482="","I",LOOKUP(Q482/S$2,{0,0.4,0.45,0.5,0.55,0.6,0.65,0.7,0.75,0.8,1},{"F","D","C","C+","B-","B","B+","A-","A","A+"}))))</f>
        <v/>
      </c>
      <c r="S482" s="2" t="str">
        <f>IF(COUNT($A482)=0,"",IF(Q482="","--",IF(Q482="3E","3E",LOOKUP(Q482/S$2,{0,0.4,0.45,0.5,0.55,0.6,0.65,0.7,0.75,0.8,1},{0,2,2.25,2.5,2.75,3,3.25,3.5,3.75,4}))))</f>
        <v/>
      </c>
      <c r="T482" s="3" t="str">
        <f>IF(COUNT($A482)=0,"",IF($A482&lt;&gt;DRAFT!$B484,"ERR",IF(DRAFT!BK484="3E","3E",IF(COUNT(DRAFT!BG484,DRAFT!BK484)&gt;0,DRAFT!BL484,""))))</f>
        <v/>
      </c>
      <c r="U482" s="3" t="str">
        <f>IF(COUNT($A482)=0,"",IF(T482="3E","3E",IF(T482="","I",LOOKUP(T482/V$2,{0,0.4,0.45,0.5,0.55,0.6,0.65,0.7,0.75,0.8,1},{"F","D","C","C+","B-","B","B+","A-","A","A+"}))))</f>
        <v/>
      </c>
      <c r="V482" s="2" t="str">
        <f>IF(COUNT($A482)=0,"",IF(T482="","--",IF(T482="3E","3E",LOOKUP(T482/V$2,{0,0.4,0.45,0.5,0.55,0.6,0.65,0.7,0.75,0.8,1},{0,2,2.25,2.5,2.75,3,3.25,3.5,3.75,4}))))</f>
        <v/>
      </c>
      <c r="W482" s="3" t="str">
        <f>IF(COUNT($A482)=0,"",IF($A482&lt;&gt;DRAFT!$B484,"ERR",IF(DRAFT!BT484="3E","3E",IF(COUNT(DRAFT!BP484,DRAFT!BT484)&gt;0,DRAFT!BU484,""))))</f>
        <v/>
      </c>
      <c r="X482" s="3" t="str">
        <f>IF(COUNT($A482)=0,"",IF(W482="3E","3E",IF(W482="","I",LOOKUP(W482/Y$2,{0,0.4,0.45,0.5,0.55,0.6,0.65,0.7,0.75,0.8,1},{"F","D","C","C+","B-","B","B+","A-","A","A+"}))))</f>
        <v/>
      </c>
      <c r="Y482" s="2" t="str">
        <f>IF(COUNT($A482)=0,"",IF(W482="","--",IF(W482="3E","3E",LOOKUP(W482/Y$2,{0,0.4,0.45,0.5,0.55,0.6,0.65,0.7,0.75,0.8,1},{0,2,2.25,2.5,2.75,3,3.25,3.5,3.75,4}))))</f>
        <v/>
      </c>
      <c r="Z482" s="3" t="str">
        <f>IF(COUNT($A482)=0,"",IF($A482&lt;&gt;DRAFT!$B484,"ERR",IF(DRAFT!CC484="3E","3E",IF(COUNT(DRAFT!BY484,DRAFT!CC484)&gt;0,DRAFT!CD484,""))))</f>
        <v/>
      </c>
      <c r="AA482" s="3" t="str">
        <f>IF(COUNT($A482)=0,"",IF(Z482="3E","3E",IF(Z482="","I",LOOKUP(Z482/AB$2,{0,0.4,0.45,0.5,0.55,0.6,0.65,0.7,0.75,0.8,1},{"F","D","C","C+","B-","B","B+","A-","A","A+"}))))</f>
        <v/>
      </c>
      <c r="AB482" s="2" t="str">
        <f>IF(COUNT($A482)=0,"",IF(Z482="","--",IF(Z482="3E","3E",LOOKUP(Z482/AB$2,{0,0.4,0.45,0.5,0.55,0.6,0.65,0.7,0.75,0.8,1},{0,2,2.25,2.5,2.75,3,3.25,3.5,3.75,4}))))</f>
        <v/>
      </c>
      <c r="AC482" s="3" t="str">
        <f>IF(COUNT($A482)=0,"",IF($A482&lt;&gt;DRAFT!$B484,"ERR",IF(DRAFT!CF484&gt;0,DRAFT!CF484,"")))</f>
        <v/>
      </c>
      <c r="AD482" s="3" t="str">
        <f>IF(COUNT($A482)=0,"",IF(AC482="3E","3E",IF(AC482="","I",LOOKUP(AC482/AE$2,{0,0.4,0.45,0.5,0.55,0.6,0.65,0.7,0.75,0.8,1},{"F","D","C","C+","B-","B","B+","A-","A","A+"}))))</f>
        <v/>
      </c>
      <c r="AE482" s="2" t="str">
        <f>IF(COUNT($A482)=0,"",IF(AC482="","--",IF(AC482="3E","3E",LOOKUP(AC482/AE$2,{0,0.4,0.45,0.5,0.55,0.6,0.65,0.7,0.75,0.8,1},{0,2,2.25,2.5,2.75,3,3.25,3.5,3.75,4}))))</f>
        <v/>
      </c>
      <c r="AF482" s="3" t="str">
        <f>IF($A482&lt;&gt;DRAFT!$B484,"ERR",IF(OR(COUNT($A482)=0,COUNT(DRAFT!CI484:CK484,DRAFT!CM484:CO484)=0),"",CEILING(SUM(DRAFT!CL484,DRAFT!CP484),1)))</f>
        <v/>
      </c>
      <c r="AG482" s="3" t="str">
        <f>IF(COUNT($A482)=0,"",IF(AF482="3E","3E",IF(AF482="","I",LOOKUP(AF482/AH$2,{0,0.4,0.45,0.5,0.55,0.6,0.65,0.7,0.75,0.8,1},{"F","D","C","C+","B-","B","B+","A-","A","A+"}))))</f>
        <v/>
      </c>
      <c r="AH482" s="2" t="str">
        <f>IF(COUNT($A482)=0,"",IF(AF482="","--",IF(AF482="3E","3E",LOOKUP(AF482/AH$2,{0,0.4,0.45,0.5,0.55,0.6,0.65,0.7,0.75,0.8,1},{0,2,2.25,2.5,2.75,3,3.25,3.5,3.75,4}))))</f>
        <v/>
      </c>
      <c r="AI482" s="11" t="str">
        <f>IF(OR(COUNT($A482)=0,COUNT(B482:AH482)=0),"",IF(COUNTIF(B482:AH482,"3E")&gt;0,"3E",IF(DRAFT!$A484="R",TRUNC(SUMPRODUCT(RGP,RCP)/TCP,3),TRUNC((SUMPRODUCT(--(IMDGP&gt;0)*IMDGP,IMCP)+CEILING(DRAFT!$CQ484*42,0.25))/TCP,3))))</f>
        <v/>
      </c>
      <c r="AJ482" s="3" t="str">
        <f>IF(OR(COUNT($A482)=0,COUNT(B482:AH482)=0),"",IF(COUNTIF(B482:AH482,"3E")&gt;0,"3E",IF(DRAFT!$A484="R",SUMPRODUCT(--(RGP&gt;=2),RCP),SUMPRODUCT(--(IMDGP&gt;0),--(IMGP=0),IMCP)+DRAFT!$CR484)))</f>
        <v/>
      </c>
      <c r="AK482" s="3" t="str">
        <f>IF(OR(COUNT($A482)=0,COUNT(B482:AH482)=0),"",IF(COUNTIF(B482:AJ482,"3E")&gt;0,"3E",IF(AND(DRAFT!$A484="IM",OR($AI482&gt;DRAFT!$CQ484,$AJ482&gt;DRAFT!$CR484)),"IMPROVED",IF(AND(DRAFT!$A484="IM",$AI482&lt;=DRAFT!$CQ484,$AJ482&lt;=DRAFT!$CR484),"NOT IMPROVED",IF(AND(AH482&gt;=2,AI482&gt;=2,AJ482&gt;=30),"PASS","FAIL")))))</f>
        <v/>
      </c>
      <c r="AL482" s="3" t="str">
        <f t="shared" si="14"/>
        <v/>
      </c>
      <c r="AM482" s="3" t="str">
        <f t="shared" si="15"/>
        <v/>
      </c>
    </row>
    <row r="483" spans="1:39" ht="18.95" customHeight="1" x14ac:dyDescent="0.25">
      <c r="A483" s="4" t="str">
        <f>IF(DRAFT!$B485="","",DRAFT!$B485)</f>
        <v/>
      </c>
      <c r="B483" s="3" t="str">
        <f>IF(COUNT($A483)=0,"",IF($A483&lt;&gt;DRAFT!$B485,"ERR",IF(DRAFT!I485="3E","3E",IF(COUNT(DRAFT!E485,DRAFT!I485)&gt;0,DRAFT!J485,""))))</f>
        <v/>
      </c>
      <c r="C483" s="3" t="str">
        <f>IF(COUNT($A483)=0,"",IF(B483="3E","3E",IF(B483="","I",LOOKUP(B483/D$2,{0,0.4,0.45,0.5,0.55,0.6,0.65,0.7,0.75,0.8,1},{"F","D","C","C+","B-","B","B+","A-","A","A+"}))))</f>
        <v/>
      </c>
      <c r="D483" s="2" t="str">
        <f>IF(COUNT($A483)=0,"",IF(B483="","--",IF(B483="3E","3E",LOOKUP(B483/D$2,{0,0.4,0.45,0.5,0.55,0.6,0.65,0.7,0.75,0.8,1},{0,2,2.25,2.5,2.75,3,3.25,3.5,3.75,4}))))</f>
        <v/>
      </c>
      <c r="E483" s="3" t="str">
        <f>IF(COUNT($A483)=0,"",IF($A483&lt;&gt;DRAFT!$B485,"ERR",IF(DRAFT!R485="3E","3E",IF(COUNT(DRAFT!N485,DRAFT!R485)&gt;0,DRAFT!S485,""))))</f>
        <v/>
      </c>
      <c r="F483" s="3" t="str">
        <f>IF(COUNT($A483)=0,"",IF(E483="3E","3E",IF(E483="","I",LOOKUP(E483/G$2,{0,0.4,0.45,0.5,0.55,0.6,0.65,0.7,0.75,0.8,1},{"F","D","C","C+","B-","B","B+","A-","A","A+"}))))</f>
        <v/>
      </c>
      <c r="G483" s="2" t="str">
        <f>IF(COUNT($A483)=0,"",IF(E483="","--",IF(E483="3E","3E",LOOKUP(E483/G$2,{0,0.4,0.45,0.5,0.55,0.6,0.65,0.7,0.75,0.8,1},{0,2,2.25,2.5,2.75,3,3.25,3.5,3.75,4}))))</f>
        <v/>
      </c>
      <c r="H483" s="3" t="str">
        <f>IF(COUNT($A483)=0,"",IF($A483&lt;&gt;DRAFT!$B485,"ERR",IF(DRAFT!AA485="3E","3E",IF(COUNT(DRAFT!W485,DRAFT!AA485)&gt;0,DRAFT!AB485,""))))</f>
        <v/>
      </c>
      <c r="I483" s="3" t="str">
        <f>IF(COUNT($A483)=0,"",IF(H483="3E","3E",IF(H483="","I",LOOKUP(H483/J$2,{0,0.4,0.45,0.5,0.55,0.6,0.65,0.7,0.75,0.8,1},{"F","D","C","C+","B-","B","B+","A-","A","A+"}))))</f>
        <v/>
      </c>
      <c r="J483" s="2" t="str">
        <f>IF(COUNT($A483)=0,"",IF(H483="","--",IF(H483="3E","3E",LOOKUP(H483/J$2,{0,0.4,0.45,0.5,0.55,0.6,0.65,0.7,0.75,0.8,1},{0,2,2.25,2.5,2.75,3,3.25,3.5,3.75,4}))))</f>
        <v/>
      </c>
      <c r="K483" s="3" t="str">
        <f>IF(COUNT($A483)=0,"",IF($A483&lt;&gt;DRAFT!$B485,"ERR",IF(DRAFT!AJ485="3E","3E",IF(COUNT(DRAFT!AF485,DRAFT!AJ485)&gt;0,DRAFT!AK485,""))))</f>
        <v/>
      </c>
      <c r="L483" s="3" t="str">
        <f>IF(COUNT($A483)=0,"",IF(K483="3E","3E",IF(K483="","I",LOOKUP(K483/M$2,{0,0.4,0.45,0.5,0.55,0.6,0.65,0.7,0.75,0.8,1},{"F","D","C","C+","B-","B","B+","A-","A","A+"}))))</f>
        <v/>
      </c>
      <c r="M483" s="2" t="str">
        <f>IF(COUNT($A483)=0,"",IF(K483="","--",IF(K483="3E","3E",LOOKUP(K483/M$2,{0,0.4,0.45,0.5,0.55,0.6,0.65,0.7,0.75,0.8,1},{0,2,2.25,2.5,2.75,3,3.25,3.5,3.75,4}))))</f>
        <v/>
      </c>
      <c r="N483" s="3" t="str">
        <f>IF(COUNT($A483)=0,"",IF($A483&lt;&gt;DRAFT!$B485,"ERR",IF(DRAFT!AS485="3E","3E",IF(COUNT(DRAFT!AO485,DRAFT!AS485)&gt;0,DRAFT!AT485,""))))</f>
        <v/>
      </c>
      <c r="O483" s="3" t="str">
        <f>IF(COUNT($A483)=0,"",IF(N483="3E","3E",IF(N483="","I",LOOKUP(N483/P$2,{0,0.4,0.45,0.5,0.55,0.6,0.65,0.7,0.75,0.8,1},{"F","D","C","C+","B-","B","B+","A-","A","A+"}))))</f>
        <v/>
      </c>
      <c r="P483" s="2" t="str">
        <f>IF(COUNT($A483)=0,"",IF(N483="","--",IF(N483="3E","3E",LOOKUP(N483/P$2,{0,0.4,0.45,0.5,0.55,0.6,0.65,0.7,0.75,0.8,1},{0,2,2.25,2.5,2.75,3,3.25,3.5,3.75,4}))))</f>
        <v/>
      </c>
      <c r="Q483" s="3" t="str">
        <f>IF(COUNT($A483)=0,"",IF($A483&lt;&gt;DRAFT!$B485,"ERR",IF(DRAFT!BB485="3E","3E",IF(COUNT(DRAFT!AX485,DRAFT!BB485)&gt;0,DRAFT!BC485,""))))</f>
        <v/>
      </c>
      <c r="R483" s="3" t="str">
        <f>IF(COUNT($A483)=0,"",IF(Q483="3E","3E",IF(Q483="","I",LOOKUP(Q483/S$2,{0,0.4,0.45,0.5,0.55,0.6,0.65,0.7,0.75,0.8,1},{"F","D","C","C+","B-","B","B+","A-","A","A+"}))))</f>
        <v/>
      </c>
      <c r="S483" s="2" t="str">
        <f>IF(COUNT($A483)=0,"",IF(Q483="","--",IF(Q483="3E","3E",LOOKUP(Q483/S$2,{0,0.4,0.45,0.5,0.55,0.6,0.65,0.7,0.75,0.8,1},{0,2,2.25,2.5,2.75,3,3.25,3.5,3.75,4}))))</f>
        <v/>
      </c>
      <c r="T483" s="3" t="str">
        <f>IF(COUNT($A483)=0,"",IF($A483&lt;&gt;DRAFT!$B485,"ERR",IF(DRAFT!BK485="3E","3E",IF(COUNT(DRAFT!BG485,DRAFT!BK485)&gt;0,DRAFT!BL485,""))))</f>
        <v/>
      </c>
      <c r="U483" s="3" t="str">
        <f>IF(COUNT($A483)=0,"",IF(T483="3E","3E",IF(T483="","I",LOOKUP(T483/V$2,{0,0.4,0.45,0.5,0.55,0.6,0.65,0.7,0.75,0.8,1},{"F","D","C","C+","B-","B","B+","A-","A","A+"}))))</f>
        <v/>
      </c>
      <c r="V483" s="2" t="str">
        <f>IF(COUNT($A483)=0,"",IF(T483="","--",IF(T483="3E","3E",LOOKUP(T483/V$2,{0,0.4,0.45,0.5,0.55,0.6,0.65,0.7,0.75,0.8,1},{0,2,2.25,2.5,2.75,3,3.25,3.5,3.75,4}))))</f>
        <v/>
      </c>
      <c r="W483" s="3" t="str">
        <f>IF(COUNT($A483)=0,"",IF($A483&lt;&gt;DRAFT!$B485,"ERR",IF(DRAFT!BT485="3E","3E",IF(COUNT(DRAFT!BP485,DRAFT!BT485)&gt;0,DRAFT!BU485,""))))</f>
        <v/>
      </c>
      <c r="X483" s="3" t="str">
        <f>IF(COUNT($A483)=0,"",IF(W483="3E","3E",IF(W483="","I",LOOKUP(W483/Y$2,{0,0.4,0.45,0.5,0.55,0.6,0.65,0.7,0.75,0.8,1},{"F","D","C","C+","B-","B","B+","A-","A","A+"}))))</f>
        <v/>
      </c>
      <c r="Y483" s="2" t="str">
        <f>IF(COUNT($A483)=0,"",IF(W483="","--",IF(W483="3E","3E",LOOKUP(W483/Y$2,{0,0.4,0.45,0.5,0.55,0.6,0.65,0.7,0.75,0.8,1},{0,2,2.25,2.5,2.75,3,3.25,3.5,3.75,4}))))</f>
        <v/>
      </c>
      <c r="Z483" s="3" t="str">
        <f>IF(COUNT($A483)=0,"",IF($A483&lt;&gt;DRAFT!$B485,"ERR",IF(DRAFT!CC485="3E","3E",IF(COUNT(DRAFT!BY485,DRAFT!CC485)&gt;0,DRAFT!CD485,""))))</f>
        <v/>
      </c>
      <c r="AA483" s="3" t="str">
        <f>IF(COUNT($A483)=0,"",IF(Z483="3E","3E",IF(Z483="","I",LOOKUP(Z483/AB$2,{0,0.4,0.45,0.5,0.55,0.6,0.65,0.7,0.75,0.8,1},{"F","D","C","C+","B-","B","B+","A-","A","A+"}))))</f>
        <v/>
      </c>
      <c r="AB483" s="2" t="str">
        <f>IF(COUNT($A483)=0,"",IF(Z483="","--",IF(Z483="3E","3E",LOOKUP(Z483/AB$2,{0,0.4,0.45,0.5,0.55,0.6,0.65,0.7,0.75,0.8,1},{0,2,2.25,2.5,2.75,3,3.25,3.5,3.75,4}))))</f>
        <v/>
      </c>
      <c r="AC483" s="3" t="str">
        <f>IF(COUNT($A483)=0,"",IF($A483&lt;&gt;DRAFT!$B485,"ERR",IF(DRAFT!CF485&gt;0,DRAFT!CF485,"")))</f>
        <v/>
      </c>
      <c r="AD483" s="3" t="str">
        <f>IF(COUNT($A483)=0,"",IF(AC483="3E","3E",IF(AC483="","I",LOOKUP(AC483/AE$2,{0,0.4,0.45,0.5,0.55,0.6,0.65,0.7,0.75,0.8,1},{"F","D","C","C+","B-","B","B+","A-","A","A+"}))))</f>
        <v/>
      </c>
      <c r="AE483" s="2" t="str">
        <f>IF(COUNT($A483)=0,"",IF(AC483="","--",IF(AC483="3E","3E",LOOKUP(AC483/AE$2,{0,0.4,0.45,0.5,0.55,0.6,0.65,0.7,0.75,0.8,1},{0,2,2.25,2.5,2.75,3,3.25,3.5,3.75,4}))))</f>
        <v/>
      </c>
      <c r="AF483" s="3" t="str">
        <f>IF($A483&lt;&gt;DRAFT!$B485,"ERR",IF(OR(COUNT($A483)=0,COUNT(DRAFT!CI485:CK485,DRAFT!CM485:CO485)=0),"",CEILING(SUM(DRAFT!CL485,DRAFT!CP485),1)))</f>
        <v/>
      </c>
      <c r="AG483" s="3" t="str">
        <f>IF(COUNT($A483)=0,"",IF(AF483="3E","3E",IF(AF483="","I",LOOKUP(AF483/AH$2,{0,0.4,0.45,0.5,0.55,0.6,0.65,0.7,0.75,0.8,1},{"F","D","C","C+","B-","B","B+","A-","A","A+"}))))</f>
        <v/>
      </c>
      <c r="AH483" s="2" t="str">
        <f>IF(COUNT($A483)=0,"",IF(AF483="","--",IF(AF483="3E","3E",LOOKUP(AF483/AH$2,{0,0.4,0.45,0.5,0.55,0.6,0.65,0.7,0.75,0.8,1},{0,2,2.25,2.5,2.75,3,3.25,3.5,3.75,4}))))</f>
        <v/>
      </c>
      <c r="AI483" s="11" t="str">
        <f>IF(OR(COUNT($A483)=0,COUNT(B483:AH483)=0),"",IF(COUNTIF(B483:AH483,"3E")&gt;0,"3E",IF(DRAFT!$A485="R",TRUNC(SUMPRODUCT(RGP,RCP)/TCP,3),TRUNC((SUMPRODUCT(--(IMDGP&gt;0)*IMDGP,IMCP)+CEILING(DRAFT!$CQ485*42,0.25))/TCP,3))))</f>
        <v/>
      </c>
      <c r="AJ483" s="3" t="str">
        <f>IF(OR(COUNT($A483)=0,COUNT(B483:AH483)=0),"",IF(COUNTIF(B483:AH483,"3E")&gt;0,"3E",IF(DRAFT!$A485="R",SUMPRODUCT(--(RGP&gt;=2),RCP),SUMPRODUCT(--(IMDGP&gt;0),--(IMGP=0),IMCP)+DRAFT!$CR485)))</f>
        <v/>
      </c>
      <c r="AK483" s="3" t="str">
        <f>IF(OR(COUNT($A483)=0,COUNT(B483:AH483)=0),"",IF(COUNTIF(B483:AJ483,"3E")&gt;0,"3E",IF(AND(DRAFT!$A485="IM",OR($AI483&gt;DRAFT!$CQ485,$AJ483&gt;DRAFT!$CR485)),"IMPROVED",IF(AND(DRAFT!$A485="IM",$AI483&lt;=DRAFT!$CQ485,$AJ483&lt;=DRAFT!$CR485),"NOT IMPROVED",IF(AND(AH483&gt;=2,AI483&gt;=2,AJ483&gt;=30),"PASS","FAIL")))))</f>
        <v/>
      </c>
      <c r="AL483" s="3" t="str">
        <f t="shared" si="14"/>
        <v/>
      </c>
      <c r="AM483" s="3" t="str">
        <f t="shared" si="15"/>
        <v/>
      </c>
    </row>
    <row r="484" spans="1:39" ht="18.95" customHeight="1" x14ac:dyDescent="0.25">
      <c r="A484" s="4" t="str">
        <f>IF(DRAFT!$B486="","",DRAFT!$B486)</f>
        <v/>
      </c>
      <c r="B484" s="3" t="str">
        <f>IF(COUNT($A484)=0,"",IF($A484&lt;&gt;DRAFT!$B486,"ERR",IF(DRAFT!I486="3E","3E",IF(COUNT(DRAFT!E486,DRAFT!I486)&gt;0,DRAFT!J486,""))))</f>
        <v/>
      </c>
      <c r="C484" s="3" t="str">
        <f>IF(COUNT($A484)=0,"",IF(B484="3E","3E",IF(B484="","I",LOOKUP(B484/D$2,{0,0.4,0.45,0.5,0.55,0.6,0.65,0.7,0.75,0.8,1},{"F","D","C","C+","B-","B","B+","A-","A","A+"}))))</f>
        <v/>
      </c>
      <c r="D484" s="2" t="str">
        <f>IF(COUNT($A484)=0,"",IF(B484="","--",IF(B484="3E","3E",LOOKUP(B484/D$2,{0,0.4,0.45,0.5,0.55,0.6,0.65,0.7,0.75,0.8,1},{0,2,2.25,2.5,2.75,3,3.25,3.5,3.75,4}))))</f>
        <v/>
      </c>
      <c r="E484" s="3" t="str">
        <f>IF(COUNT($A484)=0,"",IF($A484&lt;&gt;DRAFT!$B486,"ERR",IF(DRAFT!R486="3E","3E",IF(COUNT(DRAFT!N486,DRAFT!R486)&gt;0,DRAFT!S486,""))))</f>
        <v/>
      </c>
      <c r="F484" s="3" t="str">
        <f>IF(COUNT($A484)=0,"",IF(E484="3E","3E",IF(E484="","I",LOOKUP(E484/G$2,{0,0.4,0.45,0.5,0.55,0.6,0.65,0.7,0.75,0.8,1},{"F","D","C","C+","B-","B","B+","A-","A","A+"}))))</f>
        <v/>
      </c>
      <c r="G484" s="2" t="str">
        <f>IF(COUNT($A484)=0,"",IF(E484="","--",IF(E484="3E","3E",LOOKUP(E484/G$2,{0,0.4,0.45,0.5,0.55,0.6,0.65,0.7,0.75,0.8,1},{0,2,2.25,2.5,2.75,3,3.25,3.5,3.75,4}))))</f>
        <v/>
      </c>
      <c r="H484" s="3" t="str">
        <f>IF(COUNT($A484)=0,"",IF($A484&lt;&gt;DRAFT!$B486,"ERR",IF(DRAFT!AA486="3E","3E",IF(COUNT(DRAFT!W486,DRAFT!AA486)&gt;0,DRAFT!AB486,""))))</f>
        <v/>
      </c>
      <c r="I484" s="3" t="str">
        <f>IF(COUNT($A484)=0,"",IF(H484="3E","3E",IF(H484="","I",LOOKUP(H484/J$2,{0,0.4,0.45,0.5,0.55,0.6,0.65,0.7,0.75,0.8,1},{"F","D","C","C+","B-","B","B+","A-","A","A+"}))))</f>
        <v/>
      </c>
      <c r="J484" s="2" t="str">
        <f>IF(COUNT($A484)=0,"",IF(H484="","--",IF(H484="3E","3E",LOOKUP(H484/J$2,{0,0.4,0.45,0.5,0.55,0.6,0.65,0.7,0.75,0.8,1},{0,2,2.25,2.5,2.75,3,3.25,3.5,3.75,4}))))</f>
        <v/>
      </c>
      <c r="K484" s="3" t="str">
        <f>IF(COUNT($A484)=0,"",IF($A484&lt;&gt;DRAFT!$B486,"ERR",IF(DRAFT!AJ486="3E","3E",IF(COUNT(DRAFT!AF486,DRAFT!AJ486)&gt;0,DRAFT!AK486,""))))</f>
        <v/>
      </c>
      <c r="L484" s="3" t="str">
        <f>IF(COUNT($A484)=0,"",IF(K484="3E","3E",IF(K484="","I",LOOKUP(K484/M$2,{0,0.4,0.45,0.5,0.55,0.6,0.65,0.7,0.75,0.8,1},{"F","D","C","C+","B-","B","B+","A-","A","A+"}))))</f>
        <v/>
      </c>
      <c r="M484" s="2" t="str">
        <f>IF(COUNT($A484)=0,"",IF(K484="","--",IF(K484="3E","3E",LOOKUP(K484/M$2,{0,0.4,0.45,0.5,0.55,0.6,0.65,0.7,0.75,0.8,1},{0,2,2.25,2.5,2.75,3,3.25,3.5,3.75,4}))))</f>
        <v/>
      </c>
      <c r="N484" s="3" t="str">
        <f>IF(COUNT($A484)=0,"",IF($A484&lt;&gt;DRAFT!$B486,"ERR",IF(DRAFT!AS486="3E","3E",IF(COUNT(DRAFT!AO486,DRAFT!AS486)&gt;0,DRAFT!AT486,""))))</f>
        <v/>
      </c>
      <c r="O484" s="3" t="str">
        <f>IF(COUNT($A484)=0,"",IF(N484="3E","3E",IF(N484="","I",LOOKUP(N484/P$2,{0,0.4,0.45,0.5,0.55,0.6,0.65,0.7,0.75,0.8,1},{"F","D","C","C+","B-","B","B+","A-","A","A+"}))))</f>
        <v/>
      </c>
      <c r="P484" s="2" t="str">
        <f>IF(COUNT($A484)=0,"",IF(N484="","--",IF(N484="3E","3E",LOOKUP(N484/P$2,{0,0.4,0.45,0.5,0.55,0.6,0.65,0.7,0.75,0.8,1},{0,2,2.25,2.5,2.75,3,3.25,3.5,3.75,4}))))</f>
        <v/>
      </c>
      <c r="Q484" s="3" t="str">
        <f>IF(COUNT($A484)=0,"",IF($A484&lt;&gt;DRAFT!$B486,"ERR",IF(DRAFT!BB486="3E","3E",IF(COUNT(DRAFT!AX486,DRAFT!BB486)&gt;0,DRAFT!BC486,""))))</f>
        <v/>
      </c>
      <c r="R484" s="3" t="str">
        <f>IF(COUNT($A484)=0,"",IF(Q484="3E","3E",IF(Q484="","I",LOOKUP(Q484/S$2,{0,0.4,0.45,0.5,0.55,0.6,0.65,0.7,0.75,0.8,1},{"F","D","C","C+","B-","B","B+","A-","A","A+"}))))</f>
        <v/>
      </c>
      <c r="S484" s="2" t="str">
        <f>IF(COUNT($A484)=0,"",IF(Q484="","--",IF(Q484="3E","3E",LOOKUP(Q484/S$2,{0,0.4,0.45,0.5,0.55,0.6,0.65,0.7,0.75,0.8,1},{0,2,2.25,2.5,2.75,3,3.25,3.5,3.75,4}))))</f>
        <v/>
      </c>
      <c r="T484" s="3" t="str">
        <f>IF(COUNT($A484)=0,"",IF($A484&lt;&gt;DRAFT!$B486,"ERR",IF(DRAFT!BK486="3E","3E",IF(COUNT(DRAFT!BG486,DRAFT!BK486)&gt;0,DRAFT!BL486,""))))</f>
        <v/>
      </c>
      <c r="U484" s="3" t="str">
        <f>IF(COUNT($A484)=0,"",IF(T484="3E","3E",IF(T484="","I",LOOKUP(T484/V$2,{0,0.4,0.45,0.5,0.55,0.6,0.65,0.7,0.75,0.8,1},{"F","D","C","C+","B-","B","B+","A-","A","A+"}))))</f>
        <v/>
      </c>
      <c r="V484" s="2" t="str">
        <f>IF(COUNT($A484)=0,"",IF(T484="","--",IF(T484="3E","3E",LOOKUP(T484/V$2,{0,0.4,0.45,0.5,0.55,0.6,0.65,0.7,0.75,0.8,1},{0,2,2.25,2.5,2.75,3,3.25,3.5,3.75,4}))))</f>
        <v/>
      </c>
      <c r="W484" s="3" t="str">
        <f>IF(COUNT($A484)=0,"",IF($A484&lt;&gt;DRAFT!$B486,"ERR",IF(DRAFT!BT486="3E","3E",IF(COUNT(DRAFT!BP486,DRAFT!BT486)&gt;0,DRAFT!BU486,""))))</f>
        <v/>
      </c>
      <c r="X484" s="3" t="str">
        <f>IF(COUNT($A484)=0,"",IF(W484="3E","3E",IF(W484="","I",LOOKUP(W484/Y$2,{0,0.4,0.45,0.5,0.55,0.6,0.65,0.7,0.75,0.8,1},{"F","D","C","C+","B-","B","B+","A-","A","A+"}))))</f>
        <v/>
      </c>
      <c r="Y484" s="2" t="str">
        <f>IF(COUNT($A484)=0,"",IF(W484="","--",IF(W484="3E","3E",LOOKUP(W484/Y$2,{0,0.4,0.45,0.5,0.55,0.6,0.65,0.7,0.75,0.8,1},{0,2,2.25,2.5,2.75,3,3.25,3.5,3.75,4}))))</f>
        <v/>
      </c>
      <c r="Z484" s="3" t="str">
        <f>IF(COUNT($A484)=0,"",IF($A484&lt;&gt;DRAFT!$B486,"ERR",IF(DRAFT!CC486="3E","3E",IF(COUNT(DRAFT!BY486,DRAFT!CC486)&gt;0,DRAFT!CD486,""))))</f>
        <v/>
      </c>
      <c r="AA484" s="3" t="str">
        <f>IF(COUNT($A484)=0,"",IF(Z484="3E","3E",IF(Z484="","I",LOOKUP(Z484/AB$2,{0,0.4,0.45,0.5,0.55,0.6,0.65,0.7,0.75,0.8,1},{"F","D","C","C+","B-","B","B+","A-","A","A+"}))))</f>
        <v/>
      </c>
      <c r="AB484" s="2" t="str">
        <f>IF(COUNT($A484)=0,"",IF(Z484="","--",IF(Z484="3E","3E",LOOKUP(Z484/AB$2,{0,0.4,0.45,0.5,0.55,0.6,0.65,0.7,0.75,0.8,1},{0,2,2.25,2.5,2.75,3,3.25,3.5,3.75,4}))))</f>
        <v/>
      </c>
      <c r="AC484" s="3" t="str">
        <f>IF(COUNT($A484)=0,"",IF($A484&lt;&gt;DRAFT!$B486,"ERR",IF(DRAFT!CF486&gt;0,DRAFT!CF486,"")))</f>
        <v/>
      </c>
      <c r="AD484" s="3" t="str">
        <f>IF(COUNT($A484)=0,"",IF(AC484="3E","3E",IF(AC484="","I",LOOKUP(AC484/AE$2,{0,0.4,0.45,0.5,0.55,0.6,0.65,0.7,0.75,0.8,1},{"F","D","C","C+","B-","B","B+","A-","A","A+"}))))</f>
        <v/>
      </c>
      <c r="AE484" s="2" t="str">
        <f>IF(COUNT($A484)=0,"",IF(AC484="","--",IF(AC484="3E","3E",LOOKUP(AC484/AE$2,{0,0.4,0.45,0.5,0.55,0.6,0.65,0.7,0.75,0.8,1},{0,2,2.25,2.5,2.75,3,3.25,3.5,3.75,4}))))</f>
        <v/>
      </c>
      <c r="AF484" s="3" t="str">
        <f>IF($A484&lt;&gt;DRAFT!$B486,"ERR",IF(OR(COUNT($A484)=0,COUNT(DRAFT!CI486:CK486,DRAFT!CM486:CO486)=0),"",CEILING(SUM(DRAFT!CL486,DRAFT!CP486),1)))</f>
        <v/>
      </c>
      <c r="AG484" s="3" t="str">
        <f>IF(COUNT($A484)=0,"",IF(AF484="3E","3E",IF(AF484="","I",LOOKUP(AF484/AH$2,{0,0.4,0.45,0.5,0.55,0.6,0.65,0.7,0.75,0.8,1},{"F","D","C","C+","B-","B","B+","A-","A","A+"}))))</f>
        <v/>
      </c>
      <c r="AH484" s="2" t="str">
        <f>IF(COUNT($A484)=0,"",IF(AF484="","--",IF(AF484="3E","3E",LOOKUP(AF484/AH$2,{0,0.4,0.45,0.5,0.55,0.6,0.65,0.7,0.75,0.8,1},{0,2,2.25,2.5,2.75,3,3.25,3.5,3.75,4}))))</f>
        <v/>
      </c>
      <c r="AI484" s="11" t="str">
        <f>IF(OR(COUNT($A484)=0,COUNT(B484:AH484)=0),"",IF(COUNTIF(B484:AH484,"3E")&gt;0,"3E",IF(DRAFT!$A486="R",TRUNC(SUMPRODUCT(RGP,RCP)/TCP,3),TRUNC((SUMPRODUCT(--(IMDGP&gt;0)*IMDGP,IMCP)+CEILING(DRAFT!$CQ486*42,0.25))/TCP,3))))</f>
        <v/>
      </c>
      <c r="AJ484" s="3" t="str">
        <f>IF(OR(COUNT($A484)=0,COUNT(B484:AH484)=0),"",IF(COUNTIF(B484:AH484,"3E")&gt;0,"3E",IF(DRAFT!$A486="R",SUMPRODUCT(--(RGP&gt;=2),RCP),SUMPRODUCT(--(IMDGP&gt;0),--(IMGP=0),IMCP)+DRAFT!$CR486)))</f>
        <v/>
      </c>
      <c r="AK484" s="3" t="str">
        <f>IF(OR(COUNT($A484)=0,COUNT(B484:AH484)=0),"",IF(COUNTIF(B484:AJ484,"3E")&gt;0,"3E",IF(AND(DRAFT!$A486="IM",OR($AI484&gt;DRAFT!$CQ486,$AJ484&gt;DRAFT!$CR486)),"IMPROVED",IF(AND(DRAFT!$A486="IM",$AI484&lt;=DRAFT!$CQ486,$AJ484&lt;=DRAFT!$CR486),"NOT IMPROVED",IF(AND(AH484&gt;=2,AI484&gt;=2,AJ484&gt;=30),"PASS","FAIL")))))</f>
        <v/>
      </c>
      <c r="AL484" s="3" t="str">
        <f t="shared" si="14"/>
        <v/>
      </c>
      <c r="AM484" s="3" t="str">
        <f t="shared" si="15"/>
        <v/>
      </c>
    </row>
    <row r="485" spans="1:39" ht="18.95" customHeight="1" x14ac:dyDescent="0.25">
      <c r="A485" s="4" t="str">
        <f>IF(DRAFT!$B487="","",DRAFT!$B487)</f>
        <v/>
      </c>
      <c r="B485" s="3" t="str">
        <f>IF(COUNT($A485)=0,"",IF($A485&lt;&gt;DRAFT!$B487,"ERR",IF(DRAFT!I487="3E","3E",IF(COUNT(DRAFT!E487,DRAFT!I487)&gt;0,DRAFT!J487,""))))</f>
        <v/>
      </c>
      <c r="C485" s="3" t="str">
        <f>IF(COUNT($A485)=0,"",IF(B485="3E","3E",IF(B485="","I",LOOKUP(B485/D$2,{0,0.4,0.45,0.5,0.55,0.6,0.65,0.7,0.75,0.8,1},{"F","D","C","C+","B-","B","B+","A-","A","A+"}))))</f>
        <v/>
      </c>
      <c r="D485" s="2" t="str">
        <f>IF(COUNT($A485)=0,"",IF(B485="","--",IF(B485="3E","3E",LOOKUP(B485/D$2,{0,0.4,0.45,0.5,0.55,0.6,0.65,0.7,0.75,0.8,1},{0,2,2.25,2.5,2.75,3,3.25,3.5,3.75,4}))))</f>
        <v/>
      </c>
      <c r="E485" s="3" t="str">
        <f>IF(COUNT($A485)=0,"",IF($A485&lt;&gt;DRAFT!$B487,"ERR",IF(DRAFT!R487="3E","3E",IF(COUNT(DRAFT!N487,DRAFT!R487)&gt;0,DRAFT!S487,""))))</f>
        <v/>
      </c>
      <c r="F485" s="3" t="str">
        <f>IF(COUNT($A485)=0,"",IF(E485="3E","3E",IF(E485="","I",LOOKUP(E485/G$2,{0,0.4,0.45,0.5,0.55,0.6,0.65,0.7,0.75,0.8,1},{"F","D","C","C+","B-","B","B+","A-","A","A+"}))))</f>
        <v/>
      </c>
      <c r="G485" s="2" t="str">
        <f>IF(COUNT($A485)=0,"",IF(E485="","--",IF(E485="3E","3E",LOOKUP(E485/G$2,{0,0.4,0.45,0.5,0.55,0.6,0.65,0.7,0.75,0.8,1},{0,2,2.25,2.5,2.75,3,3.25,3.5,3.75,4}))))</f>
        <v/>
      </c>
      <c r="H485" s="3" t="str">
        <f>IF(COUNT($A485)=0,"",IF($A485&lt;&gt;DRAFT!$B487,"ERR",IF(DRAFT!AA487="3E","3E",IF(COUNT(DRAFT!W487,DRAFT!AA487)&gt;0,DRAFT!AB487,""))))</f>
        <v/>
      </c>
      <c r="I485" s="3" t="str">
        <f>IF(COUNT($A485)=0,"",IF(H485="3E","3E",IF(H485="","I",LOOKUP(H485/J$2,{0,0.4,0.45,0.5,0.55,0.6,0.65,0.7,0.75,0.8,1},{"F","D","C","C+","B-","B","B+","A-","A","A+"}))))</f>
        <v/>
      </c>
      <c r="J485" s="2" t="str">
        <f>IF(COUNT($A485)=0,"",IF(H485="","--",IF(H485="3E","3E",LOOKUP(H485/J$2,{0,0.4,0.45,0.5,0.55,0.6,0.65,0.7,0.75,0.8,1},{0,2,2.25,2.5,2.75,3,3.25,3.5,3.75,4}))))</f>
        <v/>
      </c>
      <c r="K485" s="3" t="str">
        <f>IF(COUNT($A485)=0,"",IF($A485&lt;&gt;DRAFT!$B487,"ERR",IF(DRAFT!AJ487="3E","3E",IF(COUNT(DRAFT!AF487,DRAFT!AJ487)&gt;0,DRAFT!AK487,""))))</f>
        <v/>
      </c>
      <c r="L485" s="3" t="str">
        <f>IF(COUNT($A485)=0,"",IF(K485="3E","3E",IF(K485="","I",LOOKUP(K485/M$2,{0,0.4,0.45,0.5,0.55,0.6,0.65,0.7,0.75,0.8,1},{"F","D","C","C+","B-","B","B+","A-","A","A+"}))))</f>
        <v/>
      </c>
      <c r="M485" s="2" t="str">
        <f>IF(COUNT($A485)=0,"",IF(K485="","--",IF(K485="3E","3E",LOOKUP(K485/M$2,{0,0.4,0.45,0.5,0.55,0.6,0.65,0.7,0.75,0.8,1},{0,2,2.25,2.5,2.75,3,3.25,3.5,3.75,4}))))</f>
        <v/>
      </c>
      <c r="N485" s="3" t="str">
        <f>IF(COUNT($A485)=0,"",IF($A485&lt;&gt;DRAFT!$B487,"ERR",IF(DRAFT!AS487="3E","3E",IF(COUNT(DRAFT!AO487,DRAFT!AS487)&gt;0,DRAFT!AT487,""))))</f>
        <v/>
      </c>
      <c r="O485" s="3" t="str">
        <f>IF(COUNT($A485)=0,"",IF(N485="3E","3E",IF(N485="","I",LOOKUP(N485/P$2,{0,0.4,0.45,0.5,0.55,0.6,0.65,0.7,0.75,0.8,1},{"F","D","C","C+","B-","B","B+","A-","A","A+"}))))</f>
        <v/>
      </c>
      <c r="P485" s="2" t="str">
        <f>IF(COUNT($A485)=0,"",IF(N485="","--",IF(N485="3E","3E",LOOKUP(N485/P$2,{0,0.4,0.45,0.5,0.55,0.6,0.65,0.7,0.75,0.8,1},{0,2,2.25,2.5,2.75,3,3.25,3.5,3.75,4}))))</f>
        <v/>
      </c>
      <c r="Q485" s="3" t="str">
        <f>IF(COUNT($A485)=0,"",IF($A485&lt;&gt;DRAFT!$B487,"ERR",IF(DRAFT!BB487="3E","3E",IF(COUNT(DRAFT!AX487,DRAFT!BB487)&gt;0,DRAFT!BC487,""))))</f>
        <v/>
      </c>
      <c r="R485" s="3" t="str">
        <f>IF(COUNT($A485)=0,"",IF(Q485="3E","3E",IF(Q485="","I",LOOKUP(Q485/S$2,{0,0.4,0.45,0.5,0.55,0.6,0.65,0.7,0.75,0.8,1},{"F","D","C","C+","B-","B","B+","A-","A","A+"}))))</f>
        <v/>
      </c>
      <c r="S485" s="2" t="str">
        <f>IF(COUNT($A485)=0,"",IF(Q485="","--",IF(Q485="3E","3E",LOOKUP(Q485/S$2,{0,0.4,0.45,0.5,0.55,0.6,0.65,0.7,0.75,0.8,1},{0,2,2.25,2.5,2.75,3,3.25,3.5,3.75,4}))))</f>
        <v/>
      </c>
      <c r="T485" s="3" t="str">
        <f>IF(COUNT($A485)=0,"",IF($A485&lt;&gt;DRAFT!$B487,"ERR",IF(DRAFT!BK487="3E","3E",IF(COUNT(DRAFT!BG487,DRAFT!BK487)&gt;0,DRAFT!BL487,""))))</f>
        <v/>
      </c>
      <c r="U485" s="3" t="str">
        <f>IF(COUNT($A485)=0,"",IF(T485="3E","3E",IF(T485="","I",LOOKUP(T485/V$2,{0,0.4,0.45,0.5,0.55,0.6,0.65,0.7,0.75,0.8,1},{"F","D","C","C+","B-","B","B+","A-","A","A+"}))))</f>
        <v/>
      </c>
      <c r="V485" s="2" t="str">
        <f>IF(COUNT($A485)=0,"",IF(T485="","--",IF(T485="3E","3E",LOOKUP(T485/V$2,{0,0.4,0.45,0.5,0.55,0.6,0.65,0.7,0.75,0.8,1},{0,2,2.25,2.5,2.75,3,3.25,3.5,3.75,4}))))</f>
        <v/>
      </c>
      <c r="W485" s="3" t="str">
        <f>IF(COUNT($A485)=0,"",IF($A485&lt;&gt;DRAFT!$B487,"ERR",IF(DRAFT!BT487="3E","3E",IF(COUNT(DRAFT!BP487,DRAFT!BT487)&gt;0,DRAFT!BU487,""))))</f>
        <v/>
      </c>
      <c r="X485" s="3" t="str">
        <f>IF(COUNT($A485)=0,"",IF(W485="3E","3E",IF(W485="","I",LOOKUP(W485/Y$2,{0,0.4,0.45,0.5,0.55,0.6,0.65,0.7,0.75,0.8,1},{"F","D","C","C+","B-","B","B+","A-","A","A+"}))))</f>
        <v/>
      </c>
      <c r="Y485" s="2" t="str">
        <f>IF(COUNT($A485)=0,"",IF(W485="","--",IF(W485="3E","3E",LOOKUP(W485/Y$2,{0,0.4,0.45,0.5,0.55,0.6,0.65,0.7,0.75,0.8,1},{0,2,2.25,2.5,2.75,3,3.25,3.5,3.75,4}))))</f>
        <v/>
      </c>
      <c r="Z485" s="3" t="str">
        <f>IF(COUNT($A485)=0,"",IF($A485&lt;&gt;DRAFT!$B487,"ERR",IF(DRAFT!CC487="3E","3E",IF(COUNT(DRAFT!BY487,DRAFT!CC487)&gt;0,DRAFT!CD487,""))))</f>
        <v/>
      </c>
      <c r="AA485" s="3" t="str">
        <f>IF(COUNT($A485)=0,"",IF(Z485="3E","3E",IF(Z485="","I",LOOKUP(Z485/AB$2,{0,0.4,0.45,0.5,0.55,0.6,0.65,0.7,0.75,0.8,1},{"F","D","C","C+","B-","B","B+","A-","A","A+"}))))</f>
        <v/>
      </c>
      <c r="AB485" s="2" t="str">
        <f>IF(COUNT($A485)=0,"",IF(Z485="","--",IF(Z485="3E","3E",LOOKUP(Z485/AB$2,{0,0.4,0.45,0.5,0.55,0.6,0.65,0.7,0.75,0.8,1},{0,2,2.25,2.5,2.75,3,3.25,3.5,3.75,4}))))</f>
        <v/>
      </c>
      <c r="AC485" s="3" t="str">
        <f>IF(COUNT($A485)=0,"",IF($A485&lt;&gt;DRAFT!$B487,"ERR",IF(DRAFT!CF487&gt;0,DRAFT!CF487,"")))</f>
        <v/>
      </c>
      <c r="AD485" s="3" t="str">
        <f>IF(COUNT($A485)=0,"",IF(AC485="3E","3E",IF(AC485="","I",LOOKUP(AC485/AE$2,{0,0.4,0.45,0.5,0.55,0.6,0.65,0.7,0.75,0.8,1},{"F","D","C","C+","B-","B","B+","A-","A","A+"}))))</f>
        <v/>
      </c>
      <c r="AE485" s="2" t="str">
        <f>IF(COUNT($A485)=0,"",IF(AC485="","--",IF(AC485="3E","3E",LOOKUP(AC485/AE$2,{0,0.4,0.45,0.5,0.55,0.6,0.65,0.7,0.75,0.8,1},{0,2,2.25,2.5,2.75,3,3.25,3.5,3.75,4}))))</f>
        <v/>
      </c>
      <c r="AF485" s="3" t="str">
        <f>IF($A485&lt;&gt;DRAFT!$B487,"ERR",IF(OR(COUNT($A485)=0,COUNT(DRAFT!CI487:CK487,DRAFT!CM487:CO487)=0),"",CEILING(SUM(DRAFT!CL487,DRAFT!CP487),1)))</f>
        <v/>
      </c>
      <c r="AG485" s="3" t="str">
        <f>IF(COUNT($A485)=0,"",IF(AF485="3E","3E",IF(AF485="","I",LOOKUP(AF485/AH$2,{0,0.4,0.45,0.5,0.55,0.6,0.65,0.7,0.75,0.8,1},{"F","D","C","C+","B-","B","B+","A-","A","A+"}))))</f>
        <v/>
      </c>
      <c r="AH485" s="2" t="str">
        <f>IF(COUNT($A485)=0,"",IF(AF485="","--",IF(AF485="3E","3E",LOOKUP(AF485/AH$2,{0,0.4,0.45,0.5,0.55,0.6,0.65,0.7,0.75,0.8,1},{0,2,2.25,2.5,2.75,3,3.25,3.5,3.75,4}))))</f>
        <v/>
      </c>
      <c r="AI485" s="11" t="str">
        <f>IF(OR(COUNT($A485)=0,COUNT(B485:AH485)=0),"",IF(COUNTIF(B485:AH485,"3E")&gt;0,"3E",IF(DRAFT!$A487="R",TRUNC(SUMPRODUCT(RGP,RCP)/TCP,3),TRUNC((SUMPRODUCT(--(IMDGP&gt;0)*IMDGP,IMCP)+CEILING(DRAFT!$CQ487*42,0.25))/TCP,3))))</f>
        <v/>
      </c>
      <c r="AJ485" s="3" t="str">
        <f>IF(OR(COUNT($A485)=0,COUNT(B485:AH485)=0),"",IF(COUNTIF(B485:AH485,"3E")&gt;0,"3E",IF(DRAFT!$A487="R",SUMPRODUCT(--(RGP&gt;=2),RCP),SUMPRODUCT(--(IMDGP&gt;0),--(IMGP=0),IMCP)+DRAFT!$CR487)))</f>
        <v/>
      </c>
      <c r="AK485" s="3" t="str">
        <f>IF(OR(COUNT($A485)=0,COUNT(B485:AH485)=0),"",IF(COUNTIF(B485:AJ485,"3E")&gt;0,"3E",IF(AND(DRAFT!$A487="IM",OR($AI485&gt;DRAFT!$CQ487,$AJ485&gt;DRAFT!$CR487)),"IMPROVED",IF(AND(DRAFT!$A487="IM",$AI485&lt;=DRAFT!$CQ487,$AJ485&lt;=DRAFT!$CR487),"NOT IMPROVED",IF(AND(AH485&gt;=2,AI485&gt;=2,AJ485&gt;=30),"PASS","FAIL")))))</f>
        <v/>
      </c>
      <c r="AL485" s="3" t="str">
        <f t="shared" si="14"/>
        <v/>
      </c>
      <c r="AM485" s="3" t="str">
        <f t="shared" si="15"/>
        <v/>
      </c>
    </row>
    <row r="486" spans="1:39" ht="18.95" customHeight="1" x14ac:dyDescent="0.25">
      <c r="A486" s="4" t="str">
        <f>IF(DRAFT!$B488="","",DRAFT!$B488)</f>
        <v/>
      </c>
      <c r="B486" s="3" t="str">
        <f>IF(COUNT($A486)=0,"",IF($A486&lt;&gt;DRAFT!$B488,"ERR",IF(DRAFT!I488="3E","3E",IF(COUNT(DRAFT!E488,DRAFT!I488)&gt;0,DRAFT!J488,""))))</f>
        <v/>
      </c>
      <c r="C486" s="3" t="str">
        <f>IF(COUNT($A486)=0,"",IF(B486="3E","3E",IF(B486="","I",LOOKUP(B486/D$2,{0,0.4,0.45,0.5,0.55,0.6,0.65,0.7,0.75,0.8,1},{"F","D","C","C+","B-","B","B+","A-","A","A+"}))))</f>
        <v/>
      </c>
      <c r="D486" s="2" t="str">
        <f>IF(COUNT($A486)=0,"",IF(B486="","--",IF(B486="3E","3E",LOOKUP(B486/D$2,{0,0.4,0.45,0.5,0.55,0.6,0.65,0.7,0.75,0.8,1},{0,2,2.25,2.5,2.75,3,3.25,3.5,3.75,4}))))</f>
        <v/>
      </c>
      <c r="E486" s="3" t="str">
        <f>IF(COUNT($A486)=0,"",IF($A486&lt;&gt;DRAFT!$B488,"ERR",IF(DRAFT!R488="3E","3E",IF(COUNT(DRAFT!N488,DRAFT!R488)&gt;0,DRAFT!S488,""))))</f>
        <v/>
      </c>
      <c r="F486" s="3" t="str">
        <f>IF(COUNT($A486)=0,"",IF(E486="3E","3E",IF(E486="","I",LOOKUP(E486/G$2,{0,0.4,0.45,0.5,0.55,0.6,0.65,0.7,0.75,0.8,1},{"F","D","C","C+","B-","B","B+","A-","A","A+"}))))</f>
        <v/>
      </c>
      <c r="G486" s="2" t="str">
        <f>IF(COUNT($A486)=0,"",IF(E486="","--",IF(E486="3E","3E",LOOKUP(E486/G$2,{0,0.4,0.45,0.5,0.55,0.6,0.65,0.7,0.75,0.8,1},{0,2,2.25,2.5,2.75,3,3.25,3.5,3.75,4}))))</f>
        <v/>
      </c>
      <c r="H486" s="3" t="str">
        <f>IF(COUNT($A486)=0,"",IF($A486&lt;&gt;DRAFT!$B488,"ERR",IF(DRAFT!AA488="3E","3E",IF(COUNT(DRAFT!W488,DRAFT!AA488)&gt;0,DRAFT!AB488,""))))</f>
        <v/>
      </c>
      <c r="I486" s="3" t="str">
        <f>IF(COUNT($A486)=0,"",IF(H486="3E","3E",IF(H486="","I",LOOKUP(H486/J$2,{0,0.4,0.45,0.5,0.55,0.6,0.65,0.7,0.75,0.8,1},{"F","D","C","C+","B-","B","B+","A-","A","A+"}))))</f>
        <v/>
      </c>
      <c r="J486" s="2" t="str">
        <f>IF(COUNT($A486)=0,"",IF(H486="","--",IF(H486="3E","3E",LOOKUP(H486/J$2,{0,0.4,0.45,0.5,0.55,0.6,0.65,0.7,0.75,0.8,1},{0,2,2.25,2.5,2.75,3,3.25,3.5,3.75,4}))))</f>
        <v/>
      </c>
      <c r="K486" s="3" t="str">
        <f>IF(COUNT($A486)=0,"",IF($A486&lt;&gt;DRAFT!$B488,"ERR",IF(DRAFT!AJ488="3E","3E",IF(COUNT(DRAFT!AF488,DRAFT!AJ488)&gt;0,DRAFT!AK488,""))))</f>
        <v/>
      </c>
      <c r="L486" s="3" t="str">
        <f>IF(COUNT($A486)=0,"",IF(K486="3E","3E",IF(K486="","I",LOOKUP(K486/M$2,{0,0.4,0.45,0.5,0.55,0.6,0.65,0.7,0.75,0.8,1},{"F","D","C","C+","B-","B","B+","A-","A","A+"}))))</f>
        <v/>
      </c>
      <c r="M486" s="2" t="str">
        <f>IF(COUNT($A486)=0,"",IF(K486="","--",IF(K486="3E","3E",LOOKUP(K486/M$2,{0,0.4,0.45,0.5,0.55,0.6,0.65,0.7,0.75,0.8,1},{0,2,2.25,2.5,2.75,3,3.25,3.5,3.75,4}))))</f>
        <v/>
      </c>
      <c r="N486" s="3" t="str">
        <f>IF(COUNT($A486)=0,"",IF($A486&lt;&gt;DRAFT!$B488,"ERR",IF(DRAFT!AS488="3E","3E",IF(COUNT(DRAFT!AO488,DRAFT!AS488)&gt;0,DRAFT!AT488,""))))</f>
        <v/>
      </c>
      <c r="O486" s="3" t="str">
        <f>IF(COUNT($A486)=0,"",IF(N486="3E","3E",IF(N486="","I",LOOKUP(N486/P$2,{0,0.4,0.45,0.5,0.55,0.6,0.65,0.7,0.75,0.8,1},{"F","D","C","C+","B-","B","B+","A-","A","A+"}))))</f>
        <v/>
      </c>
      <c r="P486" s="2" t="str">
        <f>IF(COUNT($A486)=0,"",IF(N486="","--",IF(N486="3E","3E",LOOKUP(N486/P$2,{0,0.4,0.45,0.5,0.55,0.6,0.65,0.7,0.75,0.8,1},{0,2,2.25,2.5,2.75,3,3.25,3.5,3.75,4}))))</f>
        <v/>
      </c>
      <c r="Q486" s="3" t="str">
        <f>IF(COUNT($A486)=0,"",IF($A486&lt;&gt;DRAFT!$B488,"ERR",IF(DRAFT!BB488="3E","3E",IF(COUNT(DRAFT!AX488,DRAFT!BB488)&gt;0,DRAFT!BC488,""))))</f>
        <v/>
      </c>
      <c r="R486" s="3" t="str">
        <f>IF(COUNT($A486)=0,"",IF(Q486="3E","3E",IF(Q486="","I",LOOKUP(Q486/S$2,{0,0.4,0.45,0.5,0.55,0.6,0.65,0.7,0.75,0.8,1},{"F","D","C","C+","B-","B","B+","A-","A","A+"}))))</f>
        <v/>
      </c>
      <c r="S486" s="2" t="str">
        <f>IF(COUNT($A486)=0,"",IF(Q486="","--",IF(Q486="3E","3E",LOOKUP(Q486/S$2,{0,0.4,0.45,0.5,0.55,0.6,0.65,0.7,0.75,0.8,1},{0,2,2.25,2.5,2.75,3,3.25,3.5,3.75,4}))))</f>
        <v/>
      </c>
      <c r="T486" s="3" t="str">
        <f>IF(COUNT($A486)=0,"",IF($A486&lt;&gt;DRAFT!$B488,"ERR",IF(DRAFT!BK488="3E","3E",IF(COUNT(DRAFT!BG488,DRAFT!BK488)&gt;0,DRAFT!BL488,""))))</f>
        <v/>
      </c>
      <c r="U486" s="3" t="str">
        <f>IF(COUNT($A486)=0,"",IF(T486="3E","3E",IF(T486="","I",LOOKUP(T486/V$2,{0,0.4,0.45,0.5,0.55,0.6,0.65,0.7,0.75,0.8,1},{"F","D","C","C+","B-","B","B+","A-","A","A+"}))))</f>
        <v/>
      </c>
      <c r="V486" s="2" t="str">
        <f>IF(COUNT($A486)=0,"",IF(T486="","--",IF(T486="3E","3E",LOOKUP(T486/V$2,{0,0.4,0.45,0.5,0.55,0.6,0.65,0.7,0.75,0.8,1},{0,2,2.25,2.5,2.75,3,3.25,3.5,3.75,4}))))</f>
        <v/>
      </c>
      <c r="W486" s="3" t="str">
        <f>IF(COUNT($A486)=0,"",IF($A486&lt;&gt;DRAFT!$B488,"ERR",IF(DRAFT!BT488="3E","3E",IF(COUNT(DRAFT!BP488,DRAFT!BT488)&gt;0,DRAFT!BU488,""))))</f>
        <v/>
      </c>
      <c r="X486" s="3" t="str">
        <f>IF(COUNT($A486)=0,"",IF(W486="3E","3E",IF(W486="","I",LOOKUP(W486/Y$2,{0,0.4,0.45,0.5,0.55,0.6,0.65,0.7,0.75,0.8,1},{"F","D","C","C+","B-","B","B+","A-","A","A+"}))))</f>
        <v/>
      </c>
      <c r="Y486" s="2" t="str">
        <f>IF(COUNT($A486)=0,"",IF(W486="","--",IF(W486="3E","3E",LOOKUP(W486/Y$2,{0,0.4,0.45,0.5,0.55,0.6,0.65,0.7,0.75,0.8,1},{0,2,2.25,2.5,2.75,3,3.25,3.5,3.75,4}))))</f>
        <v/>
      </c>
      <c r="Z486" s="3" t="str">
        <f>IF(COUNT($A486)=0,"",IF($A486&lt;&gt;DRAFT!$B488,"ERR",IF(DRAFT!CC488="3E","3E",IF(COUNT(DRAFT!BY488,DRAFT!CC488)&gt;0,DRAFT!CD488,""))))</f>
        <v/>
      </c>
      <c r="AA486" s="3" t="str">
        <f>IF(COUNT($A486)=0,"",IF(Z486="3E","3E",IF(Z486="","I",LOOKUP(Z486/AB$2,{0,0.4,0.45,0.5,0.55,0.6,0.65,0.7,0.75,0.8,1},{"F","D","C","C+","B-","B","B+","A-","A","A+"}))))</f>
        <v/>
      </c>
      <c r="AB486" s="2" t="str">
        <f>IF(COUNT($A486)=0,"",IF(Z486="","--",IF(Z486="3E","3E",LOOKUP(Z486/AB$2,{0,0.4,0.45,0.5,0.55,0.6,0.65,0.7,0.75,0.8,1},{0,2,2.25,2.5,2.75,3,3.25,3.5,3.75,4}))))</f>
        <v/>
      </c>
      <c r="AC486" s="3" t="str">
        <f>IF(COUNT($A486)=0,"",IF($A486&lt;&gt;DRAFT!$B488,"ERR",IF(DRAFT!CF488&gt;0,DRAFT!CF488,"")))</f>
        <v/>
      </c>
      <c r="AD486" s="3" t="str">
        <f>IF(COUNT($A486)=0,"",IF(AC486="3E","3E",IF(AC486="","I",LOOKUP(AC486/AE$2,{0,0.4,0.45,0.5,0.55,0.6,0.65,0.7,0.75,0.8,1},{"F","D","C","C+","B-","B","B+","A-","A","A+"}))))</f>
        <v/>
      </c>
      <c r="AE486" s="2" t="str">
        <f>IF(COUNT($A486)=0,"",IF(AC486="","--",IF(AC486="3E","3E",LOOKUP(AC486/AE$2,{0,0.4,0.45,0.5,0.55,0.6,0.65,0.7,0.75,0.8,1},{0,2,2.25,2.5,2.75,3,3.25,3.5,3.75,4}))))</f>
        <v/>
      </c>
      <c r="AF486" s="3" t="str">
        <f>IF($A486&lt;&gt;DRAFT!$B488,"ERR",IF(OR(COUNT($A486)=0,COUNT(DRAFT!CI488:CK488,DRAFT!CM488:CO488)=0),"",CEILING(SUM(DRAFT!CL488,DRAFT!CP488),1)))</f>
        <v/>
      </c>
      <c r="AG486" s="3" t="str">
        <f>IF(COUNT($A486)=0,"",IF(AF486="3E","3E",IF(AF486="","I",LOOKUP(AF486/AH$2,{0,0.4,0.45,0.5,0.55,0.6,0.65,0.7,0.75,0.8,1},{"F","D","C","C+","B-","B","B+","A-","A","A+"}))))</f>
        <v/>
      </c>
      <c r="AH486" s="2" t="str">
        <f>IF(COUNT($A486)=0,"",IF(AF486="","--",IF(AF486="3E","3E",LOOKUP(AF486/AH$2,{0,0.4,0.45,0.5,0.55,0.6,0.65,0.7,0.75,0.8,1},{0,2,2.25,2.5,2.75,3,3.25,3.5,3.75,4}))))</f>
        <v/>
      </c>
      <c r="AI486" s="11" t="str">
        <f>IF(OR(COUNT($A486)=0,COUNT(B486:AH486)=0),"",IF(COUNTIF(B486:AH486,"3E")&gt;0,"3E",IF(DRAFT!$A488="R",TRUNC(SUMPRODUCT(RGP,RCP)/TCP,3),TRUNC((SUMPRODUCT(--(IMDGP&gt;0)*IMDGP,IMCP)+CEILING(DRAFT!$CQ488*42,0.25))/TCP,3))))</f>
        <v/>
      </c>
      <c r="AJ486" s="3" t="str">
        <f>IF(OR(COUNT($A486)=0,COUNT(B486:AH486)=0),"",IF(COUNTIF(B486:AH486,"3E")&gt;0,"3E",IF(DRAFT!$A488="R",SUMPRODUCT(--(RGP&gt;=2),RCP),SUMPRODUCT(--(IMDGP&gt;0),--(IMGP=0),IMCP)+DRAFT!$CR488)))</f>
        <v/>
      </c>
      <c r="AK486" s="3" t="str">
        <f>IF(OR(COUNT($A486)=0,COUNT(B486:AH486)=0),"",IF(COUNTIF(B486:AJ486,"3E")&gt;0,"3E",IF(AND(DRAFT!$A488="IM",OR($AI486&gt;DRAFT!$CQ488,$AJ486&gt;DRAFT!$CR488)),"IMPROVED",IF(AND(DRAFT!$A488="IM",$AI486&lt;=DRAFT!$CQ488,$AJ486&lt;=DRAFT!$CR488),"NOT IMPROVED",IF(AND(AH486&gt;=2,AI486&gt;=2,AJ486&gt;=30),"PASS","FAIL")))))</f>
        <v/>
      </c>
      <c r="AL486" s="3" t="str">
        <f t="shared" si="14"/>
        <v/>
      </c>
      <c r="AM486" s="3" t="str">
        <f t="shared" si="15"/>
        <v/>
      </c>
    </row>
    <row r="487" spans="1:39" ht="18.95" customHeight="1" x14ac:dyDescent="0.25">
      <c r="A487" s="4" t="str">
        <f>IF(DRAFT!$B489="","",DRAFT!$B489)</f>
        <v/>
      </c>
      <c r="B487" s="3" t="str">
        <f>IF(COUNT($A487)=0,"",IF($A487&lt;&gt;DRAFT!$B489,"ERR",IF(DRAFT!I489="3E","3E",IF(COUNT(DRAFT!E489,DRAFT!I489)&gt;0,DRAFT!J489,""))))</f>
        <v/>
      </c>
      <c r="C487" s="3" t="str">
        <f>IF(COUNT($A487)=0,"",IF(B487="3E","3E",IF(B487="","I",LOOKUP(B487/D$2,{0,0.4,0.45,0.5,0.55,0.6,0.65,0.7,0.75,0.8,1},{"F","D","C","C+","B-","B","B+","A-","A","A+"}))))</f>
        <v/>
      </c>
      <c r="D487" s="2" t="str">
        <f>IF(COUNT($A487)=0,"",IF(B487="","--",IF(B487="3E","3E",LOOKUP(B487/D$2,{0,0.4,0.45,0.5,0.55,0.6,0.65,0.7,0.75,0.8,1},{0,2,2.25,2.5,2.75,3,3.25,3.5,3.75,4}))))</f>
        <v/>
      </c>
      <c r="E487" s="3" t="str">
        <f>IF(COUNT($A487)=0,"",IF($A487&lt;&gt;DRAFT!$B489,"ERR",IF(DRAFT!R489="3E","3E",IF(COUNT(DRAFT!N489,DRAFT!R489)&gt;0,DRAFT!S489,""))))</f>
        <v/>
      </c>
      <c r="F487" s="3" t="str">
        <f>IF(COUNT($A487)=0,"",IF(E487="3E","3E",IF(E487="","I",LOOKUP(E487/G$2,{0,0.4,0.45,0.5,0.55,0.6,0.65,0.7,0.75,0.8,1},{"F","D","C","C+","B-","B","B+","A-","A","A+"}))))</f>
        <v/>
      </c>
      <c r="G487" s="2" t="str">
        <f>IF(COUNT($A487)=0,"",IF(E487="","--",IF(E487="3E","3E",LOOKUP(E487/G$2,{0,0.4,0.45,0.5,0.55,0.6,0.65,0.7,0.75,0.8,1},{0,2,2.25,2.5,2.75,3,3.25,3.5,3.75,4}))))</f>
        <v/>
      </c>
      <c r="H487" s="3" t="str">
        <f>IF(COUNT($A487)=0,"",IF($A487&lt;&gt;DRAFT!$B489,"ERR",IF(DRAFT!AA489="3E","3E",IF(COUNT(DRAFT!W489,DRAFT!AA489)&gt;0,DRAFT!AB489,""))))</f>
        <v/>
      </c>
      <c r="I487" s="3" t="str">
        <f>IF(COUNT($A487)=0,"",IF(H487="3E","3E",IF(H487="","I",LOOKUP(H487/J$2,{0,0.4,0.45,0.5,0.55,0.6,0.65,0.7,0.75,0.8,1},{"F","D","C","C+","B-","B","B+","A-","A","A+"}))))</f>
        <v/>
      </c>
      <c r="J487" s="2" t="str">
        <f>IF(COUNT($A487)=0,"",IF(H487="","--",IF(H487="3E","3E",LOOKUP(H487/J$2,{0,0.4,0.45,0.5,0.55,0.6,0.65,0.7,0.75,0.8,1},{0,2,2.25,2.5,2.75,3,3.25,3.5,3.75,4}))))</f>
        <v/>
      </c>
      <c r="K487" s="3" t="str">
        <f>IF(COUNT($A487)=0,"",IF($A487&lt;&gt;DRAFT!$B489,"ERR",IF(DRAFT!AJ489="3E","3E",IF(COUNT(DRAFT!AF489,DRAFT!AJ489)&gt;0,DRAFT!AK489,""))))</f>
        <v/>
      </c>
      <c r="L487" s="3" t="str">
        <f>IF(COUNT($A487)=0,"",IF(K487="3E","3E",IF(K487="","I",LOOKUP(K487/M$2,{0,0.4,0.45,0.5,0.55,0.6,0.65,0.7,0.75,0.8,1},{"F","D","C","C+","B-","B","B+","A-","A","A+"}))))</f>
        <v/>
      </c>
      <c r="M487" s="2" t="str">
        <f>IF(COUNT($A487)=0,"",IF(K487="","--",IF(K487="3E","3E",LOOKUP(K487/M$2,{0,0.4,0.45,0.5,0.55,0.6,0.65,0.7,0.75,0.8,1},{0,2,2.25,2.5,2.75,3,3.25,3.5,3.75,4}))))</f>
        <v/>
      </c>
      <c r="N487" s="3" t="str">
        <f>IF(COUNT($A487)=0,"",IF($A487&lt;&gt;DRAFT!$B489,"ERR",IF(DRAFT!AS489="3E","3E",IF(COUNT(DRAFT!AO489,DRAFT!AS489)&gt;0,DRAFT!AT489,""))))</f>
        <v/>
      </c>
      <c r="O487" s="3" t="str">
        <f>IF(COUNT($A487)=0,"",IF(N487="3E","3E",IF(N487="","I",LOOKUP(N487/P$2,{0,0.4,0.45,0.5,0.55,0.6,0.65,0.7,0.75,0.8,1},{"F","D","C","C+","B-","B","B+","A-","A","A+"}))))</f>
        <v/>
      </c>
      <c r="P487" s="2" t="str">
        <f>IF(COUNT($A487)=0,"",IF(N487="","--",IF(N487="3E","3E",LOOKUP(N487/P$2,{0,0.4,0.45,0.5,0.55,0.6,0.65,0.7,0.75,0.8,1},{0,2,2.25,2.5,2.75,3,3.25,3.5,3.75,4}))))</f>
        <v/>
      </c>
      <c r="Q487" s="3" t="str">
        <f>IF(COUNT($A487)=0,"",IF($A487&lt;&gt;DRAFT!$B489,"ERR",IF(DRAFT!BB489="3E","3E",IF(COUNT(DRAFT!AX489,DRAFT!BB489)&gt;0,DRAFT!BC489,""))))</f>
        <v/>
      </c>
      <c r="R487" s="3" t="str">
        <f>IF(COUNT($A487)=0,"",IF(Q487="3E","3E",IF(Q487="","I",LOOKUP(Q487/S$2,{0,0.4,0.45,0.5,0.55,0.6,0.65,0.7,0.75,0.8,1},{"F","D","C","C+","B-","B","B+","A-","A","A+"}))))</f>
        <v/>
      </c>
      <c r="S487" s="2" t="str">
        <f>IF(COUNT($A487)=0,"",IF(Q487="","--",IF(Q487="3E","3E",LOOKUP(Q487/S$2,{0,0.4,0.45,0.5,0.55,0.6,0.65,0.7,0.75,0.8,1},{0,2,2.25,2.5,2.75,3,3.25,3.5,3.75,4}))))</f>
        <v/>
      </c>
      <c r="T487" s="3" t="str">
        <f>IF(COUNT($A487)=0,"",IF($A487&lt;&gt;DRAFT!$B489,"ERR",IF(DRAFT!BK489="3E","3E",IF(COUNT(DRAFT!BG489,DRAFT!BK489)&gt;0,DRAFT!BL489,""))))</f>
        <v/>
      </c>
      <c r="U487" s="3" t="str">
        <f>IF(COUNT($A487)=0,"",IF(T487="3E","3E",IF(T487="","I",LOOKUP(T487/V$2,{0,0.4,0.45,0.5,0.55,0.6,0.65,0.7,0.75,0.8,1},{"F","D","C","C+","B-","B","B+","A-","A","A+"}))))</f>
        <v/>
      </c>
      <c r="V487" s="2" t="str">
        <f>IF(COUNT($A487)=0,"",IF(T487="","--",IF(T487="3E","3E",LOOKUP(T487/V$2,{0,0.4,0.45,0.5,0.55,0.6,0.65,0.7,0.75,0.8,1},{0,2,2.25,2.5,2.75,3,3.25,3.5,3.75,4}))))</f>
        <v/>
      </c>
      <c r="W487" s="3" t="str">
        <f>IF(COUNT($A487)=0,"",IF($A487&lt;&gt;DRAFT!$B489,"ERR",IF(DRAFT!BT489="3E","3E",IF(COUNT(DRAFT!BP489,DRAFT!BT489)&gt;0,DRAFT!BU489,""))))</f>
        <v/>
      </c>
      <c r="X487" s="3" t="str">
        <f>IF(COUNT($A487)=0,"",IF(W487="3E","3E",IF(W487="","I",LOOKUP(W487/Y$2,{0,0.4,0.45,0.5,0.55,0.6,0.65,0.7,0.75,0.8,1},{"F","D","C","C+","B-","B","B+","A-","A","A+"}))))</f>
        <v/>
      </c>
      <c r="Y487" s="2" t="str">
        <f>IF(COUNT($A487)=0,"",IF(W487="","--",IF(W487="3E","3E",LOOKUP(W487/Y$2,{0,0.4,0.45,0.5,0.55,0.6,0.65,0.7,0.75,0.8,1},{0,2,2.25,2.5,2.75,3,3.25,3.5,3.75,4}))))</f>
        <v/>
      </c>
      <c r="Z487" s="3" t="str">
        <f>IF(COUNT($A487)=0,"",IF($A487&lt;&gt;DRAFT!$B489,"ERR",IF(DRAFT!CC489="3E","3E",IF(COUNT(DRAFT!BY489,DRAFT!CC489)&gt;0,DRAFT!CD489,""))))</f>
        <v/>
      </c>
      <c r="AA487" s="3" t="str">
        <f>IF(COUNT($A487)=0,"",IF(Z487="3E","3E",IF(Z487="","I",LOOKUP(Z487/AB$2,{0,0.4,0.45,0.5,0.55,0.6,0.65,0.7,0.75,0.8,1},{"F","D","C","C+","B-","B","B+","A-","A","A+"}))))</f>
        <v/>
      </c>
      <c r="AB487" s="2" t="str">
        <f>IF(COUNT($A487)=0,"",IF(Z487="","--",IF(Z487="3E","3E",LOOKUP(Z487/AB$2,{0,0.4,0.45,0.5,0.55,0.6,0.65,0.7,0.75,0.8,1},{0,2,2.25,2.5,2.75,3,3.25,3.5,3.75,4}))))</f>
        <v/>
      </c>
      <c r="AC487" s="3" t="str">
        <f>IF(COUNT($A487)=0,"",IF($A487&lt;&gt;DRAFT!$B489,"ERR",IF(DRAFT!CF489&gt;0,DRAFT!CF489,"")))</f>
        <v/>
      </c>
      <c r="AD487" s="3" t="str">
        <f>IF(COUNT($A487)=0,"",IF(AC487="3E","3E",IF(AC487="","I",LOOKUP(AC487/AE$2,{0,0.4,0.45,0.5,0.55,0.6,0.65,0.7,0.75,0.8,1},{"F","D","C","C+","B-","B","B+","A-","A","A+"}))))</f>
        <v/>
      </c>
      <c r="AE487" s="2" t="str">
        <f>IF(COUNT($A487)=0,"",IF(AC487="","--",IF(AC487="3E","3E",LOOKUP(AC487/AE$2,{0,0.4,0.45,0.5,0.55,0.6,0.65,0.7,0.75,0.8,1},{0,2,2.25,2.5,2.75,3,3.25,3.5,3.75,4}))))</f>
        <v/>
      </c>
      <c r="AF487" s="3" t="str">
        <f>IF($A487&lt;&gt;DRAFT!$B489,"ERR",IF(OR(COUNT($A487)=0,COUNT(DRAFT!CI489:CK489,DRAFT!CM489:CO489)=0),"",CEILING(SUM(DRAFT!CL489,DRAFT!CP489),1)))</f>
        <v/>
      </c>
      <c r="AG487" s="3" t="str">
        <f>IF(COUNT($A487)=0,"",IF(AF487="3E","3E",IF(AF487="","I",LOOKUP(AF487/AH$2,{0,0.4,0.45,0.5,0.55,0.6,0.65,0.7,0.75,0.8,1},{"F","D","C","C+","B-","B","B+","A-","A","A+"}))))</f>
        <v/>
      </c>
      <c r="AH487" s="2" t="str">
        <f>IF(COUNT($A487)=0,"",IF(AF487="","--",IF(AF487="3E","3E",LOOKUP(AF487/AH$2,{0,0.4,0.45,0.5,0.55,0.6,0.65,0.7,0.75,0.8,1},{0,2,2.25,2.5,2.75,3,3.25,3.5,3.75,4}))))</f>
        <v/>
      </c>
      <c r="AI487" s="11" t="str">
        <f>IF(OR(COUNT($A487)=0,COUNT(B487:AH487)=0),"",IF(COUNTIF(B487:AH487,"3E")&gt;0,"3E",IF(DRAFT!$A489="R",TRUNC(SUMPRODUCT(RGP,RCP)/TCP,3),TRUNC((SUMPRODUCT(--(IMDGP&gt;0)*IMDGP,IMCP)+CEILING(DRAFT!$CQ489*42,0.25))/TCP,3))))</f>
        <v/>
      </c>
      <c r="AJ487" s="3" t="str">
        <f>IF(OR(COUNT($A487)=0,COUNT(B487:AH487)=0),"",IF(COUNTIF(B487:AH487,"3E")&gt;0,"3E",IF(DRAFT!$A489="R",SUMPRODUCT(--(RGP&gt;=2),RCP),SUMPRODUCT(--(IMDGP&gt;0),--(IMGP=0),IMCP)+DRAFT!$CR489)))</f>
        <v/>
      </c>
      <c r="AK487" s="3" t="str">
        <f>IF(OR(COUNT($A487)=0,COUNT(B487:AH487)=0),"",IF(COUNTIF(B487:AJ487,"3E")&gt;0,"3E",IF(AND(DRAFT!$A489="IM",OR($AI487&gt;DRAFT!$CQ489,$AJ487&gt;DRAFT!$CR489)),"IMPROVED",IF(AND(DRAFT!$A489="IM",$AI487&lt;=DRAFT!$CQ489,$AJ487&lt;=DRAFT!$CR489),"NOT IMPROVED",IF(AND(AH487&gt;=2,AI487&gt;=2,AJ487&gt;=30),"PASS","FAIL")))))</f>
        <v/>
      </c>
      <c r="AL487" s="3" t="str">
        <f t="shared" si="14"/>
        <v/>
      </c>
      <c r="AM487" s="3" t="str">
        <f t="shared" si="15"/>
        <v/>
      </c>
    </row>
    <row r="488" spans="1:39" ht="18.95" customHeight="1" x14ac:dyDescent="0.25">
      <c r="A488" s="4" t="str">
        <f>IF(DRAFT!$B490="","",DRAFT!$B490)</f>
        <v/>
      </c>
      <c r="B488" s="3" t="str">
        <f>IF(COUNT($A488)=0,"",IF($A488&lt;&gt;DRAFT!$B490,"ERR",IF(DRAFT!I490="3E","3E",IF(COUNT(DRAFT!E490,DRAFT!I490)&gt;0,DRAFT!J490,""))))</f>
        <v/>
      </c>
      <c r="C488" s="3" t="str">
        <f>IF(COUNT($A488)=0,"",IF(B488="3E","3E",IF(B488="","I",LOOKUP(B488/D$2,{0,0.4,0.45,0.5,0.55,0.6,0.65,0.7,0.75,0.8,1},{"F","D","C","C+","B-","B","B+","A-","A","A+"}))))</f>
        <v/>
      </c>
      <c r="D488" s="2" t="str">
        <f>IF(COUNT($A488)=0,"",IF(B488="","--",IF(B488="3E","3E",LOOKUP(B488/D$2,{0,0.4,0.45,0.5,0.55,0.6,0.65,0.7,0.75,0.8,1},{0,2,2.25,2.5,2.75,3,3.25,3.5,3.75,4}))))</f>
        <v/>
      </c>
      <c r="E488" s="3" t="str">
        <f>IF(COUNT($A488)=0,"",IF($A488&lt;&gt;DRAFT!$B490,"ERR",IF(DRAFT!R490="3E","3E",IF(COUNT(DRAFT!N490,DRAFT!R490)&gt;0,DRAFT!S490,""))))</f>
        <v/>
      </c>
      <c r="F488" s="3" t="str">
        <f>IF(COUNT($A488)=0,"",IF(E488="3E","3E",IF(E488="","I",LOOKUP(E488/G$2,{0,0.4,0.45,0.5,0.55,0.6,0.65,0.7,0.75,0.8,1},{"F","D","C","C+","B-","B","B+","A-","A","A+"}))))</f>
        <v/>
      </c>
      <c r="G488" s="2" t="str">
        <f>IF(COUNT($A488)=0,"",IF(E488="","--",IF(E488="3E","3E",LOOKUP(E488/G$2,{0,0.4,0.45,0.5,0.55,0.6,0.65,0.7,0.75,0.8,1},{0,2,2.25,2.5,2.75,3,3.25,3.5,3.75,4}))))</f>
        <v/>
      </c>
      <c r="H488" s="3" t="str">
        <f>IF(COUNT($A488)=0,"",IF($A488&lt;&gt;DRAFT!$B490,"ERR",IF(DRAFT!AA490="3E","3E",IF(COUNT(DRAFT!W490,DRAFT!AA490)&gt;0,DRAFT!AB490,""))))</f>
        <v/>
      </c>
      <c r="I488" s="3" t="str">
        <f>IF(COUNT($A488)=0,"",IF(H488="3E","3E",IF(H488="","I",LOOKUP(H488/J$2,{0,0.4,0.45,0.5,0.55,0.6,0.65,0.7,0.75,0.8,1},{"F","D","C","C+","B-","B","B+","A-","A","A+"}))))</f>
        <v/>
      </c>
      <c r="J488" s="2" t="str">
        <f>IF(COUNT($A488)=0,"",IF(H488="","--",IF(H488="3E","3E",LOOKUP(H488/J$2,{0,0.4,0.45,0.5,0.55,0.6,0.65,0.7,0.75,0.8,1},{0,2,2.25,2.5,2.75,3,3.25,3.5,3.75,4}))))</f>
        <v/>
      </c>
      <c r="K488" s="3" t="str">
        <f>IF(COUNT($A488)=0,"",IF($A488&lt;&gt;DRAFT!$B490,"ERR",IF(DRAFT!AJ490="3E","3E",IF(COUNT(DRAFT!AF490,DRAFT!AJ490)&gt;0,DRAFT!AK490,""))))</f>
        <v/>
      </c>
      <c r="L488" s="3" t="str">
        <f>IF(COUNT($A488)=0,"",IF(K488="3E","3E",IF(K488="","I",LOOKUP(K488/M$2,{0,0.4,0.45,0.5,0.55,0.6,0.65,0.7,0.75,0.8,1},{"F","D","C","C+","B-","B","B+","A-","A","A+"}))))</f>
        <v/>
      </c>
      <c r="M488" s="2" t="str">
        <f>IF(COUNT($A488)=0,"",IF(K488="","--",IF(K488="3E","3E",LOOKUP(K488/M$2,{0,0.4,0.45,0.5,0.55,0.6,0.65,0.7,0.75,0.8,1},{0,2,2.25,2.5,2.75,3,3.25,3.5,3.75,4}))))</f>
        <v/>
      </c>
      <c r="N488" s="3" t="str">
        <f>IF(COUNT($A488)=0,"",IF($A488&lt;&gt;DRAFT!$B490,"ERR",IF(DRAFT!AS490="3E","3E",IF(COUNT(DRAFT!AO490,DRAFT!AS490)&gt;0,DRAFT!AT490,""))))</f>
        <v/>
      </c>
      <c r="O488" s="3" t="str">
        <f>IF(COUNT($A488)=0,"",IF(N488="3E","3E",IF(N488="","I",LOOKUP(N488/P$2,{0,0.4,0.45,0.5,0.55,0.6,0.65,0.7,0.75,0.8,1},{"F","D","C","C+","B-","B","B+","A-","A","A+"}))))</f>
        <v/>
      </c>
      <c r="P488" s="2" t="str">
        <f>IF(COUNT($A488)=0,"",IF(N488="","--",IF(N488="3E","3E",LOOKUP(N488/P$2,{0,0.4,0.45,0.5,0.55,0.6,0.65,0.7,0.75,0.8,1},{0,2,2.25,2.5,2.75,3,3.25,3.5,3.75,4}))))</f>
        <v/>
      </c>
      <c r="Q488" s="3" t="str">
        <f>IF(COUNT($A488)=0,"",IF($A488&lt;&gt;DRAFT!$B490,"ERR",IF(DRAFT!BB490="3E","3E",IF(COUNT(DRAFT!AX490,DRAFT!BB490)&gt;0,DRAFT!BC490,""))))</f>
        <v/>
      </c>
      <c r="R488" s="3" t="str">
        <f>IF(COUNT($A488)=0,"",IF(Q488="3E","3E",IF(Q488="","I",LOOKUP(Q488/S$2,{0,0.4,0.45,0.5,0.55,0.6,0.65,0.7,0.75,0.8,1},{"F","D","C","C+","B-","B","B+","A-","A","A+"}))))</f>
        <v/>
      </c>
      <c r="S488" s="2" t="str">
        <f>IF(COUNT($A488)=0,"",IF(Q488="","--",IF(Q488="3E","3E",LOOKUP(Q488/S$2,{0,0.4,0.45,0.5,0.55,0.6,0.65,0.7,0.75,0.8,1},{0,2,2.25,2.5,2.75,3,3.25,3.5,3.75,4}))))</f>
        <v/>
      </c>
      <c r="T488" s="3" t="str">
        <f>IF(COUNT($A488)=0,"",IF($A488&lt;&gt;DRAFT!$B490,"ERR",IF(DRAFT!BK490="3E","3E",IF(COUNT(DRAFT!BG490,DRAFT!BK490)&gt;0,DRAFT!BL490,""))))</f>
        <v/>
      </c>
      <c r="U488" s="3" t="str">
        <f>IF(COUNT($A488)=0,"",IF(T488="3E","3E",IF(T488="","I",LOOKUP(T488/V$2,{0,0.4,0.45,0.5,0.55,0.6,0.65,0.7,0.75,0.8,1},{"F","D","C","C+","B-","B","B+","A-","A","A+"}))))</f>
        <v/>
      </c>
      <c r="V488" s="2" t="str">
        <f>IF(COUNT($A488)=0,"",IF(T488="","--",IF(T488="3E","3E",LOOKUP(T488/V$2,{0,0.4,0.45,0.5,0.55,0.6,0.65,0.7,0.75,0.8,1},{0,2,2.25,2.5,2.75,3,3.25,3.5,3.75,4}))))</f>
        <v/>
      </c>
      <c r="W488" s="3" t="str">
        <f>IF(COUNT($A488)=0,"",IF($A488&lt;&gt;DRAFT!$B490,"ERR",IF(DRAFT!BT490="3E","3E",IF(COUNT(DRAFT!BP490,DRAFT!BT490)&gt;0,DRAFT!BU490,""))))</f>
        <v/>
      </c>
      <c r="X488" s="3" t="str">
        <f>IF(COUNT($A488)=0,"",IF(W488="3E","3E",IF(W488="","I",LOOKUP(W488/Y$2,{0,0.4,0.45,0.5,0.55,0.6,0.65,0.7,0.75,0.8,1},{"F","D","C","C+","B-","B","B+","A-","A","A+"}))))</f>
        <v/>
      </c>
      <c r="Y488" s="2" t="str">
        <f>IF(COUNT($A488)=0,"",IF(W488="","--",IF(W488="3E","3E",LOOKUP(W488/Y$2,{0,0.4,0.45,0.5,0.55,0.6,0.65,0.7,0.75,0.8,1},{0,2,2.25,2.5,2.75,3,3.25,3.5,3.75,4}))))</f>
        <v/>
      </c>
      <c r="Z488" s="3" t="str">
        <f>IF(COUNT($A488)=0,"",IF($A488&lt;&gt;DRAFT!$B490,"ERR",IF(DRAFT!CC490="3E","3E",IF(COUNT(DRAFT!BY490,DRAFT!CC490)&gt;0,DRAFT!CD490,""))))</f>
        <v/>
      </c>
      <c r="AA488" s="3" t="str">
        <f>IF(COUNT($A488)=0,"",IF(Z488="3E","3E",IF(Z488="","I",LOOKUP(Z488/AB$2,{0,0.4,0.45,0.5,0.55,0.6,0.65,0.7,0.75,0.8,1},{"F","D","C","C+","B-","B","B+","A-","A","A+"}))))</f>
        <v/>
      </c>
      <c r="AB488" s="2" t="str">
        <f>IF(COUNT($A488)=0,"",IF(Z488="","--",IF(Z488="3E","3E",LOOKUP(Z488/AB$2,{0,0.4,0.45,0.5,0.55,0.6,0.65,0.7,0.75,0.8,1},{0,2,2.25,2.5,2.75,3,3.25,3.5,3.75,4}))))</f>
        <v/>
      </c>
      <c r="AC488" s="3" t="str">
        <f>IF(COUNT($A488)=0,"",IF($A488&lt;&gt;DRAFT!$B490,"ERR",IF(DRAFT!CF490&gt;0,DRAFT!CF490,"")))</f>
        <v/>
      </c>
      <c r="AD488" s="3" t="str">
        <f>IF(COUNT($A488)=0,"",IF(AC488="3E","3E",IF(AC488="","I",LOOKUP(AC488/AE$2,{0,0.4,0.45,0.5,0.55,0.6,0.65,0.7,0.75,0.8,1},{"F","D","C","C+","B-","B","B+","A-","A","A+"}))))</f>
        <v/>
      </c>
      <c r="AE488" s="2" t="str">
        <f>IF(COUNT($A488)=0,"",IF(AC488="","--",IF(AC488="3E","3E",LOOKUP(AC488/AE$2,{0,0.4,0.45,0.5,0.55,0.6,0.65,0.7,0.75,0.8,1},{0,2,2.25,2.5,2.75,3,3.25,3.5,3.75,4}))))</f>
        <v/>
      </c>
      <c r="AF488" s="3" t="str">
        <f>IF($A488&lt;&gt;DRAFT!$B490,"ERR",IF(OR(COUNT($A488)=0,COUNT(DRAFT!CI490:CK490,DRAFT!CM490:CO490)=0),"",CEILING(SUM(DRAFT!CL490,DRAFT!CP490),1)))</f>
        <v/>
      </c>
      <c r="AG488" s="3" t="str">
        <f>IF(COUNT($A488)=0,"",IF(AF488="3E","3E",IF(AF488="","I",LOOKUP(AF488/AH$2,{0,0.4,0.45,0.5,0.55,0.6,0.65,0.7,0.75,0.8,1},{"F","D","C","C+","B-","B","B+","A-","A","A+"}))))</f>
        <v/>
      </c>
      <c r="AH488" s="2" t="str">
        <f>IF(COUNT($A488)=0,"",IF(AF488="","--",IF(AF488="3E","3E",LOOKUP(AF488/AH$2,{0,0.4,0.45,0.5,0.55,0.6,0.65,0.7,0.75,0.8,1},{0,2,2.25,2.5,2.75,3,3.25,3.5,3.75,4}))))</f>
        <v/>
      </c>
      <c r="AI488" s="11" t="str">
        <f>IF(OR(COUNT($A488)=0,COUNT(B488:AH488)=0),"",IF(COUNTIF(B488:AH488,"3E")&gt;0,"3E",IF(DRAFT!$A490="R",TRUNC(SUMPRODUCT(RGP,RCP)/TCP,3),TRUNC((SUMPRODUCT(--(IMDGP&gt;0)*IMDGP,IMCP)+CEILING(DRAFT!$CQ490*42,0.25))/TCP,3))))</f>
        <v/>
      </c>
      <c r="AJ488" s="3" t="str">
        <f>IF(OR(COUNT($A488)=0,COUNT(B488:AH488)=0),"",IF(COUNTIF(B488:AH488,"3E")&gt;0,"3E",IF(DRAFT!$A490="R",SUMPRODUCT(--(RGP&gt;=2),RCP),SUMPRODUCT(--(IMDGP&gt;0),--(IMGP=0),IMCP)+DRAFT!$CR490)))</f>
        <v/>
      </c>
      <c r="AK488" s="3" t="str">
        <f>IF(OR(COUNT($A488)=0,COUNT(B488:AH488)=0),"",IF(COUNTIF(B488:AJ488,"3E")&gt;0,"3E",IF(AND(DRAFT!$A490="IM",OR($AI488&gt;DRAFT!$CQ490,$AJ488&gt;DRAFT!$CR490)),"IMPROVED",IF(AND(DRAFT!$A490="IM",$AI488&lt;=DRAFT!$CQ490,$AJ488&lt;=DRAFT!$CR490),"NOT IMPROVED",IF(AND(AH488&gt;=2,AI488&gt;=2,AJ488&gt;=30),"PASS","FAIL")))))</f>
        <v/>
      </c>
      <c r="AL488" s="3" t="str">
        <f t="shared" si="14"/>
        <v/>
      </c>
      <c r="AM488" s="3" t="str">
        <f t="shared" si="15"/>
        <v/>
      </c>
    </row>
    <row r="489" spans="1:39" ht="18.95" customHeight="1" x14ac:dyDescent="0.25">
      <c r="A489" s="4" t="str">
        <f>IF(DRAFT!$B491="","",DRAFT!$B491)</f>
        <v/>
      </c>
      <c r="B489" s="3" t="str">
        <f>IF(COUNT($A489)=0,"",IF($A489&lt;&gt;DRAFT!$B491,"ERR",IF(DRAFT!I491="3E","3E",IF(COUNT(DRAFT!E491,DRAFT!I491)&gt;0,DRAFT!J491,""))))</f>
        <v/>
      </c>
      <c r="C489" s="3" t="str">
        <f>IF(COUNT($A489)=0,"",IF(B489="3E","3E",IF(B489="","I",LOOKUP(B489/D$2,{0,0.4,0.45,0.5,0.55,0.6,0.65,0.7,0.75,0.8,1},{"F","D","C","C+","B-","B","B+","A-","A","A+"}))))</f>
        <v/>
      </c>
      <c r="D489" s="2" t="str">
        <f>IF(COUNT($A489)=0,"",IF(B489="","--",IF(B489="3E","3E",LOOKUP(B489/D$2,{0,0.4,0.45,0.5,0.55,0.6,0.65,0.7,0.75,0.8,1},{0,2,2.25,2.5,2.75,3,3.25,3.5,3.75,4}))))</f>
        <v/>
      </c>
      <c r="E489" s="3" t="str">
        <f>IF(COUNT($A489)=0,"",IF($A489&lt;&gt;DRAFT!$B491,"ERR",IF(DRAFT!R491="3E","3E",IF(COUNT(DRAFT!N491,DRAFT!R491)&gt;0,DRAFT!S491,""))))</f>
        <v/>
      </c>
      <c r="F489" s="3" t="str">
        <f>IF(COUNT($A489)=0,"",IF(E489="3E","3E",IF(E489="","I",LOOKUP(E489/G$2,{0,0.4,0.45,0.5,0.55,0.6,0.65,0.7,0.75,0.8,1},{"F","D","C","C+","B-","B","B+","A-","A","A+"}))))</f>
        <v/>
      </c>
      <c r="G489" s="2" t="str">
        <f>IF(COUNT($A489)=0,"",IF(E489="","--",IF(E489="3E","3E",LOOKUP(E489/G$2,{0,0.4,0.45,0.5,0.55,0.6,0.65,0.7,0.75,0.8,1},{0,2,2.25,2.5,2.75,3,3.25,3.5,3.75,4}))))</f>
        <v/>
      </c>
      <c r="H489" s="3" t="str">
        <f>IF(COUNT($A489)=0,"",IF($A489&lt;&gt;DRAFT!$B491,"ERR",IF(DRAFT!AA491="3E","3E",IF(COUNT(DRAFT!W491,DRAFT!AA491)&gt;0,DRAFT!AB491,""))))</f>
        <v/>
      </c>
      <c r="I489" s="3" t="str">
        <f>IF(COUNT($A489)=0,"",IF(H489="3E","3E",IF(H489="","I",LOOKUP(H489/J$2,{0,0.4,0.45,0.5,0.55,0.6,0.65,0.7,0.75,0.8,1},{"F","D","C","C+","B-","B","B+","A-","A","A+"}))))</f>
        <v/>
      </c>
      <c r="J489" s="2" t="str">
        <f>IF(COUNT($A489)=0,"",IF(H489="","--",IF(H489="3E","3E",LOOKUP(H489/J$2,{0,0.4,0.45,0.5,0.55,0.6,0.65,0.7,0.75,0.8,1},{0,2,2.25,2.5,2.75,3,3.25,3.5,3.75,4}))))</f>
        <v/>
      </c>
      <c r="K489" s="3" t="str">
        <f>IF(COUNT($A489)=0,"",IF($A489&lt;&gt;DRAFT!$B491,"ERR",IF(DRAFT!AJ491="3E","3E",IF(COUNT(DRAFT!AF491,DRAFT!AJ491)&gt;0,DRAFT!AK491,""))))</f>
        <v/>
      </c>
      <c r="L489" s="3" t="str">
        <f>IF(COUNT($A489)=0,"",IF(K489="3E","3E",IF(K489="","I",LOOKUP(K489/M$2,{0,0.4,0.45,0.5,0.55,0.6,0.65,0.7,0.75,0.8,1},{"F","D","C","C+","B-","B","B+","A-","A","A+"}))))</f>
        <v/>
      </c>
      <c r="M489" s="2" t="str">
        <f>IF(COUNT($A489)=0,"",IF(K489="","--",IF(K489="3E","3E",LOOKUP(K489/M$2,{0,0.4,0.45,0.5,0.55,0.6,0.65,0.7,0.75,0.8,1},{0,2,2.25,2.5,2.75,3,3.25,3.5,3.75,4}))))</f>
        <v/>
      </c>
      <c r="N489" s="3" t="str">
        <f>IF(COUNT($A489)=0,"",IF($A489&lt;&gt;DRAFT!$B491,"ERR",IF(DRAFT!AS491="3E","3E",IF(COUNT(DRAFT!AO491,DRAFT!AS491)&gt;0,DRAFT!AT491,""))))</f>
        <v/>
      </c>
      <c r="O489" s="3" t="str">
        <f>IF(COUNT($A489)=0,"",IF(N489="3E","3E",IF(N489="","I",LOOKUP(N489/P$2,{0,0.4,0.45,0.5,0.55,0.6,0.65,0.7,0.75,0.8,1},{"F","D","C","C+","B-","B","B+","A-","A","A+"}))))</f>
        <v/>
      </c>
      <c r="P489" s="2" t="str">
        <f>IF(COUNT($A489)=0,"",IF(N489="","--",IF(N489="3E","3E",LOOKUP(N489/P$2,{0,0.4,0.45,0.5,0.55,0.6,0.65,0.7,0.75,0.8,1},{0,2,2.25,2.5,2.75,3,3.25,3.5,3.75,4}))))</f>
        <v/>
      </c>
      <c r="Q489" s="3" t="str">
        <f>IF(COUNT($A489)=0,"",IF($A489&lt;&gt;DRAFT!$B491,"ERR",IF(DRAFT!BB491="3E","3E",IF(COUNT(DRAFT!AX491,DRAFT!BB491)&gt;0,DRAFT!BC491,""))))</f>
        <v/>
      </c>
      <c r="R489" s="3" t="str">
        <f>IF(COUNT($A489)=0,"",IF(Q489="3E","3E",IF(Q489="","I",LOOKUP(Q489/S$2,{0,0.4,0.45,0.5,0.55,0.6,0.65,0.7,0.75,0.8,1},{"F","D","C","C+","B-","B","B+","A-","A","A+"}))))</f>
        <v/>
      </c>
      <c r="S489" s="2" t="str">
        <f>IF(COUNT($A489)=0,"",IF(Q489="","--",IF(Q489="3E","3E",LOOKUP(Q489/S$2,{0,0.4,0.45,0.5,0.55,0.6,0.65,0.7,0.75,0.8,1},{0,2,2.25,2.5,2.75,3,3.25,3.5,3.75,4}))))</f>
        <v/>
      </c>
      <c r="T489" s="3" t="str">
        <f>IF(COUNT($A489)=0,"",IF($A489&lt;&gt;DRAFT!$B491,"ERR",IF(DRAFT!BK491="3E","3E",IF(COUNT(DRAFT!BG491,DRAFT!BK491)&gt;0,DRAFT!BL491,""))))</f>
        <v/>
      </c>
      <c r="U489" s="3" t="str">
        <f>IF(COUNT($A489)=0,"",IF(T489="3E","3E",IF(T489="","I",LOOKUP(T489/V$2,{0,0.4,0.45,0.5,0.55,0.6,0.65,0.7,0.75,0.8,1},{"F","D","C","C+","B-","B","B+","A-","A","A+"}))))</f>
        <v/>
      </c>
      <c r="V489" s="2" t="str">
        <f>IF(COUNT($A489)=0,"",IF(T489="","--",IF(T489="3E","3E",LOOKUP(T489/V$2,{0,0.4,0.45,0.5,0.55,0.6,0.65,0.7,0.75,0.8,1},{0,2,2.25,2.5,2.75,3,3.25,3.5,3.75,4}))))</f>
        <v/>
      </c>
      <c r="W489" s="3" t="str">
        <f>IF(COUNT($A489)=0,"",IF($A489&lt;&gt;DRAFT!$B491,"ERR",IF(DRAFT!BT491="3E","3E",IF(COUNT(DRAFT!BP491,DRAFT!BT491)&gt;0,DRAFT!BU491,""))))</f>
        <v/>
      </c>
      <c r="X489" s="3" t="str">
        <f>IF(COUNT($A489)=0,"",IF(W489="3E","3E",IF(W489="","I",LOOKUP(W489/Y$2,{0,0.4,0.45,0.5,0.55,0.6,0.65,0.7,0.75,0.8,1},{"F","D","C","C+","B-","B","B+","A-","A","A+"}))))</f>
        <v/>
      </c>
      <c r="Y489" s="2" t="str">
        <f>IF(COUNT($A489)=0,"",IF(W489="","--",IF(W489="3E","3E",LOOKUP(W489/Y$2,{0,0.4,0.45,0.5,0.55,0.6,0.65,0.7,0.75,0.8,1},{0,2,2.25,2.5,2.75,3,3.25,3.5,3.75,4}))))</f>
        <v/>
      </c>
      <c r="Z489" s="3" t="str">
        <f>IF(COUNT($A489)=0,"",IF($A489&lt;&gt;DRAFT!$B491,"ERR",IF(DRAFT!CC491="3E","3E",IF(COUNT(DRAFT!BY491,DRAFT!CC491)&gt;0,DRAFT!CD491,""))))</f>
        <v/>
      </c>
      <c r="AA489" s="3" t="str">
        <f>IF(COUNT($A489)=0,"",IF(Z489="3E","3E",IF(Z489="","I",LOOKUP(Z489/AB$2,{0,0.4,0.45,0.5,0.55,0.6,0.65,0.7,0.75,0.8,1},{"F","D","C","C+","B-","B","B+","A-","A","A+"}))))</f>
        <v/>
      </c>
      <c r="AB489" s="2" t="str">
        <f>IF(COUNT($A489)=0,"",IF(Z489="","--",IF(Z489="3E","3E",LOOKUP(Z489/AB$2,{0,0.4,0.45,0.5,0.55,0.6,0.65,0.7,0.75,0.8,1},{0,2,2.25,2.5,2.75,3,3.25,3.5,3.75,4}))))</f>
        <v/>
      </c>
      <c r="AC489" s="3" t="str">
        <f>IF(COUNT($A489)=0,"",IF($A489&lt;&gt;DRAFT!$B491,"ERR",IF(DRAFT!CF491&gt;0,DRAFT!CF491,"")))</f>
        <v/>
      </c>
      <c r="AD489" s="3" t="str">
        <f>IF(COUNT($A489)=0,"",IF(AC489="3E","3E",IF(AC489="","I",LOOKUP(AC489/AE$2,{0,0.4,0.45,0.5,0.55,0.6,0.65,0.7,0.75,0.8,1},{"F","D","C","C+","B-","B","B+","A-","A","A+"}))))</f>
        <v/>
      </c>
      <c r="AE489" s="2" t="str">
        <f>IF(COUNT($A489)=0,"",IF(AC489="","--",IF(AC489="3E","3E",LOOKUP(AC489/AE$2,{0,0.4,0.45,0.5,0.55,0.6,0.65,0.7,0.75,0.8,1},{0,2,2.25,2.5,2.75,3,3.25,3.5,3.75,4}))))</f>
        <v/>
      </c>
      <c r="AF489" s="3" t="str">
        <f>IF($A489&lt;&gt;DRAFT!$B491,"ERR",IF(OR(COUNT($A489)=0,COUNT(DRAFT!CI491:CK491,DRAFT!CM491:CO491)=0),"",CEILING(SUM(DRAFT!CL491,DRAFT!CP491),1)))</f>
        <v/>
      </c>
      <c r="AG489" s="3" t="str">
        <f>IF(COUNT($A489)=0,"",IF(AF489="3E","3E",IF(AF489="","I",LOOKUP(AF489/AH$2,{0,0.4,0.45,0.5,0.55,0.6,0.65,0.7,0.75,0.8,1},{"F","D","C","C+","B-","B","B+","A-","A","A+"}))))</f>
        <v/>
      </c>
      <c r="AH489" s="2" t="str">
        <f>IF(COUNT($A489)=0,"",IF(AF489="","--",IF(AF489="3E","3E",LOOKUP(AF489/AH$2,{0,0.4,0.45,0.5,0.55,0.6,0.65,0.7,0.75,0.8,1},{0,2,2.25,2.5,2.75,3,3.25,3.5,3.75,4}))))</f>
        <v/>
      </c>
      <c r="AI489" s="11" t="str">
        <f>IF(OR(COUNT($A489)=0,COUNT(B489:AH489)=0),"",IF(COUNTIF(B489:AH489,"3E")&gt;0,"3E",IF(DRAFT!$A491="R",TRUNC(SUMPRODUCT(RGP,RCP)/TCP,3),TRUNC((SUMPRODUCT(--(IMDGP&gt;0)*IMDGP,IMCP)+CEILING(DRAFT!$CQ491*42,0.25))/TCP,3))))</f>
        <v/>
      </c>
      <c r="AJ489" s="3" t="str">
        <f>IF(OR(COUNT($A489)=0,COUNT(B489:AH489)=0),"",IF(COUNTIF(B489:AH489,"3E")&gt;0,"3E",IF(DRAFT!$A491="R",SUMPRODUCT(--(RGP&gt;=2),RCP),SUMPRODUCT(--(IMDGP&gt;0),--(IMGP=0),IMCP)+DRAFT!$CR491)))</f>
        <v/>
      </c>
      <c r="AK489" s="3" t="str">
        <f>IF(OR(COUNT($A489)=0,COUNT(B489:AH489)=0),"",IF(COUNTIF(B489:AJ489,"3E")&gt;0,"3E",IF(AND(DRAFT!$A491="IM",OR($AI489&gt;DRAFT!$CQ491,$AJ489&gt;DRAFT!$CR491)),"IMPROVED",IF(AND(DRAFT!$A491="IM",$AI489&lt;=DRAFT!$CQ491,$AJ489&lt;=DRAFT!$CR491),"NOT IMPROVED",IF(AND(AH489&gt;=2,AI489&gt;=2,AJ489&gt;=30),"PASS","FAIL")))))</f>
        <v/>
      </c>
      <c r="AL489" s="3" t="str">
        <f t="shared" si="14"/>
        <v/>
      </c>
      <c r="AM489" s="3" t="str">
        <f t="shared" si="15"/>
        <v/>
      </c>
    </row>
    <row r="490" spans="1:39" ht="18.95" customHeight="1" x14ac:dyDescent="0.25">
      <c r="A490" s="4" t="str">
        <f>IF(DRAFT!$B492="","",DRAFT!$B492)</f>
        <v/>
      </c>
      <c r="B490" s="3" t="str">
        <f>IF(COUNT($A490)=0,"",IF($A490&lt;&gt;DRAFT!$B492,"ERR",IF(DRAFT!I492="3E","3E",IF(COUNT(DRAFT!E492,DRAFT!I492)&gt;0,DRAFT!J492,""))))</f>
        <v/>
      </c>
      <c r="C490" s="3" t="str">
        <f>IF(COUNT($A490)=0,"",IF(B490="3E","3E",IF(B490="","I",LOOKUP(B490/D$2,{0,0.4,0.45,0.5,0.55,0.6,0.65,0.7,0.75,0.8,1},{"F","D","C","C+","B-","B","B+","A-","A","A+"}))))</f>
        <v/>
      </c>
      <c r="D490" s="2" t="str">
        <f>IF(COUNT($A490)=0,"",IF(B490="","--",IF(B490="3E","3E",LOOKUP(B490/D$2,{0,0.4,0.45,0.5,0.55,0.6,0.65,0.7,0.75,0.8,1},{0,2,2.25,2.5,2.75,3,3.25,3.5,3.75,4}))))</f>
        <v/>
      </c>
      <c r="E490" s="3" t="str">
        <f>IF(COUNT($A490)=0,"",IF($A490&lt;&gt;DRAFT!$B492,"ERR",IF(DRAFT!R492="3E","3E",IF(COUNT(DRAFT!N492,DRAFT!R492)&gt;0,DRAFT!S492,""))))</f>
        <v/>
      </c>
      <c r="F490" s="3" t="str">
        <f>IF(COUNT($A490)=0,"",IF(E490="3E","3E",IF(E490="","I",LOOKUP(E490/G$2,{0,0.4,0.45,0.5,0.55,0.6,0.65,0.7,0.75,0.8,1},{"F","D","C","C+","B-","B","B+","A-","A","A+"}))))</f>
        <v/>
      </c>
      <c r="G490" s="2" t="str">
        <f>IF(COUNT($A490)=0,"",IF(E490="","--",IF(E490="3E","3E",LOOKUP(E490/G$2,{0,0.4,0.45,0.5,0.55,0.6,0.65,0.7,0.75,0.8,1},{0,2,2.25,2.5,2.75,3,3.25,3.5,3.75,4}))))</f>
        <v/>
      </c>
      <c r="H490" s="3" t="str">
        <f>IF(COUNT($A490)=0,"",IF($A490&lt;&gt;DRAFT!$B492,"ERR",IF(DRAFT!AA492="3E","3E",IF(COUNT(DRAFT!W492,DRAFT!AA492)&gt;0,DRAFT!AB492,""))))</f>
        <v/>
      </c>
      <c r="I490" s="3" t="str">
        <f>IF(COUNT($A490)=0,"",IF(H490="3E","3E",IF(H490="","I",LOOKUP(H490/J$2,{0,0.4,0.45,0.5,0.55,0.6,0.65,0.7,0.75,0.8,1},{"F","D","C","C+","B-","B","B+","A-","A","A+"}))))</f>
        <v/>
      </c>
      <c r="J490" s="2" t="str">
        <f>IF(COUNT($A490)=0,"",IF(H490="","--",IF(H490="3E","3E",LOOKUP(H490/J$2,{0,0.4,0.45,0.5,0.55,0.6,0.65,0.7,0.75,0.8,1},{0,2,2.25,2.5,2.75,3,3.25,3.5,3.75,4}))))</f>
        <v/>
      </c>
      <c r="K490" s="3" t="str">
        <f>IF(COUNT($A490)=0,"",IF($A490&lt;&gt;DRAFT!$B492,"ERR",IF(DRAFT!AJ492="3E","3E",IF(COUNT(DRAFT!AF492,DRAFT!AJ492)&gt;0,DRAFT!AK492,""))))</f>
        <v/>
      </c>
      <c r="L490" s="3" t="str">
        <f>IF(COUNT($A490)=0,"",IF(K490="3E","3E",IF(K490="","I",LOOKUP(K490/M$2,{0,0.4,0.45,0.5,0.55,0.6,0.65,0.7,0.75,0.8,1},{"F","D","C","C+","B-","B","B+","A-","A","A+"}))))</f>
        <v/>
      </c>
      <c r="M490" s="2" t="str">
        <f>IF(COUNT($A490)=0,"",IF(K490="","--",IF(K490="3E","3E",LOOKUP(K490/M$2,{0,0.4,0.45,0.5,0.55,0.6,0.65,0.7,0.75,0.8,1},{0,2,2.25,2.5,2.75,3,3.25,3.5,3.75,4}))))</f>
        <v/>
      </c>
      <c r="N490" s="3" t="str">
        <f>IF(COUNT($A490)=0,"",IF($A490&lt;&gt;DRAFT!$B492,"ERR",IF(DRAFT!AS492="3E","3E",IF(COUNT(DRAFT!AO492,DRAFT!AS492)&gt;0,DRAFT!AT492,""))))</f>
        <v/>
      </c>
      <c r="O490" s="3" t="str">
        <f>IF(COUNT($A490)=0,"",IF(N490="3E","3E",IF(N490="","I",LOOKUP(N490/P$2,{0,0.4,0.45,0.5,0.55,0.6,0.65,0.7,0.75,0.8,1},{"F","D","C","C+","B-","B","B+","A-","A","A+"}))))</f>
        <v/>
      </c>
      <c r="P490" s="2" t="str">
        <f>IF(COUNT($A490)=0,"",IF(N490="","--",IF(N490="3E","3E",LOOKUP(N490/P$2,{0,0.4,0.45,0.5,0.55,0.6,0.65,0.7,0.75,0.8,1},{0,2,2.25,2.5,2.75,3,3.25,3.5,3.75,4}))))</f>
        <v/>
      </c>
      <c r="Q490" s="3" t="str">
        <f>IF(COUNT($A490)=0,"",IF($A490&lt;&gt;DRAFT!$B492,"ERR",IF(DRAFT!BB492="3E","3E",IF(COUNT(DRAFT!AX492,DRAFT!BB492)&gt;0,DRAFT!BC492,""))))</f>
        <v/>
      </c>
      <c r="R490" s="3" t="str">
        <f>IF(COUNT($A490)=0,"",IF(Q490="3E","3E",IF(Q490="","I",LOOKUP(Q490/S$2,{0,0.4,0.45,0.5,0.55,0.6,0.65,0.7,0.75,0.8,1},{"F","D","C","C+","B-","B","B+","A-","A","A+"}))))</f>
        <v/>
      </c>
      <c r="S490" s="2" t="str">
        <f>IF(COUNT($A490)=0,"",IF(Q490="","--",IF(Q490="3E","3E",LOOKUP(Q490/S$2,{0,0.4,0.45,0.5,0.55,0.6,0.65,0.7,0.75,0.8,1},{0,2,2.25,2.5,2.75,3,3.25,3.5,3.75,4}))))</f>
        <v/>
      </c>
      <c r="T490" s="3" t="str">
        <f>IF(COUNT($A490)=0,"",IF($A490&lt;&gt;DRAFT!$B492,"ERR",IF(DRAFT!BK492="3E","3E",IF(COUNT(DRAFT!BG492,DRAFT!BK492)&gt;0,DRAFT!BL492,""))))</f>
        <v/>
      </c>
      <c r="U490" s="3" t="str">
        <f>IF(COUNT($A490)=0,"",IF(T490="3E","3E",IF(T490="","I",LOOKUP(T490/V$2,{0,0.4,0.45,0.5,0.55,0.6,0.65,0.7,0.75,0.8,1},{"F","D","C","C+","B-","B","B+","A-","A","A+"}))))</f>
        <v/>
      </c>
      <c r="V490" s="2" t="str">
        <f>IF(COUNT($A490)=0,"",IF(T490="","--",IF(T490="3E","3E",LOOKUP(T490/V$2,{0,0.4,0.45,0.5,0.55,0.6,0.65,0.7,0.75,0.8,1},{0,2,2.25,2.5,2.75,3,3.25,3.5,3.75,4}))))</f>
        <v/>
      </c>
      <c r="W490" s="3" t="str">
        <f>IF(COUNT($A490)=0,"",IF($A490&lt;&gt;DRAFT!$B492,"ERR",IF(DRAFT!BT492="3E","3E",IF(COUNT(DRAFT!BP492,DRAFT!BT492)&gt;0,DRAFT!BU492,""))))</f>
        <v/>
      </c>
      <c r="X490" s="3" t="str">
        <f>IF(COUNT($A490)=0,"",IF(W490="3E","3E",IF(W490="","I",LOOKUP(W490/Y$2,{0,0.4,0.45,0.5,0.55,0.6,0.65,0.7,0.75,0.8,1},{"F","D","C","C+","B-","B","B+","A-","A","A+"}))))</f>
        <v/>
      </c>
      <c r="Y490" s="2" t="str">
        <f>IF(COUNT($A490)=0,"",IF(W490="","--",IF(W490="3E","3E",LOOKUP(W490/Y$2,{0,0.4,0.45,0.5,0.55,0.6,0.65,0.7,0.75,0.8,1},{0,2,2.25,2.5,2.75,3,3.25,3.5,3.75,4}))))</f>
        <v/>
      </c>
      <c r="Z490" s="3" t="str">
        <f>IF(COUNT($A490)=0,"",IF($A490&lt;&gt;DRAFT!$B492,"ERR",IF(DRAFT!CC492="3E","3E",IF(COUNT(DRAFT!BY492,DRAFT!CC492)&gt;0,DRAFT!CD492,""))))</f>
        <v/>
      </c>
      <c r="AA490" s="3" t="str">
        <f>IF(COUNT($A490)=0,"",IF(Z490="3E","3E",IF(Z490="","I",LOOKUP(Z490/AB$2,{0,0.4,0.45,0.5,0.55,0.6,0.65,0.7,0.75,0.8,1},{"F","D","C","C+","B-","B","B+","A-","A","A+"}))))</f>
        <v/>
      </c>
      <c r="AB490" s="2" t="str">
        <f>IF(COUNT($A490)=0,"",IF(Z490="","--",IF(Z490="3E","3E",LOOKUP(Z490/AB$2,{0,0.4,0.45,0.5,0.55,0.6,0.65,0.7,0.75,0.8,1},{0,2,2.25,2.5,2.75,3,3.25,3.5,3.75,4}))))</f>
        <v/>
      </c>
      <c r="AC490" s="3" t="str">
        <f>IF(COUNT($A490)=0,"",IF($A490&lt;&gt;DRAFT!$B492,"ERR",IF(DRAFT!CF492&gt;0,DRAFT!CF492,"")))</f>
        <v/>
      </c>
      <c r="AD490" s="3" t="str">
        <f>IF(COUNT($A490)=0,"",IF(AC490="3E","3E",IF(AC490="","I",LOOKUP(AC490/AE$2,{0,0.4,0.45,0.5,0.55,0.6,0.65,0.7,0.75,0.8,1},{"F","D","C","C+","B-","B","B+","A-","A","A+"}))))</f>
        <v/>
      </c>
      <c r="AE490" s="2" t="str">
        <f>IF(COUNT($A490)=0,"",IF(AC490="","--",IF(AC490="3E","3E",LOOKUP(AC490/AE$2,{0,0.4,0.45,0.5,0.55,0.6,0.65,0.7,0.75,0.8,1},{0,2,2.25,2.5,2.75,3,3.25,3.5,3.75,4}))))</f>
        <v/>
      </c>
      <c r="AF490" s="3" t="str">
        <f>IF($A490&lt;&gt;DRAFT!$B492,"ERR",IF(OR(COUNT($A490)=0,COUNT(DRAFT!CI492:CK492,DRAFT!CM492:CO492)=0),"",CEILING(SUM(DRAFT!CL492,DRAFT!CP492),1)))</f>
        <v/>
      </c>
      <c r="AG490" s="3" t="str">
        <f>IF(COUNT($A490)=0,"",IF(AF490="3E","3E",IF(AF490="","I",LOOKUP(AF490/AH$2,{0,0.4,0.45,0.5,0.55,0.6,0.65,0.7,0.75,0.8,1},{"F","D","C","C+","B-","B","B+","A-","A","A+"}))))</f>
        <v/>
      </c>
      <c r="AH490" s="2" t="str">
        <f>IF(COUNT($A490)=0,"",IF(AF490="","--",IF(AF490="3E","3E",LOOKUP(AF490/AH$2,{0,0.4,0.45,0.5,0.55,0.6,0.65,0.7,0.75,0.8,1},{0,2,2.25,2.5,2.75,3,3.25,3.5,3.75,4}))))</f>
        <v/>
      </c>
      <c r="AI490" s="11" t="str">
        <f>IF(OR(COUNT($A490)=0,COUNT(B490:AH490)=0),"",IF(COUNTIF(B490:AH490,"3E")&gt;0,"3E",IF(DRAFT!$A492="R",TRUNC(SUMPRODUCT(RGP,RCP)/TCP,3),TRUNC((SUMPRODUCT(--(IMDGP&gt;0)*IMDGP,IMCP)+CEILING(DRAFT!$CQ492*42,0.25))/TCP,3))))</f>
        <v/>
      </c>
      <c r="AJ490" s="3" t="str">
        <f>IF(OR(COUNT($A490)=0,COUNT(B490:AH490)=0),"",IF(COUNTIF(B490:AH490,"3E")&gt;0,"3E",IF(DRAFT!$A492="R",SUMPRODUCT(--(RGP&gt;=2),RCP),SUMPRODUCT(--(IMDGP&gt;0),--(IMGP=0),IMCP)+DRAFT!$CR492)))</f>
        <v/>
      </c>
      <c r="AK490" s="3" t="str">
        <f>IF(OR(COUNT($A490)=0,COUNT(B490:AH490)=0),"",IF(COUNTIF(B490:AJ490,"3E")&gt;0,"3E",IF(AND(DRAFT!$A492="IM",OR($AI490&gt;DRAFT!$CQ492,$AJ490&gt;DRAFT!$CR492)),"IMPROVED",IF(AND(DRAFT!$A492="IM",$AI490&lt;=DRAFT!$CQ492,$AJ490&lt;=DRAFT!$CR492),"NOT IMPROVED",IF(AND(AH490&gt;=2,AI490&gt;=2,AJ490&gt;=30),"PASS","FAIL")))))</f>
        <v/>
      </c>
      <c r="AL490" s="3" t="str">
        <f t="shared" si="14"/>
        <v/>
      </c>
      <c r="AM490" s="3" t="str">
        <f t="shared" si="15"/>
        <v/>
      </c>
    </row>
    <row r="491" spans="1:39" ht="18.95" customHeight="1" x14ac:dyDescent="0.25">
      <c r="A491" s="4" t="str">
        <f>IF(DRAFT!$B493="","",DRAFT!$B493)</f>
        <v/>
      </c>
      <c r="B491" s="3" t="str">
        <f>IF(COUNT($A491)=0,"",IF($A491&lt;&gt;DRAFT!$B493,"ERR",IF(DRAFT!I493="3E","3E",IF(COUNT(DRAFT!E493,DRAFT!I493)&gt;0,DRAFT!J493,""))))</f>
        <v/>
      </c>
      <c r="C491" s="3" t="str">
        <f>IF(COUNT($A491)=0,"",IF(B491="3E","3E",IF(B491="","I",LOOKUP(B491/D$2,{0,0.4,0.45,0.5,0.55,0.6,0.65,0.7,0.75,0.8,1},{"F","D","C","C+","B-","B","B+","A-","A","A+"}))))</f>
        <v/>
      </c>
      <c r="D491" s="2" t="str">
        <f>IF(COUNT($A491)=0,"",IF(B491="","--",IF(B491="3E","3E",LOOKUP(B491/D$2,{0,0.4,0.45,0.5,0.55,0.6,0.65,0.7,0.75,0.8,1},{0,2,2.25,2.5,2.75,3,3.25,3.5,3.75,4}))))</f>
        <v/>
      </c>
      <c r="E491" s="3" t="str">
        <f>IF(COUNT($A491)=0,"",IF($A491&lt;&gt;DRAFT!$B493,"ERR",IF(DRAFT!R493="3E","3E",IF(COUNT(DRAFT!N493,DRAFT!R493)&gt;0,DRAFT!S493,""))))</f>
        <v/>
      </c>
      <c r="F491" s="3" t="str">
        <f>IF(COUNT($A491)=0,"",IF(E491="3E","3E",IF(E491="","I",LOOKUP(E491/G$2,{0,0.4,0.45,0.5,0.55,0.6,0.65,0.7,0.75,0.8,1},{"F","D","C","C+","B-","B","B+","A-","A","A+"}))))</f>
        <v/>
      </c>
      <c r="G491" s="2" t="str">
        <f>IF(COUNT($A491)=0,"",IF(E491="","--",IF(E491="3E","3E",LOOKUP(E491/G$2,{0,0.4,0.45,0.5,0.55,0.6,0.65,0.7,0.75,0.8,1},{0,2,2.25,2.5,2.75,3,3.25,3.5,3.75,4}))))</f>
        <v/>
      </c>
      <c r="H491" s="3" t="str">
        <f>IF(COUNT($A491)=0,"",IF($A491&lt;&gt;DRAFT!$B493,"ERR",IF(DRAFT!AA493="3E","3E",IF(COUNT(DRAFT!W493,DRAFT!AA493)&gt;0,DRAFT!AB493,""))))</f>
        <v/>
      </c>
      <c r="I491" s="3" t="str">
        <f>IF(COUNT($A491)=0,"",IF(H491="3E","3E",IF(H491="","I",LOOKUP(H491/J$2,{0,0.4,0.45,0.5,0.55,0.6,0.65,0.7,0.75,0.8,1},{"F","D","C","C+","B-","B","B+","A-","A","A+"}))))</f>
        <v/>
      </c>
      <c r="J491" s="2" t="str">
        <f>IF(COUNT($A491)=0,"",IF(H491="","--",IF(H491="3E","3E",LOOKUP(H491/J$2,{0,0.4,0.45,0.5,0.55,0.6,0.65,0.7,0.75,0.8,1},{0,2,2.25,2.5,2.75,3,3.25,3.5,3.75,4}))))</f>
        <v/>
      </c>
      <c r="K491" s="3" t="str">
        <f>IF(COUNT($A491)=0,"",IF($A491&lt;&gt;DRAFT!$B493,"ERR",IF(DRAFT!AJ493="3E","3E",IF(COUNT(DRAFT!AF493,DRAFT!AJ493)&gt;0,DRAFT!AK493,""))))</f>
        <v/>
      </c>
      <c r="L491" s="3" t="str">
        <f>IF(COUNT($A491)=0,"",IF(K491="3E","3E",IF(K491="","I",LOOKUP(K491/M$2,{0,0.4,0.45,0.5,0.55,0.6,0.65,0.7,0.75,0.8,1},{"F","D","C","C+","B-","B","B+","A-","A","A+"}))))</f>
        <v/>
      </c>
      <c r="M491" s="2" t="str">
        <f>IF(COUNT($A491)=0,"",IF(K491="","--",IF(K491="3E","3E",LOOKUP(K491/M$2,{0,0.4,0.45,0.5,0.55,0.6,0.65,0.7,0.75,0.8,1},{0,2,2.25,2.5,2.75,3,3.25,3.5,3.75,4}))))</f>
        <v/>
      </c>
      <c r="N491" s="3" t="str">
        <f>IF(COUNT($A491)=0,"",IF($A491&lt;&gt;DRAFT!$B493,"ERR",IF(DRAFT!AS493="3E","3E",IF(COUNT(DRAFT!AO493,DRAFT!AS493)&gt;0,DRAFT!AT493,""))))</f>
        <v/>
      </c>
      <c r="O491" s="3" t="str">
        <f>IF(COUNT($A491)=0,"",IF(N491="3E","3E",IF(N491="","I",LOOKUP(N491/P$2,{0,0.4,0.45,0.5,0.55,0.6,0.65,0.7,0.75,0.8,1},{"F","D","C","C+","B-","B","B+","A-","A","A+"}))))</f>
        <v/>
      </c>
      <c r="P491" s="2" t="str">
        <f>IF(COUNT($A491)=0,"",IF(N491="","--",IF(N491="3E","3E",LOOKUP(N491/P$2,{0,0.4,0.45,0.5,0.55,0.6,0.65,0.7,0.75,0.8,1},{0,2,2.25,2.5,2.75,3,3.25,3.5,3.75,4}))))</f>
        <v/>
      </c>
      <c r="Q491" s="3" t="str">
        <f>IF(COUNT($A491)=0,"",IF($A491&lt;&gt;DRAFT!$B493,"ERR",IF(DRAFT!BB493="3E","3E",IF(COUNT(DRAFT!AX493,DRAFT!BB493)&gt;0,DRAFT!BC493,""))))</f>
        <v/>
      </c>
      <c r="R491" s="3" t="str">
        <f>IF(COUNT($A491)=0,"",IF(Q491="3E","3E",IF(Q491="","I",LOOKUP(Q491/S$2,{0,0.4,0.45,0.5,0.55,0.6,0.65,0.7,0.75,0.8,1},{"F","D","C","C+","B-","B","B+","A-","A","A+"}))))</f>
        <v/>
      </c>
      <c r="S491" s="2" t="str">
        <f>IF(COUNT($A491)=0,"",IF(Q491="","--",IF(Q491="3E","3E",LOOKUP(Q491/S$2,{0,0.4,0.45,0.5,0.55,0.6,0.65,0.7,0.75,0.8,1},{0,2,2.25,2.5,2.75,3,3.25,3.5,3.75,4}))))</f>
        <v/>
      </c>
      <c r="T491" s="3" t="str">
        <f>IF(COUNT($A491)=0,"",IF($A491&lt;&gt;DRAFT!$B493,"ERR",IF(DRAFT!BK493="3E","3E",IF(COUNT(DRAFT!BG493,DRAFT!BK493)&gt;0,DRAFT!BL493,""))))</f>
        <v/>
      </c>
      <c r="U491" s="3" t="str">
        <f>IF(COUNT($A491)=0,"",IF(T491="3E","3E",IF(T491="","I",LOOKUP(T491/V$2,{0,0.4,0.45,0.5,0.55,0.6,0.65,0.7,0.75,0.8,1},{"F","D","C","C+","B-","B","B+","A-","A","A+"}))))</f>
        <v/>
      </c>
      <c r="V491" s="2" t="str">
        <f>IF(COUNT($A491)=0,"",IF(T491="","--",IF(T491="3E","3E",LOOKUP(T491/V$2,{0,0.4,0.45,0.5,0.55,0.6,0.65,0.7,0.75,0.8,1},{0,2,2.25,2.5,2.75,3,3.25,3.5,3.75,4}))))</f>
        <v/>
      </c>
      <c r="W491" s="3" t="str">
        <f>IF(COUNT($A491)=0,"",IF($A491&lt;&gt;DRAFT!$B493,"ERR",IF(DRAFT!BT493="3E","3E",IF(COUNT(DRAFT!BP493,DRAFT!BT493)&gt;0,DRAFT!BU493,""))))</f>
        <v/>
      </c>
      <c r="X491" s="3" t="str">
        <f>IF(COUNT($A491)=0,"",IF(W491="3E","3E",IF(W491="","I",LOOKUP(W491/Y$2,{0,0.4,0.45,0.5,0.55,0.6,0.65,0.7,0.75,0.8,1},{"F","D","C","C+","B-","B","B+","A-","A","A+"}))))</f>
        <v/>
      </c>
      <c r="Y491" s="2" t="str">
        <f>IF(COUNT($A491)=0,"",IF(W491="","--",IF(W491="3E","3E",LOOKUP(W491/Y$2,{0,0.4,0.45,0.5,0.55,0.6,0.65,0.7,0.75,0.8,1},{0,2,2.25,2.5,2.75,3,3.25,3.5,3.75,4}))))</f>
        <v/>
      </c>
      <c r="Z491" s="3" t="str">
        <f>IF(COUNT($A491)=0,"",IF($A491&lt;&gt;DRAFT!$B493,"ERR",IF(DRAFT!CC493="3E","3E",IF(COUNT(DRAFT!BY493,DRAFT!CC493)&gt;0,DRAFT!CD493,""))))</f>
        <v/>
      </c>
      <c r="AA491" s="3" t="str">
        <f>IF(COUNT($A491)=0,"",IF(Z491="3E","3E",IF(Z491="","I",LOOKUP(Z491/AB$2,{0,0.4,0.45,0.5,0.55,0.6,0.65,0.7,0.75,0.8,1},{"F","D","C","C+","B-","B","B+","A-","A","A+"}))))</f>
        <v/>
      </c>
      <c r="AB491" s="2" t="str">
        <f>IF(COUNT($A491)=0,"",IF(Z491="","--",IF(Z491="3E","3E",LOOKUP(Z491/AB$2,{0,0.4,0.45,0.5,0.55,0.6,0.65,0.7,0.75,0.8,1},{0,2,2.25,2.5,2.75,3,3.25,3.5,3.75,4}))))</f>
        <v/>
      </c>
      <c r="AC491" s="3" t="str">
        <f>IF(COUNT($A491)=0,"",IF($A491&lt;&gt;DRAFT!$B493,"ERR",IF(DRAFT!CF493&gt;0,DRAFT!CF493,"")))</f>
        <v/>
      </c>
      <c r="AD491" s="3" t="str">
        <f>IF(COUNT($A491)=0,"",IF(AC491="3E","3E",IF(AC491="","I",LOOKUP(AC491/AE$2,{0,0.4,0.45,0.5,0.55,0.6,0.65,0.7,0.75,0.8,1},{"F","D","C","C+","B-","B","B+","A-","A","A+"}))))</f>
        <v/>
      </c>
      <c r="AE491" s="2" t="str">
        <f>IF(COUNT($A491)=0,"",IF(AC491="","--",IF(AC491="3E","3E",LOOKUP(AC491/AE$2,{0,0.4,0.45,0.5,0.55,0.6,0.65,0.7,0.75,0.8,1},{0,2,2.25,2.5,2.75,3,3.25,3.5,3.75,4}))))</f>
        <v/>
      </c>
      <c r="AF491" s="3" t="str">
        <f>IF($A491&lt;&gt;DRAFT!$B493,"ERR",IF(OR(COUNT($A491)=0,COUNT(DRAFT!CI493:CK493,DRAFT!CM493:CO493)=0),"",CEILING(SUM(DRAFT!CL493,DRAFT!CP493),1)))</f>
        <v/>
      </c>
      <c r="AG491" s="3" t="str">
        <f>IF(COUNT($A491)=0,"",IF(AF491="3E","3E",IF(AF491="","I",LOOKUP(AF491/AH$2,{0,0.4,0.45,0.5,0.55,0.6,0.65,0.7,0.75,0.8,1},{"F","D","C","C+","B-","B","B+","A-","A","A+"}))))</f>
        <v/>
      </c>
      <c r="AH491" s="2" t="str">
        <f>IF(COUNT($A491)=0,"",IF(AF491="","--",IF(AF491="3E","3E",LOOKUP(AF491/AH$2,{0,0.4,0.45,0.5,0.55,0.6,0.65,0.7,0.75,0.8,1},{0,2,2.25,2.5,2.75,3,3.25,3.5,3.75,4}))))</f>
        <v/>
      </c>
      <c r="AI491" s="11" t="str">
        <f>IF(OR(COUNT($A491)=0,COUNT(B491:AH491)=0),"",IF(COUNTIF(B491:AH491,"3E")&gt;0,"3E",IF(DRAFT!$A493="R",TRUNC(SUMPRODUCT(RGP,RCP)/TCP,3),TRUNC((SUMPRODUCT(--(IMDGP&gt;0)*IMDGP,IMCP)+CEILING(DRAFT!$CQ493*42,0.25))/TCP,3))))</f>
        <v/>
      </c>
      <c r="AJ491" s="3" t="str">
        <f>IF(OR(COUNT($A491)=0,COUNT(B491:AH491)=0),"",IF(COUNTIF(B491:AH491,"3E")&gt;0,"3E",IF(DRAFT!$A493="R",SUMPRODUCT(--(RGP&gt;=2),RCP),SUMPRODUCT(--(IMDGP&gt;0),--(IMGP=0),IMCP)+DRAFT!$CR493)))</f>
        <v/>
      </c>
      <c r="AK491" s="3" t="str">
        <f>IF(OR(COUNT($A491)=0,COUNT(B491:AH491)=0),"",IF(COUNTIF(B491:AJ491,"3E")&gt;0,"3E",IF(AND(DRAFT!$A493="IM",OR($AI491&gt;DRAFT!$CQ493,$AJ491&gt;DRAFT!$CR493)),"IMPROVED",IF(AND(DRAFT!$A493="IM",$AI491&lt;=DRAFT!$CQ493,$AJ491&lt;=DRAFT!$CR493),"NOT IMPROVED",IF(AND(AH491&gt;=2,AI491&gt;=2,AJ491&gt;=30),"PASS","FAIL")))))</f>
        <v/>
      </c>
      <c r="AL491" s="3" t="str">
        <f t="shared" si="14"/>
        <v/>
      </c>
      <c r="AM491" s="3" t="str">
        <f t="shared" si="15"/>
        <v/>
      </c>
    </row>
    <row r="492" spans="1:39" ht="18.95" customHeight="1" x14ac:dyDescent="0.25">
      <c r="A492" s="4" t="str">
        <f>IF(DRAFT!$B494="","",DRAFT!$B494)</f>
        <v/>
      </c>
      <c r="B492" s="3" t="str">
        <f>IF(COUNT($A492)=0,"",IF($A492&lt;&gt;DRAFT!$B494,"ERR",IF(DRAFT!I494="3E","3E",IF(COUNT(DRAFT!E494,DRAFT!I494)&gt;0,DRAFT!J494,""))))</f>
        <v/>
      </c>
      <c r="C492" s="3" t="str">
        <f>IF(COUNT($A492)=0,"",IF(B492="3E","3E",IF(B492="","I",LOOKUP(B492/D$2,{0,0.4,0.45,0.5,0.55,0.6,0.65,0.7,0.75,0.8,1},{"F","D","C","C+","B-","B","B+","A-","A","A+"}))))</f>
        <v/>
      </c>
      <c r="D492" s="2" t="str">
        <f>IF(COUNT($A492)=0,"",IF(B492="","--",IF(B492="3E","3E",LOOKUP(B492/D$2,{0,0.4,0.45,0.5,0.55,0.6,0.65,0.7,0.75,0.8,1},{0,2,2.25,2.5,2.75,3,3.25,3.5,3.75,4}))))</f>
        <v/>
      </c>
      <c r="E492" s="3" t="str">
        <f>IF(COUNT($A492)=0,"",IF($A492&lt;&gt;DRAFT!$B494,"ERR",IF(DRAFT!R494="3E","3E",IF(COUNT(DRAFT!N494,DRAFT!R494)&gt;0,DRAFT!S494,""))))</f>
        <v/>
      </c>
      <c r="F492" s="3" t="str">
        <f>IF(COUNT($A492)=0,"",IF(E492="3E","3E",IF(E492="","I",LOOKUP(E492/G$2,{0,0.4,0.45,0.5,0.55,0.6,0.65,0.7,0.75,0.8,1},{"F","D","C","C+","B-","B","B+","A-","A","A+"}))))</f>
        <v/>
      </c>
      <c r="G492" s="2" t="str">
        <f>IF(COUNT($A492)=0,"",IF(E492="","--",IF(E492="3E","3E",LOOKUP(E492/G$2,{0,0.4,0.45,0.5,0.55,0.6,0.65,0.7,0.75,0.8,1},{0,2,2.25,2.5,2.75,3,3.25,3.5,3.75,4}))))</f>
        <v/>
      </c>
      <c r="H492" s="3" t="str">
        <f>IF(COUNT($A492)=0,"",IF($A492&lt;&gt;DRAFT!$B494,"ERR",IF(DRAFT!AA494="3E","3E",IF(COUNT(DRAFT!W494,DRAFT!AA494)&gt;0,DRAFT!AB494,""))))</f>
        <v/>
      </c>
      <c r="I492" s="3" t="str">
        <f>IF(COUNT($A492)=0,"",IF(H492="3E","3E",IF(H492="","I",LOOKUP(H492/J$2,{0,0.4,0.45,0.5,0.55,0.6,0.65,0.7,0.75,0.8,1},{"F","D","C","C+","B-","B","B+","A-","A","A+"}))))</f>
        <v/>
      </c>
      <c r="J492" s="2" t="str">
        <f>IF(COUNT($A492)=0,"",IF(H492="","--",IF(H492="3E","3E",LOOKUP(H492/J$2,{0,0.4,0.45,0.5,0.55,0.6,0.65,0.7,0.75,0.8,1},{0,2,2.25,2.5,2.75,3,3.25,3.5,3.75,4}))))</f>
        <v/>
      </c>
      <c r="K492" s="3" t="str">
        <f>IF(COUNT($A492)=0,"",IF($A492&lt;&gt;DRAFT!$B494,"ERR",IF(DRAFT!AJ494="3E","3E",IF(COUNT(DRAFT!AF494,DRAFT!AJ494)&gt;0,DRAFT!AK494,""))))</f>
        <v/>
      </c>
      <c r="L492" s="3" t="str">
        <f>IF(COUNT($A492)=0,"",IF(K492="3E","3E",IF(K492="","I",LOOKUP(K492/M$2,{0,0.4,0.45,0.5,0.55,0.6,0.65,0.7,0.75,0.8,1},{"F","D","C","C+","B-","B","B+","A-","A","A+"}))))</f>
        <v/>
      </c>
      <c r="M492" s="2" t="str">
        <f>IF(COUNT($A492)=0,"",IF(K492="","--",IF(K492="3E","3E",LOOKUP(K492/M$2,{0,0.4,0.45,0.5,0.55,0.6,0.65,0.7,0.75,0.8,1},{0,2,2.25,2.5,2.75,3,3.25,3.5,3.75,4}))))</f>
        <v/>
      </c>
      <c r="N492" s="3" t="str">
        <f>IF(COUNT($A492)=0,"",IF($A492&lt;&gt;DRAFT!$B494,"ERR",IF(DRAFT!AS494="3E","3E",IF(COUNT(DRAFT!AO494,DRAFT!AS494)&gt;0,DRAFT!AT494,""))))</f>
        <v/>
      </c>
      <c r="O492" s="3" t="str">
        <f>IF(COUNT($A492)=0,"",IF(N492="3E","3E",IF(N492="","I",LOOKUP(N492/P$2,{0,0.4,0.45,0.5,0.55,0.6,0.65,0.7,0.75,0.8,1},{"F","D","C","C+","B-","B","B+","A-","A","A+"}))))</f>
        <v/>
      </c>
      <c r="P492" s="2" t="str">
        <f>IF(COUNT($A492)=0,"",IF(N492="","--",IF(N492="3E","3E",LOOKUP(N492/P$2,{0,0.4,0.45,0.5,0.55,0.6,0.65,0.7,0.75,0.8,1},{0,2,2.25,2.5,2.75,3,3.25,3.5,3.75,4}))))</f>
        <v/>
      </c>
      <c r="Q492" s="3" t="str">
        <f>IF(COUNT($A492)=0,"",IF($A492&lt;&gt;DRAFT!$B494,"ERR",IF(DRAFT!BB494="3E","3E",IF(COUNT(DRAFT!AX494,DRAFT!BB494)&gt;0,DRAFT!BC494,""))))</f>
        <v/>
      </c>
      <c r="R492" s="3" t="str">
        <f>IF(COUNT($A492)=0,"",IF(Q492="3E","3E",IF(Q492="","I",LOOKUP(Q492/S$2,{0,0.4,0.45,0.5,0.55,0.6,0.65,0.7,0.75,0.8,1},{"F","D","C","C+","B-","B","B+","A-","A","A+"}))))</f>
        <v/>
      </c>
      <c r="S492" s="2" t="str">
        <f>IF(COUNT($A492)=0,"",IF(Q492="","--",IF(Q492="3E","3E",LOOKUP(Q492/S$2,{0,0.4,0.45,0.5,0.55,0.6,0.65,0.7,0.75,0.8,1},{0,2,2.25,2.5,2.75,3,3.25,3.5,3.75,4}))))</f>
        <v/>
      </c>
      <c r="T492" s="3" t="str">
        <f>IF(COUNT($A492)=0,"",IF($A492&lt;&gt;DRAFT!$B494,"ERR",IF(DRAFT!BK494="3E","3E",IF(COUNT(DRAFT!BG494,DRAFT!BK494)&gt;0,DRAFT!BL494,""))))</f>
        <v/>
      </c>
      <c r="U492" s="3" t="str">
        <f>IF(COUNT($A492)=0,"",IF(T492="3E","3E",IF(T492="","I",LOOKUP(T492/V$2,{0,0.4,0.45,0.5,0.55,0.6,0.65,0.7,0.75,0.8,1},{"F","D","C","C+","B-","B","B+","A-","A","A+"}))))</f>
        <v/>
      </c>
      <c r="V492" s="2" t="str">
        <f>IF(COUNT($A492)=0,"",IF(T492="","--",IF(T492="3E","3E",LOOKUP(T492/V$2,{0,0.4,0.45,0.5,0.55,0.6,0.65,0.7,0.75,0.8,1},{0,2,2.25,2.5,2.75,3,3.25,3.5,3.75,4}))))</f>
        <v/>
      </c>
      <c r="W492" s="3" t="str">
        <f>IF(COUNT($A492)=0,"",IF($A492&lt;&gt;DRAFT!$B494,"ERR",IF(DRAFT!BT494="3E","3E",IF(COUNT(DRAFT!BP494,DRAFT!BT494)&gt;0,DRAFT!BU494,""))))</f>
        <v/>
      </c>
      <c r="X492" s="3" t="str">
        <f>IF(COUNT($A492)=0,"",IF(W492="3E","3E",IF(W492="","I",LOOKUP(W492/Y$2,{0,0.4,0.45,0.5,0.55,0.6,0.65,0.7,0.75,0.8,1},{"F","D","C","C+","B-","B","B+","A-","A","A+"}))))</f>
        <v/>
      </c>
      <c r="Y492" s="2" t="str">
        <f>IF(COUNT($A492)=0,"",IF(W492="","--",IF(W492="3E","3E",LOOKUP(W492/Y$2,{0,0.4,0.45,0.5,0.55,0.6,0.65,0.7,0.75,0.8,1},{0,2,2.25,2.5,2.75,3,3.25,3.5,3.75,4}))))</f>
        <v/>
      </c>
      <c r="Z492" s="3" t="str">
        <f>IF(COUNT($A492)=0,"",IF($A492&lt;&gt;DRAFT!$B494,"ERR",IF(DRAFT!CC494="3E","3E",IF(COUNT(DRAFT!BY494,DRAFT!CC494)&gt;0,DRAFT!CD494,""))))</f>
        <v/>
      </c>
      <c r="AA492" s="3" t="str">
        <f>IF(COUNT($A492)=0,"",IF(Z492="3E","3E",IF(Z492="","I",LOOKUP(Z492/AB$2,{0,0.4,0.45,0.5,0.55,0.6,0.65,0.7,0.75,0.8,1},{"F","D","C","C+","B-","B","B+","A-","A","A+"}))))</f>
        <v/>
      </c>
      <c r="AB492" s="2" t="str">
        <f>IF(COUNT($A492)=0,"",IF(Z492="","--",IF(Z492="3E","3E",LOOKUP(Z492/AB$2,{0,0.4,0.45,0.5,0.55,0.6,0.65,0.7,0.75,0.8,1},{0,2,2.25,2.5,2.75,3,3.25,3.5,3.75,4}))))</f>
        <v/>
      </c>
      <c r="AC492" s="3" t="str">
        <f>IF(COUNT($A492)=0,"",IF($A492&lt;&gt;DRAFT!$B494,"ERR",IF(DRAFT!CF494&gt;0,DRAFT!CF494,"")))</f>
        <v/>
      </c>
      <c r="AD492" s="3" t="str">
        <f>IF(COUNT($A492)=0,"",IF(AC492="3E","3E",IF(AC492="","I",LOOKUP(AC492/AE$2,{0,0.4,0.45,0.5,0.55,0.6,0.65,0.7,0.75,0.8,1},{"F","D","C","C+","B-","B","B+","A-","A","A+"}))))</f>
        <v/>
      </c>
      <c r="AE492" s="2" t="str">
        <f>IF(COUNT($A492)=0,"",IF(AC492="","--",IF(AC492="3E","3E",LOOKUP(AC492/AE$2,{0,0.4,0.45,0.5,0.55,0.6,0.65,0.7,0.75,0.8,1},{0,2,2.25,2.5,2.75,3,3.25,3.5,3.75,4}))))</f>
        <v/>
      </c>
      <c r="AF492" s="3" t="str">
        <f>IF($A492&lt;&gt;DRAFT!$B494,"ERR",IF(OR(COUNT($A492)=0,COUNT(DRAFT!CI494:CK494,DRAFT!CM494:CO494)=0),"",CEILING(SUM(DRAFT!CL494,DRAFT!CP494),1)))</f>
        <v/>
      </c>
      <c r="AG492" s="3" t="str">
        <f>IF(COUNT($A492)=0,"",IF(AF492="3E","3E",IF(AF492="","I",LOOKUP(AF492/AH$2,{0,0.4,0.45,0.5,0.55,0.6,0.65,0.7,0.75,0.8,1},{"F","D","C","C+","B-","B","B+","A-","A","A+"}))))</f>
        <v/>
      </c>
      <c r="AH492" s="2" t="str">
        <f>IF(COUNT($A492)=0,"",IF(AF492="","--",IF(AF492="3E","3E",LOOKUP(AF492/AH$2,{0,0.4,0.45,0.5,0.55,0.6,0.65,0.7,0.75,0.8,1},{0,2,2.25,2.5,2.75,3,3.25,3.5,3.75,4}))))</f>
        <v/>
      </c>
      <c r="AI492" s="11" t="str">
        <f>IF(OR(COUNT($A492)=0,COUNT(B492:AH492)=0),"",IF(COUNTIF(B492:AH492,"3E")&gt;0,"3E",IF(DRAFT!$A494="R",TRUNC(SUMPRODUCT(RGP,RCP)/TCP,3),TRUNC((SUMPRODUCT(--(IMDGP&gt;0)*IMDGP,IMCP)+CEILING(DRAFT!$CQ494*42,0.25))/TCP,3))))</f>
        <v/>
      </c>
      <c r="AJ492" s="3" t="str">
        <f>IF(OR(COUNT($A492)=0,COUNT(B492:AH492)=0),"",IF(COUNTIF(B492:AH492,"3E")&gt;0,"3E",IF(DRAFT!$A494="R",SUMPRODUCT(--(RGP&gt;=2),RCP),SUMPRODUCT(--(IMDGP&gt;0),--(IMGP=0),IMCP)+DRAFT!$CR494)))</f>
        <v/>
      </c>
      <c r="AK492" s="3" t="str">
        <f>IF(OR(COUNT($A492)=0,COUNT(B492:AH492)=0),"",IF(COUNTIF(B492:AJ492,"3E")&gt;0,"3E",IF(AND(DRAFT!$A494="IM",OR($AI492&gt;DRAFT!$CQ494,$AJ492&gt;DRAFT!$CR494)),"IMPROVED",IF(AND(DRAFT!$A494="IM",$AI492&lt;=DRAFT!$CQ494,$AJ492&lt;=DRAFT!$CR494),"NOT IMPROVED",IF(AND(AH492&gt;=2,AI492&gt;=2,AJ492&gt;=30),"PASS","FAIL")))))</f>
        <v/>
      </c>
      <c r="AL492" s="3" t="str">
        <f t="shared" si="14"/>
        <v/>
      </c>
      <c r="AM492" s="3" t="str">
        <f t="shared" si="15"/>
        <v/>
      </c>
    </row>
    <row r="493" spans="1:39" ht="18.95" customHeight="1" x14ac:dyDescent="0.25">
      <c r="A493" s="4" t="str">
        <f>IF(DRAFT!$B495="","",DRAFT!$B495)</f>
        <v/>
      </c>
      <c r="B493" s="3" t="str">
        <f>IF(COUNT($A493)=0,"",IF($A493&lt;&gt;DRAFT!$B495,"ERR",IF(DRAFT!I495="3E","3E",IF(COUNT(DRAFT!E495,DRAFT!I495)&gt;0,DRAFT!J495,""))))</f>
        <v/>
      </c>
      <c r="C493" s="3" t="str">
        <f>IF(COUNT($A493)=0,"",IF(B493="3E","3E",IF(B493="","I",LOOKUP(B493/D$2,{0,0.4,0.45,0.5,0.55,0.6,0.65,0.7,0.75,0.8,1},{"F","D","C","C+","B-","B","B+","A-","A","A+"}))))</f>
        <v/>
      </c>
      <c r="D493" s="2" t="str">
        <f>IF(COUNT($A493)=0,"",IF(B493="","--",IF(B493="3E","3E",LOOKUP(B493/D$2,{0,0.4,0.45,0.5,0.55,0.6,0.65,0.7,0.75,0.8,1},{0,2,2.25,2.5,2.75,3,3.25,3.5,3.75,4}))))</f>
        <v/>
      </c>
      <c r="E493" s="3" t="str">
        <f>IF(COUNT($A493)=0,"",IF($A493&lt;&gt;DRAFT!$B495,"ERR",IF(DRAFT!R495="3E","3E",IF(COUNT(DRAFT!N495,DRAFT!R495)&gt;0,DRAFT!S495,""))))</f>
        <v/>
      </c>
      <c r="F493" s="3" t="str">
        <f>IF(COUNT($A493)=0,"",IF(E493="3E","3E",IF(E493="","I",LOOKUP(E493/G$2,{0,0.4,0.45,0.5,0.55,0.6,0.65,0.7,0.75,0.8,1},{"F","D","C","C+","B-","B","B+","A-","A","A+"}))))</f>
        <v/>
      </c>
      <c r="G493" s="2" t="str">
        <f>IF(COUNT($A493)=0,"",IF(E493="","--",IF(E493="3E","3E",LOOKUP(E493/G$2,{0,0.4,0.45,0.5,0.55,0.6,0.65,0.7,0.75,0.8,1},{0,2,2.25,2.5,2.75,3,3.25,3.5,3.75,4}))))</f>
        <v/>
      </c>
      <c r="H493" s="3" t="str">
        <f>IF(COUNT($A493)=0,"",IF($A493&lt;&gt;DRAFT!$B495,"ERR",IF(DRAFT!AA495="3E","3E",IF(COUNT(DRAFT!W495,DRAFT!AA495)&gt;0,DRAFT!AB495,""))))</f>
        <v/>
      </c>
      <c r="I493" s="3" t="str">
        <f>IF(COUNT($A493)=0,"",IF(H493="3E","3E",IF(H493="","I",LOOKUP(H493/J$2,{0,0.4,0.45,0.5,0.55,0.6,0.65,0.7,0.75,0.8,1},{"F","D","C","C+","B-","B","B+","A-","A","A+"}))))</f>
        <v/>
      </c>
      <c r="J493" s="2" t="str">
        <f>IF(COUNT($A493)=0,"",IF(H493="","--",IF(H493="3E","3E",LOOKUP(H493/J$2,{0,0.4,0.45,0.5,0.55,0.6,0.65,0.7,0.75,0.8,1},{0,2,2.25,2.5,2.75,3,3.25,3.5,3.75,4}))))</f>
        <v/>
      </c>
      <c r="K493" s="3" t="str">
        <f>IF(COUNT($A493)=0,"",IF($A493&lt;&gt;DRAFT!$B495,"ERR",IF(DRAFT!AJ495="3E","3E",IF(COUNT(DRAFT!AF495,DRAFT!AJ495)&gt;0,DRAFT!AK495,""))))</f>
        <v/>
      </c>
      <c r="L493" s="3" t="str">
        <f>IF(COUNT($A493)=0,"",IF(K493="3E","3E",IF(K493="","I",LOOKUP(K493/M$2,{0,0.4,0.45,0.5,0.55,0.6,0.65,0.7,0.75,0.8,1},{"F","D","C","C+","B-","B","B+","A-","A","A+"}))))</f>
        <v/>
      </c>
      <c r="M493" s="2" t="str">
        <f>IF(COUNT($A493)=0,"",IF(K493="","--",IF(K493="3E","3E",LOOKUP(K493/M$2,{0,0.4,0.45,0.5,0.55,0.6,0.65,0.7,0.75,0.8,1},{0,2,2.25,2.5,2.75,3,3.25,3.5,3.75,4}))))</f>
        <v/>
      </c>
      <c r="N493" s="3" t="str">
        <f>IF(COUNT($A493)=0,"",IF($A493&lt;&gt;DRAFT!$B495,"ERR",IF(DRAFT!AS495="3E","3E",IF(COUNT(DRAFT!AO495,DRAFT!AS495)&gt;0,DRAFT!AT495,""))))</f>
        <v/>
      </c>
      <c r="O493" s="3" t="str">
        <f>IF(COUNT($A493)=0,"",IF(N493="3E","3E",IF(N493="","I",LOOKUP(N493/P$2,{0,0.4,0.45,0.5,0.55,0.6,0.65,0.7,0.75,0.8,1},{"F","D","C","C+","B-","B","B+","A-","A","A+"}))))</f>
        <v/>
      </c>
      <c r="P493" s="2" t="str">
        <f>IF(COUNT($A493)=0,"",IF(N493="","--",IF(N493="3E","3E",LOOKUP(N493/P$2,{0,0.4,0.45,0.5,0.55,0.6,0.65,0.7,0.75,0.8,1},{0,2,2.25,2.5,2.75,3,3.25,3.5,3.75,4}))))</f>
        <v/>
      </c>
      <c r="Q493" s="3" t="str">
        <f>IF(COUNT($A493)=0,"",IF($A493&lt;&gt;DRAFT!$B495,"ERR",IF(DRAFT!BB495="3E","3E",IF(COUNT(DRAFT!AX495,DRAFT!BB495)&gt;0,DRAFT!BC495,""))))</f>
        <v/>
      </c>
      <c r="R493" s="3" t="str">
        <f>IF(COUNT($A493)=0,"",IF(Q493="3E","3E",IF(Q493="","I",LOOKUP(Q493/S$2,{0,0.4,0.45,0.5,0.55,0.6,0.65,0.7,0.75,0.8,1},{"F","D","C","C+","B-","B","B+","A-","A","A+"}))))</f>
        <v/>
      </c>
      <c r="S493" s="2" t="str">
        <f>IF(COUNT($A493)=0,"",IF(Q493="","--",IF(Q493="3E","3E",LOOKUP(Q493/S$2,{0,0.4,0.45,0.5,0.55,0.6,0.65,0.7,0.75,0.8,1},{0,2,2.25,2.5,2.75,3,3.25,3.5,3.75,4}))))</f>
        <v/>
      </c>
      <c r="T493" s="3" t="str">
        <f>IF(COUNT($A493)=0,"",IF($A493&lt;&gt;DRAFT!$B495,"ERR",IF(DRAFT!BK495="3E","3E",IF(COUNT(DRAFT!BG495,DRAFT!BK495)&gt;0,DRAFT!BL495,""))))</f>
        <v/>
      </c>
      <c r="U493" s="3" t="str">
        <f>IF(COUNT($A493)=0,"",IF(T493="3E","3E",IF(T493="","I",LOOKUP(T493/V$2,{0,0.4,0.45,0.5,0.55,0.6,0.65,0.7,0.75,0.8,1},{"F","D","C","C+","B-","B","B+","A-","A","A+"}))))</f>
        <v/>
      </c>
      <c r="V493" s="2" t="str">
        <f>IF(COUNT($A493)=0,"",IF(T493="","--",IF(T493="3E","3E",LOOKUP(T493/V$2,{0,0.4,0.45,0.5,0.55,0.6,0.65,0.7,0.75,0.8,1},{0,2,2.25,2.5,2.75,3,3.25,3.5,3.75,4}))))</f>
        <v/>
      </c>
      <c r="W493" s="3" t="str">
        <f>IF(COUNT($A493)=0,"",IF($A493&lt;&gt;DRAFT!$B495,"ERR",IF(DRAFT!BT495="3E","3E",IF(COUNT(DRAFT!BP495,DRAFT!BT495)&gt;0,DRAFT!BU495,""))))</f>
        <v/>
      </c>
      <c r="X493" s="3" t="str">
        <f>IF(COUNT($A493)=0,"",IF(W493="3E","3E",IF(W493="","I",LOOKUP(W493/Y$2,{0,0.4,0.45,0.5,0.55,0.6,0.65,0.7,0.75,0.8,1},{"F","D","C","C+","B-","B","B+","A-","A","A+"}))))</f>
        <v/>
      </c>
      <c r="Y493" s="2" t="str">
        <f>IF(COUNT($A493)=0,"",IF(W493="","--",IF(W493="3E","3E",LOOKUP(W493/Y$2,{0,0.4,0.45,0.5,0.55,0.6,0.65,0.7,0.75,0.8,1},{0,2,2.25,2.5,2.75,3,3.25,3.5,3.75,4}))))</f>
        <v/>
      </c>
      <c r="Z493" s="3" t="str">
        <f>IF(COUNT($A493)=0,"",IF($A493&lt;&gt;DRAFT!$B495,"ERR",IF(DRAFT!CC495="3E","3E",IF(COUNT(DRAFT!BY495,DRAFT!CC495)&gt;0,DRAFT!CD495,""))))</f>
        <v/>
      </c>
      <c r="AA493" s="3" t="str">
        <f>IF(COUNT($A493)=0,"",IF(Z493="3E","3E",IF(Z493="","I",LOOKUP(Z493/AB$2,{0,0.4,0.45,0.5,0.55,0.6,0.65,0.7,0.75,0.8,1},{"F","D","C","C+","B-","B","B+","A-","A","A+"}))))</f>
        <v/>
      </c>
      <c r="AB493" s="2" t="str">
        <f>IF(COUNT($A493)=0,"",IF(Z493="","--",IF(Z493="3E","3E",LOOKUP(Z493/AB$2,{0,0.4,0.45,0.5,0.55,0.6,0.65,0.7,0.75,0.8,1},{0,2,2.25,2.5,2.75,3,3.25,3.5,3.75,4}))))</f>
        <v/>
      </c>
      <c r="AC493" s="3" t="str">
        <f>IF(COUNT($A493)=0,"",IF($A493&lt;&gt;DRAFT!$B495,"ERR",IF(DRAFT!CF495&gt;0,DRAFT!CF495,"")))</f>
        <v/>
      </c>
      <c r="AD493" s="3" t="str">
        <f>IF(COUNT($A493)=0,"",IF(AC493="3E","3E",IF(AC493="","I",LOOKUP(AC493/AE$2,{0,0.4,0.45,0.5,0.55,0.6,0.65,0.7,0.75,0.8,1},{"F","D","C","C+","B-","B","B+","A-","A","A+"}))))</f>
        <v/>
      </c>
      <c r="AE493" s="2" t="str">
        <f>IF(COUNT($A493)=0,"",IF(AC493="","--",IF(AC493="3E","3E",LOOKUP(AC493/AE$2,{0,0.4,0.45,0.5,0.55,0.6,0.65,0.7,0.75,0.8,1},{0,2,2.25,2.5,2.75,3,3.25,3.5,3.75,4}))))</f>
        <v/>
      </c>
      <c r="AF493" s="3" t="str">
        <f>IF($A493&lt;&gt;DRAFT!$B495,"ERR",IF(OR(COUNT($A493)=0,COUNT(DRAFT!CI495:CK495,DRAFT!CM495:CO495)=0),"",CEILING(SUM(DRAFT!CL495,DRAFT!CP495),1)))</f>
        <v/>
      </c>
      <c r="AG493" s="3" t="str">
        <f>IF(COUNT($A493)=0,"",IF(AF493="3E","3E",IF(AF493="","I",LOOKUP(AF493/AH$2,{0,0.4,0.45,0.5,0.55,0.6,0.65,0.7,0.75,0.8,1},{"F","D","C","C+","B-","B","B+","A-","A","A+"}))))</f>
        <v/>
      </c>
      <c r="AH493" s="2" t="str">
        <f>IF(COUNT($A493)=0,"",IF(AF493="","--",IF(AF493="3E","3E",LOOKUP(AF493/AH$2,{0,0.4,0.45,0.5,0.55,0.6,0.65,0.7,0.75,0.8,1},{0,2,2.25,2.5,2.75,3,3.25,3.5,3.75,4}))))</f>
        <v/>
      </c>
      <c r="AI493" s="11" t="str">
        <f>IF(OR(COUNT($A493)=0,COUNT(B493:AH493)=0),"",IF(COUNTIF(B493:AH493,"3E")&gt;0,"3E",IF(DRAFT!$A495="R",TRUNC(SUMPRODUCT(RGP,RCP)/TCP,3),TRUNC((SUMPRODUCT(--(IMDGP&gt;0)*IMDGP,IMCP)+CEILING(DRAFT!$CQ495*42,0.25))/TCP,3))))</f>
        <v/>
      </c>
      <c r="AJ493" s="3" t="str">
        <f>IF(OR(COUNT($A493)=0,COUNT(B493:AH493)=0),"",IF(COUNTIF(B493:AH493,"3E")&gt;0,"3E",IF(DRAFT!$A495="R",SUMPRODUCT(--(RGP&gt;=2),RCP),SUMPRODUCT(--(IMDGP&gt;0),--(IMGP=0),IMCP)+DRAFT!$CR495)))</f>
        <v/>
      </c>
      <c r="AK493" s="3" t="str">
        <f>IF(OR(COUNT($A493)=0,COUNT(B493:AH493)=0),"",IF(COUNTIF(B493:AJ493,"3E")&gt;0,"3E",IF(AND(DRAFT!$A495="IM",OR($AI493&gt;DRAFT!$CQ495,$AJ493&gt;DRAFT!$CR495)),"IMPROVED",IF(AND(DRAFT!$A495="IM",$AI493&lt;=DRAFT!$CQ495,$AJ493&lt;=DRAFT!$CR495),"NOT IMPROVED",IF(AND(AH493&gt;=2,AI493&gt;=2,AJ493&gt;=30),"PASS","FAIL")))))</f>
        <v/>
      </c>
      <c r="AL493" s="3" t="str">
        <f t="shared" si="14"/>
        <v/>
      </c>
      <c r="AM493" s="3" t="str">
        <f t="shared" si="15"/>
        <v/>
      </c>
    </row>
    <row r="494" spans="1:39" ht="18.95" customHeight="1" x14ac:dyDescent="0.25">
      <c r="A494" s="4" t="str">
        <f>IF(DRAFT!$B496="","",DRAFT!$B496)</f>
        <v/>
      </c>
      <c r="B494" s="3" t="str">
        <f>IF(COUNT($A494)=0,"",IF($A494&lt;&gt;DRAFT!$B496,"ERR",IF(DRAFT!I496="3E","3E",IF(COUNT(DRAFT!E496,DRAFT!I496)&gt;0,DRAFT!J496,""))))</f>
        <v/>
      </c>
      <c r="C494" s="3" t="str">
        <f>IF(COUNT($A494)=0,"",IF(B494="3E","3E",IF(B494="","I",LOOKUP(B494/D$2,{0,0.4,0.45,0.5,0.55,0.6,0.65,0.7,0.75,0.8,1},{"F","D","C","C+","B-","B","B+","A-","A","A+"}))))</f>
        <v/>
      </c>
      <c r="D494" s="2" t="str">
        <f>IF(COUNT($A494)=0,"",IF(B494="","--",IF(B494="3E","3E",LOOKUP(B494/D$2,{0,0.4,0.45,0.5,0.55,0.6,0.65,0.7,0.75,0.8,1},{0,2,2.25,2.5,2.75,3,3.25,3.5,3.75,4}))))</f>
        <v/>
      </c>
      <c r="E494" s="3" t="str">
        <f>IF(COUNT($A494)=0,"",IF($A494&lt;&gt;DRAFT!$B496,"ERR",IF(DRAFT!R496="3E","3E",IF(COUNT(DRAFT!N496,DRAFT!R496)&gt;0,DRAFT!S496,""))))</f>
        <v/>
      </c>
      <c r="F494" s="3" t="str">
        <f>IF(COUNT($A494)=0,"",IF(E494="3E","3E",IF(E494="","I",LOOKUP(E494/G$2,{0,0.4,0.45,0.5,0.55,0.6,0.65,0.7,0.75,0.8,1},{"F","D","C","C+","B-","B","B+","A-","A","A+"}))))</f>
        <v/>
      </c>
      <c r="G494" s="2" t="str">
        <f>IF(COUNT($A494)=0,"",IF(E494="","--",IF(E494="3E","3E",LOOKUP(E494/G$2,{0,0.4,0.45,0.5,0.55,0.6,0.65,0.7,0.75,0.8,1},{0,2,2.25,2.5,2.75,3,3.25,3.5,3.75,4}))))</f>
        <v/>
      </c>
      <c r="H494" s="3" t="str">
        <f>IF(COUNT($A494)=0,"",IF($A494&lt;&gt;DRAFT!$B496,"ERR",IF(DRAFT!AA496="3E","3E",IF(COUNT(DRAFT!W496,DRAFT!AA496)&gt;0,DRAFT!AB496,""))))</f>
        <v/>
      </c>
      <c r="I494" s="3" t="str">
        <f>IF(COUNT($A494)=0,"",IF(H494="3E","3E",IF(H494="","I",LOOKUP(H494/J$2,{0,0.4,0.45,0.5,0.55,0.6,0.65,0.7,0.75,0.8,1},{"F","D","C","C+","B-","B","B+","A-","A","A+"}))))</f>
        <v/>
      </c>
      <c r="J494" s="2" t="str">
        <f>IF(COUNT($A494)=0,"",IF(H494="","--",IF(H494="3E","3E",LOOKUP(H494/J$2,{0,0.4,0.45,0.5,0.55,0.6,0.65,0.7,0.75,0.8,1},{0,2,2.25,2.5,2.75,3,3.25,3.5,3.75,4}))))</f>
        <v/>
      </c>
      <c r="K494" s="3" t="str">
        <f>IF(COUNT($A494)=0,"",IF($A494&lt;&gt;DRAFT!$B496,"ERR",IF(DRAFT!AJ496="3E","3E",IF(COUNT(DRAFT!AF496,DRAFT!AJ496)&gt;0,DRAFT!AK496,""))))</f>
        <v/>
      </c>
      <c r="L494" s="3" t="str">
        <f>IF(COUNT($A494)=0,"",IF(K494="3E","3E",IF(K494="","I",LOOKUP(K494/M$2,{0,0.4,0.45,0.5,0.55,0.6,0.65,0.7,0.75,0.8,1},{"F","D","C","C+","B-","B","B+","A-","A","A+"}))))</f>
        <v/>
      </c>
      <c r="M494" s="2" t="str">
        <f>IF(COUNT($A494)=0,"",IF(K494="","--",IF(K494="3E","3E",LOOKUP(K494/M$2,{0,0.4,0.45,0.5,0.55,0.6,0.65,0.7,0.75,0.8,1},{0,2,2.25,2.5,2.75,3,3.25,3.5,3.75,4}))))</f>
        <v/>
      </c>
      <c r="N494" s="3" t="str">
        <f>IF(COUNT($A494)=0,"",IF($A494&lt;&gt;DRAFT!$B496,"ERR",IF(DRAFT!AS496="3E","3E",IF(COUNT(DRAFT!AO496,DRAFT!AS496)&gt;0,DRAFT!AT496,""))))</f>
        <v/>
      </c>
      <c r="O494" s="3" t="str">
        <f>IF(COUNT($A494)=0,"",IF(N494="3E","3E",IF(N494="","I",LOOKUP(N494/P$2,{0,0.4,0.45,0.5,0.55,0.6,0.65,0.7,0.75,0.8,1},{"F","D","C","C+","B-","B","B+","A-","A","A+"}))))</f>
        <v/>
      </c>
      <c r="P494" s="2" t="str">
        <f>IF(COUNT($A494)=0,"",IF(N494="","--",IF(N494="3E","3E",LOOKUP(N494/P$2,{0,0.4,0.45,0.5,0.55,0.6,0.65,0.7,0.75,0.8,1},{0,2,2.25,2.5,2.75,3,3.25,3.5,3.75,4}))))</f>
        <v/>
      </c>
      <c r="Q494" s="3" t="str">
        <f>IF(COUNT($A494)=0,"",IF($A494&lt;&gt;DRAFT!$B496,"ERR",IF(DRAFT!BB496="3E","3E",IF(COUNT(DRAFT!AX496,DRAFT!BB496)&gt;0,DRAFT!BC496,""))))</f>
        <v/>
      </c>
      <c r="R494" s="3" t="str">
        <f>IF(COUNT($A494)=0,"",IF(Q494="3E","3E",IF(Q494="","I",LOOKUP(Q494/S$2,{0,0.4,0.45,0.5,0.55,0.6,0.65,0.7,0.75,0.8,1},{"F","D","C","C+","B-","B","B+","A-","A","A+"}))))</f>
        <v/>
      </c>
      <c r="S494" s="2" t="str">
        <f>IF(COUNT($A494)=0,"",IF(Q494="","--",IF(Q494="3E","3E",LOOKUP(Q494/S$2,{0,0.4,0.45,0.5,0.55,0.6,0.65,0.7,0.75,0.8,1},{0,2,2.25,2.5,2.75,3,3.25,3.5,3.75,4}))))</f>
        <v/>
      </c>
      <c r="T494" s="3" t="str">
        <f>IF(COUNT($A494)=0,"",IF($A494&lt;&gt;DRAFT!$B496,"ERR",IF(DRAFT!BK496="3E","3E",IF(COUNT(DRAFT!BG496,DRAFT!BK496)&gt;0,DRAFT!BL496,""))))</f>
        <v/>
      </c>
      <c r="U494" s="3" t="str">
        <f>IF(COUNT($A494)=0,"",IF(T494="3E","3E",IF(T494="","I",LOOKUP(T494/V$2,{0,0.4,0.45,0.5,0.55,0.6,0.65,0.7,0.75,0.8,1},{"F","D","C","C+","B-","B","B+","A-","A","A+"}))))</f>
        <v/>
      </c>
      <c r="V494" s="2" t="str">
        <f>IF(COUNT($A494)=0,"",IF(T494="","--",IF(T494="3E","3E",LOOKUP(T494/V$2,{0,0.4,0.45,0.5,0.55,0.6,0.65,0.7,0.75,0.8,1},{0,2,2.25,2.5,2.75,3,3.25,3.5,3.75,4}))))</f>
        <v/>
      </c>
      <c r="W494" s="3" t="str">
        <f>IF(COUNT($A494)=0,"",IF($A494&lt;&gt;DRAFT!$B496,"ERR",IF(DRAFT!BT496="3E","3E",IF(COUNT(DRAFT!BP496,DRAFT!BT496)&gt;0,DRAFT!BU496,""))))</f>
        <v/>
      </c>
      <c r="X494" s="3" t="str">
        <f>IF(COUNT($A494)=0,"",IF(W494="3E","3E",IF(W494="","I",LOOKUP(W494/Y$2,{0,0.4,0.45,0.5,0.55,0.6,0.65,0.7,0.75,0.8,1},{"F","D","C","C+","B-","B","B+","A-","A","A+"}))))</f>
        <v/>
      </c>
      <c r="Y494" s="2" t="str">
        <f>IF(COUNT($A494)=0,"",IF(W494="","--",IF(W494="3E","3E",LOOKUP(W494/Y$2,{0,0.4,0.45,0.5,0.55,0.6,0.65,0.7,0.75,0.8,1},{0,2,2.25,2.5,2.75,3,3.25,3.5,3.75,4}))))</f>
        <v/>
      </c>
      <c r="Z494" s="3" t="str">
        <f>IF(COUNT($A494)=0,"",IF($A494&lt;&gt;DRAFT!$B496,"ERR",IF(DRAFT!CC496="3E","3E",IF(COUNT(DRAFT!BY496,DRAFT!CC496)&gt;0,DRAFT!CD496,""))))</f>
        <v/>
      </c>
      <c r="AA494" s="3" t="str">
        <f>IF(COUNT($A494)=0,"",IF(Z494="3E","3E",IF(Z494="","I",LOOKUP(Z494/AB$2,{0,0.4,0.45,0.5,0.55,0.6,0.65,0.7,0.75,0.8,1},{"F","D","C","C+","B-","B","B+","A-","A","A+"}))))</f>
        <v/>
      </c>
      <c r="AB494" s="2" t="str">
        <f>IF(COUNT($A494)=0,"",IF(Z494="","--",IF(Z494="3E","3E",LOOKUP(Z494/AB$2,{0,0.4,0.45,0.5,0.55,0.6,0.65,0.7,0.75,0.8,1},{0,2,2.25,2.5,2.75,3,3.25,3.5,3.75,4}))))</f>
        <v/>
      </c>
      <c r="AC494" s="3" t="str">
        <f>IF(COUNT($A494)=0,"",IF($A494&lt;&gt;DRAFT!$B496,"ERR",IF(DRAFT!CF496&gt;0,DRAFT!CF496,"")))</f>
        <v/>
      </c>
      <c r="AD494" s="3" t="str">
        <f>IF(COUNT($A494)=0,"",IF(AC494="3E","3E",IF(AC494="","I",LOOKUP(AC494/AE$2,{0,0.4,0.45,0.5,0.55,0.6,0.65,0.7,0.75,0.8,1},{"F","D","C","C+","B-","B","B+","A-","A","A+"}))))</f>
        <v/>
      </c>
      <c r="AE494" s="2" t="str">
        <f>IF(COUNT($A494)=0,"",IF(AC494="","--",IF(AC494="3E","3E",LOOKUP(AC494/AE$2,{0,0.4,0.45,0.5,0.55,0.6,0.65,0.7,0.75,0.8,1},{0,2,2.25,2.5,2.75,3,3.25,3.5,3.75,4}))))</f>
        <v/>
      </c>
      <c r="AF494" s="3" t="str">
        <f>IF($A494&lt;&gt;DRAFT!$B496,"ERR",IF(OR(COUNT($A494)=0,COUNT(DRAFT!CI496:CK496,DRAFT!CM496:CO496)=0),"",CEILING(SUM(DRAFT!CL496,DRAFT!CP496),1)))</f>
        <v/>
      </c>
      <c r="AG494" s="3" t="str">
        <f>IF(COUNT($A494)=0,"",IF(AF494="3E","3E",IF(AF494="","I",LOOKUP(AF494/AH$2,{0,0.4,0.45,0.5,0.55,0.6,0.65,0.7,0.75,0.8,1},{"F","D","C","C+","B-","B","B+","A-","A","A+"}))))</f>
        <v/>
      </c>
      <c r="AH494" s="2" t="str">
        <f>IF(COUNT($A494)=0,"",IF(AF494="","--",IF(AF494="3E","3E",LOOKUP(AF494/AH$2,{0,0.4,0.45,0.5,0.55,0.6,0.65,0.7,0.75,0.8,1},{0,2,2.25,2.5,2.75,3,3.25,3.5,3.75,4}))))</f>
        <v/>
      </c>
      <c r="AI494" s="11" t="str">
        <f>IF(OR(COUNT($A494)=0,COUNT(B494:AH494)=0),"",IF(COUNTIF(B494:AH494,"3E")&gt;0,"3E",IF(DRAFT!$A496="R",TRUNC(SUMPRODUCT(RGP,RCP)/TCP,3),TRUNC((SUMPRODUCT(--(IMDGP&gt;0)*IMDGP,IMCP)+CEILING(DRAFT!$CQ496*42,0.25))/TCP,3))))</f>
        <v/>
      </c>
      <c r="AJ494" s="3" t="str">
        <f>IF(OR(COUNT($A494)=0,COUNT(B494:AH494)=0),"",IF(COUNTIF(B494:AH494,"3E")&gt;0,"3E",IF(DRAFT!$A496="R",SUMPRODUCT(--(RGP&gt;=2),RCP),SUMPRODUCT(--(IMDGP&gt;0),--(IMGP=0),IMCP)+DRAFT!$CR496)))</f>
        <v/>
      </c>
      <c r="AK494" s="3" t="str">
        <f>IF(OR(COUNT($A494)=0,COUNT(B494:AH494)=0),"",IF(COUNTIF(B494:AJ494,"3E")&gt;0,"3E",IF(AND(DRAFT!$A496="IM",OR($AI494&gt;DRAFT!$CQ496,$AJ494&gt;DRAFT!$CR496)),"IMPROVED",IF(AND(DRAFT!$A496="IM",$AI494&lt;=DRAFT!$CQ496,$AJ494&lt;=DRAFT!$CR496),"NOT IMPROVED",IF(AND(AH494&gt;=2,AI494&gt;=2,AJ494&gt;=30),"PASS","FAIL")))))</f>
        <v/>
      </c>
      <c r="AL494" s="3" t="str">
        <f t="shared" si="14"/>
        <v/>
      </c>
      <c r="AM494" s="3" t="str">
        <f t="shared" si="15"/>
        <v/>
      </c>
    </row>
    <row r="495" spans="1:39" ht="18.95" customHeight="1" x14ac:dyDescent="0.25">
      <c r="A495" s="4" t="str">
        <f>IF(DRAFT!$B497="","",DRAFT!$B497)</f>
        <v/>
      </c>
      <c r="B495" s="3" t="str">
        <f>IF(COUNT($A495)=0,"",IF($A495&lt;&gt;DRAFT!$B497,"ERR",IF(DRAFT!I497="3E","3E",IF(COUNT(DRAFT!E497,DRAFT!I497)&gt;0,DRAFT!J497,""))))</f>
        <v/>
      </c>
      <c r="C495" s="3" t="str">
        <f>IF(COUNT($A495)=0,"",IF(B495="3E","3E",IF(B495="","I",LOOKUP(B495/D$2,{0,0.4,0.45,0.5,0.55,0.6,0.65,0.7,0.75,0.8,1},{"F","D","C","C+","B-","B","B+","A-","A","A+"}))))</f>
        <v/>
      </c>
      <c r="D495" s="2" t="str">
        <f>IF(COUNT($A495)=0,"",IF(B495="","--",IF(B495="3E","3E",LOOKUP(B495/D$2,{0,0.4,0.45,0.5,0.55,0.6,0.65,0.7,0.75,0.8,1},{0,2,2.25,2.5,2.75,3,3.25,3.5,3.75,4}))))</f>
        <v/>
      </c>
      <c r="E495" s="3" t="str">
        <f>IF(COUNT($A495)=0,"",IF($A495&lt;&gt;DRAFT!$B497,"ERR",IF(DRAFT!R497="3E","3E",IF(COUNT(DRAFT!N497,DRAFT!R497)&gt;0,DRAFT!S497,""))))</f>
        <v/>
      </c>
      <c r="F495" s="3" t="str">
        <f>IF(COUNT($A495)=0,"",IF(E495="3E","3E",IF(E495="","I",LOOKUP(E495/G$2,{0,0.4,0.45,0.5,0.55,0.6,0.65,0.7,0.75,0.8,1},{"F","D","C","C+","B-","B","B+","A-","A","A+"}))))</f>
        <v/>
      </c>
      <c r="G495" s="2" t="str">
        <f>IF(COUNT($A495)=0,"",IF(E495="","--",IF(E495="3E","3E",LOOKUP(E495/G$2,{0,0.4,0.45,0.5,0.55,0.6,0.65,0.7,0.75,0.8,1},{0,2,2.25,2.5,2.75,3,3.25,3.5,3.75,4}))))</f>
        <v/>
      </c>
      <c r="H495" s="3" t="str">
        <f>IF(COUNT($A495)=0,"",IF($A495&lt;&gt;DRAFT!$B497,"ERR",IF(DRAFT!AA497="3E","3E",IF(COUNT(DRAFT!W497,DRAFT!AA497)&gt;0,DRAFT!AB497,""))))</f>
        <v/>
      </c>
      <c r="I495" s="3" t="str">
        <f>IF(COUNT($A495)=0,"",IF(H495="3E","3E",IF(H495="","I",LOOKUP(H495/J$2,{0,0.4,0.45,0.5,0.55,0.6,0.65,0.7,0.75,0.8,1},{"F","D","C","C+","B-","B","B+","A-","A","A+"}))))</f>
        <v/>
      </c>
      <c r="J495" s="2" t="str">
        <f>IF(COUNT($A495)=0,"",IF(H495="","--",IF(H495="3E","3E",LOOKUP(H495/J$2,{0,0.4,0.45,0.5,0.55,0.6,0.65,0.7,0.75,0.8,1},{0,2,2.25,2.5,2.75,3,3.25,3.5,3.75,4}))))</f>
        <v/>
      </c>
      <c r="K495" s="3" t="str">
        <f>IF(COUNT($A495)=0,"",IF($A495&lt;&gt;DRAFT!$B497,"ERR",IF(DRAFT!AJ497="3E","3E",IF(COUNT(DRAFT!AF497,DRAFT!AJ497)&gt;0,DRAFT!AK497,""))))</f>
        <v/>
      </c>
      <c r="L495" s="3" t="str">
        <f>IF(COUNT($A495)=0,"",IF(K495="3E","3E",IF(K495="","I",LOOKUP(K495/M$2,{0,0.4,0.45,0.5,0.55,0.6,0.65,0.7,0.75,0.8,1},{"F","D","C","C+","B-","B","B+","A-","A","A+"}))))</f>
        <v/>
      </c>
      <c r="M495" s="2" t="str">
        <f>IF(COUNT($A495)=0,"",IF(K495="","--",IF(K495="3E","3E",LOOKUP(K495/M$2,{0,0.4,0.45,0.5,0.55,0.6,0.65,0.7,0.75,0.8,1},{0,2,2.25,2.5,2.75,3,3.25,3.5,3.75,4}))))</f>
        <v/>
      </c>
      <c r="N495" s="3" t="str">
        <f>IF(COUNT($A495)=0,"",IF($A495&lt;&gt;DRAFT!$B497,"ERR",IF(DRAFT!AS497="3E","3E",IF(COUNT(DRAFT!AO497,DRAFT!AS497)&gt;0,DRAFT!AT497,""))))</f>
        <v/>
      </c>
      <c r="O495" s="3" t="str">
        <f>IF(COUNT($A495)=0,"",IF(N495="3E","3E",IF(N495="","I",LOOKUP(N495/P$2,{0,0.4,0.45,0.5,0.55,0.6,0.65,0.7,0.75,0.8,1},{"F","D","C","C+","B-","B","B+","A-","A","A+"}))))</f>
        <v/>
      </c>
      <c r="P495" s="2" t="str">
        <f>IF(COUNT($A495)=0,"",IF(N495="","--",IF(N495="3E","3E",LOOKUP(N495/P$2,{0,0.4,0.45,0.5,0.55,0.6,0.65,0.7,0.75,0.8,1},{0,2,2.25,2.5,2.75,3,3.25,3.5,3.75,4}))))</f>
        <v/>
      </c>
      <c r="Q495" s="3" t="str">
        <f>IF(COUNT($A495)=0,"",IF($A495&lt;&gt;DRAFT!$B497,"ERR",IF(DRAFT!BB497="3E","3E",IF(COUNT(DRAFT!AX497,DRAFT!BB497)&gt;0,DRAFT!BC497,""))))</f>
        <v/>
      </c>
      <c r="R495" s="3" t="str">
        <f>IF(COUNT($A495)=0,"",IF(Q495="3E","3E",IF(Q495="","I",LOOKUP(Q495/S$2,{0,0.4,0.45,0.5,0.55,0.6,0.65,0.7,0.75,0.8,1},{"F","D","C","C+","B-","B","B+","A-","A","A+"}))))</f>
        <v/>
      </c>
      <c r="S495" s="2" t="str">
        <f>IF(COUNT($A495)=0,"",IF(Q495="","--",IF(Q495="3E","3E",LOOKUP(Q495/S$2,{0,0.4,0.45,0.5,0.55,0.6,0.65,0.7,0.75,0.8,1},{0,2,2.25,2.5,2.75,3,3.25,3.5,3.75,4}))))</f>
        <v/>
      </c>
      <c r="T495" s="3" t="str">
        <f>IF(COUNT($A495)=0,"",IF($A495&lt;&gt;DRAFT!$B497,"ERR",IF(DRAFT!BK497="3E","3E",IF(COUNT(DRAFT!BG497,DRAFT!BK497)&gt;0,DRAFT!BL497,""))))</f>
        <v/>
      </c>
      <c r="U495" s="3" t="str">
        <f>IF(COUNT($A495)=0,"",IF(T495="3E","3E",IF(T495="","I",LOOKUP(T495/V$2,{0,0.4,0.45,0.5,0.55,0.6,0.65,0.7,0.75,0.8,1},{"F","D","C","C+","B-","B","B+","A-","A","A+"}))))</f>
        <v/>
      </c>
      <c r="V495" s="2" t="str">
        <f>IF(COUNT($A495)=0,"",IF(T495="","--",IF(T495="3E","3E",LOOKUP(T495/V$2,{0,0.4,0.45,0.5,0.55,0.6,0.65,0.7,0.75,0.8,1},{0,2,2.25,2.5,2.75,3,3.25,3.5,3.75,4}))))</f>
        <v/>
      </c>
      <c r="W495" s="3" t="str">
        <f>IF(COUNT($A495)=0,"",IF($A495&lt;&gt;DRAFT!$B497,"ERR",IF(DRAFT!BT497="3E","3E",IF(COUNT(DRAFT!BP497,DRAFT!BT497)&gt;0,DRAFT!BU497,""))))</f>
        <v/>
      </c>
      <c r="X495" s="3" t="str">
        <f>IF(COUNT($A495)=0,"",IF(W495="3E","3E",IF(W495="","I",LOOKUP(W495/Y$2,{0,0.4,0.45,0.5,0.55,0.6,0.65,0.7,0.75,0.8,1},{"F","D","C","C+","B-","B","B+","A-","A","A+"}))))</f>
        <v/>
      </c>
      <c r="Y495" s="2" t="str">
        <f>IF(COUNT($A495)=0,"",IF(W495="","--",IF(W495="3E","3E",LOOKUP(W495/Y$2,{0,0.4,0.45,0.5,0.55,0.6,0.65,0.7,0.75,0.8,1},{0,2,2.25,2.5,2.75,3,3.25,3.5,3.75,4}))))</f>
        <v/>
      </c>
      <c r="Z495" s="3" t="str">
        <f>IF(COUNT($A495)=0,"",IF($A495&lt;&gt;DRAFT!$B497,"ERR",IF(DRAFT!CC497="3E","3E",IF(COUNT(DRAFT!BY497,DRAFT!CC497)&gt;0,DRAFT!CD497,""))))</f>
        <v/>
      </c>
      <c r="AA495" s="3" t="str">
        <f>IF(COUNT($A495)=0,"",IF(Z495="3E","3E",IF(Z495="","I",LOOKUP(Z495/AB$2,{0,0.4,0.45,0.5,0.55,0.6,0.65,0.7,0.75,0.8,1},{"F","D","C","C+","B-","B","B+","A-","A","A+"}))))</f>
        <v/>
      </c>
      <c r="AB495" s="2" t="str">
        <f>IF(COUNT($A495)=0,"",IF(Z495="","--",IF(Z495="3E","3E",LOOKUP(Z495/AB$2,{0,0.4,0.45,0.5,0.55,0.6,0.65,0.7,0.75,0.8,1},{0,2,2.25,2.5,2.75,3,3.25,3.5,3.75,4}))))</f>
        <v/>
      </c>
      <c r="AC495" s="3" t="str">
        <f>IF(COUNT($A495)=0,"",IF($A495&lt;&gt;DRAFT!$B497,"ERR",IF(DRAFT!CF497&gt;0,DRAFT!CF497,"")))</f>
        <v/>
      </c>
      <c r="AD495" s="3" t="str">
        <f>IF(COUNT($A495)=0,"",IF(AC495="3E","3E",IF(AC495="","I",LOOKUP(AC495/AE$2,{0,0.4,0.45,0.5,0.55,0.6,0.65,0.7,0.75,0.8,1},{"F","D","C","C+","B-","B","B+","A-","A","A+"}))))</f>
        <v/>
      </c>
      <c r="AE495" s="2" t="str">
        <f>IF(COUNT($A495)=0,"",IF(AC495="","--",IF(AC495="3E","3E",LOOKUP(AC495/AE$2,{0,0.4,0.45,0.5,0.55,0.6,0.65,0.7,0.75,0.8,1},{0,2,2.25,2.5,2.75,3,3.25,3.5,3.75,4}))))</f>
        <v/>
      </c>
      <c r="AF495" s="3" t="str">
        <f>IF($A495&lt;&gt;DRAFT!$B497,"ERR",IF(OR(COUNT($A495)=0,COUNT(DRAFT!CI497:CK497,DRAFT!CM497:CO497)=0),"",CEILING(SUM(DRAFT!CL497,DRAFT!CP497),1)))</f>
        <v/>
      </c>
      <c r="AG495" s="3" t="str">
        <f>IF(COUNT($A495)=0,"",IF(AF495="3E","3E",IF(AF495="","I",LOOKUP(AF495/AH$2,{0,0.4,0.45,0.5,0.55,0.6,0.65,0.7,0.75,0.8,1},{"F","D","C","C+","B-","B","B+","A-","A","A+"}))))</f>
        <v/>
      </c>
      <c r="AH495" s="2" t="str">
        <f>IF(COUNT($A495)=0,"",IF(AF495="","--",IF(AF495="3E","3E",LOOKUP(AF495/AH$2,{0,0.4,0.45,0.5,0.55,0.6,0.65,0.7,0.75,0.8,1},{0,2,2.25,2.5,2.75,3,3.25,3.5,3.75,4}))))</f>
        <v/>
      </c>
      <c r="AI495" s="11" t="str">
        <f>IF(OR(COUNT($A495)=0,COUNT(B495:AH495)=0),"",IF(COUNTIF(B495:AH495,"3E")&gt;0,"3E",IF(DRAFT!$A497="R",TRUNC(SUMPRODUCT(RGP,RCP)/TCP,3),TRUNC((SUMPRODUCT(--(IMDGP&gt;0)*IMDGP,IMCP)+CEILING(DRAFT!$CQ497*42,0.25))/TCP,3))))</f>
        <v/>
      </c>
      <c r="AJ495" s="3" t="str">
        <f>IF(OR(COUNT($A495)=0,COUNT(B495:AH495)=0),"",IF(COUNTIF(B495:AH495,"3E")&gt;0,"3E",IF(DRAFT!$A497="R",SUMPRODUCT(--(RGP&gt;=2),RCP),SUMPRODUCT(--(IMDGP&gt;0),--(IMGP=0),IMCP)+DRAFT!$CR497)))</f>
        <v/>
      </c>
      <c r="AK495" s="3" t="str">
        <f>IF(OR(COUNT($A495)=0,COUNT(B495:AH495)=0),"",IF(COUNTIF(B495:AJ495,"3E")&gt;0,"3E",IF(AND(DRAFT!$A497="IM",OR($AI495&gt;DRAFT!$CQ497,$AJ495&gt;DRAFT!$CR497)),"IMPROVED",IF(AND(DRAFT!$A497="IM",$AI495&lt;=DRAFT!$CQ497,$AJ495&lt;=DRAFT!$CR497),"NOT IMPROVED",IF(AND(AH495&gt;=2,AI495&gt;=2,AJ495&gt;=30),"PASS","FAIL")))))</f>
        <v/>
      </c>
      <c r="AL495" s="3" t="str">
        <f t="shared" si="14"/>
        <v/>
      </c>
      <c r="AM495" s="3" t="str">
        <f t="shared" si="15"/>
        <v/>
      </c>
    </row>
    <row r="496" spans="1:39" ht="18.95" customHeight="1" x14ac:dyDescent="0.25">
      <c r="A496" s="4" t="str">
        <f>IF(DRAFT!$B498="","",DRAFT!$B498)</f>
        <v/>
      </c>
      <c r="B496" s="3" t="str">
        <f>IF(COUNT($A496)=0,"",IF($A496&lt;&gt;DRAFT!$B498,"ERR",IF(DRAFT!I498="3E","3E",IF(COUNT(DRAFT!E498,DRAFT!I498)&gt;0,DRAFT!J498,""))))</f>
        <v/>
      </c>
      <c r="C496" s="3" t="str">
        <f>IF(COUNT($A496)=0,"",IF(B496="3E","3E",IF(B496="","I",LOOKUP(B496/D$2,{0,0.4,0.45,0.5,0.55,0.6,0.65,0.7,0.75,0.8,1},{"F","D","C","C+","B-","B","B+","A-","A","A+"}))))</f>
        <v/>
      </c>
      <c r="D496" s="2" t="str">
        <f>IF(COUNT($A496)=0,"",IF(B496="","--",IF(B496="3E","3E",LOOKUP(B496/D$2,{0,0.4,0.45,0.5,0.55,0.6,0.65,0.7,0.75,0.8,1},{0,2,2.25,2.5,2.75,3,3.25,3.5,3.75,4}))))</f>
        <v/>
      </c>
      <c r="E496" s="3" t="str">
        <f>IF(COUNT($A496)=0,"",IF($A496&lt;&gt;DRAFT!$B498,"ERR",IF(DRAFT!R498="3E","3E",IF(COUNT(DRAFT!N498,DRAFT!R498)&gt;0,DRAFT!S498,""))))</f>
        <v/>
      </c>
      <c r="F496" s="3" t="str">
        <f>IF(COUNT($A496)=0,"",IF(E496="3E","3E",IF(E496="","I",LOOKUP(E496/G$2,{0,0.4,0.45,0.5,0.55,0.6,0.65,0.7,0.75,0.8,1},{"F","D","C","C+","B-","B","B+","A-","A","A+"}))))</f>
        <v/>
      </c>
      <c r="G496" s="2" t="str">
        <f>IF(COUNT($A496)=0,"",IF(E496="","--",IF(E496="3E","3E",LOOKUP(E496/G$2,{0,0.4,0.45,0.5,0.55,0.6,0.65,0.7,0.75,0.8,1},{0,2,2.25,2.5,2.75,3,3.25,3.5,3.75,4}))))</f>
        <v/>
      </c>
      <c r="H496" s="3" t="str">
        <f>IF(COUNT($A496)=0,"",IF($A496&lt;&gt;DRAFT!$B498,"ERR",IF(DRAFT!AA498="3E","3E",IF(COUNT(DRAFT!W498,DRAFT!AA498)&gt;0,DRAFT!AB498,""))))</f>
        <v/>
      </c>
      <c r="I496" s="3" t="str">
        <f>IF(COUNT($A496)=0,"",IF(H496="3E","3E",IF(H496="","I",LOOKUP(H496/J$2,{0,0.4,0.45,0.5,0.55,0.6,0.65,0.7,0.75,0.8,1},{"F","D","C","C+","B-","B","B+","A-","A","A+"}))))</f>
        <v/>
      </c>
      <c r="J496" s="2" t="str">
        <f>IF(COUNT($A496)=0,"",IF(H496="","--",IF(H496="3E","3E",LOOKUP(H496/J$2,{0,0.4,0.45,0.5,0.55,0.6,0.65,0.7,0.75,0.8,1},{0,2,2.25,2.5,2.75,3,3.25,3.5,3.75,4}))))</f>
        <v/>
      </c>
      <c r="K496" s="3" t="str">
        <f>IF(COUNT($A496)=0,"",IF($A496&lt;&gt;DRAFT!$B498,"ERR",IF(DRAFT!AJ498="3E","3E",IF(COUNT(DRAFT!AF498,DRAFT!AJ498)&gt;0,DRAFT!AK498,""))))</f>
        <v/>
      </c>
      <c r="L496" s="3" t="str">
        <f>IF(COUNT($A496)=0,"",IF(K496="3E","3E",IF(K496="","I",LOOKUP(K496/M$2,{0,0.4,0.45,0.5,0.55,0.6,0.65,0.7,0.75,0.8,1},{"F","D","C","C+","B-","B","B+","A-","A","A+"}))))</f>
        <v/>
      </c>
      <c r="M496" s="2" t="str">
        <f>IF(COUNT($A496)=0,"",IF(K496="","--",IF(K496="3E","3E",LOOKUP(K496/M$2,{0,0.4,0.45,0.5,0.55,0.6,0.65,0.7,0.75,0.8,1},{0,2,2.25,2.5,2.75,3,3.25,3.5,3.75,4}))))</f>
        <v/>
      </c>
      <c r="N496" s="3" t="str">
        <f>IF(COUNT($A496)=0,"",IF($A496&lt;&gt;DRAFT!$B498,"ERR",IF(DRAFT!AS498="3E","3E",IF(COUNT(DRAFT!AO498,DRAFT!AS498)&gt;0,DRAFT!AT498,""))))</f>
        <v/>
      </c>
      <c r="O496" s="3" t="str">
        <f>IF(COUNT($A496)=0,"",IF(N496="3E","3E",IF(N496="","I",LOOKUP(N496/P$2,{0,0.4,0.45,0.5,0.55,0.6,0.65,0.7,0.75,0.8,1},{"F","D","C","C+","B-","B","B+","A-","A","A+"}))))</f>
        <v/>
      </c>
      <c r="P496" s="2" t="str">
        <f>IF(COUNT($A496)=0,"",IF(N496="","--",IF(N496="3E","3E",LOOKUP(N496/P$2,{0,0.4,0.45,0.5,0.55,0.6,0.65,0.7,0.75,0.8,1},{0,2,2.25,2.5,2.75,3,3.25,3.5,3.75,4}))))</f>
        <v/>
      </c>
      <c r="Q496" s="3" t="str">
        <f>IF(COUNT($A496)=0,"",IF($A496&lt;&gt;DRAFT!$B498,"ERR",IF(DRAFT!BB498="3E","3E",IF(COUNT(DRAFT!AX498,DRAFT!BB498)&gt;0,DRAFT!BC498,""))))</f>
        <v/>
      </c>
      <c r="R496" s="3" t="str">
        <f>IF(COUNT($A496)=0,"",IF(Q496="3E","3E",IF(Q496="","I",LOOKUP(Q496/S$2,{0,0.4,0.45,0.5,0.55,0.6,0.65,0.7,0.75,0.8,1},{"F","D","C","C+","B-","B","B+","A-","A","A+"}))))</f>
        <v/>
      </c>
      <c r="S496" s="2" t="str">
        <f>IF(COUNT($A496)=0,"",IF(Q496="","--",IF(Q496="3E","3E",LOOKUP(Q496/S$2,{0,0.4,0.45,0.5,0.55,0.6,0.65,0.7,0.75,0.8,1},{0,2,2.25,2.5,2.75,3,3.25,3.5,3.75,4}))))</f>
        <v/>
      </c>
      <c r="T496" s="3" t="str">
        <f>IF(COUNT($A496)=0,"",IF($A496&lt;&gt;DRAFT!$B498,"ERR",IF(DRAFT!BK498="3E","3E",IF(COUNT(DRAFT!BG498,DRAFT!BK498)&gt;0,DRAFT!BL498,""))))</f>
        <v/>
      </c>
      <c r="U496" s="3" t="str">
        <f>IF(COUNT($A496)=0,"",IF(T496="3E","3E",IF(T496="","I",LOOKUP(T496/V$2,{0,0.4,0.45,0.5,0.55,0.6,0.65,0.7,0.75,0.8,1},{"F","D","C","C+","B-","B","B+","A-","A","A+"}))))</f>
        <v/>
      </c>
      <c r="V496" s="2" t="str">
        <f>IF(COUNT($A496)=0,"",IF(T496="","--",IF(T496="3E","3E",LOOKUP(T496/V$2,{0,0.4,0.45,0.5,0.55,0.6,0.65,0.7,0.75,0.8,1},{0,2,2.25,2.5,2.75,3,3.25,3.5,3.75,4}))))</f>
        <v/>
      </c>
      <c r="W496" s="3" t="str">
        <f>IF(COUNT($A496)=0,"",IF($A496&lt;&gt;DRAFT!$B498,"ERR",IF(DRAFT!BT498="3E","3E",IF(COUNT(DRAFT!BP498,DRAFT!BT498)&gt;0,DRAFT!BU498,""))))</f>
        <v/>
      </c>
      <c r="X496" s="3" t="str">
        <f>IF(COUNT($A496)=0,"",IF(W496="3E","3E",IF(W496="","I",LOOKUP(W496/Y$2,{0,0.4,0.45,0.5,0.55,0.6,0.65,0.7,0.75,0.8,1},{"F","D","C","C+","B-","B","B+","A-","A","A+"}))))</f>
        <v/>
      </c>
      <c r="Y496" s="2" t="str">
        <f>IF(COUNT($A496)=0,"",IF(W496="","--",IF(W496="3E","3E",LOOKUP(W496/Y$2,{0,0.4,0.45,0.5,0.55,0.6,0.65,0.7,0.75,0.8,1},{0,2,2.25,2.5,2.75,3,3.25,3.5,3.75,4}))))</f>
        <v/>
      </c>
      <c r="Z496" s="3" t="str">
        <f>IF(COUNT($A496)=0,"",IF($A496&lt;&gt;DRAFT!$B498,"ERR",IF(DRAFT!CC498="3E","3E",IF(COUNT(DRAFT!BY498,DRAFT!CC498)&gt;0,DRAFT!CD498,""))))</f>
        <v/>
      </c>
      <c r="AA496" s="3" t="str">
        <f>IF(COUNT($A496)=0,"",IF(Z496="3E","3E",IF(Z496="","I",LOOKUP(Z496/AB$2,{0,0.4,0.45,0.5,0.55,0.6,0.65,0.7,0.75,0.8,1},{"F","D","C","C+","B-","B","B+","A-","A","A+"}))))</f>
        <v/>
      </c>
      <c r="AB496" s="2" t="str">
        <f>IF(COUNT($A496)=0,"",IF(Z496="","--",IF(Z496="3E","3E",LOOKUP(Z496/AB$2,{0,0.4,0.45,0.5,0.55,0.6,0.65,0.7,0.75,0.8,1},{0,2,2.25,2.5,2.75,3,3.25,3.5,3.75,4}))))</f>
        <v/>
      </c>
      <c r="AC496" s="3" t="str">
        <f>IF(COUNT($A496)=0,"",IF($A496&lt;&gt;DRAFT!$B498,"ERR",IF(DRAFT!CF498&gt;0,DRAFT!CF498,"")))</f>
        <v/>
      </c>
      <c r="AD496" s="3" t="str">
        <f>IF(COUNT($A496)=0,"",IF(AC496="3E","3E",IF(AC496="","I",LOOKUP(AC496/AE$2,{0,0.4,0.45,0.5,0.55,0.6,0.65,0.7,0.75,0.8,1},{"F","D","C","C+","B-","B","B+","A-","A","A+"}))))</f>
        <v/>
      </c>
      <c r="AE496" s="2" t="str">
        <f>IF(COUNT($A496)=0,"",IF(AC496="","--",IF(AC496="3E","3E",LOOKUP(AC496/AE$2,{0,0.4,0.45,0.5,0.55,0.6,0.65,0.7,0.75,0.8,1},{0,2,2.25,2.5,2.75,3,3.25,3.5,3.75,4}))))</f>
        <v/>
      </c>
      <c r="AF496" s="3" t="str">
        <f>IF($A496&lt;&gt;DRAFT!$B498,"ERR",IF(OR(COUNT($A496)=0,COUNT(DRAFT!CI498:CK498,DRAFT!CM498:CO498)=0),"",CEILING(SUM(DRAFT!CL498,DRAFT!CP498),1)))</f>
        <v/>
      </c>
      <c r="AG496" s="3" t="str">
        <f>IF(COUNT($A496)=0,"",IF(AF496="3E","3E",IF(AF496="","I",LOOKUP(AF496/AH$2,{0,0.4,0.45,0.5,0.55,0.6,0.65,0.7,0.75,0.8,1},{"F","D","C","C+","B-","B","B+","A-","A","A+"}))))</f>
        <v/>
      </c>
      <c r="AH496" s="2" t="str">
        <f>IF(COUNT($A496)=0,"",IF(AF496="","--",IF(AF496="3E","3E",LOOKUP(AF496/AH$2,{0,0.4,0.45,0.5,0.55,0.6,0.65,0.7,0.75,0.8,1},{0,2,2.25,2.5,2.75,3,3.25,3.5,3.75,4}))))</f>
        <v/>
      </c>
      <c r="AI496" s="11" t="str">
        <f>IF(OR(COUNT($A496)=0,COUNT(B496:AH496)=0),"",IF(COUNTIF(B496:AH496,"3E")&gt;0,"3E",IF(DRAFT!$A498="R",TRUNC(SUMPRODUCT(RGP,RCP)/TCP,3),TRUNC((SUMPRODUCT(--(IMDGP&gt;0)*IMDGP,IMCP)+CEILING(DRAFT!$CQ498*42,0.25))/TCP,3))))</f>
        <v/>
      </c>
      <c r="AJ496" s="3" t="str">
        <f>IF(OR(COUNT($A496)=0,COUNT(B496:AH496)=0),"",IF(COUNTIF(B496:AH496,"3E")&gt;0,"3E",IF(DRAFT!$A498="R",SUMPRODUCT(--(RGP&gt;=2),RCP),SUMPRODUCT(--(IMDGP&gt;0),--(IMGP=0),IMCP)+DRAFT!$CR498)))</f>
        <v/>
      </c>
      <c r="AK496" s="3" t="str">
        <f>IF(OR(COUNT($A496)=0,COUNT(B496:AH496)=0),"",IF(COUNTIF(B496:AJ496,"3E")&gt;0,"3E",IF(AND(DRAFT!$A498="IM",OR($AI496&gt;DRAFT!$CQ498,$AJ496&gt;DRAFT!$CR498)),"IMPROVED",IF(AND(DRAFT!$A498="IM",$AI496&lt;=DRAFT!$CQ498,$AJ496&lt;=DRAFT!$CR498),"NOT IMPROVED",IF(AND(AH496&gt;=2,AI496&gt;=2,AJ496&gt;=30),"PASS","FAIL")))))</f>
        <v/>
      </c>
      <c r="AL496" s="3" t="str">
        <f t="shared" si="14"/>
        <v/>
      </c>
      <c r="AM496" s="3" t="str">
        <f t="shared" si="15"/>
        <v/>
      </c>
    </row>
    <row r="497" spans="1:39" ht="18.95" customHeight="1" x14ac:dyDescent="0.25">
      <c r="A497" s="4" t="str">
        <f>IF(DRAFT!$B499="","",DRAFT!$B499)</f>
        <v/>
      </c>
      <c r="B497" s="3" t="str">
        <f>IF(COUNT($A497)=0,"",IF($A497&lt;&gt;DRAFT!$B499,"ERR",IF(DRAFT!I499="3E","3E",IF(COUNT(DRAFT!E499,DRAFT!I499)&gt;0,DRAFT!J499,""))))</f>
        <v/>
      </c>
      <c r="C497" s="3" t="str">
        <f>IF(COUNT($A497)=0,"",IF(B497="3E","3E",IF(B497="","I",LOOKUP(B497/D$2,{0,0.4,0.45,0.5,0.55,0.6,0.65,0.7,0.75,0.8,1},{"F","D","C","C+","B-","B","B+","A-","A","A+"}))))</f>
        <v/>
      </c>
      <c r="D497" s="2" t="str">
        <f>IF(COUNT($A497)=0,"",IF(B497="","--",IF(B497="3E","3E",LOOKUP(B497/D$2,{0,0.4,0.45,0.5,0.55,0.6,0.65,0.7,0.75,0.8,1},{0,2,2.25,2.5,2.75,3,3.25,3.5,3.75,4}))))</f>
        <v/>
      </c>
      <c r="E497" s="3" t="str">
        <f>IF(COUNT($A497)=0,"",IF($A497&lt;&gt;DRAFT!$B499,"ERR",IF(DRAFT!R499="3E","3E",IF(COUNT(DRAFT!N499,DRAFT!R499)&gt;0,DRAFT!S499,""))))</f>
        <v/>
      </c>
      <c r="F497" s="3" t="str">
        <f>IF(COUNT($A497)=0,"",IF(E497="3E","3E",IF(E497="","I",LOOKUP(E497/G$2,{0,0.4,0.45,0.5,0.55,0.6,0.65,0.7,0.75,0.8,1},{"F","D","C","C+","B-","B","B+","A-","A","A+"}))))</f>
        <v/>
      </c>
      <c r="G497" s="2" t="str">
        <f>IF(COUNT($A497)=0,"",IF(E497="","--",IF(E497="3E","3E",LOOKUP(E497/G$2,{0,0.4,0.45,0.5,0.55,0.6,0.65,0.7,0.75,0.8,1},{0,2,2.25,2.5,2.75,3,3.25,3.5,3.75,4}))))</f>
        <v/>
      </c>
      <c r="H497" s="3" t="str">
        <f>IF(COUNT($A497)=0,"",IF($A497&lt;&gt;DRAFT!$B499,"ERR",IF(DRAFT!AA499="3E","3E",IF(COUNT(DRAFT!W499,DRAFT!AA499)&gt;0,DRAFT!AB499,""))))</f>
        <v/>
      </c>
      <c r="I497" s="3" t="str">
        <f>IF(COUNT($A497)=0,"",IF(H497="3E","3E",IF(H497="","I",LOOKUP(H497/J$2,{0,0.4,0.45,0.5,0.55,0.6,0.65,0.7,0.75,0.8,1},{"F","D","C","C+","B-","B","B+","A-","A","A+"}))))</f>
        <v/>
      </c>
      <c r="J497" s="2" t="str">
        <f>IF(COUNT($A497)=0,"",IF(H497="","--",IF(H497="3E","3E",LOOKUP(H497/J$2,{0,0.4,0.45,0.5,0.55,0.6,0.65,0.7,0.75,0.8,1},{0,2,2.25,2.5,2.75,3,3.25,3.5,3.75,4}))))</f>
        <v/>
      </c>
      <c r="K497" s="3" t="str">
        <f>IF(COUNT($A497)=0,"",IF($A497&lt;&gt;DRAFT!$B499,"ERR",IF(DRAFT!AJ499="3E","3E",IF(COUNT(DRAFT!AF499,DRAFT!AJ499)&gt;0,DRAFT!AK499,""))))</f>
        <v/>
      </c>
      <c r="L497" s="3" t="str">
        <f>IF(COUNT($A497)=0,"",IF(K497="3E","3E",IF(K497="","I",LOOKUP(K497/M$2,{0,0.4,0.45,0.5,0.55,0.6,0.65,0.7,0.75,0.8,1},{"F","D","C","C+","B-","B","B+","A-","A","A+"}))))</f>
        <v/>
      </c>
      <c r="M497" s="2" t="str">
        <f>IF(COUNT($A497)=0,"",IF(K497="","--",IF(K497="3E","3E",LOOKUP(K497/M$2,{0,0.4,0.45,0.5,0.55,0.6,0.65,0.7,0.75,0.8,1},{0,2,2.25,2.5,2.75,3,3.25,3.5,3.75,4}))))</f>
        <v/>
      </c>
      <c r="N497" s="3" t="str">
        <f>IF(COUNT($A497)=0,"",IF($A497&lt;&gt;DRAFT!$B499,"ERR",IF(DRAFT!AS499="3E","3E",IF(COUNT(DRAFT!AO499,DRAFT!AS499)&gt;0,DRAFT!AT499,""))))</f>
        <v/>
      </c>
      <c r="O497" s="3" t="str">
        <f>IF(COUNT($A497)=0,"",IF(N497="3E","3E",IF(N497="","I",LOOKUP(N497/P$2,{0,0.4,0.45,0.5,0.55,0.6,0.65,0.7,0.75,0.8,1},{"F","D","C","C+","B-","B","B+","A-","A","A+"}))))</f>
        <v/>
      </c>
      <c r="P497" s="2" t="str">
        <f>IF(COUNT($A497)=0,"",IF(N497="","--",IF(N497="3E","3E",LOOKUP(N497/P$2,{0,0.4,0.45,0.5,0.55,0.6,0.65,0.7,0.75,0.8,1},{0,2,2.25,2.5,2.75,3,3.25,3.5,3.75,4}))))</f>
        <v/>
      </c>
      <c r="Q497" s="3" t="str">
        <f>IF(COUNT($A497)=0,"",IF($A497&lt;&gt;DRAFT!$B499,"ERR",IF(DRAFT!BB499="3E","3E",IF(COUNT(DRAFT!AX499,DRAFT!BB499)&gt;0,DRAFT!BC499,""))))</f>
        <v/>
      </c>
      <c r="R497" s="3" t="str">
        <f>IF(COUNT($A497)=0,"",IF(Q497="3E","3E",IF(Q497="","I",LOOKUP(Q497/S$2,{0,0.4,0.45,0.5,0.55,0.6,0.65,0.7,0.75,0.8,1},{"F","D","C","C+","B-","B","B+","A-","A","A+"}))))</f>
        <v/>
      </c>
      <c r="S497" s="2" t="str">
        <f>IF(COUNT($A497)=0,"",IF(Q497="","--",IF(Q497="3E","3E",LOOKUP(Q497/S$2,{0,0.4,0.45,0.5,0.55,0.6,0.65,0.7,0.75,0.8,1},{0,2,2.25,2.5,2.75,3,3.25,3.5,3.75,4}))))</f>
        <v/>
      </c>
      <c r="T497" s="3" t="str">
        <f>IF(COUNT($A497)=0,"",IF($A497&lt;&gt;DRAFT!$B499,"ERR",IF(DRAFT!BK499="3E","3E",IF(COUNT(DRAFT!BG499,DRAFT!BK499)&gt;0,DRAFT!BL499,""))))</f>
        <v/>
      </c>
      <c r="U497" s="3" t="str">
        <f>IF(COUNT($A497)=0,"",IF(T497="3E","3E",IF(T497="","I",LOOKUP(T497/V$2,{0,0.4,0.45,0.5,0.55,0.6,0.65,0.7,0.75,0.8,1},{"F","D","C","C+","B-","B","B+","A-","A","A+"}))))</f>
        <v/>
      </c>
      <c r="V497" s="2" t="str">
        <f>IF(COUNT($A497)=0,"",IF(T497="","--",IF(T497="3E","3E",LOOKUP(T497/V$2,{0,0.4,0.45,0.5,0.55,0.6,0.65,0.7,0.75,0.8,1},{0,2,2.25,2.5,2.75,3,3.25,3.5,3.75,4}))))</f>
        <v/>
      </c>
      <c r="W497" s="3" t="str">
        <f>IF(COUNT($A497)=0,"",IF($A497&lt;&gt;DRAFT!$B499,"ERR",IF(DRAFT!BT499="3E","3E",IF(COUNT(DRAFT!BP499,DRAFT!BT499)&gt;0,DRAFT!BU499,""))))</f>
        <v/>
      </c>
      <c r="X497" s="3" t="str">
        <f>IF(COUNT($A497)=0,"",IF(W497="3E","3E",IF(W497="","I",LOOKUP(W497/Y$2,{0,0.4,0.45,0.5,0.55,0.6,0.65,0.7,0.75,0.8,1},{"F","D","C","C+","B-","B","B+","A-","A","A+"}))))</f>
        <v/>
      </c>
      <c r="Y497" s="2" t="str">
        <f>IF(COUNT($A497)=0,"",IF(W497="","--",IF(W497="3E","3E",LOOKUP(W497/Y$2,{0,0.4,0.45,0.5,0.55,0.6,0.65,0.7,0.75,0.8,1},{0,2,2.25,2.5,2.75,3,3.25,3.5,3.75,4}))))</f>
        <v/>
      </c>
      <c r="Z497" s="3" t="str">
        <f>IF(COUNT($A497)=0,"",IF($A497&lt;&gt;DRAFT!$B499,"ERR",IF(DRAFT!CC499="3E","3E",IF(COUNT(DRAFT!BY499,DRAFT!CC499)&gt;0,DRAFT!CD499,""))))</f>
        <v/>
      </c>
      <c r="AA497" s="3" t="str">
        <f>IF(COUNT($A497)=0,"",IF(Z497="3E","3E",IF(Z497="","I",LOOKUP(Z497/AB$2,{0,0.4,0.45,0.5,0.55,0.6,0.65,0.7,0.75,0.8,1},{"F","D","C","C+","B-","B","B+","A-","A","A+"}))))</f>
        <v/>
      </c>
      <c r="AB497" s="2" t="str">
        <f>IF(COUNT($A497)=0,"",IF(Z497="","--",IF(Z497="3E","3E",LOOKUP(Z497/AB$2,{0,0.4,0.45,0.5,0.55,0.6,0.65,0.7,0.75,0.8,1},{0,2,2.25,2.5,2.75,3,3.25,3.5,3.75,4}))))</f>
        <v/>
      </c>
      <c r="AC497" s="3" t="str">
        <f>IF(COUNT($A497)=0,"",IF($A497&lt;&gt;DRAFT!$B499,"ERR",IF(DRAFT!CF499&gt;0,DRAFT!CF499,"")))</f>
        <v/>
      </c>
      <c r="AD497" s="3" t="str">
        <f>IF(COUNT($A497)=0,"",IF(AC497="3E","3E",IF(AC497="","I",LOOKUP(AC497/AE$2,{0,0.4,0.45,0.5,0.55,0.6,0.65,0.7,0.75,0.8,1},{"F","D","C","C+","B-","B","B+","A-","A","A+"}))))</f>
        <v/>
      </c>
      <c r="AE497" s="2" t="str">
        <f>IF(COUNT($A497)=0,"",IF(AC497="","--",IF(AC497="3E","3E",LOOKUP(AC497/AE$2,{0,0.4,0.45,0.5,0.55,0.6,0.65,0.7,0.75,0.8,1},{0,2,2.25,2.5,2.75,3,3.25,3.5,3.75,4}))))</f>
        <v/>
      </c>
      <c r="AF497" s="3" t="str">
        <f>IF($A497&lt;&gt;DRAFT!$B499,"ERR",IF(OR(COUNT($A497)=0,COUNT(DRAFT!CI499:CK499,DRAFT!CM499:CO499)=0),"",CEILING(SUM(DRAFT!CL499,DRAFT!CP499),1)))</f>
        <v/>
      </c>
      <c r="AG497" s="3" t="str">
        <f>IF(COUNT($A497)=0,"",IF(AF497="3E","3E",IF(AF497="","I",LOOKUP(AF497/AH$2,{0,0.4,0.45,0.5,0.55,0.6,0.65,0.7,0.75,0.8,1},{"F","D","C","C+","B-","B","B+","A-","A","A+"}))))</f>
        <v/>
      </c>
      <c r="AH497" s="2" t="str">
        <f>IF(COUNT($A497)=0,"",IF(AF497="","--",IF(AF497="3E","3E",LOOKUP(AF497/AH$2,{0,0.4,0.45,0.5,0.55,0.6,0.65,0.7,0.75,0.8,1},{0,2,2.25,2.5,2.75,3,3.25,3.5,3.75,4}))))</f>
        <v/>
      </c>
      <c r="AI497" s="11" t="str">
        <f>IF(OR(COUNT($A497)=0,COUNT(B497:AH497)=0),"",IF(COUNTIF(B497:AH497,"3E")&gt;0,"3E",IF(DRAFT!$A499="R",TRUNC(SUMPRODUCT(RGP,RCP)/TCP,3),TRUNC((SUMPRODUCT(--(IMDGP&gt;0)*IMDGP,IMCP)+CEILING(DRAFT!$CQ499*42,0.25))/TCP,3))))</f>
        <v/>
      </c>
      <c r="AJ497" s="3" t="str">
        <f>IF(OR(COUNT($A497)=0,COUNT(B497:AH497)=0),"",IF(COUNTIF(B497:AH497,"3E")&gt;0,"3E",IF(DRAFT!$A499="R",SUMPRODUCT(--(RGP&gt;=2),RCP),SUMPRODUCT(--(IMDGP&gt;0),--(IMGP=0),IMCP)+DRAFT!$CR499)))</f>
        <v/>
      </c>
      <c r="AK497" s="3" t="str">
        <f>IF(OR(COUNT($A497)=0,COUNT(B497:AH497)=0),"",IF(COUNTIF(B497:AJ497,"3E")&gt;0,"3E",IF(AND(DRAFT!$A499="IM",OR($AI497&gt;DRAFT!$CQ499,$AJ497&gt;DRAFT!$CR499)),"IMPROVED",IF(AND(DRAFT!$A499="IM",$AI497&lt;=DRAFT!$CQ499,$AJ497&lt;=DRAFT!$CR499),"NOT IMPROVED",IF(AND(AH497&gt;=2,AI497&gt;=2,AJ497&gt;=30),"PASS","FAIL")))))</f>
        <v/>
      </c>
      <c r="AL497" s="3" t="str">
        <f t="shared" si="14"/>
        <v/>
      </c>
      <c r="AM497" s="3" t="str">
        <f t="shared" si="15"/>
        <v/>
      </c>
    </row>
    <row r="498" spans="1:39" ht="18.95" customHeight="1" x14ac:dyDescent="0.25">
      <c r="A498" s="4" t="str">
        <f>IF(DRAFT!$B500="","",DRAFT!$B500)</f>
        <v/>
      </c>
      <c r="B498" s="3" t="str">
        <f>IF(COUNT($A498)=0,"",IF($A498&lt;&gt;DRAFT!$B500,"ERR",IF(DRAFT!I500="3E","3E",IF(COUNT(DRAFT!E500,DRAFT!I500)&gt;0,DRAFT!J500,""))))</f>
        <v/>
      </c>
      <c r="C498" s="3" t="str">
        <f>IF(COUNT($A498)=0,"",IF(B498="3E","3E",IF(B498="","I",LOOKUP(B498/D$2,{0,0.4,0.45,0.5,0.55,0.6,0.65,0.7,0.75,0.8,1},{"F","D","C","C+","B-","B","B+","A-","A","A+"}))))</f>
        <v/>
      </c>
      <c r="D498" s="2" t="str">
        <f>IF(COUNT($A498)=0,"",IF(B498="","--",IF(B498="3E","3E",LOOKUP(B498/D$2,{0,0.4,0.45,0.5,0.55,0.6,0.65,0.7,0.75,0.8,1},{0,2,2.25,2.5,2.75,3,3.25,3.5,3.75,4}))))</f>
        <v/>
      </c>
      <c r="E498" s="3" t="str">
        <f>IF(COUNT($A498)=0,"",IF($A498&lt;&gt;DRAFT!$B500,"ERR",IF(DRAFT!R500="3E","3E",IF(COUNT(DRAFT!N500,DRAFT!R500)&gt;0,DRAFT!S500,""))))</f>
        <v/>
      </c>
      <c r="F498" s="3" t="str">
        <f>IF(COUNT($A498)=0,"",IF(E498="3E","3E",IF(E498="","I",LOOKUP(E498/G$2,{0,0.4,0.45,0.5,0.55,0.6,0.65,0.7,0.75,0.8,1},{"F","D","C","C+","B-","B","B+","A-","A","A+"}))))</f>
        <v/>
      </c>
      <c r="G498" s="2" t="str">
        <f>IF(COUNT($A498)=0,"",IF(E498="","--",IF(E498="3E","3E",LOOKUP(E498/G$2,{0,0.4,0.45,0.5,0.55,0.6,0.65,0.7,0.75,0.8,1},{0,2,2.25,2.5,2.75,3,3.25,3.5,3.75,4}))))</f>
        <v/>
      </c>
      <c r="H498" s="3" t="str">
        <f>IF(COUNT($A498)=0,"",IF($A498&lt;&gt;DRAFT!$B500,"ERR",IF(DRAFT!AA500="3E","3E",IF(COUNT(DRAFT!W500,DRAFT!AA500)&gt;0,DRAFT!AB500,""))))</f>
        <v/>
      </c>
      <c r="I498" s="3" t="str">
        <f>IF(COUNT($A498)=0,"",IF(H498="3E","3E",IF(H498="","I",LOOKUP(H498/J$2,{0,0.4,0.45,0.5,0.55,0.6,0.65,0.7,0.75,0.8,1},{"F","D","C","C+","B-","B","B+","A-","A","A+"}))))</f>
        <v/>
      </c>
      <c r="J498" s="2" t="str">
        <f>IF(COUNT($A498)=0,"",IF(H498="","--",IF(H498="3E","3E",LOOKUP(H498/J$2,{0,0.4,0.45,0.5,0.55,0.6,0.65,0.7,0.75,0.8,1},{0,2,2.25,2.5,2.75,3,3.25,3.5,3.75,4}))))</f>
        <v/>
      </c>
      <c r="K498" s="3" t="str">
        <f>IF(COUNT($A498)=0,"",IF($A498&lt;&gt;DRAFT!$B500,"ERR",IF(DRAFT!AJ500="3E","3E",IF(COUNT(DRAFT!AF500,DRAFT!AJ500)&gt;0,DRAFT!AK500,""))))</f>
        <v/>
      </c>
      <c r="L498" s="3" t="str">
        <f>IF(COUNT($A498)=0,"",IF(K498="3E","3E",IF(K498="","I",LOOKUP(K498/M$2,{0,0.4,0.45,0.5,0.55,0.6,0.65,0.7,0.75,0.8,1},{"F","D","C","C+","B-","B","B+","A-","A","A+"}))))</f>
        <v/>
      </c>
      <c r="M498" s="2" t="str">
        <f>IF(COUNT($A498)=0,"",IF(K498="","--",IF(K498="3E","3E",LOOKUP(K498/M$2,{0,0.4,0.45,0.5,0.55,0.6,0.65,0.7,0.75,0.8,1},{0,2,2.25,2.5,2.75,3,3.25,3.5,3.75,4}))))</f>
        <v/>
      </c>
      <c r="N498" s="3" t="str">
        <f>IF(COUNT($A498)=0,"",IF($A498&lt;&gt;DRAFT!$B500,"ERR",IF(DRAFT!AS500="3E","3E",IF(COUNT(DRAFT!AO500,DRAFT!AS500)&gt;0,DRAFT!AT500,""))))</f>
        <v/>
      </c>
      <c r="O498" s="3" t="str">
        <f>IF(COUNT($A498)=0,"",IF(N498="3E","3E",IF(N498="","I",LOOKUP(N498/P$2,{0,0.4,0.45,0.5,0.55,0.6,0.65,0.7,0.75,0.8,1},{"F","D","C","C+","B-","B","B+","A-","A","A+"}))))</f>
        <v/>
      </c>
      <c r="P498" s="2" t="str">
        <f>IF(COUNT($A498)=0,"",IF(N498="","--",IF(N498="3E","3E",LOOKUP(N498/P$2,{0,0.4,0.45,0.5,0.55,0.6,0.65,0.7,0.75,0.8,1},{0,2,2.25,2.5,2.75,3,3.25,3.5,3.75,4}))))</f>
        <v/>
      </c>
      <c r="Q498" s="3" t="str">
        <f>IF(COUNT($A498)=0,"",IF($A498&lt;&gt;DRAFT!$B500,"ERR",IF(DRAFT!BB500="3E","3E",IF(COUNT(DRAFT!AX500,DRAFT!BB500)&gt;0,DRAFT!BC500,""))))</f>
        <v/>
      </c>
      <c r="R498" s="3" t="str">
        <f>IF(COUNT($A498)=0,"",IF(Q498="3E","3E",IF(Q498="","I",LOOKUP(Q498/S$2,{0,0.4,0.45,0.5,0.55,0.6,0.65,0.7,0.75,0.8,1},{"F","D","C","C+","B-","B","B+","A-","A","A+"}))))</f>
        <v/>
      </c>
      <c r="S498" s="2" t="str">
        <f>IF(COUNT($A498)=0,"",IF(Q498="","--",IF(Q498="3E","3E",LOOKUP(Q498/S$2,{0,0.4,0.45,0.5,0.55,0.6,0.65,0.7,0.75,0.8,1},{0,2,2.25,2.5,2.75,3,3.25,3.5,3.75,4}))))</f>
        <v/>
      </c>
      <c r="T498" s="3" t="str">
        <f>IF(COUNT($A498)=0,"",IF($A498&lt;&gt;DRAFT!$B500,"ERR",IF(DRAFT!BK500="3E","3E",IF(COUNT(DRAFT!BG500,DRAFT!BK500)&gt;0,DRAFT!BL500,""))))</f>
        <v/>
      </c>
      <c r="U498" s="3" t="str">
        <f>IF(COUNT($A498)=0,"",IF(T498="3E","3E",IF(T498="","I",LOOKUP(T498/V$2,{0,0.4,0.45,0.5,0.55,0.6,0.65,0.7,0.75,0.8,1},{"F","D","C","C+","B-","B","B+","A-","A","A+"}))))</f>
        <v/>
      </c>
      <c r="V498" s="2" t="str">
        <f>IF(COUNT($A498)=0,"",IF(T498="","--",IF(T498="3E","3E",LOOKUP(T498/V$2,{0,0.4,0.45,0.5,0.55,0.6,0.65,0.7,0.75,0.8,1},{0,2,2.25,2.5,2.75,3,3.25,3.5,3.75,4}))))</f>
        <v/>
      </c>
      <c r="W498" s="3" t="str">
        <f>IF(COUNT($A498)=0,"",IF($A498&lt;&gt;DRAFT!$B500,"ERR",IF(DRAFT!BT500="3E","3E",IF(COUNT(DRAFT!BP500,DRAFT!BT500)&gt;0,DRAFT!BU500,""))))</f>
        <v/>
      </c>
      <c r="X498" s="3" t="str">
        <f>IF(COUNT($A498)=0,"",IF(W498="3E","3E",IF(W498="","I",LOOKUP(W498/Y$2,{0,0.4,0.45,0.5,0.55,0.6,0.65,0.7,0.75,0.8,1},{"F","D","C","C+","B-","B","B+","A-","A","A+"}))))</f>
        <v/>
      </c>
      <c r="Y498" s="2" t="str">
        <f>IF(COUNT($A498)=0,"",IF(W498="","--",IF(W498="3E","3E",LOOKUP(W498/Y$2,{0,0.4,0.45,0.5,0.55,0.6,0.65,0.7,0.75,0.8,1},{0,2,2.25,2.5,2.75,3,3.25,3.5,3.75,4}))))</f>
        <v/>
      </c>
      <c r="Z498" s="3" t="str">
        <f>IF(COUNT($A498)=0,"",IF($A498&lt;&gt;DRAFT!$B500,"ERR",IF(DRAFT!CC500="3E","3E",IF(COUNT(DRAFT!BY500,DRAFT!CC500)&gt;0,DRAFT!CD500,""))))</f>
        <v/>
      </c>
      <c r="AA498" s="3" t="str">
        <f>IF(COUNT($A498)=0,"",IF(Z498="3E","3E",IF(Z498="","I",LOOKUP(Z498/AB$2,{0,0.4,0.45,0.5,0.55,0.6,0.65,0.7,0.75,0.8,1},{"F","D","C","C+","B-","B","B+","A-","A","A+"}))))</f>
        <v/>
      </c>
      <c r="AB498" s="2" t="str">
        <f>IF(COUNT($A498)=0,"",IF(Z498="","--",IF(Z498="3E","3E",LOOKUP(Z498/AB$2,{0,0.4,0.45,0.5,0.55,0.6,0.65,0.7,0.75,0.8,1},{0,2,2.25,2.5,2.75,3,3.25,3.5,3.75,4}))))</f>
        <v/>
      </c>
      <c r="AC498" s="3" t="str">
        <f>IF(COUNT($A498)=0,"",IF($A498&lt;&gt;DRAFT!$B500,"ERR",IF(DRAFT!CF500&gt;0,DRAFT!CF500,"")))</f>
        <v/>
      </c>
      <c r="AD498" s="3" t="str">
        <f>IF(COUNT($A498)=0,"",IF(AC498="3E","3E",IF(AC498="","I",LOOKUP(AC498/AE$2,{0,0.4,0.45,0.5,0.55,0.6,0.65,0.7,0.75,0.8,1},{"F","D","C","C+","B-","B","B+","A-","A","A+"}))))</f>
        <v/>
      </c>
      <c r="AE498" s="2" t="str">
        <f>IF(COUNT($A498)=0,"",IF(AC498="","--",IF(AC498="3E","3E",LOOKUP(AC498/AE$2,{0,0.4,0.45,0.5,0.55,0.6,0.65,0.7,0.75,0.8,1},{0,2,2.25,2.5,2.75,3,3.25,3.5,3.75,4}))))</f>
        <v/>
      </c>
      <c r="AF498" s="3" t="str">
        <f>IF($A498&lt;&gt;DRAFT!$B500,"ERR",IF(OR(COUNT($A498)=0,COUNT(DRAFT!CI500:CK500,DRAFT!CM500:CO500)=0),"",CEILING(SUM(DRAFT!CL500,DRAFT!CP500),1)))</f>
        <v/>
      </c>
      <c r="AG498" s="3" t="str">
        <f>IF(COUNT($A498)=0,"",IF(AF498="3E","3E",IF(AF498="","I",LOOKUP(AF498/AH$2,{0,0.4,0.45,0.5,0.55,0.6,0.65,0.7,0.75,0.8,1},{"F","D","C","C+","B-","B","B+","A-","A","A+"}))))</f>
        <v/>
      </c>
      <c r="AH498" s="2" t="str">
        <f>IF(COUNT($A498)=0,"",IF(AF498="","--",IF(AF498="3E","3E",LOOKUP(AF498/AH$2,{0,0.4,0.45,0.5,0.55,0.6,0.65,0.7,0.75,0.8,1},{0,2,2.25,2.5,2.75,3,3.25,3.5,3.75,4}))))</f>
        <v/>
      </c>
      <c r="AI498" s="11" t="str">
        <f>IF(OR(COUNT($A498)=0,COUNT(B498:AH498)=0),"",IF(COUNTIF(B498:AH498,"3E")&gt;0,"3E",IF(DRAFT!$A500="R",TRUNC(SUMPRODUCT(RGP,RCP)/TCP,3),TRUNC((SUMPRODUCT(--(IMDGP&gt;0)*IMDGP,IMCP)+CEILING(DRAFT!$CQ500*42,0.25))/TCP,3))))</f>
        <v/>
      </c>
      <c r="AJ498" s="3" t="str">
        <f>IF(OR(COUNT($A498)=0,COUNT(B498:AH498)=0),"",IF(COUNTIF(B498:AH498,"3E")&gt;0,"3E",IF(DRAFT!$A500="R",SUMPRODUCT(--(RGP&gt;=2),RCP),SUMPRODUCT(--(IMDGP&gt;0),--(IMGP=0),IMCP)+DRAFT!$CR500)))</f>
        <v/>
      </c>
      <c r="AK498" s="3" t="str">
        <f>IF(OR(COUNT($A498)=0,COUNT(B498:AH498)=0),"",IF(COUNTIF(B498:AJ498,"3E")&gt;0,"3E",IF(AND(DRAFT!$A500="IM",OR($AI498&gt;DRAFT!$CQ500,$AJ498&gt;DRAFT!$CR500)),"IMPROVED",IF(AND(DRAFT!$A500="IM",$AI498&lt;=DRAFT!$CQ500,$AJ498&lt;=DRAFT!$CR500),"NOT IMPROVED",IF(AND(AH498&gt;=2,AI498&gt;=2,AJ498&gt;=30),"PASS","FAIL")))))</f>
        <v/>
      </c>
      <c r="AL498" s="3" t="str">
        <f t="shared" si="14"/>
        <v/>
      </c>
      <c r="AM498" s="3" t="str">
        <f t="shared" si="15"/>
        <v/>
      </c>
    </row>
    <row r="499" spans="1:39" ht="18.95" customHeight="1" x14ac:dyDescent="0.25">
      <c r="A499" s="4" t="str">
        <f>IF(DRAFT!$B501="","",DRAFT!$B501)</f>
        <v/>
      </c>
      <c r="B499" s="3" t="str">
        <f>IF(COUNT($A499)=0,"",IF($A499&lt;&gt;DRAFT!$B501,"ERR",IF(DRAFT!I501="3E","3E",IF(COUNT(DRAFT!E501,DRAFT!I501)&gt;0,DRAFT!J501,""))))</f>
        <v/>
      </c>
      <c r="C499" s="3" t="str">
        <f>IF(COUNT($A499)=0,"",IF(B499="3E","3E",IF(B499="","I",LOOKUP(B499/D$2,{0,0.4,0.45,0.5,0.55,0.6,0.65,0.7,0.75,0.8,1},{"F","D","C","C+","B-","B","B+","A-","A","A+"}))))</f>
        <v/>
      </c>
      <c r="D499" s="2" t="str">
        <f>IF(COUNT($A499)=0,"",IF(B499="","--",IF(B499="3E","3E",LOOKUP(B499/D$2,{0,0.4,0.45,0.5,0.55,0.6,0.65,0.7,0.75,0.8,1},{0,2,2.25,2.5,2.75,3,3.25,3.5,3.75,4}))))</f>
        <v/>
      </c>
      <c r="E499" s="3" t="str">
        <f>IF(COUNT($A499)=0,"",IF($A499&lt;&gt;DRAFT!$B501,"ERR",IF(DRAFT!R501="3E","3E",IF(COUNT(DRAFT!N501,DRAFT!R501)&gt;0,DRAFT!S501,""))))</f>
        <v/>
      </c>
      <c r="F499" s="3" t="str">
        <f>IF(COUNT($A499)=0,"",IF(E499="3E","3E",IF(E499="","I",LOOKUP(E499/G$2,{0,0.4,0.45,0.5,0.55,0.6,0.65,0.7,0.75,0.8,1},{"F","D","C","C+","B-","B","B+","A-","A","A+"}))))</f>
        <v/>
      </c>
      <c r="G499" s="2" t="str">
        <f>IF(COUNT($A499)=0,"",IF(E499="","--",IF(E499="3E","3E",LOOKUP(E499/G$2,{0,0.4,0.45,0.5,0.55,0.6,0.65,0.7,0.75,0.8,1},{0,2,2.25,2.5,2.75,3,3.25,3.5,3.75,4}))))</f>
        <v/>
      </c>
      <c r="H499" s="3" t="str">
        <f>IF(COUNT($A499)=0,"",IF($A499&lt;&gt;DRAFT!$B501,"ERR",IF(DRAFT!AA501="3E","3E",IF(COUNT(DRAFT!W501,DRAFT!AA501)&gt;0,DRAFT!AB501,""))))</f>
        <v/>
      </c>
      <c r="I499" s="3" t="str">
        <f>IF(COUNT($A499)=0,"",IF(H499="3E","3E",IF(H499="","I",LOOKUP(H499/J$2,{0,0.4,0.45,0.5,0.55,0.6,0.65,0.7,0.75,0.8,1},{"F","D","C","C+","B-","B","B+","A-","A","A+"}))))</f>
        <v/>
      </c>
      <c r="J499" s="2" t="str">
        <f>IF(COUNT($A499)=0,"",IF(H499="","--",IF(H499="3E","3E",LOOKUP(H499/J$2,{0,0.4,0.45,0.5,0.55,0.6,0.65,0.7,0.75,0.8,1},{0,2,2.25,2.5,2.75,3,3.25,3.5,3.75,4}))))</f>
        <v/>
      </c>
      <c r="K499" s="3" t="str">
        <f>IF(COUNT($A499)=0,"",IF($A499&lt;&gt;DRAFT!$B501,"ERR",IF(DRAFT!AJ501="3E","3E",IF(COUNT(DRAFT!AF501,DRAFT!AJ501)&gt;0,DRAFT!AK501,""))))</f>
        <v/>
      </c>
      <c r="L499" s="3" t="str">
        <f>IF(COUNT($A499)=0,"",IF(K499="3E","3E",IF(K499="","I",LOOKUP(K499/M$2,{0,0.4,0.45,0.5,0.55,0.6,0.65,0.7,0.75,0.8,1},{"F","D","C","C+","B-","B","B+","A-","A","A+"}))))</f>
        <v/>
      </c>
      <c r="M499" s="2" t="str">
        <f>IF(COUNT($A499)=0,"",IF(K499="","--",IF(K499="3E","3E",LOOKUP(K499/M$2,{0,0.4,0.45,0.5,0.55,0.6,0.65,0.7,0.75,0.8,1},{0,2,2.25,2.5,2.75,3,3.25,3.5,3.75,4}))))</f>
        <v/>
      </c>
      <c r="N499" s="3" t="str">
        <f>IF(COUNT($A499)=0,"",IF($A499&lt;&gt;DRAFT!$B501,"ERR",IF(DRAFT!AS501="3E","3E",IF(COUNT(DRAFT!AO501,DRAFT!AS501)&gt;0,DRAFT!AT501,""))))</f>
        <v/>
      </c>
      <c r="O499" s="3" t="str">
        <f>IF(COUNT($A499)=0,"",IF(N499="3E","3E",IF(N499="","I",LOOKUP(N499/P$2,{0,0.4,0.45,0.5,0.55,0.6,0.65,0.7,0.75,0.8,1},{"F","D","C","C+","B-","B","B+","A-","A","A+"}))))</f>
        <v/>
      </c>
      <c r="P499" s="2" t="str">
        <f>IF(COUNT($A499)=0,"",IF(N499="","--",IF(N499="3E","3E",LOOKUP(N499/P$2,{0,0.4,0.45,0.5,0.55,0.6,0.65,0.7,0.75,0.8,1},{0,2,2.25,2.5,2.75,3,3.25,3.5,3.75,4}))))</f>
        <v/>
      </c>
      <c r="Q499" s="3" t="str">
        <f>IF(COUNT($A499)=0,"",IF($A499&lt;&gt;DRAFT!$B501,"ERR",IF(DRAFT!BB501="3E","3E",IF(COUNT(DRAFT!AX501,DRAFT!BB501)&gt;0,DRAFT!BC501,""))))</f>
        <v/>
      </c>
      <c r="R499" s="3" t="str">
        <f>IF(COUNT($A499)=0,"",IF(Q499="3E","3E",IF(Q499="","I",LOOKUP(Q499/S$2,{0,0.4,0.45,0.5,0.55,0.6,0.65,0.7,0.75,0.8,1},{"F","D","C","C+","B-","B","B+","A-","A","A+"}))))</f>
        <v/>
      </c>
      <c r="S499" s="2" t="str">
        <f>IF(COUNT($A499)=0,"",IF(Q499="","--",IF(Q499="3E","3E",LOOKUP(Q499/S$2,{0,0.4,0.45,0.5,0.55,0.6,0.65,0.7,0.75,0.8,1},{0,2,2.25,2.5,2.75,3,3.25,3.5,3.75,4}))))</f>
        <v/>
      </c>
      <c r="T499" s="3" t="str">
        <f>IF(COUNT($A499)=0,"",IF($A499&lt;&gt;DRAFT!$B501,"ERR",IF(DRAFT!BK501="3E","3E",IF(COUNT(DRAFT!BG501,DRAFT!BK501)&gt;0,DRAFT!BL501,""))))</f>
        <v/>
      </c>
      <c r="U499" s="3" t="str">
        <f>IF(COUNT($A499)=0,"",IF(T499="3E","3E",IF(T499="","I",LOOKUP(T499/V$2,{0,0.4,0.45,0.5,0.55,0.6,0.65,0.7,0.75,0.8,1},{"F","D","C","C+","B-","B","B+","A-","A","A+"}))))</f>
        <v/>
      </c>
      <c r="V499" s="2" t="str">
        <f>IF(COUNT($A499)=0,"",IF(T499="","--",IF(T499="3E","3E",LOOKUP(T499/V$2,{0,0.4,0.45,0.5,0.55,0.6,0.65,0.7,0.75,0.8,1},{0,2,2.25,2.5,2.75,3,3.25,3.5,3.75,4}))))</f>
        <v/>
      </c>
      <c r="W499" s="3" t="str">
        <f>IF(COUNT($A499)=0,"",IF($A499&lt;&gt;DRAFT!$B501,"ERR",IF(DRAFT!BT501="3E","3E",IF(COUNT(DRAFT!BP501,DRAFT!BT501)&gt;0,DRAFT!BU501,""))))</f>
        <v/>
      </c>
      <c r="X499" s="3" t="str">
        <f>IF(COUNT($A499)=0,"",IF(W499="3E","3E",IF(W499="","I",LOOKUP(W499/Y$2,{0,0.4,0.45,0.5,0.55,0.6,0.65,0.7,0.75,0.8,1},{"F","D","C","C+","B-","B","B+","A-","A","A+"}))))</f>
        <v/>
      </c>
      <c r="Y499" s="2" t="str">
        <f>IF(COUNT($A499)=0,"",IF(W499="","--",IF(W499="3E","3E",LOOKUP(W499/Y$2,{0,0.4,0.45,0.5,0.55,0.6,0.65,0.7,0.75,0.8,1},{0,2,2.25,2.5,2.75,3,3.25,3.5,3.75,4}))))</f>
        <v/>
      </c>
      <c r="Z499" s="3" t="str">
        <f>IF(COUNT($A499)=0,"",IF($A499&lt;&gt;DRAFT!$B501,"ERR",IF(DRAFT!CC501="3E","3E",IF(COUNT(DRAFT!BY501,DRAFT!CC501)&gt;0,DRAFT!CD501,""))))</f>
        <v/>
      </c>
      <c r="AA499" s="3" t="str">
        <f>IF(COUNT($A499)=0,"",IF(Z499="3E","3E",IF(Z499="","I",LOOKUP(Z499/AB$2,{0,0.4,0.45,0.5,0.55,0.6,0.65,0.7,0.75,0.8,1},{"F","D","C","C+","B-","B","B+","A-","A","A+"}))))</f>
        <v/>
      </c>
      <c r="AB499" s="2" t="str">
        <f>IF(COUNT($A499)=0,"",IF(Z499="","--",IF(Z499="3E","3E",LOOKUP(Z499/AB$2,{0,0.4,0.45,0.5,0.55,0.6,0.65,0.7,0.75,0.8,1},{0,2,2.25,2.5,2.75,3,3.25,3.5,3.75,4}))))</f>
        <v/>
      </c>
      <c r="AC499" s="3" t="str">
        <f>IF(COUNT($A499)=0,"",IF($A499&lt;&gt;DRAFT!$B501,"ERR",IF(DRAFT!CF501&gt;0,DRAFT!CF501,"")))</f>
        <v/>
      </c>
      <c r="AD499" s="3" t="str">
        <f>IF(COUNT($A499)=0,"",IF(AC499="3E","3E",IF(AC499="","I",LOOKUP(AC499/AE$2,{0,0.4,0.45,0.5,0.55,0.6,0.65,0.7,0.75,0.8,1},{"F","D","C","C+","B-","B","B+","A-","A","A+"}))))</f>
        <v/>
      </c>
      <c r="AE499" s="2" t="str">
        <f>IF(COUNT($A499)=0,"",IF(AC499="","--",IF(AC499="3E","3E",LOOKUP(AC499/AE$2,{0,0.4,0.45,0.5,0.55,0.6,0.65,0.7,0.75,0.8,1},{0,2,2.25,2.5,2.75,3,3.25,3.5,3.75,4}))))</f>
        <v/>
      </c>
      <c r="AF499" s="3" t="str">
        <f>IF($A499&lt;&gt;DRAFT!$B501,"ERR",IF(OR(COUNT($A499)=0,COUNT(DRAFT!CI501:CK501,DRAFT!CM501:CO501)=0),"",CEILING(SUM(DRAFT!CL501,DRAFT!CP501),1)))</f>
        <v/>
      </c>
      <c r="AG499" s="3" t="str">
        <f>IF(COUNT($A499)=0,"",IF(AF499="3E","3E",IF(AF499="","I",LOOKUP(AF499/AH$2,{0,0.4,0.45,0.5,0.55,0.6,0.65,0.7,0.75,0.8,1},{"F","D","C","C+","B-","B","B+","A-","A","A+"}))))</f>
        <v/>
      </c>
      <c r="AH499" s="2" t="str">
        <f>IF(COUNT($A499)=0,"",IF(AF499="","--",IF(AF499="3E","3E",LOOKUP(AF499/AH$2,{0,0.4,0.45,0.5,0.55,0.6,0.65,0.7,0.75,0.8,1},{0,2,2.25,2.5,2.75,3,3.25,3.5,3.75,4}))))</f>
        <v/>
      </c>
      <c r="AI499" s="11" t="str">
        <f>IF(OR(COUNT($A499)=0,COUNT(B499:AH499)=0),"",IF(COUNTIF(B499:AH499,"3E")&gt;0,"3E",IF(DRAFT!$A501="R",TRUNC(SUMPRODUCT(RGP,RCP)/TCP,3),TRUNC((SUMPRODUCT(--(IMDGP&gt;0)*IMDGP,IMCP)+CEILING(DRAFT!$CQ501*42,0.25))/TCP,3))))</f>
        <v/>
      </c>
      <c r="AJ499" s="3" t="str">
        <f>IF(OR(COUNT($A499)=0,COUNT(B499:AH499)=0),"",IF(COUNTIF(B499:AH499,"3E")&gt;0,"3E",IF(DRAFT!$A501="R",SUMPRODUCT(--(RGP&gt;=2),RCP),SUMPRODUCT(--(IMDGP&gt;0),--(IMGP=0),IMCP)+DRAFT!$CR501)))</f>
        <v/>
      </c>
      <c r="AK499" s="3" t="str">
        <f>IF(OR(COUNT($A499)=0,COUNT(B499:AH499)=0),"",IF(COUNTIF(B499:AJ499,"3E")&gt;0,"3E",IF(AND(DRAFT!$A501="IM",OR($AI499&gt;DRAFT!$CQ501,$AJ499&gt;DRAFT!$CR501)),"IMPROVED",IF(AND(DRAFT!$A501="IM",$AI499&lt;=DRAFT!$CQ501,$AJ499&lt;=DRAFT!$CR501),"NOT IMPROVED",IF(AND(AH499&gt;=2,AI499&gt;=2,AJ499&gt;=30),"PASS","FAIL")))))</f>
        <v/>
      </c>
      <c r="AL499" s="3" t="str">
        <f t="shared" si="14"/>
        <v/>
      </c>
      <c r="AM499" s="3" t="str">
        <f t="shared" si="15"/>
        <v/>
      </c>
    </row>
    <row r="500" spans="1:39" ht="18.95" customHeight="1" x14ac:dyDescent="0.25">
      <c r="A500" s="4" t="str">
        <f>IF(DRAFT!$B502="","",DRAFT!$B502)</f>
        <v/>
      </c>
      <c r="B500" s="3" t="str">
        <f>IF(COUNT($A500)=0,"",IF($A500&lt;&gt;DRAFT!$B502,"ERR",IF(DRAFT!I502="3E","3E",IF(COUNT(DRAFT!E502,DRAFT!I502)&gt;0,DRAFT!J502,""))))</f>
        <v/>
      </c>
      <c r="C500" s="3" t="str">
        <f>IF(COUNT($A500)=0,"",IF(B500="3E","3E",IF(B500="","I",LOOKUP(B500/D$2,{0,0.4,0.45,0.5,0.55,0.6,0.65,0.7,0.75,0.8,1},{"F","D","C","C+","B-","B","B+","A-","A","A+"}))))</f>
        <v/>
      </c>
      <c r="D500" s="2" t="str">
        <f>IF(COUNT($A500)=0,"",IF(B500="","--",IF(B500="3E","3E",LOOKUP(B500/D$2,{0,0.4,0.45,0.5,0.55,0.6,0.65,0.7,0.75,0.8,1},{0,2,2.25,2.5,2.75,3,3.25,3.5,3.75,4}))))</f>
        <v/>
      </c>
      <c r="E500" s="3" t="str">
        <f>IF(COUNT($A500)=0,"",IF($A500&lt;&gt;DRAFT!$B502,"ERR",IF(DRAFT!R502="3E","3E",IF(COUNT(DRAFT!N502,DRAFT!R502)&gt;0,DRAFT!S502,""))))</f>
        <v/>
      </c>
      <c r="F500" s="3" t="str">
        <f>IF(COUNT($A500)=0,"",IF(E500="3E","3E",IF(E500="","I",LOOKUP(E500/G$2,{0,0.4,0.45,0.5,0.55,0.6,0.65,0.7,0.75,0.8,1},{"F","D","C","C+","B-","B","B+","A-","A","A+"}))))</f>
        <v/>
      </c>
      <c r="G500" s="2" t="str">
        <f>IF(COUNT($A500)=0,"",IF(E500="","--",IF(E500="3E","3E",LOOKUP(E500/G$2,{0,0.4,0.45,0.5,0.55,0.6,0.65,0.7,0.75,0.8,1},{0,2,2.25,2.5,2.75,3,3.25,3.5,3.75,4}))))</f>
        <v/>
      </c>
      <c r="H500" s="3" t="str">
        <f>IF(COUNT($A500)=0,"",IF($A500&lt;&gt;DRAFT!$B502,"ERR",IF(DRAFT!AA502="3E","3E",IF(COUNT(DRAFT!W502,DRAFT!AA502)&gt;0,DRAFT!AB502,""))))</f>
        <v/>
      </c>
      <c r="I500" s="3" t="str">
        <f>IF(COUNT($A500)=0,"",IF(H500="3E","3E",IF(H500="","I",LOOKUP(H500/J$2,{0,0.4,0.45,0.5,0.55,0.6,0.65,0.7,0.75,0.8,1},{"F","D","C","C+","B-","B","B+","A-","A","A+"}))))</f>
        <v/>
      </c>
      <c r="J500" s="2" t="str">
        <f>IF(COUNT($A500)=0,"",IF(H500="","--",IF(H500="3E","3E",LOOKUP(H500/J$2,{0,0.4,0.45,0.5,0.55,0.6,0.65,0.7,0.75,0.8,1},{0,2,2.25,2.5,2.75,3,3.25,3.5,3.75,4}))))</f>
        <v/>
      </c>
      <c r="K500" s="3" t="str">
        <f>IF(COUNT($A500)=0,"",IF($A500&lt;&gt;DRAFT!$B502,"ERR",IF(DRAFT!AJ502="3E","3E",IF(COUNT(DRAFT!AF502,DRAFT!AJ502)&gt;0,DRAFT!AK502,""))))</f>
        <v/>
      </c>
      <c r="L500" s="3" t="str">
        <f>IF(COUNT($A500)=0,"",IF(K500="3E","3E",IF(K500="","I",LOOKUP(K500/M$2,{0,0.4,0.45,0.5,0.55,0.6,0.65,0.7,0.75,0.8,1},{"F","D","C","C+","B-","B","B+","A-","A","A+"}))))</f>
        <v/>
      </c>
      <c r="M500" s="2" t="str">
        <f>IF(COUNT($A500)=0,"",IF(K500="","--",IF(K500="3E","3E",LOOKUP(K500/M$2,{0,0.4,0.45,0.5,0.55,0.6,0.65,0.7,0.75,0.8,1},{0,2,2.25,2.5,2.75,3,3.25,3.5,3.75,4}))))</f>
        <v/>
      </c>
      <c r="N500" s="3" t="str">
        <f>IF(COUNT($A500)=0,"",IF($A500&lt;&gt;DRAFT!$B502,"ERR",IF(DRAFT!AS502="3E","3E",IF(COUNT(DRAFT!AO502,DRAFT!AS502)&gt;0,DRAFT!AT502,""))))</f>
        <v/>
      </c>
      <c r="O500" s="3" t="str">
        <f>IF(COUNT($A500)=0,"",IF(N500="3E","3E",IF(N500="","I",LOOKUP(N500/P$2,{0,0.4,0.45,0.5,0.55,0.6,0.65,0.7,0.75,0.8,1},{"F","D","C","C+","B-","B","B+","A-","A","A+"}))))</f>
        <v/>
      </c>
      <c r="P500" s="2" t="str">
        <f>IF(COUNT($A500)=0,"",IF(N500="","--",IF(N500="3E","3E",LOOKUP(N500/P$2,{0,0.4,0.45,0.5,0.55,0.6,0.65,0.7,0.75,0.8,1},{0,2,2.25,2.5,2.75,3,3.25,3.5,3.75,4}))))</f>
        <v/>
      </c>
      <c r="Q500" s="3" t="str">
        <f>IF(COUNT($A500)=0,"",IF($A500&lt;&gt;DRAFT!$B502,"ERR",IF(DRAFT!BB502="3E","3E",IF(COUNT(DRAFT!AX502,DRAFT!BB502)&gt;0,DRAFT!BC502,""))))</f>
        <v/>
      </c>
      <c r="R500" s="3" t="str">
        <f>IF(COUNT($A500)=0,"",IF(Q500="3E","3E",IF(Q500="","I",LOOKUP(Q500/S$2,{0,0.4,0.45,0.5,0.55,0.6,0.65,0.7,0.75,0.8,1},{"F","D","C","C+","B-","B","B+","A-","A","A+"}))))</f>
        <v/>
      </c>
      <c r="S500" s="2" t="str">
        <f>IF(COUNT($A500)=0,"",IF(Q500="","--",IF(Q500="3E","3E",LOOKUP(Q500/S$2,{0,0.4,0.45,0.5,0.55,0.6,0.65,0.7,0.75,0.8,1},{0,2,2.25,2.5,2.75,3,3.25,3.5,3.75,4}))))</f>
        <v/>
      </c>
      <c r="T500" s="3" t="str">
        <f>IF(COUNT($A500)=0,"",IF($A500&lt;&gt;DRAFT!$B502,"ERR",IF(DRAFT!BK502="3E","3E",IF(COUNT(DRAFT!BG502,DRAFT!BK502)&gt;0,DRAFT!BL502,""))))</f>
        <v/>
      </c>
      <c r="U500" s="3" t="str">
        <f>IF(COUNT($A500)=0,"",IF(T500="3E","3E",IF(T500="","I",LOOKUP(T500/V$2,{0,0.4,0.45,0.5,0.55,0.6,0.65,0.7,0.75,0.8,1},{"F","D","C","C+","B-","B","B+","A-","A","A+"}))))</f>
        <v/>
      </c>
      <c r="V500" s="2" t="str">
        <f>IF(COUNT($A500)=0,"",IF(T500="","--",IF(T500="3E","3E",LOOKUP(T500/V$2,{0,0.4,0.45,0.5,0.55,0.6,0.65,0.7,0.75,0.8,1},{0,2,2.25,2.5,2.75,3,3.25,3.5,3.75,4}))))</f>
        <v/>
      </c>
      <c r="W500" s="3" t="str">
        <f>IF(COUNT($A500)=0,"",IF($A500&lt;&gt;DRAFT!$B502,"ERR",IF(DRAFT!BT502="3E","3E",IF(COUNT(DRAFT!BP502,DRAFT!BT502)&gt;0,DRAFT!BU502,""))))</f>
        <v/>
      </c>
      <c r="X500" s="3" t="str">
        <f>IF(COUNT($A500)=0,"",IF(W500="3E","3E",IF(W500="","I",LOOKUP(W500/Y$2,{0,0.4,0.45,0.5,0.55,0.6,0.65,0.7,0.75,0.8,1},{"F","D","C","C+","B-","B","B+","A-","A","A+"}))))</f>
        <v/>
      </c>
      <c r="Y500" s="2" t="str">
        <f>IF(COUNT($A500)=0,"",IF(W500="","--",IF(W500="3E","3E",LOOKUP(W500/Y$2,{0,0.4,0.45,0.5,0.55,0.6,0.65,0.7,0.75,0.8,1},{0,2,2.25,2.5,2.75,3,3.25,3.5,3.75,4}))))</f>
        <v/>
      </c>
      <c r="Z500" s="3" t="str">
        <f>IF(COUNT($A500)=0,"",IF($A500&lt;&gt;DRAFT!$B502,"ERR",IF(DRAFT!CC502="3E","3E",IF(COUNT(DRAFT!BY502,DRAFT!CC502)&gt;0,DRAFT!CD502,""))))</f>
        <v/>
      </c>
      <c r="AA500" s="3" t="str">
        <f>IF(COUNT($A500)=0,"",IF(Z500="3E","3E",IF(Z500="","I",LOOKUP(Z500/AB$2,{0,0.4,0.45,0.5,0.55,0.6,0.65,0.7,0.75,0.8,1},{"F","D","C","C+","B-","B","B+","A-","A","A+"}))))</f>
        <v/>
      </c>
      <c r="AB500" s="2" t="str">
        <f>IF(COUNT($A500)=0,"",IF(Z500="","--",IF(Z500="3E","3E",LOOKUP(Z500/AB$2,{0,0.4,0.45,0.5,0.55,0.6,0.65,0.7,0.75,0.8,1},{0,2,2.25,2.5,2.75,3,3.25,3.5,3.75,4}))))</f>
        <v/>
      </c>
      <c r="AC500" s="3" t="str">
        <f>IF(COUNT($A500)=0,"",IF($A500&lt;&gt;DRAFT!$B502,"ERR",IF(DRAFT!CF502&gt;0,DRAFT!CF502,"")))</f>
        <v/>
      </c>
      <c r="AD500" s="3" t="str">
        <f>IF(COUNT($A500)=0,"",IF(AC500="3E","3E",IF(AC500="","I",LOOKUP(AC500/AE$2,{0,0.4,0.45,0.5,0.55,0.6,0.65,0.7,0.75,0.8,1},{"F","D","C","C+","B-","B","B+","A-","A","A+"}))))</f>
        <v/>
      </c>
      <c r="AE500" s="2" t="str">
        <f>IF(COUNT($A500)=0,"",IF(AC500="","--",IF(AC500="3E","3E",LOOKUP(AC500/AE$2,{0,0.4,0.45,0.5,0.55,0.6,0.65,0.7,0.75,0.8,1},{0,2,2.25,2.5,2.75,3,3.25,3.5,3.75,4}))))</f>
        <v/>
      </c>
      <c r="AF500" s="3" t="str">
        <f>IF($A500&lt;&gt;DRAFT!$B502,"ERR",IF(OR(COUNT($A500)=0,COUNT(DRAFT!CI502:CK502,DRAFT!CM502:CO502)=0),"",CEILING(SUM(DRAFT!CL502,DRAFT!CP502),1)))</f>
        <v/>
      </c>
      <c r="AG500" s="3" t="str">
        <f>IF(COUNT($A500)=0,"",IF(AF500="3E","3E",IF(AF500="","I",LOOKUP(AF500/AH$2,{0,0.4,0.45,0.5,0.55,0.6,0.65,0.7,0.75,0.8,1},{"F","D","C","C+","B-","B","B+","A-","A","A+"}))))</f>
        <v/>
      </c>
      <c r="AH500" s="2" t="str">
        <f>IF(COUNT($A500)=0,"",IF(AF500="","--",IF(AF500="3E","3E",LOOKUP(AF500/AH$2,{0,0.4,0.45,0.5,0.55,0.6,0.65,0.7,0.75,0.8,1},{0,2,2.25,2.5,2.75,3,3.25,3.5,3.75,4}))))</f>
        <v/>
      </c>
      <c r="AI500" s="11" t="str">
        <f>IF(OR(COUNT($A500)=0,COUNT(B500:AH500)=0),"",IF(COUNTIF(B500:AH500,"3E")&gt;0,"3E",IF(DRAFT!$A502="R",TRUNC(SUMPRODUCT(RGP,RCP)/TCP,3),TRUNC((SUMPRODUCT(--(IMDGP&gt;0)*IMDGP,IMCP)+CEILING(DRAFT!$CQ502*42,0.25))/TCP,3))))</f>
        <v/>
      </c>
      <c r="AJ500" s="3" t="str">
        <f>IF(OR(COUNT($A500)=0,COUNT(B500:AH500)=0),"",IF(COUNTIF(B500:AH500,"3E")&gt;0,"3E",IF(DRAFT!$A502="R",SUMPRODUCT(--(RGP&gt;=2),RCP),SUMPRODUCT(--(IMDGP&gt;0),--(IMGP=0),IMCP)+DRAFT!$CR502)))</f>
        <v/>
      </c>
      <c r="AK500" s="3" t="str">
        <f>IF(OR(COUNT($A500)=0,COUNT(B500:AH500)=0),"",IF(COUNTIF(B500:AJ500,"3E")&gt;0,"3E",IF(AND(DRAFT!$A502="IM",OR($AI500&gt;DRAFT!$CQ502,$AJ500&gt;DRAFT!$CR502)),"IMPROVED",IF(AND(DRAFT!$A502="IM",$AI500&lt;=DRAFT!$CQ502,$AJ500&lt;=DRAFT!$CR502),"NOT IMPROVED",IF(AND(AH500&gt;=2,AI500&gt;=2,AJ500&gt;=30),"PASS","FAIL")))))</f>
        <v/>
      </c>
      <c r="AL500" s="3" t="str">
        <f t="shared" si="14"/>
        <v/>
      </c>
      <c r="AM500" s="3" t="str">
        <f t="shared" si="15"/>
        <v/>
      </c>
    </row>
    <row r="501" spans="1:39" ht="18.95" customHeight="1" x14ac:dyDescent="0.25">
      <c r="A501" s="4" t="str">
        <f>IF(DRAFT!$B503="","",DRAFT!$B503)</f>
        <v/>
      </c>
      <c r="B501" s="3" t="str">
        <f>IF(COUNT($A501)=0,"",IF($A501&lt;&gt;DRAFT!$B503,"ERR",IF(DRAFT!I503="3E","3E",IF(COUNT(DRAFT!E503,DRAFT!I503)&gt;0,DRAFT!J503,""))))</f>
        <v/>
      </c>
      <c r="C501" s="3" t="str">
        <f>IF(COUNT($A501)=0,"",IF(B501="3E","3E",IF(B501="","I",LOOKUP(B501/D$2,{0,0.4,0.45,0.5,0.55,0.6,0.65,0.7,0.75,0.8,1},{"F","D","C","C+","B-","B","B+","A-","A","A+"}))))</f>
        <v/>
      </c>
      <c r="D501" s="2" t="str">
        <f>IF(COUNT($A501)=0,"",IF(B501="","--",IF(B501="3E","3E",LOOKUP(B501/D$2,{0,0.4,0.45,0.5,0.55,0.6,0.65,0.7,0.75,0.8,1},{0,2,2.25,2.5,2.75,3,3.25,3.5,3.75,4}))))</f>
        <v/>
      </c>
      <c r="E501" s="3" t="str">
        <f>IF(COUNT($A501)=0,"",IF($A501&lt;&gt;DRAFT!$B503,"ERR",IF(DRAFT!R503="3E","3E",IF(COUNT(DRAFT!N503,DRAFT!R503)&gt;0,DRAFT!S503,""))))</f>
        <v/>
      </c>
      <c r="F501" s="3" t="str">
        <f>IF(COUNT($A501)=0,"",IF(E501="3E","3E",IF(E501="","I",LOOKUP(E501/G$2,{0,0.4,0.45,0.5,0.55,0.6,0.65,0.7,0.75,0.8,1},{"F","D","C","C+","B-","B","B+","A-","A","A+"}))))</f>
        <v/>
      </c>
      <c r="G501" s="2" t="str">
        <f>IF(COUNT($A501)=0,"",IF(E501="","--",IF(E501="3E","3E",LOOKUP(E501/G$2,{0,0.4,0.45,0.5,0.55,0.6,0.65,0.7,0.75,0.8,1},{0,2,2.25,2.5,2.75,3,3.25,3.5,3.75,4}))))</f>
        <v/>
      </c>
      <c r="H501" s="3" t="str">
        <f>IF(COUNT($A501)=0,"",IF($A501&lt;&gt;DRAFT!$B503,"ERR",IF(DRAFT!AA503="3E","3E",IF(COUNT(DRAFT!W503,DRAFT!AA503)&gt;0,DRAFT!AB503,""))))</f>
        <v/>
      </c>
      <c r="I501" s="3" t="str">
        <f>IF(COUNT($A501)=0,"",IF(H501="3E","3E",IF(H501="","I",LOOKUP(H501/J$2,{0,0.4,0.45,0.5,0.55,0.6,0.65,0.7,0.75,0.8,1},{"F","D","C","C+","B-","B","B+","A-","A","A+"}))))</f>
        <v/>
      </c>
      <c r="J501" s="2" t="str">
        <f>IF(COUNT($A501)=0,"",IF(H501="","--",IF(H501="3E","3E",LOOKUP(H501/J$2,{0,0.4,0.45,0.5,0.55,0.6,0.65,0.7,0.75,0.8,1},{0,2,2.25,2.5,2.75,3,3.25,3.5,3.75,4}))))</f>
        <v/>
      </c>
      <c r="K501" s="3" t="str">
        <f>IF(COUNT($A501)=0,"",IF($A501&lt;&gt;DRAFT!$B503,"ERR",IF(DRAFT!AJ503="3E","3E",IF(COUNT(DRAFT!AF503,DRAFT!AJ503)&gt;0,DRAFT!AK503,""))))</f>
        <v/>
      </c>
      <c r="L501" s="3" t="str">
        <f>IF(COUNT($A501)=0,"",IF(K501="3E","3E",IF(K501="","I",LOOKUP(K501/M$2,{0,0.4,0.45,0.5,0.55,0.6,0.65,0.7,0.75,0.8,1},{"F","D","C","C+","B-","B","B+","A-","A","A+"}))))</f>
        <v/>
      </c>
      <c r="M501" s="2" t="str">
        <f>IF(COUNT($A501)=0,"",IF(K501="","--",IF(K501="3E","3E",LOOKUP(K501/M$2,{0,0.4,0.45,0.5,0.55,0.6,0.65,0.7,0.75,0.8,1},{0,2,2.25,2.5,2.75,3,3.25,3.5,3.75,4}))))</f>
        <v/>
      </c>
      <c r="N501" s="3" t="str">
        <f>IF(COUNT($A501)=0,"",IF($A501&lt;&gt;DRAFT!$B503,"ERR",IF(DRAFT!AS503="3E","3E",IF(COUNT(DRAFT!AO503,DRAFT!AS503)&gt;0,DRAFT!AT503,""))))</f>
        <v/>
      </c>
      <c r="O501" s="3" t="str">
        <f>IF(COUNT($A501)=0,"",IF(N501="3E","3E",IF(N501="","I",LOOKUP(N501/P$2,{0,0.4,0.45,0.5,0.55,0.6,0.65,0.7,0.75,0.8,1},{"F","D","C","C+","B-","B","B+","A-","A","A+"}))))</f>
        <v/>
      </c>
      <c r="P501" s="2" t="str">
        <f>IF(COUNT($A501)=0,"",IF(N501="","--",IF(N501="3E","3E",LOOKUP(N501/P$2,{0,0.4,0.45,0.5,0.55,0.6,0.65,0.7,0.75,0.8,1},{0,2,2.25,2.5,2.75,3,3.25,3.5,3.75,4}))))</f>
        <v/>
      </c>
      <c r="Q501" s="3" t="str">
        <f>IF(COUNT($A501)=0,"",IF($A501&lt;&gt;DRAFT!$B503,"ERR",IF(DRAFT!BB503="3E","3E",IF(COUNT(DRAFT!AX503,DRAFT!BB503)&gt;0,DRAFT!BC503,""))))</f>
        <v/>
      </c>
      <c r="R501" s="3" t="str">
        <f>IF(COUNT($A501)=0,"",IF(Q501="3E","3E",IF(Q501="","I",LOOKUP(Q501/S$2,{0,0.4,0.45,0.5,0.55,0.6,0.65,0.7,0.75,0.8,1},{"F","D","C","C+","B-","B","B+","A-","A","A+"}))))</f>
        <v/>
      </c>
      <c r="S501" s="2" t="str">
        <f>IF(COUNT($A501)=0,"",IF(Q501="","--",IF(Q501="3E","3E",LOOKUP(Q501/S$2,{0,0.4,0.45,0.5,0.55,0.6,0.65,0.7,0.75,0.8,1},{0,2,2.25,2.5,2.75,3,3.25,3.5,3.75,4}))))</f>
        <v/>
      </c>
      <c r="T501" s="3" t="str">
        <f>IF(COUNT($A501)=0,"",IF($A501&lt;&gt;DRAFT!$B503,"ERR",IF(DRAFT!BK503="3E","3E",IF(COUNT(DRAFT!BG503,DRAFT!BK503)&gt;0,DRAFT!BL503,""))))</f>
        <v/>
      </c>
      <c r="U501" s="3" t="str">
        <f>IF(COUNT($A501)=0,"",IF(T501="3E","3E",IF(T501="","I",LOOKUP(T501/V$2,{0,0.4,0.45,0.5,0.55,0.6,0.65,0.7,0.75,0.8,1},{"F","D","C","C+","B-","B","B+","A-","A","A+"}))))</f>
        <v/>
      </c>
      <c r="V501" s="2" t="str">
        <f>IF(COUNT($A501)=0,"",IF(T501="","--",IF(T501="3E","3E",LOOKUP(T501/V$2,{0,0.4,0.45,0.5,0.55,0.6,0.65,0.7,0.75,0.8,1},{0,2,2.25,2.5,2.75,3,3.25,3.5,3.75,4}))))</f>
        <v/>
      </c>
      <c r="W501" s="3" t="str">
        <f>IF(COUNT($A501)=0,"",IF($A501&lt;&gt;DRAFT!$B503,"ERR",IF(DRAFT!BT503="3E","3E",IF(COUNT(DRAFT!BP503,DRAFT!BT503)&gt;0,DRAFT!BU503,""))))</f>
        <v/>
      </c>
      <c r="X501" s="3" t="str">
        <f>IF(COUNT($A501)=0,"",IF(W501="3E","3E",IF(W501="","I",LOOKUP(W501/Y$2,{0,0.4,0.45,0.5,0.55,0.6,0.65,0.7,0.75,0.8,1},{"F","D","C","C+","B-","B","B+","A-","A","A+"}))))</f>
        <v/>
      </c>
      <c r="Y501" s="2" t="str">
        <f>IF(COUNT($A501)=0,"",IF(W501="","--",IF(W501="3E","3E",LOOKUP(W501/Y$2,{0,0.4,0.45,0.5,0.55,0.6,0.65,0.7,0.75,0.8,1},{0,2,2.25,2.5,2.75,3,3.25,3.5,3.75,4}))))</f>
        <v/>
      </c>
      <c r="Z501" s="3" t="str">
        <f>IF(COUNT($A501)=0,"",IF($A501&lt;&gt;DRAFT!$B503,"ERR",IF(DRAFT!CC503="3E","3E",IF(COUNT(DRAFT!BY503,DRAFT!CC503)&gt;0,DRAFT!CD503,""))))</f>
        <v/>
      </c>
      <c r="AA501" s="3" t="str">
        <f>IF(COUNT($A501)=0,"",IF(Z501="3E","3E",IF(Z501="","I",LOOKUP(Z501/AB$2,{0,0.4,0.45,0.5,0.55,0.6,0.65,0.7,0.75,0.8,1},{"F","D","C","C+","B-","B","B+","A-","A","A+"}))))</f>
        <v/>
      </c>
      <c r="AB501" s="2" t="str">
        <f>IF(COUNT($A501)=0,"",IF(Z501="","--",IF(Z501="3E","3E",LOOKUP(Z501/AB$2,{0,0.4,0.45,0.5,0.55,0.6,0.65,0.7,0.75,0.8,1},{0,2,2.25,2.5,2.75,3,3.25,3.5,3.75,4}))))</f>
        <v/>
      </c>
      <c r="AC501" s="3" t="str">
        <f>IF(COUNT($A501)=0,"",IF($A501&lt;&gt;DRAFT!$B503,"ERR",IF(DRAFT!CF503&gt;0,DRAFT!CF503,"")))</f>
        <v/>
      </c>
      <c r="AD501" s="3" t="str">
        <f>IF(COUNT($A501)=0,"",IF(AC501="3E","3E",IF(AC501="","I",LOOKUP(AC501/AE$2,{0,0.4,0.45,0.5,0.55,0.6,0.65,0.7,0.75,0.8,1},{"F","D","C","C+","B-","B","B+","A-","A","A+"}))))</f>
        <v/>
      </c>
      <c r="AE501" s="2" t="str">
        <f>IF(COUNT($A501)=0,"",IF(AC501="","--",IF(AC501="3E","3E",LOOKUP(AC501/AE$2,{0,0.4,0.45,0.5,0.55,0.6,0.65,0.7,0.75,0.8,1},{0,2,2.25,2.5,2.75,3,3.25,3.5,3.75,4}))))</f>
        <v/>
      </c>
      <c r="AF501" s="3" t="str">
        <f>IF($A501&lt;&gt;DRAFT!$B503,"ERR",IF(OR(COUNT($A501)=0,COUNT(DRAFT!CI503:CK503,DRAFT!CM503:CO503)=0),"",CEILING(SUM(DRAFT!CL503,DRAFT!CP503),1)))</f>
        <v/>
      </c>
      <c r="AG501" s="3" t="str">
        <f>IF(COUNT($A501)=0,"",IF(AF501="3E","3E",IF(AF501="","I",LOOKUP(AF501/AH$2,{0,0.4,0.45,0.5,0.55,0.6,0.65,0.7,0.75,0.8,1},{"F","D","C","C+","B-","B","B+","A-","A","A+"}))))</f>
        <v/>
      </c>
      <c r="AH501" s="2" t="str">
        <f>IF(COUNT($A501)=0,"",IF(AF501="","--",IF(AF501="3E","3E",LOOKUP(AF501/AH$2,{0,0.4,0.45,0.5,0.55,0.6,0.65,0.7,0.75,0.8,1},{0,2,2.25,2.5,2.75,3,3.25,3.5,3.75,4}))))</f>
        <v/>
      </c>
      <c r="AI501" s="11" t="str">
        <f>IF(OR(COUNT($A501)=0,COUNT(B501:AH501)=0),"",IF(COUNTIF(B501:AH501,"3E")&gt;0,"3E",IF(DRAFT!$A503="R",TRUNC(SUMPRODUCT(RGP,RCP)/TCP,3),TRUNC((SUMPRODUCT(--(IMDGP&gt;0)*IMDGP,IMCP)+CEILING(DRAFT!$CQ503*42,0.25))/TCP,3))))</f>
        <v/>
      </c>
      <c r="AJ501" s="3" t="str">
        <f>IF(OR(COUNT($A501)=0,COUNT(B501:AH501)=0),"",IF(COUNTIF(B501:AH501,"3E")&gt;0,"3E",IF(DRAFT!$A503="R",SUMPRODUCT(--(RGP&gt;=2),RCP),SUMPRODUCT(--(IMDGP&gt;0),--(IMGP=0),IMCP)+DRAFT!$CR503)))</f>
        <v/>
      </c>
      <c r="AK501" s="3" t="str">
        <f>IF(OR(COUNT($A501)=0,COUNT(B501:AH501)=0),"",IF(COUNTIF(B501:AJ501,"3E")&gt;0,"3E",IF(AND(DRAFT!$A503="IM",OR($AI501&gt;DRAFT!$CQ503,$AJ501&gt;DRAFT!$CR503)),"IMPROVED",IF(AND(DRAFT!$A503="IM",$AI501&lt;=DRAFT!$CQ503,$AJ501&lt;=DRAFT!$CR503),"NOT IMPROVED",IF(AND(AH501&gt;=2,AI501&gt;=2,AJ501&gt;=30),"PASS","FAIL")))))</f>
        <v/>
      </c>
      <c r="AL501" s="3" t="str">
        <f t="shared" si="14"/>
        <v/>
      </c>
      <c r="AM501" s="3" t="str">
        <f t="shared" si="15"/>
        <v/>
      </c>
    </row>
    <row r="502" spans="1:39" ht="18.95" customHeight="1" x14ac:dyDescent="0.25">
      <c r="A502" s="4" t="str">
        <f>IF(DRAFT!$B504="","",DRAFT!$B504)</f>
        <v/>
      </c>
      <c r="B502" s="3" t="str">
        <f>IF(COUNT($A502)=0,"",IF($A502&lt;&gt;DRAFT!$B504,"ERR",IF(DRAFT!I504="3E","3E",IF(COUNT(DRAFT!E504,DRAFT!I504)&gt;0,DRAFT!J504,""))))</f>
        <v/>
      </c>
      <c r="C502" s="3" t="str">
        <f>IF(COUNT($A502)=0,"",IF(B502="3E","3E",IF(B502="","I",LOOKUP(B502/D$2,{0,0.4,0.45,0.5,0.55,0.6,0.65,0.7,0.75,0.8,1},{"F","D","C","C+","B-","B","B+","A-","A","A+"}))))</f>
        <v/>
      </c>
      <c r="D502" s="2" t="str">
        <f>IF(COUNT($A502)=0,"",IF(B502="","--",IF(B502="3E","3E",LOOKUP(B502/D$2,{0,0.4,0.45,0.5,0.55,0.6,0.65,0.7,0.75,0.8,1},{0,2,2.25,2.5,2.75,3,3.25,3.5,3.75,4}))))</f>
        <v/>
      </c>
      <c r="E502" s="3" t="str">
        <f>IF(COUNT($A502)=0,"",IF($A502&lt;&gt;DRAFT!$B504,"ERR",IF(DRAFT!R504="3E","3E",IF(COUNT(DRAFT!N504,DRAFT!R504)&gt;0,DRAFT!S504,""))))</f>
        <v/>
      </c>
      <c r="F502" s="3" t="str">
        <f>IF(COUNT($A502)=0,"",IF(E502="3E","3E",IF(E502="","I",LOOKUP(E502/G$2,{0,0.4,0.45,0.5,0.55,0.6,0.65,0.7,0.75,0.8,1},{"F","D","C","C+","B-","B","B+","A-","A","A+"}))))</f>
        <v/>
      </c>
      <c r="G502" s="2" t="str">
        <f>IF(COUNT($A502)=0,"",IF(E502="","--",IF(E502="3E","3E",LOOKUP(E502/G$2,{0,0.4,0.45,0.5,0.55,0.6,0.65,0.7,0.75,0.8,1},{0,2,2.25,2.5,2.75,3,3.25,3.5,3.75,4}))))</f>
        <v/>
      </c>
      <c r="H502" s="3" t="str">
        <f>IF(COUNT($A502)=0,"",IF($A502&lt;&gt;DRAFT!$B504,"ERR",IF(DRAFT!AA504="3E","3E",IF(COUNT(DRAFT!W504,DRAFT!AA504)&gt;0,DRAFT!AB504,""))))</f>
        <v/>
      </c>
      <c r="I502" s="3" t="str">
        <f>IF(COUNT($A502)=0,"",IF(H502="3E","3E",IF(H502="","I",LOOKUP(H502/J$2,{0,0.4,0.45,0.5,0.55,0.6,0.65,0.7,0.75,0.8,1},{"F","D","C","C+","B-","B","B+","A-","A","A+"}))))</f>
        <v/>
      </c>
      <c r="J502" s="2" t="str">
        <f>IF(COUNT($A502)=0,"",IF(H502="","--",IF(H502="3E","3E",LOOKUP(H502/J$2,{0,0.4,0.45,0.5,0.55,0.6,0.65,0.7,0.75,0.8,1},{0,2,2.25,2.5,2.75,3,3.25,3.5,3.75,4}))))</f>
        <v/>
      </c>
      <c r="K502" s="3" t="str">
        <f>IF(COUNT($A502)=0,"",IF($A502&lt;&gt;DRAFT!$B504,"ERR",IF(DRAFT!AJ504="3E","3E",IF(COUNT(DRAFT!AF504,DRAFT!AJ504)&gt;0,DRAFT!AK504,""))))</f>
        <v/>
      </c>
      <c r="L502" s="3" t="str">
        <f>IF(COUNT($A502)=0,"",IF(K502="3E","3E",IF(K502="","I",LOOKUP(K502/M$2,{0,0.4,0.45,0.5,0.55,0.6,0.65,0.7,0.75,0.8,1},{"F","D","C","C+","B-","B","B+","A-","A","A+"}))))</f>
        <v/>
      </c>
      <c r="M502" s="2" t="str">
        <f>IF(COUNT($A502)=0,"",IF(K502="","--",IF(K502="3E","3E",LOOKUP(K502/M$2,{0,0.4,0.45,0.5,0.55,0.6,0.65,0.7,0.75,0.8,1},{0,2,2.25,2.5,2.75,3,3.25,3.5,3.75,4}))))</f>
        <v/>
      </c>
      <c r="N502" s="3" t="str">
        <f>IF(COUNT($A502)=0,"",IF($A502&lt;&gt;DRAFT!$B504,"ERR",IF(DRAFT!AS504="3E","3E",IF(COUNT(DRAFT!AO504,DRAFT!AS504)&gt;0,DRAFT!AT504,""))))</f>
        <v/>
      </c>
      <c r="O502" s="3" t="str">
        <f>IF(COUNT($A502)=0,"",IF(N502="3E","3E",IF(N502="","I",LOOKUP(N502/P$2,{0,0.4,0.45,0.5,0.55,0.6,0.65,0.7,0.75,0.8,1},{"F","D","C","C+","B-","B","B+","A-","A","A+"}))))</f>
        <v/>
      </c>
      <c r="P502" s="2" t="str">
        <f>IF(COUNT($A502)=0,"",IF(N502="","--",IF(N502="3E","3E",LOOKUP(N502/P$2,{0,0.4,0.45,0.5,0.55,0.6,0.65,0.7,0.75,0.8,1},{0,2,2.25,2.5,2.75,3,3.25,3.5,3.75,4}))))</f>
        <v/>
      </c>
      <c r="Q502" s="3" t="str">
        <f>IF(COUNT($A502)=0,"",IF($A502&lt;&gt;DRAFT!$B504,"ERR",IF(DRAFT!BB504="3E","3E",IF(COUNT(DRAFT!AX504,DRAFT!BB504)&gt;0,DRAFT!BC504,""))))</f>
        <v/>
      </c>
      <c r="R502" s="3" t="str">
        <f>IF(COUNT($A502)=0,"",IF(Q502="3E","3E",IF(Q502="","I",LOOKUP(Q502/S$2,{0,0.4,0.45,0.5,0.55,0.6,0.65,0.7,0.75,0.8,1},{"F","D","C","C+","B-","B","B+","A-","A","A+"}))))</f>
        <v/>
      </c>
      <c r="S502" s="2" t="str">
        <f>IF(COUNT($A502)=0,"",IF(Q502="","--",IF(Q502="3E","3E",LOOKUP(Q502/S$2,{0,0.4,0.45,0.5,0.55,0.6,0.65,0.7,0.75,0.8,1},{0,2,2.25,2.5,2.75,3,3.25,3.5,3.75,4}))))</f>
        <v/>
      </c>
      <c r="T502" s="3" t="str">
        <f>IF(COUNT($A502)=0,"",IF($A502&lt;&gt;DRAFT!$B504,"ERR",IF(DRAFT!BK504="3E","3E",IF(COUNT(DRAFT!BG504,DRAFT!BK504)&gt;0,DRAFT!BL504,""))))</f>
        <v/>
      </c>
      <c r="U502" s="3" t="str">
        <f>IF(COUNT($A502)=0,"",IF(T502="3E","3E",IF(T502="","I",LOOKUP(T502/V$2,{0,0.4,0.45,0.5,0.55,0.6,0.65,0.7,0.75,0.8,1},{"F","D","C","C+","B-","B","B+","A-","A","A+"}))))</f>
        <v/>
      </c>
      <c r="V502" s="2" t="str">
        <f>IF(COUNT($A502)=0,"",IF(T502="","--",IF(T502="3E","3E",LOOKUP(T502/V$2,{0,0.4,0.45,0.5,0.55,0.6,0.65,0.7,0.75,0.8,1},{0,2,2.25,2.5,2.75,3,3.25,3.5,3.75,4}))))</f>
        <v/>
      </c>
      <c r="W502" s="3" t="str">
        <f>IF(COUNT($A502)=0,"",IF($A502&lt;&gt;DRAFT!$B504,"ERR",IF(DRAFT!BT504="3E","3E",IF(COUNT(DRAFT!BP504,DRAFT!BT504)&gt;0,DRAFT!BU504,""))))</f>
        <v/>
      </c>
      <c r="X502" s="3" t="str">
        <f>IF(COUNT($A502)=0,"",IF(W502="3E","3E",IF(W502="","I",LOOKUP(W502/Y$2,{0,0.4,0.45,0.5,0.55,0.6,0.65,0.7,0.75,0.8,1},{"F","D","C","C+","B-","B","B+","A-","A","A+"}))))</f>
        <v/>
      </c>
      <c r="Y502" s="2" t="str">
        <f>IF(COUNT($A502)=0,"",IF(W502="","--",IF(W502="3E","3E",LOOKUP(W502/Y$2,{0,0.4,0.45,0.5,0.55,0.6,0.65,0.7,0.75,0.8,1},{0,2,2.25,2.5,2.75,3,3.25,3.5,3.75,4}))))</f>
        <v/>
      </c>
      <c r="Z502" s="3" t="str">
        <f>IF(COUNT($A502)=0,"",IF($A502&lt;&gt;DRAFT!$B504,"ERR",IF(DRAFT!CC504="3E","3E",IF(COUNT(DRAFT!BY504,DRAFT!CC504)&gt;0,DRAFT!CD504,""))))</f>
        <v/>
      </c>
      <c r="AA502" s="3" t="str">
        <f>IF(COUNT($A502)=0,"",IF(Z502="3E","3E",IF(Z502="","I",LOOKUP(Z502/AB$2,{0,0.4,0.45,0.5,0.55,0.6,0.65,0.7,0.75,0.8,1},{"F","D","C","C+","B-","B","B+","A-","A","A+"}))))</f>
        <v/>
      </c>
      <c r="AB502" s="2" t="str">
        <f>IF(COUNT($A502)=0,"",IF(Z502="","--",IF(Z502="3E","3E",LOOKUP(Z502/AB$2,{0,0.4,0.45,0.5,0.55,0.6,0.65,0.7,0.75,0.8,1},{0,2,2.25,2.5,2.75,3,3.25,3.5,3.75,4}))))</f>
        <v/>
      </c>
      <c r="AC502" s="3" t="str">
        <f>IF(COUNT($A502)=0,"",IF($A502&lt;&gt;DRAFT!$B504,"ERR",IF(DRAFT!CF504&gt;0,DRAFT!CF504,"")))</f>
        <v/>
      </c>
      <c r="AD502" s="3" t="str">
        <f>IF(COUNT($A502)=0,"",IF(AC502="3E","3E",IF(AC502="","I",LOOKUP(AC502/AE$2,{0,0.4,0.45,0.5,0.55,0.6,0.65,0.7,0.75,0.8,1},{"F","D","C","C+","B-","B","B+","A-","A","A+"}))))</f>
        <v/>
      </c>
      <c r="AE502" s="2" t="str">
        <f>IF(COUNT($A502)=0,"",IF(AC502="","--",IF(AC502="3E","3E",LOOKUP(AC502/AE$2,{0,0.4,0.45,0.5,0.55,0.6,0.65,0.7,0.75,0.8,1},{0,2,2.25,2.5,2.75,3,3.25,3.5,3.75,4}))))</f>
        <v/>
      </c>
      <c r="AF502" s="3" t="str">
        <f>IF($A502&lt;&gt;DRAFT!$B504,"ERR",IF(OR(COUNT($A502)=0,COUNT(DRAFT!CI504:CK504,DRAFT!CM504:CO504)=0),"",CEILING(SUM(DRAFT!CL504,DRAFT!CP504),1)))</f>
        <v/>
      </c>
      <c r="AG502" s="3" t="str">
        <f>IF(COUNT($A502)=0,"",IF(AF502="3E","3E",IF(AF502="","I",LOOKUP(AF502/AH$2,{0,0.4,0.45,0.5,0.55,0.6,0.65,0.7,0.75,0.8,1},{"F","D","C","C+","B-","B","B+","A-","A","A+"}))))</f>
        <v/>
      </c>
      <c r="AH502" s="2" t="str">
        <f>IF(COUNT($A502)=0,"",IF(AF502="","--",IF(AF502="3E","3E",LOOKUP(AF502/AH$2,{0,0.4,0.45,0.5,0.55,0.6,0.65,0.7,0.75,0.8,1},{0,2,2.25,2.5,2.75,3,3.25,3.5,3.75,4}))))</f>
        <v/>
      </c>
      <c r="AI502" s="11" t="str">
        <f>IF(OR(COUNT($A502)=0,COUNT(B502:AH502)=0),"",IF(COUNTIF(B502:AH502,"3E")&gt;0,"3E",IF(DRAFT!$A504="R",TRUNC(SUMPRODUCT(RGP,RCP)/TCP,3),TRUNC((SUMPRODUCT(--(IMDGP&gt;0)*IMDGP,IMCP)+CEILING(DRAFT!$CQ504*42,0.25))/TCP,3))))</f>
        <v/>
      </c>
      <c r="AJ502" s="3" t="str">
        <f>IF(OR(COUNT($A502)=0,COUNT(B502:AH502)=0),"",IF(COUNTIF(B502:AH502,"3E")&gt;0,"3E",IF(DRAFT!$A504="R",SUMPRODUCT(--(RGP&gt;=2),RCP),SUMPRODUCT(--(IMDGP&gt;0),--(IMGP=0),IMCP)+DRAFT!$CR504)))</f>
        <v/>
      </c>
      <c r="AK502" s="3" t="str">
        <f>IF(OR(COUNT($A502)=0,COUNT(B502:AH502)=0),"",IF(COUNTIF(B502:AJ502,"3E")&gt;0,"3E",IF(AND(DRAFT!$A504="IM",OR($AI502&gt;DRAFT!$CQ504,$AJ502&gt;DRAFT!$CR504)),"IMPROVED",IF(AND(DRAFT!$A504="IM",$AI502&lt;=DRAFT!$CQ504,$AJ502&lt;=DRAFT!$CR504),"NOT IMPROVED",IF(AND(AH502&gt;=2,AI502&gt;=2,AJ502&gt;=30),"PASS","FAIL")))))</f>
        <v/>
      </c>
      <c r="AL502" s="3" t="str">
        <f t="shared" si="14"/>
        <v/>
      </c>
      <c r="AM502" s="3" t="str">
        <f t="shared" si="15"/>
        <v/>
      </c>
    </row>
    <row r="503" spans="1:39" ht="18.95" customHeight="1" x14ac:dyDescent="0.25">
      <c r="A503" s="4" t="str">
        <f>IF(DRAFT!$B505="","",DRAFT!$B505)</f>
        <v/>
      </c>
      <c r="B503" s="3" t="str">
        <f>IF(COUNT($A503)=0,"",IF($A503&lt;&gt;DRAFT!$B505,"ERR",IF(DRAFT!I505="3E","3E",IF(COUNT(DRAFT!E505,DRAFT!I505)&gt;0,DRAFT!J505,""))))</f>
        <v/>
      </c>
      <c r="C503" s="3" t="str">
        <f>IF(COUNT($A503)=0,"",IF(B503="3E","3E",IF(B503="","I",LOOKUP(B503/D$2,{0,0.4,0.45,0.5,0.55,0.6,0.65,0.7,0.75,0.8,1},{"F","D","C","C+","B-","B","B+","A-","A","A+"}))))</f>
        <v/>
      </c>
      <c r="D503" s="2" t="str">
        <f>IF(COUNT($A503)=0,"",IF(B503="","--",IF(B503="3E","3E",LOOKUP(B503/D$2,{0,0.4,0.45,0.5,0.55,0.6,0.65,0.7,0.75,0.8,1},{0,2,2.25,2.5,2.75,3,3.25,3.5,3.75,4}))))</f>
        <v/>
      </c>
      <c r="E503" s="3" t="str">
        <f>IF(COUNT($A503)=0,"",IF($A503&lt;&gt;DRAFT!$B505,"ERR",IF(DRAFT!R505="3E","3E",IF(COUNT(DRAFT!N505,DRAFT!R505)&gt;0,DRAFT!S505,""))))</f>
        <v/>
      </c>
      <c r="F503" s="3" t="str">
        <f>IF(COUNT($A503)=0,"",IF(E503="3E","3E",IF(E503="","I",LOOKUP(E503/G$2,{0,0.4,0.45,0.5,0.55,0.6,0.65,0.7,0.75,0.8,1},{"F","D","C","C+","B-","B","B+","A-","A","A+"}))))</f>
        <v/>
      </c>
      <c r="G503" s="2" t="str">
        <f>IF(COUNT($A503)=0,"",IF(E503="","--",IF(E503="3E","3E",LOOKUP(E503/G$2,{0,0.4,0.45,0.5,0.55,0.6,0.65,0.7,0.75,0.8,1},{0,2,2.25,2.5,2.75,3,3.25,3.5,3.75,4}))))</f>
        <v/>
      </c>
      <c r="H503" s="3" t="str">
        <f>IF(COUNT($A503)=0,"",IF($A503&lt;&gt;DRAFT!$B505,"ERR",IF(DRAFT!AA505="3E","3E",IF(COUNT(DRAFT!W505,DRAFT!AA505)&gt;0,DRAFT!AB505,""))))</f>
        <v/>
      </c>
      <c r="I503" s="3" t="str">
        <f>IF(COUNT($A503)=0,"",IF(H503="3E","3E",IF(H503="","I",LOOKUP(H503/J$2,{0,0.4,0.45,0.5,0.55,0.6,0.65,0.7,0.75,0.8,1},{"F","D","C","C+","B-","B","B+","A-","A","A+"}))))</f>
        <v/>
      </c>
      <c r="J503" s="2" t="str">
        <f>IF(COUNT($A503)=0,"",IF(H503="","--",IF(H503="3E","3E",LOOKUP(H503/J$2,{0,0.4,0.45,0.5,0.55,0.6,0.65,0.7,0.75,0.8,1},{0,2,2.25,2.5,2.75,3,3.25,3.5,3.75,4}))))</f>
        <v/>
      </c>
      <c r="K503" s="3" t="str">
        <f>IF(COUNT($A503)=0,"",IF($A503&lt;&gt;DRAFT!$B505,"ERR",IF(DRAFT!AJ505="3E","3E",IF(COUNT(DRAFT!AF505,DRAFT!AJ505)&gt;0,DRAFT!AK505,""))))</f>
        <v/>
      </c>
      <c r="L503" s="3" t="str">
        <f>IF(COUNT($A503)=0,"",IF(K503="3E","3E",IF(K503="","I",LOOKUP(K503/M$2,{0,0.4,0.45,0.5,0.55,0.6,0.65,0.7,0.75,0.8,1},{"F","D","C","C+","B-","B","B+","A-","A","A+"}))))</f>
        <v/>
      </c>
      <c r="M503" s="2" t="str">
        <f>IF(COUNT($A503)=0,"",IF(K503="","--",IF(K503="3E","3E",LOOKUP(K503/M$2,{0,0.4,0.45,0.5,0.55,0.6,0.65,0.7,0.75,0.8,1},{0,2,2.25,2.5,2.75,3,3.25,3.5,3.75,4}))))</f>
        <v/>
      </c>
      <c r="N503" s="3" t="str">
        <f>IF(COUNT($A503)=0,"",IF($A503&lt;&gt;DRAFT!$B505,"ERR",IF(DRAFT!AS505="3E","3E",IF(COUNT(DRAFT!AO505,DRAFT!AS505)&gt;0,DRAFT!AT505,""))))</f>
        <v/>
      </c>
      <c r="O503" s="3" t="str">
        <f>IF(COUNT($A503)=0,"",IF(N503="3E","3E",IF(N503="","I",LOOKUP(N503/P$2,{0,0.4,0.45,0.5,0.55,0.6,0.65,0.7,0.75,0.8,1},{"F","D","C","C+","B-","B","B+","A-","A","A+"}))))</f>
        <v/>
      </c>
      <c r="P503" s="2" t="str">
        <f>IF(COUNT($A503)=0,"",IF(N503="","--",IF(N503="3E","3E",LOOKUP(N503/P$2,{0,0.4,0.45,0.5,0.55,0.6,0.65,0.7,0.75,0.8,1},{0,2,2.25,2.5,2.75,3,3.25,3.5,3.75,4}))))</f>
        <v/>
      </c>
      <c r="Q503" s="3" t="str">
        <f>IF(COUNT($A503)=0,"",IF($A503&lt;&gt;DRAFT!$B505,"ERR",IF(DRAFT!BB505="3E","3E",IF(COUNT(DRAFT!AX505,DRAFT!BB505)&gt;0,DRAFT!BC505,""))))</f>
        <v/>
      </c>
      <c r="R503" s="3" t="str">
        <f>IF(COUNT($A503)=0,"",IF(Q503="3E","3E",IF(Q503="","I",LOOKUP(Q503/S$2,{0,0.4,0.45,0.5,0.55,0.6,0.65,0.7,0.75,0.8,1},{"F","D","C","C+","B-","B","B+","A-","A","A+"}))))</f>
        <v/>
      </c>
      <c r="S503" s="2" t="str">
        <f>IF(COUNT($A503)=0,"",IF(Q503="","--",IF(Q503="3E","3E",LOOKUP(Q503/S$2,{0,0.4,0.45,0.5,0.55,0.6,0.65,0.7,0.75,0.8,1},{0,2,2.25,2.5,2.75,3,3.25,3.5,3.75,4}))))</f>
        <v/>
      </c>
      <c r="T503" s="3" t="str">
        <f>IF(COUNT($A503)=0,"",IF($A503&lt;&gt;DRAFT!$B505,"ERR",IF(DRAFT!BK505="3E","3E",IF(COUNT(DRAFT!BG505,DRAFT!BK505)&gt;0,DRAFT!BL505,""))))</f>
        <v/>
      </c>
      <c r="U503" s="3" t="str">
        <f>IF(COUNT($A503)=0,"",IF(T503="3E","3E",IF(T503="","I",LOOKUP(T503/V$2,{0,0.4,0.45,0.5,0.55,0.6,0.65,0.7,0.75,0.8,1},{"F","D","C","C+","B-","B","B+","A-","A","A+"}))))</f>
        <v/>
      </c>
      <c r="V503" s="2" t="str">
        <f>IF(COUNT($A503)=0,"",IF(T503="","--",IF(T503="3E","3E",LOOKUP(T503/V$2,{0,0.4,0.45,0.5,0.55,0.6,0.65,0.7,0.75,0.8,1},{0,2,2.25,2.5,2.75,3,3.25,3.5,3.75,4}))))</f>
        <v/>
      </c>
      <c r="W503" s="3" t="str">
        <f>IF(COUNT($A503)=0,"",IF($A503&lt;&gt;DRAFT!$B505,"ERR",IF(DRAFT!BT505="3E","3E",IF(COUNT(DRAFT!BP505,DRAFT!BT505)&gt;0,DRAFT!BU505,""))))</f>
        <v/>
      </c>
      <c r="X503" s="3" t="str">
        <f>IF(COUNT($A503)=0,"",IF(W503="3E","3E",IF(W503="","I",LOOKUP(W503/Y$2,{0,0.4,0.45,0.5,0.55,0.6,0.65,0.7,0.75,0.8,1},{"F","D","C","C+","B-","B","B+","A-","A","A+"}))))</f>
        <v/>
      </c>
      <c r="Y503" s="2" t="str">
        <f>IF(COUNT($A503)=0,"",IF(W503="","--",IF(W503="3E","3E",LOOKUP(W503/Y$2,{0,0.4,0.45,0.5,0.55,0.6,0.65,0.7,0.75,0.8,1},{0,2,2.25,2.5,2.75,3,3.25,3.5,3.75,4}))))</f>
        <v/>
      </c>
      <c r="Z503" s="3" t="str">
        <f>IF(COUNT($A503)=0,"",IF($A503&lt;&gt;DRAFT!$B505,"ERR",IF(DRAFT!CC505="3E","3E",IF(COUNT(DRAFT!BY505,DRAFT!CC505)&gt;0,DRAFT!CD505,""))))</f>
        <v/>
      </c>
      <c r="AA503" s="3" t="str">
        <f>IF(COUNT($A503)=0,"",IF(Z503="3E","3E",IF(Z503="","I",LOOKUP(Z503/AB$2,{0,0.4,0.45,0.5,0.55,0.6,0.65,0.7,0.75,0.8,1},{"F","D","C","C+","B-","B","B+","A-","A","A+"}))))</f>
        <v/>
      </c>
      <c r="AB503" s="2" t="str">
        <f>IF(COUNT($A503)=0,"",IF(Z503="","--",IF(Z503="3E","3E",LOOKUP(Z503/AB$2,{0,0.4,0.45,0.5,0.55,0.6,0.65,0.7,0.75,0.8,1},{0,2,2.25,2.5,2.75,3,3.25,3.5,3.75,4}))))</f>
        <v/>
      </c>
      <c r="AC503" s="3" t="str">
        <f>IF(COUNT($A503)=0,"",IF($A503&lt;&gt;DRAFT!$B505,"ERR",IF(DRAFT!CF505&gt;0,DRAFT!CF505,"")))</f>
        <v/>
      </c>
      <c r="AD503" s="3" t="str">
        <f>IF(COUNT($A503)=0,"",IF(AC503="3E","3E",IF(AC503="","I",LOOKUP(AC503/AE$2,{0,0.4,0.45,0.5,0.55,0.6,0.65,0.7,0.75,0.8,1},{"F","D","C","C+","B-","B","B+","A-","A","A+"}))))</f>
        <v/>
      </c>
      <c r="AE503" s="2" t="str">
        <f>IF(COUNT($A503)=0,"",IF(AC503="","--",IF(AC503="3E","3E",LOOKUP(AC503/AE$2,{0,0.4,0.45,0.5,0.55,0.6,0.65,0.7,0.75,0.8,1},{0,2,2.25,2.5,2.75,3,3.25,3.5,3.75,4}))))</f>
        <v/>
      </c>
      <c r="AF503" s="3" t="str">
        <f>IF($A503&lt;&gt;DRAFT!$B505,"ERR",IF(OR(COUNT($A503)=0,COUNT(DRAFT!CI505:CK505,DRAFT!CM505:CO505)=0),"",CEILING(SUM(DRAFT!CL505,DRAFT!CP505),1)))</f>
        <v/>
      </c>
      <c r="AG503" s="3" t="str">
        <f>IF(COUNT($A503)=0,"",IF(AF503="3E","3E",IF(AF503="","I",LOOKUP(AF503/AH$2,{0,0.4,0.45,0.5,0.55,0.6,0.65,0.7,0.75,0.8,1},{"F","D","C","C+","B-","B","B+","A-","A","A+"}))))</f>
        <v/>
      </c>
      <c r="AH503" s="2" t="str">
        <f>IF(COUNT($A503)=0,"",IF(AF503="","--",IF(AF503="3E","3E",LOOKUP(AF503/AH$2,{0,0.4,0.45,0.5,0.55,0.6,0.65,0.7,0.75,0.8,1},{0,2,2.25,2.5,2.75,3,3.25,3.5,3.75,4}))))</f>
        <v/>
      </c>
      <c r="AI503" s="11" t="str">
        <f>IF(OR(COUNT($A503)=0,COUNT(B503:AH503)=0),"",IF(COUNTIF(B503:AH503,"3E")&gt;0,"3E",IF(DRAFT!$A505="R",TRUNC(SUMPRODUCT(RGP,RCP)/TCP,3),TRUNC((SUMPRODUCT(--(IMDGP&gt;0)*IMDGP,IMCP)+CEILING(DRAFT!$CQ505*42,0.25))/TCP,3))))</f>
        <v/>
      </c>
      <c r="AJ503" s="3" t="str">
        <f>IF(OR(COUNT($A503)=0,COUNT(B503:AH503)=0),"",IF(COUNTIF(B503:AH503,"3E")&gt;0,"3E",IF(DRAFT!$A505="R",SUMPRODUCT(--(RGP&gt;=2),RCP),SUMPRODUCT(--(IMDGP&gt;0),--(IMGP=0),IMCP)+DRAFT!$CR505)))</f>
        <v/>
      </c>
      <c r="AK503" s="3" t="str">
        <f>IF(OR(COUNT($A503)=0,COUNT(B503:AH503)=0),"",IF(COUNTIF(B503:AJ503,"3E")&gt;0,"3E",IF(AND(DRAFT!$A505="IM",OR($AI503&gt;DRAFT!$CQ505,$AJ503&gt;DRAFT!$CR505)),"IMPROVED",IF(AND(DRAFT!$A505="IM",$AI503&lt;=DRAFT!$CQ505,$AJ503&lt;=DRAFT!$CR505),"NOT IMPROVED",IF(AND(AH503&gt;=2,AI503&gt;=2,AJ503&gt;=30),"PASS","FAIL")))))</f>
        <v/>
      </c>
      <c r="AL503" s="3" t="str">
        <f t="shared" si="14"/>
        <v/>
      </c>
      <c r="AM503" s="3" t="str">
        <f t="shared" si="15"/>
        <v/>
      </c>
    </row>
    <row r="504" spans="1:39" ht="18.95" customHeight="1" x14ac:dyDescent="0.25">
      <c r="A504" s="4" t="str">
        <f>IF(DRAFT!$B506="","",DRAFT!$B506)</f>
        <v/>
      </c>
      <c r="B504" s="3" t="str">
        <f>IF(COUNT($A504)=0,"",IF($A504&lt;&gt;DRAFT!$B506,"ERR",IF(DRAFT!I506="3E","3E",IF(COUNT(DRAFT!E506,DRAFT!I506)&gt;0,DRAFT!J506,""))))</f>
        <v/>
      </c>
      <c r="C504" s="3" t="str">
        <f>IF(COUNT($A504)=0,"",IF(B504="3E","3E",IF(B504="","I",LOOKUP(B504/D$2,{0,0.4,0.45,0.5,0.55,0.6,0.65,0.7,0.75,0.8,1},{"F","D","C","C+","B-","B","B+","A-","A","A+"}))))</f>
        <v/>
      </c>
      <c r="D504" s="2" t="str">
        <f>IF(COUNT($A504)=0,"",IF(B504="","--",IF(B504="3E","3E",LOOKUP(B504/D$2,{0,0.4,0.45,0.5,0.55,0.6,0.65,0.7,0.75,0.8,1},{0,2,2.25,2.5,2.75,3,3.25,3.5,3.75,4}))))</f>
        <v/>
      </c>
      <c r="E504" s="3" t="str">
        <f>IF(COUNT($A504)=0,"",IF($A504&lt;&gt;DRAFT!$B506,"ERR",IF(DRAFT!R506="3E","3E",IF(COUNT(DRAFT!N506,DRAFT!R506)&gt;0,DRAFT!S506,""))))</f>
        <v/>
      </c>
      <c r="F504" s="3" t="str">
        <f>IF(COUNT($A504)=0,"",IF(E504="3E","3E",IF(E504="","I",LOOKUP(E504/G$2,{0,0.4,0.45,0.5,0.55,0.6,0.65,0.7,0.75,0.8,1},{"F","D","C","C+","B-","B","B+","A-","A","A+"}))))</f>
        <v/>
      </c>
      <c r="G504" s="2" t="str">
        <f>IF(COUNT($A504)=0,"",IF(E504="","--",IF(E504="3E","3E",LOOKUP(E504/G$2,{0,0.4,0.45,0.5,0.55,0.6,0.65,0.7,0.75,0.8,1},{0,2,2.25,2.5,2.75,3,3.25,3.5,3.75,4}))))</f>
        <v/>
      </c>
      <c r="H504" s="3" t="str">
        <f>IF(COUNT($A504)=0,"",IF($A504&lt;&gt;DRAFT!$B506,"ERR",IF(DRAFT!AA506="3E","3E",IF(COUNT(DRAFT!W506,DRAFT!AA506)&gt;0,DRAFT!AB506,""))))</f>
        <v/>
      </c>
      <c r="I504" s="3" t="str">
        <f>IF(COUNT($A504)=0,"",IF(H504="3E","3E",IF(H504="","I",LOOKUP(H504/J$2,{0,0.4,0.45,0.5,0.55,0.6,0.65,0.7,0.75,0.8,1},{"F","D","C","C+","B-","B","B+","A-","A","A+"}))))</f>
        <v/>
      </c>
      <c r="J504" s="2" t="str">
        <f>IF(COUNT($A504)=0,"",IF(H504="","--",IF(H504="3E","3E",LOOKUP(H504/J$2,{0,0.4,0.45,0.5,0.55,0.6,0.65,0.7,0.75,0.8,1},{0,2,2.25,2.5,2.75,3,3.25,3.5,3.75,4}))))</f>
        <v/>
      </c>
      <c r="K504" s="3" t="str">
        <f>IF(COUNT($A504)=0,"",IF($A504&lt;&gt;DRAFT!$B506,"ERR",IF(DRAFT!AJ506="3E","3E",IF(COUNT(DRAFT!AF506,DRAFT!AJ506)&gt;0,DRAFT!AK506,""))))</f>
        <v/>
      </c>
      <c r="L504" s="3" t="str">
        <f>IF(COUNT($A504)=0,"",IF(K504="3E","3E",IF(K504="","I",LOOKUP(K504/M$2,{0,0.4,0.45,0.5,0.55,0.6,0.65,0.7,0.75,0.8,1},{"F","D","C","C+","B-","B","B+","A-","A","A+"}))))</f>
        <v/>
      </c>
      <c r="M504" s="2" t="str">
        <f>IF(COUNT($A504)=0,"",IF(K504="","--",IF(K504="3E","3E",LOOKUP(K504/M$2,{0,0.4,0.45,0.5,0.55,0.6,0.65,0.7,0.75,0.8,1},{0,2,2.25,2.5,2.75,3,3.25,3.5,3.75,4}))))</f>
        <v/>
      </c>
      <c r="N504" s="3" t="str">
        <f>IF(COUNT($A504)=0,"",IF($A504&lt;&gt;DRAFT!$B506,"ERR",IF(DRAFT!AS506="3E","3E",IF(COUNT(DRAFT!AO506,DRAFT!AS506)&gt;0,DRAFT!AT506,""))))</f>
        <v/>
      </c>
      <c r="O504" s="3" t="str">
        <f>IF(COUNT($A504)=0,"",IF(N504="3E","3E",IF(N504="","I",LOOKUP(N504/P$2,{0,0.4,0.45,0.5,0.55,0.6,0.65,0.7,0.75,0.8,1},{"F","D","C","C+","B-","B","B+","A-","A","A+"}))))</f>
        <v/>
      </c>
      <c r="P504" s="2" t="str">
        <f>IF(COUNT($A504)=0,"",IF(N504="","--",IF(N504="3E","3E",LOOKUP(N504/P$2,{0,0.4,0.45,0.5,0.55,0.6,0.65,0.7,0.75,0.8,1},{0,2,2.25,2.5,2.75,3,3.25,3.5,3.75,4}))))</f>
        <v/>
      </c>
      <c r="Q504" s="3" t="str">
        <f>IF(COUNT($A504)=0,"",IF($A504&lt;&gt;DRAFT!$B506,"ERR",IF(DRAFT!BB506="3E","3E",IF(COUNT(DRAFT!AX506,DRAFT!BB506)&gt;0,DRAFT!BC506,""))))</f>
        <v/>
      </c>
      <c r="R504" s="3" t="str">
        <f>IF(COUNT($A504)=0,"",IF(Q504="3E","3E",IF(Q504="","I",LOOKUP(Q504/S$2,{0,0.4,0.45,0.5,0.55,0.6,0.65,0.7,0.75,0.8,1},{"F","D","C","C+","B-","B","B+","A-","A","A+"}))))</f>
        <v/>
      </c>
      <c r="S504" s="2" t="str">
        <f>IF(COUNT($A504)=0,"",IF(Q504="","--",IF(Q504="3E","3E",LOOKUP(Q504/S$2,{0,0.4,0.45,0.5,0.55,0.6,0.65,0.7,0.75,0.8,1},{0,2,2.25,2.5,2.75,3,3.25,3.5,3.75,4}))))</f>
        <v/>
      </c>
      <c r="T504" s="3" t="str">
        <f>IF(COUNT($A504)=0,"",IF($A504&lt;&gt;DRAFT!$B506,"ERR",IF(DRAFT!BK506="3E","3E",IF(COUNT(DRAFT!BG506,DRAFT!BK506)&gt;0,DRAFT!BL506,""))))</f>
        <v/>
      </c>
      <c r="U504" s="3" t="str">
        <f>IF(COUNT($A504)=0,"",IF(T504="3E","3E",IF(T504="","I",LOOKUP(T504/V$2,{0,0.4,0.45,0.5,0.55,0.6,0.65,0.7,0.75,0.8,1},{"F","D","C","C+","B-","B","B+","A-","A","A+"}))))</f>
        <v/>
      </c>
      <c r="V504" s="2" t="str">
        <f>IF(COUNT($A504)=0,"",IF(T504="","--",IF(T504="3E","3E",LOOKUP(T504/V$2,{0,0.4,0.45,0.5,0.55,0.6,0.65,0.7,0.75,0.8,1},{0,2,2.25,2.5,2.75,3,3.25,3.5,3.75,4}))))</f>
        <v/>
      </c>
      <c r="W504" s="3" t="str">
        <f>IF(COUNT($A504)=0,"",IF($A504&lt;&gt;DRAFT!$B506,"ERR",IF(DRAFT!BT506="3E","3E",IF(COUNT(DRAFT!BP506,DRAFT!BT506)&gt;0,DRAFT!BU506,""))))</f>
        <v/>
      </c>
      <c r="X504" s="3" t="str">
        <f>IF(COUNT($A504)=0,"",IF(W504="3E","3E",IF(W504="","I",LOOKUP(W504/Y$2,{0,0.4,0.45,0.5,0.55,0.6,0.65,0.7,0.75,0.8,1},{"F","D","C","C+","B-","B","B+","A-","A","A+"}))))</f>
        <v/>
      </c>
      <c r="Y504" s="2" t="str">
        <f>IF(COUNT($A504)=0,"",IF(W504="","--",IF(W504="3E","3E",LOOKUP(W504/Y$2,{0,0.4,0.45,0.5,0.55,0.6,0.65,0.7,0.75,0.8,1},{0,2,2.25,2.5,2.75,3,3.25,3.5,3.75,4}))))</f>
        <v/>
      </c>
      <c r="Z504" s="3" t="str">
        <f>IF(COUNT($A504)=0,"",IF($A504&lt;&gt;DRAFT!$B506,"ERR",IF(DRAFT!CC506="3E","3E",IF(COUNT(DRAFT!BY506,DRAFT!CC506)&gt;0,DRAFT!CD506,""))))</f>
        <v/>
      </c>
      <c r="AA504" s="3" t="str">
        <f>IF(COUNT($A504)=0,"",IF(Z504="3E","3E",IF(Z504="","I",LOOKUP(Z504/AB$2,{0,0.4,0.45,0.5,0.55,0.6,0.65,0.7,0.75,0.8,1},{"F","D","C","C+","B-","B","B+","A-","A","A+"}))))</f>
        <v/>
      </c>
      <c r="AB504" s="2" t="str">
        <f>IF(COUNT($A504)=0,"",IF(Z504="","--",IF(Z504="3E","3E",LOOKUP(Z504/AB$2,{0,0.4,0.45,0.5,0.55,0.6,0.65,0.7,0.75,0.8,1},{0,2,2.25,2.5,2.75,3,3.25,3.5,3.75,4}))))</f>
        <v/>
      </c>
      <c r="AC504" s="3" t="str">
        <f>IF(COUNT($A504)=0,"",IF($A504&lt;&gt;DRAFT!$B506,"ERR",IF(DRAFT!CF506&gt;0,DRAFT!CF506,"")))</f>
        <v/>
      </c>
      <c r="AD504" s="3" t="str">
        <f>IF(COUNT($A504)=0,"",IF(AC504="3E","3E",IF(AC504="","I",LOOKUP(AC504/AE$2,{0,0.4,0.45,0.5,0.55,0.6,0.65,0.7,0.75,0.8,1},{"F","D","C","C+","B-","B","B+","A-","A","A+"}))))</f>
        <v/>
      </c>
      <c r="AE504" s="2" t="str">
        <f>IF(COUNT($A504)=0,"",IF(AC504="","--",IF(AC504="3E","3E",LOOKUP(AC504/AE$2,{0,0.4,0.45,0.5,0.55,0.6,0.65,0.7,0.75,0.8,1},{0,2,2.25,2.5,2.75,3,3.25,3.5,3.75,4}))))</f>
        <v/>
      </c>
      <c r="AF504" s="3" t="str">
        <f>IF($A504&lt;&gt;DRAFT!$B506,"ERR",IF(OR(COUNT($A504)=0,COUNT(DRAFT!CI506:CK506,DRAFT!CM506:CO506)=0),"",CEILING(SUM(DRAFT!CL506,DRAFT!CP506),1)))</f>
        <v/>
      </c>
      <c r="AG504" s="3" t="str">
        <f>IF(COUNT($A504)=0,"",IF(AF504="3E","3E",IF(AF504="","I",LOOKUP(AF504/AH$2,{0,0.4,0.45,0.5,0.55,0.6,0.65,0.7,0.75,0.8,1},{"F","D","C","C+","B-","B","B+","A-","A","A+"}))))</f>
        <v/>
      </c>
      <c r="AH504" s="2" t="str">
        <f>IF(COUNT($A504)=0,"",IF(AF504="","--",IF(AF504="3E","3E",LOOKUP(AF504/AH$2,{0,0.4,0.45,0.5,0.55,0.6,0.65,0.7,0.75,0.8,1},{0,2,2.25,2.5,2.75,3,3.25,3.5,3.75,4}))))</f>
        <v/>
      </c>
      <c r="AI504" s="11" t="str">
        <f>IF(OR(COUNT($A504)=0,COUNT(B504:AH504)=0),"",IF(COUNTIF(B504:AH504,"3E")&gt;0,"3E",IF(DRAFT!$A506="R",TRUNC(SUMPRODUCT(RGP,RCP)/TCP,3),TRUNC((SUMPRODUCT(--(IMDGP&gt;0)*IMDGP,IMCP)+CEILING(DRAFT!$CQ506*42,0.25))/TCP,3))))</f>
        <v/>
      </c>
      <c r="AJ504" s="3" t="str">
        <f>IF(OR(COUNT($A504)=0,COUNT(B504:AH504)=0),"",IF(COUNTIF(B504:AH504,"3E")&gt;0,"3E",IF(DRAFT!$A506="R",SUMPRODUCT(--(RGP&gt;=2),RCP),SUMPRODUCT(--(IMDGP&gt;0),--(IMGP=0),IMCP)+DRAFT!$CR506)))</f>
        <v/>
      </c>
      <c r="AK504" s="3" t="str">
        <f>IF(OR(COUNT($A504)=0,COUNT(B504:AH504)=0),"",IF(COUNTIF(B504:AJ504,"3E")&gt;0,"3E",IF(AND(DRAFT!$A506="IM",OR($AI504&gt;DRAFT!$CQ506,$AJ504&gt;DRAFT!$CR506)),"IMPROVED",IF(AND(DRAFT!$A506="IM",$AI504&lt;=DRAFT!$CQ506,$AJ504&lt;=DRAFT!$CR506),"NOT IMPROVED",IF(AND(AH504&gt;=2,AI504&gt;=2,AJ504&gt;=30),"PASS","FAIL")))))</f>
        <v/>
      </c>
      <c r="AL504" s="3" t="str">
        <f t="shared" si="14"/>
        <v/>
      </c>
      <c r="AM504" s="3" t="str">
        <f t="shared" si="15"/>
        <v/>
      </c>
    </row>
    <row r="505" spans="1:39" ht="18.95" customHeight="1" x14ac:dyDescent="0.25">
      <c r="A505" s="4" t="str">
        <f>IF(DRAFT!$B507="","",DRAFT!$B507)</f>
        <v/>
      </c>
      <c r="B505" s="3" t="str">
        <f>IF(COUNT($A505)=0,"",IF($A505&lt;&gt;DRAFT!$B507,"ERR",IF(DRAFT!I507="3E","3E",IF(COUNT(DRAFT!E507,DRAFT!I507)&gt;0,DRAFT!J507,""))))</f>
        <v/>
      </c>
      <c r="C505" s="3" t="str">
        <f>IF(COUNT($A505)=0,"",IF(B505="3E","3E",IF(B505="","I",LOOKUP(B505/D$2,{0,0.4,0.45,0.5,0.55,0.6,0.65,0.7,0.75,0.8,1},{"F","D","C","C+","B-","B","B+","A-","A","A+"}))))</f>
        <v/>
      </c>
      <c r="D505" s="2" t="str">
        <f>IF(COUNT($A505)=0,"",IF(B505="","--",IF(B505="3E","3E",LOOKUP(B505/D$2,{0,0.4,0.45,0.5,0.55,0.6,0.65,0.7,0.75,0.8,1},{0,2,2.25,2.5,2.75,3,3.25,3.5,3.75,4}))))</f>
        <v/>
      </c>
      <c r="E505" s="3" t="str">
        <f>IF(COUNT($A505)=0,"",IF($A505&lt;&gt;DRAFT!$B507,"ERR",IF(DRAFT!R507="3E","3E",IF(COUNT(DRAFT!N507,DRAFT!R507)&gt;0,DRAFT!S507,""))))</f>
        <v/>
      </c>
      <c r="F505" s="3" t="str">
        <f>IF(COUNT($A505)=0,"",IF(E505="3E","3E",IF(E505="","I",LOOKUP(E505/G$2,{0,0.4,0.45,0.5,0.55,0.6,0.65,0.7,0.75,0.8,1},{"F","D","C","C+","B-","B","B+","A-","A","A+"}))))</f>
        <v/>
      </c>
      <c r="G505" s="2" t="str">
        <f>IF(COUNT($A505)=0,"",IF(E505="","--",IF(E505="3E","3E",LOOKUP(E505/G$2,{0,0.4,0.45,0.5,0.55,0.6,0.65,0.7,0.75,0.8,1},{0,2,2.25,2.5,2.75,3,3.25,3.5,3.75,4}))))</f>
        <v/>
      </c>
      <c r="H505" s="3" t="str">
        <f>IF(COUNT($A505)=0,"",IF($A505&lt;&gt;DRAFT!$B507,"ERR",IF(DRAFT!AA507="3E","3E",IF(COUNT(DRAFT!W507,DRAFT!AA507)&gt;0,DRAFT!AB507,""))))</f>
        <v/>
      </c>
      <c r="I505" s="3" t="str">
        <f>IF(COUNT($A505)=0,"",IF(H505="3E","3E",IF(H505="","I",LOOKUP(H505/J$2,{0,0.4,0.45,0.5,0.55,0.6,0.65,0.7,0.75,0.8,1},{"F","D","C","C+","B-","B","B+","A-","A","A+"}))))</f>
        <v/>
      </c>
      <c r="J505" s="2" t="str">
        <f>IF(COUNT($A505)=0,"",IF(H505="","--",IF(H505="3E","3E",LOOKUP(H505/J$2,{0,0.4,0.45,0.5,0.55,0.6,0.65,0.7,0.75,0.8,1},{0,2,2.25,2.5,2.75,3,3.25,3.5,3.75,4}))))</f>
        <v/>
      </c>
      <c r="K505" s="3" t="str">
        <f>IF(COUNT($A505)=0,"",IF($A505&lt;&gt;DRAFT!$B507,"ERR",IF(DRAFT!AJ507="3E","3E",IF(COUNT(DRAFT!AF507,DRAFT!AJ507)&gt;0,DRAFT!AK507,""))))</f>
        <v/>
      </c>
      <c r="L505" s="3" t="str">
        <f>IF(COUNT($A505)=0,"",IF(K505="3E","3E",IF(K505="","I",LOOKUP(K505/M$2,{0,0.4,0.45,0.5,0.55,0.6,0.65,0.7,0.75,0.8,1},{"F","D","C","C+","B-","B","B+","A-","A","A+"}))))</f>
        <v/>
      </c>
      <c r="M505" s="2" t="str">
        <f>IF(COUNT($A505)=0,"",IF(K505="","--",IF(K505="3E","3E",LOOKUP(K505/M$2,{0,0.4,0.45,0.5,0.55,0.6,0.65,0.7,0.75,0.8,1},{0,2,2.25,2.5,2.75,3,3.25,3.5,3.75,4}))))</f>
        <v/>
      </c>
      <c r="N505" s="3" t="str">
        <f>IF(COUNT($A505)=0,"",IF($A505&lt;&gt;DRAFT!$B507,"ERR",IF(DRAFT!AS507="3E","3E",IF(COUNT(DRAFT!AO507,DRAFT!AS507)&gt;0,DRAFT!AT507,""))))</f>
        <v/>
      </c>
      <c r="O505" s="3" t="str">
        <f>IF(COUNT($A505)=0,"",IF(N505="3E","3E",IF(N505="","I",LOOKUP(N505/P$2,{0,0.4,0.45,0.5,0.55,0.6,0.65,0.7,0.75,0.8,1},{"F","D","C","C+","B-","B","B+","A-","A","A+"}))))</f>
        <v/>
      </c>
      <c r="P505" s="2" t="str">
        <f>IF(COUNT($A505)=0,"",IF(N505="","--",IF(N505="3E","3E",LOOKUP(N505/P$2,{0,0.4,0.45,0.5,0.55,0.6,0.65,0.7,0.75,0.8,1},{0,2,2.25,2.5,2.75,3,3.25,3.5,3.75,4}))))</f>
        <v/>
      </c>
      <c r="Q505" s="3" t="str">
        <f>IF(COUNT($A505)=0,"",IF($A505&lt;&gt;DRAFT!$B507,"ERR",IF(DRAFT!BB507="3E","3E",IF(COUNT(DRAFT!AX507,DRAFT!BB507)&gt;0,DRAFT!BC507,""))))</f>
        <v/>
      </c>
      <c r="R505" s="3" t="str">
        <f>IF(COUNT($A505)=0,"",IF(Q505="3E","3E",IF(Q505="","I",LOOKUP(Q505/S$2,{0,0.4,0.45,0.5,0.55,0.6,0.65,0.7,0.75,0.8,1},{"F","D","C","C+","B-","B","B+","A-","A","A+"}))))</f>
        <v/>
      </c>
      <c r="S505" s="2" t="str">
        <f>IF(COUNT($A505)=0,"",IF(Q505="","--",IF(Q505="3E","3E",LOOKUP(Q505/S$2,{0,0.4,0.45,0.5,0.55,0.6,0.65,0.7,0.75,0.8,1},{0,2,2.25,2.5,2.75,3,3.25,3.5,3.75,4}))))</f>
        <v/>
      </c>
      <c r="T505" s="3" t="str">
        <f>IF(COUNT($A505)=0,"",IF($A505&lt;&gt;DRAFT!$B507,"ERR",IF(DRAFT!BK507="3E","3E",IF(COUNT(DRAFT!BG507,DRAFT!BK507)&gt;0,DRAFT!BL507,""))))</f>
        <v/>
      </c>
      <c r="U505" s="3" t="str">
        <f>IF(COUNT($A505)=0,"",IF(T505="3E","3E",IF(T505="","I",LOOKUP(T505/V$2,{0,0.4,0.45,0.5,0.55,0.6,0.65,0.7,0.75,0.8,1},{"F","D","C","C+","B-","B","B+","A-","A","A+"}))))</f>
        <v/>
      </c>
      <c r="V505" s="2" t="str">
        <f>IF(COUNT($A505)=0,"",IF(T505="","--",IF(T505="3E","3E",LOOKUP(T505/V$2,{0,0.4,0.45,0.5,0.55,0.6,0.65,0.7,0.75,0.8,1},{0,2,2.25,2.5,2.75,3,3.25,3.5,3.75,4}))))</f>
        <v/>
      </c>
      <c r="W505" s="3" t="str">
        <f>IF(COUNT($A505)=0,"",IF($A505&lt;&gt;DRAFT!$B507,"ERR",IF(DRAFT!BT507="3E","3E",IF(COUNT(DRAFT!BP507,DRAFT!BT507)&gt;0,DRAFT!BU507,""))))</f>
        <v/>
      </c>
      <c r="X505" s="3" t="str">
        <f>IF(COUNT($A505)=0,"",IF(W505="3E","3E",IF(W505="","I",LOOKUP(W505/Y$2,{0,0.4,0.45,0.5,0.55,0.6,0.65,0.7,0.75,0.8,1},{"F","D","C","C+","B-","B","B+","A-","A","A+"}))))</f>
        <v/>
      </c>
      <c r="Y505" s="2" t="str">
        <f>IF(COUNT($A505)=0,"",IF(W505="","--",IF(W505="3E","3E",LOOKUP(W505/Y$2,{0,0.4,0.45,0.5,0.55,0.6,0.65,0.7,0.75,0.8,1},{0,2,2.25,2.5,2.75,3,3.25,3.5,3.75,4}))))</f>
        <v/>
      </c>
      <c r="Z505" s="3" t="str">
        <f>IF(COUNT($A505)=0,"",IF($A505&lt;&gt;DRAFT!$B507,"ERR",IF(DRAFT!CC507="3E","3E",IF(COUNT(DRAFT!BY507,DRAFT!CC507)&gt;0,DRAFT!CD507,""))))</f>
        <v/>
      </c>
      <c r="AA505" s="3" t="str">
        <f>IF(COUNT($A505)=0,"",IF(Z505="3E","3E",IF(Z505="","I",LOOKUP(Z505/AB$2,{0,0.4,0.45,0.5,0.55,0.6,0.65,0.7,0.75,0.8,1},{"F","D","C","C+","B-","B","B+","A-","A","A+"}))))</f>
        <v/>
      </c>
      <c r="AB505" s="2" t="str">
        <f>IF(COUNT($A505)=0,"",IF(Z505="","--",IF(Z505="3E","3E",LOOKUP(Z505/AB$2,{0,0.4,0.45,0.5,0.55,0.6,0.65,0.7,0.75,0.8,1},{0,2,2.25,2.5,2.75,3,3.25,3.5,3.75,4}))))</f>
        <v/>
      </c>
      <c r="AC505" s="3" t="str">
        <f>IF(COUNT($A505)=0,"",IF($A505&lt;&gt;DRAFT!$B507,"ERR",IF(DRAFT!CF507&gt;0,DRAFT!CF507,"")))</f>
        <v/>
      </c>
      <c r="AD505" s="3" t="str">
        <f>IF(COUNT($A505)=0,"",IF(AC505="3E","3E",IF(AC505="","I",LOOKUP(AC505/AE$2,{0,0.4,0.45,0.5,0.55,0.6,0.65,0.7,0.75,0.8,1},{"F","D","C","C+","B-","B","B+","A-","A","A+"}))))</f>
        <v/>
      </c>
      <c r="AE505" s="2" t="str">
        <f>IF(COUNT($A505)=0,"",IF(AC505="","--",IF(AC505="3E","3E",LOOKUP(AC505/AE$2,{0,0.4,0.45,0.5,0.55,0.6,0.65,0.7,0.75,0.8,1},{0,2,2.25,2.5,2.75,3,3.25,3.5,3.75,4}))))</f>
        <v/>
      </c>
      <c r="AF505" s="3" t="str">
        <f>IF($A505&lt;&gt;DRAFT!$B507,"ERR",IF(OR(COUNT($A505)=0,COUNT(DRAFT!CI507:CK507,DRAFT!CM507:CO507)=0),"",CEILING(SUM(DRAFT!CL507,DRAFT!CP507),1)))</f>
        <v/>
      </c>
      <c r="AG505" s="3" t="str">
        <f>IF(COUNT($A505)=0,"",IF(AF505="3E","3E",IF(AF505="","I",LOOKUP(AF505/AH$2,{0,0.4,0.45,0.5,0.55,0.6,0.65,0.7,0.75,0.8,1},{"F","D","C","C+","B-","B","B+","A-","A","A+"}))))</f>
        <v/>
      </c>
      <c r="AH505" s="2" t="str">
        <f>IF(COUNT($A505)=0,"",IF(AF505="","--",IF(AF505="3E","3E",LOOKUP(AF505/AH$2,{0,0.4,0.45,0.5,0.55,0.6,0.65,0.7,0.75,0.8,1},{0,2,2.25,2.5,2.75,3,3.25,3.5,3.75,4}))))</f>
        <v/>
      </c>
      <c r="AI505" s="11" t="str">
        <f>IF(OR(COUNT($A505)=0,COUNT(B505:AH505)=0),"",IF(COUNTIF(B505:AH505,"3E")&gt;0,"3E",IF(DRAFT!$A507="R",TRUNC(SUMPRODUCT(RGP,RCP)/TCP,3),TRUNC((SUMPRODUCT(--(IMDGP&gt;0)*IMDGP,IMCP)+CEILING(DRAFT!$CQ507*42,0.25))/TCP,3))))</f>
        <v/>
      </c>
      <c r="AJ505" s="3" t="str">
        <f>IF(OR(COUNT($A505)=0,COUNT(B505:AH505)=0),"",IF(COUNTIF(B505:AH505,"3E")&gt;0,"3E",IF(DRAFT!$A507="R",SUMPRODUCT(--(RGP&gt;=2),RCP),SUMPRODUCT(--(IMDGP&gt;0),--(IMGP=0),IMCP)+DRAFT!$CR507)))</f>
        <v/>
      </c>
      <c r="AK505" s="3" t="str">
        <f>IF(OR(COUNT($A505)=0,COUNT(B505:AH505)=0),"",IF(COUNTIF(B505:AJ505,"3E")&gt;0,"3E",IF(AND(DRAFT!$A507="IM",OR($AI505&gt;DRAFT!$CQ507,$AJ505&gt;DRAFT!$CR507)),"IMPROVED",IF(AND(DRAFT!$A507="IM",$AI505&lt;=DRAFT!$CQ507,$AJ505&lt;=DRAFT!$CR507),"NOT IMPROVED",IF(AND(AH505&gt;=2,AI505&gt;=2,AJ505&gt;=30),"PASS","FAIL")))))</f>
        <v/>
      </c>
      <c r="AL505" s="3" t="str">
        <f t="shared" si="14"/>
        <v/>
      </c>
      <c r="AM505" s="3" t="str">
        <f t="shared" si="15"/>
        <v/>
      </c>
    </row>
    <row r="506" spans="1:39" ht="18.95" customHeight="1" x14ac:dyDescent="0.25">
      <c r="A506" s="4" t="str">
        <f>IF(DRAFT!$B508="","",DRAFT!$B508)</f>
        <v/>
      </c>
      <c r="B506" s="3" t="str">
        <f>IF(COUNT($A506)=0,"",IF($A506&lt;&gt;DRAFT!$B508,"ERR",IF(DRAFT!I508="3E","3E",IF(COUNT(DRAFT!E508,DRAFT!I508)&gt;0,DRAFT!J508,""))))</f>
        <v/>
      </c>
      <c r="C506" s="3" t="str">
        <f>IF(COUNT($A506)=0,"",IF(B506="3E","3E",IF(B506="","I",LOOKUP(B506/D$2,{0,0.4,0.45,0.5,0.55,0.6,0.65,0.7,0.75,0.8,1},{"F","D","C","C+","B-","B","B+","A-","A","A+"}))))</f>
        <v/>
      </c>
      <c r="D506" s="2" t="str">
        <f>IF(COUNT($A506)=0,"",IF(B506="","--",IF(B506="3E","3E",LOOKUP(B506/D$2,{0,0.4,0.45,0.5,0.55,0.6,0.65,0.7,0.75,0.8,1},{0,2,2.25,2.5,2.75,3,3.25,3.5,3.75,4}))))</f>
        <v/>
      </c>
      <c r="E506" s="3" t="str">
        <f>IF(COUNT($A506)=0,"",IF($A506&lt;&gt;DRAFT!$B508,"ERR",IF(DRAFT!R508="3E","3E",IF(COUNT(DRAFT!N508,DRAFT!R508)&gt;0,DRAFT!S508,""))))</f>
        <v/>
      </c>
      <c r="F506" s="3" t="str">
        <f>IF(COUNT($A506)=0,"",IF(E506="3E","3E",IF(E506="","I",LOOKUP(E506/G$2,{0,0.4,0.45,0.5,0.55,0.6,0.65,0.7,0.75,0.8,1},{"F","D","C","C+","B-","B","B+","A-","A","A+"}))))</f>
        <v/>
      </c>
      <c r="G506" s="2" t="str">
        <f>IF(COUNT($A506)=0,"",IF(E506="","--",IF(E506="3E","3E",LOOKUP(E506/G$2,{0,0.4,0.45,0.5,0.55,0.6,0.65,0.7,0.75,0.8,1},{0,2,2.25,2.5,2.75,3,3.25,3.5,3.75,4}))))</f>
        <v/>
      </c>
      <c r="H506" s="3" t="str">
        <f>IF(COUNT($A506)=0,"",IF($A506&lt;&gt;DRAFT!$B508,"ERR",IF(DRAFT!AA508="3E","3E",IF(COUNT(DRAFT!W508,DRAFT!AA508)&gt;0,DRAFT!AB508,""))))</f>
        <v/>
      </c>
      <c r="I506" s="3" t="str">
        <f>IF(COUNT($A506)=0,"",IF(H506="3E","3E",IF(H506="","I",LOOKUP(H506/J$2,{0,0.4,0.45,0.5,0.55,0.6,0.65,0.7,0.75,0.8,1},{"F","D","C","C+","B-","B","B+","A-","A","A+"}))))</f>
        <v/>
      </c>
      <c r="J506" s="2" t="str">
        <f>IF(COUNT($A506)=0,"",IF(H506="","--",IF(H506="3E","3E",LOOKUP(H506/J$2,{0,0.4,0.45,0.5,0.55,0.6,0.65,0.7,0.75,0.8,1},{0,2,2.25,2.5,2.75,3,3.25,3.5,3.75,4}))))</f>
        <v/>
      </c>
      <c r="K506" s="3" t="str">
        <f>IF(COUNT($A506)=0,"",IF($A506&lt;&gt;DRAFT!$B508,"ERR",IF(DRAFT!AJ508="3E","3E",IF(COUNT(DRAFT!AF508,DRAFT!AJ508)&gt;0,DRAFT!AK508,""))))</f>
        <v/>
      </c>
      <c r="L506" s="3" t="str">
        <f>IF(COUNT($A506)=0,"",IF(K506="3E","3E",IF(K506="","I",LOOKUP(K506/M$2,{0,0.4,0.45,0.5,0.55,0.6,0.65,0.7,0.75,0.8,1},{"F","D","C","C+","B-","B","B+","A-","A","A+"}))))</f>
        <v/>
      </c>
      <c r="M506" s="2" t="str">
        <f>IF(COUNT($A506)=0,"",IF(K506="","--",IF(K506="3E","3E",LOOKUP(K506/M$2,{0,0.4,0.45,0.5,0.55,0.6,0.65,0.7,0.75,0.8,1},{0,2,2.25,2.5,2.75,3,3.25,3.5,3.75,4}))))</f>
        <v/>
      </c>
      <c r="N506" s="3" t="str">
        <f>IF(COUNT($A506)=0,"",IF($A506&lt;&gt;DRAFT!$B508,"ERR",IF(DRAFT!AS508="3E","3E",IF(COUNT(DRAFT!AO508,DRAFT!AS508)&gt;0,DRAFT!AT508,""))))</f>
        <v/>
      </c>
      <c r="O506" s="3" t="str">
        <f>IF(COUNT($A506)=0,"",IF(N506="3E","3E",IF(N506="","I",LOOKUP(N506/P$2,{0,0.4,0.45,0.5,0.55,0.6,0.65,0.7,0.75,0.8,1},{"F","D","C","C+","B-","B","B+","A-","A","A+"}))))</f>
        <v/>
      </c>
      <c r="P506" s="2" t="str">
        <f>IF(COUNT($A506)=0,"",IF(N506="","--",IF(N506="3E","3E",LOOKUP(N506/P$2,{0,0.4,0.45,0.5,0.55,0.6,0.65,0.7,0.75,0.8,1},{0,2,2.25,2.5,2.75,3,3.25,3.5,3.75,4}))))</f>
        <v/>
      </c>
      <c r="Q506" s="3" t="str">
        <f>IF(COUNT($A506)=0,"",IF($A506&lt;&gt;DRAFT!$B508,"ERR",IF(DRAFT!BB508="3E","3E",IF(COUNT(DRAFT!AX508,DRAFT!BB508)&gt;0,DRAFT!BC508,""))))</f>
        <v/>
      </c>
      <c r="R506" s="3" t="str">
        <f>IF(COUNT($A506)=0,"",IF(Q506="3E","3E",IF(Q506="","I",LOOKUP(Q506/S$2,{0,0.4,0.45,0.5,0.55,0.6,0.65,0.7,0.75,0.8,1},{"F","D","C","C+","B-","B","B+","A-","A","A+"}))))</f>
        <v/>
      </c>
      <c r="S506" s="2" t="str">
        <f>IF(COUNT($A506)=0,"",IF(Q506="","--",IF(Q506="3E","3E",LOOKUP(Q506/S$2,{0,0.4,0.45,0.5,0.55,0.6,0.65,0.7,0.75,0.8,1},{0,2,2.25,2.5,2.75,3,3.25,3.5,3.75,4}))))</f>
        <v/>
      </c>
      <c r="T506" s="3" t="str">
        <f>IF(COUNT($A506)=0,"",IF($A506&lt;&gt;DRAFT!$B508,"ERR",IF(DRAFT!BK508="3E","3E",IF(COUNT(DRAFT!BG508,DRAFT!BK508)&gt;0,DRAFT!BL508,""))))</f>
        <v/>
      </c>
      <c r="U506" s="3" t="str">
        <f>IF(COUNT($A506)=0,"",IF(T506="3E","3E",IF(T506="","I",LOOKUP(T506/V$2,{0,0.4,0.45,0.5,0.55,0.6,0.65,0.7,0.75,0.8,1},{"F","D","C","C+","B-","B","B+","A-","A","A+"}))))</f>
        <v/>
      </c>
      <c r="V506" s="2" t="str">
        <f>IF(COUNT($A506)=0,"",IF(T506="","--",IF(T506="3E","3E",LOOKUP(T506/V$2,{0,0.4,0.45,0.5,0.55,0.6,0.65,0.7,0.75,0.8,1},{0,2,2.25,2.5,2.75,3,3.25,3.5,3.75,4}))))</f>
        <v/>
      </c>
      <c r="W506" s="3" t="str">
        <f>IF(COUNT($A506)=0,"",IF($A506&lt;&gt;DRAFT!$B508,"ERR",IF(DRAFT!BT508="3E","3E",IF(COUNT(DRAFT!BP508,DRAFT!BT508)&gt;0,DRAFT!BU508,""))))</f>
        <v/>
      </c>
      <c r="X506" s="3" t="str">
        <f>IF(COUNT($A506)=0,"",IF(W506="3E","3E",IF(W506="","I",LOOKUP(W506/Y$2,{0,0.4,0.45,0.5,0.55,0.6,0.65,0.7,0.75,0.8,1},{"F","D","C","C+","B-","B","B+","A-","A","A+"}))))</f>
        <v/>
      </c>
      <c r="Y506" s="2" t="str">
        <f>IF(COUNT($A506)=0,"",IF(W506="","--",IF(W506="3E","3E",LOOKUP(W506/Y$2,{0,0.4,0.45,0.5,0.55,0.6,0.65,0.7,0.75,0.8,1},{0,2,2.25,2.5,2.75,3,3.25,3.5,3.75,4}))))</f>
        <v/>
      </c>
      <c r="Z506" s="3" t="str">
        <f>IF(COUNT($A506)=0,"",IF($A506&lt;&gt;DRAFT!$B508,"ERR",IF(DRAFT!CC508="3E","3E",IF(COUNT(DRAFT!BY508,DRAFT!CC508)&gt;0,DRAFT!CD508,""))))</f>
        <v/>
      </c>
      <c r="AA506" s="3" t="str">
        <f>IF(COUNT($A506)=0,"",IF(Z506="3E","3E",IF(Z506="","I",LOOKUP(Z506/AB$2,{0,0.4,0.45,0.5,0.55,0.6,0.65,0.7,0.75,0.8,1},{"F","D","C","C+","B-","B","B+","A-","A","A+"}))))</f>
        <v/>
      </c>
      <c r="AB506" s="2" t="str">
        <f>IF(COUNT($A506)=0,"",IF(Z506="","--",IF(Z506="3E","3E",LOOKUP(Z506/AB$2,{0,0.4,0.45,0.5,0.55,0.6,0.65,0.7,0.75,0.8,1},{0,2,2.25,2.5,2.75,3,3.25,3.5,3.75,4}))))</f>
        <v/>
      </c>
      <c r="AC506" s="3" t="str">
        <f>IF(COUNT($A506)=0,"",IF($A506&lt;&gt;DRAFT!$B508,"ERR",IF(DRAFT!CF508&gt;0,DRAFT!CF508,"")))</f>
        <v/>
      </c>
      <c r="AD506" s="3" t="str">
        <f>IF(COUNT($A506)=0,"",IF(AC506="3E","3E",IF(AC506="","I",LOOKUP(AC506/AE$2,{0,0.4,0.45,0.5,0.55,0.6,0.65,0.7,0.75,0.8,1},{"F","D","C","C+","B-","B","B+","A-","A","A+"}))))</f>
        <v/>
      </c>
      <c r="AE506" s="2" t="str">
        <f>IF(COUNT($A506)=0,"",IF(AC506="","--",IF(AC506="3E","3E",LOOKUP(AC506/AE$2,{0,0.4,0.45,0.5,0.55,0.6,0.65,0.7,0.75,0.8,1},{0,2,2.25,2.5,2.75,3,3.25,3.5,3.75,4}))))</f>
        <v/>
      </c>
      <c r="AF506" s="3" t="str">
        <f>IF($A506&lt;&gt;DRAFT!$B508,"ERR",IF(OR(COUNT($A506)=0,COUNT(DRAFT!CI508:CK508,DRAFT!CM508:CO508)=0),"",CEILING(SUM(DRAFT!CL508,DRAFT!CP508),1)))</f>
        <v/>
      </c>
      <c r="AG506" s="3" t="str">
        <f>IF(COUNT($A506)=0,"",IF(AF506="3E","3E",IF(AF506="","I",LOOKUP(AF506/AH$2,{0,0.4,0.45,0.5,0.55,0.6,0.65,0.7,0.75,0.8,1},{"F","D","C","C+","B-","B","B+","A-","A","A+"}))))</f>
        <v/>
      </c>
      <c r="AH506" s="2" t="str">
        <f>IF(COUNT($A506)=0,"",IF(AF506="","--",IF(AF506="3E","3E",LOOKUP(AF506/AH$2,{0,0.4,0.45,0.5,0.55,0.6,0.65,0.7,0.75,0.8,1},{0,2,2.25,2.5,2.75,3,3.25,3.5,3.75,4}))))</f>
        <v/>
      </c>
      <c r="AI506" s="11" t="str">
        <f>IF(OR(COUNT($A506)=0,COUNT(B506:AH506)=0),"",IF(COUNTIF(B506:AH506,"3E")&gt;0,"3E",IF(DRAFT!$A508="R",TRUNC(SUMPRODUCT(RGP,RCP)/TCP,3),TRUNC((SUMPRODUCT(--(IMDGP&gt;0)*IMDGP,IMCP)+CEILING(DRAFT!$CQ508*42,0.25))/TCP,3))))</f>
        <v/>
      </c>
      <c r="AJ506" s="3" t="str">
        <f>IF(OR(COUNT($A506)=0,COUNT(B506:AH506)=0),"",IF(COUNTIF(B506:AH506,"3E")&gt;0,"3E",IF(DRAFT!$A508="R",SUMPRODUCT(--(RGP&gt;=2),RCP),SUMPRODUCT(--(IMDGP&gt;0),--(IMGP=0),IMCP)+DRAFT!$CR508)))</f>
        <v/>
      </c>
      <c r="AK506" s="3" t="str">
        <f>IF(OR(COUNT($A506)=0,COUNT(B506:AH506)=0),"",IF(COUNTIF(B506:AJ506,"3E")&gt;0,"3E",IF(AND(DRAFT!$A508="IM",OR($AI506&gt;DRAFT!$CQ508,$AJ506&gt;DRAFT!$CR508)),"IMPROVED",IF(AND(DRAFT!$A508="IM",$AI506&lt;=DRAFT!$CQ508,$AJ506&lt;=DRAFT!$CR508),"NOT IMPROVED",IF(AND(AH506&gt;=2,AI506&gt;=2,AJ506&gt;=30),"PASS","FAIL")))))</f>
        <v/>
      </c>
      <c r="AL506" s="3" t="str">
        <f t="shared" si="14"/>
        <v/>
      </c>
      <c r="AM506" s="3" t="str">
        <f t="shared" si="15"/>
        <v/>
      </c>
    </row>
    <row r="507" spans="1:39" ht="18.95" customHeight="1" x14ac:dyDescent="0.25">
      <c r="A507" s="4" t="str">
        <f>IF(DRAFT!$B509="","",DRAFT!$B509)</f>
        <v/>
      </c>
      <c r="B507" s="3" t="str">
        <f>IF(COUNT($A507)=0,"",IF($A507&lt;&gt;DRAFT!$B509,"ERR",IF(DRAFT!I509="3E","3E",IF(COUNT(DRAFT!E509,DRAFT!I509)&gt;0,DRAFT!J509,""))))</f>
        <v/>
      </c>
      <c r="C507" s="3" t="str">
        <f>IF(COUNT($A507)=0,"",IF(B507="3E","3E",IF(B507="","I",LOOKUP(B507/D$2,{0,0.4,0.45,0.5,0.55,0.6,0.65,0.7,0.75,0.8,1},{"F","D","C","C+","B-","B","B+","A-","A","A+"}))))</f>
        <v/>
      </c>
      <c r="D507" s="2" t="str">
        <f>IF(COUNT($A507)=0,"",IF(B507="","--",IF(B507="3E","3E",LOOKUP(B507/D$2,{0,0.4,0.45,0.5,0.55,0.6,0.65,0.7,0.75,0.8,1},{0,2,2.25,2.5,2.75,3,3.25,3.5,3.75,4}))))</f>
        <v/>
      </c>
      <c r="E507" s="3" t="str">
        <f>IF(COUNT($A507)=0,"",IF($A507&lt;&gt;DRAFT!$B509,"ERR",IF(DRAFT!R509="3E","3E",IF(COUNT(DRAFT!N509,DRAFT!R509)&gt;0,DRAFT!S509,""))))</f>
        <v/>
      </c>
      <c r="F507" s="3" t="str">
        <f>IF(COUNT($A507)=0,"",IF(E507="3E","3E",IF(E507="","I",LOOKUP(E507/G$2,{0,0.4,0.45,0.5,0.55,0.6,0.65,0.7,0.75,0.8,1},{"F","D","C","C+","B-","B","B+","A-","A","A+"}))))</f>
        <v/>
      </c>
      <c r="G507" s="2" t="str">
        <f>IF(COUNT($A507)=0,"",IF(E507="","--",IF(E507="3E","3E",LOOKUP(E507/G$2,{0,0.4,0.45,0.5,0.55,0.6,0.65,0.7,0.75,0.8,1},{0,2,2.25,2.5,2.75,3,3.25,3.5,3.75,4}))))</f>
        <v/>
      </c>
      <c r="H507" s="3" t="str">
        <f>IF(COUNT($A507)=0,"",IF($A507&lt;&gt;DRAFT!$B509,"ERR",IF(DRAFT!AA509="3E","3E",IF(COUNT(DRAFT!W509,DRAFT!AA509)&gt;0,DRAFT!AB509,""))))</f>
        <v/>
      </c>
      <c r="I507" s="3" t="str">
        <f>IF(COUNT($A507)=0,"",IF(H507="3E","3E",IF(H507="","I",LOOKUP(H507/J$2,{0,0.4,0.45,0.5,0.55,0.6,0.65,0.7,0.75,0.8,1},{"F","D","C","C+","B-","B","B+","A-","A","A+"}))))</f>
        <v/>
      </c>
      <c r="J507" s="2" t="str">
        <f>IF(COUNT($A507)=0,"",IF(H507="","--",IF(H507="3E","3E",LOOKUP(H507/J$2,{0,0.4,0.45,0.5,0.55,0.6,0.65,0.7,0.75,0.8,1},{0,2,2.25,2.5,2.75,3,3.25,3.5,3.75,4}))))</f>
        <v/>
      </c>
      <c r="K507" s="3" t="str">
        <f>IF(COUNT($A507)=0,"",IF($A507&lt;&gt;DRAFT!$B509,"ERR",IF(DRAFT!AJ509="3E","3E",IF(COUNT(DRAFT!AF509,DRAFT!AJ509)&gt;0,DRAFT!AK509,""))))</f>
        <v/>
      </c>
      <c r="L507" s="3" t="str">
        <f>IF(COUNT($A507)=0,"",IF(K507="3E","3E",IF(K507="","I",LOOKUP(K507/M$2,{0,0.4,0.45,0.5,0.55,0.6,0.65,0.7,0.75,0.8,1},{"F","D","C","C+","B-","B","B+","A-","A","A+"}))))</f>
        <v/>
      </c>
      <c r="M507" s="2" t="str">
        <f>IF(COUNT($A507)=0,"",IF(K507="","--",IF(K507="3E","3E",LOOKUP(K507/M$2,{0,0.4,0.45,0.5,0.55,0.6,0.65,0.7,0.75,0.8,1},{0,2,2.25,2.5,2.75,3,3.25,3.5,3.75,4}))))</f>
        <v/>
      </c>
      <c r="N507" s="3" t="str">
        <f>IF(COUNT($A507)=0,"",IF($A507&lt;&gt;DRAFT!$B509,"ERR",IF(DRAFT!AS509="3E","3E",IF(COUNT(DRAFT!AO509,DRAFT!AS509)&gt;0,DRAFT!AT509,""))))</f>
        <v/>
      </c>
      <c r="O507" s="3" t="str">
        <f>IF(COUNT($A507)=0,"",IF(N507="3E","3E",IF(N507="","I",LOOKUP(N507/P$2,{0,0.4,0.45,0.5,0.55,0.6,0.65,0.7,0.75,0.8,1},{"F","D","C","C+","B-","B","B+","A-","A","A+"}))))</f>
        <v/>
      </c>
      <c r="P507" s="2" t="str">
        <f>IF(COUNT($A507)=0,"",IF(N507="","--",IF(N507="3E","3E",LOOKUP(N507/P$2,{0,0.4,0.45,0.5,0.55,0.6,0.65,0.7,0.75,0.8,1},{0,2,2.25,2.5,2.75,3,3.25,3.5,3.75,4}))))</f>
        <v/>
      </c>
      <c r="Q507" s="3" t="str">
        <f>IF(COUNT($A507)=0,"",IF($A507&lt;&gt;DRAFT!$B509,"ERR",IF(DRAFT!BB509="3E","3E",IF(COUNT(DRAFT!AX509,DRAFT!BB509)&gt;0,DRAFT!BC509,""))))</f>
        <v/>
      </c>
      <c r="R507" s="3" t="str">
        <f>IF(COUNT($A507)=0,"",IF(Q507="3E","3E",IF(Q507="","I",LOOKUP(Q507/S$2,{0,0.4,0.45,0.5,0.55,0.6,0.65,0.7,0.75,0.8,1},{"F","D","C","C+","B-","B","B+","A-","A","A+"}))))</f>
        <v/>
      </c>
      <c r="S507" s="2" t="str">
        <f>IF(COUNT($A507)=0,"",IF(Q507="","--",IF(Q507="3E","3E",LOOKUP(Q507/S$2,{0,0.4,0.45,0.5,0.55,0.6,0.65,0.7,0.75,0.8,1},{0,2,2.25,2.5,2.75,3,3.25,3.5,3.75,4}))))</f>
        <v/>
      </c>
      <c r="T507" s="3" t="str">
        <f>IF(COUNT($A507)=0,"",IF($A507&lt;&gt;DRAFT!$B509,"ERR",IF(DRAFT!BK509="3E","3E",IF(COUNT(DRAFT!BG509,DRAFT!BK509)&gt;0,DRAFT!BL509,""))))</f>
        <v/>
      </c>
      <c r="U507" s="3" t="str">
        <f>IF(COUNT($A507)=0,"",IF(T507="3E","3E",IF(T507="","I",LOOKUP(T507/V$2,{0,0.4,0.45,0.5,0.55,0.6,0.65,0.7,0.75,0.8,1},{"F","D","C","C+","B-","B","B+","A-","A","A+"}))))</f>
        <v/>
      </c>
      <c r="V507" s="2" t="str">
        <f>IF(COUNT($A507)=0,"",IF(T507="","--",IF(T507="3E","3E",LOOKUP(T507/V$2,{0,0.4,0.45,0.5,0.55,0.6,0.65,0.7,0.75,0.8,1},{0,2,2.25,2.5,2.75,3,3.25,3.5,3.75,4}))))</f>
        <v/>
      </c>
      <c r="W507" s="3" t="str">
        <f>IF(COUNT($A507)=0,"",IF($A507&lt;&gt;DRAFT!$B509,"ERR",IF(DRAFT!BT509="3E","3E",IF(COUNT(DRAFT!BP509,DRAFT!BT509)&gt;0,DRAFT!BU509,""))))</f>
        <v/>
      </c>
      <c r="X507" s="3" t="str">
        <f>IF(COUNT($A507)=0,"",IF(W507="3E","3E",IF(W507="","I",LOOKUP(W507/Y$2,{0,0.4,0.45,0.5,0.55,0.6,0.65,0.7,0.75,0.8,1},{"F","D","C","C+","B-","B","B+","A-","A","A+"}))))</f>
        <v/>
      </c>
      <c r="Y507" s="2" t="str">
        <f>IF(COUNT($A507)=0,"",IF(W507="","--",IF(W507="3E","3E",LOOKUP(W507/Y$2,{0,0.4,0.45,0.5,0.55,0.6,0.65,0.7,0.75,0.8,1},{0,2,2.25,2.5,2.75,3,3.25,3.5,3.75,4}))))</f>
        <v/>
      </c>
      <c r="Z507" s="3" t="str">
        <f>IF(COUNT($A507)=0,"",IF($A507&lt;&gt;DRAFT!$B509,"ERR",IF(DRAFT!CC509="3E","3E",IF(COUNT(DRAFT!BY509,DRAFT!CC509)&gt;0,DRAFT!CD509,""))))</f>
        <v/>
      </c>
      <c r="AA507" s="3" t="str">
        <f>IF(COUNT($A507)=0,"",IF(Z507="3E","3E",IF(Z507="","I",LOOKUP(Z507/AB$2,{0,0.4,0.45,0.5,0.55,0.6,0.65,0.7,0.75,0.8,1},{"F","D","C","C+","B-","B","B+","A-","A","A+"}))))</f>
        <v/>
      </c>
      <c r="AB507" s="2" t="str">
        <f>IF(COUNT($A507)=0,"",IF(Z507="","--",IF(Z507="3E","3E",LOOKUP(Z507/AB$2,{0,0.4,0.45,0.5,0.55,0.6,0.65,0.7,0.75,0.8,1},{0,2,2.25,2.5,2.75,3,3.25,3.5,3.75,4}))))</f>
        <v/>
      </c>
      <c r="AC507" s="3" t="str">
        <f>IF(COUNT($A507)=0,"",IF($A507&lt;&gt;DRAFT!$B509,"ERR",IF(DRAFT!CF509&gt;0,DRAFT!CF509,"")))</f>
        <v/>
      </c>
      <c r="AD507" s="3" t="str">
        <f>IF(COUNT($A507)=0,"",IF(AC507="3E","3E",IF(AC507="","I",LOOKUP(AC507/AE$2,{0,0.4,0.45,0.5,0.55,0.6,0.65,0.7,0.75,0.8,1},{"F","D","C","C+","B-","B","B+","A-","A","A+"}))))</f>
        <v/>
      </c>
      <c r="AE507" s="2" t="str">
        <f>IF(COUNT($A507)=0,"",IF(AC507="","--",IF(AC507="3E","3E",LOOKUP(AC507/AE$2,{0,0.4,0.45,0.5,0.55,0.6,0.65,0.7,0.75,0.8,1},{0,2,2.25,2.5,2.75,3,3.25,3.5,3.75,4}))))</f>
        <v/>
      </c>
      <c r="AF507" s="3" t="str">
        <f>IF($A507&lt;&gt;DRAFT!$B509,"ERR",IF(OR(COUNT($A507)=0,COUNT(DRAFT!CI509:CK509,DRAFT!CM509:CO509)=0),"",CEILING(SUM(DRAFT!CL509,DRAFT!CP509),1)))</f>
        <v/>
      </c>
      <c r="AG507" s="3" t="str">
        <f>IF(COUNT($A507)=0,"",IF(AF507="3E","3E",IF(AF507="","I",LOOKUP(AF507/AH$2,{0,0.4,0.45,0.5,0.55,0.6,0.65,0.7,0.75,0.8,1},{"F","D","C","C+","B-","B","B+","A-","A","A+"}))))</f>
        <v/>
      </c>
      <c r="AH507" s="2" t="str">
        <f>IF(COUNT($A507)=0,"",IF(AF507="","--",IF(AF507="3E","3E",LOOKUP(AF507/AH$2,{0,0.4,0.45,0.5,0.55,0.6,0.65,0.7,0.75,0.8,1},{0,2,2.25,2.5,2.75,3,3.25,3.5,3.75,4}))))</f>
        <v/>
      </c>
      <c r="AI507" s="11" t="str">
        <f>IF(OR(COUNT($A507)=0,COUNT(B507:AH507)=0),"",IF(COUNTIF(B507:AH507,"3E")&gt;0,"3E",IF(DRAFT!$A509="R",TRUNC(SUMPRODUCT(RGP,RCP)/TCP,3),TRUNC((SUMPRODUCT(--(IMDGP&gt;0)*IMDGP,IMCP)+CEILING(DRAFT!$CQ509*42,0.25))/TCP,3))))</f>
        <v/>
      </c>
      <c r="AJ507" s="3" t="str">
        <f>IF(OR(COUNT($A507)=0,COUNT(B507:AH507)=0),"",IF(COUNTIF(B507:AH507,"3E")&gt;0,"3E",IF(DRAFT!$A509="R",SUMPRODUCT(--(RGP&gt;=2),RCP),SUMPRODUCT(--(IMDGP&gt;0),--(IMGP=0),IMCP)+DRAFT!$CR509)))</f>
        <v/>
      </c>
      <c r="AK507" s="3" t="str">
        <f>IF(OR(COUNT($A507)=0,COUNT(B507:AH507)=0),"",IF(COUNTIF(B507:AJ507,"3E")&gt;0,"3E",IF(AND(DRAFT!$A509="IM",OR($AI507&gt;DRAFT!$CQ509,$AJ507&gt;DRAFT!$CR509)),"IMPROVED",IF(AND(DRAFT!$A509="IM",$AI507&lt;=DRAFT!$CQ509,$AJ507&lt;=DRAFT!$CR509),"NOT IMPROVED",IF(AND(AH507&gt;=2,AI507&gt;=2,AJ507&gt;=30),"PASS","FAIL")))))</f>
        <v/>
      </c>
      <c r="AL507" s="3" t="str">
        <f t="shared" si="14"/>
        <v/>
      </c>
      <c r="AM507" s="3" t="str">
        <f t="shared" si="15"/>
        <v/>
      </c>
    </row>
    <row r="508" spans="1:39" ht="18.95" customHeight="1" x14ac:dyDescent="0.25">
      <c r="A508" s="4" t="str">
        <f>IF(DRAFT!$B510="","",DRAFT!$B510)</f>
        <v/>
      </c>
      <c r="B508" s="3" t="str">
        <f>IF(COUNT($A508)=0,"",IF($A508&lt;&gt;DRAFT!$B510,"ERR",IF(DRAFT!I510="3E","3E",IF(COUNT(DRAFT!E510,DRAFT!I510)&gt;0,DRAFT!J510,""))))</f>
        <v/>
      </c>
      <c r="C508" s="3" t="str">
        <f>IF(COUNT($A508)=0,"",IF(B508="3E","3E",IF(B508="","I",LOOKUP(B508/D$2,{0,0.4,0.45,0.5,0.55,0.6,0.65,0.7,0.75,0.8,1},{"F","D","C","C+","B-","B","B+","A-","A","A+"}))))</f>
        <v/>
      </c>
      <c r="D508" s="2" t="str">
        <f>IF(COUNT($A508)=0,"",IF(B508="","--",IF(B508="3E","3E",LOOKUP(B508/D$2,{0,0.4,0.45,0.5,0.55,0.6,0.65,0.7,0.75,0.8,1},{0,2,2.25,2.5,2.75,3,3.25,3.5,3.75,4}))))</f>
        <v/>
      </c>
      <c r="E508" s="3" t="str">
        <f>IF(COUNT($A508)=0,"",IF($A508&lt;&gt;DRAFT!$B510,"ERR",IF(DRAFT!R510="3E","3E",IF(COUNT(DRAFT!N510,DRAFT!R510)&gt;0,DRAFT!S510,""))))</f>
        <v/>
      </c>
      <c r="F508" s="3" t="str">
        <f>IF(COUNT($A508)=0,"",IF(E508="3E","3E",IF(E508="","I",LOOKUP(E508/G$2,{0,0.4,0.45,0.5,0.55,0.6,0.65,0.7,0.75,0.8,1},{"F","D","C","C+","B-","B","B+","A-","A","A+"}))))</f>
        <v/>
      </c>
      <c r="G508" s="2" t="str">
        <f>IF(COUNT($A508)=0,"",IF(E508="","--",IF(E508="3E","3E",LOOKUP(E508/G$2,{0,0.4,0.45,0.5,0.55,0.6,0.65,0.7,0.75,0.8,1},{0,2,2.25,2.5,2.75,3,3.25,3.5,3.75,4}))))</f>
        <v/>
      </c>
      <c r="H508" s="3" t="str">
        <f>IF(COUNT($A508)=0,"",IF($A508&lt;&gt;DRAFT!$B510,"ERR",IF(DRAFT!AA510="3E","3E",IF(COUNT(DRAFT!W510,DRAFT!AA510)&gt;0,DRAFT!AB510,""))))</f>
        <v/>
      </c>
      <c r="I508" s="3" t="str">
        <f>IF(COUNT($A508)=0,"",IF(H508="3E","3E",IF(H508="","I",LOOKUP(H508/J$2,{0,0.4,0.45,0.5,0.55,0.6,0.65,0.7,0.75,0.8,1},{"F","D","C","C+","B-","B","B+","A-","A","A+"}))))</f>
        <v/>
      </c>
      <c r="J508" s="2" t="str">
        <f>IF(COUNT($A508)=0,"",IF(H508="","--",IF(H508="3E","3E",LOOKUP(H508/J$2,{0,0.4,0.45,0.5,0.55,0.6,0.65,0.7,0.75,0.8,1},{0,2,2.25,2.5,2.75,3,3.25,3.5,3.75,4}))))</f>
        <v/>
      </c>
      <c r="K508" s="3" t="str">
        <f>IF(COUNT($A508)=0,"",IF($A508&lt;&gt;DRAFT!$B510,"ERR",IF(DRAFT!AJ510="3E","3E",IF(COUNT(DRAFT!AF510,DRAFT!AJ510)&gt;0,DRAFT!AK510,""))))</f>
        <v/>
      </c>
      <c r="L508" s="3" t="str">
        <f>IF(COUNT($A508)=0,"",IF(K508="3E","3E",IF(K508="","I",LOOKUP(K508/M$2,{0,0.4,0.45,0.5,0.55,0.6,0.65,0.7,0.75,0.8,1},{"F","D","C","C+","B-","B","B+","A-","A","A+"}))))</f>
        <v/>
      </c>
      <c r="M508" s="2" t="str">
        <f>IF(COUNT($A508)=0,"",IF(K508="","--",IF(K508="3E","3E",LOOKUP(K508/M$2,{0,0.4,0.45,0.5,0.55,0.6,0.65,0.7,0.75,0.8,1},{0,2,2.25,2.5,2.75,3,3.25,3.5,3.75,4}))))</f>
        <v/>
      </c>
      <c r="N508" s="3" t="str">
        <f>IF(COUNT($A508)=0,"",IF($A508&lt;&gt;DRAFT!$B510,"ERR",IF(DRAFT!AS510="3E","3E",IF(COUNT(DRAFT!AO510,DRAFT!AS510)&gt;0,DRAFT!AT510,""))))</f>
        <v/>
      </c>
      <c r="O508" s="3" t="str">
        <f>IF(COUNT($A508)=0,"",IF(N508="3E","3E",IF(N508="","I",LOOKUP(N508/P$2,{0,0.4,0.45,0.5,0.55,0.6,0.65,0.7,0.75,0.8,1},{"F","D","C","C+","B-","B","B+","A-","A","A+"}))))</f>
        <v/>
      </c>
      <c r="P508" s="2" t="str">
        <f>IF(COUNT($A508)=0,"",IF(N508="","--",IF(N508="3E","3E",LOOKUP(N508/P$2,{0,0.4,0.45,0.5,0.55,0.6,0.65,0.7,0.75,0.8,1},{0,2,2.25,2.5,2.75,3,3.25,3.5,3.75,4}))))</f>
        <v/>
      </c>
      <c r="Q508" s="3" t="str">
        <f>IF(COUNT($A508)=0,"",IF($A508&lt;&gt;DRAFT!$B510,"ERR",IF(DRAFT!BB510="3E","3E",IF(COUNT(DRAFT!AX510,DRAFT!BB510)&gt;0,DRAFT!BC510,""))))</f>
        <v/>
      </c>
      <c r="R508" s="3" t="str">
        <f>IF(COUNT($A508)=0,"",IF(Q508="3E","3E",IF(Q508="","I",LOOKUP(Q508/S$2,{0,0.4,0.45,0.5,0.55,0.6,0.65,0.7,0.75,0.8,1},{"F","D","C","C+","B-","B","B+","A-","A","A+"}))))</f>
        <v/>
      </c>
      <c r="S508" s="2" t="str">
        <f>IF(COUNT($A508)=0,"",IF(Q508="","--",IF(Q508="3E","3E",LOOKUP(Q508/S$2,{0,0.4,0.45,0.5,0.55,0.6,0.65,0.7,0.75,0.8,1},{0,2,2.25,2.5,2.75,3,3.25,3.5,3.75,4}))))</f>
        <v/>
      </c>
      <c r="T508" s="3" t="str">
        <f>IF(COUNT($A508)=0,"",IF($A508&lt;&gt;DRAFT!$B510,"ERR",IF(DRAFT!BK510="3E","3E",IF(COUNT(DRAFT!BG510,DRAFT!BK510)&gt;0,DRAFT!BL510,""))))</f>
        <v/>
      </c>
      <c r="U508" s="3" t="str">
        <f>IF(COUNT($A508)=0,"",IF(T508="3E","3E",IF(T508="","I",LOOKUP(T508/V$2,{0,0.4,0.45,0.5,0.55,0.6,0.65,0.7,0.75,0.8,1},{"F","D","C","C+","B-","B","B+","A-","A","A+"}))))</f>
        <v/>
      </c>
      <c r="V508" s="2" t="str">
        <f>IF(COUNT($A508)=0,"",IF(T508="","--",IF(T508="3E","3E",LOOKUP(T508/V$2,{0,0.4,0.45,0.5,0.55,0.6,0.65,0.7,0.75,0.8,1},{0,2,2.25,2.5,2.75,3,3.25,3.5,3.75,4}))))</f>
        <v/>
      </c>
      <c r="W508" s="3" t="str">
        <f>IF(COUNT($A508)=0,"",IF($A508&lt;&gt;DRAFT!$B510,"ERR",IF(DRAFT!BT510="3E","3E",IF(COUNT(DRAFT!BP510,DRAFT!BT510)&gt;0,DRAFT!BU510,""))))</f>
        <v/>
      </c>
      <c r="X508" s="3" t="str">
        <f>IF(COUNT($A508)=0,"",IF(W508="3E","3E",IF(W508="","I",LOOKUP(W508/Y$2,{0,0.4,0.45,0.5,0.55,0.6,0.65,0.7,0.75,0.8,1},{"F","D","C","C+","B-","B","B+","A-","A","A+"}))))</f>
        <v/>
      </c>
      <c r="Y508" s="2" t="str">
        <f>IF(COUNT($A508)=0,"",IF(W508="","--",IF(W508="3E","3E",LOOKUP(W508/Y$2,{0,0.4,0.45,0.5,0.55,0.6,0.65,0.7,0.75,0.8,1},{0,2,2.25,2.5,2.75,3,3.25,3.5,3.75,4}))))</f>
        <v/>
      </c>
      <c r="Z508" s="3" t="str">
        <f>IF(COUNT($A508)=0,"",IF($A508&lt;&gt;DRAFT!$B510,"ERR",IF(DRAFT!CC510="3E","3E",IF(COUNT(DRAFT!BY510,DRAFT!CC510)&gt;0,DRAFT!CD510,""))))</f>
        <v/>
      </c>
      <c r="AA508" s="3" t="str">
        <f>IF(COUNT($A508)=0,"",IF(Z508="3E","3E",IF(Z508="","I",LOOKUP(Z508/AB$2,{0,0.4,0.45,0.5,0.55,0.6,0.65,0.7,0.75,0.8,1},{"F","D","C","C+","B-","B","B+","A-","A","A+"}))))</f>
        <v/>
      </c>
      <c r="AB508" s="2" t="str">
        <f>IF(COUNT($A508)=0,"",IF(Z508="","--",IF(Z508="3E","3E",LOOKUP(Z508/AB$2,{0,0.4,0.45,0.5,0.55,0.6,0.65,0.7,0.75,0.8,1},{0,2,2.25,2.5,2.75,3,3.25,3.5,3.75,4}))))</f>
        <v/>
      </c>
      <c r="AC508" s="3" t="str">
        <f>IF(COUNT($A508)=0,"",IF($A508&lt;&gt;DRAFT!$B510,"ERR",IF(DRAFT!CF510&gt;0,DRAFT!CF510,"")))</f>
        <v/>
      </c>
      <c r="AD508" s="3" t="str">
        <f>IF(COUNT($A508)=0,"",IF(AC508="3E","3E",IF(AC508="","I",LOOKUP(AC508/AE$2,{0,0.4,0.45,0.5,0.55,0.6,0.65,0.7,0.75,0.8,1},{"F","D","C","C+","B-","B","B+","A-","A","A+"}))))</f>
        <v/>
      </c>
      <c r="AE508" s="2" t="str">
        <f>IF(COUNT($A508)=0,"",IF(AC508="","--",IF(AC508="3E","3E",LOOKUP(AC508/AE$2,{0,0.4,0.45,0.5,0.55,0.6,0.65,0.7,0.75,0.8,1},{0,2,2.25,2.5,2.75,3,3.25,3.5,3.75,4}))))</f>
        <v/>
      </c>
      <c r="AF508" s="3" t="str">
        <f>IF($A508&lt;&gt;DRAFT!$B510,"ERR",IF(OR(COUNT($A508)=0,COUNT(DRAFT!CI510:CK510,DRAFT!CM510:CO510)=0),"",CEILING(SUM(DRAFT!CL510,DRAFT!CP510),1)))</f>
        <v/>
      </c>
      <c r="AG508" s="3" t="str">
        <f>IF(COUNT($A508)=0,"",IF(AF508="3E","3E",IF(AF508="","I",LOOKUP(AF508/AH$2,{0,0.4,0.45,0.5,0.55,0.6,0.65,0.7,0.75,0.8,1},{"F","D","C","C+","B-","B","B+","A-","A","A+"}))))</f>
        <v/>
      </c>
      <c r="AH508" s="2" t="str">
        <f>IF(COUNT($A508)=0,"",IF(AF508="","--",IF(AF508="3E","3E",LOOKUP(AF508/AH$2,{0,0.4,0.45,0.5,0.55,0.6,0.65,0.7,0.75,0.8,1},{0,2,2.25,2.5,2.75,3,3.25,3.5,3.75,4}))))</f>
        <v/>
      </c>
      <c r="AI508" s="11" t="str">
        <f>IF(OR(COUNT($A508)=0,COUNT(B508:AH508)=0),"",IF(COUNTIF(B508:AH508,"3E")&gt;0,"3E",IF(DRAFT!$A510="R",TRUNC(SUMPRODUCT(RGP,RCP)/TCP,3),TRUNC((SUMPRODUCT(--(IMDGP&gt;0)*IMDGP,IMCP)+CEILING(DRAFT!$CQ510*42,0.25))/TCP,3))))</f>
        <v/>
      </c>
      <c r="AJ508" s="3" t="str">
        <f>IF(OR(COUNT($A508)=0,COUNT(B508:AH508)=0),"",IF(COUNTIF(B508:AH508,"3E")&gt;0,"3E",IF(DRAFT!$A510="R",SUMPRODUCT(--(RGP&gt;=2),RCP),SUMPRODUCT(--(IMDGP&gt;0),--(IMGP=0),IMCP)+DRAFT!$CR510)))</f>
        <v/>
      </c>
      <c r="AK508" s="3" t="str">
        <f>IF(OR(COUNT($A508)=0,COUNT(B508:AH508)=0),"",IF(COUNTIF(B508:AJ508,"3E")&gt;0,"3E",IF(AND(DRAFT!$A510="IM",OR($AI508&gt;DRAFT!$CQ510,$AJ508&gt;DRAFT!$CR510)),"IMPROVED",IF(AND(DRAFT!$A510="IM",$AI508&lt;=DRAFT!$CQ510,$AJ508&lt;=DRAFT!$CR510),"NOT IMPROVED",IF(AND(AH508&gt;=2,AI508&gt;=2,AJ508&gt;=30),"PASS","FAIL")))))</f>
        <v/>
      </c>
      <c r="AL508" s="3" t="str">
        <f t="shared" si="14"/>
        <v/>
      </c>
      <c r="AM508" s="3" t="str">
        <f t="shared" si="15"/>
        <v/>
      </c>
    </row>
    <row r="509" spans="1:39" ht="18.95" customHeight="1" x14ac:dyDescent="0.25">
      <c r="A509" s="4" t="str">
        <f>IF(DRAFT!$B511="","",DRAFT!$B511)</f>
        <v/>
      </c>
      <c r="B509" s="3" t="str">
        <f>IF(COUNT($A509)=0,"",IF($A509&lt;&gt;DRAFT!$B511,"ERR",IF(DRAFT!I511="3E","3E",IF(COUNT(DRAFT!E511,DRAFT!I511)&gt;0,DRAFT!J511,""))))</f>
        <v/>
      </c>
      <c r="C509" s="3" t="str">
        <f>IF(COUNT($A509)=0,"",IF(B509="3E","3E",IF(B509="","I",LOOKUP(B509/D$2,{0,0.4,0.45,0.5,0.55,0.6,0.65,0.7,0.75,0.8,1},{"F","D","C","C+","B-","B","B+","A-","A","A+"}))))</f>
        <v/>
      </c>
      <c r="D509" s="2" t="str">
        <f>IF(COUNT($A509)=0,"",IF(B509="","--",IF(B509="3E","3E",LOOKUP(B509/D$2,{0,0.4,0.45,0.5,0.55,0.6,0.65,0.7,0.75,0.8,1},{0,2,2.25,2.5,2.75,3,3.25,3.5,3.75,4}))))</f>
        <v/>
      </c>
      <c r="E509" s="3" t="str">
        <f>IF(COUNT($A509)=0,"",IF($A509&lt;&gt;DRAFT!$B511,"ERR",IF(DRAFT!R511="3E","3E",IF(COUNT(DRAFT!N511,DRAFT!R511)&gt;0,DRAFT!S511,""))))</f>
        <v/>
      </c>
      <c r="F509" s="3" t="str">
        <f>IF(COUNT($A509)=0,"",IF(E509="3E","3E",IF(E509="","I",LOOKUP(E509/G$2,{0,0.4,0.45,0.5,0.55,0.6,0.65,0.7,0.75,0.8,1},{"F","D","C","C+","B-","B","B+","A-","A","A+"}))))</f>
        <v/>
      </c>
      <c r="G509" s="2" t="str">
        <f>IF(COUNT($A509)=0,"",IF(E509="","--",IF(E509="3E","3E",LOOKUP(E509/G$2,{0,0.4,0.45,0.5,0.55,0.6,0.65,0.7,0.75,0.8,1},{0,2,2.25,2.5,2.75,3,3.25,3.5,3.75,4}))))</f>
        <v/>
      </c>
      <c r="H509" s="3" t="str">
        <f>IF(COUNT($A509)=0,"",IF($A509&lt;&gt;DRAFT!$B511,"ERR",IF(DRAFT!AA511="3E","3E",IF(COUNT(DRAFT!W511,DRAFT!AA511)&gt;0,DRAFT!AB511,""))))</f>
        <v/>
      </c>
      <c r="I509" s="3" t="str">
        <f>IF(COUNT($A509)=0,"",IF(H509="3E","3E",IF(H509="","I",LOOKUP(H509/J$2,{0,0.4,0.45,0.5,0.55,0.6,0.65,0.7,0.75,0.8,1},{"F","D","C","C+","B-","B","B+","A-","A","A+"}))))</f>
        <v/>
      </c>
      <c r="J509" s="2" t="str">
        <f>IF(COUNT($A509)=0,"",IF(H509="","--",IF(H509="3E","3E",LOOKUP(H509/J$2,{0,0.4,0.45,0.5,0.55,0.6,0.65,0.7,0.75,0.8,1},{0,2,2.25,2.5,2.75,3,3.25,3.5,3.75,4}))))</f>
        <v/>
      </c>
      <c r="K509" s="3" t="str">
        <f>IF(COUNT($A509)=0,"",IF($A509&lt;&gt;DRAFT!$B511,"ERR",IF(DRAFT!AJ511="3E","3E",IF(COUNT(DRAFT!AF511,DRAFT!AJ511)&gt;0,DRAFT!AK511,""))))</f>
        <v/>
      </c>
      <c r="L509" s="3" t="str">
        <f>IF(COUNT($A509)=0,"",IF(K509="3E","3E",IF(K509="","I",LOOKUP(K509/M$2,{0,0.4,0.45,0.5,0.55,0.6,0.65,0.7,0.75,0.8,1},{"F","D","C","C+","B-","B","B+","A-","A","A+"}))))</f>
        <v/>
      </c>
      <c r="M509" s="2" t="str">
        <f>IF(COUNT($A509)=0,"",IF(K509="","--",IF(K509="3E","3E",LOOKUP(K509/M$2,{0,0.4,0.45,0.5,0.55,0.6,0.65,0.7,0.75,0.8,1},{0,2,2.25,2.5,2.75,3,3.25,3.5,3.75,4}))))</f>
        <v/>
      </c>
      <c r="N509" s="3" t="str">
        <f>IF(COUNT($A509)=0,"",IF($A509&lt;&gt;DRAFT!$B511,"ERR",IF(DRAFT!AS511="3E","3E",IF(COUNT(DRAFT!AO511,DRAFT!AS511)&gt;0,DRAFT!AT511,""))))</f>
        <v/>
      </c>
      <c r="O509" s="3" t="str">
        <f>IF(COUNT($A509)=0,"",IF(N509="3E","3E",IF(N509="","I",LOOKUP(N509/P$2,{0,0.4,0.45,0.5,0.55,0.6,0.65,0.7,0.75,0.8,1},{"F","D","C","C+","B-","B","B+","A-","A","A+"}))))</f>
        <v/>
      </c>
      <c r="P509" s="2" t="str">
        <f>IF(COUNT($A509)=0,"",IF(N509="","--",IF(N509="3E","3E",LOOKUP(N509/P$2,{0,0.4,0.45,0.5,0.55,0.6,0.65,0.7,0.75,0.8,1},{0,2,2.25,2.5,2.75,3,3.25,3.5,3.75,4}))))</f>
        <v/>
      </c>
      <c r="Q509" s="3" t="str">
        <f>IF(COUNT($A509)=0,"",IF($A509&lt;&gt;DRAFT!$B511,"ERR",IF(DRAFT!BB511="3E","3E",IF(COUNT(DRAFT!AX511,DRAFT!BB511)&gt;0,DRAFT!BC511,""))))</f>
        <v/>
      </c>
      <c r="R509" s="3" t="str">
        <f>IF(COUNT($A509)=0,"",IF(Q509="3E","3E",IF(Q509="","I",LOOKUP(Q509/S$2,{0,0.4,0.45,0.5,0.55,0.6,0.65,0.7,0.75,0.8,1},{"F","D","C","C+","B-","B","B+","A-","A","A+"}))))</f>
        <v/>
      </c>
      <c r="S509" s="2" t="str">
        <f>IF(COUNT($A509)=0,"",IF(Q509="","--",IF(Q509="3E","3E",LOOKUP(Q509/S$2,{0,0.4,0.45,0.5,0.55,0.6,0.65,0.7,0.75,0.8,1},{0,2,2.25,2.5,2.75,3,3.25,3.5,3.75,4}))))</f>
        <v/>
      </c>
      <c r="T509" s="3" t="str">
        <f>IF(COUNT($A509)=0,"",IF($A509&lt;&gt;DRAFT!$B511,"ERR",IF(DRAFT!BK511="3E","3E",IF(COUNT(DRAFT!BG511,DRAFT!BK511)&gt;0,DRAFT!BL511,""))))</f>
        <v/>
      </c>
      <c r="U509" s="3" t="str">
        <f>IF(COUNT($A509)=0,"",IF(T509="3E","3E",IF(T509="","I",LOOKUP(T509/V$2,{0,0.4,0.45,0.5,0.55,0.6,0.65,0.7,0.75,0.8,1},{"F","D","C","C+","B-","B","B+","A-","A","A+"}))))</f>
        <v/>
      </c>
      <c r="V509" s="2" t="str">
        <f>IF(COUNT($A509)=0,"",IF(T509="","--",IF(T509="3E","3E",LOOKUP(T509/V$2,{0,0.4,0.45,0.5,0.55,0.6,0.65,0.7,0.75,0.8,1},{0,2,2.25,2.5,2.75,3,3.25,3.5,3.75,4}))))</f>
        <v/>
      </c>
      <c r="W509" s="3" t="str">
        <f>IF(COUNT($A509)=0,"",IF($A509&lt;&gt;DRAFT!$B511,"ERR",IF(DRAFT!BT511="3E","3E",IF(COUNT(DRAFT!BP511,DRAFT!BT511)&gt;0,DRAFT!BU511,""))))</f>
        <v/>
      </c>
      <c r="X509" s="3" t="str">
        <f>IF(COUNT($A509)=0,"",IF(W509="3E","3E",IF(W509="","I",LOOKUP(W509/Y$2,{0,0.4,0.45,0.5,0.55,0.6,0.65,0.7,0.75,0.8,1},{"F","D","C","C+","B-","B","B+","A-","A","A+"}))))</f>
        <v/>
      </c>
      <c r="Y509" s="2" t="str">
        <f>IF(COUNT($A509)=0,"",IF(W509="","--",IF(W509="3E","3E",LOOKUP(W509/Y$2,{0,0.4,0.45,0.5,0.55,0.6,0.65,0.7,0.75,0.8,1},{0,2,2.25,2.5,2.75,3,3.25,3.5,3.75,4}))))</f>
        <v/>
      </c>
      <c r="Z509" s="3" t="str">
        <f>IF(COUNT($A509)=0,"",IF($A509&lt;&gt;DRAFT!$B511,"ERR",IF(DRAFT!CC511="3E","3E",IF(COUNT(DRAFT!BY511,DRAFT!CC511)&gt;0,DRAFT!CD511,""))))</f>
        <v/>
      </c>
      <c r="AA509" s="3" t="str">
        <f>IF(COUNT($A509)=0,"",IF(Z509="3E","3E",IF(Z509="","I",LOOKUP(Z509/AB$2,{0,0.4,0.45,0.5,0.55,0.6,0.65,0.7,0.75,0.8,1},{"F","D","C","C+","B-","B","B+","A-","A","A+"}))))</f>
        <v/>
      </c>
      <c r="AB509" s="2" t="str">
        <f>IF(COUNT($A509)=0,"",IF(Z509="","--",IF(Z509="3E","3E",LOOKUP(Z509/AB$2,{0,0.4,0.45,0.5,0.55,0.6,0.65,0.7,0.75,0.8,1},{0,2,2.25,2.5,2.75,3,3.25,3.5,3.75,4}))))</f>
        <v/>
      </c>
      <c r="AC509" s="3" t="str">
        <f>IF(COUNT($A509)=0,"",IF($A509&lt;&gt;DRAFT!$B511,"ERR",IF(DRAFT!CF511&gt;0,DRAFT!CF511,"")))</f>
        <v/>
      </c>
      <c r="AD509" s="3" t="str">
        <f>IF(COUNT($A509)=0,"",IF(AC509="3E","3E",IF(AC509="","I",LOOKUP(AC509/AE$2,{0,0.4,0.45,0.5,0.55,0.6,0.65,0.7,0.75,0.8,1},{"F","D","C","C+","B-","B","B+","A-","A","A+"}))))</f>
        <v/>
      </c>
      <c r="AE509" s="2" t="str">
        <f>IF(COUNT($A509)=0,"",IF(AC509="","--",IF(AC509="3E","3E",LOOKUP(AC509/AE$2,{0,0.4,0.45,0.5,0.55,0.6,0.65,0.7,0.75,0.8,1},{0,2,2.25,2.5,2.75,3,3.25,3.5,3.75,4}))))</f>
        <v/>
      </c>
      <c r="AF509" s="3" t="str">
        <f>IF($A509&lt;&gt;DRAFT!$B511,"ERR",IF(OR(COUNT($A509)=0,COUNT(DRAFT!CI511:CK511,DRAFT!CM511:CO511)=0),"",CEILING(SUM(DRAFT!CL511,DRAFT!CP511),1)))</f>
        <v/>
      </c>
      <c r="AG509" s="3" t="str">
        <f>IF(COUNT($A509)=0,"",IF(AF509="3E","3E",IF(AF509="","I",LOOKUP(AF509/AH$2,{0,0.4,0.45,0.5,0.55,0.6,0.65,0.7,0.75,0.8,1},{"F","D","C","C+","B-","B","B+","A-","A","A+"}))))</f>
        <v/>
      </c>
      <c r="AH509" s="2" t="str">
        <f>IF(COUNT($A509)=0,"",IF(AF509="","--",IF(AF509="3E","3E",LOOKUP(AF509/AH$2,{0,0.4,0.45,0.5,0.55,0.6,0.65,0.7,0.75,0.8,1},{0,2,2.25,2.5,2.75,3,3.25,3.5,3.75,4}))))</f>
        <v/>
      </c>
      <c r="AI509" s="11" t="str">
        <f>IF(OR(COUNT($A509)=0,COUNT(B509:AH509)=0),"",IF(COUNTIF(B509:AH509,"3E")&gt;0,"3E",IF(DRAFT!$A511="R",TRUNC(SUMPRODUCT(RGP,RCP)/TCP,3),TRUNC((SUMPRODUCT(--(IMDGP&gt;0)*IMDGP,IMCP)+CEILING(DRAFT!$CQ511*42,0.25))/TCP,3))))</f>
        <v/>
      </c>
      <c r="AJ509" s="3" t="str">
        <f>IF(OR(COUNT($A509)=0,COUNT(B509:AH509)=0),"",IF(COUNTIF(B509:AH509,"3E")&gt;0,"3E",IF(DRAFT!$A511="R",SUMPRODUCT(--(RGP&gt;=2),RCP),SUMPRODUCT(--(IMDGP&gt;0),--(IMGP=0),IMCP)+DRAFT!$CR511)))</f>
        <v/>
      </c>
      <c r="AK509" s="3" t="str">
        <f>IF(OR(COUNT($A509)=0,COUNT(B509:AH509)=0),"",IF(COUNTIF(B509:AJ509,"3E")&gt;0,"3E",IF(AND(DRAFT!$A511="IM",OR($AI509&gt;DRAFT!$CQ511,$AJ509&gt;DRAFT!$CR511)),"IMPROVED",IF(AND(DRAFT!$A511="IM",$AI509&lt;=DRAFT!$CQ511,$AJ509&lt;=DRAFT!$CR511),"NOT IMPROVED",IF(AND(AH509&gt;=2,AI509&gt;=2,AJ509&gt;=30),"PASS","FAIL")))))</f>
        <v/>
      </c>
      <c r="AL509" s="3" t="str">
        <f t="shared" si="14"/>
        <v/>
      </c>
      <c r="AM509" s="3" t="str">
        <f t="shared" si="15"/>
        <v/>
      </c>
    </row>
    <row r="510" spans="1:39" ht="18.95" customHeight="1" x14ac:dyDescent="0.25">
      <c r="A510" s="4" t="str">
        <f>IF(DRAFT!$B512="","",DRAFT!$B512)</f>
        <v/>
      </c>
      <c r="B510" s="3" t="str">
        <f>IF(COUNT($A510)=0,"",IF($A510&lt;&gt;DRAFT!$B512,"ERR",IF(DRAFT!I512="3E","3E",IF(COUNT(DRAFT!E512,DRAFT!I512)&gt;0,DRAFT!J512,""))))</f>
        <v/>
      </c>
      <c r="C510" s="3" t="str">
        <f>IF(COUNT($A510)=0,"",IF(B510="3E","3E",IF(B510="","I",LOOKUP(B510/D$2,{0,0.4,0.45,0.5,0.55,0.6,0.65,0.7,0.75,0.8,1},{"F","D","C","C+","B-","B","B+","A-","A","A+"}))))</f>
        <v/>
      </c>
      <c r="D510" s="2" t="str">
        <f>IF(COUNT($A510)=0,"",IF(B510="","--",IF(B510="3E","3E",LOOKUP(B510/D$2,{0,0.4,0.45,0.5,0.55,0.6,0.65,0.7,0.75,0.8,1},{0,2,2.25,2.5,2.75,3,3.25,3.5,3.75,4}))))</f>
        <v/>
      </c>
      <c r="E510" s="3" t="str">
        <f>IF(COUNT($A510)=0,"",IF($A510&lt;&gt;DRAFT!$B512,"ERR",IF(DRAFT!R512="3E","3E",IF(COUNT(DRAFT!N512,DRAFT!R512)&gt;0,DRAFT!S512,""))))</f>
        <v/>
      </c>
      <c r="F510" s="3" t="str">
        <f>IF(COUNT($A510)=0,"",IF(E510="3E","3E",IF(E510="","I",LOOKUP(E510/G$2,{0,0.4,0.45,0.5,0.55,0.6,0.65,0.7,0.75,0.8,1},{"F","D","C","C+","B-","B","B+","A-","A","A+"}))))</f>
        <v/>
      </c>
      <c r="G510" s="2" t="str">
        <f>IF(COUNT($A510)=0,"",IF(E510="","--",IF(E510="3E","3E",LOOKUP(E510/G$2,{0,0.4,0.45,0.5,0.55,0.6,0.65,0.7,0.75,0.8,1},{0,2,2.25,2.5,2.75,3,3.25,3.5,3.75,4}))))</f>
        <v/>
      </c>
      <c r="H510" s="3" t="str">
        <f>IF(COUNT($A510)=0,"",IF($A510&lt;&gt;DRAFT!$B512,"ERR",IF(DRAFT!AA512="3E","3E",IF(COUNT(DRAFT!W512,DRAFT!AA512)&gt;0,DRAFT!AB512,""))))</f>
        <v/>
      </c>
      <c r="I510" s="3" t="str">
        <f>IF(COUNT($A510)=0,"",IF(H510="3E","3E",IF(H510="","I",LOOKUP(H510/J$2,{0,0.4,0.45,0.5,0.55,0.6,0.65,0.7,0.75,0.8,1},{"F","D","C","C+","B-","B","B+","A-","A","A+"}))))</f>
        <v/>
      </c>
      <c r="J510" s="2" t="str">
        <f>IF(COUNT($A510)=0,"",IF(H510="","--",IF(H510="3E","3E",LOOKUP(H510/J$2,{0,0.4,0.45,0.5,0.55,0.6,0.65,0.7,0.75,0.8,1},{0,2,2.25,2.5,2.75,3,3.25,3.5,3.75,4}))))</f>
        <v/>
      </c>
      <c r="K510" s="3" t="str">
        <f>IF(COUNT($A510)=0,"",IF($A510&lt;&gt;DRAFT!$B512,"ERR",IF(DRAFT!AJ512="3E","3E",IF(COUNT(DRAFT!AF512,DRAFT!AJ512)&gt;0,DRAFT!AK512,""))))</f>
        <v/>
      </c>
      <c r="L510" s="3" t="str">
        <f>IF(COUNT($A510)=0,"",IF(K510="3E","3E",IF(K510="","I",LOOKUP(K510/M$2,{0,0.4,0.45,0.5,0.55,0.6,0.65,0.7,0.75,0.8,1},{"F","D","C","C+","B-","B","B+","A-","A","A+"}))))</f>
        <v/>
      </c>
      <c r="M510" s="2" t="str">
        <f>IF(COUNT($A510)=0,"",IF(K510="","--",IF(K510="3E","3E",LOOKUP(K510/M$2,{0,0.4,0.45,0.5,0.55,0.6,0.65,0.7,0.75,0.8,1},{0,2,2.25,2.5,2.75,3,3.25,3.5,3.75,4}))))</f>
        <v/>
      </c>
      <c r="N510" s="3" t="str">
        <f>IF(COUNT($A510)=0,"",IF($A510&lt;&gt;DRAFT!$B512,"ERR",IF(DRAFT!AS512="3E","3E",IF(COUNT(DRAFT!AO512,DRAFT!AS512)&gt;0,DRAFT!AT512,""))))</f>
        <v/>
      </c>
      <c r="O510" s="3" t="str">
        <f>IF(COUNT($A510)=0,"",IF(N510="3E","3E",IF(N510="","I",LOOKUP(N510/P$2,{0,0.4,0.45,0.5,0.55,0.6,0.65,0.7,0.75,0.8,1},{"F","D","C","C+","B-","B","B+","A-","A","A+"}))))</f>
        <v/>
      </c>
      <c r="P510" s="2" t="str">
        <f>IF(COUNT($A510)=0,"",IF(N510="","--",IF(N510="3E","3E",LOOKUP(N510/P$2,{0,0.4,0.45,0.5,0.55,0.6,0.65,0.7,0.75,0.8,1},{0,2,2.25,2.5,2.75,3,3.25,3.5,3.75,4}))))</f>
        <v/>
      </c>
      <c r="Q510" s="3" t="str">
        <f>IF(COUNT($A510)=0,"",IF($A510&lt;&gt;DRAFT!$B512,"ERR",IF(DRAFT!BB512="3E","3E",IF(COUNT(DRAFT!AX512,DRAFT!BB512)&gt;0,DRAFT!BC512,""))))</f>
        <v/>
      </c>
      <c r="R510" s="3" t="str">
        <f>IF(COUNT($A510)=0,"",IF(Q510="3E","3E",IF(Q510="","I",LOOKUP(Q510/S$2,{0,0.4,0.45,0.5,0.55,0.6,0.65,0.7,0.75,0.8,1},{"F","D","C","C+","B-","B","B+","A-","A","A+"}))))</f>
        <v/>
      </c>
      <c r="S510" s="2" t="str">
        <f>IF(COUNT($A510)=0,"",IF(Q510="","--",IF(Q510="3E","3E",LOOKUP(Q510/S$2,{0,0.4,0.45,0.5,0.55,0.6,0.65,0.7,0.75,0.8,1},{0,2,2.25,2.5,2.75,3,3.25,3.5,3.75,4}))))</f>
        <v/>
      </c>
      <c r="T510" s="3" t="str">
        <f>IF(COUNT($A510)=0,"",IF($A510&lt;&gt;DRAFT!$B512,"ERR",IF(DRAFT!BK512="3E","3E",IF(COUNT(DRAFT!BG512,DRAFT!BK512)&gt;0,DRAFT!BL512,""))))</f>
        <v/>
      </c>
      <c r="U510" s="3" t="str">
        <f>IF(COUNT($A510)=0,"",IF(T510="3E","3E",IF(T510="","I",LOOKUP(T510/V$2,{0,0.4,0.45,0.5,0.55,0.6,0.65,0.7,0.75,0.8,1},{"F","D","C","C+","B-","B","B+","A-","A","A+"}))))</f>
        <v/>
      </c>
      <c r="V510" s="2" t="str">
        <f>IF(COUNT($A510)=0,"",IF(T510="","--",IF(T510="3E","3E",LOOKUP(T510/V$2,{0,0.4,0.45,0.5,0.55,0.6,0.65,0.7,0.75,0.8,1},{0,2,2.25,2.5,2.75,3,3.25,3.5,3.75,4}))))</f>
        <v/>
      </c>
      <c r="W510" s="3" t="str">
        <f>IF(COUNT($A510)=0,"",IF($A510&lt;&gt;DRAFT!$B512,"ERR",IF(DRAFT!BT512="3E","3E",IF(COUNT(DRAFT!BP512,DRAFT!BT512)&gt;0,DRAFT!BU512,""))))</f>
        <v/>
      </c>
      <c r="X510" s="3" t="str">
        <f>IF(COUNT($A510)=0,"",IF(W510="3E","3E",IF(W510="","I",LOOKUP(W510/Y$2,{0,0.4,0.45,0.5,0.55,0.6,0.65,0.7,0.75,0.8,1},{"F","D","C","C+","B-","B","B+","A-","A","A+"}))))</f>
        <v/>
      </c>
      <c r="Y510" s="2" t="str">
        <f>IF(COUNT($A510)=0,"",IF(W510="","--",IF(W510="3E","3E",LOOKUP(W510/Y$2,{0,0.4,0.45,0.5,0.55,0.6,0.65,0.7,0.75,0.8,1},{0,2,2.25,2.5,2.75,3,3.25,3.5,3.75,4}))))</f>
        <v/>
      </c>
      <c r="Z510" s="3" t="str">
        <f>IF(COUNT($A510)=0,"",IF($A510&lt;&gt;DRAFT!$B512,"ERR",IF(DRAFT!CC512="3E","3E",IF(COUNT(DRAFT!BY512,DRAFT!CC512)&gt;0,DRAFT!CD512,""))))</f>
        <v/>
      </c>
      <c r="AA510" s="3" t="str">
        <f>IF(COUNT($A510)=0,"",IF(Z510="3E","3E",IF(Z510="","I",LOOKUP(Z510/AB$2,{0,0.4,0.45,0.5,0.55,0.6,0.65,0.7,0.75,0.8,1},{"F","D","C","C+","B-","B","B+","A-","A","A+"}))))</f>
        <v/>
      </c>
      <c r="AB510" s="2" t="str">
        <f>IF(COUNT($A510)=0,"",IF(Z510="","--",IF(Z510="3E","3E",LOOKUP(Z510/AB$2,{0,0.4,0.45,0.5,0.55,0.6,0.65,0.7,0.75,0.8,1},{0,2,2.25,2.5,2.75,3,3.25,3.5,3.75,4}))))</f>
        <v/>
      </c>
      <c r="AC510" s="3" t="str">
        <f>IF(COUNT($A510)=0,"",IF($A510&lt;&gt;DRAFT!$B512,"ERR",IF(DRAFT!CF512&gt;0,DRAFT!CF512,"")))</f>
        <v/>
      </c>
      <c r="AD510" s="3" t="str">
        <f>IF(COUNT($A510)=0,"",IF(AC510="3E","3E",IF(AC510="","I",LOOKUP(AC510/AE$2,{0,0.4,0.45,0.5,0.55,0.6,0.65,0.7,0.75,0.8,1},{"F","D","C","C+","B-","B","B+","A-","A","A+"}))))</f>
        <v/>
      </c>
      <c r="AE510" s="2" t="str">
        <f>IF(COUNT($A510)=0,"",IF(AC510="","--",IF(AC510="3E","3E",LOOKUP(AC510/AE$2,{0,0.4,0.45,0.5,0.55,0.6,0.65,0.7,0.75,0.8,1},{0,2,2.25,2.5,2.75,3,3.25,3.5,3.75,4}))))</f>
        <v/>
      </c>
      <c r="AF510" s="3" t="str">
        <f>IF($A510&lt;&gt;DRAFT!$B512,"ERR",IF(OR(COUNT($A510)=0,COUNT(DRAFT!CI512:CK512,DRAFT!CM512:CO512)=0),"",CEILING(SUM(DRAFT!CL512,DRAFT!CP512),1)))</f>
        <v/>
      </c>
      <c r="AG510" s="3" t="str">
        <f>IF(COUNT($A510)=0,"",IF(AF510="3E","3E",IF(AF510="","I",LOOKUP(AF510/AH$2,{0,0.4,0.45,0.5,0.55,0.6,0.65,0.7,0.75,0.8,1},{"F","D","C","C+","B-","B","B+","A-","A","A+"}))))</f>
        <v/>
      </c>
      <c r="AH510" s="2" t="str">
        <f>IF(COUNT($A510)=0,"",IF(AF510="","--",IF(AF510="3E","3E",LOOKUP(AF510/AH$2,{0,0.4,0.45,0.5,0.55,0.6,0.65,0.7,0.75,0.8,1},{0,2,2.25,2.5,2.75,3,3.25,3.5,3.75,4}))))</f>
        <v/>
      </c>
      <c r="AI510" s="11" t="str">
        <f>IF(OR(COUNT($A510)=0,COUNT(B510:AH510)=0),"",IF(COUNTIF(B510:AH510,"3E")&gt;0,"3E",IF(DRAFT!$A512="R",TRUNC(SUMPRODUCT(RGP,RCP)/TCP,3),TRUNC((SUMPRODUCT(--(IMDGP&gt;0)*IMDGP,IMCP)+CEILING(DRAFT!$CQ512*42,0.25))/TCP,3))))</f>
        <v/>
      </c>
      <c r="AJ510" s="3" t="str">
        <f>IF(OR(COUNT($A510)=0,COUNT(B510:AH510)=0),"",IF(COUNTIF(B510:AH510,"3E")&gt;0,"3E",IF(DRAFT!$A512="R",SUMPRODUCT(--(RGP&gt;=2),RCP),SUMPRODUCT(--(IMDGP&gt;0),--(IMGP=0),IMCP)+DRAFT!$CR512)))</f>
        <v/>
      </c>
      <c r="AK510" s="3" t="str">
        <f>IF(OR(COUNT($A510)=0,COUNT(B510:AH510)=0),"",IF(COUNTIF(B510:AJ510,"3E")&gt;0,"3E",IF(AND(DRAFT!$A512="IM",OR($AI510&gt;DRAFT!$CQ512,$AJ510&gt;DRAFT!$CR512)),"IMPROVED",IF(AND(DRAFT!$A512="IM",$AI510&lt;=DRAFT!$CQ512,$AJ510&lt;=DRAFT!$CR512),"NOT IMPROVED",IF(AND(AH510&gt;=2,AI510&gt;=2,AJ510&gt;=30),"PASS","FAIL")))))</f>
        <v/>
      </c>
      <c r="AL510" s="3" t="str">
        <f t="shared" si="14"/>
        <v/>
      </c>
      <c r="AM510" s="3" t="str">
        <f t="shared" si="15"/>
        <v/>
      </c>
    </row>
    <row r="511" spans="1:39" ht="18.95" customHeight="1" x14ac:dyDescent="0.25">
      <c r="A511" s="4" t="str">
        <f>IF(DRAFT!$B513="","",DRAFT!$B513)</f>
        <v/>
      </c>
      <c r="B511" s="3" t="str">
        <f>IF(COUNT($A511)=0,"",IF($A511&lt;&gt;DRAFT!$B513,"ERR",IF(DRAFT!I513="3E","3E",IF(COUNT(DRAFT!E513,DRAFT!I513)&gt;0,DRAFT!J513,""))))</f>
        <v/>
      </c>
      <c r="C511" s="3" t="str">
        <f>IF(COUNT($A511)=0,"",IF(B511="3E","3E",IF(B511="","I",LOOKUP(B511/D$2,{0,0.4,0.45,0.5,0.55,0.6,0.65,0.7,0.75,0.8,1},{"F","D","C","C+","B-","B","B+","A-","A","A+"}))))</f>
        <v/>
      </c>
      <c r="D511" s="2" t="str">
        <f>IF(COUNT($A511)=0,"",IF(B511="","--",IF(B511="3E","3E",LOOKUP(B511/D$2,{0,0.4,0.45,0.5,0.55,0.6,0.65,0.7,0.75,0.8,1},{0,2,2.25,2.5,2.75,3,3.25,3.5,3.75,4}))))</f>
        <v/>
      </c>
      <c r="E511" s="3" t="str">
        <f>IF(COUNT($A511)=0,"",IF($A511&lt;&gt;DRAFT!$B513,"ERR",IF(DRAFT!R513="3E","3E",IF(COUNT(DRAFT!N513,DRAFT!R513)&gt;0,DRAFT!S513,""))))</f>
        <v/>
      </c>
      <c r="F511" s="3" t="str">
        <f>IF(COUNT($A511)=0,"",IF(E511="3E","3E",IF(E511="","I",LOOKUP(E511/G$2,{0,0.4,0.45,0.5,0.55,0.6,0.65,0.7,0.75,0.8,1},{"F","D","C","C+","B-","B","B+","A-","A","A+"}))))</f>
        <v/>
      </c>
      <c r="G511" s="2" t="str">
        <f>IF(COUNT($A511)=0,"",IF(E511="","--",IF(E511="3E","3E",LOOKUP(E511/G$2,{0,0.4,0.45,0.5,0.55,0.6,0.65,0.7,0.75,0.8,1},{0,2,2.25,2.5,2.75,3,3.25,3.5,3.75,4}))))</f>
        <v/>
      </c>
      <c r="H511" s="3" t="str">
        <f>IF(COUNT($A511)=0,"",IF($A511&lt;&gt;DRAFT!$B513,"ERR",IF(DRAFT!AA513="3E","3E",IF(COUNT(DRAFT!W513,DRAFT!AA513)&gt;0,DRAFT!AB513,""))))</f>
        <v/>
      </c>
      <c r="I511" s="3" t="str">
        <f>IF(COUNT($A511)=0,"",IF(H511="3E","3E",IF(H511="","I",LOOKUP(H511/J$2,{0,0.4,0.45,0.5,0.55,0.6,0.65,0.7,0.75,0.8,1},{"F","D","C","C+","B-","B","B+","A-","A","A+"}))))</f>
        <v/>
      </c>
      <c r="J511" s="2" t="str">
        <f>IF(COUNT($A511)=0,"",IF(H511="","--",IF(H511="3E","3E",LOOKUP(H511/J$2,{0,0.4,0.45,0.5,0.55,0.6,0.65,0.7,0.75,0.8,1},{0,2,2.25,2.5,2.75,3,3.25,3.5,3.75,4}))))</f>
        <v/>
      </c>
      <c r="K511" s="3" t="str">
        <f>IF(COUNT($A511)=0,"",IF($A511&lt;&gt;DRAFT!$B513,"ERR",IF(DRAFT!AJ513="3E","3E",IF(COUNT(DRAFT!AF513,DRAFT!AJ513)&gt;0,DRAFT!AK513,""))))</f>
        <v/>
      </c>
      <c r="L511" s="3" t="str">
        <f>IF(COUNT($A511)=0,"",IF(K511="3E","3E",IF(K511="","I",LOOKUP(K511/M$2,{0,0.4,0.45,0.5,0.55,0.6,0.65,0.7,0.75,0.8,1},{"F","D","C","C+","B-","B","B+","A-","A","A+"}))))</f>
        <v/>
      </c>
      <c r="M511" s="2" t="str">
        <f>IF(COUNT($A511)=0,"",IF(K511="","--",IF(K511="3E","3E",LOOKUP(K511/M$2,{0,0.4,0.45,0.5,0.55,0.6,0.65,0.7,0.75,0.8,1},{0,2,2.25,2.5,2.75,3,3.25,3.5,3.75,4}))))</f>
        <v/>
      </c>
      <c r="N511" s="3" t="str">
        <f>IF(COUNT($A511)=0,"",IF($A511&lt;&gt;DRAFT!$B513,"ERR",IF(DRAFT!AS513="3E","3E",IF(COUNT(DRAFT!AO513,DRAFT!AS513)&gt;0,DRAFT!AT513,""))))</f>
        <v/>
      </c>
      <c r="O511" s="3" t="str">
        <f>IF(COUNT($A511)=0,"",IF(N511="3E","3E",IF(N511="","I",LOOKUP(N511/P$2,{0,0.4,0.45,0.5,0.55,0.6,0.65,0.7,0.75,0.8,1},{"F","D","C","C+","B-","B","B+","A-","A","A+"}))))</f>
        <v/>
      </c>
      <c r="P511" s="2" t="str">
        <f>IF(COUNT($A511)=0,"",IF(N511="","--",IF(N511="3E","3E",LOOKUP(N511/P$2,{0,0.4,0.45,0.5,0.55,0.6,0.65,0.7,0.75,0.8,1},{0,2,2.25,2.5,2.75,3,3.25,3.5,3.75,4}))))</f>
        <v/>
      </c>
      <c r="Q511" s="3" t="str">
        <f>IF(COUNT($A511)=0,"",IF($A511&lt;&gt;DRAFT!$B513,"ERR",IF(DRAFT!BB513="3E","3E",IF(COUNT(DRAFT!AX513,DRAFT!BB513)&gt;0,DRAFT!BC513,""))))</f>
        <v/>
      </c>
      <c r="R511" s="3" t="str">
        <f>IF(COUNT($A511)=0,"",IF(Q511="3E","3E",IF(Q511="","I",LOOKUP(Q511/S$2,{0,0.4,0.45,0.5,0.55,0.6,0.65,0.7,0.75,0.8,1},{"F","D","C","C+","B-","B","B+","A-","A","A+"}))))</f>
        <v/>
      </c>
      <c r="S511" s="2" t="str">
        <f>IF(COUNT($A511)=0,"",IF(Q511="","--",IF(Q511="3E","3E",LOOKUP(Q511/S$2,{0,0.4,0.45,0.5,0.55,0.6,0.65,0.7,0.75,0.8,1},{0,2,2.25,2.5,2.75,3,3.25,3.5,3.75,4}))))</f>
        <v/>
      </c>
      <c r="T511" s="3" t="str">
        <f>IF(COUNT($A511)=0,"",IF($A511&lt;&gt;DRAFT!$B513,"ERR",IF(DRAFT!BK513="3E","3E",IF(COUNT(DRAFT!BG513,DRAFT!BK513)&gt;0,DRAFT!BL513,""))))</f>
        <v/>
      </c>
      <c r="U511" s="3" t="str">
        <f>IF(COUNT($A511)=0,"",IF(T511="3E","3E",IF(T511="","I",LOOKUP(T511/V$2,{0,0.4,0.45,0.5,0.55,0.6,0.65,0.7,0.75,0.8,1},{"F","D","C","C+","B-","B","B+","A-","A","A+"}))))</f>
        <v/>
      </c>
      <c r="V511" s="2" t="str">
        <f>IF(COUNT($A511)=0,"",IF(T511="","--",IF(T511="3E","3E",LOOKUP(T511/V$2,{0,0.4,0.45,0.5,0.55,0.6,0.65,0.7,0.75,0.8,1},{0,2,2.25,2.5,2.75,3,3.25,3.5,3.75,4}))))</f>
        <v/>
      </c>
      <c r="W511" s="3" t="str">
        <f>IF(COUNT($A511)=0,"",IF($A511&lt;&gt;DRAFT!$B513,"ERR",IF(DRAFT!BT513="3E","3E",IF(COUNT(DRAFT!BP513,DRAFT!BT513)&gt;0,DRAFT!BU513,""))))</f>
        <v/>
      </c>
      <c r="X511" s="3" t="str">
        <f>IF(COUNT($A511)=0,"",IF(W511="3E","3E",IF(W511="","I",LOOKUP(W511/Y$2,{0,0.4,0.45,0.5,0.55,0.6,0.65,0.7,0.75,0.8,1},{"F","D","C","C+","B-","B","B+","A-","A","A+"}))))</f>
        <v/>
      </c>
      <c r="Y511" s="2" t="str">
        <f>IF(COUNT($A511)=0,"",IF(W511="","--",IF(W511="3E","3E",LOOKUP(W511/Y$2,{0,0.4,0.45,0.5,0.55,0.6,0.65,0.7,0.75,0.8,1},{0,2,2.25,2.5,2.75,3,3.25,3.5,3.75,4}))))</f>
        <v/>
      </c>
      <c r="Z511" s="3" t="str">
        <f>IF(COUNT($A511)=0,"",IF($A511&lt;&gt;DRAFT!$B513,"ERR",IF(DRAFT!CC513="3E","3E",IF(COUNT(DRAFT!BY513,DRAFT!CC513)&gt;0,DRAFT!CD513,""))))</f>
        <v/>
      </c>
      <c r="AA511" s="3" t="str">
        <f>IF(COUNT($A511)=0,"",IF(Z511="3E","3E",IF(Z511="","I",LOOKUP(Z511/AB$2,{0,0.4,0.45,0.5,0.55,0.6,0.65,0.7,0.75,0.8,1},{"F","D","C","C+","B-","B","B+","A-","A","A+"}))))</f>
        <v/>
      </c>
      <c r="AB511" s="2" t="str">
        <f>IF(COUNT($A511)=0,"",IF(Z511="","--",IF(Z511="3E","3E",LOOKUP(Z511/AB$2,{0,0.4,0.45,0.5,0.55,0.6,0.65,0.7,0.75,0.8,1},{0,2,2.25,2.5,2.75,3,3.25,3.5,3.75,4}))))</f>
        <v/>
      </c>
      <c r="AC511" s="3" t="str">
        <f>IF(COUNT($A511)=0,"",IF($A511&lt;&gt;DRAFT!$B513,"ERR",IF(DRAFT!CF513&gt;0,DRAFT!CF513,"")))</f>
        <v/>
      </c>
      <c r="AD511" s="3" t="str">
        <f>IF(COUNT($A511)=0,"",IF(AC511="3E","3E",IF(AC511="","I",LOOKUP(AC511/AE$2,{0,0.4,0.45,0.5,0.55,0.6,0.65,0.7,0.75,0.8,1},{"F","D","C","C+","B-","B","B+","A-","A","A+"}))))</f>
        <v/>
      </c>
      <c r="AE511" s="2" t="str">
        <f>IF(COUNT($A511)=0,"",IF(AC511="","--",IF(AC511="3E","3E",LOOKUP(AC511/AE$2,{0,0.4,0.45,0.5,0.55,0.6,0.65,0.7,0.75,0.8,1},{0,2,2.25,2.5,2.75,3,3.25,3.5,3.75,4}))))</f>
        <v/>
      </c>
      <c r="AF511" s="3" t="str">
        <f>IF($A511&lt;&gt;DRAFT!$B513,"ERR",IF(OR(COUNT($A511)=0,COUNT(DRAFT!CI513:CK513,DRAFT!CM513:CO513)=0),"",CEILING(SUM(DRAFT!CL513,DRAFT!CP513),1)))</f>
        <v/>
      </c>
      <c r="AG511" s="3" t="str">
        <f>IF(COUNT($A511)=0,"",IF(AF511="3E","3E",IF(AF511="","I",LOOKUP(AF511/AH$2,{0,0.4,0.45,0.5,0.55,0.6,0.65,0.7,0.75,0.8,1},{"F","D","C","C+","B-","B","B+","A-","A","A+"}))))</f>
        <v/>
      </c>
      <c r="AH511" s="2" t="str">
        <f>IF(COUNT($A511)=0,"",IF(AF511="","--",IF(AF511="3E","3E",LOOKUP(AF511/AH$2,{0,0.4,0.45,0.5,0.55,0.6,0.65,0.7,0.75,0.8,1},{0,2,2.25,2.5,2.75,3,3.25,3.5,3.75,4}))))</f>
        <v/>
      </c>
      <c r="AI511" s="11" t="str">
        <f>IF(OR(COUNT($A511)=0,COUNT(B511:AH511)=0),"",IF(COUNTIF(B511:AH511,"3E")&gt;0,"3E",IF(DRAFT!$A513="R",TRUNC(SUMPRODUCT(RGP,RCP)/TCP,3),TRUNC((SUMPRODUCT(--(IMDGP&gt;0)*IMDGP,IMCP)+CEILING(DRAFT!$CQ513*42,0.25))/TCP,3))))</f>
        <v/>
      </c>
      <c r="AJ511" s="3" t="str">
        <f>IF(OR(COUNT($A511)=0,COUNT(B511:AH511)=0),"",IF(COUNTIF(B511:AH511,"3E")&gt;0,"3E",IF(DRAFT!$A513="R",SUMPRODUCT(--(RGP&gt;=2),RCP),SUMPRODUCT(--(IMDGP&gt;0),--(IMGP=0),IMCP)+DRAFT!$CR513)))</f>
        <v/>
      </c>
      <c r="AK511" s="3" t="str">
        <f>IF(OR(COUNT($A511)=0,COUNT(B511:AH511)=0),"",IF(COUNTIF(B511:AJ511,"3E")&gt;0,"3E",IF(AND(DRAFT!$A513="IM",OR($AI511&gt;DRAFT!$CQ513,$AJ511&gt;DRAFT!$CR513)),"IMPROVED",IF(AND(DRAFT!$A513="IM",$AI511&lt;=DRAFT!$CQ513,$AJ511&lt;=DRAFT!$CR513),"NOT IMPROVED",IF(AND(AH511&gt;=2,AI511&gt;=2,AJ511&gt;=30),"PASS","FAIL")))))</f>
        <v/>
      </c>
      <c r="AL511" s="3" t="str">
        <f t="shared" si="14"/>
        <v/>
      </c>
      <c r="AM511" s="3" t="str">
        <f t="shared" si="15"/>
        <v/>
      </c>
    </row>
    <row r="512" spans="1:39" ht="18.95" customHeight="1" x14ac:dyDescent="0.25">
      <c r="A512" s="4" t="str">
        <f>IF(DRAFT!$B514="","",DRAFT!$B514)</f>
        <v/>
      </c>
      <c r="B512" s="3" t="str">
        <f>IF(COUNT($A512)=0,"",IF($A512&lt;&gt;DRAFT!$B514,"ERR",IF(DRAFT!I514="3E","3E",IF(COUNT(DRAFT!E514,DRAFT!I514)&gt;0,DRAFT!J514,""))))</f>
        <v/>
      </c>
      <c r="C512" s="3" t="str">
        <f>IF(COUNT($A512)=0,"",IF(B512="3E","3E",IF(B512="","I",LOOKUP(B512/D$2,{0,0.4,0.45,0.5,0.55,0.6,0.65,0.7,0.75,0.8,1},{"F","D","C","C+","B-","B","B+","A-","A","A+"}))))</f>
        <v/>
      </c>
      <c r="D512" s="2" t="str">
        <f>IF(COUNT($A512)=0,"",IF(B512="","--",IF(B512="3E","3E",LOOKUP(B512/D$2,{0,0.4,0.45,0.5,0.55,0.6,0.65,0.7,0.75,0.8,1},{0,2,2.25,2.5,2.75,3,3.25,3.5,3.75,4}))))</f>
        <v/>
      </c>
      <c r="E512" s="3" t="str">
        <f>IF(COUNT($A512)=0,"",IF($A512&lt;&gt;DRAFT!$B514,"ERR",IF(DRAFT!R514="3E","3E",IF(COUNT(DRAFT!N514,DRAFT!R514)&gt;0,DRAFT!S514,""))))</f>
        <v/>
      </c>
      <c r="F512" s="3" t="str">
        <f>IF(COUNT($A512)=0,"",IF(E512="3E","3E",IF(E512="","I",LOOKUP(E512/G$2,{0,0.4,0.45,0.5,0.55,0.6,0.65,0.7,0.75,0.8,1},{"F","D","C","C+","B-","B","B+","A-","A","A+"}))))</f>
        <v/>
      </c>
      <c r="G512" s="2" t="str">
        <f>IF(COUNT($A512)=0,"",IF(E512="","--",IF(E512="3E","3E",LOOKUP(E512/G$2,{0,0.4,0.45,0.5,0.55,0.6,0.65,0.7,0.75,0.8,1},{0,2,2.25,2.5,2.75,3,3.25,3.5,3.75,4}))))</f>
        <v/>
      </c>
      <c r="H512" s="3" t="str">
        <f>IF(COUNT($A512)=0,"",IF($A512&lt;&gt;DRAFT!$B514,"ERR",IF(DRAFT!AA514="3E","3E",IF(COUNT(DRAFT!W514,DRAFT!AA514)&gt;0,DRAFT!AB514,""))))</f>
        <v/>
      </c>
      <c r="I512" s="3" t="str">
        <f>IF(COUNT($A512)=0,"",IF(H512="3E","3E",IF(H512="","I",LOOKUP(H512/J$2,{0,0.4,0.45,0.5,0.55,0.6,0.65,0.7,0.75,0.8,1},{"F","D","C","C+","B-","B","B+","A-","A","A+"}))))</f>
        <v/>
      </c>
      <c r="J512" s="2" t="str">
        <f>IF(COUNT($A512)=0,"",IF(H512="","--",IF(H512="3E","3E",LOOKUP(H512/J$2,{0,0.4,0.45,0.5,0.55,0.6,0.65,0.7,0.75,0.8,1},{0,2,2.25,2.5,2.75,3,3.25,3.5,3.75,4}))))</f>
        <v/>
      </c>
      <c r="K512" s="3" t="str">
        <f>IF(COUNT($A512)=0,"",IF($A512&lt;&gt;DRAFT!$B514,"ERR",IF(DRAFT!AJ514="3E","3E",IF(COUNT(DRAFT!AF514,DRAFT!AJ514)&gt;0,DRAFT!AK514,""))))</f>
        <v/>
      </c>
      <c r="L512" s="3" t="str">
        <f>IF(COUNT($A512)=0,"",IF(K512="3E","3E",IF(K512="","I",LOOKUP(K512/M$2,{0,0.4,0.45,0.5,0.55,0.6,0.65,0.7,0.75,0.8,1},{"F","D","C","C+","B-","B","B+","A-","A","A+"}))))</f>
        <v/>
      </c>
      <c r="M512" s="2" t="str">
        <f>IF(COUNT($A512)=0,"",IF(K512="","--",IF(K512="3E","3E",LOOKUP(K512/M$2,{0,0.4,0.45,0.5,0.55,0.6,0.65,0.7,0.75,0.8,1},{0,2,2.25,2.5,2.75,3,3.25,3.5,3.75,4}))))</f>
        <v/>
      </c>
      <c r="N512" s="3" t="str">
        <f>IF(COUNT($A512)=0,"",IF($A512&lt;&gt;DRAFT!$B514,"ERR",IF(DRAFT!AS514="3E","3E",IF(COUNT(DRAFT!AO514,DRAFT!AS514)&gt;0,DRAFT!AT514,""))))</f>
        <v/>
      </c>
      <c r="O512" s="3" t="str">
        <f>IF(COUNT($A512)=0,"",IF(N512="3E","3E",IF(N512="","I",LOOKUP(N512/P$2,{0,0.4,0.45,0.5,0.55,0.6,0.65,0.7,0.75,0.8,1},{"F","D","C","C+","B-","B","B+","A-","A","A+"}))))</f>
        <v/>
      </c>
      <c r="P512" s="2" t="str">
        <f>IF(COUNT($A512)=0,"",IF(N512="","--",IF(N512="3E","3E",LOOKUP(N512/P$2,{0,0.4,0.45,0.5,0.55,0.6,0.65,0.7,0.75,0.8,1},{0,2,2.25,2.5,2.75,3,3.25,3.5,3.75,4}))))</f>
        <v/>
      </c>
      <c r="Q512" s="3" t="str">
        <f>IF(COUNT($A512)=0,"",IF($A512&lt;&gt;DRAFT!$B514,"ERR",IF(DRAFT!BB514="3E","3E",IF(COUNT(DRAFT!AX514,DRAFT!BB514)&gt;0,DRAFT!BC514,""))))</f>
        <v/>
      </c>
      <c r="R512" s="3" t="str">
        <f>IF(COUNT($A512)=0,"",IF(Q512="3E","3E",IF(Q512="","I",LOOKUP(Q512/S$2,{0,0.4,0.45,0.5,0.55,0.6,0.65,0.7,0.75,0.8,1},{"F","D","C","C+","B-","B","B+","A-","A","A+"}))))</f>
        <v/>
      </c>
      <c r="S512" s="2" t="str">
        <f>IF(COUNT($A512)=0,"",IF(Q512="","--",IF(Q512="3E","3E",LOOKUP(Q512/S$2,{0,0.4,0.45,0.5,0.55,0.6,0.65,0.7,0.75,0.8,1},{0,2,2.25,2.5,2.75,3,3.25,3.5,3.75,4}))))</f>
        <v/>
      </c>
      <c r="T512" s="3" t="str">
        <f>IF(COUNT($A512)=0,"",IF($A512&lt;&gt;DRAFT!$B514,"ERR",IF(DRAFT!BK514="3E","3E",IF(COUNT(DRAFT!BG514,DRAFT!BK514)&gt;0,DRAFT!BL514,""))))</f>
        <v/>
      </c>
      <c r="U512" s="3" t="str">
        <f>IF(COUNT($A512)=0,"",IF(T512="3E","3E",IF(T512="","I",LOOKUP(T512/V$2,{0,0.4,0.45,0.5,0.55,0.6,0.65,0.7,0.75,0.8,1},{"F","D","C","C+","B-","B","B+","A-","A","A+"}))))</f>
        <v/>
      </c>
      <c r="V512" s="2" t="str">
        <f>IF(COUNT($A512)=0,"",IF(T512="","--",IF(T512="3E","3E",LOOKUP(T512/V$2,{0,0.4,0.45,0.5,0.55,0.6,0.65,0.7,0.75,0.8,1},{0,2,2.25,2.5,2.75,3,3.25,3.5,3.75,4}))))</f>
        <v/>
      </c>
      <c r="W512" s="3" t="str">
        <f>IF(COUNT($A512)=0,"",IF($A512&lt;&gt;DRAFT!$B514,"ERR",IF(DRAFT!BT514="3E","3E",IF(COUNT(DRAFT!BP514,DRAFT!BT514)&gt;0,DRAFT!BU514,""))))</f>
        <v/>
      </c>
      <c r="X512" s="3" t="str">
        <f>IF(COUNT($A512)=0,"",IF(W512="3E","3E",IF(W512="","I",LOOKUP(W512/Y$2,{0,0.4,0.45,0.5,0.55,0.6,0.65,0.7,0.75,0.8,1},{"F","D","C","C+","B-","B","B+","A-","A","A+"}))))</f>
        <v/>
      </c>
      <c r="Y512" s="2" t="str">
        <f>IF(COUNT($A512)=0,"",IF(W512="","--",IF(W512="3E","3E",LOOKUP(W512/Y$2,{0,0.4,0.45,0.5,0.55,0.6,0.65,0.7,0.75,0.8,1},{0,2,2.25,2.5,2.75,3,3.25,3.5,3.75,4}))))</f>
        <v/>
      </c>
      <c r="Z512" s="3" t="str">
        <f>IF(COUNT($A512)=0,"",IF($A512&lt;&gt;DRAFT!$B514,"ERR",IF(DRAFT!CC514="3E","3E",IF(COUNT(DRAFT!BY514,DRAFT!CC514)&gt;0,DRAFT!CD514,""))))</f>
        <v/>
      </c>
      <c r="AA512" s="3" t="str">
        <f>IF(COUNT($A512)=0,"",IF(Z512="3E","3E",IF(Z512="","I",LOOKUP(Z512/AB$2,{0,0.4,0.45,0.5,0.55,0.6,0.65,0.7,0.75,0.8,1},{"F","D","C","C+","B-","B","B+","A-","A","A+"}))))</f>
        <v/>
      </c>
      <c r="AB512" s="2" t="str">
        <f>IF(COUNT($A512)=0,"",IF(Z512="","--",IF(Z512="3E","3E",LOOKUP(Z512/AB$2,{0,0.4,0.45,0.5,0.55,0.6,0.65,0.7,0.75,0.8,1},{0,2,2.25,2.5,2.75,3,3.25,3.5,3.75,4}))))</f>
        <v/>
      </c>
      <c r="AC512" s="3" t="str">
        <f>IF(COUNT($A512)=0,"",IF($A512&lt;&gt;DRAFT!$B514,"ERR",IF(DRAFT!CF514&gt;0,DRAFT!CF514,"")))</f>
        <v/>
      </c>
      <c r="AD512" s="3" t="str">
        <f>IF(COUNT($A512)=0,"",IF(AC512="3E","3E",IF(AC512="","I",LOOKUP(AC512/AE$2,{0,0.4,0.45,0.5,0.55,0.6,0.65,0.7,0.75,0.8,1},{"F","D","C","C+","B-","B","B+","A-","A","A+"}))))</f>
        <v/>
      </c>
      <c r="AE512" s="2" t="str">
        <f>IF(COUNT($A512)=0,"",IF(AC512="","--",IF(AC512="3E","3E",LOOKUP(AC512/AE$2,{0,0.4,0.45,0.5,0.55,0.6,0.65,0.7,0.75,0.8,1},{0,2,2.25,2.5,2.75,3,3.25,3.5,3.75,4}))))</f>
        <v/>
      </c>
      <c r="AF512" s="3" t="str">
        <f>IF($A512&lt;&gt;DRAFT!$B514,"ERR",IF(OR(COUNT($A512)=0,COUNT(DRAFT!CI514:CK514,DRAFT!CM514:CO514)=0),"",CEILING(SUM(DRAFT!CL514,DRAFT!CP514),1)))</f>
        <v/>
      </c>
      <c r="AG512" s="3" t="str">
        <f>IF(COUNT($A512)=0,"",IF(AF512="3E","3E",IF(AF512="","I",LOOKUP(AF512/AH$2,{0,0.4,0.45,0.5,0.55,0.6,0.65,0.7,0.75,0.8,1},{"F","D","C","C+","B-","B","B+","A-","A","A+"}))))</f>
        <v/>
      </c>
      <c r="AH512" s="2" t="str">
        <f>IF(COUNT($A512)=0,"",IF(AF512="","--",IF(AF512="3E","3E",LOOKUP(AF512/AH$2,{0,0.4,0.45,0.5,0.55,0.6,0.65,0.7,0.75,0.8,1},{0,2,2.25,2.5,2.75,3,3.25,3.5,3.75,4}))))</f>
        <v/>
      </c>
      <c r="AI512" s="11" t="str">
        <f>IF(OR(COUNT($A512)=0,COUNT(B512:AH512)=0),"",IF(COUNTIF(B512:AH512,"3E")&gt;0,"3E",IF(DRAFT!$A514="R",TRUNC(SUMPRODUCT(RGP,RCP)/TCP,3),TRUNC((SUMPRODUCT(--(IMDGP&gt;0)*IMDGP,IMCP)+CEILING(DRAFT!$CQ514*42,0.25))/TCP,3))))</f>
        <v/>
      </c>
      <c r="AJ512" s="3" t="str">
        <f>IF(OR(COUNT($A512)=0,COUNT(B512:AH512)=0),"",IF(COUNTIF(B512:AH512,"3E")&gt;0,"3E",IF(DRAFT!$A514="R",SUMPRODUCT(--(RGP&gt;=2),RCP),SUMPRODUCT(--(IMDGP&gt;0),--(IMGP=0),IMCP)+DRAFT!$CR514)))</f>
        <v/>
      </c>
      <c r="AK512" s="3" t="str">
        <f>IF(OR(COUNT($A512)=0,COUNT(B512:AH512)=0),"",IF(COUNTIF(B512:AJ512,"3E")&gt;0,"3E",IF(AND(DRAFT!$A514="IM",OR($AI512&gt;DRAFT!$CQ514,$AJ512&gt;DRAFT!$CR514)),"IMPROVED",IF(AND(DRAFT!$A514="IM",$AI512&lt;=DRAFT!$CQ514,$AJ512&lt;=DRAFT!$CR514),"NOT IMPROVED",IF(AND(AH512&gt;=2,AI512&gt;=2,AJ512&gt;=30),"PASS","FAIL")))))</f>
        <v/>
      </c>
      <c r="AL512" s="3" t="str">
        <f t="shared" si="14"/>
        <v/>
      </c>
      <c r="AM512" s="3" t="str">
        <f t="shared" si="15"/>
        <v/>
      </c>
    </row>
    <row r="513" spans="1:39" ht="18.95" customHeight="1" x14ac:dyDescent="0.25">
      <c r="A513" s="4" t="str">
        <f>IF(DRAFT!$B515="","",DRAFT!$B515)</f>
        <v/>
      </c>
      <c r="B513" s="3" t="str">
        <f>IF(COUNT($A513)=0,"",IF($A513&lt;&gt;DRAFT!$B515,"ERR",IF(DRAFT!I515="3E","3E",IF(COUNT(DRAFT!E515,DRAFT!I515)&gt;0,DRAFT!J515,""))))</f>
        <v/>
      </c>
      <c r="C513" s="3" t="str">
        <f>IF(COUNT($A513)=0,"",IF(B513="3E","3E",IF(B513="","I",LOOKUP(B513/D$2,{0,0.4,0.45,0.5,0.55,0.6,0.65,0.7,0.75,0.8,1},{"F","D","C","C+","B-","B","B+","A-","A","A+"}))))</f>
        <v/>
      </c>
      <c r="D513" s="2" t="str">
        <f>IF(COUNT($A513)=0,"",IF(B513="","--",IF(B513="3E","3E",LOOKUP(B513/D$2,{0,0.4,0.45,0.5,0.55,0.6,0.65,0.7,0.75,0.8,1},{0,2,2.25,2.5,2.75,3,3.25,3.5,3.75,4}))))</f>
        <v/>
      </c>
      <c r="E513" s="3" t="str">
        <f>IF(COUNT($A513)=0,"",IF($A513&lt;&gt;DRAFT!$B515,"ERR",IF(DRAFT!R515="3E","3E",IF(COUNT(DRAFT!N515,DRAFT!R515)&gt;0,DRAFT!S515,""))))</f>
        <v/>
      </c>
      <c r="F513" s="3" t="str">
        <f>IF(COUNT($A513)=0,"",IF(E513="3E","3E",IF(E513="","I",LOOKUP(E513/G$2,{0,0.4,0.45,0.5,0.55,0.6,0.65,0.7,0.75,0.8,1},{"F","D","C","C+","B-","B","B+","A-","A","A+"}))))</f>
        <v/>
      </c>
      <c r="G513" s="2" t="str">
        <f>IF(COUNT($A513)=0,"",IF(E513="","--",IF(E513="3E","3E",LOOKUP(E513/G$2,{0,0.4,0.45,0.5,0.55,0.6,0.65,0.7,0.75,0.8,1},{0,2,2.25,2.5,2.75,3,3.25,3.5,3.75,4}))))</f>
        <v/>
      </c>
      <c r="H513" s="3" t="str">
        <f>IF(COUNT($A513)=0,"",IF($A513&lt;&gt;DRAFT!$B515,"ERR",IF(DRAFT!AA515="3E","3E",IF(COUNT(DRAFT!W515,DRAFT!AA515)&gt;0,DRAFT!AB515,""))))</f>
        <v/>
      </c>
      <c r="I513" s="3" t="str">
        <f>IF(COUNT($A513)=0,"",IF(H513="3E","3E",IF(H513="","I",LOOKUP(H513/J$2,{0,0.4,0.45,0.5,0.55,0.6,0.65,0.7,0.75,0.8,1},{"F","D","C","C+","B-","B","B+","A-","A","A+"}))))</f>
        <v/>
      </c>
      <c r="J513" s="2" t="str">
        <f>IF(COUNT($A513)=0,"",IF(H513="","--",IF(H513="3E","3E",LOOKUP(H513/J$2,{0,0.4,0.45,0.5,0.55,0.6,0.65,0.7,0.75,0.8,1},{0,2,2.25,2.5,2.75,3,3.25,3.5,3.75,4}))))</f>
        <v/>
      </c>
      <c r="K513" s="3" t="str">
        <f>IF(COUNT($A513)=0,"",IF($A513&lt;&gt;DRAFT!$B515,"ERR",IF(DRAFT!AJ515="3E","3E",IF(COUNT(DRAFT!AF515,DRAFT!AJ515)&gt;0,DRAFT!AK515,""))))</f>
        <v/>
      </c>
      <c r="L513" s="3" t="str">
        <f>IF(COUNT($A513)=0,"",IF(K513="3E","3E",IF(K513="","I",LOOKUP(K513/M$2,{0,0.4,0.45,0.5,0.55,0.6,0.65,0.7,0.75,0.8,1},{"F","D","C","C+","B-","B","B+","A-","A","A+"}))))</f>
        <v/>
      </c>
      <c r="M513" s="2" t="str">
        <f>IF(COUNT($A513)=0,"",IF(K513="","--",IF(K513="3E","3E",LOOKUP(K513/M$2,{0,0.4,0.45,0.5,0.55,0.6,0.65,0.7,0.75,0.8,1},{0,2,2.25,2.5,2.75,3,3.25,3.5,3.75,4}))))</f>
        <v/>
      </c>
      <c r="N513" s="3" t="str">
        <f>IF(COUNT($A513)=0,"",IF($A513&lt;&gt;DRAFT!$B515,"ERR",IF(DRAFT!AS515="3E","3E",IF(COUNT(DRAFT!AO515,DRAFT!AS515)&gt;0,DRAFT!AT515,""))))</f>
        <v/>
      </c>
      <c r="O513" s="3" t="str">
        <f>IF(COUNT($A513)=0,"",IF(N513="3E","3E",IF(N513="","I",LOOKUP(N513/P$2,{0,0.4,0.45,0.5,0.55,0.6,0.65,0.7,0.75,0.8,1},{"F","D","C","C+","B-","B","B+","A-","A","A+"}))))</f>
        <v/>
      </c>
      <c r="P513" s="2" t="str">
        <f>IF(COUNT($A513)=0,"",IF(N513="","--",IF(N513="3E","3E",LOOKUP(N513/P$2,{0,0.4,0.45,0.5,0.55,0.6,0.65,0.7,0.75,0.8,1},{0,2,2.25,2.5,2.75,3,3.25,3.5,3.75,4}))))</f>
        <v/>
      </c>
      <c r="Q513" s="3" t="str">
        <f>IF(COUNT($A513)=0,"",IF($A513&lt;&gt;DRAFT!$B515,"ERR",IF(DRAFT!BB515="3E","3E",IF(COUNT(DRAFT!AX515,DRAFT!BB515)&gt;0,DRAFT!BC515,""))))</f>
        <v/>
      </c>
      <c r="R513" s="3" t="str">
        <f>IF(COUNT($A513)=0,"",IF(Q513="3E","3E",IF(Q513="","I",LOOKUP(Q513/S$2,{0,0.4,0.45,0.5,0.55,0.6,0.65,0.7,0.75,0.8,1},{"F","D","C","C+","B-","B","B+","A-","A","A+"}))))</f>
        <v/>
      </c>
      <c r="S513" s="2" t="str">
        <f>IF(COUNT($A513)=0,"",IF(Q513="","--",IF(Q513="3E","3E",LOOKUP(Q513/S$2,{0,0.4,0.45,0.5,0.55,0.6,0.65,0.7,0.75,0.8,1},{0,2,2.25,2.5,2.75,3,3.25,3.5,3.75,4}))))</f>
        <v/>
      </c>
      <c r="T513" s="3" t="str">
        <f>IF(COUNT($A513)=0,"",IF($A513&lt;&gt;DRAFT!$B515,"ERR",IF(DRAFT!BK515="3E","3E",IF(COUNT(DRAFT!BG515,DRAFT!BK515)&gt;0,DRAFT!BL515,""))))</f>
        <v/>
      </c>
      <c r="U513" s="3" t="str">
        <f>IF(COUNT($A513)=0,"",IF(T513="3E","3E",IF(T513="","I",LOOKUP(T513/V$2,{0,0.4,0.45,0.5,0.55,0.6,0.65,0.7,0.75,0.8,1},{"F","D","C","C+","B-","B","B+","A-","A","A+"}))))</f>
        <v/>
      </c>
      <c r="V513" s="2" t="str">
        <f>IF(COUNT($A513)=0,"",IF(T513="","--",IF(T513="3E","3E",LOOKUP(T513/V$2,{0,0.4,0.45,0.5,0.55,0.6,0.65,0.7,0.75,0.8,1},{0,2,2.25,2.5,2.75,3,3.25,3.5,3.75,4}))))</f>
        <v/>
      </c>
      <c r="W513" s="3" t="str">
        <f>IF(COUNT($A513)=0,"",IF($A513&lt;&gt;DRAFT!$B515,"ERR",IF(DRAFT!BT515="3E","3E",IF(COUNT(DRAFT!BP515,DRAFT!BT515)&gt;0,DRAFT!BU515,""))))</f>
        <v/>
      </c>
      <c r="X513" s="3" t="str">
        <f>IF(COUNT($A513)=0,"",IF(W513="3E","3E",IF(W513="","I",LOOKUP(W513/Y$2,{0,0.4,0.45,0.5,0.55,0.6,0.65,0.7,0.75,0.8,1},{"F","D","C","C+","B-","B","B+","A-","A","A+"}))))</f>
        <v/>
      </c>
      <c r="Y513" s="2" t="str">
        <f>IF(COUNT($A513)=0,"",IF(W513="","--",IF(W513="3E","3E",LOOKUP(W513/Y$2,{0,0.4,0.45,0.5,0.55,0.6,0.65,0.7,0.75,0.8,1},{0,2,2.25,2.5,2.75,3,3.25,3.5,3.75,4}))))</f>
        <v/>
      </c>
      <c r="Z513" s="3" t="str">
        <f>IF(COUNT($A513)=0,"",IF($A513&lt;&gt;DRAFT!$B515,"ERR",IF(DRAFT!CC515="3E","3E",IF(COUNT(DRAFT!BY515,DRAFT!CC515)&gt;0,DRAFT!CD515,""))))</f>
        <v/>
      </c>
      <c r="AA513" s="3" t="str">
        <f>IF(COUNT($A513)=0,"",IF(Z513="3E","3E",IF(Z513="","I",LOOKUP(Z513/AB$2,{0,0.4,0.45,0.5,0.55,0.6,0.65,0.7,0.75,0.8,1},{"F","D","C","C+","B-","B","B+","A-","A","A+"}))))</f>
        <v/>
      </c>
      <c r="AB513" s="2" t="str">
        <f>IF(COUNT($A513)=0,"",IF(Z513="","--",IF(Z513="3E","3E",LOOKUP(Z513/AB$2,{0,0.4,0.45,0.5,0.55,0.6,0.65,0.7,0.75,0.8,1},{0,2,2.25,2.5,2.75,3,3.25,3.5,3.75,4}))))</f>
        <v/>
      </c>
      <c r="AC513" s="3" t="str">
        <f>IF(COUNT($A513)=0,"",IF($A513&lt;&gt;DRAFT!$B515,"ERR",IF(DRAFT!CF515&gt;0,DRAFT!CF515,"")))</f>
        <v/>
      </c>
      <c r="AD513" s="3" t="str">
        <f>IF(COUNT($A513)=0,"",IF(AC513="3E","3E",IF(AC513="","I",LOOKUP(AC513/AE$2,{0,0.4,0.45,0.5,0.55,0.6,0.65,0.7,0.75,0.8,1},{"F","D","C","C+","B-","B","B+","A-","A","A+"}))))</f>
        <v/>
      </c>
      <c r="AE513" s="2" t="str">
        <f>IF(COUNT($A513)=0,"",IF(AC513="","--",IF(AC513="3E","3E",LOOKUP(AC513/AE$2,{0,0.4,0.45,0.5,0.55,0.6,0.65,0.7,0.75,0.8,1},{0,2,2.25,2.5,2.75,3,3.25,3.5,3.75,4}))))</f>
        <v/>
      </c>
      <c r="AF513" s="3" t="str">
        <f>IF($A513&lt;&gt;DRAFT!$B515,"ERR",IF(OR(COUNT($A513)=0,COUNT(DRAFT!CI515:CK515,DRAFT!CM515:CO515)=0),"",CEILING(SUM(DRAFT!CL515,DRAFT!CP515),1)))</f>
        <v/>
      </c>
      <c r="AG513" s="3" t="str">
        <f>IF(COUNT($A513)=0,"",IF(AF513="3E","3E",IF(AF513="","I",LOOKUP(AF513/AH$2,{0,0.4,0.45,0.5,0.55,0.6,0.65,0.7,0.75,0.8,1},{"F","D","C","C+","B-","B","B+","A-","A","A+"}))))</f>
        <v/>
      </c>
      <c r="AH513" s="2" t="str">
        <f>IF(COUNT($A513)=0,"",IF(AF513="","--",IF(AF513="3E","3E",LOOKUP(AF513/AH$2,{0,0.4,0.45,0.5,0.55,0.6,0.65,0.7,0.75,0.8,1},{0,2,2.25,2.5,2.75,3,3.25,3.5,3.75,4}))))</f>
        <v/>
      </c>
      <c r="AI513" s="11" t="str">
        <f>IF(OR(COUNT($A513)=0,COUNT(B513:AH513)=0),"",IF(COUNTIF(B513:AH513,"3E")&gt;0,"3E",IF(DRAFT!$A515="R",TRUNC(SUMPRODUCT(RGP,RCP)/TCP,3),TRUNC((SUMPRODUCT(--(IMDGP&gt;0)*IMDGP,IMCP)+CEILING(DRAFT!$CQ515*42,0.25))/TCP,3))))</f>
        <v/>
      </c>
      <c r="AJ513" s="3" t="str">
        <f>IF(OR(COUNT($A513)=0,COUNT(B513:AH513)=0),"",IF(COUNTIF(B513:AH513,"3E")&gt;0,"3E",IF(DRAFT!$A515="R",SUMPRODUCT(--(RGP&gt;=2),RCP),SUMPRODUCT(--(IMDGP&gt;0),--(IMGP=0),IMCP)+DRAFT!$CR515)))</f>
        <v/>
      </c>
      <c r="AK513" s="3" t="str">
        <f>IF(OR(COUNT($A513)=0,COUNT(B513:AH513)=0),"",IF(COUNTIF(B513:AJ513,"3E")&gt;0,"3E",IF(AND(DRAFT!$A515="IM",OR($AI513&gt;DRAFT!$CQ515,$AJ513&gt;DRAFT!$CR515)),"IMPROVED",IF(AND(DRAFT!$A515="IM",$AI513&lt;=DRAFT!$CQ515,$AJ513&lt;=DRAFT!$CR515),"NOT IMPROVED",IF(AND(AH513&gt;=2,AI513&gt;=2,AJ513&gt;=30),"PASS","FAIL")))))</f>
        <v/>
      </c>
      <c r="AL513" s="3" t="str">
        <f t="shared" si="14"/>
        <v/>
      </c>
      <c r="AM513" s="3" t="str">
        <f t="shared" si="15"/>
        <v/>
      </c>
    </row>
    <row r="514" spans="1:39" ht="18.95" customHeight="1" x14ac:dyDescent="0.25">
      <c r="A514" s="4" t="str">
        <f>IF(DRAFT!$B516="","",DRAFT!$B516)</f>
        <v/>
      </c>
      <c r="B514" s="3" t="str">
        <f>IF(COUNT($A514)=0,"",IF($A514&lt;&gt;DRAFT!$B516,"ERR",IF(DRAFT!I516="3E","3E",IF(COUNT(DRAFT!E516,DRAFT!I516)&gt;0,DRAFT!J516,""))))</f>
        <v/>
      </c>
      <c r="C514" s="3" t="str">
        <f>IF(COUNT($A514)=0,"",IF(B514="3E","3E",IF(B514="","I",LOOKUP(B514/D$2,{0,0.4,0.45,0.5,0.55,0.6,0.65,0.7,0.75,0.8,1},{"F","D","C","C+","B-","B","B+","A-","A","A+"}))))</f>
        <v/>
      </c>
      <c r="D514" s="2" t="str">
        <f>IF(COUNT($A514)=0,"",IF(B514="","--",IF(B514="3E","3E",LOOKUP(B514/D$2,{0,0.4,0.45,0.5,0.55,0.6,0.65,0.7,0.75,0.8,1},{0,2,2.25,2.5,2.75,3,3.25,3.5,3.75,4}))))</f>
        <v/>
      </c>
      <c r="E514" s="3" t="str">
        <f>IF(COUNT($A514)=0,"",IF($A514&lt;&gt;DRAFT!$B516,"ERR",IF(DRAFT!R516="3E","3E",IF(COUNT(DRAFT!N516,DRAFT!R516)&gt;0,DRAFT!S516,""))))</f>
        <v/>
      </c>
      <c r="F514" s="3" t="str">
        <f>IF(COUNT($A514)=0,"",IF(E514="3E","3E",IF(E514="","I",LOOKUP(E514/G$2,{0,0.4,0.45,0.5,0.55,0.6,0.65,0.7,0.75,0.8,1},{"F","D","C","C+","B-","B","B+","A-","A","A+"}))))</f>
        <v/>
      </c>
      <c r="G514" s="2" t="str">
        <f>IF(COUNT($A514)=0,"",IF(E514="","--",IF(E514="3E","3E",LOOKUP(E514/G$2,{0,0.4,0.45,0.5,0.55,0.6,0.65,0.7,0.75,0.8,1},{0,2,2.25,2.5,2.75,3,3.25,3.5,3.75,4}))))</f>
        <v/>
      </c>
      <c r="H514" s="3" t="str">
        <f>IF(COUNT($A514)=0,"",IF($A514&lt;&gt;DRAFT!$B516,"ERR",IF(DRAFT!AA516="3E","3E",IF(COUNT(DRAFT!W516,DRAFT!AA516)&gt;0,DRAFT!AB516,""))))</f>
        <v/>
      </c>
      <c r="I514" s="3" t="str">
        <f>IF(COUNT($A514)=0,"",IF(H514="3E","3E",IF(H514="","I",LOOKUP(H514/J$2,{0,0.4,0.45,0.5,0.55,0.6,0.65,0.7,0.75,0.8,1},{"F","D","C","C+","B-","B","B+","A-","A","A+"}))))</f>
        <v/>
      </c>
      <c r="J514" s="2" t="str">
        <f>IF(COUNT($A514)=0,"",IF(H514="","--",IF(H514="3E","3E",LOOKUP(H514/J$2,{0,0.4,0.45,0.5,0.55,0.6,0.65,0.7,0.75,0.8,1},{0,2,2.25,2.5,2.75,3,3.25,3.5,3.75,4}))))</f>
        <v/>
      </c>
      <c r="K514" s="3" t="str">
        <f>IF(COUNT($A514)=0,"",IF($A514&lt;&gt;DRAFT!$B516,"ERR",IF(DRAFT!AJ516="3E","3E",IF(COUNT(DRAFT!AF516,DRAFT!AJ516)&gt;0,DRAFT!AK516,""))))</f>
        <v/>
      </c>
      <c r="L514" s="3" t="str">
        <f>IF(COUNT($A514)=0,"",IF(K514="3E","3E",IF(K514="","I",LOOKUP(K514/M$2,{0,0.4,0.45,0.5,0.55,0.6,0.65,0.7,0.75,0.8,1},{"F","D","C","C+","B-","B","B+","A-","A","A+"}))))</f>
        <v/>
      </c>
      <c r="M514" s="2" t="str">
        <f>IF(COUNT($A514)=0,"",IF(K514="","--",IF(K514="3E","3E",LOOKUP(K514/M$2,{0,0.4,0.45,0.5,0.55,0.6,0.65,0.7,0.75,0.8,1},{0,2,2.25,2.5,2.75,3,3.25,3.5,3.75,4}))))</f>
        <v/>
      </c>
      <c r="N514" s="3" t="str">
        <f>IF(COUNT($A514)=0,"",IF($A514&lt;&gt;DRAFT!$B516,"ERR",IF(DRAFT!AS516="3E","3E",IF(COUNT(DRAFT!AO516,DRAFT!AS516)&gt;0,DRAFT!AT516,""))))</f>
        <v/>
      </c>
      <c r="O514" s="3" t="str">
        <f>IF(COUNT($A514)=0,"",IF(N514="3E","3E",IF(N514="","I",LOOKUP(N514/P$2,{0,0.4,0.45,0.5,0.55,0.6,0.65,0.7,0.75,0.8,1},{"F","D","C","C+","B-","B","B+","A-","A","A+"}))))</f>
        <v/>
      </c>
      <c r="P514" s="2" t="str">
        <f>IF(COUNT($A514)=0,"",IF(N514="","--",IF(N514="3E","3E",LOOKUP(N514/P$2,{0,0.4,0.45,0.5,0.55,0.6,0.65,0.7,0.75,0.8,1},{0,2,2.25,2.5,2.75,3,3.25,3.5,3.75,4}))))</f>
        <v/>
      </c>
      <c r="Q514" s="3" t="str">
        <f>IF(COUNT($A514)=0,"",IF($A514&lt;&gt;DRAFT!$B516,"ERR",IF(DRAFT!BB516="3E","3E",IF(COUNT(DRAFT!AX516,DRAFT!BB516)&gt;0,DRAFT!BC516,""))))</f>
        <v/>
      </c>
      <c r="R514" s="3" t="str">
        <f>IF(COUNT($A514)=0,"",IF(Q514="3E","3E",IF(Q514="","I",LOOKUP(Q514/S$2,{0,0.4,0.45,0.5,0.55,0.6,0.65,0.7,0.75,0.8,1},{"F","D","C","C+","B-","B","B+","A-","A","A+"}))))</f>
        <v/>
      </c>
      <c r="S514" s="2" t="str">
        <f>IF(COUNT($A514)=0,"",IF(Q514="","--",IF(Q514="3E","3E",LOOKUP(Q514/S$2,{0,0.4,0.45,0.5,0.55,0.6,0.65,0.7,0.75,0.8,1},{0,2,2.25,2.5,2.75,3,3.25,3.5,3.75,4}))))</f>
        <v/>
      </c>
      <c r="T514" s="3" t="str">
        <f>IF(COUNT($A514)=0,"",IF($A514&lt;&gt;DRAFT!$B516,"ERR",IF(DRAFT!BK516="3E","3E",IF(COUNT(DRAFT!BG516,DRAFT!BK516)&gt;0,DRAFT!BL516,""))))</f>
        <v/>
      </c>
      <c r="U514" s="3" t="str">
        <f>IF(COUNT($A514)=0,"",IF(T514="3E","3E",IF(T514="","I",LOOKUP(T514/V$2,{0,0.4,0.45,0.5,0.55,0.6,0.65,0.7,0.75,0.8,1},{"F","D","C","C+","B-","B","B+","A-","A","A+"}))))</f>
        <v/>
      </c>
      <c r="V514" s="2" t="str">
        <f>IF(COUNT($A514)=0,"",IF(T514="","--",IF(T514="3E","3E",LOOKUP(T514/V$2,{0,0.4,0.45,0.5,0.55,0.6,0.65,0.7,0.75,0.8,1},{0,2,2.25,2.5,2.75,3,3.25,3.5,3.75,4}))))</f>
        <v/>
      </c>
      <c r="W514" s="3" t="str">
        <f>IF(COUNT($A514)=0,"",IF($A514&lt;&gt;DRAFT!$B516,"ERR",IF(DRAFT!BT516="3E","3E",IF(COUNT(DRAFT!BP516,DRAFT!BT516)&gt;0,DRAFT!BU516,""))))</f>
        <v/>
      </c>
      <c r="X514" s="3" t="str">
        <f>IF(COUNT($A514)=0,"",IF(W514="3E","3E",IF(W514="","I",LOOKUP(W514/Y$2,{0,0.4,0.45,0.5,0.55,0.6,0.65,0.7,0.75,0.8,1},{"F","D","C","C+","B-","B","B+","A-","A","A+"}))))</f>
        <v/>
      </c>
      <c r="Y514" s="2" t="str">
        <f>IF(COUNT($A514)=0,"",IF(W514="","--",IF(W514="3E","3E",LOOKUP(W514/Y$2,{0,0.4,0.45,0.5,0.55,0.6,0.65,0.7,0.75,0.8,1},{0,2,2.25,2.5,2.75,3,3.25,3.5,3.75,4}))))</f>
        <v/>
      </c>
      <c r="Z514" s="3" t="str">
        <f>IF(COUNT($A514)=0,"",IF($A514&lt;&gt;DRAFT!$B516,"ERR",IF(DRAFT!CC516="3E","3E",IF(COUNT(DRAFT!BY516,DRAFT!CC516)&gt;0,DRAFT!CD516,""))))</f>
        <v/>
      </c>
      <c r="AA514" s="3" t="str">
        <f>IF(COUNT($A514)=0,"",IF(Z514="3E","3E",IF(Z514="","I",LOOKUP(Z514/AB$2,{0,0.4,0.45,0.5,0.55,0.6,0.65,0.7,0.75,0.8,1},{"F","D","C","C+","B-","B","B+","A-","A","A+"}))))</f>
        <v/>
      </c>
      <c r="AB514" s="2" t="str">
        <f>IF(COUNT($A514)=0,"",IF(Z514="","--",IF(Z514="3E","3E",LOOKUP(Z514/AB$2,{0,0.4,0.45,0.5,0.55,0.6,0.65,0.7,0.75,0.8,1},{0,2,2.25,2.5,2.75,3,3.25,3.5,3.75,4}))))</f>
        <v/>
      </c>
      <c r="AC514" s="3" t="str">
        <f>IF(COUNT($A514)=0,"",IF($A514&lt;&gt;DRAFT!$B516,"ERR",IF(DRAFT!CF516&gt;0,DRAFT!CF516,"")))</f>
        <v/>
      </c>
      <c r="AD514" s="3" t="str">
        <f>IF(COUNT($A514)=0,"",IF(AC514="3E","3E",IF(AC514="","I",LOOKUP(AC514/AE$2,{0,0.4,0.45,0.5,0.55,0.6,0.65,0.7,0.75,0.8,1},{"F","D","C","C+","B-","B","B+","A-","A","A+"}))))</f>
        <v/>
      </c>
      <c r="AE514" s="2" t="str">
        <f>IF(COUNT($A514)=0,"",IF(AC514="","--",IF(AC514="3E","3E",LOOKUP(AC514/AE$2,{0,0.4,0.45,0.5,0.55,0.6,0.65,0.7,0.75,0.8,1},{0,2,2.25,2.5,2.75,3,3.25,3.5,3.75,4}))))</f>
        <v/>
      </c>
      <c r="AF514" s="3" t="str">
        <f>IF($A514&lt;&gt;DRAFT!$B516,"ERR",IF(OR(COUNT($A514)=0,COUNT(DRAFT!CI516:CK516,DRAFT!CM516:CO516)=0),"",CEILING(SUM(DRAFT!CL516,DRAFT!CP516),1)))</f>
        <v/>
      </c>
      <c r="AG514" s="3" t="str">
        <f>IF(COUNT($A514)=0,"",IF(AF514="3E","3E",IF(AF514="","I",LOOKUP(AF514/AH$2,{0,0.4,0.45,0.5,0.55,0.6,0.65,0.7,0.75,0.8,1},{"F","D","C","C+","B-","B","B+","A-","A","A+"}))))</f>
        <v/>
      </c>
      <c r="AH514" s="2" t="str">
        <f>IF(COUNT($A514)=0,"",IF(AF514="","--",IF(AF514="3E","3E",LOOKUP(AF514/AH$2,{0,0.4,0.45,0.5,0.55,0.6,0.65,0.7,0.75,0.8,1},{0,2,2.25,2.5,2.75,3,3.25,3.5,3.75,4}))))</f>
        <v/>
      </c>
      <c r="AI514" s="11" t="str">
        <f>IF(OR(COUNT($A514)=0,COUNT(B514:AH514)=0),"",IF(COUNTIF(B514:AH514,"3E")&gt;0,"3E",IF(DRAFT!$A516="R",TRUNC(SUMPRODUCT(RGP,RCP)/TCP,3),TRUNC((SUMPRODUCT(--(IMDGP&gt;0)*IMDGP,IMCP)+CEILING(DRAFT!$CQ516*42,0.25))/TCP,3))))</f>
        <v/>
      </c>
      <c r="AJ514" s="3" t="str">
        <f>IF(OR(COUNT($A514)=0,COUNT(B514:AH514)=0),"",IF(COUNTIF(B514:AH514,"3E")&gt;0,"3E",IF(DRAFT!$A516="R",SUMPRODUCT(--(RGP&gt;=2),RCP),SUMPRODUCT(--(IMDGP&gt;0),--(IMGP=0),IMCP)+DRAFT!$CR516)))</f>
        <v/>
      </c>
      <c r="AK514" s="3" t="str">
        <f>IF(OR(COUNT($A514)=0,COUNT(B514:AH514)=0),"",IF(COUNTIF(B514:AJ514,"3E")&gt;0,"3E",IF(AND(DRAFT!$A516="IM",OR($AI514&gt;DRAFT!$CQ516,$AJ514&gt;DRAFT!$CR516)),"IMPROVED",IF(AND(DRAFT!$A516="IM",$AI514&lt;=DRAFT!$CQ516,$AJ514&lt;=DRAFT!$CR516),"NOT IMPROVED",IF(AND(AH514&gt;=2,AI514&gt;=2,AJ514&gt;=30),"PASS","FAIL")))))</f>
        <v/>
      </c>
      <c r="AL514" s="3" t="str">
        <f t="shared" si="14"/>
        <v/>
      </c>
      <c r="AM514" s="3" t="str">
        <f t="shared" si="15"/>
        <v/>
      </c>
    </row>
    <row r="515" spans="1:39" ht="18.95" customHeight="1" x14ac:dyDescent="0.25">
      <c r="A515" s="4" t="str">
        <f>IF(DRAFT!$B517="","",DRAFT!$B517)</f>
        <v/>
      </c>
      <c r="B515" s="3" t="str">
        <f>IF(COUNT($A515)=0,"",IF($A515&lt;&gt;DRAFT!$B517,"ERR",IF(DRAFT!I517="3E","3E",IF(COUNT(DRAFT!E517,DRAFT!I517)&gt;0,DRAFT!J517,""))))</f>
        <v/>
      </c>
      <c r="C515" s="3" t="str">
        <f>IF(COUNT($A515)=0,"",IF(B515="3E","3E",IF(B515="","I",LOOKUP(B515/D$2,{0,0.4,0.45,0.5,0.55,0.6,0.65,0.7,0.75,0.8,1},{"F","D","C","C+","B-","B","B+","A-","A","A+"}))))</f>
        <v/>
      </c>
      <c r="D515" s="2" t="str">
        <f>IF(COUNT($A515)=0,"",IF(B515="","--",IF(B515="3E","3E",LOOKUP(B515/D$2,{0,0.4,0.45,0.5,0.55,0.6,0.65,0.7,0.75,0.8,1},{0,2,2.25,2.5,2.75,3,3.25,3.5,3.75,4}))))</f>
        <v/>
      </c>
      <c r="E515" s="3" t="str">
        <f>IF(COUNT($A515)=0,"",IF($A515&lt;&gt;DRAFT!$B517,"ERR",IF(DRAFT!R517="3E","3E",IF(COUNT(DRAFT!N517,DRAFT!R517)&gt;0,DRAFT!S517,""))))</f>
        <v/>
      </c>
      <c r="F515" s="3" t="str">
        <f>IF(COUNT($A515)=0,"",IF(E515="3E","3E",IF(E515="","I",LOOKUP(E515/G$2,{0,0.4,0.45,0.5,0.55,0.6,0.65,0.7,0.75,0.8,1},{"F","D","C","C+","B-","B","B+","A-","A","A+"}))))</f>
        <v/>
      </c>
      <c r="G515" s="2" t="str">
        <f>IF(COUNT($A515)=0,"",IF(E515="","--",IF(E515="3E","3E",LOOKUP(E515/G$2,{0,0.4,0.45,0.5,0.55,0.6,0.65,0.7,0.75,0.8,1},{0,2,2.25,2.5,2.75,3,3.25,3.5,3.75,4}))))</f>
        <v/>
      </c>
      <c r="H515" s="3" t="str">
        <f>IF(COUNT($A515)=0,"",IF($A515&lt;&gt;DRAFT!$B517,"ERR",IF(DRAFT!AA517="3E","3E",IF(COUNT(DRAFT!W517,DRAFT!AA517)&gt;0,DRAFT!AB517,""))))</f>
        <v/>
      </c>
      <c r="I515" s="3" t="str">
        <f>IF(COUNT($A515)=0,"",IF(H515="3E","3E",IF(H515="","I",LOOKUP(H515/J$2,{0,0.4,0.45,0.5,0.55,0.6,0.65,0.7,0.75,0.8,1},{"F","D","C","C+","B-","B","B+","A-","A","A+"}))))</f>
        <v/>
      </c>
      <c r="J515" s="2" t="str">
        <f>IF(COUNT($A515)=0,"",IF(H515="","--",IF(H515="3E","3E",LOOKUP(H515/J$2,{0,0.4,0.45,0.5,0.55,0.6,0.65,0.7,0.75,0.8,1},{0,2,2.25,2.5,2.75,3,3.25,3.5,3.75,4}))))</f>
        <v/>
      </c>
      <c r="K515" s="3" t="str">
        <f>IF(COUNT($A515)=0,"",IF($A515&lt;&gt;DRAFT!$B517,"ERR",IF(DRAFT!AJ517="3E","3E",IF(COUNT(DRAFT!AF517,DRAFT!AJ517)&gt;0,DRAFT!AK517,""))))</f>
        <v/>
      </c>
      <c r="L515" s="3" t="str">
        <f>IF(COUNT($A515)=0,"",IF(K515="3E","3E",IF(K515="","I",LOOKUP(K515/M$2,{0,0.4,0.45,0.5,0.55,0.6,0.65,0.7,0.75,0.8,1},{"F","D","C","C+","B-","B","B+","A-","A","A+"}))))</f>
        <v/>
      </c>
      <c r="M515" s="2" t="str">
        <f>IF(COUNT($A515)=0,"",IF(K515="","--",IF(K515="3E","3E",LOOKUP(K515/M$2,{0,0.4,0.45,0.5,0.55,0.6,0.65,0.7,0.75,0.8,1},{0,2,2.25,2.5,2.75,3,3.25,3.5,3.75,4}))))</f>
        <v/>
      </c>
      <c r="N515" s="3" t="str">
        <f>IF(COUNT($A515)=0,"",IF($A515&lt;&gt;DRAFT!$B517,"ERR",IF(DRAFT!AS517="3E","3E",IF(COUNT(DRAFT!AO517,DRAFT!AS517)&gt;0,DRAFT!AT517,""))))</f>
        <v/>
      </c>
      <c r="O515" s="3" t="str">
        <f>IF(COUNT($A515)=0,"",IF(N515="3E","3E",IF(N515="","I",LOOKUP(N515/P$2,{0,0.4,0.45,0.5,0.55,0.6,0.65,0.7,0.75,0.8,1},{"F","D","C","C+","B-","B","B+","A-","A","A+"}))))</f>
        <v/>
      </c>
      <c r="P515" s="2" t="str">
        <f>IF(COUNT($A515)=0,"",IF(N515="","--",IF(N515="3E","3E",LOOKUP(N515/P$2,{0,0.4,0.45,0.5,0.55,0.6,0.65,0.7,0.75,0.8,1},{0,2,2.25,2.5,2.75,3,3.25,3.5,3.75,4}))))</f>
        <v/>
      </c>
      <c r="Q515" s="3" t="str">
        <f>IF(COUNT($A515)=0,"",IF($A515&lt;&gt;DRAFT!$B517,"ERR",IF(DRAFT!BB517="3E","3E",IF(COUNT(DRAFT!AX517,DRAFT!BB517)&gt;0,DRAFT!BC517,""))))</f>
        <v/>
      </c>
      <c r="R515" s="3" t="str">
        <f>IF(COUNT($A515)=0,"",IF(Q515="3E","3E",IF(Q515="","I",LOOKUP(Q515/S$2,{0,0.4,0.45,0.5,0.55,0.6,0.65,0.7,0.75,0.8,1},{"F","D","C","C+","B-","B","B+","A-","A","A+"}))))</f>
        <v/>
      </c>
      <c r="S515" s="2" t="str">
        <f>IF(COUNT($A515)=0,"",IF(Q515="","--",IF(Q515="3E","3E",LOOKUP(Q515/S$2,{0,0.4,0.45,0.5,0.55,0.6,0.65,0.7,0.75,0.8,1},{0,2,2.25,2.5,2.75,3,3.25,3.5,3.75,4}))))</f>
        <v/>
      </c>
      <c r="T515" s="3" t="str">
        <f>IF(COUNT($A515)=0,"",IF($A515&lt;&gt;DRAFT!$B517,"ERR",IF(DRAFT!BK517="3E","3E",IF(COUNT(DRAFT!BG517,DRAFT!BK517)&gt;0,DRAFT!BL517,""))))</f>
        <v/>
      </c>
      <c r="U515" s="3" t="str">
        <f>IF(COUNT($A515)=0,"",IF(T515="3E","3E",IF(T515="","I",LOOKUP(T515/V$2,{0,0.4,0.45,0.5,0.55,0.6,0.65,0.7,0.75,0.8,1},{"F","D","C","C+","B-","B","B+","A-","A","A+"}))))</f>
        <v/>
      </c>
      <c r="V515" s="2" t="str">
        <f>IF(COUNT($A515)=0,"",IF(T515="","--",IF(T515="3E","3E",LOOKUP(T515/V$2,{0,0.4,0.45,0.5,0.55,0.6,0.65,0.7,0.75,0.8,1},{0,2,2.25,2.5,2.75,3,3.25,3.5,3.75,4}))))</f>
        <v/>
      </c>
      <c r="W515" s="3" t="str">
        <f>IF(COUNT($A515)=0,"",IF($A515&lt;&gt;DRAFT!$B517,"ERR",IF(DRAFT!BT517="3E","3E",IF(COUNT(DRAFT!BP517,DRAFT!BT517)&gt;0,DRAFT!BU517,""))))</f>
        <v/>
      </c>
      <c r="X515" s="3" t="str">
        <f>IF(COUNT($A515)=0,"",IF(W515="3E","3E",IF(W515="","I",LOOKUP(W515/Y$2,{0,0.4,0.45,0.5,0.55,0.6,0.65,0.7,0.75,0.8,1},{"F","D","C","C+","B-","B","B+","A-","A","A+"}))))</f>
        <v/>
      </c>
      <c r="Y515" s="2" t="str">
        <f>IF(COUNT($A515)=0,"",IF(W515="","--",IF(W515="3E","3E",LOOKUP(W515/Y$2,{0,0.4,0.45,0.5,0.55,0.6,0.65,0.7,0.75,0.8,1},{0,2,2.25,2.5,2.75,3,3.25,3.5,3.75,4}))))</f>
        <v/>
      </c>
      <c r="Z515" s="3" t="str">
        <f>IF(COUNT($A515)=0,"",IF($A515&lt;&gt;DRAFT!$B517,"ERR",IF(DRAFT!CC517="3E","3E",IF(COUNT(DRAFT!BY517,DRAFT!CC517)&gt;0,DRAFT!CD517,""))))</f>
        <v/>
      </c>
      <c r="AA515" s="3" t="str">
        <f>IF(COUNT($A515)=0,"",IF(Z515="3E","3E",IF(Z515="","I",LOOKUP(Z515/AB$2,{0,0.4,0.45,0.5,0.55,0.6,0.65,0.7,0.75,0.8,1},{"F","D","C","C+","B-","B","B+","A-","A","A+"}))))</f>
        <v/>
      </c>
      <c r="AB515" s="2" t="str">
        <f>IF(COUNT($A515)=0,"",IF(Z515="","--",IF(Z515="3E","3E",LOOKUP(Z515/AB$2,{0,0.4,0.45,0.5,0.55,0.6,0.65,0.7,0.75,0.8,1},{0,2,2.25,2.5,2.75,3,3.25,3.5,3.75,4}))))</f>
        <v/>
      </c>
      <c r="AC515" s="3" t="str">
        <f>IF(COUNT($A515)=0,"",IF($A515&lt;&gt;DRAFT!$B517,"ERR",IF(DRAFT!CF517&gt;0,DRAFT!CF517,"")))</f>
        <v/>
      </c>
      <c r="AD515" s="3" t="str">
        <f>IF(COUNT($A515)=0,"",IF(AC515="3E","3E",IF(AC515="","I",LOOKUP(AC515/AE$2,{0,0.4,0.45,0.5,0.55,0.6,0.65,0.7,0.75,0.8,1},{"F","D","C","C+","B-","B","B+","A-","A","A+"}))))</f>
        <v/>
      </c>
      <c r="AE515" s="2" t="str">
        <f>IF(COUNT($A515)=0,"",IF(AC515="","--",IF(AC515="3E","3E",LOOKUP(AC515/AE$2,{0,0.4,0.45,0.5,0.55,0.6,0.65,0.7,0.75,0.8,1},{0,2,2.25,2.5,2.75,3,3.25,3.5,3.75,4}))))</f>
        <v/>
      </c>
      <c r="AF515" s="3" t="str">
        <f>IF($A515&lt;&gt;DRAFT!$B517,"ERR",IF(OR(COUNT($A515)=0,COUNT(DRAFT!CI517:CK517,DRAFT!CM517:CO517)=0),"",CEILING(SUM(DRAFT!CL517,DRAFT!CP517),1)))</f>
        <v/>
      </c>
      <c r="AG515" s="3" t="str">
        <f>IF(COUNT($A515)=0,"",IF(AF515="3E","3E",IF(AF515="","I",LOOKUP(AF515/AH$2,{0,0.4,0.45,0.5,0.55,0.6,0.65,0.7,0.75,0.8,1},{"F","D","C","C+","B-","B","B+","A-","A","A+"}))))</f>
        <v/>
      </c>
      <c r="AH515" s="2" t="str">
        <f>IF(COUNT($A515)=0,"",IF(AF515="","--",IF(AF515="3E","3E",LOOKUP(AF515/AH$2,{0,0.4,0.45,0.5,0.55,0.6,0.65,0.7,0.75,0.8,1},{0,2,2.25,2.5,2.75,3,3.25,3.5,3.75,4}))))</f>
        <v/>
      </c>
      <c r="AI515" s="11" t="str">
        <f>IF(OR(COUNT($A515)=0,COUNT(B515:AH515)=0),"",IF(COUNTIF(B515:AH515,"3E")&gt;0,"3E",IF(DRAFT!$A517="R",TRUNC(SUMPRODUCT(RGP,RCP)/TCP,3),TRUNC((SUMPRODUCT(--(IMDGP&gt;0)*IMDGP,IMCP)+CEILING(DRAFT!$CQ517*42,0.25))/TCP,3))))</f>
        <v/>
      </c>
      <c r="AJ515" s="3" t="str">
        <f>IF(OR(COUNT($A515)=0,COUNT(B515:AH515)=0),"",IF(COUNTIF(B515:AH515,"3E")&gt;0,"3E",IF(DRAFT!$A517="R",SUMPRODUCT(--(RGP&gt;=2),RCP),SUMPRODUCT(--(IMDGP&gt;0),--(IMGP=0),IMCP)+DRAFT!$CR517)))</f>
        <v/>
      </c>
      <c r="AK515" s="3" t="str">
        <f>IF(OR(COUNT($A515)=0,COUNT(B515:AH515)=0),"",IF(COUNTIF(B515:AJ515,"3E")&gt;0,"3E",IF(AND(DRAFT!$A517="IM",OR($AI515&gt;DRAFT!$CQ517,$AJ515&gt;DRAFT!$CR517)),"IMPROVED",IF(AND(DRAFT!$A517="IM",$AI515&lt;=DRAFT!$CQ517,$AJ515&lt;=DRAFT!$CR517),"NOT IMPROVED",IF(AND(AH515&gt;=2,AI515&gt;=2,AJ515&gt;=30),"PASS","FAIL")))))</f>
        <v/>
      </c>
      <c r="AL515" s="3" t="str">
        <f t="shared" si="14"/>
        <v/>
      </c>
      <c r="AM515" s="3" t="str">
        <f t="shared" si="15"/>
        <v/>
      </c>
    </row>
    <row r="516" spans="1:39" ht="18.95" customHeight="1" x14ac:dyDescent="0.25">
      <c r="A516" s="4" t="str">
        <f>IF(DRAFT!$B518="","",DRAFT!$B518)</f>
        <v/>
      </c>
      <c r="B516" s="3" t="str">
        <f>IF(COUNT($A516)=0,"",IF($A516&lt;&gt;DRAFT!$B518,"ERR",IF(DRAFT!I518="3E","3E",IF(COUNT(DRAFT!E518,DRAFT!I518)&gt;0,DRAFT!J518,""))))</f>
        <v/>
      </c>
      <c r="C516" s="3" t="str">
        <f>IF(COUNT($A516)=0,"",IF(B516="3E","3E",IF(B516="","I",LOOKUP(B516/D$2,{0,0.4,0.45,0.5,0.55,0.6,0.65,0.7,0.75,0.8,1},{"F","D","C","C+","B-","B","B+","A-","A","A+"}))))</f>
        <v/>
      </c>
      <c r="D516" s="2" t="str">
        <f>IF(COUNT($A516)=0,"",IF(B516="","--",IF(B516="3E","3E",LOOKUP(B516/D$2,{0,0.4,0.45,0.5,0.55,0.6,0.65,0.7,0.75,0.8,1},{0,2,2.25,2.5,2.75,3,3.25,3.5,3.75,4}))))</f>
        <v/>
      </c>
      <c r="E516" s="3" t="str">
        <f>IF(COUNT($A516)=0,"",IF($A516&lt;&gt;DRAFT!$B518,"ERR",IF(DRAFT!R518="3E","3E",IF(COUNT(DRAFT!N518,DRAFT!R518)&gt;0,DRAFT!S518,""))))</f>
        <v/>
      </c>
      <c r="F516" s="3" t="str">
        <f>IF(COUNT($A516)=0,"",IF(E516="3E","3E",IF(E516="","I",LOOKUP(E516/G$2,{0,0.4,0.45,0.5,0.55,0.6,0.65,0.7,0.75,0.8,1},{"F","D","C","C+","B-","B","B+","A-","A","A+"}))))</f>
        <v/>
      </c>
      <c r="G516" s="2" t="str">
        <f>IF(COUNT($A516)=0,"",IF(E516="","--",IF(E516="3E","3E",LOOKUP(E516/G$2,{0,0.4,0.45,0.5,0.55,0.6,0.65,0.7,0.75,0.8,1},{0,2,2.25,2.5,2.75,3,3.25,3.5,3.75,4}))))</f>
        <v/>
      </c>
      <c r="H516" s="3" t="str">
        <f>IF(COUNT($A516)=0,"",IF($A516&lt;&gt;DRAFT!$B518,"ERR",IF(DRAFT!AA518="3E","3E",IF(COUNT(DRAFT!W518,DRAFT!AA518)&gt;0,DRAFT!AB518,""))))</f>
        <v/>
      </c>
      <c r="I516" s="3" t="str">
        <f>IF(COUNT($A516)=0,"",IF(H516="3E","3E",IF(H516="","I",LOOKUP(H516/J$2,{0,0.4,0.45,0.5,0.55,0.6,0.65,0.7,0.75,0.8,1},{"F","D","C","C+","B-","B","B+","A-","A","A+"}))))</f>
        <v/>
      </c>
      <c r="J516" s="2" t="str">
        <f>IF(COUNT($A516)=0,"",IF(H516="","--",IF(H516="3E","3E",LOOKUP(H516/J$2,{0,0.4,0.45,0.5,0.55,0.6,0.65,0.7,0.75,0.8,1},{0,2,2.25,2.5,2.75,3,3.25,3.5,3.75,4}))))</f>
        <v/>
      </c>
      <c r="K516" s="3" t="str">
        <f>IF(COUNT($A516)=0,"",IF($A516&lt;&gt;DRAFT!$B518,"ERR",IF(DRAFT!AJ518="3E","3E",IF(COUNT(DRAFT!AF518,DRAFT!AJ518)&gt;0,DRAFT!AK518,""))))</f>
        <v/>
      </c>
      <c r="L516" s="3" t="str">
        <f>IF(COUNT($A516)=0,"",IF(K516="3E","3E",IF(K516="","I",LOOKUP(K516/M$2,{0,0.4,0.45,0.5,0.55,0.6,0.65,0.7,0.75,0.8,1},{"F","D","C","C+","B-","B","B+","A-","A","A+"}))))</f>
        <v/>
      </c>
      <c r="M516" s="2" t="str">
        <f>IF(COUNT($A516)=0,"",IF(K516="","--",IF(K516="3E","3E",LOOKUP(K516/M$2,{0,0.4,0.45,0.5,0.55,0.6,0.65,0.7,0.75,0.8,1},{0,2,2.25,2.5,2.75,3,3.25,3.5,3.75,4}))))</f>
        <v/>
      </c>
      <c r="N516" s="3" t="str">
        <f>IF(COUNT($A516)=0,"",IF($A516&lt;&gt;DRAFT!$B518,"ERR",IF(DRAFT!AS518="3E","3E",IF(COUNT(DRAFT!AO518,DRAFT!AS518)&gt;0,DRAFT!AT518,""))))</f>
        <v/>
      </c>
      <c r="O516" s="3" t="str">
        <f>IF(COUNT($A516)=0,"",IF(N516="3E","3E",IF(N516="","I",LOOKUP(N516/P$2,{0,0.4,0.45,0.5,0.55,0.6,0.65,0.7,0.75,0.8,1},{"F","D","C","C+","B-","B","B+","A-","A","A+"}))))</f>
        <v/>
      </c>
      <c r="P516" s="2" t="str">
        <f>IF(COUNT($A516)=0,"",IF(N516="","--",IF(N516="3E","3E",LOOKUP(N516/P$2,{0,0.4,0.45,0.5,0.55,0.6,0.65,0.7,0.75,0.8,1},{0,2,2.25,2.5,2.75,3,3.25,3.5,3.75,4}))))</f>
        <v/>
      </c>
      <c r="Q516" s="3" t="str">
        <f>IF(COUNT($A516)=0,"",IF($A516&lt;&gt;DRAFT!$B518,"ERR",IF(DRAFT!BB518="3E","3E",IF(COUNT(DRAFT!AX518,DRAFT!BB518)&gt;0,DRAFT!BC518,""))))</f>
        <v/>
      </c>
      <c r="R516" s="3" t="str">
        <f>IF(COUNT($A516)=0,"",IF(Q516="3E","3E",IF(Q516="","I",LOOKUP(Q516/S$2,{0,0.4,0.45,0.5,0.55,0.6,0.65,0.7,0.75,0.8,1},{"F","D","C","C+","B-","B","B+","A-","A","A+"}))))</f>
        <v/>
      </c>
      <c r="S516" s="2" t="str">
        <f>IF(COUNT($A516)=0,"",IF(Q516="","--",IF(Q516="3E","3E",LOOKUP(Q516/S$2,{0,0.4,0.45,0.5,0.55,0.6,0.65,0.7,0.75,0.8,1},{0,2,2.25,2.5,2.75,3,3.25,3.5,3.75,4}))))</f>
        <v/>
      </c>
      <c r="T516" s="3" t="str">
        <f>IF(COUNT($A516)=0,"",IF($A516&lt;&gt;DRAFT!$B518,"ERR",IF(DRAFT!BK518="3E","3E",IF(COUNT(DRAFT!BG518,DRAFT!BK518)&gt;0,DRAFT!BL518,""))))</f>
        <v/>
      </c>
      <c r="U516" s="3" t="str">
        <f>IF(COUNT($A516)=0,"",IF(T516="3E","3E",IF(T516="","I",LOOKUP(T516/V$2,{0,0.4,0.45,0.5,0.55,0.6,0.65,0.7,0.75,0.8,1},{"F","D","C","C+","B-","B","B+","A-","A","A+"}))))</f>
        <v/>
      </c>
      <c r="V516" s="2" t="str">
        <f>IF(COUNT($A516)=0,"",IF(T516="","--",IF(T516="3E","3E",LOOKUP(T516/V$2,{0,0.4,0.45,0.5,0.55,0.6,0.65,0.7,0.75,0.8,1},{0,2,2.25,2.5,2.75,3,3.25,3.5,3.75,4}))))</f>
        <v/>
      </c>
      <c r="W516" s="3" t="str">
        <f>IF(COUNT($A516)=0,"",IF($A516&lt;&gt;DRAFT!$B518,"ERR",IF(DRAFT!BT518="3E","3E",IF(COUNT(DRAFT!BP518,DRAFT!BT518)&gt;0,DRAFT!BU518,""))))</f>
        <v/>
      </c>
      <c r="X516" s="3" t="str">
        <f>IF(COUNT($A516)=0,"",IF(W516="3E","3E",IF(W516="","I",LOOKUP(W516/Y$2,{0,0.4,0.45,0.5,0.55,0.6,0.65,0.7,0.75,0.8,1},{"F","D","C","C+","B-","B","B+","A-","A","A+"}))))</f>
        <v/>
      </c>
      <c r="Y516" s="2" t="str">
        <f>IF(COUNT($A516)=0,"",IF(W516="","--",IF(W516="3E","3E",LOOKUP(W516/Y$2,{0,0.4,0.45,0.5,0.55,0.6,0.65,0.7,0.75,0.8,1},{0,2,2.25,2.5,2.75,3,3.25,3.5,3.75,4}))))</f>
        <v/>
      </c>
      <c r="Z516" s="3" t="str">
        <f>IF(COUNT($A516)=0,"",IF($A516&lt;&gt;DRAFT!$B518,"ERR",IF(DRAFT!CC518="3E","3E",IF(COUNT(DRAFT!BY518,DRAFT!CC518)&gt;0,DRAFT!CD518,""))))</f>
        <v/>
      </c>
      <c r="AA516" s="3" t="str">
        <f>IF(COUNT($A516)=0,"",IF(Z516="3E","3E",IF(Z516="","I",LOOKUP(Z516/AB$2,{0,0.4,0.45,0.5,0.55,0.6,0.65,0.7,0.75,0.8,1},{"F","D","C","C+","B-","B","B+","A-","A","A+"}))))</f>
        <v/>
      </c>
      <c r="AB516" s="2" t="str">
        <f>IF(COUNT($A516)=0,"",IF(Z516="","--",IF(Z516="3E","3E",LOOKUP(Z516/AB$2,{0,0.4,0.45,0.5,0.55,0.6,0.65,0.7,0.75,0.8,1},{0,2,2.25,2.5,2.75,3,3.25,3.5,3.75,4}))))</f>
        <v/>
      </c>
      <c r="AC516" s="3" t="str">
        <f>IF(COUNT($A516)=0,"",IF($A516&lt;&gt;DRAFT!$B518,"ERR",IF(DRAFT!CF518&gt;0,DRAFT!CF518,"")))</f>
        <v/>
      </c>
      <c r="AD516" s="3" t="str">
        <f>IF(COUNT($A516)=0,"",IF(AC516="3E","3E",IF(AC516="","I",LOOKUP(AC516/AE$2,{0,0.4,0.45,0.5,0.55,0.6,0.65,0.7,0.75,0.8,1},{"F","D","C","C+","B-","B","B+","A-","A","A+"}))))</f>
        <v/>
      </c>
      <c r="AE516" s="2" t="str">
        <f>IF(COUNT($A516)=0,"",IF(AC516="","--",IF(AC516="3E","3E",LOOKUP(AC516/AE$2,{0,0.4,0.45,0.5,0.55,0.6,0.65,0.7,0.75,0.8,1},{0,2,2.25,2.5,2.75,3,3.25,3.5,3.75,4}))))</f>
        <v/>
      </c>
      <c r="AF516" s="3" t="str">
        <f>IF($A516&lt;&gt;DRAFT!$B518,"ERR",IF(OR(COUNT($A516)=0,COUNT(DRAFT!CI518:CK518,DRAFT!CM518:CO518)=0),"",CEILING(SUM(DRAFT!CL518,DRAFT!CP518),1)))</f>
        <v/>
      </c>
      <c r="AG516" s="3" t="str">
        <f>IF(COUNT($A516)=0,"",IF(AF516="3E","3E",IF(AF516="","I",LOOKUP(AF516/AH$2,{0,0.4,0.45,0.5,0.55,0.6,0.65,0.7,0.75,0.8,1},{"F","D","C","C+","B-","B","B+","A-","A","A+"}))))</f>
        <v/>
      </c>
      <c r="AH516" s="2" t="str">
        <f>IF(COUNT($A516)=0,"",IF(AF516="","--",IF(AF516="3E","3E",LOOKUP(AF516/AH$2,{0,0.4,0.45,0.5,0.55,0.6,0.65,0.7,0.75,0.8,1},{0,2,2.25,2.5,2.75,3,3.25,3.5,3.75,4}))))</f>
        <v/>
      </c>
      <c r="AI516" s="11" t="str">
        <f>IF(OR(COUNT($A516)=0,COUNT(B516:AH516)=0),"",IF(COUNTIF(B516:AH516,"3E")&gt;0,"3E",IF(DRAFT!$A518="R",TRUNC(SUMPRODUCT(RGP,RCP)/TCP,3),TRUNC((SUMPRODUCT(--(IMDGP&gt;0)*IMDGP,IMCP)+CEILING(DRAFT!$CQ518*42,0.25))/TCP,3))))</f>
        <v/>
      </c>
      <c r="AJ516" s="3" t="str">
        <f>IF(OR(COUNT($A516)=0,COUNT(B516:AH516)=0),"",IF(COUNTIF(B516:AH516,"3E")&gt;0,"3E",IF(DRAFT!$A518="R",SUMPRODUCT(--(RGP&gt;=2),RCP),SUMPRODUCT(--(IMDGP&gt;0),--(IMGP=0),IMCP)+DRAFT!$CR518)))</f>
        <v/>
      </c>
      <c r="AK516" s="3" t="str">
        <f>IF(OR(COUNT($A516)=0,COUNT(B516:AH516)=0),"",IF(COUNTIF(B516:AJ516,"3E")&gt;0,"3E",IF(AND(DRAFT!$A518="IM",OR($AI516&gt;DRAFT!$CQ518,$AJ516&gt;DRAFT!$CR518)),"IMPROVED",IF(AND(DRAFT!$A518="IM",$AI516&lt;=DRAFT!$CQ518,$AJ516&lt;=DRAFT!$CR518),"NOT IMPROVED",IF(AND(AH516&gt;=2,AI516&gt;=2,AJ516&gt;=30),"PASS","FAIL")))))</f>
        <v/>
      </c>
      <c r="AL516" s="3" t="str">
        <f t="shared" si="14"/>
        <v/>
      </c>
      <c r="AM516" s="3" t="str">
        <f t="shared" si="15"/>
        <v/>
      </c>
    </row>
    <row r="517" spans="1:39" ht="18.95" customHeight="1" x14ac:dyDescent="0.25">
      <c r="A517" s="4" t="str">
        <f>IF(DRAFT!$B519="","",DRAFT!$B519)</f>
        <v/>
      </c>
      <c r="B517" s="3" t="str">
        <f>IF(COUNT($A517)=0,"",IF($A517&lt;&gt;DRAFT!$B519,"ERR",IF(DRAFT!I519="3E","3E",IF(COUNT(DRAFT!E519,DRAFT!I519)&gt;0,DRAFT!J519,""))))</f>
        <v/>
      </c>
      <c r="C517" s="3" t="str">
        <f>IF(COUNT($A517)=0,"",IF(B517="3E","3E",IF(B517="","I",LOOKUP(B517/D$2,{0,0.4,0.45,0.5,0.55,0.6,0.65,0.7,0.75,0.8,1},{"F","D","C","C+","B-","B","B+","A-","A","A+"}))))</f>
        <v/>
      </c>
      <c r="D517" s="2" t="str">
        <f>IF(COUNT($A517)=0,"",IF(B517="","--",IF(B517="3E","3E",LOOKUP(B517/D$2,{0,0.4,0.45,0.5,0.55,0.6,0.65,0.7,0.75,0.8,1},{0,2,2.25,2.5,2.75,3,3.25,3.5,3.75,4}))))</f>
        <v/>
      </c>
      <c r="E517" s="3" t="str">
        <f>IF(COUNT($A517)=0,"",IF($A517&lt;&gt;DRAFT!$B519,"ERR",IF(DRAFT!R519="3E","3E",IF(COUNT(DRAFT!N519,DRAFT!R519)&gt;0,DRAFT!S519,""))))</f>
        <v/>
      </c>
      <c r="F517" s="3" t="str">
        <f>IF(COUNT($A517)=0,"",IF(E517="3E","3E",IF(E517="","I",LOOKUP(E517/G$2,{0,0.4,0.45,0.5,0.55,0.6,0.65,0.7,0.75,0.8,1},{"F","D","C","C+","B-","B","B+","A-","A","A+"}))))</f>
        <v/>
      </c>
      <c r="G517" s="2" t="str">
        <f>IF(COUNT($A517)=0,"",IF(E517="","--",IF(E517="3E","3E",LOOKUP(E517/G$2,{0,0.4,0.45,0.5,0.55,0.6,0.65,0.7,0.75,0.8,1},{0,2,2.25,2.5,2.75,3,3.25,3.5,3.75,4}))))</f>
        <v/>
      </c>
      <c r="H517" s="3" t="str">
        <f>IF(COUNT($A517)=0,"",IF($A517&lt;&gt;DRAFT!$B519,"ERR",IF(DRAFT!AA519="3E","3E",IF(COUNT(DRAFT!W519,DRAFT!AA519)&gt;0,DRAFT!AB519,""))))</f>
        <v/>
      </c>
      <c r="I517" s="3" t="str">
        <f>IF(COUNT($A517)=0,"",IF(H517="3E","3E",IF(H517="","I",LOOKUP(H517/J$2,{0,0.4,0.45,0.5,0.55,0.6,0.65,0.7,0.75,0.8,1},{"F","D","C","C+","B-","B","B+","A-","A","A+"}))))</f>
        <v/>
      </c>
      <c r="J517" s="2" t="str">
        <f>IF(COUNT($A517)=0,"",IF(H517="","--",IF(H517="3E","3E",LOOKUP(H517/J$2,{0,0.4,0.45,0.5,0.55,0.6,0.65,0.7,0.75,0.8,1},{0,2,2.25,2.5,2.75,3,3.25,3.5,3.75,4}))))</f>
        <v/>
      </c>
      <c r="K517" s="3" t="str">
        <f>IF(COUNT($A517)=0,"",IF($A517&lt;&gt;DRAFT!$B519,"ERR",IF(DRAFT!AJ519="3E","3E",IF(COUNT(DRAFT!AF519,DRAFT!AJ519)&gt;0,DRAFT!AK519,""))))</f>
        <v/>
      </c>
      <c r="L517" s="3" t="str">
        <f>IF(COUNT($A517)=0,"",IF(K517="3E","3E",IF(K517="","I",LOOKUP(K517/M$2,{0,0.4,0.45,0.5,0.55,0.6,0.65,0.7,0.75,0.8,1},{"F","D","C","C+","B-","B","B+","A-","A","A+"}))))</f>
        <v/>
      </c>
      <c r="M517" s="2" t="str">
        <f>IF(COUNT($A517)=0,"",IF(K517="","--",IF(K517="3E","3E",LOOKUP(K517/M$2,{0,0.4,0.45,0.5,0.55,0.6,0.65,0.7,0.75,0.8,1},{0,2,2.25,2.5,2.75,3,3.25,3.5,3.75,4}))))</f>
        <v/>
      </c>
      <c r="N517" s="3" t="str">
        <f>IF(COUNT($A517)=0,"",IF($A517&lt;&gt;DRAFT!$B519,"ERR",IF(DRAFT!AS519="3E","3E",IF(COUNT(DRAFT!AO519,DRAFT!AS519)&gt;0,DRAFT!AT519,""))))</f>
        <v/>
      </c>
      <c r="O517" s="3" t="str">
        <f>IF(COUNT($A517)=0,"",IF(N517="3E","3E",IF(N517="","I",LOOKUP(N517/P$2,{0,0.4,0.45,0.5,0.55,0.6,0.65,0.7,0.75,0.8,1},{"F","D","C","C+","B-","B","B+","A-","A","A+"}))))</f>
        <v/>
      </c>
      <c r="P517" s="2" t="str">
        <f>IF(COUNT($A517)=0,"",IF(N517="","--",IF(N517="3E","3E",LOOKUP(N517/P$2,{0,0.4,0.45,0.5,0.55,0.6,0.65,0.7,0.75,0.8,1},{0,2,2.25,2.5,2.75,3,3.25,3.5,3.75,4}))))</f>
        <v/>
      </c>
      <c r="Q517" s="3" t="str">
        <f>IF(COUNT($A517)=0,"",IF($A517&lt;&gt;DRAFT!$B519,"ERR",IF(DRAFT!BB519="3E","3E",IF(COUNT(DRAFT!AX519,DRAFT!BB519)&gt;0,DRAFT!BC519,""))))</f>
        <v/>
      </c>
      <c r="R517" s="3" t="str">
        <f>IF(COUNT($A517)=0,"",IF(Q517="3E","3E",IF(Q517="","I",LOOKUP(Q517/S$2,{0,0.4,0.45,0.5,0.55,0.6,0.65,0.7,0.75,0.8,1},{"F","D","C","C+","B-","B","B+","A-","A","A+"}))))</f>
        <v/>
      </c>
      <c r="S517" s="2" t="str">
        <f>IF(COUNT($A517)=0,"",IF(Q517="","--",IF(Q517="3E","3E",LOOKUP(Q517/S$2,{0,0.4,0.45,0.5,0.55,0.6,0.65,0.7,0.75,0.8,1},{0,2,2.25,2.5,2.75,3,3.25,3.5,3.75,4}))))</f>
        <v/>
      </c>
      <c r="T517" s="3" t="str">
        <f>IF(COUNT($A517)=0,"",IF($A517&lt;&gt;DRAFT!$B519,"ERR",IF(DRAFT!BK519="3E","3E",IF(COUNT(DRAFT!BG519,DRAFT!BK519)&gt;0,DRAFT!BL519,""))))</f>
        <v/>
      </c>
      <c r="U517" s="3" t="str">
        <f>IF(COUNT($A517)=0,"",IF(T517="3E","3E",IF(T517="","I",LOOKUP(T517/V$2,{0,0.4,0.45,0.5,0.55,0.6,0.65,0.7,0.75,0.8,1},{"F","D","C","C+","B-","B","B+","A-","A","A+"}))))</f>
        <v/>
      </c>
      <c r="V517" s="2" t="str">
        <f>IF(COUNT($A517)=0,"",IF(T517="","--",IF(T517="3E","3E",LOOKUP(T517/V$2,{0,0.4,0.45,0.5,0.55,0.6,0.65,0.7,0.75,0.8,1},{0,2,2.25,2.5,2.75,3,3.25,3.5,3.75,4}))))</f>
        <v/>
      </c>
      <c r="W517" s="3" t="str">
        <f>IF(COUNT($A517)=0,"",IF($A517&lt;&gt;DRAFT!$B519,"ERR",IF(DRAFT!BT519="3E","3E",IF(COUNT(DRAFT!BP519,DRAFT!BT519)&gt;0,DRAFT!BU519,""))))</f>
        <v/>
      </c>
      <c r="X517" s="3" t="str">
        <f>IF(COUNT($A517)=0,"",IF(W517="3E","3E",IF(W517="","I",LOOKUP(W517/Y$2,{0,0.4,0.45,0.5,0.55,0.6,0.65,0.7,0.75,0.8,1},{"F","D","C","C+","B-","B","B+","A-","A","A+"}))))</f>
        <v/>
      </c>
      <c r="Y517" s="2" t="str">
        <f>IF(COUNT($A517)=0,"",IF(W517="","--",IF(W517="3E","3E",LOOKUP(W517/Y$2,{0,0.4,0.45,0.5,0.55,0.6,0.65,0.7,0.75,0.8,1},{0,2,2.25,2.5,2.75,3,3.25,3.5,3.75,4}))))</f>
        <v/>
      </c>
      <c r="Z517" s="3" t="str">
        <f>IF(COUNT($A517)=0,"",IF($A517&lt;&gt;DRAFT!$B519,"ERR",IF(DRAFT!CC519="3E","3E",IF(COUNT(DRAFT!BY519,DRAFT!CC519)&gt;0,DRAFT!CD519,""))))</f>
        <v/>
      </c>
      <c r="AA517" s="3" t="str">
        <f>IF(COUNT($A517)=0,"",IF(Z517="3E","3E",IF(Z517="","I",LOOKUP(Z517/AB$2,{0,0.4,0.45,0.5,0.55,0.6,0.65,0.7,0.75,0.8,1},{"F","D","C","C+","B-","B","B+","A-","A","A+"}))))</f>
        <v/>
      </c>
      <c r="AB517" s="2" t="str">
        <f>IF(COUNT($A517)=0,"",IF(Z517="","--",IF(Z517="3E","3E",LOOKUP(Z517/AB$2,{0,0.4,0.45,0.5,0.55,0.6,0.65,0.7,0.75,0.8,1},{0,2,2.25,2.5,2.75,3,3.25,3.5,3.75,4}))))</f>
        <v/>
      </c>
      <c r="AC517" s="3" t="str">
        <f>IF(COUNT($A517)=0,"",IF($A517&lt;&gt;DRAFT!$B519,"ERR",IF(DRAFT!CF519&gt;0,DRAFT!CF519,"")))</f>
        <v/>
      </c>
      <c r="AD517" s="3" t="str">
        <f>IF(COUNT($A517)=0,"",IF(AC517="3E","3E",IF(AC517="","I",LOOKUP(AC517/AE$2,{0,0.4,0.45,0.5,0.55,0.6,0.65,0.7,0.75,0.8,1},{"F","D","C","C+","B-","B","B+","A-","A","A+"}))))</f>
        <v/>
      </c>
      <c r="AE517" s="2" t="str">
        <f>IF(COUNT($A517)=0,"",IF(AC517="","--",IF(AC517="3E","3E",LOOKUP(AC517/AE$2,{0,0.4,0.45,0.5,0.55,0.6,0.65,0.7,0.75,0.8,1},{0,2,2.25,2.5,2.75,3,3.25,3.5,3.75,4}))))</f>
        <v/>
      </c>
      <c r="AF517" s="3" t="str">
        <f>IF($A517&lt;&gt;DRAFT!$B519,"ERR",IF(OR(COUNT($A517)=0,COUNT(DRAFT!CI519:CK519,DRAFT!CM519:CO519)=0),"",CEILING(SUM(DRAFT!CL519,DRAFT!CP519),1)))</f>
        <v/>
      </c>
      <c r="AG517" s="3" t="str">
        <f>IF(COUNT($A517)=0,"",IF(AF517="3E","3E",IF(AF517="","I",LOOKUP(AF517/AH$2,{0,0.4,0.45,0.5,0.55,0.6,0.65,0.7,0.75,0.8,1},{"F","D","C","C+","B-","B","B+","A-","A","A+"}))))</f>
        <v/>
      </c>
      <c r="AH517" s="2" t="str">
        <f>IF(COUNT($A517)=0,"",IF(AF517="","--",IF(AF517="3E","3E",LOOKUP(AF517/AH$2,{0,0.4,0.45,0.5,0.55,0.6,0.65,0.7,0.75,0.8,1},{0,2,2.25,2.5,2.75,3,3.25,3.5,3.75,4}))))</f>
        <v/>
      </c>
      <c r="AI517" s="11" t="str">
        <f>IF(OR(COUNT($A517)=0,COUNT(B517:AH517)=0),"",IF(COUNTIF(B517:AH517,"3E")&gt;0,"3E",IF(DRAFT!$A519="R",TRUNC(SUMPRODUCT(RGP,RCP)/TCP,3),TRUNC((SUMPRODUCT(--(IMDGP&gt;0)*IMDGP,IMCP)+CEILING(DRAFT!$CQ519*42,0.25))/TCP,3))))</f>
        <v/>
      </c>
      <c r="AJ517" s="3" t="str">
        <f>IF(OR(COUNT($A517)=0,COUNT(B517:AH517)=0),"",IF(COUNTIF(B517:AH517,"3E")&gt;0,"3E",IF(DRAFT!$A519="R",SUMPRODUCT(--(RGP&gt;=2),RCP),SUMPRODUCT(--(IMDGP&gt;0),--(IMGP=0),IMCP)+DRAFT!$CR519)))</f>
        <v/>
      </c>
      <c r="AK517" s="3" t="str">
        <f>IF(OR(COUNT($A517)=0,COUNT(B517:AH517)=0),"",IF(COUNTIF(B517:AJ517,"3E")&gt;0,"3E",IF(AND(DRAFT!$A519="IM",OR($AI517&gt;DRAFT!$CQ519,$AJ517&gt;DRAFT!$CR519)),"IMPROVED",IF(AND(DRAFT!$A519="IM",$AI517&lt;=DRAFT!$CQ519,$AJ517&lt;=DRAFT!$CR519),"NOT IMPROVED",IF(AND(AH517&gt;=2,AI517&gt;=2,AJ517&gt;=30),"PASS","FAIL")))))</f>
        <v/>
      </c>
      <c r="AL517" s="3" t="str">
        <f t="shared" si="14"/>
        <v/>
      </c>
      <c r="AM517" s="3" t="str">
        <f t="shared" si="15"/>
        <v/>
      </c>
    </row>
    <row r="518" spans="1:39" ht="18.95" customHeight="1" x14ac:dyDescent="0.25">
      <c r="A518" s="4" t="str">
        <f>IF(DRAFT!$B520="","",DRAFT!$B520)</f>
        <v/>
      </c>
      <c r="B518" s="3" t="str">
        <f>IF(COUNT($A518)=0,"",IF($A518&lt;&gt;DRAFT!$B520,"ERR",IF(DRAFT!I520="3E","3E",IF(COUNT(DRAFT!E520,DRAFT!I520)&gt;0,DRAFT!J520,""))))</f>
        <v/>
      </c>
      <c r="C518" s="3" t="str">
        <f>IF(COUNT($A518)=0,"",IF(B518="3E","3E",IF(B518="","I",LOOKUP(B518/D$2,{0,0.4,0.45,0.5,0.55,0.6,0.65,0.7,0.75,0.8,1},{"F","D","C","C+","B-","B","B+","A-","A","A+"}))))</f>
        <v/>
      </c>
      <c r="D518" s="2" t="str">
        <f>IF(COUNT($A518)=0,"",IF(B518="","--",IF(B518="3E","3E",LOOKUP(B518/D$2,{0,0.4,0.45,0.5,0.55,0.6,0.65,0.7,0.75,0.8,1},{0,2,2.25,2.5,2.75,3,3.25,3.5,3.75,4}))))</f>
        <v/>
      </c>
      <c r="E518" s="3" t="str">
        <f>IF(COUNT($A518)=0,"",IF($A518&lt;&gt;DRAFT!$B520,"ERR",IF(DRAFT!R520="3E","3E",IF(COUNT(DRAFT!N520,DRAFT!R520)&gt;0,DRAFT!S520,""))))</f>
        <v/>
      </c>
      <c r="F518" s="3" t="str">
        <f>IF(COUNT($A518)=0,"",IF(E518="3E","3E",IF(E518="","I",LOOKUP(E518/G$2,{0,0.4,0.45,0.5,0.55,0.6,0.65,0.7,0.75,0.8,1},{"F","D","C","C+","B-","B","B+","A-","A","A+"}))))</f>
        <v/>
      </c>
      <c r="G518" s="2" t="str">
        <f>IF(COUNT($A518)=0,"",IF(E518="","--",IF(E518="3E","3E",LOOKUP(E518/G$2,{0,0.4,0.45,0.5,0.55,0.6,0.65,0.7,0.75,0.8,1},{0,2,2.25,2.5,2.75,3,3.25,3.5,3.75,4}))))</f>
        <v/>
      </c>
      <c r="H518" s="3" t="str">
        <f>IF(COUNT($A518)=0,"",IF($A518&lt;&gt;DRAFT!$B520,"ERR",IF(DRAFT!AA520="3E","3E",IF(COUNT(DRAFT!W520,DRAFT!AA520)&gt;0,DRAFT!AB520,""))))</f>
        <v/>
      </c>
      <c r="I518" s="3" t="str">
        <f>IF(COUNT($A518)=0,"",IF(H518="3E","3E",IF(H518="","I",LOOKUP(H518/J$2,{0,0.4,0.45,0.5,0.55,0.6,0.65,0.7,0.75,0.8,1},{"F","D","C","C+","B-","B","B+","A-","A","A+"}))))</f>
        <v/>
      </c>
      <c r="J518" s="2" t="str">
        <f>IF(COUNT($A518)=0,"",IF(H518="","--",IF(H518="3E","3E",LOOKUP(H518/J$2,{0,0.4,0.45,0.5,0.55,0.6,0.65,0.7,0.75,0.8,1},{0,2,2.25,2.5,2.75,3,3.25,3.5,3.75,4}))))</f>
        <v/>
      </c>
      <c r="K518" s="3" t="str">
        <f>IF(COUNT($A518)=0,"",IF($A518&lt;&gt;DRAFT!$B520,"ERR",IF(DRAFT!AJ520="3E","3E",IF(COUNT(DRAFT!AF520,DRAFT!AJ520)&gt;0,DRAFT!AK520,""))))</f>
        <v/>
      </c>
      <c r="L518" s="3" t="str">
        <f>IF(COUNT($A518)=0,"",IF(K518="3E","3E",IF(K518="","I",LOOKUP(K518/M$2,{0,0.4,0.45,0.5,0.55,0.6,0.65,0.7,0.75,0.8,1},{"F","D","C","C+","B-","B","B+","A-","A","A+"}))))</f>
        <v/>
      </c>
      <c r="M518" s="2" t="str">
        <f>IF(COUNT($A518)=0,"",IF(K518="","--",IF(K518="3E","3E",LOOKUP(K518/M$2,{0,0.4,0.45,0.5,0.55,0.6,0.65,0.7,0.75,0.8,1},{0,2,2.25,2.5,2.75,3,3.25,3.5,3.75,4}))))</f>
        <v/>
      </c>
      <c r="N518" s="3" t="str">
        <f>IF(COUNT($A518)=0,"",IF($A518&lt;&gt;DRAFT!$B520,"ERR",IF(DRAFT!AS520="3E","3E",IF(COUNT(DRAFT!AO520,DRAFT!AS520)&gt;0,DRAFT!AT520,""))))</f>
        <v/>
      </c>
      <c r="O518" s="3" t="str">
        <f>IF(COUNT($A518)=0,"",IF(N518="3E","3E",IF(N518="","I",LOOKUP(N518/P$2,{0,0.4,0.45,0.5,0.55,0.6,0.65,0.7,0.75,0.8,1},{"F","D","C","C+","B-","B","B+","A-","A","A+"}))))</f>
        <v/>
      </c>
      <c r="P518" s="2" t="str">
        <f>IF(COUNT($A518)=0,"",IF(N518="","--",IF(N518="3E","3E",LOOKUP(N518/P$2,{0,0.4,0.45,0.5,0.55,0.6,0.65,0.7,0.75,0.8,1},{0,2,2.25,2.5,2.75,3,3.25,3.5,3.75,4}))))</f>
        <v/>
      </c>
      <c r="Q518" s="3" t="str">
        <f>IF(COUNT($A518)=0,"",IF($A518&lt;&gt;DRAFT!$B520,"ERR",IF(DRAFT!BB520="3E","3E",IF(COUNT(DRAFT!AX520,DRAFT!BB520)&gt;0,DRAFT!BC520,""))))</f>
        <v/>
      </c>
      <c r="R518" s="3" t="str">
        <f>IF(COUNT($A518)=0,"",IF(Q518="3E","3E",IF(Q518="","I",LOOKUP(Q518/S$2,{0,0.4,0.45,0.5,0.55,0.6,0.65,0.7,0.75,0.8,1},{"F","D","C","C+","B-","B","B+","A-","A","A+"}))))</f>
        <v/>
      </c>
      <c r="S518" s="2" t="str">
        <f>IF(COUNT($A518)=0,"",IF(Q518="","--",IF(Q518="3E","3E",LOOKUP(Q518/S$2,{0,0.4,0.45,0.5,0.55,0.6,0.65,0.7,0.75,0.8,1},{0,2,2.25,2.5,2.75,3,3.25,3.5,3.75,4}))))</f>
        <v/>
      </c>
      <c r="T518" s="3" t="str">
        <f>IF(COUNT($A518)=0,"",IF($A518&lt;&gt;DRAFT!$B520,"ERR",IF(DRAFT!BK520="3E","3E",IF(COUNT(DRAFT!BG520,DRAFT!BK520)&gt;0,DRAFT!BL520,""))))</f>
        <v/>
      </c>
      <c r="U518" s="3" t="str">
        <f>IF(COUNT($A518)=0,"",IF(T518="3E","3E",IF(T518="","I",LOOKUP(T518/V$2,{0,0.4,0.45,0.5,0.55,0.6,0.65,0.7,0.75,0.8,1},{"F","D","C","C+","B-","B","B+","A-","A","A+"}))))</f>
        <v/>
      </c>
      <c r="V518" s="2" t="str">
        <f>IF(COUNT($A518)=0,"",IF(T518="","--",IF(T518="3E","3E",LOOKUP(T518/V$2,{0,0.4,0.45,0.5,0.55,0.6,0.65,0.7,0.75,0.8,1},{0,2,2.25,2.5,2.75,3,3.25,3.5,3.75,4}))))</f>
        <v/>
      </c>
      <c r="W518" s="3" t="str">
        <f>IF(COUNT($A518)=0,"",IF($A518&lt;&gt;DRAFT!$B520,"ERR",IF(DRAFT!BT520="3E","3E",IF(COUNT(DRAFT!BP520,DRAFT!BT520)&gt;0,DRAFT!BU520,""))))</f>
        <v/>
      </c>
      <c r="X518" s="3" t="str">
        <f>IF(COUNT($A518)=0,"",IF(W518="3E","3E",IF(W518="","I",LOOKUP(W518/Y$2,{0,0.4,0.45,0.5,0.55,0.6,0.65,0.7,0.75,0.8,1},{"F","D","C","C+","B-","B","B+","A-","A","A+"}))))</f>
        <v/>
      </c>
      <c r="Y518" s="2" t="str">
        <f>IF(COUNT($A518)=0,"",IF(W518="","--",IF(W518="3E","3E",LOOKUP(W518/Y$2,{0,0.4,0.45,0.5,0.55,0.6,0.65,0.7,0.75,0.8,1},{0,2,2.25,2.5,2.75,3,3.25,3.5,3.75,4}))))</f>
        <v/>
      </c>
      <c r="Z518" s="3" t="str">
        <f>IF(COUNT($A518)=0,"",IF($A518&lt;&gt;DRAFT!$B520,"ERR",IF(DRAFT!CC520="3E","3E",IF(COUNT(DRAFT!BY520,DRAFT!CC520)&gt;0,DRAFT!CD520,""))))</f>
        <v/>
      </c>
      <c r="AA518" s="3" t="str">
        <f>IF(COUNT($A518)=0,"",IF(Z518="3E","3E",IF(Z518="","I",LOOKUP(Z518/AB$2,{0,0.4,0.45,0.5,0.55,0.6,0.65,0.7,0.75,0.8,1},{"F","D","C","C+","B-","B","B+","A-","A","A+"}))))</f>
        <v/>
      </c>
      <c r="AB518" s="2" t="str">
        <f>IF(COUNT($A518)=0,"",IF(Z518="","--",IF(Z518="3E","3E",LOOKUP(Z518/AB$2,{0,0.4,0.45,0.5,0.55,0.6,0.65,0.7,0.75,0.8,1},{0,2,2.25,2.5,2.75,3,3.25,3.5,3.75,4}))))</f>
        <v/>
      </c>
      <c r="AC518" s="3" t="str">
        <f>IF(COUNT($A518)=0,"",IF($A518&lt;&gt;DRAFT!$B520,"ERR",IF(DRAFT!CF520&gt;0,DRAFT!CF520,"")))</f>
        <v/>
      </c>
      <c r="AD518" s="3" t="str">
        <f>IF(COUNT($A518)=0,"",IF(AC518="3E","3E",IF(AC518="","I",LOOKUP(AC518/AE$2,{0,0.4,0.45,0.5,0.55,0.6,0.65,0.7,0.75,0.8,1},{"F","D","C","C+","B-","B","B+","A-","A","A+"}))))</f>
        <v/>
      </c>
      <c r="AE518" s="2" t="str">
        <f>IF(COUNT($A518)=0,"",IF(AC518="","--",IF(AC518="3E","3E",LOOKUP(AC518/AE$2,{0,0.4,0.45,0.5,0.55,0.6,0.65,0.7,0.75,0.8,1},{0,2,2.25,2.5,2.75,3,3.25,3.5,3.75,4}))))</f>
        <v/>
      </c>
      <c r="AF518" s="3" t="str">
        <f>IF($A518&lt;&gt;DRAFT!$B520,"ERR",IF(OR(COUNT($A518)=0,COUNT(DRAFT!CI520:CK520,DRAFT!CM520:CO520)=0),"",CEILING(SUM(DRAFT!CL520,DRAFT!CP520),1)))</f>
        <v/>
      </c>
      <c r="AG518" s="3" t="str">
        <f>IF(COUNT($A518)=0,"",IF(AF518="3E","3E",IF(AF518="","I",LOOKUP(AF518/AH$2,{0,0.4,0.45,0.5,0.55,0.6,0.65,0.7,0.75,0.8,1},{"F","D","C","C+","B-","B","B+","A-","A","A+"}))))</f>
        <v/>
      </c>
      <c r="AH518" s="2" t="str">
        <f>IF(COUNT($A518)=0,"",IF(AF518="","--",IF(AF518="3E","3E",LOOKUP(AF518/AH$2,{0,0.4,0.45,0.5,0.55,0.6,0.65,0.7,0.75,0.8,1},{0,2,2.25,2.5,2.75,3,3.25,3.5,3.75,4}))))</f>
        <v/>
      </c>
      <c r="AI518" s="11" t="str">
        <f>IF(OR(COUNT($A518)=0,COUNT(B518:AH518)=0),"",IF(COUNTIF(B518:AH518,"3E")&gt;0,"3E",IF(DRAFT!$A520="R",TRUNC(SUMPRODUCT(RGP,RCP)/TCP,3),TRUNC((SUMPRODUCT(--(IMDGP&gt;0)*IMDGP,IMCP)+CEILING(DRAFT!$CQ520*42,0.25))/TCP,3))))</f>
        <v/>
      </c>
      <c r="AJ518" s="3" t="str">
        <f>IF(OR(COUNT($A518)=0,COUNT(B518:AH518)=0),"",IF(COUNTIF(B518:AH518,"3E")&gt;0,"3E",IF(DRAFT!$A520="R",SUMPRODUCT(--(RGP&gt;=2),RCP),SUMPRODUCT(--(IMDGP&gt;0),--(IMGP=0),IMCP)+DRAFT!$CR520)))</f>
        <v/>
      </c>
      <c r="AK518" s="3" t="str">
        <f>IF(OR(COUNT($A518)=0,COUNT(B518:AH518)=0),"",IF(COUNTIF(B518:AJ518,"3E")&gt;0,"3E",IF(AND(DRAFT!$A520="IM",OR($AI518&gt;DRAFT!$CQ520,$AJ518&gt;DRAFT!$CR520)),"IMPROVED",IF(AND(DRAFT!$A520="IM",$AI518&lt;=DRAFT!$CQ520,$AJ518&lt;=DRAFT!$CR520),"NOT IMPROVED",IF(AND(AH518&gt;=2,AI518&gt;=2,AJ518&gt;=30),"PASS","FAIL")))))</f>
        <v/>
      </c>
      <c r="AL518" s="3" t="str">
        <f t="shared" ref="AL518:AL581" si="16">IF(COUNT($A518)=0,"",IF(AK518="3E","3E",IF(AK518="PASS",CONCATENATE(IF(N(D518)&lt;2,"311F,",""),IF(N(G518)&lt;2,"312F,",""),IF(N(J518)&lt;2,"313F,",""),IF(N(M518)&lt;2,"321F,",""),IF(N(P518)&lt;2,"322F,",""),IF(N(S518)&lt;2,"323F,",""),IF(N(V518)&lt;2,"331F,",""),IF(N(Y518)&lt;2,"332F,",""),IF(N(AB518)&lt;2,"333F,","")),"")))</f>
        <v/>
      </c>
      <c r="AM518" s="3" t="str">
        <f t="shared" ref="AM518:AM581" si="17">IF($AI518="3E","3E",IF(AH518=0,"",IF(OR(COUNT($A518)=0,COUNT(AF518)=0),"",RANK(AI518,$AI$5:$AI$420,0))))</f>
        <v/>
      </c>
    </row>
    <row r="519" spans="1:39" ht="18.95" customHeight="1" x14ac:dyDescent="0.25">
      <c r="A519" s="4" t="str">
        <f>IF(DRAFT!$B521="","",DRAFT!$B521)</f>
        <v/>
      </c>
      <c r="B519" s="3" t="str">
        <f>IF(COUNT($A519)=0,"",IF($A519&lt;&gt;DRAFT!$B521,"ERR",IF(DRAFT!I521="3E","3E",IF(COUNT(DRAFT!E521,DRAFT!I521)&gt;0,DRAFT!J521,""))))</f>
        <v/>
      </c>
      <c r="C519" s="3" t="str">
        <f>IF(COUNT($A519)=0,"",IF(B519="3E","3E",IF(B519="","I",LOOKUP(B519/D$2,{0,0.4,0.45,0.5,0.55,0.6,0.65,0.7,0.75,0.8,1},{"F","D","C","C+","B-","B","B+","A-","A","A+"}))))</f>
        <v/>
      </c>
      <c r="D519" s="2" t="str">
        <f>IF(COUNT($A519)=0,"",IF(B519="","--",IF(B519="3E","3E",LOOKUP(B519/D$2,{0,0.4,0.45,0.5,0.55,0.6,0.65,0.7,0.75,0.8,1},{0,2,2.25,2.5,2.75,3,3.25,3.5,3.75,4}))))</f>
        <v/>
      </c>
      <c r="E519" s="3" t="str">
        <f>IF(COUNT($A519)=0,"",IF($A519&lt;&gt;DRAFT!$B521,"ERR",IF(DRAFT!R521="3E","3E",IF(COUNT(DRAFT!N521,DRAFT!R521)&gt;0,DRAFT!S521,""))))</f>
        <v/>
      </c>
      <c r="F519" s="3" t="str">
        <f>IF(COUNT($A519)=0,"",IF(E519="3E","3E",IF(E519="","I",LOOKUP(E519/G$2,{0,0.4,0.45,0.5,0.55,0.6,0.65,0.7,0.75,0.8,1},{"F","D","C","C+","B-","B","B+","A-","A","A+"}))))</f>
        <v/>
      </c>
      <c r="G519" s="2" t="str">
        <f>IF(COUNT($A519)=0,"",IF(E519="","--",IF(E519="3E","3E",LOOKUP(E519/G$2,{0,0.4,0.45,0.5,0.55,0.6,0.65,0.7,0.75,0.8,1},{0,2,2.25,2.5,2.75,3,3.25,3.5,3.75,4}))))</f>
        <v/>
      </c>
      <c r="H519" s="3" t="str">
        <f>IF(COUNT($A519)=0,"",IF($A519&lt;&gt;DRAFT!$B521,"ERR",IF(DRAFT!AA521="3E","3E",IF(COUNT(DRAFT!W521,DRAFT!AA521)&gt;0,DRAFT!AB521,""))))</f>
        <v/>
      </c>
      <c r="I519" s="3" t="str">
        <f>IF(COUNT($A519)=0,"",IF(H519="3E","3E",IF(H519="","I",LOOKUP(H519/J$2,{0,0.4,0.45,0.5,0.55,0.6,0.65,0.7,0.75,0.8,1},{"F","D","C","C+","B-","B","B+","A-","A","A+"}))))</f>
        <v/>
      </c>
      <c r="J519" s="2" t="str">
        <f>IF(COUNT($A519)=0,"",IF(H519="","--",IF(H519="3E","3E",LOOKUP(H519/J$2,{0,0.4,0.45,0.5,0.55,0.6,0.65,0.7,0.75,0.8,1},{0,2,2.25,2.5,2.75,3,3.25,3.5,3.75,4}))))</f>
        <v/>
      </c>
      <c r="K519" s="3" t="str">
        <f>IF(COUNT($A519)=0,"",IF($A519&lt;&gt;DRAFT!$B521,"ERR",IF(DRAFT!AJ521="3E","3E",IF(COUNT(DRAFT!AF521,DRAFT!AJ521)&gt;0,DRAFT!AK521,""))))</f>
        <v/>
      </c>
      <c r="L519" s="3" t="str">
        <f>IF(COUNT($A519)=0,"",IF(K519="3E","3E",IF(K519="","I",LOOKUP(K519/M$2,{0,0.4,0.45,0.5,0.55,0.6,0.65,0.7,0.75,0.8,1},{"F","D","C","C+","B-","B","B+","A-","A","A+"}))))</f>
        <v/>
      </c>
      <c r="M519" s="2" t="str">
        <f>IF(COUNT($A519)=0,"",IF(K519="","--",IF(K519="3E","3E",LOOKUP(K519/M$2,{0,0.4,0.45,0.5,0.55,0.6,0.65,0.7,0.75,0.8,1},{0,2,2.25,2.5,2.75,3,3.25,3.5,3.75,4}))))</f>
        <v/>
      </c>
      <c r="N519" s="3" t="str">
        <f>IF(COUNT($A519)=0,"",IF($A519&lt;&gt;DRAFT!$B521,"ERR",IF(DRAFT!AS521="3E","3E",IF(COUNT(DRAFT!AO521,DRAFT!AS521)&gt;0,DRAFT!AT521,""))))</f>
        <v/>
      </c>
      <c r="O519" s="3" t="str">
        <f>IF(COUNT($A519)=0,"",IF(N519="3E","3E",IF(N519="","I",LOOKUP(N519/P$2,{0,0.4,0.45,0.5,0.55,0.6,0.65,0.7,0.75,0.8,1},{"F","D","C","C+","B-","B","B+","A-","A","A+"}))))</f>
        <v/>
      </c>
      <c r="P519" s="2" t="str">
        <f>IF(COUNT($A519)=0,"",IF(N519="","--",IF(N519="3E","3E",LOOKUP(N519/P$2,{0,0.4,0.45,0.5,0.55,0.6,0.65,0.7,0.75,0.8,1},{0,2,2.25,2.5,2.75,3,3.25,3.5,3.75,4}))))</f>
        <v/>
      </c>
      <c r="Q519" s="3" t="str">
        <f>IF(COUNT($A519)=0,"",IF($A519&lt;&gt;DRAFT!$B521,"ERR",IF(DRAFT!BB521="3E","3E",IF(COUNT(DRAFT!AX521,DRAFT!BB521)&gt;0,DRAFT!BC521,""))))</f>
        <v/>
      </c>
      <c r="R519" s="3" t="str">
        <f>IF(COUNT($A519)=0,"",IF(Q519="3E","3E",IF(Q519="","I",LOOKUP(Q519/S$2,{0,0.4,0.45,0.5,0.55,0.6,0.65,0.7,0.75,0.8,1},{"F","D","C","C+","B-","B","B+","A-","A","A+"}))))</f>
        <v/>
      </c>
      <c r="S519" s="2" t="str">
        <f>IF(COUNT($A519)=0,"",IF(Q519="","--",IF(Q519="3E","3E",LOOKUP(Q519/S$2,{0,0.4,0.45,0.5,0.55,0.6,0.65,0.7,0.75,0.8,1},{0,2,2.25,2.5,2.75,3,3.25,3.5,3.75,4}))))</f>
        <v/>
      </c>
      <c r="T519" s="3" t="str">
        <f>IF(COUNT($A519)=0,"",IF($A519&lt;&gt;DRAFT!$B521,"ERR",IF(DRAFT!BK521="3E","3E",IF(COUNT(DRAFT!BG521,DRAFT!BK521)&gt;0,DRAFT!BL521,""))))</f>
        <v/>
      </c>
      <c r="U519" s="3" t="str">
        <f>IF(COUNT($A519)=0,"",IF(T519="3E","3E",IF(T519="","I",LOOKUP(T519/V$2,{0,0.4,0.45,0.5,0.55,0.6,0.65,0.7,0.75,0.8,1},{"F","D","C","C+","B-","B","B+","A-","A","A+"}))))</f>
        <v/>
      </c>
      <c r="V519" s="2" t="str">
        <f>IF(COUNT($A519)=0,"",IF(T519="","--",IF(T519="3E","3E",LOOKUP(T519/V$2,{0,0.4,0.45,0.5,0.55,0.6,0.65,0.7,0.75,0.8,1},{0,2,2.25,2.5,2.75,3,3.25,3.5,3.75,4}))))</f>
        <v/>
      </c>
      <c r="W519" s="3" t="str">
        <f>IF(COUNT($A519)=0,"",IF($A519&lt;&gt;DRAFT!$B521,"ERR",IF(DRAFT!BT521="3E","3E",IF(COUNT(DRAFT!BP521,DRAFT!BT521)&gt;0,DRAFT!BU521,""))))</f>
        <v/>
      </c>
      <c r="X519" s="3" t="str">
        <f>IF(COUNT($A519)=0,"",IF(W519="3E","3E",IF(W519="","I",LOOKUP(W519/Y$2,{0,0.4,0.45,0.5,0.55,0.6,0.65,0.7,0.75,0.8,1},{"F","D","C","C+","B-","B","B+","A-","A","A+"}))))</f>
        <v/>
      </c>
      <c r="Y519" s="2" t="str">
        <f>IF(COUNT($A519)=0,"",IF(W519="","--",IF(W519="3E","3E",LOOKUP(W519/Y$2,{0,0.4,0.45,0.5,0.55,0.6,0.65,0.7,0.75,0.8,1},{0,2,2.25,2.5,2.75,3,3.25,3.5,3.75,4}))))</f>
        <v/>
      </c>
      <c r="Z519" s="3" t="str">
        <f>IF(COUNT($A519)=0,"",IF($A519&lt;&gt;DRAFT!$B521,"ERR",IF(DRAFT!CC521="3E","3E",IF(COUNT(DRAFT!BY521,DRAFT!CC521)&gt;0,DRAFT!CD521,""))))</f>
        <v/>
      </c>
      <c r="AA519" s="3" t="str">
        <f>IF(COUNT($A519)=0,"",IF(Z519="3E","3E",IF(Z519="","I",LOOKUP(Z519/AB$2,{0,0.4,0.45,0.5,0.55,0.6,0.65,0.7,0.75,0.8,1},{"F","D","C","C+","B-","B","B+","A-","A","A+"}))))</f>
        <v/>
      </c>
      <c r="AB519" s="2" t="str">
        <f>IF(COUNT($A519)=0,"",IF(Z519="","--",IF(Z519="3E","3E",LOOKUP(Z519/AB$2,{0,0.4,0.45,0.5,0.55,0.6,0.65,0.7,0.75,0.8,1},{0,2,2.25,2.5,2.75,3,3.25,3.5,3.75,4}))))</f>
        <v/>
      </c>
      <c r="AC519" s="3" t="str">
        <f>IF(COUNT($A519)=0,"",IF($A519&lt;&gt;DRAFT!$B521,"ERR",IF(DRAFT!CF521&gt;0,DRAFT!CF521,"")))</f>
        <v/>
      </c>
      <c r="AD519" s="3" t="str">
        <f>IF(COUNT($A519)=0,"",IF(AC519="3E","3E",IF(AC519="","I",LOOKUP(AC519/AE$2,{0,0.4,0.45,0.5,0.55,0.6,0.65,0.7,0.75,0.8,1},{"F","D","C","C+","B-","B","B+","A-","A","A+"}))))</f>
        <v/>
      </c>
      <c r="AE519" s="2" t="str">
        <f>IF(COUNT($A519)=0,"",IF(AC519="","--",IF(AC519="3E","3E",LOOKUP(AC519/AE$2,{0,0.4,0.45,0.5,0.55,0.6,0.65,0.7,0.75,0.8,1},{0,2,2.25,2.5,2.75,3,3.25,3.5,3.75,4}))))</f>
        <v/>
      </c>
      <c r="AF519" s="3" t="str">
        <f>IF($A519&lt;&gt;DRAFT!$B521,"ERR",IF(OR(COUNT($A519)=0,COUNT(DRAFT!CI521:CK521,DRAFT!CM521:CO521)=0),"",CEILING(SUM(DRAFT!CL521,DRAFT!CP521),1)))</f>
        <v/>
      </c>
      <c r="AG519" s="3" t="str">
        <f>IF(COUNT($A519)=0,"",IF(AF519="3E","3E",IF(AF519="","I",LOOKUP(AF519/AH$2,{0,0.4,0.45,0.5,0.55,0.6,0.65,0.7,0.75,0.8,1},{"F","D","C","C+","B-","B","B+","A-","A","A+"}))))</f>
        <v/>
      </c>
      <c r="AH519" s="2" t="str">
        <f>IF(COUNT($A519)=0,"",IF(AF519="","--",IF(AF519="3E","3E",LOOKUP(AF519/AH$2,{0,0.4,0.45,0.5,0.55,0.6,0.65,0.7,0.75,0.8,1},{0,2,2.25,2.5,2.75,3,3.25,3.5,3.75,4}))))</f>
        <v/>
      </c>
      <c r="AI519" s="11" t="str">
        <f>IF(OR(COUNT($A519)=0,COUNT(B519:AH519)=0),"",IF(COUNTIF(B519:AH519,"3E")&gt;0,"3E",IF(DRAFT!$A521="R",TRUNC(SUMPRODUCT(RGP,RCP)/TCP,3),TRUNC((SUMPRODUCT(--(IMDGP&gt;0)*IMDGP,IMCP)+CEILING(DRAFT!$CQ521*42,0.25))/TCP,3))))</f>
        <v/>
      </c>
      <c r="AJ519" s="3" t="str">
        <f>IF(OR(COUNT($A519)=0,COUNT(B519:AH519)=0),"",IF(COUNTIF(B519:AH519,"3E")&gt;0,"3E",IF(DRAFT!$A521="R",SUMPRODUCT(--(RGP&gt;=2),RCP),SUMPRODUCT(--(IMDGP&gt;0),--(IMGP=0),IMCP)+DRAFT!$CR521)))</f>
        <v/>
      </c>
      <c r="AK519" s="3" t="str">
        <f>IF(OR(COUNT($A519)=0,COUNT(B519:AH519)=0),"",IF(COUNTIF(B519:AJ519,"3E")&gt;0,"3E",IF(AND(DRAFT!$A521="IM",OR($AI519&gt;DRAFT!$CQ521,$AJ519&gt;DRAFT!$CR521)),"IMPROVED",IF(AND(DRAFT!$A521="IM",$AI519&lt;=DRAFT!$CQ521,$AJ519&lt;=DRAFT!$CR521),"NOT IMPROVED",IF(AND(AH519&gt;=2,AI519&gt;=2,AJ519&gt;=30),"PASS","FAIL")))))</f>
        <v/>
      </c>
      <c r="AL519" s="3" t="str">
        <f t="shared" si="16"/>
        <v/>
      </c>
      <c r="AM519" s="3" t="str">
        <f t="shared" si="17"/>
        <v/>
      </c>
    </row>
    <row r="520" spans="1:39" ht="18.95" customHeight="1" x14ac:dyDescent="0.25">
      <c r="A520" s="4" t="str">
        <f>IF(DRAFT!$B522="","",DRAFT!$B522)</f>
        <v/>
      </c>
      <c r="B520" s="3" t="str">
        <f>IF(COUNT($A520)=0,"",IF($A520&lt;&gt;DRAFT!$B522,"ERR",IF(DRAFT!I522="3E","3E",IF(COUNT(DRAFT!E522,DRAFT!I522)&gt;0,DRAFT!J522,""))))</f>
        <v/>
      </c>
      <c r="C520" s="3" t="str">
        <f>IF(COUNT($A520)=0,"",IF(B520="3E","3E",IF(B520="","I",LOOKUP(B520/D$2,{0,0.4,0.45,0.5,0.55,0.6,0.65,0.7,0.75,0.8,1},{"F","D","C","C+","B-","B","B+","A-","A","A+"}))))</f>
        <v/>
      </c>
      <c r="D520" s="2" t="str">
        <f>IF(COUNT($A520)=0,"",IF(B520="","--",IF(B520="3E","3E",LOOKUP(B520/D$2,{0,0.4,0.45,0.5,0.55,0.6,0.65,0.7,0.75,0.8,1},{0,2,2.25,2.5,2.75,3,3.25,3.5,3.75,4}))))</f>
        <v/>
      </c>
      <c r="E520" s="3" t="str">
        <f>IF(COUNT($A520)=0,"",IF($A520&lt;&gt;DRAFT!$B522,"ERR",IF(DRAFT!R522="3E","3E",IF(COUNT(DRAFT!N522,DRAFT!R522)&gt;0,DRAFT!S522,""))))</f>
        <v/>
      </c>
      <c r="F520" s="3" t="str">
        <f>IF(COUNT($A520)=0,"",IF(E520="3E","3E",IF(E520="","I",LOOKUP(E520/G$2,{0,0.4,0.45,0.5,0.55,0.6,0.65,0.7,0.75,0.8,1},{"F","D","C","C+","B-","B","B+","A-","A","A+"}))))</f>
        <v/>
      </c>
      <c r="G520" s="2" t="str">
        <f>IF(COUNT($A520)=0,"",IF(E520="","--",IF(E520="3E","3E",LOOKUP(E520/G$2,{0,0.4,0.45,0.5,0.55,0.6,0.65,0.7,0.75,0.8,1},{0,2,2.25,2.5,2.75,3,3.25,3.5,3.75,4}))))</f>
        <v/>
      </c>
      <c r="H520" s="3" t="str">
        <f>IF(COUNT($A520)=0,"",IF($A520&lt;&gt;DRAFT!$B522,"ERR",IF(DRAFT!AA522="3E","3E",IF(COUNT(DRAFT!W522,DRAFT!AA522)&gt;0,DRAFT!AB522,""))))</f>
        <v/>
      </c>
      <c r="I520" s="3" t="str">
        <f>IF(COUNT($A520)=0,"",IF(H520="3E","3E",IF(H520="","I",LOOKUP(H520/J$2,{0,0.4,0.45,0.5,0.55,0.6,0.65,0.7,0.75,0.8,1},{"F","D","C","C+","B-","B","B+","A-","A","A+"}))))</f>
        <v/>
      </c>
      <c r="J520" s="2" t="str">
        <f>IF(COUNT($A520)=0,"",IF(H520="","--",IF(H520="3E","3E",LOOKUP(H520/J$2,{0,0.4,0.45,0.5,0.55,0.6,0.65,0.7,0.75,0.8,1},{0,2,2.25,2.5,2.75,3,3.25,3.5,3.75,4}))))</f>
        <v/>
      </c>
      <c r="K520" s="3" t="str">
        <f>IF(COUNT($A520)=0,"",IF($A520&lt;&gt;DRAFT!$B522,"ERR",IF(DRAFT!AJ522="3E","3E",IF(COUNT(DRAFT!AF522,DRAFT!AJ522)&gt;0,DRAFT!AK522,""))))</f>
        <v/>
      </c>
      <c r="L520" s="3" t="str">
        <f>IF(COUNT($A520)=0,"",IF(K520="3E","3E",IF(K520="","I",LOOKUP(K520/M$2,{0,0.4,0.45,0.5,0.55,0.6,0.65,0.7,0.75,0.8,1},{"F","D","C","C+","B-","B","B+","A-","A","A+"}))))</f>
        <v/>
      </c>
      <c r="M520" s="2" t="str">
        <f>IF(COUNT($A520)=0,"",IF(K520="","--",IF(K520="3E","3E",LOOKUP(K520/M$2,{0,0.4,0.45,0.5,0.55,0.6,0.65,0.7,0.75,0.8,1},{0,2,2.25,2.5,2.75,3,3.25,3.5,3.75,4}))))</f>
        <v/>
      </c>
      <c r="N520" s="3" t="str">
        <f>IF(COUNT($A520)=0,"",IF($A520&lt;&gt;DRAFT!$B522,"ERR",IF(DRAFT!AS522="3E","3E",IF(COUNT(DRAFT!AO522,DRAFT!AS522)&gt;0,DRAFT!AT522,""))))</f>
        <v/>
      </c>
      <c r="O520" s="3" t="str">
        <f>IF(COUNT($A520)=0,"",IF(N520="3E","3E",IF(N520="","I",LOOKUP(N520/P$2,{0,0.4,0.45,0.5,0.55,0.6,0.65,0.7,0.75,0.8,1},{"F","D","C","C+","B-","B","B+","A-","A","A+"}))))</f>
        <v/>
      </c>
      <c r="P520" s="2" t="str">
        <f>IF(COUNT($A520)=0,"",IF(N520="","--",IF(N520="3E","3E",LOOKUP(N520/P$2,{0,0.4,0.45,0.5,0.55,0.6,0.65,0.7,0.75,0.8,1},{0,2,2.25,2.5,2.75,3,3.25,3.5,3.75,4}))))</f>
        <v/>
      </c>
      <c r="Q520" s="3" t="str">
        <f>IF(COUNT($A520)=0,"",IF($A520&lt;&gt;DRAFT!$B522,"ERR",IF(DRAFT!BB522="3E","3E",IF(COUNT(DRAFT!AX522,DRAFT!BB522)&gt;0,DRAFT!BC522,""))))</f>
        <v/>
      </c>
      <c r="R520" s="3" t="str">
        <f>IF(COUNT($A520)=0,"",IF(Q520="3E","3E",IF(Q520="","I",LOOKUP(Q520/S$2,{0,0.4,0.45,0.5,0.55,0.6,0.65,0.7,0.75,0.8,1},{"F","D","C","C+","B-","B","B+","A-","A","A+"}))))</f>
        <v/>
      </c>
      <c r="S520" s="2" t="str">
        <f>IF(COUNT($A520)=0,"",IF(Q520="","--",IF(Q520="3E","3E",LOOKUP(Q520/S$2,{0,0.4,0.45,0.5,0.55,0.6,0.65,0.7,0.75,0.8,1},{0,2,2.25,2.5,2.75,3,3.25,3.5,3.75,4}))))</f>
        <v/>
      </c>
      <c r="T520" s="3" t="str">
        <f>IF(COUNT($A520)=0,"",IF($A520&lt;&gt;DRAFT!$B522,"ERR",IF(DRAFT!BK522="3E","3E",IF(COUNT(DRAFT!BG522,DRAFT!BK522)&gt;0,DRAFT!BL522,""))))</f>
        <v/>
      </c>
      <c r="U520" s="3" t="str">
        <f>IF(COUNT($A520)=0,"",IF(T520="3E","3E",IF(T520="","I",LOOKUP(T520/V$2,{0,0.4,0.45,0.5,0.55,0.6,0.65,0.7,0.75,0.8,1},{"F","D","C","C+","B-","B","B+","A-","A","A+"}))))</f>
        <v/>
      </c>
      <c r="V520" s="2" t="str">
        <f>IF(COUNT($A520)=0,"",IF(T520="","--",IF(T520="3E","3E",LOOKUP(T520/V$2,{0,0.4,0.45,0.5,0.55,0.6,0.65,0.7,0.75,0.8,1},{0,2,2.25,2.5,2.75,3,3.25,3.5,3.75,4}))))</f>
        <v/>
      </c>
      <c r="W520" s="3" t="str">
        <f>IF(COUNT($A520)=0,"",IF($A520&lt;&gt;DRAFT!$B522,"ERR",IF(DRAFT!BT522="3E","3E",IF(COUNT(DRAFT!BP522,DRAFT!BT522)&gt;0,DRAFT!BU522,""))))</f>
        <v/>
      </c>
      <c r="X520" s="3" t="str">
        <f>IF(COUNT($A520)=0,"",IF(W520="3E","3E",IF(W520="","I",LOOKUP(W520/Y$2,{0,0.4,0.45,0.5,0.55,0.6,0.65,0.7,0.75,0.8,1},{"F","D","C","C+","B-","B","B+","A-","A","A+"}))))</f>
        <v/>
      </c>
      <c r="Y520" s="2" t="str">
        <f>IF(COUNT($A520)=0,"",IF(W520="","--",IF(W520="3E","3E",LOOKUP(W520/Y$2,{0,0.4,0.45,0.5,0.55,0.6,0.65,0.7,0.75,0.8,1},{0,2,2.25,2.5,2.75,3,3.25,3.5,3.75,4}))))</f>
        <v/>
      </c>
      <c r="Z520" s="3" t="str">
        <f>IF(COUNT($A520)=0,"",IF($A520&lt;&gt;DRAFT!$B522,"ERR",IF(DRAFT!CC522="3E","3E",IF(COUNT(DRAFT!BY522,DRAFT!CC522)&gt;0,DRAFT!CD522,""))))</f>
        <v/>
      </c>
      <c r="AA520" s="3" t="str">
        <f>IF(COUNT($A520)=0,"",IF(Z520="3E","3E",IF(Z520="","I",LOOKUP(Z520/AB$2,{0,0.4,0.45,0.5,0.55,0.6,0.65,0.7,0.75,0.8,1},{"F","D","C","C+","B-","B","B+","A-","A","A+"}))))</f>
        <v/>
      </c>
      <c r="AB520" s="2" t="str">
        <f>IF(COUNT($A520)=0,"",IF(Z520="","--",IF(Z520="3E","3E",LOOKUP(Z520/AB$2,{0,0.4,0.45,0.5,0.55,0.6,0.65,0.7,0.75,0.8,1},{0,2,2.25,2.5,2.75,3,3.25,3.5,3.75,4}))))</f>
        <v/>
      </c>
      <c r="AC520" s="3" t="str">
        <f>IF(COUNT($A520)=0,"",IF($A520&lt;&gt;DRAFT!$B522,"ERR",IF(DRAFT!CF522&gt;0,DRAFT!CF522,"")))</f>
        <v/>
      </c>
      <c r="AD520" s="3" t="str">
        <f>IF(COUNT($A520)=0,"",IF(AC520="3E","3E",IF(AC520="","I",LOOKUP(AC520/AE$2,{0,0.4,0.45,0.5,0.55,0.6,0.65,0.7,0.75,0.8,1},{"F","D","C","C+","B-","B","B+","A-","A","A+"}))))</f>
        <v/>
      </c>
      <c r="AE520" s="2" t="str">
        <f>IF(COUNT($A520)=0,"",IF(AC520="","--",IF(AC520="3E","3E",LOOKUP(AC520/AE$2,{0,0.4,0.45,0.5,0.55,0.6,0.65,0.7,0.75,0.8,1},{0,2,2.25,2.5,2.75,3,3.25,3.5,3.75,4}))))</f>
        <v/>
      </c>
      <c r="AF520" s="3" t="str">
        <f>IF($A520&lt;&gt;DRAFT!$B522,"ERR",IF(OR(COUNT($A520)=0,COUNT(DRAFT!CI522:CK522,DRAFT!CM522:CO522)=0),"",CEILING(SUM(DRAFT!CL522,DRAFT!CP522),1)))</f>
        <v/>
      </c>
      <c r="AG520" s="3" t="str">
        <f>IF(COUNT($A520)=0,"",IF(AF520="3E","3E",IF(AF520="","I",LOOKUP(AF520/AH$2,{0,0.4,0.45,0.5,0.55,0.6,0.65,0.7,0.75,0.8,1},{"F","D","C","C+","B-","B","B+","A-","A","A+"}))))</f>
        <v/>
      </c>
      <c r="AH520" s="2" t="str">
        <f>IF(COUNT($A520)=0,"",IF(AF520="","--",IF(AF520="3E","3E",LOOKUP(AF520/AH$2,{0,0.4,0.45,0.5,0.55,0.6,0.65,0.7,0.75,0.8,1},{0,2,2.25,2.5,2.75,3,3.25,3.5,3.75,4}))))</f>
        <v/>
      </c>
      <c r="AI520" s="11" t="str">
        <f>IF(OR(COUNT($A520)=0,COUNT(B520:AH520)=0),"",IF(COUNTIF(B520:AH520,"3E")&gt;0,"3E",IF(DRAFT!$A522="R",TRUNC(SUMPRODUCT(RGP,RCP)/TCP,3),TRUNC((SUMPRODUCT(--(IMDGP&gt;0)*IMDGP,IMCP)+CEILING(DRAFT!$CQ522*42,0.25))/TCP,3))))</f>
        <v/>
      </c>
      <c r="AJ520" s="3" t="str">
        <f>IF(OR(COUNT($A520)=0,COUNT(B520:AH520)=0),"",IF(COUNTIF(B520:AH520,"3E")&gt;0,"3E",IF(DRAFT!$A522="R",SUMPRODUCT(--(RGP&gt;=2),RCP),SUMPRODUCT(--(IMDGP&gt;0),--(IMGP=0),IMCP)+DRAFT!$CR522)))</f>
        <v/>
      </c>
      <c r="AK520" s="3" t="str">
        <f>IF(OR(COUNT($A520)=0,COUNT(B520:AH520)=0),"",IF(COUNTIF(B520:AJ520,"3E")&gt;0,"3E",IF(AND(DRAFT!$A522="IM",OR($AI520&gt;DRAFT!$CQ522,$AJ520&gt;DRAFT!$CR522)),"IMPROVED",IF(AND(DRAFT!$A522="IM",$AI520&lt;=DRAFT!$CQ522,$AJ520&lt;=DRAFT!$CR522),"NOT IMPROVED",IF(AND(AH520&gt;=2,AI520&gt;=2,AJ520&gt;=30),"PASS","FAIL")))))</f>
        <v/>
      </c>
      <c r="AL520" s="3" t="str">
        <f t="shared" si="16"/>
        <v/>
      </c>
      <c r="AM520" s="3" t="str">
        <f t="shared" si="17"/>
        <v/>
      </c>
    </row>
    <row r="521" spans="1:39" ht="18.95" customHeight="1" x14ac:dyDescent="0.25">
      <c r="A521" s="4" t="str">
        <f>IF(DRAFT!$B523="","",DRAFT!$B523)</f>
        <v/>
      </c>
      <c r="B521" s="3" t="str">
        <f>IF(COUNT($A521)=0,"",IF($A521&lt;&gt;DRAFT!$B523,"ERR",IF(DRAFT!I523="3E","3E",IF(COUNT(DRAFT!E523,DRAFT!I523)&gt;0,DRAFT!J523,""))))</f>
        <v/>
      </c>
      <c r="C521" s="3" t="str">
        <f>IF(COUNT($A521)=0,"",IF(B521="3E","3E",IF(B521="","I",LOOKUP(B521/D$2,{0,0.4,0.45,0.5,0.55,0.6,0.65,0.7,0.75,0.8,1},{"F","D","C","C+","B-","B","B+","A-","A","A+"}))))</f>
        <v/>
      </c>
      <c r="D521" s="2" t="str">
        <f>IF(COUNT($A521)=0,"",IF(B521="","--",IF(B521="3E","3E",LOOKUP(B521/D$2,{0,0.4,0.45,0.5,0.55,0.6,0.65,0.7,0.75,0.8,1},{0,2,2.25,2.5,2.75,3,3.25,3.5,3.75,4}))))</f>
        <v/>
      </c>
      <c r="E521" s="3" t="str">
        <f>IF(COUNT($A521)=0,"",IF($A521&lt;&gt;DRAFT!$B523,"ERR",IF(DRAFT!R523="3E","3E",IF(COUNT(DRAFT!N523,DRAFT!R523)&gt;0,DRAFT!S523,""))))</f>
        <v/>
      </c>
      <c r="F521" s="3" t="str">
        <f>IF(COUNT($A521)=0,"",IF(E521="3E","3E",IF(E521="","I",LOOKUP(E521/G$2,{0,0.4,0.45,0.5,0.55,0.6,0.65,0.7,0.75,0.8,1},{"F","D","C","C+","B-","B","B+","A-","A","A+"}))))</f>
        <v/>
      </c>
      <c r="G521" s="2" t="str">
        <f>IF(COUNT($A521)=0,"",IF(E521="","--",IF(E521="3E","3E",LOOKUP(E521/G$2,{0,0.4,0.45,0.5,0.55,0.6,0.65,0.7,0.75,0.8,1},{0,2,2.25,2.5,2.75,3,3.25,3.5,3.75,4}))))</f>
        <v/>
      </c>
      <c r="H521" s="3" t="str">
        <f>IF(COUNT($A521)=0,"",IF($A521&lt;&gt;DRAFT!$B523,"ERR",IF(DRAFT!AA523="3E","3E",IF(COUNT(DRAFT!W523,DRAFT!AA523)&gt;0,DRAFT!AB523,""))))</f>
        <v/>
      </c>
      <c r="I521" s="3" t="str">
        <f>IF(COUNT($A521)=0,"",IF(H521="3E","3E",IF(H521="","I",LOOKUP(H521/J$2,{0,0.4,0.45,0.5,0.55,0.6,0.65,0.7,0.75,0.8,1},{"F","D","C","C+","B-","B","B+","A-","A","A+"}))))</f>
        <v/>
      </c>
      <c r="J521" s="2" t="str">
        <f>IF(COUNT($A521)=0,"",IF(H521="","--",IF(H521="3E","3E",LOOKUP(H521/J$2,{0,0.4,0.45,0.5,0.55,0.6,0.65,0.7,0.75,0.8,1},{0,2,2.25,2.5,2.75,3,3.25,3.5,3.75,4}))))</f>
        <v/>
      </c>
      <c r="K521" s="3" t="str">
        <f>IF(COUNT($A521)=0,"",IF($A521&lt;&gt;DRAFT!$B523,"ERR",IF(DRAFT!AJ523="3E","3E",IF(COUNT(DRAFT!AF523,DRAFT!AJ523)&gt;0,DRAFT!AK523,""))))</f>
        <v/>
      </c>
      <c r="L521" s="3" t="str">
        <f>IF(COUNT($A521)=0,"",IF(K521="3E","3E",IF(K521="","I",LOOKUP(K521/M$2,{0,0.4,0.45,0.5,0.55,0.6,0.65,0.7,0.75,0.8,1},{"F","D","C","C+","B-","B","B+","A-","A","A+"}))))</f>
        <v/>
      </c>
      <c r="M521" s="2" t="str">
        <f>IF(COUNT($A521)=0,"",IF(K521="","--",IF(K521="3E","3E",LOOKUP(K521/M$2,{0,0.4,0.45,0.5,0.55,0.6,0.65,0.7,0.75,0.8,1},{0,2,2.25,2.5,2.75,3,3.25,3.5,3.75,4}))))</f>
        <v/>
      </c>
      <c r="N521" s="3" t="str">
        <f>IF(COUNT($A521)=0,"",IF($A521&lt;&gt;DRAFT!$B523,"ERR",IF(DRAFT!AS523="3E","3E",IF(COUNT(DRAFT!AO523,DRAFT!AS523)&gt;0,DRAFT!AT523,""))))</f>
        <v/>
      </c>
      <c r="O521" s="3" t="str">
        <f>IF(COUNT($A521)=0,"",IF(N521="3E","3E",IF(N521="","I",LOOKUP(N521/P$2,{0,0.4,0.45,0.5,0.55,0.6,0.65,0.7,0.75,0.8,1},{"F","D","C","C+","B-","B","B+","A-","A","A+"}))))</f>
        <v/>
      </c>
      <c r="P521" s="2" t="str">
        <f>IF(COUNT($A521)=0,"",IF(N521="","--",IF(N521="3E","3E",LOOKUP(N521/P$2,{0,0.4,0.45,0.5,0.55,0.6,0.65,0.7,0.75,0.8,1},{0,2,2.25,2.5,2.75,3,3.25,3.5,3.75,4}))))</f>
        <v/>
      </c>
      <c r="Q521" s="3" t="str">
        <f>IF(COUNT($A521)=0,"",IF($A521&lt;&gt;DRAFT!$B523,"ERR",IF(DRAFT!BB523="3E","3E",IF(COUNT(DRAFT!AX523,DRAFT!BB523)&gt;0,DRAFT!BC523,""))))</f>
        <v/>
      </c>
      <c r="R521" s="3" t="str">
        <f>IF(COUNT($A521)=0,"",IF(Q521="3E","3E",IF(Q521="","I",LOOKUP(Q521/S$2,{0,0.4,0.45,0.5,0.55,0.6,0.65,0.7,0.75,0.8,1},{"F","D","C","C+","B-","B","B+","A-","A","A+"}))))</f>
        <v/>
      </c>
      <c r="S521" s="2" t="str">
        <f>IF(COUNT($A521)=0,"",IF(Q521="","--",IF(Q521="3E","3E",LOOKUP(Q521/S$2,{0,0.4,0.45,0.5,0.55,0.6,0.65,0.7,0.75,0.8,1},{0,2,2.25,2.5,2.75,3,3.25,3.5,3.75,4}))))</f>
        <v/>
      </c>
      <c r="T521" s="3" t="str">
        <f>IF(COUNT($A521)=0,"",IF($A521&lt;&gt;DRAFT!$B523,"ERR",IF(DRAFT!BK523="3E","3E",IF(COUNT(DRAFT!BG523,DRAFT!BK523)&gt;0,DRAFT!BL523,""))))</f>
        <v/>
      </c>
      <c r="U521" s="3" t="str">
        <f>IF(COUNT($A521)=0,"",IF(T521="3E","3E",IF(T521="","I",LOOKUP(T521/V$2,{0,0.4,0.45,0.5,0.55,0.6,0.65,0.7,0.75,0.8,1},{"F","D","C","C+","B-","B","B+","A-","A","A+"}))))</f>
        <v/>
      </c>
      <c r="V521" s="2" t="str">
        <f>IF(COUNT($A521)=0,"",IF(T521="","--",IF(T521="3E","3E",LOOKUP(T521/V$2,{0,0.4,0.45,0.5,0.55,0.6,0.65,0.7,0.75,0.8,1},{0,2,2.25,2.5,2.75,3,3.25,3.5,3.75,4}))))</f>
        <v/>
      </c>
      <c r="W521" s="3" t="str">
        <f>IF(COUNT($A521)=0,"",IF($A521&lt;&gt;DRAFT!$B523,"ERR",IF(DRAFT!BT523="3E","3E",IF(COUNT(DRAFT!BP523,DRAFT!BT523)&gt;0,DRAFT!BU523,""))))</f>
        <v/>
      </c>
      <c r="X521" s="3" t="str">
        <f>IF(COUNT($A521)=0,"",IF(W521="3E","3E",IF(W521="","I",LOOKUP(W521/Y$2,{0,0.4,0.45,0.5,0.55,0.6,0.65,0.7,0.75,0.8,1},{"F","D","C","C+","B-","B","B+","A-","A","A+"}))))</f>
        <v/>
      </c>
      <c r="Y521" s="2" t="str">
        <f>IF(COUNT($A521)=0,"",IF(W521="","--",IF(W521="3E","3E",LOOKUP(W521/Y$2,{0,0.4,0.45,0.5,0.55,0.6,0.65,0.7,0.75,0.8,1},{0,2,2.25,2.5,2.75,3,3.25,3.5,3.75,4}))))</f>
        <v/>
      </c>
      <c r="Z521" s="3" t="str">
        <f>IF(COUNT($A521)=0,"",IF($A521&lt;&gt;DRAFT!$B523,"ERR",IF(DRAFT!CC523="3E","3E",IF(COUNT(DRAFT!BY523,DRAFT!CC523)&gt;0,DRAFT!CD523,""))))</f>
        <v/>
      </c>
      <c r="AA521" s="3" t="str">
        <f>IF(COUNT($A521)=0,"",IF(Z521="3E","3E",IF(Z521="","I",LOOKUP(Z521/AB$2,{0,0.4,0.45,0.5,0.55,0.6,0.65,0.7,0.75,0.8,1},{"F","D","C","C+","B-","B","B+","A-","A","A+"}))))</f>
        <v/>
      </c>
      <c r="AB521" s="2" t="str">
        <f>IF(COUNT($A521)=0,"",IF(Z521="","--",IF(Z521="3E","3E",LOOKUP(Z521/AB$2,{0,0.4,0.45,0.5,0.55,0.6,0.65,0.7,0.75,0.8,1},{0,2,2.25,2.5,2.75,3,3.25,3.5,3.75,4}))))</f>
        <v/>
      </c>
      <c r="AC521" s="3" t="str">
        <f>IF(COUNT($A521)=0,"",IF($A521&lt;&gt;DRAFT!$B523,"ERR",IF(DRAFT!CF523&gt;0,DRAFT!CF523,"")))</f>
        <v/>
      </c>
      <c r="AD521" s="3" t="str">
        <f>IF(COUNT($A521)=0,"",IF(AC521="3E","3E",IF(AC521="","I",LOOKUP(AC521/AE$2,{0,0.4,0.45,0.5,0.55,0.6,0.65,0.7,0.75,0.8,1},{"F","D","C","C+","B-","B","B+","A-","A","A+"}))))</f>
        <v/>
      </c>
      <c r="AE521" s="2" t="str">
        <f>IF(COUNT($A521)=0,"",IF(AC521="","--",IF(AC521="3E","3E",LOOKUP(AC521/AE$2,{0,0.4,0.45,0.5,0.55,0.6,0.65,0.7,0.75,0.8,1},{0,2,2.25,2.5,2.75,3,3.25,3.5,3.75,4}))))</f>
        <v/>
      </c>
      <c r="AF521" s="3" t="str">
        <f>IF($A521&lt;&gt;DRAFT!$B523,"ERR",IF(OR(COUNT($A521)=0,COUNT(DRAFT!CI523:CK523,DRAFT!CM523:CO523)=0),"",CEILING(SUM(DRAFT!CL523,DRAFT!CP523),1)))</f>
        <v/>
      </c>
      <c r="AG521" s="3" t="str">
        <f>IF(COUNT($A521)=0,"",IF(AF521="3E","3E",IF(AF521="","I",LOOKUP(AF521/AH$2,{0,0.4,0.45,0.5,0.55,0.6,0.65,0.7,0.75,0.8,1},{"F","D","C","C+","B-","B","B+","A-","A","A+"}))))</f>
        <v/>
      </c>
      <c r="AH521" s="2" t="str">
        <f>IF(COUNT($A521)=0,"",IF(AF521="","--",IF(AF521="3E","3E",LOOKUP(AF521/AH$2,{0,0.4,0.45,0.5,0.55,0.6,0.65,0.7,0.75,0.8,1},{0,2,2.25,2.5,2.75,3,3.25,3.5,3.75,4}))))</f>
        <v/>
      </c>
      <c r="AI521" s="11" t="str">
        <f>IF(OR(COUNT($A521)=0,COUNT(B521:AH521)=0),"",IF(COUNTIF(B521:AH521,"3E")&gt;0,"3E",IF(DRAFT!$A523="R",TRUNC(SUMPRODUCT(RGP,RCP)/TCP,3),TRUNC((SUMPRODUCT(--(IMDGP&gt;0)*IMDGP,IMCP)+CEILING(DRAFT!$CQ523*42,0.25))/TCP,3))))</f>
        <v/>
      </c>
      <c r="AJ521" s="3" t="str">
        <f>IF(OR(COUNT($A521)=0,COUNT(B521:AH521)=0),"",IF(COUNTIF(B521:AH521,"3E")&gt;0,"3E",IF(DRAFT!$A523="R",SUMPRODUCT(--(RGP&gt;=2),RCP),SUMPRODUCT(--(IMDGP&gt;0),--(IMGP=0),IMCP)+DRAFT!$CR523)))</f>
        <v/>
      </c>
      <c r="AK521" s="3" t="str">
        <f>IF(OR(COUNT($A521)=0,COUNT(B521:AH521)=0),"",IF(COUNTIF(B521:AJ521,"3E")&gt;0,"3E",IF(AND(DRAFT!$A523="IM",OR($AI521&gt;DRAFT!$CQ523,$AJ521&gt;DRAFT!$CR523)),"IMPROVED",IF(AND(DRAFT!$A523="IM",$AI521&lt;=DRAFT!$CQ523,$AJ521&lt;=DRAFT!$CR523),"NOT IMPROVED",IF(AND(AH521&gt;=2,AI521&gt;=2,AJ521&gt;=30),"PASS","FAIL")))))</f>
        <v/>
      </c>
      <c r="AL521" s="3" t="str">
        <f t="shared" si="16"/>
        <v/>
      </c>
      <c r="AM521" s="3" t="str">
        <f t="shared" si="17"/>
        <v/>
      </c>
    </row>
    <row r="522" spans="1:39" ht="18.95" customHeight="1" x14ac:dyDescent="0.25">
      <c r="A522" s="4" t="str">
        <f>IF(DRAFT!$B524="","",DRAFT!$B524)</f>
        <v/>
      </c>
      <c r="B522" s="3" t="str">
        <f>IF(COUNT($A522)=0,"",IF($A522&lt;&gt;DRAFT!$B524,"ERR",IF(DRAFT!I524="3E","3E",IF(COUNT(DRAFT!E524,DRAFT!I524)&gt;0,DRAFT!J524,""))))</f>
        <v/>
      </c>
      <c r="C522" s="3" t="str">
        <f>IF(COUNT($A522)=0,"",IF(B522="3E","3E",IF(B522="","I",LOOKUP(B522/D$2,{0,0.4,0.45,0.5,0.55,0.6,0.65,0.7,0.75,0.8,1},{"F","D","C","C+","B-","B","B+","A-","A","A+"}))))</f>
        <v/>
      </c>
      <c r="D522" s="2" t="str">
        <f>IF(COUNT($A522)=0,"",IF(B522="","--",IF(B522="3E","3E",LOOKUP(B522/D$2,{0,0.4,0.45,0.5,0.55,0.6,0.65,0.7,0.75,0.8,1},{0,2,2.25,2.5,2.75,3,3.25,3.5,3.75,4}))))</f>
        <v/>
      </c>
      <c r="E522" s="3" t="str">
        <f>IF(COUNT($A522)=0,"",IF($A522&lt;&gt;DRAFT!$B524,"ERR",IF(DRAFT!R524="3E","3E",IF(COUNT(DRAFT!N524,DRAFT!R524)&gt;0,DRAFT!S524,""))))</f>
        <v/>
      </c>
      <c r="F522" s="3" t="str">
        <f>IF(COUNT($A522)=0,"",IF(E522="3E","3E",IF(E522="","I",LOOKUP(E522/G$2,{0,0.4,0.45,0.5,0.55,0.6,0.65,0.7,0.75,0.8,1},{"F","D","C","C+","B-","B","B+","A-","A","A+"}))))</f>
        <v/>
      </c>
      <c r="G522" s="2" t="str">
        <f>IF(COUNT($A522)=0,"",IF(E522="","--",IF(E522="3E","3E",LOOKUP(E522/G$2,{0,0.4,0.45,0.5,0.55,0.6,0.65,0.7,0.75,0.8,1},{0,2,2.25,2.5,2.75,3,3.25,3.5,3.75,4}))))</f>
        <v/>
      </c>
      <c r="H522" s="3" t="str">
        <f>IF(COUNT($A522)=0,"",IF($A522&lt;&gt;DRAFT!$B524,"ERR",IF(DRAFT!AA524="3E","3E",IF(COUNT(DRAFT!W524,DRAFT!AA524)&gt;0,DRAFT!AB524,""))))</f>
        <v/>
      </c>
      <c r="I522" s="3" t="str">
        <f>IF(COUNT($A522)=0,"",IF(H522="3E","3E",IF(H522="","I",LOOKUP(H522/J$2,{0,0.4,0.45,0.5,0.55,0.6,0.65,0.7,0.75,0.8,1},{"F","D","C","C+","B-","B","B+","A-","A","A+"}))))</f>
        <v/>
      </c>
      <c r="J522" s="2" t="str">
        <f>IF(COUNT($A522)=0,"",IF(H522="","--",IF(H522="3E","3E",LOOKUP(H522/J$2,{0,0.4,0.45,0.5,0.55,0.6,0.65,0.7,0.75,0.8,1},{0,2,2.25,2.5,2.75,3,3.25,3.5,3.75,4}))))</f>
        <v/>
      </c>
      <c r="K522" s="3" t="str">
        <f>IF(COUNT($A522)=0,"",IF($A522&lt;&gt;DRAFT!$B524,"ERR",IF(DRAFT!AJ524="3E","3E",IF(COUNT(DRAFT!AF524,DRAFT!AJ524)&gt;0,DRAFT!AK524,""))))</f>
        <v/>
      </c>
      <c r="L522" s="3" t="str">
        <f>IF(COUNT($A522)=0,"",IF(K522="3E","3E",IF(K522="","I",LOOKUP(K522/M$2,{0,0.4,0.45,0.5,0.55,0.6,0.65,0.7,0.75,0.8,1},{"F","D","C","C+","B-","B","B+","A-","A","A+"}))))</f>
        <v/>
      </c>
      <c r="M522" s="2" t="str">
        <f>IF(COUNT($A522)=0,"",IF(K522="","--",IF(K522="3E","3E",LOOKUP(K522/M$2,{0,0.4,0.45,0.5,0.55,0.6,0.65,0.7,0.75,0.8,1},{0,2,2.25,2.5,2.75,3,3.25,3.5,3.75,4}))))</f>
        <v/>
      </c>
      <c r="N522" s="3" t="str">
        <f>IF(COUNT($A522)=0,"",IF($A522&lt;&gt;DRAFT!$B524,"ERR",IF(DRAFT!AS524="3E","3E",IF(COUNT(DRAFT!AO524,DRAFT!AS524)&gt;0,DRAFT!AT524,""))))</f>
        <v/>
      </c>
      <c r="O522" s="3" t="str">
        <f>IF(COUNT($A522)=0,"",IF(N522="3E","3E",IF(N522="","I",LOOKUP(N522/P$2,{0,0.4,0.45,0.5,0.55,0.6,0.65,0.7,0.75,0.8,1},{"F","D","C","C+","B-","B","B+","A-","A","A+"}))))</f>
        <v/>
      </c>
      <c r="P522" s="2" t="str">
        <f>IF(COUNT($A522)=0,"",IF(N522="","--",IF(N522="3E","3E",LOOKUP(N522/P$2,{0,0.4,0.45,0.5,0.55,0.6,0.65,0.7,0.75,0.8,1},{0,2,2.25,2.5,2.75,3,3.25,3.5,3.75,4}))))</f>
        <v/>
      </c>
      <c r="Q522" s="3" t="str">
        <f>IF(COUNT($A522)=0,"",IF($A522&lt;&gt;DRAFT!$B524,"ERR",IF(DRAFT!BB524="3E","3E",IF(COUNT(DRAFT!AX524,DRAFT!BB524)&gt;0,DRAFT!BC524,""))))</f>
        <v/>
      </c>
      <c r="R522" s="3" t="str">
        <f>IF(COUNT($A522)=0,"",IF(Q522="3E","3E",IF(Q522="","I",LOOKUP(Q522/S$2,{0,0.4,0.45,0.5,0.55,0.6,0.65,0.7,0.75,0.8,1},{"F","D","C","C+","B-","B","B+","A-","A","A+"}))))</f>
        <v/>
      </c>
      <c r="S522" s="2" t="str">
        <f>IF(COUNT($A522)=0,"",IF(Q522="","--",IF(Q522="3E","3E",LOOKUP(Q522/S$2,{0,0.4,0.45,0.5,0.55,0.6,0.65,0.7,0.75,0.8,1},{0,2,2.25,2.5,2.75,3,3.25,3.5,3.75,4}))))</f>
        <v/>
      </c>
      <c r="T522" s="3" t="str">
        <f>IF(COUNT($A522)=0,"",IF($A522&lt;&gt;DRAFT!$B524,"ERR",IF(DRAFT!BK524="3E","3E",IF(COUNT(DRAFT!BG524,DRAFT!BK524)&gt;0,DRAFT!BL524,""))))</f>
        <v/>
      </c>
      <c r="U522" s="3" t="str">
        <f>IF(COUNT($A522)=0,"",IF(T522="3E","3E",IF(T522="","I",LOOKUP(T522/V$2,{0,0.4,0.45,0.5,0.55,0.6,0.65,0.7,0.75,0.8,1},{"F","D","C","C+","B-","B","B+","A-","A","A+"}))))</f>
        <v/>
      </c>
      <c r="V522" s="2" t="str">
        <f>IF(COUNT($A522)=0,"",IF(T522="","--",IF(T522="3E","3E",LOOKUP(T522/V$2,{0,0.4,0.45,0.5,0.55,0.6,0.65,0.7,0.75,0.8,1},{0,2,2.25,2.5,2.75,3,3.25,3.5,3.75,4}))))</f>
        <v/>
      </c>
      <c r="W522" s="3" t="str">
        <f>IF(COUNT($A522)=0,"",IF($A522&lt;&gt;DRAFT!$B524,"ERR",IF(DRAFT!BT524="3E","3E",IF(COUNT(DRAFT!BP524,DRAFT!BT524)&gt;0,DRAFT!BU524,""))))</f>
        <v/>
      </c>
      <c r="X522" s="3" t="str">
        <f>IF(COUNT($A522)=0,"",IF(W522="3E","3E",IF(W522="","I",LOOKUP(W522/Y$2,{0,0.4,0.45,0.5,0.55,0.6,0.65,0.7,0.75,0.8,1},{"F","D","C","C+","B-","B","B+","A-","A","A+"}))))</f>
        <v/>
      </c>
      <c r="Y522" s="2" t="str">
        <f>IF(COUNT($A522)=0,"",IF(W522="","--",IF(W522="3E","3E",LOOKUP(W522/Y$2,{0,0.4,0.45,0.5,0.55,0.6,0.65,0.7,0.75,0.8,1},{0,2,2.25,2.5,2.75,3,3.25,3.5,3.75,4}))))</f>
        <v/>
      </c>
      <c r="Z522" s="3" t="str">
        <f>IF(COUNT($A522)=0,"",IF($A522&lt;&gt;DRAFT!$B524,"ERR",IF(DRAFT!CC524="3E","3E",IF(COUNT(DRAFT!BY524,DRAFT!CC524)&gt;0,DRAFT!CD524,""))))</f>
        <v/>
      </c>
      <c r="AA522" s="3" t="str">
        <f>IF(COUNT($A522)=0,"",IF(Z522="3E","3E",IF(Z522="","I",LOOKUP(Z522/AB$2,{0,0.4,0.45,0.5,0.55,0.6,0.65,0.7,0.75,0.8,1},{"F","D","C","C+","B-","B","B+","A-","A","A+"}))))</f>
        <v/>
      </c>
      <c r="AB522" s="2" t="str">
        <f>IF(COUNT($A522)=0,"",IF(Z522="","--",IF(Z522="3E","3E",LOOKUP(Z522/AB$2,{0,0.4,0.45,0.5,0.55,0.6,0.65,0.7,0.75,0.8,1},{0,2,2.25,2.5,2.75,3,3.25,3.5,3.75,4}))))</f>
        <v/>
      </c>
      <c r="AC522" s="3" t="str">
        <f>IF(COUNT($A522)=0,"",IF($A522&lt;&gt;DRAFT!$B524,"ERR",IF(DRAFT!CF524&gt;0,DRAFT!CF524,"")))</f>
        <v/>
      </c>
      <c r="AD522" s="3" t="str">
        <f>IF(COUNT($A522)=0,"",IF(AC522="3E","3E",IF(AC522="","I",LOOKUP(AC522/AE$2,{0,0.4,0.45,0.5,0.55,0.6,0.65,0.7,0.75,0.8,1},{"F","D","C","C+","B-","B","B+","A-","A","A+"}))))</f>
        <v/>
      </c>
      <c r="AE522" s="2" t="str">
        <f>IF(COUNT($A522)=0,"",IF(AC522="","--",IF(AC522="3E","3E",LOOKUP(AC522/AE$2,{0,0.4,0.45,0.5,0.55,0.6,0.65,0.7,0.75,0.8,1},{0,2,2.25,2.5,2.75,3,3.25,3.5,3.75,4}))))</f>
        <v/>
      </c>
      <c r="AF522" s="3" t="str">
        <f>IF($A522&lt;&gt;DRAFT!$B524,"ERR",IF(OR(COUNT($A522)=0,COUNT(DRAFT!CI524:CK524,DRAFT!CM524:CO524)=0),"",CEILING(SUM(DRAFT!CL524,DRAFT!CP524),1)))</f>
        <v/>
      </c>
      <c r="AG522" s="3" t="str">
        <f>IF(COUNT($A522)=0,"",IF(AF522="3E","3E",IF(AF522="","I",LOOKUP(AF522/AH$2,{0,0.4,0.45,0.5,0.55,0.6,0.65,0.7,0.75,0.8,1},{"F","D","C","C+","B-","B","B+","A-","A","A+"}))))</f>
        <v/>
      </c>
      <c r="AH522" s="2" t="str">
        <f>IF(COUNT($A522)=0,"",IF(AF522="","--",IF(AF522="3E","3E",LOOKUP(AF522/AH$2,{0,0.4,0.45,0.5,0.55,0.6,0.65,0.7,0.75,0.8,1},{0,2,2.25,2.5,2.75,3,3.25,3.5,3.75,4}))))</f>
        <v/>
      </c>
      <c r="AI522" s="11" t="str">
        <f>IF(OR(COUNT($A522)=0,COUNT(B522:AH522)=0),"",IF(COUNTIF(B522:AH522,"3E")&gt;0,"3E",IF(DRAFT!$A524="R",TRUNC(SUMPRODUCT(RGP,RCP)/TCP,3),TRUNC((SUMPRODUCT(--(IMDGP&gt;0)*IMDGP,IMCP)+CEILING(DRAFT!$CQ524*42,0.25))/TCP,3))))</f>
        <v/>
      </c>
      <c r="AJ522" s="3" t="str">
        <f>IF(OR(COUNT($A522)=0,COUNT(B522:AH522)=0),"",IF(COUNTIF(B522:AH522,"3E")&gt;0,"3E",IF(DRAFT!$A524="R",SUMPRODUCT(--(RGP&gt;=2),RCP),SUMPRODUCT(--(IMDGP&gt;0),--(IMGP=0),IMCP)+DRAFT!$CR524)))</f>
        <v/>
      </c>
      <c r="AK522" s="3" t="str">
        <f>IF(OR(COUNT($A522)=0,COUNT(B522:AH522)=0),"",IF(COUNTIF(B522:AJ522,"3E")&gt;0,"3E",IF(AND(DRAFT!$A524="IM",OR($AI522&gt;DRAFT!$CQ524,$AJ522&gt;DRAFT!$CR524)),"IMPROVED",IF(AND(DRAFT!$A524="IM",$AI522&lt;=DRAFT!$CQ524,$AJ522&lt;=DRAFT!$CR524),"NOT IMPROVED",IF(AND(AH522&gt;=2,AI522&gt;=2,AJ522&gt;=30),"PASS","FAIL")))))</f>
        <v/>
      </c>
      <c r="AL522" s="3" t="str">
        <f t="shared" si="16"/>
        <v/>
      </c>
      <c r="AM522" s="3" t="str">
        <f t="shared" si="17"/>
        <v/>
      </c>
    </row>
    <row r="523" spans="1:39" ht="18.95" customHeight="1" x14ac:dyDescent="0.25">
      <c r="A523" s="4" t="str">
        <f>IF(DRAFT!$B525="","",DRAFT!$B525)</f>
        <v/>
      </c>
      <c r="B523" s="3" t="str">
        <f>IF(COUNT($A523)=0,"",IF($A523&lt;&gt;DRAFT!$B525,"ERR",IF(DRAFT!I525="3E","3E",IF(COUNT(DRAFT!E525,DRAFT!I525)&gt;0,DRAFT!J525,""))))</f>
        <v/>
      </c>
      <c r="C523" s="3" t="str">
        <f>IF(COUNT($A523)=0,"",IF(B523="3E","3E",IF(B523="","I",LOOKUP(B523/D$2,{0,0.4,0.45,0.5,0.55,0.6,0.65,0.7,0.75,0.8,1},{"F","D","C","C+","B-","B","B+","A-","A","A+"}))))</f>
        <v/>
      </c>
      <c r="D523" s="2" t="str">
        <f>IF(COUNT($A523)=0,"",IF(B523="","--",IF(B523="3E","3E",LOOKUP(B523/D$2,{0,0.4,0.45,0.5,0.55,0.6,0.65,0.7,0.75,0.8,1},{0,2,2.25,2.5,2.75,3,3.25,3.5,3.75,4}))))</f>
        <v/>
      </c>
      <c r="E523" s="3" t="str">
        <f>IF(COUNT($A523)=0,"",IF($A523&lt;&gt;DRAFT!$B525,"ERR",IF(DRAFT!R525="3E","3E",IF(COUNT(DRAFT!N525,DRAFT!R525)&gt;0,DRAFT!S525,""))))</f>
        <v/>
      </c>
      <c r="F523" s="3" t="str">
        <f>IF(COUNT($A523)=0,"",IF(E523="3E","3E",IF(E523="","I",LOOKUP(E523/G$2,{0,0.4,0.45,0.5,0.55,0.6,0.65,0.7,0.75,0.8,1},{"F","D","C","C+","B-","B","B+","A-","A","A+"}))))</f>
        <v/>
      </c>
      <c r="G523" s="2" t="str">
        <f>IF(COUNT($A523)=0,"",IF(E523="","--",IF(E523="3E","3E",LOOKUP(E523/G$2,{0,0.4,0.45,0.5,0.55,0.6,0.65,0.7,0.75,0.8,1},{0,2,2.25,2.5,2.75,3,3.25,3.5,3.75,4}))))</f>
        <v/>
      </c>
      <c r="H523" s="3" t="str">
        <f>IF(COUNT($A523)=0,"",IF($A523&lt;&gt;DRAFT!$B525,"ERR",IF(DRAFT!AA525="3E","3E",IF(COUNT(DRAFT!W525,DRAFT!AA525)&gt;0,DRAFT!AB525,""))))</f>
        <v/>
      </c>
      <c r="I523" s="3" t="str">
        <f>IF(COUNT($A523)=0,"",IF(H523="3E","3E",IF(H523="","I",LOOKUP(H523/J$2,{0,0.4,0.45,0.5,0.55,0.6,0.65,0.7,0.75,0.8,1},{"F","D","C","C+","B-","B","B+","A-","A","A+"}))))</f>
        <v/>
      </c>
      <c r="J523" s="2" t="str">
        <f>IF(COUNT($A523)=0,"",IF(H523="","--",IF(H523="3E","3E",LOOKUP(H523/J$2,{0,0.4,0.45,0.5,0.55,0.6,0.65,0.7,0.75,0.8,1},{0,2,2.25,2.5,2.75,3,3.25,3.5,3.75,4}))))</f>
        <v/>
      </c>
      <c r="K523" s="3" t="str">
        <f>IF(COUNT($A523)=0,"",IF($A523&lt;&gt;DRAFT!$B525,"ERR",IF(DRAFT!AJ525="3E","3E",IF(COUNT(DRAFT!AF525,DRAFT!AJ525)&gt;0,DRAFT!AK525,""))))</f>
        <v/>
      </c>
      <c r="L523" s="3" t="str">
        <f>IF(COUNT($A523)=0,"",IF(K523="3E","3E",IF(K523="","I",LOOKUP(K523/M$2,{0,0.4,0.45,0.5,0.55,0.6,0.65,0.7,0.75,0.8,1},{"F","D","C","C+","B-","B","B+","A-","A","A+"}))))</f>
        <v/>
      </c>
      <c r="M523" s="2" t="str">
        <f>IF(COUNT($A523)=0,"",IF(K523="","--",IF(K523="3E","3E",LOOKUP(K523/M$2,{0,0.4,0.45,0.5,0.55,0.6,0.65,0.7,0.75,0.8,1},{0,2,2.25,2.5,2.75,3,3.25,3.5,3.75,4}))))</f>
        <v/>
      </c>
      <c r="N523" s="3" t="str">
        <f>IF(COUNT($A523)=0,"",IF($A523&lt;&gt;DRAFT!$B525,"ERR",IF(DRAFT!AS525="3E","3E",IF(COUNT(DRAFT!AO525,DRAFT!AS525)&gt;0,DRAFT!AT525,""))))</f>
        <v/>
      </c>
      <c r="O523" s="3" t="str">
        <f>IF(COUNT($A523)=0,"",IF(N523="3E","3E",IF(N523="","I",LOOKUP(N523/P$2,{0,0.4,0.45,0.5,0.55,0.6,0.65,0.7,0.75,0.8,1},{"F","D","C","C+","B-","B","B+","A-","A","A+"}))))</f>
        <v/>
      </c>
      <c r="P523" s="2" t="str">
        <f>IF(COUNT($A523)=0,"",IF(N523="","--",IF(N523="3E","3E",LOOKUP(N523/P$2,{0,0.4,0.45,0.5,0.55,0.6,0.65,0.7,0.75,0.8,1},{0,2,2.25,2.5,2.75,3,3.25,3.5,3.75,4}))))</f>
        <v/>
      </c>
      <c r="Q523" s="3" t="str">
        <f>IF(COUNT($A523)=0,"",IF($A523&lt;&gt;DRAFT!$B525,"ERR",IF(DRAFT!BB525="3E","3E",IF(COUNT(DRAFT!AX525,DRAFT!BB525)&gt;0,DRAFT!BC525,""))))</f>
        <v/>
      </c>
      <c r="R523" s="3" t="str">
        <f>IF(COUNT($A523)=0,"",IF(Q523="3E","3E",IF(Q523="","I",LOOKUP(Q523/S$2,{0,0.4,0.45,0.5,0.55,0.6,0.65,0.7,0.75,0.8,1},{"F","D","C","C+","B-","B","B+","A-","A","A+"}))))</f>
        <v/>
      </c>
      <c r="S523" s="2" t="str">
        <f>IF(COUNT($A523)=0,"",IF(Q523="","--",IF(Q523="3E","3E",LOOKUP(Q523/S$2,{0,0.4,0.45,0.5,0.55,0.6,0.65,0.7,0.75,0.8,1},{0,2,2.25,2.5,2.75,3,3.25,3.5,3.75,4}))))</f>
        <v/>
      </c>
      <c r="T523" s="3" t="str">
        <f>IF(COUNT($A523)=0,"",IF($A523&lt;&gt;DRAFT!$B525,"ERR",IF(DRAFT!BK525="3E","3E",IF(COUNT(DRAFT!BG525,DRAFT!BK525)&gt;0,DRAFT!BL525,""))))</f>
        <v/>
      </c>
      <c r="U523" s="3" t="str">
        <f>IF(COUNT($A523)=0,"",IF(T523="3E","3E",IF(T523="","I",LOOKUP(T523/V$2,{0,0.4,0.45,0.5,0.55,0.6,0.65,0.7,0.75,0.8,1},{"F","D","C","C+","B-","B","B+","A-","A","A+"}))))</f>
        <v/>
      </c>
      <c r="V523" s="2" t="str">
        <f>IF(COUNT($A523)=0,"",IF(T523="","--",IF(T523="3E","3E",LOOKUP(T523/V$2,{0,0.4,0.45,0.5,0.55,0.6,0.65,0.7,0.75,0.8,1},{0,2,2.25,2.5,2.75,3,3.25,3.5,3.75,4}))))</f>
        <v/>
      </c>
      <c r="W523" s="3" t="str">
        <f>IF(COUNT($A523)=0,"",IF($A523&lt;&gt;DRAFT!$B525,"ERR",IF(DRAFT!BT525="3E","3E",IF(COUNT(DRAFT!BP525,DRAFT!BT525)&gt;0,DRAFT!BU525,""))))</f>
        <v/>
      </c>
      <c r="X523" s="3" t="str">
        <f>IF(COUNT($A523)=0,"",IF(W523="3E","3E",IF(W523="","I",LOOKUP(W523/Y$2,{0,0.4,0.45,0.5,0.55,0.6,0.65,0.7,0.75,0.8,1},{"F","D","C","C+","B-","B","B+","A-","A","A+"}))))</f>
        <v/>
      </c>
      <c r="Y523" s="2" t="str">
        <f>IF(COUNT($A523)=0,"",IF(W523="","--",IF(W523="3E","3E",LOOKUP(W523/Y$2,{0,0.4,0.45,0.5,0.55,0.6,0.65,0.7,0.75,0.8,1},{0,2,2.25,2.5,2.75,3,3.25,3.5,3.75,4}))))</f>
        <v/>
      </c>
      <c r="Z523" s="3" t="str">
        <f>IF(COUNT($A523)=0,"",IF($A523&lt;&gt;DRAFT!$B525,"ERR",IF(DRAFT!CC525="3E","3E",IF(COUNT(DRAFT!BY525,DRAFT!CC525)&gt;0,DRAFT!CD525,""))))</f>
        <v/>
      </c>
      <c r="AA523" s="3" t="str">
        <f>IF(COUNT($A523)=0,"",IF(Z523="3E","3E",IF(Z523="","I",LOOKUP(Z523/AB$2,{0,0.4,0.45,0.5,0.55,0.6,0.65,0.7,0.75,0.8,1},{"F","D","C","C+","B-","B","B+","A-","A","A+"}))))</f>
        <v/>
      </c>
      <c r="AB523" s="2" t="str">
        <f>IF(COUNT($A523)=0,"",IF(Z523="","--",IF(Z523="3E","3E",LOOKUP(Z523/AB$2,{0,0.4,0.45,0.5,0.55,0.6,0.65,0.7,0.75,0.8,1},{0,2,2.25,2.5,2.75,3,3.25,3.5,3.75,4}))))</f>
        <v/>
      </c>
      <c r="AC523" s="3" t="str">
        <f>IF(COUNT($A523)=0,"",IF($A523&lt;&gt;DRAFT!$B525,"ERR",IF(DRAFT!CF525&gt;0,DRAFT!CF525,"")))</f>
        <v/>
      </c>
      <c r="AD523" s="3" t="str">
        <f>IF(COUNT($A523)=0,"",IF(AC523="3E","3E",IF(AC523="","I",LOOKUP(AC523/AE$2,{0,0.4,0.45,0.5,0.55,0.6,0.65,0.7,0.75,0.8,1},{"F","D","C","C+","B-","B","B+","A-","A","A+"}))))</f>
        <v/>
      </c>
      <c r="AE523" s="2" t="str">
        <f>IF(COUNT($A523)=0,"",IF(AC523="","--",IF(AC523="3E","3E",LOOKUP(AC523/AE$2,{0,0.4,0.45,0.5,0.55,0.6,0.65,0.7,0.75,0.8,1},{0,2,2.25,2.5,2.75,3,3.25,3.5,3.75,4}))))</f>
        <v/>
      </c>
      <c r="AF523" s="3" t="str">
        <f>IF($A523&lt;&gt;DRAFT!$B525,"ERR",IF(OR(COUNT($A523)=0,COUNT(DRAFT!CI525:CK525,DRAFT!CM525:CO525)=0),"",CEILING(SUM(DRAFT!CL525,DRAFT!CP525),1)))</f>
        <v/>
      </c>
      <c r="AG523" s="3" t="str">
        <f>IF(COUNT($A523)=0,"",IF(AF523="3E","3E",IF(AF523="","I",LOOKUP(AF523/AH$2,{0,0.4,0.45,0.5,0.55,0.6,0.65,0.7,0.75,0.8,1},{"F","D","C","C+","B-","B","B+","A-","A","A+"}))))</f>
        <v/>
      </c>
      <c r="AH523" s="2" t="str">
        <f>IF(COUNT($A523)=0,"",IF(AF523="","--",IF(AF523="3E","3E",LOOKUP(AF523/AH$2,{0,0.4,0.45,0.5,0.55,0.6,0.65,0.7,0.75,0.8,1},{0,2,2.25,2.5,2.75,3,3.25,3.5,3.75,4}))))</f>
        <v/>
      </c>
      <c r="AI523" s="11" t="str">
        <f>IF(OR(COUNT($A523)=0,COUNT(B523:AH523)=0),"",IF(COUNTIF(B523:AH523,"3E")&gt;0,"3E",IF(DRAFT!$A525="R",TRUNC(SUMPRODUCT(RGP,RCP)/TCP,3),TRUNC((SUMPRODUCT(--(IMDGP&gt;0)*IMDGP,IMCP)+CEILING(DRAFT!$CQ525*42,0.25))/TCP,3))))</f>
        <v/>
      </c>
      <c r="AJ523" s="3" t="str">
        <f>IF(OR(COUNT($A523)=0,COUNT(B523:AH523)=0),"",IF(COUNTIF(B523:AH523,"3E")&gt;0,"3E",IF(DRAFT!$A525="R",SUMPRODUCT(--(RGP&gt;=2),RCP),SUMPRODUCT(--(IMDGP&gt;0),--(IMGP=0),IMCP)+DRAFT!$CR525)))</f>
        <v/>
      </c>
      <c r="AK523" s="3" t="str">
        <f>IF(OR(COUNT($A523)=0,COUNT(B523:AH523)=0),"",IF(COUNTIF(B523:AJ523,"3E")&gt;0,"3E",IF(AND(DRAFT!$A525="IM",OR($AI523&gt;DRAFT!$CQ525,$AJ523&gt;DRAFT!$CR525)),"IMPROVED",IF(AND(DRAFT!$A525="IM",$AI523&lt;=DRAFT!$CQ525,$AJ523&lt;=DRAFT!$CR525),"NOT IMPROVED",IF(AND(AH523&gt;=2,AI523&gt;=2,AJ523&gt;=30),"PASS","FAIL")))))</f>
        <v/>
      </c>
      <c r="AL523" s="3" t="str">
        <f t="shared" si="16"/>
        <v/>
      </c>
      <c r="AM523" s="3" t="str">
        <f t="shared" si="17"/>
        <v/>
      </c>
    </row>
    <row r="524" spans="1:39" ht="18.95" customHeight="1" x14ac:dyDescent="0.25">
      <c r="A524" s="4" t="str">
        <f>IF(DRAFT!$B526="","",DRAFT!$B526)</f>
        <v/>
      </c>
      <c r="B524" s="3" t="str">
        <f>IF(COUNT($A524)=0,"",IF($A524&lt;&gt;DRAFT!$B526,"ERR",IF(DRAFT!I526="3E","3E",IF(COUNT(DRAFT!E526,DRAFT!I526)&gt;0,DRAFT!J526,""))))</f>
        <v/>
      </c>
      <c r="C524" s="3" t="str">
        <f>IF(COUNT($A524)=0,"",IF(B524="3E","3E",IF(B524="","I",LOOKUP(B524/D$2,{0,0.4,0.45,0.5,0.55,0.6,0.65,0.7,0.75,0.8,1},{"F","D","C","C+","B-","B","B+","A-","A","A+"}))))</f>
        <v/>
      </c>
      <c r="D524" s="2" t="str">
        <f>IF(COUNT($A524)=0,"",IF(B524="","--",IF(B524="3E","3E",LOOKUP(B524/D$2,{0,0.4,0.45,0.5,0.55,0.6,0.65,0.7,0.75,0.8,1},{0,2,2.25,2.5,2.75,3,3.25,3.5,3.75,4}))))</f>
        <v/>
      </c>
      <c r="E524" s="3" t="str">
        <f>IF(COUNT($A524)=0,"",IF($A524&lt;&gt;DRAFT!$B526,"ERR",IF(DRAFT!R526="3E","3E",IF(COUNT(DRAFT!N526,DRAFT!R526)&gt;0,DRAFT!S526,""))))</f>
        <v/>
      </c>
      <c r="F524" s="3" t="str">
        <f>IF(COUNT($A524)=0,"",IF(E524="3E","3E",IF(E524="","I",LOOKUP(E524/G$2,{0,0.4,0.45,0.5,0.55,0.6,0.65,0.7,0.75,0.8,1},{"F","D","C","C+","B-","B","B+","A-","A","A+"}))))</f>
        <v/>
      </c>
      <c r="G524" s="2" t="str">
        <f>IF(COUNT($A524)=0,"",IF(E524="","--",IF(E524="3E","3E",LOOKUP(E524/G$2,{0,0.4,0.45,0.5,0.55,0.6,0.65,0.7,0.75,0.8,1},{0,2,2.25,2.5,2.75,3,3.25,3.5,3.75,4}))))</f>
        <v/>
      </c>
      <c r="H524" s="3" t="str">
        <f>IF(COUNT($A524)=0,"",IF($A524&lt;&gt;DRAFT!$B526,"ERR",IF(DRAFT!AA526="3E","3E",IF(COUNT(DRAFT!W526,DRAFT!AA526)&gt;0,DRAFT!AB526,""))))</f>
        <v/>
      </c>
      <c r="I524" s="3" t="str">
        <f>IF(COUNT($A524)=0,"",IF(H524="3E","3E",IF(H524="","I",LOOKUP(H524/J$2,{0,0.4,0.45,0.5,0.55,0.6,0.65,0.7,0.75,0.8,1},{"F","D","C","C+","B-","B","B+","A-","A","A+"}))))</f>
        <v/>
      </c>
      <c r="J524" s="2" t="str">
        <f>IF(COUNT($A524)=0,"",IF(H524="","--",IF(H524="3E","3E",LOOKUP(H524/J$2,{0,0.4,0.45,0.5,0.55,0.6,0.65,0.7,0.75,0.8,1},{0,2,2.25,2.5,2.75,3,3.25,3.5,3.75,4}))))</f>
        <v/>
      </c>
      <c r="K524" s="3" t="str">
        <f>IF(COUNT($A524)=0,"",IF($A524&lt;&gt;DRAFT!$B526,"ERR",IF(DRAFT!AJ526="3E","3E",IF(COUNT(DRAFT!AF526,DRAFT!AJ526)&gt;0,DRAFT!AK526,""))))</f>
        <v/>
      </c>
      <c r="L524" s="3" t="str">
        <f>IF(COUNT($A524)=0,"",IF(K524="3E","3E",IF(K524="","I",LOOKUP(K524/M$2,{0,0.4,0.45,0.5,0.55,0.6,0.65,0.7,0.75,0.8,1},{"F","D","C","C+","B-","B","B+","A-","A","A+"}))))</f>
        <v/>
      </c>
      <c r="M524" s="2" t="str">
        <f>IF(COUNT($A524)=0,"",IF(K524="","--",IF(K524="3E","3E",LOOKUP(K524/M$2,{0,0.4,0.45,0.5,0.55,0.6,0.65,0.7,0.75,0.8,1},{0,2,2.25,2.5,2.75,3,3.25,3.5,3.75,4}))))</f>
        <v/>
      </c>
      <c r="N524" s="3" t="str">
        <f>IF(COUNT($A524)=0,"",IF($A524&lt;&gt;DRAFT!$B526,"ERR",IF(DRAFT!AS526="3E","3E",IF(COUNT(DRAFT!AO526,DRAFT!AS526)&gt;0,DRAFT!AT526,""))))</f>
        <v/>
      </c>
      <c r="O524" s="3" t="str">
        <f>IF(COUNT($A524)=0,"",IF(N524="3E","3E",IF(N524="","I",LOOKUP(N524/P$2,{0,0.4,0.45,0.5,0.55,0.6,0.65,0.7,0.75,0.8,1},{"F","D","C","C+","B-","B","B+","A-","A","A+"}))))</f>
        <v/>
      </c>
      <c r="P524" s="2" t="str">
        <f>IF(COUNT($A524)=0,"",IF(N524="","--",IF(N524="3E","3E",LOOKUP(N524/P$2,{0,0.4,0.45,0.5,0.55,0.6,0.65,0.7,0.75,0.8,1},{0,2,2.25,2.5,2.75,3,3.25,3.5,3.75,4}))))</f>
        <v/>
      </c>
      <c r="Q524" s="3" t="str">
        <f>IF(COUNT($A524)=0,"",IF($A524&lt;&gt;DRAFT!$B526,"ERR",IF(DRAFT!BB526="3E","3E",IF(COUNT(DRAFT!AX526,DRAFT!BB526)&gt;0,DRAFT!BC526,""))))</f>
        <v/>
      </c>
      <c r="R524" s="3" t="str">
        <f>IF(COUNT($A524)=0,"",IF(Q524="3E","3E",IF(Q524="","I",LOOKUP(Q524/S$2,{0,0.4,0.45,0.5,0.55,0.6,0.65,0.7,0.75,0.8,1},{"F","D","C","C+","B-","B","B+","A-","A","A+"}))))</f>
        <v/>
      </c>
      <c r="S524" s="2" t="str">
        <f>IF(COUNT($A524)=0,"",IF(Q524="","--",IF(Q524="3E","3E",LOOKUP(Q524/S$2,{0,0.4,0.45,0.5,0.55,0.6,0.65,0.7,0.75,0.8,1},{0,2,2.25,2.5,2.75,3,3.25,3.5,3.75,4}))))</f>
        <v/>
      </c>
      <c r="T524" s="3" t="str">
        <f>IF(COUNT($A524)=0,"",IF($A524&lt;&gt;DRAFT!$B526,"ERR",IF(DRAFT!BK526="3E","3E",IF(COUNT(DRAFT!BG526,DRAFT!BK526)&gt;0,DRAFT!BL526,""))))</f>
        <v/>
      </c>
      <c r="U524" s="3" t="str">
        <f>IF(COUNT($A524)=0,"",IF(T524="3E","3E",IF(T524="","I",LOOKUP(T524/V$2,{0,0.4,0.45,0.5,0.55,0.6,0.65,0.7,0.75,0.8,1},{"F","D","C","C+","B-","B","B+","A-","A","A+"}))))</f>
        <v/>
      </c>
      <c r="V524" s="2" t="str">
        <f>IF(COUNT($A524)=0,"",IF(T524="","--",IF(T524="3E","3E",LOOKUP(T524/V$2,{0,0.4,0.45,0.5,0.55,0.6,0.65,0.7,0.75,0.8,1},{0,2,2.25,2.5,2.75,3,3.25,3.5,3.75,4}))))</f>
        <v/>
      </c>
      <c r="W524" s="3" t="str">
        <f>IF(COUNT($A524)=0,"",IF($A524&lt;&gt;DRAFT!$B526,"ERR",IF(DRAFT!BT526="3E","3E",IF(COUNT(DRAFT!BP526,DRAFT!BT526)&gt;0,DRAFT!BU526,""))))</f>
        <v/>
      </c>
      <c r="X524" s="3" t="str">
        <f>IF(COUNT($A524)=0,"",IF(W524="3E","3E",IF(W524="","I",LOOKUP(W524/Y$2,{0,0.4,0.45,0.5,0.55,0.6,0.65,0.7,0.75,0.8,1},{"F","D","C","C+","B-","B","B+","A-","A","A+"}))))</f>
        <v/>
      </c>
      <c r="Y524" s="2" t="str">
        <f>IF(COUNT($A524)=0,"",IF(W524="","--",IF(W524="3E","3E",LOOKUP(W524/Y$2,{0,0.4,0.45,0.5,0.55,0.6,0.65,0.7,0.75,0.8,1},{0,2,2.25,2.5,2.75,3,3.25,3.5,3.75,4}))))</f>
        <v/>
      </c>
      <c r="Z524" s="3" t="str">
        <f>IF(COUNT($A524)=0,"",IF($A524&lt;&gt;DRAFT!$B526,"ERR",IF(DRAFT!CC526="3E","3E",IF(COUNT(DRAFT!BY526,DRAFT!CC526)&gt;0,DRAFT!CD526,""))))</f>
        <v/>
      </c>
      <c r="AA524" s="3" t="str">
        <f>IF(COUNT($A524)=0,"",IF(Z524="3E","3E",IF(Z524="","I",LOOKUP(Z524/AB$2,{0,0.4,0.45,0.5,0.55,0.6,0.65,0.7,0.75,0.8,1},{"F","D","C","C+","B-","B","B+","A-","A","A+"}))))</f>
        <v/>
      </c>
      <c r="AB524" s="2" t="str">
        <f>IF(COUNT($A524)=0,"",IF(Z524="","--",IF(Z524="3E","3E",LOOKUP(Z524/AB$2,{0,0.4,0.45,0.5,0.55,0.6,0.65,0.7,0.75,0.8,1},{0,2,2.25,2.5,2.75,3,3.25,3.5,3.75,4}))))</f>
        <v/>
      </c>
      <c r="AC524" s="3" t="str">
        <f>IF(COUNT($A524)=0,"",IF($A524&lt;&gt;DRAFT!$B526,"ERR",IF(DRAFT!CF526&gt;0,DRAFT!CF526,"")))</f>
        <v/>
      </c>
      <c r="AD524" s="3" t="str">
        <f>IF(COUNT($A524)=0,"",IF(AC524="3E","3E",IF(AC524="","I",LOOKUP(AC524/AE$2,{0,0.4,0.45,0.5,0.55,0.6,0.65,0.7,0.75,0.8,1},{"F","D","C","C+","B-","B","B+","A-","A","A+"}))))</f>
        <v/>
      </c>
      <c r="AE524" s="2" t="str">
        <f>IF(COUNT($A524)=0,"",IF(AC524="","--",IF(AC524="3E","3E",LOOKUP(AC524/AE$2,{0,0.4,0.45,0.5,0.55,0.6,0.65,0.7,0.75,0.8,1},{0,2,2.25,2.5,2.75,3,3.25,3.5,3.75,4}))))</f>
        <v/>
      </c>
      <c r="AF524" s="3" t="str">
        <f>IF($A524&lt;&gt;DRAFT!$B526,"ERR",IF(OR(COUNT($A524)=0,COUNT(DRAFT!CI526:CK526,DRAFT!CM526:CO526)=0),"",CEILING(SUM(DRAFT!CL526,DRAFT!CP526),1)))</f>
        <v/>
      </c>
      <c r="AG524" s="3" t="str">
        <f>IF(COUNT($A524)=0,"",IF(AF524="3E","3E",IF(AF524="","I",LOOKUP(AF524/AH$2,{0,0.4,0.45,0.5,0.55,0.6,0.65,0.7,0.75,0.8,1},{"F","D","C","C+","B-","B","B+","A-","A","A+"}))))</f>
        <v/>
      </c>
      <c r="AH524" s="2" t="str">
        <f>IF(COUNT($A524)=0,"",IF(AF524="","--",IF(AF524="3E","3E",LOOKUP(AF524/AH$2,{0,0.4,0.45,0.5,0.55,0.6,0.65,0.7,0.75,0.8,1},{0,2,2.25,2.5,2.75,3,3.25,3.5,3.75,4}))))</f>
        <v/>
      </c>
      <c r="AI524" s="11" t="str">
        <f>IF(OR(COUNT($A524)=0,COUNT(B524:AH524)=0),"",IF(COUNTIF(B524:AH524,"3E")&gt;0,"3E",IF(DRAFT!$A526="R",TRUNC(SUMPRODUCT(RGP,RCP)/TCP,3),TRUNC((SUMPRODUCT(--(IMDGP&gt;0)*IMDGP,IMCP)+CEILING(DRAFT!$CQ526*42,0.25))/TCP,3))))</f>
        <v/>
      </c>
      <c r="AJ524" s="3" t="str">
        <f>IF(OR(COUNT($A524)=0,COUNT(B524:AH524)=0),"",IF(COUNTIF(B524:AH524,"3E")&gt;0,"3E",IF(DRAFT!$A526="R",SUMPRODUCT(--(RGP&gt;=2),RCP),SUMPRODUCT(--(IMDGP&gt;0),--(IMGP=0),IMCP)+DRAFT!$CR526)))</f>
        <v/>
      </c>
      <c r="AK524" s="3" t="str">
        <f>IF(OR(COUNT($A524)=0,COUNT(B524:AH524)=0),"",IF(COUNTIF(B524:AJ524,"3E")&gt;0,"3E",IF(AND(DRAFT!$A526="IM",OR($AI524&gt;DRAFT!$CQ526,$AJ524&gt;DRAFT!$CR526)),"IMPROVED",IF(AND(DRAFT!$A526="IM",$AI524&lt;=DRAFT!$CQ526,$AJ524&lt;=DRAFT!$CR526),"NOT IMPROVED",IF(AND(AH524&gt;=2,AI524&gt;=2,AJ524&gt;=30),"PASS","FAIL")))))</f>
        <v/>
      </c>
      <c r="AL524" s="3" t="str">
        <f t="shared" si="16"/>
        <v/>
      </c>
      <c r="AM524" s="3" t="str">
        <f t="shared" si="17"/>
        <v/>
      </c>
    </row>
    <row r="525" spans="1:39" ht="18.95" customHeight="1" x14ac:dyDescent="0.25">
      <c r="A525" s="4" t="str">
        <f>IF(DRAFT!$B527="","",DRAFT!$B527)</f>
        <v/>
      </c>
      <c r="B525" s="3" t="str">
        <f>IF(COUNT($A525)=0,"",IF($A525&lt;&gt;DRAFT!$B527,"ERR",IF(DRAFT!I527="3E","3E",IF(COUNT(DRAFT!E527,DRAFT!I527)&gt;0,DRAFT!J527,""))))</f>
        <v/>
      </c>
      <c r="C525" s="3" t="str">
        <f>IF(COUNT($A525)=0,"",IF(B525="3E","3E",IF(B525="","I",LOOKUP(B525/D$2,{0,0.4,0.45,0.5,0.55,0.6,0.65,0.7,0.75,0.8,1},{"F","D","C","C+","B-","B","B+","A-","A","A+"}))))</f>
        <v/>
      </c>
      <c r="D525" s="2" t="str">
        <f>IF(COUNT($A525)=0,"",IF(B525="","--",IF(B525="3E","3E",LOOKUP(B525/D$2,{0,0.4,0.45,0.5,0.55,0.6,0.65,0.7,0.75,0.8,1},{0,2,2.25,2.5,2.75,3,3.25,3.5,3.75,4}))))</f>
        <v/>
      </c>
      <c r="E525" s="3" t="str">
        <f>IF(COUNT($A525)=0,"",IF($A525&lt;&gt;DRAFT!$B527,"ERR",IF(DRAFT!R527="3E","3E",IF(COUNT(DRAFT!N527,DRAFT!R527)&gt;0,DRAFT!S527,""))))</f>
        <v/>
      </c>
      <c r="F525" s="3" t="str">
        <f>IF(COUNT($A525)=0,"",IF(E525="3E","3E",IF(E525="","I",LOOKUP(E525/G$2,{0,0.4,0.45,0.5,0.55,0.6,0.65,0.7,0.75,0.8,1},{"F","D","C","C+","B-","B","B+","A-","A","A+"}))))</f>
        <v/>
      </c>
      <c r="G525" s="2" t="str">
        <f>IF(COUNT($A525)=0,"",IF(E525="","--",IF(E525="3E","3E",LOOKUP(E525/G$2,{0,0.4,0.45,0.5,0.55,0.6,0.65,0.7,0.75,0.8,1},{0,2,2.25,2.5,2.75,3,3.25,3.5,3.75,4}))))</f>
        <v/>
      </c>
      <c r="H525" s="3" t="str">
        <f>IF(COUNT($A525)=0,"",IF($A525&lt;&gt;DRAFT!$B527,"ERR",IF(DRAFT!AA527="3E","3E",IF(COUNT(DRAFT!W527,DRAFT!AA527)&gt;0,DRAFT!AB527,""))))</f>
        <v/>
      </c>
      <c r="I525" s="3" t="str">
        <f>IF(COUNT($A525)=0,"",IF(H525="3E","3E",IF(H525="","I",LOOKUP(H525/J$2,{0,0.4,0.45,0.5,0.55,0.6,0.65,0.7,0.75,0.8,1},{"F","D","C","C+","B-","B","B+","A-","A","A+"}))))</f>
        <v/>
      </c>
      <c r="J525" s="2" t="str">
        <f>IF(COUNT($A525)=0,"",IF(H525="","--",IF(H525="3E","3E",LOOKUP(H525/J$2,{0,0.4,0.45,0.5,0.55,0.6,0.65,0.7,0.75,0.8,1},{0,2,2.25,2.5,2.75,3,3.25,3.5,3.75,4}))))</f>
        <v/>
      </c>
      <c r="K525" s="3" t="str">
        <f>IF(COUNT($A525)=0,"",IF($A525&lt;&gt;DRAFT!$B527,"ERR",IF(DRAFT!AJ527="3E","3E",IF(COUNT(DRAFT!AF527,DRAFT!AJ527)&gt;0,DRAFT!AK527,""))))</f>
        <v/>
      </c>
      <c r="L525" s="3" t="str">
        <f>IF(COUNT($A525)=0,"",IF(K525="3E","3E",IF(K525="","I",LOOKUP(K525/M$2,{0,0.4,0.45,0.5,0.55,0.6,0.65,0.7,0.75,0.8,1},{"F","D","C","C+","B-","B","B+","A-","A","A+"}))))</f>
        <v/>
      </c>
      <c r="M525" s="2" t="str">
        <f>IF(COUNT($A525)=0,"",IF(K525="","--",IF(K525="3E","3E",LOOKUP(K525/M$2,{0,0.4,0.45,0.5,0.55,0.6,0.65,0.7,0.75,0.8,1},{0,2,2.25,2.5,2.75,3,3.25,3.5,3.75,4}))))</f>
        <v/>
      </c>
      <c r="N525" s="3" t="str">
        <f>IF(COUNT($A525)=0,"",IF($A525&lt;&gt;DRAFT!$B527,"ERR",IF(DRAFT!AS527="3E","3E",IF(COUNT(DRAFT!AO527,DRAFT!AS527)&gt;0,DRAFT!AT527,""))))</f>
        <v/>
      </c>
      <c r="O525" s="3" t="str">
        <f>IF(COUNT($A525)=0,"",IF(N525="3E","3E",IF(N525="","I",LOOKUP(N525/P$2,{0,0.4,0.45,0.5,0.55,0.6,0.65,0.7,0.75,0.8,1},{"F","D","C","C+","B-","B","B+","A-","A","A+"}))))</f>
        <v/>
      </c>
      <c r="P525" s="2" t="str">
        <f>IF(COUNT($A525)=0,"",IF(N525="","--",IF(N525="3E","3E",LOOKUP(N525/P$2,{0,0.4,0.45,0.5,0.55,0.6,0.65,0.7,0.75,0.8,1},{0,2,2.25,2.5,2.75,3,3.25,3.5,3.75,4}))))</f>
        <v/>
      </c>
      <c r="Q525" s="3" t="str">
        <f>IF(COUNT($A525)=0,"",IF($A525&lt;&gt;DRAFT!$B527,"ERR",IF(DRAFT!BB527="3E","3E",IF(COUNT(DRAFT!AX527,DRAFT!BB527)&gt;0,DRAFT!BC527,""))))</f>
        <v/>
      </c>
      <c r="R525" s="3" t="str">
        <f>IF(COUNT($A525)=0,"",IF(Q525="3E","3E",IF(Q525="","I",LOOKUP(Q525/S$2,{0,0.4,0.45,0.5,0.55,0.6,0.65,0.7,0.75,0.8,1},{"F","D","C","C+","B-","B","B+","A-","A","A+"}))))</f>
        <v/>
      </c>
      <c r="S525" s="2" t="str">
        <f>IF(COUNT($A525)=0,"",IF(Q525="","--",IF(Q525="3E","3E",LOOKUP(Q525/S$2,{0,0.4,0.45,0.5,0.55,0.6,0.65,0.7,0.75,0.8,1},{0,2,2.25,2.5,2.75,3,3.25,3.5,3.75,4}))))</f>
        <v/>
      </c>
      <c r="T525" s="3" t="str">
        <f>IF(COUNT($A525)=0,"",IF($A525&lt;&gt;DRAFT!$B527,"ERR",IF(DRAFT!BK527="3E","3E",IF(COUNT(DRAFT!BG527,DRAFT!BK527)&gt;0,DRAFT!BL527,""))))</f>
        <v/>
      </c>
      <c r="U525" s="3" t="str">
        <f>IF(COUNT($A525)=0,"",IF(T525="3E","3E",IF(T525="","I",LOOKUP(T525/V$2,{0,0.4,0.45,0.5,0.55,0.6,0.65,0.7,0.75,0.8,1},{"F","D","C","C+","B-","B","B+","A-","A","A+"}))))</f>
        <v/>
      </c>
      <c r="V525" s="2" t="str">
        <f>IF(COUNT($A525)=0,"",IF(T525="","--",IF(T525="3E","3E",LOOKUP(T525/V$2,{0,0.4,0.45,0.5,0.55,0.6,0.65,0.7,0.75,0.8,1},{0,2,2.25,2.5,2.75,3,3.25,3.5,3.75,4}))))</f>
        <v/>
      </c>
      <c r="W525" s="3" t="str">
        <f>IF(COUNT($A525)=0,"",IF($A525&lt;&gt;DRAFT!$B527,"ERR",IF(DRAFT!BT527="3E","3E",IF(COUNT(DRAFT!BP527,DRAFT!BT527)&gt;0,DRAFT!BU527,""))))</f>
        <v/>
      </c>
      <c r="X525" s="3" t="str">
        <f>IF(COUNT($A525)=0,"",IF(W525="3E","3E",IF(W525="","I",LOOKUP(W525/Y$2,{0,0.4,0.45,0.5,0.55,0.6,0.65,0.7,0.75,0.8,1},{"F","D","C","C+","B-","B","B+","A-","A","A+"}))))</f>
        <v/>
      </c>
      <c r="Y525" s="2" t="str">
        <f>IF(COUNT($A525)=0,"",IF(W525="","--",IF(W525="3E","3E",LOOKUP(W525/Y$2,{0,0.4,0.45,0.5,0.55,0.6,0.65,0.7,0.75,0.8,1},{0,2,2.25,2.5,2.75,3,3.25,3.5,3.75,4}))))</f>
        <v/>
      </c>
      <c r="Z525" s="3" t="str">
        <f>IF(COUNT($A525)=0,"",IF($A525&lt;&gt;DRAFT!$B527,"ERR",IF(DRAFT!CC527="3E","3E",IF(COUNT(DRAFT!BY527,DRAFT!CC527)&gt;0,DRAFT!CD527,""))))</f>
        <v/>
      </c>
      <c r="AA525" s="3" t="str">
        <f>IF(COUNT($A525)=0,"",IF(Z525="3E","3E",IF(Z525="","I",LOOKUP(Z525/AB$2,{0,0.4,0.45,0.5,0.55,0.6,0.65,0.7,0.75,0.8,1},{"F","D","C","C+","B-","B","B+","A-","A","A+"}))))</f>
        <v/>
      </c>
      <c r="AB525" s="2" t="str">
        <f>IF(COUNT($A525)=0,"",IF(Z525="","--",IF(Z525="3E","3E",LOOKUP(Z525/AB$2,{0,0.4,0.45,0.5,0.55,0.6,0.65,0.7,0.75,0.8,1},{0,2,2.25,2.5,2.75,3,3.25,3.5,3.75,4}))))</f>
        <v/>
      </c>
      <c r="AC525" s="3" t="str">
        <f>IF(COUNT($A525)=0,"",IF($A525&lt;&gt;DRAFT!$B527,"ERR",IF(DRAFT!CF527&gt;0,DRAFT!CF527,"")))</f>
        <v/>
      </c>
      <c r="AD525" s="3" t="str">
        <f>IF(COUNT($A525)=0,"",IF(AC525="3E","3E",IF(AC525="","I",LOOKUP(AC525/AE$2,{0,0.4,0.45,0.5,0.55,0.6,0.65,0.7,0.75,0.8,1},{"F","D","C","C+","B-","B","B+","A-","A","A+"}))))</f>
        <v/>
      </c>
      <c r="AE525" s="2" t="str">
        <f>IF(COUNT($A525)=0,"",IF(AC525="","--",IF(AC525="3E","3E",LOOKUP(AC525/AE$2,{0,0.4,0.45,0.5,0.55,0.6,0.65,0.7,0.75,0.8,1},{0,2,2.25,2.5,2.75,3,3.25,3.5,3.75,4}))))</f>
        <v/>
      </c>
      <c r="AF525" s="3" t="str">
        <f>IF($A525&lt;&gt;DRAFT!$B527,"ERR",IF(OR(COUNT($A525)=0,COUNT(DRAFT!CI527:CK527,DRAFT!CM527:CO527)=0),"",CEILING(SUM(DRAFT!CL527,DRAFT!CP527),1)))</f>
        <v/>
      </c>
      <c r="AG525" s="3" t="str">
        <f>IF(COUNT($A525)=0,"",IF(AF525="3E","3E",IF(AF525="","I",LOOKUP(AF525/AH$2,{0,0.4,0.45,0.5,0.55,0.6,0.65,0.7,0.75,0.8,1},{"F","D","C","C+","B-","B","B+","A-","A","A+"}))))</f>
        <v/>
      </c>
      <c r="AH525" s="2" t="str">
        <f>IF(COUNT($A525)=0,"",IF(AF525="","--",IF(AF525="3E","3E",LOOKUP(AF525/AH$2,{0,0.4,0.45,0.5,0.55,0.6,0.65,0.7,0.75,0.8,1},{0,2,2.25,2.5,2.75,3,3.25,3.5,3.75,4}))))</f>
        <v/>
      </c>
      <c r="AI525" s="11" t="str">
        <f>IF(OR(COUNT($A525)=0,COUNT(B525:AH525)=0),"",IF(COUNTIF(B525:AH525,"3E")&gt;0,"3E",IF(DRAFT!$A527="R",TRUNC(SUMPRODUCT(RGP,RCP)/TCP,3),TRUNC((SUMPRODUCT(--(IMDGP&gt;0)*IMDGP,IMCP)+CEILING(DRAFT!$CQ527*42,0.25))/TCP,3))))</f>
        <v/>
      </c>
      <c r="AJ525" s="3" t="str">
        <f>IF(OR(COUNT($A525)=0,COUNT(B525:AH525)=0),"",IF(COUNTIF(B525:AH525,"3E")&gt;0,"3E",IF(DRAFT!$A527="R",SUMPRODUCT(--(RGP&gt;=2),RCP),SUMPRODUCT(--(IMDGP&gt;0),--(IMGP=0),IMCP)+DRAFT!$CR527)))</f>
        <v/>
      </c>
      <c r="AK525" s="3" t="str">
        <f>IF(OR(COUNT($A525)=0,COUNT(B525:AH525)=0),"",IF(COUNTIF(B525:AJ525,"3E")&gt;0,"3E",IF(AND(DRAFT!$A527="IM",OR($AI525&gt;DRAFT!$CQ527,$AJ525&gt;DRAFT!$CR527)),"IMPROVED",IF(AND(DRAFT!$A527="IM",$AI525&lt;=DRAFT!$CQ527,$AJ525&lt;=DRAFT!$CR527),"NOT IMPROVED",IF(AND(AH525&gt;=2,AI525&gt;=2,AJ525&gt;=30),"PASS","FAIL")))))</f>
        <v/>
      </c>
      <c r="AL525" s="3" t="str">
        <f t="shared" si="16"/>
        <v/>
      </c>
      <c r="AM525" s="3" t="str">
        <f t="shared" si="17"/>
        <v/>
      </c>
    </row>
    <row r="526" spans="1:39" ht="18.95" customHeight="1" x14ac:dyDescent="0.25">
      <c r="A526" s="4" t="str">
        <f>IF(DRAFT!$B528="","",DRAFT!$B528)</f>
        <v/>
      </c>
      <c r="B526" s="3" t="str">
        <f>IF(COUNT($A526)=0,"",IF($A526&lt;&gt;DRAFT!$B528,"ERR",IF(DRAFT!I528="3E","3E",IF(COUNT(DRAFT!E528,DRAFT!I528)&gt;0,DRAFT!J528,""))))</f>
        <v/>
      </c>
      <c r="C526" s="3" t="str">
        <f>IF(COUNT($A526)=0,"",IF(B526="3E","3E",IF(B526="","I",LOOKUP(B526/D$2,{0,0.4,0.45,0.5,0.55,0.6,0.65,0.7,0.75,0.8,1},{"F","D","C","C+","B-","B","B+","A-","A","A+"}))))</f>
        <v/>
      </c>
      <c r="D526" s="2" t="str">
        <f>IF(COUNT($A526)=0,"",IF(B526="","--",IF(B526="3E","3E",LOOKUP(B526/D$2,{0,0.4,0.45,0.5,0.55,0.6,0.65,0.7,0.75,0.8,1},{0,2,2.25,2.5,2.75,3,3.25,3.5,3.75,4}))))</f>
        <v/>
      </c>
      <c r="E526" s="3" t="str">
        <f>IF(COUNT($A526)=0,"",IF($A526&lt;&gt;DRAFT!$B528,"ERR",IF(DRAFT!R528="3E","3E",IF(COUNT(DRAFT!N528,DRAFT!R528)&gt;0,DRAFT!S528,""))))</f>
        <v/>
      </c>
      <c r="F526" s="3" t="str">
        <f>IF(COUNT($A526)=0,"",IF(E526="3E","3E",IF(E526="","I",LOOKUP(E526/G$2,{0,0.4,0.45,0.5,0.55,0.6,0.65,0.7,0.75,0.8,1},{"F","D","C","C+","B-","B","B+","A-","A","A+"}))))</f>
        <v/>
      </c>
      <c r="G526" s="2" t="str">
        <f>IF(COUNT($A526)=0,"",IF(E526="","--",IF(E526="3E","3E",LOOKUP(E526/G$2,{0,0.4,0.45,0.5,0.55,0.6,0.65,0.7,0.75,0.8,1},{0,2,2.25,2.5,2.75,3,3.25,3.5,3.75,4}))))</f>
        <v/>
      </c>
      <c r="H526" s="3" t="str">
        <f>IF(COUNT($A526)=0,"",IF($A526&lt;&gt;DRAFT!$B528,"ERR",IF(DRAFT!AA528="3E","3E",IF(COUNT(DRAFT!W528,DRAFT!AA528)&gt;0,DRAFT!AB528,""))))</f>
        <v/>
      </c>
      <c r="I526" s="3" t="str">
        <f>IF(COUNT($A526)=0,"",IF(H526="3E","3E",IF(H526="","I",LOOKUP(H526/J$2,{0,0.4,0.45,0.5,0.55,0.6,0.65,0.7,0.75,0.8,1},{"F","D","C","C+","B-","B","B+","A-","A","A+"}))))</f>
        <v/>
      </c>
      <c r="J526" s="2" t="str">
        <f>IF(COUNT($A526)=0,"",IF(H526="","--",IF(H526="3E","3E",LOOKUP(H526/J$2,{0,0.4,0.45,0.5,0.55,0.6,0.65,0.7,0.75,0.8,1},{0,2,2.25,2.5,2.75,3,3.25,3.5,3.75,4}))))</f>
        <v/>
      </c>
      <c r="K526" s="3" t="str">
        <f>IF(COUNT($A526)=0,"",IF($A526&lt;&gt;DRAFT!$B528,"ERR",IF(DRAFT!AJ528="3E","3E",IF(COUNT(DRAFT!AF528,DRAFT!AJ528)&gt;0,DRAFT!AK528,""))))</f>
        <v/>
      </c>
      <c r="L526" s="3" t="str">
        <f>IF(COUNT($A526)=0,"",IF(K526="3E","3E",IF(K526="","I",LOOKUP(K526/M$2,{0,0.4,0.45,0.5,0.55,0.6,0.65,0.7,0.75,0.8,1},{"F","D","C","C+","B-","B","B+","A-","A","A+"}))))</f>
        <v/>
      </c>
      <c r="M526" s="2" t="str">
        <f>IF(COUNT($A526)=0,"",IF(K526="","--",IF(K526="3E","3E",LOOKUP(K526/M$2,{0,0.4,0.45,0.5,0.55,0.6,0.65,0.7,0.75,0.8,1},{0,2,2.25,2.5,2.75,3,3.25,3.5,3.75,4}))))</f>
        <v/>
      </c>
      <c r="N526" s="3" t="str">
        <f>IF(COUNT($A526)=0,"",IF($A526&lt;&gt;DRAFT!$B528,"ERR",IF(DRAFT!AS528="3E","3E",IF(COUNT(DRAFT!AO528,DRAFT!AS528)&gt;0,DRAFT!AT528,""))))</f>
        <v/>
      </c>
      <c r="O526" s="3" t="str">
        <f>IF(COUNT($A526)=0,"",IF(N526="3E","3E",IF(N526="","I",LOOKUP(N526/P$2,{0,0.4,0.45,0.5,0.55,0.6,0.65,0.7,0.75,0.8,1},{"F","D","C","C+","B-","B","B+","A-","A","A+"}))))</f>
        <v/>
      </c>
      <c r="P526" s="2" t="str">
        <f>IF(COUNT($A526)=0,"",IF(N526="","--",IF(N526="3E","3E",LOOKUP(N526/P$2,{0,0.4,0.45,0.5,0.55,0.6,0.65,0.7,0.75,0.8,1},{0,2,2.25,2.5,2.75,3,3.25,3.5,3.75,4}))))</f>
        <v/>
      </c>
      <c r="Q526" s="3" t="str">
        <f>IF(COUNT($A526)=0,"",IF($A526&lt;&gt;DRAFT!$B528,"ERR",IF(DRAFT!BB528="3E","3E",IF(COUNT(DRAFT!AX528,DRAFT!BB528)&gt;0,DRAFT!BC528,""))))</f>
        <v/>
      </c>
      <c r="R526" s="3" t="str">
        <f>IF(COUNT($A526)=0,"",IF(Q526="3E","3E",IF(Q526="","I",LOOKUP(Q526/S$2,{0,0.4,0.45,0.5,0.55,0.6,0.65,0.7,0.75,0.8,1},{"F","D","C","C+","B-","B","B+","A-","A","A+"}))))</f>
        <v/>
      </c>
      <c r="S526" s="2" t="str">
        <f>IF(COUNT($A526)=0,"",IF(Q526="","--",IF(Q526="3E","3E",LOOKUP(Q526/S$2,{0,0.4,0.45,0.5,0.55,0.6,0.65,0.7,0.75,0.8,1},{0,2,2.25,2.5,2.75,3,3.25,3.5,3.75,4}))))</f>
        <v/>
      </c>
      <c r="T526" s="3" t="str">
        <f>IF(COUNT($A526)=0,"",IF($A526&lt;&gt;DRAFT!$B528,"ERR",IF(DRAFT!BK528="3E","3E",IF(COUNT(DRAFT!BG528,DRAFT!BK528)&gt;0,DRAFT!BL528,""))))</f>
        <v/>
      </c>
      <c r="U526" s="3" t="str">
        <f>IF(COUNT($A526)=0,"",IF(T526="3E","3E",IF(T526="","I",LOOKUP(T526/V$2,{0,0.4,0.45,0.5,0.55,0.6,0.65,0.7,0.75,0.8,1},{"F","D","C","C+","B-","B","B+","A-","A","A+"}))))</f>
        <v/>
      </c>
      <c r="V526" s="2" t="str">
        <f>IF(COUNT($A526)=0,"",IF(T526="","--",IF(T526="3E","3E",LOOKUP(T526/V$2,{0,0.4,0.45,0.5,0.55,0.6,0.65,0.7,0.75,0.8,1},{0,2,2.25,2.5,2.75,3,3.25,3.5,3.75,4}))))</f>
        <v/>
      </c>
      <c r="W526" s="3" t="str">
        <f>IF(COUNT($A526)=0,"",IF($A526&lt;&gt;DRAFT!$B528,"ERR",IF(DRAFT!BT528="3E","3E",IF(COUNT(DRAFT!BP528,DRAFT!BT528)&gt;0,DRAFT!BU528,""))))</f>
        <v/>
      </c>
      <c r="X526" s="3" t="str">
        <f>IF(COUNT($A526)=0,"",IF(W526="3E","3E",IF(W526="","I",LOOKUP(W526/Y$2,{0,0.4,0.45,0.5,0.55,0.6,0.65,0.7,0.75,0.8,1},{"F","D","C","C+","B-","B","B+","A-","A","A+"}))))</f>
        <v/>
      </c>
      <c r="Y526" s="2" t="str">
        <f>IF(COUNT($A526)=0,"",IF(W526="","--",IF(W526="3E","3E",LOOKUP(W526/Y$2,{0,0.4,0.45,0.5,0.55,0.6,0.65,0.7,0.75,0.8,1},{0,2,2.25,2.5,2.75,3,3.25,3.5,3.75,4}))))</f>
        <v/>
      </c>
      <c r="Z526" s="3" t="str">
        <f>IF(COUNT($A526)=0,"",IF($A526&lt;&gt;DRAFT!$B528,"ERR",IF(DRAFT!CC528="3E","3E",IF(COUNT(DRAFT!BY528,DRAFT!CC528)&gt;0,DRAFT!CD528,""))))</f>
        <v/>
      </c>
      <c r="AA526" s="3" t="str">
        <f>IF(COUNT($A526)=0,"",IF(Z526="3E","3E",IF(Z526="","I",LOOKUP(Z526/AB$2,{0,0.4,0.45,0.5,0.55,0.6,0.65,0.7,0.75,0.8,1},{"F","D","C","C+","B-","B","B+","A-","A","A+"}))))</f>
        <v/>
      </c>
      <c r="AB526" s="2" t="str">
        <f>IF(COUNT($A526)=0,"",IF(Z526="","--",IF(Z526="3E","3E",LOOKUP(Z526/AB$2,{0,0.4,0.45,0.5,0.55,0.6,0.65,0.7,0.75,0.8,1},{0,2,2.25,2.5,2.75,3,3.25,3.5,3.75,4}))))</f>
        <v/>
      </c>
      <c r="AC526" s="3" t="str">
        <f>IF(COUNT($A526)=0,"",IF($A526&lt;&gt;DRAFT!$B528,"ERR",IF(DRAFT!CF528&gt;0,DRAFT!CF528,"")))</f>
        <v/>
      </c>
      <c r="AD526" s="3" t="str">
        <f>IF(COUNT($A526)=0,"",IF(AC526="3E","3E",IF(AC526="","I",LOOKUP(AC526/AE$2,{0,0.4,0.45,0.5,0.55,0.6,0.65,0.7,0.75,0.8,1},{"F","D","C","C+","B-","B","B+","A-","A","A+"}))))</f>
        <v/>
      </c>
      <c r="AE526" s="2" t="str">
        <f>IF(COUNT($A526)=0,"",IF(AC526="","--",IF(AC526="3E","3E",LOOKUP(AC526/AE$2,{0,0.4,0.45,0.5,0.55,0.6,0.65,0.7,0.75,0.8,1},{0,2,2.25,2.5,2.75,3,3.25,3.5,3.75,4}))))</f>
        <v/>
      </c>
      <c r="AF526" s="3" t="str">
        <f>IF($A526&lt;&gt;DRAFT!$B528,"ERR",IF(OR(COUNT($A526)=0,COUNT(DRAFT!CI528:CK528,DRAFT!CM528:CO528)=0),"",CEILING(SUM(DRAFT!CL528,DRAFT!CP528),1)))</f>
        <v/>
      </c>
      <c r="AG526" s="3" t="str">
        <f>IF(COUNT($A526)=0,"",IF(AF526="3E","3E",IF(AF526="","I",LOOKUP(AF526/AH$2,{0,0.4,0.45,0.5,0.55,0.6,0.65,0.7,0.75,0.8,1},{"F","D","C","C+","B-","B","B+","A-","A","A+"}))))</f>
        <v/>
      </c>
      <c r="AH526" s="2" t="str">
        <f>IF(COUNT($A526)=0,"",IF(AF526="","--",IF(AF526="3E","3E",LOOKUP(AF526/AH$2,{0,0.4,0.45,0.5,0.55,0.6,0.65,0.7,0.75,0.8,1},{0,2,2.25,2.5,2.75,3,3.25,3.5,3.75,4}))))</f>
        <v/>
      </c>
      <c r="AI526" s="11" t="str">
        <f>IF(OR(COUNT($A526)=0,COUNT(B526:AH526)=0),"",IF(COUNTIF(B526:AH526,"3E")&gt;0,"3E",IF(DRAFT!$A528="R",TRUNC(SUMPRODUCT(RGP,RCP)/TCP,3),TRUNC((SUMPRODUCT(--(IMDGP&gt;0)*IMDGP,IMCP)+CEILING(DRAFT!$CQ528*42,0.25))/TCP,3))))</f>
        <v/>
      </c>
      <c r="AJ526" s="3" t="str">
        <f>IF(OR(COUNT($A526)=0,COUNT(B526:AH526)=0),"",IF(COUNTIF(B526:AH526,"3E")&gt;0,"3E",IF(DRAFT!$A528="R",SUMPRODUCT(--(RGP&gt;=2),RCP),SUMPRODUCT(--(IMDGP&gt;0),--(IMGP=0),IMCP)+DRAFT!$CR528)))</f>
        <v/>
      </c>
      <c r="AK526" s="3" t="str">
        <f>IF(OR(COUNT($A526)=0,COUNT(B526:AH526)=0),"",IF(COUNTIF(B526:AJ526,"3E")&gt;0,"3E",IF(AND(DRAFT!$A528="IM",OR($AI526&gt;DRAFT!$CQ528,$AJ526&gt;DRAFT!$CR528)),"IMPROVED",IF(AND(DRAFT!$A528="IM",$AI526&lt;=DRAFT!$CQ528,$AJ526&lt;=DRAFT!$CR528),"NOT IMPROVED",IF(AND(AH526&gt;=2,AI526&gt;=2,AJ526&gt;=30),"PASS","FAIL")))))</f>
        <v/>
      </c>
      <c r="AL526" s="3" t="str">
        <f t="shared" si="16"/>
        <v/>
      </c>
      <c r="AM526" s="3" t="str">
        <f t="shared" si="17"/>
        <v/>
      </c>
    </row>
    <row r="527" spans="1:39" ht="18.95" customHeight="1" x14ac:dyDescent="0.25">
      <c r="A527" s="4" t="str">
        <f>IF(DRAFT!$B529="","",DRAFT!$B529)</f>
        <v/>
      </c>
      <c r="B527" s="3" t="str">
        <f>IF(COUNT($A527)=0,"",IF($A527&lt;&gt;DRAFT!$B529,"ERR",IF(DRAFT!I529="3E","3E",IF(COUNT(DRAFT!E529,DRAFT!I529)&gt;0,DRAFT!J529,""))))</f>
        <v/>
      </c>
      <c r="C527" s="3" t="str">
        <f>IF(COUNT($A527)=0,"",IF(B527="3E","3E",IF(B527="","I",LOOKUP(B527/D$2,{0,0.4,0.45,0.5,0.55,0.6,0.65,0.7,0.75,0.8,1},{"F","D","C","C+","B-","B","B+","A-","A","A+"}))))</f>
        <v/>
      </c>
      <c r="D527" s="2" t="str">
        <f>IF(COUNT($A527)=0,"",IF(B527="","--",IF(B527="3E","3E",LOOKUP(B527/D$2,{0,0.4,0.45,0.5,0.55,0.6,0.65,0.7,0.75,0.8,1},{0,2,2.25,2.5,2.75,3,3.25,3.5,3.75,4}))))</f>
        <v/>
      </c>
      <c r="E527" s="3" t="str">
        <f>IF(COUNT($A527)=0,"",IF($A527&lt;&gt;DRAFT!$B529,"ERR",IF(DRAFT!R529="3E","3E",IF(COUNT(DRAFT!N529,DRAFT!R529)&gt;0,DRAFT!S529,""))))</f>
        <v/>
      </c>
      <c r="F527" s="3" t="str">
        <f>IF(COUNT($A527)=0,"",IF(E527="3E","3E",IF(E527="","I",LOOKUP(E527/G$2,{0,0.4,0.45,0.5,0.55,0.6,0.65,0.7,0.75,0.8,1},{"F","D","C","C+","B-","B","B+","A-","A","A+"}))))</f>
        <v/>
      </c>
      <c r="G527" s="2" t="str">
        <f>IF(COUNT($A527)=0,"",IF(E527="","--",IF(E527="3E","3E",LOOKUP(E527/G$2,{0,0.4,0.45,0.5,0.55,0.6,0.65,0.7,0.75,0.8,1},{0,2,2.25,2.5,2.75,3,3.25,3.5,3.75,4}))))</f>
        <v/>
      </c>
      <c r="H527" s="3" t="str">
        <f>IF(COUNT($A527)=0,"",IF($A527&lt;&gt;DRAFT!$B529,"ERR",IF(DRAFT!AA529="3E","3E",IF(COUNT(DRAFT!W529,DRAFT!AA529)&gt;0,DRAFT!AB529,""))))</f>
        <v/>
      </c>
      <c r="I527" s="3" t="str">
        <f>IF(COUNT($A527)=0,"",IF(H527="3E","3E",IF(H527="","I",LOOKUP(H527/J$2,{0,0.4,0.45,0.5,0.55,0.6,0.65,0.7,0.75,0.8,1},{"F","D","C","C+","B-","B","B+","A-","A","A+"}))))</f>
        <v/>
      </c>
      <c r="J527" s="2" t="str">
        <f>IF(COUNT($A527)=0,"",IF(H527="","--",IF(H527="3E","3E",LOOKUP(H527/J$2,{0,0.4,0.45,0.5,0.55,0.6,0.65,0.7,0.75,0.8,1},{0,2,2.25,2.5,2.75,3,3.25,3.5,3.75,4}))))</f>
        <v/>
      </c>
      <c r="K527" s="3" t="str">
        <f>IF(COUNT($A527)=0,"",IF($A527&lt;&gt;DRAFT!$B529,"ERR",IF(DRAFT!AJ529="3E","3E",IF(COUNT(DRAFT!AF529,DRAFT!AJ529)&gt;0,DRAFT!AK529,""))))</f>
        <v/>
      </c>
      <c r="L527" s="3" t="str">
        <f>IF(COUNT($A527)=0,"",IF(K527="3E","3E",IF(K527="","I",LOOKUP(K527/M$2,{0,0.4,0.45,0.5,0.55,0.6,0.65,0.7,0.75,0.8,1},{"F","D","C","C+","B-","B","B+","A-","A","A+"}))))</f>
        <v/>
      </c>
      <c r="M527" s="2" t="str">
        <f>IF(COUNT($A527)=0,"",IF(K527="","--",IF(K527="3E","3E",LOOKUP(K527/M$2,{0,0.4,0.45,0.5,0.55,0.6,0.65,0.7,0.75,0.8,1},{0,2,2.25,2.5,2.75,3,3.25,3.5,3.75,4}))))</f>
        <v/>
      </c>
      <c r="N527" s="3" t="str">
        <f>IF(COUNT($A527)=0,"",IF($A527&lt;&gt;DRAFT!$B529,"ERR",IF(DRAFT!AS529="3E","3E",IF(COUNT(DRAFT!AO529,DRAFT!AS529)&gt;0,DRAFT!AT529,""))))</f>
        <v/>
      </c>
      <c r="O527" s="3" t="str">
        <f>IF(COUNT($A527)=0,"",IF(N527="3E","3E",IF(N527="","I",LOOKUP(N527/P$2,{0,0.4,0.45,0.5,0.55,0.6,0.65,0.7,0.75,0.8,1},{"F","D","C","C+","B-","B","B+","A-","A","A+"}))))</f>
        <v/>
      </c>
      <c r="P527" s="2" t="str">
        <f>IF(COUNT($A527)=0,"",IF(N527="","--",IF(N527="3E","3E",LOOKUP(N527/P$2,{0,0.4,0.45,0.5,0.55,0.6,0.65,0.7,0.75,0.8,1},{0,2,2.25,2.5,2.75,3,3.25,3.5,3.75,4}))))</f>
        <v/>
      </c>
      <c r="Q527" s="3" t="str">
        <f>IF(COUNT($A527)=0,"",IF($A527&lt;&gt;DRAFT!$B529,"ERR",IF(DRAFT!BB529="3E","3E",IF(COUNT(DRAFT!AX529,DRAFT!BB529)&gt;0,DRAFT!BC529,""))))</f>
        <v/>
      </c>
      <c r="R527" s="3" t="str">
        <f>IF(COUNT($A527)=0,"",IF(Q527="3E","3E",IF(Q527="","I",LOOKUP(Q527/S$2,{0,0.4,0.45,0.5,0.55,0.6,0.65,0.7,0.75,0.8,1},{"F","D","C","C+","B-","B","B+","A-","A","A+"}))))</f>
        <v/>
      </c>
      <c r="S527" s="2" t="str">
        <f>IF(COUNT($A527)=0,"",IF(Q527="","--",IF(Q527="3E","3E",LOOKUP(Q527/S$2,{0,0.4,0.45,0.5,0.55,0.6,0.65,0.7,0.75,0.8,1},{0,2,2.25,2.5,2.75,3,3.25,3.5,3.75,4}))))</f>
        <v/>
      </c>
      <c r="T527" s="3" t="str">
        <f>IF(COUNT($A527)=0,"",IF($A527&lt;&gt;DRAFT!$B529,"ERR",IF(DRAFT!BK529="3E","3E",IF(COUNT(DRAFT!BG529,DRAFT!BK529)&gt;0,DRAFT!BL529,""))))</f>
        <v/>
      </c>
      <c r="U527" s="3" t="str">
        <f>IF(COUNT($A527)=0,"",IF(T527="3E","3E",IF(T527="","I",LOOKUP(T527/V$2,{0,0.4,0.45,0.5,0.55,0.6,0.65,0.7,0.75,0.8,1},{"F","D","C","C+","B-","B","B+","A-","A","A+"}))))</f>
        <v/>
      </c>
      <c r="V527" s="2" t="str">
        <f>IF(COUNT($A527)=0,"",IF(T527="","--",IF(T527="3E","3E",LOOKUP(T527/V$2,{0,0.4,0.45,0.5,0.55,0.6,0.65,0.7,0.75,0.8,1},{0,2,2.25,2.5,2.75,3,3.25,3.5,3.75,4}))))</f>
        <v/>
      </c>
      <c r="W527" s="3" t="str">
        <f>IF(COUNT($A527)=0,"",IF($A527&lt;&gt;DRAFT!$B529,"ERR",IF(DRAFT!BT529="3E","3E",IF(COUNT(DRAFT!BP529,DRAFT!BT529)&gt;0,DRAFT!BU529,""))))</f>
        <v/>
      </c>
      <c r="X527" s="3" t="str">
        <f>IF(COUNT($A527)=0,"",IF(W527="3E","3E",IF(W527="","I",LOOKUP(W527/Y$2,{0,0.4,0.45,0.5,0.55,0.6,0.65,0.7,0.75,0.8,1},{"F","D","C","C+","B-","B","B+","A-","A","A+"}))))</f>
        <v/>
      </c>
      <c r="Y527" s="2" t="str">
        <f>IF(COUNT($A527)=0,"",IF(W527="","--",IF(W527="3E","3E",LOOKUP(W527/Y$2,{0,0.4,0.45,0.5,0.55,0.6,0.65,0.7,0.75,0.8,1},{0,2,2.25,2.5,2.75,3,3.25,3.5,3.75,4}))))</f>
        <v/>
      </c>
      <c r="Z527" s="3" t="str">
        <f>IF(COUNT($A527)=0,"",IF($A527&lt;&gt;DRAFT!$B529,"ERR",IF(DRAFT!CC529="3E","3E",IF(COUNT(DRAFT!BY529,DRAFT!CC529)&gt;0,DRAFT!CD529,""))))</f>
        <v/>
      </c>
      <c r="AA527" s="3" t="str">
        <f>IF(COUNT($A527)=0,"",IF(Z527="3E","3E",IF(Z527="","I",LOOKUP(Z527/AB$2,{0,0.4,0.45,0.5,0.55,0.6,0.65,0.7,0.75,0.8,1},{"F","D","C","C+","B-","B","B+","A-","A","A+"}))))</f>
        <v/>
      </c>
      <c r="AB527" s="2" t="str">
        <f>IF(COUNT($A527)=0,"",IF(Z527="","--",IF(Z527="3E","3E",LOOKUP(Z527/AB$2,{0,0.4,0.45,0.5,0.55,0.6,0.65,0.7,0.75,0.8,1},{0,2,2.25,2.5,2.75,3,3.25,3.5,3.75,4}))))</f>
        <v/>
      </c>
      <c r="AC527" s="3" t="str">
        <f>IF(COUNT($A527)=0,"",IF($A527&lt;&gt;DRAFT!$B529,"ERR",IF(DRAFT!CF529&gt;0,DRAFT!CF529,"")))</f>
        <v/>
      </c>
      <c r="AD527" s="3" t="str">
        <f>IF(COUNT($A527)=0,"",IF(AC527="3E","3E",IF(AC527="","I",LOOKUP(AC527/AE$2,{0,0.4,0.45,0.5,0.55,0.6,0.65,0.7,0.75,0.8,1},{"F","D","C","C+","B-","B","B+","A-","A","A+"}))))</f>
        <v/>
      </c>
      <c r="AE527" s="2" t="str">
        <f>IF(COUNT($A527)=0,"",IF(AC527="","--",IF(AC527="3E","3E",LOOKUP(AC527/AE$2,{0,0.4,0.45,0.5,0.55,0.6,0.65,0.7,0.75,0.8,1},{0,2,2.25,2.5,2.75,3,3.25,3.5,3.75,4}))))</f>
        <v/>
      </c>
      <c r="AF527" s="3" t="str">
        <f>IF($A527&lt;&gt;DRAFT!$B529,"ERR",IF(OR(COUNT($A527)=0,COUNT(DRAFT!CI529:CK529,DRAFT!CM529:CO529)=0),"",CEILING(SUM(DRAFT!CL529,DRAFT!CP529),1)))</f>
        <v/>
      </c>
      <c r="AG527" s="3" t="str">
        <f>IF(COUNT($A527)=0,"",IF(AF527="3E","3E",IF(AF527="","I",LOOKUP(AF527/AH$2,{0,0.4,0.45,0.5,0.55,0.6,0.65,0.7,0.75,0.8,1},{"F","D","C","C+","B-","B","B+","A-","A","A+"}))))</f>
        <v/>
      </c>
      <c r="AH527" s="2" t="str">
        <f>IF(COUNT($A527)=0,"",IF(AF527="","--",IF(AF527="3E","3E",LOOKUP(AF527/AH$2,{0,0.4,0.45,0.5,0.55,0.6,0.65,0.7,0.75,0.8,1},{0,2,2.25,2.5,2.75,3,3.25,3.5,3.75,4}))))</f>
        <v/>
      </c>
      <c r="AI527" s="11" t="str">
        <f>IF(OR(COUNT($A527)=0,COUNT(B527:AH527)=0),"",IF(COUNTIF(B527:AH527,"3E")&gt;0,"3E",IF(DRAFT!$A529="R",TRUNC(SUMPRODUCT(RGP,RCP)/TCP,3),TRUNC((SUMPRODUCT(--(IMDGP&gt;0)*IMDGP,IMCP)+CEILING(DRAFT!$CQ529*42,0.25))/TCP,3))))</f>
        <v/>
      </c>
      <c r="AJ527" s="3" t="str">
        <f>IF(OR(COUNT($A527)=0,COUNT(B527:AH527)=0),"",IF(COUNTIF(B527:AH527,"3E")&gt;0,"3E",IF(DRAFT!$A529="R",SUMPRODUCT(--(RGP&gt;=2),RCP),SUMPRODUCT(--(IMDGP&gt;0),--(IMGP=0),IMCP)+DRAFT!$CR529)))</f>
        <v/>
      </c>
      <c r="AK527" s="3" t="str">
        <f>IF(OR(COUNT($A527)=0,COUNT(B527:AH527)=0),"",IF(COUNTIF(B527:AJ527,"3E")&gt;0,"3E",IF(AND(DRAFT!$A529="IM",OR($AI527&gt;DRAFT!$CQ529,$AJ527&gt;DRAFT!$CR529)),"IMPROVED",IF(AND(DRAFT!$A529="IM",$AI527&lt;=DRAFT!$CQ529,$AJ527&lt;=DRAFT!$CR529),"NOT IMPROVED",IF(AND(AH527&gt;=2,AI527&gt;=2,AJ527&gt;=30),"PASS","FAIL")))))</f>
        <v/>
      </c>
      <c r="AL527" s="3" t="str">
        <f t="shared" si="16"/>
        <v/>
      </c>
      <c r="AM527" s="3" t="str">
        <f t="shared" si="17"/>
        <v/>
      </c>
    </row>
    <row r="528" spans="1:39" ht="18.95" customHeight="1" x14ac:dyDescent="0.25">
      <c r="A528" s="4" t="str">
        <f>IF(DRAFT!$B530="","",DRAFT!$B530)</f>
        <v/>
      </c>
      <c r="B528" s="3" t="str">
        <f>IF(COUNT($A528)=0,"",IF($A528&lt;&gt;DRAFT!$B530,"ERR",IF(DRAFT!I530="3E","3E",IF(COUNT(DRAFT!E530,DRAFT!I530)&gt;0,DRAFT!J530,""))))</f>
        <v/>
      </c>
      <c r="C528" s="3" t="str">
        <f>IF(COUNT($A528)=0,"",IF(B528="3E","3E",IF(B528="","I",LOOKUP(B528/D$2,{0,0.4,0.45,0.5,0.55,0.6,0.65,0.7,0.75,0.8,1},{"F","D","C","C+","B-","B","B+","A-","A","A+"}))))</f>
        <v/>
      </c>
      <c r="D528" s="2" t="str">
        <f>IF(COUNT($A528)=0,"",IF(B528="","--",IF(B528="3E","3E",LOOKUP(B528/D$2,{0,0.4,0.45,0.5,0.55,0.6,0.65,0.7,0.75,0.8,1},{0,2,2.25,2.5,2.75,3,3.25,3.5,3.75,4}))))</f>
        <v/>
      </c>
      <c r="E528" s="3" t="str">
        <f>IF(COUNT($A528)=0,"",IF($A528&lt;&gt;DRAFT!$B530,"ERR",IF(DRAFT!R530="3E","3E",IF(COUNT(DRAFT!N530,DRAFT!R530)&gt;0,DRAFT!S530,""))))</f>
        <v/>
      </c>
      <c r="F528" s="3" t="str">
        <f>IF(COUNT($A528)=0,"",IF(E528="3E","3E",IF(E528="","I",LOOKUP(E528/G$2,{0,0.4,0.45,0.5,0.55,0.6,0.65,0.7,0.75,0.8,1},{"F","D","C","C+","B-","B","B+","A-","A","A+"}))))</f>
        <v/>
      </c>
      <c r="G528" s="2" t="str">
        <f>IF(COUNT($A528)=0,"",IF(E528="","--",IF(E528="3E","3E",LOOKUP(E528/G$2,{0,0.4,0.45,0.5,0.55,0.6,0.65,0.7,0.75,0.8,1},{0,2,2.25,2.5,2.75,3,3.25,3.5,3.75,4}))))</f>
        <v/>
      </c>
      <c r="H528" s="3" t="str">
        <f>IF(COUNT($A528)=0,"",IF($A528&lt;&gt;DRAFT!$B530,"ERR",IF(DRAFT!AA530="3E","3E",IF(COUNT(DRAFT!W530,DRAFT!AA530)&gt;0,DRAFT!AB530,""))))</f>
        <v/>
      </c>
      <c r="I528" s="3" t="str">
        <f>IF(COUNT($A528)=0,"",IF(H528="3E","3E",IF(H528="","I",LOOKUP(H528/J$2,{0,0.4,0.45,0.5,0.55,0.6,0.65,0.7,0.75,0.8,1},{"F","D","C","C+","B-","B","B+","A-","A","A+"}))))</f>
        <v/>
      </c>
      <c r="J528" s="2" t="str">
        <f>IF(COUNT($A528)=0,"",IF(H528="","--",IF(H528="3E","3E",LOOKUP(H528/J$2,{0,0.4,0.45,0.5,0.55,0.6,0.65,0.7,0.75,0.8,1},{0,2,2.25,2.5,2.75,3,3.25,3.5,3.75,4}))))</f>
        <v/>
      </c>
      <c r="K528" s="3" t="str">
        <f>IF(COUNT($A528)=0,"",IF($A528&lt;&gt;DRAFT!$B530,"ERR",IF(DRAFT!AJ530="3E","3E",IF(COUNT(DRAFT!AF530,DRAFT!AJ530)&gt;0,DRAFT!AK530,""))))</f>
        <v/>
      </c>
      <c r="L528" s="3" t="str">
        <f>IF(COUNT($A528)=0,"",IF(K528="3E","3E",IF(K528="","I",LOOKUP(K528/M$2,{0,0.4,0.45,0.5,0.55,0.6,0.65,0.7,0.75,0.8,1},{"F","D","C","C+","B-","B","B+","A-","A","A+"}))))</f>
        <v/>
      </c>
      <c r="M528" s="2" t="str">
        <f>IF(COUNT($A528)=0,"",IF(K528="","--",IF(K528="3E","3E",LOOKUP(K528/M$2,{0,0.4,0.45,0.5,0.55,0.6,0.65,0.7,0.75,0.8,1},{0,2,2.25,2.5,2.75,3,3.25,3.5,3.75,4}))))</f>
        <v/>
      </c>
      <c r="N528" s="3" t="str">
        <f>IF(COUNT($A528)=0,"",IF($A528&lt;&gt;DRAFT!$B530,"ERR",IF(DRAFT!AS530="3E","3E",IF(COUNT(DRAFT!AO530,DRAFT!AS530)&gt;0,DRAFT!AT530,""))))</f>
        <v/>
      </c>
      <c r="O528" s="3" t="str">
        <f>IF(COUNT($A528)=0,"",IF(N528="3E","3E",IF(N528="","I",LOOKUP(N528/P$2,{0,0.4,0.45,0.5,0.55,0.6,0.65,0.7,0.75,0.8,1},{"F","D","C","C+","B-","B","B+","A-","A","A+"}))))</f>
        <v/>
      </c>
      <c r="P528" s="2" t="str">
        <f>IF(COUNT($A528)=0,"",IF(N528="","--",IF(N528="3E","3E",LOOKUP(N528/P$2,{0,0.4,0.45,0.5,0.55,0.6,0.65,0.7,0.75,0.8,1},{0,2,2.25,2.5,2.75,3,3.25,3.5,3.75,4}))))</f>
        <v/>
      </c>
      <c r="Q528" s="3" t="str">
        <f>IF(COUNT($A528)=0,"",IF($A528&lt;&gt;DRAFT!$B530,"ERR",IF(DRAFT!BB530="3E","3E",IF(COUNT(DRAFT!AX530,DRAFT!BB530)&gt;0,DRAFT!BC530,""))))</f>
        <v/>
      </c>
      <c r="R528" s="3" t="str">
        <f>IF(COUNT($A528)=0,"",IF(Q528="3E","3E",IF(Q528="","I",LOOKUP(Q528/S$2,{0,0.4,0.45,0.5,0.55,0.6,0.65,0.7,0.75,0.8,1},{"F","D","C","C+","B-","B","B+","A-","A","A+"}))))</f>
        <v/>
      </c>
      <c r="S528" s="2" t="str">
        <f>IF(COUNT($A528)=0,"",IF(Q528="","--",IF(Q528="3E","3E",LOOKUP(Q528/S$2,{0,0.4,0.45,0.5,0.55,0.6,0.65,0.7,0.75,0.8,1},{0,2,2.25,2.5,2.75,3,3.25,3.5,3.75,4}))))</f>
        <v/>
      </c>
      <c r="T528" s="3" t="str">
        <f>IF(COUNT($A528)=0,"",IF($A528&lt;&gt;DRAFT!$B530,"ERR",IF(DRAFT!BK530="3E","3E",IF(COUNT(DRAFT!BG530,DRAFT!BK530)&gt;0,DRAFT!BL530,""))))</f>
        <v/>
      </c>
      <c r="U528" s="3" t="str">
        <f>IF(COUNT($A528)=0,"",IF(T528="3E","3E",IF(T528="","I",LOOKUP(T528/V$2,{0,0.4,0.45,0.5,0.55,0.6,0.65,0.7,0.75,0.8,1},{"F","D","C","C+","B-","B","B+","A-","A","A+"}))))</f>
        <v/>
      </c>
      <c r="V528" s="2" t="str">
        <f>IF(COUNT($A528)=0,"",IF(T528="","--",IF(T528="3E","3E",LOOKUP(T528/V$2,{0,0.4,0.45,0.5,0.55,0.6,0.65,0.7,0.75,0.8,1},{0,2,2.25,2.5,2.75,3,3.25,3.5,3.75,4}))))</f>
        <v/>
      </c>
      <c r="W528" s="3" t="str">
        <f>IF(COUNT($A528)=0,"",IF($A528&lt;&gt;DRAFT!$B530,"ERR",IF(DRAFT!BT530="3E","3E",IF(COUNT(DRAFT!BP530,DRAFT!BT530)&gt;0,DRAFT!BU530,""))))</f>
        <v/>
      </c>
      <c r="X528" s="3" t="str">
        <f>IF(COUNT($A528)=0,"",IF(W528="3E","3E",IF(W528="","I",LOOKUP(W528/Y$2,{0,0.4,0.45,0.5,0.55,0.6,0.65,0.7,0.75,0.8,1},{"F","D","C","C+","B-","B","B+","A-","A","A+"}))))</f>
        <v/>
      </c>
      <c r="Y528" s="2" t="str">
        <f>IF(COUNT($A528)=0,"",IF(W528="","--",IF(W528="3E","3E",LOOKUP(W528/Y$2,{0,0.4,0.45,0.5,0.55,0.6,0.65,0.7,0.75,0.8,1},{0,2,2.25,2.5,2.75,3,3.25,3.5,3.75,4}))))</f>
        <v/>
      </c>
      <c r="Z528" s="3" t="str">
        <f>IF(COUNT($A528)=0,"",IF($A528&lt;&gt;DRAFT!$B530,"ERR",IF(DRAFT!CC530="3E","3E",IF(COUNT(DRAFT!BY530,DRAFT!CC530)&gt;0,DRAFT!CD530,""))))</f>
        <v/>
      </c>
      <c r="AA528" s="3" t="str">
        <f>IF(COUNT($A528)=0,"",IF(Z528="3E","3E",IF(Z528="","I",LOOKUP(Z528/AB$2,{0,0.4,0.45,0.5,0.55,0.6,0.65,0.7,0.75,0.8,1},{"F","D","C","C+","B-","B","B+","A-","A","A+"}))))</f>
        <v/>
      </c>
      <c r="AB528" s="2" t="str">
        <f>IF(COUNT($A528)=0,"",IF(Z528="","--",IF(Z528="3E","3E",LOOKUP(Z528/AB$2,{0,0.4,0.45,0.5,0.55,0.6,0.65,0.7,0.75,0.8,1},{0,2,2.25,2.5,2.75,3,3.25,3.5,3.75,4}))))</f>
        <v/>
      </c>
      <c r="AC528" s="3" t="str">
        <f>IF(COUNT($A528)=0,"",IF($A528&lt;&gt;DRAFT!$B530,"ERR",IF(DRAFT!CF530&gt;0,DRAFT!CF530,"")))</f>
        <v/>
      </c>
      <c r="AD528" s="3" t="str">
        <f>IF(COUNT($A528)=0,"",IF(AC528="3E","3E",IF(AC528="","I",LOOKUP(AC528/AE$2,{0,0.4,0.45,0.5,0.55,0.6,0.65,0.7,0.75,0.8,1},{"F","D","C","C+","B-","B","B+","A-","A","A+"}))))</f>
        <v/>
      </c>
      <c r="AE528" s="2" t="str">
        <f>IF(COUNT($A528)=0,"",IF(AC528="","--",IF(AC528="3E","3E",LOOKUP(AC528/AE$2,{0,0.4,0.45,0.5,0.55,0.6,0.65,0.7,0.75,0.8,1},{0,2,2.25,2.5,2.75,3,3.25,3.5,3.75,4}))))</f>
        <v/>
      </c>
      <c r="AF528" s="3" t="str">
        <f>IF($A528&lt;&gt;DRAFT!$B530,"ERR",IF(OR(COUNT($A528)=0,COUNT(DRAFT!CI530:CK530,DRAFT!CM530:CO530)=0),"",CEILING(SUM(DRAFT!CL530,DRAFT!CP530),1)))</f>
        <v/>
      </c>
      <c r="AG528" s="3" t="str">
        <f>IF(COUNT($A528)=0,"",IF(AF528="3E","3E",IF(AF528="","I",LOOKUP(AF528/AH$2,{0,0.4,0.45,0.5,0.55,0.6,0.65,0.7,0.75,0.8,1},{"F","D","C","C+","B-","B","B+","A-","A","A+"}))))</f>
        <v/>
      </c>
      <c r="AH528" s="2" t="str">
        <f>IF(COUNT($A528)=0,"",IF(AF528="","--",IF(AF528="3E","3E",LOOKUP(AF528/AH$2,{0,0.4,0.45,0.5,0.55,0.6,0.65,0.7,0.75,0.8,1},{0,2,2.25,2.5,2.75,3,3.25,3.5,3.75,4}))))</f>
        <v/>
      </c>
      <c r="AI528" s="11" t="str">
        <f>IF(OR(COUNT($A528)=0,COUNT(B528:AH528)=0),"",IF(COUNTIF(B528:AH528,"3E")&gt;0,"3E",IF(DRAFT!$A530="R",TRUNC(SUMPRODUCT(RGP,RCP)/TCP,3),TRUNC((SUMPRODUCT(--(IMDGP&gt;0)*IMDGP,IMCP)+CEILING(DRAFT!$CQ530*42,0.25))/TCP,3))))</f>
        <v/>
      </c>
      <c r="AJ528" s="3" t="str">
        <f>IF(OR(COUNT($A528)=0,COUNT(B528:AH528)=0),"",IF(COUNTIF(B528:AH528,"3E")&gt;0,"3E",IF(DRAFT!$A530="R",SUMPRODUCT(--(RGP&gt;=2),RCP),SUMPRODUCT(--(IMDGP&gt;0),--(IMGP=0),IMCP)+DRAFT!$CR530)))</f>
        <v/>
      </c>
      <c r="AK528" s="3" t="str">
        <f>IF(OR(COUNT($A528)=0,COUNT(B528:AH528)=0),"",IF(COUNTIF(B528:AJ528,"3E")&gt;0,"3E",IF(AND(DRAFT!$A530="IM",OR($AI528&gt;DRAFT!$CQ530,$AJ528&gt;DRAFT!$CR530)),"IMPROVED",IF(AND(DRAFT!$A530="IM",$AI528&lt;=DRAFT!$CQ530,$AJ528&lt;=DRAFT!$CR530),"NOT IMPROVED",IF(AND(AH528&gt;=2,AI528&gt;=2,AJ528&gt;=30),"PASS","FAIL")))))</f>
        <v/>
      </c>
      <c r="AL528" s="3" t="str">
        <f t="shared" si="16"/>
        <v/>
      </c>
      <c r="AM528" s="3" t="str">
        <f t="shared" si="17"/>
        <v/>
      </c>
    </row>
    <row r="529" spans="1:39" ht="18.95" customHeight="1" x14ac:dyDescent="0.25">
      <c r="A529" s="4" t="str">
        <f>IF(DRAFT!$B531="","",DRAFT!$B531)</f>
        <v/>
      </c>
      <c r="B529" s="3" t="str">
        <f>IF(COUNT($A529)=0,"",IF($A529&lt;&gt;DRAFT!$B531,"ERR",IF(DRAFT!I531="3E","3E",IF(COUNT(DRAFT!E531,DRAFT!I531)&gt;0,DRAFT!J531,""))))</f>
        <v/>
      </c>
      <c r="C529" s="3" t="str">
        <f>IF(COUNT($A529)=0,"",IF(B529="3E","3E",IF(B529="","I",LOOKUP(B529/D$2,{0,0.4,0.45,0.5,0.55,0.6,0.65,0.7,0.75,0.8,1},{"F","D","C","C+","B-","B","B+","A-","A","A+"}))))</f>
        <v/>
      </c>
      <c r="D529" s="2" t="str">
        <f>IF(COUNT($A529)=0,"",IF(B529="","--",IF(B529="3E","3E",LOOKUP(B529/D$2,{0,0.4,0.45,0.5,0.55,0.6,0.65,0.7,0.75,0.8,1},{0,2,2.25,2.5,2.75,3,3.25,3.5,3.75,4}))))</f>
        <v/>
      </c>
      <c r="E529" s="3" t="str">
        <f>IF(COUNT($A529)=0,"",IF($A529&lt;&gt;DRAFT!$B531,"ERR",IF(DRAFT!R531="3E","3E",IF(COUNT(DRAFT!N531,DRAFT!R531)&gt;0,DRAFT!S531,""))))</f>
        <v/>
      </c>
      <c r="F529" s="3" t="str">
        <f>IF(COUNT($A529)=0,"",IF(E529="3E","3E",IF(E529="","I",LOOKUP(E529/G$2,{0,0.4,0.45,0.5,0.55,0.6,0.65,0.7,0.75,0.8,1},{"F","D","C","C+","B-","B","B+","A-","A","A+"}))))</f>
        <v/>
      </c>
      <c r="G529" s="2" t="str">
        <f>IF(COUNT($A529)=0,"",IF(E529="","--",IF(E529="3E","3E",LOOKUP(E529/G$2,{0,0.4,0.45,0.5,0.55,0.6,0.65,0.7,0.75,0.8,1},{0,2,2.25,2.5,2.75,3,3.25,3.5,3.75,4}))))</f>
        <v/>
      </c>
      <c r="H529" s="3" t="str">
        <f>IF(COUNT($A529)=0,"",IF($A529&lt;&gt;DRAFT!$B531,"ERR",IF(DRAFT!AA531="3E","3E",IF(COUNT(DRAFT!W531,DRAFT!AA531)&gt;0,DRAFT!AB531,""))))</f>
        <v/>
      </c>
      <c r="I529" s="3" t="str">
        <f>IF(COUNT($A529)=0,"",IF(H529="3E","3E",IF(H529="","I",LOOKUP(H529/J$2,{0,0.4,0.45,0.5,0.55,0.6,0.65,0.7,0.75,0.8,1},{"F","D","C","C+","B-","B","B+","A-","A","A+"}))))</f>
        <v/>
      </c>
      <c r="J529" s="2" t="str">
        <f>IF(COUNT($A529)=0,"",IF(H529="","--",IF(H529="3E","3E",LOOKUP(H529/J$2,{0,0.4,0.45,0.5,0.55,0.6,0.65,0.7,0.75,0.8,1},{0,2,2.25,2.5,2.75,3,3.25,3.5,3.75,4}))))</f>
        <v/>
      </c>
      <c r="K529" s="3" t="str">
        <f>IF(COUNT($A529)=0,"",IF($A529&lt;&gt;DRAFT!$B531,"ERR",IF(DRAFT!AJ531="3E","3E",IF(COUNT(DRAFT!AF531,DRAFT!AJ531)&gt;0,DRAFT!AK531,""))))</f>
        <v/>
      </c>
      <c r="L529" s="3" t="str">
        <f>IF(COUNT($A529)=0,"",IF(K529="3E","3E",IF(K529="","I",LOOKUP(K529/M$2,{0,0.4,0.45,0.5,0.55,0.6,0.65,0.7,0.75,0.8,1},{"F","D","C","C+","B-","B","B+","A-","A","A+"}))))</f>
        <v/>
      </c>
      <c r="M529" s="2" t="str">
        <f>IF(COUNT($A529)=0,"",IF(K529="","--",IF(K529="3E","3E",LOOKUP(K529/M$2,{0,0.4,0.45,0.5,0.55,0.6,0.65,0.7,0.75,0.8,1},{0,2,2.25,2.5,2.75,3,3.25,3.5,3.75,4}))))</f>
        <v/>
      </c>
      <c r="N529" s="3" t="str">
        <f>IF(COUNT($A529)=0,"",IF($A529&lt;&gt;DRAFT!$B531,"ERR",IF(DRAFT!AS531="3E","3E",IF(COUNT(DRAFT!AO531,DRAFT!AS531)&gt;0,DRAFT!AT531,""))))</f>
        <v/>
      </c>
      <c r="O529" s="3" t="str">
        <f>IF(COUNT($A529)=0,"",IF(N529="3E","3E",IF(N529="","I",LOOKUP(N529/P$2,{0,0.4,0.45,0.5,0.55,0.6,0.65,0.7,0.75,0.8,1},{"F","D","C","C+","B-","B","B+","A-","A","A+"}))))</f>
        <v/>
      </c>
      <c r="P529" s="2" t="str">
        <f>IF(COUNT($A529)=0,"",IF(N529="","--",IF(N529="3E","3E",LOOKUP(N529/P$2,{0,0.4,0.45,0.5,0.55,0.6,0.65,0.7,0.75,0.8,1},{0,2,2.25,2.5,2.75,3,3.25,3.5,3.75,4}))))</f>
        <v/>
      </c>
      <c r="Q529" s="3" t="str">
        <f>IF(COUNT($A529)=0,"",IF($A529&lt;&gt;DRAFT!$B531,"ERR",IF(DRAFT!BB531="3E","3E",IF(COUNT(DRAFT!AX531,DRAFT!BB531)&gt;0,DRAFT!BC531,""))))</f>
        <v/>
      </c>
      <c r="R529" s="3" t="str">
        <f>IF(COUNT($A529)=0,"",IF(Q529="3E","3E",IF(Q529="","I",LOOKUP(Q529/S$2,{0,0.4,0.45,0.5,0.55,0.6,0.65,0.7,0.75,0.8,1},{"F","D","C","C+","B-","B","B+","A-","A","A+"}))))</f>
        <v/>
      </c>
      <c r="S529" s="2" t="str">
        <f>IF(COUNT($A529)=0,"",IF(Q529="","--",IF(Q529="3E","3E",LOOKUP(Q529/S$2,{0,0.4,0.45,0.5,0.55,0.6,0.65,0.7,0.75,0.8,1},{0,2,2.25,2.5,2.75,3,3.25,3.5,3.75,4}))))</f>
        <v/>
      </c>
      <c r="T529" s="3" t="str">
        <f>IF(COUNT($A529)=0,"",IF($A529&lt;&gt;DRAFT!$B531,"ERR",IF(DRAFT!BK531="3E","3E",IF(COUNT(DRAFT!BG531,DRAFT!BK531)&gt;0,DRAFT!BL531,""))))</f>
        <v/>
      </c>
      <c r="U529" s="3" t="str">
        <f>IF(COUNT($A529)=0,"",IF(T529="3E","3E",IF(T529="","I",LOOKUP(T529/V$2,{0,0.4,0.45,0.5,0.55,0.6,0.65,0.7,0.75,0.8,1},{"F","D","C","C+","B-","B","B+","A-","A","A+"}))))</f>
        <v/>
      </c>
      <c r="V529" s="2" t="str">
        <f>IF(COUNT($A529)=0,"",IF(T529="","--",IF(T529="3E","3E",LOOKUP(T529/V$2,{0,0.4,0.45,0.5,0.55,0.6,0.65,0.7,0.75,0.8,1},{0,2,2.25,2.5,2.75,3,3.25,3.5,3.75,4}))))</f>
        <v/>
      </c>
      <c r="W529" s="3" t="str">
        <f>IF(COUNT($A529)=0,"",IF($A529&lt;&gt;DRAFT!$B531,"ERR",IF(DRAFT!BT531="3E","3E",IF(COUNT(DRAFT!BP531,DRAFT!BT531)&gt;0,DRAFT!BU531,""))))</f>
        <v/>
      </c>
      <c r="X529" s="3" t="str">
        <f>IF(COUNT($A529)=0,"",IF(W529="3E","3E",IF(W529="","I",LOOKUP(W529/Y$2,{0,0.4,0.45,0.5,0.55,0.6,0.65,0.7,0.75,0.8,1},{"F","D","C","C+","B-","B","B+","A-","A","A+"}))))</f>
        <v/>
      </c>
      <c r="Y529" s="2" t="str">
        <f>IF(COUNT($A529)=0,"",IF(W529="","--",IF(W529="3E","3E",LOOKUP(W529/Y$2,{0,0.4,0.45,0.5,0.55,0.6,0.65,0.7,0.75,0.8,1},{0,2,2.25,2.5,2.75,3,3.25,3.5,3.75,4}))))</f>
        <v/>
      </c>
      <c r="Z529" s="3" t="str">
        <f>IF(COUNT($A529)=0,"",IF($A529&lt;&gt;DRAFT!$B531,"ERR",IF(DRAFT!CC531="3E","3E",IF(COUNT(DRAFT!BY531,DRAFT!CC531)&gt;0,DRAFT!CD531,""))))</f>
        <v/>
      </c>
      <c r="AA529" s="3" t="str">
        <f>IF(COUNT($A529)=0,"",IF(Z529="3E","3E",IF(Z529="","I",LOOKUP(Z529/AB$2,{0,0.4,0.45,0.5,0.55,0.6,0.65,0.7,0.75,0.8,1},{"F","D","C","C+","B-","B","B+","A-","A","A+"}))))</f>
        <v/>
      </c>
      <c r="AB529" s="2" t="str">
        <f>IF(COUNT($A529)=0,"",IF(Z529="","--",IF(Z529="3E","3E",LOOKUP(Z529/AB$2,{0,0.4,0.45,0.5,0.55,0.6,0.65,0.7,0.75,0.8,1},{0,2,2.25,2.5,2.75,3,3.25,3.5,3.75,4}))))</f>
        <v/>
      </c>
      <c r="AC529" s="3" t="str">
        <f>IF(COUNT($A529)=0,"",IF($A529&lt;&gt;DRAFT!$B531,"ERR",IF(DRAFT!CF531&gt;0,DRAFT!CF531,"")))</f>
        <v/>
      </c>
      <c r="AD529" s="3" t="str">
        <f>IF(COUNT($A529)=0,"",IF(AC529="3E","3E",IF(AC529="","I",LOOKUP(AC529/AE$2,{0,0.4,0.45,0.5,0.55,0.6,0.65,0.7,0.75,0.8,1},{"F","D","C","C+","B-","B","B+","A-","A","A+"}))))</f>
        <v/>
      </c>
      <c r="AE529" s="2" t="str">
        <f>IF(COUNT($A529)=0,"",IF(AC529="","--",IF(AC529="3E","3E",LOOKUP(AC529/AE$2,{0,0.4,0.45,0.5,0.55,0.6,0.65,0.7,0.75,0.8,1},{0,2,2.25,2.5,2.75,3,3.25,3.5,3.75,4}))))</f>
        <v/>
      </c>
      <c r="AF529" s="3" t="str">
        <f>IF($A529&lt;&gt;DRAFT!$B531,"ERR",IF(OR(COUNT($A529)=0,COUNT(DRAFT!CI531:CK531,DRAFT!CM531:CO531)=0),"",CEILING(SUM(DRAFT!CL531,DRAFT!CP531),1)))</f>
        <v/>
      </c>
      <c r="AG529" s="3" t="str">
        <f>IF(COUNT($A529)=0,"",IF(AF529="3E","3E",IF(AF529="","I",LOOKUP(AF529/AH$2,{0,0.4,0.45,0.5,0.55,0.6,0.65,0.7,0.75,0.8,1},{"F","D","C","C+","B-","B","B+","A-","A","A+"}))))</f>
        <v/>
      </c>
      <c r="AH529" s="2" t="str">
        <f>IF(COUNT($A529)=0,"",IF(AF529="","--",IF(AF529="3E","3E",LOOKUP(AF529/AH$2,{0,0.4,0.45,0.5,0.55,0.6,0.65,0.7,0.75,0.8,1},{0,2,2.25,2.5,2.75,3,3.25,3.5,3.75,4}))))</f>
        <v/>
      </c>
      <c r="AI529" s="11" t="str">
        <f>IF(OR(COUNT($A529)=0,COUNT(B529:AH529)=0),"",IF(COUNTIF(B529:AH529,"3E")&gt;0,"3E",IF(DRAFT!$A531="R",TRUNC(SUMPRODUCT(RGP,RCP)/TCP,3),TRUNC((SUMPRODUCT(--(IMDGP&gt;0)*IMDGP,IMCP)+CEILING(DRAFT!$CQ531*42,0.25))/TCP,3))))</f>
        <v/>
      </c>
      <c r="AJ529" s="3" t="str">
        <f>IF(OR(COUNT($A529)=0,COUNT(B529:AH529)=0),"",IF(COUNTIF(B529:AH529,"3E")&gt;0,"3E",IF(DRAFT!$A531="R",SUMPRODUCT(--(RGP&gt;=2),RCP),SUMPRODUCT(--(IMDGP&gt;0),--(IMGP=0),IMCP)+DRAFT!$CR531)))</f>
        <v/>
      </c>
      <c r="AK529" s="3" t="str">
        <f>IF(OR(COUNT($A529)=0,COUNT(B529:AH529)=0),"",IF(COUNTIF(B529:AJ529,"3E")&gt;0,"3E",IF(AND(DRAFT!$A531="IM",OR($AI529&gt;DRAFT!$CQ531,$AJ529&gt;DRAFT!$CR531)),"IMPROVED",IF(AND(DRAFT!$A531="IM",$AI529&lt;=DRAFT!$CQ531,$AJ529&lt;=DRAFT!$CR531),"NOT IMPROVED",IF(AND(AH529&gt;=2,AI529&gt;=2,AJ529&gt;=30),"PASS","FAIL")))))</f>
        <v/>
      </c>
      <c r="AL529" s="3" t="str">
        <f t="shared" si="16"/>
        <v/>
      </c>
      <c r="AM529" s="3" t="str">
        <f t="shared" si="17"/>
        <v/>
      </c>
    </row>
    <row r="530" spans="1:39" ht="18.95" customHeight="1" x14ac:dyDescent="0.25">
      <c r="A530" s="4" t="str">
        <f>IF(DRAFT!$B532="","",DRAFT!$B532)</f>
        <v/>
      </c>
      <c r="B530" s="3" t="str">
        <f>IF(COUNT($A530)=0,"",IF($A530&lt;&gt;DRAFT!$B532,"ERR",IF(DRAFT!I532="3E","3E",IF(COUNT(DRAFT!E532,DRAFT!I532)&gt;0,DRAFT!J532,""))))</f>
        <v/>
      </c>
      <c r="C530" s="3" t="str">
        <f>IF(COUNT($A530)=0,"",IF(B530="3E","3E",IF(B530="","I",LOOKUP(B530/D$2,{0,0.4,0.45,0.5,0.55,0.6,0.65,0.7,0.75,0.8,1},{"F","D","C","C+","B-","B","B+","A-","A","A+"}))))</f>
        <v/>
      </c>
      <c r="D530" s="2" t="str">
        <f>IF(COUNT($A530)=0,"",IF(B530="","--",IF(B530="3E","3E",LOOKUP(B530/D$2,{0,0.4,0.45,0.5,0.55,0.6,0.65,0.7,0.75,0.8,1},{0,2,2.25,2.5,2.75,3,3.25,3.5,3.75,4}))))</f>
        <v/>
      </c>
      <c r="E530" s="3" t="str">
        <f>IF(COUNT($A530)=0,"",IF($A530&lt;&gt;DRAFT!$B532,"ERR",IF(DRAFT!R532="3E","3E",IF(COUNT(DRAFT!N532,DRAFT!R532)&gt;0,DRAFT!S532,""))))</f>
        <v/>
      </c>
      <c r="F530" s="3" t="str">
        <f>IF(COUNT($A530)=0,"",IF(E530="3E","3E",IF(E530="","I",LOOKUP(E530/G$2,{0,0.4,0.45,0.5,0.55,0.6,0.65,0.7,0.75,0.8,1},{"F","D","C","C+","B-","B","B+","A-","A","A+"}))))</f>
        <v/>
      </c>
      <c r="G530" s="2" t="str">
        <f>IF(COUNT($A530)=0,"",IF(E530="","--",IF(E530="3E","3E",LOOKUP(E530/G$2,{0,0.4,0.45,0.5,0.55,0.6,0.65,0.7,0.75,0.8,1},{0,2,2.25,2.5,2.75,3,3.25,3.5,3.75,4}))))</f>
        <v/>
      </c>
      <c r="H530" s="3" t="str">
        <f>IF(COUNT($A530)=0,"",IF($A530&lt;&gt;DRAFT!$B532,"ERR",IF(DRAFT!AA532="3E","3E",IF(COUNT(DRAFT!W532,DRAFT!AA532)&gt;0,DRAFT!AB532,""))))</f>
        <v/>
      </c>
      <c r="I530" s="3" t="str">
        <f>IF(COUNT($A530)=0,"",IF(H530="3E","3E",IF(H530="","I",LOOKUP(H530/J$2,{0,0.4,0.45,0.5,0.55,0.6,0.65,0.7,0.75,0.8,1},{"F","D","C","C+","B-","B","B+","A-","A","A+"}))))</f>
        <v/>
      </c>
      <c r="J530" s="2" t="str">
        <f>IF(COUNT($A530)=0,"",IF(H530="","--",IF(H530="3E","3E",LOOKUP(H530/J$2,{0,0.4,0.45,0.5,0.55,0.6,0.65,0.7,0.75,0.8,1},{0,2,2.25,2.5,2.75,3,3.25,3.5,3.75,4}))))</f>
        <v/>
      </c>
      <c r="K530" s="3" t="str">
        <f>IF(COUNT($A530)=0,"",IF($A530&lt;&gt;DRAFT!$B532,"ERR",IF(DRAFT!AJ532="3E","3E",IF(COUNT(DRAFT!AF532,DRAFT!AJ532)&gt;0,DRAFT!AK532,""))))</f>
        <v/>
      </c>
      <c r="L530" s="3" t="str">
        <f>IF(COUNT($A530)=0,"",IF(K530="3E","3E",IF(K530="","I",LOOKUP(K530/M$2,{0,0.4,0.45,0.5,0.55,0.6,0.65,0.7,0.75,0.8,1},{"F","D","C","C+","B-","B","B+","A-","A","A+"}))))</f>
        <v/>
      </c>
      <c r="M530" s="2" t="str">
        <f>IF(COUNT($A530)=0,"",IF(K530="","--",IF(K530="3E","3E",LOOKUP(K530/M$2,{0,0.4,0.45,0.5,0.55,0.6,0.65,0.7,0.75,0.8,1},{0,2,2.25,2.5,2.75,3,3.25,3.5,3.75,4}))))</f>
        <v/>
      </c>
      <c r="N530" s="3" t="str">
        <f>IF(COUNT($A530)=0,"",IF($A530&lt;&gt;DRAFT!$B532,"ERR",IF(DRAFT!AS532="3E","3E",IF(COUNT(DRAFT!AO532,DRAFT!AS532)&gt;0,DRAFT!AT532,""))))</f>
        <v/>
      </c>
      <c r="O530" s="3" t="str">
        <f>IF(COUNT($A530)=0,"",IF(N530="3E","3E",IF(N530="","I",LOOKUP(N530/P$2,{0,0.4,0.45,0.5,0.55,0.6,0.65,0.7,0.75,0.8,1},{"F","D","C","C+","B-","B","B+","A-","A","A+"}))))</f>
        <v/>
      </c>
      <c r="P530" s="2" t="str">
        <f>IF(COUNT($A530)=0,"",IF(N530="","--",IF(N530="3E","3E",LOOKUP(N530/P$2,{0,0.4,0.45,0.5,0.55,0.6,0.65,0.7,0.75,0.8,1},{0,2,2.25,2.5,2.75,3,3.25,3.5,3.75,4}))))</f>
        <v/>
      </c>
      <c r="Q530" s="3" t="str">
        <f>IF(COUNT($A530)=0,"",IF($A530&lt;&gt;DRAFT!$B532,"ERR",IF(DRAFT!BB532="3E","3E",IF(COUNT(DRAFT!AX532,DRAFT!BB532)&gt;0,DRAFT!BC532,""))))</f>
        <v/>
      </c>
      <c r="R530" s="3" t="str">
        <f>IF(COUNT($A530)=0,"",IF(Q530="3E","3E",IF(Q530="","I",LOOKUP(Q530/S$2,{0,0.4,0.45,0.5,0.55,0.6,0.65,0.7,0.75,0.8,1},{"F","D","C","C+","B-","B","B+","A-","A","A+"}))))</f>
        <v/>
      </c>
      <c r="S530" s="2" t="str">
        <f>IF(COUNT($A530)=0,"",IF(Q530="","--",IF(Q530="3E","3E",LOOKUP(Q530/S$2,{0,0.4,0.45,0.5,0.55,0.6,0.65,0.7,0.75,0.8,1},{0,2,2.25,2.5,2.75,3,3.25,3.5,3.75,4}))))</f>
        <v/>
      </c>
      <c r="T530" s="3" t="str">
        <f>IF(COUNT($A530)=0,"",IF($A530&lt;&gt;DRAFT!$B532,"ERR",IF(DRAFT!BK532="3E","3E",IF(COUNT(DRAFT!BG532,DRAFT!BK532)&gt;0,DRAFT!BL532,""))))</f>
        <v/>
      </c>
      <c r="U530" s="3" t="str">
        <f>IF(COUNT($A530)=0,"",IF(T530="3E","3E",IF(T530="","I",LOOKUP(T530/V$2,{0,0.4,0.45,0.5,0.55,0.6,0.65,0.7,0.75,0.8,1},{"F","D","C","C+","B-","B","B+","A-","A","A+"}))))</f>
        <v/>
      </c>
      <c r="V530" s="2" t="str">
        <f>IF(COUNT($A530)=0,"",IF(T530="","--",IF(T530="3E","3E",LOOKUP(T530/V$2,{0,0.4,0.45,0.5,0.55,0.6,0.65,0.7,0.75,0.8,1},{0,2,2.25,2.5,2.75,3,3.25,3.5,3.75,4}))))</f>
        <v/>
      </c>
      <c r="W530" s="3" t="str">
        <f>IF(COUNT($A530)=0,"",IF($A530&lt;&gt;DRAFT!$B532,"ERR",IF(DRAFT!BT532="3E","3E",IF(COUNT(DRAFT!BP532,DRAFT!BT532)&gt;0,DRAFT!BU532,""))))</f>
        <v/>
      </c>
      <c r="X530" s="3" t="str">
        <f>IF(COUNT($A530)=0,"",IF(W530="3E","3E",IF(W530="","I",LOOKUP(W530/Y$2,{0,0.4,0.45,0.5,0.55,0.6,0.65,0.7,0.75,0.8,1},{"F","D","C","C+","B-","B","B+","A-","A","A+"}))))</f>
        <v/>
      </c>
      <c r="Y530" s="2" t="str">
        <f>IF(COUNT($A530)=0,"",IF(W530="","--",IF(W530="3E","3E",LOOKUP(W530/Y$2,{0,0.4,0.45,0.5,0.55,0.6,0.65,0.7,0.75,0.8,1},{0,2,2.25,2.5,2.75,3,3.25,3.5,3.75,4}))))</f>
        <v/>
      </c>
      <c r="Z530" s="3" t="str">
        <f>IF(COUNT($A530)=0,"",IF($A530&lt;&gt;DRAFT!$B532,"ERR",IF(DRAFT!CC532="3E","3E",IF(COUNT(DRAFT!BY532,DRAFT!CC532)&gt;0,DRAFT!CD532,""))))</f>
        <v/>
      </c>
      <c r="AA530" s="3" t="str">
        <f>IF(COUNT($A530)=0,"",IF(Z530="3E","3E",IF(Z530="","I",LOOKUP(Z530/AB$2,{0,0.4,0.45,0.5,0.55,0.6,0.65,0.7,0.75,0.8,1},{"F","D","C","C+","B-","B","B+","A-","A","A+"}))))</f>
        <v/>
      </c>
      <c r="AB530" s="2" t="str">
        <f>IF(COUNT($A530)=0,"",IF(Z530="","--",IF(Z530="3E","3E",LOOKUP(Z530/AB$2,{0,0.4,0.45,0.5,0.55,0.6,0.65,0.7,0.75,0.8,1},{0,2,2.25,2.5,2.75,3,3.25,3.5,3.75,4}))))</f>
        <v/>
      </c>
      <c r="AC530" s="3" t="str">
        <f>IF(COUNT($A530)=0,"",IF($A530&lt;&gt;DRAFT!$B532,"ERR",IF(DRAFT!CF532&gt;0,DRAFT!CF532,"")))</f>
        <v/>
      </c>
      <c r="AD530" s="3" t="str">
        <f>IF(COUNT($A530)=0,"",IF(AC530="3E","3E",IF(AC530="","I",LOOKUP(AC530/AE$2,{0,0.4,0.45,0.5,0.55,0.6,0.65,0.7,0.75,0.8,1},{"F","D","C","C+","B-","B","B+","A-","A","A+"}))))</f>
        <v/>
      </c>
      <c r="AE530" s="2" t="str">
        <f>IF(COUNT($A530)=0,"",IF(AC530="","--",IF(AC530="3E","3E",LOOKUP(AC530/AE$2,{0,0.4,0.45,0.5,0.55,0.6,0.65,0.7,0.75,0.8,1},{0,2,2.25,2.5,2.75,3,3.25,3.5,3.75,4}))))</f>
        <v/>
      </c>
      <c r="AF530" s="3" t="str">
        <f>IF($A530&lt;&gt;DRAFT!$B532,"ERR",IF(OR(COUNT($A530)=0,COUNT(DRAFT!CI532:CK532,DRAFT!CM532:CO532)=0),"",CEILING(SUM(DRAFT!CL532,DRAFT!CP532),1)))</f>
        <v/>
      </c>
      <c r="AG530" s="3" t="str">
        <f>IF(COUNT($A530)=0,"",IF(AF530="3E","3E",IF(AF530="","I",LOOKUP(AF530/AH$2,{0,0.4,0.45,0.5,0.55,0.6,0.65,0.7,0.75,0.8,1},{"F","D","C","C+","B-","B","B+","A-","A","A+"}))))</f>
        <v/>
      </c>
      <c r="AH530" s="2" t="str">
        <f>IF(COUNT($A530)=0,"",IF(AF530="","--",IF(AF530="3E","3E",LOOKUP(AF530/AH$2,{0,0.4,0.45,0.5,0.55,0.6,0.65,0.7,0.75,0.8,1},{0,2,2.25,2.5,2.75,3,3.25,3.5,3.75,4}))))</f>
        <v/>
      </c>
      <c r="AI530" s="11" t="str">
        <f>IF(OR(COUNT($A530)=0,COUNT(B530:AH530)=0),"",IF(COUNTIF(B530:AH530,"3E")&gt;0,"3E",IF(DRAFT!$A532="R",TRUNC(SUMPRODUCT(RGP,RCP)/TCP,3),TRUNC((SUMPRODUCT(--(IMDGP&gt;0)*IMDGP,IMCP)+CEILING(DRAFT!$CQ532*42,0.25))/TCP,3))))</f>
        <v/>
      </c>
      <c r="AJ530" s="3" t="str">
        <f>IF(OR(COUNT($A530)=0,COUNT(B530:AH530)=0),"",IF(COUNTIF(B530:AH530,"3E")&gt;0,"3E",IF(DRAFT!$A532="R",SUMPRODUCT(--(RGP&gt;=2),RCP),SUMPRODUCT(--(IMDGP&gt;0),--(IMGP=0),IMCP)+DRAFT!$CR532)))</f>
        <v/>
      </c>
      <c r="AK530" s="3" t="str">
        <f>IF(OR(COUNT($A530)=0,COUNT(B530:AH530)=0),"",IF(COUNTIF(B530:AJ530,"3E")&gt;0,"3E",IF(AND(DRAFT!$A532="IM",OR($AI530&gt;DRAFT!$CQ532,$AJ530&gt;DRAFT!$CR532)),"IMPROVED",IF(AND(DRAFT!$A532="IM",$AI530&lt;=DRAFT!$CQ532,$AJ530&lt;=DRAFT!$CR532),"NOT IMPROVED",IF(AND(AH530&gt;=2,AI530&gt;=2,AJ530&gt;=30),"PASS","FAIL")))))</f>
        <v/>
      </c>
      <c r="AL530" s="3" t="str">
        <f t="shared" si="16"/>
        <v/>
      </c>
      <c r="AM530" s="3" t="str">
        <f t="shared" si="17"/>
        <v/>
      </c>
    </row>
    <row r="531" spans="1:39" ht="18.95" customHeight="1" x14ac:dyDescent="0.25">
      <c r="A531" s="4" t="str">
        <f>IF(DRAFT!$B533="","",DRAFT!$B533)</f>
        <v/>
      </c>
      <c r="B531" s="3" t="str">
        <f>IF(COUNT($A531)=0,"",IF($A531&lt;&gt;DRAFT!$B533,"ERR",IF(DRAFT!I533="3E","3E",IF(COUNT(DRAFT!E533,DRAFT!I533)&gt;0,DRAFT!J533,""))))</f>
        <v/>
      </c>
      <c r="C531" s="3" t="str">
        <f>IF(COUNT($A531)=0,"",IF(B531="3E","3E",IF(B531="","I",LOOKUP(B531/D$2,{0,0.4,0.45,0.5,0.55,0.6,0.65,0.7,0.75,0.8,1},{"F","D","C","C+","B-","B","B+","A-","A","A+"}))))</f>
        <v/>
      </c>
      <c r="D531" s="2" t="str">
        <f>IF(COUNT($A531)=0,"",IF(B531="","--",IF(B531="3E","3E",LOOKUP(B531/D$2,{0,0.4,0.45,0.5,0.55,0.6,0.65,0.7,0.75,0.8,1},{0,2,2.25,2.5,2.75,3,3.25,3.5,3.75,4}))))</f>
        <v/>
      </c>
      <c r="E531" s="3" t="str">
        <f>IF(COUNT($A531)=0,"",IF($A531&lt;&gt;DRAFT!$B533,"ERR",IF(DRAFT!R533="3E","3E",IF(COUNT(DRAFT!N533,DRAFT!R533)&gt;0,DRAFT!S533,""))))</f>
        <v/>
      </c>
      <c r="F531" s="3" t="str">
        <f>IF(COUNT($A531)=0,"",IF(E531="3E","3E",IF(E531="","I",LOOKUP(E531/G$2,{0,0.4,0.45,0.5,0.55,0.6,0.65,0.7,0.75,0.8,1},{"F","D","C","C+","B-","B","B+","A-","A","A+"}))))</f>
        <v/>
      </c>
      <c r="G531" s="2" t="str">
        <f>IF(COUNT($A531)=0,"",IF(E531="","--",IF(E531="3E","3E",LOOKUP(E531/G$2,{0,0.4,0.45,0.5,0.55,0.6,0.65,0.7,0.75,0.8,1},{0,2,2.25,2.5,2.75,3,3.25,3.5,3.75,4}))))</f>
        <v/>
      </c>
      <c r="H531" s="3" t="str">
        <f>IF(COUNT($A531)=0,"",IF($A531&lt;&gt;DRAFT!$B533,"ERR",IF(DRAFT!AA533="3E","3E",IF(COUNT(DRAFT!W533,DRAFT!AA533)&gt;0,DRAFT!AB533,""))))</f>
        <v/>
      </c>
      <c r="I531" s="3" t="str">
        <f>IF(COUNT($A531)=0,"",IF(H531="3E","3E",IF(H531="","I",LOOKUP(H531/J$2,{0,0.4,0.45,0.5,0.55,0.6,0.65,0.7,0.75,0.8,1},{"F","D","C","C+","B-","B","B+","A-","A","A+"}))))</f>
        <v/>
      </c>
      <c r="J531" s="2" t="str">
        <f>IF(COUNT($A531)=0,"",IF(H531="","--",IF(H531="3E","3E",LOOKUP(H531/J$2,{0,0.4,0.45,0.5,0.55,0.6,0.65,0.7,0.75,0.8,1},{0,2,2.25,2.5,2.75,3,3.25,3.5,3.75,4}))))</f>
        <v/>
      </c>
      <c r="K531" s="3" t="str">
        <f>IF(COUNT($A531)=0,"",IF($A531&lt;&gt;DRAFT!$B533,"ERR",IF(DRAFT!AJ533="3E","3E",IF(COUNT(DRAFT!AF533,DRAFT!AJ533)&gt;0,DRAFT!AK533,""))))</f>
        <v/>
      </c>
      <c r="L531" s="3" t="str">
        <f>IF(COUNT($A531)=0,"",IF(K531="3E","3E",IF(K531="","I",LOOKUP(K531/M$2,{0,0.4,0.45,0.5,0.55,0.6,0.65,0.7,0.75,0.8,1},{"F","D","C","C+","B-","B","B+","A-","A","A+"}))))</f>
        <v/>
      </c>
      <c r="M531" s="2" t="str">
        <f>IF(COUNT($A531)=0,"",IF(K531="","--",IF(K531="3E","3E",LOOKUP(K531/M$2,{0,0.4,0.45,0.5,0.55,0.6,0.65,0.7,0.75,0.8,1},{0,2,2.25,2.5,2.75,3,3.25,3.5,3.75,4}))))</f>
        <v/>
      </c>
      <c r="N531" s="3" t="str">
        <f>IF(COUNT($A531)=0,"",IF($A531&lt;&gt;DRAFT!$B533,"ERR",IF(DRAFT!AS533="3E","3E",IF(COUNT(DRAFT!AO533,DRAFT!AS533)&gt;0,DRAFT!AT533,""))))</f>
        <v/>
      </c>
      <c r="O531" s="3" t="str">
        <f>IF(COUNT($A531)=0,"",IF(N531="3E","3E",IF(N531="","I",LOOKUP(N531/P$2,{0,0.4,0.45,0.5,0.55,0.6,0.65,0.7,0.75,0.8,1},{"F","D","C","C+","B-","B","B+","A-","A","A+"}))))</f>
        <v/>
      </c>
      <c r="P531" s="2" t="str">
        <f>IF(COUNT($A531)=0,"",IF(N531="","--",IF(N531="3E","3E",LOOKUP(N531/P$2,{0,0.4,0.45,0.5,0.55,0.6,0.65,0.7,0.75,0.8,1},{0,2,2.25,2.5,2.75,3,3.25,3.5,3.75,4}))))</f>
        <v/>
      </c>
      <c r="Q531" s="3" t="str">
        <f>IF(COUNT($A531)=0,"",IF($A531&lt;&gt;DRAFT!$B533,"ERR",IF(DRAFT!BB533="3E","3E",IF(COUNT(DRAFT!AX533,DRAFT!BB533)&gt;0,DRAFT!BC533,""))))</f>
        <v/>
      </c>
      <c r="R531" s="3" t="str">
        <f>IF(COUNT($A531)=0,"",IF(Q531="3E","3E",IF(Q531="","I",LOOKUP(Q531/S$2,{0,0.4,0.45,0.5,0.55,0.6,0.65,0.7,0.75,0.8,1},{"F","D","C","C+","B-","B","B+","A-","A","A+"}))))</f>
        <v/>
      </c>
      <c r="S531" s="2" t="str">
        <f>IF(COUNT($A531)=0,"",IF(Q531="","--",IF(Q531="3E","3E",LOOKUP(Q531/S$2,{0,0.4,0.45,0.5,0.55,0.6,0.65,0.7,0.75,0.8,1},{0,2,2.25,2.5,2.75,3,3.25,3.5,3.75,4}))))</f>
        <v/>
      </c>
      <c r="T531" s="3" t="str">
        <f>IF(COUNT($A531)=0,"",IF($A531&lt;&gt;DRAFT!$B533,"ERR",IF(DRAFT!BK533="3E","3E",IF(COUNT(DRAFT!BG533,DRAFT!BK533)&gt;0,DRAFT!BL533,""))))</f>
        <v/>
      </c>
      <c r="U531" s="3" t="str">
        <f>IF(COUNT($A531)=0,"",IF(T531="3E","3E",IF(T531="","I",LOOKUP(T531/V$2,{0,0.4,0.45,0.5,0.55,0.6,0.65,0.7,0.75,0.8,1},{"F","D","C","C+","B-","B","B+","A-","A","A+"}))))</f>
        <v/>
      </c>
      <c r="V531" s="2" t="str">
        <f>IF(COUNT($A531)=0,"",IF(T531="","--",IF(T531="3E","3E",LOOKUP(T531/V$2,{0,0.4,0.45,0.5,0.55,0.6,0.65,0.7,0.75,0.8,1},{0,2,2.25,2.5,2.75,3,3.25,3.5,3.75,4}))))</f>
        <v/>
      </c>
      <c r="W531" s="3" t="str">
        <f>IF(COUNT($A531)=0,"",IF($A531&lt;&gt;DRAFT!$B533,"ERR",IF(DRAFT!BT533="3E","3E",IF(COUNT(DRAFT!BP533,DRAFT!BT533)&gt;0,DRAFT!BU533,""))))</f>
        <v/>
      </c>
      <c r="X531" s="3" t="str">
        <f>IF(COUNT($A531)=0,"",IF(W531="3E","3E",IF(W531="","I",LOOKUP(W531/Y$2,{0,0.4,0.45,0.5,0.55,0.6,0.65,0.7,0.75,0.8,1},{"F","D","C","C+","B-","B","B+","A-","A","A+"}))))</f>
        <v/>
      </c>
      <c r="Y531" s="2" t="str">
        <f>IF(COUNT($A531)=0,"",IF(W531="","--",IF(W531="3E","3E",LOOKUP(W531/Y$2,{0,0.4,0.45,0.5,0.55,0.6,0.65,0.7,0.75,0.8,1},{0,2,2.25,2.5,2.75,3,3.25,3.5,3.75,4}))))</f>
        <v/>
      </c>
      <c r="Z531" s="3" t="str">
        <f>IF(COUNT($A531)=0,"",IF($A531&lt;&gt;DRAFT!$B533,"ERR",IF(DRAFT!CC533="3E","3E",IF(COUNT(DRAFT!BY533,DRAFT!CC533)&gt;0,DRAFT!CD533,""))))</f>
        <v/>
      </c>
      <c r="AA531" s="3" t="str">
        <f>IF(COUNT($A531)=0,"",IF(Z531="3E","3E",IF(Z531="","I",LOOKUP(Z531/AB$2,{0,0.4,0.45,0.5,0.55,0.6,0.65,0.7,0.75,0.8,1},{"F","D","C","C+","B-","B","B+","A-","A","A+"}))))</f>
        <v/>
      </c>
      <c r="AB531" s="2" t="str">
        <f>IF(COUNT($A531)=0,"",IF(Z531="","--",IF(Z531="3E","3E",LOOKUP(Z531/AB$2,{0,0.4,0.45,0.5,0.55,0.6,0.65,0.7,0.75,0.8,1},{0,2,2.25,2.5,2.75,3,3.25,3.5,3.75,4}))))</f>
        <v/>
      </c>
      <c r="AC531" s="3" t="str">
        <f>IF(COUNT($A531)=0,"",IF($A531&lt;&gt;DRAFT!$B533,"ERR",IF(DRAFT!CF533&gt;0,DRAFT!CF533,"")))</f>
        <v/>
      </c>
      <c r="AD531" s="3" t="str">
        <f>IF(COUNT($A531)=0,"",IF(AC531="3E","3E",IF(AC531="","I",LOOKUP(AC531/AE$2,{0,0.4,0.45,0.5,0.55,0.6,0.65,0.7,0.75,0.8,1},{"F","D","C","C+","B-","B","B+","A-","A","A+"}))))</f>
        <v/>
      </c>
      <c r="AE531" s="2" t="str">
        <f>IF(COUNT($A531)=0,"",IF(AC531="","--",IF(AC531="3E","3E",LOOKUP(AC531/AE$2,{0,0.4,0.45,0.5,0.55,0.6,0.65,0.7,0.75,0.8,1},{0,2,2.25,2.5,2.75,3,3.25,3.5,3.75,4}))))</f>
        <v/>
      </c>
      <c r="AF531" s="3" t="str">
        <f>IF($A531&lt;&gt;DRAFT!$B533,"ERR",IF(OR(COUNT($A531)=0,COUNT(DRAFT!CI533:CK533,DRAFT!CM533:CO533)=0),"",CEILING(SUM(DRAFT!CL533,DRAFT!CP533),1)))</f>
        <v/>
      </c>
      <c r="AG531" s="3" t="str">
        <f>IF(COUNT($A531)=0,"",IF(AF531="3E","3E",IF(AF531="","I",LOOKUP(AF531/AH$2,{0,0.4,0.45,0.5,0.55,0.6,0.65,0.7,0.75,0.8,1},{"F","D","C","C+","B-","B","B+","A-","A","A+"}))))</f>
        <v/>
      </c>
      <c r="AH531" s="2" t="str">
        <f>IF(COUNT($A531)=0,"",IF(AF531="","--",IF(AF531="3E","3E",LOOKUP(AF531/AH$2,{0,0.4,0.45,0.5,0.55,0.6,0.65,0.7,0.75,0.8,1},{0,2,2.25,2.5,2.75,3,3.25,3.5,3.75,4}))))</f>
        <v/>
      </c>
      <c r="AI531" s="11" t="str">
        <f>IF(OR(COUNT($A531)=0,COUNT(B531:AH531)=0),"",IF(COUNTIF(B531:AH531,"3E")&gt;0,"3E",IF(DRAFT!$A533="R",TRUNC(SUMPRODUCT(RGP,RCP)/TCP,3),TRUNC((SUMPRODUCT(--(IMDGP&gt;0)*IMDGP,IMCP)+CEILING(DRAFT!$CQ533*42,0.25))/TCP,3))))</f>
        <v/>
      </c>
      <c r="AJ531" s="3" t="str">
        <f>IF(OR(COUNT($A531)=0,COUNT(B531:AH531)=0),"",IF(COUNTIF(B531:AH531,"3E")&gt;0,"3E",IF(DRAFT!$A533="R",SUMPRODUCT(--(RGP&gt;=2),RCP),SUMPRODUCT(--(IMDGP&gt;0),--(IMGP=0),IMCP)+DRAFT!$CR533)))</f>
        <v/>
      </c>
      <c r="AK531" s="3" t="str">
        <f>IF(OR(COUNT($A531)=0,COUNT(B531:AH531)=0),"",IF(COUNTIF(B531:AJ531,"3E")&gt;0,"3E",IF(AND(DRAFT!$A533="IM",OR($AI531&gt;DRAFT!$CQ533,$AJ531&gt;DRAFT!$CR533)),"IMPROVED",IF(AND(DRAFT!$A533="IM",$AI531&lt;=DRAFT!$CQ533,$AJ531&lt;=DRAFT!$CR533),"NOT IMPROVED",IF(AND(AH531&gt;=2,AI531&gt;=2,AJ531&gt;=30),"PASS","FAIL")))))</f>
        <v/>
      </c>
      <c r="AL531" s="3" t="str">
        <f t="shared" si="16"/>
        <v/>
      </c>
      <c r="AM531" s="3" t="str">
        <f t="shared" si="17"/>
        <v/>
      </c>
    </row>
    <row r="532" spans="1:39" ht="18.95" customHeight="1" x14ac:dyDescent="0.25">
      <c r="A532" s="4" t="str">
        <f>IF(DRAFT!$B534="","",DRAFT!$B534)</f>
        <v/>
      </c>
      <c r="B532" s="3" t="str">
        <f>IF(COUNT($A532)=0,"",IF($A532&lt;&gt;DRAFT!$B534,"ERR",IF(DRAFT!I534="3E","3E",IF(COUNT(DRAFT!E534,DRAFT!I534)&gt;0,DRAFT!J534,""))))</f>
        <v/>
      </c>
      <c r="C532" s="3" t="str">
        <f>IF(COUNT($A532)=0,"",IF(B532="3E","3E",IF(B532="","I",LOOKUP(B532/D$2,{0,0.4,0.45,0.5,0.55,0.6,0.65,0.7,0.75,0.8,1},{"F","D","C","C+","B-","B","B+","A-","A","A+"}))))</f>
        <v/>
      </c>
      <c r="D532" s="2" t="str">
        <f>IF(COUNT($A532)=0,"",IF(B532="","--",IF(B532="3E","3E",LOOKUP(B532/D$2,{0,0.4,0.45,0.5,0.55,0.6,0.65,0.7,0.75,0.8,1},{0,2,2.25,2.5,2.75,3,3.25,3.5,3.75,4}))))</f>
        <v/>
      </c>
      <c r="E532" s="3" t="str">
        <f>IF(COUNT($A532)=0,"",IF($A532&lt;&gt;DRAFT!$B534,"ERR",IF(DRAFT!R534="3E","3E",IF(COUNT(DRAFT!N534,DRAFT!R534)&gt;0,DRAFT!S534,""))))</f>
        <v/>
      </c>
      <c r="F532" s="3" t="str">
        <f>IF(COUNT($A532)=0,"",IF(E532="3E","3E",IF(E532="","I",LOOKUP(E532/G$2,{0,0.4,0.45,0.5,0.55,0.6,0.65,0.7,0.75,0.8,1},{"F","D","C","C+","B-","B","B+","A-","A","A+"}))))</f>
        <v/>
      </c>
      <c r="G532" s="2" t="str">
        <f>IF(COUNT($A532)=0,"",IF(E532="","--",IF(E532="3E","3E",LOOKUP(E532/G$2,{0,0.4,0.45,0.5,0.55,0.6,0.65,0.7,0.75,0.8,1},{0,2,2.25,2.5,2.75,3,3.25,3.5,3.75,4}))))</f>
        <v/>
      </c>
      <c r="H532" s="3" t="str">
        <f>IF(COUNT($A532)=0,"",IF($A532&lt;&gt;DRAFT!$B534,"ERR",IF(DRAFT!AA534="3E","3E",IF(COUNT(DRAFT!W534,DRAFT!AA534)&gt;0,DRAFT!AB534,""))))</f>
        <v/>
      </c>
      <c r="I532" s="3" t="str">
        <f>IF(COUNT($A532)=0,"",IF(H532="3E","3E",IF(H532="","I",LOOKUP(H532/J$2,{0,0.4,0.45,0.5,0.55,0.6,0.65,0.7,0.75,0.8,1},{"F","D","C","C+","B-","B","B+","A-","A","A+"}))))</f>
        <v/>
      </c>
      <c r="J532" s="2" t="str">
        <f>IF(COUNT($A532)=0,"",IF(H532="","--",IF(H532="3E","3E",LOOKUP(H532/J$2,{0,0.4,0.45,0.5,0.55,0.6,0.65,0.7,0.75,0.8,1},{0,2,2.25,2.5,2.75,3,3.25,3.5,3.75,4}))))</f>
        <v/>
      </c>
      <c r="K532" s="3" t="str">
        <f>IF(COUNT($A532)=0,"",IF($A532&lt;&gt;DRAFT!$B534,"ERR",IF(DRAFT!AJ534="3E","3E",IF(COUNT(DRAFT!AF534,DRAFT!AJ534)&gt;0,DRAFT!AK534,""))))</f>
        <v/>
      </c>
      <c r="L532" s="3" t="str">
        <f>IF(COUNT($A532)=0,"",IF(K532="3E","3E",IF(K532="","I",LOOKUP(K532/M$2,{0,0.4,0.45,0.5,0.55,0.6,0.65,0.7,0.75,0.8,1},{"F","D","C","C+","B-","B","B+","A-","A","A+"}))))</f>
        <v/>
      </c>
      <c r="M532" s="2" t="str">
        <f>IF(COUNT($A532)=0,"",IF(K532="","--",IF(K532="3E","3E",LOOKUP(K532/M$2,{0,0.4,0.45,0.5,0.55,0.6,0.65,0.7,0.75,0.8,1},{0,2,2.25,2.5,2.75,3,3.25,3.5,3.75,4}))))</f>
        <v/>
      </c>
      <c r="N532" s="3" t="str">
        <f>IF(COUNT($A532)=0,"",IF($A532&lt;&gt;DRAFT!$B534,"ERR",IF(DRAFT!AS534="3E","3E",IF(COUNT(DRAFT!AO534,DRAFT!AS534)&gt;0,DRAFT!AT534,""))))</f>
        <v/>
      </c>
      <c r="O532" s="3" t="str">
        <f>IF(COUNT($A532)=0,"",IF(N532="3E","3E",IF(N532="","I",LOOKUP(N532/P$2,{0,0.4,0.45,0.5,0.55,0.6,0.65,0.7,0.75,0.8,1},{"F","D","C","C+","B-","B","B+","A-","A","A+"}))))</f>
        <v/>
      </c>
      <c r="P532" s="2" t="str">
        <f>IF(COUNT($A532)=0,"",IF(N532="","--",IF(N532="3E","3E",LOOKUP(N532/P$2,{0,0.4,0.45,0.5,0.55,0.6,0.65,0.7,0.75,0.8,1},{0,2,2.25,2.5,2.75,3,3.25,3.5,3.75,4}))))</f>
        <v/>
      </c>
      <c r="Q532" s="3" t="str">
        <f>IF(COUNT($A532)=0,"",IF($A532&lt;&gt;DRAFT!$B534,"ERR",IF(DRAFT!BB534="3E","3E",IF(COUNT(DRAFT!AX534,DRAFT!BB534)&gt;0,DRAFT!BC534,""))))</f>
        <v/>
      </c>
      <c r="R532" s="3" t="str">
        <f>IF(COUNT($A532)=0,"",IF(Q532="3E","3E",IF(Q532="","I",LOOKUP(Q532/S$2,{0,0.4,0.45,0.5,0.55,0.6,0.65,0.7,0.75,0.8,1},{"F","D","C","C+","B-","B","B+","A-","A","A+"}))))</f>
        <v/>
      </c>
      <c r="S532" s="2" t="str">
        <f>IF(COUNT($A532)=0,"",IF(Q532="","--",IF(Q532="3E","3E",LOOKUP(Q532/S$2,{0,0.4,0.45,0.5,0.55,0.6,0.65,0.7,0.75,0.8,1},{0,2,2.25,2.5,2.75,3,3.25,3.5,3.75,4}))))</f>
        <v/>
      </c>
      <c r="T532" s="3" t="str">
        <f>IF(COUNT($A532)=0,"",IF($A532&lt;&gt;DRAFT!$B534,"ERR",IF(DRAFT!BK534="3E","3E",IF(COUNT(DRAFT!BG534,DRAFT!BK534)&gt;0,DRAFT!BL534,""))))</f>
        <v/>
      </c>
      <c r="U532" s="3" t="str">
        <f>IF(COUNT($A532)=0,"",IF(T532="3E","3E",IF(T532="","I",LOOKUP(T532/V$2,{0,0.4,0.45,0.5,0.55,0.6,0.65,0.7,0.75,0.8,1},{"F","D","C","C+","B-","B","B+","A-","A","A+"}))))</f>
        <v/>
      </c>
      <c r="V532" s="2" t="str">
        <f>IF(COUNT($A532)=0,"",IF(T532="","--",IF(T532="3E","3E",LOOKUP(T532/V$2,{0,0.4,0.45,0.5,0.55,0.6,0.65,0.7,0.75,0.8,1},{0,2,2.25,2.5,2.75,3,3.25,3.5,3.75,4}))))</f>
        <v/>
      </c>
      <c r="W532" s="3" t="str">
        <f>IF(COUNT($A532)=0,"",IF($A532&lt;&gt;DRAFT!$B534,"ERR",IF(DRAFT!BT534="3E","3E",IF(COUNT(DRAFT!BP534,DRAFT!BT534)&gt;0,DRAFT!BU534,""))))</f>
        <v/>
      </c>
      <c r="X532" s="3" t="str">
        <f>IF(COUNT($A532)=0,"",IF(W532="3E","3E",IF(W532="","I",LOOKUP(W532/Y$2,{0,0.4,0.45,0.5,0.55,0.6,0.65,0.7,0.75,0.8,1},{"F","D","C","C+","B-","B","B+","A-","A","A+"}))))</f>
        <v/>
      </c>
      <c r="Y532" s="2" t="str">
        <f>IF(COUNT($A532)=0,"",IF(W532="","--",IF(W532="3E","3E",LOOKUP(W532/Y$2,{0,0.4,0.45,0.5,0.55,0.6,0.65,0.7,0.75,0.8,1},{0,2,2.25,2.5,2.75,3,3.25,3.5,3.75,4}))))</f>
        <v/>
      </c>
      <c r="Z532" s="3" t="str">
        <f>IF(COUNT($A532)=0,"",IF($A532&lt;&gt;DRAFT!$B534,"ERR",IF(DRAFT!CC534="3E","3E",IF(COUNT(DRAFT!BY534,DRAFT!CC534)&gt;0,DRAFT!CD534,""))))</f>
        <v/>
      </c>
      <c r="AA532" s="3" t="str">
        <f>IF(COUNT($A532)=0,"",IF(Z532="3E","3E",IF(Z532="","I",LOOKUP(Z532/AB$2,{0,0.4,0.45,0.5,0.55,0.6,0.65,0.7,0.75,0.8,1},{"F","D","C","C+","B-","B","B+","A-","A","A+"}))))</f>
        <v/>
      </c>
      <c r="AB532" s="2" t="str">
        <f>IF(COUNT($A532)=0,"",IF(Z532="","--",IF(Z532="3E","3E",LOOKUP(Z532/AB$2,{0,0.4,0.45,0.5,0.55,0.6,0.65,0.7,0.75,0.8,1},{0,2,2.25,2.5,2.75,3,3.25,3.5,3.75,4}))))</f>
        <v/>
      </c>
      <c r="AC532" s="3" t="str">
        <f>IF(COUNT($A532)=0,"",IF($A532&lt;&gt;DRAFT!$B534,"ERR",IF(DRAFT!CF534&gt;0,DRAFT!CF534,"")))</f>
        <v/>
      </c>
      <c r="AD532" s="3" t="str">
        <f>IF(COUNT($A532)=0,"",IF(AC532="3E","3E",IF(AC532="","I",LOOKUP(AC532/AE$2,{0,0.4,0.45,0.5,0.55,0.6,0.65,0.7,0.75,0.8,1},{"F","D","C","C+","B-","B","B+","A-","A","A+"}))))</f>
        <v/>
      </c>
      <c r="AE532" s="2" t="str">
        <f>IF(COUNT($A532)=0,"",IF(AC532="","--",IF(AC532="3E","3E",LOOKUP(AC532/AE$2,{0,0.4,0.45,0.5,0.55,0.6,0.65,0.7,0.75,0.8,1},{0,2,2.25,2.5,2.75,3,3.25,3.5,3.75,4}))))</f>
        <v/>
      </c>
      <c r="AF532" s="3" t="str">
        <f>IF($A532&lt;&gt;DRAFT!$B534,"ERR",IF(OR(COUNT($A532)=0,COUNT(DRAFT!CI534:CK534,DRAFT!CM534:CO534)=0),"",CEILING(SUM(DRAFT!CL534,DRAFT!CP534),1)))</f>
        <v/>
      </c>
      <c r="AG532" s="3" t="str">
        <f>IF(COUNT($A532)=0,"",IF(AF532="3E","3E",IF(AF532="","I",LOOKUP(AF532/AH$2,{0,0.4,0.45,0.5,0.55,0.6,0.65,0.7,0.75,0.8,1},{"F","D","C","C+","B-","B","B+","A-","A","A+"}))))</f>
        <v/>
      </c>
      <c r="AH532" s="2" t="str">
        <f>IF(COUNT($A532)=0,"",IF(AF532="","--",IF(AF532="3E","3E",LOOKUP(AF532/AH$2,{0,0.4,0.45,0.5,0.55,0.6,0.65,0.7,0.75,0.8,1},{0,2,2.25,2.5,2.75,3,3.25,3.5,3.75,4}))))</f>
        <v/>
      </c>
      <c r="AI532" s="11" t="str">
        <f>IF(OR(COUNT($A532)=0,COUNT(B532:AH532)=0),"",IF(COUNTIF(B532:AH532,"3E")&gt;0,"3E",IF(DRAFT!$A534="R",TRUNC(SUMPRODUCT(RGP,RCP)/TCP,3),TRUNC((SUMPRODUCT(--(IMDGP&gt;0)*IMDGP,IMCP)+CEILING(DRAFT!$CQ534*42,0.25))/TCP,3))))</f>
        <v/>
      </c>
      <c r="AJ532" s="3" t="str">
        <f>IF(OR(COUNT($A532)=0,COUNT(B532:AH532)=0),"",IF(COUNTIF(B532:AH532,"3E")&gt;0,"3E",IF(DRAFT!$A534="R",SUMPRODUCT(--(RGP&gt;=2),RCP),SUMPRODUCT(--(IMDGP&gt;0),--(IMGP=0),IMCP)+DRAFT!$CR534)))</f>
        <v/>
      </c>
      <c r="AK532" s="3" t="str">
        <f>IF(OR(COUNT($A532)=0,COUNT(B532:AH532)=0),"",IF(COUNTIF(B532:AJ532,"3E")&gt;0,"3E",IF(AND(DRAFT!$A534="IM",OR($AI532&gt;DRAFT!$CQ534,$AJ532&gt;DRAFT!$CR534)),"IMPROVED",IF(AND(DRAFT!$A534="IM",$AI532&lt;=DRAFT!$CQ534,$AJ532&lt;=DRAFT!$CR534),"NOT IMPROVED",IF(AND(AH532&gt;=2,AI532&gt;=2,AJ532&gt;=30),"PASS","FAIL")))))</f>
        <v/>
      </c>
      <c r="AL532" s="3" t="str">
        <f t="shared" si="16"/>
        <v/>
      </c>
      <c r="AM532" s="3" t="str">
        <f t="shared" si="17"/>
        <v/>
      </c>
    </row>
    <row r="533" spans="1:39" ht="18.95" customHeight="1" x14ac:dyDescent="0.25">
      <c r="A533" s="4" t="str">
        <f>IF(DRAFT!$B535="","",DRAFT!$B535)</f>
        <v/>
      </c>
      <c r="B533" s="3" t="str">
        <f>IF(COUNT($A533)=0,"",IF($A533&lt;&gt;DRAFT!$B535,"ERR",IF(DRAFT!I535="3E","3E",IF(COUNT(DRAFT!E535,DRAFT!I535)&gt;0,DRAFT!J535,""))))</f>
        <v/>
      </c>
      <c r="C533" s="3" t="str">
        <f>IF(COUNT($A533)=0,"",IF(B533="3E","3E",IF(B533="","I",LOOKUP(B533/D$2,{0,0.4,0.45,0.5,0.55,0.6,0.65,0.7,0.75,0.8,1},{"F","D","C","C+","B-","B","B+","A-","A","A+"}))))</f>
        <v/>
      </c>
      <c r="D533" s="2" t="str">
        <f>IF(COUNT($A533)=0,"",IF(B533="","--",IF(B533="3E","3E",LOOKUP(B533/D$2,{0,0.4,0.45,0.5,0.55,0.6,0.65,0.7,0.75,0.8,1},{0,2,2.25,2.5,2.75,3,3.25,3.5,3.75,4}))))</f>
        <v/>
      </c>
      <c r="E533" s="3" t="str">
        <f>IF(COUNT($A533)=0,"",IF($A533&lt;&gt;DRAFT!$B535,"ERR",IF(DRAFT!R535="3E","3E",IF(COUNT(DRAFT!N535,DRAFT!R535)&gt;0,DRAFT!S535,""))))</f>
        <v/>
      </c>
      <c r="F533" s="3" t="str">
        <f>IF(COUNT($A533)=0,"",IF(E533="3E","3E",IF(E533="","I",LOOKUP(E533/G$2,{0,0.4,0.45,0.5,0.55,0.6,0.65,0.7,0.75,0.8,1},{"F","D","C","C+","B-","B","B+","A-","A","A+"}))))</f>
        <v/>
      </c>
      <c r="G533" s="2" t="str">
        <f>IF(COUNT($A533)=0,"",IF(E533="","--",IF(E533="3E","3E",LOOKUP(E533/G$2,{0,0.4,0.45,0.5,0.55,0.6,0.65,0.7,0.75,0.8,1},{0,2,2.25,2.5,2.75,3,3.25,3.5,3.75,4}))))</f>
        <v/>
      </c>
      <c r="H533" s="3" t="str">
        <f>IF(COUNT($A533)=0,"",IF($A533&lt;&gt;DRAFT!$B535,"ERR",IF(DRAFT!AA535="3E","3E",IF(COUNT(DRAFT!W535,DRAFT!AA535)&gt;0,DRAFT!AB535,""))))</f>
        <v/>
      </c>
      <c r="I533" s="3" t="str">
        <f>IF(COUNT($A533)=0,"",IF(H533="3E","3E",IF(H533="","I",LOOKUP(H533/J$2,{0,0.4,0.45,0.5,0.55,0.6,0.65,0.7,0.75,0.8,1},{"F","D","C","C+","B-","B","B+","A-","A","A+"}))))</f>
        <v/>
      </c>
      <c r="J533" s="2" t="str">
        <f>IF(COUNT($A533)=0,"",IF(H533="","--",IF(H533="3E","3E",LOOKUP(H533/J$2,{0,0.4,0.45,0.5,0.55,0.6,0.65,0.7,0.75,0.8,1},{0,2,2.25,2.5,2.75,3,3.25,3.5,3.75,4}))))</f>
        <v/>
      </c>
      <c r="K533" s="3" t="str">
        <f>IF(COUNT($A533)=0,"",IF($A533&lt;&gt;DRAFT!$B535,"ERR",IF(DRAFT!AJ535="3E","3E",IF(COUNT(DRAFT!AF535,DRAFT!AJ535)&gt;0,DRAFT!AK535,""))))</f>
        <v/>
      </c>
      <c r="L533" s="3" t="str">
        <f>IF(COUNT($A533)=0,"",IF(K533="3E","3E",IF(K533="","I",LOOKUP(K533/M$2,{0,0.4,0.45,0.5,0.55,0.6,0.65,0.7,0.75,0.8,1},{"F","D","C","C+","B-","B","B+","A-","A","A+"}))))</f>
        <v/>
      </c>
      <c r="M533" s="2" t="str">
        <f>IF(COUNT($A533)=0,"",IF(K533="","--",IF(K533="3E","3E",LOOKUP(K533/M$2,{0,0.4,0.45,0.5,0.55,0.6,0.65,0.7,0.75,0.8,1},{0,2,2.25,2.5,2.75,3,3.25,3.5,3.75,4}))))</f>
        <v/>
      </c>
      <c r="N533" s="3" t="str">
        <f>IF(COUNT($A533)=0,"",IF($A533&lt;&gt;DRAFT!$B535,"ERR",IF(DRAFT!AS535="3E","3E",IF(COUNT(DRAFT!AO535,DRAFT!AS535)&gt;0,DRAFT!AT535,""))))</f>
        <v/>
      </c>
      <c r="O533" s="3" t="str">
        <f>IF(COUNT($A533)=0,"",IF(N533="3E","3E",IF(N533="","I",LOOKUP(N533/P$2,{0,0.4,0.45,0.5,0.55,0.6,0.65,0.7,0.75,0.8,1},{"F","D","C","C+","B-","B","B+","A-","A","A+"}))))</f>
        <v/>
      </c>
      <c r="P533" s="2" t="str">
        <f>IF(COUNT($A533)=0,"",IF(N533="","--",IF(N533="3E","3E",LOOKUP(N533/P$2,{0,0.4,0.45,0.5,0.55,0.6,0.65,0.7,0.75,0.8,1},{0,2,2.25,2.5,2.75,3,3.25,3.5,3.75,4}))))</f>
        <v/>
      </c>
      <c r="Q533" s="3" t="str">
        <f>IF(COUNT($A533)=0,"",IF($A533&lt;&gt;DRAFT!$B535,"ERR",IF(DRAFT!BB535="3E","3E",IF(COUNT(DRAFT!AX535,DRAFT!BB535)&gt;0,DRAFT!BC535,""))))</f>
        <v/>
      </c>
      <c r="R533" s="3" t="str">
        <f>IF(COUNT($A533)=0,"",IF(Q533="3E","3E",IF(Q533="","I",LOOKUP(Q533/S$2,{0,0.4,0.45,0.5,0.55,0.6,0.65,0.7,0.75,0.8,1},{"F","D","C","C+","B-","B","B+","A-","A","A+"}))))</f>
        <v/>
      </c>
      <c r="S533" s="2" t="str">
        <f>IF(COUNT($A533)=0,"",IF(Q533="","--",IF(Q533="3E","3E",LOOKUP(Q533/S$2,{0,0.4,0.45,0.5,0.55,0.6,0.65,0.7,0.75,0.8,1},{0,2,2.25,2.5,2.75,3,3.25,3.5,3.75,4}))))</f>
        <v/>
      </c>
      <c r="T533" s="3" t="str">
        <f>IF(COUNT($A533)=0,"",IF($A533&lt;&gt;DRAFT!$B535,"ERR",IF(DRAFT!BK535="3E","3E",IF(COUNT(DRAFT!BG535,DRAFT!BK535)&gt;0,DRAFT!BL535,""))))</f>
        <v/>
      </c>
      <c r="U533" s="3" t="str">
        <f>IF(COUNT($A533)=0,"",IF(T533="3E","3E",IF(T533="","I",LOOKUP(T533/V$2,{0,0.4,0.45,0.5,0.55,0.6,0.65,0.7,0.75,0.8,1},{"F","D","C","C+","B-","B","B+","A-","A","A+"}))))</f>
        <v/>
      </c>
      <c r="V533" s="2" t="str">
        <f>IF(COUNT($A533)=0,"",IF(T533="","--",IF(T533="3E","3E",LOOKUP(T533/V$2,{0,0.4,0.45,0.5,0.55,0.6,0.65,0.7,0.75,0.8,1},{0,2,2.25,2.5,2.75,3,3.25,3.5,3.75,4}))))</f>
        <v/>
      </c>
      <c r="W533" s="3" t="str">
        <f>IF(COUNT($A533)=0,"",IF($A533&lt;&gt;DRAFT!$B535,"ERR",IF(DRAFT!BT535="3E","3E",IF(COUNT(DRAFT!BP535,DRAFT!BT535)&gt;0,DRAFT!BU535,""))))</f>
        <v/>
      </c>
      <c r="X533" s="3" t="str">
        <f>IF(COUNT($A533)=0,"",IF(W533="3E","3E",IF(W533="","I",LOOKUP(W533/Y$2,{0,0.4,0.45,0.5,0.55,0.6,0.65,0.7,0.75,0.8,1},{"F","D","C","C+","B-","B","B+","A-","A","A+"}))))</f>
        <v/>
      </c>
      <c r="Y533" s="2" t="str">
        <f>IF(COUNT($A533)=0,"",IF(W533="","--",IF(W533="3E","3E",LOOKUP(W533/Y$2,{0,0.4,0.45,0.5,0.55,0.6,0.65,0.7,0.75,0.8,1},{0,2,2.25,2.5,2.75,3,3.25,3.5,3.75,4}))))</f>
        <v/>
      </c>
      <c r="Z533" s="3" t="str">
        <f>IF(COUNT($A533)=0,"",IF($A533&lt;&gt;DRAFT!$B535,"ERR",IF(DRAFT!CC535="3E","3E",IF(COUNT(DRAFT!BY535,DRAFT!CC535)&gt;0,DRAFT!CD535,""))))</f>
        <v/>
      </c>
      <c r="AA533" s="3" t="str">
        <f>IF(COUNT($A533)=0,"",IF(Z533="3E","3E",IF(Z533="","I",LOOKUP(Z533/AB$2,{0,0.4,0.45,0.5,0.55,0.6,0.65,0.7,0.75,0.8,1},{"F","D","C","C+","B-","B","B+","A-","A","A+"}))))</f>
        <v/>
      </c>
      <c r="AB533" s="2" t="str">
        <f>IF(COUNT($A533)=0,"",IF(Z533="","--",IF(Z533="3E","3E",LOOKUP(Z533/AB$2,{0,0.4,0.45,0.5,0.55,0.6,0.65,0.7,0.75,0.8,1},{0,2,2.25,2.5,2.75,3,3.25,3.5,3.75,4}))))</f>
        <v/>
      </c>
      <c r="AC533" s="3" t="str">
        <f>IF(COUNT($A533)=0,"",IF($A533&lt;&gt;DRAFT!$B535,"ERR",IF(DRAFT!CF535&gt;0,DRAFT!CF535,"")))</f>
        <v/>
      </c>
      <c r="AD533" s="3" t="str">
        <f>IF(COUNT($A533)=0,"",IF(AC533="3E","3E",IF(AC533="","I",LOOKUP(AC533/AE$2,{0,0.4,0.45,0.5,0.55,0.6,0.65,0.7,0.75,0.8,1},{"F","D","C","C+","B-","B","B+","A-","A","A+"}))))</f>
        <v/>
      </c>
      <c r="AE533" s="2" t="str">
        <f>IF(COUNT($A533)=0,"",IF(AC533="","--",IF(AC533="3E","3E",LOOKUP(AC533/AE$2,{0,0.4,0.45,0.5,0.55,0.6,0.65,0.7,0.75,0.8,1},{0,2,2.25,2.5,2.75,3,3.25,3.5,3.75,4}))))</f>
        <v/>
      </c>
      <c r="AF533" s="3" t="str">
        <f>IF($A533&lt;&gt;DRAFT!$B535,"ERR",IF(OR(COUNT($A533)=0,COUNT(DRAFT!CI535:CK535,DRAFT!CM535:CO535)=0),"",CEILING(SUM(DRAFT!CL535,DRAFT!CP535),1)))</f>
        <v/>
      </c>
      <c r="AG533" s="3" t="str">
        <f>IF(COUNT($A533)=0,"",IF(AF533="3E","3E",IF(AF533="","I",LOOKUP(AF533/AH$2,{0,0.4,0.45,0.5,0.55,0.6,0.65,0.7,0.75,0.8,1},{"F","D","C","C+","B-","B","B+","A-","A","A+"}))))</f>
        <v/>
      </c>
      <c r="AH533" s="2" t="str">
        <f>IF(COUNT($A533)=0,"",IF(AF533="","--",IF(AF533="3E","3E",LOOKUP(AF533/AH$2,{0,0.4,0.45,0.5,0.55,0.6,0.65,0.7,0.75,0.8,1},{0,2,2.25,2.5,2.75,3,3.25,3.5,3.75,4}))))</f>
        <v/>
      </c>
      <c r="AI533" s="11" t="str">
        <f>IF(OR(COUNT($A533)=0,COUNT(B533:AH533)=0),"",IF(COUNTIF(B533:AH533,"3E")&gt;0,"3E",IF(DRAFT!$A535="R",TRUNC(SUMPRODUCT(RGP,RCP)/TCP,3),TRUNC((SUMPRODUCT(--(IMDGP&gt;0)*IMDGP,IMCP)+CEILING(DRAFT!$CQ535*42,0.25))/TCP,3))))</f>
        <v/>
      </c>
      <c r="AJ533" s="3" t="str">
        <f>IF(OR(COUNT($A533)=0,COUNT(B533:AH533)=0),"",IF(COUNTIF(B533:AH533,"3E")&gt;0,"3E",IF(DRAFT!$A535="R",SUMPRODUCT(--(RGP&gt;=2),RCP),SUMPRODUCT(--(IMDGP&gt;0),--(IMGP=0),IMCP)+DRAFT!$CR535)))</f>
        <v/>
      </c>
      <c r="AK533" s="3" t="str">
        <f>IF(OR(COUNT($A533)=0,COUNT(B533:AH533)=0),"",IF(COUNTIF(B533:AJ533,"3E")&gt;0,"3E",IF(AND(DRAFT!$A535="IM",OR($AI533&gt;DRAFT!$CQ535,$AJ533&gt;DRAFT!$CR535)),"IMPROVED",IF(AND(DRAFT!$A535="IM",$AI533&lt;=DRAFT!$CQ535,$AJ533&lt;=DRAFT!$CR535),"NOT IMPROVED",IF(AND(AH533&gt;=2,AI533&gt;=2,AJ533&gt;=30),"PASS","FAIL")))))</f>
        <v/>
      </c>
      <c r="AL533" s="3" t="str">
        <f t="shared" si="16"/>
        <v/>
      </c>
      <c r="AM533" s="3" t="str">
        <f t="shared" si="17"/>
        <v/>
      </c>
    </row>
    <row r="534" spans="1:39" ht="18.95" customHeight="1" x14ac:dyDescent="0.25">
      <c r="A534" s="4" t="str">
        <f>IF(DRAFT!$B536="","",DRAFT!$B536)</f>
        <v/>
      </c>
      <c r="B534" s="3" t="str">
        <f>IF(COUNT($A534)=0,"",IF($A534&lt;&gt;DRAFT!$B536,"ERR",IF(DRAFT!I536="3E","3E",IF(COUNT(DRAFT!E536,DRAFT!I536)&gt;0,DRAFT!J536,""))))</f>
        <v/>
      </c>
      <c r="C534" s="3" t="str">
        <f>IF(COUNT($A534)=0,"",IF(B534="3E","3E",IF(B534="","I",LOOKUP(B534/D$2,{0,0.4,0.45,0.5,0.55,0.6,0.65,0.7,0.75,0.8,1},{"F","D","C","C+","B-","B","B+","A-","A","A+"}))))</f>
        <v/>
      </c>
      <c r="D534" s="2" t="str">
        <f>IF(COUNT($A534)=0,"",IF(B534="","--",IF(B534="3E","3E",LOOKUP(B534/D$2,{0,0.4,0.45,0.5,0.55,0.6,0.65,0.7,0.75,0.8,1},{0,2,2.25,2.5,2.75,3,3.25,3.5,3.75,4}))))</f>
        <v/>
      </c>
      <c r="E534" s="3" t="str">
        <f>IF(COUNT($A534)=0,"",IF($A534&lt;&gt;DRAFT!$B536,"ERR",IF(DRAFT!R536="3E","3E",IF(COUNT(DRAFT!N536,DRAFT!R536)&gt;0,DRAFT!S536,""))))</f>
        <v/>
      </c>
      <c r="F534" s="3" t="str">
        <f>IF(COUNT($A534)=0,"",IF(E534="3E","3E",IF(E534="","I",LOOKUP(E534/G$2,{0,0.4,0.45,0.5,0.55,0.6,0.65,0.7,0.75,0.8,1},{"F","D","C","C+","B-","B","B+","A-","A","A+"}))))</f>
        <v/>
      </c>
      <c r="G534" s="2" t="str">
        <f>IF(COUNT($A534)=0,"",IF(E534="","--",IF(E534="3E","3E",LOOKUP(E534/G$2,{0,0.4,0.45,0.5,0.55,0.6,0.65,0.7,0.75,0.8,1},{0,2,2.25,2.5,2.75,3,3.25,3.5,3.75,4}))))</f>
        <v/>
      </c>
      <c r="H534" s="3" t="str">
        <f>IF(COUNT($A534)=0,"",IF($A534&lt;&gt;DRAFT!$B536,"ERR",IF(DRAFT!AA536="3E","3E",IF(COUNT(DRAFT!W536,DRAFT!AA536)&gt;0,DRAFT!AB536,""))))</f>
        <v/>
      </c>
      <c r="I534" s="3" t="str">
        <f>IF(COUNT($A534)=0,"",IF(H534="3E","3E",IF(H534="","I",LOOKUP(H534/J$2,{0,0.4,0.45,0.5,0.55,0.6,0.65,0.7,0.75,0.8,1},{"F","D","C","C+","B-","B","B+","A-","A","A+"}))))</f>
        <v/>
      </c>
      <c r="J534" s="2" t="str">
        <f>IF(COUNT($A534)=0,"",IF(H534="","--",IF(H534="3E","3E",LOOKUP(H534/J$2,{0,0.4,0.45,0.5,0.55,0.6,0.65,0.7,0.75,0.8,1},{0,2,2.25,2.5,2.75,3,3.25,3.5,3.75,4}))))</f>
        <v/>
      </c>
      <c r="K534" s="3" t="str">
        <f>IF(COUNT($A534)=0,"",IF($A534&lt;&gt;DRAFT!$B536,"ERR",IF(DRAFT!AJ536="3E","3E",IF(COUNT(DRAFT!AF536,DRAFT!AJ536)&gt;0,DRAFT!AK536,""))))</f>
        <v/>
      </c>
      <c r="L534" s="3" t="str">
        <f>IF(COUNT($A534)=0,"",IF(K534="3E","3E",IF(K534="","I",LOOKUP(K534/M$2,{0,0.4,0.45,0.5,0.55,0.6,0.65,0.7,0.75,0.8,1},{"F","D","C","C+","B-","B","B+","A-","A","A+"}))))</f>
        <v/>
      </c>
      <c r="M534" s="2" t="str">
        <f>IF(COUNT($A534)=0,"",IF(K534="","--",IF(K534="3E","3E",LOOKUP(K534/M$2,{0,0.4,0.45,0.5,0.55,0.6,0.65,0.7,0.75,0.8,1},{0,2,2.25,2.5,2.75,3,3.25,3.5,3.75,4}))))</f>
        <v/>
      </c>
      <c r="N534" s="3" t="str">
        <f>IF(COUNT($A534)=0,"",IF($A534&lt;&gt;DRAFT!$B536,"ERR",IF(DRAFT!AS536="3E","3E",IF(COUNT(DRAFT!AO536,DRAFT!AS536)&gt;0,DRAFT!AT536,""))))</f>
        <v/>
      </c>
      <c r="O534" s="3" t="str">
        <f>IF(COUNT($A534)=0,"",IF(N534="3E","3E",IF(N534="","I",LOOKUP(N534/P$2,{0,0.4,0.45,0.5,0.55,0.6,0.65,0.7,0.75,0.8,1},{"F","D","C","C+","B-","B","B+","A-","A","A+"}))))</f>
        <v/>
      </c>
      <c r="P534" s="2" t="str">
        <f>IF(COUNT($A534)=0,"",IF(N534="","--",IF(N534="3E","3E",LOOKUP(N534/P$2,{0,0.4,0.45,0.5,0.55,0.6,0.65,0.7,0.75,0.8,1},{0,2,2.25,2.5,2.75,3,3.25,3.5,3.75,4}))))</f>
        <v/>
      </c>
      <c r="Q534" s="3" t="str">
        <f>IF(COUNT($A534)=0,"",IF($A534&lt;&gt;DRAFT!$B536,"ERR",IF(DRAFT!BB536="3E","3E",IF(COUNT(DRAFT!AX536,DRAFT!BB536)&gt;0,DRAFT!BC536,""))))</f>
        <v/>
      </c>
      <c r="R534" s="3" t="str">
        <f>IF(COUNT($A534)=0,"",IF(Q534="3E","3E",IF(Q534="","I",LOOKUP(Q534/S$2,{0,0.4,0.45,0.5,0.55,0.6,0.65,0.7,0.75,0.8,1},{"F","D","C","C+","B-","B","B+","A-","A","A+"}))))</f>
        <v/>
      </c>
      <c r="S534" s="2" t="str">
        <f>IF(COUNT($A534)=0,"",IF(Q534="","--",IF(Q534="3E","3E",LOOKUP(Q534/S$2,{0,0.4,0.45,0.5,0.55,0.6,0.65,0.7,0.75,0.8,1},{0,2,2.25,2.5,2.75,3,3.25,3.5,3.75,4}))))</f>
        <v/>
      </c>
      <c r="T534" s="3" t="str">
        <f>IF(COUNT($A534)=0,"",IF($A534&lt;&gt;DRAFT!$B536,"ERR",IF(DRAFT!BK536="3E","3E",IF(COUNT(DRAFT!BG536,DRAFT!BK536)&gt;0,DRAFT!BL536,""))))</f>
        <v/>
      </c>
      <c r="U534" s="3" t="str">
        <f>IF(COUNT($A534)=0,"",IF(T534="3E","3E",IF(T534="","I",LOOKUP(T534/V$2,{0,0.4,0.45,0.5,0.55,0.6,0.65,0.7,0.75,0.8,1},{"F","D","C","C+","B-","B","B+","A-","A","A+"}))))</f>
        <v/>
      </c>
      <c r="V534" s="2" t="str">
        <f>IF(COUNT($A534)=0,"",IF(T534="","--",IF(T534="3E","3E",LOOKUP(T534/V$2,{0,0.4,0.45,0.5,0.55,0.6,0.65,0.7,0.75,0.8,1},{0,2,2.25,2.5,2.75,3,3.25,3.5,3.75,4}))))</f>
        <v/>
      </c>
      <c r="W534" s="3" t="str">
        <f>IF(COUNT($A534)=0,"",IF($A534&lt;&gt;DRAFT!$B536,"ERR",IF(DRAFT!BT536="3E","3E",IF(COUNT(DRAFT!BP536,DRAFT!BT536)&gt;0,DRAFT!BU536,""))))</f>
        <v/>
      </c>
      <c r="X534" s="3" t="str">
        <f>IF(COUNT($A534)=0,"",IF(W534="3E","3E",IF(W534="","I",LOOKUP(W534/Y$2,{0,0.4,0.45,0.5,0.55,0.6,0.65,0.7,0.75,0.8,1},{"F","D","C","C+","B-","B","B+","A-","A","A+"}))))</f>
        <v/>
      </c>
      <c r="Y534" s="2" t="str">
        <f>IF(COUNT($A534)=0,"",IF(W534="","--",IF(W534="3E","3E",LOOKUP(W534/Y$2,{0,0.4,0.45,0.5,0.55,0.6,0.65,0.7,0.75,0.8,1},{0,2,2.25,2.5,2.75,3,3.25,3.5,3.75,4}))))</f>
        <v/>
      </c>
      <c r="Z534" s="3" t="str">
        <f>IF(COUNT($A534)=0,"",IF($A534&lt;&gt;DRAFT!$B536,"ERR",IF(DRAFT!CC536="3E","3E",IF(COUNT(DRAFT!BY536,DRAFT!CC536)&gt;0,DRAFT!CD536,""))))</f>
        <v/>
      </c>
      <c r="AA534" s="3" t="str">
        <f>IF(COUNT($A534)=0,"",IF(Z534="3E","3E",IF(Z534="","I",LOOKUP(Z534/AB$2,{0,0.4,0.45,0.5,0.55,0.6,0.65,0.7,0.75,0.8,1},{"F","D","C","C+","B-","B","B+","A-","A","A+"}))))</f>
        <v/>
      </c>
      <c r="AB534" s="2" t="str">
        <f>IF(COUNT($A534)=0,"",IF(Z534="","--",IF(Z534="3E","3E",LOOKUP(Z534/AB$2,{0,0.4,0.45,0.5,0.55,0.6,0.65,0.7,0.75,0.8,1},{0,2,2.25,2.5,2.75,3,3.25,3.5,3.75,4}))))</f>
        <v/>
      </c>
      <c r="AC534" s="3" t="str">
        <f>IF(COUNT($A534)=0,"",IF($A534&lt;&gt;DRAFT!$B536,"ERR",IF(DRAFT!CF536&gt;0,DRAFT!CF536,"")))</f>
        <v/>
      </c>
      <c r="AD534" s="3" t="str">
        <f>IF(COUNT($A534)=0,"",IF(AC534="3E","3E",IF(AC534="","I",LOOKUP(AC534/AE$2,{0,0.4,0.45,0.5,0.55,0.6,0.65,0.7,0.75,0.8,1},{"F","D","C","C+","B-","B","B+","A-","A","A+"}))))</f>
        <v/>
      </c>
      <c r="AE534" s="2" t="str">
        <f>IF(COUNT($A534)=0,"",IF(AC534="","--",IF(AC534="3E","3E",LOOKUP(AC534/AE$2,{0,0.4,0.45,0.5,0.55,0.6,0.65,0.7,0.75,0.8,1},{0,2,2.25,2.5,2.75,3,3.25,3.5,3.75,4}))))</f>
        <v/>
      </c>
      <c r="AF534" s="3" t="str">
        <f>IF($A534&lt;&gt;DRAFT!$B536,"ERR",IF(OR(COUNT($A534)=0,COUNT(DRAFT!CI536:CK536,DRAFT!CM536:CO536)=0),"",CEILING(SUM(DRAFT!CL536,DRAFT!CP536),1)))</f>
        <v/>
      </c>
      <c r="AG534" s="3" t="str">
        <f>IF(COUNT($A534)=0,"",IF(AF534="3E","3E",IF(AF534="","I",LOOKUP(AF534/AH$2,{0,0.4,0.45,0.5,0.55,0.6,0.65,0.7,0.75,0.8,1},{"F","D","C","C+","B-","B","B+","A-","A","A+"}))))</f>
        <v/>
      </c>
      <c r="AH534" s="2" t="str">
        <f>IF(COUNT($A534)=0,"",IF(AF534="","--",IF(AF534="3E","3E",LOOKUP(AF534/AH$2,{0,0.4,0.45,0.5,0.55,0.6,0.65,0.7,0.75,0.8,1},{0,2,2.25,2.5,2.75,3,3.25,3.5,3.75,4}))))</f>
        <v/>
      </c>
      <c r="AI534" s="11" t="str">
        <f>IF(OR(COUNT($A534)=0,COUNT(B534:AH534)=0),"",IF(COUNTIF(B534:AH534,"3E")&gt;0,"3E",IF(DRAFT!$A536="R",TRUNC(SUMPRODUCT(RGP,RCP)/TCP,3),TRUNC((SUMPRODUCT(--(IMDGP&gt;0)*IMDGP,IMCP)+CEILING(DRAFT!$CQ536*42,0.25))/TCP,3))))</f>
        <v/>
      </c>
      <c r="AJ534" s="3" t="str">
        <f>IF(OR(COUNT($A534)=0,COUNT(B534:AH534)=0),"",IF(COUNTIF(B534:AH534,"3E")&gt;0,"3E",IF(DRAFT!$A536="R",SUMPRODUCT(--(RGP&gt;=2),RCP),SUMPRODUCT(--(IMDGP&gt;0),--(IMGP=0),IMCP)+DRAFT!$CR536)))</f>
        <v/>
      </c>
      <c r="AK534" s="3" t="str">
        <f>IF(OR(COUNT($A534)=0,COUNT(B534:AH534)=0),"",IF(COUNTIF(B534:AJ534,"3E")&gt;0,"3E",IF(AND(DRAFT!$A536="IM",OR($AI534&gt;DRAFT!$CQ536,$AJ534&gt;DRAFT!$CR536)),"IMPROVED",IF(AND(DRAFT!$A536="IM",$AI534&lt;=DRAFT!$CQ536,$AJ534&lt;=DRAFT!$CR536),"NOT IMPROVED",IF(AND(AH534&gt;=2,AI534&gt;=2,AJ534&gt;=30),"PASS","FAIL")))))</f>
        <v/>
      </c>
      <c r="AL534" s="3" t="str">
        <f t="shared" si="16"/>
        <v/>
      </c>
      <c r="AM534" s="3" t="str">
        <f t="shared" si="17"/>
        <v/>
      </c>
    </row>
    <row r="535" spans="1:39" ht="18.95" customHeight="1" x14ac:dyDescent="0.25">
      <c r="A535" s="4" t="str">
        <f>IF(DRAFT!$B537="","",DRAFT!$B537)</f>
        <v/>
      </c>
      <c r="B535" s="3" t="str">
        <f>IF(COUNT($A535)=0,"",IF($A535&lt;&gt;DRAFT!$B537,"ERR",IF(DRAFT!I537="3E","3E",IF(COUNT(DRAFT!E537,DRAFT!I537)&gt;0,DRAFT!J537,""))))</f>
        <v/>
      </c>
      <c r="C535" s="3" t="str">
        <f>IF(COUNT($A535)=0,"",IF(B535="3E","3E",IF(B535="","I",LOOKUP(B535/D$2,{0,0.4,0.45,0.5,0.55,0.6,0.65,0.7,0.75,0.8,1},{"F","D","C","C+","B-","B","B+","A-","A","A+"}))))</f>
        <v/>
      </c>
      <c r="D535" s="2" t="str">
        <f>IF(COUNT($A535)=0,"",IF(B535="","--",IF(B535="3E","3E",LOOKUP(B535/D$2,{0,0.4,0.45,0.5,0.55,0.6,0.65,0.7,0.75,0.8,1},{0,2,2.25,2.5,2.75,3,3.25,3.5,3.75,4}))))</f>
        <v/>
      </c>
      <c r="E535" s="3" t="str">
        <f>IF(COUNT($A535)=0,"",IF($A535&lt;&gt;DRAFT!$B537,"ERR",IF(DRAFT!R537="3E","3E",IF(COUNT(DRAFT!N537,DRAFT!R537)&gt;0,DRAFT!S537,""))))</f>
        <v/>
      </c>
      <c r="F535" s="3" t="str">
        <f>IF(COUNT($A535)=0,"",IF(E535="3E","3E",IF(E535="","I",LOOKUP(E535/G$2,{0,0.4,0.45,0.5,0.55,0.6,0.65,0.7,0.75,0.8,1},{"F","D","C","C+","B-","B","B+","A-","A","A+"}))))</f>
        <v/>
      </c>
      <c r="G535" s="2" t="str">
        <f>IF(COUNT($A535)=0,"",IF(E535="","--",IF(E535="3E","3E",LOOKUP(E535/G$2,{0,0.4,0.45,0.5,0.55,0.6,0.65,0.7,0.75,0.8,1},{0,2,2.25,2.5,2.75,3,3.25,3.5,3.75,4}))))</f>
        <v/>
      </c>
      <c r="H535" s="3" t="str">
        <f>IF(COUNT($A535)=0,"",IF($A535&lt;&gt;DRAFT!$B537,"ERR",IF(DRAFT!AA537="3E","3E",IF(COUNT(DRAFT!W537,DRAFT!AA537)&gt;0,DRAFT!AB537,""))))</f>
        <v/>
      </c>
      <c r="I535" s="3" t="str">
        <f>IF(COUNT($A535)=0,"",IF(H535="3E","3E",IF(H535="","I",LOOKUP(H535/J$2,{0,0.4,0.45,0.5,0.55,0.6,0.65,0.7,0.75,0.8,1},{"F","D","C","C+","B-","B","B+","A-","A","A+"}))))</f>
        <v/>
      </c>
      <c r="J535" s="2" t="str">
        <f>IF(COUNT($A535)=0,"",IF(H535="","--",IF(H535="3E","3E",LOOKUP(H535/J$2,{0,0.4,0.45,0.5,0.55,0.6,0.65,0.7,0.75,0.8,1},{0,2,2.25,2.5,2.75,3,3.25,3.5,3.75,4}))))</f>
        <v/>
      </c>
      <c r="K535" s="3" t="str">
        <f>IF(COUNT($A535)=0,"",IF($A535&lt;&gt;DRAFT!$B537,"ERR",IF(DRAFT!AJ537="3E","3E",IF(COUNT(DRAFT!AF537,DRAFT!AJ537)&gt;0,DRAFT!AK537,""))))</f>
        <v/>
      </c>
      <c r="L535" s="3" t="str">
        <f>IF(COUNT($A535)=0,"",IF(K535="3E","3E",IF(K535="","I",LOOKUP(K535/M$2,{0,0.4,0.45,0.5,0.55,0.6,0.65,0.7,0.75,0.8,1},{"F","D","C","C+","B-","B","B+","A-","A","A+"}))))</f>
        <v/>
      </c>
      <c r="M535" s="2" t="str">
        <f>IF(COUNT($A535)=0,"",IF(K535="","--",IF(K535="3E","3E",LOOKUP(K535/M$2,{0,0.4,0.45,0.5,0.55,0.6,0.65,0.7,0.75,0.8,1},{0,2,2.25,2.5,2.75,3,3.25,3.5,3.75,4}))))</f>
        <v/>
      </c>
      <c r="N535" s="3" t="str">
        <f>IF(COUNT($A535)=0,"",IF($A535&lt;&gt;DRAFT!$B537,"ERR",IF(DRAFT!AS537="3E","3E",IF(COUNT(DRAFT!AO537,DRAFT!AS537)&gt;0,DRAFT!AT537,""))))</f>
        <v/>
      </c>
      <c r="O535" s="3" t="str">
        <f>IF(COUNT($A535)=0,"",IF(N535="3E","3E",IF(N535="","I",LOOKUP(N535/P$2,{0,0.4,0.45,0.5,0.55,0.6,0.65,0.7,0.75,0.8,1},{"F","D","C","C+","B-","B","B+","A-","A","A+"}))))</f>
        <v/>
      </c>
      <c r="P535" s="2" t="str">
        <f>IF(COUNT($A535)=0,"",IF(N535="","--",IF(N535="3E","3E",LOOKUP(N535/P$2,{0,0.4,0.45,0.5,0.55,0.6,0.65,0.7,0.75,0.8,1},{0,2,2.25,2.5,2.75,3,3.25,3.5,3.75,4}))))</f>
        <v/>
      </c>
      <c r="Q535" s="3" t="str">
        <f>IF(COUNT($A535)=0,"",IF($A535&lt;&gt;DRAFT!$B537,"ERR",IF(DRAFT!BB537="3E","3E",IF(COUNT(DRAFT!AX537,DRAFT!BB537)&gt;0,DRAFT!BC537,""))))</f>
        <v/>
      </c>
      <c r="R535" s="3" t="str">
        <f>IF(COUNT($A535)=0,"",IF(Q535="3E","3E",IF(Q535="","I",LOOKUP(Q535/S$2,{0,0.4,0.45,0.5,0.55,0.6,0.65,0.7,0.75,0.8,1},{"F","D","C","C+","B-","B","B+","A-","A","A+"}))))</f>
        <v/>
      </c>
      <c r="S535" s="2" t="str">
        <f>IF(COUNT($A535)=0,"",IF(Q535="","--",IF(Q535="3E","3E",LOOKUP(Q535/S$2,{0,0.4,0.45,0.5,0.55,0.6,0.65,0.7,0.75,0.8,1},{0,2,2.25,2.5,2.75,3,3.25,3.5,3.75,4}))))</f>
        <v/>
      </c>
      <c r="T535" s="3" t="str">
        <f>IF(COUNT($A535)=0,"",IF($A535&lt;&gt;DRAFT!$B537,"ERR",IF(DRAFT!BK537="3E","3E",IF(COUNT(DRAFT!BG537,DRAFT!BK537)&gt;0,DRAFT!BL537,""))))</f>
        <v/>
      </c>
      <c r="U535" s="3" t="str">
        <f>IF(COUNT($A535)=0,"",IF(T535="3E","3E",IF(T535="","I",LOOKUP(T535/V$2,{0,0.4,0.45,0.5,0.55,0.6,0.65,0.7,0.75,0.8,1},{"F","D","C","C+","B-","B","B+","A-","A","A+"}))))</f>
        <v/>
      </c>
      <c r="V535" s="2" t="str">
        <f>IF(COUNT($A535)=0,"",IF(T535="","--",IF(T535="3E","3E",LOOKUP(T535/V$2,{0,0.4,0.45,0.5,0.55,0.6,0.65,0.7,0.75,0.8,1},{0,2,2.25,2.5,2.75,3,3.25,3.5,3.75,4}))))</f>
        <v/>
      </c>
      <c r="W535" s="3" t="str">
        <f>IF(COUNT($A535)=0,"",IF($A535&lt;&gt;DRAFT!$B537,"ERR",IF(DRAFT!BT537="3E","3E",IF(COUNT(DRAFT!BP537,DRAFT!BT537)&gt;0,DRAFT!BU537,""))))</f>
        <v/>
      </c>
      <c r="X535" s="3" t="str">
        <f>IF(COUNT($A535)=0,"",IF(W535="3E","3E",IF(W535="","I",LOOKUP(W535/Y$2,{0,0.4,0.45,0.5,0.55,0.6,0.65,0.7,0.75,0.8,1},{"F","D","C","C+","B-","B","B+","A-","A","A+"}))))</f>
        <v/>
      </c>
      <c r="Y535" s="2" t="str">
        <f>IF(COUNT($A535)=0,"",IF(W535="","--",IF(W535="3E","3E",LOOKUP(W535/Y$2,{0,0.4,0.45,0.5,0.55,0.6,0.65,0.7,0.75,0.8,1},{0,2,2.25,2.5,2.75,3,3.25,3.5,3.75,4}))))</f>
        <v/>
      </c>
      <c r="Z535" s="3" t="str">
        <f>IF(COUNT($A535)=0,"",IF($A535&lt;&gt;DRAFT!$B537,"ERR",IF(DRAFT!CC537="3E","3E",IF(COUNT(DRAFT!BY537,DRAFT!CC537)&gt;0,DRAFT!CD537,""))))</f>
        <v/>
      </c>
      <c r="AA535" s="3" t="str">
        <f>IF(COUNT($A535)=0,"",IF(Z535="3E","3E",IF(Z535="","I",LOOKUP(Z535/AB$2,{0,0.4,0.45,0.5,0.55,0.6,0.65,0.7,0.75,0.8,1},{"F","D","C","C+","B-","B","B+","A-","A","A+"}))))</f>
        <v/>
      </c>
      <c r="AB535" s="2" t="str">
        <f>IF(COUNT($A535)=0,"",IF(Z535="","--",IF(Z535="3E","3E",LOOKUP(Z535/AB$2,{0,0.4,0.45,0.5,0.55,0.6,0.65,0.7,0.75,0.8,1},{0,2,2.25,2.5,2.75,3,3.25,3.5,3.75,4}))))</f>
        <v/>
      </c>
      <c r="AC535" s="3" t="str">
        <f>IF(COUNT($A535)=0,"",IF($A535&lt;&gt;DRAFT!$B537,"ERR",IF(DRAFT!CF537&gt;0,DRAFT!CF537,"")))</f>
        <v/>
      </c>
      <c r="AD535" s="3" t="str">
        <f>IF(COUNT($A535)=0,"",IF(AC535="3E","3E",IF(AC535="","I",LOOKUP(AC535/AE$2,{0,0.4,0.45,0.5,0.55,0.6,0.65,0.7,0.75,0.8,1},{"F","D","C","C+","B-","B","B+","A-","A","A+"}))))</f>
        <v/>
      </c>
      <c r="AE535" s="2" t="str">
        <f>IF(COUNT($A535)=0,"",IF(AC535="","--",IF(AC535="3E","3E",LOOKUP(AC535/AE$2,{0,0.4,0.45,0.5,0.55,0.6,0.65,0.7,0.75,0.8,1},{0,2,2.25,2.5,2.75,3,3.25,3.5,3.75,4}))))</f>
        <v/>
      </c>
      <c r="AF535" s="3" t="str">
        <f>IF($A535&lt;&gt;DRAFT!$B537,"ERR",IF(OR(COUNT($A535)=0,COUNT(DRAFT!CI537:CK537,DRAFT!CM537:CO537)=0),"",CEILING(SUM(DRAFT!CL537,DRAFT!CP537),1)))</f>
        <v/>
      </c>
      <c r="AG535" s="3" t="str">
        <f>IF(COUNT($A535)=0,"",IF(AF535="3E","3E",IF(AF535="","I",LOOKUP(AF535/AH$2,{0,0.4,0.45,0.5,0.55,0.6,0.65,0.7,0.75,0.8,1},{"F","D","C","C+","B-","B","B+","A-","A","A+"}))))</f>
        <v/>
      </c>
      <c r="AH535" s="2" t="str">
        <f>IF(COUNT($A535)=0,"",IF(AF535="","--",IF(AF535="3E","3E",LOOKUP(AF535/AH$2,{0,0.4,0.45,0.5,0.55,0.6,0.65,0.7,0.75,0.8,1},{0,2,2.25,2.5,2.75,3,3.25,3.5,3.75,4}))))</f>
        <v/>
      </c>
      <c r="AI535" s="11" t="str">
        <f>IF(OR(COUNT($A535)=0,COUNT(B535:AH535)=0),"",IF(COUNTIF(B535:AH535,"3E")&gt;0,"3E",IF(DRAFT!$A537="R",TRUNC(SUMPRODUCT(RGP,RCP)/TCP,3),TRUNC((SUMPRODUCT(--(IMDGP&gt;0)*IMDGP,IMCP)+CEILING(DRAFT!$CQ537*42,0.25))/TCP,3))))</f>
        <v/>
      </c>
      <c r="AJ535" s="3" t="str">
        <f>IF(OR(COUNT($A535)=0,COUNT(B535:AH535)=0),"",IF(COUNTIF(B535:AH535,"3E")&gt;0,"3E",IF(DRAFT!$A537="R",SUMPRODUCT(--(RGP&gt;=2),RCP),SUMPRODUCT(--(IMDGP&gt;0),--(IMGP=0),IMCP)+DRAFT!$CR537)))</f>
        <v/>
      </c>
      <c r="AK535" s="3" t="str">
        <f>IF(OR(COUNT($A535)=0,COUNT(B535:AH535)=0),"",IF(COUNTIF(B535:AJ535,"3E")&gt;0,"3E",IF(AND(DRAFT!$A537="IM",OR($AI535&gt;DRAFT!$CQ537,$AJ535&gt;DRAFT!$CR537)),"IMPROVED",IF(AND(DRAFT!$A537="IM",$AI535&lt;=DRAFT!$CQ537,$AJ535&lt;=DRAFT!$CR537),"NOT IMPROVED",IF(AND(AH535&gt;=2,AI535&gt;=2,AJ535&gt;=30),"PASS","FAIL")))))</f>
        <v/>
      </c>
      <c r="AL535" s="3" t="str">
        <f t="shared" si="16"/>
        <v/>
      </c>
      <c r="AM535" s="3" t="str">
        <f t="shared" si="17"/>
        <v/>
      </c>
    </row>
    <row r="536" spans="1:39" ht="18.95" customHeight="1" x14ac:dyDescent="0.25">
      <c r="A536" s="4" t="str">
        <f>IF(DRAFT!$B538="","",DRAFT!$B538)</f>
        <v/>
      </c>
      <c r="B536" s="3" t="str">
        <f>IF(COUNT($A536)=0,"",IF($A536&lt;&gt;DRAFT!$B538,"ERR",IF(DRAFT!I538="3E","3E",IF(COUNT(DRAFT!E538,DRAFT!I538)&gt;0,DRAFT!J538,""))))</f>
        <v/>
      </c>
      <c r="C536" s="3" t="str">
        <f>IF(COUNT($A536)=0,"",IF(B536="3E","3E",IF(B536="","I",LOOKUP(B536/D$2,{0,0.4,0.45,0.5,0.55,0.6,0.65,0.7,0.75,0.8,1},{"F","D","C","C+","B-","B","B+","A-","A","A+"}))))</f>
        <v/>
      </c>
      <c r="D536" s="2" t="str">
        <f>IF(COUNT($A536)=0,"",IF(B536="","--",IF(B536="3E","3E",LOOKUP(B536/D$2,{0,0.4,0.45,0.5,0.55,0.6,0.65,0.7,0.75,0.8,1},{0,2,2.25,2.5,2.75,3,3.25,3.5,3.75,4}))))</f>
        <v/>
      </c>
      <c r="E536" s="3" t="str">
        <f>IF(COUNT($A536)=0,"",IF($A536&lt;&gt;DRAFT!$B538,"ERR",IF(DRAFT!R538="3E","3E",IF(COUNT(DRAFT!N538,DRAFT!R538)&gt;0,DRAFT!S538,""))))</f>
        <v/>
      </c>
      <c r="F536" s="3" t="str">
        <f>IF(COUNT($A536)=0,"",IF(E536="3E","3E",IF(E536="","I",LOOKUP(E536/G$2,{0,0.4,0.45,0.5,0.55,0.6,0.65,0.7,0.75,0.8,1},{"F","D","C","C+","B-","B","B+","A-","A","A+"}))))</f>
        <v/>
      </c>
      <c r="G536" s="2" t="str">
        <f>IF(COUNT($A536)=0,"",IF(E536="","--",IF(E536="3E","3E",LOOKUP(E536/G$2,{0,0.4,0.45,0.5,0.55,0.6,0.65,0.7,0.75,0.8,1},{0,2,2.25,2.5,2.75,3,3.25,3.5,3.75,4}))))</f>
        <v/>
      </c>
      <c r="H536" s="3" t="str">
        <f>IF(COUNT($A536)=0,"",IF($A536&lt;&gt;DRAFT!$B538,"ERR",IF(DRAFT!AA538="3E","3E",IF(COUNT(DRAFT!W538,DRAFT!AA538)&gt;0,DRAFT!AB538,""))))</f>
        <v/>
      </c>
      <c r="I536" s="3" t="str">
        <f>IF(COUNT($A536)=0,"",IF(H536="3E","3E",IF(H536="","I",LOOKUP(H536/J$2,{0,0.4,0.45,0.5,0.55,0.6,0.65,0.7,0.75,0.8,1},{"F","D","C","C+","B-","B","B+","A-","A","A+"}))))</f>
        <v/>
      </c>
      <c r="J536" s="2" t="str">
        <f>IF(COUNT($A536)=0,"",IF(H536="","--",IF(H536="3E","3E",LOOKUP(H536/J$2,{0,0.4,0.45,0.5,0.55,0.6,0.65,0.7,0.75,0.8,1},{0,2,2.25,2.5,2.75,3,3.25,3.5,3.75,4}))))</f>
        <v/>
      </c>
      <c r="K536" s="3" t="str">
        <f>IF(COUNT($A536)=0,"",IF($A536&lt;&gt;DRAFT!$B538,"ERR",IF(DRAFT!AJ538="3E","3E",IF(COUNT(DRAFT!AF538,DRAFT!AJ538)&gt;0,DRAFT!AK538,""))))</f>
        <v/>
      </c>
      <c r="L536" s="3" t="str">
        <f>IF(COUNT($A536)=0,"",IF(K536="3E","3E",IF(K536="","I",LOOKUP(K536/M$2,{0,0.4,0.45,0.5,0.55,0.6,0.65,0.7,0.75,0.8,1},{"F","D","C","C+","B-","B","B+","A-","A","A+"}))))</f>
        <v/>
      </c>
      <c r="M536" s="2" t="str">
        <f>IF(COUNT($A536)=0,"",IF(K536="","--",IF(K536="3E","3E",LOOKUP(K536/M$2,{0,0.4,0.45,0.5,0.55,0.6,0.65,0.7,0.75,0.8,1},{0,2,2.25,2.5,2.75,3,3.25,3.5,3.75,4}))))</f>
        <v/>
      </c>
      <c r="N536" s="3" t="str">
        <f>IF(COUNT($A536)=0,"",IF($A536&lt;&gt;DRAFT!$B538,"ERR",IF(DRAFT!AS538="3E","3E",IF(COUNT(DRAFT!AO538,DRAFT!AS538)&gt;0,DRAFT!AT538,""))))</f>
        <v/>
      </c>
      <c r="O536" s="3" t="str">
        <f>IF(COUNT($A536)=0,"",IF(N536="3E","3E",IF(N536="","I",LOOKUP(N536/P$2,{0,0.4,0.45,0.5,0.55,0.6,0.65,0.7,0.75,0.8,1},{"F","D","C","C+","B-","B","B+","A-","A","A+"}))))</f>
        <v/>
      </c>
      <c r="P536" s="2" t="str">
        <f>IF(COUNT($A536)=0,"",IF(N536="","--",IF(N536="3E","3E",LOOKUP(N536/P$2,{0,0.4,0.45,0.5,0.55,0.6,0.65,0.7,0.75,0.8,1},{0,2,2.25,2.5,2.75,3,3.25,3.5,3.75,4}))))</f>
        <v/>
      </c>
      <c r="Q536" s="3" t="str">
        <f>IF(COUNT($A536)=0,"",IF($A536&lt;&gt;DRAFT!$B538,"ERR",IF(DRAFT!BB538="3E","3E",IF(COUNT(DRAFT!AX538,DRAFT!BB538)&gt;0,DRAFT!BC538,""))))</f>
        <v/>
      </c>
      <c r="R536" s="3" t="str">
        <f>IF(COUNT($A536)=0,"",IF(Q536="3E","3E",IF(Q536="","I",LOOKUP(Q536/S$2,{0,0.4,0.45,0.5,0.55,0.6,0.65,0.7,0.75,0.8,1},{"F","D","C","C+","B-","B","B+","A-","A","A+"}))))</f>
        <v/>
      </c>
      <c r="S536" s="2" t="str">
        <f>IF(COUNT($A536)=0,"",IF(Q536="","--",IF(Q536="3E","3E",LOOKUP(Q536/S$2,{0,0.4,0.45,0.5,0.55,0.6,0.65,0.7,0.75,0.8,1},{0,2,2.25,2.5,2.75,3,3.25,3.5,3.75,4}))))</f>
        <v/>
      </c>
      <c r="T536" s="3" t="str">
        <f>IF(COUNT($A536)=0,"",IF($A536&lt;&gt;DRAFT!$B538,"ERR",IF(DRAFT!BK538="3E","3E",IF(COUNT(DRAFT!BG538,DRAFT!BK538)&gt;0,DRAFT!BL538,""))))</f>
        <v/>
      </c>
      <c r="U536" s="3" t="str">
        <f>IF(COUNT($A536)=0,"",IF(T536="3E","3E",IF(T536="","I",LOOKUP(T536/V$2,{0,0.4,0.45,0.5,0.55,0.6,0.65,0.7,0.75,0.8,1},{"F","D","C","C+","B-","B","B+","A-","A","A+"}))))</f>
        <v/>
      </c>
      <c r="V536" s="2" t="str">
        <f>IF(COUNT($A536)=0,"",IF(T536="","--",IF(T536="3E","3E",LOOKUP(T536/V$2,{0,0.4,0.45,0.5,0.55,0.6,0.65,0.7,0.75,0.8,1},{0,2,2.25,2.5,2.75,3,3.25,3.5,3.75,4}))))</f>
        <v/>
      </c>
      <c r="W536" s="3" t="str">
        <f>IF(COUNT($A536)=0,"",IF($A536&lt;&gt;DRAFT!$B538,"ERR",IF(DRAFT!BT538="3E","3E",IF(COUNT(DRAFT!BP538,DRAFT!BT538)&gt;0,DRAFT!BU538,""))))</f>
        <v/>
      </c>
      <c r="X536" s="3" t="str">
        <f>IF(COUNT($A536)=0,"",IF(W536="3E","3E",IF(W536="","I",LOOKUP(W536/Y$2,{0,0.4,0.45,0.5,0.55,0.6,0.65,0.7,0.75,0.8,1},{"F","D","C","C+","B-","B","B+","A-","A","A+"}))))</f>
        <v/>
      </c>
      <c r="Y536" s="2" t="str">
        <f>IF(COUNT($A536)=0,"",IF(W536="","--",IF(W536="3E","3E",LOOKUP(W536/Y$2,{0,0.4,0.45,0.5,0.55,0.6,0.65,0.7,0.75,0.8,1},{0,2,2.25,2.5,2.75,3,3.25,3.5,3.75,4}))))</f>
        <v/>
      </c>
      <c r="Z536" s="3" t="str">
        <f>IF(COUNT($A536)=0,"",IF($A536&lt;&gt;DRAFT!$B538,"ERR",IF(DRAFT!CC538="3E","3E",IF(COUNT(DRAFT!BY538,DRAFT!CC538)&gt;0,DRAFT!CD538,""))))</f>
        <v/>
      </c>
      <c r="AA536" s="3" t="str">
        <f>IF(COUNT($A536)=0,"",IF(Z536="3E","3E",IF(Z536="","I",LOOKUP(Z536/AB$2,{0,0.4,0.45,0.5,0.55,0.6,0.65,0.7,0.75,0.8,1},{"F","D","C","C+","B-","B","B+","A-","A","A+"}))))</f>
        <v/>
      </c>
      <c r="AB536" s="2" t="str">
        <f>IF(COUNT($A536)=0,"",IF(Z536="","--",IF(Z536="3E","3E",LOOKUP(Z536/AB$2,{0,0.4,0.45,0.5,0.55,0.6,0.65,0.7,0.75,0.8,1},{0,2,2.25,2.5,2.75,3,3.25,3.5,3.75,4}))))</f>
        <v/>
      </c>
      <c r="AC536" s="3" t="str">
        <f>IF(COUNT($A536)=0,"",IF($A536&lt;&gt;DRAFT!$B538,"ERR",IF(DRAFT!CF538&gt;0,DRAFT!CF538,"")))</f>
        <v/>
      </c>
      <c r="AD536" s="3" t="str">
        <f>IF(COUNT($A536)=0,"",IF(AC536="3E","3E",IF(AC536="","I",LOOKUP(AC536/AE$2,{0,0.4,0.45,0.5,0.55,0.6,0.65,0.7,0.75,0.8,1},{"F","D","C","C+","B-","B","B+","A-","A","A+"}))))</f>
        <v/>
      </c>
      <c r="AE536" s="2" t="str">
        <f>IF(COUNT($A536)=0,"",IF(AC536="","--",IF(AC536="3E","3E",LOOKUP(AC536/AE$2,{0,0.4,0.45,0.5,0.55,0.6,0.65,0.7,0.75,0.8,1},{0,2,2.25,2.5,2.75,3,3.25,3.5,3.75,4}))))</f>
        <v/>
      </c>
      <c r="AF536" s="3" t="str">
        <f>IF($A536&lt;&gt;DRAFT!$B538,"ERR",IF(OR(COUNT($A536)=0,COUNT(DRAFT!CI538:CK538,DRAFT!CM538:CO538)=0),"",CEILING(SUM(DRAFT!CL538,DRAFT!CP538),1)))</f>
        <v/>
      </c>
      <c r="AG536" s="3" t="str">
        <f>IF(COUNT($A536)=0,"",IF(AF536="3E","3E",IF(AF536="","I",LOOKUP(AF536/AH$2,{0,0.4,0.45,0.5,0.55,0.6,0.65,0.7,0.75,0.8,1},{"F","D","C","C+","B-","B","B+","A-","A","A+"}))))</f>
        <v/>
      </c>
      <c r="AH536" s="2" t="str">
        <f>IF(COUNT($A536)=0,"",IF(AF536="","--",IF(AF536="3E","3E",LOOKUP(AF536/AH$2,{0,0.4,0.45,0.5,0.55,0.6,0.65,0.7,0.75,0.8,1},{0,2,2.25,2.5,2.75,3,3.25,3.5,3.75,4}))))</f>
        <v/>
      </c>
      <c r="AI536" s="11" t="str">
        <f>IF(OR(COUNT($A536)=0,COUNT(B536:AH536)=0),"",IF(COUNTIF(B536:AH536,"3E")&gt;0,"3E",IF(DRAFT!$A538="R",TRUNC(SUMPRODUCT(RGP,RCP)/TCP,3),TRUNC((SUMPRODUCT(--(IMDGP&gt;0)*IMDGP,IMCP)+CEILING(DRAFT!$CQ538*42,0.25))/TCP,3))))</f>
        <v/>
      </c>
      <c r="AJ536" s="3" t="str">
        <f>IF(OR(COUNT($A536)=0,COUNT(B536:AH536)=0),"",IF(COUNTIF(B536:AH536,"3E")&gt;0,"3E",IF(DRAFT!$A538="R",SUMPRODUCT(--(RGP&gt;=2),RCP),SUMPRODUCT(--(IMDGP&gt;0),--(IMGP=0),IMCP)+DRAFT!$CR538)))</f>
        <v/>
      </c>
      <c r="AK536" s="3" t="str">
        <f>IF(OR(COUNT($A536)=0,COUNT(B536:AH536)=0),"",IF(COUNTIF(B536:AJ536,"3E")&gt;0,"3E",IF(AND(DRAFT!$A538="IM",OR($AI536&gt;DRAFT!$CQ538,$AJ536&gt;DRAFT!$CR538)),"IMPROVED",IF(AND(DRAFT!$A538="IM",$AI536&lt;=DRAFT!$CQ538,$AJ536&lt;=DRAFT!$CR538),"NOT IMPROVED",IF(AND(AH536&gt;=2,AI536&gt;=2,AJ536&gt;=30),"PASS","FAIL")))))</f>
        <v/>
      </c>
      <c r="AL536" s="3" t="str">
        <f t="shared" si="16"/>
        <v/>
      </c>
      <c r="AM536" s="3" t="str">
        <f t="shared" si="17"/>
        <v/>
      </c>
    </row>
    <row r="537" spans="1:39" ht="18.95" customHeight="1" x14ac:dyDescent="0.25">
      <c r="A537" s="4" t="str">
        <f>IF(DRAFT!$B539="","",DRAFT!$B539)</f>
        <v/>
      </c>
      <c r="B537" s="3" t="str">
        <f>IF(COUNT($A537)=0,"",IF($A537&lt;&gt;DRAFT!$B539,"ERR",IF(DRAFT!I539="3E","3E",IF(COUNT(DRAFT!E539,DRAFT!I539)&gt;0,DRAFT!J539,""))))</f>
        <v/>
      </c>
      <c r="C537" s="3" t="str">
        <f>IF(COUNT($A537)=0,"",IF(B537="3E","3E",IF(B537="","I",LOOKUP(B537/D$2,{0,0.4,0.45,0.5,0.55,0.6,0.65,0.7,0.75,0.8,1},{"F","D","C","C+","B-","B","B+","A-","A","A+"}))))</f>
        <v/>
      </c>
      <c r="D537" s="2" t="str">
        <f>IF(COUNT($A537)=0,"",IF(B537="","--",IF(B537="3E","3E",LOOKUP(B537/D$2,{0,0.4,0.45,0.5,0.55,0.6,0.65,0.7,0.75,0.8,1},{0,2,2.25,2.5,2.75,3,3.25,3.5,3.75,4}))))</f>
        <v/>
      </c>
      <c r="E537" s="3" t="str">
        <f>IF(COUNT($A537)=0,"",IF($A537&lt;&gt;DRAFT!$B539,"ERR",IF(DRAFT!R539="3E","3E",IF(COUNT(DRAFT!N539,DRAFT!R539)&gt;0,DRAFT!S539,""))))</f>
        <v/>
      </c>
      <c r="F537" s="3" t="str">
        <f>IF(COUNT($A537)=0,"",IF(E537="3E","3E",IF(E537="","I",LOOKUP(E537/G$2,{0,0.4,0.45,0.5,0.55,0.6,0.65,0.7,0.75,0.8,1},{"F","D","C","C+","B-","B","B+","A-","A","A+"}))))</f>
        <v/>
      </c>
      <c r="G537" s="2" t="str">
        <f>IF(COUNT($A537)=0,"",IF(E537="","--",IF(E537="3E","3E",LOOKUP(E537/G$2,{0,0.4,0.45,0.5,0.55,0.6,0.65,0.7,0.75,0.8,1},{0,2,2.25,2.5,2.75,3,3.25,3.5,3.75,4}))))</f>
        <v/>
      </c>
      <c r="H537" s="3" t="str">
        <f>IF(COUNT($A537)=0,"",IF($A537&lt;&gt;DRAFT!$B539,"ERR",IF(DRAFT!AA539="3E","3E",IF(COUNT(DRAFT!W539,DRAFT!AA539)&gt;0,DRAFT!AB539,""))))</f>
        <v/>
      </c>
      <c r="I537" s="3" t="str">
        <f>IF(COUNT($A537)=0,"",IF(H537="3E","3E",IF(H537="","I",LOOKUP(H537/J$2,{0,0.4,0.45,0.5,0.55,0.6,0.65,0.7,0.75,0.8,1},{"F","D","C","C+","B-","B","B+","A-","A","A+"}))))</f>
        <v/>
      </c>
      <c r="J537" s="2" t="str">
        <f>IF(COUNT($A537)=0,"",IF(H537="","--",IF(H537="3E","3E",LOOKUP(H537/J$2,{0,0.4,0.45,0.5,0.55,0.6,0.65,0.7,0.75,0.8,1},{0,2,2.25,2.5,2.75,3,3.25,3.5,3.75,4}))))</f>
        <v/>
      </c>
      <c r="K537" s="3" t="str">
        <f>IF(COUNT($A537)=0,"",IF($A537&lt;&gt;DRAFT!$B539,"ERR",IF(DRAFT!AJ539="3E","3E",IF(COUNT(DRAFT!AF539,DRAFT!AJ539)&gt;0,DRAFT!AK539,""))))</f>
        <v/>
      </c>
      <c r="L537" s="3" t="str">
        <f>IF(COUNT($A537)=0,"",IF(K537="3E","3E",IF(K537="","I",LOOKUP(K537/M$2,{0,0.4,0.45,0.5,0.55,0.6,0.65,0.7,0.75,0.8,1},{"F","D","C","C+","B-","B","B+","A-","A","A+"}))))</f>
        <v/>
      </c>
      <c r="M537" s="2" t="str">
        <f>IF(COUNT($A537)=0,"",IF(K537="","--",IF(K537="3E","3E",LOOKUP(K537/M$2,{0,0.4,0.45,0.5,0.55,0.6,0.65,0.7,0.75,0.8,1},{0,2,2.25,2.5,2.75,3,3.25,3.5,3.75,4}))))</f>
        <v/>
      </c>
      <c r="N537" s="3" t="str">
        <f>IF(COUNT($A537)=0,"",IF($A537&lt;&gt;DRAFT!$B539,"ERR",IF(DRAFT!AS539="3E","3E",IF(COUNT(DRAFT!AO539,DRAFT!AS539)&gt;0,DRAFT!AT539,""))))</f>
        <v/>
      </c>
      <c r="O537" s="3" t="str">
        <f>IF(COUNT($A537)=0,"",IF(N537="3E","3E",IF(N537="","I",LOOKUP(N537/P$2,{0,0.4,0.45,0.5,0.55,0.6,0.65,0.7,0.75,0.8,1},{"F","D","C","C+","B-","B","B+","A-","A","A+"}))))</f>
        <v/>
      </c>
      <c r="P537" s="2" t="str">
        <f>IF(COUNT($A537)=0,"",IF(N537="","--",IF(N537="3E","3E",LOOKUP(N537/P$2,{0,0.4,0.45,0.5,0.55,0.6,0.65,0.7,0.75,0.8,1},{0,2,2.25,2.5,2.75,3,3.25,3.5,3.75,4}))))</f>
        <v/>
      </c>
      <c r="Q537" s="3" t="str">
        <f>IF(COUNT($A537)=0,"",IF($A537&lt;&gt;DRAFT!$B539,"ERR",IF(DRAFT!BB539="3E","3E",IF(COUNT(DRAFT!AX539,DRAFT!BB539)&gt;0,DRAFT!BC539,""))))</f>
        <v/>
      </c>
      <c r="R537" s="3" t="str">
        <f>IF(COUNT($A537)=0,"",IF(Q537="3E","3E",IF(Q537="","I",LOOKUP(Q537/S$2,{0,0.4,0.45,0.5,0.55,0.6,0.65,0.7,0.75,0.8,1},{"F","D","C","C+","B-","B","B+","A-","A","A+"}))))</f>
        <v/>
      </c>
      <c r="S537" s="2" t="str">
        <f>IF(COUNT($A537)=0,"",IF(Q537="","--",IF(Q537="3E","3E",LOOKUP(Q537/S$2,{0,0.4,0.45,0.5,0.55,0.6,0.65,0.7,0.75,0.8,1},{0,2,2.25,2.5,2.75,3,3.25,3.5,3.75,4}))))</f>
        <v/>
      </c>
      <c r="T537" s="3" t="str">
        <f>IF(COUNT($A537)=0,"",IF($A537&lt;&gt;DRAFT!$B539,"ERR",IF(DRAFT!BK539="3E","3E",IF(COUNT(DRAFT!BG539,DRAFT!BK539)&gt;0,DRAFT!BL539,""))))</f>
        <v/>
      </c>
      <c r="U537" s="3" t="str">
        <f>IF(COUNT($A537)=0,"",IF(T537="3E","3E",IF(T537="","I",LOOKUP(T537/V$2,{0,0.4,0.45,0.5,0.55,0.6,0.65,0.7,0.75,0.8,1},{"F","D","C","C+","B-","B","B+","A-","A","A+"}))))</f>
        <v/>
      </c>
      <c r="V537" s="2" t="str">
        <f>IF(COUNT($A537)=0,"",IF(T537="","--",IF(T537="3E","3E",LOOKUP(T537/V$2,{0,0.4,0.45,0.5,0.55,0.6,0.65,0.7,0.75,0.8,1},{0,2,2.25,2.5,2.75,3,3.25,3.5,3.75,4}))))</f>
        <v/>
      </c>
      <c r="W537" s="3" t="str">
        <f>IF(COUNT($A537)=0,"",IF($A537&lt;&gt;DRAFT!$B539,"ERR",IF(DRAFT!BT539="3E","3E",IF(COUNT(DRAFT!BP539,DRAFT!BT539)&gt;0,DRAFT!BU539,""))))</f>
        <v/>
      </c>
      <c r="X537" s="3" t="str">
        <f>IF(COUNT($A537)=0,"",IF(W537="3E","3E",IF(W537="","I",LOOKUP(W537/Y$2,{0,0.4,0.45,0.5,0.55,0.6,0.65,0.7,0.75,0.8,1},{"F","D","C","C+","B-","B","B+","A-","A","A+"}))))</f>
        <v/>
      </c>
      <c r="Y537" s="2" t="str">
        <f>IF(COUNT($A537)=0,"",IF(W537="","--",IF(W537="3E","3E",LOOKUP(W537/Y$2,{0,0.4,0.45,0.5,0.55,0.6,0.65,0.7,0.75,0.8,1},{0,2,2.25,2.5,2.75,3,3.25,3.5,3.75,4}))))</f>
        <v/>
      </c>
      <c r="Z537" s="3" t="str">
        <f>IF(COUNT($A537)=0,"",IF($A537&lt;&gt;DRAFT!$B539,"ERR",IF(DRAFT!CC539="3E","3E",IF(COUNT(DRAFT!BY539,DRAFT!CC539)&gt;0,DRAFT!CD539,""))))</f>
        <v/>
      </c>
      <c r="AA537" s="3" t="str">
        <f>IF(COUNT($A537)=0,"",IF(Z537="3E","3E",IF(Z537="","I",LOOKUP(Z537/AB$2,{0,0.4,0.45,0.5,0.55,0.6,0.65,0.7,0.75,0.8,1},{"F","D","C","C+","B-","B","B+","A-","A","A+"}))))</f>
        <v/>
      </c>
      <c r="AB537" s="2" t="str">
        <f>IF(COUNT($A537)=0,"",IF(Z537="","--",IF(Z537="3E","3E",LOOKUP(Z537/AB$2,{0,0.4,0.45,0.5,0.55,0.6,0.65,0.7,0.75,0.8,1},{0,2,2.25,2.5,2.75,3,3.25,3.5,3.75,4}))))</f>
        <v/>
      </c>
      <c r="AC537" s="3" t="str">
        <f>IF(COUNT($A537)=0,"",IF($A537&lt;&gt;DRAFT!$B539,"ERR",IF(DRAFT!CF539&gt;0,DRAFT!CF539,"")))</f>
        <v/>
      </c>
      <c r="AD537" s="3" t="str">
        <f>IF(COUNT($A537)=0,"",IF(AC537="3E","3E",IF(AC537="","I",LOOKUP(AC537/AE$2,{0,0.4,0.45,0.5,0.55,0.6,0.65,0.7,0.75,0.8,1},{"F","D","C","C+","B-","B","B+","A-","A","A+"}))))</f>
        <v/>
      </c>
      <c r="AE537" s="2" t="str">
        <f>IF(COUNT($A537)=0,"",IF(AC537="","--",IF(AC537="3E","3E",LOOKUP(AC537/AE$2,{0,0.4,0.45,0.5,0.55,0.6,0.65,0.7,0.75,0.8,1},{0,2,2.25,2.5,2.75,3,3.25,3.5,3.75,4}))))</f>
        <v/>
      </c>
      <c r="AF537" s="3" t="str">
        <f>IF($A537&lt;&gt;DRAFT!$B539,"ERR",IF(OR(COUNT($A537)=0,COUNT(DRAFT!CI539:CK539,DRAFT!CM539:CO539)=0),"",CEILING(SUM(DRAFT!CL539,DRAFT!CP539),1)))</f>
        <v/>
      </c>
      <c r="AG537" s="3" t="str">
        <f>IF(COUNT($A537)=0,"",IF(AF537="3E","3E",IF(AF537="","I",LOOKUP(AF537/AH$2,{0,0.4,0.45,0.5,0.55,0.6,0.65,0.7,0.75,0.8,1},{"F","D","C","C+","B-","B","B+","A-","A","A+"}))))</f>
        <v/>
      </c>
      <c r="AH537" s="2" t="str">
        <f>IF(COUNT($A537)=0,"",IF(AF537="","--",IF(AF537="3E","3E",LOOKUP(AF537/AH$2,{0,0.4,0.45,0.5,0.55,0.6,0.65,0.7,0.75,0.8,1},{0,2,2.25,2.5,2.75,3,3.25,3.5,3.75,4}))))</f>
        <v/>
      </c>
      <c r="AI537" s="11" t="str">
        <f>IF(OR(COUNT($A537)=0,COUNT(B537:AH537)=0),"",IF(COUNTIF(B537:AH537,"3E")&gt;0,"3E",IF(DRAFT!$A539="R",TRUNC(SUMPRODUCT(RGP,RCP)/TCP,3),TRUNC((SUMPRODUCT(--(IMDGP&gt;0)*IMDGP,IMCP)+CEILING(DRAFT!$CQ539*42,0.25))/TCP,3))))</f>
        <v/>
      </c>
      <c r="AJ537" s="3" t="str">
        <f>IF(OR(COUNT($A537)=0,COUNT(B537:AH537)=0),"",IF(COUNTIF(B537:AH537,"3E")&gt;0,"3E",IF(DRAFT!$A539="R",SUMPRODUCT(--(RGP&gt;=2),RCP),SUMPRODUCT(--(IMDGP&gt;0),--(IMGP=0),IMCP)+DRAFT!$CR539)))</f>
        <v/>
      </c>
      <c r="AK537" s="3" t="str">
        <f>IF(OR(COUNT($A537)=0,COUNT(B537:AH537)=0),"",IF(COUNTIF(B537:AJ537,"3E")&gt;0,"3E",IF(AND(DRAFT!$A539="IM",OR($AI537&gt;DRAFT!$CQ539,$AJ537&gt;DRAFT!$CR539)),"IMPROVED",IF(AND(DRAFT!$A539="IM",$AI537&lt;=DRAFT!$CQ539,$AJ537&lt;=DRAFT!$CR539),"NOT IMPROVED",IF(AND(AH537&gt;=2,AI537&gt;=2,AJ537&gt;=30),"PASS","FAIL")))))</f>
        <v/>
      </c>
      <c r="AL537" s="3" t="str">
        <f t="shared" si="16"/>
        <v/>
      </c>
      <c r="AM537" s="3" t="str">
        <f t="shared" si="17"/>
        <v/>
      </c>
    </row>
    <row r="538" spans="1:39" ht="18.95" customHeight="1" x14ac:dyDescent="0.25">
      <c r="A538" s="4" t="str">
        <f>IF(DRAFT!$B540="","",DRAFT!$B540)</f>
        <v/>
      </c>
      <c r="B538" s="3" t="str">
        <f>IF(COUNT($A538)=0,"",IF($A538&lt;&gt;DRAFT!$B540,"ERR",IF(DRAFT!I540="3E","3E",IF(COUNT(DRAFT!E540,DRAFT!I540)&gt;0,DRAFT!J540,""))))</f>
        <v/>
      </c>
      <c r="C538" s="3" t="str">
        <f>IF(COUNT($A538)=0,"",IF(B538="3E","3E",IF(B538="","I",LOOKUP(B538/D$2,{0,0.4,0.45,0.5,0.55,0.6,0.65,0.7,0.75,0.8,1},{"F","D","C","C+","B-","B","B+","A-","A","A+"}))))</f>
        <v/>
      </c>
      <c r="D538" s="2" t="str">
        <f>IF(COUNT($A538)=0,"",IF(B538="","--",IF(B538="3E","3E",LOOKUP(B538/D$2,{0,0.4,0.45,0.5,0.55,0.6,0.65,0.7,0.75,0.8,1},{0,2,2.25,2.5,2.75,3,3.25,3.5,3.75,4}))))</f>
        <v/>
      </c>
      <c r="E538" s="3" t="str">
        <f>IF(COUNT($A538)=0,"",IF($A538&lt;&gt;DRAFT!$B540,"ERR",IF(DRAFT!R540="3E","3E",IF(COUNT(DRAFT!N540,DRAFT!R540)&gt;0,DRAFT!S540,""))))</f>
        <v/>
      </c>
      <c r="F538" s="3" t="str">
        <f>IF(COUNT($A538)=0,"",IF(E538="3E","3E",IF(E538="","I",LOOKUP(E538/G$2,{0,0.4,0.45,0.5,0.55,0.6,0.65,0.7,0.75,0.8,1},{"F","D","C","C+","B-","B","B+","A-","A","A+"}))))</f>
        <v/>
      </c>
      <c r="G538" s="2" t="str">
        <f>IF(COUNT($A538)=0,"",IF(E538="","--",IF(E538="3E","3E",LOOKUP(E538/G$2,{0,0.4,0.45,0.5,0.55,0.6,0.65,0.7,0.75,0.8,1},{0,2,2.25,2.5,2.75,3,3.25,3.5,3.75,4}))))</f>
        <v/>
      </c>
      <c r="H538" s="3" t="str">
        <f>IF(COUNT($A538)=0,"",IF($A538&lt;&gt;DRAFT!$B540,"ERR",IF(DRAFT!AA540="3E","3E",IF(COUNT(DRAFT!W540,DRAFT!AA540)&gt;0,DRAFT!AB540,""))))</f>
        <v/>
      </c>
      <c r="I538" s="3" t="str">
        <f>IF(COUNT($A538)=0,"",IF(H538="3E","3E",IF(H538="","I",LOOKUP(H538/J$2,{0,0.4,0.45,0.5,0.55,0.6,0.65,0.7,0.75,0.8,1},{"F","D","C","C+","B-","B","B+","A-","A","A+"}))))</f>
        <v/>
      </c>
      <c r="J538" s="2" t="str">
        <f>IF(COUNT($A538)=0,"",IF(H538="","--",IF(H538="3E","3E",LOOKUP(H538/J$2,{0,0.4,0.45,0.5,0.55,0.6,0.65,0.7,0.75,0.8,1},{0,2,2.25,2.5,2.75,3,3.25,3.5,3.75,4}))))</f>
        <v/>
      </c>
      <c r="K538" s="3" t="str">
        <f>IF(COUNT($A538)=0,"",IF($A538&lt;&gt;DRAFT!$B540,"ERR",IF(DRAFT!AJ540="3E","3E",IF(COUNT(DRAFT!AF540,DRAFT!AJ540)&gt;0,DRAFT!AK540,""))))</f>
        <v/>
      </c>
      <c r="L538" s="3" t="str">
        <f>IF(COUNT($A538)=0,"",IF(K538="3E","3E",IF(K538="","I",LOOKUP(K538/M$2,{0,0.4,0.45,0.5,0.55,0.6,0.65,0.7,0.75,0.8,1},{"F","D","C","C+","B-","B","B+","A-","A","A+"}))))</f>
        <v/>
      </c>
      <c r="M538" s="2" t="str">
        <f>IF(COUNT($A538)=0,"",IF(K538="","--",IF(K538="3E","3E",LOOKUP(K538/M$2,{0,0.4,0.45,0.5,0.55,0.6,0.65,0.7,0.75,0.8,1},{0,2,2.25,2.5,2.75,3,3.25,3.5,3.75,4}))))</f>
        <v/>
      </c>
      <c r="N538" s="3" t="str">
        <f>IF(COUNT($A538)=0,"",IF($A538&lt;&gt;DRAFT!$B540,"ERR",IF(DRAFT!AS540="3E","3E",IF(COUNT(DRAFT!AO540,DRAFT!AS540)&gt;0,DRAFT!AT540,""))))</f>
        <v/>
      </c>
      <c r="O538" s="3" t="str">
        <f>IF(COUNT($A538)=0,"",IF(N538="3E","3E",IF(N538="","I",LOOKUP(N538/P$2,{0,0.4,0.45,0.5,0.55,0.6,0.65,0.7,0.75,0.8,1},{"F","D","C","C+","B-","B","B+","A-","A","A+"}))))</f>
        <v/>
      </c>
      <c r="P538" s="2" t="str">
        <f>IF(COUNT($A538)=0,"",IF(N538="","--",IF(N538="3E","3E",LOOKUP(N538/P$2,{0,0.4,0.45,0.5,0.55,0.6,0.65,0.7,0.75,0.8,1},{0,2,2.25,2.5,2.75,3,3.25,3.5,3.75,4}))))</f>
        <v/>
      </c>
      <c r="Q538" s="3" t="str">
        <f>IF(COUNT($A538)=0,"",IF($A538&lt;&gt;DRAFT!$B540,"ERR",IF(DRAFT!BB540="3E","3E",IF(COUNT(DRAFT!AX540,DRAFT!BB540)&gt;0,DRAFT!BC540,""))))</f>
        <v/>
      </c>
      <c r="R538" s="3" t="str">
        <f>IF(COUNT($A538)=0,"",IF(Q538="3E","3E",IF(Q538="","I",LOOKUP(Q538/S$2,{0,0.4,0.45,0.5,0.55,0.6,0.65,0.7,0.75,0.8,1},{"F","D","C","C+","B-","B","B+","A-","A","A+"}))))</f>
        <v/>
      </c>
      <c r="S538" s="2" t="str">
        <f>IF(COUNT($A538)=0,"",IF(Q538="","--",IF(Q538="3E","3E",LOOKUP(Q538/S$2,{0,0.4,0.45,0.5,0.55,0.6,0.65,0.7,0.75,0.8,1},{0,2,2.25,2.5,2.75,3,3.25,3.5,3.75,4}))))</f>
        <v/>
      </c>
      <c r="T538" s="3" t="str">
        <f>IF(COUNT($A538)=0,"",IF($A538&lt;&gt;DRAFT!$B540,"ERR",IF(DRAFT!BK540="3E","3E",IF(COUNT(DRAFT!BG540,DRAFT!BK540)&gt;0,DRAFT!BL540,""))))</f>
        <v/>
      </c>
      <c r="U538" s="3" t="str">
        <f>IF(COUNT($A538)=0,"",IF(T538="3E","3E",IF(T538="","I",LOOKUP(T538/V$2,{0,0.4,0.45,0.5,0.55,0.6,0.65,0.7,0.75,0.8,1},{"F","D","C","C+","B-","B","B+","A-","A","A+"}))))</f>
        <v/>
      </c>
      <c r="V538" s="2" t="str">
        <f>IF(COUNT($A538)=0,"",IF(T538="","--",IF(T538="3E","3E",LOOKUP(T538/V$2,{0,0.4,0.45,0.5,0.55,0.6,0.65,0.7,0.75,0.8,1},{0,2,2.25,2.5,2.75,3,3.25,3.5,3.75,4}))))</f>
        <v/>
      </c>
      <c r="W538" s="3" t="str">
        <f>IF(COUNT($A538)=0,"",IF($A538&lt;&gt;DRAFT!$B540,"ERR",IF(DRAFT!BT540="3E","3E",IF(COUNT(DRAFT!BP540,DRAFT!BT540)&gt;0,DRAFT!BU540,""))))</f>
        <v/>
      </c>
      <c r="X538" s="3" t="str">
        <f>IF(COUNT($A538)=0,"",IF(W538="3E","3E",IF(W538="","I",LOOKUP(W538/Y$2,{0,0.4,0.45,0.5,0.55,0.6,0.65,0.7,0.75,0.8,1},{"F","D","C","C+","B-","B","B+","A-","A","A+"}))))</f>
        <v/>
      </c>
      <c r="Y538" s="2" t="str">
        <f>IF(COUNT($A538)=0,"",IF(W538="","--",IF(W538="3E","3E",LOOKUP(W538/Y$2,{0,0.4,0.45,0.5,0.55,0.6,0.65,0.7,0.75,0.8,1},{0,2,2.25,2.5,2.75,3,3.25,3.5,3.75,4}))))</f>
        <v/>
      </c>
      <c r="Z538" s="3" t="str">
        <f>IF(COUNT($A538)=0,"",IF($A538&lt;&gt;DRAFT!$B540,"ERR",IF(DRAFT!CC540="3E","3E",IF(COUNT(DRAFT!BY540,DRAFT!CC540)&gt;0,DRAFT!CD540,""))))</f>
        <v/>
      </c>
      <c r="AA538" s="3" t="str">
        <f>IF(COUNT($A538)=0,"",IF(Z538="3E","3E",IF(Z538="","I",LOOKUP(Z538/AB$2,{0,0.4,0.45,0.5,0.55,0.6,0.65,0.7,0.75,0.8,1},{"F","D","C","C+","B-","B","B+","A-","A","A+"}))))</f>
        <v/>
      </c>
      <c r="AB538" s="2" t="str">
        <f>IF(COUNT($A538)=0,"",IF(Z538="","--",IF(Z538="3E","3E",LOOKUP(Z538/AB$2,{0,0.4,0.45,0.5,0.55,0.6,0.65,0.7,0.75,0.8,1},{0,2,2.25,2.5,2.75,3,3.25,3.5,3.75,4}))))</f>
        <v/>
      </c>
      <c r="AC538" s="3" t="str">
        <f>IF(COUNT($A538)=0,"",IF($A538&lt;&gt;DRAFT!$B540,"ERR",IF(DRAFT!CF540&gt;0,DRAFT!CF540,"")))</f>
        <v/>
      </c>
      <c r="AD538" s="3" t="str">
        <f>IF(COUNT($A538)=0,"",IF(AC538="3E","3E",IF(AC538="","I",LOOKUP(AC538/AE$2,{0,0.4,0.45,0.5,0.55,0.6,0.65,0.7,0.75,0.8,1},{"F","D","C","C+","B-","B","B+","A-","A","A+"}))))</f>
        <v/>
      </c>
      <c r="AE538" s="2" t="str">
        <f>IF(COUNT($A538)=0,"",IF(AC538="","--",IF(AC538="3E","3E",LOOKUP(AC538/AE$2,{0,0.4,0.45,0.5,0.55,0.6,0.65,0.7,0.75,0.8,1},{0,2,2.25,2.5,2.75,3,3.25,3.5,3.75,4}))))</f>
        <v/>
      </c>
      <c r="AF538" s="3" t="str">
        <f>IF($A538&lt;&gt;DRAFT!$B540,"ERR",IF(OR(COUNT($A538)=0,COUNT(DRAFT!CI540:CK540,DRAFT!CM540:CO540)=0),"",CEILING(SUM(DRAFT!CL540,DRAFT!CP540),1)))</f>
        <v/>
      </c>
      <c r="AG538" s="3" t="str">
        <f>IF(COUNT($A538)=0,"",IF(AF538="3E","3E",IF(AF538="","I",LOOKUP(AF538/AH$2,{0,0.4,0.45,0.5,0.55,0.6,0.65,0.7,0.75,0.8,1},{"F","D","C","C+","B-","B","B+","A-","A","A+"}))))</f>
        <v/>
      </c>
      <c r="AH538" s="2" t="str">
        <f>IF(COUNT($A538)=0,"",IF(AF538="","--",IF(AF538="3E","3E",LOOKUP(AF538/AH$2,{0,0.4,0.45,0.5,0.55,0.6,0.65,0.7,0.75,0.8,1},{0,2,2.25,2.5,2.75,3,3.25,3.5,3.75,4}))))</f>
        <v/>
      </c>
      <c r="AI538" s="11" t="str">
        <f>IF(OR(COUNT($A538)=0,COUNT(B538:AH538)=0),"",IF(COUNTIF(B538:AH538,"3E")&gt;0,"3E",IF(DRAFT!$A540="R",TRUNC(SUMPRODUCT(RGP,RCP)/TCP,3),TRUNC((SUMPRODUCT(--(IMDGP&gt;0)*IMDGP,IMCP)+CEILING(DRAFT!$CQ540*42,0.25))/TCP,3))))</f>
        <v/>
      </c>
      <c r="AJ538" s="3" t="str">
        <f>IF(OR(COUNT($A538)=0,COUNT(B538:AH538)=0),"",IF(COUNTIF(B538:AH538,"3E")&gt;0,"3E",IF(DRAFT!$A540="R",SUMPRODUCT(--(RGP&gt;=2),RCP),SUMPRODUCT(--(IMDGP&gt;0),--(IMGP=0),IMCP)+DRAFT!$CR540)))</f>
        <v/>
      </c>
      <c r="AK538" s="3" t="str">
        <f>IF(OR(COUNT($A538)=0,COUNT(B538:AH538)=0),"",IF(COUNTIF(B538:AJ538,"3E")&gt;0,"3E",IF(AND(DRAFT!$A540="IM",OR($AI538&gt;DRAFT!$CQ540,$AJ538&gt;DRAFT!$CR540)),"IMPROVED",IF(AND(DRAFT!$A540="IM",$AI538&lt;=DRAFT!$CQ540,$AJ538&lt;=DRAFT!$CR540),"NOT IMPROVED",IF(AND(AH538&gt;=2,AI538&gt;=2,AJ538&gt;=30),"PASS","FAIL")))))</f>
        <v/>
      </c>
      <c r="AL538" s="3" t="str">
        <f t="shared" si="16"/>
        <v/>
      </c>
      <c r="AM538" s="3" t="str">
        <f t="shared" si="17"/>
        <v/>
      </c>
    </row>
    <row r="539" spans="1:39" ht="18.95" customHeight="1" x14ac:dyDescent="0.25">
      <c r="A539" s="4" t="str">
        <f>IF(DRAFT!$B541="","",DRAFT!$B541)</f>
        <v/>
      </c>
      <c r="B539" s="3" t="str">
        <f>IF(COUNT($A539)=0,"",IF($A539&lt;&gt;DRAFT!$B541,"ERR",IF(DRAFT!I541="3E","3E",IF(COUNT(DRAFT!E541,DRAFT!I541)&gt;0,DRAFT!J541,""))))</f>
        <v/>
      </c>
      <c r="C539" s="3" t="str">
        <f>IF(COUNT($A539)=0,"",IF(B539="3E","3E",IF(B539="","I",LOOKUP(B539/D$2,{0,0.4,0.45,0.5,0.55,0.6,0.65,0.7,0.75,0.8,1},{"F","D","C","C+","B-","B","B+","A-","A","A+"}))))</f>
        <v/>
      </c>
      <c r="D539" s="2" t="str">
        <f>IF(COUNT($A539)=0,"",IF(B539="","--",IF(B539="3E","3E",LOOKUP(B539/D$2,{0,0.4,0.45,0.5,0.55,0.6,0.65,0.7,0.75,0.8,1},{0,2,2.25,2.5,2.75,3,3.25,3.5,3.75,4}))))</f>
        <v/>
      </c>
      <c r="E539" s="3" t="str">
        <f>IF(COUNT($A539)=0,"",IF($A539&lt;&gt;DRAFT!$B541,"ERR",IF(DRAFT!R541="3E","3E",IF(COUNT(DRAFT!N541,DRAFT!R541)&gt;0,DRAFT!S541,""))))</f>
        <v/>
      </c>
      <c r="F539" s="3" t="str">
        <f>IF(COUNT($A539)=0,"",IF(E539="3E","3E",IF(E539="","I",LOOKUP(E539/G$2,{0,0.4,0.45,0.5,0.55,0.6,0.65,0.7,0.75,0.8,1},{"F","D","C","C+","B-","B","B+","A-","A","A+"}))))</f>
        <v/>
      </c>
      <c r="G539" s="2" t="str">
        <f>IF(COUNT($A539)=0,"",IF(E539="","--",IF(E539="3E","3E",LOOKUP(E539/G$2,{0,0.4,0.45,0.5,0.55,0.6,0.65,0.7,0.75,0.8,1},{0,2,2.25,2.5,2.75,3,3.25,3.5,3.75,4}))))</f>
        <v/>
      </c>
      <c r="H539" s="3" t="str">
        <f>IF(COUNT($A539)=0,"",IF($A539&lt;&gt;DRAFT!$B541,"ERR",IF(DRAFT!AA541="3E","3E",IF(COUNT(DRAFT!W541,DRAFT!AA541)&gt;0,DRAFT!AB541,""))))</f>
        <v/>
      </c>
      <c r="I539" s="3" t="str">
        <f>IF(COUNT($A539)=0,"",IF(H539="3E","3E",IF(H539="","I",LOOKUP(H539/J$2,{0,0.4,0.45,0.5,0.55,0.6,0.65,0.7,0.75,0.8,1},{"F","D","C","C+","B-","B","B+","A-","A","A+"}))))</f>
        <v/>
      </c>
      <c r="J539" s="2" t="str">
        <f>IF(COUNT($A539)=0,"",IF(H539="","--",IF(H539="3E","3E",LOOKUP(H539/J$2,{0,0.4,0.45,0.5,0.55,0.6,0.65,0.7,0.75,0.8,1},{0,2,2.25,2.5,2.75,3,3.25,3.5,3.75,4}))))</f>
        <v/>
      </c>
      <c r="K539" s="3" t="str">
        <f>IF(COUNT($A539)=0,"",IF($A539&lt;&gt;DRAFT!$B541,"ERR",IF(DRAFT!AJ541="3E","3E",IF(COUNT(DRAFT!AF541,DRAFT!AJ541)&gt;0,DRAFT!AK541,""))))</f>
        <v/>
      </c>
      <c r="L539" s="3" t="str">
        <f>IF(COUNT($A539)=0,"",IF(K539="3E","3E",IF(K539="","I",LOOKUP(K539/M$2,{0,0.4,0.45,0.5,0.55,0.6,0.65,0.7,0.75,0.8,1},{"F","D","C","C+","B-","B","B+","A-","A","A+"}))))</f>
        <v/>
      </c>
      <c r="M539" s="2" t="str">
        <f>IF(COUNT($A539)=0,"",IF(K539="","--",IF(K539="3E","3E",LOOKUP(K539/M$2,{0,0.4,0.45,0.5,0.55,0.6,0.65,0.7,0.75,0.8,1},{0,2,2.25,2.5,2.75,3,3.25,3.5,3.75,4}))))</f>
        <v/>
      </c>
      <c r="N539" s="3" t="str">
        <f>IF(COUNT($A539)=0,"",IF($A539&lt;&gt;DRAFT!$B541,"ERR",IF(DRAFT!AS541="3E","3E",IF(COUNT(DRAFT!AO541,DRAFT!AS541)&gt;0,DRAFT!AT541,""))))</f>
        <v/>
      </c>
      <c r="O539" s="3" t="str">
        <f>IF(COUNT($A539)=0,"",IF(N539="3E","3E",IF(N539="","I",LOOKUP(N539/P$2,{0,0.4,0.45,0.5,0.55,0.6,0.65,0.7,0.75,0.8,1},{"F","D","C","C+","B-","B","B+","A-","A","A+"}))))</f>
        <v/>
      </c>
      <c r="P539" s="2" t="str">
        <f>IF(COUNT($A539)=0,"",IF(N539="","--",IF(N539="3E","3E",LOOKUP(N539/P$2,{0,0.4,0.45,0.5,0.55,0.6,0.65,0.7,0.75,0.8,1},{0,2,2.25,2.5,2.75,3,3.25,3.5,3.75,4}))))</f>
        <v/>
      </c>
      <c r="Q539" s="3" t="str">
        <f>IF(COUNT($A539)=0,"",IF($A539&lt;&gt;DRAFT!$B541,"ERR",IF(DRAFT!BB541="3E","3E",IF(COUNT(DRAFT!AX541,DRAFT!BB541)&gt;0,DRAFT!BC541,""))))</f>
        <v/>
      </c>
      <c r="R539" s="3" t="str">
        <f>IF(COUNT($A539)=0,"",IF(Q539="3E","3E",IF(Q539="","I",LOOKUP(Q539/S$2,{0,0.4,0.45,0.5,0.55,0.6,0.65,0.7,0.75,0.8,1},{"F","D","C","C+","B-","B","B+","A-","A","A+"}))))</f>
        <v/>
      </c>
      <c r="S539" s="2" t="str">
        <f>IF(COUNT($A539)=0,"",IF(Q539="","--",IF(Q539="3E","3E",LOOKUP(Q539/S$2,{0,0.4,0.45,0.5,0.55,0.6,0.65,0.7,0.75,0.8,1},{0,2,2.25,2.5,2.75,3,3.25,3.5,3.75,4}))))</f>
        <v/>
      </c>
      <c r="T539" s="3" t="str">
        <f>IF(COUNT($A539)=0,"",IF($A539&lt;&gt;DRAFT!$B541,"ERR",IF(DRAFT!BK541="3E","3E",IF(COUNT(DRAFT!BG541,DRAFT!BK541)&gt;0,DRAFT!BL541,""))))</f>
        <v/>
      </c>
      <c r="U539" s="3" t="str">
        <f>IF(COUNT($A539)=0,"",IF(T539="3E","3E",IF(T539="","I",LOOKUP(T539/V$2,{0,0.4,0.45,0.5,0.55,0.6,0.65,0.7,0.75,0.8,1},{"F","D","C","C+","B-","B","B+","A-","A","A+"}))))</f>
        <v/>
      </c>
      <c r="V539" s="2" t="str">
        <f>IF(COUNT($A539)=0,"",IF(T539="","--",IF(T539="3E","3E",LOOKUP(T539/V$2,{0,0.4,0.45,0.5,0.55,0.6,0.65,0.7,0.75,0.8,1},{0,2,2.25,2.5,2.75,3,3.25,3.5,3.75,4}))))</f>
        <v/>
      </c>
      <c r="W539" s="3" t="str">
        <f>IF(COUNT($A539)=0,"",IF($A539&lt;&gt;DRAFT!$B541,"ERR",IF(DRAFT!BT541="3E","3E",IF(COUNT(DRAFT!BP541,DRAFT!BT541)&gt;0,DRAFT!BU541,""))))</f>
        <v/>
      </c>
      <c r="X539" s="3" t="str">
        <f>IF(COUNT($A539)=0,"",IF(W539="3E","3E",IF(W539="","I",LOOKUP(W539/Y$2,{0,0.4,0.45,0.5,0.55,0.6,0.65,0.7,0.75,0.8,1},{"F","D","C","C+","B-","B","B+","A-","A","A+"}))))</f>
        <v/>
      </c>
      <c r="Y539" s="2" t="str">
        <f>IF(COUNT($A539)=0,"",IF(W539="","--",IF(W539="3E","3E",LOOKUP(W539/Y$2,{0,0.4,0.45,0.5,0.55,0.6,0.65,0.7,0.75,0.8,1},{0,2,2.25,2.5,2.75,3,3.25,3.5,3.75,4}))))</f>
        <v/>
      </c>
      <c r="Z539" s="3" t="str">
        <f>IF(COUNT($A539)=0,"",IF($A539&lt;&gt;DRAFT!$B541,"ERR",IF(DRAFT!CC541="3E","3E",IF(COUNT(DRAFT!BY541,DRAFT!CC541)&gt;0,DRAFT!CD541,""))))</f>
        <v/>
      </c>
      <c r="AA539" s="3" t="str">
        <f>IF(COUNT($A539)=0,"",IF(Z539="3E","3E",IF(Z539="","I",LOOKUP(Z539/AB$2,{0,0.4,0.45,0.5,0.55,0.6,0.65,0.7,0.75,0.8,1},{"F","D","C","C+","B-","B","B+","A-","A","A+"}))))</f>
        <v/>
      </c>
      <c r="AB539" s="2" t="str">
        <f>IF(COUNT($A539)=0,"",IF(Z539="","--",IF(Z539="3E","3E",LOOKUP(Z539/AB$2,{0,0.4,0.45,0.5,0.55,0.6,0.65,0.7,0.75,0.8,1},{0,2,2.25,2.5,2.75,3,3.25,3.5,3.75,4}))))</f>
        <v/>
      </c>
      <c r="AC539" s="3" t="str">
        <f>IF(COUNT($A539)=0,"",IF($A539&lt;&gt;DRAFT!$B541,"ERR",IF(DRAFT!CF541&gt;0,DRAFT!CF541,"")))</f>
        <v/>
      </c>
      <c r="AD539" s="3" t="str">
        <f>IF(COUNT($A539)=0,"",IF(AC539="3E","3E",IF(AC539="","I",LOOKUP(AC539/AE$2,{0,0.4,0.45,0.5,0.55,0.6,0.65,0.7,0.75,0.8,1},{"F","D","C","C+","B-","B","B+","A-","A","A+"}))))</f>
        <v/>
      </c>
      <c r="AE539" s="2" t="str">
        <f>IF(COUNT($A539)=0,"",IF(AC539="","--",IF(AC539="3E","3E",LOOKUP(AC539/AE$2,{0,0.4,0.45,0.5,0.55,0.6,0.65,0.7,0.75,0.8,1},{0,2,2.25,2.5,2.75,3,3.25,3.5,3.75,4}))))</f>
        <v/>
      </c>
      <c r="AF539" s="3" t="str">
        <f>IF($A539&lt;&gt;DRAFT!$B541,"ERR",IF(OR(COUNT($A539)=0,COUNT(DRAFT!CI541:CK541,DRAFT!CM541:CO541)=0),"",CEILING(SUM(DRAFT!CL541,DRAFT!CP541),1)))</f>
        <v/>
      </c>
      <c r="AG539" s="3" t="str">
        <f>IF(COUNT($A539)=0,"",IF(AF539="3E","3E",IF(AF539="","I",LOOKUP(AF539/AH$2,{0,0.4,0.45,0.5,0.55,0.6,0.65,0.7,0.75,0.8,1},{"F","D","C","C+","B-","B","B+","A-","A","A+"}))))</f>
        <v/>
      </c>
      <c r="AH539" s="2" t="str">
        <f>IF(COUNT($A539)=0,"",IF(AF539="","--",IF(AF539="3E","3E",LOOKUP(AF539/AH$2,{0,0.4,0.45,0.5,0.55,0.6,0.65,0.7,0.75,0.8,1},{0,2,2.25,2.5,2.75,3,3.25,3.5,3.75,4}))))</f>
        <v/>
      </c>
      <c r="AI539" s="11" t="str">
        <f>IF(OR(COUNT($A539)=0,COUNT(B539:AH539)=0),"",IF(COUNTIF(B539:AH539,"3E")&gt;0,"3E",IF(DRAFT!$A541="R",TRUNC(SUMPRODUCT(RGP,RCP)/TCP,3),TRUNC((SUMPRODUCT(--(IMDGP&gt;0)*IMDGP,IMCP)+CEILING(DRAFT!$CQ541*42,0.25))/TCP,3))))</f>
        <v/>
      </c>
      <c r="AJ539" s="3" t="str">
        <f>IF(OR(COUNT($A539)=0,COUNT(B539:AH539)=0),"",IF(COUNTIF(B539:AH539,"3E")&gt;0,"3E",IF(DRAFT!$A541="R",SUMPRODUCT(--(RGP&gt;=2),RCP),SUMPRODUCT(--(IMDGP&gt;0),--(IMGP=0),IMCP)+DRAFT!$CR541)))</f>
        <v/>
      </c>
      <c r="AK539" s="3" t="str">
        <f>IF(OR(COUNT($A539)=0,COUNT(B539:AH539)=0),"",IF(COUNTIF(B539:AJ539,"3E")&gt;0,"3E",IF(AND(DRAFT!$A541="IM",OR($AI539&gt;DRAFT!$CQ541,$AJ539&gt;DRAFT!$CR541)),"IMPROVED",IF(AND(DRAFT!$A541="IM",$AI539&lt;=DRAFT!$CQ541,$AJ539&lt;=DRAFT!$CR541),"NOT IMPROVED",IF(AND(AH539&gt;=2,AI539&gt;=2,AJ539&gt;=30),"PASS","FAIL")))))</f>
        <v/>
      </c>
      <c r="AL539" s="3" t="str">
        <f t="shared" si="16"/>
        <v/>
      </c>
      <c r="AM539" s="3" t="str">
        <f t="shared" si="17"/>
        <v/>
      </c>
    </row>
    <row r="540" spans="1:39" ht="18.95" customHeight="1" x14ac:dyDescent="0.25">
      <c r="A540" s="4" t="str">
        <f>IF(DRAFT!$B542="","",DRAFT!$B542)</f>
        <v/>
      </c>
      <c r="B540" s="3" t="str">
        <f>IF(COUNT($A540)=0,"",IF($A540&lt;&gt;DRAFT!$B542,"ERR",IF(DRAFT!I542="3E","3E",IF(COUNT(DRAFT!E542,DRAFT!I542)&gt;0,DRAFT!J542,""))))</f>
        <v/>
      </c>
      <c r="C540" s="3" t="str">
        <f>IF(COUNT($A540)=0,"",IF(B540="3E","3E",IF(B540="","I",LOOKUP(B540/D$2,{0,0.4,0.45,0.5,0.55,0.6,0.65,0.7,0.75,0.8,1},{"F","D","C","C+","B-","B","B+","A-","A","A+"}))))</f>
        <v/>
      </c>
      <c r="D540" s="2" t="str">
        <f>IF(COUNT($A540)=0,"",IF(B540="","--",IF(B540="3E","3E",LOOKUP(B540/D$2,{0,0.4,0.45,0.5,0.55,0.6,0.65,0.7,0.75,0.8,1},{0,2,2.25,2.5,2.75,3,3.25,3.5,3.75,4}))))</f>
        <v/>
      </c>
      <c r="E540" s="3" t="str">
        <f>IF(COUNT($A540)=0,"",IF($A540&lt;&gt;DRAFT!$B542,"ERR",IF(DRAFT!R542="3E","3E",IF(COUNT(DRAFT!N542,DRAFT!R542)&gt;0,DRAFT!S542,""))))</f>
        <v/>
      </c>
      <c r="F540" s="3" t="str">
        <f>IF(COUNT($A540)=0,"",IF(E540="3E","3E",IF(E540="","I",LOOKUP(E540/G$2,{0,0.4,0.45,0.5,0.55,0.6,0.65,0.7,0.75,0.8,1},{"F","D","C","C+","B-","B","B+","A-","A","A+"}))))</f>
        <v/>
      </c>
      <c r="G540" s="2" t="str">
        <f>IF(COUNT($A540)=0,"",IF(E540="","--",IF(E540="3E","3E",LOOKUP(E540/G$2,{0,0.4,0.45,0.5,0.55,0.6,0.65,0.7,0.75,0.8,1},{0,2,2.25,2.5,2.75,3,3.25,3.5,3.75,4}))))</f>
        <v/>
      </c>
      <c r="H540" s="3" t="str">
        <f>IF(COUNT($A540)=0,"",IF($A540&lt;&gt;DRAFT!$B542,"ERR",IF(DRAFT!AA542="3E","3E",IF(COUNT(DRAFT!W542,DRAFT!AA542)&gt;0,DRAFT!AB542,""))))</f>
        <v/>
      </c>
      <c r="I540" s="3" t="str">
        <f>IF(COUNT($A540)=0,"",IF(H540="3E","3E",IF(H540="","I",LOOKUP(H540/J$2,{0,0.4,0.45,0.5,0.55,0.6,0.65,0.7,0.75,0.8,1},{"F","D","C","C+","B-","B","B+","A-","A","A+"}))))</f>
        <v/>
      </c>
      <c r="J540" s="2" t="str">
        <f>IF(COUNT($A540)=0,"",IF(H540="","--",IF(H540="3E","3E",LOOKUP(H540/J$2,{0,0.4,0.45,0.5,0.55,0.6,0.65,0.7,0.75,0.8,1},{0,2,2.25,2.5,2.75,3,3.25,3.5,3.75,4}))))</f>
        <v/>
      </c>
      <c r="K540" s="3" t="str">
        <f>IF(COUNT($A540)=0,"",IF($A540&lt;&gt;DRAFT!$B542,"ERR",IF(DRAFT!AJ542="3E","3E",IF(COUNT(DRAFT!AF542,DRAFT!AJ542)&gt;0,DRAFT!AK542,""))))</f>
        <v/>
      </c>
      <c r="L540" s="3" t="str">
        <f>IF(COUNT($A540)=0,"",IF(K540="3E","3E",IF(K540="","I",LOOKUP(K540/M$2,{0,0.4,0.45,0.5,0.55,0.6,0.65,0.7,0.75,0.8,1},{"F","D","C","C+","B-","B","B+","A-","A","A+"}))))</f>
        <v/>
      </c>
      <c r="M540" s="2" t="str">
        <f>IF(COUNT($A540)=0,"",IF(K540="","--",IF(K540="3E","3E",LOOKUP(K540/M$2,{0,0.4,0.45,0.5,0.55,0.6,0.65,0.7,0.75,0.8,1},{0,2,2.25,2.5,2.75,3,3.25,3.5,3.75,4}))))</f>
        <v/>
      </c>
      <c r="N540" s="3" t="str">
        <f>IF(COUNT($A540)=0,"",IF($A540&lt;&gt;DRAFT!$B542,"ERR",IF(DRAFT!AS542="3E","3E",IF(COUNT(DRAFT!AO542,DRAFT!AS542)&gt;0,DRAFT!AT542,""))))</f>
        <v/>
      </c>
      <c r="O540" s="3" t="str">
        <f>IF(COUNT($A540)=0,"",IF(N540="3E","3E",IF(N540="","I",LOOKUP(N540/P$2,{0,0.4,0.45,0.5,0.55,0.6,0.65,0.7,0.75,0.8,1},{"F","D","C","C+","B-","B","B+","A-","A","A+"}))))</f>
        <v/>
      </c>
      <c r="P540" s="2" t="str">
        <f>IF(COUNT($A540)=0,"",IF(N540="","--",IF(N540="3E","3E",LOOKUP(N540/P$2,{0,0.4,0.45,0.5,0.55,0.6,0.65,0.7,0.75,0.8,1},{0,2,2.25,2.5,2.75,3,3.25,3.5,3.75,4}))))</f>
        <v/>
      </c>
      <c r="Q540" s="3" t="str">
        <f>IF(COUNT($A540)=0,"",IF($A540&lt;&gt;DRAFT!$B542,"ERR",IF(DRAFT!BB542="3E","3E",IF(COUNT(DRAFT!AX542,DRAFT!BB542)&gt;0,DRAFT!BC542,""))))</f>
        <v/>
      </c>
      <c r="R540" s="3" t="str">
        <f>IF(COUNT($A540)=0,"",IF(Q540="3E","3E",IF(Q540="","I",LOOKUP(Q540/S$2,{0,0.4,0.45,0.5,0.55,0.6,0.65,0.7,0.75,0.8,1},{"F","D","C","C+","B-","B","B+","A-","A","A+"}))))</f>
        <v/>
      </c>
      <c r="S540" s="2" t="str">
        <f>IF(COUNT($A540)=0,"",IF(Q540="","--",IF(Q540="3E","3E",LOOKUP(Q540/S$2,{0,0.4,0.45,0.5,0.55,0.6,0.65,0.7,0.75,0.8,1},{0,2,2.25,2.5,2.75,3,3.25,3.5,3.75,4}))))</f>
        <v/>
      </c>
      <c r="T540" s="3" t="str">
        <f>IF(COUNT($A540)=0,"",IF($A540&lt;&gt;DRAFT!$B542,"ERR",IF(DRAFT!BK542="3E","3E",IF(COUNT(DRAFT!BG542,DRAFT!BK542)&gt;0,DRAFT!BL542,""))))</f>
        <v/>
      </c>
      <c r="U540" s="3" t="str">
        <f>IF(COUNT($A540)=0,"",IF(T540="3E","3E",IF(T540="","I",LOOKUP(T540/V$2,{0,0.4,0.45,0.5,0.55,0.6,0.65,0.7,0.75,0.8,1},{"F","D","C","C+","B-","B","B+","A-","A","A+"}))))</f>
        <v/>
      </c>
      <c r="V540" s="2" t="str">
        <f>IF(COUNT($A540)=0,"",IF(T540="","--",IF(T540="3E","3E",LOOKUP(T540/V$2,{0,0.4,0.45,0.5,0.55,0.6,0.65,0.7,0.75,0.8,1},{0,2,2.25,2.5,2.75,3,3.25,3.5,3.75,4}))))</f>
        <v/>
      </c>
      <c r="W540" s="3" t="str">
        <f>IF(COUNT($A540)=0,"",IF($A540&lt;&gt;DRAFT!$B542,"ERR",IF(DRAFT!BT542="3E","3E",IF(COUNT(DRAFT!BP542,DRAFT!BT542)&gt;0,DRAFT!BU542,""))))</f>
        <v/>
      </c>
      <c r="X540" s="3" t="str">
        <f>IF(COUNT($A540)=0,"",IF(W540="3E","3E",IF(W540="","I",LOOKUP(W540/Y$2,{0,0.4,0.45,0.5,0.55,0.6,0.65,0.7,0.75,0.8,1},{"F","D","C","C+","B-","B","B+","A-","A","A+"}))))</f>
        <v/>
      </c>
      <c r="Y540" s="2" t="str">
        <f>IF(COUNT($A540)=0,"",IF(W540="","--",IF(W540="3E","3E",LOOKUP(W540/Y$2,{0,0.4,0.45,0.5,0.55,0.6,0.65,0.7,0.75,0.8,1},{0,2,2.25,2.5,2.75,3,3.25,3.5,3.75,4}))))</f>
        <v/>
      </c>
      <c r="Z540" s="3" t="str">
        <f>IF(COUNT($A540)=0,"",IF($A540&lt;&gt;DRAFT!$B542,"ERR",IF(DRAFT!CC542="3E","3E",IF(COUNT(DRAFT!BY542,DRAFT!CC542)&gt;0,DRAFT!CD542,""))))</f>
        <v/>
      </c>
      <c r="AA540" s="3" t="str">
        <f>IF(COUNT($A540)=0,"",IF(Z540="3E","3E",IF(Z540="","I",LOOKUP(Z540/AB$2,{0,0.4,0.45,0.5,0.55,0.6,0.65,0.7,0.75,0.8,1},{"F","D","C","C+","B-","B","B+","A-","A","A+"}))))</f>
        <v/>
      </c>
      <c r="AB540" s="2" t="str">
        <f>IF(COUNT($A540)=0,"",IF(Z540="","--",IF(Z540="3E","3E",LOOKUP(Z540/AB$2,{0,0.4,0.45,0.5,0.55,0.6,0.65,0.7,0.75,0.8,1},{0,2,2.25,2.5,2.75,3,3.25,3.5,3.75,4}))))</f>
        <v/>
      </c>
      <c r="AC540" s="3" t="str">
        <f>IF(COUNT($A540)=0,"",IF($A540&lt;&gt;DRAFT!$B542,"ERR",IF(DRAFT!CF542&gt;0,DRAFT!CF542,"")))</f>
        <v/>
      </c>
      <c r="AD540" s="3" t="str">
        <f>IF(COUNT($A540)=0,"",IF(AC540="3E","3E",IF(AC540="","I",LOOKUP(AC540/AE$2,{0,0.4,0.45,0.5,0.55,0.6,0.65,0.7,0.75,0.8,1},{"F","D","C","C+","B-","B","B+","A-","A","A+"}))))</f>
        <v/>
      </c>
      <c r="AE540" s="2" t="str">
        <f>IF(COUNT($A540)=0,"",IF(AC540="","--",IF(AC540="3E","3E",LOOKUP(AC540/AE$2,{0,0.4,0.45,0.5,0.55,0.6,0.65,0.7,0.75,0.8,1},{0,2,2.25,2.5,2.75,3,3.25,3.5,3.75,4}))))</f>
        <v/>
      </c>
      <c r="AF540" s="3" t="str">
        <f>IF($A540&lt;&gt;DRAFT!$B542,"ERR",IF(OR(COUNT($A540)=0,COUNT(DRAFT!CI542:CK542,DRAFT!CM542:CO542)=0),"",CEILING(SUM(DRAFT!CL542,DRAFT!CP542),1)))</f>
        <v/>
      </c>
      <c r="AG540" s="3" t="str">
        <f>IF(COUNT($A540)=0,"",IF(AF540="3E","3E",IF(AF540="","I",LOOKUP(AF540/AH$2,{0,0.4,0.45,0.5,0.55,0.6,0.65,0.7,0.75,0.8,1},{"F","D","C","C+","B-","B","B+","A-","A","A+"}))))</f>
        <v/>
      </c>
      <c r="AH540" s="2" t="str">
        <f>IF(COUNT($A540)=0,"",IF(AF540="","--",IF(AF540="3E","3E",LOOKUP(AF540/AH$2,{0,0.4,0.45,0.5,0.55,0.6,0.65,0.7,0.75,0.8,1},{0,2,2.25,2.5,2.75,3,3.25,3.5,3.75,4}))))</f>
        <v/>
      </c>
      <c r="AI540" s="11" t="str">
        <f>IF(OR(COUNT($A540)=0,COUNT(B540:AH540)=0),"",IF(COUNTIF(B540:AH540,"3E")&gt;0,"3E",IF(DRAFT!$A542="R",TRUNC(SUMPRODUCT(RGP,RCP)/TCP,3),TRUNC((SUMPRODUCT(--(IMDGP&gt;0)*IMDGP,IMCP)+CEILING(DRAFT!$CQ542*42,0.25))/TCP,3))))</f>
        <v/>
      </c>
      <c r="AJ540" s="3" t="str">
        <f>IF(OR(COUNT($A540)=0,COUNT(B540:AH540)=0),"",IF(COUNTIF(B540:AH540,"3E")&gt;0,"3E",IF(DRAFT!$A542="R",SUMPRODUCT(--(RGP&gt;=2),RCP),SUMPRODUCT(--(IMDGP&gt;0),--(IMGP=0),IMCP)+DRAFT!$CR542)))</f>
        <v/>
      </c>
      <c r="AK540" s="3" t="str">
        <f>IF(OR(COUNT($A540)=0,COUNT(B540:AH540)=0),"",IF(COUNTIF(B540:AJ540,"3E")&gt;0,"3E",IF(AND(DRAFT!$A542="IM",OR($AI540&gt;DRAFT!$CQ542,$AJ540&gt;DRAFT!$CR542)),"IMPROVED",IF(AND(DRAFT!$A542="IM",$AI540&lt;=DRAFT!$CQ542,$AJ540&lt;=DRAFT!$CR542),"NOT IMPROVED",IF(AND(AH540&gt;=2,AI540&gt;=2,AJ540&gt;=30),"PASS","FAIL")))))</f>
        <v/>
      </c>
      <c r="AL540" s="3" t="str">
        <f t="shared" si="16"/>
        <v/>
      </c>
      <c r="AM540" s="3" t="str">
        <f t="shared" si="17"/>
        <v/>
      </c>
    </row>
    <row r="541" spans="1:39" ht="18.95" customHeight="1" x14ac:dyDescent="0.25">
      <c r="A541" s="4" t="str">
        <f>IF(DRAFT!$B543="","",DRAFT!$B543)</f>
        <v/>
      </c>
      <c r="B541" s="3" t="str">
        <f>IF(COUNT($A541)=0,"",IF($A541&lt;&gt;DRAFT!$B543,"ERR",IF(DRAFT!I543="3E","3E",IF(COUNT(DRAFT!E543,DRAFT!I543)&gt;0,DRAFT!J543,""))))</f>
        <v/>
      </c>
      <c r="C541" s="3" t="str">
        <f>IF(COUNT($A541)=0,"",IF(B541="3E","3E",IF(B541="","I",LOOKUP(B541/D$2,{0,0.4,0.45,0.5,0.55,0.6,0.65,0.7,0.75,0.8,1},{"F","D","C","C+","B-","B","B+","A-","A","A+"}))))</f>
        <v/>
      </c>
      <c r="D541" s="2" t="str">
        <f>IF(COUNT($A541)=0,"",IF(B541="","--",IF(B541="3E","3E",LOOKUP(B541/D$2,{0,0.4,0.45,0.5,0.55,0.6,0.65,0.7,0.75,0.8,1},{0,2,2.25,2.5,2.75,3,3.25,3.5,3.75,4}))))</f>
        <v/>
      </c>
      <c r="E541" s="3" t="str">
        <f>IF(COUNT($A541)=0,"",IF($A541&lt;&gt;DRAFT!$B543,"ERR",IF(DRAFT!R543="3E","3E",IF(COUNT(DRAFT!N543,DRAFT!R543)&gt;0,DRAFT!S543,""))))</f>
        <v/>
      </c>
      <c r="F541" s="3" t="str">
        <f>IF(COUNT($A541)=0,"",IF(E541="3E","3E",IF(E541="","I",LOOKUP(E541/G$2,{0,0.4,0.45,0.5,0.55,0.6,0.65,0.7,0.75,0.8,1},{"F","D","C","C+","B-","B","B+","A-","A","A+"}))))</f>
        <v/>
      </c>
      <c r="G541" s="2" t="str">
        <f>IF(COUNT($A541)=0,"",IF(E541="","--",IF(E541="3E","3E",LOOKUP(E541/G$2,{0,0.4,0.45,0.5,0.55,0.6,0.65,0.7,0.75,0.8,1},{0,2,2.25,2.5,2.75,3,3.25,3.5,3.75,4}))))</f>
        <v/>
      </c>
      <c r="H541" s="3" t="str">
        <f>IF(COUNT($A541)=0,"",IF($A541&lt;&gt;DRAFT!$B543,"ERR",IF(DRAFT!AA543="3E","3E",IF(COUNT(DRAFT!W543,DRAFT!AA543)&gt;0,DRAFT!AB543,""))))</f>
        <v/>
      </c>
      <c r="I541" s="3" t="str">
        <f>IF(COUNT($A541)=0,"",IF(H541="3E","3E",IF(H541="","I",LOOKUP(H541/J$2,{0,0.4,0.45,0.5,0.55,0.6,0.65,0.7,0.75,0.8,1},{"F","D","C","C+","B-","B","B+","A-","A","A+"}))))</f>
        <v/>
      </c>
      <c r="J541" s="2" t="str">
        <f>IF(COUNT($A541)=0,"",IF(H541="","--",IF(H541="3E","3E",LOOKUP(H541/J$2,{0,0.4,0.45,0.5,0.55,0.6,0.65,0.7,0.75,0.8,1},{0,2,2.25,2.5,2.75,3,3.25,3.5,3.75,4}))))</f>
        <v/>
      </c>
      <c r="K541" s="3" t="str">
        <f>IF(COUNT($A541)=0,"",IF($A541&lt;&gt;DRAFT!$B543,"ERR",IF(DRAFT!AJ543="3E","3E",IF(COUNT(DRAFT!AF543,DRAFT!AJ543)&gt;0,DRAFT!AK543,""))))</f>
        <v/>
      </c>
      <c r="L541" s="3" t="str">
        <f>IF(COUNT($A541)=0,"",IF(K541="3E","3E",IF(K541="","I",LOOKUP(K541/M$2,{0,0.4,0.45,0.5,0.55,0.6,0.65,0.7,0.75,0.8,1},{"F","D","C","C+","B-","B","B+","A-","A","A+"}))))</f>
        <v/>
      </c>
      <c r="M541" s="2" t="str">
        <f>IF(COUNT($A541)=0,"",IF(K541="","--",IF(K541="3E","3E",LOOKUP(K541/M$2,{0,0.4,0.45,0.5,0.55,0.6,0.65,0.7,0.75,0.8,1},{0,2,2.25,2.5,2.75,3,3.25,3.5,3.75,4}))))</f>
        <v/>
      </c>
      <c r="N541" s="3" t="str">
        <f>IF(COUNT($A541)=0,"",IF($A541&lt;&gt;DRAFT!$B543,"ERR",IF(DRAFT!AS543="3E","3E",IF(COUNT(DRAFT!AO543,DRAFT!AS543)&gt;0,DRAFT!AT543,""))))</f>
        <v/>
      </c>
      <c r="O541" s="3" t="str">
        <f>IF(COUNT($A541)=0,"",IF(N541="3E","3E",IF(N541="","I",LOOKUP(N541/P$2,{0,0.4,0.45,0.5,0.55,0.6,0.65,0.7,0.75,0.8,1},{"F","D","C","C+","B-","B","B+","A-","A","A+"}))))</f>
        <v/>
      </c>
      <c r="P541" s="2" t="str">
        <f>IF(COUNT($A541)=0,"",IF(N541="","--",IF(N541="3E","3E",LOOKUP(N541/P$2,{0,0.4,0.45,0.5,0.55,0.6,0.65,0.7,0.75,0.8,1},{0,2,2.25,2.5,2.75,3,3.25,3.5,3.75,4}))))</f>
        <v/>
      </c>
      <c r="Q541" s="3" t="str">
        <f>IF(COUNT($A541)=0,"",IF($A541&lt;&gt;DRAFT!$B543,"ERR",IF(DRAFT!BB543="3E","3E",IF(COUNT(DRAFT!AX543,DRAFT!BB543)&gt;0,DRAFT!BC543,""))))</f>
        <v/>
      </c>
      <c r="R541" s="3" t="str">
        <f>IF(COUNT($A541)=0,"",IF(Q541="3E","3E",IF(Q541="","I",LOOKUP(Q541/S$2,{0,0.4,0.45,0.5,0.55,0.6,0.65,0.7,0.75,0.8,1},{"F","D","C","C+","B-","B","B+","A-","A","A+"}))))</f>
        <v/>
      </c>
      <c r="S541" s="2" t="str">
        <f>IF(COUNT($A541)=0,"",IF(Q541="","--",IF(Q541="3E","3E",LOOKUP(Q541/S$2,{0,0.4,0.45,0.5,0.55,0.6,0.65,0.7,0.75,0.8,1},{0,2,2.25,2.5,2.75,3,3.25,3.5,3.75,4}))))</f>
        <v/>
      </c>
      <c r="T541" s="3" t="str">
        <f>IF(COUNT($A541)=0,"",IF($A541&lt;&gt;DRAFT!$B543,"ERR",IF(DRAFT!BK543="3E","3E",IF(COUNT(DRAFT!BG543,DRAFT!BK543)&gt;0,DRAFT!BL543,""))))</f>
        <v/>
      </c>
      <c r="U541" s="3" t="str">
        <f>IF(COUNT($A541)=0,"",IF(T541="3E","3E",IF(T541="","I",LOOKUP(T541/V$2,{0,0.4,0.45,0.5,0.55,0.6,0.65,0.7,0.75,0.8,1},{"F","D","C","C+","B-","B","B+","A-","A","A+"}))))</f>
        <v/>
      </c>
      <c r="V541" s="2" t="str">
        <f>IF(COUNT($A541)=0,"",IF(T541="","--",IF(T541="3E","3E",LOOKUP(T541/V$2,{0,0.4,0.45,0.5,0.55,0.6,0.65,0.7,0.75,0.8,1},{0,2,2.25,2.5,2.75,3,3.25,3.5,3.75,4}))))</f>
        <v/>
      </c>
      <c r="W541" s="3" t="str">
        <f>IF(COUNT($A541)=0,"",IF($A541&lt;&gt;DRAFT!$B543,"ERR",IF(DRAFT!BT543="3E","3E",IF(COUNT(DRAFT!BP543,DRAFT!BT543)&gt;0,DRAFT!BU543,""))))</f>
        <v/>
      </c>
      <c r="X541" s="3" t="str">
        <f>IF(COUNT($A541)=0,"",IF(W541="3E","3E",IF(W541="","I",LOOKUP(W541/Y$2,{0,0.4,0.45,0.5,0.55,0.6,0.65,0.7,0.75,0.8,1},{"F","D","C","C+","B-","B","B+","A-","A","A+"}))))</f>
        <v/>
      </c>
      <c r="Y541" s="2" t="str">
        <f>IF(COUNT($A541)=0,"",IF(W541="","--",IF(W541="3E","3E",LOOKUP(W541/Y$2,{0,0.4,0.45,0.5,0.55,0.6,0.65,0.7,0.75,0.8,1},{0,2,2.25,2.5,2.75,3,3.25,3.5,3.75,4}))))</f>
        <v/>
      </c>
      <c r="Z541" s="3" t="str">
        <f>IF(COUNT($A541)=0,"",IF($A541&lt;&gt;DRAFT!$B543,"ERR",IF(DRAFT!CC543="3E","3E",IF(COUNT(DRAFT!BY543,DRAFT!CC543)&gt;0,DRAFT!CD543,""))))</f>
        <v/>
      </c>
      <c r="AA541" s="3" t="str">
        <f>IF(COUNT($A541)=0,"",IF(Z541="3E","3E",IF(Z541="","I",LOOKUP(Z541/AB$2,{0,0.4,0.45,0.5,0.55,0.6,0.65,0.7,0.75,0.8,1},{"F","D","C","C+","B-","B","B+","A-","A","A+"}))))</f>
        <v/>
      </c>
      <c r="AB541" s="2" t="str">
        <f>IF(COUNT($A541)=0,"",IF(Z541="","--",IF(Z541="3E","3E",LOOKUP(Z541/AB$2,{0,0.4,0.45,0.5,0.55,0.6,0.65,0.7,0.75,0.8,1},{0,2,2.25,2.5,2.75,3,3.25,3.5,3.75,4}))))</f>
        <v/>
      </c>
      <c r="AC541" s="3" t="str">
        <f>IF(COUNT($A541)=0,"",IF($A541&lt;&gt;DRAFT!$B543,"ERR",IF(DRAFT!CF543&gt;0,DRAFT!CF543,"")))</f>
        <v/>
      </c>
      <c r="AD541" s="3" t="str">
        <f>IF(COUNT($A541)=0,"",IF(AC541="3E","3E",IF(AC541="","I",LOOKUP(AC541/AE$2,{0,0.4,0.45,0.5,0.55,0.6,0.65,0.7,0.75,0.8,1},{"F","D","C","C+","B-","B","B+","A-","A","A+"}))))</f>
        <v/>
      </c>
      <c r="AE541" s="2" t="str">
        <f>IF(COUNT($A541)=0,"",IF(AC541="","--",IF(AC541="3E","3E",LOOKUP(AC541/AE$2,{0,0.4,0.45,0.5,0.55,0.6,0.65,0.7,0.75,0.8,1},{0,2,2.25,2.5,2.75,3,3.25,3.5,3.75,4}))))</f>
        <v/>
      </c>
      <c r="AF541" s="3" t="str">
        <f>IF($A541&lt;&gt;DRAFT!$B543,"ERR",IF(OR(COUNT($A541)=0,COUNT(DRAFT!CI543:CK543,DRAFT!CM543:CO543)=0),"",CEILING(SUM(DRAFT!CL543,DRAFT!CP543),1)))</f>
        <v/>
      </c>
      <c r="AG541" s="3" t="str">
        <f>IF(COUNT($A541)=0,"",IF(AF541="3E","3E",IF(AF541="","I",LOOKUP(AF541/AH$2,{0,0.4,0.45,0.5,0.55,0.6,0.65,0.7,0.75,0.8,1},{"F","D","C","C+","B-","B","B+","A-","A","A+"}))))</f>
        <v/>
      </c>
      <c r="AH541" s="2" t="str">
        <f>IF(COUNT($A541)=0,"",IF(AF541="","--",IF(AF541="3E","3E",LOOKUP(AF541/AH$2,{0,0.4,0.45,0.5,0.55,0.6,0.65,0.7,0.75,0.8,1},{0,2,2.25,2.5,2.75,3,3.25,3.5,3.75,4}))))</f>
        <v/>
      </c>
      <c r="AI541" s="11" t="str">
        <f>IF(OR(COUNT($A541)=0,COUNT(B541:AH541)=0),"",IF(COUNTIF(B541:AH541,"3E")&gt;0,"3E",IF(DRAFT!$A543="R",TRUNC(SUMPRODUCT(RGP,RCP)/TCP,3),TRUNC((SUMPRODUCT(--(IMDGP&gt;0)*IMDGP,IMCP)+CEILING(DRAFT!$CQ543*42,0.25))/TCP,3))))</f>
        <v/>
      </c>
      <c r="AJ541" s="3" t="str">
        <f>IF(OR(COUNT($A541)=0,COUNT(B541:AH541)=0),"",IF(COUNTIF(B541:AH541,"3E")&gt;0,"3E",IF(DRAFT!$A543="R",SUMPRODUCT(--(RGP&gt;=2),RCP),SUMPRODUCT(--(IMDGP&gt;0),--(IMGP=0),IMCP)+DRAFT!$CR543)))</f>
        <v/>
      </c>
      <c r="AK541" s="3" t="str">
        <f>IF(OR(COUNT($A541)=0,COUNT(B541:AH541)=0),"",IF(COUNTIF(B541:AJ541,"3E")&gt;0,"3E",IF(AND(DRAFT!$A543="IM",OR($AI541&gt;DRAFT!$CQ543,$AJ541&gt;DRAFT!$CR543)),"IMPROVED",IF(AND(DRAFT!$A543="IM",$AI541&lt;=DRAFT!$CQ543,$AJ541&lt;=DRAFT!$CR543),"NOT IMPROVED",IF(AND(AH541&gt;=2,AI541&gt;=2,AJ541&gt;=30),"PASS","FAIL")))))</f>
        <v/>
      </c>
      <c r="AL541" s="3" t="str">
        <f t="shared" si="16"/>
        <v/>
      </c>
      <c r="AM541" s="3" t="str">
        <f t="shared" si="17"/>
        <v/>
      </c>
    </row>
    <row r="542" spans="1:39" ht="18.95" customHeight="1" x14ac:dyDescent="0.25">
      <c r="A542" s="4" t="str">
        <f>IF(DRAFT!$B544="","",DRAFT!$B544)</f>
        <v/>
      </c>
      <c r="B542" s="3" t="str">
        <f>IF(COUNT($A542)=0,"",IF($A542&lt;&gt;DRAFT!$B544,"ERR",IF(DRAFT!I544="3E","3E",IF(COUNT(DRAFT!E544,DRAFT!I544)&gt;0,DRAFT!J544,""))))</f>
        <v/>
      </c>
      <c r="C542" s="3" t="str">
        <f>IF(COUNT($A542)=0,"",IF(B542="3E","3E",IF(B542="","I",LOOKUP(B542/D$2,{0,0.4,0.45,0.5,0.55,0.6,0.65,0.7,0.75,0.8,1},{"F","D","C","C+","B-","B","B+","A-","A","A+"}))))</f>
        <v/>
      </c>
      <c r="D542" s="2" t="str">
        <f>IF(COUNT($A542)=0,"",IF(B542="","--",IF(B542="3E","3E",LOOKUP(B542/D$2,{0,0.4,0.45,0.5,0.55,0.6,0.65,0.7,0.75,0.8,1},{0,2,2.25,2.5,2.75,3,3.25,3.5,3.75,4}))))</f>
        <v/>
      </c>
      <c r="E542" s="3" t="str">
        <f>IF(COUNT($A542)=0,"",IF($A542&lt;&gt;DRAFT!$B544,"ERR",IF(DRAFT!R544="3E","3E",IF(COUNT(DRAFT!N544,DRAFT!R544)&gt;0,DRAFT!S544,""))))</f>
        <v/>
      </c>
      <c r="F542" s="3" t="str">
        <f>IF(COUNT($A542)=0,"",IF(E542="3E","3E",IF(E542="","I",LOOKUP(E542/G$2,{0,0.4,0.45,0.5,0.55,0.6,0.65,0.7,0.75,0.8,1},{"F","D","C","C+","B-","B","B+","A-","A","A+"}))))</f>
        <v/>
      </c>
      <c r="G542" s="2" t="str">
        <f>IF(COUNT($A542)=0,"",IF(E542="","--",IF(E542="3E","3E",LOOKUP(E542/G$2,{0,0.4,0.45,0.5,0.55,0.6,0.65,0.7,0.75,0.8,1},{0,2,2.25,2.5,2.75,3,3.25,3.5,3.75,4}))))</f>
        <v/>
      </c>
      <c r="H542" s="3" t="str">
        <f>IF(COUNT($A542)=0,"",IF($A542&lt;&gt;DRAFT!$B544,"ERR",IF(DRAFT!AA544="3E","3E",IF(COUNT(DRAFT!W544,DRAFT!AA544)&gt;0,DRAFT!AB544,""))))</f>
        <v/>
      </c>
      <c r="I542" s="3" t="str">
        <f>IF(COUNT($A542)=0,"",IF(H542="3E","3E",IF(H542="","I",LOOKUP(H542/J$2,{0,0.4,0.45,0.5,0.55,0.6,0.65,0.7,0.75,0.8,1},{"F","D","C","C+","B-","B","B+","A-","A","A+"}))))</f>
        <v/>
      </c>
      <c r="J542" s="2" t="str">
        <f>IF(COUNT($A542)=0,"",IF(H542="","--",IF(H542="3E","3E",LOOKUP(H542/J$2,{0,0.4,0.45,0.5,0.55,0.6,0.65,0.7,0.75,0.8,1},{0,2,2.25,2.5,2.75,3,3.25,3.5,3.75,4}))))</f>
        <v/>
      </c>
      <c r="K542" s="3" t="str">
        <f>IF(COUNT($A542)=0,"",IF($A542&lt;&gt;DRAFT!$B544,"ERR",IF(DRAFT!AJ544="3E","3E",IF(COUNT(DRAFT!AF544,DRAFT!AJ544)&gt;0,DRAFT!AK544,""))))</f>
        <v/>
      </c>
      <c r="L542" s="3" t="str">
        <f>IF(COUNT($A542)=0,"",IF(K542="3E","3E",IF(K542="","I",LOOKUP(K542/M$2,{0,0.4,0.45,0.5,0.55,0.6,0.65,0.7,0.75,0.8,1},{"F","D","C","C+","B-","B","B+","A-","A","A+"}))))</f>
        <v/>
      </c>
      <c r="M542" s="2" t="str">
        <f>IF(COUNT($A542)=0,"",IF(K542="","--",IF(K542="3E","3E",LOOKUP(K542/M$2,{0,0.4,0.45,0.5,0.55,0.6,0.65,0.7,0.75,0.8,1},{0,2,2.25,2.5,2.75,3,3.25,3.5,3.75,4}))))</f>
        <v/>
      </c>
      <c r="N542" s="3" t="str">
        <f>IF(COUNT($A542)=0,"",IF($A542&lt;&gt;DRAFT!$B544,"ERR",IF(DRAFT!AS544="3E","3E",IF(COUNT(DRAFT!AO544,DRAFT!AS544)&gt;0,DRAFT!AT544,""))))</f>
        <v/>
      </c>
      <c r="O542" s="3" t="str">
        <f>IF(COUNT($A542)=0,"",IF(N542="3E","3E",IF(N542="","I",LOOKUP(N542/P$2,{0,0.4,0.45,0.5,0.55,0.6,0.65,0.7,0.75,0.8,1},{"F","D","C","C+","B-","B","B+","A-","A","A+"}))))</f>
        <v/>
      </c>
      <c r="P542" s="2" t="str">
        <f>IF(COUNT($A542)=0,"",IF(N542="","--",IF(N542="3E","3E",LOOKUP(N542/P$2,{0,0.4,0.45,0.5,0.55,0.6,0.65,0.7,0.75,0.8,1},{0,2,2.25,2.5,2.75,3,3.25,3.5,3.75,4}))))</f>
        <v/>
      </c>
      <c r="Q542" s="3" t="str">
        <f>IF(COUNT($A542)=0,"",IF($A542&lt;&gt;DRAFT!$B544,"ERR",IF(DRAFT!BB544="3E","3E",IF(COUNT(DRAFT!AX544,DRAFT!BB544)&gt;0,DRAFT!BC544,""))))</f>
        <v/>
      </c>
      <c r="R542" s="3" t="str">
        <f>IF(COUNT($A542)=0,"",IF(Q542="3E","3E",IF(Q542="","I",LOOKUP(Q542/S$2,{0,0.4,0.45,0.5,0.55,0.6,0.65,0.7,0.75,0.8,1},{"F","D","C","C+","B-","B","B+","A-","A","A+"}))))</f>
        <v/>
      </c>
      <c r="S542" s="2" t="str">
        <f>IF(COUNT($A542)=0,"",IF(Q542="","--",IF(Q542="3E","3E",LOOKUP(Q542/S$2,{0,0.4,0.45,0.5,0.55,0.6,0.65,0.7,0.75,0.8,1},{0,2,2.25,2.5,2.75,3,3.25,3.5,3.75,4}))))</f>
        <v/>
      </c>
      <c r="T542" s="3" t="str">
        <f>IF(COUNT($A542)=0,"",IF($A542&lt;&gt;DRAFT!$B544,"ERR",IF(DRAFT!BK544="3E","3E",IF(COUNT(DRAFT!BG544,DRAFT!BK544)&gt;0,DRAFT!BL544,""))))</f>
        <v/>
      </c>
      <c r="U542" s="3" t="str">
        <f>IF(COUNT($A542)=0,"",IF(T542="3E","3E",IF(T542="","I",LOOKUP(T542/V$2,{0,0.4,0.45,0.5,0.55,0.6,0.65,0.7,0.75,0.8,1},{"F","D","C","C+","B-","B","B+","A-","A","A+"}))))</f>
        <v/>
      </c>
      <c r="V542" s="2" t="str">
        <f>IF(COUNT($A542)=0,"",IF(T542="","--",IF(T542="3E","3E",LOOKUP(T542/V$2,{0,0.4,0.45,0.5,0.55,0.6,0.65,0.7,0.75,0.8,1},{0,2,2.25,2.5,2.75,3,3.25,3.5,3.75,4}))))</f>
        <v/>
      </c>
      <c r="W542" s="3" t="str">
        <f>IF(COUNT($A542)=0,"",IF($A542&lt;&gt;DRAFT!$B544,"ERR",IF(DRAFT!BT544="3E","3E",IF(COUNT(DRAFT!BP544,DRAFT!BT544)&gt;0,DRAFT!BU544,""))))</f>
        <v/>
      </c>
      <c r="X542" s="3" t="str">
        <f>IF(COUNT($A542)=0,"",IF(W542="3E","3E",IF(W542="","I",LOOKUP(W542/Y$2,{0,0.4,0.45,0.5,0.55,0.6,0.65,0.7,0.75,0.8,1},{"F","D","C","C+","B-","B","B+","A-","A","A+"}))))</f>
        <v/>
      </c>
      <c r="Y542" s="2" t="str">
        <f>IF(COUNT($A542)=0,"",IF(W542="","--",IF(W542="3E","3E",LOOKUP(W542/Y$2,{0,0.4,0.45,0.5,0.55,0.6,0.65,0.7,0.75,0.8,1},{0,2,2.25,2.5,2.75,3,3.25,3.5,3.75,4}))))</f>
        <v/>
      </c>
      <c r="Z542" s="3" t="str">
        <f>IF(COUNT($A542)=0,"",IF($A542&lt;&gt;DRAFT!$B544,"ERR",IF(DRAFT!CC544="3E","3E",IF(COUNT(DRAFT!BY544,DRAFT!CC544)&gt;0,DRAFT!CD544,""))))</f>
        <v/>
      </c>
      <c r="AA542" s="3" t="str">
        <f>IF(COUNT($A542)=0,"",IF(Z542="3E","3E",IF(Z542="","I",LOOKUP(Z542/AB$2,{0,0.4,0.45,0.5,0.55,0.6,0.65,0.7,0.75,0.8,1},{"F","D","C","C+","B-","B","B+","A-","A","A+"}))))</f>
        <v/>
      </c>
      <c r="AB542" s="2" t="str">
        <f>IF(COUNT($A542)=0,"",IF(Z542="","--",IF(Z542="3E","3E",LOOKUP(Z542/AB$2,{0,0.4,0.45,0.5,0.55,0.6,0.65,0.7,0.75,0.8,1},{0,2,2.25,2.5,2.75,3,3.25,3.5,3.75,4}))))</f>
        <v/>
      </c>
      <c r="AC542" s="3" t="str">
        <f>IF(COUNT($A542)=0,"",IF($A542&lt;&gt;DRAFT!$B544,"ERR",IF(DRAFT!CF544&gt;0,DRAFT!CF544,"")))</f>
        <v/>
      </c>
      <c r="AD542" s="3" t="str">
        <f>IF(COUNT($A542)=0,"",IF(AC542="3E","3E",IF(AC542="","I",LOOKUP(AC542/AE$2,{0,0.4,0.45,0.5,0.55,0.6,0.65,0.7,0.75,0.8,1},{"F","D","C","C+","B-","B","B+","A-","A","A+"}))))</f>
        <v/>
      </c>
      <c r="AE542" s="2" t="str">
        <f>IF(COUNT($A542)=0,"",IF(AC542="","--",IF(AC542="3E","3E",LOOKUP(AC542/AE$2,{0,0.4,0.45,0.5,0.55,0.6,0.65,0.7,0.75,0.8,1},{0,2,2.25,2.5,2.75,3,3.25,3.5,3.75,4}))))</f>
        <v/>
      </c>
      <c r="AF542" s="3" t="str">
        <f>IF($A542&lt;&gt;DRAFT!$B544,"ERR",IF(OR(COUNT($A542)=0,COUNT(DRAFT!CI544:CK544,DRAFT!CM544:CO544)=0),"",CEILING(SUM(DRAFT!CL544,DRAFT!CP544),1)))</f>
        <v/>
      </c>
      <c r="AG542" s="3" t="str">
        <f>IF(COUNT($A542)=0,"",IF(AF542="3E","3E",IF(AF542="","I",LOOKUP(AF542/AH$2,{0,0.4,0.45,0.5,0.55,0.6,0.65,0.7,0.75,0.8,1},{"F","D","C","C+","B-","B","B+","A-","A","A+"}))))</f>
        <v/>
      </c>
      <c r="AH542" s="2" t="str">
        <f>IF(COUNT($A542)=0,"",IF(AF542="","--",IF(AF542="3E","3E",LOOKUP(AF542/AH$2,{0,0.4,0.45,0.5,0.55,0.6,0.65,0.7,0.75,0.8,1},{0,2,2.25,2.5,2.75,3,3.25,3.5,3.75,4}))))</f>
        <v/>
      </c>
      <c r="AI542" s="11" t="str">
        <f>IF(OR(COUNT($A542)=0,COUNT(B542:AH542)=0),"",IF(COUNTIF(B542:AH542,"3E")&gt;0,"3E",IF(DRAFT!$A544="R",TRUNC(SUMPRODUCT(RGP,RCP)/TCP,3),TRUNC((SUMPRODUCT(--(IMDGP&gt;0)*IMDGP,IMCP)+CEILING(DRAFT!$CQ544*42,0.25))/TCP,3))))</f>
        <v/>
      </c>
      <c r="AJ542" s="3" t="str">
        <f>IF(OR(COUNT($A542)=0,COUNT(B542:AH542)=0),"",IF(COUNTIF(B542:AH542,"3E")&gt;0,"3E",IF(DRAFT!$A544="R",SUMPRODUCT(--(RGP&gt;=2),RCP),SUMPRODUCT(--(IMDGP&gt;0),--(IMGP=0),IMCP)+DRAFT!$CR544)))</f>
        <v/>
      </c>
      <c r="AK542" s="3" t="str">
        <f>IF(OR(COUNT($A542)=0,COUNT(B542:AH542)=0),"",IF(COUNTIF(B542:AJ542,"3E")&gt;0,"3E",IF(AND(DRAFT!$A544="IM",OR($AI542&gt;DRAFT!$CQ544,$AJ542&gt;DRAFT!$CR544)),"IMPROVED",IF(AND(DRAFT!$A544="IM",$AI542&lt;=DRAFT!$CQ544,$AJ542&lt;=DRAFT!$CR544),"NOT IMPROVED",IF(AND(AH542&gt;=2,AI542&gt;=2,AJ542&gt;=30),"PASS","FAIL")))))</f>
        <v/>
      </c>
      <c r="AL542" s="3" t="str">
        <f t="shared" si="16"/>
        <v/>
      </c>
      <c r="AM542" s="3" t="str">
        <f t="shared" si="17"/>
        <v/>
      </c>
    </row>
    <row r="543" spans="1:39" ht="18.95" customHeight="1" x14ac:dyDescent="0.25">
      <c r="A543" s="4" t="str">
        <f>IF(DRAFT!$B545="","",DRAFT!$B545)</f>
        <v/>
      </c>
      <c r="B543" s="3" t="str">
        <f>IF(COUNT($A543)=0,"",IF($A543&lt;&gt;DRAFT!$B545,"ERR",IF(DRAFT!I545="3E","3E",IF(COUNT(DRAFT!E545,DRAFT!I545)&gt;0,DRAFT!J545,""))))</f>
        <v/>
      </c>
      <c r="C543" s="3" t="str">
        <f>IF(COUNT($A543)=0,"",IF(B543="3E","3E",IF(B543="","I",LOOKUP(B543/D$2,{0,0.4,0.45,0.5,0.55,0.6,0.65,0.7,0.75,0.8,1},{"F","D","C","C+","B-","B","B+","A-","A","A+"}))))</f>
        <v/>
      </c>
      <c r="D543" s="2" t="str">
        <f>IF(COUNT($A543)=0,"",IF(B543="","--",IF(B543="3E","3E",LOOKUP(B543/D$2,{0,0.4,0.45,0.5,0.55,0.6,0.65,0.7,0.75,0.8,1},{0,2,2.25,2.5,2.75,3,3.25,3.5,3.75,4}))))</f>
        <v/>
      </c>
      <c r="E543" s="3" t="str">
        <f>IF(COUNT($A543)=0,"",IF($A543&lt;&gt;DRAFT!$B545,"ERR",IF(DRAFT!R545="3E","3E",IF(COUNT(DRAFT!N545,DRAFT!R545)&gt;0,DRAFT!S545,""))))</f>
        <v/>
      </c>
      <c r="F543" s="3" t="str">
        <f>IF(COUNT($A543)=0,"",IF(E543="3E","3E",IF(E543="","I",LOOKUP(E543/G$2,{0,0.4,0.45,0.5,0.55,0.6,0.65,0.7,0.75,0.8,1},{"F","D","C","C+","B-","B","B+","A-","A","A+"}))))</f>
        <v/>
      </c>
      <c r="G543" s="2" t="str">
        <f>IF(COUNT($A543)=0,"",IF(E543="","--",IF(E543="3E","3E",LOOKUP(E543/G$2,{0,0.4,0.45,0.5,0.55,0.6,0.65,0.7,0.75,0.8,1},{0,2,2.25,2.5,2.75,3,3.25,3.5,3.75,4}))))</f>
        <v/>
      </c>
      <c r="H543" s="3" t="str">
        <f>IF(COUNT($A543)=0,"",IF($A543&lt;&gt;DRAFT!$B545,"ERR",IF(DRAFT!AA545="3E","3E",IF(COUNT(DRAFT!W545,DRAFT!AA545)&gt;0,DRAFT!AB545,""))))</f>
        <v/>
      </c>
      <c r="I543" s="3" t="str">
        <f>IF(COUNT($A543)=0,"",IF(H543="3E","3E",IF(H543="","I",LOOKUP(H543/J$2,{0,0.4,0.45,0.5,0.55,0.6,0.65,0.7,0.75,0.8,1},{"F","D","C","C+","B-","B","B+","A-","A","A+"}))))</f>
        <v/>
      </c>
      <c r="J543" s="2" t="str">
        <f>IF(COUNT($A543)=0,"",IF(H543="","--",IF(H543="3E","3E",LOOKUP(H543/J$2,{0,0.4,0.45,0.5,0.55,0.6,0.65,0.7,0.75,0.8,1},{0,2,2.25,2.5,2.75,3,3.25,3.5,3.75,4}))))</f>
        <v/>
      </c>
      <c r="K543" s="3" t="str">
        <f>IF(COUNT($A543)=0,"",IF($A543&lt;&gt;DRAFT!$B545,"ERR",IF(DRAFT!AJ545="3E","3E",IF(COUNT(DRAFT!AF545,DRAFT!AJ545)&gt;0,DRAFT!AK545,""))))</f>
        <v/>
      </c>
      <c r="L543" s="3" t="str">
        <f>IF(COUNT($A543)=0,"",IF(K543="3E","3E",IF(K543="","I",LOOKUP(K543/M$2,{0,0.4,0.45,0.5,0.55,0.6,0.65,0.7,0.75,0.8,1},{"F","D","C","C+","B-","B","B+","A-","A","A+"}))))</f>
        <v/>
      </c>
      <c r="M543" s="2" t="str">
        <f>IF(COUNT($A543)=0,"",IF(K543="","--",IF(K543="3E","3E",LOOKUP(K543/M$2,{0,0.4,0.45,0.5,0.55,0.6,0.65,0.7,0.75,0.8,1},{0,2,2.25,2.5,2.75,3,3.25,3.5,3.75,4}))))</f>
        <v/>
      </c>
      <c r="N543" s="3" t="str">
        <f>IF(COUNT($A543)=0,"",IF($A543&lt;&gt;DRAFT!$B545,"ERR",IF(DRAFT!AS545="3E","3E",IF(COUNT(DRAFT!AO545,DRAFT!AS545)&gt;0,DRAFT!AT545,""))))</f>
        <v/>
      </c>
      <c r="O543" s="3" t="str">
        <f>IF(COUNT($A543)=0,"",IF(N543="3E","3E",IF(N543="","I",LOOKUP(N543/P$2,{0,0.4,0.45,0.5,0.55,0.6,0.65,0.7,0.75,0.8,1},{"F","D","C","C+","B-","B","B+","A-","A","A+"}))))</f>
        <v/>
      </c>
      <c r="P543" s="2" t="str">
        <f>IF(COUNT($A543)=0,"",IF(N543="","--",IF(N543="3E","3E",LOOKUP(N543/P$2,{0,0.4,0.45,0.5,0.55,0.6,0.65,0.7,0.75,0.8,1},{0,2,2.25,2.5,2.75,3,3.25,3.5,3.75,4}))))</f>
        <v/>
      </c>
      <c r="Q543" s="3" t="str">
        <f>IF(COUNT($A543)=0,"",IF($A543&lt;&gt;DRAFT!$B545,"ERR",IF(DRAFT!BB545="3E","3E",IF(COUNT(DRAFT!AX545,DRAFT!BB545)&gt;0,DRAFT!BC545,""))))</f>
        <v/>
      </c>
      <c r="R543" s="3" t="str">
        <f>IF(COUNT($A543)=0,"",IF(Q543="3E","3E",IF(Q543="","I",LOOKUP(Q543/S$2,{0,0.4,0.45,0.5,0.55,0.6,0.65,0.7,0.75,0.8,1},{"F","D","C","C+","B-","B","B+","A-","A","A+"}))))</f>
        <v/>
      </c>
      <c r="S543" s="2" t="str">
        <f>IF(COUNT($A543)=0,"",IF(Q543="","--",IF(Q543="3E","3E",LOOKUP(Q543/S$2,{0,0.4,0.45,0.5,0.55,0.6,0.65,0.7,0.75,0.8,1},{0,2,2.25,2.5,2.75,3,3.25,3.5,3.75,4}))))</f>
        <v/>
      </c>
      <c r="T543" s="3" t="str">
        <f>IF(COUNT($A543)=0,"",IF($A543&lt;&gt;DRAFT!$B545,"ERR",IF(DRAFT!BK545="3E","3E",IF(COUNT(DRAFT!BG545,DRAFT!BK545)&gt;0,DRAFT!BL545,""))))</f>
        <v/>
      </c>
      <c r="U543" s="3" t="str">
        <f>IF(COUNT($A543)=0,"",IF(T543="3E","3E",IF(T543="","I",LOOKUP(T543/V$2,{0,0.4,0.45,0.5,0.55,0.6,0.65,0.7,0.75,0.8,1},{"F","D","C","C+","B-","B","B+","A-","A","A+"}))))</f>
        <v/>
      </c>
      <c r="V543" s="2" t="str">
        <f>IF(COUNT($A543)=0,"",IF(T543="","--",IF(T543="3E","3E",LOOKUP(T543/V$2,{0,0.4,0.45,0.5,0.55,0.6,0.65,0.7,0.75,0.8,1},{0,2,2.25,2.5,2.75,3,3.25,3.5,3.75,4}))))</f>
        <v/>
      </c>
      <c r="W543" s="3" t="str">
        <f>IF(COUNT($A543)=0,"",IF($A543&lt;&gt;DRAFT!$B545,"ERR",IF(DRAFT!BT545="3E","3E",IF(COUNT(DRAFT!BP545,DRAFT!BT545)&gt;0,DRAFT!BU545,""))))</f>
        <v/>
      </c>
      <c r="X543" s="3" t="str">
        <f>IF(COUNT($A543)=0,"",IF(W543="3E","3E",IF(W543="","I",LOOKUP(W543/Y$2,{0,0.4,0.45,0.5,0.55,0.6,0.65,0.7,0.75,0.8,1},{"F","D","C","C+","B-","B","B+","A-","A","A+"}))))</f>
        <v/>
      </c>
      <c r="Y543" s="2" t="str">
        <f>IF(COUNT($A543)=0,"",IF(W543="","--",IF(W543="3E","3E",LOOKUP(W543/Y$2,{0,0.4,0.45,0.5,0.55,0.6,0.65,0.7,0.75,0.8,1},{0,2,2.25,2.5,2.75,3,3.25,3.5,3.75,4}))))</f>
        <v/>
      </c>
      <c r="Z543" s="3" t="str">
        <f>IF(COUNT($A543)=0,"",IF($A543&lt;&gt;DRAFT!$B545,"ERR",IF(DRAFT!CC545="3E","3E",IF(COUNT(DRAFT!BY545,DRAFT!CC545)&gt;0,DRAFT!CD545,""))))</f>
        <v/>
      </c>
      <c r="AA543" s="3" t="str">
        <f>IF(COUNT($A543)=0,"",IF(Z543="3E","3E",IF(Z543="","I",LOOKUP(Z543/AB$2,{0,0.4,0.45,0.5,0.55,0.6,0.65,0.7,0.75,0.8,1},{"F","D","C","C+","B-","B","B+","A-","A","A+"}))))</f>
        <v/>
      </c>
      <c r="AB543" s="2" t="str">
        <f>IF(COUNT($A543)=0,"",IF(Z543="","--",IF(Z543="3E","3E",LOOKUP(Z543/AB$2,{0,0.4,0.45,0.5,0.55,0.6,0.65,0.7,0.75,0.8,1},{0,2,2.25,2.5,2.75,3,3.25,3.5,3.75,4}))))</f>
        <v/>
      </c>
      <c r="AC543" s="3" t="str">
        <f>IF(COUNT($A543)=0,"",IF($A543&lt;&gt;DRAFT!$B545,"ERR",IF(DRAFT!CF545&gt;0,DRAFT!CF545,"")))</f>
        <v/>
      </c>
      <c r="AD543" s="3" t="str">
        <f>IF(COUNT($A543)=0,"",IF(AC543="3E","3E",IF(AC543="","I",LOOKUP(AC543/AE$2,{0,0.4,0.45,0.5,0.55,0.6,0.65,0.7,0.75,0.8,1},{"F","D","C","C+","B-","B","B+","A-","A","A+"}))))</f>
        <v/>
      </c>
      <c r="AE543" s="2" t="str">
        <f>IF(COUNT($A543)=0,"",IF(AC543="","--",IF(AC543="3E","3E",LOOKUP(AC543/AE$2,{0,0.4,0.45,0.5,0.55,0.6,0.65,0.7,0.75,0.8,1},{0,2,2.25,2.5,2.75,3,3.25,3.5,3.75,4}))))</f>
        <v/>
      </c>
      <c r="AF543" s="3" t="str">
        <f>IF($A543&lt;&gt;DRAFT!$B545,"ERR",IF(OR(COUNT($A543)=0,COUNT(DRAFT!CI545:CK545,DRAFT!CM545:CO545)=0),"",CEILING(SUM(DRAFT!CL545,DRAFT!CP545),1)))</f>
        <v/>
      </c>
      <c r="AG543" s="3" t="str">
        <f>IF(COUNT($A543)=0,"",IF(AF543="3E","3E",IF(AF543="","I",LOOKUP(AF543/AH$2,{0,0.4,0.45,0.5,0.55,0.6,0.65,0.7,0.75,0.8,1},{"F","D","C","C+","B-","B","B+","A-","A","A+"}))))</f>
        <v/>
      </c>
      <c r="AH543" s="2" t="str">
        <f>IF(COUNT($A543)=0,"",IF(AF543="","--",IF(AF543="3E","3E",LOOKUP(AF543/AH$2,{0,0.4,0.45,0.5,0.55,0.6,0.65,0.7,0.75,0.8,1},{0,2,2.25,2.5,2.75,3,3.25,3.5,3.75,4}))))</f>
        <v/>
      </c>
      <c r="AI543" s="11" t="str">
        <f>IF(OR(COUNT($A543)=0,COUNT(B543:AH543)=0),"",IF(COUNTIF(B543:AH543,"3E")&gt;0,"3E",IF(DRAFT!$A545="R",TRUNC(SUMPRODUCT(RGP,RCP)/TCP,3),TRUNC((SUMPRODUCT(--(IMDGP&gt;0)*IMDGP,IMCP)+CEILING(DRAFT!$CQ545*42,0.25))/TCP,3))))</f>
        <v/>
      </c>
      <c r="AJ543" s="3" t="str">
        <f>IF(OR(COUNT($A543)=0,COUNT(B543:AH543)=0),"",IF(COUNTIF(B543:AH543,"3E")&gt;0,"3E",IF(DRAFT!$A545="R",SUMPRODUCT(--(RGP&gt;=2),RCP),SUMPRODUCT(--(IMDGP&gt;0),--(IMGP=0),IMCP)+DRAFT!$CR545)))</f>
        <v/>
      </c>
      <c r="AK543" s="3" t="str">
        <f>IF(OR(COUNT($A543)=0,COUNT(B543:AH543)=0),"",IF(COUNTIF(B543:AJ543,"3E")&gt;0,"3E",IF(AND(DRAFT!$A545="IM",OR($AI543&gt;DRAFT!$CQ545,$AJ543&gt;DRAFT!$CR545)),"IMPROVED",IF(AND(DRAFT!$A545="IM",$AI543&lt;=DRAFT!$CQ545,$AJ543&lt;=DRAFT!$CR545),"NOT IMPROVED",IF(AND(AH543&gt;=2,AI543&gt;=2,AJ543&gt;=30),"PASS","FAIL")))))</f>
        <v/>
      </c>
      <c r="AL543" s="3" t="str">
        <f t="shared" si="16"/>
        <v/>
      </c>
      <c r="AM543" s="3" t="str">
        <f t="shared" si="17"/>
        <v/>
      </c>
    </row>
    <row r="544" spans="1:39" ht="18.95" customHeight="1" x14ac:dyDescent="0.25">
      <c r="A544" s="4" t="str">
        <f>IF(DRAFT!$B546="","",DRAFT!$B546)</f>
        <v/>
      </c>
      <c r="B544" s="3" t="str">
        <f>IF(COUNT($A544)=0,"",IF($A544&lt;&gt;DRAFT!$B546,"ERR",IF(DRAFT!I546="3E","3E",IF(COUNT(DRAFT!E546,DRAFT!I546)&gt;0,DRAFT!J546,""))))</f>
        <v/>
      </c>
      <c r="C544" s="3" t="str">
        <f>IF(COUNT($A544)=0,"",IF(B544="3E","3E",IF(B544="","I",LOOKUP(B544/D$2,{0,0.4,0.45,0.5,0.55,0.6,0.65,0.7,0.75,0.8,1},{"F","D","C","C+","B-","B","B+","A-","A","A+"}))))</f>
        <v/>
      </c>
      <c r="D544" s="2" t="str">
        <f>IF(COUNT($A544)=0,"",IF(B544="","--",IF(B544="3E","3E",LOOKUP(B544/D$2,{0,0.4,0.45,0.5,0.55,0.6,0.65,0.7,0.75,0.8,1},{0,2,2.25,2.5,2.75,3,3.25,3.5,3.75,4}))))</f>
        <v/>
      </c>
      <c r="E544" s="3" t="str">
        <f>IF(COUNT($A544)=0,"",IF($A544&lt;&gt;DRAFT!$B546,"ERR",IF(DRAFT!R546="3E","3E",IF(COUNT(DRAFT!N546,DRAFT!R546)&gt;0,DRAFT!S546,""))))</f>
        <v/>
      </c>
      <c r="F544" s="3" t="str">
        <f>IF(COUNT($A544)=0,"",IF(E544="3E","3E",IF(E544="","I",LOOKUP(E544/G$2,{0,0.4,0.45,0.5,0.55,0.6,0.65,0.7,0.75,0.8,1},{"F","D","C","C+","B-","B","B+","A-","A","A+"}))))</f>
        <v/>
      </c>
      <c r="G544" s="2" t="str">
        <f>IF(COUNT($A544)=0,"",IF(E544="","--",IF(E544="3E","3E",LOOKUP(E544/G$2,{0,0.4,0.45,0.5,0.55,0.6,0.65,0.7,0.75,0.8,1},{0,2,2.25,2.5,2.75,3,3.25,3.5,3.75,4}))))</f>
        <v/>
      </c>
      <c r="H544" s="3" t="str">
        <f>IF(COUNT($A544)=0,"",IF($A544&lt;&gt;DRAFT!$B546,"ERR",IF(DRAFT!AA546="3E","3E",IF(COUNT(DRAFT!W546,DRAFT!AA546)&gt;0,DRAFT!AB546,""))))</f>
        <v/>
      </c>
      <c r="I544" s="3" t="str">
        <f>IF(COUNT($A544)=0,"",IF(H544="3E","3E",IF(H544="","I",LOOKUP(H544/J$2,{0,0.4,0.45,0.5,0.55,0.6,0.65,0.7,0.75,0.8,1},{"F","D","C","C+","B-","B","B+","A-","A","A+"}))))</f>
        <v/>
      </c>
      <c r="J544" s="2" t="str">
        <f>IF(COUNT($A544)=0,"",IF(H544="","--",IF(H544="3E","3E",LOOKUP(H544/J$2,{0,0.4,0.45,0.5,0.55,0.6,0.65,0.7,0.75,0.8,1},{0,2,2.25,2.5,2.75,3,3.25,3.5,3.75,4}))))</f>
        <v/>
      </c>
      <c r="K544" s="3" t="str">
        <f>IF(COUNT($A544)=0,"",IF($A544&lt;&gt;DRAFT!$B546,"ERR",IF(DRAFT!AJ546="3E","3E",IF(COUNT(DRAFT!AF546,DRAFT!AJ546)&gt;0,DRAFT!AK546,""))))</f>
        <v/>
      </c>
      <c r="L544" s="3" t="str">
        <f>IF(COUNT($A544)=0,"",IF(K544="3E","3E",IF(K544="","I",LOOKUP(K544/M$2,{0,0.4,0.45,0.5,0.55,0.6,0.65,0.7,0.75,0.8,1},{"F","D","C","C+","B-","B","B+","A-","A","A+"}))))</f>
        <v/>
      </c>
      <c r="M544" s="2" t="str">
        <f>IF(COUNT($A544)=0,"",IF(K544="","--",IF(K544="3E","3E",LOOKUP(K544/M$2,{0,0.4,0.45,0.5,0.55,0.6,0.65,0.7,0.75,0.8,1},{0,2,2.25,2.5,2.75,3,3.25,3.5,3.75,4}))))</f>
        <v/>
      </c>
      <c r="N544" s="3" t="str">
        <f>IF(COUNT($A544)=0,"",IF($A544&lt;&gt;DRAFT!$B546,"ERR",IF(DRAFT!AS546="3E","3E",IF(COUNT(DRAFT!AO546,DRAFT!AS546)&gt;0,DRAFT!AT546,""))))</f>
        <v/>
      </c>
      <c r="O544" s="3" t="str">
        <f>IF(COUNT($A544)=0,"",IF(N544="3E","3E",IF(N544="","I",LOOKUP(N544/P$2,{0,0.4,0.45,0.5,0.55,0.6,0.65,0.7,0.75,0.8,1},{"F","D","C","C+","B-","B","B+","A-","A","A+"}))))</f>
        <v/>
      </c>
      <c r="P544" s="2" t="str">
        <f>IF(COUNT($A544)=0,"",IF(N544="","--",IF(N544="3E","3E",LOOKUP(N544/P$2,{0,0.4,0.45,0.5,0.55,0.6,0.65,0.7,0.75,0.8,1},{0,2,2.25,2.5,2.75,3,3.25,3.5,3.75,4}))))</f>
        <v/>
      </c>
      <c r="Q544" s="3" t="str">
        <f>IF(COUNT($A544)=0,"",IF($A544&lt;&gt;DRAFT!$B546,"ERR",IF(DRAFT!BB546="3E","3E",IF(COUNT(DRAFT!AX546,DRAFT!BB546)&gt;0,DRAFT!BC546,""))))</f>
        <v/>
      </c>
      <c r="R544" s="3" t="str">
        <f>IF(COUNT($A544)=0,"",IF(Q544="3E","3E",IF(Q544="","I",LOOKUP(Q544/S$2,{0,0.4,0.45,0.5,0.55,0.6,0.65,0.7,0.75,0.8,1},{"F","D","C","C+","B-","B","B+","A-","A","A+"}))))</f>
        <v/>
      </c>
      <c r="S544" s="2" t="str">
        <f>IF(COUNT($A544)=0,"",IF(Q544="","--",IF(Q544="3E","3E",LOOKUP(Q544/S$2,{0,0.4,0.45,0.5,0.55,0.6,0.65,0.7,0.75,0.8,1},{0,2,2.25,2.5,2.75,3,3.25,3.5,3.75,4}))))</f>
        <v/>
      </c>
      <c r="T544" s="3" t="str">
        <f>IF(COUNT($A544)=0,"",IF($A544&lt;&gt;DRAFT!$B546,"ERR",IF(DRAFT!BK546="3E","3E",IF(COUNT(DRAFT!BG546,DRAFT!BK546)&gt;0,DRAFT!BL546,""))))</f>
        <v/>
      </c>
      <c r="U544" s="3" t="str">
        <f>IF(COUNT($A544)=0,"",IF(T544="3E","3E",IF(T544="","I",LOOKUP(T544/V$2,{0,0.4,0.45,0.5,0.55,0.6,0.65,0.7,0.75,0.8,1},{"F","D","C","C+","B-","B","B+","A-","A","A+"}))))</f>
        <v/>
      </c>
      <c r="V544" s="2" t="str">
        <f>IF(COUNT($A544)=0,"",IF(T544="","--",IF(T544="3E","3E",LOOKUP(T544/V$2,{0,0.4,0.45,0.5,0.55,0.6,0.65,0.7,0.75,0.8,1},{0,2,2.25,2.5,2.75,3,3.25,3.5,3.75,4}))))</f>
        <v/>
      </c>
      <c r="W544" s="3" t="str">
        <f>IF(COUNT($A544)=0,"",IF($A544&lt;&gt;DRAFT!$B546,"ERR",IF(DRAFT!BT546="3E","3E",IF(COUNT(DRAFT!BP546,DRAFT!BT546)&gt;0,DRAFT!BU546,""))))</f>
        <v/>
      </c>
      <c r="X544" s="3" t="str">
        <f>IF(COUNT($A544)=0,"",IF(W544="3E","3E",IF(W544="","I",LOOKUP(W544/Y$2,{0,0.4,0.45,0.5,0.55,0.6,0.65,0.7,0.75,0.8,1},{"F","D","C","C+","B-","B","B+","A-","A","A+"}))))</f>
        <v/>
      </c>
      <c r="Y544" s="2" t="str">
        <f>IF(COUNT($A544)=0,"",IF(W544="","--",IF(W544="3E","3E",LOOKUP(W544/Y$2,{0,0.4,0.45,0.5,0.55,0.6,0.65,0.7,0.75,0.8,1},{0,2,2.25,2.5,2.75,3,3.25,3.5,3.75,4}))))</f>
        <v/>
      </c>
      <c r="Z544" s="3" t="str">
        <f>IF(COUNT($A544)=0,"",IF($A544&lt;&gt;DRAFT!$B546,"ERR",IF(DRAFT!CC546="3E","3E",IF(COUNT(DRAFT!BY546,DRAFT!CC546)&gt;0,DRAFT!CD546,""))))</f>
        <v/>
      </c>
      <c r="AA544" s="3" t="str">
        <f>IF(COUNT($A544)=0,"",IF(Z544="3E","3E",IF(Z544="","I",LOOKUP(Z544/AB$2,{0,0.4,0.45,0.5,0.55,0.6,0.65,0.7,0.75,0.8,1},{"F","D","C","C+","B-","B","B+","A-","A","A+"}))))</f>
        <v/>
      </c>
      <c r="AB544" s="2" t="str">
        <f>IF(COUNT($A544)=0,"",IF(Z544="","--",IF(Z544="3E","3E",LOOKUP(Z544/AB$2,{0,0.4,0.45,0.5,0.55,0.6,0.65,0.7,0.75,0.8,1},{0,2,2.25,2.5,2.75,3,3.25,3.5,3.75,4}))))</f>
        <v/>
      </c>
      <c r="AC544" s="3" t="str">
        <f>IF(COUNT($A544)=0,"",IF($A544&lt;&gt;DRAFT!$B546,"ERR",IF(DRAFT!CF546&gt;0,DRAFT!CF546,"")))</f>
        <v/>
      </c>
      <c r="AD544" s="3" t="str">
        <f>IF(COUNT($A544)=0,"",IF(AC544="3E","3E",IF(AC544="","I",LOOKUP(AC544/AE$2,{0,0.4,0.45,0.5,0.55,0.6,0.65,0.7,0.75,0.8,1},{"F","D","C","C+","B-","B","B+","A-","A","A+"}))))</f>
        <v/>
      </c>
      <c r="AE544" s="2" t="str">
        <f>IF(COUNT($A544)=0,"",IF(AC544="","--",IF(AC544="3E","3E",LOOKUP(AC544/AE$2,{0,0.4,0.45,0.5,0.55,0.6,0.65,0.7,0.75,0.8,1},{0,2,2.25,2.5,2.75,3,3.25,3.5,3.75,4}))))</f>
        <v/>
      </c>
      <c r="AF544" s="3" t="str">
        <f>IF($A544&lt;&gt;DRAFT!$B546,"ERR",IF(OR(COUNT($A544)=0,COUNT(DRAFT!CI546:CK546,DRAFT!CM546:CO546)=0),"",CEILING(SUM(DRAFT!CL546,DRAFT!CP546),1)))</f>
        <v/>
      </c>
      <c r="AG544" s="3" t="str">
        <f>IF(COUNT($A544)=0,"",IF(AF544="3E","3E",IF(AF544="","I",LOOKUP(AF544/AH$2,{0,0.4,0.45,0.5,0.55,0.6,0.65,0.7,0.75,0.8,1},{"F","D","C","C+","B-","B","B+","A-","A","A+"}))))</f>
        <v/>
      </c>
      <c r="AH544" s="2" t="str">
        <f>IF(COUNT($A544)=0,"",IF(AF544="","--",IF(AF544="3E","3E",LOOKUP(AF544/AH$2,{0,0.4,0.45,0.5,0.55,0.6,0.65,0.7,0.75,0.8,1},{0,2,2.25,2.5,2.75,3,3.25,3.5,3.75,4}))))</f>
        <v/>
      </c>
      <c r="AI544" s="11" t="str">
        <f>IF(OR(COUNT($A544)=0,COUNT(B544:AH544)=0),"",IF(COUNTIF(B544:AH544,"3E")&gt;0,"3E",IF(DRAFT!$A546="R",TRUNC(SUMPRODUCT(RGP,RCP)/TCP,3),TRUNC((SUMPRODUCT(--(IMDGP&gt;0)*IMDGP,IMCP)+CEILING(DRAFT!$CQ546*42,0.25))/TCP,3))))</f>
        <v/>
      </c>
      <c r="AJ544" s="3" t="str">
        <f>IF(OR(COUNT($A544)=0,COUNT(B544:AH544)=0),"",IF(COUNTIF(B544:AH544,"3E")&gt;0,"3E",IF(DRAFT!$A546="R",SUMPRODUCT(--(RGP&gt;=2),RCP),SUMPRODUCT(--(IMDGP&gt;0),--(IMGP=0),IMCP)+DRAFT!$CR546)))</f>
        <v/>
      </c>
      <c r="AK544" s="3" t="str">
        <f>IF(OR(COUNT($A544)=0,COUNT(B544:AH544)=0),"",IF(COUNTIF(B544:AJ544,"3E")&gt;0,"3E",IF(AND(DRAFT!$A546="IM",OR($AI544&gt;DRAFT!$CQ546,$AJ544&gt;DRAFT!$CR546)),"IMPROVED",IF(AND(DRAFT!$A546="IM",$AI544&lt;=DRAFT!$CQ546,$AJ544&lt;=DRAFT!$CR546),"NOT IMPROVED",IF(AND(AH544&gt;=2,AI544&gt;=2,AJ544&gt;=30),"PASS","FAIL")))))</f>
        <v/>
      </c>
      <c r="AL544" s="3" t="str">
        <f t="shared" si="16"/>
        <v/>
      </c>
      <c r="AM544" s="3" t="str">
        <f t="shared" si="17"/>
        <v/>
      </c>
    </row>
    <row r="545" spans="1:39" ht="18.95" customHeight="1" x14ac:dyDescent="0.25">
      <c r="A545" s="4" t="str">
        <f>IF(DRAFT!$B547="","",DRAFT!$B547)</f>
        <v/>
      </c>
      <c r="B545" s="3" t="str">
        <f>IF(COUNT($A545)=0,"",IF($A545&lt;&gt;DRAFT!$B547,"ERR",IF(DRAFT!I547="3E","3E",IF(COUNT(DRAFT!E547,DRAFT!I547)&gt;0,DRAFT!J547,""))))</f>
        <v/>
      </c>
      <c r="C545" s="3" t="str">
        <f>IF(COUNT($A545)=0,"",IF(B545="3E","3E",IF(B545="","I",LOOKUP(B545/D$2,{0,0.4,0.45,0.5,0.55,0.6,0.65,0.7,0.75,0.8,1},{"F","D","C","C+","B-","B","B+","A-","A","A+"}))))</f>
        <v/>
      </c>
      <c r="D545" s="2" t="str">
        <f>IF(COUNT($A545)=0,"",IF(B545="","--",IF(B545="3E","3E",LOOKUP(B545/D$2,{0,0.4,0.45,0.5,0.55,0.6,0.65,0.7,0.75,0.8,1},{0,2,2.25,2.5,2.75,3,3.25,3.5,3.75,4}))))</f>
        <v/>
      </c>
      <c r="E545" s="3" t="str">
        <f>IF(COUNT($A545)=0,"",IF($A545&lt;&gt;DRAFT!$B547,"ERR",IF(DRAFT!R547="3E","3E",IF(COUNT(DRAFT!N547,DRAFT!R547)&gt;0,DRAFT!S547,""))))</f>
        <v/>
      </c>
      <c r="F545" s="3" t="str">
        <f>IF(COUNT($A545)=0,"",IF(E545="3E","3E",IF(E545="","I",LOOKUP(E545/G$2,{0,0.4,0.45,0.5,0.55,0.6,0.65,0.7,0.75,0.8,1},{"F","D","C","C+","B-","B","B+","A-","A","A+"}))))</f>
        <v/>
      </c>
      <c r="G545" s="2" t="str">
        <f>IF(COUNT($A545)=0,"",IF(E545="","--",IF(E545="3E","3E",LOOKUP(E545/G$2,{0,0.4,0.45,0.5,0.55,0.6,0.65,0.7,0.75,0.8,1},{0,2,2.25,2.5,2.75,3,3.25,3.5,3.75,4}))))</f>
        <v/>
      </c>
      <c r="H545" s="3" t="str">
        <f>IF(COUNT($A545)=0,"",IF($A545&lt;&gt;DRAFT!$B547,"ERR",IF(DRAFT!AA547="3E","3E",IF(COUNT(DRAFT!W547,DRAFT!AA547)&gt;0,DRAFT!AB547,""))))</f>
        <v/>
      </c>
      <c r="I545" s="3" t="str">
        <f>IF(COUNT($A545)=0,"",IF(H545="3E","3E",IF(H545="","I",LOOKUP(H545/J$2,{0,0.4,0.45,0.5,0.55,0.6,0.65,0.7,0.75,0.8,1},{"F","D","C","C+","B-","B","B+","A-","A","A+"}))))</f>
        <v/>
      </c>
      <c r="J545" s="2" t="str">
        <f>IF(COUNT($A545)=0,"",IF(H545="","--",IF(H545="3E","3E",LOOKUP(H545/J$2,{0,0.4,0.45,0.5,0.55,0.6,0.65,0.7,0.75,0.8,1},{0,2,2.25,2.5,2.75,3,3.25,3.5,3.75,4}))))</f>
        <v/>
      </c>
      <c r="K545" s="3" t="str">
        <f>IF(COUNT($A545)=0,"",IF($A545&lt;&gt;DRAFT!$B547,"ERR",IF(DRAFT!AJ547="3E","3E",IF(COUNT(DRAFT!AF547,DRAFT!AJ547)&gt;0,DRAFT!AK547,""))))</f>
        <v/>
      </c>
      <c r="L545" s="3" t="str">
        <f>IF(COUNT($A545)=0,"",IF(K545="3E","3E",IF(K545="","I",LOOKUP(K545/M$2,{0,0.4,0.45,0.5,0.55,0.6,0.65,0.7,0.75,0.8,1},{"F","D","C","C+","B-","B","B+","A-","A","A+"}))))</f>
        <v/>
      </c>
      <c r="M545" s="2" t="str">
        <f>IF(COUNT($A545)=0,"",IF(K545="","--",IF(K545="3E","3E",LOOKUP(K545/M$2,{0,0.4,0.45,0.5,0.55,0.6,0.65,0.7,0.75,0.8,1},{0,2,2.25,2.5,2.75,3,3.25,3.5,3.75,4}))))</f>
        <v/>
      </c>
      <c r="N545" s="3" t="str">
        <f>IF(COUNT($A545)=0,"",IF($A545&lt;&gt;DRAFT!$B547,"ERR",IF(DRAFT!AS547="3E","3E",IF(COUNT(DRAFT!AO547,DRAFT!AS547)&gt;0,DRAFT!AT547,""))))</f>
        <v/>
      </c>
      <c r="O545" s="3" t="str">
        <f>IF(COUNT($A545)=0,"",IF(N545="3E","3E",IF(N545="","I",LOOKUP(N545/P$2,{0,0.4,0.45,0.5,0.55,0.6,0.65,0.7,0.75,0.8,1},{"F","D","C","C+","B-","B","B+","A-","A","A+"}))))</f>
        <v/>
      </c>
      <c r="P545" s="2" t="str">
        <f>IF(COUNT($A545)=0,"",IF(N545="","--",IF(N545="3E","3E",LOOKUP(N545/P$2,{0,0.4,0.45,0.5,0.55,0.6,0.65,0.7,0.75,0.8,1},{0,2,2.25,2.5,2.75,3,3.25,3.5,3.75,4}))))</f>
        <v/>
      </c>
      <c r="Q545" s="3" t="str">
        <f>IF(COUNT($A545)=0,"",IF($A545&lt;&gt;DRAFT!$B547,"ERR",IF(DRAFT!BB547="3E","3E",IF(COUNT(DRAFT!AX547,DRAFT!BB547)&gt;0,DRAFT!BC547,""))))</f>
        <v/>
      </c>
      <c r="R545" s="3" t="str">
        <f>IF(COUNT($A545)=0,"",IF(Q545="3E","3E",IF(Q545="","I",LOOKUP(Q545/S$2,{0,0.4,0.45,0.5,0.55,0.6,0.65,0.7,0.75,0.8,1},{"F","D","C","C+","B-","B","B+","A-","A","A+"}))))</f>
        <v/>
      </c>
      <c r="S545" s="2" t="str">
        <f>IF(COUNT($A545)=0,"",IF(Q545="","--",IF(Q545="3E","3E",LOOKUP(Q545/S$2,{0,0.4,0.45,0.5,0.55,0.6,0.65,0.7,0.75,0.8,1},{0,2,2.25,2.5,2.75,3,3.25,3.5,3.75,4}))))</f>
        <v/>
      </c>
      <c r="T545" s="3" t="str">
        <f>IF(COUNT($A545)=0,"",IF($A545&lt;&gt;DRAFT!$B547,"ERR",IF(DRAFT!BK547="3E","3E",IF(COUNT(DRAFT!BG547,DRAFT!BK547)&gt;0,DRAFT!BL547,""))))</f>
        <v/>
      </c>
      <c r="U545" s="3" t="str">
        <f>IF(COUNT($A545)=0,"",IF(T545="3E","3E",IF(T545="","I",LOOKUP(T545/V$2,{0,0.4,0.45,0.5,0.55,0.6,0.65,0.7,0.75,0.8,1},{"F","D","C","C+","B-","B","B+","A-","A","A+"}))))</f>
        <v/>
      </c>
      <c r="V545" s="2" t="str">
        <f>IF(COUNT($A545)=0,"",IF(T545="","--",IF(T545="3E","3E",LOOKUP(T545/V$2,{0,0.4,0.45,0.5,0.55,0.6,0.65,0.7,0.75,0.8,1},{0,2,2.25,2.5,2.75,3,3.25,3.5,3.75,4}))))</f>
        <v/>
      </c>
      <c r="W545" s="3" t="str">
        <f>IF(COUNT($A545)=0,"",IF($A545&lt;&gt;DRAFT!$B547,"ERR",IF(DRAFT!BT547="3E","3E",IF(COUNT(DRAFT!BP547,DRAFT!BT547)&gt;0,DRAFT!BU547,""))))</f>
        <v/>
      </c>
      <c r="X545" s="3" t="str">
        <f>IF(COUNT($A545)=0,"",IF(W545="3E","3E",IF(W545="","I",LOOKUP(W545/Y$2,{0,0.4,0.45,0.5,0.55,0.6,0.65,0.7,0.75,0.8,1},{"F","D","C","C+","B-","B","B+","A-","A","A+"}))))</f>
        <v/>
      </c>
      <c r="Y545" s="2" t="str">
        <f>IF(COUNT($A545)=0,"",IF(W545="","--",IF(W545="3E","3E",LOOKUP(W545/Y$2,{0,0.4,0.45,0.5,0.55,0.6,0.65,0.7,0.75,0.8,1},{0,2,2.25,2.5,2.75,3,3.25,3.5,3.75,4}))))</f>
        <v/>
      </c>
      <c r="Z545" s="3" t="str">
        <f>IF(COUNT($A545)=0,"",IF($A545&lt;&gt;DRAFT!$B547,"ERR",IF(DRAFT!CC547="3E","3E",IF(COUNT(DRAFT!BY547,DRAFT!CC547)&gt;0,DRAFT!CD547,""))))</f>
        <v/>
      </c>
      <c r="AA545" s="3" t="str">
        <f>IF(COUNT($A545)=0,"",IF(Z545="3E","3E",IF(Z545="","I",LOOKUP(Z545/AB$2,{0,0.4,0.45,0.5,0.55,0.6,0.65,0.7,0.75,0.8,1},{"F","D","C","C+","B-","B","B+","A-","A","A+"}))))</f>
        <v/>
      </c>
      <c r="AB545" s="2" t="str">
        <f>IF(COUNT($A545)=0,"",IF(Z545="","--",IF(Z545="3E","3E",LOOKUP(Z545/AB$2,{0,0.4,0.45,0.5,0.55,0.6,0.65,0.7,0.75,0.8,1},{0,2,2.25,2.5,2.75,3,3.25,3.5,3.75,4}))))</f>
        <v/>
      </c>
      <c r="AC545" s="3" t="str">
        <f>IF(COUNT($A545)=0,"",IF($A545&lt;&gt;DRAFT!$B547,"ERR",IF(DRAFT!CF547&gt;0,DRAFT!CF547,"")))</f>
        <v/>
      </c>
      <c r="AD545" s="3" t="str">
        <f>IF(COUNT($A545)=0,"",IF(AC545="3E","3E",IF(AC545="","I",LOOKUP(AC545/AE$2,{0,0.4,0.45,0.5,0.55,0.6,0.65,0.7,0.75,0.8,1},{"F","D","C","C+","B-","B","B+","A-","A","A+"}))))</f>
        <v/>
      </c>
      <c r="AE545" s="2" t="str">
        <f>IF(COUNT($A545)=0,"",IF(AC545="","--",IF(AC545="3E","3E",LOOKUP(AC545/AE$2,{0,0.4,0.45,0.5,0.55,0.6,0.65,0.7,0.75,0.8,1},{0,2,2.25,2.5,2.75,3,3.25,3.5,3.75,4}))))</f>
        <v/>
      </c>
      <c r="AF545" s="3" t="str">
        <f>IF($A545&lt;&gt;DRAFT!$B547,"ERR",IF(OR(COUNT($A545)=0,COUNT(DRAFT!CI547:CK547,DRAFT!CM547:CO547)=0),"",CEILING(SUM(DRAFT!CL547,DRAFT!CP547),1)))</f>
        <v/>
      </c>
      <c r="AG545" s="3" t="str">
        <f>IF(COUNT($A545)=0,"",IF(AF545="3E","3E",IF(AF545="","I",LOOKUP(AF545/AH$2,{0,0.4,0.45,0.5,0.55,0.6,0.65,0.7,0.75,0.8,1},{"F","D","C","C+","B-","B","B+","A-","A","A+"}))))</f>
        <v/>
      </c>
      <c r="AH545" s="2" t="str">
        <f>IF(COUNT($A545)=0,"",IF(AF545="","--",IF(AF545="3E","3E",LOOKUP(AF545/AH$2,{0,0.4,0.45,0.5,0.55,0.6,0.65,0.7,0.75,0.8,1},{0,2,2.25,2.5,2.75,3,3.25,3.5,3.75,4}))))</f>
        <v/>
      </c>
      <c r="AI545" s="11" t="str">
        <f>IF(OR(COUNT($A545)=0,COUNT(B545:AH545)=0),"",IF(COUNTIF(B545:AH545,"3E")&gt;0,"3E",IF(DRAFT!$A547="R",TRUNC(SUMPRODUCT(RGP,RCP)/TCP,3),TRUNC((SUMPRODUCT(--(IMDGP&gt;0)*IMDGP,IMCP)+CEILING(DRAFT!$CQ547*42,0.25))/TCP,3))))</f>
        <v/>
      </c>
      <c r="AJ545" s="3" t="str">
        <f>IF(OR(COUNT($A545)=0,COUNT(B545:AH545)=0),"",IF(COUNTIF(B545:AH545,"3E")&gt;0,"3E",IF(DRAFT!$A547="R",SUMPRODUCT(--(RGP&gt;=2),RCP),SUMPRODUCT(--(IMDGP&gt;0),--(IMGP=0),IMCP)+DRAFT!$CR547)))</f>
        <v/>
      </c>
      <c r="AK545" s="3" t="str">
        <f>IF(OR(COUNT($A545)=0,COUNT(B545:AH545)=0),"",IF(COUNTIF(B545:AJ545,"3E")&gt;0,"3E",IF(AND(DRAFT!$A547="IM",OR($AI545&gt;DRAFT!$CQ547,$AJ545&gt;DRAFT!$CR547)),"IMPROVED",IF(AND(DRAFT!$A547="IM",$AI545&lt;=DRAFT!$CQ547,$AJ545&lt;=DRAFT!$CR547),"NOT IMPROVED",IF(AND(AH545&gt;=2,AI545&gt;=2,AJ545&gt;=30),"PASS","FAIL")))))</f>
        <v/>
      </c>
      <c r="AL545" s="3" t="str">
        <f t="shared" si="16"/>
        <v/>
      </c>
      <c r="AM545" s="3" t="str">
        <f t="shared" si="17"/>
        <v/>
      </c>
    </row>
    <row r="546" spans="1:39" ht="18.95" customHeight="1" x14ac:dyDescent="0.25">
      <c r="A546" s="4" t="str">
        <f>IF(DRAFT!$B548="","",DRAFT!$B548)</f>
        <v/>
      </c>
      <c r="B546" s="3" t="str">
        <f>IF(COUNT($A546)=0,"",IF($A546&lt;&gt;DRAFT!$B548,"ERR",IF(DRAFT!I548="3E","3E",IF(COUNT(DRAFT!E548,DRAFT!I548)&gt;0,DRAFT!J548,""))))</f>
        <v/>
      </c>
      <c r="C546" s="3" t="str">
        <f>IF(COUNT($A546)=0,"",IF(B546="3E","3E",IF(B546="","I",LOOKUP(B546/D$2,{0,0.4,0.45,0.5,0.55,0.6,0.65,0.7,0.75,0.8,1},{"F","D","C","C+","B-","B","B+","A-","A","A+"}))))</f>
        <v/>
      </c>
      <c r="D546" s="2" t="str">
        <f>IF(COUNT($A546)=0,"",IF(B546="","--",IF(B546="3E","3E",LOOKUP(B546/D$2,{0,0.4,0.45,0.5,0.55,0.6,0.65,0.7,0.75,0.8,1},{0,2,2.25,2.5,2.75,3,3.25,3.5,3.75,4}))))</f>
        <v/>
      </c>
      <c r="E546" s="3" t="str">
        <f>IF(COUNT($A546)=0,"",IF($A546&lt;&gt;DRAFT!$B548,"ERR",IF(DRAFT!R548="3E","3E",IF(COUNT(DRAFT!N548,DRAFT!R548)&gt;0,DRAFT!S548,""))))</f>
        <v/>
      </c>
      <c r="F546" s="3" t="str">
        <f>IF(COUNT($A546)=0,"",IF(E546="3E","3E",IF(E546="","I",LOOKUP(E546/G$2,{0,0.4,0.45,0.5,0.55,0.6,0.65,0.7,0.75,0.8,1},{"F","D","C","C+","B-","B","B+","A-","A","A+"}))))</f>
        <v/>
      </c>
      <c r="G546" s="2" t="str">
        <f>IF(COUNT($A546)=0,"",IF(E546="","--",IF(E546="3E","3E",LOOKUP(E546/G$2,{0,0.4,0.45,0.5,0.55,0.6,0.65,0.7,0.75,0.8,1},{0,2,2.25,2.5,2.75,3,3.25,3.5,3.75,4}))))</f>
        <v/>
      </c>
      <c r="H546" s="3" t="str">
        <f>IF(COUNT($A546)=0,"",IF($A546&lt;&gt;DRAFT!$B548,"ERR",IF(DRAFT!AA548="3E","3E",IF(COUNT(DRAFT!W548,DRAFT!AA548)&gt;0,DRAFT!AB548,""))))</f>
        <v/>
      </c>
      <c r="I546" s="3" t="str">
        <f>IF(COUNT($A546)=0,"",IF(H546="3E","3E",IF(H546="","I",LOOKUP(H546/J$2,{0,0.4,0.45,0.5,0.55,0.6,0.65,0.7,0.75,0.8,1},{"F","D","C","C+","B-","B","B+","A-","A","A+"}))))</f>
        <v/>
      </c>
      <c r="J546" s="2" t="str">
        <f>IF(COUNT($A546)=0,"",IF(H546="","--",IF(H546="3E","3E",LOOKUP(H546/J$2,{0,0.4,0.45,0.5,0.55,0.6,0.65,0.7,0.75,0.8,1},{0,2,2.25,2.5,2.75,3,3.25,3.5,3.75,4}))))</f>
        <v/>
      </c>
      <c r="K546" s="3" t="str">
        <f>IF(COUNT($A546)=0,"",IF($A546&lt;&gt;DRAFT!$B548,"ERR",IF(DRAFT!AJ548="3E","3E",IF(COUNT(DRAFT!AF548,DRAFT!AJ548)&gt;0,DRAFT!AK548,""))))</f>
        <v/>
      </c>
      <c r="L546" s="3" t="str">
        <f>IF(COUNT($A546)=0,"",IF(K546="3E","3E",IF(K546="","I",LOOKUP(K546/M$2,{0,0.4,0.45,0.5,0.55,0.6,0.65,0.7,0.75,0.8,1},{"F","D","C","C+","B-","B","B+","A-","A","A+"}))))</f>
        <v/>
      </c>
      <c r="M546" s="2" t="str">
        <f>IF(COUNT($A546)=0,"",IF(K546="","--",IF(K546="3E","3E",LOOKUP(K546/M$2,{0,0.4,0.45,0.5,0.55,0.6,0.65,0.7,0.75,0.8,1},{0,2,2.25,2.5,2.75,3,3.25,3.5,3.75,4}))))</f>
        <v/>
      </c>
      <c r="N546" s="3" t="str">
        <f>IF(COUNT($A546)=0,"",IF($A546&lt;&gt;DRAFT!$B548,"ERR",IF(DRAFT!AS548="3E","3E",IF(COUNT(DRAFT!AO548,DRAFT!AS548)&gt;0,DRAFT!AT548,""))))</f>
        <v/>
      </c>
      <c r="O546" s="3" t="str">
        <f>IF(COUNT($A546)=0,"",IF(N546="3E","3E",IF(N546="","I",LOOKUP(N546/P$2,{0,0.4,0.45,0.5,0.55,0.6,0.65,0.7,0.75,0.8,1},{"F","D","C","C+","B-","B","B+","A-","A","A+"}))))</f>
        <v/>
      </c>
      <c r="P546" s="2" t="str">
        <f>IF(COUNT($A546)=0,"",IF(N546="","--",IF(N546="3E","3E",LOOKUP(N546/P$2,{0,0.4,0.45,0.5,0.55,0.6,0.65,0.7,0.75,0.8,1},{0,2,2.25,2.5,2.75,3,3.25,3.5,3.75,4}))))</f>
        <v/>
      </c>
      <c r="Q546" s="3" t="str">
        <f>IF(COUNT($A546)=0,"",IF($A546&lt;&gt;DRAFT!$B548,"ERR",IF(DRAFT!BB548="3E","3E",IF(COUNT(DRAFT!AX548,DRAFT!BB548)&gt;0,DRAFT!BC548,""))))</f>
        <v/>
      </c>
      <c r="R546" s="3" t="str">
        <f>IF(COUNT($A546)=0,"",IF(Q546="3E","3E",IF(Q546="","I",LOOKUP(Q546/S$2,{0,0.4,0.45,0.5,0.55,0.6,0.65,0.7,0.75,0.8,1},{"F","D","C","C+","B-","B","B+","A-","A","A+"}))))</f>
        <v/>
      </c>
      <c r="S546" s="2" t="str">
        <f>IF(COUNT($A546)=0,"",IF(Q546="","--",IF(Q546="3E","3E",LOOKUP(Q546/S$2,{0,0.4,0.45,0.5,0.55,0.6,0.65,0.7,0.75,0.8,1},{0,2,2.25,2.5,2.75,3,3.25,3.5,3.75,4}))))</f>
        <v/>
      </c>
      <c r="T546" s="3" t="str">
        <f>IF(COUNT($A546)=0,"",IF($A546&lt;&gt;DRAFT!$B548,"ERR",IF(DRAFT!BK548="3E","3E",IF(COUNT(DRAFT!BG548,DRAFT!BK548)&gt;0,DRAFT!BL548,""))))</f>
        <v/>
      </c>
      <c r="U546" s="3" t="str">
        <f>IF(COUNT($A546)=0,"",IF(T546="3E","3E",IF(T546="","I",LOOKUP(T546/V$2,{0,0.4,0.45,0.5,0.55,0.6,0.65,0.7,0.75,0.8,1},{"F","D","C","C+","B-","B","B+","A-","A","A+"}))))</f>
        <v/>
      </c>
      <c r="V546" s="2" t="str">
        <f>IF(COUNT($A546)=0,"",IF(T546="","--",IF(T546="3E","3E",LOOKUP(T546/V$2,{0,0.4,0.45,0.5,0.55,0.6,0.65,0.7,0.75,0.8,1},{0,2,2.25,2.5,2.75,3,3.25,3.5,3.75,4}))))</f>
        <v/>
      </c>
      <c r="W546" s="3" t="str">
        <f>IF(COUNT($A546)=0,"",IF($A546&lt;&gt;DRAFT!$B548,"ERR",IF(DRAFT!BT548="3E","3E",IF(COUNT(DRAFT!BP548,DRAFT!BT548)&gt;0,DRAFT!BU548,""))))</f>
        <v/>
      </c>
      <c r="X546" s="3" t="str">
        <f>IF(COUNT($A546)=0,"",IF(W546="3E","3E",IF(W546="","I",LOOKUP(W546/Y$2,{0,0.4,0.45,0.5,0.55,0.6,0.65,0.7,0.75,0.8,1},{"F","D","C","C+","B-","B","B+","A-","A","A+"}))))</f>
        <v/>
      </c>
      <c r="Y546" s="2" t="str">
        <f>IF(COUNT($A546)=0,"",IF(W546="","--",IF(W546="3E","3E",LOOKUP(W546/Y$2,{0,0.4,0.45,0.5,0.55,0.6,0.65,0.7,0.75,0.8,1},{0,2,2.25,2.5,2.75,3,3.25,3.5,3.75,4}))))</f>
        <v/>
      </c>
      <c r="Z546" s="3" t="str">
        <f>IF(COUNT($A546)=0,"",IF($A546&lt;&gt;DRAFT!$B548,"ERR",IF(DRAFT!CC548="3E","3E",IF(COUNT(DRAFT!BY548,DRAFT!CC548)&gt;0,DRAFT!CD548,""))))</f>
        <v/>
      </c>
      <c r="AA546" s="3" t="str">
        <f>IF(COUNT($A546)=0,"",IF(Z546="3E","3E",IF(Z546="","I",LOOKUP(Z546/AB$2,{0,0.4,0.45,0.5,0.55,0.6,0.65,0.7,0.75,0.8,1},{"F","D","C","C+","B-","B","B+","A-","A","A+"}))))</f>
        <v/>
      </c>
      <c r="AB546" s="2" t="str">
        <f>IF(COUNT($A546)=0,"",IF(Z546="","--",IF(Z546="3E","3E",LOOKUP(Z546/AB$2,{0,0.4,0.45,0.5,0.55,0.6,0.65,0.7,0.75,0.8,1},{0,2,2.25,2.5,2.75,3,3.25,3.5,3.75,4}))))</f>
        <v/>
      </c>
      <c r="AC546" s="3" t="str">
        <f>IF(COUNT($A546)=0,"",IF($A546&lt;&gt;DRAFT!$B548,"ERR",IF(DRAFT!CF548&gt;0,DRAFT!CF548,"")))</f>
        <v/>
      </c>
      <c r="AD546" s="3" t="str">
        <f>IF(COUNT($A546)=0,"",IF(AC546="3E","3E",IF(AC546="","I",LOOKUP(AC546/AE$2,{0,0.4,0.45,0.5,0.55,0.6,0.65,0.7,0.75,0.8,1},{"F","D","C","C+","B-","B","B+","A-","A","A+"}))))</f>
        <v/>
      </c>
      <c r="AE546" s="2" t="str">
        <f>IF(COUNT($A546)=0,"",IF(AC546="","--",IF(AC546="3E","3E",LOOKUP(AC546/AE$2,{0,0.4,0.45,0.5,0.55,0.6,0.65,0.7,0.75,0.8,1},{0,2,2.25,2.5,2.75,3,3.25,3.5,3.75,4}))))</f>
        <v/>
      </c>
      <c r="AF546" s="3" t="str">
        <f>IF($A546&lt;&gt;DRAFT!$B548,"ERR",IF(OR(COUNT($A546)=0,COUNT(DRAFT!CI548:CK548,DRAFT!CM548:CO548)=0),"",CEILING(SUM(DRAFT!CL548,DRAFT!CP548),1)))</f>
        <v/>
      </c>
      <c r="AG546" s="3" t="str">
        <f>IF(COUNT($A546)=0,"",IF(AF546="3E","3E",IF(AF546="","I",LOOKUP(AF546/AH$2,{0,0.4,0.45,0.5,0.55,0.6,0.65,0.7,0.75,0.8,1},{"F","D","C","C+","B-","B","B+","A-","A","A+"}))))</f>
        <v/>
      </c>
      <c r="AH546" s="2" t="str">
        <f>IF(COUNT($A546)=0,"",IF(AF546="","--",IF(AF546="3E","3E",LOOKUP(AF546/AH$2,{0,0.4,0.45,0.5,0.55,0.6,0.65,0.7,0.75,0.8,1},{0,2,2.25,2.5,2.75,3,3.25,3.5,3.75,4}))))</f>
        <v/>
      </c>
      <c r="AI546" s="11" t="str">
        <f>IF(OR(COUNT($A546)=0,COUNT(B546:AH546)=0),"",IF(COUNTIF(B546:AH546,"3E")&gt;0,"3E",IF(DRAFT!$A548="R",TRUNC(SUMPRODUCT(RGP,RCP)/TCP,3),TRUNC((SUMPRODUCT(--(IMDGP&gt;0)*IMDGP,IMCP)+CEILING(DRAFT!$CQ548*42,0.25))/TCP,3))))</f>
        <v/>
      </c>
      <c r="AJ546" s="3" t="str">
        <f>IF(OR(COUNT($A546)=0,COUNT(B546:AH546)=0),"",IF(COUNTIF(B546:AH546,"3E")&gt;0,"3E",IF(DRAFT!$A548="R",SUMPRODUCT(--(RGP&gt;=2),RCP),SUMPRODUCT(--(IMDGP&gt;0),--(IMGP=0),IMCP)+DRAFT!$CR548)))</f>
        <v/>
      </c>
      <c r="AK546" s="3" t="str">
        <f>IF(OR(COUNT($A546)=0,COUNT(B546:AH546)=0),"",IF(COUNTIF(B546:AJ546,"3E")&gt;0,"3E",IF(AND(DRAFT!$A548="IM",OR($AI546&gt;DRAFT!$CQ548,$AJ546&gt;DRAFT!$CR548)),"IMPROVED",IF(AND(DRAFT!$A548="IM",$AI546&lt;=DRAFT!$CQ548,$AJ546&lt;=DRAFT!$CR548),"NOT IMPROVED",IF(AND(AH546&gt;=2,AI546&gt;=2,AJ546&gt;=30),"PASS","FAIL")))))</f>
        <v/>
      </c>
      <c r="AL546" s="3" t="str">
        <f t="shared" si="16"/>
        <v/>
      </c>
      <c r="AM546" s="3" t="str">
        <f t="shared" si="17"/>
        <v/>
      </c>
    </row>
    <row r="547" spans="1:39" ht="18.95" customHeight="1" x14ac:dyDescent="0.25">
      <c r="A547" s="4" t="str">
        <f>IF(DRAFT!$B549="","",DRAFT!$B549)</f>
        <v/>
      </c>
      <c r="B547" s="3" t="str">
        <f>IF(COUNT($A547)=0,"",IF($A547&lt;&gt;DRAFT!$B549,"ERR",IF(DRAFT!I549="3E","3E",IF(COUNT(DRAFT!E549,DRAFT!I549)&gt;0,DRAFT!J549,""))))</f>
        <v/>
      </c>
      <c r="C547" s="3" t="str">
        <f>IF(COUNT($A547)=0,"",IF(B547="3E","3E",IF(B547="","I",LOOKUP(B547/D$2,{0,0.4,0.45,0.5,0.55,0.6,0.65,0.7,0.75,0.8,1},{"F","D","C","C+","B-","B","B+","A-","A","A+"}))))</f>
        <v/>
      </c>
      <c r="D547" s="2" t="str">
        <f>IF(COUNT($A547)=0,"",IF(B547="","--",IF(B547="3E","3E",LOOKUP(B547/D$2,{0,0.4,0.45,0.5,0.55,0.6,0.65,0.7,0.75,0.8,1},{0,2,2.25,2.5,2.75,3,3.25,3.5,3.75,4}))))</f>
        <v/>
      </c>
      <c r="E547" s="3" t="str">
        <f>IF(COUNT($A547)=0,"",IF($A547&lt;&gt;DRAFT!$B549,"ERR",IF(DRAFT!R549="3E","3E",IF(COUNT(DRAFT!N549,DRAFT!R549)&gt;0,DRAFT!S549,""))))</f>
        <v/>
      </c>
      <c r="F547" s="3" t="str">
        <f>IF(COUNT($A547)=0,"",IF(E547="3E","3E",IF(E547="","I",LOOKUP(E547/G$2,{0,0.4,0.45,0.5,0.55,0.6,0.65,0.7,0.75,0.8,1},{"F","D","C","C+","B-","B","B+","A-","A","A+"}))))</f>
        <v/>
      </c>
      <c r="G547" s="2" t="str">
        <f>IF(COUNT($A547)=0,"",IF(E547="","--",IF(E547="3E","3E",LOOKUP(E547/G$2,{0,0.4,0.45,0.5,0.55,0.6,0.65,0.7,0.75,0.8,1},{0,2,2.25,2.5,2.75,3,3.25,3.5,3.75,4}))))</f>
        <v/>
      </c>
      <c r="H547" s="3" t="str">
        <f>IF(COUNT($A547)=0,"",IF($A547&lt;&gt;DRAFT!$B549,"ERR",IF(DRAFT!AA549="3E","3E",IF(COUNT(DRAFT!W549,DRAFT!AA549)&gt;0,DRAFT!AB549,""))))</f>
        <v/>
      </c>
      <c r="I547" s="3" t="str">
        <f>IF(COUNT($A547)=0,"",IF(H547="3E","3E",IF(H547="","I",LOOKUP(H547/J$2,{0,0.4,0.45,0.5,0.55,0.6,0.65,0.7,0.75,0.8,1},{"F","D","C","C+","B-","B","B+","A-","A","A+"}))))</f>
        <v/>
      </c>
      <c r="J547" s="2" t="str">
        <f>IF(COUNT($A547)=0,"",IF(H547="","--",IF(H547="3E","3E",LOOKUP(H547/J$2,{0,0.4,0.45,0.5,0.55,0.6,0.65,0.7,0.75,0.8,1},{0,2,2.25,2.5,2.75,3,3.25,3.5,3.75,4}))))</f>
        <v/>
      </c>
      <c r="K547" s="3" t="str">
        <f>IF(COUNT($A547)=0,"",IF($A547&lt;&gt;DRAFT!$B549,"ERR",IF(DRAFT!AJ549="3E","3E",IF(COUNT(DRAFT!AF549,DRAFT!AJ549)&gt;0,DRAFT!AK549,""))))</f>
        <v/>
      </c>
      <c r="L547" s="3" t="str">
        <f>IF(COUNT($A547)=0,"",IF(K547="3E","3E",IF(K547="","I",LOOKUP(K547/M$2,{0,0.4,0.45,0.5,0.55,0.6,0.65,0.7,0.75,0.8,1},{"F","D","C","C+","B-","B","B+","A-","A","A+"}))))</f>
        <v/>
      </c>
      <c r="M547" s="2" t="str">
        <f>IF(COUNT($A547)=0,"",IF(K547="","--",IF(K547="3E","3E",LOOKUP(K547/M$2,{0,0.4,0.45,0.5,0.55,0.6,0.65,0.7,0.75,0.8,1},{0,2,2.25,2.5,2.75,3,3.25,3.5,3.75,4}))))</f>
        <v/>
      </c>
      <c r="N547" s="3" t="str">
        <f>IF(COUNT($A547)=0,"",IF($A547&lt;&gt;DRAFT!$B549,"ERR",IF(DRAFT!AS549="3E","3E",IF(COUNT(DRAFT!AO549,DRAFT!AS549)&gt;0,DRAFT!AT549,""))))</f>
        <v/>
      </c>
      <c r="O547" s="3" t="str">
        <f>IF(COUNT($A547)=0,"",IF(N547="3E","3E",IF(N547="","I",LOOKUP(N547/P$2,{0,0.4,0.45,0.5,0.55,0.6,0.65,0.7,0.75,0.8,1},{"F","D","C","C+","B-","B","B+","A-","A","A+"}))))</f>
        <v/>
      </c>
      <c r="P547" s="2" t="str">
        <f>IF(COUNT($A547)=0,"",IF(N547="","--",IF(N547="3E","3E",LOOKUP(N547/P$2,{0,0.4,0.45,0.5,0.55,0.6,0.65,0.7,0.75,0.8,1},{0,2,2.25,2.5,2.75,3,3.25,3.5,3.75,4}))))</f>
        <v/>
      </c>
      <c r="Q547" s="3" t="str">
        <f>IF(COUNT($A547)=0,"",IF($A547&lt;&gt;DRAFT!$B549,"ERR",IF(DRAFT!BB549="3E","3E",IF(COUNT(DRAFT!AX549,DRAFT!BB549)&gt;0,DRAFT!BC549,""))))</f>
        <v/>
      </c>
      <c r="R547" s="3" t="str">
        <f>IF(COUNT($A547)=0,"",IF(Q547="3E","3E",IF(Q547="","I",LOOKUP(Q547/S$2,{0,0.4,0.45,0.5,0.55,0.6,0.65,0.7,0.75,0.8,1},{"F","D","C","C+","B-","B","B+","A-","A","A+"}))))</f>
        <v/>
      </c>
      <c r="S547" s="2" t="str">
        <f>IF(COUNT($A547)=0,"",IF(Q547="","--",IF(Q547="3E","3E",LOOKUP(Q547/S$2,{0,0.4,0.45,0.5,0.55,0.6,0.65,0.7,0.75,0.8,1},{0,2,2.25,2.5,2.75,3,3.25,3.5,3.75,4}))))</f>
        <v/>
      </c>
      <c r="T547" s="3" t="str">
        <f>IF(COUNT($A547)=0,"",IF($A547&lt;&gt;DRAFT!$B549,"ERR",IF(DRAFT!BK549="3E","3E",IF(COUNT(DRAFT!BG549,DRAFT!BK549)&gt;0,DRAFT!BL549,""))))</f>
        <v/>
      </c>
      <c r="U547" s="3" t="str">
        <f>IF(COUNT($A547)=0,"",IF(T547="3E","3E",IF(T547="","I",LOOKUP(T547/V$2,{0,0.4,0.45,0.5,0.55,0.6,0.65,0.7,0.75,0.8,1},{"F","D","C","C+","B-","B","B+","A-","A","A+"}))))</f>
        <v/>
      </c>
      <c r="V547" s="2" t="str">
        <f>IF(COUNT($A547)=0,"",IF(T547="","--",IF(T547="3E","3E",LOOKUP(T547/V$2,{0,0.4,0.45,0.5,0.55,0.6,0.65,0.7,0.75,0.8,1},{0,2,2.25,2.5,2.75,3,3.25,3.5,3.75,4}))))</f>
        <v/>
      </c>
      <c r="W547" s="3" t="str">
        <f>IF(COUNT($A547)=0,"",IF($A547&lt;&gt;DRAFT!$B549,"ERR",IF(DRAFT!BT549="3E","3E",IF(COUNT(DRAFT!BP549,DRAFT!BT549)&gt;0,DRAFT!BU549,""))))</f>
        <v/>
      </c>
      <c r="X547" s="3" t="str">
        <f>IF(COUNT($A547)=0,"",IF(W547="3E","3E",IF(W547="","I",LOOKUP(W547/Y$2,{0,0.4,0.45,0.5,0.55,0.6,0.65,0.7,0.75,0.8,1},{"F","D","C","C+","B-","B","B+","A-","A","A+"}))))</f>
        <v/>
      </c>
      <c r="Y547" s="2" t="str">
        <f>IF(COUNT($A547)=0,"",IF(W547="","--",IF(W547="3E","3E",LOOKUP(W547/Y$2,{0,0.4,0.45,0.5,0.55,0.6,0.65,0.7,0.75,0.8,1},{0,2,2.25,2.5,2.75,3,3.25,3.5,3.75,4}))))</f>
        <v/>
      </c>
      <c r="Z547" s="3" t="str">
        <f>IF(COUNT($A547)=0,"",IF($A547&lt;&gt;DRAFT!$B549,"ERR",IF(DRAFT!CC549="3E","3E",IF(COUNT(DRAFT!BY549,DRAFT!CC549)&gt;0,DRAFT!CD549,""))))</f>
        <v/>
      </c>
      <c r="AA547" s="3" t="str">
        <f>IF(COUNT($A547)=0,"",IF(Z547="3E","3E",IF(Z547="","I",LOOKUP(Z547/AB$2,{0,0.4,0.45,0.5,0.55,0.6,0.65,0.7,0.75,0.8,1},{"F","D","C","C+","B-","B","B+","A-","A","A+"}))))</f>
        <v/>
      </c>
      <c r="AB547" s="2" t="str">
        <f>IF(COUNT($A547)=0,"",IF(Z547="","--",IF(Z547="3E","3E",LOOKUP(Z547/AB$2,{0,0.4,0.45,0.5,0.55,0.6,0.65,0.7,0.75,0.8,1},{0,2,2.25,2.5,2.75,3,3.25,3.5,3.75,4}))))</f>
        <v/>
      </c>
      <c r="AC547" s="3" t="str">
        <f>IF(COUNT($A547)=0,"",IF($A547&lt;&gt;DRAFT!$B549,"ERR",IF(DRAFT!CF549&gt;0,DRAFT!CF549,"")))</f>
        <v/>
      </c>
      <c r="AD547" s="3" t="str">
        <f>IF(COUNT($A547)=0,"",IF(AC547="3E","3E",IF(AC547="","I",LOOKUP(AC547/AE$2,{0,0.4,0.45,0.5,0.55,0.6,0.65,0.7,0.75,0.8,1},{"F","D","C","C+","B-","B","B+","A-","A","A+"}))))</f>
        <v/>
      </c>
      <c r="AE547" s="2" t="str">
        <f>IF(COUNT($A547)=0,"",IF(AC547="","--",IF(AC547="3E","3E",LOOKUP(AC547/AE$2,{0,0.4,0.45,0.5,0.55,0.6,0.65,0.7,0.75,0.8,1},{0,2,2.25,2.5,2.75,3,3.25,3.5,3.75,4}))))</f>
        <v/>
      </c>
      <c r="AF547" s="3" t="str">
        <f>IF($A547&lt;&gt;DRAFT!$B549,"ERR",IF(OR(COUNT($A547)=0,COUNT(DRAFT!CI549:CK549,DRAFT!CM549:CO549)=0),"",CEILING(SUM(DRAFT!CL549,DRAFT!CP549),1)))</f>
        <v/>
      </c>
      <c r="AG547" s="3" t="str">
        <f>IF(COUNT($A547)=0,"",IF(AF547="3E","3E",IF(AF547="","I",LOOKUP(AF547/AH$2,{0,0.4,0.45,0.5,0.55,0.6,0.65,0.7,0.75,0.8,1},{"F","D","C","C+","B-","B","B+","A-","A","A+"}))))</f>
        <v/>
      </c>
      <c r="AH547" s="2" t="str">
        <f>IF(COUNT($A547)=0,"",IF(AF547="","--",IF(AF547="3E","3E",LOOKUP(AF547/AH$2,{0,0.4,0.45,0.5,0.55,0.6,0.65,0.7,0.75,0.8,1},{0,2,2.25,2.5,2.75,3,3.25,3.5,3.75,4}))))</f>
        <v/>
      </c>
      <c r="AI547" s="11" t="str">
        <f>IF(OR(COUNT($A547)=0,COUNT(B547:AH547)=0),"",IF(COUNTIF(B547:AH547,"3E")&gt;0,"3E",IF(DRAFT!$A549="R",TRUNC(SUMPRODUCT(RGP,RCP)/TCP,3),TRUNC((SUMPRODUCT(--(IMDGP&gt;0)*IMDGP,IMCP)+CEILING(DRAFT!$CQ549*42,0.25))/TCP,3))))</f>
        <v/>
      </c>
      <c r="AJ547" s="3" t="str">
        <f>IF(OR(COUNT($A547)=0,COUNT(B547:AH547)=0),"",IF(COUNTIF(B547:AH547,"3E")&gt;0,"3E",IF(DRAFT!$A549="R",SUMPRODUCT(--(RGP&gt;=2),RCP),SUMPRODUCT(--(IMDGP&gt;0),--(IMGP=0),IMCP)+DRAFT!$CR549)))</f>
        <v/>
      </c>
      <c r="AK547" s="3" t="str">
        <f>IF(OR(COUNT($A547)=0,COUNT(B547:AH547)=0),"",IF(COUNTIF(B547:AJ547,"3E")&gt;0,"3E",IF(AND(DRAFT!$A549="IM",OR($AI547&gt;DRAFT!$CQ549,$AJ547&gt;DRAFT!$CR549)),"IMPROVED",IF(AND(DRAFT!$A549="IM",$AI547&lt;=DRAFT!$CQ549,$AJ547&lt;=DRAFT!$CR549),"NOT IMPROVED",IF(AND(AH547&gt;=2,AI547&gt;=2,AJ547&gt;=30),"PASS","FAIL")))))</f>
        <v/>
      </c>
      <c r="AL547" s="3" t="str">
        <f t="shared" si="16"/>
        <v/>
      </c>
      <c r="AM547" s="3" t="str">
        <f t="shared" si="17"/>
        <v/>
      </c>
    </row>
    <row r="548" spans="1:39" ht="18.95" customHeight="1" x14ac:dyDescent="0.25">
      <c r="A548" s="4" t="str">
        <f>IF(DRAFT!$B550="","",DRAFT!$B550)</f>
        <v/>
      </c>
      <c r="B548" s="3" t="str">
        <f>IF(COUNT($A548)=0,"",IF($A548&lt;&gt;DRAFT!$B550,"ERR",IF(DRAFT!I550="3E","3E",IF(COUNT(DRAFT!E550,DRAFT!I550)&gt;0,DRAFT!J550,""))))</f>
        <v/>
      </c>
      <c r="C548" s="3" t="str">
        <f>IF(COUNT($A548)=0,"",IF(B548="3E","3E",IF(B548="","I",LOOKUP(B548/D$2,{0,0.4,0.45,0.5,0.55,0.6,0.65,0.7,0.75,0.8,1},{"F","D","C","C+","B-","B","B+","A-","A","A+"}))))</f>
        <v/>
      </c>
      <c r="D548" s="2" t="str">
        <f>IF(COUNT($A548)=0,"",IF(B548="","--",IF(B548="3E","3E",LOOKUP(B548/D$2,{0,0.4,0.45,0.5,0.55,0.6,0.65,0.7,0.75,0.8,1},{0,2,2.25,2.5,2.75,3,3.25,3.5,3.75,4}))))</f>
        <v/>
      </c>
      <c r="E548" s="3" t="str">
        <f>IF(COUNT($A548)=0,"",IF($A548&lt;&gt;DRAFT!$B550,"ERR",IF(DRAFT!R550="3E","3E",IF(COUNT(DRAFT!N550,DRAFT!R550)&gt;0,DRAFT!S550,""))))</f>
        <v/>
      </c>
      <c r="F548" s="3" t="str">
        <f>IF(COUNT($A548)=0,"",IF(E548="3E","3E",IF(E548="","I",LOOKUP(E548/G$2,{0,0.4,0.45,0.5,0.55,0.6,0.65,0.7,0.75,0.8,1},{"F","D","C","C+","B-","B","B+","A-","A","A+"}))))</f>
        <v/>
      </c>
      <c r="G548" s="2" t="str">
        <f>IF(COUNT($A548)=0,"",IF(E548="","--",IF(E548="3E","3E",LOOKUP(E548/G$2,{0,0.4,0.45,0.5,0.55,0.6,0.65,0.7,0.75,0.8,1},{0,2,2.25,2.5,2.75,3,3.25,3.5,3.75,4}))))</f>
        <v/>
      </c>
      <c r="H548" s="3" t="str">
        <f>IF(COUNT($A548)=0,"",IF($A548&lt;&gt;DRAFT!$B550,"ERR",IF(DRAFT!AA550="3E","3E",IF(COUNT(DRAFT!W550,DRAFT!AA550)&gt;0,DRAFT!AB550,""))))</f>
        <v/>
      </c>
      <c r="I548" s="3" t="str">
        <f>IF(COUNT($A548)=0,"",IF(H548="3E","3E",IF(H548="","I",LOOKUP(H548/J$2,{0,0.4,0.45,0.5,0.55,0.6,0.65,0.7,0.75,0.8,1},{"F","D","C","C+","B-","B","B+","A-","A","A+"}))))</f>
        <v/>
      </c>
      <c r="J548" s="2" t="str">
        <f>IF(COUNT($A548)=0,"",IF(H548="","--",IF(H548="3E","3E",LOOKUP(H548/J$2,{0,0.4,0.45,0.5,0.55,0.6,0.65,0.7,0.75,0.8,1},{0,2,2.25,2.5,2.75,3,3.25,3.5,3.75,4}))))</f>
        <v/>
      </c>
      <c r="K548" s="3" t="str">
        <f>IF(COUNT($A548)=0,"",IF($A548&lt;&gt;DRAFT!$B550,"ERR",IF(DRAFT!AJ550="3E","3E",IF(COUNT(DRAFT!AF550,DRAFT!AJ550)&gt;0,DRAFT!AK550,""))))</f>
        <v/>
      </c>
      <c r="L548" s="3" t="str">
        <f>IF(COUNT($A548)=0,"",IF(K548="3E","3E",IF(K548="","I",LOOKUP(K548/M$2,{0,0.4,0.45,0.5,0.55,0.6,0.65,0.7,0.75,0.8,1},{"F","D","C","C+","B-","B","B+","A-","A","A+"}))))</f>
        <v/>
      </c>
      <c r="M548" s="2" t="str">
        <f>IF(COUNT($A548)=0,"",IF(K548="","--",IF(K548="3E","3E",LOOKUP(K548/M$2,{0,0.4,0.45,0.5,0.55,0.6,0.65,0.7,0.75,0.8,1},{0,2,2.25,2.5,2.75,3,3.25,3.5,3.75,4}))))</f>
        <v/>
      </c>
      <c r="N548" s="3" t="str">
        <f>IF(COUNT($A548)=0,"",IF($A548&lt;&gt;DRAFT!$B550,"ERR",IF(DRAFT!AS550="3E","3E",IF(COUNT(DRAFT!AO550,DRAFT!AS550)&gt;0,DRAFT!AT550,""))))</f>
        <v/>
      </c>
      <c r="O548" s="3" t="str">
        <f>IF(COUNT($A548)=0,"",IF(N548="3E","3E",IF(N548="","I",LOOKUP(N548/P$2,{0,0.4,0.45,0.5,0.55,0.6,0.65,0.7,0.75,0.8,1},{"F","D","C","C+","B-","B","B+","A-","A","A+"}))))</f>
        <v/>
      </c>
      <c r="P548" s="2" t="str">
        <f>IF(COUNT($A548)=0,"",IF(N548="","--",IF(N548="3E","3E",LOOKUP(N548/P$2,{0,0.4,0.45,0.5,0.55,0.6,0.65,0.7,0.75,0.8,1},{0,2,2.25,2.5,2.75,3,3.25,3.5,3.75,4}))))</f>
        <v/>
      </c>
      <c r="Q548" s="3" t="str">
        <f>IF(COUNT($A548)=0,"",IF($A548&lt;&gt;DRAFT!$B550,"ERR",IF(DRAFT!BB550="3E","3E",IF(COUNT(DRAFT!AX550,DRAFT!BB550)&gt;0,DRAFT!BC550,""))))</f>
        <v/>
      </c>
      <c r="R548" s="3" t="str">
        <f>IF(COUNT($A548)=0,"",IF(Q548="3E","3E",IF(Q548="","I",LOOKUP(Q548/S$2,{0,0.4,0.45,0.5,0.55,0.6,0.65,0.7,0.75,0.8,1},{"F","D","C","C+","B-","B","B+","A-","A","A+"}))))</f>
        <v/>
      </c>
      <c r="S548" s="2" t="str">
        <f>IF(COUNT($A548)=0,"",IF(Q548="","--",IF(Q548="3E","3E",LOOKUP(Q548/S$2,{0,0.4,0.45,0.5,0.55,0.6,0.65,0.7,0.75,0.8,1},{0,2,2.25,2.5,2.75,3,3.25,3.5,3.75,4}))))</f>
        <v/>
      </c>
      <c r="T548" s="3" t="str">
        <f>IF(COUNT($A548)=0,"",IF($A548&lt;&gt;DRAFT!$B550,"ERR",IF(DRAFT!BK550="3E","3E",IF(COUNT(DRAFT!BG550,DRAFT!BK550)&gt;0,DRAFT!BL550,""))))</f>
        <v/>
      </c>
      <c r="U548" s="3" t="str">
        <f>IF(COUNT($A548)=0,"",IF(T548="3E","3E",IF(T548="","I",LOOKUP(T548/V$2,{0,0.4,0.45,0.5,0.55,0.6,0.65,0.7,0.75,0.8,1},{"F","D","C","C+","B-","B","B+","A-","A","A+"}))))</f>
        <v/>
      </c>
      <c r="V548" s="2" t="str">
        <f>IF(COUNT($A548)=0,"",IF(T548="","--",IF(T548="3E","3E",LOOKUP(T548/V$2,{0,0.4,0.45,0.5,0.55,0.6,0.65,0.7,0.75,0.8,1},{0,2,2.25,2.5,2.75,3,3.25,3.5,3.75,4}))))</f>
        <v/>
      </c>
      <c r="W548" s="3" t="str">
        <f>IF(COUNT($A548)=0,"",IF($A548&lt;&gt;DRAFT!$B550,"ERR",IF(DRAFT!BT550="3E","3E",IF(COUNT(DRAFT!BP550,DRAFT!BT550)&gt;0,DRAFT!BU550,""))))</f>
        <v/>
      </c>
      <c r="X548" s="3" t="str">
        <f>IF(COUNT($A548)=0,"",IF(W548="3E","3E",IF(W548="","I",LOOKUP(W548/Y$2,{0,0.4,0.45,0.5,0.55,0.6,0.65,0.7,0.75,0.8,1},{"F","D","C","C+","B-","B","B+","A-","A","A+"}))))</f>
        <v/>
      </c>
      <c r="Y548" s="2" t="str">
        <f>IF(COUNT($A548)=0,"",IF(W548="","--",IF(W548="3E","3E",LOOKUP(W548/Y$2,{0,0.4,0.45,0.5,0.55,0.6,0.65,0.7,0.75,0.8,1},{0,2,2.25,2.5,2.75,3,3.25,3.5,3.75,4}))))</f>
        <v/>
      </c>
      <c r="Z548" s="3" t="str">
        <f>IF(COUNT($A548)=0,"",IF($A548&lt;&gt;DRAFT!$B550,"ERR",IF(DRAFT!CC550="3E","3E",IF(COUNT(DRAFT!BY550,DRAFT!CC550)&gt;0,DRAFT!CD550,""))))</f>
        <v/>
      </c>
      <c r="AA548" s="3" t="str">
        <f>IF(COUNT($A548)=0,"",IF(Z548="3E","3E",IF(Z548="","I",LOOKUP(Z548/AB$2,{0,0.4,0.45,0.5,0.55,0.6,0.65,0.7,0.75,0.8,1},{"F","D","C","C+","B-","B","B+","A-","A","A+"}))))</f>
        <v/>
      </c>
      <c r="AB548" s="2" t="str">
        <f>IF(COUNT($A548)=0,"",IF(Z548="","--",IF(Z548="3E","3E",LOOKUP(Z548/AB$2,{0,0.4,0.45,0.5,0.55,0.6,0.65,0.7,0.75,0.8,1},{0,2,2.25,2.5,2.75,3,3.25,3.5,3.75,4}))))</f>
        <v/>
      </c>
      <c r="AC548" s="3" t="str">
        <f>IF(COUNT($A548)=0,"",IF($A548&lt;&gt;DRAFT!$B550,"ERR",IF(DRAFT!CF550&gt;0,DRAFT!CF550,"")))</f>
        <v/>
      </c>
      <c r="AD548" s="3" t="str">
        <f>IF(COUNT($A548)=0,"",IF(AC548="3E","3E",IF(AC548="","I",LOOKUP(AC548/AE$2,{0,0.4,0.45,0.5,0.55,0.6,0.65,0.7,0.75,0.8,1},{"F","D","C","C+","B-","B","B+","A-","A","A+"}))))</f>
        <v/>
      </c>
      <c r="AE548" s="2" t="str">
        <f>IF(COUNT($A548)=0,"",IF(AC548="","--",IF(AC548="3E","3E",LOOKUP(AC548/AE$2,{0,0.4,0.45,0.5,0.55,0.6,0.65,0.7,0.75,0.8,1},{0,2,2.25,2.5,2.75,3,3.25,3.5,3.75,4}))))</f>
        <v/>
      </c>
      <c r="AF548" s="3" t="str">
        <f>IF($A548&lt;&gt;DRAFT!$B550,"ERR",IF(OR(COUNT($A548)=0,COUNT(DRAFT!CI550:CK550,DRAFT!CM550:CO550)=0),"",CEILING(SUM(DRAFT!CL550,DRAFT!CP550),1)))</f>
        <v/>
      </c>
      <c r="AG548" s="3" t="str">
        <f>IF(COUNT($A548)=0,"",IF(AF548="3E","3E",IF(AF548="","I",LOOKUP(AF548/AH$2,{0,0.4,0.45,0.5,0.55,0.6,0.65,0.7,0.75,0.8,1},{"F","D","C","C+","B-","B","B+","A-","A","A+"}))))</f>
        <v/>
      </c>
      <c r="AH548" s="2" t="str">
        <f>IF(COUNT($A548)=0,"",IF(AF548="","--",IF(AF548="3E","3E",LOOKUP(AF548/AH$2,{0,0.4,0.45,0.5,0.55,0.6,0.65,0.7,0.75,0.8,1},{0,2,2.25,2.5,2.75,3,3.25,3.5,3.75,4}))))</f>
        <v/>
      </c>
      <c r="AI548" s="11" t="str">
        <f>IF(OR(COUNT($A548)=0,COUNT(B548:AH548)=0),"",IF(COUNTIF(B548:AH548,"3E")&gt;0,"3E",IF(DRAFT!$A550="R",TRUNC(SUMPRODUCT(RGP,RCP)/TCP,3),TRUNC((SUMPRODUCT(--(IMDGP&gt;0)*IMDGP,IMCP)+CEILING(DRAFT!$CQ550*42,0.25))/TCP,3))))</f>
        <v/>
      </c>
      <c r="AJ548" s="3" t="str">
        <f>IF(OR(COUNT($A548)=0,COUNT(B548:AH548)=0),"",IF(COUNTIF(B548:AH548,"3E")&gt;0,"3E",IF(DRAFT!$A550="R",SUMPRODUCT(--(RGP&gt;=2),RCP),SUMPRODUCT(--(IMDGP&gt;0),--(IMGP=0),IMCP)+DRAFT!$CR550)))</f>
        <v/>
      </c>
      <c r="AK548" s="3" t="str">
        <f>IF(OR(COUNT($A548)=0,COUNT(B548:AH548)=0),"",IF(COUNTIF(B548:AJ548,"3E")&gt;0,"3E",IF(AND(DRAFT!$A550="IM",OR($AI548&gt;DRAFT!$CQ550,$AJ548&gt;DRAFT!$CR550)),"IMPROVED",IF(AND(DRAFT!$A550="IM",$AI548&lt;=DRAFT!$CQ550,$AJ548&lt;=DRAFT!$CR550),"NOT IMPROVED",IF(AND(AH548&gt;=2,AI548&gt;=2,AJ548&gt;=30),"PASS","FAIL")))))</f>
        <v/>
      </c>
      <c r="AL548" s="3" t="str">
        <f t="shared" si="16"/>
        <v/>
      </c>
      <c r="AM548" s="3" t="str">
        <f t="shared" si="17"/>
        <v/>
      </c>
    </row>
    <row r="549" spans="1:39" ht="18.95" customHeight="1" x14ac:dyDescent="0.25">
      <c r="A549" s="4" t="str">
        <f>IF(DRAFT!$B551="","",DRAFT!$B551)</f>
        <v/>
      </c>
      <c r="B549" s="3" t="str">
        <f>IF(COUNT($A549)=0,"",IF($A549&lt;&gt;DRAFT!$B551,"ERR",IF(DRAFT!I551="3E","3E",IF(COUNT(DRAFT!E551,DRAFT!I551)&gt;0,DRAFT!J551,""))))</f>
        <v/>
      </c>
      <c r="C549" s="3" t="str">
        <f>IF(COUNT($A549)=0,"",IF(B549="3E","3E",IF(B549="","I",LOOKUP(B549/D$2,{0,0.4,0.45,0.5,0.55,0.6,0.65,0.7,0.75,0.8,1},{"F","D","C","C+","B-","B","B+","A-","A","A+"}))))</f>
        <v/>
      </c>
      <c r="D549" s="2" t="str">
        <f>IF(COUNT($A549)=0,"",IF(B549="","--",IF(B549="3E","3E",LOOKUP(B549/D$2,{0,0.4,0.45,0.5,0.55,0.6,0.65,0.7,0.75,0.8,1},{0,2,2.25,2.5,2.75,3,3.25,3.5,3.75,4}))))</f>
        <v/>
      </c>
      <c r="E549" s="3" t="str">
        <f>IF(COUNT($A549)=0,"",IF($A549&lt;&gt;DRAFT!$B551,"ERR",IF(DRAFT!R551="3E","3E",IF(COUNT(DRAFT!N551,DRAFT!R551)&gt;0,DRAFT!S551,""))))</f>
        <v/>
      </c>
      <c r="F549" s="3" t="str">
        <f>IF(COUNT($A549)=0,"",IF(E549="3E","3E",IF(E549="","I",LOOKUP(E549/G$2,{0,0.4,0.45,0.5,0.55,0.6,0.65,0.7,0.75,0.8,1},{"F","D","C","C+","B-","B","B+","A-","A","A+"}))))</f>
        <v/>
      </c>
      <c r="G549" s="2" t="str">
        <f>IF(COUNT($A549)=0,"",IF(E549="","--",IF(E549="3E","3E",LOOKUP(E549/G$2,{0,0.4,0.45,0.5,0.55,0.6,0.65,0.7,0.75,0.8,1},{0,2,2.25,2.5,2.75,3,3.25,3.5,3.75,4}))))</f>
        <v/>
      </c>
      <c r="H549" s="3" t="str">
        <f>IF(COUNT($A549)=0,"",IF($A549&lt;&gt;DRAFT!$B551,"ERR",IF(DRAFT!AA551="3E","3E",IF(COUNT(DRAFT!W551,DRAFT!AA551)&gt;0,DRAFT!AB551,""))))</f>
        <v/>
      </c>
      <c r="I549" s="3" t="str">
        <f>IF(COUNT($A549)=0,"",IF(H549="3E","3E",IF(H549="","I",LOOKUP(H549/J$2,{0,0.4,0.45,0.5,0.55,0.6,0.65,0.7,0.75,0.8,1},{"F","D","C","C+","B-","B","B+","A-","A","A+"}))))</f>
        <v/>
      </c>
      <c r="J549" s="2" t="str">
        <f>IF(COUNT($A549)=0,"",IF(H549="","--",IF(H549="3E","3E",LOOKUP(H549/J$2,{0,0.4,0.45,0.5,0.55,0.6,0.65,0.7,0.75,0.8,1},{0,2,2.25,2.5,2.75,3,3.25,3.5,3.75,4}))))</f>
        <v/>
      </c>
      <c r="K549" s="3" t="str">
        <f>IF(COUNT($A549)=0,"",IF($A549&lt;&gt;DRAFT!$B551,"ERR",IF(DRAFT!AJ551="3E","3E",IF(COUNT(DRAFT!AF551,DRAFT!AJ551)&gt;0,DRAFT!AK551,""))))</f>
        <v/>
      </c>
      <c r="L549" s="3" t="str">
        <f>IF(COUNT($A549)=0,"",IF(K549="3E","3E",IF(K549="","I",LOOKUP(K549/M$2,{0,0.4,0.45,0.5,0.55,0.6,0.65,0.7,0.75,0.8,1},{"F","D","C","C+","B-","B","B+","A-","A","A+"}))))</f>
        <v/>
      </c>
      <c r="M549" s="2" t="str">
        <f>IF(COUNT($A549)=0,"",IF(K549="","--",IF(K549="3E","3E",LOOKUP(K549/M$2,{0,0.4,0.45,0.5,0.55,0.6,0.65,0.7,0.75,0.8,1},{0,2,2.25,2.5,2.75,3,3.25,3.5,3.75,4}))))</f>
        <v/>
      </c>
      <c r="N549" s="3" t="str">
        <f>IF(COUNT($A549)=0,"",IF($A549&lt;&gt;DRAFT!$B551,"ERR",IF(DRAFT!AS551="3E","3E",IF(COUNT(DRAFT!AO551,DRAFT!AS551)&gt;0,DRAFT!AT551,""))))</f>
        <v/>
      </c>
      <c r="O549" s="3" t="str">
        <f>IF(COUNT($A549)=0,"",IF(N549="3E","3E",IF(N549="","I",LOOKUP(N549/P$2,{0,0.4,0.45,0.5,0.55,0.6,0.65,0.7,0.75,0.8,1},{"F","D","C","C+","B-","B","B+","A-","A","A+"}))))</f>
        <v/>
      </c>
      <c r="P549" s="2" t="str">
        <f>IF(COUNT($A549)=0,"",IF(N549="","--",IF(N549="3E","3E",LOOKUP(N549/P$2,{0,0.4,0.45,0.5,0.55,0.6,0.65,0.7,0.75,0.8,1},{0,2,2.25,2.5,2.75,3,3.25,3.5,3.75,4}))))</f>
        <v/>
      </c>
      <c r="Q549" s="3" t="str">
        <f>IF(COUNT($A549)=0,"",IF($A549&lt;&gt;DRAFT!$B551,"ERR",IF(DRAFT!BB551="3E","3E",IF(COUNT(DRAFT!AX551,DRAFT!BB551)&gt;0,DRAFT!BC551,""))))</f>
        <v/>
      </c>
      <c r="R549" s="3" t="str">
        <f>IF(COUNT($A549)=0,"",IF(Q549="3E","3E",IF(Q549="","I",LOOKUP(Q549/S$2,{0,0.4,0.45,0.5,0.55,0.6,0.65,0.7,0.75,0.8,1},{"F","D","C","C+","B-","B","B+","A-","A","A+"}))))</f>
        <v/>
      </c>
      <c r="S549" s="2" t="str">
        <f>IF(COUNT($A549)=0,"",IF(Q549="","--",IF(Q549="3E","3E",LOOKUP(Q549/S$2,{0,0.4,0.45,0.5,0.55,0.6,0.65,0.7,0.75,0.8,1},{0,2,2.25,2.5,2.75,3,3.25,3.5,3.75,4}))))</f>
        <v/>
      </c>
      <c r="T549" s="3" t="str">
        <f>IF(COUNT($A549)=0,"",IF($A549&lt;&gt;DRAFT!$B551,"ERR",IF(DRAFT!BK551="3E","3E",IF(COUNT(DRAFT!BG551,DRAFT!BK551)&gt;0,DRAFT!BL551,""))))</f>
        <v/>
      </c>
      <c r="U549" s="3" t="str">
        <f>IF(COUNT($A549)=0,"",IF(T549="3E","3E",IF(T549="","I",LOOKUP(T549/V$2,{0,0.4,0.45,0.5,0.55,0.6,0.65,0.7,0.75,0.8,1},{"F","D","C","C+","B-","B","B+","A-","A","A+"}))))</f>
        <v/>
      </c>
      <c r="V549" s="2" t="str">
        <f>IF(COUNT($A549)=0,"",IF(T549="","--",IF(T549="3E","3E",LOOKUP(T549/V$2,{0,0.4,0.45,0.5,0.55,0.6,0.65,0.7,0.75,0.8,1},{0,2,2.25,2.5,2.75,3,3.25,3.5,3.75,4}))))</f>
        <v/>
      </c>
      <c r="W549" s="3" t="str">
        <f>IF(COUNT($A549)=0,"",IF($A549&lt;&gt;DRAFT!$B551,"ERR",IF(DRAFT!BT551="3E","3E",IF(COUNT(DRAFT!BP551,DRAFT!BT551)&gt;0,DRAFT!BU551,""))))</f>
        <v/>
      </c>
      <c r="X549" s="3" t="str">
        <f>IF(COUNT($A549)=0,"",IF(W549="3E","3E",IF(W549="","I",LOOKUP(W549/Y$2,{0,0.4,0.45,0.5,0.55,0.6,0.65,0.7,0.75,0.8,1},{"F","D","C","C+","B-","B","B+","A-","A","A+"}))))</f>
        <v/>
      </c>
      <c r="Y549" s="2" t="str">
        <f>IF(COUNT($A549)=0,"",IF(W549="","--",IF(W549="3E","3E",LOOKUP(W549/Y$2,{0,0.4,0.45,0.5,0.55,0.6,0.65,0.7,0.75,0.8,1},{0,2,2.25,2.5,2.75,3,3.25,3.5,3.75,4}))))</f>
        <v/>
      </c>
      <c r="Z549" s="3" t="str">
        <f>IF(COUNT($A549)=0,"",IF($A549&lt;&gt;DRAFT!$B551,"ERR",IF(DRAFT!CC551="3E","3E",IF(COUNT(DRAFT!BY551,DRAFT!CC551)&gt;0,DRAFT!CD551,""))))</f>
        <v/>
      </c>
      <c r="AA549" s="3" t="str">
        <f>IF(COUNT($A549)=0,"",IF(Z549="3E","3E",IF(Z549="","I",LOOKUP(Z549/AB$2,{0,0.4,0.45,0.5,0.55,0.6,0.65,0.7,0.75,0.8,1},{"F","D","C","C+","B-","B","B+","A-","A","A+"}))))</f>
        <v/>
      </c>
      <c r="AB549" s="2" t="str">
        <f>IF(COUNT($A549)=0,"",IF(Z549="","--",IF(Z549="3E","3E",LOOKUP(Z549/AB$2,{0,0.4,0.45,0.5,0.55,0.6,0.65,0.7,0.75,0.8,1},{0,2,2.25,2.5,2.75,3,3.25,3.5,3.75,4}))))</f>
        <v/>
      </c>
      <c r="AC549" s="3" t="str">
        <f>IF(COUNT($A549)=0,"",IF($A549&lt;&gt;DRAFT!$B551,"ERR",IF(DRAFT!CF551&gt;0,DRAFT!CF551,"")))</f>
        <v/>
      </c>
      <c r="AD549" s="3" t="str">
        <f>IF(COUNT($A549)=0,"",IF(AC549="3E","3E",IF(AC549="","I",LOOKUP(AC549/AE$2,{0,0.4,0.45,0.5,0.55,0.6,0.65,0.7,0.75,0.8,1},{"F","D","C","C+","B-","B","B+","A-","A","A+"}))))</f>
        <v/>
      </c>
      <c r="AE549" s="2" t="str">
        <f>IF(COUNT($A549)=0,"",IF(AC549="","--",IF(AC549="3E","3E",LOOKUP(AC549/AE$2,{0,0.4,0.45,0.5,0.55,0.6,0.65,0.7,0.75,0.8,1},{0,2,2.25,2.5,2.75,3,3.25,3.5,3.75,4}))))</f>
        <v/>
      </c>
      <c r="AF549" s="3" t="str">
        <f>IF($A549&lt;&gt;DRAFT!$B551,"ERR",IF(OR(COUNT($A549)=0,COUNT(DRAFT!CI551:CK551,DRAFT!CM551:CO551)=0),"",CEILING(SUM(DRAFT!CL551,DRAFT!CP551),1)))</f>
        <v/>
      </c>
      <c r="AG549" s="3" t="str">
        <f>IF(COUNT($A549)=0,"",IF(AF549="3E","3E",IF(AF549="","I",LOOKUP(AF549/AH$2,{0,0.4,0.45,0.5,0.55,0.6,0.65,0.7,0.75,0.8,1},{"F","D","C","C+","B-","B","B+","A-","A","A+"}))))</f>
        <v/>
      </c>
      <c r="AH549" s="2" t="str">
        <f>IF(COUNT($A549)=0,"",IF(AF549="","--",IF(AF549="3E","3E",LOOKUP(AF549/AH$2,{0,0.4,0.45,0.5,0.55,0.6,0.65,0.7,0.75,0.8,1},{0,2,2.25,2.5,2.75,3,3.25,3.5,3.75,4}))))</f>
        <v/>
      </c>
      <c r="AI549" s="11" t="str">
        <f>IF(OR(COUNT($A549)=0,COUNT(B549:AH549)=0),"",IF(COUNTIF(B549:AH549,"3E")&gt;0,"3E",IF(DRAFT!$A551="R",TRUNC(SUMPRODUCT(RGP,RCP)/TCP,3),TRUNC((SUMPRODUCT(--(IMDGP&gt;0)*IMDGP,IMCP)+CEILING(DRAFT!$CQ551*42,0.25))/TCP,3))))</f>
        <v/>
      </c>
      <c r="AJ549" s="3" t="str">
        <f>IF(OR(COUNT($A549)=0,COUNT(B549:AH549)=0),"",IF(COUNTIF(B549:AH549,"3E")&gt;0,"3E",IF(DRAFT!$A551="R",SUMPRODUCT(--(RGP&gt;=2),RCP),SUMPRODUCT(--(IMDGP&gt;0),--(IMGP=0),IMCP)+DRAFT!$CR551)))</f>
        <v/>
      </c>
      <c r="AK549" s="3" t="str">
        <f>IF(OR(COUNT($A549)=0,COUNT(B549:AH549)=0),"",IF(COUNTIF(B549:AJ549,"3E")&gt;0,"3E",IF(AND(DRAFT!$A551="IM",OR($AI549&gt;DRAFT!$CQ551,$AJ549&gt;DRAFT!$CR551)),"IMPROVED",IF(AND(DRAFT!$A551="IM",$AI549&lt;=DRAFT!$CQ551,$AJ549&lt;=DRAFT!$CR551),"NOT IMPROVED",IF(AND(AH549&gt;=2,AI549&gt;=2,AJ549&gt;=30),"PASS","FAIL")))))</f>
        <v/>
      </c>
      <c r="AL549" s="3" t="str">
        <f t="shared" si="16"/>
        <v/>
      </c>
      <c r="AM549" s="3" t="str">
        <f t="shared" si="17"/>
        <v/>
      </c>
    </row>
    <row r="550" spans="1:39" ht="18.95" customHeight="1" x14ac:dyDescent="0.25">
      <c r="A550" s="4" t="str">
        <f>IF(DRAFT!$B552="","",DRAFT!$B552)</f>
        <v/>
      </c>
      <c r="B550" s="3" t="str">
        <f>IF(COUNT($A550)=0,"",IF($A550&lt;&gt;DRAFT!$B552,"ERR",IF(DRAFT!I552="3E","3E",IF(COUNT(DRAFT!E552,DRAFT!I552)&gt;0,DRAFT!J552,""))))</f>
        <v/>
      </c>
      <c r="C550" s="3" t="str">
        <f>IF(COUNT($A550)=0,"",IF(B550="3E","3E",IF(B550="","I",LOOKUP(B550/D$2,{0,0.4,0.45,0.5,0.55,0.6,0.65,0.7,0.75,0.8,1},{"F","D","C","C+","B-","B","B+","A-","A","A+"}))))</f>
        <v/>
      </c>
      <c r="D550" s="2" t="str">
        <f>IF(COUNT($A550)=0,"",IF(B550="","--",IF(B550="3E","3E",LOOKUP(B550/D$2,{0,0.4,0.45,0.5,0.55,0.6,0.65,0.7,0.75,0.8,1},{0,2,2.25,2.5,2.75,3,3.25,3.5,3.75,4}))))</f>
        <v/>
      </c>
      <c r="E550" s="3" t="str">
        <f>IF(COUNT($A550)=0,"",IF($A550&lt;&gt;DRAFT!$B552,"ERR",IF(DRAFT!R552="3E","3E",IF(COUNT(DRAFT!N552,DRAFT!R552)&gt;0,DRAFT!S552,""))))</f>
        <v/>
      </c>
      <c r="F550" s="3" t="str">
        <f>IF(COUNT($A550)=0,"",IF(E550="3E","3E",IF(E550="","I",LOOKUP(E550/G$2,{0,0.4,0.45,0.5,0.55,0.6,0.65,0.7,0.75,0.8,1},{"F","D","C","C+","B-","B","B+","A-","A","A+"}))))</f>
        <v/>
      </c>
      <c r="G550" s="2" t="str">
        <f>IF(COUNT($A550)=0,"",IF(E550="","--",IF(E550="3E","3E",LOOKUP(E550/G$2,{0,0.4,0.45,0.5,0.55,0.6,0.65,0.7,0.75,0.8,1},{0,2,2.25,2.5,2.75,3,3.25,3.5,3.75,4}))))</f>
        <v/>
      </c>
      <c r="H550" s="3" t="str">
        <f>IF(COUNT($A550)=0,"",IF($A550&lt;&gt;DRAFT!$B552,"ERR",IF(DRAFT!AA552="3E","3E",IF(COUNT(DRAFT!W552,DRAFT!AA552)&gt;0,DRAFT!AB552,""))))</f>
        <v/>
      </c>
      <c r="I550" s="3" t="str">
        <f>IF(COUNT($A550)=0,"",IF(H550="3E","3E",IF(H550="","I",LOOKUP(H550/J$2,{0,0.4,0.45,0.5,0.55,0.6,0.65,0.7,0.75,0.8,1},{"F","D","C","C+","B-","B","B+","A-","A","A+"}))))</f>
        <v/>
      </c>
      <c r="J550" s="2" t="str">
        <f>IF(COUNT($A550)=0,"",IF(H550="","--",IF(H550="3E","3E",LOOKUP(H550/J$2,{0,0.4,0.45,0.5,0.55,0.6,0.65,0.7,0.75,0.8,1},{0,2,2.25,2.5,2.75,3,3.25,3.5,3.75,4}))))</f>
        <v/>
      </c>
      <c r="K550" s="3" t="str">
        <f>IF(COUNT($A550)=0,"",IF($A550&lt;&gt;DRAFT!$B552,"ERR",IF(DRAFT!AJ552="3E","3E",IF(COUNT(DRAFT!AF552,DRAFT!AJ552)&gt;0,DRAFT!AK552,""))))</f>
        <v/>
      </c>
      <c r="L550" s="3" t="str">
        <f>IF(COUNT($A550)=0,"",IF(K550="3E","3E",IF(K550="","I",LOOKUP(K550/M$2,{0,0.4,0.45,0.5,0.55,0.6,0.65,0.7,0.75,0.8,1},{"F","D","C","C+","B-","B","B+","A-","A","A+"}))))</f>
        <v/>
      </c>
      <c r="M550" s="2" t="str">
        <f>IF(COUNT($A550)=0,"",IF(K550="","--",IF(K550="3E","3E",LOOKUP(K550/M$2,{0,0.4,0.45,0.5,0.55,0.6,0.65,0.7,0.75,0.8,1},{0,2,2.25,2.5,2.75,3,3.25,3.5,3.75,4}))))</f>
        <v/>
      </c>
      <c r="N550" s="3" t="str">
        <f>IF(COUNT($A550)=0,"",IF($A550&lt;&gt;DRAFT!$B552,"ERR",IF(DRAFT!AS552="3E","3E",IF(COUNT(DRAFT!AO552,DRAFT!AS552)&gt;0,DRAFT!AT552,""))))</f>
        <v/>
      </c>
      <c r="O550" s="3" t="str">
        <f>IF(COUNT($A550)=0,"",IF(N550="3E","3E",IF(N550="","I",LOOKUP(N550/P$2,{0,0.4,0.45,0.5,0.55,0.6,0.65,0.7,0.75,0.8,1},{"F","D","C","C+","B-","B","B+","A-","A","A+"}))))</f>
        <v/>
      </c>
      <c r="P550" s="2" t="str">
        <f>IF(COUNT($A550)=0,"",IF(N550="","--",IF(N550="3E","3E",LOOKUP(N550/P$2,{0,0.4,0.45,0.5,0.55,0.6,0.65,0.7,0.75,0.8,1},{0,2,2.25,2.5,2.75,3,3.25,3.5,3.75,4}))))</f>
        <v/>
      </c>
      <c r="Q550" s="3" t="str">
        <f>IF(COUNT($A550)=0,"",IF($A550&lt;&gt;DRAFT!$B552,"ERR",IF(DRAFT!BB552="3E","3E",IF(COUNT(DRAFT!AX552,DRAFT!BB552)&gt;0,DRAFT!BC552,""))))</f>
        <v/>
      </c>
      <c r="R550" s="3" t="str">
        <f>IF(COUNT($A550)=0,"",IF(Q550="3E","3E",IF(Q550="","I",LOOKUP(Q550/S$2,{0,0.4,0.45,0.5,0.55,0.6,0.65,0.7,0.75,0.8,1},{"F","D","C","C+","B-","B","B+","A-","A","A+"}))))</f>
        <v/>
      </c>
      <c r="S550" s="2" t="str">
        <f>IF(COUNT($A550)=0,"",IF(Q550="","--",IF(Q550="3E","3E",LOOKUP(Q550/S$2,{0,0.4,0.45,0.5,0.55,0.6,0.65,0.7,0.75,0.8,1},{0,2,2.25,2.5,2.75,3,3.25,3.5,3.75,4}))))</f>
        <v/>
      </c>
      <c r="T550" s="3" t="str">
        <f>IF(COUNT($A550)=0,"",IF($A550&lt;&gt;DRAFT!$B552,"ERR",IF(DRAFT!BK552="3E","3E",IF(COUNT(DRAFT!BG552,DRAFT!BK552)&gt;0,DRAFT!BL552,""))))</f>
        <v/>
      </c>
      <c r="U550" s="3" t="str">
        <f>IF(COUNT($A550)=0,"",IF(T550="3E","3E",IF(T550="","I",LOOKUP(T550/V$2,{0,0.4,0.45,0.5,0.55,0.6,0.65,0.7,0.75,0.8,1},{"F","D","C","C+","B-","B","B+","A-","A","A+"}))))</f>
        <v/>
      </c>
      <c r="V550" s="2" t="str">
        <f>IF(COUNT($A550)=0,"",IF(T550="","--",IF(T550="3E","3E",LOOKUP(T550/V$2,{0,0.4,0.45,0.5,0.55,0.6,0.65,0.7,0.75,0.8,1},{0,2,2.25,2.5,2.75,3,3.25,3.5,3.75,4}))))</f>
        <v/>
      </c>
      <c r="W550" s="3" t="str">
        <f>IF(COUNT($A550)=0,"",IF($A550&lt;&gt;DRAFT!$B552,"ERR",IF(DRAFT!BT552="3E","3E",IF(COUNT(DRAFT!BP552,DRAFT!BT552)&gt;0,DRAFT!BU552,""))))</f>
        <v/>
      </c>
      <c r="X550" s="3" t="str">
        <f>IF(COUNT($A550)=0,"",IF(W550="3E","3E",IF(W550="","I",LOOKUP(W550/Y$2,{0,0.4,0.45,0.5,0.55,0.6,0.65,0.7,0.75,0.8,1},{"F","D","C","C+","B-","B","B+","A-","A","A+"}))))</f>
        <v/>
      </c>
      <c r="Y550" s="2" t="str">
        <f>IF(COUNT($A550)=0,"",IF(W550="","--",IF(W550="3E","3E",LOOKUP(W550/Y$2,{0,0.4,0.45,0.5,0.55,0.6,0.65,0.7,0.75,0.8,1},{0,2,2.25,2.5,2.75,3,3.25,3.5,3.75,4}))))</f>
        <v/>
      </c>
      <c r="Z550" s="3" t="str">
        <f>IF(COUNT($A550)=0,"",IF($A550&lt;&gt;DRAFT!$B552,"ERR",IF(DRAFT!CC552="3E","3E",IF(COUNT(DRAFT!BY552,DRAFT!CC552)&gt;0,DRAFT!CD552,""))))</f>
        <v/>
      </c>
      <c r="AA550" s="3" t="str">
        <f>IF(COUNT($A550)=0,"",IF(Z550="3E","3E",IF(Z550="","I",LOOKUP(Z550/AB$2,{0,0.4,0.45,0.5,0.55,0.6,0.65,0.7,0.75,0.8,1},{"F","D","C","C+","B-","B","B+","A-","A","A+"}))))</f>
        <v/>
      </c>
      <c r="AB550" s="2" t="str">
        <f>IF(COUNT($A550)=0,"",IF(Z550="","--",IF(Z550="3E","3E",LOOKUP(Z550/AB$2,{0,0.4,0.45,0.5,0.55,0.6,0.65,0.7,0.75,0.8,1},{0,2,2.25,2.5,2.75,3,3.25,3.5,3.75,4}))))</f>
        <v/>
      </c>
      <c r="AC550" s="3" t="str">
        <f>IF(COUNT($A550)=0,"",IF($A550&lt;&gt;DRAFT!$B552,"ERR",IF(DRAFT!CF552&gt;0,DRAFT!CF552,"")))</f>
        <v/>
      </c>
      <c r="AD550" s="3" t="str">
        <f>IF(COUNT($A550)=0,"",IF(AC550="3E","3E",IF(AC550="","I",LOOKUP(AC550/AE$2,{0,0.4,0.45,0.5,0.55,0.6,0.65,0.7,0.75,0.8,1},{"F","D","C","C+","B-","B","B+","A-","A","A+"}))))</f>
        <v/>
      </c>
      <c r="AE550" s="2" t="str">
        <f>IF(COUNT($A550)=0,"",IF(AC550="","--",IF(AC550="3E","3E",LOOKUP(AC550/AE$2,{0,0.4,0.45,0.5,0.55,0.6,0.65,0.7,0.75,0.8,1},{0,2,2.25,2.5,2.75,3,3.25,3.5,3.75,4}))))</f>
        <v/>
      </c>
      <c r="AF550" s="3" t="str">
        <f>IF($A550&lt;&gt;DRAFT!$B552,"ERR",IF(OR(COUNT($A550)=0,COUNT(DRAFT!CI552:CK552,DRAFT!CM552:CO552)=0),"",CEILING(SUM(DRAFT!CL552,DRAFT!CP552),1)))</f>
        <v/>
      </c>
      <c r="AG550" s="3" t="str">
        <f>IF(COUNT($A550)=0,"",IF(AF550="3E","3E",IF(AF550="","I",LOOKUP(AF550/AH$2,{0,0.4,0.45,0.5,0.55,0.6,0.65,0.7,0.75,0.8,1},{"F","D","C","C+","B-","B","B+","A-","A","A+"}))))</f>
        <v/>
      </c>
      <c r="AH550" s="2" t="str">
        <f>IF(COUNT($A550)=0,"",IF(AF550="","--",IF(AF550="3E","3E",LOOKUP(AF550/AH$2,{0,0.4,0.45,0.5,0.55,0.6,0.65,0.7,0.75,0.8,1},{0,2,2.25,2.5,2.75,3,3.25,3.5,3.75,4}))))</f>
        <v/>
      </c>
      <c r="AI550" s="11" t="str">
        <f>IF(OR(COUNT($A550)=0,COUNT(B550:AH550)=0),"",IF(COUNTIF(B550:AH550,"3E")&gt;0,"3E",IF(DRAFT!$A552="R",TRUNC(SUMPRODUCT(RGP,RCP)/TCP,3),TRUNC((SUMPRODUCT(--(IMDGP&gt;0)*IMDGP,IMCP)+CEILING(DRAFT!$CQ552*42,0.25))/TCP,3))))</f>
        <v/>
      </c>
      <c r="AJ550" s="3" t="str">
        <f>IF(OR(COUNT($A550)=0,COUNT(B550:AH550)=0),"",IF(COUNTIF(B550:AH550,"3E")&gt;0,"3E",IF(DRAFT!$A552="R",SUMPRODUCT(--(RGP&gt;=2),RCP),SUMPRODUCT(--(IMDGP&gt;0),--(IMGP=0),IMCP)+DRAFT!$CR552)))</f>
        <v/>
      </c>
      <c r="AK550" s="3" t="str">
        <f>IF(OR(COUNT($A550)=0,COUNT(B550:AH550)=0),"",IF(COUNTIF(B550:AJ550,"3E")&gt;0,"3E",IF(AND(DRAFT!$A552="IM",OR($AI550&gt;DRAFT!$CQ552,$AJ550&gt;DRAFT!$CR552)),"IMPROVED",IF(AND(DRAFT!$A552="IM",$AI550&lt;=DRAFT!$CQ552,$AJ550&lt;=DRAFT!$CR552),"NOT IMPROVED",IF(AND(AH550&gt;=2,AI550&gt;=2,AJ550&gt;=30),"PASS","FAIL")))))</f>
        <v/>
      </c>
      <c r="AL550" s="3" t="str">
        <f t="shared" si="16"/>
        <v/>
      </c>
      <c r="AM550" s="3" t="str">
        <f t="shared" si="17"/>
        <v/>
      </c>
    </row>
    <row r="551" spans="1:39" ht="18.95" customHeight="1" x14ac:dyDescent="0.25">
      <c r="A551" s="4" t="str">
        <f>IF(DRAFT!$B553="","",DRAFT!$B553)</f>
        <v/>
      </c>
      <c r="B551" s="3" t="str">
        <f>IF(COUNT($A551)=0,"",IF($A551&lt;&gt;DRAFT!$B553,"ERR",IF(DRAFT!I553="3E","3E",IF(COUNT(DRAFT!E553,DRAFT!I553)&gt;0,DRAFT!J553,""))))</f>
        <v/>
      </c>
      <c r="C551" s="3" t="str">
        <f>IF(COUNT($A551)=0,"",IF(B551="3E","3E",IF(B551="","I",LOOKUP(B551/D$2,{0,0.4,0.45,0.5,0.55,0.6,0.65,0.7,0.75,0.8,1},{"F","D","C","C+","B-","B","B+","A-","A","A+"}))))</f>
        <v/>
      </c>
      <c r="D551" s="2" t="str">
        <f>IF(COUNT($A551)=0,"",IF(B551="","--",IF(B551="3E","3E",LOOKUP(B551/D$2,{0,0.4,0.45,0.5,0.55,0.6,0.65,0.7,0.75,0.8,1},{0,2,2.25,2.5,2.75,3,3.25,3.5,3.75,4}))))</f>
        <v/>
      </c>
      <c r="E551" s="3" t="str">
        <f>IF(COUNT($A551)=0,"",IF($A551&lt;&gt;DRAFT!$B553,"ERR",IF(DRAFT!R553="3E","3E",IF(COUNT(DRAFT!N553,DRAFT!R553)&gt;0,DRAFT!S553,""))))</f>
        <v/>
      </c>
      <c r="F551" s="3" t="str">
        <f>IF(COUNT($A551)=0,"",IF(E551="3E","3E",IF(E551="","I",LOOKUP(E551/G$2,{0,0.4,0.45,0.5,0.55,0.6,0.65,0.7,0.75,0.8,1},{"F","D","C","C+","B-","B","B+","A-","A","A+"}))))</f>
        <v/>
      </c>
      <c r="G551" s="2" t="str">
        <f>IF(COUNT($A551)=0,"",IF(E551="","--",IF(E551="3E","3E",LOOKUP(E551/G$2,{0,0.4,0.45,0.5,0.55,0.6,0.65,0.7,0.75,0.8,1},{0,2,2.25,2.5,2.75,3,3.25,3.5,3.75,4}))))</f>
        <v/>
      </c>
      <c r="H551" s="3" t="str">
        <f>IF(COUNT($A551)=0,"",IF($A551&lt;&gt;DRAFT!$B553,"ERR",IF(DRAFT!AA553="3E","3E",IF(COUNT(DRAFT!W553,DRAFT!AA553)&gt;0,DRAFT!AB553,""))))</f>
        <v/>
      </c>
      <c r="I551" s="3" t="str">
        <f>IF(COUNT($A551)=0,"",IF(H551="3E","3E",IF(H551="","I",LOOKUP(H551/J$2,{0,0.4,0.45,0.5,0.55,0.6,0.65,0.7,0.75,0.8,1},{"F","D","C","C+","B-","B","B+","A-","A","A+"}))))</f>
        <v/>
      </c>
      <c r="J551" s="2" t="str">
        <f>IF(COUNT($A551)=0,"",IF(H551="","--",IF(H551="3E","3E",LOOKUP(H551/J$2,{0,0.4,0.45,0.5,0.55,0.6,0.65,0.7,0.75,0.8,1},{0,2,2.25,2.5,2.75,3,3.25,3.5,3.75,4}))))</f>
        <v/>
      </c>
      <c r="K551" s="3" t="str">
        <f>IF(COUNT($A551)=0,"",IF($A551&lt;&gt;DRAFT!$B553,"ERR",IF(DRAFT!AJ553="3E","3E",IF(COUNT(DRAFT!AF553,DRAFT!AJ553)&gt;0,DRAFT!AK553,""))))</f>
        <v/>
      </c>
      <c r="L551" s="3" t="str">
        <f>IF(COUNT($A551)=0,"",IF(K551="3E","3E",IF(K551="","I",LOOKUP(K551/M$2,{0,0.4,0.45,0.5,0.55,0.6,0.65,0.7,0.75,0.8,1},{"F","D","C","C+","B-","B","B+","A-","A","A+"}))))</f>
        <v/>
      </c>
      <c r="M551" s="2" t="str">
        <f>IF(COUNT($A551)=0,"",IF(K551="","--",IF(K551="3E","3E",LOOKUP(K551/M$2,{0,0.4,0.45,0.5,0.55,0.6,0.65,0.7,0.75,0.8,1},{0,2,2.25,2.5,2.75,3,3.25,3.5,3.75,4}))))</f>
        <v/>
      </c>
      <c r="N551" s="3" t="str">
        <f>IF(COUNT($A551)=0,"",IF($A551&lt;&gt;DRAFT!$B553,"ERR",IF(DRAFT!AS553="3E","3E",IF(COUNT(DRAFT!AO553,DRAFT!AS553)&gt;0,DRAFT!AT553,""))))</f>
        <v/>
      </c>
      <c r="O551" s="3" t="str">
        <f>IF(COUNT($A551)=0,"",IF(N551="3E","3E",IF(N551="","I",LOOKUP(N551/P$2,{0,0.4,0.45,0.5,0.55,0.6,0.65,0.7,0.75,0.8,1},{"F","D","C","C+","B-","B","B+","A-","A","A+"}))))</f>
        <v/>
      </c>
      <c r="P551" s="2" t="str">
        <f>IF(COUNT($A551)=0,"",IF(N551="","--",IF(N551="3E","3E",LOOKUP(N551/P$2,{0,0.4,0.45,0.5,0.55,0.6,0.65,0.7,0.75,0.8,1},{0,2,2.25,2.5,2.75,3,3.25,3.5,3.75,4}))))</f>
        <v/>
      </c>
      <c r="Q551" s="3" t="str">
        <f>IF(COUNT($A551)=0,"",IF($A551&lt;&gt;DRAFT!$B553,"ERR",IF(DRAFT!BB553="3E","3E",IF(COUNT(DRAFT!AX553,DRAFT!BB553)&gt;0,DRAFT!BC553,""))))</f>
        <v/>
      </c>
      <c r="R551" s="3" t="str">
        <f>IF(COUNT($A551)=0,"",IF(Q551="3E","3E",IF(Q551="","I",LOOKUP(Q551/S$2,{0,0.4,0.45,0.5,0.55,0.6,0.65,0.7,0.75,0.8,1},{"F","D","C","C+","B-","B","B+","A-","A","A+"}))))</f>
        <v/>
      </c>
      <c r="S551" s="2" t="str">
        <f>IF(COUNT($A551)=0,"",IF(Q551="","--",IF(Q551="3E","3E",LOOKUP(Q551/S$2,{0,0.4,0.45,0.5,0.55,0.6,0.65,0.7,0.75,0.8,1},{0,2,2.25,2.5,2.75,3,3.25,3.5,3.75,4}))))</f>
        <v/>
      </c>
      <c r="T551" s="3" t="str">
        <f>IF(COUNT($A551)=0,"",IF($A551&lt;&gt;DRAFT!$B553,"ERR",IF(DRAFT!BK553="3E","3E",IF(COUNT(DRAFT!BG553,DRAFT!BK553)&gt;0,DRAFT!BL553,""))))</f>
        <v/>
      </c>
      <c r="U551" s="3" t="str">
        <f>IF(COUNT($A551)=0,"",IF(T551="3E","3E",IF(T551="","I",LOOKUP(T551/V$2,{0,0.4,0.45,0.5,0.55,0.6,0.65,0.7,0.75,0.8,1},{"F","D","C","C+","B-","B","B+","A-","A","A+"}))))</f>
        <v/>
      </c>
      <c r="V551" s="2" t="str">
        <f>IF(COUNT($A551)=0,"",IF(T551="","--",IF(T551="3E","3E",LOOKUP(T551/V$2,{0,0.4,0.45,0.5,0.55,0.6,0.65,0.7,0.75,0.8,1},{0,2,2.25,2.5,2.75,3,3.25,3.5,3.75,4}))))</f>
        <v/>
      </c>
      <c r="W551" s="3" t="str">
        <f>IF(COUNT($A551)=0,"",IF($A551&lt;&gt;DRAFT!$B553,"ERR",IF(DRAFT!BT553="3E","3E",IF(COUNT(DRAFT!BP553,DRAFT!BT553)&gt;0,DRAFT!BU553,""))))</f>
        <v/>
      </c>
      <c r="X551" s="3" t="str">
        <f>IF(COUNT($A551)=0,"",IF(W551="3E","3E",IF(W551="","I",LOOKUP(W551/Y$2,{0,0.4,0.45,0.5,0.55,0.6,0.65,0.7,0.75,0.8,1},{"F","D","C","C+","B-","B","B+","A-","A","A+"}))))</f>
        <v/>
      </c>
      <c r="Y551" s="2" t="str">
        <f>IF(COUNT($A551)=0,"",IF(W551="","--",IF(W551="3E","3E",LOOKUP(W551/Y$2,{0,0.4,0.45,0.5,0.55,0.6,0.65,0.7,0.75,0.8,1},{0,2,2.25,2.5,2.75,3,3.25,3.5,3.75,4}))))</f>
        <v/>
      </c>
      <c r="Z551" s="3" t="str">
        <f>IF(COUNT($A551)=0,"",IF($A551&lt;&gt;DRAFT!$B553,"ERR",IF(DRAFT!CC553="3E","3E",IF(COUNT(DRAFT!BY553,DRAFT!CC553)&gt;0,DRAFT!CD553,""))))</f>
        <v/>
      </c>
      <c r="AA551" s="3" t="str">
        <f>IF(COUNT($A551)=0,"",IF(Z551="3E","3E",IF(Z551="","I",LOOKUP(Z551/AB$2,{0,0.4,0.45,0.5,0.55,0.6,0.65,0.7,0.75,0.8,1},{"F","D","C","C+","B-","B","B+","A-","A","A+"}))))</f>
        <v/>
      </c>
      <c r="AB551" s="2" t="str">
        <f>IF(COUNT($A551)=0,"",IF(Z551="","--",IF(Z551="3E","3E",LOOKUP(Z551/AB$2,{0,0.4,0.45,0.5,0.55,0.6,0.65,0.7,0.75,0.8,1},{0,2,2.25,2.5,2.75,3,3.25,3.5,3.75,4}))))</f>
        <v/>
      </c>
      <c r="AC551" s="3" t="str">
        <f>IF(COUNT($A551)=0,"",IF($A551&lt;&gt;DRAFT!$B553,"ERR",IF(DRAFT!CF553&gt;0,DRAFT!CF553,"")))</f>
        <v/>
      </c>
      <c r="AD551" s="3" t="str">
        <f>IF(COUNT($A551)=0,"",IF(AC551="3E","3E",IF(AC551="","I",LOOKUP(AC551/AE$2,{0,0.4,0.45,0.5,0.55,0.6,0.65,0.7,0.75,0.8,1},{"F","D","C","C+","B-","B","B+","A-","A","A+"}))))</f>
        <v/>
      </c>
      <c r="AE551" s="2" t="str">
        <f>IF(COUNT($A551)=0,"",IF(AC551="","--",IF(AC551="3E","3E",LOOKUP(AC551/AE$2,{0,0.4,0.45,0.5,0.55,0.6,0.65,0.7,0.75,0.8,1},{0,2,2.25,2.5,2.75,3,3.25,3.5,3.75,4}))))</f>
        <v/>
      </c>
      <c r="AF551" s="3" t="str">
        <f>IF($A551&lt;&gt;DRAFT!$B553,"ERR",IF(OR(COUNT($A551)=0,COUNT(DRAFT!CI553:CK553,DRAFT!CM553:CO553)=0),"",CEILING(SUM(DRAFT!CL553,DRAFT!CP553),1)))</f>
        <v/>
      </c>
      <c r="AG551" s="3" t="str">
        <f>IF(COUNT($A551)=0,"",IF(AF551="3E","3E",IF(AF551="","I",LOOKUP(AF551/AH$2,{0,0.4,0.45,0.5,0.55,0.6,0.65,0.7,0.75,0.8,1},{"F","D","C","C+","B-","B","B+","A-","A","A+"}))))</f>
        <v/>
      </c>
      <c r="AH551" s="2" t="str">
        <f>IF(COUNT($A551)=0,"",IF(AF551="","--",IF(AF551="3E","3E",LOOKUP(AF551/AH$2,{0,0.4,0.45,0.5,0.55,0.6,0.65,0.7,0.75,0.8,1},{0,2,2.25,2.5,2.75,3,3.25,3.5,3.75,4}))))</f>
        <v/>
      </c>
      <c r="AI551" s="11" t="str">
        <f>IF(OR(COUNT($A551)=0,COUNT(B551:AH551)=0),"",IF(COUNTIF(B551:AH551,"3E")&gt;0,"3E",IF(DRAFT!$A553="R",TRUNC(SUMPRODUCT(RGP,RCP)/TCP,3),TRUNC((SUMPRODUCT(--(IMDGP&gt;0)*IMDGP,IMCP)+CEILING(DRAFT!$CQ553*42,0.25))/TCP,3))))</f>
        <v/>
      </c>
      <c r="AJ551" s="3" t="str">
        <f>IF(OR(COUNT($A551)=0,COUNT(B551:AH551)=0),"",IF(COUNTIF(B551:AH551,"3E")&gt;0,"3E",IF(DRAFT!$A553="R",SUMPRODUCT(--(RGP&gt;=2),RCP),SUMPRODUCT(--(IMDGP&gt;0),--(IMGP=0),IMCP)+DRAFT!$CR553)))</f>
        <v/>
      </c>
      <c r="AK551" s="3" t="str">
        <f>IF(OR(COUNT($A551)=0,COUNT(B551:AH551)=0),"",IF(COUNTIF(B551:AJ551,"3E")&gt;0,"3E",IF(AND(DRAFT!$A553="IM",OR($AI551&gt;DRAFT!$CQ553,$AJ551&gt;DRAFT!$CR553)),"IMPROVED",IF(AND(DRAFT!$A553="IM",$AI551&lt;=DRAFT!$CQ553,$AJ551&lt;=DRAFT!$CR553),"NOT IMPROVED",IF(AND(AH551&gt;=2,AI551&gt;=2,AJ551&gt;=30),"PASS","FAIL")))))</f>
        <v/>
      </c>
      <c r="AL551" s="3" t="str">
        <f t="shared" si="16"/>
        <v/>
      </c>
      <c r="AM551" s="3" t="str">
        <f t="shared" si="17"/>
        <v/>
      </c>
    </row>
    <row r="552" spans="1:39" ht="18.95" customHeight="1" x14ac:dyDescent="0.25">
      <c r="A552" s="4" t="str">
        <f>IF(DRAFT!$B554="","",DRAFT!$B554)</f>
        <v/>
      </c>
      <c r="B552" s="3" t="str">
        <f>IF(COUNT($A552)=0,"",IF($A552&lt;&gt;DRAFT!$B554,"ERR",IF(DRAFT!I554="3E","3E",IF(COUNT(DRAFT!E554,DRAFT!I554)&gt;0,DRAFT!J554,""))))</f>
        <v/>
      </c>
      <c r="C552" s="3" t="str">
        <f>IF(COUNT($A552)=0,"",IF(B552="3E","3E",IF(B552="","I",LOOKUP(B552/D$2,{0,0.4,0.45,0.5,0.55,0.6,0.65,0.7,0.75,0.8,1},{"F","D","C","C+","B-","B","B+","A-","A","A+"}))))</f>
        <v/>
      </c>
      <c r="D552" s="2" t="str">
        <f>IF(COUNT($A552)=0,"",IF(B552="","--",IF(B552="3E","3E",LOOKUP(B552/D$2,{0,0.4,0.45,0.5,0.55,0.6,0.65,0.7,0.75,0.8,1},{0,2,2.25,2.5,2.75,3,3.25,3.5,3.75,4}))))</f>
        <v/>
      </c>
      <c r="E552" s="3" t="str">
        <f>IF(COUNT($A552)=0,"",IF($A552&lt;&gt;DRAFT!$B554,"ERR",IF(DRAFT!R554="3E","3E",IF(COUNT(DRAFT!N554,DRAFT!R554)&gt;0,DRAFT!S554,""))))</f>
        <v/>
      </c>
      <c r="F552" s="3" t="str">
        <f>IF(COUNT($A552)=0,"",IF(E552="3E","3E",IF(E552="","I",LOOKUP(E552/G$2,{0,0.4,0.45,0.5,0.55,0.6,0.65,0.7,0.75,0.8,1},{"F","D","C","C+","B-","B","B+","A-","A","A+"}))))</f>
        <v/>
      </c>
      <c r="G552" s="2" t="str">
        <f>IF(COUNT($A552)=0,"",IF(E552="","--",IF(E552="3E","3E",LOOKUP(E552/G$2,{0,0.4,0.45,0.5,0.55,0.6,0.65,0.7,0.75,0.8,1},{0,2,2.25,2.5,2.75,3,3.25,3.5,3.75,4}))))</f>
        <v/>
      </c>
      <c r="H552" s="3" t="str">
        <f>IF(COUNT($A552)=0,"",IF($A552&lt;&gt;DRAFT!$B554,"ERR",IF(DRAFT!AA554="3E","3E",IF(COUNT(DRAFT!W554,DRAFT!AA554)&gt;0,DRAFT!AB554,""))))</f>
        <v/>
      </c>
      <c r="I552" s="3" t="str">
        <f>IF(COUNT($A552)=0,"",IF(H552="3E","3E",IF(H552="","I",LOOKUP(H552/J$2,{0,0.4,0.45,0.5,0.55,0.6,0.65,0.7,0.75,0.8,1},{"F","D","C","C+","B-","B","B+","A-","A","A+"}))))</f>
        <v/>
      </c>
      <c r="J552" s="2" t="str">
        <f>IF(COUNT($A552)=0,"",IF(H552="","--",IF(H552="3E","3E",LOOKUP(H552/J$2,{0,0.4,0.45,0.5,0.55,0.6,0.65,0.7,0.75,0.8,1},{0,2,2.25,2.5,2.75,3,3.25,3.5,3.75,4}))))</f>
        <v/>
      </c>
      <c r="K552" s="3" t="str">
        <f>IF(COUNT($A552)=0,"",IF($A552&lt;&gt;DRAFT!$B554,"ERR",IF(DRAFT!AJ554="3E","3E",IF(COUNT(DRAFT!AF554,DRAFT!AJ554)&gt;0,DRAFT!AK554,""))))</f>
        <v/>
      </c>
      <c r="L552" s="3" t="str">
        <f>IF(COUNT($A552)=0,"",IF(K552="3E","3E",IF(K552="","I",LOOKUP(K552/M$2,{0,0.4,0.45,0.5,0.55,0.6,0.65,0.7,0.75,0.8,1},{"F","D","C","C+","B-","B","B+","A-","A","A+"}))))</f>
        <v/>
      </c>
      <c r="M552" s="2" t="str">
        <f>IF(COUNT($A552)=0,"",IF(K552="","--",IF(K552="3E","3E",LOOKUP(K552/M$2,{0,0.4,0.45,0.5,0.55,0.6,0.65,0.7,0.75,0.8,1},{0,2,2.25,2.5,2.75,3,3.25,3.5,3.75,4}))))</f>
        <v/>
      </c>
      <c r="N552" s="3" t="str">
        <f>IF(COUNT($A552)=0,"",IF($A552&lt;&gt;DRAFT!$B554,"ERR",IF(DRAFT!AS554="3E","3E",IF(COUNT(DRAFT!AO554,DRAFT!AS554)&gt;0,DRAFT!AT554,""))))</f>
        <v/>
      </c>
      <c r="O552" s="3" t="str">
        <f>IF(COUNT($A552)=0,"",IF(N552="3E","3E",IF(N552="","I",LOOKUP(N552/P$2,{0,0.4,0.45,0.5,0.55,0.6,0.65,0.7,0.75,0.8,1},{"F","D","C","C+","B-","B","B+","A-","A","A+"}))))</f>
        <v/>
      </c>
      <c r="P552" s="2" t="str">
        <f>IF(COUNT($A552)=0,"",IF(N552="","--",IF(N552="3E","3E",LOOKUP(N552/P$2,{0,0.4,0.45,0.5,0.55,0.6,0.65,0.7,0.75,0.8,1},{0,2,2.25,2.5,2.75,3,3.25,3.5,3.75,4}))))</f>
        <v/>
      </c>
      <c r="Q552" s="3" t="str">
        <f>IF(COUNT($A552)=0,"",IF($A552&lt;&gt;DRAFT!$B554,"ERR",IF(DRAFT!BB554="3E","3E",IF(COUNT(DRAFT!AX554,DRAFT!BB554)&gt;0,DRAFT!BC554,""))))</f>
        <v/>
      </c>
      <c r="R552" s="3" t="str">
        <f>IF(COUNT($A552)=0,"",IF(Q552="3E","3E",IF(Q552="","I",LOOKUP(Q552/S$2,{0,0.4,0.45,0.5,0.55,0.6,0.65,0.7,0.75,0.8,1},{"F","D","C","C+","B-","B","B+","A-","A","A+"}))))</f>
        <v/>
      </c>
      <c r="S552" s="2" t="str">
        <f>IF(COUNT($A552)=0,"",IF(Q552="","--",IF(Q552="3E","3E",LOOKUP(Q552/S$2,{0,0.4,0.45,0.5,0.55,0.6,0.65,0.7,0.75,0.8,1},{0,2,2.25,2.5,2.75,3,3.25,3.5,3.75,4}))))</f>
        <v/>
      </c>
      <c r="T552" s="3" t="str">
        <f>IF(COUNT($A552)=0,"",IF($A552&lt;&gt;DRAFT!$B554,"ERR",IF(DRAFT!BK554="3E","3E",IF(COUNT(DRAFT!BG554,DRAFT!BK554)&gt;0,DRAFT!BL554,""))))</f>
        <v/>
      </c>
      <c r="U552" s="3" t="str">
        <f>IF(COUNT($A552)=0,"",IF(T552="3E","3E",IF(T552="","I",LOOKUP(T552/V$2,{0,0.4,0.45,0.5,0.55,0.6,0.65,0.7,0.75,0.8,1},{"F","D","C","C+","B-","B","B+","A-","A","A+"}))))</f>
        <v/>
      </c>
      <c r="V552" s="2" t="str">
        <f>IF(COUNT($A552)=0,"",IF(T552="","--",IF(T552="3E","3E",LOOKUP(T552/V$2,{0,0.4,0.45,0.5,0.55,0.6,0.65,0.7,0.75,0.8,1},{0,2,2.25,2.5,2.75,3,3.25,3.5,3.75,4}))))</f>
        <v/>
      </c>
      <c r="W552" s="3" t="str">
        <f>IF(COUNT($A552)=0,"",IF($A552&lt;&gt;DRAFT!$B554,"ERR",IF(DRAFT!BT554="3E","3E",IF(COUNT(DRAFT!BP554,DRAFT!BT554)&gt;0,DRAFT!BU554,""))))</f>
        <v/>
      </c>
      <c r="X552" s="3" t="str">
        <f>IF(COUNT($A552)=0,"",IF(W552="3E","3E",IF(W552="","I",LOOKUP(W552/Y$2,{0,0.4,0.45,0.5,0.55,0.6,0.65,0.7,0.75,0.8,1},{"F","D","C","C+","B-","B","B+","A-","A","A+"}))))</f>
        <v/>
      </c>
      <c r="Y552" s="2" t="str">
        <f>IF(COUNT($A552)=0,"",IF(W552="","--",IF(W552="3E","3E",LOOKUP(W552/Y$2,{0,0.4,0.45,0.5,0.55,0.6,0.65,0.7,0.75,0.8,1},{0,2,2.25,2.5,2.75,3,3.25,3.5,3.75,4}))))</f>
        <v/>
      </c>
      <c r="Z552" s="3" t="str">
        <f>IF(COUNT($A552)=0,"",IF($A552&lt;&gt;DRAFT!$B554,"ERR",IF(DRAFT!CC554="3E","3E",IF(COUNT(DRAFT!BY554,DRAFT!CC554)&gt;0,DRAFT!CD554,""))))</f>
        <v/>
      </c>
      <c r="AA552" s="3" t="str">
        <f>IF(COUNT($A552)=0,"",IF(Z552="3E","3E",IF(Z552="","I",LOOKUP(Z552/AB$2,{0,0.4,0.45,0.5,0.55,0.6,0.65,0.7,0.75,0.8,1},{"F","D","C","C+","B-","B","B+","A-","A","A+"}))))</f>
        <v/>
      </c>
      <c r="AB552" s="2" t="str">
        <f>IF(COUNT($A552)=0,"",IF(Z552="","--",IF(Z552="3E","3E",LOOKUP(Z552/AB$2,{0,0.4,0.45,0.5,0.55,0.6,0.65,0.7,0.75,0.8,1},{0,2,2.25,2.5,2.75,3,3.25,3.5,3.75,4}))))</f>
        <v/>
      </c>
      <c r="AC552" s="3" t="str">
        <f>IF(COUNT($A552)=0,"",IF($A552&lt;&gt;DRAFT!$B554,"ERR",IF(DRAFT!CF554&gt;0,DRAFT!CF554,"")))</f>
        <v/>
      </c>
      <c r="AD552" s="3" t="str">
        <f>IF(COUNT($A552)=0,"",IF(AC552="3E","3E",IF(AC552="","I",LOOKUP(AC552/AE$2,{0,0.4,0.45,0.5,0.55,0.6,0.65,0.7,0.75,0.8,1},{"F","D","C","C+","B-","B","B+","A-","A","A+"}))))</f>
        <v/>
      </c>
      <c r="AE552" s="2" t="str">
        <f>IF(COUNT($A552)=0,"",IF(AC552="","--",IF(AC552="3E","3E",LOOKUP(AC552/AE$2,{0,0.4,0.45,0.5,0.55,0.6,0.65,0.7,0.75,0.8,1},{0,2,2.25,2.5,2.75,3,3.25,3.5,3.75,4}))))</f>
        <v/>
      </c>
      <c r="AF552" s="3" t="str">
        <f>IF($A552&lt;&gt;DRAFT!$B554,"ERR",IF(OR(COUNT($A552)=0,COUNT(DRAFT!CI554:CK554,DRAFT!CM554:CO554)=0),"",CEILING(SUM(DRAFT!CL554,DRAFT!CP554),1)))</f>
        <v/>
      </c>
      <c r="AG552" s="3" t="str">
        <f>IF(COUNT($A552)=0,"",IF(AF552="3E","3E",IF(AF552="","I",LOOKUP(AF552/AH$2,{0,0.4,0.45,0.5,0.55,0.6,0.65,0.7,0.75,0.8,1},{"F","D","C","C+","B-","B","B+","A-","A","A+"}))))</f>
        <v/>
      </c>
      <c r="AH552" s="2" t="str">
        <f>IF(COUNT($A552)=0,"",IF(AF552="","--",IF(AF552="3E","3E",LOOKUP(AF552/AH$2,{0,0.4,0.45,0.5,0.55,0.6,0.65,0.7,0.75,0.8,1},{0,2,2.25,2.5,2.75,3,3.25,3.5,3.75,4}))))</f>
        <v/>
      </c>
      <c r="AI552" s="11" t="str">
        <f>IF(OR(COUNT($A552)=0,COUNT(B552:AH552)=0),"",IF(COUNTIF(B552:AH552,"3E")&gt;0,"3E",IF(DRAFT!$A554="R",TRUNC(SUMPRODUCT(RGP,RCP)/TCP,3),TRUNC((SUMPRODUCT(--(IMDGP&gt;0)*IMDGP,IMCP)+CEILING(DRAFT!$CQ554*42,0.25))/TCP,3))))</f>
        <v/>
      </c>
      <c r="AJ552" s="3" t="str">
        <f>IF(OR(COUNT($A552)=0,COUNT(B552:AH552)=0),"",IF(COUNTIF(B552:AH552,"3E")&gt;0,"3E",IF(DRAFT!$A554="R",SUMPRODUCT(--(RGP&gt;=2),RCP),SUMPRODUCT(--(IMDGP&gt;0),--(IMGP=0),IMCP)+DRAFT!$CR554)))</f>
        <v/>
      </c>
      <c r="AK552" s="3" t="str">
        <f>IF(OR(COUNT($A552)=0,COUNT(B552:AH552)=0),"",IF(COUNTIF(B552:AJ552,"3E")&gt;0,"3E",IF(AND(DRAFT!$A554="IM",OR($AI552&gt;DRAFT!$CQ554,$AJ552&gt;DRAFT!$CR554)),"IMPROVED",IF(AND(DRAFT!$A554="IM",$AI552&lt;=DRAFT!$CQ554,$AJ552&lt;=DRAFT!$CR554),"NOT IMPROVED",IF(AND(AH552&gt;=2,AI552&gt;=2,AJ552&gt;=30),"PASS","FAIL")))))</f>
        <v/>
      </c>
      <c r="AL552" s="3" t="str">
        <f t="shared" si="16"/>
        <v/>
      </c>
      <c r="AM552" s="3" t="str">
        <f t="shared" si="17"/>
        <v/>
      </c>
    </row>
    <row r="553" spans="1:39" ht="18.95" customHeight="1" x14ac:dyDescent="0.25">
      <c r="A553" s="4" t="str">
        <f>IF(DRAFT!$B555="","",DRAFT!$B555)</f>
        <v/>
      </c>
      <c r="B553" s="3" t="str">
        <f>IF(COUNT($A553)=0,"",IF($A553&lt;&gt;DRAFT!$B555,"ERR",IF(DRAFT!I555="3E","3E",IF(COUNT(DRAFT!E555,DRAFT!I555)&gt;0,DRAFT!J555,""))))</f>
        <v/>
      </c>
      <c r="C553" s="3" t="str">
        <f>IF(COUNT($A553)=0,"",IF(B553="3E","3E",IF(B553="","I",LOOKUP(B553/D$2,{0,0.4,0.45,0.5,0.55,0.6,0.65,0.7,0.75,0.8,1},{"F","D","C","C+","B-","B","B+","A-","A","A+"}))))</f>
        <v/>
      </c>
      <c r="D553" s="2" t="str">
        <f>IF(COUNT($A553)=0,"",IF(B553="","--",IF(B553="3E","3E",LOOKUP(B553/D$2,{0,0.4,0.45,0.5,0.55,0.6,0.65,0.7,0.75,0.8,1},{0,2,2.25,2.5,2.75,3,3.25,3.5,3.75,4}))))</f>
        <v/>
      </c>
      <c r="E553" s="3" t="str">
        <f>IF(COUNT($A553)=0,"",IF($A553&lt;&gt;DRAFT!$B555,"ERR",IF(DRAFT!R555="3E","3E",IF(COUNT(DRAFT!N555,DRAFT!R555)&gt;0,DRAFT!S555,""))))</f>
        <v/>
      </c>
      <c r="F553" s="3" t="str">
        <f>IF(COUNT($A553)=0,"",IF(E553="3E","3E",IF(E553="","I",LOOKUP(E553/G$2,{0,0.4,0.45,0.5,0.55,0.6,0.65,0.7,0.75,0.8,1},{"F","D","C","C+","B-","B","B+","A-","A","A+"}))))</f>
        <v/>
      </c>
      <c r="G553" s="2" t="str">
        <f>IF(COUNT($A553)=0,"",IF(E553="","--",IF(E553="3E","3E",LOOKUP(E553/G$2,{0,0.4,0.45,0.5,0.55,0.6,0.65,0.7,0.75,0.8,1},{0,2,2.25,2.5,2.75,3,3.25,3.5,3.75,4}))))</f>
        <v/>
      </c>
      <c r="H553" s="3" t="str">
        <f>IF(COUNT($A553)=0,"",IF($A553&lt;&gt;DRAFT!$B555,"ERR",IF(DRAFT!AA555="3E","3E",IF(COUNT(DRAFT!W555,DRAFT!AA555)&gt;0,DRAFT!AB555,""))))</f>
        <v/>
      </c>
      <c r="I553" s="3" t="str">
        <f>IF(COUNT($A553)=0,"",IF(H553="3E","3E",IF(H553="","I",LOOKUP(H553/J$2,{0,0.4,0.45,0.5,0.55,0.6,0.65,0.7,0.75,0.8,1},{"F","D","C","C+","B-","B","B+","A-","A","A+"}))))</f>
        <v/>
      </c>
      <c r="J553" s="2" t="str">
        <f>IF(COUNT($A553)=0,"",IF(H553="","--",IF(H553="3E","3E",LOOKUP(H553/J$2,{0,0.4,0.45,0.5,0.55,0.6,0.65,0.7,0.75,0.8,1},{0,2,2.25,2.5,2.75,3,3.25,3.5,3.75,4}))))</f>
        <v/>
      </c>
      <c r="K553" s="3" t="str">
        <f>IF(COUNT($A553)=0,"",IF($A553&lt;&gt;DRAFT!$B555,"ERR",IF(DRAFT!AJ555="3E","3E",IF(COUNT(DRAFT!AF555,DRAFT!AJ555)&gt;0,DRAFT!AK555,""))))</f>
        <v/>
      </c>
      <c r="L553" s="3" t="str">
        <f>IF(COUNT($A553)=0,"",IF(K553="3E","3E",IF(K553="","I",LOOKUP(K553/M$2,{0,0.4,0.45,0.5,0.55,0.6,0.65,0.7,0.75,0.8,1},{"F","D","C","C+","B-","B","B+","A-","A","A+"}))))</f>
        <v/>
      </c>
      <c r="M553" s="2" t="str">
        <f>IF(COUNT($A553)=0,"",IF(K553="","--",IF(K553="3E","3E",LOOKUP(K553/M$2,{0,0.4,0.45,0.5,0.55,0.6,0.65,0.7,0.75,0.8,1},{0,2,2.25,2.5,2.75,3,3.25,3.5,3.75,4}))))</f>
        <v/>
      </c>
      <c r="N553" s="3" t="str">
        <f>IF(COUNT($A553)=0,"",IF($A553&lt;&gt;DRAFT!$B555,"ERR",IF(DRAFT!AS555="3E","3E",IF(COUNT(DRAFT!AO555,DRAFT!AS555)&gt;0,DRAFT!AT555,""))))</f>
        <v/>
      </c>
      <c r="O553" s="3" t="str">
        <f>IF(COUNT($A553)=0,"",IF(N553="3E","3E",IF(N553="","I",LOOKUP(N553/P$2,{0,0.4,0.45,0.5,0.55,0.6,0.65,0.7,0.75,0.8,1},{"F","D","C","C+","B-","B","B+","A-","A","A+"}))))</f>
        <v/>
      </c>
      <c r="P553" s="2" t="str">
        <f>IF(COUNT($A553)=0,"",IF(N553="","--",IF(N553="3E","3E",LOOKUP(N553/P$2,{0,0.4,0.45,0.5,0.55,0.6,0.65,0.7,0.75,0.8,1},{0,2,2.25,2.5,2.75,3,3.25,3.5,3.75,4}))))</f>
        <v/>
      </c>
      <c r="Q553" s="3" t="str">
        <f>IF(COUNT($A553)=0,"",IF($A553&lt;&gt;DRAFT!$B555,"ERR",IF(DRAFT!BB555="3E","3E",IF(COUNT(DRAFT!AX555,DRAFT!BB555)&gt;0,DRAFT!BC555,""))))</f>
        <v/>
      </c>
      <c r="R553" s="3" t="str">
        <f>IF(COUNT($A553)=0,"",IF(Q553="3E","3E",IF(Q553="","I",LOOKUP(Q553/S$2,{0,0.4,0.45,0.5,0.55,0.6,0.65,0.7,0.75,0.8,1},{"F","D","C","C+","B-","B","B+","A-","A","A+"}))))</f>
        <v/>
      </c>
      <c r="S553" s="2" t="str">
        <f>IF(COUNT($A553)=0,"",IF(Q553="","--",IF(Q553="3E","3E",LOOKUP(Q553/S$2,{0,0.4,0.45,0.5,0.55,0.6,0.65,0.7,0.75,0.8,1},{0,2,2.25,2.5,2.75,3,3.25,3.5,3.75,4}))))</f>
        <v/>
      </c>
      <c r="T553" s="3" t="str">
        <f>IF(COUNT($A553)=0,"",IF($A553&lt;&gt;DRAFT!$B555,"ERR",IF(DRAFT!BK555="3E","3E",IF(COUNT(DRAFT!BG555,DRAFT!BK555)&gt;0,DRAFT!BL555,""))))</f>
        <v/>
      </c>
      <c r="U553" s="3" t="str">
        <f>IF(COUNT($A553)=0,"",IF(T553="3E","3E",IF(T553="","I",LOOKUP(T553/V$2,{0,0.4,0.45,0.5,0.55,0.6,0.65,0.7,0.75,0.8,1},{"F","D","C","C+","B-","B","B+","A-","A","A+"}))))</f>
        <v/>
      </c>
      <c r="V553" s="2" t="str">
        <f>IF(COUNT($A553)=0,"",IF(T553="","--",IF(T553="3E","3E",LOOKUP(T553/V$2,{0,0.4,0.45,0.5,0.55,0.6,0.65,0.7,0.75,0.8,1},{0,2,2.25,2.5,2.75,3,3.25,3.5,3.75,4}))))</f>
        <v/>
      </c>
      <c r="W553" s="3" t="str">
        <f>IF(COUNT($A553)=0,"",IF($A553&lt;&gt;DRAFT!$B555,"ERR",IF(DRAFT!BT555="3E","3E",IF(COUNT(DRAFT!BP555,DRAFT!BT555)&gt;0,DRAFT!BU555,""))))</f>
        <v/>
      </c>
      <c r="X553" s="3" t="str">
        <f>IF(COUNT($A553)=0,"",IF(W553="3E","3E",IF(W553="","I",LOOKUP(W553/Y$2,{0,0.4,0.45,0.5,0.55,0.6,0.65,0.7,0.75,0.8,1},{"F","D","C","C+","B-","B","B+","A-","A","A+"}))))</f>
        <v/>
      </c>
      <c r="Y553" s="2" t="str">
        <f>IF(COUNT($A553)=0,"",IF(W553="","--",IF(W553="3E","3E",LOOKUP(W553/Y$2,{0,0.4,0.45,0.5,0.55,0.6,0.65,0.7,0.75,0.8,1},{0,2,2.25,2.5,2.75,3,3.25,3.5,3.75,4}))))</f>
        <v/>
      </c>
      <c r="Z553" s="3" t="str">
        <f>IF(COUNT($A553)=0,"",IF($A553&lt;&gt;DRAFT!$B555,"ERR",IF(DRAFT!CC555="3E","3E",IF(COUNT(DRAFT!BY555,DRAFT!CC555)&gt;0,DRAFT!CD555,""))))</f>
        <v/>
      </c>
      <c r="AA553" s="3" t="str">
        <f>IF(COUNT($A553)=0,"",IF(Z553="3E","3E",IF(Z553="","I",LOOKUP(Z553/AB$2,{0,0.4,0.45,0.5,0.55,0.6,0.65,0.7,0.75,0.8,1},{"F","D","C","C+","B-","B","B+","A-","A","A+"}))))</f>
        <v/>
      </c>
      <c r="AB553" s="2" t="str">
        <f>IF(COUNT($A553)=0,"",IF(Z553="","--",IF(Z553="3E","3E",LOOKUP(Z553/AB$2,{0,0.4,0.45,0.5,0.55,0.6,0.65,0.7,0.75,0.8,1},{0,2,2.25,2.5,2.75,3,3.25,3.5,3.75,4}))))</f>
        <v/>
      </c>
      <c r="AC553" s="3" t="str">
        <f>IF(COUNT($A553)=0,"",IF($A553&lt;&gt;DRAFT!$B555,"ERR",IF(DRAFT!CF555&gt;0,DRAFT!CF555,"")))</f>
        <v/>
      </c>
      <c r="AD553" s="3" t="str">
        <f>IF(COUNT($A553)=0,"",IF(AC553="3E","3E",IF(AC553="","I",LOOKUP(AC553/AE$2,{0,0.4,0.45,0.5,0.55,0.6,0.65,0.7,0.75,0.8,1},{"F","D","C","C+","B-","B","B+","A-","A","A+"}))))</f>
        <v/>
      </c>
      <c r="AE553" s="2" t="str">
        <f>IF(COUNT($A553)=0,"",IF(AC553="","--",IF(AC553="3E","3E",LOOKUP(AC553/AE$2,{0,0.4,0.45,0.5,0.55,0.6,0.65,0.7,0.75,0.8,1},{0,2,2.25,2.5,2.75,3,3.25,3.5,3.75,4}))))</f>
        <v/>
      </c>
      <c r="AF553" s="3" t="str">
        <f>IF($A553&lt;&gt;DRAFT!$B555,"ERR",IF(OR(COUNT($A553)=0,COUNT(DRAFT!CI555:CK555,DRAFT!CM555:CO555)=0),"",CEILING(SUM(DRAFT!CL555,DRAFT!CP555),1)))</f>
        <v/>
      </c>
      <c r="AG553" s="3" t="str">
        <f>IF(COUNT($A553)=0,"",IF(AF553="3E","3E",IF(AF553="","I",LOOKUP(AF553/AH$2,{0,0.4,0.45,0.5,0.55,0.6,0.65,0.7,0.75,0.8,1},{"F","D","C","C+","B-","B","B+","A-","A","A+"}))))</f>
        <v/>
      </c>
      <c r="AH553" s="2" t="str">
        <f>IF(COUNT($A553)=0,"",IF(AF553="","--",IF(AF553="3E","3E",LOOKUP(AF553/AH$2,{0,0.4,0.45,0.5,0.55,0.6,0.65,0.7,0.75,0.8,1},{0,2,2.25,2.5,2.75,3,3.25,3.5,3.75,4}))))</f>
        <v/>
      </c>
      <c r="AI553" s="11" t="str">
        <f>IF(OR(COUNT($A553)=0,COUNT(B553:AH553)=0),"",IF(COUNTIF(B553:AH553,"3E")&gt;0,"3E",IF(DRAFT!$A555="R",TRUNC(SUMPRODUCT(RGP,RCP)/TCP,3),TRUNC((SUMPRODUCT(--(IMDGP&gt;0)*IMDGP,IMCP)+CEILING(DRAFT!$CQ555*42,0.25))/TCP,3))))</f>
        <v/>
      </c>
      <c r="AJ553" s="3" t="str">
        <f>IF(OR(COUNT($A553)=0,COUNT(B553:AH553)=0),"",IF(COUNTIF(B553:AH553,"3E")&gt;0,"3E",IF(DRAFT!$A555="R",SUMPRODUCT(--(RGP&gt;=2),RCP),SUMPRODUCT(--(IMDGP&gt;0),--(IMGP=0),IMCP)+DRAFT!$CR555)))</f>
        <v/>
      </c>
      <c r="AK553" s="3" t="str">
        <f>IF(OR(COUNT($A553)=0,COUNT(B553:AH553)=0),"",IF(COUNTIF(B553:AJ553,"3E")&gt;0,"3E",IF(AND(DRAFT!$A555="IM",OR($AI553&gt;DRAFT!$CQ555,$AJ553&gt;DRAFT!$CR555)),"IMPROVED",IF(AND(DRAFT!$A555="IM",$AI553&lt;=DRAFT!$CQ555,$AJ553&lt;=DRAFT!$CR555),"NOT IMPROVED",IF(AND(AH553&gt;=2,AI553&gt;=2,AJ553&gt;=30),"PASS","FAIL")))))</f>
        <v/>
      </c>
      <c r="AL553" s="3" t="str">
        <f t="shared" si="16"/>
        <v/>
      </c>
      <c r="AM553" s="3" t="str">
        <f t="shared" si="17"/>
        <v/>
      </c>
    </row>
    <row r="554" spans="1:39" ht="18.95" customHeight="1" x14ac:dyDescent="0.25">
      <c r="A554" s="4" t="str">
        <f>IF(DRAFT!$B556="","",DRAFT!$B556)</f>
        <v/>
      </c>
      <c r="B554" s="3" t="str">
        <f>IF(COUNT($A554)=0,"",IF($A554&lt;&gt;DRAFT!$B556,"ERR",IF(DRAFT!I556="3E","3E",IF(COUNT(DRAFT!E556,DRAFT!I556)&gt;0,DRAFT!J556,""))))</f>
        <v/>
      </c>
      <c r="C554" s="3" t="str">
        <f>IF(COUNT($A554)=0,"",IF(B554="3E","3E",IF(B554="","I",LOOKUP(B554/D$2,{0,0.4,0.45,0.5,0.55,0.6,0.65,0.7,0.75,0.8,1},{"F","D","C","C+","B-","B","B+","A-","A","A+"}))))</f>
        <v/>
      </c>
      <c r="D554" s="2" t="str">
        <f>IF(COUNT($A554)=0,"",IF(B554="","--",IF(B554="3E","3E",LOOKUP(B554/D$2,{0,0.4,0.45,0.5,0.55,0.6,0.65,0.7,0.75,0.8,1},{0,2,2.25,2.5,2.75,3,3.25,3.5,3.75,4}))))</f>
        <v/>
      </c>
      <c r="E554" s="3" t="str">
        <f>IF(COUNT($A554)=0,"",IF($A554&lt;&gt;DRAFT!$B556,"ERR",IF(DRAFT!R556="3E","3E",IF(COUNT(DRAFT!N556,DRAFT!R556)&gt;0,DRAFT!S556,""))))</f>
        <v/>
      </c>
      <c r="F554" s="3" t="str">
        <f>IF(COUNT($A554)=0,"",IF(E554="3E","3E",IF(E554="","I",LOOKUP(E554/G$2,{0,0.4,0.45,0.5,0.55,0.6,0.65,0.7,0.75,0.8,1},{"F","D","C","C+","B-","B","B+","A-","A","A+"}))))</f>
        <v/>
      </c>
      <c r="G554" s="2" t="str">
        <f>IF(COUNT($A554)=0,"",IF(E554="","--",IF(E554="3E","3E",LOOKUP(E554/G$2,{0,0.4,0.45,0.5,0.55,0.6,0.65,0.7,0.75,0.8,1},{0,2,2.25,2.5,2.75,3,3.25,3.5,3.75,4}))))</f>
        <v/>
      </c>
      <c r="H554" s="3" t="str">
        <f>IF(COUNT($A554)=0,"",IF($A554&lt;&gt;DRAFT!$B556,"ERR",IF(DRAFT!AA556="3E","3E",IF(COUNT(DRAFT!W556,DRAFT!AA556)&gt;0,DRAFT!AB556,""))))</f>
        <v/>
      </c>
      <c r="I554" s="3" t="str">
        <f>IF(COUNT($A554)=0,"",IF(H554="3E","3E",IF(H554="","I",LOOKUP(H554/J$2,{0,0.4,0.45,0.5,0.55,0.6,0.65,0.7,0.75,0.8,1},{"F","D","C","C+","B-","B","B+","A-","A","A+"}))))</f>
        <v/>
      </c>
      <c r="J554" s="2" t="str">
        <f>IF(COUNT($A554)=0,"",IF(H554="","--",IF(H554="3E","3E",LOOKUP(H554/J$2,{0,0.4,0.45,0.5,0.55,0.6,0.65,0.7,0.75,0.8,1},{0,2,2.25,2.5,2.75,3,3.25,3.5,3.75,4}))))</f>
        <v/>
      </c>
      <c r="K554" s="3" t="str">
        <f>IF(COUNT($A554)=0,"",IF($A554&lt;&gt;DRAFT!$B556,"ERR",IF(DRAFT!AJ556="3E","3E",IF(COUNT(DRAFT!AF556,DRAFT!AJ556)&gt;0,DRAFT!AK556,""))))</f>
        <v/>
      </c>
      <c r="L554" s="3" t="str">
        <f>IF(COUNT($A554)=0,"",IF(K554="3E","3E",IF(K554="","I",LOOKUP(K554/M$2,{0,0.4,0.45,0.5,0.55,0.6,0.65,0.7,0.75,0.8,1},{"F","D","C","C+","B-","B","B+","A-","A","A+"}))))</f>
        <v/>
      </c>
      <c r="M554" s="2" t="str">
        <f>IF(COUNT($A554)=0,"",IF(K554="","--",IF(K554="3E","3E",LOOKUP(K554/M$2,{0,0.4,0.45,0.5,0.55,0.6,0.65,0.7,0.75,0.8,1},{0,2,2.25,2.5,2.75,3,3.25,3.5,3.75,4}))))</f>
        <v/>
      </c>
      <c r="N554" s="3" t="str">
        <f>IF(COUNT($A554)=0,"",IF($A554&lt;&gt;DRAFT!$B556,"ERR",IF(DRAFT!AS556="3E","3E",IF(COUNT(DRAFT!AO556,DRAFT!AS556)&gt;0,DRAFT!AT556,""))))</f>
        <v/>
      </c>
      <c r="O554" s="3" t="str">
        <f>IF(COUNT($A554)=0,"",IF(N554="3E","3E",IF(N554="","I",LOOKUP(N554/P$2,{0,0.4,0.45,0.5,0.55,0.6,0.65,0.7,0.75,0.8,1},{"F","D","C","C+","B-","B","B+","A-","A","A+"}))))</f>
        <v/>
      </c>
      <c r="P554" s="2" t="str">
        <f>IF(COUNT($A554)=0,"",IF(N554="","--",IF(N554="3E","3E",LOOKUP(N554/P$2,{0,0.4,0.45,0.5,0.55,0.6,0.65,0.7,0.75,0.8,1},{0,2,2.25,2.5,2.75,3,3.25,3.5,3.75,4}))))</f>
        <v/>
      </c>
      <c r="Q554" s="3" t="str">
        <f>IF(COUNT($A554)=0,"",IF($A554&lt;&gt;DRAFT!$B556,"ERR",IF(DRAFT!BB556="3E","3E",IF(COUNT(DRAFT!AX556,DRAFT!BB556)&gt;0,DRAFT!BC556,""))))</f>
        <v/>
      </c>
      <c r="R554" s="3" t="str">
        <f>IF(COUNT($A554)=0,"",IF(Q554="3E","3E",IF(Q554="","I",LOOKUP(Q554/S$2,{0,0.4,0.45,0.5,0.55,0.6,0.65,0.7,0.75,0.8,1},{"F","D","C","C+","B-","B","B+","A-","A","A+"}))))</f>
        <v/>
      </c>
      <c r="S554" s="2" t="str">
        <f>IF(COUNT($A554)=0,"",IF(Q554="","--",IF(Q554="3E","3E",LOOKUP(Q554/S$2,{0,0.4,0.45,0.5,0.55,0.6,0.65,0.7,0.75,0.8,1},{0,2,2.25,2.5,2.75,3,3.25,3.5,3.75,4}))))</f>
        <v/>
      </c>
      <c r="T554" s="3" t="str">
        <f>IF(COUNT($A554)=0,"",IF($A554&lt;&gt;DRAFT!$B556,"ERR",IF(DRAFT!BK556="3E","3E",IF(COUNT(DRAFT!BG556,DRAFT!BK556)&gt;0,DRAFT!BL556,""))))</f>
        <v/>
      </c>
      <c r="U554" s="3" t="str">
        <f>IF(COUNT($A554)=0,"",IF(T554="3E","3E",IF(T554="","I",LOOKUP(T554/V$2,{0,0.4,0.45,0.5,0.55,0.6,0.65,0.7,0.75,0.8,1},{"F","D","C","C+","B-","B","B+","A-","A","A+"}))))</f>
        <v/>
      </c>
      <c r="V554" s="2" t="str">
        <f>IF(COUNT($A554)=0,"",IF(T554="","--",IF(T554="3E","3E",LOOKUP(T554/V$2,{0,0.4,0.45,0.5,0.55,0.6,0.65,0.7,0.75,0.8,1},{0,2,2.25,2.5,2.75,3,3.25,3.5,3.75,4}))))</f>
        <v/>
      </c>
      <c r="W554" s="3" t="str">
        <f>IF(COUNT($A554)=0,"",IF($A554&lt;&gt;DRAFT!$B556,"ERR",IF(DRAFT!BT556="3E","3E",IF(COUNT(DRAFT!BP556,DRAFT!BT556)&gt;0,DRAFT!BU556,""))))</f>
        <v/>
      </c>
      <c r="X554" s="3" t="str">
        <f>IF(COUNT($A554)=0,"",IF(W554="3E","3E",IF(W554="","I",LOOKUP(W554/Y$2,{0,0.4,0.45,0.5,0.55,0.6,0.65,0.7,0.75,0.8,1},{"F","D","C","C+","B-","B","B+","A-","A","A+"}))))</f>
        <v/>
      </c>
      <c r="Y554" s="2" t="str">
        <f>IF(COUNT($A554)=0,"",IF(W554="","--",IF(W554="3E","3E",LOOKUP(W554/Y$2,{0,0.4,0.45,0.5,0.55,0.6,0.65,0.7,0.75,0.8,1},{0,2,2.25,2.5,2.75,3,3.25,3.5,3.75,4}))))</f>
        <v/>
      </c>
      <c r="Z554" s="3" t="str">
        <f>IF(COUNT($A554)=0,"",IF($A554&lt;&gt;DRAFT!$B556,"ERR",IF(DRAFT!CC556="3E","3E",IF(COUNT(DRAFT!BY556,DRAFT!CC556)&gt;0,DRAFT!CD556,""))))</f>
        <v/>
      </c>
      <c r="AA554" s="3" t="str">
        <f>IF(COUNT($A554)=0,"",IF(Z554="3E","3E",IF(Z554="","I",LOOKUP(Z554/AB$2,{0,0.4,0.45,0.5,0.55,0.6,0.65,0.7,0.75,0.8,1},{"F","D","C","C+","B-","B","B+","A-","A","A+"}))))</f>
        <v/>
      </c>
      <c r="AB554" s="2" t="str">
        <f>IF(COUNT($A554)=0,"",IF(Z554="","--",IF(Z554="3E","3E",LOOKUP(Z554/AB$2,{0,0.4,0.45,0.5,0.55,0.6,0.65,0.7,0.75,0.8,1},{0,2,2.25,2.5,2.75,3,3.25,3.5,3.75,4}))))</f>
        <v/>
      </c>
      <c r="AC554" s="3" t="str">
        <f>IF(COUNT($A554)=0,"",IF($A554&lt;&gt;DRAFT!$B556,"ERR",IF(DRAFT!CF556&gt;0,DRAFT!CF556,"")))</f>
        <v/>
      </c>
      <c r="AD554" s="3" t="str">
        <f>IF(COUNT($A554)=0,"",IF(AC554="3E","3E",IF(AC554="","I",LOOKUP(AC554/AE$2,{0,0.4,0.45,0.5,0.55,0.6,0.65,0.7,0.75,0.8,1},{"F","D","C","C+","B-","B","B+","A-","A","A+"}))))</f>
        <v/>
      </c>
      <c r="AE554" s="2" t="str">
        <f>IF(COUNT($A554)=0,"",IF(AC554="","--",IF(AC554="3E","3E",LOOKUP(AC554/AE$2,{0,0.4,0.45,0.5,0.55,0.6,0.65,0.7,0.75,0.8,1},{0,2,2.25,2.5,2.75,3,3.25,3.5,3.75,4}))))</f>
        <v/>
      </c>
      <c r="AF554" s="3" t="str">
        <f>IF($A554&lt;&gt;DRAFT!$B556,"ERR",IF(OR(COUNT($A554)=0,COUNT(DRAFT!CI556:CK556,DRAFT!CM556:CO556)=0),"",CEILING(SUM(DRAFT!CL556,DRAFT!CP556),1)))</f>
        <v/>
      </c>
      <c r="AG554" s="3" t="str">
        <f>IF(COUNT($A554)=0,"",IF(AF554="3E","3E",IF(AF554="","I",LOOKUP(AF554/AH$2,{0,0.4,0.45,0.5,0.55,0.6,0.65,0.7,0.75,0.8,1},{"F","D","C","C+","B-","B","B+","A-","A","A+"}))))</f>
        <v/>
      </c>
      <c r="AH554" s="2" t="str">
        <f>IF(COUNT($A554)=0,"",IF(AF554="","--",IF(AF554="3E","3E",LOOKUP(AF554/AH$2,{0,0.4,0.45,0.5,0.55,0.6,0.65,0.7,0.75,0.8,1},{0,2,2.25,2.5,2.75,3,3.25,3.5,3.75,4}))))</f>
        <v/>
      </c>
      <c r="AI554" s="11" t="str">
        <f>IF(OR(COUNT($A554)=0,COUNT(B554:AH554)=0),"",IF(COUNTIF(B554:AH554,"3E")&gt;0,"3E",IF(DRAFT!$A556="R",TRUNC(SUMPRODUCT(RGP,RCP)/TCP,3),TRUNC((SUMPRODUCT(--(IMDGP&gt;0)*IMDGP,IMCP)+CEILING(DRAFT!$CQ556*42,0.25))/TCP,3))))</f>
        <v/>
      </c>
      <c r="AJ554" s="3" t="str">
        <f>IF(OR(COUNT($A554)=0,COUNT(B554:AH554)=0),"",IF(COUNTIF(B554:AH554,"3E")&gt;0,"3E",IF(DRAFT!$A556="R",SUMPRODUCT(--(RGP&gt;=2),RCP),SUMPRODUCT(--(IMDGP&gt;0),--(IMGP=0),IMCP)+DRAFT!$CR556)))</f>
        <v/>
      </c>
      <c r="AK554" s="3" t="str">
        <f>IF(OR(COUNT($A554)=0,COUNT(B554:AH554)=0),"",IF(COUNTIF(B554:AJ554,"3E")&gt;0,"3E",IF(AND(DRAFT!$A556="IM",OR($AI554&gt;DRAFT!$CQ556,$AJ554&gt;DRAFT!$CR556)),"IMPROVED",IF(AND(DRAFT!$A556="IM",$AI554&lt;=DRAFT!$CQ556,$AJ554&lt;=DRAFT!$CR556),"NOT IMPROVED",IF(AND(AH554&gt;=2,AI554&gt;=2,AJ554&gt;=30),"PASS","FAIL")))))</f>
        <v/>
      </c>
      <c r="AL554" s="3" t="str">
        <f t="shared" si="16"/>
        <v/>
      </c>
      <c r="AM554" s="3" t="str">
        <f t="shared" si="17"/>
        <v/>
      </c>
    </row>
    <row r="555" spans="1:39" ht="18.95" customHeight="1" x14ac:dyDescent="0.25">
      <c r="A555" s="4" t="str">
        <f>IF(DRAFT!$B557="","",DRAFT!$B557)</f>
        <v/>
      </c>
      <c r="B555" s="3" t="str">
        <f>IF(COUNT($A555)=0,"",IF($A555&lt;&gt;DRAFT!$B557,"ERR",IF(DRAFT!I557="3E","3E",IF(COUNT(DRAFT!E557,DRAFT!I557)&gt;0,DRAFT!J557,""))))</f>
        <v/>
      </c>
      <c r="C555" s="3" t="str">
        <f>IF(COUNT($A555)=0,"",IF(B555="3E","3E",IF(B555="","I",LOOKUP(B555/D$2,{0,0.4,0.45,0.5,0.55,0.6,0.65,0.7,0.75,0.8,1},{"F","D","C","C+","B-","B","B+","A-","A","A+"}))))</f>
        <v/>
      </c>
      <c r="D555" s="2" t="str">
        <f>IF(COUNT($A555)=0,"",IF(B555="","--",IF(B555="3E","3E",LOOKUP(B555/D$2,{0,0.4,0.45,0.5,0.55,0.6,0.65,0.7,0.75,0.8,1},{0,2,2.25,2.5,2.75,3,3.25,3.5,3.75,4}))))</f>
        <v/>
      </c>
      <c r="E555" s="3" t="str">
        <f>IF(COUNT($A555)=0,"",IF($A555&lt;&gt;DRAFT!$B557,"ERR",IF(DRAFT!R557="3E","3E",IF(COUNT(DRAFT!N557,DRAFT!R557)&gt;0,DRAFT!S557,""))))</f>
        <v/>
      </c>
      <c r="F555" s="3" t="str">
        <f>IF(COUNT($A555)=0,"",IF(E555="3E","3E",IF(E555="","I",LOOKUP(E555/G$2,{0,0.4,0.45,0.5,0.55,0.6,0.65,0.7,0.75,0.8,1},{"F","D","C","C+","B-","B","B+","A-","A","A+"}))))</f>
        <v/>
      </c>
      <c r="G555" s="2" t="str">
        <f>IF(COUNT($A555)=0,"",IF(E555="","--",IF(E555="3E","3E",LOOKUP(E555/G$2,{0,0.4,0.45,0.5,0.55,0.6,0.65,0.7,0.75,0.8,1},{0,2,2.25,2.5,2.75,3,3.25,3.5,3.75,4}))))</f>
        <v/>
      </c>
      <c r="H555" s="3" t="str">
        <f>IF(COUNT($A555)=0,"",IF($A555&lt;&gt;DRAFT!$B557,"ERR",IF(DRAFT!AA557="3E","3E",IF(COUNT(DRAFT!W557,DRAFT!AA557)&gt;0,DRAFT!AB557,""))))</f>
        <v/>
      </c>
      <c r="I555" s="3" t="str">
        <f>IF(COUNT($A555)=0,"",IF(H555="3E","3E",IF(H555="","I",LOOKUP(H555/J$2,{0,0.4,0.45,0.5,0.55,0.6,0.65,0.7,0.75,0.8,1},{"F","D","C","C+","B-","B","B+","A-","A","A+"}))))</f>
        <v/>
      </c>
      <c r="J555" s="2" t="str">
        <f>IF(COUNT($A555)=0,"",IF(H555="","--",IF(H555="3E","3E",LOOKUP(H555/J$2,{0,0.4,0.45,0.5,0.55,0.6,0.65,0.7,0.75,0.8,1},{0,2,2.25,2.5,2.75,3,3.25,3.5,3.75,4}))))</f>
        <v/>
      </c>
      <c r="K555" s="3" t="str">
        <f>IF(COUNT($A555)=0,"",IF($A555&lt;&gt;DRAFT!$B557,"ERR",IF(DRAFT!AJ557="3E","3E",IF(COUNT(DRAFT!AF557,DRAFT!AJ557)&gt;0,DRAFT!AK557,""))))</f>
        <v/>
      </c>
      <c r="L555" s="3" t="str">
        <f>IF(COUNT($A555)=0,"",IF(K555="3E","3E",IF(K555="","I",LOOKUP(K555/M$2,{0,0.4,0.45,0.5,0.55,0.6,0.65,0.7,0.75,0.8,1},{"F","D","C","C+","B-","B","B+","A-","A","A+"}))))</f>
        <v/>
      </c>
      <c r="M555" s="2" t="str">
        <f>IF(COUNT($A555)=0,"",IF(K555="","--",IF(K555="3E","3E",LOOKUP(K555/M$2,{0,0.4,0.45,0.5,0.55,0.6,0.65,0.7,0.75,0.8,1},{0,2,2.25,2.5,2.75,3,3.25,3.5,3.75,4}))))</f>
        <v/>
      </c>
      <c r="N555" s="3" t="str">
        <f>IF(COUNT($A555)=0,"",IF($A555&lt;&gt;DRAFT!$B557,"ERR",IF(DRAFT!AS557="3E","3E",IF(COUNT(DRAFT!AO557,DRAFT!AS557)&gt;0,DRAFT!AT557,""))))</f>
        <v/>
      </c>
      <c r="O555" s="3" t="str">
        <f>IF(COUNT($A555)=0,"",IF(N555="3E","3E",IF(N555="","I",LOOKUP(N555/P$2,{0,0.4,0.45,0.5,0.55,0.6,0.65,0.7,0.75,0.8,1},{"F","D","C","C+","B-","B","B+","A-","A","A+"}))))</f>
        <v/>
      </c>
      <c r="P555" s="2" t="str">
        <f>IF(COUNT($A555)=0,"",IF(N555="","--",IF(N555="3E","3E",LOOKUP(N555/P$2,{0,0.4,0.45,0.5,0.55,0.6,0.65,0.7,0.75,0.8,1},{0,2,2.25,2.5,2.75,3,3.25,3.5,3.75,4}))))</f>
        <v/>
      </c>
      <c r="Q555" s="3" t="str">
        <f>IF(COUNT($A555)=0,"",IF($A555&lt;&gt;DRAFT!$B557,"ERR",IF(DRAFT!BB557="3E","3E",IF(COUNT(DRAFT!AX557,DRAFT!BB557)&gt;0,DRAFT!BC557,""))))</f>
        <v/>
      </c>
      <c r="R555" s="3" t="str">
        <f>IF(COUNT($A555)=0,"",IF(Q555="3E","3E",IF(Q555="","I",LOOKUP(Q555/S$2,{0,0.4,0.45,0.5,0.55,0.6,0.65,0.7,0.75,0.8,1},{"F","D","C","C+","B-","B","B+","A-","A","A+"}))))</f>
        <v/>
      </c>
      <c r="S555" s="2" t="str">
        <f>IF(COUNT($A555)=0,"",IF(Q555="","--",IF(Q555="3E","3E",LOOKUP(Q555/S$2,{0,0.4,0.45,0.5,0.55,0.6,0.65,0.7,0.75,0.8,1},{0,2,2.25,2.5,2.75,3,3.25,3.5,3.75,4}))))</f>
        <v/>
      </c>
      <c r="T555" s="3" t="str">
        <f>IF(COUNT($A555)=0,"",IF($A555&lt;&gt;DRAFT!$B557,"ERR",IF(DRAFT!BK557="3E","3E",IF(COUNT(DRAFT!BG557,DRAFT!BK557)&gt;0,DRAFT!BL557,""))))</f>
        <v/>
      </c>
      <c r="U555" s="3" t="str">
        <f>IF(COUNT($A555)=0,"",IF(T555="3E","3E",IF(T555="","I",LOOKUP(T555/V$2,{0,0.4,0.45,0.5,0.55,0.6,0.65,0.7,0.75,0.8,1},{"F","D","C","C+","B-","B","B+","A-","A","A+"}))))</f>
        <v/>
      </c>
      <c r="V555" s="2" t="str">
        <f>IF(COUNT($A555)=0,"",IF(T555="","--",IF(T555="3E","3E",LOOKUP(T555/V$2,{0,0.4,0.45,0.5,0.55,0.6,0.65,0.7,0.75,0.8,1},{0,2,2.25,2.5,2.75,3,3.25,3.5,3.75,4}))))</f>
        <v/>
      </c>
      <c r="W555" s="3" t="str">
        <f>IF(COUNT($A555)=0,"",IF($A555&lt;&gt;DRAFT!$B557,"ERR",IF(DRAFT!BT557="3E","3E",IF(COUNT(DRAFT!BP557,DRAFT!BT557)&gt;0,DRAFT!BU557,""))))</f>
        <v/>
      </c>
      <c r="X555" s="3" t="str">
        <f>IF(COUNT($A555)=0,"",IF(W555="3E","3E",IF(W555="","I",LOOKUP(W555/Y$2,{0,0.4,0.45,0.5,0.55,0.6,0.65,0.7,0.75,0.8,1},{"F","D","C","C+","B-","B","B+","A-","A","A+"}))))</f>
        <v/>
      </c>
      <c r="Y555" s="2" t="str">
        <f>IF(COUNT($A555)=0,"",IF(W555="","--",IF(W555="3E","3E",LOOKUP(W555/Y$2,{0,0.4,0.45,0.5,0.55,0.6,0.65,0.7,0.75,0.8,1},{0,2,2.25,2.5,2.75,3,3.25,3.5,3.75,4}))))</f>
        <v/>
      </c>
      <c r="Z555" s="3" t="str">
        <f>IF(COUNT($A555)=0,"",IF($A555&lt;&gt;DRAFT!$B557,"ERR",IF(DRAFT!CC557="3E","3E",IF(COUNT(DRAFT!BY557,DRAFT!CC557)&gt;0,DRAFT!CD557,""))))</f>
        <v/>
      </c>
      <c r="AA555" s="3" t="str">
        <f>IF(COUNT($A555)=0,"",IF(Z555="3E","3E",IF(Z555="","I",LOOKUP(Z555/AB$2,{0,0.4,0.45,0.5,0.55,0.6,0.65,0.7,0.75,0.8,1},{"F","D","C","C+","B-","B","B+","A-","A","A+"}))))</f>
        <v/>
      </c>
      <c r="AB555" s="2" t="str">
        <f>IF(COUNT($A555)=0,"",IF(Z555="","--",IF(Z555="3E","3E",LOOKUP(Z555/AB$2,{0,0.4,0.45,0.5,0.55,0.6,0.65,0.7,0.75,0.8,1},{0,2,2.25,2.5,2.75,3,3.25,3.5,3.75,4}))))</f>
        <v/>
      </c>
      <c r="AC555" s="3" t="str">
        <f>IF(COUNT($A555)=0,"",IF($A555&lt;&gt;DRAFT!$B557,"ERR",IF(DRAFT!CF557&gt;0,DRAFT!CF557,"")))</f>
        <v/>
      </c>
      <c r="AD555" s="3" t="str">
        <f>IF(COUNT($A555)=0,"",IF(AC555="3E","3E",IF(AC555="","I",LOOKUP(AC555/AE$2,{0,0.4,0.45,0.5,0.55,0.6,0.65,0.7,0.75,0.8,1},{"F","D","C","C+","B-","B","B+","A-","A","A+"}))))</f>
        <v/>
      </c>
      <c r="AE555" s="2" t="str">
        <f>IF(COUNT($A555)=0,"",IF(AC555="","--",IF(AC555="3E","3E",LOOKUP(AC555/AE$2,{0,0.4,0.45,0.5,0.55,0.6,0.65,0.7,0.75,0.8,1},{0,2,2.25,2.5,2.75,3,3.25,3.5,3.75,4}))))</f>
        <v/>
      </c>
      <c r="AF555" s="3" t="str">
        <f>IF($A555&lt;&gt;DRAFT!$B557,"ERR",IF(OR(COUNT($A555)=0,COUNT(DRAFT!CI557:CK557,DRAFT!CM557:CO557)=0),"",CEILING(SUM(DRAFT!CL557,DRAFT!CP557),1)))</f>
        <v/>
      </c>
      <c r="AG555" s="3" t="str">
        <f>IF(COUNT($A555)=0,"",IF(AF555="3E","3E",IF(AF555="","I",LOOKUP(AF555/AH$2,{0,0.4,0.45,0.5,0.55,0.6,0.65,0.7,0.75,0.8,1},{"F","D","C","C+","B-","B","B+","A-","A","A+"}))))</f>
        <v/>
      </c>
      <c r="AH555" s="2" t="str">
        <f>IF(COUNT($A555)=0,"",IF(AF555="","--",IF(AF555="3E","3E",LOOKUP(AF555/AH$2,{0,0.4,0.45,0.5,0.55,0.6,0.65,0.7,0.75,0.8,1},{0,2,2.25,2.5,2.75,3,3.25,3.5,3.75,4}))))</f>
        <v/>
      </c>
      <c r="AI555" s="11" t="str">
        <f>IF(OR(COUNT($A555)=0,COUNT(B555:AH555)=0),"",IF(COUNTIF(B555:AH555,"3E")&gt;0,"3E",IF(DRAFT!$A557="R",TRUNC(SUMPRODUCT(RGP,RCP)/TCP,3),TRUNC((SUMPRODUCT(--(IMDGP&gt;0)*IMDGP,IMCP)+CEILING(DRAFT!$CQ557*42,0.25))/TCP,3))))</f>
        <v/>
      </c>
      <c r="AJ555" s="3" t="str">
        <f>IF(OR(COUNT($A555)=0,COUNT(B555:AH555)=0),"",IF(COUNTIF(B555:AH555,"3E")&gt;0,"3E",IF(DRAFT!$A557="R",SUMPRODUCT(--(RGP&gt;=2),RCP),SUMPRODUCT(--(IMDGP&gt;0),--(IMGP=0),IMCP)+DRAFT!$CR557)))</f>
        <v/>
      </c>
      <c r="AK555" s="3" t="str">
        <f>IF(OR(COUNT($A555)=0,COUNT(B555:AH555)=0),"",IF(COUNTIF(B555:AJ555,"3E")&gt;0,"3E",IF(AND(DRAFT!$A557="IM",OR($AI555&gt;DRAFT!$CQ557,$AJ555&gt;DRAFT!$CR557)),"IMPROVED",IF(AND(DRAFT!$A557="IM",$AI555&lt;=DRAFT!$CQ557,$AJ555&lt;=DRAFT!$CR557),"NOT IMPROVED",IF(AND(AH555&gt;=2,AI555&gt;=2,AJ555&gt;=30),"PASS","FAIL")))))</f>
        <v/>
      </c>
      <c r="AL555" s="3" t="str">
        <f t="shared" si="16"/>
        <v/>
      </c>
      <c r="AM555" s="3" t="str">
        <f t="shared" si="17"/>
        <v/>
      </c>
    </row>
    <row r="556" spans="1:39" ht="18.95" customHeight="1" x14ac:dyDescent="0.25">
      <c r="A556" s="4" t="str">
        <f>IF(DRAFT!$B558="","",DRAFT!$B558)</f>
        <v/>
      </c>
      <c r="B556" s="3" t="str">
        <f>IF(COUNT($A556)=0,"",IF($A556&lt;&gt;DRAFT!$B558,"ERR",IF(DRAFT!I558="3E","3E",IF(COUNT(DRAFT!E558,DRAFT!I558)&gt;0,DRAFT!J558,""))))</f>
        <v/>
      </c>
      <c r="C556" s="3" t="str">
        <f>IF(COUNT($A556)=0,"",IF(B556="3E","3E",IF(B556="","I",LOOKUP(B556/D$2,{0,0.4,0.45,0.5,0.55,0.6,0.65,0.7,0.75,0.8,1},{"F","D","C","C+","B-","B","B+","A-","A","A+"}))))</f>
        <v/>
      </c>
      <c r="D556" s="2" t="str">
        <f>IF(COUNT($A556)=0,"",IF(B556="","--",IF(B556="3E","3E",LOOKUP(B556/D$2,{0,0.4,0.45,0.5,0.55,0.6,0.65,0.7,0.75,0.8,1},{0,2,2.25,2.5,2.75,3,3.25,3.5,3.75,4}))))</f>
        <v/>
      </c>
      <c r="E556" s="3" t="str">
        <f>IF(COUNT($A556)=0,"",IF($A556&lt;&gt;DRAFT!$B558,"ERR",IF(DRAFT!R558="3E","3E",IF(COUNT(DRAFT!N558,DRAFT!R558)&gt;0,DRAFT!S558,""))))</f>
        <v/>
      </c>
      <c r="F556" s="3" t="str">
        <f>IF(COUNT($A556)=0,"",IF(E556="3E","3E",IF(E556="","I",LOOKUP(E556/G$2,{0,0.4,0.45,0.5,0.55,0.6,0.65,0.7,0.75,0.8,1},{"F","D","C","C+","B-","B","B+","A-","A","A+"}))))</f>
        <v/>
      </c>
      <c r="G556" s="2" t="str">
        <f>IF(COUNT($A556)=0,"",IF(E556="","--",IF(E556="3E","3E",LOOKUP(E556/G$2,{0,0.4,0.45,0.5,0.55,0.6,0.65,0.7,0.75,0.8,1},{0,2,2.25,2.5,2.75,3,3.25,3.5,3.75,4}))))</f>
        <v/>
      </c>
      <c r="H556" s="3" t="str">
        <f>IF(COUNT($A556)=0,"",IF($A556&lt;&gt;DRAFT!$B558,"ERR",IF(DRAFT!AA558="3E","3E",IF(COUNT(DRAFT!W558,DRAFT!AA558)&gt;0,DRAFT!AB558,""))))</f>
        <v/>
      </c>
      <c r="I556" s="3" t="str">
        <f>IF(COUNT($A556)=0,"",IF(H556="3E","3E",IF(H556="","I",LOOKUP(H556/J$2,{0,0.4,0.45,0.5,0.55,0.6,0.65,0.7,0.75,0.8,1},{"F","D","C","C+","B-","B","B+","A-","A","A+"}))))</f>
        <v/>
      </c>
      <c r="J556" s="2" t="str">
        <f>IF(COUNT($A556)=0,"",IF(H556="","--",IF(H556="3E","3E",LOOKUP(H556/J$2,{0,0.4,0.45,0.5,0.55,0.6,0.65,0.7,0.75,0.8,1},{0,2,2.25,2.5,2.75,3,3.25,3.5,3.75,4}))))</f>
        <v/>
      </c>
      <c r="K556" s="3" t="str">
        <f>IF(COUNT($A556)=0,"",IF($A556&lt;&gt;DRAFT!$B558,"ERR",IF(DRAFT!AJ558="3E","3E",IF(COUNT(DRAFT!AF558,DRAFT!AJ558)&gt;0,DRAFT!AK558,""))))</f>
        <v/>
      </c>
      <c r="L556" s="3" t="str">
        <f>IF(COUNT($A556)=0,"",IF(K556="3E","3E",IF(K556="","I",LOOKUP(K556/M$2,{0,0.4,0.45,0.5,0.55,0.6,0.65,0.7,0.75,0.8,1},{"F","D","C","C+","B-","B","B+","A-","A","A+"}))))</f>
        <v/>
      </c>
      <c r="M556" s="2" t="str">
        <f>IF(COUNT($A556)=0,"",IF(K556="","--",IF(K556="3E","3E",LOOKUP(K556/M$2,{0,0.4,0.45,0.5,0.55,0.6,0.65,0.7,0.75,0.8,1},{0,2,2.25,2.5,2.75,3,3.25,3.5,3.75,4}))))</f>
        <v/>
      </c>
      <c r="N556" s="3" t="str">
        <f>IF(COUNT($A556)=0,"",IF($A556&lt;&gt;DRAFT!$B558,"ERR",IF(DRAFT!AS558="3E","3E",IF(COUNT(DRAFT!AO558,DRAFT!AS558)&gt;0,DRAFT!AT558,""))))</f>
        <v/>
      </c>
      <c r="O556" s="3" t="str">
        <f>IF(COUNT($A556)=0,"",IF(N556="3E","3E",IF(N556="","I",LOOKUP(N556/P$2,{0,0.4,0.45,0.5,0.55,0.6,0.65,0.7,0.75,0.8,1},{"F","D","C","C+","B-","B","B+","A-","A","A+"}))))</f>
        <v/>
      </c>
      <c r="P556" s="2" t="str">
        <f>IF(COUNT($A556)=0,"",IF(N556="","--",IF(N556="3E","3E",LOOKUP(N556/P$2,{0,0.4,0.45,0.5,0.55,0.6,0.65,0.7,0.75,0.8,1},{0,2,2.25,2.5,2.75,3,3.25,3.5,3.75,4}))))</f>
        <v/>
      </c>
      <c r="Q556" s="3" t="str">
        <f>IF(COUNT($A556)=0,"",IF($A556&lt;&gt;DRAFT!$B558,"ERR",IF(DRAFT!BB558="3E","3E",IF(COUNT(DRAFT!AX558,DRAFT!BB558)&gt;0,DRAFT!BC558,""))))</f>
        <v/>
      </c>
      <c r="R556" s="3" t="str">
        <f>IF(COUNT($A556)=0,"",IF(Q556="3E","3E",IF(Q556="","I",LOOKUP(Q556/S$2,{0,0.4,0.45,0.5,0.55,0.6,0.65,0.7,0.75,0.8,1},{"F","D","C","C+","B-","B","B+","A-","A","A+"}))))</f>
        <v/>
      </c>
      <c r="S556" s="2" t="str">
        <f>IF(COUNT($A556)=0,"",IF(Q556="","--",IF(Q556="3E","3E",LOOKUP(Q556/S$2,{0,0.4,0.45,0.5,0.55,0.6,0.65,0.7,0.75,0.8,1},{0,2,2.25,2.5,2.75,3,3.25,3.5,3.75,4}))))</f>
        <v/>
      </c>
      <c r="T556" s="3" t="str">
        <f>IF(COUNT($A556)=0,"",IF($A556&lt;&gt;DRAFT!$B558,"ERR",IF(DRAFT!BK558="3E","3E",IF(COUNT(DRAFT!BG558,DRAFT!BK558)&gt;0,DRAFT!BL558,""))))</f>
        <v/>
      </c>
      <c r="U556" s="3" t="str">
        <f>IF(COUNT($A556)=0,"",IF(T556="3E","3E",IF(T556="","I",LOOKUP(T556/V$2,{0,0.4,0.45,0.5,0.55,0.6,0.65,0.7,0.75,0.8,1},{"F","D","C","C+","B-","B","B+","A-","A","A+"}))))</f>
        <v/>
      </c>
      <c r="V556" s="2" t="str">
        <f>IF(COUNT($A556)=0,"",IF(T556="","--",IF(T556="3E","3E",LOOKUP(T556/V$2,{0,0.4,0.45,0.5,0.55,0.6,0.65,0.7,0.75,0.8,1},{0,2,2.25,2.5,2.75,3,3.25,3.5,3.75,4}))))</f>
        <v/>
      </c>
      <c r="W556" s="3" t="str">
        <f>IF(COUNT($A556)=0,"",IF($A556&lt;&gt;DRAFT!$B558,"ERR",IF(DRAFT!BT558="3E","3E",IF(COUNT(DRAFT!BP558,DRAFT!BT558)&gt;0,DRAFT!BU558,""))))</f>
        <v/>
      </c>
      <c r="X556" s="3" t="str">
        <f>IF(COUNT($A556)=0,"",IF(W556="3E","3E",IF(W556="","I",LOOKUP(W556/Y$2,{0,0.4,0.45,0.5,0.55,0.6,0.65,0.7,0.75,0.8,1},{"F","D","C","C+","B-","B","B+","A-","A","A+"}))))</f>
        <v/>
      </c>
      <c r="Y556" s="2" t="str">
        <f>IF(COUNT($A556)=0,"",IF(W556="","--",IF(W556="3E","3E",LOOKUP(W556/Y$2,{0,0.4,0.45,0.5,0.55,0.6,0.65,0.7,0.75,0.8,1},{0,2,2.25,2.5,2.75,3,3.25,3.5,3.75,4}))))</f>
        <v/>
      </c>
      <c r="Z556" s="3" t="str">
        <f>IF(COUNT($A556)=0,"",IF($A556&lt;&gt;DRAFT!$B558,"ERR",IF(DRAFT!CC558="3E","3E",IF(COUNT(DRAFT!BY558,DRAFT!CC558)&gt;0,DRAFT!CD558,""))))</f>
        <v/>
      </c>
      <c r="AA556" s="3" t="str">
        <f>IF(COUNT($A556)=0,"",IF(Z556="3E","3E",IF(Z556="","I",LOOKUP(Z556/AB$2,{0,0.4,0.45,0.5,0.55,0.6,0.65,0.7,0.75,0.8,1},{"F","D","C","C+","B-","B","B+","A-","A","A+"}))))</f>
        <v/>
      </c>
      <c r="AB556" s="2" t="str">
        <f>IF(COUNT($A556)=0,"",IF(Z556="","--",IF(Z556="3E","3E",LOOKUP(Z556/AB$2,{0,0.4,0.45,0.5,0.55,0.6,0.65,0.7,0.75,0.8,1},{0,2,2.25,2.5,2.75,3,3.25,3.5,3.75,4}))))</f>
        <v/>
      </c>
      <c r="AC556" s="3" t="str">
        <f>IF(COUNT($A556)=0,"",IF($A556&lt;&gt;DRAFT!$B558,"ERR",IF(DRAFT!CF558&gt;0,DRAFT!CF558,"")))</f>
        <v/>
      </c>
      <c r="AD556" s="3" t="str">
        <f>IF(COUNT($A556)=0,"",IF(AC556="3E","3E",IF(AC556="","I",LOOKUP(AC556/AE$2,{0,0.4,0.45,0.5,0.55,0.6,0.65,0.7,0.75,0.8,1},{"F","D","C","C+","B-","B","B+","A-","A","A+"}))))</f>
        <v/>
      </c>
      <c r="AE556" s="2" t="str">
        <f>IF(COUNT($A556)=0,"",IF(AC556="","--",IF(AC556="3E","3E",LOOKUP(AC556/AE$2,{0,0.4,0.45,0.5,0.55,0.6,0.65,0.7,0.75,0.8,1},{0,2,2.25,2.5,2.75,3,3.25,3.5,3.75,4}))))</f>
        <v/>
      </c>
      <c r="AF556" s="3" t="str">
        <f>IF($A556&lt;&gt;DRAFT!$B558,"ERR",IF(OR(COUNT($A556)=0,COUNT(DRAFT!CI558:CK558,DRAFT!CM558:CO558)=0),"",CEILING(SUM(DRAFT!CL558,DRAFT!CP558),1)))</f>
        <v/>
      </c>
      <c r="AG556" s="3" t="str">
        <f>IF(COUNT($A556)=0,"",IF(AF556="3E","3E",IF(AF556="","I",LOOKUP(AF556/AH$2,{0,0.4,0.45,0.5,0.55,0.6,0.65,0.7,0.75,0.8,1},{"F","D","C","C+","B-","B","B+","A-","A","A+"}))))</f>
        <v/>
      </c>
      <c r="AH556" s="2" t="str">
        <f>IF(COUNT($A556)=0,"",IF(AF556="","--",IF(AF556="3E","3E",LOOKUP(AF556/AH$2,{0,0.4,0.45,0.5,0.55,0.6,0.65,0.7,0.75,0.8,1},{0,2,2.25,2.5,2.75,3,3.25,3.5,3.75,4}))))</f>
        <v/>
      </c>
      <c r="AI556" s="11" t="str">
        <f>IF(OR(COUNT($A556)=0,COUNT(B556:AH556)=0),"",IF(COUNTIF(B556:AH556,"3E")&gt;0,"3E",IF(DRAFT!$A558="R",TRUNC(SUMPRODUCT(RGP,RCP)/TCP,3),TRUNC((SUMPRODUCT(--(IMDGP&gt;0)*IMDGP,IMCP)+CEILING(DRAFT!$CQ558*42,0.25))/TCP,3))))</f>
        <v/>
      </c>
      <c r="AJ556" s="3" t="str">
        <f>IF(OR(COUNT($A556)=0,COUNT(B556:AH556)=0),"",IF(COUNTIF(B556:AH556,"3E")&gt;0,"3E",IF(DRAFT!$A558="R",SUMPRODUCT(--(RGP&gt;=2),RCP),SUMPRODUCT(--(IMDGP&gt;0),--(IMGP=0),IMCP)+DRAFT!$CR558)))</f>
        <v/>
      </c>
      <c r="AK556" s="3" t="str">
        <f>IF(OR(COUNT($A556)=0,COUNT(B556:AH556)=0),"",IF(COUNTIF(B556:AJ556,"3E")&gt;0,"3E",IF(AND(DRAFT!$A558="IM",OR($AI556&gt;DRAFT!$CQ558,$AJ556&gt;DRAFT!$CR558)),"IMPROVED",IF(AND(DRAFT!$A558="IM",$AI556&lt;=DRAFT!$CQ558,$AJ556&lt;=DRAFT!$CR558),"NOT IMPROVED",IF(AND(AH556&gt;=2,AI556&gt;=2,AJ556&gt;=30),"PASS","FAIL")))))</f>
        <v/>
      </c>
      <c r="AL556" s="3" t="str">
        <f t="shared" si="16"/>
        <v/>
      </c>
      <c r="AM556" s="3" t="str">
        <f t="shared" si="17"/>
        <v/>
      </c>
    </row>
    <row r="557" spans="1:39" ht="18.95" customHeight="1" x14ac:dyDescent="0.25">
      <c r="A557" s="4" t="str">
        <f>IF(DRAFT!$B559="","",DRAFT!$B559)</f>
        <v/>
      </c>
      <c r="B557" s="3" t="str">
        <f>IF(COUNT($A557)=0,"",IF($A557&lt;&gt;DRAFT!$B559,"ERR",IF(DRAFT!I559="3E","3E",IF(COUNT(DRAFT!E559,DRAFT!I559)&gt;0,DRAFT!J559,""))))</f>
        <v/>
      </c>
      <c r="C557" s="3" t="str">
        <f>IF(COUNT($A557)=0,"",IF(B557="3E","3E",IF(B557="","I",LOOKUP(B557/D$2,{0,0.4,0.45,0.5,0.55,0.6,0.65,0.7,0.75,0.8,1},{"F","D","C","C+","B-","B","B+","A-","A","A+"}))))</f>
        <v/>
      </c>
      <c r="D557" s="2" t="str">
        <f>IF(COUNT($A557)=0,"",IF(B557="","--",IF(B557="3E","3E",LOOKUP(B557/D$2,{0,0.4,0.45,0.5,0.55,0.6,0.65,0.7,0.75,0.8,1},{0,2,2.25,2.5,2.75,3,3.25,3.5,3.75,4}))))</f>
        <v/>
      </c>
      <c r="E557" s="3" t="str">
        <f>IF(COUNT($A557)=0,"",IF($A557&lt;&gt;DRAFT!$B559,"ERR",IF(DRAFT!R559="3E","3E",IF(COUNT(DRAFT!N559,DRAFT!R559)&gt;0,DRAFT!S559,""))))</f>
        <v/>
      </c>
      <c r="F557" s="3" t="str">
        <f>IF(COUNT($A557)=0,"",IF(E557="3E","3E",IF(E557="","I",LOOKUP(E557/G$2,{0,0.4,0.45,0.5,0.55,0.6,0.65,0.7,0.75,0.8,1},{"F","D","C","C+","B-","B","B+","A-","A","A+"}))))</f>
        <v/>
      </c>
      <c r="G557" s="2" t="str">
        <f>IF(COUNT($A557)=0,"",IF(E557="","--",IF(E557="3E","3E",LOOKUP(E557/G$2,{0,0.4,0.45,0.5,0.55,0.6,0.65,0.7,0.75,0.8,1},{0,2,2.25,2.5,2.75,3,3.25,3.5,3.75,4}))))</f>
        <v/>
      </c>
      <c r="H557" s="3" t="str">
        <f>IF(COUNT($A557)=0,"",IF($A557&lt;&gt;DRAFT!$B559,"ERR",IF(DRAFT!AA559="3E","3E",IF(COUNT(DRAFT!W559,DRAFT!AA559)&gt;0,DRAFT!AB559,""))))</f>
        <v/>
      </c>
      <c r="I557" s="3" t="str">
        <f>IF(COUNT($A557)=0,"",IF(H557="3E","3E",IF(H557="","I",LOOKUP(H557/J$2,{0,0.4,0.45,0.5,0.55,0.6,0.65,0.7,0.75,0.8,1},{"F","D","C","C+","B-","B","B+","A-","A","A+"}))))</f>
        <v/>
      </c>
      <c r="J557" s="2" t="str">
        <f>IF(COUNT($A557)=0,"",IF(H557="","--",IF(H557="3E","3E",LOOKUP(H557/J$2,{0,0.4,0.45,0.5,0.55,0.6,0.65,0.7,0.75,0.8,1},{0,2,2.25,2.5,2.75,3,3.25,3.5,3.75,4}))))</f>
        <v/>
      </c>
      <c r="K557" s="3" t="str">
        <f>IF(COUNT($A557)=0,"",IF($A557&lt;&gt;DRAFT!$B559,"ERR",IF(DRAFT!AJ559="3E","3E",IF(COUNT(DRAFT!AF559,DRAFT!AJ559)&gt;0,DRAFT!AK559,""))))</f>
        <v/>
      </c>
      <c r="L557" s="3" t="str">
        <f>IF(COUNT($A557)=0,"",IF(K557="3E","3E",IF(K557="","I",LOOKUP(K557/M$2,{0,0.4,0.45,0.5,0.55,0.6,0.65,0.7,0.75,0.8,1},{"F","D","C","C+","B-","B","B+","A-","A","A+"}))))</f>
        <v/>
      </c>
      <c r="M557" s="2" t="str">
        <f>IF(COUNT($A557)=0,"",IF(K557="","--",IF(K557="3E","3E",LOOKUP(K557/M$2,{0,0.4,0.45,0.5,0.55,0.6,0.65,0.7,0.75,0.8,1},{0,2,2.25,2.5,2.75,3,3.25,3.5,3.75,4}))))</f>
        <v/>
      </c>
      <c r="N557" s="3" t="str">
        <f>IF(COUNT($A557)=0,"",IF($A557&lt;&gt;DRAFT!$B559,"ERR",IF(DRAFT!AS559="3E","3E",IF(COUNT(DRAFT!AO559,DRAFT!AS559)&gt;0,DRAFT!AT559,""))))</f>
        <v/>
      </c>
      <c r="O557" s="3" t="str">
        <f>IF(COUNT($A557)=0,"",IF(N557="3E","3E",IF(N557="","I",LOOKUP(N557/P$2,{0,0.4,0.45,0.5,0.55,0.6,0.65,0.7,0.75,0.8,1},{"F","D","C","C+","B-","B","B+","A-","A","A+"}))))</f>
        <v/>
      </c>
      <c r="P557" s="2" t="str">
        <f>IF(COUNT($A557)=0,"",IF(N557="","--",IF(N557="3E","3E",LOOKUP(N557/P$2,{0,0.4,0.45,0.5,0.55,0.6,0.65,0.7,0.75,0.8,1},{0,2,2.25,2.5,2.75,3,3.25,3.5,3.75,4}))))</f>
        <v/>
      </c>
      <c r="Q557" s="3" t="str">
        <f>IF(COUNT($A557)=0,"",IF($A557&lt;&gt;DRAFT!$B559,"ERR",IF(DRAFT!BB559="3E","3E",IF(COUNT(DRAFT!AX559,DRAFT!BB559)&gt;0,DRAFT!BC559,""))))</f>
        <v/>
      </c>
      <c r="R557" s="3" t="str">
        <f>IF(COUNT($A557)=0,"",IF(Q557="3E","3E",IF(Q557="","I",LOOKUP(Q557/S$2,{0,0.4,0.45,0.5,0.55,0.6,0.65,0.7,0.75,0.8,1},{"F","D","C","C+","B-","B","B+","A-","A","A+"}))))</f>
        <v/>
      </c>
      <c r="S557" s="2" t="str">
        <f>IF(COUNT($A557)=0,"",IF(Q557="","--",IF(Q557="3E","3E",LOOKUP(Q557/S$2,{0,0.4,0.45,0.5,0.55,0.6,0.65,0.7,0.75,0.8,1},{0,2,2.25,2.5,2.75,3,3.25,3.5,3.75,4}))))</f>
        <v/>
      </c>
      <c r="T557" s="3" t="str">
        <f>IF(COUNT($A557)=0,"",IF($A557&lt;&gt;DRAFT!$B559,"ERR",IF(DRAFT!BK559="3E","3E",IF(COUNT(DRAFT!BG559,DRAFT!BK559)&gt;0,DRAFT!BL559,""))))</f>
        <v/>
      </c>
      <c r="U557" s="3" t="str">
        <f>IF(COUNT($A557)=0,"",IF(T557="3E","3E",IF(T557="","I",LOOKUP(T557/V$2,{0,0.4,0.45,0.5,0.55,0.6,0.65,0.7,0.75,0.8,1},{"F","D","C","C+","B-","B","B+","A-","A","A+"}))))</f>
        <v/>
      </c>
      <c r="V557" s="2" t="str">
        <f>IF(COUNT($A557)=0,"",IF(T557="","--",IF(T557="3E","3E",LOOKUP(T557/V$2,{0,0.4,0.45,0.5,0.55,0.6,0.65,0.7,0.75,0.8,1},{0,2,2.25,2.5,2.75,3,3.25,3.5,3.75,4}))))</f>
        <v/>
      </c>
      <c r="W557" s="3" t="str">
        <f>IF(COUNT($A557)=0,"",IF($A557&lt;&gt;DRAFT!$B559,"ERR",IF(DRAFT!BT559="3E","3E",IF(COUNT(DRAFT!BP559,DRAFT!BT559)&gt;0,DRAFT!BU559,""))))</f>
        <v/>
      </c>
      <c r="X557" s="3" t="str">
        <f>IF(COUNT($A557)=0,"",IF(W557="3E","3E",IF(W557="","I",LOOKUP(W557/Y$2,{0,0.4,0.45,0.5,0.55,0.6,0.65,0.7,0.75,0.8,1},{"F","D","C","C+","B-","B","B+","A-","A","A+"}))))</f>
        <v/>
      </c>
      <c r="Y557" s="2" t="str">
        <f>IF(COUNT($A557)=0,"",IF(W557="","--",IF(W557="3E","3E",LOOKUP(W557/Y$2,{0,0.4,0.45,0.5,0.55,0.6,0.65,0.7,0.75,0.8,1},{0,2,2.25,2.5,2.75,3,3.25,3.5,3.75,4}))))</f>
        <v/>
      </c>
      <c r="Z557" s="3" t="str">
        <f>IF(COUNT($A557)=0,"",IF($A557&lt;&gt;DRAFT!$B559,"ERR",IF(DRAFT!CC559="3E","3E",IF(COUNT(DRAFT!BY559,DRAFT!CC559)&gt;0,DRAFT!CD559,""))))</f>
        <v/>
      </c>
      <c r="AA557" s="3" t="str">
        <f>IF(COUNT($A557)=0,"",IF(Z557="3E","3E",IF(Z557="","I",LOOKUP(Z557/AB$2,{0,0.4,0.45,0.5,0.55,0.6,0.65,0.7,0.75,0.8,1},{"F","D","C","C+","B-","B","B+","A-","A","A+"}))))</f>
        <v/>
      </c>
      <c r="AB557" s="2" t="str">
        <f>IF(COUNT($A557)=0,"",IF(Z557="","--",IF(Z557="3E","3E",LOOKUP(Z557/AB$2,{0,0.4,0.45,0.5,0.55,0.6,0.65,0.7,0.75,0.8,1},{0,2,2.25,2.5,2.75,3,3.25,3.5,3.75,4}))))</f>
        <v/>
      </c>
      <c r="AC557" s="3" t="str">
        <f>IF(COUNT($A557)=0,"",IF($A557&lt;&gt;DRAFT!$B559,"ERR",IF(DRAFT!CF559&gt;0,DRAFT!CF559,"")))</f>
        <v/>
      </c>
      <c r="AD557" s="3" t="str">
        <f>IF(COUNT($A557)=0,"",IF(AC557="3E","3E",IF(AC557="","I",LOOKUP(AC557/AE$2,{0,0.4,0.45,0.5,0.55,0.6,0.65,0.7,0.75,0.8,1},{"F","D","C","C+","B-","B","B+","A-","A","A+"}))))</f>
        <v/>
      </c>
      <c r="AE557" s="2" t="str">
        <f>IF(COUNT($A557)=0,"",IF(AC557="","--",IF(AC557="3E","3E",LOOKUP(AC557/AE$2,{0,0.4,0.45,0.5,0.55,0.6,0.65,0.7,0.75,0.8,1},{0,2,2.25,2.5,2.75,3,3.25,3.5,3.75,4}))))</f>
        <v/>
      </c>
      <c r="AF557" s="3" t="str">
        <f>IF($A557&lt;&gt;DRAFT!$B559,"ERR",IF(OR(COUNT($A557)=0,COUNT(DRAFT!CI559:CK559,DRAFT!CM559:CO559)=0),"",CEILING(SUM(DRAFT!CL559,DRAFT!CP559),1)))</f>
        <v/>
      </c>
      <c r="AG557" s="3" t="str">
        <f>IF(COUNT($A557)=0,"",IF(AF557="3E","3E",IF(AF557="","I",LOOKUP(AF557/AH$2,{0,0.4,0.45,0.5,0.55,0.6,0.65,0.7,0.75,0.8,1},{"F","D","C","C+","B-","B","B+","A-","A","A+"}))))</f>
        <v/>
      </c>
      <c r="AH557" s="2" t="str">
        <f>IF(COUNT($A557)=0,"",IF(AF557="","--",IF(AF557="3E","3E",LOOKUP(AF557/AH$2,{0,0.4,0.45,0.5,0.55,0.6,0.65,0.7,0.75,0.8,1},{0,2,2.25,2.5,2.75,3,3.25,3.5,3.75,4}))))</f>
        <v/>
      </c>
      <c r="AI557" s="11" t="str">
        <f>IF(OR(COUNT($A557)=0,COUNT(B557:AH557)=0),"",IF(COUNTIF(B557:AH557,"3E")&gt;0,"3E",IF(DRAFT!$A559="R",TRUNC(SUMPRODUCT(RGP,RCP)/TCP,3),TRUNC((SUMPRODUCT(--(IMDGP&gt;0)*IMDGP,IMCP)+CEILING(DRAFT!$CQ559*42,0.25))/TCP,3))))</f>
        <v/>
      </c>
      <c r="AJ557" s="3" t="str">
        <f>IF(OR(COUNT($A557)=0,COUNT(B557:AH557)=0),"",IF(COUNTIF(B557:AH557,"3E")&gt;0,"3E",IF(DRAFT!$A559="R",SUMPRODUCT(--(RGP&gt;=2),RCP),SUMPRODUCT(--(IMDGP&gt;0),--(IMGP=0),IMCP)+DRAFT!$CR559)))</f>
        <v/>
      </c>
      <c r="AK557" s="3" t="str">
        <f>IF(OR(COUNT($A557)=0,COUNT(B557:AH557)=0),"",IF(COUNTIF(B557:AJ557,"3E")&gt;0,"3E",IF(AND(DRAFT!$A559="IM",OR($AI557&gt;DRAFT!$CQ559,$AJ557&gt;DRAFT!$CR559)),"IMPROVED",IF(AND(DRAFT!$A559="IM",$AI557&lt;=DRAFT!$CQ559,$AJ557&lt;=DRAFT!$CR559),"NOT IMPROVED",IF(AND(AH557&gt;=2,AI557&gt;=2,AJ557&gt;=30),"PASS","FAIL")))))</f>
        <v/>
      </c>
      <c r="AL557" s="3" t="str">
        <f t="shared" si="16"/>
        <v/>
      </c>
      <c r="AM557" s="3" t="str">
        <f t="shared" si="17"/>
        <v/>
      </c>
    </row>
    <row r="558" spans="1:39" ht="18.95" customHeight="1" x14ac:dyDescent="0.25">
      <c r="A558" s="4" t="str">
        <f>IF(DRAFT!$B560="","",DRAFT!$B560)</f>
        <v/>
      </c>
      <c r="B558" s="3" t="str">
        <f>IF(COUNT($A558)=0,"",IF($A558&lt;&gt;DRAFT!$B560,"ERR",IF(DRAFT!I560="3E","3E",IF(COUNT(DRAFT!E560,DRAFT!I560)&gt;0,DRAFT!J560,""))))</f>
        <v/>
      </c>
      <c r="C558" s="3" t="str">
        <f>IF(COUNT($A558)=0,"",IF(B558="3E","3E",IF(B558="","I",LOOKUP(B558/D$2,{0,0.4,0.45,0.5,0.55,0.6,0.65,0.7,0.75,0.8,1},{"F","D","C","C+","B-","B","B+","A-","A","A+"}))))</f>
        <v/>
      </c>
      <c r="D558" s="2" t="str">
        <f>IF(COUNT($A558)=0,"",IF(B558="","--",IF(B558="3E","3E",LOOKUP(B558/D$2,{0,0.4,0.45,0.5,0.55,0.6,0.65,0.7,0.75,0.8,1},{0,2,2.25,2.5,2.75,3,3.25,3.5,3.75,4}))))</f>
        <v/>
      </c>
      <c r="E558" s="3" t="str">
        <f>IF(COUNT($A558)=0,"",IF($A558&lt;&gt;DRAFT!$B560,"ERR",IF(DRAFT!R560="3E","3E",IF(COUNT(DRAFT!N560,DRAFT!R560)&gt;0,DRAFT!S560,""))))</f>
        <v/>
      </c>
      <c r="F558" s="3" t="str">
        <f>IF(COUNT($A558)=0,"",IF(E558="3E","3E",IF(E558="","I",LOOKUP(E558/G$2,{0,0.4,0.45,0.5,0.55,0.6,0.65,0.7,0.75,0.8,1},{"F","D","C","C+","B-","B","B+","A-","A","A+"}))))</f>
        <v/>
      </c>
      <c r="G558" s="2" t="str">
        <f>IF(COUNT($A558)=0,"",IF(E558="","--",IF(E558="3E","3E",LOOKUP(E558/G$2,{0,0.4,0.45,0.5,0.55,0.6,0.65,0.7,0.75,0.8,1},{0,2,2.25,2.5,2.75,3,3.25,3.5,3.75,4}))))</f>
        <v/>
      </c>
      <c r="H558" s="3" t="str">
        <f>IF(COUNT($A558)=0,"",IF($A558&lt;&gt;DRAFT!$B560,"ERR",IF(DRAFT!AA560="3E","3E",IF(COUNT(DRAFT!W560,DRAFT!AA560)&gt;0,DRAFT!AB560,""))))</f>
        <v/>
      </c>
      <c r="I558" s="3" t="str">
        <f>IF(COUNT($A558)=0,"",IF(H558="3E","3E",IF(H558="","I",LOOKUP(H558/J$2,{0,0.4,0.45,0.5,0.55,0.6,0.65,0.7,0.75,0.8,1},{"F","D","C","C+","B-","B","B+","A-","A","A+"}))))</f>
        <v/>
      </c>
      <c r="J558" s="2" t="str">
        <f>IF(COUNT($A558)=0,"",IF(H558="","--",IF(H558="3E","3E",LOOKUP(H558/J$2,{0,0.4,0.45,0.5,0.55,0.6,0.65,0.7,0.75,0.8,1},{0,2,2.25,2.5,2.75,3,3.25,3.5,3.75,4}))))</f>
        <v/>
      </c>
      <c r="K558" s="3" t="str">
        <f>IF(COUNT($A558)=0,"",IF($A558&lt;&gt;DRAFT!$B560,"ERR",IF(DRAFT!AJ560="3E","3E",IF(COUNT(DRAFT!AF560,DRAFT!AJ560)&gt;0,DRAFT!AK560,""))))</f>
        <v/>
      </c>
      <c r="L558" s="3" t="str">
        <f>IF(COUNT($A558)=0,"",IF(K558="3E","3E",IF(K558="","I",LOOKUP(K558/M$2,{0,0.4,0.45,0.5,0.55,0.6,0.65,0.7,0.75,0.8,1},{"F","D","C","C+","B-","B","B+","A-","A","A+"}))))</f>
        <v/>
      </c>
      <c r="M558" s="2" t="str">
        <f>IF(COUNT($A558)=0,"",IF(K558="","--",IF(K558="3E","3E",LOOKUP(K558/M$2,{0,0.4,0.45,0.5,0.55,0.6,0.65,0.7,0.75,0.8,1},{0,2,2.25,2.5,2.75,3,3.25,3.5,3.75,4}))))</f>
        <v/>
      </c>
      <c r="N558" s="3" t="str">
        <f>IF(COUNT($A558)=0,"",IF($A558&lt;&gt;DRAFT!$B560,"ERR",IF(DRAFT!AS560="3E","3E",IF(COUNT(DRAFT!AO560,DRAFT!AS560)&gt;0,DRAFT!AT560,""))))</f>
        <v/>
      </c>
      <c r="O558" s="3" t="str">
        <f>IF(COUNT($A558)=0,"",IF(N558="3E","3E",IF(N558="","I",LOOKUP(N558/P$2,{0,0.4,0.45,0.5,0.55,0.6,0.65,0.7,0.75,0.8,1},{"F","D","C","C+","B-","B","B+","A-","A","A+"}))))</f>
        <v/>
      </c>
      <c r="P558" s="2" t="str">
        <f>IF(COUNT($A558)=0,"",IF(N558="","--",IF(N558="3E","3E",LOOKUP(N558/P$2,{0,0.4,0.45,0.5,0.55,0.6,0.65,0.7,0.75,0.8,1},{0,2,2.25,2.5,2.75,3,3.25,3.5,3.75,4}))))</f>
        <v/>
      </c>
      <c r="Q558" s="3" t="str">
        <f>IF(COUNT($A558)=0,"",IF($A558&lt;&gt;DRAFT!$B560,"ERR",IF(DRAFT!BB560="3E","3E",IF(COUNT(DRAFT!AX560,DRAFT!BB560)&gt;0,DRAFT!BC560,""))))</f>
        <v/>
      </c>
      <c r="R558" s="3" t="str">
        <f>IF(COUNT($A558)=0,"",IF(Q558="3E","3E",IF(Q558="","I",LOOKUP(Q558/S$2,{0,0.4,0.45,0.5,0.55,0.6,0.65,0.7,0.75,0.8,1},{"F","D","C","C+","B-","B","B+","A-","A","A+"}))))</f>
        <v/>
      </c>
      <c r="S558" s="2" t="str">
        <f>IF(COUNT($A558)=0,"",IF(Q558="","--",IF(Q558="3E","3E",LOOKUP(Q558/S$2,{0,0.4,0.45,0.5,0.55,0.6,0.65,0.7,0.75,0.8,1},{0,2,2.25,2.5,2.75,3,3.25,3.5,3.75,4}))))</f>
        <v/>
      </c>
      <c r="T558" s="3" t="str">
        <f>IF(COUNT($A558)=0,"",IF($A558&lt;&gt;DRAFT!$B560,"ERR",IF(DRAFT!BK560="3E","3E",IF(COUNT(DRAFT!BG560,DRAFT!BK560)&gt;0,DRAFT!BL560,""))))</f>
        <v/>
      </c>
      <c r="U558" s="3" t="str">
        <f>IF(COUNT($A558)=0,"",IF(T558="3E","3E",IF(T558="","I",LOOKUP(T558/V$2,{0,0.4,0.45,0.5,0.55,0.6,0.65,0.7,0.75,0.8,1},{"F","D","C","C+","B-","B","B+","A-","A","A+"}))))</f>
        <v/>
      </c>
      <c r="V558" s="2" t="str">
        <f>IF(COUNT($A558)=0,"",IF(T558="","--",IF(T558="3E","3E",LOOKUP(T558/V$2,{0,0.4,0.45,0.5,0.55,0.6,0.65,0.7,0.75,0.8,1},{0,2,2.25,2.5,2.75,3,3.25,3.5,3.75,4}))))</f>
        <v/>
      </c>
      <c r="W558" s="3" t="str">
        <f>IF(COUNT($A558)=0,"",IF($A558&lt;&gt;DRAFT!$B560,"ERR",IF(DRAFT!BT560="3E","3E",IF(COUNT(DRAFT!BP560,DRAFT!BT560)&gt;0,DRAFT!BU560,""))))</f>
        <v/>
      </c>
      <c r="X558" s="3" t="str">
        <f>IF(COUNT($A558)=0,"",IF(W558="3E","3E",IF(W558="","I",LOOKUP(W558/Y$2,{0,0.4,0.45,0.5,0.55,0.6,0.65,0.7,0.75,0.8,1},{"F","D","C","C+","B-","B","B+","A-","A","A+"}))))</f>
        <v/>
      </c>
      <c r="Y558" s="2" t="str">
        <f>IF(COUNT($A558)=0,"",IF(W558="","--",IF(W558="3E","3E",LOOKUP(W558/Y$2,{0,0.4,0.45,0.5,0.55,0.6,0.65,0.7,0.75,0.8,1},{0,2,2.25,2.5,2.75,3,3.25,3.5,3.75,4}))))</f>
        <v/>
      </c>
      <c r="Z558" s="3" t="str">
        <f>IF(COUNT($A558)=0,"",IF($A558&lt;&gt;DRAFT!$B560,"ERR",IF(DRAFT!CC560="3E","3E",IF(COUNT(DRAFT!BY560,DRAFT!CC560)&gt;0,DRAFT!CD560,""))))</f>
        <v/>
      </c>
      <c r="AA558" s="3" t="str">
        <f>IF(COUNT($A558)=0,"",IF(Z558="3E","3E",IF(Z558="","I",LOOKUP(Z558/AB$2,{0,0.4,0.45,0.5,0.55,0.6,0.65,0.7,0.75,0.8,1},{"F","D","C","C+","B-","B","B+","A-","A","A+"}))))</f>
        <v/>
      </c>
      <c r="AB558" s="2" t="str">
        <f>IF(COUNT($A558)=0,"",IF(Z558="","--",IF(Z558="3E","3E",LOOKUP(Z558/AB$2,{0,0.4,0.45,0.5,0.55,0.6,0.65,0.7,0.75,0.8,1},{0,2,2.25,2.5,2.75,3,3.25,3.5,3.75,4}))))</f>
        <v/>
      </c>
      <c r="AC558" s="3" t="str">
        <f>IF(COUNT($A558)=0,"",IF($A558&lt;&gt;DRAFT!$B560,"ERR",IF(DRAFT!CF560&gt;0,DRAFT!CF560,"")))</f>
        <v/>
      </c>
      <c r="AD558" s="3" t="str">
        <f>IF(COUNT($A558)=0,"",IF(AC558="3E","3E",IF(AC558="","I",LOOKUP(AC558/AE$2,{0,0.4,0.45,0.5,0.55,0.6,0.65,0.7,0.75,0.8,1},{"F","D","C","C+","B-","B","B+","A-","A","A+"}))))</f>
        <v/>
      </c>
      <c r="AE558" s="2" t="str">
        <f>IF(COUNT($A558)=0,"",IF(AC558="","--",IF(AC558="3E","3E",LOOKUP(AC558/AE$2,{0,0.4,0.45,0.5,0.55,0.6,0.65,0.7,0.75,0.8,1},{0,2,2.25,2.5,2.75,3,3.25,3.5,3.75,4}))))</f>
        <v/>
      </c>
      <c r="AF558" s="3" t="str">
        <f>IF($A558&lt;&gt;DRAFT!$B560,"ERR",IF(OR(COUNT($A558)=0,COUNT(DRAFT!CI560:CK560,DRAFT!CM560:CO560)=0),"",CEILING(SUM(DRAFT!CL560,DRAFT!CP560),1)))</f>
        <v/>
      </c>
      <c r="AG558" s="3" t="str">
        <f>IF(COUNT($A558)=0,"",IF(AF558="3E","3E",IF(AF558="","I",LOOKUP(AF558/AH$2,{0,0.4,0.45,0.5,0.55,0.6,0.65,0.7,0.75,0.8,1},{"F","D","C","C+","B-","B","B+","A-","A","A+"}))))</f>
        <v/>
      </c>
      <c r="AH558" s="2" t="str">
        <f>IF(COUNT($A558)=0,"",IF(AF558="","--",IF(AF558="3E","3E",LOOKUP(AF558/AH$2,{0,0.4,0.45,0.5,0.55,0.6,0.65,0.7,0.75,0.8,1},{0,2,2.25,2.5,2.75,3,3.25,3.5,3.75,4}))))</f>
        <v/>
      </c>
      <c r="AI558" s="11" t="str">
        <f>IF(OR(COUNT($A558)=0,COUNT(B558:AH558)=0),"",IF(COUNTIF(B558:AH558,"3E")&gt;0,"3E",IF(DRAFT!$A560="R",TRUNC(SUMPRODUCT(RGP,RCP)/TCP,3),TRUNC((SUMPRODUCT(--(IMDGP&gt;0)*IMDGP,IMCP)+CEILING(DRAFT!$CQ560*42,0.25))/TCP,3))))</f>
        <v/>
      </c>
      <c r="AJ558" s="3" t="str">
        <f>IF(OR(COUNT($A558)=0,COUNT(B558:AH558)=0),"",IF(COUNTIF(B558:AH558,"3E")&gt;0,"3E",IF(DRAFT!$A560="R",SUMPRODUCT(--(RGP&gt;=2),RCP),SUMPRODUCT(--(IMDGP&gt;0),--(IMGP=0),IMCP)+DRAFT!$CR560)))</f>
        <v/>
      </c>
      <c r="AK558" s="3" t="str">
        <f>IF(OR(COUNT($A558)=0,COUNT(B558:AH558)=0),"",IF(COUNTIF(B558:AJ558,"3E")&gt;0,"3E",IF(AND(DRAFT!$A560="IM",OR($AI558&gt;DRAFT!$CQ560,$AJ558&gt;DRAFT!$CR560)),"IMPROVED",IF(AND(DRAFT!$A560="IM",$AI558&lt;=DRAFT!$CQ560,$AJ558&lt;=DRAFT!$CR560),"NOT IMPROVED",IF(AND(AH558&gt;=2,AI558&gt;=2,AJ558&gt;=30),"PASS","FAIL")))))</f>
        <v/>
      </c>
      <c r="AL558" s="3" t="str">
        <f t="shared" si="16"/>
        <v/>
      </c>
      <c r="AM558" s="3" t="str">
        <f t="shared" si="17"/>
        <v/>
      </c>
    </row>
    <row r="559" spans="1:39" ht="18.95" customHeight="1" x14ac:dyDescent="0.25">
      <c r="A559" s="4" t="str">
        <f>IF(DRAFT!$B561="","",DRAFT!$B561)</f>
        <v/>
      </c>
      <c r="B559" s="3" t="str">
        <f>IF(COUNT($A559)=0,"",IF($A559&lt;&gt;DRAFT!$B561,"ERR",IF(DRAFT!I561="3E","3E",IF(COUNT(DRAFT!E561,DRAFT!I561)&gt;0,DRAFT!J561,""))))</f>
        <v/>
      </c>
      <c r="C559" s="3" t="str">
        <f>IF(COUNT($A559)=0,"",IF(B559="3E","3E",IF(B559="","I",LOOKUP(B559/D$2,{0,0.4,0.45,0.5,0.55,0.6,0.65,0.7,0.75,0.8,1},{"F","D","C","C+","B-","B","B+","A-","A","A+"}))))</f>
        <v/>
      </c>
      <c r="D559" s="2" t="str">
        <f>IF(COUNT($A559)=0,"",IF(B559="","--",IF(B559="3E","3E",LOOKUP(B559/D$2,{0,0.4,0.45,0.5,0.55,0.6,0.65,0.7,0.75,0.8,1},{0,2,2.25,2.5,2.75,3,3.25,3.5,3.75,4}))))</f>
        <v/>
      </c>
      <c r="E559" s="3" t="str">
        <f>IF(COUNT($A559)=0,"",IF($A559&lt;&gt;DRAFT!$B561,"ERR",IF(DRAFT!R561="3E","3E",IF(COUNT(DRAFT!N561,DRAFT!R561)&gt;0,DRAFT!S561,""))))</f>
        <v/>
      </c>
      <c r="F559" s="3" t="str">
        <f>IF(COUNT($A559)=0,"",IF(E559="3E","3E",IF(E559="","I",LOOKUP(E559/G$2,{0,0.4,0.45,0.5,0.55,0.6,0.65,0.7,0.75,0.8,1},{"F","D","C","C+","B-","B","B+","A-","A","A+"}))))</f>
        <v/>
      </c>
      <c r="G559" s="2" t="str">
        <f>IF(COUNT($A559)=0,"",IF(E559="","--",IF(E559="3E","3E",LOOKUP(E559/G$2,{0,0.4,0.45,0.5,0.55,0.6,0.65,0.7,0.75,0.8,1},{0,2,2.25,2.5,2.75,3,3.25,3.5,3.75,4}))))</f>
        <v/>
      </c>
      <c r="H559" s="3" t="str">
        <f>IF(COUNT($A559)=0,"",IF($A559&lt;&gt;DRAFT!$B561,"ERR",IF(DRAFT!AA561="3E","3E",IF(COUNT(DRAFT!W561,DRAFT!AA561)&gt;0,DRAFT!AB561,""))))</f>
        <v/>
      </c>
      <c r="I559" s="3" t="str">
        <f>IF(COUNT($A559)=0,"",IF(H559="3E","3E",IF(H559="","I",LOOKUP(H559/J$2,{0,0.4,0.45,0.5,0.55,0.6,0.65,0.7,0.75,0.8,1},{"F","D","C","C+","B-","B","B+","A-","A","A+"}))))</f>
        <v/>
      </c>
      <c r="J559" s="2" t="str">
        <f>IF(COUNT($A559)=0,"",IF(H559="","--",IF(H559="3E","3E",LOOKUP(H559/J$2,{0,0.4,0.45,0.5,0.55,0.6,0.65,0.7,0.75,0.8,1},{0,2,2.25,2.5,2.75,3,3.25,3.5,3.75,4}))))</f>
        <v/>
      </c>
      <c r="K559" s="3" t="str">
        <f>IF(COUNT($A559)=0,"",IF($A559&lt;&gt;DRAFT!$B561,"ERR",IF(DRAFT!AJ561="3E","3E",IF(COUNT(DRAFT!AF561,DRAFT!AJ561)&gt;0,DRAFT!AK561,""))))</f>
        <v/>
      </c>
      <c r="L559" s="3" t="str">
        <f>IF(COUNT($A559)=0,"",IF(K559="3E","3E",IF(K559="","I",LOOKUP(K559/M$2,{0,0.4,0.45,0.5,0.55,0.6,0.65,0.7,0.75,0.8,1},{"F","D","C","C+","B-","B","B+","A-","A","A+"}))))</f>
        <v/>
      </c>
      <c r="M559" s="2" t="str">
        <f>IF(COUNT($A559)=0,"",IF(K559="","--",IF(K559="3E","3E",LOOKUP(K559/M$2,{0,0.4,0.45,0.5,0.55,0.6,0.65,0.7,0.75,0.8,1},{0,2,2.25,2.5,2.75,3,3.25,3.5,3.75,4}))))</f>
        <v/>
      </c>
      <c r="N559" s="3" t="str">
        <f>IF(COUNT($A559)=0,"",IF($A559&lt;&gt;DRAFT!$B561,"ERR",IF(DRAFT!AS561="3E","3E",IF(COUNT(DRAFT!AO561,DRAFT!AS561)&gt;0,DRAFT!AT561,""))))</f>
        <v/>
      </c>
      <c r="O559" s="3" t="str">
        <f>IF(COUNT($A559)=0,"",IF(N559="3E","3E",IF(N559="","I",LOOKUP(N559/P$2,{0,0.4,0.45,0.5,0.55,0.6,0.65,0.7,0.75,0.8,1},{"F","D","C","C+","B-","B","B+","A-","A","A+"}))))</f>
        <v/>
      </c>
      <c r="P559" s="2" t="str">
        <f>IF(COUNT($A559)=0,"",IF(N559="","--",IF(N559="3E","3E",LOOKUP(N559/P$2,{0,0.4,0.45,0.5,0.55,0.6,0.65,0.7,0.75,0.8,1},{0,2,2.25,2.5,2.75,3,3.25,3.5,3.75,4}))))</f>
        <v/>
      </c>
      <c r="Q559" s="3" t="str">
        <f>IF(COUNT($A559)=0,"",IF($A559&lt;&gt;DRAFT!$B561,"ERR",IF(DRAFT!BB561="3E","3E",IF(COUNT(DRAFT!AX561,DRAFT!BB561)&gt;0,DRAFT!BC561,""))))</f>
        <v/>
      </c>
      <c r="R559" s="3" t="str">
        <f>IF(COUNT($A559)=0,"",IF(Q559="3E","3E",IF(Q559="","I",LOOKUP(Q559/S$2,{0,0.4,0.45,0.5,0.55,0.6,0.65,0.7,0.75,0.8,1},{"F","D","C","C+","B-","B","B+","A-","A","A+"}))))</f>
        <v/>
      </c>
      <c r="S559" s="2" t="str">
        <f>IF(COUNT($A559)=0,"",IF(Q559="","--",IF(Q559="3E","3E",LOOKUP(Q559/S$2,{0,0.4,0.45,0.5,0.55,0.6,0.65,0.7,0.75,0.8,1},{0,2,2.25,2.5,2.75,3,3.25,3.5,3.75,4}))))</f>
        <v/>
      </c>
      <c r="T559" s="3" t="str">
        <f>IF(COUNT($A559)=0,"",IF($A559&lt;&gt;DRAFT!$B561,"ERR",IF(DRAFT!BK561="3E","3E",IF(COUNT(DRAFT!BG561,DRAFT!BK561)&gt;0,DRAFT!BL561,""))))</f>
        <v/>
      </c>
      <c r="U559" s="3" t="str">
        <f>IF(COUNT($A559)=0,"",IF(T559="3E","3E",IF(T559="","I",LOOKUP(T559/V$2,{0,0.4,0.45,0.5,0.55,0.6,0.65,0.7,0.75,0.8,1},{"F","D","C","C+","B-","B","B+","A-","A","A+"}))))</f>
        <v/>
      </c>
      <c r="V559" s="2" t="str">
        <f>IF(COUNT($A559)=0,"",IF(T559="","--",IF(T559="3E","3E",LOOKUP(T559/V$2,{0,0.4,0.45,0.5,0.55,0.6,0.65,0.7,0.75,0.8,1},{0,2,2.25,2.5,2.75,3,3.25,3.5,3.75,4}))))</f>
        <v/>
      </c>
      <c r="W559" s="3" t="str">
        <f>IF(COUNT($A559)=0,"",IF($A559&lt;&gt;DRAFT!$B561,"ERR",IF(DRAFT!BT561="3E","3E",IF(COUNT(DRAFT!BP561,DRAFT!BT561)&gt;0,DRAFT!BU561,""))))</f>
        <v/>
      </c>
      <c r="X559" s="3" t="str">
        <f>IF(COUNT($A559)=0,"",IF(W559="3E","3E",IF(W559="","I",LOOKUP(W559/Y$2,{0,0.4,0.45,0.5,0.55,0.6,0.65,0.7,0.75,0.8,1},{"F","D","C","C+","B-","B","B+","A-","A","A+"}))))</f>
        <v/>
      </c>
      <c r="Y559" s="2" t="str">
        <f>IF(COUNT($A559)=0,"",IF(W559="","--",IF(W559="3E","3E",LOOKUP(W559/Y$2,{0,0.4,0.45,0.5,0.55,0.6,0.65,0.7,0.75,0.8,1},{0,2,2.25,2.5,2.75,3,3.25,3.5,3.75,4}))))</f>
        <v/>
      </c>
      <c r="Z559" s="3" t="str">
        <f>IF(COUNT($A559)=0,"",IF($A559&lt;&gt;DRAFT!$B561,"ERR",IF(DRAFT!CC561="3E","3E",IF(COUNT(DRAFT!BY561,DRAFT!CC561)&gt;0,DRAFT!CD561,""))))</f>
        <v/>
      </c>
      <c r="AA559" s="3" t="str">
        <f>IF(COUNT($A559)=0,"",IF(Z559="3E","3E",IF(Z559="","I",LOOKUP(Z559/AB$2,{0,0.4,0.45,0.5,0.55,0.6,0.65,0.7,0.75,0.8,1},{"F","D","C","C+","B-","B","B+","A-","A","A+"}))))</f>
        <v/>
      </c>
      <c r="AB559" s="2" t="str">
        <f>IF(COUNT($A559)=0,"",IF(Z559="","--",IF(Z559="3E","3E",LOOKUP(Z559/AB$2,{0,0.4,0.45,0.5,0.55,0.6,0.65,0.7,0.75,0.8,1},{0,2,2.25,2.5,2.75,3,3.25,3.5,3.75,4}))))</f>
        <v/>
      </c>
      <c r="AC559" s="3" t="str">
        <f>IF(COUNT($A559)=0,"",IF($A559&lt;&gt;DRAFT!$B561,"ERR",IF(DRAFT!CF561&gt;0,DRAFT!CF561,"")))</f>
        <v/>
      </c>
      <c r="AD559" s="3" t="str">
        <f>IF(COUNT($A559)=0,"",IF(AC559="3E","3E",IF(AC559="","I",LOOKUP(AC559/AE$2,{0,0.4,0.45,0.5,0.55,0.6,0.65,0.7,0.75,0.8,1},{"F","D","C","C+","B-","B","B+","A-","A","A+"}))))</f>
        <v/>
      </c>
      <c r="AE559" s="2" t="str">
        <f>IF(COUNT($A559)=0,"",IF(AC559="","--",IF(AC559="3E","3E",LOOKUP(AC559/AE$2,{0,0.4,0.45,0.5,0.55,0.6,0.65,0.7,0.75,0.8,1},{0,2,2.25,2.5,2.75,3,3.25,3.5,3.75,4}))))</f>
        <v/>
      </c>
      <c r="AF559" s="3" t="str">
        <f>IF($A559&lt;&gt;DRAFT!$B561,"ERR",IF(OR(COUNT($A559)=0,COUNT(DRAFT!CI561:CK561,DRAFT!CM561:CO561)=0),"",CEILING(SUM(DRAFT!CL561,DRAFT!CP561),1)))</f>
        <v/>
      </c>
      <c r="AG559" s="3" t="str">
        <f>IF(COUNT($A559)=0,"",IF(AF559="3E","3E",IF(AF559="","I",LOOKUP(AF559/AH$2,{0,0.4,0.45,0.5,0.55,0.6,0.65,0.7,0.75,0.8,1},{"F","D","C","C+","B-","B","B+","A-","A","A+"}))))</f>
        <v/>
      </c>
      <c r="AH559" s="2" t="str">
        <f>IF(COUNT($A559)=0,"",IF(AF559="","--",IF(AF559="3E","3E",LOOKUP(AF559/AH$2,{0,0.4,0.45,0.5,0.55,0.6,0.65,0.7,0.75,0.8,1},{0,2,2.25,2.5,2.75,3,3.25,3.5,3.75,4}))))</f>
        <v/>
      </c>
      <c r="AI559" s="11" t="str">
        <f>IF(OR(COUNT($A559)=0,COUNT(B559:AH559)=0),"",IF(COUNTIF(B559:AH559,"3E")&gt;0,"3E",IF(DRAFT!$A561="R",TRUNC(SUMPRODUCT(RGP,RCP)/TCP,3),TRUNC((SUMPRODUCT(--(IMDGP&gt;0)*IMDGP,IMCP)+CEILING(DRAFT!$CQ561*42,0.25))/TCP,3))))</f>
        <v/>
      </c>
      <c r="AJ559" s="3" t="str">
        <f>IF(OR(COUNT($A559)=0,COUNT(B559:AH559)=0),"",IF(COUNTIF(B559:AH559,"3E")&gt;0,"3E",IF(DRAFT!$A561="R",SUMPRODUCT(--(RGP&gt;=2),RCP),SUMPRODUCT(--(IMDGP&gt;0),--(IMGP=0),IMCP)+DRAFT!$CR561)))</f>
        <v/>
      </c>
      <c r="AK559" s="3" t="str">
        <f>IF(OR(COUNT($A559)=0,COUNT(B559:AH559)=0),"",IF(COUNTIF(B559:AJ559,"3E")&gt;0,"3E",IF(AND(DRAFT!$A561="IM",OR($AI559&gt;DRAFT!$CQ561,$AJ559&gt;DRAFT!$CR561)),"IMPROVED",IF(AND(DRAFT!$A561="IM",$AI559&lt;=DRAFT!$CQ561,$AJ559&lt;=DRAFT!$CR561),"NOT IMPROVED",IF(AND(AH559&gt;=2,AI559&gt;=2,AJ559&gt;=30),"PASS","FAIL")))))</f>
        <v/>
      </c>
      <c r="AL559" s="3" t="str">
        <f t="shared" si="16"/>
        <v/>
      </c>
      <c r="AM559" s="3" t="str">
        <f t="shared" si="17"/>
        <v/>
      </c>
    </row>
    <row r="560" spans="1:39" ht="18.95" customHeight="1" x14ac:dyDescent="0.25">
      <c r="A560" s="4" t="str">
        <f>IF(DRAFT!$B562="","",DRAFT!$B562)</f>
        <v/>
      </c>
      <c r="B560" s="3" t="str">
        <f>IF(COUNT($A560)=0,"",IF($A560&lt;&gt;DRAFT!$B562,"ERR",IF(DRAFT!I562="3E","3E",IF(COUNT(DRAFT!E562,DRAFT!I562)&gt;0,DRAFT!J562,""))))</f>
        <v/>
      </c>
      <c r="C560" s="3" t="str">
        <f>IF(COUNT($A560)=0,"",IF(B560="3E","3E",IF(B560="","I",LOOKUP(B560/D$2,{0,0.4,0.45,0.5,0.55,0.6,0.65,0.7,0.75,0.8,1},{"F","D","C","C+","B-","B","B+","A-","A","A+"}))))</f>
        <v/>
      </c>
      <c r="D560" s="2" t="str">
        <f>IF(COUNT($A560)=0,"",IF(B560="","--",IF(B560="3E","3E",LOOKUP(B560/D$2,{0,0.4,0.45,0.5,0.55,0.6,0.65,0.7,0.75,0.8,1},{0,2,2.25,2.5,2.75,3,3.25,3.5,3.75,4}))))</f>
        <v/>
      </c>
      <c r="E560" s="3" t="str">
        <f>IF(COUNT($A560)=0,"",IF($A560&lt;&gt;DRAFT!$B562,"ERR",IF(DRAFT!R562="3E","3E",IF(COUNT(DRAFT!N562,DRAFT!R562)&gt;0,DRAFT!S562,""))))</f>
        <v/>
      </c>
      <c r="F560" s="3" t="str">
        <f>IF(COUNT($A560)=0,"",IF(E560="3E","3E",IF(E560="","I",LOOKUP(E560/G$2,{0,0.4,0.45,0.5,0.55,0.6,0.65,0.7,0.75,0.8,1},{"F","D","C","C+","B-","B","B+","A-","A","A+"}))))</f>
        <v/>
      </c>
      <c r="G560" s="2" t="str">
        <f>IF(COUNT($A560)=0,"",IF(E560="","--",IF(E560="3E","3E",LOOKUP(E560/G$2,{0,0.4,0.45,0.5,0.55,0.6,0.65,0.7,0.75,0.8,1},{0,2,2.25,2.5,2.75,3,3.25,3.5,3.75,4}))))</f>
        <v/>
      </c>
      <c r="H560" s="3" t="str">
        <f>IF(COUNT($A560)=0,"",IF($A560&lt;&gt;DRAFT!$B562,"ERR",IF(DRAFT!AA562="3E","3E",IF(COUNT(DRAFT!W562,DRAFT!AA562)&gt;0,DRAFT!AB562,""))))</f>
        <v/>
      </c>
      <c r="I560" s="3" t="str">
        <f>IF(COUNT($A560)=0,"",IF(H560="3E","3E",IF(H560="","I",LOOKUP(H560/J$2,{0,0.4,0.45,0.5,0.55,0.6,0.65,0.7,0.75,0.8,1},{"F","D","C","C+","B-","B","B+","A-","A","A+"}))))</f>
        <v/>
      </c>
      <c r="J560" s="2" t="str">
        <f>IF(COUNT($A560)=0,"",IF(H560="","--",IF(H560="3E","3E",LOOKUP(H560/J$2,{0,0.4,0.45,0.5,0.55,0.6,0.65,0.7,0.75,0.8,1},{0,2,2.25,2.5,2.75,3,3.25,3.5,3.75,4}))))</f>
        <v/>
      </c>
      <c r="K560" s="3" t="str">
        <f>IF(COUNT($A560)=0,"",IF($A560&lt;&gt;DRAFT!$B562,"ERR",IF(DRAFT!AJ562="3E","3E",IF(COUNT(DRAFT!AF562,DRAFT!AJ562)&gt;0,DRAFT!AK562,""))))</f>
        <v/>
      </c>
      <c r="L560" s="3" t="str">
        <f>IF(COUNT($A560)=0,"",IF(K560="3E","3E",IF(K560="","I",LOOKUP(K560/M$2,{0,0.4,0.45,0.5,0.55,0.6,0.65,0.7,0.75,0.8,1},{"F","D","C","C+","B-","B","B+","A-","A","A+"}))))</f>
        <v/>
      </c>
      <c r="M560" s="2" t="str">
        <f>IF(COUNT($A560)=0,"",IF(K560="","--",IF(K560="3E","3E",LOOKUP(K560/M$2,{0,0.4,0.45,0.5,0.55,0.6,0.65,0.7,0.75,0.8,1},{0,2,2.25,2.5,2.75,3,3.25,3.5,3.75,4}))))</f>
        <v/>
      </c>
      <c r="N560" s="3" t="str">
        <f>IF(COUNT($A560)=0,"",IF($A560&lt;&gt;DRAFT!$B562,"ERR",IF(DRAFT!AS562="3E","3E",IF(COUNT(DRAFT!AO562,DRAFT!AS562)&gt;0,DRAFT!AT562,""))))</f>
        <v/>
      </c>
      <c r="O560" s="3" t="str">
        <f>IF(COUNT($A560)=0,"",IF(N560="3E","3E",IF(N560="","I",LOOKUP(N560/P$2,{0,0.4,0.45,0.5,0.55,0.6,0.65,0.7,0.75,0.8,1},{"F","D","C","C+","B-","B","B+","A-","A","A+"}))))</f>
        <v/>
      </c>
      <c r="P560" s="2" t="str">
        <f>IF(COUNT($A560)=0,"",IF(N560="","--",IF(N560="3E","3E",LOOKUP(N560/P$2,{0,0.4,0.45,0.5,0.55,0.6,0.65,0.7,0.75,0.8,1},{0,2,2.25,2.5,2.75,3,3.25,3.5,3.75,4}))))</f>
        <v/>
      </c>
      <c r="Q560" s="3" t="str">
        <f>IF(COUNT($A560)=0,"",IF($A560&lt;&gt;DRAFT!$B562,"ERR",IF(DRAFT!BB562="3E","3E",IF(COUNT(DRAFT!AX562,DRAFT!BB562)&gt;0,DRAFT!BC562,""))))</f>
        <v/>
      </c>
      <c r="R560" s="3" t="str">
        <f>IF(COUNT($A560)=0,"",IF(Q560="3E","3E",IF(Q560="","I",LOOKUP(Q560/S$2,{0,0.4,0.45,0.5,0.55,0.6,0.65,0.7,0.75,0.8,1},{"F","D","C","C+","B-","B","B+","A-","A","A+"}))))</f>
        <v/>
      </c>
      <c r="S560" s="2" t="str">
        <f>IF(COUNT($A560)=0,"",IF(Q560="","--",IF(Q560="3E","3E",LOOKUP(Q560/S$2,{0,0.4,0.45,0.5,0.55,0.6,0.65,0.7,0.75,0.8,1},{0,2,2.25,2.5,2.75,3,3.25,3.5,3.75,4}))))</f>
        <v/>
      </c>
      <c r="T560" s="3" t="str">
        <f>IF(COUNT($A560)=0,"",IF($A560&lt;&gt;DRAFT!$B562,"ERR",IF(DRAFT!BK562="3E","3E",IF(COUNT(DRAFT!BG562,DRAFT!BK562)&gt;0,DRAFT!BL562,""))))</f>
        <v/>
      </c>
      <c r="U560" s="3" t="str">
        <f>IF(COUNT($A560)=0,"",IF(T560="3E","3E",IF(T560="","I",LOOKUP(T560/V$2,{0,0.4,0.45,0.5,0.55,0.6,0.65,0.7,0.75,0.8,1},{"F","D","C","C+","B-","B","B+","A-","A","A+"}))))</f>
        <v/>
      </c>
      <c r="V560" s="2" t="str">
        <f>IF(COUNT($A560)=0,"",IF(T560="","--",IF(T560="3E","3E",LOOKUP(T560/V$2,{0,0.4,0.45,0.5,0.55,0.6,0.65,0.7,0.75,0.8,1},{0,2,2.25,2.5,2.75,3,3.25,3.5,3.75,4}))))</f>
        <v/>
      </c>
      <c r="W560" s="3" t="str">
        <f>IF(COUNT($A560)=0,"",IF($A560&lt;&gt;DRAFT!$B562,"ERR",IF(DRAFT!BT562="3E","3E",IF(COUNT(DRAFT!BP562,DRAFT!BT562)&gt;0,DRAFT!BU562,""))))</f>
        <v/>
      </c>
      <c r="X560" s="3" t="str">
        <f>IF(COUNT($A560)=0,"",IF(W560="3E","3E",IF(W560="","I",LOOKUP(W560/Y$2,{0,0.4,0.45,0.5,0.55,0.6,0.65,0.7,0.75,0.8,1},{"F","D","C","C+","B-","B","B+","A-","A","A+"}))))</f>
        <v/>
      </c>
      <c r="Y560" s="2" t="str">
        <f>IF(COUNT($A560)=0,"",IF(W560="","--",IF(W560="3E","3E",LOOKUP(W560/Y$2,{0,0.4,0.45,0.5,0.55,0.6,0.65,0.7,0.75,0.8,1},{0,2,2.25,2.5,2.75,3,3.25,3.5,3.75,4}))))</f>
        <v/>
      </c>
      <c r="Z560" s="3" t="str">
        <f>IF(COUNT($A560)=0,"",IF($A560&lt;&gt;DRAFT!$B562,"ERR",IF(DRAFT!CC562="3E","3E",IF(COUNT(DRAFT!BY562,DRAFT!CC562)&gt;0,DRAFT!CD562,""))))</f>
        <v/>
      </c>
      <c r="AA560" s="3" t="str">
        <f>IF(COUNT($A560)=0,"",IF(Z560="3E","3E",IF(Z560="","I",LOOKUP(Z560/AB$2,{0,0.4,0.45,0.5,0.55,0.6,0.65,0.7,0.75,0.8,1},{"F","D","C","C+","B-","B","B+","A-","A","A+"}))))</f>
        <v/>
      </c>
      <c r="AB560" s="2" t="str">
        <f>IF(COUNT($A560)=0,"",IF(Z560="","--",IF(Z560="3E","3E",LOOKUP(Z560/AB$2,{0,0.4,0.45,0.5,0.55,0.6,0.65,0.7,0.75,0.8,1},{0,2,2.25,2.5,2.75,3,3.25,3.5,3.75,4}))))</f>
        <v/>
      </c>
      <c r="AC560" s="3" t="str">
        <f>IF(COUNT($A560)=0,"",IF($A560&lt;&gt;DRAFT!$B562,"ERR",IF(DRAFT!CF562&gt;0,DRAFT!CF562,"")))</f>
        <v/>
      </c>
      <c r="AD560" s="3" t="str">
        <f>IF(COUNT($A560)=0,"",IF(AC560="3E","3E",IF(AC560="","I",LOOKUP(AC560/AE$2,{0,0.4,0.45,0.5,0.55,0.6,0.65,0.7,0.75,0.8,1},{"F","D","C","C+","B-","B","B+","A-","A","A+"}))))</f>
        <v/>
      </c>
      <c r="AE560" s="2" t="str">
        <f>IF(COUNT($A560)=0,"",IF(AC560="","--",IF(AC560="3E","3E",LOOKUP(AC560/AE$2,{0,0.4,0.45,0.5,0.55,0.6,0.65,0.7,0.75,0.8,1},{0,2,2.25,2.5,2.75,3,3.25,3.5,3.75,4}))))</f>
        <v/>
      </c>
      <c r="AF560" s="3" t="str">
        <f>IF($A560&lt;&gt;DRAFT!$B562,"ERR",IF(OR(COUNT($A560)=0,COUNT(DRAFT!CI562:CK562,DRAFT!CM562:CO562)=0),"",CEILING(SUM(DRAFT!CL562,DRAFT!CP562),1)))</f>
        <v/>
      </c>
      <c r="AG560" s="3" t="str">
        <f>IF(COUNT($A560)=0,"",IF(AF560="3E","3E",IF(AF560="","I",LOOKUP(AF560/AH$2,{0,0.4,0.45,0.5,0.55,0.6,0.65,0.7,0.75,0.8,1},{"F","D","C","C+","B-","B","B+","A-","A","A+"}))))</f>
        <v/>
      </c>
      <c r="AH560" s="2" t="str">
        <f>IF(COUNT($A560)=0,"",IF(AF560="","--",IF(AF560="3E","3E",LOOKUP(AF560/AH$2,{0,0.4,0.45,0.5,0.55,0.6,0.65,0.7,0.75,0.8,1},{0,2,2.25,2.5,2.75,3,3.25,3.5,3.75,4}))))</f>
        <v/>
      </c>
      <c r="AI560" s="11" t="str">
        <f>IF(OR(COUNT($A560)=0,COUNT(B560:AH560)=0),"",IF(COUNTIF(B560:AH560,"3E")&gt;0,"3E",IF(DRAFT!$A562="R",TRUNC(SUMPRODUCT(RGP,RCP)/TCP,3),TRUNC((SUMPRODUCT(--(IMDGP&gt;0)*IMDGP,IMCP)+CEILING(DRAFT!$CQ562*42,0.25))/TCP,3))))</f>
        <v/>
      </c>
      <c r="AJ560" s="3" t="str">
        <f>IF(OR(COUNT($A560)=0,COUNT(B560:AH560)=0),"",IF(COUNTIF(B560:AH560,"3E")&gt;0,"3E",IF(DRAFT!$A562="R",SUMPRODUCT(--(RGP&gt;=2),RCP),SUMPRODUCT(--(IMDGP&gt;0),--(IMGP=0),IMCP)+DRAFT!$CR562)))</f>
        <v/>
      </c>
      <c r="AK560" s="3" t="str">
        <f>IF(OR(COUNT($A560)=0,COUNT(B560:AH560)=0),"",IF(COUNTIF(B560:AJ560,"3E")&gt;0,"3E",IF(AND(DRAFT!$A562="IM",OR($AI560&gt;DRAFT!$CQ562,$AJ560&gt;DRAFT!$CR562)),"IMPROVED",IF(AND(DRAFT!$A562="IM",$AI560&lt;=DRAFT!$CQ562,$AJ560&lt;=DRAFT!$CR562),"NOT IMPROVED",IF(AND(AH560&gt;=2,AI560&gt;=2,AJ560&gt;=30),"PASS","FAIL")))))</f>
        <v/>
      </c>
      <c r="AL560" s="3" t="str">
        <f t="shared" si="16"/>
        <v/>
      </c>
      <c r="AM560" s="3" t="str">
        <f t="shared" si="17"/>
        <v/>
      </c>
    </row>
    <row r="561" spans="1:39" ht="18.95" customHeight="1" x14ac:dyDescent="0.25">
      <c r="A561" s="4" t="str">
        <f>IF(DRAFT!$B563="","",DRAFT!$B563)</f>
        <v/>
      </c>
      <c r="B561" s="3" t="str">
        <f>IF(COUNT($A561)=0,"",IF($A561&lt;&gt;DRAFT!$B563,"ERR",IF(DRAFT!I563="3E","3E",IF(COUNT(DRAFT!E563,DRAFT!I563)&gt;0,DRAFT!J563,""))))</f>
        <v/>
      </c>
      <c r="C561" s="3" t="str">
        <f>IF(COUNT($A561)=0,"",IF(B561="3E","3E",IF(B561="","I",LOOKUP(B561/D$2,{0,0.4,0.45,0.5,0.55,0.6,0.65,0.7,0.75,0.8,1},{"F","D","C","C+","B-","B","B+","A-","A","A+"}))))</f>
        <v/>
      </c>
      <c r="D561" s="2" t="str">
        <f>IF(COUNT($A561)=0,"",IF(B561="","--",IF(B561="3E","3E",LOOKUP(B561/D$2,{0,0.4,0.45,0.5,0.55,0.6,0.65,0.7,0.75,0.8,1},{0,2,2.25,2.5,2.75,3,3.25,3.5,3.75,4}))))</f>
        <v/>
      </c>
      <c r="E561" s="3" t="str">
        <f>IF(COUNT($A561)=0,"",IF($A561&lt;&gt;DRAFT!$B563,"ERR",IF(DRAFT!R563="3E","3E",IF(COUNT(DRAFT!N563,DRAFT!R563)&gt;0,DRAFT!S563,""))))</f>
        <v/>
      </c>
      <c r="F561" s="3" t="str">
        <f>IF(COUNT($A561)=0,"",IF(E561="3E","3E",IF(E561="","I",LOOKUP(E561/G$2,{0,0.4,0.45,0.5,0.55,0.6,0.65,0.7,0.75,0.8,1},{"F","D","C","C+","B-","B","B+","A-","A","A+"}))))</f>
        <v/>
      </c>
      <c r="G561" s="2" t="str">
        <f>IF(COUNT($A561)=0,"",IF(E561="","--",IF(E561="3E","3E",LOOKUP(E561/G$2,{0,0.4,0.45,0.5,0.55,0.6,0.65,0.7,0.75,0.8,1},{0,2,2.25,2.5,2.75,3,3.25,3.5,3.75,4}))))</f>
        <v/>
      </c>
      <c r="H561" s="3" t="str">
        <f>IF(COUNT($A561)=0,"",IF($A561&lt;&gt;DRAFT!$B563,"ERR",IF(DRAFT!AA563="3E","3E",IF(COUNT(DRAFT!W563,DRAFT!AA563)&gt;0,DRAFT!AB563,""))))</f>
        <v/>
      </c>
      <c r="I561" s="3" t="str">
        <f>IF(COUNT($A561)=0,"",IF(H561="3E","3E",IF(H561="","I",LOOKUP(H561/J$2,{0,0.4,0.45,0.5,0.55,0.6,0.65,0.7,0.75,0.8,1},{"F","D","C","C+","B-","B","B+","A-","A","A+"}))))</f>
        <v/>
      </c>
      <c r="J561" s="2" t="str">
        <f>IF(COUNT($A561)=0,"",IF(H561="","--",IF(H561="3E","3E",LOOKUP(H561/J$2,{0,0.4,0.45,0.5,0.55,0.6,0.65,0.7,0.75,0.8,1},{0,2,2.25,2.5,2.75,3,3.25,3.5,3.75,4}))))</f>
        <v/>
      </c>
      <c r="K561" s="3" t="str">
        <f>IF(COUNT($A561)=0,"",IF($A561&lt;&gt;DRAFT!$B563,"ERR",IF(DRAFT!AJ563="3E","3E",IF(COUNT(DRAFT!AF563,DRAFT!AJ563)&gt;0,DRAFT!AK563,""))))</f>
        <v/>
      </c>
      <c r="L561" s="3" t="str">
        <f>IF(COUNT($A561)=0,"",IF(K561="3E","3E",IF(K561="","I",LOOKUP(K561/M$2,{0,0.4,0.45,0.5,0.55,0.6,0.65,0.7,0.75,0.8,1},{"F","D","C","C+","B-","B","B+","A-","A","A+"}))))</f>
        <v/>
      </c>
      <c r="M561" s="2" t="str">
        <f>IF(COUNT($A561)=0,"",IF(K561="","--",IF(K561="3E","3E",LOOKUP(K561/M$2,{0,0.4,0.45,0.5,0.55,0.6,0.65,0.7,0.75,0.8,1},{0,2,2.25,2.5,2.75,3,3.25,3.5,3.75,4}))))</f>
        <v/>
      </c>
      <c r="N561" s="3" t="str">
        <f>IF(COUNT($A561)=0,"",IF($A561&lt;&gt;DRAFT!$B563,"ERR",IF(DRAFT!AS563="3E","3E",IF(COUNT(DRAFT!AO563,DRAFT!AS563)&gt;0,DRAFT!AT563,""))))</f>
        <v/>
      </c>
      <c r="O561" s="3" t="str">
        <f>IF(COUNT($A561)=0,"",IF(N561="3E","3E",IF(N561="","I",LOOKUP(N561/P$2,{0,0.4,0.45,0.5,0.55,0.6,0.65,0.7,0.75,0.8,1},{"F","D","C","C+","B-","B","B+","A-","A","A+"}))))</f>
        <v/>
      </c>
      <c r="P561" s="2" t="str">
        <f>IF(COUNT($A561)=0,"",IF(N561="","--",IF(N561="3E","3E",LOOKUP(N561/P$2,{0,0.4,0.45,0.5,0.55,0.6,0.65,0.7,0.75,0.8,1},{0,2,2.25,2.5,2.75,3,3.25,3.5,3.75,4}))))</f>
        <v/>
      </c>
      <c r="Q561" s="3" t="str">
        <f>IF(COUNT($A561)=0,"",IF($A561&lt;&gt;DRAFT!$B563,"ERR",IF(DRAFT!BB563="3E","3E",IF(COUNT(DRAFT!AX563,DRAFT!BB563)&gt;0,DRAFT!BC563,""))))</f>
        <v/>
      </c>
      <c r="R561" s="3" t="str">
        <f>IF(COUNT($A561)=0,"",IF(Q561="3E","3E",IF(Q561="","I",LOOKUP(Q561/S$2,{0,0.4,0.45,0.5,0.55,0.6,0.65,0.7,0.75,0.8,1},{"F","D","C","C+","B-","B","B+","A-","A","A+"}))))</f>
        <v/>
      </c>
      <c r="S561" s="2" t="str">
        <f>IF(COUNT($A561)=0,"",IF(Q561="","--",IF(Q561="3E","3E",LOOKUP(Q561/S$2,{0,0.4,0.45,0.5,0.55,0.6,0.65,0.7,0.75,0.8,1},{0,2,2.25,2.5,2.75,3,3.25,3.5,3.75,4}))))</f>
        <v/>
      </c>
      <c r="T561" s="3" t="str">
        <f>IF(COUNT($A561)=0,"",IF($A561&lt;&gt;DRAFT!$B563,"ERR",IF(DRAFT!BK563="3E","3E",IF(COUNT(DRAFT!BG563,DRAFT!BK563)&gt;0,DRAFT!BL563,""))))</f>
        <v/>
      </c>
      <c r="U561" s="3" t="str">
        <f>IF(COUNT($A561)=0,"",IF(T561="3E","3E",IF(T561="","I",LOOKUP(T561/V$2,{0,0.4,0.45,0.5,0.55,0.6,0.65,0.7,0.75,0.8,1},{"F","D","C","C+","B-","B","B+","A-","A","A+"}))))</f>
        <v/>
      </c>
      <c r="V561" s="2" t="str">
        <f>IF(COUNT($A561)=0,"",IF(T561="","--",IF(T561="3E","3E",LOOKUP(T561/V$2,{0,0.4,0.45,0.5,0.55,0.6,0.65,0.7,0.75,0.8,1},{0,2,2.25,2.5,2.75,3,3.25,3.5,3.75,4}))))</f>
        <v/>
      </c>
      <c r="W561" s="3" t="str">
        <f>IF(COUNT($A561)=0,"",IF($A561&lt;&gt;DRAFT!$B563,"ERR",IF(DRAFT!BT563="3E","3E",IF(COUNT(DRAFT!BP563,DRAFT!BT563)&gt;0,DRAFT!BU563,""))))</f>
        <v/>
      </c>
      <c r="X561" s="3" t="str">
        <f>IF(COUNT($A561)=0,"",IF(W561="3E","3E",IF(W561="","I",LOOKUP(W561/Y$2,{0,0.4,0.45,0.5,0.55,0.6,0.65,0.7,0.75,0.8,1},{"F","D","C","C+","B-","B","B+","A-","A","A+"}))))</f>
        <v/>
      </c>
      <c r="Y561" s="2" t="str">
        <f>IF(COUNT($A561)=0,"",IF(W561="","--",IF(W561="3E","3E",LOOKUP(W561/Y$2,{0,0.4,0.45,0.5,0.55,0.6,0.65,0.7,0.75,0.8,1},{0,2,2.25,2.5,2.75,3,3.25,3.5,3.75,4}))))</f>
        <v/>
      </c>
      <c r="Z561" s="3" t="str">
        <f>IF(COUNT($A561)=0,"",IF($A561&lt;&gt;DRAFT!$B563,"ERR",IF(DRAFT!CC563="3E","3E",IF(COUNT(DRAFT!BY563,DRAFT!CC563)&gt;0,DRAFT!CD563,""))))</f>
        <v/>
      </c>
      <c r="AA561" s="3" t="str">
        <f>IF(COUNT($A561)=0,"",IF(Z561="3E","3E",IF(Z561="","I",LOOKUP(Z561/AB$2,{0,0.4,0.45,0.5,0.55,0.6,0.65,0.7,0.75,0.8,1},{"F","D","C","C+","B-","B","B+","A-","A","A+"}))))</f>
        <v/>
      </c>
      <c r="AB561" s="2" t="str">
        <f>IF(COUNT($A561)=0,"",IF(Z561="","--",IF(Z561="3E","3E",LOOKUP(Z561/AB$2,{0,0.4,0.45,0.5,0.55,0.6,0.65,0.7,0.75,0.8,1},{0,2,2.25,2.5,2.75,3,3.25,3.5,3.75,4}))))</f>
        <v/>
      </c>
      <c r="AC561" s="3" t="str">
        <f>IF(COUNT($A561)=0,"",IF($A561&lt;&gt;DRAFT!$B563,"ERR",IF(DRAFT!CF563&gt;0,DRAFT!CF563,"")))</f>
        <v/>
      </c>
      <c r="AD561" s="3" t="str">
        <f>IF(COUNT($A561)=0,"",IF(AC561="3E","3E",IF(AC561="","I",LOOKUP(AC561/AE$2,{0,0.4,0.45,0.5,0.55,0.6,0.65,0.7,0.75,0.8,1},{"F","D","C","C+","B-","B","B+","A-","A","A+"}))))</f>
        <v/>
      </c>
      <c r="AE561" s="2" t="str">
        <f>IF(COUNT($A561)=0,"",IF(AC561="","--",IF(AC561="3E","3E",LOOKUP(AC561/AE$2,{0,0.4,0.45,0.5,0.55,0.6,0.65,0.7,0.75,0.8,1},{0,2,2.25,2.5,2.75,3,3.25,3.5,3.75,4}))))</f>
        <v/>
      </c>
      <c r="AF561" s="3" t="str">
        <f>IF($A561&lt;&gt;DRAFT!$B563,"ERR",IF(OR(COUNT($A561)=0,COUNT(DRAFT!CI563:CK563,DRAFT!CM563:CO563)=0),"",CEILING(SUM(DRAFT!CL563,DRAFT!CP563),1)))</f>
        <v/>
      </c>
      <c r="AG561" s="3" t="str">
        <f>IF(COUNT($A561)=0,"",IF(AF561="3E","3E",IF(AF561="","I",LOOKUP(AF561/AH$2,{0,0.4,0.45,0.5,0.55,0.6,0.65,0.7,0.75,0.8,1},{"F","D","C","C+","B-","B","B+","A-","A","A+"}))))</f>
        <v/>
      </c>
      <c r="AH561" s="2" t="str">
        <f>IF(COUNT($A561)=0,"",IF(AF561="","--",IF(AF561="3E","3E",LOOKUP(AF561/AH$2,{0,0.4,0.45,0.5,0.55,0.6,0.65,0.7,0.75,0.8,1},{0,2,2.25,2.5,2.75,3,3.25,3.5,3.75,4}))))</f>
        <v/>
      </c>
      <c r="AI561" s="11" t="str">
        <f>IF(OR(COUNT($A561)=0,COUNT(B561:AH561)=0),"",IF(COUNTIF(B561:AH561,"3E")&gt;0,"3E",IF(DRAFT!$A563="R",TRUNC(SUMPRODUCT(RGP,RCP)/TCP,3),TRUNC((SUMPRODUCT(--(IMDGP&gt;0)*IMDGP,IMCP)+CEILING(DRAFT!$CQ563*42,0.25))/TCP,3))))</f>
        <v/>
      </c>
      <c r="AJ561" s="3" t="str">
        <f>IF(OR(COUNT($A561)=0,COUNT(B561:AH561)=0),"",IF(COUNTIF(B561:AH561,"3E")&gt;0,"3E",IF(DRAFT!$A563="R",SUMPRODUCT(--(RGP&gt;=2),RCP),SUMPRODUCT(--(IMDGP&gt;0),--(IMGP=0),IMCP)+DRAFT!$CR563)))</f>
        <v/>
      </c>
      <c r="AK561" s="3" t="str">
        <f>IF(OR(COUNT($A561)=0,COUNT(B561:AH561)=0),"",IF(COUNTIF(B561:AJ561,"3E")&gt;0,"3E",IF(AND(DRAFT!$A563="IM",OR($AI561&gt;DRAFT!$CQ563,$AJ561&gt;DRAFT!$CR563)),"IMPROVED",IF(AND(DRAFT!$A563="IM",$AI561&lt;=DRAFT!$CQ563,$AJ561&lt;=DRAFT!$CR563),"NOT IMPROVED",IF(AND(AH561&gt;=2,AI561&gt;=2,AJ561&gt;=30),"PASS","FAIL")))))</f>
        <v/>
      </c>
      <c r="AL561" s="3" t="str">
        <f t="shared" si="16"/>
        <v/>
      </c>
      <c r="AM561" s="3" t="str">
        <f t="shared" si="17"/>
        <v/>
      </c>
    </row>
    <row r="562" spans="1:39" ht="18.95" customHeight="1" x14ac:dyDescent="0.25">
      <c r="A562" s="4" t="str">
        <f>IF(DRAFT!$B564="","",DRAFT!$B564)</f>
        <v/>
      </c>
      <c r="B562" s="3" t="str">
        <f>IF(COUNT($A562)=0,"",IF($A562&lt;&gt;DRAFT!$B564,"ERR",IF(DRAFT!I564="3E","3E",IF(COUNT(DRAFT!E564,DRAFT!I564)&gt;0,DRAFT!J564,""))))</f>
        <v/>
      </c>
      <c r="C562" s="3" t="str">
        <f>IF(COUNT($A562)=0,"",IF(B562="3E","3E",IF(B562="","I",LOOKUP(B562/D$2,{0,0.4,0.45,0.5,0.55,0.6,0.65,0.7,0.75,0.8,1},{"F","D","C","C+","B-","B","B+","A-","A","A+"}))))</f>
        <v/>
      </c>
      <c r="D562" s="2" t="str">
        <f>IF(COUNT($A562)=0,"",IF(B562="","--",IF(B562="3E","3E",LOOKUP(B562/D$2,{0,0.4,0.45,0.5,0.55,0.6,0.65,0.7,0.75,0.8,1},{0,2,2.25,2.5,2.75,3,3.25,3.5,3.75,4}))))</f>
        <v/>
      </c>
      <c r="E562" s="3" t="str">
        <f>IF(COUNT($A562)=0,"",IF($A562&lt;&gt;DRAFT!$B564,"ERR",IF(DRAFT!R564="3E","3E",IF(COUNT(DRAFT!N564,DRAFT!R564)&gt;0,DRAFT!S564,""))))</f>
        <v/>
      </c>
      <c r="F562" s="3" t="str">
        <f>IF(COUNT($A562)=0,"",IF(E562="3E","3E",IF(E562="","I",LOOKUP(E562/G$2,{0,0.4,0.45,0.5,0.55,0.6,0.65,0.7,0.75,0.8,1},{"F","D","C","C+","B-","B","B+","A-","A","A+"}))))</f>
        <v/>
      </c>
      <c r="G562" s="2" t="str">
        <f>IF(COUNT($A562)=0,"",IF(E562="","--",IF(E562="3E","3E",LOOKUP(E562/G$2,{0,0.4,0.45,0.5,0.55,0.6,0.65,0.7,0.75,0.8,1},{0,2,2.25,2.5,2.75,3,3.25,3.5,3.75,4}))))</f>
        <v/>
      </c>
      <c r="H562" s="3" t="str">
        <f>IF(COUNT($A562)=0,"",IF($A562&lt;&gt;DRAFT!$B564,"ERR",IF(DRAFT!AA564="3E","3E",IF(COUNT(DRAFT!W564,DRAFT!AA564)&gt;0,DRAFT!AB564,""))))</f>
        <v/>
      </c>
      <c r="I562" s="3" t="str">
        <f>IF(COUNT($A562)=0,"",IF(H562="3E","3E",IF(H562="","I",LOOKUP(H562/J$2,{0,0.4,0.45,0.5,0.55,0.6,0.65,0.7,0.75,0.8,1},{"F","D","C","C+","B-","B","B+","A-","A","A+"}))))</f>
        <v/>
      </c>
      <c r="J562" s="2" t="str">
        <f>IF(COUNT($A562)=0,"",IF(H562="","--",IF(H562="3E","3E",LOOKUP(H562/J$2,{0,0.4,0.45,0.5,0.55,0.6,0.65,0.7,0.75,0.8,1},{0,2,2.25,2.5,2.75,3,3.25,3.5,3.75,4}))))</f>
        <v/>
      </c>
      <c r="K562" s="3" t="str">
        <f>IF(COUNT($A562)=0,"",IF($A562&lt;&gt;DRAFT!$B564,"ERR",IF(DRAFT!AJ564="3E","3E",IF(COUNT(DRAFT!AF564,DRAFT!AJ564)&gt;0,DRAFT!AK564,""))))</f>
        <v/>
      </c>
      <c r="L562" s="3" t="str">
        <f>IF(COUNT($A562)=0,"",IF(K562="3E","3E",IF(K562="","I",LOOKUP(K562/M$2,{0,0.4,0.45,0.5,0.55,0.6,0.65,0.7,0.75,0.8,1},{"F","D","C","C+","B-","B","B+","A-","A","A+"}))))</f>
        <v/>
      </c>
      <c r="M562" s="2" t="str">
        <f>IF(COUNT($A562)=0,"",IF(K562="","--",IF(K562="3E","3E",LOOKUP(K562/M$2,{0,0.4,0.45,0.5,0.55,0.6,0.65,0.7,0.75,0.8,1},{0,2,2.25,2.5,2.75,3,3.25,3.5,3.75,4}))))</f>
        <v/>
      </c>
      <c r="N562" s="3" t="str">
        <f>IF(COUNT($A562)=0,"",IF($A562&lt;&gt;DRAFT!$B564,"ERR",IF(DRAFT!AS564="3E","3E",IF(COUNT(DRAFT!AO564,DRAFT!AS564)&gt;0,DRAFT!AT564,""))))</f>
        <v/>
      </c>
      <c r="O562" s="3" t="str">
        <f>IF(COUNT($A562)=0,"",IF(N562="3E","3E",IF(N562="","I",LOOKUP(N562/P$2,{0,0.4,0.45,0.5,0.55,0.6,0.65,0.7,0.75,0.8,1},{"F","D","C","C+","B-","B","B+","A-","A","A+"}))))</f>
        <v/>
      </c>
      <c r="P562" s="2" t="str">
        <f>IF(COUNT($A562)=0,"",IF(N562="","--",IF(N562="3E","3E",LOOKUP(N562/P$2,{0,0.4,0.45,0.5,0.55,0.6,0.65,0.7,0.75,0.8,1},{0,2,2.25,2.5,2.75,3,3.25,3.5,3.75,4}))))</f>
        <v/>
      </c>
      <c r="Q562" s="3" t="str">
        <f>IF(COUNT($A562)=0,"",IF($A562&lt;&gt;DRAFT!$B564,"ERR",IF(DRAFT!BB564="3E","3E",IF(COUNT(DRAFT!AX564,DRAFT!BB564)&gt;0,DRAFT!BC564,""))))</f>
        <v/>
      </c>
      <c r="R562" s="3" t="str">
        <f>IF(COUNT($A562)=0,"",IF(Q562="3E","3E",IF(Q562="","I",LOOKUP(Q562/S$2,{0,0.4,0.45,0.5,0.55,0.6,0.65,0.7,0.75,0.8,1},{"F","D","C","C+","B-","B","B+","A-","A","A+"}))))</f>
        <v/>
      </c>
      <c r="S562" s="2" t="str">
        <f>IF(COUNT($A562)=0,"",IF(Q562="","--",IF(Q562="3E","3E",LOOKUP(Q562/S$2,{0,0.4,0.45,0.5,0.55,0.6,0.65,0.7,0.75,0.8,1},{0,2,2.25,2.5,2.75,3,3.25,3.5,3.75,4}))))</f>
        <v/>
      </c>
      <c r="T562" s="3" t="str">
        <f>IF(COUNT($A562)=0,"",IF($A562&lt;&gt;DRAFT!$B564,"ERR",IF(DRAFT!BK564="3E","3E",IF(COUNT(DRAFT!BG564,DRAFT!BK564)&gt;0,DRAFT!BL564,""))))</f>
        <v/>
      </c>
      <c r="U562" s="3" t="str">
        <f>IF(COUNT($A562)=0,"",IF(T562="3E","3E",IF(T562="","I",LOOKUP(T562/V$2,{0,0.4,0.45,0.5,0.55,0.6,0.65,0.7,0.75,0.8,1},{"F","D","C","C+","B-","B","B+","A-","A","A+"}))))</f>
        <v/>
      </c>
      <c r="V562" s="2" t="str">
        <f>IF(COUNT($A562)=0,"",IF(T562="","--",IF(T562="3E","3E",LOOKUP(T562/V$2,{0,0.4,0.45,0.5,0.55,0.6,0.65,0.7,0.75,0.8,1},{0,2,2.25,2.5,2.75,3,3.25,3.5,3.75,4}))))</f>
        <v/>
      </c>
      <c r="W562" s="3" t="str">
        <f>IF(COUNT($A562)=0,"",IF($A562&lt;&gt;DRAFT!$B564,"ERR",IF(DRAFT!BT564="3E","3E",IF(COUNT(DRAFT!BP564,DRAFT!BT564)&gt;0,DRAFT!BU564,""))))</f>
        <v/>
      </c>
      <c r="X562" s="3" t="str">
        <f>IF(COUNT($A562)=0,"",IF(W562="3E","3E",IF(W562="","I",LOOKUP(W562/Y$2,{0,0.4,0.45,0.5,0.55,0.6,0.65,0.7,0.75,0.8,1},{"F","D","C","C+","B-","B","B+","A-","A","A+"}))))</f>
        <v/>
      </c>
      <c r="Y562" s="2" t="str">
        <f>IF(COUNT($A562)=0,"",IF(W562="","--",IF(W562="3E","3E",LOOKUP(W562/Y$2,{0,0.4,0.45,0.5,0.55,0.6,0.65,0.7,0.75,0.8,1},{0,2,2.25,2.5,2.75,3,3.25,3.5,3.75,4}))))</f>
        <v/>
      </c>
      <c r="Z562" s="3" t="str">
        <f>IF(COUNT($A562)=0,"",IF($A562&lt;&gt;DRAFT!$B564,"ERR",IF(DRAFT!CC564="3E","3E",IF(COUNT(DRAFT!BY564,DRAFT!CC564)&gt;0,DRAFT!CD564,""))))</f>
        <v/>
      </c>
      <c r="AA562" s="3" t="str">
        <f>IF(COUNT($A562)=0,"",IF(Z562="3E","3E",IF(Z562="","I",LOOKUP(Z562/AB$2,{0,0.4,0.45,0.5,0.55,0.6,0.65,0.7,0.75,0.8,1},{"F","D","C","C+","B-","B","B+","A-","A","A+"}))))</f>
        <v/>
      </c>
      <c r="AB562" s="2" t="str">
        <f>IF(COUNT($A562)=0,"",IF(Z562="","--",IF(Z562="3E","3E",LOOKUP(Z562/AB$2,{0,0.4,0.45,0.5,0.55,0.6,0.65,0.7,0.75,0.8,1},{0,2,2.25,2.5,2.75,3,3.25,3.5,3.75,4}))))</f>
        <v/>
      </c>
      <c r="AC562" s="3" t="str">
        <f>IF(COUNT($A562)=0,"",IF($A562&lt;&gt;DRAFT!$B564,"ERR",IF(DRAFT!CF564&gt;0,DRAFT!CF564,"")))</f>
        <v/>
      </c>
      <c r="AD562" s="3" t="str">
        <f>IF(COUNT($A562)=0,"",IF(AC562="3E","3E",IF(AC562="","I",LOOKUP(AC562/AE$2,{0,0.4,0.45,0.5,0.55,0.6,0.65,0.7,0.75,0.8,1},{"F","D","C","C+","B-","B","B+","A-","A","A+"}))))</f>
        <v/>
      </c>
      <c r="AE562" s="2" t="str">
        <f>IF(COUNT($A562)=0,"",IF(AC562="","--",IF(AC562="3E","3E",LOOKUP(AC562/AE$2,{0,0.4,0.45,0.5,0.55,0.6,0.65,0.7,0.75,0.8,1},{0,2,2.25,2.5,2.75,3,3.25,3.5,3.75,4}))))</f>
        <v/>
      </c>
      <c r="AF562" s="3" t="str">
        <f>IF($A562&lt;&gt;DRAFT!$B564,"ERR",IF(OR(COUNT($A562)=0,COUNT(DRAFT!CI564:CK564,DRAFT!CM564:CO564)=0),"",CEILING(SUM(DRAFT!CL564,DRAFT!CP564),1)))</f>
        <v/>
      </c>
      <c r="AG562" s="3" t="str">
        <f>IF(COUNT($A562)=0,"",IF(AF562="3E","3E",IF(AF562="","I",LOOKUP(AF562/AH$2,{0,0.4,0.45,0.5,0.55,0.6,0.65,0.7,0.75,0.8,1},{"F","D","C","C+","B-","B","B+","A-","A","A+"}))))</f>
        <v/>
      </c>
      <c r="AH562" s="2" t="str">
        <f>IF(COUNT($A562)=0,"",IF(AF562="","--",IF(AF562="3E","3E",LOOKUP(AF562/AH$2,{0,0.4,0.45,0.5,0.55,0.6,0.65,0.7,0.75,0.8,1},{0,2,2.25,2.5,2.75,3,3.25,3.5,3.75,4}))))</f>
        <v/>
      </c>
      <c r="AI562" s="11" t="str">
        <f>IF(OR(COUNT($A562)=0,COUNT(B562:AH562)=0),"",IF(COUNTIF(B562:AH562,"3E")&gt;0,"3E",IF(DRAFT!$A564="R",TRUNC(SUMPRODUCT(RGP,RCP)/TCP,3),TRUNC((SUMPRODUCT(--(IMDGP&gt;0)*IMDGP,IMCP)+CEILING(DRAFT!$CQ564*42,0.25))/TCP,3))))</f>
        <v/>
      </c>
      <c r="AJ562" s="3" t="str">
        <f>IF(OR(COUNT($A562)=0,COUNT(B562:AH562)=0),"",IF(COUNTIF(B562:AH562,"3E")&gt;0,"3E",IF(DRAFT!$A564="R",SUMPRODUCT(--(RGP&gt;=2),RCP),SUMPRODUCT(--(IMDGP&gt;0),--(IMGP=0),IMCP)+DRAFT!$CR564)))</f>
        <v/>
      </c>
      <c r="AK562" s="3" t="str">
        <f>IF(OR(COUNT($A562)=0,COUNT(B562:AH562)=0),"",IF(COUNTIF(B562:AJ562,"3E")&gt;0,"3E",IF(AND(DRAFT!$A564="IM",OR($AI562&gt;DRAFT!$CQ564,$AJ562&gt;DRAFT!$CR564)),"IMPROVED",IF(AND(DRAFT!$A564="IM",$AI562&lt;=DRAFT!$CQ564,$AJ562&lt;=DRAFT!$CR564),"NOT IMPROVED",IF(AND(AH562&gt;=2,AI562&gt;=2,AJ562&gt;=30),"PASS","FAIL")))))</f>
        <v/>
      </c>
      <c r="AL562" s="3" t="str">
        <f t="shared" si="16"/>
        <v/>
      </c>
      <c r="AM562" s="3" t="str">
        <f t="shared" si="17"/>
        <v/>
      </c>
    </row>
    <row r="563" spans="1:39" ht="18.95" customHeight="1" x14ac:dyDescent="0.25">
      <c r="A563" s="4" t="str">
        <f>IF(DRAFT!$B565="","",DRAFT!$B565)</f>
        <v/>
      </c>
      <c r="B563" s="3" t="str">
        <f>IF(COUNT($A563)=0,"",IF($A563&lt;&gt;DRAFT!$B565,"ERR",IF(DRAFT!I565="3E","3E",IF(COUNT(DRAFT!E565,DRAFT!I565)&gt;0,DRAFT!J565,""))))</f>
        <v/>
      </c>
      <c r="C563" s="3" t="str">
        <f>IF(COUNT($A563)=0,"",IF(B563="3E","3E",IF(B563="","I",LOOKUP(B563/D$2,{0,0.4,0.45,0.5,0.55,0.6,0.65,0.7,0.75,0.8,1},{"F","D","C","C+","B-","B","B+","A-","A","A+"}))))</f>
        <v/>
      </c>
      <c r="D563" s="2" t="str">
        <f>IF(COUNT($A563)=0,"",IF(B563="","--",IF(B563="3E","3E",LOOKUP(B563/D$2,{0,0.4,0.45,0.5,0.55,0.6,0.65,0.7,0.75,0.8,1},{0,2,2.25,2.5,2.75,3,3.25,3.5,3.75,4}))))</f>
        <v/>
      </c>
      <c r="E563" s="3" t="str">
        <f>IF(COUNT($A563)=0,"",IF($A563&lt;&gt;DRAFT!$B565,"ERR",IF(DRAFT!R565="3E","3E",IF(COUNT(DRAFT!N565,DRAFT!R565)&gt;0,DRAFT!S565,""))))</f>
        <v/>
      </c>
      <c r="F563" s="3" t="str">
        <f>IF(COUNT($A563)=0,"",IF(E563="3E","3E",IF(E563="","I",LOOKUP(E563/G$2,{0,0.4,0.45,0.5,0.55,0.6,0.65,0.7,0.75,0.8,1},{"F","D","C","C+","B-","B","B+","A-","A","A+"}))))</f>
        <v/>
      </c>
      <c r="G563" s="2" t="str">
        <f>IF(COUNT($A563)=0,"",IF(E563="","--",IF(E563="3E","3E",LOOKUP(E563/G$2,{0,0.4,0.45,0.5,0.55,0.6,0.65,0.7,0.75,0.8,1},{0,2,2.25,2.5,2.75,3,3.25,3.5,3.75,4}))))</f>
        <v/>
      </c>
      <c r="H563" s="3" t="str">
        <f>IF(COUNT($A563)=0,"",IF($A563&lt;&gt;DRAFT!$B565,"ERR",IF(DRAFT!AA565="3E","3E",IF(COUNT(DRAFT!W565,DRAFT!AA565)&gt;0,DRAFT!AB565,""))))</f>
        <v/>
      </c>
      <c r="I563" s="3" t="str">
        <f>IF(COUNT($A563)=0,"",IF(H563="3E","3E",IF(H563="","I",LOOKUP(H563/J$2,{0,0.4,0.45,0.5,0.55,0.6,0.65,0.7,0.75,0.8,1},{"F","D","C","C+","B-","B","B+","A-","A","A+"}))))</f>
        <v/>
      </c>
      <c r="J563" s="2" t="str">
        <f>IF(COUNT($A563)=0,"",IF(H563="","--",IF(H563="3E","3E",LOOKUP(H563/J$2,{0,0.4,0.45,0.5,0.55,0.6,0.65,0.7,0.75,0.8,1},{0,2,2.25,2.5,2.75,3,3.25,3.5,3.75,4}))))</f>
        <v/>
      </c>
      <c r="K563" s="3" t="str">
        <f>IF(COUNT($A563)=0,"",IF($A563&lt;&gt;DRAFT!$B565,"ERR",IF(DRAFT!AJ565="3E","3E",IF(COUNT(DRAFT!AF565,DRAFT!AJ565)&gt;0,DRAFT!AK565,""))))</f>
        <v/>
      </c>
      <c r="L563" s="3" t="str">
        <f>IF(COUNT($A563)=0,"",IF(K563="3E","3E",IF(K563="","I",LOOKUP(K563/M$2,{0,0.4,0.45,0.5,0.55,0.6,0.65,0.7,0.75,0.8,1},{"F","D","C","C+","B-","B","B+","A-","A","A+"}))))</f>
        <v/>
      </c>
      <c r="M563" s="2" t="str">
        <f>IF(COUNT($A563)=0,"",IF(K563="","--",IF(K563="3E","3E",LOOKUP(K563/M$2,{0,0.4,0.45,0.5,0.55,0.6,0.65,0.7,0.75,0.8,1},{0,2,2.25,2.5,2.75,3,3.25,3.5,3.75,4}))))</f>
        <v/>
      </c>
      <c r="N563" s="3" t="str">
        <f>IF(COUNT($A563)=0,"",IF($A563&lt;&gt;DRAFT!$B565,"ERR",IF(DRAFT!AS565="3E","3E",IF(COUNT(DRAFT!AO565,DRAFT!AS565)&gt;0,DRAFT!AT565,""))))</f>
        <v/>
      </c>
      <c r="O563" s="3" t="str">
        <f>IF(COUNT($A563)=0,"",IF(N563="3E","3E",IF(N563="","I",LOOKUP(N563/P$2,{0,0.4,0.45,0.5,0.55,0.6,0.65,0.7,0.75,0.8,1},{"F","D","C","C+","B-","B","B+","A-","A","A+"}))))</f>
        <v/>
      </c>
      <c r="P563" s="2" t="str">
        <f>IF(COUNT($A563)=0,"",IF(N563="","--",IF(N563="3E","3E",LOOKUP(N563/P$2,{0,0.4,0.45,0.5,0.55,0.6,0.65,0.7,0.75,0.8,1},{0,2,2.25,2.5,2.75,3,3.25,3.5,3.75,4}))))</f>
        <v/>
      </c>
      <c r="Q563" s="3" t="str">
        <f>IF(COUNT($A563)=0,"",IF($A563&lt;&gt;DRAFT!$B565,"ERR",IF(DRAFT!BB565="3E","3E",IF(COUNT(DRAFT!AX565,DRAFT!BB565)&gt;0,DRAFT!BC565,""))))</f>
        <v/>
      </c>
      <c r="R563" s="3" t="str">
        <f>IF(COUNT($A563)=0,"",IF(Q563="3E","3E",IF(Q563="","I",LOOKUP(Q563/S$2,{0,0.4,0.45,0.5,0.55,0.6,0.65,0.7,0.75,0.8,1},{"F","D","C","C+","B-","B","B+","A-","A","A+"}))))</f>
        <v/>
      </c>
      <c r="S563" s="2" t="str">
        <f>IF(COUNT($A563)=0,"",IF(Q563="","--",IF(Q563="3E","3E",LOOKUP(Q563/S$2,{0,0.4,0.45,0.5,0.55,0.6,0.65,0.7,0.75,0.8,1},{0,2,2.25,2.5,2.75,3,3.25,3.5,3.75,4}))))</f>
        <v/>
      </c>
      <c r="T563" s="3" t="str">
        <f>IF(COUNT($A563)=0,"",IF($A563&lt;&gt;DRAFT!$B565,"ERR",IF(DRAFT!BK565="3E","3E",IF(COUNT(DRAFT!BG565,DRAFT!BK565)&gt;0,DRAFT!BL565,""))))</f>
        <v/>
      </c>
      <c r="U563" s="3" t="str">
        <f>IF(COUNT($A563)=0,"",IF(T563="3E","3E",IF(T563="","I",LOOKUP(T563/V$2,{0,0.4,0.45,0.5,0.55,0.6,0.65,0.7,0.75,0.8,1},{"F","D","C","C+","B-","B","B+","A-","A","A+"}))))</f>
        <v/>
      </c>
      <c r="V563" s="2" t="str">
        <f>IF(COUNT($A563)=0,"",IF(T563="","--",IF(T563="3E","3E",LOOKUP(T563/V$2,{0,0.4,0.45,0.5,0.55,0.6,0.65,0.7,0.75,0.8,1},{0,2,2.25,2.5,2.75,3,3.25,3.5,3.75,4}))))</f>
        <v/>
      </c>
      <c r="W563" s="3" t="str">
        <f>IF(COUNT($A563)=0,"",IF($A563&lt;&gt;DRAFT!$B565,"ERR",IF(DRAFT!BT565="3E","3E",IF(COUNT(DRAFT!BP565,DRAFT!BT565)&gt;0,DRAFT!BU565,""))))</f>
        <v/>
      </c>
      <c r="X563" s="3" t="str">
        <f>IF(COUNT($A563)=0,"",IF(W563="3E","3E",IF(W563="","I",LOOKUP(W563/Y$2,{0,0.4,0.45,0.5,0.55,0.6,0.65,0.7,0.75,0.8,1},{"F","D","C","C+","B-","B","B+","A-","A","A+"}))))</f>
        <v/>
      </c>
      <c r="Y563" s="2" t="str">
        <f>IF(COUNT($A563)=0,"",IF(W563="","--",IF(W563="3E","3E",LOOKUP(W563/Y$2,{0,0.4,0.45,0.5,0.55,0.6,0.65,0.7,0.75,0.8,1},{0,2,2.25,2.5,2.75,3,3.25,3.5,3.75,4}))))</f>
        <v/>
      </c>
      <c r="Z563" s="3" t="str">
        <f>IF(COUNT($A563)=0,"",IF($A563&lt;&gt;DRAFT!$B565,"ERR",IF(DRAFT!CC565="3E","3E",IF(COUNT(DRAFT!BY565,DRAFT!CC565)&gt;0,DRAFT!CD565,""))))</f>
        <v/>
      </c>
      <c r="AA563" s="3" t="str">
        <f>IF(COUNT($A563)=0,"",IF(Z563="3E","3E",IF(Z563="","I",LOOKUP(Z563/AB$2,{0,0.4,0.45,0.5,0.55,0.6,0.65,0.7,0.75,0.8,1},{"F","D","C","C+","B-","B","B+","A-","A","A+"}))))</f>
        <v/>
      </c>
      <c r="AB563" s="2" t="str">
        <f>IF(COUNT($A563)=0,"",IF(Z563="","--",IF(Z563="3E","3E",LOOKUP(Z563/AB$2,{0,0.4,0.45,0.5,0.55,0.6,0.65,0.7,0.75,0.8,1},{0,2,2.25,2.5,2.75,3,3.25,3.5,3.75,4}))))</f>
        <v/>
      </c>
      <c r="AC563" s="3" t="str">
        <f>IF(COUNT($A563)=0,"",IF($A563&lt;&gt;DRAFT!$B565,"ERR",IF(DRAFT!CF565&gt;0,DRAFT!CF565,"")))</f>
        <v/>
      </c>
      <c r="AD563" s="3" t="str">
        <f>IF(COUNT($A563)=0,"",IF(AC563="3E","3E",IF(AC563="","I",LOOKUP(AC563/AE$2,{0,0.4,0.45,0.5,0.55,0.6,0.65,0.7,0.75,0.8,1},{"F","D","C","C+","B-","B","B+","A-","A","A+"}))))</f>
        <v/>
      </c>
      <c r="AE563" s="2" t="str">
        <f>IF(COUNT($A563)=0,"",IF(AC563="","--",IF(AC563="3E","3E",LOOKUP(AC563/AE$2,{0,0.4,0.45,0.5,0.55,0.6,0.65,0.7,0.75,0.8,1},{0,2,2.25,2.5,2.75,3,3.25,3.5,3.75,4}))))</f>
        <v/>
      </c>
      <c r="AF563" s="3" t="str">
        <f>IF($A563&lt;&gt;DRAFT!$B565,"ERR",IF(OR(COUNT($A563)=0,COUNT(DRAFT!CI565:CK565,DRAFT!CM565:CO565)=0),"",CEILING(SUM(DRAFT!CL565,DRAFT!CP565),1)))</f>
        <v/>
      </c>
      <c r="AG563" s="3" t="str">
        <f>IF(COUNT($A563)=0,"",IF(AF563="3E","3E",IF(AF563="","I",LOOKUP(AF563/AH$2,{0,0.4,0.45,0.5,0.55,0.6,0.65,0.7,0.75,0.8,1},{"F","D","C","C+","B-","B","B+","A-","A","A+"}))))</f>
        <v/>
      </c>
      <c r="AH563" s="2" t="str">
        <f>IF(COUNT($A563)=0,"",IF(AF563="","--",IF(AF563="3E","3E",LOOKUP(AF563/AH$2,{0,0.4,0.45,0.5,0.55,0.6,0.65,0.7,0.75,0.8,1},{0,2,2.25,2.5,2.75,3,3.25,3.5,3.75,4}))))</f>
        <v/>
      </c>
      <c r="AI563" s="11" t="str">
        <f>IF(OR(COUNT($A563)=0,COUNT(B563:AH563)=0),"",IF(COUNTIF(B563:AH563,"3E")&gt;0,"3E",IF(DRAFT!$A565="R",TRUNC(SUMPRODUCT(RGP,RCP)/TCP,3),TRUNC((SUMPRODUCT(--(IMDGP&gt;0)*IMDGP,IMCP)+CEILING(DRAFT!$CQ565*42,0.25))/TCP,3))))</f>
        <v/>
      </c>
      <c r="AJ563" s="3" t="str">
        <f>IF(OR(COUNT($A563)=0,COUNT(B563:AH563)=0),"",IF(COUNTIF(B563:AH563,"3E")&gt;0,"3E",IF(DRAFT!$A565="R",SUMPRODUCT(--(RGP&gt;=2),RCP),SUMPRODUCT(--(IMDGP&gt;0),--(IMGP=0),IMCP)+DRAFT!$CR565)))</f>
        <v/>
      </c>
      <c r="AK563" s="3" t="str">
        <f>IF(OR(COUNT($A563)=0,COUNT(B563:AH563)=0),"",IF(COUNTIF(B563:AJ563,"3E")&gt;0,"3E",IF(AND(DRAFT!$A565="IM",OR($AI563&gt;DRAFT!$CQ565,$AJ563&gt;DRAFT!$CR565)),"IMPROVED",IF(AND(DRAFT!$A565="IM",$AI563&lt;=DRAFT!$CQ565,$AJ563&lt;=DRAFT!$CR565),"NOT IMPROVED",IF(AND(AH563&gt;=2,AI563&gt;=2,AJ563&gt;=30),"PASS","FAIL")))))</f>
        <v/>
      </c>
      <c r="AL563" s="3" t="str">
        <f t="shared" si="16"/>
        <v/>
      </c>
      <c r="AM563" s="3" t="str">
        <f t="shared" si="17"/>
        <v/>
      </c>
    </row>
    <row r="564" spans="1:39" ht="18.95" customHeight="1" x14ac:dyDescent="0.25">
      <c r="A564" s="4" t="str">
        <f>IF(DRAFT!$B566="","",DRAFT!$B566)</f>
        <v/>
      </c>
      <c r="B564" s="3" t="str">
        <f>IF(COUNT($A564)=0,"",IF($A564&lt;&gt;DRAFT!$B566,"ERR",IF(DRAFT!I566="3E","3E",IF(COUNT(DRAFT!E566,DRAFT!I566)&gt;0,DRAFT!J566,""))))</f>
        <v/>
      </c>
      <c r="C564" s="3" t="str">
        <f>IF(COUNT($A564)=0,"",IF(B564="3E","3E",IF(B564="","I",LOOKUP(B564/D$2,{0,0.4,0.45,0.5,0.55,0.6,0.65,0.7,0.75,0.8,1},{"F","D","C","C+","B-","B","B+","A-","A","A+"}))))</f>
        <v/>
      </c>
      <c r="D564" s="2" t="str">
        <f>IF(COUNT($A564)=0,"",IF(B564="","--",IF(B564="3E","3E",LOOKUP(B564/D$2,{0,0.4,0.45,0.5,0.55,0.6,0.65,0.7,0.75,0.8,1},{0,2,2.25,2.5,2.75,3,3.25,3.5,3.75,4}))))</f>
        <v/>
      </c>
      <c r="E564" s="3" t="str">
        <f>IF(COUNT($A564)=0,"",IF($A564&lt;&gt;DRAFT!$B566,"ERR",IF(DRAFT!R566="3E","3E",IF(COUNT(DRAFT!N566,DRAFT!R566)&gt;0,DRAFT!S566,""))))</f>
        <v/>
      </c>
      <c r="F564" s="3" t="str">
        <f>IF(COUNT($A564)=0,"",IF(E564="3E","3E",IF(E564="","I",LOOKUP(E564/G$2,{0,0.4,0.45,0.5,0.55,0.6,0.65,0.7,0.75,0.8,1},{"F","D","C","C+","B-","B","B+","A-","A","A+"}))))</f>
        <v/>
      </c>
      <c r="G564" s="2" t="str">
        <f>IF(COUNT($A564)=0,"",IF(E564="","--",IF(E564="3E","3E",LOOKUP(E564/G$2,{0,0.4,0.45,0.5,0.55,0.6,0.65,0.7,0.75,0.8,1},{0,2,2.25,2.5,2.75,3,3.25,3.5,3.75,4}))))</f>
        <v/>
      </c>
      <c r="H564" s="3" t="str">
        <f>IF(COUNT($A564)=0,"",IF($A564&lt;&gt;DRAFT!$B566,"ERR",IF(DRAFT!AA566="3E","3E",IF(COUNT(DRAFT!W566,DRAFT!AA566)&gt;0,DRAFT!AB566,""))))</f>
        <v/>
      </c>
      <c r="I564" s="3" t="str">
        <f>IF(COUNT($A564)=0,"",IF(H564="3E","3E",IF(H564="","I",LOOKUP(H564/J$2,{0,0.4,0.45,0.5,0.55,0.6,0.65,0.7,0.75,0.8,1},{"F","D","C","C+","B-","B","B+","A-","A","A+"}))))</f>
        <v/>
      </c>
      <c r="J564" s="2" t="str">
        <f>IF(COUNT($A564)=0,"",IF(H564="","--",IF(H564="3E","3E",LOOKUP(H564/J$2,{0,0.4,0.45,0.5,0.55,0.6,0.65,0.7,0.75,0.8,1},{0,2,2.25,2.5,2.75,3,3.25,3.5,3.75,4}))))</f>
        <v/>
      </c>
      <c r="K564" s="3" t="str">
        <f>IF(COUNT($A564)=0,"",IF($A564&lt;&gt;DRAFT!$B566,"ERR",IF(DRAFT!AJ566="3E","3E",IF(COUNT(DRAFT!AF566,DRAFT!AJ566)&gt;0,DRAFT!AK566,""))))</f>
        <v/>
      </c>
      <c r="L564" s="3" t="str">
        <f>IF(COUNT($A564)=0,"",IF(K564="3E","3E",IF(K564="","I",LOOKUP(K564/M$2,{0,0.4,0.45,0.5,0.55,0.6,0.65,0.7,0.75,0.8,1},{"F","D","C","C+","B-","B","B+","A-","A","A+"}))))</f>
        <v/>
      </c>
      <c r="M564" s="2" t="str">
        <f>IF(COUNT($A564)=0,"",IF(K564="","--",IF(K564="3E","3E",LOOKUP(K564/M$2,{0,0.4,0.45,0.5,0.55,0.6,0.65,0.7,0.75,0.8,1},{0,2,2.25,2.5,2.75,3,3.25,3.5,3.75,4}))))</f>
        <v/>
      </c>
      <c r="N564" s="3" t="str">
        <f>IF(COUNT($A564)=0,"",IF($A564&lt;&gt;DRAFT!$B566,"ERR",IF(DRAFT!AS566="3E","3E",IF(COUNT(DRAFT!AO566,DRAFT!AS566)&gt;0,DRAFT!AT566,""))))</f>
        <v/>
      </c>
      <c r="O564" s="3" t="str">
        <f>IF(COUNT($A564)=0,"",IF(N564="3E","3E",IF(N564="","I",LOOKUP(N564/P$2,{0,0.4,0.45,0.5,0.55,0.6,0.65,0.7,0.75,0.8,1},{"F","D","C","C+","B-","B","B+","A-","A","A+"}))))</f>
        <v/>
      </c>
      <c r="P564" s="2" t="str">
        <f>IF(COUNT($A564)=0,"",IF(N564="","--",IF(N564="3E","3E",LOOKUP(N564/P$2,{0,0.4,0.45,0.5,0.55,0.6,0.65,0.7,0.75,0.8,1},{0,2,2.25,2.5,2.75,3,3.25,3.5,3.75,4}))))</f>
        <v/>
      </c>
      <c r="Q564" s="3" t="str">
        <f>IF(COUNT($A564)=0,"",IF($A564&lt;&gt;DRAFT!$B566,"ERR",IF(DRAFT!BB566="3E","3E",IF(COUNT(DRAFT!AX566,DRAFT!BB566)&gt;0,DRAFT!BC566,""))))</f>
        <v/>
      </c>
      <c r="R564" s="3" t="str">
        <f>IF(COUNT($A564)=0,"",IF(Q564="3E","3E",IF(Q564="","I",LOOKUP(Q564/S$2,{0,0.4,0.45,0.5,0.55,0.6,0.65,0.7,0.75,0.8,1},{"F","D","C","C+","B-","B","B+","A-","A","A+"}))))</f>
        <v/>
      </c>
      <c r="S564" s="2" t="str">
        <f>IF(COUNT($A564)=0,"",IF(Q564="","--",IF(Q564="3E","3E",LOOKUP(Q564/S$2,{0,0.4,0.45,0.5,0.55,0.6,0.65,0.7,0.75,0.8,1},{0,2,2.25,2.5,2.75,3,3.25,3.5,3.75,4}))))</f>
        <v/>
      </c>
      <c r="T564" s="3" t="str">
        <f>IF(COUNT($A564)=0,"",IF($A564&lt;&gt;DRAFT!$B566,"ERR",IF(DRAFT!BK566="3E","3E",IF(COUNT(DRAFT!BG566,DRAFT!BK566)&gt;0,DRAFT!BL566,""))))</f>
        <v/>
      </c>
      <c r="U564" s="3" t="str">
        <f>IF(COUNT($A564)=0,"",IF(T564="3E","3E",IF(T564="","I",LOOKUP(T564/V$2,{0,0.4,0.45,0.5,0.55,0.6,0.65,0.7,0.75,0.8,1},{"F","D","C","C+","B-","B","B+","A-","A","A+"}))))</f>
        <v/>
      </c>
      <c r="V564" s="2" t="str">
        <f>IF(COUNT($A564)=0,"",IF(T564="","--",IF(T564="3E","3E",LOOKUP(T564/V$2,{0,0.4,0.45,0.5,0.55,0.6,0.65,0.7,0.75,0.8,1},{0,2,2.25,2.5,2.75,3,3.25,3.5,3.75,4}))))</f>
        <v/>
      </c>
      <c r="W564" s="3" t="str">
        <f>IF(COUNT($A564)=0,"",IF($A564&lt;&gt;DRAFT!$B566,"ERR",IF(DRAFT!BT566="3E","3E",IF(COUNT(DRAFT!BP566,DRAFT!BT566)&gt;0,DRAFT!BU566,""))))</f>
        <v/>
      </c>
      <c r="X564" s="3" t="str">
        <f>IF(COUNT($A564)=0,"",IF(W564="3E","3E",IF(W564="","I",LOOKUP(W564/Y$2,{0,0.4,0.45,0.5,0.55,0.6,0.65,0.7,0.75,0.8,1},{"F","D","C","C+","B-","B","B+","A-","A","A+"}))))</f>
        <v/>
      </c>
      <c r="Y564" s="2" t="str">
        <f>IF(COUNT($A564)=0,"",IF(W564="","--",IF(W564="3E","3E",LOOKUP(W564/Y$2,{0,0.4,0.45,0.5,0.55,0.6,0.65,0.7,0.75,0.8,1},{0,2,2.25,2.5,2.75,3,3.25,3.5,3.75,4}))))</f>
        <v/>
      </c>
      <c r="Z564" s="3" t="str">
        <f>IF(COUNT($A564)=0,"",IF($A564&lt;&gt;DRAFT!$B566,"ERR",IF(DRAFT!CC566="3E","3E",IF(COUNT(DRAFT!BY566,DRAFT!CC566)&gt;0,DRAFT!CD566,""))))</f>
        <v/>
      </c>
      <c r="AA564" s="3" t="str">
        <f>IF(COUNT($A564)=0,"",IF(Z564="3E","3E",IF(Z564="","I",LOOKUP(Z564/AB$2,{0,0.4,0.45,0.5,0.55,0.6,0.65,0.7,0.75,0.8,1},{"F","D","C","C+","B-","B","B+","A-","A","A+"}))))</f>
        <v/>
      </c>
      <c r="AB564" s="2" t="str">
        <f>IF(COUNT($A564)=0,"",IF(Z564="","--",IF(Z564="3E","3E",LOOKUP(Z564/AB$2,{0,0.4,0.45,0.5,0.55,0.6,0.65,0.7,0.75,0.8,1},{0,2,2.25,2.5,2.75,3,3.25,3.5,3.75,4}))))</f>
        <v/>
      </c>
      <c r="AC564" s="3" t="str">
        <f>IF(COUNT($A564)=0,"",IF($A564&lt;&gt;DRAFT!$B566,"ERR",IF(DRAFT!CF566&gt;0,DRAFT!CF566,"")))</f>
        <v/>
      </c>
      <c r="AD564" s="3" t="str">
        <f>IF(COUNT($A564)=0,"",IF(AC564="3E","3E",IF(AC564="","I",LOOKUP(AC564/AE$2,{0,0.4,0.45,0.5,0.55,0.6,0.65,0.7,0.75,0.8,1},{"F","D","C","C+","B-","B","B+","A-","A","A+"}))))</f>
        <v/>
      </c>
      <c r="AE564" s="2" t="str">
        <f>IF(COUNT($A564)=0,"",IF(AC564="","--",IF(AC564="3E","3E",LOOKUP(AC564/AE$2,{0,0.4,0.45,0.5,0.55,0.6,0.65,0.7,0.75,0.8,1},{0,2,2.25,2.5,2.75,3,3.25,3.5,3.75,4}))))</f>
        <v/>
      </c>
      <c r="AF564" s="3" t="str">
        <f>IF($A564&lt;&gt;DRAFT!$B566,"ERR",IF(OR(COUNT($A564)=0,COUNT(DRAFT!CI566:CK566,DRAFT!CM566:CO566)=0),"",CEILING(SUM(DRAFT!CL566,DRAFT!CP566),1)))</f>
        <v/>
      </c>
      <c r="AG564" s="3" t="str">
        <f>IF(COUNT($A564)=0,"",IF(AF564="3E","3E",IF(AF564="","I",LOOKUP(AF564/AH$2,{0,0.4,0.45,0.5,0.55,0.6,0.65,0.7,0.75,0.8,1},{"F","D","C","C+","B-","B","B+","A-","A","A+"}))))</f>
        <v/>
      </c>
      <c r="AH564" s="2" t="str">
        <f>IF(COUNT($A564)=0,"",IF(AF564="","--",IF(AF564="3E","3E",LOOKUP(AF564/AH$2,{0,0.4,0.45,0.5,0.55,0.6,0.65,0.7,0.75,0.8,1},{0,2,2.25,2.5,2.75,3,3.25,3.5,3.75,4}))))</f>
        <v/>
      </c>
      <c r="AI564" s="11" t="str">
        <f>IF(OR(COUNT($A564)=0,COUNT(B564:AH564)=0),"",IF(COUNTIF(B564:AH564,"3E")&gt;0,"3E",IF(DRAFT!$A566="R",TRUNC(SUMPRODUCT(RGP,RCP)/TCP,3),TRUNC((SUMPRODUCT(--(IMDGP&gt;0)*IMDGP,IMCP)+CEILING(DRAFT!$CQ566*42,0.25))/TCP,3))))</f>
        <v/>
      </c>
      <c r="AJ564" s="3" t="str">
        <f>IF(OR(COUNT($A564)=0,COUNT(B564:AH564)=0),"",IF(COUNTIF(B564:AH564,"3E")&gt;0,"3E",IF(DRAFT!$A566="R",SUMPRODUCT(--(RGP&gt;=2),RCP),SUMPRODUCT(--(IMDGP&gt;0),--(IMGP=0),IMCP)+DRAFT!$CR566)))</f>
        <v/>
      </c>
      <c r="AK564" s="3" t="str">
        <f>IF(OR(COUNT($A564)=0,COUNT(B564:AH564)=0),"",IF(COUNTIF(B564:AJ564,"3E")&gt;0,"3E",IF(AND(DRAFT!$A566="IM",OR($AI564&gt;DRAFT!$CQ566,$AJ564&gt;DRAFT!$CR566)),"IMPROVED",IF(AND(DRAFT!$A566="IM",$AI564&lt;=DRAFT!$CQ566,$AJ564&lt;=DRAFT!$CR566),"NOT IMPROVED",IF(AND(AH564&gt;=2,AI564&gt;=2,AJ564&gt;=30),"PASS","FAIL")))))</f>
        <v/>
      </c>
      <c r="AL564" s="3" t="str">
        <f t="shared" si="16"/>
        <v/>
      </c>
      <c r="AM564" s="3" t="str">
        <f t="shared" si="17"/>
        <v/>
      </c>
    </row>
    <row r="565" spans="1:39" ht="18.95" customHeight="1" x14ac:dyDescent="0.25">
      <c r="A565" s="4" t="str">
        <f>IF(DRAFT!$B567="","",DRAFT!$B567)</f>
        <v/>
      </c>
      <c r="B565" s="3" t="str">
        <f>IF(COUNT($A565)=0,"",IF($A565&lt;&gt;DRAFT!$B567,"ERR",IF(DRAFT!I567="3E","3E",IF(COUNT(DRAFT!E567,DRAFT!I567)&gt;0,DRAFT!J567,""))))</f>
        <v/>
      </c>
      <c r="C565" s="3" t="str">
        <f>IF(COUNT($A565)=0,"",IF(B565="3E","3E",IF(B565="","I",LOOKUP(B565/D$2,{0,0.4,0.45,0.5,0.55,0.6,0.65,0.7,0.75,0.8,1},{"F","D","C","C+","B-","B","B+","A-","A","A+"}))))</f>
        <v/>
      </c>
      <c r="D565" s="2" t="str">
        <f>IF(COUNT($A565)=0,"",IF(B565="","--",IF(B565="3E","3E",LOOKUP(B565/D$2,{0,0.4,0.45,0.5,0.55,0.6,0.65,0.7,0.75,0.8,1},{0,2,2.25,2.5,2.75,3,3.25,3.5,3.75,4}))))</f>
        <v/>
      </c>
      <c r="E565" s="3" t="str">
        <f>IF(COUNT($A565)=0,"",IF($A565&lt;&gt;DRAFT!$B567,"ERR",IF(DRAFT!R567="3E","3E",IF(COUNT(DRAFT!N567,DRAFT!R567)&gt;0,DRAFT!S567,""))))</f>
        <v/>
      </c>
      <c r="F565" s="3" t="str">
        <f>IF(COUNT($A565)=0,"",IF(E565="3E","3E",IF(E565="","I",LOOKUP(E565/G$2,{0,0.4,0.45,0.5,0.55,0.6,0.65,0.7,0.75,0.8,1},{"F","D","C","C+","B-","B","B+","A-","A","A+"}))))</f>
        <v/>
      </c>
      <c r="G565" s="2" t="str">
        <f>IF(COUNT($A565)=0,"",IF(E565="","--",IF(E565="3E","3E",LOOKUP(E565/G$2,{0,0.4,0.45,0.5,0.55,0.6,0.65,0.7,0.75,0.8,1},{0,2,2.25,2.5,2.75,3,3.25,3.5,3.75,4}))))</f>
        <v/>
      </c>
      <c r="H565" s="3" t="str">
        <f>IF(COUNT($A565)=0,"",IF($A565&lt;&gt;DRAFT!$B567,"ERR",IF(DRAFT!AA567="3E","3E",IF(COUNT(DRAFT!W567,DRAFT!AA567)&gt;0,DRAFT!AB567,""))))</f>
        <v/>
      </c>
      <c r="I565" s="3" t="str">
        <f>IF(COUNT($A565)=0,"",IF(H565="3E","3E",IF(H565="","I",LOOKUP(H565/J$2,{0,0.4,0.45,0.5,0.55,0.6,0.65,0.7,0.75,0.8,1},{"F","D","C","C+","B-","B","B+","A-","A","A+"}))))</f>
        <v/>
      </c>
      <c r="J565" s="2" t="str">
        <f>IF(COUNT($A565)=0,"",IF(H565="","--",IF(H565="3E","3E",LOOKUP(H565/J$2,{0,0.4,0.45,0.5,0.55,0.6,0.65,0.7,0.75,0.8,1},{0,2,2.25,2.5,2.75,3,3.25,3.5,3.75,4}))))</f>
        <v/>
      </c>
      <c r="K565" s="3" t="str">
        <f>IF(COUNT($A565)=0,"",IF($A565&lt;&gt;DRAFT!$B567,"ERR",IF(DRAFT!AJ567="3E","3E",IF(COUNT(DRAFT!AF567,DRAFT!AJ567)&gt;0,DRAFT!AK567,""))))</f>
        <v/>
      </c>
      <c r="L565" s="3" t="str">
        <f>IF(COUNT($A565)=0,"",IF(K565="3E","3E",IF(K565="","I",LOOKUP(K565/M$2,{0,0.4,0.45,0.5,0.55,0.6,0.65,0.7,0.75,0.8,1},{"F","D","C","C+","B-","B","B+","A-","A","A+"}))))</f>
        <v/>
      </c>
      <c r="M565" s="2" t="str">
        <f>IF(COUNT($A565)=0,"",IF(K565="","--",IF(K565="3E","3E",LOOKUP(K565/M$2,{0,0.4,0.45,0.5,0.55,0.6,0.65,0.7,0.75,0.8,1},{0,2,2.25,2.5,2.75,3,3.25,3.5,3.75,4}))))</f>
        <v/>
      </c>
      <c r="N565" s="3" t="str">
        <f>IF(COUNT($A565)=0,"",IF($A565&lt;&gt;DRAFT!$B567,"ERR",IF(DRAFT!AS567="3E","3E",IF(COUNT(DRAFT!AO567,DRAFT!AS567)&gt;0,DRAFT!AT567,""))))</f>
        <v/>
      </c>
      <c r="O565" s="3" t="str">
        <f>IF(COUNT($A565)=0,"",IF(N565="3E","3E",IF(N565="","I",LOOKUP(N565/P$2,{0,0.4,0.45,0.5,0.55,0.6,0.65,0.7,0.75,0.8,1},{"F","D","C","C+","B-","B","B+","A-","A","A+"}))))</f>
        <v/>
      </c>
      <c r="P565" s="2" t="str">
        <f>IF(COUNT($A565)=0,"",IF(N565="","--",IF(N565="3E","3E",LOOKUP(N565/P$2,{0,0.4,0.45,0.5,0.55,0.6,0.65,0.7,0.75,0.8,1},{0,2,2.25,2.5,2.75,3,3.25,3.5,3.75,4}))))</f>
        <v/>
      </c>
      <c r="Q565" s="3" t="str">
        <f>IF(COUNT($A565)=0,"",IF($A565&lt;&gt;DRAFT!$B567,"ERR",IF(DRAFT!BB567="3E","3E",IF(COUNT(DRAFT!AX567,DRAFT!BB567)&gt;0,DRAFT!BC567,""))))</f>
        <v/>
      </c>
      <c r="R565" s="3" t="str">
        <f>IF(COUNT($A565)=0,"",IF(Q565="3E","3E",IF(Q565="","I",LOOKUP(Q565/S$2,{0,0.4,0.45,0.5,0.55,0.6,0.65,0.7,0.75,0.8,1},{"F","D","C","C+","B-","B","B+","A-","A","A+"}))))</f>
        <v/>
      </c>
      <c r="S565" s="2" t="str">
        <f>IF(COUNT($A565)=0,"",IF(Q565="","--",IF(Q565="3E","3E",LOOKUP(Q565/S$2,{0,0.4,0.45,0.5,0.55,0.6,0.65,0.7,0.75,0.8,1},{0,2,2.25,2.5,2.75,3,3.25,3.5,3.75,4}))))</f>
        <v/>
      </c>
      <c r="T565" s="3" t="str">
        <f>IF(COUNT($A565)=0,"",IF($A565&lt;&gt;DRAFT!$B567,"ERR",IF(DRAFT!BK567="3E","3E",IF(COUNT(DRAFT!BG567,DRAFT!BK567)&gt;0,DRAFT!BL567,""))))</f>
        <v/>
      </c>
      <c r="U565" s="3" t="str">
        <f>IF(COUNT($A565)=0,"",IF(T565="3E","3E",IF(T565="","I",LOOKUP(T565/V$2,{0,0.4,0.45,0.5,0.55,0.6,0.65,0.7,0.75,0.8,1},{"F","D","C","C+","B-","B","B+","A-","A","A+"}))))</f>
        <v/>
      </c>
      <c r="V565" s="2" t="str">
        <f>IF(COUNT($A565)=0,"",IF(T565="","--",IF(T565="3E","3E",LOOKUP(T565/V$2,{0,0.4,0.45,0.5,0.55,0.6,0.65,0.7,0.75,0.8,1},{0,2,2.25,2.5,2.75,3,3.25,3.5,3.75,4}))))</f>
        <v/>
      </c>
      <c r="W565" s="3" t="str">
        <f>IF(COUNT($A565)=0,"",IF($A565&lt;&gt;DRAFT!$B567,"ERR",IF(DRAFT!BT567="3E","3E",IF(COUNT(DRAFT!BP567,DRAFT!BT567)&gt;0,DRAFT!BU567,""))))</f>
        <v/>
      </c>
      <c r="X565" s="3" t="str">
        <f>IF(COUNT($A565)=0,"",IF(W565="3E","3E",IF(W565="","I",LOOKUP(W565/Y$2,{0,0.4,0.45,0.5,0.55,0.6,0.65,0.7,0.75,0.8,1},{"F","D","C","C+","B-","B","B+","A-","A","A+"}))))</f>
        <v/>
      </c>
      <c r="Y565" s="2" t="str">
        <f>IF(COUNT($A565)=0,"",IF(W565="","--",IF(W565="3E","3E",LOOKUP(W565/Y$2,{0,0.4,0.45,0.5,0.55,0.6,0.65,0.7,0.75,0.8,1},{0,2,2.25,2.5,2.75,3,3.25,3.5,3.75,4}))))</f>
        <v/>
      </c>
      <c r="Z565" s="3" t="str">
        <f>IF(COUNT($A565)=0,"",IF($A565&lt;&gt;DRAFT!$B567,"ERR",IF(DRAFT!CC567="3E","3E",IF(COUNT(DRAFT!BY567,DRAFT!CC567)&gt;0,DRAFT!CD567,""))))</f>
        <v/>
      </c>
      <c r="AA565" s="3" t="str">
        <f>IF(COUNT($A565)=0,"",IF(Z565="3E","3E",IF(Z565="","I",LOOKUP(Z565/AB$2,{0,0.4,0.45,0.5,0.55,0.6,0.65,0.7,0.75,0.8,1},{"F","D","C","C+","B-","B","B+","A-","A","A+"}))))</f>
        <v/>
      </c>
      <c r="AB565" s="2" t="str">
        <f>IF(COUNT($A565)=0,"",IF(Z565="","--",IF(Z565="3E","3E",LOOKUP(Z565/AB$2,{0,0.4,0.45,0.5,0.55,0.6,0.65,0.7,0.75,0.8,1},{0,2,2.25,2.5,2.75,3,3.25,3.5,3.75,4}))))</f>
        <v/>
      </c>
      <c r="AC565" s="3" t="str">
        <f>IF(COUNT($A565)=0,"",IF($A565&lt;&gt;DRAFT!$B567,"ERR",IF(DRAFT!CF567&gt;0,DRAFT!CF567,"")))</f>
        <v/>
      </c>
      <c r="AD565" s="3" t="str">
        <f>IF(COUNT($A565)=0,"",IF(AC565="3E","3E",IF(AC565="","I",LOOKUP(AC565/AE$2,{0,0.4,0.45,0.5,0.55,0.6,0.65,0.7,0.75,0.8,1},{"F","D","C","C+","B-","B","B+","A-","A","A+"}))))</f>
        <v/>
      </c>
      <c r="AE565" s="2" t="str">
        <f>IF(COUNT($A565)=0,"",IF(AC565="","--",IF(AC565="3E","3E",LOOKUP(AC565/AE$2,{0,0.4,0.45,0.5,0.55,0.6,0.65,0.7,0.75,0.8,1},{0,2,2.25,2.5,2.75,3,3.25,3.5,3.75,4}))))</f>
        <v/>
      </c>
      <c r="AF565" s="3" t="str">
        <f>IF($A565&lt;&gt;DRAFT!$B567,"ERR",IF(OR(COUNT($A565)=0,COUNT(DRAFT!CI567:CK567,DRAFT!CM567:CO567)=0),"",CEILING(SUM(DRAFT!CL567,DRAFT!CP567),1)))</f>
        <v/>
      </c>
      <c r="AG565" s="3" t="str">
        <f>IF(COUNT($A565)=0,"",IF(AF565="3E","3E",IF(AF565="","I",LOOKUP(AF565/AH$2,{0,0.4,0.45,0.5,0.55,0.6,0.65,0.7,0.75,0.8,1},{"F","D","C","C+","B-","B","B+","A-","A","A+"}))))</f>
        <v/>
      </c>
      <c r="AH565" s="2" t="str">
        <f>IF(COUNT($A565)=0,"",IF(AF565="","--",IF(AF565="3E","3E",LOOKUP(AF565/AH$2,{0,0.4,0.45,0.5,0.55,0.6,0.65,0.7,0.75,0.8,1},{0,2,2.25,2.5,2.75,3,3.25,3.5,3.75,4}))))</f>
        <v/>
      </c>
      <c r="AI565" s="11" t="str">
        <f>IF(OR(COUNT($A565)=0,COUNT(B565:AH565)=0),"",IF(COUNTIF(B565:AH565,"3E")&gt;0,"3E",IF(DRAFT!$A567="R",TRUNC(SUMPRODUCT(RGP,RCP)/TCP,3),TRUNC((SUMPRODUCT(--(IMDGP&gt;0)*IMDGP,IMCP)+CEILING(DRAFT!$CQ567*42,0.25))/TCP,3))))</f>
        <v/>
      </c>
      <c r="AJ565" s="3" t="str">
        <f>IF(OR(COUNT($A565)=0,COUNT(B565:AH565)=0),"",IF(COUNTIF(B565:AH565,"3E")&gt;0,"3E",IF(DRAFT!$A567="R",SUMPRODUCT(--(RGP&gt;=2),RCP),SUMPRODUCT(--(IMDGP&gt;0),--(IMGP=0),IMCP)+DRAFT!$CR567)))</f>
        <v/>
      </c>
      <c r="AK565" s="3" t="str">
        <f>IF(OR(COUNT($A565)=0,COUNT(B565:AH565)=0),"",IF(COUNTIF(B565:AJ565,"3E")&gt;0,"3E",IF(AND(DRAFT!$A567="IM",OR($AI565&gt;DRAFT!$CQ567,$AJ565&gt;DRAFT!$CR567)),"IMPROVED",IF(AND(DRAFT!$A567="IM",$AI565&lt;=DRAFT!$CQ567,$AJ565&lt;=DRAFT!$CR567),"NOT IMPROVED",IF(AND(AH565&gt;=2,AI565&gt;=2,AJ565&gt;=30),"PASS","FAIL")))))</f>
        <v/>
      </c>
      <c r="AL565" s="3" t="str">
        <f t="shared" si="16"/>
        <v/>
      </c>
      <c r="AM565" s="3" t="str">
        <f t="shared" si="17"/>
        <v/>
      </c>
    </row>
    <row r="566" spans="1:39" ht="18.95" customHeight="1" x14ac:dyDescent="0.25">
      <c r="A566" s="4" t="str">
        <f>IF(DRAFT!$B568="","",DRAFT!$B568)</f>
        <v/>
      </c>
      <c r="B566" s="3" t="str">
        <f>IF(COUNT($A566)=0,"",IF($A566&lt;&gt;DRAFT!$B568,"ERR",IF(DRAFT!I568="3E","3E",IF(COUNT(DRAFT!E568,DRAFT!I568)&gt;0,DRAFT!J568,""))))</f>
        <v/>
      </c>
      <c r="C566" s="3" t="str">
        <f>IF(COUNT($A566)=0,"",IF(B566="3E","3E",IF(B566="","I",LOOKUP(B566/D$2,{0,0.4,0.45,0.5,0.55,0.6,0.65,0.7,0.75,0.8,1},{"F","D","C","C+","B-","B","B+","A-","A","A+"}))))</f>
        <v/>
      </c>
      <c r="D566" s="2" t="str">
        <f>IF(COUNT($A566)=0,"",IF(B566="","--",IF(B566="3E","3E",LOOKUP(B566/D$2,{0,0.4,0.45,0.5,0.55,0.6,0.65,0.7,0.75,0.8,1},{0,2,2.25,2.5,2.75,3,3.25,3.5,3.75,4}))))</f>
        <v/>
      </c>
      <c r="E566" s="3" t="str">
        <f>IF(COUNT($A566)=0,"",IF($A566&lt;&gt;DRAFT!$B568,"ERR",IF(DRAFT!R568="3E","3E",IF(COUNT(DRAFT!N568,DRAFT!R568)&gt;0,DRAFT!S568,""))))</f>
        <v/>
      </c>
      <c r="F566" s="3" t="str">
        <f>IF(COUNT($A566)=0,"",IF(E566="3E","3E",IF(E566="","I",LOOKUP(E566/G$2,{0,0.4,0.45,0.5,0.55,0.6,0.65,0.7,0.75,0.8,1},{"F","D","C","C+","B-","B","B+","A-","A","A+"}))))</f>
        <v/>
      </c>
      <c r="G566" s="2" t="str">
        <f>IF(COUNT($A566)=0,"",IF(E566="","--",IF(E566="3E","3E",LOOKUP(E566/G$2,{0,0.4,0.45,0.5,0.55,0.6,0.65,0.7,0.75,0.8,1},{0,2,2.25,2.5,2.75,3,3.25,3.5,3.75,4}))))</f>
        <v/>
      </c>
      <c r="H566" s="3" t="str">
        <f>IF(COUNT($A566)=0,"",IF($A566&lt;&gt;DRAFT!$B568,"ERR",IF(DRAFT!AA568="3E","3E",IF(COUNT(DRAFT!W568,DRAFT!AA568)&gt;0,DRAFT!AB568,""))))</f>
        <v/>
      </c>
      <c r="I566" s="3" t="str">
        <f>IF(COUNT($A566)=0,"",IF(H566="3E","3E",IF(H566="","I",LOOKUP(H566/J$2,{0,0.4,0.45,0.5,0.55,0.6,0.65,0.7,0.75,0.8,1},{"F","D","C","C+","B-","B","B+","A-","A","A+"}))))</f>
        <v/>
      </c>
      <c r="J566" s="2" t="str">
        <f>IF(COUNT($A566)=0,"",IF(H566="","--",IF(H566="3E","3E",LOOKUP(H566/J$2,{0,0.4,0.45,0.5,0.55,0.6,0.65,0.7,0.75,0.8,1},{0,2,2.25,2.5,2.75,3,3.25,3.5,3.75,4}))))</f>
        <v/>
      </c>
      <c r="K566" s="3" t="str">
        <f>IF(COUNT($A566)=0,"",IF($A566&lt;&gt;DRAFT!$B568,"ERR",IF(DRAFT!AJ568="3E","3E",IF(COUNT(DRAFT!AF568,DRAFT!AJ568)&gt;0,DRAFT!AK568,""))))</f>
        <v/>
      </c>
      <c r="L566" s="3" t="str">
        <f>IF(COUNT($A566)=0,"",IF(K566="3E","3E",IF(K566="","I",LOOKUP(K566/M$2,{0,0.4,0.45,0.5,0.55,0.6,0.65,0.7,0.75,0.8,1},{"F","D","C","C+","B-","B","B+","A-","A","A+"}))))</f>
        <v/>
      </c>
      <c r="M566" s="2" t="str">
        <f>IF(COUNT($A566)=0,"",IF(K566="","--",IF(K566="3E","3E",LOOKUP(K566/M$2,{0,0.4,0.45,0.5,0.55,0.6,0.65,0.7,0.75,0.8,1},{0,2,2.25,2.5,2.75,3,3.25,3.5,3.75,4}))))</f>
        <v/>
      </c>
      <c r="N566" s="3" t="str">
        <f>IF(COUNT($A566)=0,"",IF($A566&lt;&gt;DRAFT!$B568,"ERR",IF(DRAFT!AS568="3E","3E",IF(COUNT(DRAFT!AO568,DRAFT!AS568)&gt;0,DRAFT!AT568,""))))</f>
        <v/>
      </c>
      <c r="O566" s="3" t="str">
        <f>IF(COUNT($A566)=0,"",IF(N566="3E","3E",IF(N566="","I",LOOKUP(N566/P$2,{0,0.4,0.45,0.5,0.55,0.6,0.65,0.7,0.75,0.8,1},{"F","D","C","C+","B-","B","B+","A-","A","A+"}))))</f>
        <v/>
      </c>
      <c r="P566" s="2" t="str">
        <f>IF(COUNT($A566)=0,"",IF(N566="","--",IF(N566="3E","3E",LOOKUP(N566/P$2,{0,0.4,0.45,0.5,0.55,0.6,0.65,0.7,0.75,0.8,1},{0,2,2.25,2.5,2.75,3,3.25,3.5,3.75,4}))))</f>
        <v/>
      </c>
      <c r="Q566" s="3" t="str">
        <f>IF(COUNT($A566)=0,"",IF($A566&lt;&gt;DRAFT!$B568,"ERR",IF(DRAFT!BB568="3E","3E",IF(COUNT(DRAFT!AX568,DRAFT!BB568)&gt;0,DRAFT!BC568,""))))</f>
        <v/>
      </c>
      <c r="R566" s="3" t="str">
        <f>IF(COUNT($A566)=0,"",IF(Q566="3E","3E",IF(Q566="","I",LOOKUP(Q566/S$2,{0,0.4,0.45,0.5,0.55,0.6,0.65,0.7,0.75,0.8,1},{"F","D","C","C+","B-","B","B+","A-","A","A+"}))))</f>
        <v/>
      </c>
      <c r="S566" s="2" t="str">
        <f>IF(COUNT($A566)=0,"",IF(Q566="","--",IF(Q566="3E","3E",LOOKUP(Q566/S$2,{0,0.4,0.45,0.5,0.55,0.6,0.65,0.7,0.75,0.8,1},{0,2,2.25,2.5,2.75,3,3.25,3.5,3.75,4}))))</f>
        <v/>
      </c>
      <c r="T566" s="3" t="str">
        <f>IF(COUNT($A566)=0,"",IF($A566&lt;&gt;DRAFT!$B568,"ERR",IF(DRAFT!BK568="3E","3E",IF(COUNT(DRAFT!BG568,DRAFT!BK568)&gt;0,DRAFT!BL568,""))))</f>
        <v/>
      </c>
      <c r="U566" s="3" t="str">
        <f>IF(COUNT($A566)=0,"",IF(T566="3E","3E",IF(T566="","I",LOOKUP(T566/V$2,{0,0.4,0.45,0.5,0.55,0.6,0.65,0.7,0.75,0.8,1},{"F","D","C","C+","B-","B","B+","A-","A","A+"}))))</f>
        <v/>
      </c>
      <c r="V566" s="2" t="str">
        <f>IF(COUNT($A566)=0,"",IF(T566="","--",IF(T566="3E","3E",LOOKUP(T566/V$2,{0,0.4,0.45,0.5,0.55,0.6,0.65,0.7,0.75,0.8,1},{0,2,2.25,2.5,2.75,3,3.25,3.5,3.75,4}))))</f>
        <v/>
      </c>
      <c r="W566" s="3" t="str">
        <f>IF(COUNT($A566)=0,"",IF($A566&lt;&gt;DRAFT!$B568,"ERR",IF(DRAFT!BT568="3E","3E",IF(COUNT(DRAFT!BP568,DRAFT!BT568)&gt;0,DRAFT!BU568,""))))</f>
        <v/>
      </c>
      <c r="X566" s="3" t="str">
        <f>IF(COUNT($A566)=0,"",IF(W566="3E","3E",IF(W566="","I",LOOKUP(W566/Y$2,{0,0.4,0.45,0.5,0.55,0.6,0.65,0.7,0.75,0.8,1},{"F","D","C","C+","B-","B","B+","A-","A","A+"}))))</f>
        <v/>
      </c>
      <c r="Y566" s="2" t="str">
        <f>IF(COUNT($A566)=0,"",IF(W566="","--",IF(W566="3E","3E",LOOKUP(W566/Y$2,{0,0.4,0.45,0.5,0.55,0.6,0.65,0.7,0.75,0.8,1},{0,2,2.25,2.5,2.75,3,3.25,3.5,3.75,4}))))</f>
        <v/>
      </c>
      <c r="Z566" s="3" t="str">
        <f>IF(COUNT($A566)=0,"",IF($A566&lt;&gt;DRAFT!$B568,"ERR",IF(DRAFT!CC568="3E","3E",IF(COUNT(DRAFT!BY568,DRAFT!CC568)&gt;0,DRAFT!CD568,""))))</f>
        <v/>
      </c>
      <c r="AA566" s="3" t="str">
        <f>IF(COUNT($A566)=0,"",IF(Z566="3E","3E",IF(Z566="","I",LOOKUP(Z566/AB$2,{0,0.4,0.45,0.5,0.55,0.6,0.65,0.7,0.75,0.8,1},{"F","D","C","C+","B-","B","B+","A-","A","A+"}))))</f>
        <v/>
      </c>
      <c r="AB566" s="2" t="str">
        <f>IF(COUNT($A566)=0,"",IF(Z566="","--",IF(Z566="3E","3E",LOOKUP(Z566/AB$2,{0,0.4,0.45,0.5,0.55,0.6,0.65,0.7,0.75,0.8,1},{0,2,2.25,2.5,2.75,3,3.25,3.5,3.75,4}))))</f>
        <v/>
      </c>
      <c r="AC566" s="3" t="str">
        <f>IF(COUNT($A566)=0,"",IF($A566&lt;&gt;DRAFT!$B568,"ERR",IF(DRAFT!CF568&gt;0,DRAFT!CF568,"")))</f>
        <v/>
      </c>
      <c r="AD566" s="3" t="str">
        <f>IF(COUNT($A566)=0,"",IF(AC566="3E","3E",IF(AC566="","I",LOOKUP(AC566/AE$2,{0,0.4,0.45,0.5,0.55,0.6,0.65,0.7,0.75,0.8,1},{"F","D","C","C+","B-","B","B+","A-","A","A+"}))))</f>
        <v/>
      </c>
      <c r="AE566" s="2" t="str">
        <f>IF(COUNT($A566)=0,"",IF(AC566="","--",IF(AC566="3E","3E",LOOKUP(AC566/AE$2,{0,0.4,0.45,0.5,0.55,0.6,0.65,0.7,0.75,0.8,1},{0,2,2.25,2.5,2.75,3,3.25,3.5,3.75,4}))))</f>
        <v/>
      </c>
      <c r="AF566" s="3" t="str">
        <f>IF($A566&lt;&gt;DRAFT!$B568,"ERR",IF(OR(COUNT($A566)=0,COUNT(DRAFT!CI568:CK568,DRAFT!CM568:CO568)=0),"",CEILING(SUM(DRAFT!CL568,DRAFT!CP568),1)))</f>
        <v/>
      </c>
      <c r="AG566" s="3" t="str">
        <f>IF(COUNT($A566)=0,"",IF(AF566="3E","3E",IF(AF566="","I",LOOKUP(AF566/AH$2,{0,0.4,0.45,0.5,0.55,0.6,0.65,0.7,0.75,0.8,1},{"F","D","C","C+","B-","B","B+","A-","A","A+"}))))</f>
        <v/>
      </c>
      <c r="AH566" s="2" t="str">
        <f>IF(COUNT($A566)=0,"",IF(AF566="","--",IF(AF566="3E","3E",LOOKUP(AF566/AH$2,{0,0.4,0.45,0.5,0.55,0.6,0.65,0.7,0.75,0.8,1},{0,2,2.25,2.5,2.75,3,3.25,3.5,3.75,4}))))</f>
        <v/>
      </c>
      <c r="AI566" s="11" t="str">
        <f>IF(OR(COUNT($A566)=0,COUNT(B566:AH566)=0),"",IF(COUNTIF(B566:AH566,"3E")&gt;0,"3E",IF(DRAFT!$A568="R",TRUNC(SUMPRODUCT(RGP,RCP)/TCP,3),TRUNC((SUMPRODUCT(--(IMDGP&gt;0)*IMDGP,IMCP)+CEILING(DRAFT!$CQ568*42,0.25))/TCP,3))))</f>
        <v/>
      </c>
      <c r="AJ566" s="3" t="str">
        <f>IF(OR(COUNT($A566)=0,COUNT(B566:AH566)=0),"",IF(COUNTIF(B566:AH566,"3E")&gt;0,"3E",IF(DRAFT!$A568="R",SUMPRODUCT(--(RGP&gt;=2),RCP),SUMPRODUCT(--(IMDGP&gt;0),--(IMGP=0),IMCP)+DRAFT!$CR568)))</f>
        <v/>
      </c>
      <c r="AK566" s="3" t="str">
        <f>IF(OR(COUNT($A566)=0,COUNT(B566:AH566)=0),"",IF(COUNTIF(B566:AJ566,"3E")&gt;0,"3E",IF(AND(DRAFT!$A568="IM",OR($AI566&gt;DRAFT!$CQ568,$AJ566&gt;DRAFT!$CR568)),"IMPROVED",IF(AND(DRAFT!$A568="IM",$AI566&lt;=DRAFT!$CQ568,$AJ566&lt;=DRAFT!$CR568),"NOT IMPROVED",IF(AND(AH566&gt;=2,AI566&gt;=2,AJ566&gt;=30),"PASS","FAIL")))))</f>
        <v/>
      </c>
      <c r="AL566" s="3" t="str">
        <f t="shared" si="16"/>
        <v/>
      </c>
      <c r="AM566" s="3" t="str">
        <f t="shared" si="17"/>
        <v/>
      </c>
    </row>
    <row r="567" spans="1:39" ht="18.95" customHeight="1" x14ac:dyDescent="0.25">
      <c r="A567" s="4" t="str">
        <f>IF(DRAFT!$B569="","",DRAFT!$B569)</f>
        <v/>
      </c>
      <c r="B567" s="3" t="str">
        <f>IF(COUNT($A567)=0,"",IF($A567&lt;&gt;DRAFT!$B569,"ERR",IF(DRAFT!I569="3E","3E",IF(COUNT(DRAFT!E569,DRAFT!I569)&gt;0,DRAFT!J569,""))))</f>
        <v/>
      </c>
      <c r="C567" s="3" t="str">
        <f>IF(COUNT($A567)=0,"",IF(B567="3E","3E",IF(B567="","I",LOOKUP(B567/D$2,{0,0.4,0.45,0.5,0.55,0.6,0.65,0.7,0.75,0.8,1},{"F","D","C","C+","B-","B","B+","A-","A","A+"}))))</f>
        <v/>
      </c>
      <c r="D567" s="2" t="str">
        <f>IF(COUNT($A567)=0,"",IF(B567="","--",IF(B567="3E","3E",LOOKUP(B567/D$2,{0,0.4,0.45,0.5,0.55,0.6,0.65,0.7,0.75,0.8,1},{0,2,2.25,2.5,2.75,3,3.25,3.5,3.75,4}))))</f>
        <v/>
      </c>
      <c r="E567" s="3" t="str">
        <f>IF(COUNT($A567)=0,"",IF($A567&lt;&gt;DRAFT!$B569,"ERR",IF(DRAFT!R569="3E","3E",IF(COUNT(DRAFT!N569,DRAFT!R569)&gt;0,DRAFT!S569,""))))</f>
        <v/>
      </c>
      <c r="F567" s="3" t="str">
        <f>IF(COUNT($A567)=0,"",IF(E567="3E","3E",IF(E567="","I",LOOKUP(E567/G$2,{0,0.4,0.45,0.5,0.55,0.6,0.65,0.7,0.75,0.8,1},{"F","D","C","C+","B-","B","B+","A-","A","A+"}))))</f>
        <v/>
      </c>
      <c r="G567" s="2" t="str">
        <f>IF(COUNT($A567)=0,"",IF(E567="","--",IF(E567="3E","3E",LOOKUP(E567/G$2,{0,0.4,0.45,0.5,0.55,0.6,0.65,0.7,0.75,0.8,1},{0,2,2.25,2.5,2.75,3,3.25,3.5,3.75,4}))))</f>
        <v/>
      </c>
      <c r="H567" s="3" t="str">
        <f>IF(COUNT($A567)=0,"",IF($A567&lt;&gt;DRAFT!$B569,"ERR",IF(DRAFT!AA569="3E","3E",IF(COUNT(DRAFT!W569,DRAFT!AA569)&gt;0,DRAFT!AB569,""))))</f>
        <v/>
      </c>
      <c r="I567" s="3" t="str">
        <f>IF(COUNT($A567)=0,"",IF(H567="3E","3E",IF(H567="","I",LOOKUP(H567/J$2,{0,0.4,0.45,0.5,0.55,0.6,0.65,0.7,0.75,0.8,1},{"F","D","C","C+","B-","B","B+","A-","A","A+"}))))</f>
        <v/>
      </c>
      <c r="J567" s="2" t="str">
        <f>IF(COUNT($A567)=0,"",IF(H567="","--",IF(H567="3E","3E",LOOKUP(H567/J$2,{0,0.4,0.45,0.5,0.55,0.6,0.65,0.7,0.75,0.8,1},{0,2,2.25,2.5,2.75,3,3.25,3.5,3.75,4}))))</f>
        <v/>
      </c>
      <c r="K567" s="3" t="str">
        <f>IF(COUNT($A567)=0,"",IF($A567&lt;&gt;DRAFT!$B569,"ERR",IF(DRAFT!AJ569="3E","3E",IF(COUNT(DRAFT!AF569,DRAFT!AJ569)&gt;0,DRAFT!AK569,""))))</f>
        <v/>
      </c>
      <c r="L567" s="3" t="str">
        <f>IF(COUNT($A567)=0,"",IF(K567="3E","3E",IF(K567="","I",LOOKUP(K567/M$2,{0,0.4,0.45,0.5,0.55,0.6,0.65,0.7,0.75,0.8,1},{"F","D","C","C+","B-","B","B+","A-","A","A+"}))))</f>
        <v/>
      </c>
      <c r="M567" s="2" t="str">
        <f>IF(COUNT($A567)=0,"",IF(K567="","--",IF(K567="3E","3E",LOOKUP(K567/M$2,{0,0.4,0.45,0.5,0.55,0.6,0.65,0.7,0.75,0.8,1},{0,2,2.25,2.5,2.75,3,3.25,3.5,3.75,4}))))</f>
        <v/>
      </c>
      <c r="N567" s="3" t="str">
        <f>IF(COUNT($A567)=0,"",IF($A567&lt;&gt;DRAFT!$B569,"ERR",IF(DRAFT!AS569="3E","3E",IF(COUNT(DRAFT!AO569,DRAFT!AS569)&gt;0,DRAFT!AT569,""))))</f>
        <v/>
      </c>
      <c r="O567" s="3" t="str">
        <f>IF(COUNT($A567)=0,"",IF(N567="3E","3E",IF(N567="","I",LOOKUP(N567/P$2,{0,0.4,0.45,0.5,0.55,0.6,0.65,0.7,0.75,0.8,1},{"F","D","C","C+","B-","B","B+","A-","A","A+"}))))</f>
        <v/>
      </c>
      <c r="P567" s="2" t="str">
        <f>IF(COUNT($A567)=0,"",IF(N567="","--",IF(N567="3E","3E",LOOKUP(N567/P$2,{0,0.4,0.45,0.5,0.55,0.6,0.65,0.7,0.75,0.8,1},{0,2,2.25,2.5,2.75,3,3.25,3.5,3.75,4}))))</f>
        <v/>
      </c>
      <c r="Q567" s="3" t="str">
        <f>IF(COUNT($A567)=0,"",IF($A567&lt;&gt;DRAFT!$B569,"ERR",IF(DRAFT!BB569="3E","3E",IF(COUNT(DRAFT!AX569,DRAFT!BB569)&gt;0,DRAFT!BC569,""))))</f>
        <v/>
      </c>
      <c r="R567" s="3" t="str">
        <f>IF(COUNT($A567)=0,"",IF(Q567="3E","3E",IF(Q567="","I",LOOKUP(Q567/S$2,{0,0.4,0.45,0.5,0.55,0.6,0.65,0.7,0.75,0.8,1},{"F","D","C","C+","B-","B","B+","A-","A","A+"}))))</f>
        <v/>
      </c>
      <c r="S567" s="2" t="str">
        <f>IF(COUNT($A567)=0,"",IF(Q567="","--",IF(Q567="3E","3E",LOOKUP(Q567/S$2,{0,0.4,0.45,0.5,0.55,0.6,0.65,0.7,0.75,0.8,1},{0,2,2.25,2.5,2.75,3,3.25,3.5,3.75,4}))))</f>
        <v/>
      </c>
      <c r="T567" s="3" t="str">
        <f>IF(COUNT($A567)=0,"",IF($A567&lt;&gt;DRAFT!$B569,"ERR",IF(DRAFT!BK569="3E","3E",IF(COUNT(DRAFT!BG569,DRAFT!BK569)&gt;0,DRAFT!BL569,""))))</f>
        <v/>
      </c>
      <c r="U567" s="3" t="str">
        <f>IF(COUNT($A567)=0,"",IF(T567="3E","3E",IF(T567="","I",LOOKUP(T567/V$2,{0,0.4,0.45,0.5,0.55,0.6,0.65,0.7,0.75,0.8,1},{"F","D","C","C+","B-","B","B+","A-","A","A+"}))))</f>
        <v/>
      </c>
      <c r="V567" s="2" t="str">
        <f>IF(COUNT($A567)=0,"",IF(T567="","--",IF(T567="3E","3E",LOOKUP(T567/V$2,{0,0.4,0.45,0.5,0.55,0.6,0.65,0.7,0.75,0.8,1},{0,2,2.25,2.5,2.75,3,3.25,3.5,3.75,4}))))</f>
        <v/>
      </c>
      <c r="W567" s="3" t="str">
        <f>IF(COUNT($A567)=0,"",IF($A567&lt;&gt;DRAFT!$B569,"ERR",IF(DRAFT!BT569="3E","3E",IF(COUNT(DRAFT!BP569,DRAFT!BT569)&gt;0,DRAFT!BU569,""))))</f>
        <v/>
      </c>
      <c r="X567" s="3" t="str">
        <f>IF(COUNT($A567)=0,"",IF(W567="3E","3E",IF(W567="","I",LOOKUP(W567/Y$2,{0,0.4,0.45,0.5,0.55,0.6,0.65,0.7,0.75,0.8,1},{"F","D","C","C+","B-","B","B+","A-","A","A+"}))))</f>
        <v/>
      </c>
      <c r="Y567" s="2" t="str">
        <f>IF(COUNT($A567)=0,"",IF(W567="","--",IF(W567="3E","3E",LOOKUP(W567/Y$2,{0,0.4,0.45,0.5,0.55,0.6,0.65,0.7,0.75,0.8,1},{0,2,2.25,2.5,2.75,3,3.25,3.5,3.75,4}))))</f>
        <v/>
      </c>
      <c r="Z567" s="3" t="str">
        <f>IF(COUNT($A567)=0,"",IF($A567&lt;&gt;DRAFT!$B569,"ERR",IF(DRAFT!CC569="3E","3E",IF(COUNT(DRAFT!BY569,DRAFT!CC569)&gt;0,DRAFT!CD569,""))))</f>
        <v/>
      </c>
      <c r="AA567" s="3" t="str">
        <f>IF(COUNT($A567)=0,"",IF(Z567="3E","3E",IF(Z567="","I",LOOKUP(Z567/AB$2,{0,0.4,0.45,0.5,0.55,0.6,0.65,0.7,0.75,0.8,1},{"F","D","C","C+","B-","B","B+","A-","A","A+"}))))</f>
        <v/>
      </c>
      <c r="AB567" s="2" t="str">
        <f>IF(COUNT($A567)=0,"",IF(Z567="","--",IF(Z567="3E","3E",LOOKUP(Z567/AB$2,{0,0.4,0.45,0.5,0.55,0.6,0.65,0.7,0.75,0.8,1},{0,2,2.25,2.5,2.75,3,3.25,3.5,3.75,4}))))</f>
        <v/>
      </c>
      <c r="AC567" s="3" t="str">
        <f>IF(COUNT($A567)=0,"",IF($A567&lt;&gt;DRAFT!$B569,"ERR",IF(DRAFT!CF569&gt;0,DRAFT!CF569,"")))</f>
        <v/>
      </c>
      <c r="AD567" s="3" t="str">
        <f>IF(COUNT($A567)=0,"",IF(AC567="3E","3E",IF(AC567="","I",LOOKUP(AC567/AE$2,{0,0.4,0.45,0.5,0.55,0.6,0.65,0.7,0.75,0.8,1},{"F","D","C","C+","B-","B","B+","A-","A","A+"}))))</f>
        <v/>
      </c>
      <c r="AE567" s="2" t="str">
        <f>IF(COUNT($A567)=0,"",IF(AC567="","--",IF(AC567="3E","3E",LOOKUP(AC567/AE$2,{0,0.4,0.45,0.5,0.55,0.6,0.65,0.7,0.75,0.8,1},{0,2,2.25,2.5,2.75,3,3.25,3.5,3.75,4}))))</f>
        <v/>
      </c>
      <c r="AF567" s="3" t="str">
        <f>IF($A567&lt;&gt;DRAFT!$B569,"ERR",IF(OR(COUNT($A567)=0,COUNT(DRAFT!CI569:CK569,DRAFT!CM569:CO569)=0),"",CEILING(SUM(DRAFT!CL569,DRAFT!CP569),1)))</f>
        <v/>
      </c>
      <c r="AG567" s="3" t="str">
        <f>IF(COUNT($A567)=0,"",IF(AF567="3E","3E",IF(AF567="","I",LOOKUP(AF567/AH$2,{0,0.4,0.45,0.5,0.55,0.6,0.65,0.7,0.75,0.8,1},{"F","D","C","C+","B-","B","B+","A-","A","A+"}))))</f>
        <v/>
      </c>
      <c r="AH567" s="2" t="str">
        <f>IF(COUNT($A567)=0,"",IF(AF567="","--",IF(AF567="3E","3E",LOOKUP(AF567/AH$2,{0,0.4,0.45,0.5,0.55,0.6,0.65,0.7,0.75,0.8,1},{0,2,2.25,2.5,2.75,3,3.25,3.5,3.75,4}))))</f>
        <v/>
      </c>
      <c r="AI567" s="11" t="str">
        <f>IF(OR(COUNT($A567)=0,COUNT(B567:AH567)=0),"",IF(COUNTIF(B567:AH567,"3E")&gt;0,"3E",IF(DRAFT!$A569="R",TRUNC(SUMPRODUCT(RGP,RCP)/TCP,3),TRUNC((SUMPRODUCT(--(IMDGP&gt;0)*IMDGP,IMCP)+CEILING(DRAFT!$CQ569*42,0.25))/TCP,3))))</f>
        <v/>
      </c>
      <c r="AJ567" s="3" t="str">
        <f>IF(OR(COUNT($A567)=0,COUNT(B567:AH567)=0),"",IF(COUNTIF(B567:AH567,"3E")&gt;0,"3E",IF(DRAFT!$A569="R",SUMPRODUCT(--(RGP&gt;=2),RCP),SUMPRODUCT(--(IMDGP&gt;0),--(IMGP=0),IMCP)+DRAFT!$CR569)))</f>
        <v/>
      </c>
      <c r="AK567" s="3" t="str">
        <f>IF(OR(COUNT($A567)=0,COUNT(B567:AH567)=0),"",IF(COUNTIF(B567:AJ567,"3E")&gt;0,"3E",IF(AND(DRAFT!$A569="IM",OR($AI567&gt;DRAFT!$CQ569,$AJ567&gt;DRAFT!$CR569)),"IMPROVED",IF(AND(DRAFT!$A569="IM",$AI567&lt;=DRAFT!$CQ569,$AJ567&lt;=DRAFT!$CR569),"NOT IMPROVED",IF(AND(AH567&gt;=2,AI567&gt;=2,AJ567&gt;=30),"PASS","FAIL")))))</f>
        <v/>
      </c>
      <c r="AL567" s="3" t="str">
        <f t="shared" si="16"/>
        <v/>
      </c>
      <c r="AM567" s="3" t="str">
        <f t="shared" si="17"/>
        <v/>
      </c>
    </row>
    <row r="568" spans="1:39" ht="18.95" customHeight="1" x14ac:dyDescent="0.25">
      <c r="A568" s="4" t="str">
        <f>IF(DRAFT!$B570="","",DRAFT!$B570)</f>
        <v/>
      </c>
      <c r="B568" s="3" t="str">
        <f>IF(COUNT($A568)=0,"",IF($A568&lt;&gt;DRAFT!$B570,"ERR",IF(DRAFT!I570="3E","3E",IF(COUNT(DRAFT!E570,DRAFT!I570)&gt;0,DRAFT!J570,""))))</f>
        <v/>
      </c>
      <c r="C568" s="3" t="str">
        <f>IF(COUNT($A568)=0,"",IF(B568="3E","3E",IF(B568="","I",LOOKUP(B568/D$2,{0,0.4,0.45,0.5,0.55,0.6,0.65,0.7,0.75,0.8,1},{"F","D","C","C+","B-","B","B+","A-","A","A+"}))))</f>
        <v/>
      </c>
      <c r="D568" s="2" t="str">
        <f>IF(COUNT($A568)=0,"",IF(B568="","--",IF(B568="3E","3E",LOOKUP(B568/D$2,{0,0.4,0.45,0.5,0.55,0.6,0.65,0.7,0.75,0.8,1},{0,2,2.25,2.5,2.75,3,3.25,3.5,3.75,4}))))</f>
        <v/>
      </c>
      <c r="E568" s="3" t="str">
        <f>IF(COUNT($A568)=0,"",IF($A568&lt;&gt;DRAFT!$B570,"ERR",IF(DRAFT!R570="3E","3E",IF(COUNT(DRAFT!N570,DRAFT!R570)&gt;0,DRAFT!S570,""))))</f>
        <v/>
      </c>
      <c r="F568" s="3" t="str">
        <f>IF(COUNT($A568)=0,"",IF(E568="3E","3E",IF(E568="","I",LOOKUP(E568/G$2,{0,0.4,0.45,0.5,0.55,0.6,0.65,0.7,0.75,0.8,1},{"F","D","C","C+","B-","B","B+","A-","A","A+"}))))</f>
        <v/>
      </c>
      <c r="G568" s="2" t="str">
        <f>IF(COUNT($A568)=0,"",IF(E568="","--",IF(E568="3E","3E",LOOKUP(E568/G$2,{0,0.4,0.45,0.5,0.55,0.6,0.65,0.7,0.75,0.8,1},{0,2,2.25,2.5,2.75,3,3.25,3.5,3.75,4}))))</f>
        <v/>
      </c>
      <c r="H568" s="3" t="str">
        <f>IF(COUNT($A568)=0,"",IF($A568&lt;&gt;DRAFT!$B570,"ERR",IF(DRAFT!AA570="3E","3E",IF(COUNT(DRAFT!W570,DRAFT!AA570)&gt;0,DRAFT!AB570,""))))</f>
        <v/>
      </c>
      <c r="I568" s="3" t="str">
        <f>IF(COUNT($A568)=0,"",IF(H568="3E","3E",IF(H568="","I",LOOKUP(H568/J$2,{0,0.4,0.45,0.5,0.55,0.6,0.65,0.7,0.75,0.8,1},{"F","D","C","C+","B-","B","B+","A-","A","A+"}))))</f>
        <v/>
      </c>
      <c r="J568" s="2" t="str">
        <f>IF(COUNT($A568)=0,"",IF(H568="","--",IF(H568="3E","3E",LOOKUP(H568/J$2,{0,0.4,0.45,0.5,0.55,0.6,0.65,0.7,0.75,0.8,1},{0,2,2.25,2.5,2.75,3,3.25,3.5,3.75,4}))))</f>
        <v/>
      </c>
      <c r="K568" s="3" t="str">
        <f>IF(COUNT($A568)=0,"",IF($A568&lt;&gt;DRAFT!$B570,"ERR",IF(DRAFT!AJ570="3E","3E",IF(COUNT(DRAFT!AF570,DRAFT!AJ570)&gt;0,DRAFT!AK570,""))))</f>
        <v/>
      </c>
      <c r="L568" s="3" t="str">
        <f>IF(COUNT($A568)=0,"",IF(K568="3E","3E",IF(K568="","I",LOOKUP(K568/M$2,{0,0.4,0.45,0.5,0.55,0.6,0.65,0.7,0.75,0.8,1},{"F","D","C","C+","B-","B","B+","A-","A","A+"}))))</f>
        <v/>
      </c>
      <c r="M568" s="2" t="str">
        <f>IF(COUNT($A568)=0,"",IF(K568="","--",IF(K568="3E","3E",LOOKUP(K568/M$2,{0,0.4,0.45,0.5,0.55,0.6,0.65,0.7,0.75,0.8,1},{0,2,2.25,2.5,2.75,3,3.25,3.5,3.75,4}))))</f>
        <v/>
      </c>
      <c r="N568" s="3" t="str">
        <f>IF(COUNT($A568)=0,"",IF($A568&lt;&gt;DRAFT!$B570,"ERR",IF(DRAFT!AS570="3E","3E",IF(COUNT(DRAFT!AO570,DRAFT!AS570)&gt;0,DRAFT!AT570,""))))</f>
        <v/>
      </c>
      <c r="O568" s="3" t="str">
        <f>IF(COUNT($A568)=0,"",IF(N568="3E","3E",IF(N568="","I",LOOKUP(N568/P$2,{0,0.4,0.45,0.5,0.55,0.6,0.65,0.7,0.75,0.8,1},{"F","D","C","C+","B-","B","B+","A-","A","A+"}))))</f>
        <v/>
      </c>
      <c r="P568" s="2" t="str">
        <f>IF(COUNT($A568)=0,"",IF(N568="","--",IF(N568="3E","3E",LOOKUP(N568/P$2,{0,0.4,0.45,0.5,0.55,0.6,0.65,0.7,0.75,0.8,1},{0,2,2.25,2.5,2.75,3,3.25,3.5,3.75,4}))))</f>
        <v/>
      </c>
      <c r="Q568" s="3" t="str">
        <f>IF(COUNT($A568)=0,"",IF($A568&lt;&gt;DRAFT!$B570,"ERR",IF(DRAFT!BB570="3E","3E",IF(COUNT(DRAFT!AX570,DRAFT!BB570)&gt;0,DRAFT!BC570,""))))</f>
        <v/>
      </c>
      <c r="R568" s="3" t="str">
        <f>IF(COUNT($A568)=0,"",IF(Q568="3E","3E",IF(Q568="","I",LOOKUP(Q568/S$2,{0,0.4,0.45,0.5,0.55,0.6,0.65,0.7,0.75,0.8,1},{"F","D","C","C+","B-","B","B+","A-","A","A+"}))))</f>
        <v/>
      </c>
      <c r="S568" s="2" t="str">
        <f>IF(COUNT($A568)=0,"",IF(Q568="","--",IF(Q568="3E","3E",LOOKUP(Q568/S$2,{0,0.4,0.45,0.5,0.55,0.6,0.65,0.7,0.75,0.8,1},{0,2,2.25,2.5,2.75,3,3.25,3.5,3.75,4}))))</f>
        <v/>
      </c>
      <c r="T568" s="3" t="str">
        <f>IF(COUNT($A568)=0,"",IF($A568&lt;&gt;DRAFT!$B570,"ERR",IF(DRAFT!BK570="3E","3E",IF(COUNT(DRAFT!BG570,DRAFT!BK570)&gt;0,DRAFT!BL570,""))))</f>
        <v/>
      </c>
      <c r="U568" s="3" t="str">
        <f>IF(COUNT($A568)=0,"",IF(T568="3E","3E",IF(T568="","I",LOOKUP(T568/V$2,{0,0.4,0.45,0.5,0.55,0.6,0.65,0.7,0.75,0.8,1},{"F","D","C","C+","B-","B","B+","A-","A","A+"}))))</f>
        <v/>
      </c>
      <c r="V568" s="2" t="str">
        <f>IF(COUNT($A568)=0,"",IF(T568="","--",IF(T568="3E","3E",LOOKUP(T568/V$2,{0,0.4,0.45,0.5,0.55,0.6,0.65,0.7,0.75,0.8,1},{0,2,2.25,2.5,2.75,3,3.25,3.5,3.75,4}))))</f>
        <v/>
      </c>
      <c r="W568" s="3" t="str">
        <f>IF(COUNT($A568)=0,"",IF($A568&lt;&gt;DRAFT!$B570,"ERR",IF(DRAFT!BT570="3E","3E",IF(COUNT(DRAFT!BP570,DRAFT!BT570)&gt;0,DRAFT!BU570,""))))</f>
        <v/>
      </c>
      <c r="X568" s="3" t="str">
        <f>IF(COUNT($A568)=0,"",IF(W568="3E","3E",IF(W568="","I",LOOKUP(W568/Y$2,{0,0.4,0.45,0.5,0.55,0.6,0.65,0.7,0.75,0.8,1},{"F","D","C","C+","B-","B","B+","A-","A","A+"}))))</f>
        <v/>
      </c>
      <c r="Y568" s="2" t="str">
        <f>IF(COUNT($A568)=0,"",IF(W568="","--",IF(W568="3E","3E",LOOKUP(W568/Y$2,{0,0.4,0.45,0.5,0.55,0.6,0.65,0.7,0.75,0.8,1},{0,2,2.25,2.5,2.75,3,3.25,3.5,3.75,4}))))</f>
        <v/>
      </c>
      <c r="Z568" s="3" t="str">
        <f>IF(COUNT($A568)=0,"",IF($A568&lt;&gt;DRAFT!$B570,"ERR",IF(DRAFT!CC570="3E","3E",IF(COUNT(DRAFT!BY570,DRAFT!CC570)&gt;0,DRAFT!CD570,""))))</f>
        <v/>
      </c>
      <c r="AA568" s="3" t="str">
        <f>IF(COUNT($A568)=0,"",IF(Z568="3E","3E",IF(Z568="","I",LOOKUP(Z568/AB$2,{0,0.4,0.45,0.5,0.55,0.6,0.65,0.7,0.75,0.8,1},{"F","D","C","C+","B-","B","B+","A-","A","A+"}))))</f>
        <v/>
      </c>
      <c r="AB568" s="2" t="str">
        <f>IF(COUNT($A568)=0,"",IF(Z568="","--",IF(Z568="3E","3E",LOOKUP(Z568/AB$2,{0,0.4,0.45,0.5,0.55,0.6,0.65,0.7,0.75,0.8,1},{0,2,2.25,2.5,2.75,3,3.25,3.5,3.75,4}))))</f>
        <v/>
      </c>
      <c r="AC568" s="3" t="str">
        <f>IF(COUNT($A568)=0,"",IF($A568&lt;&gt;DRAFT!$B570,"ERR",IF(DRAFT!CF570&gt;0,DRAFT!CF570,"")))</f>
        <v/>
      </c>
      <c r="AD568" s="3" t="str">
        <f>IF(COUNT($A568)=0,"",IF(AC568="3E","3E",IF(AC568="","I",LOOKUP(AC568/AE$2,{0,0.4,0.45,0.5,0.55,0.6,0.65,0.7,0.75,0.8,1},{"F","D","C","C+","B-","B","B+","A-","A","A+"}))))</f>
        <v/>
      </c>
      <c r="AE568" s="2" t="str">
        <f>IF(COUNT($A568)=0,"",IF(AC568="","--",IF(AC568="3E","3E",LOOKUP(AC568/AE$2,{0,0.4,0.45,0.5,0.55,0.6,0.65,0.7,0.75,0.8,1},{0,2,2.25,2.5,2.75,3,3.25,3.5,3.75,4}))))</f>
        <v/>
      </c>
      <c r="AF568" s="3" t="str">
        <f>IF($A568&lt;&gt;DRAFT!$B570,"ERR",IF(OR(COUNT($A568)=0,COUNT(DRAFT!CI570:CK570,DRAFT!CM570:CO570)=0),"",CEILING(SUM(DRAFT!CL570,DRAFT!CP570),1)))</f>
        <v/>
      </c>
      <c r="AG568" s="3" t="str">
        <f>IF(COUNT($A568)=0,"",IF(AF568="3E","3E",IF(AF568="","I",LOOKUP(AF568/AH$2,{0,0.4,0.45,0.5,0.55,0.6,0.65,0.7,0.75,0.8,1},{"F","D","C","C+","B-","B","B+","A-","A","A+"}))))</f>
        <v/>
      </c>
      <c r="AH568" s="2" t="str">
        <f>IF(COUNT($A568)=0,"",IF(AF568="","--",IF(AF568="3E","3E",LOOKUP(AF568/AH$2,{0,0.4,0.45,0.5,0.55,0.6,0.65,0.7,0.75,0.8,1},{0,2,2.25,2.5,2.75,3,3.25,3.5,3.75,4}))))</f>
        <v/>
      </c>
      <c r="AI568" s="11" t="str">
        <f>IF(OR(COUNT($A568)=0,COUNT(B568:AH568)=0),"",IF(COUNTIF(B568:AH568,"3E")&gt;0,"3E",IF(DRAFT!$A570="R",TRUNC(SUMPRODUCT(RGP,RCP)/TCP,3),TRUNC((SUMPRODUCT(--(IMDGP&gt;0)*IMDGP,IMCP)+CEILING(DRAFT!$CQ570*42,0.25))/TCP,3))))</f>
        <v/>
      </c>
      <c r="AJ568" s="3" t="str">
        <f>IF(OR(COUNT($A568)=0,COUNT(B568:AH568)=0),"",IF(COUNTIF(B568:AH568,"3E")&gt;0,"3E",IF(DRAFT!$A570="R",SUMPRODUCT(--(RGP&gt;=2),RCP),SUMPRODUCT(--(IMDGP&gt;0),--(IMGP=0),IMCP)+DRAFT!$CR570)))</f>
        <v/>
      </c>
      <c r="AK568" s="3" t="str">
        <f>IF(OR(COUNT($A568)=0,COUNT(B568:AH568)=0),"",IF(COUNTIF(B568:AJ568,"3E")&gt;0,"3E",IF(AND(DRAFT!$A570="IM",OR($AI568&gt;DRAFT!$CQ570,$AJ568&gt;DRAFT!$CR570)),"IMPROVED",IF(AND(DRAFT!$A570="IM",$AI568&lt;=DRAFT!$CQ570,$AJ568&lt;=DRAFT!$CR570),"NOT IMPROVED",IF(AND(AH568&gt;=2,AI568&gt;=2,AJ568&gt;=30),"PASS","FAIL")))))</f>
        <v/>
      </c>
      <c r="AL568" s="3" t="str">
        <f t="shared" si="16"/>
        <v/>
      </c>
      <c r="AM568" s="3" t="str">
        <f t="shared" si="17"/>
        <v/>
      </c>
    </row>
    <row r="569" spans="1:39" ht="18.95" customHeight="1" x14ac:dyDescent="0.25">
      <c r="A569" s="4" t="str">
        <f>IF(DRAFT!$B571="","",DRAFT!$B571)</f>
        <v/>
      </c>
      <c r="B569" s="3" t="str">
        <f>IF(COUNT($A569)=0,"",IF($A569&lt;&gt;DRAFT!$B571,"ERR",IF(DRAFT!I571="3E","3E",IF(COUNT(DRAFT!E571,DRAFT!I571)&gt;0,DRAFT!J571,""))))</f>
        <v/>
      </c>
      <c r="C569" s="3" t="str">
        <f>IF(COUNT($A569)=0,"",IF(B569="3E","3E",IF(B569="","I",LOOKUP(B569/D$2,{0,0.4,0.45,0.5,0.55,0.6,0.65,0.7,0.75,0.8,1},{"F","D","C","C+","B-","B","B+","A-","A","A+"}))))</f>
        <v/>
      </c>
      <c r="D569" s="2" t="str">
        <f>IF(COUNT($A569)=0,"",IF(B569="","--",IF(B569="3E","3E",LOOKUP(B569/D$2,{0,0.4,0.45,0.5,0.55,0.6,0.65,0.7,0.75,0.8,1},{0,2,2.25,2.5,2.75,3,3.25,3.5,3.75,4}))))</f>
        <v/>
      </c>
      <c r="E569" s="3" t="str">
        <f>IF(COUNT($A569)=0,"",IF($A569&lt;&gt;DRAFT!$B571,"ERR",IF(DRAFT!R571="3E","3E",IF(COUNT(DRAFT!N571,DRAFT!R571)&gt;0,DRAFT!S571,""))))</f>
        <v/>
      </c>
      <c r="F569" s="3" t="str">
        <f>IF(COUNT($A569)=0,"",IF(E569="3E","3E",IF(E569="","I",LOOKUP(E569/G$2,{0,0.4,0.45,0.5,0.55,0.6,0.65,0.7,0.75,0.8,1},{"F","D","C","C+","B-","B","B+","A-","A","A+"}))))</f>
        <v/>
      </c>
      <c r="G569" s="2" t="str">
        <f>IF(COUNT($A569)=0,"",IF(E569="","--",IF(E569="3E","3E",LOOKUP(E569/G$2,{0,0.4,0.45,0.5,0.55,0.6,0.65,0.7,0.75,0.8,1},{0,2,2.25,2.5,2.75,3,3.25,3.5,3.75,4}))))</f>
        <v/>
      </c>
      <c r="H569" s="3" t="str">
        <f>IF(COUNT($A569)=0,"",IF($A569&lt;&gt;DRAFT!$B571,"ERR",IF(DRAFT!AA571="3E","3E",IF(COUNT(DRAFT!W571,DRAFT!AA571)&gt;0,DRAFT!AB571,""))))</f>
        <v/>
      </c>
      <c r="I569" s="3" t="str">
        <f>IF(COUNT($A569)=0,"",IF(H569="3E","3E",IF(H569="","I",LOOKUP(H569/J$2,{0,0.4,0.45,0.5,0.55,0.6,0.65,0.7,0.75,0.8,1},{"F","D","C","C+","B-","B","B+","A-","A","A+"}))))</f>
        <v/>
      </c>
      <c r="J569" s="2" t="str">
        <f>IF(COUNT($A569)=0,"",IF(H569="","--",IF(H569="3E","3E",LOOKUP(H569/J$2,{0,0.4,0.45,0.5,0.55,0.6,0.65,0.7,0.75,0.8,1},{0,2,2.25,2.5,2.75,3,3.25,3.5,3.75,4}))))</f>
        <v/>
      </c>
      <c r="K569" s="3" t="str">
        <f>IF(COUNT($A569)=0,"",IF($A569&lt;&gt;DRAFT!$B571,"ERR",IF(DRAFT!AJ571="3E","3E",IF(COUNT(DRAFT!AF571,DRAFT!AJ571)&gt;0,DRAFT!AK571,""))))</f>
        <v/>
      </c>
      <c r="L569" s="3" t="str">
        <f>IF(COUNT($A569)=0,"",IF(K569="3E","3E",IF(K569="","I",LOOKUP(K569/M$2,{0,0.4,0.45,0.5,0.55,0.6,0.65,0.7,0.75,0.8,1},{"F","D","C","C+","B-","B","B+","A-","A","A+"}))))</f>
        <v/>
      </c>
      <c r="M569" s="2" t="str">
        <f>IF(COUNT($A569)=0,"",IF(K569="","--",IF(K569="3E","3E",LOOKUP(K569/M$2,{0,0.4,0.45,0.5,0.55,0.6,0.65,0.7,0.75,0.8,1},{0,2,2.25,2.5,2.75,3,3.25,3.5,3.75,4}))))</f>
        <v/>
      </c>
      <c r="N569" s="3" t="str">
        <f>IF(COUNT($A569)=0,"",IF($A569&lt;&gt;DRAFT!$B571,"ERR",IF(DRAFT!AS571="3E","3E",IF(COUNT(DRAFT!AO571,DRAFT!AS571)&gt;0,DRAFT!AT571,""))))</f>
        <v/>
      </c>
      <c r="O569" s="3" t="str">
        <f>IF(COUNT($A569)=0,"",IF(N569="3E","3E",IF(N569="","I",LOOKUP(N569/P$2,{0,0.4,0.45,0.5,0.55,0.6,0.65,0.7,0.75,0.8,1},{"F","D","C","C+","B-","B","B+","A-","A","A+"}))))</f>
        <v/>
      </c>
      <c r="P569" s="2" t="str">
        <f>IF(COUNT($A569)=0,"",IF(N569="","--",IF(N569="3E","3E",LOOKUP(N569/P$2,{0,0.4,0.45,0.5,0.55,0.6,0.65,0.7,0.75,0.8,1},{0,2,2.25,2.5,2.75,3,3.25,3.5,3.75,4}))))</f>
        <v/>
      </c>
      <c r="Q569" s="3" t="str">
        <f>IF(COUNT($A569)=0,"",IF($A569&lt;&gt;DRAFT!$B571,"ERR",IF(DRAFT!BB571="3E","3E",IF(COUNT(DRAFT!AX571,DRAFT!BB571)&gt;0,DRAFT!BC571,""))))</f>
        <v/>
      </c>
      <c r="R569" s="3" t="str">
        <f>IF(COUNT($A569)=0,"",IF(Q569="3E","3E",IF(Q569="","I",LOOKUP(Q569/S$2,{0,0.4,0.45,0.5,0.55,0.6,0.65,0.7,0.75,0.8,1},{"F","D","C","C+","B-","B","B+","A-","A","A+"}))))</f>
        <v/>
      </c>
      <c r="S569" s="2" t="str">
        <f>IF(COUNT($A569)=0,"",IF(Q569="","--",IF(Q569="3E","3E",LOOKUP(Q569/S$2,{0,0.4,0.45,0.5,0.55,0.6,0.65,0.7,0.75,0.8,1},{0,2,2.25,2.5,2.75,3,3.25,3.5,3.75,4}))))</f>
        <v/>
      </c>
      <c r="T569" s="3" t="str">
        <f>IF(COUNT($A569)=0,"",IF($A569&lt;&gt;DRAFT!$B571,"ERR",IF(DRAFT!BK571="3E","3E",IF(COUNT(DRAFT!BG571,DRAFT!BK571)&gt;0,DRAFT!BL571,""))))</f>
        <v/>
      </c>
      <c r="U569" s="3" t="str">
        <f>IF(COUNT($A569)=0,"",IF(T569="3E","3E",IF(T569="","I",LOOKUP(T569/V$2,{0,0.4,0.45,0.5,0.55,0.6,0.65,0.7,0.75,0.8,1},{"F","D","C","C+","B-","B","B+","A-","A","A+"}))))</f>
        <v/>
      </c>
      <c r="V569" s="2" t="str">
        <f>IF(COUNT($A569)=0,"",IF(T569="","--",IF(T569="3E","3E",LOOKUP(T569/V$2,{0,0.4,0.45,0.5,0.55,0.6,0.65,0.7,0.75,0.8,1},{0,2,2.25,2.5,2.75,3,3.25,3.5,3.75,4}))))</f>
        <v/>
      </c>
      <c r="W569" s="3" t="str">
        <f>IF(COUNT($A569)=0,"",IF($A569&lt;&gt;DRAFT!$B571,"ERR",IF(DRAFT!BT571="3E","3E",IF(COUNT(DRAFT!BP571,DRAFT!BT571)&gt;0,DRAFT!BU571,""))))</f>
        <v/>
      </c>
      <c r="X569" s="3" t="str">
        <f>IF(COUNT($A569)=0,"",IF(W569="3E","3E",IF(W569="","I",LOOKUP(W569/Y$2,{0,0.4,0.45,0.5,0.55,0.6,0.65,0.7,0.75,0.8,1},{"F","D","C","C+","B-","B","B+","A-","A","A+"}))))</f>
        <v/>
      </c>
      <c r="Y569" s="2" t="str">
        <f>IF(COUNT($A569)=0,"",IF(W569="","--",IF(W569="3E","3E",LOOKUP(W569/Y$2,{0,0.4,0.45,0.5,0.55,0.6,0.65,0.7,0.75,0.8,1},{0,2,2.25,2.5,2.75,3,3.25,3.5,3.75,4}))))</f>
        <v/>
      </c>
      <c r="Z569" s="3" t="str">
        <f>IF(COUNT($A569)=0,"",IF($A569&lt;&gt;DRAFT!$B571,"ERR",IF(DRAFT!CC571="3E","3E",IF(COUNT(DRAFT!BY571,DRAFT!CC571)&gt;0,DRAFT!CD571,""))))</f>
        <v/>
      </c>
      <c r="AA569" s="3" t="str">
        <f>IF(COUNT($A569)=0,"",IF(Z569="3E","3E",IF(Z569="","I",LOOKUP(Z569/AB$2,{0,0.4,0.45,0.5,0.55,0.6,0.65,0.7,0.75,0.8,1},{"F","D","C","C+","B-","B","B+","A-","A","A+"}))))</f>
        <v/>
      </c>
      <c r="AB569" s="2" t="str">
        <f>IF(COUNT($A569)=0,"",IF(Z569="","--",IF(Z569="3E","3E",LOOKUP(Z569/AB$2,{0,0.4,0.45,0.5,0.55,0.6,0.65,0.7,0.75,0.8,1},{0,2,2.25,2.5,2.75,3,3.25,3.5,3.75,4}))))</f>
        <v/>
      </c>
      <c r="AC569" s="3" t="str">
        <f>IF(COUNT($A569)=0,"",IF($A569&lt;&gt;DRAFT!$B571,"ERR",IF(DRAFT!CF571&gt;0,DRAFT!CF571,"")))</f>
        <v/>
      </c>
      <c r="AD569" s="3" t="str">
        <f>IF(COUNT($A569)=0,"",IF(AC569="3E","3E",IF(AC569="","I",LOOKUP(AC569/AE$2,{0,0.4,0.45,0.5,0.55,0.6,0.65,0.7,0.75,0.8,1},{"F","D","C","C+","B-","B","B+","A-","A","A+"}))))</f>
        <v/>
      </c>
      <c r="AE569" s="2" t="str">
        <f>IF(COUNT($A569)=0,"",IF(AC569="","--",IF(AC569="3E","3E",LOOKUP(AC569/AE$2,{0,0.4,0.45,0.5,0.55,0.6,0.65,0.7,0.75,0.8,1},{0,2,2.25,2.5,2.75,3,3.25,3.5,3.75,4}))))</f>
        <v/>
      </c>
      <c r="AF569" s="3" t="str">
        <f>IF($A569&lt;&gt;DRAFT!$B571,"ERR",IF(OR(COUNT($A569)=0,COUNT(DRAFT!CI571:CK571,DRAFT!CM571:CO571)=0),"",CEILING(SUM(DRAFT!CL571,DRAFT!CP571),1)))</f>
        <v/>
      </c>
      <c r="AG569" s="3" t="str">
        <f>IF(COUNT($A569)=0,"",IF(AF569="3E","3E",IF(AF569="","I",LOOKUP(AF569/AH$2,{0,0.4,0.45,0.5,0.55,0.6,0.65,0.7,0.75,0.8,1},{"F","D","C","C+","B-","B","B+","A-","A","A+"}))))</f>
        <v/>
      </c>
      <c r="AH569" s="2" t="str">
        <f>IF(COUNT($A569)=0,"",IF(AF569="","--",IF(AF569="3E","3E",LOOKUP(AF569/AH$2,{0,0.4,0.45,0.5,0.55,0.6,0.65,0.7,0.75,0.8,1},{0,2,2.25,2.5,2.75,3,3.25,3.5,3.75,4}))))</f>
        <v/>
      </c>
      <c r="AI569" s="11" t="str">
        <f>IF(OR(COUNT($A569)=0,COUNT(B569:AH569)=0),"",IF(COUNTIF(B569:AH569,"3E")&gt;0,"3E",IF(DRAFT!$A571="R",TRUNC(SUMPRODUCT(RGP,RCP)/TCP,3),TRUNC((SUMPRODUCT(--(IMDGP&gt;0)*IMDGP,IMCP)+CEILING(DRAFT!$CQ571*42,0.25))/TCP,3))))</f>
        <v/>
      </c>
      <c r="AJ569" s="3" t="str">
        <f>IF(OR(COUNT($A569)=0,COUNT(B569:AH569)=0),"",IF(COUNTIF(B569:AH569,"3E")&gt;0,"3E",IF(DRAFT!$A571="R",SUMPRODUCT(--(RGP&gt;=2),RCP),SUMPRODUCT(--(IMDGP&gt;0),--(IMGP=0),IMCP)+DRAFT!$CR571)))</f>
        <v/>
      </c>
      <c r="AK569" s="3" t="str">
        <f>IF(OR(COUNT($A569)=0,COUNT(B569:AH569)=0),"",IF(COUNTIF(B569:AJ569,"3E")&gt;0,"3E",IF(AND(DRAFT!$A571="IM",OR($AI569&gt;DRAFT!$CQ571,$AJ569&gt;DRAFT!$CR571)),"IMPROVED",IF(AND(DRAFT!$A571="IM",$AI569&lt;=DRAFT!$CQ571,$AJ569&lt;=DRAFT!$CR571),"NOT IMPROVED",IF(AND(AH569&gt;=2,AI569&gt;=2,AJ569&gt;=30),"PASS","FAIL")))))</f>
        <v/>
      </c>
      <c r="AL569" s="3" t="str">
        <f t="shared" si="16"/>
        <v/>
      </c>
      <c r="AM569" s="3" t="str">
        <f t="shared" si="17"/>
        <v/>
      </c>
    </row>
    <row r="570" spans="1:39" ht="18.95" customHeight="1" x14ac:dyDescent="0.25">
      <c r="A570" s="4" t="str">
        <f>IF(DRAFT!$B572="","",DRAFT!$B572)</f>
        <v/>
      </c>
      <c r="B570" s="3" t="str">
        <f>IF(COUNT($A570)=0,"",IF($A570&lt;&gt;DRAFT!$B572,"ERR",IF(DRAFT!I572="3E","3E",IF(COUNT(DRAFT!E572,DRAFT!I572)&gt;0,DRAFT!J572,""))))</f>
        <v/>
      </c>
      <c r="C570" s="3" t="str">
        <f>IF(COUNT($A570)=0,"",IF(B570="3E","3E",IF(B570="","I",LOOKUP(B570/D$2,{0,0.4,0.45,0.5,0.55,0.6,0.65,0.7,0.75,0.8,1},{"F","D","C","C+","B-","B","B+","A-","A","A+"}))))</f>
        <v/>
      </c>
      <c r="D570" s="2" t="str">
        <f>IF(COUNT($A570)=0,"",IF(B570="","--",IF(B570="3E","3E",LOOKUP(B570/D$2,{0,0.4,0.45,0.5,0.55,0.6,0.65,0.7,0.75,0.8,1},{0,2,2.25,2.5,2.75,3,3.25,3.5,3.75,4}))))</f>
        <v/>
      </c>
      <c r="E570" s="3" t="str">
        <f>IF(COUNT($A570)=0,"",IF($A570&lt;&gt;DRAFT!$B572,"ERR",IF(DRAFT!R572="3E","3E",IF(COUNT(DRAFT!N572,DRAFT!R572)&gt;0,DRAFT!S572,""))))</f>
        <v/>
      </c>
      <c r="F570" s="3" t="str">
        <f>IF(COUNT($A570)=0,"",IF(E570="3E","3E",IF(E570="","I",LOOKUP(E570/G$2,{0,0.4,0.45,0.5,0.55,0.6,0.65,0.7,0.75,0.8,1},{"F","D","C","C+","B-","B","B+","A-","A","A+"}))))</f>
        <v/>
      </c>
      <c r="G570" s="2" t="str">
        <f>IF(COUNT($A570)=0,"",IF(E570="","--",IF(E570="3E","3E",LOOKUP(E570/G$2,{0,0.4,0.45,0.5,0.55,0.6,0.65,0.7,0.75,0.8,1},{0,2,2.25,2.5,2.75,3,3.25,3.5,3.75,4}))))</f>
        <v/>
      </c>
      <c r="H570" s="3" t="str">
        <f>IF(COUNT($A570)=0,"",IF($A570&lt;&gt;DRAFT!$B572,"ERR",IF(DRAFT!AA572="3E","3E",IF(COUNT(DRAFT!W572,DRAFT!AA572)&gt;0,DRAFT!AB572,""))))</f>
        <v/>
      </c>
      <c r="I570" s="3" t="str">
        <f>IF(COUNT($A570)=0,"",IF(H570="3E","3E",IF(H570="","I",LOOKUP(H570/J$2,{0,0.4,0.45,0.5,0.55,0.6,0.65,0.7,0.75,0.8,1},{"F","D","C","C+","B-","B","B+","A-","A","A+"}))))</f>
        <v/>
      </c>
      <c r="J570" s="2" t="str">
        <f>IF(COUNT($A570)=0,"",IF(H570="","--",IF(H570="3E","3E",LOOKUP(H570/J$2,{0,0.4,0.45,0.5,0.55,0.6,0.65,0.7,0.75,0.8,1},{0,2,2.25,2.5,2.75,3,3.25,3.5,3.75,4}))))</f>
        <v/>
      </c>
      <c r="K570" s="3" t="str">
        <f>IF(COUNT($A570)=0,"",IF($A570&lt;&gt;DRAFT!$B572,"ERR",IF(DRAFT!AJ572="3E","3E",IF(COUNT(DRAFT!AF572,DRAFT!AJ572)&gt;0,DRAFT!AK572,""))))</f>
        <v/>
      </c>
      <c r="L570" s="3" t="str">
        <f>IF(COUNT($A570)=0,"",IF(K570="3E","3E",IF(K570="","I",LOOKUP(K570/M$2,{0,0.4,0.45,0.5,0.55,0.6,0.65,0.7,0.75,0.8,1},{"F","D","C","C+","B-","B","B+","A-","A","A+"}))))</f>
        <v/>
      </c>
      <c r="M570" s="2" t="str">
        <f>IF(COUNT($A570)=0,"",IF(K570="","--",IF(K570="3E","3E",LOOKUP(K570/M$2,{0,0.4,0.45,0.5,0.55,0.6,0.65,0.7,0.75,0.8,1},{0,2,2.25,2.5,2.75,3,3.25,3.5,3.75,4}))))</f>
        <v/>
      </c>
      <c r="N570" s="3" t="str">
        <f>IF(COUNT($A570)=0,"",IF($A570&lt;&gt;DRAFT!$B572,"ERR",IF(DRAFT!AS572="3E","3E",IF(COUNT(DRAFT!AO572,DRAFT!AS572)&gt;0,DRAFT!AT572,""))))</f>
        <v/>
      </c>
      <c r="O570" s="3" t="str">
        <f>IF(COUNT($A570)=0,"",IF(N570="3E","3E",IF(N570="","I",LOOKUP(N570/P$2,{0,0.4,0.45,0.5,0.55,0.6,0.65,0.7,0.75,0.8,1},{"F","D","C","C+","B-","B","B+","A-","A","A+"}))))</f>
        <v/>
      </c>
      <c r="P570" s="2" t="str">
        <f>IF(COUNT($A570)=0,"",IF(N570="","--",IF(N570="3E","3E",LOOKUP(N570/P$2,{0,0.4,0.45,0.5,0.55,0.6,0.65,0.7,0.75,0.8,1},{0,2,2.25,2.5,2.75,3,3.25,3.5,3.75,4}))))</f>
        <v/>
      </c>
      <c r="Q570" s="3" t="str">
        <f>IF(COUNT($A570)=0,"",IF($A570&lt;&gt;DRAFT!$B572,"ERR",IF(DRAFT!BB572="3E","3E",IF(COUNT(DRAFT!AX572,DRAFT!BB572)&gt;0,DRAFT!BC572,""))))</f>
        <v/>
      </c>
      <c r="R570" s="3" t="str">
        <f>IF(COUNT($A570)=0,"",IF(Q570="3E","3E",IF(Q570="","I",LOOKUP(Q570/S$2,{0,0.4,0.45,0.5,0.55,0.6,0.65,0.7,0.75,0.8,1},{"F","D","C","C+","B-","B","B+","A-","A","A+"}))))</f>
        <v/>
      </c>
      <c r="S570" s="2" t="str">
        <f>IF(COUNT($A570)=0,"",IF(Q570="","--",IF(Q570="3E","3E",LOOKUP(Q570/S$2,{0,0.4,0.45,0.5,0.55,0.6,0.65,0.7,0.75,0.8,1},{0,2,2.25,2.5,2.75,3,3.25,3.5,3.75,4}))))</f>
        <v/>
      </c>
      <c r="T570" s="3" t="str">
        <f>IF(COUNT($A570)=0,"",IF($A570&lt;&gt;DRAFT!$B572,"ERR",IF(DRAFT!BK572="3E","3E",IF(COUNT(DRAFT!BG572,DRAFT!BK572)&gt;0,DRAFT!BL572,""))))</f>
        <v/>
      </c>
      <c r="U570" s="3" t="str">
        <f>IF(COUNT($A570)=0,"",IF(T570="3E","3E",IF(T570="","I",LOOKUP(T570/V$2,{0,0.4,0.45,0.5,0.55,0.6,0.65,0.7,0.75,0.8,1},{"F","D","C","C+","B-","B","B+","A-","A","A+"}))))</f>
        <v/>
      </c>
      <c r="V570" s="2" t="str">
        <f>IF(COUNT($A570)=0,"",IF(T570="","--",IF(T570="3E","3E",LOOKUP(T570/V$2,{0,0.4,0.45,0.5,0.55,0.6,0.65,0.7,0.75,0.8,1},{0,2,2.25,2.5,2.75,3,3.25,3.5,3.75,4}))))</f>
        <v/>
      </c>
      <c r="W570" s="3" t="str">
        <f>IF(COUNT($A570)=0,"",IF($A570&lt;&gt;DRAFT!$B572,"ERR",IF(DRAFT!BT572="3E","3E",IF(COUNT(DRAFT!BP572,DRAFT!BT572)&gt;0,DRAFT!BU572,""))))</f>
        <v/>
      </c>
      <c r="X570" s="3" t="str">
        <f>IF(COUNT($A570)=0,"",IF(W570="3E","3E",IF(W570="","I",LOOKUP(W570/Y$2,{0,0.4,0.45,0.5,0.55,0.6,0.65,0.7,0.75,0.8,1},{"F","D","C","C+","B-","B","B+","A-","A","A+"}))))</f>
        <v/>
      </c>
      <c r="Y570" s="2" t="str">
        <f>IF(COUNT($A570)=0,"",IF(W570="","--",IF(W570="3E","3E",LOOKUP(W570/Y$2,{0,0.4,0.45,0.5,0.55,0.6,0.65,0.7,0.75,0.8,1},{0,2,2.25,2.5,2.75,3,3.25,3.5,3.75,4}))))</f>
        <v/>
      </c>
      <c r="Z570" s="3" t="str">
        <f>IF(COUNT($A570)=0,"",IF($A570&lt;&gt;DRAFT!$B572,"ERR",IF(DRAFT!CC572="3E","3E",IF(COUNT(DRAFT!BY572,DRAFT!CC572)&gt;0,DRAFT!CD572,""))))</f>
        <v/>
      </c>
      <c r="AA570" s="3" t="str">
        <f>IF(COUNT($A570)=0,"",IF(Z570="3E","3E",IF(Z570="","I",LOOKUP(Z570/AB$2,{0,0.4,0.45,0.5,0.55,0.6,0.65,0.7,0.75,0.8,1},{"F","D","C","C+","B-","B","B+","A-","A","A+"}))))</f>
        <v/>
      </c>
      <c r="AB570" s="2" t="str">
        <f>IF(COUNT($A570)=0,"",IF(Z570="","--",IF(Z570="3E","3E",LOOKUP(Z570/AB$2,{0,0.4,0.45,0.5,0.55,0.6,0.65,0.7,0.75,0.8,1},{0,2,2.25,2.5,2.75,3,3.25,3.5,3.75,4}))))</f>
        <v/>
      </c>
      <c r="AC570" s="3" t="str">
        <f>IF(COUNT($A570)=0,"",IF($A570&lt;&gt;DRAFT!$B572,"ERR",IF(DRAFT!CF572&gt;0,DRAFT!CF572,"")))</f>
        <v/>
      </c>
      <c r="AD570" s="3" t="str">
        <f>IF(COUNT($A570)=0,"",IF(AC570="3E","3E",IF(AC570="","I",LOOKUP(AC570/AE$2,{0,0.4,0.45,0.5,0.55,0.6,0.65,0.7,0.75,0.8,1},{"F","D","C","C+","B-","B","B+","A-","A","A+"}))))</f>
        <v/>
      </c>
      <c r="AE570" s="2" t="str">
        <f>IF(COUNT($A570)=0,"",IF(AC570="","--",IF(AC570="3E","3E",LOOKUP(AC570/AE$2,{0,0.4,0.45,0.5,0.55,0.6,0.65,0.7,0.75,0.8,1},{0,2,2.25,2.5,2.75,3,3.25,3.5,3.75,4}))))</f>
        <v/>
      </c>
      <c r="AF570" s="3" t="str">
        <f>IF($A570&lt;&gt;DRAFT!$B572,"ERR",IF(OR(COUNT($A570)=0,COUNT(DRAFT!CI572:CK572,DRAFT!CM572:CO572)=0),"",CEILING(SUM(DRAFT!CL572,DRAFT!CP572),1)))</f>
        <v/>
      </c>
      <c r="AG570" s="3" t="str">
        <f>IF(COUNT($A570)=0,"",IF(AF570="3E","3E",IF(AF570="","I",LOOKUP(AF570/AH$2,{0,0.4,0.45,0.5,0.55,0.6,0.65,0.7,0.75,0.8,1},{"F","D","C","C+","B-","B","B+","A-","A","A+"}))))</f>
        <v/>
      </c>
      <c r="AH570" s="2" t="str">
        <f>IF(COUNT($A570)=0,"",IF(AF570="","--",IF(AF570="3E","3E",LOOKUP(AF570/AH$2,{0,0.4,0.45,0.5,0.55,0.6,0.65,0.7,0.75,0.8,1},{0,2,2.25,2.5,2.75,3,3.25,3.5,3.75,4}))))</f>
        <v/>
      </c>
      <c r="AI570" s="11" t="str">
        <f>IF(OR(COUNT($A570)=0,COUNT(B570:AH570)=0),"",IF(COUNTIF(B570:AH570,"3E")&gt;0,"3E",IF(DRAFT!$A572="R",TRUNC(SUMPRODUCT(RGP,RCP)/TCP,3),TRUNC((SUMPRODUCT(--(IMDGP&gt;0)*IMDGP,IMCP)+CEILING(DRAFT!$CQ572*42,0.25))/TCP,3))))</f>
        <v/>
      </c>
      <c r="AJ570" s="3" t="str">
        <f>IF(OR(COUNT($A570)=0,COUNT(B570:AH570)=0),"",IF(COUNTIF(B570:AH570,"3E")&gt;0,"3E",IF(DRAFT!$A572="R",SUMPRODUCT(--(RGP&gt;=2),RCP),SUMPRODUCT(--(IMDGP&gt;0),--(IMGP=0),IMCP)+DRAFT!$CR572)))</f>
        <v/>
      </c>
      <c r="AK570" s="3" t="str">
        <f>IF(OR(COUNT($A570)=0,COUNT(B570:AH570)=0),"",IF(COUNTIF(B570:AJ570,"3E")&gt;0,"3E",IF(AND(DRAFT!$A572="IM",OR($AI570&gt;DRAFT!$CQ572,$AJ570&gt;DRAFT!$CR572)),"IMPROVED",IF(AND(DRAFT!$A572="IM",$AI570&lt;=DRAFT!$CQ572,$AJ570&lt;=DRAFT!$CR572),"NOT IMPROVED",IF(AND(AH570&gt;=2,AI570&gt;=2,AJ570&gt;=30),"PASS","FAIL")))))</f>
        <v/>
      </c>
      <c r="AL570" s="3" t="str">
        <f t="shared" si="16"/>
        <v/>
      </c>
      <c r="AM570" s="3" t="str">
        <f t="shared" si="17"/>
        <v/>
      </c>
    </row>
    <row r="571" spans="1:39" ht="18.95" customHeight="1" x14ac:dyDescent="0.25">
      <c r="A571" s="4" t="str">
        <f>IF(DRAFT!$B573="","",DRAFT!$B573)</f>
        <v/>
      </c>
      <c r="B571" s="3" t="str">
        <f>IF(COUNT($A571)=0,"",IF($A571&lt;&gt;DRAFT!$B573,"ERR",IF(DRAFT!I573="3E","3E",IF(COUNT(DRAFT!E573,DRAFT!I573)&gt;0,DRAFT!J573,""))))</f>
        <v/>
      </c>
      <c r="C571" s="3" t="str">
        <f>IF(COUNT($A571)=0,"",IF(B571="3E","3E",IF(B571="","I",LOOKUP(B571/D$2,{0,0.4,0.45,0.5,0.55,0.6,0.65,0.7,0.75,0.8,1},{"F","D","C","C+","B-","B","B+","A-","A","A+"}))))</f>
        <v/>
      </c>
      <c r="D571" s="2" t="str">
        <f>IF(COUNT($A571)=0,"",IF(B571="","--",IF(B571="3E","3E",LOOKUP(B571/D$2,{0,0.4,0.45,0.5,0.55,0.6,0.65,0.7,0.75,0.8,1},{0,2,2.25,2.5,2.75,3,3.25,3.5,3.75,4}))))</f>
        <v/>
      </c>
      <c r="E571" s="3" t="str">
        <f>IF(COUNT($A571)=0,"",IF($A571&lt;&gt;DRAFT!$B573,"ERR",IF(DRAFT!R573="3E","3E",IF(COUNT(DRAFT!N573,DRAFT!R573)&gt;0,DRAFT!S573,""))))</f>
        <v/>
      </c>
      <c r="F571" s="3" t="str">
        <f>IF(COUNT($A571)=0,"",IF(E571="3E","3E",IF(E571="","I",LOOKUP(E571/G$2,{0,0.4,0.45,0.5,0.55,0.6,0.65,0.7,0.75,0.8,1},{"F","D","C","C+","B-","B","B+","A-","A","A+"}))))</f>
        <v/>
      </c>
      <c r="G571" s="2" t="str">
        <f>IF(COUNT($A571)=0,"",IF(E571="","--",IF(E571="3E","3E",LOOKUP(E571/G$2,{0,0.4,0.45,0.5,0.55,0.6,0.65,0.7,0.75,0.8,1},{0,2,2.25,2.5,2.75,3,3.25,3.5,3.75,4}))))</f>
        <v/>
      </c>
      <c r="H571" s="3" t="str">
        <f>IF(COUNT($A571)=0,"",IF($A571&lt;&gt;DRAFT!$B573,"ERR",IF(DRAFT!AA573="3E","3E",IF(COUNT(DRAFT!W573,DRAFT!AA573)&gt;0,DRAFT!AB573,""))))</f>
        <v/>
      </c>
      <c r="I571" s="3" t="str">
        <f>IF(COUNT($A571)=0,"",IF(H571="3E","3E",IF(H571="","I",LOOKUP(H571/J$2,{0,0.4,0.45,0.5,0.55,0.6,0.65,0.7,0.75,0.8,1},{"F","D","C","C+","B-","B","B+","A-","A","A+"}))))</f>
        <v/>
      </c>
      <c r="J571" s="2" t="str">
        <f>IF(COUNT($A571)=0,"",IF(H571="","--",IF(H571="3E","3E",LOOKUP(H571/J$2,{0,0.4,0.45,0.5,0.55,0.6,0.65,0.7,0.75,0.8,1},{0,2,2.25,2.5,2.75,3,3.25,3.5,3.75,4}))))</f>
        <v/>
      </c>
      <c r="K571" s="3" t="str">
        <f>IF(COUNT($A571)=0,"",IF($A571&lt;&gt;DRAFT!$B573,"ERR",IF(DRAFT!AJ573="3E","3E",IF(COUNT(DRAFT!AF573,DRAFT!AJ573)&gt;0,DRAFT!AK573,""))))</f>
        <v/>
      </c>
      <c r="L571" s="3" t="str">
        <f>IF(COUNT($A571)=0,"",IF(K571="3E","3E",IF(K571="","I",LOOKUP(K571/M$2,{0,0.4,0.45,0.5,0.55,0.6,0.65,0.7,0.75,0.8,1},{"F","D","C","C+","B-","B","B+","A-","A","A+"}))))</f>
        <v/>
      </c>
      <c r="M571" s="2" t="str">
        <f>IF(COUNT($A571)=0,"",IF(K571="","--",IF(K571="3E","3E",LOOKUP(K571/M$2,{0,0.4,0.45,0.5,0.55,0.6,0.65,0.7,0.75,0.8,1},{0,2,2.25,2.5,2.75,3,3.25,3.5,3.75,4}))))</f>
        <v/>
      </c>
      <c r="N571" s="3" t="str">
        <f>IF(COUNT($A571)=0,"",IF($A571&lt;&gt;DRAFT!$B573,"ERR",IF(DRAFT!AS573="3E","3E",IF(COUNT(DRAFT!AO573,DRAFT!AS573)&gt;0,DRAFT!AT573,""))))</f>
        <v/>
      </c>
      <c r="O571" s="3" t="str">
        <f>IF(COUNT($A571)=0,"",IF(N571="3E","3E",IF(N571="","I",LOOKUP(N571/P$2,{0,0.4,0.45,0.5,0.55,0.6,0.65,0.7,0.75,0.8,1},{"F","D","C","C+","B-","B","B+","A-","A","A+"}))))</f>
        <v/>
      </c>
      <c r="P571" s="2" t="str">
        <f>IF(COUNT($A571)=0,"",IF(N571="","--",IF(N571="3E","3E",LOOKUP(N571/P$2,{0,0.4,0.45,0.5,0.55,0.6,0.65,0.7,0.75,0.8,1},{0,2,2.25,2.5,2.75,3,3.25,3.5,3.75,4}))))</f>
        <v/>
      </c>
      <c r="Q571" s="3" t="str">
        <f>IF(COUNT($A571)=0,"",IF($A571&lt;&gt;DRAFT!$B573,"ERR",IF(DRAFT!BB573="3E","3E",IF(COUNT(DRAFT!AX573,DRAFT!BB573)&gt;0,DRAFT!BC573,""))))</f>
        <v/>
      </c>
      <c r="R571" s="3" t="str">
        <f>IF(COUNT($A571)=0,"",IF(Q571="3E","3E",IF(Q571="","I",LOOKUP(Q571/S$2,{0,0.4,0.45,0.5,0.55,0.6,0.65,0.7,0.75,0.8,1},{"F","D","C","C+","B-","B","B+","A-","A","A+"}))))</f>
        <v/>
      </c>
      <c r="S571" s="2" t="str">
        <f>IF(COUNT($A571)=0,"",IF(Q571="","--",IF(Q571="3E","3E",LOOKUP(Q571/S$2,{0,0.4,0.45,0.5,0.55,0.6,0.65,0.7,0.75,0.8,1},{0,2,2.25,2.5,2.75,3,3.25,3.5,3.75,4}))))</f>
        <v/>
      </c>
      <c r="T571" s="3" t="str">
        <f>IF(COUNT($A571)=0,"",IF($A571&lt;&gt;DRAFT!$B573,"ERR",IF(DRAFT!BK573="3E","3E",IF(COUNT(DRAFT!BG573,DRAFT!BK573)&gt;0,DRAFT!BL573,""))))</f>
        <v/>
      </c>
      <c r="U571" s="3" t="str">
        <f>IF(COUNT($A571)=0,"",IF(T571="3E","3E",IF(T571="","I",LOOKUP(T571/V$2,{0,0.4,0.45,0.5,0.55,0.6,0.65,0.7,0.75,0.8,1},{"F","D","C","C+","B-","B","B+","A-","A","A+"}))))</f>
        <v/>
      </c>
      <c r="V571" s="2" t="str">
        <f>IF(COUNT($A571)=0,"",IF(T571="","--",IF(T571="3E","3E",LOOKUP(T571/V$2,{0,0.4,0.45,0.5,0.55,0.6,0.65,0.7,0.75,0.8,1},{0,2,2.25,2.5,2.75,3,3.25,3.5,3.75,4}))))</f>
        <v/>
      </c>
      <c r="W571" s="3" t="str">
        <f>IF(COUNT($A571)=0,"",IF($A571&lt;&gt;DRAFT!$B573,"ERR",IF(DRAFT!BT573="3E","3E",IF(COUNT(DRAFT!BP573,DRAFT!BT573)&gt;0,DRAFT!BU573,""))))</f>
        <v/>
      </c>
      <c r="X571" s="3" t="str">
        <f>IF(COUNT($A571)=0,"",IF(W571="3E","3E",IF(W571="","I",LOOKUP(W571/Y$2,{0,0.4,0.45,0.5,0.55,0.6,0.65,0.7,0.75,0.8,1},{"F","D","C","C+","B-","B","B+","A-","A","A+"}))))</f>
        <v/>
      </c>
      <c r="Y571" s="2" t="str">
        <f>IF(COUNT($A571)=0,"",IF(W571="","--",IF(W571="3E","3E",LOOKUP(W571/Y$2,{0,0.4,0.45,0.5,0.55,0.6,0.65,0.7,0.75,0.8,1},{0,2,2.25,2.5,2.75,3,3.25,3.5,3.75,4}))))</f>
        <v/>
      </c>
      <c r="Z571" s="3" t="str">
        <f>IF(COUNT($A571)=0,"",IF($A571&lt;&gt;DRAFT!$B573,"ERR",IF(DRAFT!CC573="3E","3E",IF(COUNT(DRAFT!BY573,DRAFT!CC573)&gt;0,DRAFT!CD573,""))))</f>
        <v/>
      </c>
      <c r="AA571" s="3" t="str">
        <f>IF(COUNT($A571)=0,"",IF(Z571="3E","3E",IF(Z571="","I",LOOKUP(Z571/AB$2,{0,0.4,0.45,0.5,0.55,0.6,0.65,0.7,0.75,0.8,1},{"F","D","C","C+","B-","B","B+","A-","A","A+"}))))</f>
        <v/>
      </c>
      <c r="AB571" s="2" t="str">
        <f>IF(COUNT($A571)=0,"",IF(Z571="","--",IF(Z571="3E","3E",LOOKUP(Z571/AB$2,{0,0.4,0.45,0.5,0.55,0.6,0.65,0.7,0.75,0.8,1},{0,2,2.25,2.5,2.75,3,3.25,3.5,3.75,4}))))</f>
        <v/>
      </c>
      <c r="AC571" s="3" t="str">
        <f>IF(COUNT($A571)=0,"",IF($A571&lt;&gt;DRAFT!$B573,"ERR",IF(DRAFT!CF573&gt;0,DRAFT!CF573,"")))</f>
        <v/>
      </c>
      <c r="AD571" s="3" t="str">
        <f>IF(COUNT($A571)=0,"",IF(AC571="3E","3E",IF(AC571="","I",LOOKUP(AC571/AE$2,{0,0.4,0.45,0.5,0.55,0.6,0.65,0.7,0.75,0.8,1},{"F","D","C","C+","B-","B","B+","A-","A","A+"}))))</f>
        <v/>
      </c>
      <c r="AE571" s="2" t="str">
        <f>IF(COUNT($A571)=0,"",IF(AC571="","--",IF(AC571="3E","3E",LOOKUP(AC571/AE$2,{0,0.4,0.45,0.5,0.55,0.6,0.65,0.7,0.75,0.8,1},{0,2,2.25,2.5,2.75,3,3.25,3.5,3.75,4}))))</f>
        <v/>
      </c>
      <c r="AF571" s="3" t="str">
        <f>IF($A571&lt;&gt;DRAFT!$B573,"ERR",IF(OR(COUNT($A571)=0,COUNT(DRAFT!CI573:CK573,DRAFT!CM573:CO573)=0),"",CEILING(SUM(DRAFT!CL573,DRAFT!CP573),1)))</f>
        <v/>
      </c>
      <c r="AG571" s="3" t="str">
        <f>IF(COUNT($A571)=0,"",IF(AF571="3E","3E",IF(AF571="","I",LOOKUP(AF571/AH$2,{0,0.4,0.45,0.5,0.55,0.6,0.65,0.7,0.75,0.8,1},{"F","D","C","C+","B-","B","B+","A-","A","A+"}))))</f>
        <v/>
      </c>
      <c r="AH571" s="2" t="str">
        <f>IF(COUNT($A571)=0,"",IF(AF571="","--",IF(AF571="3E","3E",LOOKUP(AF571/AH$2,{0,0.4,0.45,0.5,0.55,0.6,0.65,0.7,0.75,0.8,1},{0,2,2.25,2.5,2.75,3,3.25,3.5,3.75,4}))))</f>
        <v/>
      </c>
      <c r="AI571" s="11" t="str">
        <f>IF(OR(COUNT($A571)=0,COUNT(B571:AH571)=0),"",IF(COUNTIF(B571:AH571,"3E")&gt;0,"3E",IF(DRAFT!$A573="R",TRUNC(SUMPRODUCT(RGP,RCP)/TCP,3),TRUNC((SUMPRODUCT(--(IMDGP&gt;0)*IMDGP,IMCP)+CEILING(DRAFT!$CQ573*42,0.25))/TCP,3))))</f>
        <v/>
      </c>
      <c r="AJ571" s="3" t="str">
        <f>IF(OR(COUNT($A571)=0,COUNT(B571:AH571)=0),"",IF(COUNTIF(B571:AH571,"3E")&gt;0,"3E",IF(DRAFT!$A573="R",SUMPRODUCT(--(RGP&gt;=2),RCP),SUMPRODUCT(--(IMDGP&gt;0),--(IMGP=0),IMCP)+DRAFT!$CR573)))</f>
        <v/>
      </c>
      <c r="AK571" s="3" t="str">
        <f>IF(OR(COUNT($A571)=0,COUNT(B571:AH571)=0),"",IF(COUNTIF(B571:AJ571,"3E")&gt;0,"3E",IF(AND(DRAFT!$A573="IM",OR($AI571&gt;DRAFT!$CQ573,$AJ571&gt;DRAFT!$CR573)),"IMPROVED",IF(AND(DRAFT!$A573="IM",$AI571&lt;=DRAFT!$CQ573,$AJ571&lt;=DRAFT!$CR573),"NOT IMPROVED",IF(AND(AH571&gt;=2,AI571&gt;=2,AJ571&gt;=30),"PASS","FAIL")))))</f>
        <v/>
      </c>
      <c r="AL571" s="3" t="str">
        <f t="shared" si="16"/>
        <v/>
      </c>
      <c r="AM571" s="3" t="str">
        <f t="shared" si="17"/>
        <v/>
      </c>
    </row>
    <row r="572" spans="1:39" ht="18.95" customHeight="1" x14ac:dyDescent="0.25">
      <c r="A572" s="4" t="str">
        <f>IF(DRAFT!$B574="","",DRAFT!$B574)</f>
        <v/>
      </c>
      <c r="B572" s="3" t="str">
        <f>IF(COUNT($A572)=0,"",IF($A572&lt;&gt;DRAFT!$B574,"ERR",IF(DRAFT!I574="3E","3E",IF(COUNT(DRAFT!E574,DRAFT!I574)&gt;0,DRAFT!J574,""))))</f>
        <v/>
      </c>
      <c r="C572" s="3" t="str">
        <f>IF(COUNT($A572)=0,"",IF(B572="3E","3E",IF(B572="","I",LOOKUP(B572/D$2,{0,0.4,0.45,0.5,0.55,0.6,0.65,0.7,0.75,0.8,1},{"F","D","C","C+","B-","B","B+","A-","A","A+"}))))</f>
        <v/>
      </c>
      <c r="D572" s="2" t="str">
        <f>IF(COUNT($A572)=0,"",IF(B572="","--",IF(B572="3E","3E",LOOKUP(B572/D$2,{0,0.4,0.45,0.5,0.55,0.6,0.65,0.7,0.75,0.8,1},{0,2,2.25,2.5,2.75,3,3.25,3.5,3.75,4}))))</f>
        <v/>
      </c>
      <c r="E572" s="3" t="str">
        <f>IF(COUNT($A572)=0,"",IF($A572&lt;&gt;DRAFT!$B574,"ERR",IF(DRAFT!R574="3E","3E",IF(COUNT(DRAFT!N574,DRAFT!R574)&gt;0,DRAFT!S574,""))))</f>
        <v/>
      </c>
      <c r="F572" s="3" t="str">
        <f>IF(COUNT($A572)=0,"",IF(E572="3E","3E",IF(E572="","I",LOOKUP(E572/G$2,{0,0.4,0.45,0.5,0.55,0.6,0.65,0.7,0.75,0.8,1},{"F","D","C","C+","B-","B","B+","A-","A","A+"}))))</f>
        <v/>
      </c>
      <c r="G572" s="2" t="str">
        <f>IF(COUNT($A572)=0,"",IF(E572="","--",IF(E572="3E","3E",LOOKUP(E572/G$2,{0,0.4,0.45,0.5,0.55,0.6,0.65,0.7,0.75,0.8,1},{0,2,2.25,2.5,2.75,3,3.25,3.5,3.75,4}))))</f>
        <v/>
      </c>
      <c r="H572" s="3" t="str">
        <f>IF(COUNT($A572)=0,"",IF($A572&lt;&gt;DRAFT!$B574,"ERR",IF(DRAFT!AA574="3E","3E",IF(COUNT(DRAFT!W574,DRAFT!AA574)&gt;0,DRAFT!AB574,""))))</f>
        <v/>
      </c>
      <c r="I572" s="3" t="str">
        <f>IF(COUNT($A572)=0,"",IF(H572="3E","3E",IF(H572="","I",LOOKUP(H572/J$2,{0,0.4,0.45,0.5,0.55,0.6,0.65,0.7,0.75,0.8,1},{"F","D","C","C+","B-","B","B+","A-","A","A+"}))))</f>
        <v/>
      </c>
      <c r="J572" s="2" t="str">
        <f>IF(COUNT($A572)=0,"",IF(H572="","--",IF(H572="3E","3E",LOOKUP(H572/J$2,{0,0.4,0.45,0.5,0.55,0.6,0.65,0.7,0.75,0.8,1},{0,2,2.25,2.5,2.75,3,3.25,3.5,3.75,4}))))</f>
        <v/>
      </c>
      <c r="K572" s="3" t="str">
        <f>IF(COUNT($A572)=0,"",IF($A572&lt;&gt;DRAFT!$B574,"ERR",IF(DRAFT!AJ574="3E","3E",IF(COUNT(DRAFT!AF574,DRAFT!AJ574)&gt;0,DRAFT!AK574,""))))</f>
        <v/>
      </c>
      <c r="L572" s="3" t="str">
        <f>IF(COUNT($A572)=0,"",IF(K572="3E","3E",IF(K572="","I",LOOKUP(K572/M$2,{0,0.4,0.45,0.5,0.55,0.6,0.65,0.7,0.75,0.8,1},{"F","D","C","C+","B-","B","B+","A-","A","A+"}))))</f>
        <v/>
      </c>
      <c r="M572" s="2" t="str">
        <f>IF(COUNT($A572)=0,"",IF(K572="","--",IF(K572="3E","3E",LOOKUP(K572/M$2,{0,0.4,0.45,0.5,0.55,0.6,0.65,0.7,0.75,0.8,1},{0,2,2.25,2.5,2.75,3,3.25,3.5,3.75,4}))))</f>
        <v/>
      </c>
      <c r="N572" s="3" t="str">
        <f>IF(COUNT($A572)=0,"",IF($A572&lt;&gt;DRAFT!$B574,"ERR",IF(DRAFT!AS574="3E","3E",IF(COUNT(DRAFT!AO574,DRAFT!AS574)&gt;0,DRAFT!AT574,""))))</f>
        <v/>
      </c>
      <c r="O572" s="3" t="str">
        <f>IF(COUNT($A572)=0,"",IF(N572="3E","3E",IF(N572="","I",LOOKUP(N572/P$2,{0,0.4,0.45,0.5,0.55,0.6,0.65,0.7,0.75,0.8,1},{"F","D","C","C+","B-","B","B+","A-","A","A+"}))))</f>
        <v/>
      </c>
      <c r="P572" s="2" t="str">
        <f>IF(COUNT($A572)=0,"",IF(N572="","--",IF(N572="3E","3E",LOOKUP(N572/P$2,{0,0.4,0.45,0.5,0.55,0.6,0.65,0.7,0.75,0.8,1},{0,2,2.25,2.5,2.75,3,3.25,3.5,3.75,4}))))</f>
        <v/>
      </c>
      <c r="Q572" s="3" t="str">
        <f>IF(COUNT($A572)=0,"",IF($A572&lt;&gt;DRAFT!$B574,"ERR",IF(DRAFT!BB574="3E","3E",IF(COUNT(DRAFT!AX574,DRAFT!BB574)&gt;0,DRAFT!BC574,""))))</f>
        <v/>
      </c>
      <c r="R572" s="3" t="str">
        <f>IF(COUNT($A572)=0,"",IF(Q572="3E","3E",IF(Q572="","I",LOOKUP(Q572/S$2,{0,0.4,0.45,0.5,0.55,0.6,0.65,0.7,0.75,0.8,1},{"F","D","C","C+","B-","B","B+","A-","A","A+"}))))</f>
        <v/>
      </c>
      <c r="S572" s="2" t="str">
        <f>IF(COUNT($A572)=0,"",IF(Q572="","--",IF(Q572="3E","3E",LOOKUP(Q572/S$2,{0,0.4,0.45,0.5,0.55,0.6,0.65,0.7,0.75,0.8,1},{0,2,2.25,2.5,2.75,3,3.25,3.5,3.75,4}))))</f>
        <v/>
      </c>
      <c r="T572" s="3" t="str">
        <f>IF(COUNT($A572)=0,"",IF($A572&lt;&gt;DRAFT!$B574,"ERR",IF(DRAFT!BK574="3E","3E",IF(COUNT(DRAFT!BG574,DRAFT!BK574)&gt;0,DRAFT!BL574,""))))</f>
        <v/>
      </c>
      <c r="U572" s="3" t="str">
        <f>IF(COUNT($A572)=0,"",IF(T572="3E","3E",IF(T572="","I",LOOKUP(T572/V$2,{0,0.4,0.45,0.5,0.55,0.6,0.65,0.7,0.75,0.8,1},{"F","D","C","C+","B-","B","B+","A-","A","A+"}))))</f>
        <v/>
      </c>
      <c r="V572" s="2" t="str">
        <f>IF(COUNT($A572)=0,"",IF(T572="","--",IF(T572="3E","3E",LOOKUP(T572/V$2,{0,0.4,0.45,0.5,0.55,0.6,0.65,0.7,0.75,0.8,1},{0,2,2.25,2.5,2.75,3,3.25,3.5,3.75,4}))))</f>
        <v/>
      </c>
      <c r="W572" s="3" t="str">
        <f>IF(COUNT($A572)=0,"",IF($A572&lt;&gt;DRAFT!$B574,"ERR",IF(DRAFT!BT574="3E","3E",IF(COUNT(DRAFT!BP574,DRAFT!BT574)&gt;0,DRAFT!BU574,""))))</f>
        <v/>
      </c>
      <c r="X572" s="3" t="str">
        <f>IF(COUNT($A572)=0,"",IF(W572="3E","3E",IF(W572="","I",LOOKUP(W572/Y$2,{0,0.4,0.45,0.5,0.55,0.6,0.65,0.7,0.75,0.8,1},{"F","D","C","C+","B-","B","B+","A-","A","A+"}))))</f>
        <v/>
      </c>
      <c r="Y572" s="2" t="str">
        <f>IF(COUNT($A572)=0,"",IF(W572="","--",IF(W572="3E","3E",LOOKUP(W572/Y$2,{0,0.4,0.45,0.5,0.55,0.6,0.65,0.7,0.75,0.8,1},{0,2,2.25,2.5,2.75,3,3.25,3.5,3.75,4}))))</f>
        <v/>
      </c>
      <c r="Z572" s="3" t="str">
        <f>IF(COUNT($A572)=0,"",IF($A572&lt;&gt;DRAFT!$B574,"ERR",IF(DRAFT!CC574="3E","3E",IF(COUNT(DRAFT!BY574,DRAFT!CC574)&gt;0,DRAFT!CD574,""))))</f>
        <v/>
      </c>
      <c r="AA572" s="3" t="str">
        <f>IF(COUNT($A572)=0,"",IF(Z572="3E","3E",IF(Z572="","I",LOOKUP(Z572/AB$2,{0,0.4,0.45,0.5,0.55,0.6,0.65,0.7,0.75,0.8,1},{"F","D","C","C+","B-","B","B+","A-","A","A+"}))))</f>
        <v/>
      </c>
      <c r="AB572" s="2" t="str">
        <f>IF(COUNT($A572)=0,"",IF(Z572="","--",IF(Z572="3E","3E",LOOKUP(Z572/AB$2,{0,0.4,0.45,0.5,0.55,0.6,0.65,0.7,0.75,0.8,1},{0,2,2.25,2.5,2.75,3,3.25,3.5,3.75,4}))))</f>
        <v/>
      </c>
      <c r="AC572" s="3" t="str">
        <f>IF(COUNT($A572)=0,"",IF($A572&lt;&gt;DRAFT!$B574,"ERR",IF(DRAFT!CF574&gt;0,DRAFT!CF574,"")))</f>
        <v/>
      </c>
      <c r="AD572" s="3" t="str">
        <f>IF(COUNT($A572)=0,"",IF(AC572="3E","3E",IF(AC572="","I",LOOKUP(AC572/AE$2,{0,0.4,0.45,0.5,0.55,0.6,0.65,0.7,0.75,0.8,1},{"F","D","C","C+","B-","B","B+","A-","A","A+"}))))</f>
        <v/>
      </c>
      <c r="AE572" s="2" t="str">
        <f>IF(COUNT($A572)=0,"",IF(AC572="","--",IF(AC572="3E","3E",LOOKUP(AC572/AE$2,{0,0.4,0.45,0.5,0.55,0.6,0.65,0.7,0.75,0.8,1},{0,2,2.25,2.5,2.75,3,3.25,3.5,3.75,4}))))</f>
        <v/>
      </c>
      <c r="AF572" s="3" t="str">
        <f>IF($A572&lt;&gt;DRAFT!$B574,"ERR",IF(OR(COUNT($A572)=0,COUNT(DRAFT!CI574:CK574,DRAFT!CM574:CO574)=0),"",CEILING(SUM(DRAFT!CL574,DRAFT!CP574),1)))</f>
        <v/>
      </c>
      <c r="AG572" s="3" t="str">
        <f>IF(COUNT($A572)=0,"",IF(AF572="3E","3E",IF(AF572="","I",LOOKUP(AF572/AH$2,{0,0.4,0.45,0.5,0.55,0.6,0.65,0.7,0.75,0.8,1},{"F","D","C","C+","B-","B","B+","A-","A","A+"}))))</f>
        <v/>
      </c>
      <c r="AH572" s="2" t="str">
        <f>IF(COUNT($A572)=0,"",IF(AF572="","--",IF(AF572="3E","3E",LOOKUP(AF572/AH$2,{0,0.4,0.45,0.5,0.55,0.6,0.65,0.7,0.75,0.8,1},{0,2,2.25,2.5,2.75,3,3.25,3.5,3.75,4}))))</f>
        <v/>
      </c>
      <c r="AI572" s="11" t="str">
        <f>IF(OR(COUNT($A572)=0,COUNT(B572:AH572)=0),"",IF(COUNTIF(B572:AH572,"3E")&gt;0,"3E",IF(DRAFT!$A574="R",TRUNC(SUMPRODUCT(RGP,RCP)/TCP,3),TRUNC((SUMPRODUCT(--(IMDGP&gt;0)*IMDGP,IMCP)+CEILING(DRAFT!$CQ574*42,0.25))/TCP,3))))</f>
        <v/>
      </c>
      <c r="AJ572" s="3" t="str">
        <f>IF(OR(COUNT($A572)=0,COUNT(B572:AH572)=0),"",IF(COUNTIF(B572:AH572,"3E")&gt;0,"3E",IF(DRAFT!$A574="R",SUMPRODUCT(--(RGP&gt;=2),RCP),SUMPRODUCT(--(IMDGP&gt;0),--(IMGP=0),IMCP)+DRAFT!$CR574)))</f>
        <v/>
      </c>
      <c r="AK572" s="3" t="str">
        <f>IF(OR(COUNT($A572)=0,COUNT(B572:AH572)=0),"",IF(COUNTIF(B572:AJ572,"3E")&gt;0,"3E",IF(AND(DRAFT!$A574="IM",OR($AI572&gt;DRAFT!$CQ574,$AJ572&gt;DRAFT!$CR574)),"IMPROVED",IF(AND(DRAFT!$A574="IM",$AI572&lt;=DRAFT!$CQ574,$AJ572&lt;=DRAFT!$CR574),"NOT IMPROVED",IF(AND(AH572&gt;=2,AI572&gt;=2,AJ572&gt;=30),"PASS","FAIL")))))</f>
        <v/>
      </c>
      <c r="AL572" s="3" t="str">
        <f t="shared" si="16"/>
        <v/>
      </c>
      <c r="AM572" s="3" t="str">
        <f t="shared" si="17"/>
        <v/>
      </c>
    </row>
    <row r="573" spans="1:39" ht="18.95" customHeight="1" x14ac:dyDescent="0.25">
      <c r="A573" s="4" t="str">
        <f>IF(DRAFT!$B575="","",DRAFT!$B575)</f>
        <v/>
      </c>
      <c r="B573" s="3" t="str">
        <f>IF(COUNT($A573)=0,"",IF($A573&lt;&gt;DRAFT!$B575,"ERR",IF(DRAFT!I575="3E","3E",IF(COUNT(DRAFT!E575,DRAFT!I575)&gt;0,DRAFT!J575,""))))</f>
        <v/>
      </c>
      <c r="C573" s="3" t="str">
        <f>IF(COUNT($A573)=0,"",IF(B573="3E","3E",IF(B573="","I",LOOKUP(B573/D$2,{0,0.4,0.45,0.5,0.55,0.6,0.65,0.7,0.75,0.8,1},{"F","D","C","C+","B-","B","B+","A-","A","A+"}))))</f>
        <v/>
      </c>
      <c r="D573" s="2" t="str">
        <f>IF(COUNT($A573)=0,"",IF(B573="","--",IF(B573="3E","3E",LOOKUP(B573/D$2,{0,0.4,0.45,0.5,0.55,0.6,0.65,0.7,0.75,0.8,1},{0,2,2.25,2.5,2.75,3,3.25,3.5,3.75,4}))))</f>
        <v/>
      </c>
      <c r="E573" s="3" t="str">
        <f>IF(COUNT($A573)=0,"",IF($A573&lt;&gt;DRAFT!$B575,"ERR",IF(DRAFT!R575="3E","3E",IF(COUNT(DRAFT!N575,DRAFT!R575)&gt;0,DRAFT!S575,""))))</f>
        <v/>
      </c>
      <c r="F573" s="3" t="str">
        <f>IF(COUNT($A573)=0,"",IF(E573="3E","3E",IF(E573="","I",LOOKUP(E573/G$2,{0,0.4,0.45,0.5,0.55,0.6,0.65,0.7,0.75,0.8,1},{"F","D","C","C+","B-","B","B+","A-","A","A+"}))))</f>
        <v/>
      </c>
      <c r="G573" s="2" t="str">
        <f>IF(COUNT($A573)=0,"",IF(E573="","--",IF(E573="3E","3E",LOOKUP(E573/G$2,{0,0.4,0.45,0.5,0.55,0.6,0.65,0.7,0.75,0.8,1},{0,2,2.25,2.5,2.75,3,3.25,3.5,3.75,4}))))</f>
        <v/>
      </c>
      <c r="H573" s="3" t="str">
        <f>IF(COUNT($A573)=0,"",IF($A573&lt;&gt;DRAFT!$B575,"ERR",IF(DRAFT!AA575="3E","3E",IF(COUNT(DRAFT!W575,DRAFT!AA575)&gt;0,DRAFT!AB575,""))))</f>
        <v/>
      </c>
      <c r="I573" s="3" t="str">
        <f>IF(COUNT($A573)=0,"",IF(H573="3E","3E",IF(H573="","I",LOOKUP(H573/J$2,{0,0.4,0.45,0.5,0.55,0.6,0.65,0.7,0.75,0.8,1},{"F","D","C","C+","B-","B","B+","A-","A","A+"}))))</f>
        <v/>
      </c>
      <c r="J573" s="2" t="str">
        <f>IF(COUNT($A573)=0,"",IF(H573="","--",IF(H573="3E","3E",LOOKUP(H573/J$2,{0,0.4,0.45,0.5,0.55,0.6,0.65,0.7,0.75,0.8,1},{0,2,2.25,2.5,2.75,3,3.25,3.5,3.75,4}))))</f>
        <v/>
      </c>
      <c r="K573" s="3" t="str">
        <f>IF(COUNT($A573)=0,"",IF($A573&lt;&gt;DRAFT!$B575,"ERR",IF(DRAFT!AJ575="3E","3E",IF(COUNT(DRAFT!AF575,DRAFT!AJ575)&gt;0,DRAFT!AK575,""))))</f>
        <v/>
      </c>
      <c r="L573" s="3" t="str">
        <f>IF(COUNT($A573)=0,"",IF(K573="3E","3E",IF(K573="","I",LOOKUP(K573/M$2,{0,0.4,0.45,0.5,0.55,0.6,0.65,0.7,0.75,0.8,1},{"F","D","C","C+","B-","B","B+","A-","A","A+"}))))</f>
        <v/>
      </c>
      <c r="M573" s="2" t="str">
        <f>IF(COUNT($A573)=0,"",IF(K573="","--",IF(K573="3E","3E",LOOKUP(K573/M$2,{0,0.4,0.45,0.5,0.55,0.6,0.65,0.7,0.75,0.8,1},{0,2,2.25,2.5,2.75,3,3.25,3.5,3.75,4}))))</f>
        <v/>
      </c>
      <c r="N573" s="3" t="str">
        <f>IF(COUNT($A573)=0,"",IF($A573&lt;&gt;DRAFT!$B575,"ERR",IF(DRAFT!AS575="3E","3E",IF(COUNT(DRAFT!AO575,DRAFT!AS575)&gt;0,DRAFT!AT575,""))))</f>
        <v/>
      </c>
      <c r="O573" s="3" t="str">
        <f>IF(COUNT($A573)=0,"",IF(N573="3E","3E",IF(N573="","I",LOOKUP(N573/P$2,{0,0.4,0.45,0.5,0.55,0.6,0.65,0.7,0.75,0.8,1},{"F","D","C","C+","B-","B","B+","A-","A","A+"}))))</f>
        <v/>
      </c>
      <c r="P573" s="2" t="str">
        <f>IF(COUNT($A573)=0,"",IF(N573="","--",IF(N573="3E","3E",LOOKUP(N573/P$2,{0,0.4,0.45,0.5,0.55,0.6,0.65,0.7,0.75,0.8,1},{0,2,2.25,2.5,2.75,3,3.25,3.5,3.75,4}))))</f>
        <v/>
      </c>
      <c r="Q573" s="3" t="str">
        <f>IF(COUNT($A573)=0,"",IF($A573&lt;&gt;DRAFT!$B575,"ERR",IF(DRAFT!BB575="3E","3E",IF(COUNT(DRAFT!AX575,DRAFT!BB575)&gt;0,DRAFT!BC575,""))))</f>
        <v/>
      </c>
      <c r="R573" s="3" t="str">
        <f>IF(COUNT($A573)=0,"",IF(Q573="3E","3E",IF(Q573="","I",LOOKUP(Q573/S$2,{0,0.4,0.45,0.5,0.55,0.6,0.65,0.7,0.75,0.8,1},{"F","D","C","C+","B-","B","B+","A-","A","A+"}))))</f>
        <v/>
      </c>
      <c r="S573" s="2" t="str">
        <f>IF(COUNT($A573)=0,"",IF(Q573="","--",IF(Q573="3E","3E",LOOKUP(Q573/S$2,{0,0.4,0.45,0.5,0.55,0.6,0.65,0.7,0.75,0.8,1},{0,2,2.25,2.5,2.75,3,3.25,3.5,3.75,4}))))</f>
        <v/>
      </c>
      <c r="T573" s="3" t="str">
        <f>IF(COUNT($A573)=0,"",IF($A573&lt;&gt;DRAFT!$B575,"ERR",IF(DRAFT!BK575="3E","3E",IF(COUNT(DRAFT!BG575,DRAFT!BK575)&gt;0,DRAFT!BL575,""))))</f>
        <v/>
      </c>
      <c r="U573" s="3" t="str">
        <f>IF(COUNT($A573)=0,"",IF(T573="3E","3E",IF(T573="","I",LOOKUP(T573/V$2,{0,0.4,0.45,0.5,0.55,0.6,0.65,0.7,0.75,0.8,1},{"F","D","C","C+","B-","B","B+","A-","A","A+"}))))</f>
        <v/>
      </c>
      <c r="V573" s="2" t="str">
        <f>IF(COUNT($A573)=0,"",IF(T573="","--",IF(T573="3E","3E",LOOKUP(T573/V$2,{0,0.4,0.45,0.5,0.55,0.6,0.65,0.7,0.75,0.8,1},{0,2,2.25,2.5,2.75,3,3.25,3.5,3.75,4}))))</f>
        <v/>
      </c>
      <c r="W573" s="3" t="str">
        <f>IF(COUNT($A573)=0,"",IF($A573&lt;&gt;DRAFT!$B575,"ERR",IF(DRAFT!BT575="3E","3E",IF(COUNT(DRAFT!BP575,DRAFT!BT575)&gt;0,DRAFT!BU575,""))))</f>
        <v/>
      </c>
      <c r="X573" s="3" t="str">
        <f>IF(COUNT($A573)=0,"",IF(W573="3E","3E",IF(W573="","I",LOOKUP(W573/Y$2,{0,0.4,0.45,0.5,0.55,0.6,0.65,0.7,0.75,0.8,1},{"F","D","C","C+","B-","B","B+","A-","A","A+"}))))</f>
        <v/>
      </c>
      <c r="Y573" s="2" t="str">
        <f>IF(COUNT($A573)=0,"",IF(W573="","--",IF(W573="3E","3E",LOOKUP(W573/Y$2,{0,0.4,0.45,0.5,0.55,0.6,0.65,0.7,0.75,0.8,1},{0,2,2.25,2.5,2.75,3,3.25,3.5,3.75,4}))))</f>
        <v/>
      </c>
      <c r="Z573" s="3" t="str">
        <f>IF(COUNT($A573)=0,"",IF($A573&lt;&gt;DRAFT!$B575,"ERR",IF(DRAFT!CC575="3E","3E",IF(COUNT(DRAFT!BY575,DRAFT!CC575)&gt;0,DRAFT!CD575,""))))</f>
        <v/>
      </c>
      <c r="AA573" s="3" t="str">
        <f>IF(COUNT($A573)=0,"",IF(Z573="3E","3E",IF(Z573="","I",LOOKUP(Z573/AB$2,{0,0.4,0.45,0.5,0.55,0.6,0.65,0.7,0.75,0.8,1},{"F","D","C","C+","B-","B","B+","A-","A","A+"}))))</f>
        <v/>
      </c>
      <c r="AB573" s="2" t="str">
        <f>IF(COUNT($A573)=0,"",IF(Z573="","--",IF(Z573="3E","3E",LOOKUP(Z573/AB$2,{0,0.4,0.45,0.5,0.55,0.6,0.65,0.7,0.75,0.8,1},{0,2,2.25,2.5,2.75,3,3.25,3.5,3.75,4}))))</f>
        <v/>
      </c>
      <c r="AC573" s="3" t="str">
        <f>IF(COUNT($A573)=0,"",IF($A573&lt;&gt;DRAFT!$B575,"ERR",IF(DRAFT!CF575&gt;0,DRAFT!CF575,"")))</f>
        <v/>
      </c>
      <c r="AD573" s="3" t="str">
        <f>IF(COUNT($A573)=0,"",IF(AC573="3E","3E",IF(AC573="","I",LOOKUP(AC573/AE$2,{0,0.4,0.45,0.5,0.55,0.6,0.65,0.7,0.75,0.8,1},{"F","D","C","C+","B-","B","B+","A-","A","A+"}))))</f>
        <v/>
      </c>
      <c r="AE573" s="2" t="str">
        <f>IF(COUNT($A573)=0,"",IF(AC573="","--",IF(AC573="3E","3E",LOOKUP(AC573/AE$2,{0,0.4,0.45,0.5,0.55,0.6,0.65,0.7,0.75,0.8,1},{0,2,2.25,2.5,2.75,3,3.25,3.5,3.75,4}))))</f>
        <v/>
      </c>
      <c r="AF573" s="3" t="str">
        <f>IF($A573&lt;&gt;DRAFT!$B575,"ERR",IF(OR(COUNT($A573)=0,COUNT(DRAFT!CI575:CK575,DRAFT!CM575:CO575)=0),"",CEILING(SUM(DRAFT!CL575,DRAFT!CP575),1)))</f>
        <v/>
      </c>
      <c r="AG573" s="3" t="str">
        <f>IF(COUNT($A573)=0,"",IF(AF573="3E","3E",IF(AF573="","I",LOOKUP(AF573/AH$2,{0,0.4,0.45,0.5,0.55,0.6,0.65,0.7,0.75,0.8,1},{"F","D","C","C+","B-","B","B+","A-","A","A+"}))))</f>
        <v/>
      </c>
      <c r="AH573" s="2" t="str">
        <f>IF(COUNT($A573)=0,"",IF(AF573="","--",IF(AF573="3E","3E",LOOKUP(AF573/AH$2,{0,0.4,0.45,0.5,0.55,0.6,0.65,0.7,0.75,0.8,1},{0,2,2.25,2.5,2.75,3,3.25,3.5,3.75,4}))))</f>
        <v/>
      </c>
      <c r="AI573" s="11" t="str">
        <f>IF(OR(COUNT($A573)=0,COUNT(B573:AH573)=0),"",IF(COUNTIF(B573:AH573,"3E")&gt;0,"3E",IF(DRAFT!$A575="R",TRUNC(SUMPRODUCT(RGP,RCP)/TCP,3),TRUNC((SUMPRODUCT(--(IMDGP&gt;0)*IMDGP,IMCP)+CEILING(DRAFT!$CQ575*42,0.25))/TCP,3))))</f>
        <v/>
      </c>
      <c r="AJ573" s="3" t="str">
        <f>IF(OR(COUNT($A573)=0,COUNT(B573:AH573)=0),"",IF(COUNTIF(B573:AH573,"3E")&gt;0,"3E",IF(DRAFT!$A575="R",SUMPRODUCT(--(RGP&gt;=2),RCP),SUMPRODUCT(--(IMDGP&gt;0),--(IMGP=0),IMCP)+DRAFT!$CR575)))</f>
        <v/>
      </c>
      <c r="AK573" s="3" t="str">
        <f>IF(OR(COUNT($A573)=0,COUNT(B573:AH573)=0),"",IF(COUNTIF(B573:AJ573,"3E")&gt;0,"3E",IF(AND(DRAFT!$A575="IM",OR($AI573&gt;DRAFT!$CQ575,$AJ573&gt;DRAFT!$CR575)),"IMPROVED",IF(AND(DRAFT!$A575="IM",$AI573&lt;=DRAFT!$CQ575,$AJ573&lt;=DRAFT!$CR575),"NOT IMPROVED",IF(AND(AH573&gt;=2,AI573&gt;=2,AJ573&gt;=30),"PASS","FAIL")))))</f>
        <v/>
      </c>
      <c r="AL573" s="3" t="str">
        <f t="shared" si="16"/>
        <v/>
      </c>
      <c r="AM573" s="3" t="str">
        <f t="shared" si="17"/>
        <v/>
      </c>
    </row>
    <row r="574" spans="1:39" ht="18.95" customHeight="1" x14ac:dyDescent="0.25">
      <c r="A574" s="4" t="str">
        <f>IF(DRAFT!$B576="","",DRAFT!$B576)</f>
        <v/>
      </c>
      <c r="B574" s="3" t="str">
        <f>IF(COUNT($A574)=0,"",IF($A574&lt;&gt;DRAFT!$B576,"ERR",IF(DRAFT!I576="3E","3E",IF(COUNT(DRAFT!E576,DRAFT!I576)&gt;0,DRAFT!J576,""))))</f>
        <v/>
      </c>
      <c r="C574" s="3" t="str">
        <f>IF(COUNT($A574)=0,"",IF(B574="3E","3E",IF(B574="","I",LOOKUP(B574/D$2,{0,0.4,0.45,0.5,0.55,0.6,0.65,0.7,0.75,0.8,1},{"F","D","C","C+","B-","B","B+","A-","A","A+"}))))</f>
        <v/>
      </c>
      <c r="D574" s="2" t="str">
        <f>IF(COUNT($A574)=0,"",IF(B574="","--",IF(B574="3E","3E",LOOKUP(B574/D$2,{0,0.4,0.45,0.5,0.55,0.6,0.65,0.7,0.75,0.8,1},{0,2,2.25,2.5,2.75,3,3.25,3.5,3.75,4}))))</f>
        <v/>
      </c>
      <c r="E574" s="3" t="str">
        <f>IF(COUNT($A574)=0,"",IF($A574&lt;&gt;DRAFT!$B576,"ERR",IF(DRAFT!R576="3E","3E",IF(COUNT(DRAFT!N576,DRAFT!R576)&gt;0,DRAFT!S576,""))))</f>
        <v/>
      </c>
      <c r="F574" s="3" t="str">
        <f>IF(COUNT($A574)=0,"",IF(E574="3E","3E",IF(E574="","I",LOOKUP(E574/G$2,{0,0.4,0.45,0.5,0.55,0.6,0.65,0.7,0.75,0.8,1},{"F","D","C","C+","B-","B","B+","A-","A","A+"}))))</f>
        <v/>
      </c>
      <c r="G574" s="2" t="str">
        <f>IF(COUNT($A574)=0,"",IF(E574="","--",IF(E574="3E","3E",LOOKUP(E574/G$2,{0,0.4,0.45,0.5,0.55,0.6,0.65,0.7,0.75,0.8,1},{0,2,2.25,2.5,2.75,3,3.25,3.5,3.75,4}))))</f>
        <v/>
      </c>
      <c r="H574" s="3" t="str">
        <f>IF(COUNT($A574)=0,"",IF($A574&lt;&gt;DRAFT!$B576,"ERR",IF(DRAFT!AA576="3E","3E",IF(COUNT(DRAFT!W576,DRAFT!AA576)&gt;0,DRAFT!AB576,""))))</f>
        <v/>
      </c>
      <c r="I574" s="3" t="str">
        <f>IF(COUNT($A574)=0,"",IF(H574="3E","3E",IF(H574="","I",LOOKUP(H574/J$2,{0,0.4,0.45,0.5,0.55,0.6,0.65,0.7,0.75,0.8,1},{"F","D","C","C+","B-","B","B+","A-","A","A+"}))))</f>
        <v/>
      </c>
      <c r="J574" s="2" t="str">
        <f>IF(COUNT($A574)=0,"",IF(H574="","--",IF(H574="3E","3E",LOOKUP(H574/J$2,{0,0.4,0.45,0.5,0.55,0.6,0.65,0.7,0.75,0.8,1},{0,2,2.25,2.5,2.75,3,3.25,3.5,3.75,4}))))</f>
        <v/>
      </c>
      <c r="K574" s="3" t="str">
        <f>IF(COUNT($A574)=0,"",IF($A574&lt;&gt;DRAFT!$B576,"ERR",IF(DRAFT!AJ576="3E","3E",IF(COUNT(DRAFT!AF576,DRAFT!AJ576)&gt;0,DRAFT!AK576,""))))</f>
        <v/>
      </c>
      <c r="L574" s="3" t="str">
        <f>IF(COUNT($A574)=0,"",IF(K574="3E","3E",IF(K574="","I",LOOKUP(K574/M$2,{0,0.4,0.45,0.5,0.55,0.6,0.65,0.7,0.75,0.8,1},{"F","D","C","C+","B-","B","B+","A-","A","A+"}))))</f>
        <v/>
      </c>
      <c r="M574" s="2" t="str">
        <f>IF(COUNT($A574)=0,"",IF(K574="","--",IF(K574="3E","3E",LOOKUP(K574/M$2,{0,0.4,0.45,0.5,0.55,0.6,0.65,0.7,0.75,0.8,1},{0,2,2.25,2.5,2.75,3,3.25,3.5,3.75,4}))))</f>
        <v/>
      </c>
      <c r="N574" s="3" t="str">
        <f>IF(COUNT($A574)=0,"",IF($A574&lt;&gt;DRAFT!$B576,"ERR",IF(DRAFT!AS576="3E","3E",IF(COUNT(DRAFT!AO576,DRAFT!AS576)&gt;0,DRAFT!AT576,""))))</f>
        <v/>
      </c>
      <c r="O574" s="3" t="str">
        <f>IF(COUNT($A574)=0,"",IF(N574="3E","3E",IF(N574="","I",LOOKUP(N574/P$2,{0,0.4,0.45,0.5,0.55,0.6,0.65,0.7,0.75,0.8,1},{"F","D","C","C+","B-","B","B+","A-","A","A+"}))))</f>
        <v/>
      </c>
      <c r="P574" s="2" t="str">
        <f>IF(COUNT($A574)=0,"",IF(N574="","--",IF(N574="3E","3E",LOOKUP(N574/P$2,{0,0.4,0.45,0.5,0.55,0.6,0.65,0.7,0.75,0.8,1},{0,2,2.25,2.5,2.75,3,3.25,3.5,3.75,4}))))</f>
        <v/>
      </c>
      <c r="Q574" s="3" t="str">
        <f>IF(COUNT($A574)=0,"",IF($A574&lt;&gt;DRAFT!$B576,"ERR",IF(DRAFT!BB576="3E","3E",IF(COUNT(DRAFT!AX576,DRAFT!BB576)&gt;0,DRAFT!BC576,""))))</f>
        <v/>
      </c>
      <c r="R574" s="3" t="str">
        <f>IF(COUNT($A574)=0,"",IF(Q574="3E","3E",IF(Q574="","I",LOOKUP(Q574/S$2,{0,0.4,0.45,0.5,0.55,0.6,0.65,0.7,0.75,0.8,1},{"F","D","C","C+","B-","B","B+","A-","A","A+"}))))</f>
        <v/>
      </c>
      <c r="S574" s="2" t="str">
        <f>IF(COUNT($A574)=0,"",IF(Q574="","--",IF(Q574="3E","3E",LOOKUP(Q574/S$2,{0,0.4,0.45,0.5,0.55,0.6,0.65,0.7,0.75,0.8,1},{0,2,2.25,2.5,2.75,3,3.25,3.5,3.75,4}))))</f>
        <v/>
      </c>
      <c r="T574" s="3" t="str">
        <f>IF(COUNT($A574)=0,"",IF($A574&lt;&gt;DRAFT!$B576,"ERR",IF(DRAFT!BK576="3E","3E",IF(COUNT(DRAFT!BG576,DRAFT!BK576)&gt;0,DRAFT!BL576,""))))</f>
        <v/>
      </c>
      <c r="U574" s="3" t="str">
        <f>IF(COUNT($A574)=0,"",IF(T574="3E","3E",IF(T574="","I",LOOKUP(T574/V$2,{0,0.4,0.45,0.5,0.55,0.6,0.65,0.7,0.75,0.8,1},{"F","D","C","C+","B-","B","B+","A-","A","A+"}))))</f>
        <v/>
      </c>
      <c r="V574" s="2" t="str">
        <f>IF(COUNT($A574)=0,"",IF(T574="","--",IF(T574="3E","3E",LOOKUP(T574/V$2,{0,0.4,0.45,0.5,0.55,0.6,0.65,0.7,0.75,0.8,1},{0,2,2.25,2.5,2.75,3,3.25,3.5,3.75,4}))))</f>
        <v/>
      </c>
      <c r="W574" s="3" t="str">
        <f>IF(COUNT($A574)=0,"",IF($A574&lt;&gt;DRAFT!$B576,"ERR",IF(DRAFT!BT576="3E","3E",IF(COUNT(DRAFT!BP576,DRAFT!BT576)&gt;0,DRAFT!BU576,""))))</f>
        <v/>
      </c>
      <c r="X574" s="3" t="str">
        <f>IF(COUNT($A574)=0,"",IF(W574="3E","3E",IF(W574="","I",LOOKUP(W574/Y$2,{0,0.4,0.45,0.5,0.55,0.6,0.65,0.7,0.75,0.8,1},{"F","D","C","C+","B-","B","B+","A-","A","A+"}))))</f>
        <v/>
      </c>
      <c r="Y574" s="2" t="str">
        <f>IF(COUNT($A574)=0,"",IF(W574="","--",IF(W574="3E","3E",LOOKUP(W574/Y$2,{0,0.4,0.45,0.5,0.55,0.6,0.65,0.7,0.75,0.8,1},{0,2,2.25,2.5,2.75,3,3.25,3.5,3.75,4}))))</f>
        <v/>
      </c>
      <c r="Z574" s="3" t="str">
        <f>IF(COUNT($A574)=0,"",IF($A574&lt;&gt;DRAFT!$B576,"ERR",IF(DRAFT!CC576="3E","3E",IF(COUNT(DRAFT!BY576,DRAFT!CC576)&gt;0,DRAFT!CD576,""))))</f>
        <v/>
      </c>
      <c r="AA574" s="3" t="str">
        <f>IF(COUNT($A574)=0,"",IF(Z574="3E","3E",IF(Z574="","I",LOOKUP(Z574/AB$2,{0,0.4,0.45,0.5,0.55,0.6,0.65,0.7,0.75,0.8,1},{"F","D","C","C+","B-","B","B+","A-","A","A+"}))))</f>
        <v/>
      </c>
      <c r="AB574" s="2" t="str">
        <f>IF(COUNT($A574)=0,"",IF(Z574="","--",IF(Z574="3E","3E",LOOKUP(Z574/AB$2,{0,0.4,0.45,0.5,0.55,0.6,0.65,0.7,0.75,0.8,1},{0,2,2.25,2.5,2.75,3,3.25,3.5,3.75,4}))))</f>
        <v/>
      </c>
      <c r="AC574" s="3" t="str">
        <f>IF(COUNT($A574)=0,"",IF($A574&lt;&gt;DRAFT!$B576,"ERR",IF(DRAFT!CF576&gt;0,DRAFT!CF576,"")))</f>
        <v/>
      </c>
      <c r="AD574" s="3" t="str">
        <f>IF(COUNT($A574)=0,"",IF(AC574="3E","3E",IF(AC574="","I",LOOKUP(AC574/AE$2,{0,0.4,0.45,0.5,0.55,0.6,0.65,0.7,0.75,0.8,1},{"F","D","C","C+","B-","B","B+","A-","A","A+"}))))</f>
        <v/>
      </c>
      <c r="AE574" s="2" t="str">
        <f>IF(COUNT($A574)=0,"",IF(AC574="","--",IF(AC574="3E","3E",LOOKUP(AC574/AE$2,{0,0.4,0.45,0.5,0.55,0.6,0.65,0.7,0.75,0.8,1},{0,2,2.25,2.5,2.75,3,3.25,3.5,3.75,4}))))</f>
        <v/>
      </c>
      <c r="AF574" s="3" t="str">
        <f>IF($A574&lt;&gt;DRAFT!$B576,"ERR",IF(OR(COUNT($A574)=0,COUNT(DRAFT!CI576:CK576,DRAFT!CM576:CO576)=0),"",CEILING(SUM(DRAFT!CL576,DRAFT!CP576),1)))</f>
        <v/>
      </c>
      <c r="AG574" s="3" t="str">
        <f>IF(COUNT($A574)=0,"",IF(AF574="3E","3E",IF(AF574="","I",LOOKUP(AF574/AH$2,{0,0.4,0.45,0.5,0.55,0.6,0.65,0.7,0.75,0.8,1},{"F","D","C","C+","B-","B","B+","A-","A","A+"}))))</f>
        <v/>
      </c>
      <c r="AH574" s="2" t="str">
        <f>IF(COUNT($A574)=0,"",IF(AF574="","--",IF(AF574="3E","3E",LOOKUP(AF574/AH$2,{0,0.4,0.45,0.5,0.55,0.6,0.65,0.7,0.75,0.8,1},{0,2,2.25,2.5,2.75,3,3.25,3.5,3.75,4}))))</f>
        <v/>
      </c>
      <c r="AI574" s="11" t="str">
        <f>IF(OR(COUNT($A574)=0,COUNT(B574:AH574)=0),"",IF(COUNTIF(B574:AH574,"3E")&gt;0,"3E",IF(DRAFT!$A576="R",TRUNC(SUMPRODUCT(RGP,RCP)/TCP,3),TRUNC((SUMPRODUCT(--(IMDGP&gt;0)*IMDGP,IMCP)+CEILING(DRAFT!$CQ576*42,0.25))/TCP,3))))</f>
        <v/>
      </c>
      <c r="AJ574" s="3" t="str">
        <f>IF(OR(COUNT($A574)=0,COUNT(B574:AH574)=0),"",IF(COUNTIF(B574:AH574,"3E")&gt;0,"3E",IF(DRAFT!$A576="R",SUMPRODUCT(--(RGP&gt;=2),RCP),SUMPRODUCT(--(IMDGP&gt;0),--(IMGP=0),IMCP)+DRAFT!$CR576)))</f>
        <v/>
      </c>
      <c r="AK574" s="3" t="str">
        <f>IF(OR(COUNT($A574)=0,COUNT(B574:AH574)=0),"",IF(COUNTIF(B574:AJ574,"3E")&gt;0,"3E",IF(AND(DRAFT!$A576="IM",OR($AI574&gt;DRAFT!$CQ576,$AJ574&gt;DRAFT!$CR576)),"IMPROVED",IF(AND(DRAFT!$A576="IM",$AI574&lt;=DRAFT!$CQ576,$AJ574&lt;=DRAFT!$CR576),"NOT IMPROVED",IF(AND(AH574&gt;=2,AI574&gt;=2,AJ574&gt;=30),"PASS","FAIL")))))</f>
        <v/>
      </c>
      <c r="AL574" s="3" t="str">
        <f t="shared" si="16"/>
        <v/>
      </c>
      <c r="AM574" s="3" t="str">
        <f t="shared" si="17"/>
        <v/>
      </c>
    </row>
    <row r="575" spans="1:39" ht="18.95" customHeight="1" x14ac:dyDescent="0.25">
      <c r="A575" s="4" t="str">
        <f>IF(DRAFT!$B577="","",DRAFT!$B577)</f>
        <v/>
      </c>
      <c r="B575" s="3" t="str">
        <f>IF(COUNT($A575)=0,"",IF($A575&lt;&gt;DRAFT!$B577,"ERR",IF(DRAFT!I577="3E","3E",IF(COUNT(DRAFT!E577,DRAFT!I577)&gt;0,DRAFT!J577,""))))</f>
        <v/>
      </c>
      <c r="C575" s="3" t="str">
        <f>IF(COUNT($A575)=0,"",IF(B575="3E","3E",IF(B575="","I",LOOKUP(B575/D$2,{0,0.4,0.45,0.5,0.55,0.6,0.65,0.7,0.75,0.8,1},{"F","D","C","C+","B-","B","B+","A-","A","A+"}))))</f>
        <v/>
      </c>
      <c r="D575" s="2" t="str">
        <f>IF(COUNT($A575)=0,"",IF(B575="","--",IF(B575="3E","3E",LOOKUP(B575/D$2,{0,0.4,0.45,0.5,0.55,0.6,0.65,0.7,0.75,0.8,1},{0,2,2.25,2.5,2.75,3,3.25,3.5,3.75,4}))))</f>
        <v/>
      </c>
      <c r="E575" s="3" t="str">
        <f>IF(COUNT($A575)=0,"",IF($A575&lt;&gt;DRAFT!$B577,"ERR",IF(DRAFT!R577="3E","3E",IF(COUNT(DRAFT!N577,DRAFT!R577)&gt;0,DRAFT!S577,""))))</f>
        <v/>
      </c>
      <c r="F575" s="3" t="str">
        <f>IF(COUNT($A575)=0,"",IF(E575="3E","3E",IF(E575="","I",LOOKUP(E575/G$2,{0,0.4,0.45,0.5,0.55,0.6,0.65,0.7,0.75,0.8,1},{"F","D","C","C+","B-","B","B+","A-","A","A+"}))))</f>
        <v/>
      </c>
      <c r="G575" s="2" t="str">
        <f>IF(COUNT($A575)=0,"",IF(E575="","--",IF(E575="3E","3E",LOOKUP(E575/G$2,{0,0.4,0.45,0.5,0.55,0.6,0.65,0.7,0.75,0.8,1},{0,2,2.25,2.5,2.75,3,3.25,3.5,3.75,4}))))</f>
        <v/>
      </c>
      <c r="H575" s="3" t="str">
        <f>IF(COUNT($A575)=0,"",IF($A575&lt;&gt;DRAFT!$B577,"ERR",IF(DRAFT!AA577="3E","3E",IF(COUNT(DRAFT!W577,DRAFT!AA577)&gt;0,DRAFT!AB577,""))))</f>
        <v/>
      </c>
      <c r="I575" s="3" t="str">
        <f>IF(COUNT($A575)=0,"",IF(H575="3E","3E",IF(H575="","I",LOOKUP(H575/J$2,{0,0.4,0.45,0.5,0.55,0.6,0.65,0.7,0.75,0.8,1},{"F","D","C","C+","B-","B","B+","A-","A","A+"}))))</f>
        <v/>
      </c>
      <c r="J575" s="2" t="str">
        <f>IF(COUNT($A575)=0,"",IF(H575="","--",IF(H575="3E","3E",LOOKUP(H575/J$2,{0,0.4,0.45,0.5,0.55,0.6,0.65,0.7,0.75,0.8,1},{0,2,2.25,2.5,2.75,3,3.25,3.5,3.75,4}))))</f>
        <v/>
      </c>
      <c r="K575" s="3" t="str">
        <f>IF(COUNT($A575)=0,"",IF($A575&lt;&gt;DRAFT!$B577,"ERR",IF(DRAFT!AJ577="3E","3E",IF(COUNT(DRAFT!AF577,DRAFT!AJ577)&gt;0,DRAFT!AK577,""))))</f>
        <v/>
      </c>
      <c r="L575" s="3" t="str">
        <f>IF(COUNT($A575)=0,"",IF(K575="3E","3E",IF(K575="","I",LOOKUP(K575/M$2,{0,0.4,0.45,0.5,0.55,0.6,0.65,0.7,0.75,0.8,1},{"F","D","C","C+","B-","B","B+","A-","A","A+"}))))</f>
        <v/>
      </c>
      <c r="M575" s="2" t="str">
        <f>IF(COUNT($A575)=0,"",IF(K575="","--",IF(K575="3E","3E",LOOKUP(K575/M$2,{0,0.4,0.45,0.5,0.55,0.6,0.65,0.7,0.75,0.8,1},{0,2,2.25,2.5,2.75,3,3.25,3.5,3.75,4}))))</f>
        <v/>
      </c>
      <c r="N575" s="3" t="str">
        <f>IF(COUNT($A575)=0,"",IF($A575&lt;&gt;DRAFT!$B577,"ERR",IF(DRAFT!AS577="3E","3E",IF(COUNT(DRAFT!AO577,DRAFT!AS577)&gt;0,DRAFT!AT577,""))))</f>
        <v/>
      </c>
      <c r="O575" s="3" t="str">
        <f>IF(COUNT($A575)=0,"",IF(N575="3E","3E",IF(N575="","I",LOOKUP(N575/P$2,{0,0.4,0.45,0.5,0.55,0.6,0.65,0.7,0.75,0.8,1},{"F","D","C","C+","B-","B","B+","A-","A","A+"}))))</f>
        <v/>
      </c>
      <c r="P575" s="2" t="str">
        <f>IF(COUNT($A575)=0,"",IF(N575="","--",IF(N575="3E","3E",LOOKUP(N575/P$2,{0,0.4,0.45,0.5,0.55,0.6,0.65,0.7,0.75,0.8,1},{0,2,2.25,2.5,2.75,3,3.25,3.5,3.75,4}))))</f>
        <v/>
      </c>
      <c r="Q575" s="3" t="str">
        <f>IF(COUNT($A575)=0,"",IF($A575&lt;&gt;DRAFT!$B577,"ERR",IF(DRAFT!BB577="3E","3E",IF(COUNT(DRAFT!AX577,DRAFT!BB577)&gt;0,DRAFT!BC577,""))))</f>
        <v/>
      </c>
      <c r="R575" s="3" t="str">
        <f>IF(COUNT($A575)=0,"",IF(Q575="3E","3E",IF(Q575="","I",LOOKUP(Q575/S$2,{0,0.4,0.45,0.5,0.55,0.6,0.65,0.7,0.75,0.8,1},{"F","D","C","C+","B-","B","B+","A-","A","A+"}))))</f>
        <v/>
      </c>
      <c r="S575" s="2" t="str">
        <f>IF(COUNT($A575)=0,"",IF(Q575="","--",IF(Q575="3E","3E",LOOKUP(Q575/S$2,{0,0.4,0.45,0.5,0.55,0.6,0.65,0.7,0.75,0.8,1},{0,2,2.25,2.5,2.75,3,3.25,3.5,3.75,4}))))</f>
        <v/>
      </c>
      <c r="T575" s="3" t="str">
        <f>IF(COUNT($A575)=0,"",IF($A575&lt;&gt;DRAFT!$B577,"ERR",IF(DRAFT!BK577="3E","3E",IF(COUNT(DRAFT!BG577,DRAFT!BK577)&gt;0,DRAFT!BL577,""))))</f>
        <v/>
      </c>
      <c r="U575" s="3" t="str">
        <f>IF(COUNT($A575)=0,"",IF(T575="3E","3E",IF(T575="","I",LOOKUP(T575/V$2,{0,0.4,0.45,0.5,0.55,0.6,0.65,0.7,0.75,0.8,1},{"F","D","C","C+","B-","B","B+","A-","A","A+"}))))</f>
        <v/>
      </c>
      <c r="V575" s="2" t="str">
        <f>IF(COUNT($A575)=0,"",IF(T575="","--",IF(T575="3E","3E",LOOKUP(T575/V$2,{0,0.4,0.45,0.5,0.55,0.6,0.65,0.7,0.75,0.8,1},{0,2,2.25,2.5,2.75,3,3.25,3.5,3.75,4}))))</f>
        <v/>
      </c>
      <c r="W575" s="3" t="str">
        <f>IF(COUNT($A575)=0,"",IF($A575&lt;&gt;DRAFT!$B577,"ERR",IF(DRAFT!BT577="3E","3E",IF(COUNT(DRAFT!BP577,DRAFT!BT577)&gt;0,DRAFT!BU577,""))))</f>
        <v/>
      </c>
      <c r="X575" s="3" t="str">
        <f>IF(COUNT($A575)=0,"",IF(W575="3E","3E",IF(W575="","I",LOOKUP(W575/Y$2,{0,0.4,0.45,0.5,0.55,0.6,0.65,0.7,0.75,0.8,1},{"F","D","C","C+","B-","B","B+","A-","A","A+"}))))</f>
        <v/>
      </c>
      <c r="Y575" s="2" t="str">
        <f>IF(COUNT($A575)=0,"",IF(W575="","--",IF(W575="3E","3E",LOOKUP(W575/Y$2,{0,0.4,0.45,0.5,0.55,0.6,0.65,0.7,0.75,0.8,1},{0,2,2.25,2.5,2.75,3,3.25,3.5,3.75,4}))))</f>
        <v/>
      </c>
      <c r="Z575" s="3" t="str">
        <f>IF(COUNT($A575)=0,"",IF($A575&lt;&gt;DRAFT!$B577,"ERR",IF(DRAFT!CC577="3E","3E",IF(COUNT(DRAFT!BY577,DRAFT!CC577)&gt;0,DRAFT!CD577,""))))</f>
        <v/>
      </c>
      <c r="AA575" s="3" t="str">
        <f>IF(COUNT($A575)=0,"",IF(Z575="3E","3E",IF(Z575="","I",LOOKUP(Z575/AB$2,{0,0.4,0.45,0.5,0.55,0.6,0.65,0.7,0.75,0.8,1},{"F","D","C","C+","B-","B","B+","A-","A","A+"}))))</f>
        <v/>
      </c>
      <c r="AB575" s="2" t="str">
        <f>IF(COUNT($A575)=0,"",IF(Z575="","--",IF(Z575="3E","3E",LOOKUP(Z575/AB$2,{0,0.4,0.45,0.5,0.55,0.6,0.65,0.7,0.75,0.8,1},{0,2,2.25,2.5,2.75,3,3.25,3.5,3.75,4}))))</f>
        <v/>
      </c>
      <c r="AC575" s="3" t="str">
        <f>IF(COUNT($A575)=0,"",IF($A575&lt;&gt;DRAFT!$B577,"ERR",IF(DRAFT!CF577&gt;0,DRAFT!CF577,"")))</f>
        <v/>
      </c>
      <c r="AD575" s="3" t="str">
        <f>IF(COUNT($A575)=0,"",IF(AC575="3E","3E",IF(AC575="","I",LOOKUP(AC575/AE$2,{0,0.4,0.45,0.5,0.55,0.6,0.65,0.7,0.75,0.8,1},{"F","D","C","C+","B-","B","B+","A-","A","A+"}))))</f>
        <v/>
      </c>
      <c r="AE575" s="2" t="str">
        <f>IF(COUNT($A575)=0,"",IF(AC575="","--",IF(AC575="3E","3E",LOOKUP(AC575/AE$2,{0,0.4,0.45,0.5,0.55,0.6,0.65,0.7,0.75,0.8,1},{0,2,2.25,2.5,2.75,3,3.25,3.5,3.75,4}))))</f>
        <v/>
      </c>
      <c r="AF575" s="3" t="str">
        <f>IF($A575&lt;&gt;DRAFT!$B577,"ERR",IF(OR(COUNT($A575)=0,COUNT(DRAFT!CI577:CK577,DRAFT!CM577:CO577)=0),"",CEILING(SUM(DRAFT!CL577,DRAFT!CP577),1)))</f>
        <v/>
      </c>
      <c r="AG575" s="3" t="str">
        <f>IF(COUNT($A575)=0,"",IF(AF575="3E","3E",IF(AF575="","I",LOOKUP(AF575/AH$2,{0,0.4,0.45,0.5,0.55,0.6,0.65,0.7,0.75,0.8,1},{"F","D","C","C+","B-","B","B+","A-","A","A+"}))))</f>
        <v/>
      </c>
      <c r="AH575" s="2" t="str">
        <f>IF(COUNT($A575)=0,"",IF(AF575="","--",IF(AF575="3E","3E",LOOKUP(AF575/AH$2,{0,0.4,0.45,0.5,0.55,0.6,0.65,0.7,0.75,0.8,1},{0,2,2.25,2.5,2.75,3,3.25,3.5,3.75,4}))))</f>
        <v/>
      </c>
      <c r="AI575" s="11" t="str">
        <f>IF(OR(COUNT($A575)=0,COUNT(B575:AH575)=0),"",IF(COUNTIF(B575:AH575,"3E")&gt;0,"3E",IF(DRAFT!$A577="R",TRUNC(SUMPRODUCT(RGP,RCP)/TCP,3),TRUNC((SUMPRODUCT(--(IMDGP&gt;0)*IMDGP,IMCP)+CEILING(DRAFT!$CQ577*42,0.25))/TCP,3))))</f>
        <v/>
      </c>
      <c r="AJ575" s="3" t="str">
        <f>IF(OR(COUNT($A575)=0,COUNT(B575:AH575)=0),"",IF(COUNTIF(B575:AH575,"3E")&gt;0,"3E",IF(DRAFT!$A577="R",SUMPRODUCT(--(RGP&gt;=2),RCP),SUMPRODUCT(--(IMDGP&gt;0),--(IMGP=0),IMCP)+DRAFT!$CR577)))</f>
        <v/>
      </c>
      <c r="AK575" s="3" t="str">
        <f>IF(OR(COUNT($A575)=0,COUNT(B575:AH575)=0),"",IF(COUNTIF(B575:AJ575,"3E")&gt;0,"3E",IF(AND(DRAFT!$A577="IM",OR($AI575&gt;DRAFT!$CQ577,$AJ575&gt;DRAFT!$CR577)),"IMPROVED",IF(AND(DRAFT!$A577="IM",$AI575&lt;=DRAFT!$CQ577,$AJ575&lt;=DRAFT!$CR577),"NOT IMPROVED",IF(AND(AH575&gt;=2,AI575&gt;=2,AJ575&gt;=30),"PASS","FAIL")))))</f>
        <v/>
      </c>
      <c r="AL575" s="3" t="str">
        <f t="shared" si="16"/>
        <v/>
      </c>
      <c r="AM575" s="3" t="str">
        <f t="shared" si="17"/>
        <v/>
      </c>
    </row>
    <row r="576" spans="1:39" ht="18.95" customHeight="1" x14ac:dyDescent="0.25">
      <c r="A576" s="4" t="str">
        <f>IF(DRAFT!$B578="","",DRAFT!$B578)</f>
        <v/>
      </c>
      <c r="B576" s="3" t="str">
        <f>IF(COUNT($A576)=0,"",IF($A576&lt;&gt;DRAFT!$B578,"ERR",IF(DRAFT!I578="3E","3E",IF(COUNT(DRAFT!E578,DRAFT!I578)&gt;0,DRAFT!J578,""))))</f>
        <v/>
      </c>
      <c r="C576" s="3" t="str">
        <f>IF(COUNT($A576)=0,"",IF(B576="3E","3E",IF(B576="","I",LOOKUP(B576/D$2,{0,0.4,0.45,0.5,0.55,0.6,0.65,0.7,0.75,0.8,1},{"F","D","C","C+","B-","B","B+","A-","A","A+"}))))</f>
        <v/>
      </c>
      <c r="D576" s="2" t="str">
        <f>IF(COUNT($A576)=0,"",IF(B576="","--",IF(B576="3E","3E",LOOKUP(B576/D$2,{0,0.4,0.45,0.5,0.55,0.6,0.65,0.7,0.75,0.8,1},{0,2,2.25,2.5,2.75,3,3.25,3.5,3.75,4}))))</f>
        <v/>
      </c>
      <c r="E576" s="3" t="str">
        <f>IF(COUNT($A576)=0,"",IF($A576&lt;&gt;DRAFT!$B578,"ERR",IF(DRAFT!R578="3E","3E",IF(COUNT(DRAFT!N578,DRAFT!R578)&gt;0,DRAFT!S578,""))))</f>
        <v/>
      </c>
      <c r="F576" s="3" t="str">
        <f>IF(COUNT($A576)=0,"",IF(E576="3E","3E",IF(E576="","I",LOOKUP(E576/G$2,{0,0.4,0.45,0.5,0.55,0.6,0.65,0.7,0.75,0.8,1},{"F","D","C","C+","B-","B","B+","A-","A","A+"}))))</f>
        <v/>
      </c>
      <c r="G576" s="2" t="str">
        <f>IF(COUNT($A576)=0,"",IF(E576="","--",IF(E576="3E","3E",LOOKUP(E576/G$2,{0,0.4,0.45,0.5,0.55,0.6,0.65,0.7,0.75,0.8,1},{0,2,2.25,2.5,2.75,3,3.25,3.5,3.75,4}))))</f>
        <v/>
      </c>
      <c r="H576" s="3" t="str">
        <f>IF(COUNT($A576)=0,"",IF($A576&lt;&gt;DRAFT!$B578,"ERR",IF(DRAFT!AA578="3E","3E",IF(COUNT(DRAFT!W578,DRAFT!AA578)&gt;0,DRAFT!AB578,""))))</f>
        <v/>
      </c>
      <c r="I576" s="3" t="str">
        <f>IF(COUNT($A576)=0,"",IF(H576="3E","3E",IF(H576="","I",LOOKUP(H576/J$2,{0,0.4,0.45,0.5,0.55,0.6,0.65,0.7,0.75,0.8,1},{"F","D","C","C+","B-","B","B+","A-","A","A+"}))))</f>
        <v/>
      </c>
      <c r="J576" s="2" t="str">
        <f>IF(COUNT($A576)=0,"",IF(H576="","--",IF(H576="3E","3E",LOOKUP(H576/J$2,{0,0.4,0.45,0.5,0.55,0.6,0.65,0.7,0.75,0.8,1},{0,2,2.25,2.5,2.75,3,3.25,3.5,3.75,4}))))</f>
        <v/>
      </c>
      <c r="K576" s="3" t="str">
        <f>IF(COUNT($A576)=0,"",IF($A576&lt;&gt;DRAFT!$B578,"ERR",IF(DRAFT!AJ578="3E","3E",IF(COUNT(DRAFT!AF578,DRAFT!AJ578)&gt;0,DRAFT!AK578,""))))</f>
        <v/>
      </c>
      <c r="L576" s="3" t="str">
        <f>IF(COUNT($A576)=0,"",IF(K576="3E","3E",IF(K576="","I",LOOKUP(K576/M$2,{0,0.4,0.45,0.5,0.55,0.6,0.65,0.7,0.75,0.8,1},{"F","D","C","C+","B-","B","B+","A-","A","A+"}))))</f>
        <v/>
      </c>
      <c r="M576" s="2" t="str">
        <f>IF(COUNT($A576)=0,"",IF(K576="","--",IF(K576="3E","3E",LOOKUP(K576/M$2,{0,0.4,0.45,0.5,0.55,0.6,0.65,0.7,0.75,0.8,1},{0,2,2.25,2.5,2.75,3,3.25,3.5,3.75,4}))))</f>
        <v/>
      </c>
      <c r="N576" s="3" t="str">
        <f>IF(COUNT($A576)=0,"",IF($A576&lt;&gt;DRAFT!$B578,"ERR",IF(DRAFT!AS578="3E","3E",IF(COUNT(DRAFT!AO578,DRAFT!AS578)&gt;0,DRAFT!AT578,""))))</f>
        <v/>
      </c>
      <c r="O576" s="3" t="str">
        <f>IF(COUNT($A576)=0,"",IF(N576="3E","3E",IF(N576="","I",LOOKUP(N576/P$2,{0,0.4,0.45,0.5,0.55,0.6,0.65,0.7,0.75,0.8,1},{"F","D","C","C+","B-","B","B+","A-","A","A+"}))))</f>
        <v/>
      </c>
      <c r="P576" s="2" t="str">
        <f>IF(COUNT($A576)=0,"",IF(N576="","--",IF(N576="3E","3E",LOOKUP(N576/P$2,{0,0.4,0.45,0.5,0.55,0.6,0.65,0.7,0.75,0.8,1},{0,2,2.25,2.5,2.75,3,3.25,3.5,3.75,4}))))</f>
        <v/>
      </c>
      <c r="Q576" s="3" t="str">
        <f>IF(COUNT($A576)=0,"",IF($A576&lt;&gt;DRAFT!$B578,"ERR",IF(DRAFT!BB578="3E","3E",IF(COUNT(DRAFT!AX578,DRAFT!BB578)&gt;0,DRAFT!BC578,""))))</f>
        <v/>
      </c>
      <c r="R576" s="3" t="str">
        <f>IF(COUNT($A576)=0,"",IF(Q576="3E","3E",IF(Q576="","I",LOOKUP(Q576/S$2,{0,0.4,0.45,0.5,0.55,0.6,0.65,0.7,0.75,0.8,1},{"F","D","C","C+","B-","B","B+","A-","A","A+"}))))</f>
        <v/>
      </c>
      <c r="S576" s="2" t="str">
        <f>IF(COUNT($A576)=0,"",IF(Q576="","--",IF(Q576="3E","3E",LOOKUP(Q576/S$2,{0,0.4,0.45,0.5,0.55,0.6,0.65,0.7,0.75,0.8,1},{0,2,2.25,2.5,2.75,3,3.25,3.5,3.75,4}))))</f>
        <v/>
      </c>
      <c r="T576" s="3" t="str">
        <f>IF(COUNT($A576)=0,"",IF($A576&lt;&gt;DRAFT!$B578,"ERR",IF(DRAFT!BK578="3E","3E",IF(COUNT(DRAFT!BG578,DRAFT!BK578)&gt;0,DRAFT!BL578,""))))</f>
        <v/>
      </c>
      <c r="U576" s="3" t="str">
        <f>IF(COUNT($A576)=0,"",IF(T576="3E","3E",IF(T576="","I",LOOKUP(T576/V$2,{0,0.4,0.45,0.5,0.55,0.6,0.65,0.7,0.75,0.8,1},{"F","D","C","C+","B-","B","B+","A-","A","A+"}))))</f>
        <v/>
      </c>
      <c r="V576" s="2" t="str">
        <f>IF(COUNT($A576)=0,"",IF(T576="","--",IF(T576="3E","3E",LOOKUP(T576/V$2,{0,0.4,0.45,0.5,0.55,0.6,0.65,0.7,0.75,0.8,1},{0,2,2.25,2.5,2.75,3,3.25,3.5,3.75,4}))))</f>
        <v/>
      </c>
      <c r="W576" s="3" t="str">
        <f>IF(COUNT($A576)=0,"",IF($A576&lt;&gt;DRAFT!$B578,"ERR",IF(DRAFT!BT578="3E","3E",IF(COUNT(DRAFT!BP578,DRAFT!BT578)&gt;0,DRAFT!BU578,""))))</f>
        <v/>
      </c>
      <c r="X576" s="3" t="str">
        <f>IF(COUNT($A576)=0,"",IF(W576="3E","3E",IF(W576="","I",LOOKUP(W576/Y$2,{0,0.4,0.45,0.5,0.55,0.6,0.65,0.7,0.75,0.8,1},{"F","D","C","C+","B-","B","B+","A-","A","A+"}))))</f>
        <v/>
      </c>
      <c r="Y576" s="2" t="str">
        <f>IF(COUNT($A576)=0,"",IF(W576="","--",IF(W576="3E","3E",LOOKUP(W576/Y$2,{0,0.4,0.45,0.5,0.55,0.6,0.65,0.7,0.75,0.8,1},{0,2,2.25,2.5,2.75,3,3.25,3.5,3.75,4}))))</f>
        <v/>
      </c>
      <c r="Z576" s="3" t="str">
        <f>IF(COUNT($A576)=0,"",IF($A576&lt;&gt;DRAFT!$B578,"ERR",IF(DRAFT!CC578="3E","3E",IF(COUNT(DRAFT!BY578,DRAFT!CC578)&gt;0,DRAFT!CD578,""))))</f>
        <v/>
      </c>
      <c r="AA576" s="3" t="str">
        <f>IF(COUNT($A576)=0,"",IF(Z576="3E","3E",IF(Z576="","I",LOOKUP(Z576/AB$2,{0,0.4,0.45,0.5,0.55,0.6,0.65,0.7,0.75,0.8,1},{"F","D","C","C+","B-","B","B+","A-","A","A+"}))))</f>
        <v/>
      </c>
      <c r="AB576" s="2" t="str">
        <f>IF(COUNT($A576)=0,"",IF(Z576="","--",IF(Z576="3E","3E",LOOKUP(Z576/AB$2,{0,0.4,0.45,0.5,0.55,0.6,0.65,0.7,0.75,0.8,1},{0,2,2.25,2.5,2.75,3,3.25,3.5,3.75,4}))))</f>
        <v/>
      </c>
      <c r="AC576" s="3" t="str">
        <f>IF(COUNT($A576)=0,"",IF($A576&lt;&gt;DRAFT!$B578,"ERR",IF(DRAFT!CF578&gt;0,DRAFT!CF578,"")))</f>
        <v/>
      </c>
      <c r="AD576" s="3" t="str">
        <f>IF(COUNT($A576)=0,"",IF(AC576="3E","3E",IF(AC576="","I",LOOKUP(AC576/AE$2,{0,0.4,0.45,0.5,0.55,0.6,0.65,0.7,0.75,0.8,1},{"F","D","C","C+","B-","B","B+","A-","A","A+"}))))</f>
        <v/>
      </c>
      <c r="AE576" s="2" t="str">
        <f>IF(COUNT($A576)=0,"",IF(AC576="","--",IF(AC576="3E","3E",LOOKUP(AC576/AE$2,{0,0.4,0.45,0.5,0.55,0.6,0.65,0.7,0.75,0.8,1},{0,2,2.25,2.5,2.75,3,3.25,3.5,3.75,4}))))</f>
        <v/>
      </c>
      <c r="AF576" s="3" t="str">
        <f>IF($A576&lt;&gt;DRAFT!$B578,"ERR",IF(OR(COUNT($A576)=0,COUNT(DRAFT!CI578:CK578,DRAFT!CM578:CO578)=0),"",CEILING(SUM(DRAFT!CL578,DRAFT!CP578),1)))</f>
        <v/>
      </c>
      <c r="AG576" s="3" t="str">
        <f>IF(COUNT($A576)=0,"",IF(AF576="3E","3E",IF(AF576="","I",LOOKUP(AF576/AH$2,{0,0.4,0.45,0.5,0.55,0.6,0.65,0.7,0.75,0.8,1},{"F","D","C","C+","B-","B","B+","A-","A","A+"}))))</f>
        <v/>
      </c>
      <c r="AH576" s="2" t="str">
        <f>IF(COUNT($A576)=0,"",IF(AF576="","--",IF(AF576="3E","3E",LOOKUP(AF576/AH$2,{0,0.4,0.45,0.5,0.55,0.6,0.65,0.7,0.75,0.8,1},{0,2,2.25,2.5,2.75,3,3.25,3.5,3.75,4}))))</f>
        <v/>
      </c>
      <c r="AI576" s="11" t="str">
        <f>IF(OR(COUNT($A576)=0,COUNT(B576:AH576)=0),"",IF(COUNTIF(B576:AH576,"3E")&gt;0,"3E",IF(DRAFT!$A578="R",TRUNC(SUMPRODUCT(RGP,RCP)/TCP,3),TRUNC((SUMPRODUCT(--(IMDGP&gt;0)*IMDGP,IMCP)+CEILING(DRAFT!$CQ578*42,0.25))/TCP,3))))</f>
        <v/>
      </c>
      <c r="AJ576" s="3" t="str">
        <f>IF(OR(COUNT($A576)=0,COUNT(B576:AH576)=0),"",IF(COUNTIF(B576:AH576,"3E")&gt;0,"3E",IF(DRAFT!$A578="R",SUMPRODUCT(--(RGP&gt;=2),RCP),SUMPRODUCT(--(IMDGP&gt;0),--(IMGP=0),IMCP)+DRAFT!$CR578)))</f>
        <v/>
      </c>
      <c r="AK576" s="3" t="str">
        <f>IF(OR(COUNT($A576)=0,COUNT(B576:AH576)=0),"",IF(COUNTIF(B576:AJ576,"3E")&gt;0,"3E",IF(AND(DRAFT!$A578="IM",OR($AI576&gt;DRAFT!$CQ578,$AJ576&gt;DRAFT!$CR578)),"IMPROVED",IF(AND(DRAFT!$A578="IM",$AI576&lt;=DRAFT!$CQ578,$AJ576&lt;=DRAFT!$CR578),"NOT IMPROVED",IF(AND(AH576&gt;=2,AI576&gt;=2,AJ576&gt;=30),"PASS","FAIL")))))</f>
        <v/>
      </c>
      <c r="AL576" s="3" t="str">
        <f t="shared" si="16"/>
        <v/>
      </c>
      <c r="AM576" s="3" t="str">
        <f t="shared" si="17"/>
        <v/>
      </c>
    </row>
    <row r="577" spans="1:39" ht="18.95" customHeight="1" x14ac:dyDescent="0.25">
      <c r="A577" s="4" t="str">
        <f>IF(DRAFT!$B579="","",DRAFT!$B579)</f>
        <v/>
      </c>
      <c r="B577" s="3" t="str">
        <f>IF(COUNT($A577)=0,"",IF($A577&lt;&gt;DRAFT!$B579,"ERR",IF(DRAFT!I579="3E","3E",IF(COUNT(DRAFT!E579,DRAFT!I579)&gt;0,DRAFT!J579,""))))</f>
        <v/>
      </c>
      <c r="C577" s="3" t="str">
        <f>IF(COUNT($A577)=0,"",IF(B577="3E","3E",IF(B577="","I",LOOKUP(B577/D$2,{0,0.4,0.45,0.5,0.55,0.6,0.65,0.7,0.75,0.8,1},{"F","D","C","C+","B-","B","B+","A-","A","A+"}))))</f>
        <v/>
      </c>
      <c r="D577" s="2" t="str">
        <f>IF(COUNT($A577)=0,"",IF(B577="","--",IF(B577="3E","3E",LOOKUP(B577/D$2,{0,0.4,0.45,0.5,0.55,0.6,0.65,0.7,0.75,0.8,1},{0,2,2.25,2.5,2.75,3,3.25,3.5,3.75,4}))))</f>
        <v/>
      </c>
      <c r="E577" s="3" t="str">
        <f>IF(COUNT($A577)=0,"",IF($A577&lt;&gt;DRAFT!$B579,"ERR",IF(DRAFT!R579="3E","3E",IF(COUNT(DRAFT!N579,DRAFT!R579)&gt;0,DRAFT!S579,""))))</f>
        <v/>
      </c>
      <c r="F577" s="3" t="str">
        <f>IF(COUNT($A577)=0,"",IF(E577="3E","3E",IF(E577="","I",LOOKUP(E577/G$2,{0,0.4,0.45,0.5,0.55,0.6,0.65,0.7,0.75,0.8,1},{"F","D","C","C+","B-","B","B+","A-","A","A+"}))))</f>
        <v/>
      </c>
      <c r="G577" s="2" t="str">
        <f>IF(COUNT($A577)=0,"",IF(E577="","--",IF(E577="3E","3E",LOOKUP(E577/G$2,{0,0.4,0.45,0.5,0.55,0.6,0.65,0.7,0.75,0.8,1},{0,2,2.25,2.5,2.75,3,3.25,3.5,3.75,4}))))</f>
        <v/>
      </c>
      <c r="H577" s="3" t="str">
        <f>IF(COUNT($A577)=0,"",IF($A577&lt;&gt;DRAFT!$B579,"ERR",IF(DRAFT!AA579="3E","3E",IF(COUNT(DRAFT!W579,DRAFT!AA579)&gt;0,DRAFT!AB579,""))))</f>
        <v/>
      </c>
      <c r="I577" s="3" t="str">
        <f>IF(COUNT($A577)=0,"",IF(H577="3E","3E",IF(H577="","I",LOOKUP(H577/J$2,{0,0.4,0.45,0.5,0.55,0.6,0.65,0.7,0.75,0.8,1},{"F","D","C","C+","B-","B","B+","A-","A","A+"}))))</f>
        <v/>
      </c>
      <c r="J577" s="2" t="str">
        <f>IF(COUNT($A577)=0,"",IF(H577="","--",IF(H577="3E","3E",LOOKUP(H577/J$2,{0,0.4,0.45,0.5,0.55,0.6,0.65,0.7,0.75,0.8,1},{0,2,2.25,2.5,2.75,3,3.25,3.5,3.75,4}))))</f>
        <v/>
      </c>
      <c r="K577" s="3" t="str">
        <f>IF(COUNT($A577)=0,"",IF($A577&lt;&gt;DRAFT!$B579,"ERR",IF(DRAFT!AJ579="3E","3E",IF(COUNT(DRAFT!AF579,DRAFT!AJ579)&gt;0,DRAFT!AK579,""))))</f>
        <v/>
      </c>
      <c r="L577" s="3" t="str">
        <f>IF(COUNT($A577)=0,"",IF(K577="3E","3E",IF(K577="","I",LOOKUP(K577/M$2,{0,0.4,0.45,0.5,0.55,0.6,0.65,0.7,0.75,0.8,1},{"F","D","C","C+","B-","B","B+","A-","A","A+"}))))</f>
        <v/>
      </c>
      <c r="M577" s="2" t="str">
        <f>IF(COUNT($A577)=0,"",IF(K577="","--",IF(K577="3E","3E",LOOKUP(K577/M$2,{0,0.4,0.45,0.5,0.55,0.6,0.65,0.7,0.75,0.8,1},{0,2,2.25,2.5,2.75,3,3.25,3.5,3.75,4}))))</f>
        <v/>
      </c>
      <c r="N577" s="3" t="str">
        <f>IF(COUNT($A577)=0,"",IF($A577&lt;&gt;DRAFT!$B579,"ERR",IF(DRAFT!AS579="3E","3E",IF(COUNT(DRAFT!AO579,DRAFT!AS579)&gt;0,DRAFT!AT579,""))))</f>
        <v/>
      </c>
      <c r="O577" s="3" t="str">
        <f>IF(COUNT($A577)=0,"",IF(N577="3E","3E",IF(N577="","I",LOOKUP(N577/P$2,{0,0.4,0.45,0.5,0.55,0.6,0.65,0.7,0.75,0.8,1},{"F","D","C","C+","B-","B","B+","A-","A","A+"}))))</f>
        <v/>
      </c>
      <c r="P577" s="2" t="str">
        <f>IF(COUNT($A577)=0,"",IF(N577="","--",IF(N577="3E","3E",LOOKUP(N577/P$2,{0,0.4,0.45,0.5,0.55,0.6,0.65,0.7,0.75,0.8,1},{0,2,2.25,2.5,2.75,3,3.25,3.5,3.75,4}))))</f>
        <v/>
      </c>
      <c r="Q577" s="3" t="str">
        <f>IF(COUNT($A577)=0,"",IF($A577&lt;&gt;DRAFT!$B579,"ERR",IF(DRAFT!BB579="3E","3E",IF(COUNT(DRAFT!AX579,DRAFT!BB579)&gt;0,DRAFT!BC579,""))))</f>
        <v/>
      </c>
      <c r="R577" s="3" t="str">
        <f>IF(COUNT($A577)=0,"",IF(Q577="3E","3E",IF(Q577="","I",LOOKUP(Q577/S$2,{0,0.4,0.45,0.5,0.55,0.6,0.65,0.7,0.75,0.8,1},{"F","D","C","C+","B-","B","B+","A-","A","A+"}))))</f>
        <v/>
      </c>
      <c r="S577" s="2" t="str">
        <f>IF(COUNT($A577)=0,"",IF(Q577="","--",IF(Q577="3E","3E",LOOKUP(Q577/S$2,{0,0.4,0.45,0.5,0.55,0.6,0.65,0.7,0.75,0.8,1},{0,2,2.25,2.5,2.75,3,3.25,3.5,3.75,4}))))</f>
        <v/>
      </c>
      <c r="T577" s="3" t="str">
        <f>IF(COUNT($A577)=0,"",IF($A577&lt;&gt;DRAFT!$B579,"ERR",IF(DRAFT!BK579="3E","3E",IF(COUNT(DRAFT!BG579,DRAFT!BK579)&gt;0,DRAFT!BL579,""))))</f>
        <v/>
      </c>
      <c r="U577" s="3" t="str">
        <f>IF(COUNT($A577)=0,"",IF(T577="3E","3E",IF(T577="","I",LOOKUP(T577/V$2,{0,0.4,0.45,0.5,0.55,0.6,0.65,0.7,0.75,0.8,1},{"F","D","C","C+","B-","B","B+","A-","A","A+"}))))</f>
        <v/>
      </c>
      <c r="V577" s="2" t="str">
        <f>IF(COUNT($A577)=0,"",IF(T577="","--",IF(T577="3E","3E",LOOKUP(T577/V$2,{0,0.4,0.45,0.5,0.55,0.6,0.65,0.7,0.75,0.8,1},{0,2,2.25,2.5,2.75,3,3.25,3.5,3.75,4}))))</f>
        <v/>
      </c>
      <c r="W577" s="3" t="str">
        <f>IF(COUNT($A577)=0,"",IF($A577&lt;&gt;DRAFT!$B579,"ERR",IF(DRAFT!BT579="3E","3E",IF(COUNT(DRAFT!BP579,DRAFT!BT579)&gt;0,DRAFT!BU579,""))))</f>
        <v/>
      </c>
      <c r="X577" s="3" t="str">
        <f>IF(COUNT($A577)=0,"",IF(W577="3E","3E",IF(W577="","I",LOOKUP(W577/Y$2,{0,0.4,0.45,0.5,0.55,0.6,0.65,0.7,0.75,0.8,1},{"F","D","C","C+","B-","B","B+","A-","A","A+"}))))</f>
        <v/>
      </c>
      <c r="Y577" s="2" t="str">
        <f>IF(COUNT($A577)=0,"",IF(W577="","--",IF(W577="3E","3E",LOOKUP(W577/Y$2,{0,0.4,0.45,0.5,0.55,0.6,0.65,0.7,0.75,0.8,1},{0,2,2.25,2.5,2.75,3,3.25,3.5,3.75,4}))))</f>
        <v/>
      </c>
      <c r="Z577" s="3" t="str">
        <f>IF(COUNT($A577)=0,"",IF($A577&lt;&gt;DRAFT!$B579,"ERR",IF(DRAFT!CC579="3E","3E",IF(COUNT(DRAFT!BY579,DRAFT!CC579)&gt;0,DRAFT!CD579,""))))</f>
        <v/>
      </c>
      <c r="AA577" s="3" t="str">
        <f>IF(COUNT($A577)=0,"",IF(Z577="3E","3E",IF(Z577="","I",LOOKUP(Z577/AB$2,{0,0.4,0.45,0.5,0.55,0.6,0.65,0.7,0.75,0.8,1},{"F","D","C","C+","B-","B","B+","A-","A","A+"}))))</f>
        <v/>
      </c>
      <c r="AB577" s="2" t="str">
        <f>IF(COUNT($A577)=0,"",IF(Z577="","--",IF(Z577="3E","3E",LOOKUP(Z577/AB$2,{0,0.4,0.45,0.5,0.55,0.6,0.65,0.7,0.75,0.8,1},{0,2,2.25,2.5,2.75,3,3.25,3.5,3.75,4}))))</f>
        <v/>
      </c>
      <c r="AC577" s="3" t="str">
        <f>IF(COUNT($A577)=0,"",IF($A577&lt;&gt;DRAFT!$B579,"ERR",IF(DRAFT!CF579&gt;0,DRAFT!CF579,"")))</f>
        <v/>
      </c>
      <c r="AD577" s="3" t="str">
        <f>IF(COUNT($A577)=0,"",IF(AC577="3E","3E",IF(AC577="","I",LOOKUP(AC577/AE$2,{0,0.4,0.45,0.5,0.55,0.6,0.65,0.7,0.75,0.8,1},{"F","D","C","C+","B-","B","B+","A-","A","A+"}))))</f>
        <v/>
      </c>
      <c r="AE577" s="2" t="str">
        <f>IF(COUNT($A577)=0,"",IF(AC577="","--",IF(AC577="3E","3E",LOOKUP(AC577/AE$2,{0,0.4,0.45,0.5,0.55,0.6,0.65,0.7,0.75,0.8,1},{0,2,2.25,2.5,2.75,3,3.25,3.5,3.75,4}))))</f>
        <v/>
      </c>
      <c r="AF577" s="3" t="str">
        <f>IF($A577&lt;&gt;DRAFT!$B579,"ERR",IF(OR(COUNT($A577)=0,COUNT(DRAFT!CI579:CK579,DRAFT!CM579:CO579)=0),"",CEILING(SUM(DRAFT!CL579,DRAFT!CP579),1)))</f>
        <v/>
      </c>
      <c r="AG577" s="3" t="str">
        <f>IF(COUNT($A577)=0,"",IF(AF577="3E","3E",IF(AF577="","I",LOOKUP(AF577/AH$2,{0,0.4,0.45,0.5,0.55,0.6,0.65,0.7,0.75,0.8,1},{"F","D","C","C+","B-","B","B+","A-","A","A+"}))))</f>
        <v/>
      </c>
      <c r="AH577" s="2" t="str">
        <f>IF(COUNT($A577)=0,"",IF(AF577="","--",IF(AF577="3E","3E",LOOKUP(AF577/AH$2,{0,0.4,0.45,0.5,0.55,0.6,0.65,0.7,0.75,0.8,1},{0,2,2.25,2.5,2.75,3,3.25,3.5,3.75,4}))))</f>
        <v/>
      </c>
      <c r="AI577" s="11" t="str">
        <f>IF(OR(COUNT($A577)=0,COUNT(B577:AH577)=0),"",IF(COUNTIF(B577:AH577,"3E")&gt;0,"3E",IF(DRAFT!$A579="R",TRUNC(SUMPRODUCT(RGP,RCP)/TCP,3),TRUNC((SUMPRODUCT(--(IMDGP&gt;0)*IMDGP,IMCP)+CEILING(DRAFT!$CQ579*42,0.25))/TCP,3))))</f>
        <v/>
      </c>
      <c r="AJ577" s="3" t="str">
        <f>IF(OR(COUNT($A577)=0,COUNT(B577:AH577)=0),"",IF(COUNTIF(B577:AH577,"3E")&gt;0,"3E",IF(DRAFT!$A579="R",SUMPRODUCT(--(RGP&gt;=2),RCP),SUMPRODUCT(--(IMDGP&gt;0),--(IMGP=0),IMCP)+DRAFT!$CR579)))</f>
        <v/>
      </c>
      <c r="AK577" s="3" t="str">
        <f>IF(OR(COUNT($A577)=0,COUNT(B577:AH577)=0),"",IF(COUNTIF(B577:AJ577,"3E")&gt;0,"3E",IF(AND(DRAFT!$A579="IM",OR($AI577&gt;DRAFT!$CQ579,$AJ577&gt;DRAFT!$CR579)),"IMPROVED",IF(AND(DRAFT!$A579="IM",$AI577&lt;=DRAFT!$CQ579,$AJ577&lt;=DRAFT!$CR579),"NOT IMPROVED",IF(AND(AH577&gt;=2,AI577&gt;=2,AJ577&gt;=30),"PASS","FAIL")))))</f>
        <v/>
      </c>
      <c r="AL577" s="3" t="str">
        <f t="shared" si="16"/>
        <v/>
      </c>
      <c r="AM577" s="3" t="str">
        <f t="shared" si="17"/>
        <v/>
      </c>
    </row>
    <row r="578" spans="1:39" ht="18.95" customHeight="1" x14ac:dyDescent="0.25">
      <c r="A578" s="4" t="str">
        <f>IF(DRAFT!$B580="","",DRAFT!$B580)</f>
        <v/>
      </c>
      <c r="B578" s="3" t="str">
        <f>IF(COUNT($A578)=0,"",IF($A578&lt;&gt;DRAFT!$B580,"ERR",IF(DRAFT!I580="3E","3E",IF(COUNT(DRAFT!E580,DRAFT!I580)&gt;0,DRAFT!J580,""))))</f>
        <v/>
      </c>
      <c r="C578" s="3" t="str">
        <f>IF(COUNT($A578)=0,"",IF(B578="3E","3E",IF(B578="","I",LOOKUP(B578/D$2,{0,0.4,0.45,0.5,0.55,0.6,0.65,0.7,0.75,0.8,1},{"F","D","C","C+","B-","B","B+","A-","A","A+"}))))</f>
        <v/>
      </c>
      <c r="D578" s="2" t="str">
        <f>IF(COUNT($A578)=0,"",IF(B578="","--",IF(B578="3E","3E",LOOKUP(B578/D$2,{0,0.4,0.45,0.5,0.55,0.6,0.65,0.7,0.75,0.8,1},{0,2,2.25,2.5,2.75,3,3.25,3.5,3.75,4}))))</f>
        <v/>
      </c>
      <c r="E578" s="3" t="str">
        <f>IF(COUNT($A578)=0,"",IF($A578&lt;&gt;DRAFT!$B580,"ERR",IF(DRAFT!R580="3E","3E",IF(COUNT(DRAFT!N580,DRAFT!R580)&gt;0,DRAFT!S580,""))))</f>
        <v/>
      </c>
      <c r="F578" s="3" t="str">
        <f>IF(COUNT($A578)=0,"",IF(E578="3E","3E",IF(E578="","I",LOOKUP(E578/G$2,{0,0.4,0.45,0.5,0.55,0.6,0.65,0.7,0.75,0.8,1},{"F","D","C","C+","B-","B","B+","A-","A","A+"}))))</f>
        <v/>
      </c>
      <c r="G578" s="2" t="str">
        <f>IF(COUNT($A578)=0,"",IF(E578="","--",IF(E578="3E","3E",LOOKUP(E578/G$2,{0,0.4,0.45,0.5,0.55,0.6,0.65,0.7,0.75,0.8,1},{0,2,2.25,2.5,2.75,3,3.25,3.5,3.75,4}))))</f>
        <v/>
      </c>
      <c r="H578" s="3" t="str">
        <f>IF(COUNT($A578)=0,"",IF($A578&lt;&gt;DRAFT!$B580,"ERR",IF(DRAFT!AA580="3E","3E",IF(COUNT(DRAFT!W580,DRAFT!AA580)&gt;0,DRAFT!AB580,""))))</f>
        <v/>
      </c>
      <c r="I578" s="3" t="str">
        <f>IF(COUNT($A578)=0,"",IF(H578="3E","3E",IF(H578="","I",LOOKUP(H578/J$2,{0,0.4,0.45,0.5,0.55,0.6,0.65,0.7,0.75,0.8,1},{"F","D","C","C+","B-","B","B+","A-","A","A+"}))))</f>
        <v/>
      </c>
      <c r="J578" s="2" t="str">
        <f>IF(COUNT($A578)=0,"",IF(H578="","--",IF(H578="3E","3E",LOOKUP(H578/J$2,{0,0.4,0.45,0.5,0.55,0.6,0.65,0.7,0.75,0.8,1},{0,2,2.25,2.5,2.75,3,3.25,3.5,3.75,4}))))</f>
        <v/>
      </c>
      <c r="K578" s="3" t="str">
        <f>IF(COUNT($A578)=0,"",IF($A578&lt;&gt;DRAFT!$B580,"ERR",IF(DRAFT!AJ580="3E","3E",IF(COUNT(DRAFT!AF580,DRAFT!AJ580)&gt;0,DRAFT!AK580,""))))</f>
        <v/>
      </c>
      <c r="L578" s="3" t="str">
        <f>IF(COUNT($A578)=0,"",IF(K578="3E","3E",IF(K578="","I",LOOKUP(K578/M$2,{0,0.4,0.45,0.5,0.55,0.6,0.65,0.7,0.75,0.8,1},{"F","D","C","C+","B-","B","B+","A-","A","A+"}))))</f>
        <v/>
      </c>
      <c r="M578" s="2" t="str">
        <f>IF(COUNT($A578)=0,"",IF(K578="","--",IF(K578="3E","3E",LOOKUP(K578/M$2,{0,0.4,0.45,0.5,0.55,0.6,0.65,0.7,0.75,0.8,1},{0,2,2.25,2.5,2.75,3,3.25,3.5,3.75,4}))))</f>
        <v/>
      </c>
      <c r="N578" s="3" t="str">
        <f>IF(COUNT($A578)=0,"",IF($A578&lt;&gt;DRAFT!$B580,"ERR",IF(DRAFT!AS580="3E","3E",IF(COUNT(DRAFT!AO580,DRAFT!AS580)&gt;0,DRAFT!AT580,""))))</f>
        <v/>
      </c>
      <c r="O578" s="3" t="str">
        <f>IF(COUNT($A578)=0,"",IF(N578="3E","3E",IF(N578="","I",LOOKUP(N578/P$2,{0,0.4,0.45,0.5,0.55,0.6,0.65,0.7,0.75,0.8,1},{"F","D","C","C+","B-","B","B+","A-","A","A+"}))))</f>
        <v/>
      </c>
      <c r="P578" s="2" t="str">
        <f>IF(COUNT($A578)=0,"",IF(N578="","--",IF(N578="3E","3E",LOOKUP(N578/P$2,{0,0.4,0.45,0.5,0.55,0.6,0.65,0.7,0.75,0.8,1},{0,2,2.25,2.5,2.75,3,3.25,3.5,3.75,4}))))</f>
        <v/>
      </c>
      <c r="Q578" s="3" t="str">
        <f>IF(COUNT($A578)=0,"",IF($A578&lt;&gt;DRAFT!$B580,"ERR",IF(DRAFT!BB580="3E","3E",IF(COUNT(DRAFT!AX580,DRAFT!BB580)&gt;0,DRAFT!BC580,""))))</f>
        <v/>
      </c>
      <c r="R578" s="3" t="str">
        <f>IF(COUNT($A578)=0,"",IF(Q578="3E","3E",IF(Q578="","I",LOOKUP(Q578/S$2,{0,0.4,0.45,0.5,0.55,0.6,0.65,0.7,0.75,0.8,1},{"F","D","C","C+","B-","B","B+","A-","A","A+"}))))</f>
        <v/>
      </c>
      <c r="S578" s="2" t="str">
        <f>IF(COUNT($A578)=0,"",IF(Q578="","--",IF(Q578="3E","3E",LOOKUP(Q578/S$2,{0,0.4,0.45,0.5,0.55,0.6,0.65,0.7,0.75,0.8,1},{0,2,2.25,2.5,2.75,3,3.25,3.5,3.75,4}))))</f>
        <v/>
      </c>
      <c r="T578" s="3" t="str">
        <f>IF(COUNT($A578)=0,"",IF($A578&lt;&gt;DRAFT!$B580,"ERR",IF(DRAFT!BK580="3E","3E",IF(COUNT(DRAFT!BG580,DRAFT!BK580)&gt;0,DRAFT!BL580,""))))</f>
        <v/>
      </c>
      <c r="U578" s="3" t="str">
        <f>IF(COUNT($A578)=0,"",IF(T578="3E","3E",IF(T578="","I",LOOKUP(T578/V$2,{0,0.4,0.45,0.5,0.55,0.6,0.65,0.7,0.75,0.8,1},{"F","D","C","C+","B-","B","B+","A-","A","A+"}))))</f>
        <v/>
      </c>
      <c r="V578" s="2" t="str">
        <f>IF(COUNT($A578)=0,"",IF(T578="","--",IF(T578="3E","3E",LOOKUP(T578/V$2,{0,0.4,0.45,0.5,0.55,0.6,0.65,0.7,0.75,0.8,1},{0,2,2.25,2.5,2.75,3,3.25,3.5,3.75,4}))))</f>
        <v/>
      </c>
      <c r="W578" s="3" t="str">
        <f>IF(COUNT($A578)=0,"",IF($A578&lt;&gt;DRAFT!$B580,"ERR",IF(DRAFT!BT580="3E","3E",IF(COUNT(DRAFT!BP580,DRAFT!BT580)&gt;0,DRAFT!BU580,""))))</f>
        <v/>
      </c>
      <c r="X578" s="3" t="str">
        <f>IF(COUNT($A578)=0,"",IF(W578="3E","3E",IF(W578="","I",LOOKUP(W578/Y$2,{0,0.4,0.45,0.5,0.55,0.6,0.65,0.7,0.75,0.8,1},{"F","D","C","C+","B-","B","B+","A-","A","A+"}))))</f>
        <v/>
      </c>
      <c r="Y578" s="2" t="str">
        <f>IF(COUNT($A578)=0,"",IF(W578="","--",IF(W578="3E","3E",LOOKUP(W578/Y$2,{0,0.4,0.45,0.5,0.55,0.6,0.65,0.7,0.75,0.8,1},{0,2,2.25,2.5,2.75,3,3.25,3.5,3.75,4}))))</f>
        <v/>
      </c>
      <c r="Z578" s="3" t="str">
        <f>IF(COUNT($A578)=0,"",IF($A578&lt;&gt;DRAFT!$B580,"ERR",IF(DRAFT!CC580="3E","3E",IF(COUNT(DRAFT!BY580,DRAFT!CC580)&gt;0,DRAFT!CD580,""))))</f>
        <v/>
      </c>
      <c r="AA578" s="3" t="str">
        <f>IF(COUNT($A578)=0,"",IF(Z578="3E","3E",IF(Z578="","I",LOOKUP(Z578/AB$2,{0,0.4,0.45,0.5,0.55,0.6,0.65,0.7,0.75,0.8,1},{"F","D","C","C+","B-","B","B+","A-","A","A+"}))))</f>
        <v/>
      </c>
      <c r="AB578" s="2" t="str">
        <f>IF(COUNT($A578)=0,"",IF(Z578="","--",IF(Z578="3E","3E",LOOKUP(Z578/AB$2,{0,0.4,0.45,0.5,0.55,0.6,0.65,0.7,0.75,0.8,1},{0,2,2.25,2.5,2.75,3,3.25,3.5,3.75,4}))))</f>
        <v/>
      </c>
      <c r="AC578" s="3" t="str">
        <f>IF(COUNT($A578)=0,"",IF($A578&lt;&gt;DRAFT!$B580,"ERR",IF(DRAFT!CF580&gt;0,DRAFT!CF580,"")))</f>
        <v/>
      </c>
      <c r="AD578" s="3" t="str">
        <f>IF(COUNT($A578)=0,"",IF(AC578="3E","3E",IF(AC578="","I",LOOKUP(AC578/AE$2,{0,0.4,0.45,0.5,0.55,0.6,0.65,0.7,0.75,0.8,1},{"F","D","C","C+","B-","B","B+","A-","A","A+"}))))</f>
        <v/>
      </c>
      <c r="AE578" s="2" t="str">
        <f>IF(COUNT($A578)=0,"",IF(AC578="","--",IF(AC578="3E","3E",LOOKUP(AC578/AE$2,{0,0.4,0.45,0.5,0.55,0.6,0.65,0.7,0.75,0.8,1},{0,2,2.25,2.5,2.75,3,3.25,3.5,3.75,4}))))</f>
        <v/>
      </c>
      <c r="AF578" s="3" t="str">
        <f>IF($A578&lt;&gt;DRAFT!$B580,"ERR",IF(OR(COUNT($A578)=0,COUNT(DRAFT!CI580:CK580,DRAFT!CM580:CO580)=0),"",CEILING(SUM(DRAFT!CL580,DRAFT!CP580),1)))</f>
        <v/>
      </c>
      <c r="AG578" s="3" t="str">
        <f>IF(COUNT($A578)=0,"",IF(AF578="3E","3E",IF(AF578="","I",LOOKUP(AF578/AH$2,{0,0.4,0.45,0.5,0.55,0.6,0.65,0.7,0.75,0.8,1},{"F","D","C","C+","B-","B","B+","A-","A","A+"}))))</f>
        <v/>
      </c>
      <c r="AH578" s="2" t="str">
        <f>IF(COUNT($A578)=0,"",IF(AF578="","--",IF(AF578="3E","3E",LOOKUP(AF578/AH$2,{0,0.4,0.45,0.5,0.55,0.6,0.65,0.7,0.75,0.8,1},{0,2,2.25,2.5,2.75,3,3.25,3.5,3.75,4}))))</f>
        <v/>
      </c>
      <c r="AI578" s="11" t="str">
        <f>IF(OR(COUNT($A578)=0,COUNT(B578:AH578)=0),"",IF(COUNTIF(B578:AH578,"3E")&gt;0,"3E",IF(DRAFT!$A580="R",TRUNC(SUMPRODUCT(RGP,RCP)/TCP,3),TRUNC((SUMPRODUCT(--(IMDGP&gt;0)*IMDGP,IMCP)+CEILING(DRAFT!$CQ580*42,0.25))/TCP,3))))</f>
        <v/>
      </c>
      <c r="AJ578" s="3" t="str">
        <f>IF(OR(COUNT($A578)=0,COUNT(B578:AH578)=0),"",IF(COUNTIF(B578:AH578,"3E")&gt;0,"3E",IF(DRAFT!$A580="R",SUMPRODUCT(--(RGP&gt;=2),RCP),SUMPRODUCT(--(IMDGP&gt;0),--(IMGP=0),IMCP)+DRAFT!$CR580)))</f>
        <v/>
      </c>
      <c r="AK578" s="3" t="str">
        <f>IF(OR(COUNT($A578)=0,COUNT(B578:AH578)=0),"",IF(COUNTIF(B578:AJ578,"3E")&gt;0,"3E",IF(AND(DRAFT!$A580="IM",OR($AI578&gt;DRAFT!$CQ580,$AJ578&gt;DRAFT!$CR580)),"IMPROVED",IF(AND(DRAFT!$A580="IM",$AI578&lt;=DRAFT!$CQ580,$AJ578&lt;=DRAFT!$CR580),"NOT IMPROVED",IF(AND(AH578&gt;=2,AI578&gt;=2,AJ578&gt;=30),"PASS","FAIL")))))</f>
        <v/>
      </c>
      <c r="AL578" s="3" t="str">
        <f t="shared" si="16"/>
        <v/>
      </c>
      <c r="AM578" s="3" t="str">
        <f t="shared" si="17"/>
        <v/>
      </c>
    </row>
    <row r="579" spans="1:39" ht="18.95" customHeight="1" x14ac:dyDescent="0.25">
      <c r="A579" s="4" t="str">
        <f>IF(DRAFT!$B581="","",DRAFT!$B581)</f>
        <v/>
      </c>
      <c r="B579" s="3" t="str">
        <f>IF(COUNT($A579)=0,"",IF($A579&lt;&gt;DRAFT!$B581,"ERR",IF(DRAFT!I581="3E","3E",IF(COUNT(DRAFT!E581,DRAFT!I581)&gt;0,DRAFT!J581,""))))</f>
        <v/>
      </c>
      <c r="C579" s="3" t="str">
        <f>IF(COUNT($A579)=0,"",IF(B579="3E","3E",IF(B579="","I",LOOKUP(B579/D$2,{0,0.4,0.45,0.5,0.55,0.6,0.65,0.7,0.75,0.8,1},{"F","D","C","C+","B-","B","B+","A-","A","A+"}))))</f>
        <v/>
      </c>
      <c r="D579" s="2" t="str">
        <f>IF(COUNT($A579)=0,"",IF(B579="","--",IF(B579="3E","3E",LOOKUP(B579/D$2,{0,0.4,0.45,0.5,0.55,0.6,0.65,0.7,0.75,0.8,1},{0,2,2.25,2.5,2.75,3,3.25,3.5,3.75,4}))))</f>
        <v/>
      </c>
      <c r="E579" s="3" t="str">
        <f>IF(COUNT($A579)=0,"",IF($A579&lt;&gt;DRAFT!$B581,"ERR",IF(DRAFT!R581="3E","3E",IF(COUNT(DRAFT!N581,DRAFT!R581)&gt;0,DRAFT!S581,""))))</f>
        <v/>
      </c>
      <c r="F579" s="3" t="str">
        <f>IF(COUNT($A579)=0,"",IF(E579="3E","3E",IF(E579="","I",LOOKUP(E579/G$2,{0,0.4,0.45,0.5,0.55,0.6,0.65,0.7,0.75,0.8,1},{"F","D","C","C+","B-","B","B+","A-","A","A+"}))))</f>
        <v/>
      </c>
      <c r="G579" s="2" t="str">
        <f>IF(COUNT($A579)=0,"",IF(E579="","--",IF(E579="3E","3E",LOOKUP(E579/G$2,{0,0.4,0.45,0.5,0.55,0.6,0.65,0.7,0.75,0.8,1},{0,2,2.25,2.5,2.75,3,3.25,3.5,3.75,4}))))</f>
        <v/>
      </c>
      <c r="H579" s="3" t="str">
        <f>IF(COUNT($A579)=0,"",IF($A579&lt;&gt;DRAFT!$B581,"ERR",IF(DRAFT!AA581="3E","3E",IF(COUNT(DRAFT!W581,DRAFT!AA581)&gt;0,DRAFT!AB581,""))))</f>
        <v/>
      </c>
      <c r="I579" s="3" t="str">
        <f>IF(COUNT($A579)=0,"",IF(H579="3E","3E",IF(H579="","I",LOOKUP(H579/J$2,{0,0.4,0.45,0.5,0.55,0.6,0.65,0.7,0.75,0.8,1},{"F","D","C","C+","B-","B","B+","A-","A","A+"}))))</f>
        <v/>
      </c>
      <c r="J579" s="2" t="str">
        <f>IF(COUNT($A579)=0,"",IF(H579="","--",IF(H579="3E","3E",LOOKUP(H579/J$2,{0,0.4,0.45,0.5,0.55,0.6,0.65,0.7,0.75,0.8,1},{0,2,2.25,2.5,2.75,3,3.25,3.5,3.75,4}))))</f>
        <v/>
      </c>
      <c r="K579" s="3" t="str">
        <f>IF(COUNT($A579)=0,"",IF($A579&lt;&gt;DRAFT!$B581,"ERR",IF(DRAFT!AJ581="3E","3E",IF(COUNT(DRAFT!AF581,DRAFT!AJ581)&gt;0,DRAFT!AK581,""))))</f>
        <v/>
      </c>
      <c r="L579" s="3" t="str">
        <f>IF(COUNT($A579)=0,"",IF(K579="3E","3E",IF(K579="","I",LOOKUP(K579/M$2,{0,0.4,0.45,0.5,0.55,0.6,0.65,0.7,0.75,0.8,1},{"F","D","C","C+","B-","B","B+","A-","A","A+"}))))</f>
        <v/>
      </c>
      <c r="M579" s="2" t="str">
        <f>IF(COUNT($A579)=0,"",IF(K579="","--",IF(K579="3E","3E",LOOKUP(K579/M$2,{0,0.4,0.45,0.5,0.55,0.6,0.65,0.7,0.75,0.8,1},{0,2,2.25,2.5,2.75,3,3.25,3.5,3.75,4}))))</f>
        <v/>
      </c>
      <c r="N579" s="3" t="str">
        <f>IF(COUNT($A579)=0,"",IF($A579&lt;&gt;DRAFT!$B581,"ERR",IF(DRAFT!AS581="3E","3E",IF(COUNT(DRAFT!AO581,DRAFT!AS581)&gt;0,DRAFT!AT581,""))))</f>
        <v/>
      </c>
      <c r="O579" s="3" t="str">
        <f>IF(COUNT($A579)=0,"",IF(N579="3E","3E",IF(N579="","I",LOOKUP(N579/P$2,{0,0.4,0.45,0.5,0.55,0.6,0.65,0.7,0.75,0.8,1},{"F","D","C","C+","B-","B","B+","A-","A","A+"}))))</f>
        <v/>
      </c>
      <c r="P579" s="2" t="str">
        <f>IF(COUNT($A579)=0,"",IF(N579="","--",IF(N579="3E","3E",LOOKUP(N579/P$2,{0,0.4,0.45,0.5,0.55,0.6,0.65,0.7,0.75,0.8,1},{0,2,2.25,2.5,2.75,3,3.25,3.5,3.75,4}))))</f>
        <v/>
      </c>
      <c r="Q579" s="3" t="str">
        <f>IF(COUNT($A579)=0,"",IF($A579&lt;&gt;DRAFT!$B581,"ERR",IF(DRAFT!BB581="3E","3E",IF(COUNT(DRAFT!AX581,DRAFT!BB581)&gt;0,DRAFT!BC581,""))))</f>
        <v/>
      </c>
      <c r="R579" s="3" t="str">
        <f>IF(COUNT($A579)=0,"",IF(Q579="3E","3E",IF(Q579="","I",LOOKUP(Q579/S$2,{0,0.4,0.45,0.5,0.55,0.6,0.65,0.7,0.75,0.8,1},{"F","D","C","C+","B-","B","B+","A-","A","A+"}))))</f>
        <v/>
      </c>
      <c r="S579" s="2" t="str">
        <f>IF(COUNT($A579)=0,"",IF(Q579="","--",IF(Q579="3E","3E",LOOKUP(Q579/S$2,{0,0.4,0.45,0.5,0.55,0.6,0.65,0.7,0.75,0.8,1},{0,2,2.25,2.5,2.75,3,3.25,3.5,3.75,4}))))</f>
        <v/>
      </c>
      <c r="T579" s="3" t="str">
        <f>IF(COUNT($A579)=0,"",IF($A579&lt;&gt;DRAFT!$B581,"ERR",IF(DRAFT!BK581="3E","3E",IF(COUNT(DRAFT!BG581,DRAFT!BK581)&gt;0,DRAFT!BL581,""))))</f>
        <v/>
      </c>
      <c r="U579" s="3" t="str">
        <f>IF(COUNT($A579)=0,"",IF(T579="3E","3E",IF(T579="","I",LOOKUP(T579/V$2,{0,0.4,0.45,0.5,0.55,0.6,0.65,0.7,0.75,0.8,1},{"F","D","C","C+","B-","B","B+","A-","A","A+"}))))</f>
        <v/>
      </c>
      <c r="V579" s="2" t="str">
        <f>IF(COUNT($A579)=0,"",IF(T579="","--",IF(T579="3E","3E",LOOKUP(T579/V$2,{0,0.4,0.45,0.5,0.55,0.6,0.65,0.7,0.75,0.8,1},{0,2,2.25,2.5,2.75,3,3.25,3.5,3.75,4}))))</f>
        <v/>
      </c>
      <c r="W579" s="3" t="str">
        <f>IF(COUNT($A579)=0,"",IF($A579&lt;&gt;DRAFT!$B581,"ERR",IF(DRAFT!BT581="3E","3E",IF(COUNT(DRAFT!BP581,DRAFT!BT581)&gt;0,DRAFT!BU581,""))))</f>
        <v/>
      </c>
      <c r="X579" s="3" t="str">
        <f>IF(COUNT($A579)=0,"",IF(W579="3E","3E",IF(W579="","I",LOOKUP(W579/Y$2,{0,0.4,0.45,0.5,0.55,0.6,0.65,0.7,0.75,0.8,1},{"F","D","C","C+","B-","B","B+","A-","A","A+"}))))</f>
        <v/>
      </c>
      <c r="Y579" s="2" t="str">
        <f>IF(COUNT($A579)=0,"",IF(W579="","--",IF(W579="3E","3E",LOOKUP(W579/Y$2,{0,0.4,0.45,0.5,0.55,0.6,0.65,0.7,0.75,0.8,1},{0,2,2.25,2.5,2.75,3,3.25,3.5,3.75,4}))))</f>
        <v/>
      </c>
      <c r="Z579" s="3" t="str">
        <f>IF(COUNT($A579)=0,"",IF($A579&lt;&gt;DRAFT!$B581,"ERR",IF(DRAFT!CC581="3E","3E",IF(COUNT(DRAFT!BY581,DRAFT!CC581)&gt;0,DRAFT!CD581,""))))</f>
        <v/>
      </c>
      <c r="AA579" s="3" t="str">
        <f>IF(COUNT($A579)=0,"",IF(Z579="3E","3E",IF(Z579="","I",LOOKUP(Z579/AB$2,{0,0.4,0.45,0.5,0.55,0.6,0.65,0.7,0.75,0.8,1},{"F","D","C","C+","B-","B","B+","A-","A","A+"}))))</f>
        <v/>
      </c>
      <c r="AB579" s="2" t="str">
        <f>IF(COUNT($A579)=0,"",IF(Z579="","--",IF(Z579="3E","3E",LOOKUP(Z579/AB$2,{0,0.4,0.45,0.5,0.55,0.6,0.65,0.7,0.75,0.8,1},{0,2,2.25,2.5,2.75,3,3.25,3.5,3.75,4}))))</f>
        <v/>
      </c>
      <c r="AC579" s="3" t="str">
        <f>IF(COUNT($A579)=0,"",IF($A579&lt;&gt;DRAFT!$B581,"ERR",IF(DRAFT!CF581&gt;0,DRAFT!CF581,"")))</f>
        <v/>
      </c>
      <c r="AD579" s="3" t="str">
        <f>IF(COUNT($A579)=0,"",IF(AC579="3E","3E",IF(AC579="","I",LOOKUP(AC579/AE$2,{0,0.4,0.45,0.5,0.55,0.6,0.65,0.7,0.75,0.8,1},{"F","D","C","C+","B-","B","B+","A-","A","A+"}))))</f>
        <v/>
      </c>
      <c r="AE579" s="2" t="str">
        <f>IF(COUNT($A579)=0,"",IF(AC579="","--",IF(AC579="3E","3E",LOOKUP(AC579/AE$2,{0,0.4,0.45,0.5,0.55,0.6,0.65,0.7,0.75,0.8,1},{0,2,2.25,2.5,2.75,3,3.25,3.5,3.75,4}))))</f>
        <v/>
      </c>
      <c r="AF579" s="3" t="str">
        <f>IF($A579&lt;&gt;DRAFT!$B581,"ERR",IF(OR(COUNT($A579)=0,COUNT(DRAFT!CI581:CK581,DRAFT!CM581:CO581)=0),"",CEILING(SUM(DRAFT!CL581,DRAFT!CP581),1)))</f>
        <v/>
      </c>
      <c r="AG579" s="3" t="str">
        <f>IF(COUNT($A579)=0,"",IF(AF579="3E","3E",IF(AF579="","I",LOOKUP(AF579/AH$2,{0,0.4,0.45,0.5,0.55,0.6,0.65,0.7,0.75,0.8,1},{"F","D","C","C+","B-","B","B+","A-","A","A+"}))))</f>
        <v/>
      </c>
      <c r="AH579" s="2" t="str">
        <f>IF(COUNT($A579)=0,"",IF(AF579="","--",IF(AF579="3E","3E",LOOKUP(AF579/AH$2,{0,0.4,0.45,0.5,0.55,0.6,0.65,0.7,0.75,0.8,1},{0,2,2.25,2.5,2.75,3,3.25,3.5,3.75,4}))))</f>
        <v/>
      </c>
      <c r="AI579" s="11" t="str">
        <f>IF(OR(COUNT($A579)=0,COUNT(B579:AH579)=0),"",IF(COUNTIF(B579:AH579,"3E")&gt;0,"3E",IF(DRAFT!$A581="R",TRUNC(SUMPRODUCT(RGP,RCP)/TCP,3),TRUNC((SUMPRODUCT(--(IMDGP&gt;0)*IMDGP,IMCP)+CEILING(DRAFT!$CQ581*42,0.25))/TCP,3))))</f>
        <v/>
      </c>
      <c r="AJ579" s="3" t="str">
        <f>IF(OR(COUNT($A579)=0,COUNT(B579:AH579)=0),"",IF(COUNTIF(B579:AH579,"3E")&gt;0,"3E",IF(DRAFT!$A581="R",SUMPRODUCT(--(RGP&gt;=2),RCP),SUMPRODUCT(--(IMDGP&gt;0),--(IMGP=0),IMCP)+DRAFT!$CR581)))</f>
        <v/>
      </c>
      <c r="AK579" s="3" t="str">
        <f>IF(OR(COUNT($A579)=0,COUNT(B579:AH579)=0),"",IF(COUNTIF(B579:AJ579,"3E")&gt;0,"3E",IF(AND(DRAFT!$A581="IM",OR($AI579&gt;DRAFT!$CQ581,$AJ579&gt;DRAFT!$CR581)),"IMPROVED",IF(AND(DRAFT!$A581="IM",$AI579&lt;=DRAFT!$CQ581,$AJ579&lt;=DRAFT!$CR581),"NOT IMPROVED",IF(AND(AH579&gt;=2,AI579&gt;=2,AJ579&gt;=30),"PASS","FAIL")))))</f>
        <v/>
      </c>
      <c r="AL579" s="3" t="str">
        <f t="shared" si="16"/>
        <v/>
      </c>
      <c r="AM579" s="3" t="str">
        <f t="shared" si="17"/>
        <v/>
      </c>
    </row>
    <row r="580" spans="1:39" ht="18.95" customHeight="1" x14ac:dyDescent="0.25">
      <c r="A580" s="4" t="str">
        <f>IF(DRAFT!$B582="","",DRAFT!$B582)</f>
        <v/>
      </c>
      <c r="B580" s="3" t="str">
        <f>IF(COUNT($A580)=0,"",IF($A580&lt;&gt;DRAFT!$B582,"ERR",IF(DRAFT!I582="3E","3E",IF(COUNT(DRAFT!E582,DRAFT!I582)&gt;0,DRAFT!J582,""))))</f>
        <v/>
      </c>
      <c r="C580" s="3" t="str">
        <f>IF(COUNT($A580)=0,"",IF(B580="3E","3E",IF(B580="","I",LOOKUP(B580/D$2,{0,0.4,0.45,0.5,0.55,0.6,0.65,0.7,0.75,0.8,1},{"F","D","C","C+","B-","B","B+","A-","A","A+"}))))</f>
        <v/>
      </c>
      <c r="D580" s="2" t="str">
        <f>IF(COUNT($A580)=0,"",IF(B580="","--",IF(B580="3E","3E",LOOKUP(B580/D$2,{0,0.4,0.45,0.5,0.55,0.6,0.65,0.7,0.75,0.8,1},{0,2,2.25,2.5,2.75,3,3.25,3.5,3.75,4}))))</f>
        <v/>
      </c>
      <c r="E580" s="3" t="str">
        <f>IF(COUNT($A580)=0,"",IF($A580&lt;&gt;DRAFT!$B582,"ERR",IF(DRAFT!R582="3E","3E",IF(COUNT(DRAFT!N582,DRAFT!R582)&gt;0,DRAFT!S582,""))))</f>
        <v/>
      </c>
      <c r="F580" s="3" t="str">
        <f>IF(COUNT($A580)=0,"",IF(E580="3E","3E",IF(E580="","I",LOOKUP(E580/G$2,{0,0.4,0.45,0.5,0.55,0.6,0.65,0.7,0.75,0.8,1},{"F","D","C","C+","B-","B","B+","A-","A","A+"}))))</f>
        <v/>
      </c>
      <c r="G580" s="2" t="str">
        <f>IF(COUNT($A580)=0,"",IF(E580="","--",IF(E580="3E","3E",LOOKUP(E580/G$2,{0,0.4,0.45,0.5,0.55,0.6,0.65,0.7,0.75,0.8,1},{0,2,2.25,2.5,2.75,3,3.25,3.5,3.75,4}))))</f>
        <v/>
      </c>
      <c r="H580" s="3" t="str">
        <f>IF(COUNT($A580)=0,"",IF($A580&lt;&gt;DRAFT!$B582,"ERR",IF(DRAFT!AA582="3E","3E",IF(COUNT(DRAFT!W582,DRAFT!AA582)&gt;0,DRAFT!AB582,""))))</f>
        <v/>
      </c>
      <c r="I580" s="3" t="str">
        <f>IF(COUNT($A580)=0,"",IF(H580="3E","3E",IF(H580="","I",LOOKUP(H580/J$2,{0,0.4,0.45,0.5,0.55,0.6,0.65,0.7,0.75,0.8,1},{"F","D","C","C+","B-","B","B+","A-","A","A+"}))))</f>
        <v/>
      </c>
      <c r="J580" s="2" t="str">
        <f>IF(COUNT($A580)=0,"",IF(H580="","--",IF(H580="3E","3E",LOOKUP(H580/J$2,{0,0.4,0.45,0.5,0.55,0.6,0.65,0.7,0.75,0.8,1},{0,2,2.25,2.5,2.75,3,3.25,3.5,3.75,4}))))</f>
        <v/>
      </c>
      <c r="K580" s="3" t="str">
        <f>IF(COUNT($A580)=0,"",IF($A580&lt;&gt;DRAFT!$B582,"ERR",IF(DRAFT!AJ582="3E","3E",IF(COUNT(DRAFT!AF582,DRAFT!AJ582)&gt;0,DRAFT!AK582,""))))</f>
        <v/>
      </c>
      <c r="L580" s="3" t="str">
        <f>IF(COUNT($A580)=0,"",IF(K580="3E","3E",IF(K580="","I",LOOKUP(K580/M$2,{0,0.4,0.45,0.5,0.55,0.6,0.65,0.7,0.75,0.8,1},{"F","D","C","C+","B-","B","B+","A-","A","A+"}))))</f>
        <v/>
      </c>
      <c r="M580" s="2" t="str">
        <f>IF(COUNT($A580)=0,"",IF(K580="","--",IF(K580="3E","3E",LOOKUP(K580/M$2,{0,0.4,0.45,0.5,0.55,0.6,0.65,0.7,0.75,0.8,1},{0,2,2.25,2.5,2.75,3,3.25,3.5,3.75,4}))))</f>
        <v/>
      </c>
      <c r="N580" s="3" t="str">
        <f>IF(COUNT($A580)=0,"",IF($A580&lt;&gt;DRAFT!$B582,"ERR",IF(DRAFT!AS582="3E","3E",IF(COUNT(DRAFT!AO582,DRAFT!AS582)&gt;0,DRAFT!AT582,""))))</f>
        <v/>
      </c>
      <c r="O580" s="3" t="str">
        <f>IF(COUNT($A580)=0,"",IF(N580="3E","3E",IF(N580="","I",LOOKUP(N580/P$2,{0,0.4,0.45,0.5,0.55,0.6,0.65,0.7,0.75,0.8,1},{"F","D","C","C+","B-","B","B+","A-","A","A+"}))))</f>
        <v/>
      </c>
      <c r="P580" s="2" t="str">
        <f>IF(COUNT($A580)=0,"",IF(N580="","--",IF(N580="3E","3E",LOOKUP(N580/P$2,{0,0.4,0.45,0.5,0.55,0.6,0.65,0.7,0.75,0.8,1},{0,2,2.25,2.5,2.75,3,3.25,3.5,3.75,4}))))</f>
        <v/>
      </c>
      <c r="Q580" s="3" t="str">
        <f>IF(COUNT($A580)=0,"",IF($A580&lt;&gt;DRAFT!$B582,"ERR",IF(DRAFT!BB582="3E","3E",IF(COUNT(DRAFT!AX582,DRAFT!BB582)&gt;0,DRAFT!BC582,""))))</f>
        <v/>
      </c>
      <c r="R580" s="3" t="str">
        <f>IF(COUNT($A580)=0,"",IF(Q580="3E","3E",IF(Q580="","I",LOOKUP(Q580/S$2,{0,0.4,0.45,0.5,0.55,0.6,0.65,0.7,0.75,0.8,1},{"F","D","C","C+","B-","B","B+","A-","A","A+"}))))</f>
        <v/>
      </c>
      <c r="S580" s="2" t="str">
        <f>IF(COUNT($A580)=0,"",IF(Q580="","--",IF(Q580="3E","3E",LOOKUP(Q580/S$2,{0,0.4,0.45,0.5,0.55,0.6,0.65,0.7,0.75,0.8,1},{0,2,2.25,2.5,2.75,3,3.25,3.5,3.75,4}))))</f>
        <v/>
      </c>
      <c r="T580" s="3" t="str">
        <f>IF(COUNT($A580)=0,"",IF($A580&lt;&gt;DRAFT!$B582,"ERR",IF(DRAFT!BK582="3E","3E",IF(COUNT(DRAFT!BG582,DRAFT!BK582)&gt;0,DRAFT!BL582,""))))</f>
        <v/>
      </c>
      <c r="U580" s="3" t="str">
        <f>IF(COUNT($A580)=0,"",IF(T580="3E","3E",IF(T580="","I",LOOKUP(T580/V$2,{0,0.4,0.45,0.5,0.55,0.6,0.65,0.7,0.75,0.8,1},{"F","D","C","C+","B-","B","B+","A-","A","A+"}))))</f>
        <v/>
      </c>
      <c r="V580" s="2" t="str">
        <f>IF(COUNT($A580)=0,"",IF(T580="","--",IF(T580="3E","3E",LOOKUP(T580/V$2,{0,0.4,0.45,0.5,0.55,0.6,0.65,0.7,0.75,0.8,1},{0,2,2.25,2.5,2.75,3,3.25,3.5,3.75,4}))))</f>
        <v/>
      </c>
      <c r="W580" s="3" t="str">
        <f>IF(COUNT($A580)=0,"",IF($A580&lt;&gt;DRAFT!$B582,"ERR",IF(DRAFT!BT582="3E","3E",IF(COUNT(DRAFT!BP582,DRAFT!BT582)&gt;0,DRAFT!BU582,""))))</f>
        <v/>
      </c>
      <c r="X580" s="3" t="str">
        <f>IF(COUNT($A580)=0,"",IF(W580="3E","3E",IF(W580="","I",LOOKUP(W580/Y$2,{0,0.4,0.45,0.5,0.55,0.6,0.65,0.7,0.75,0.8,1},{"F","D","C","C+","B-","B","B+","A-","A","A+"}))))</f>
        <v/>
      </c>
      <c r="Y580" s="2" t="str">
        <f>IF(COUNT($A580)=0,"",IF(W580="","--",IF(W580="3E","3E",LOOKUP(W580/Y$2,{0,0.4,0.45,0.5,0.55,0.6,0.65,0.7,0.75,0.8,1},{0,2,2.25,2.5,2.75,3,3.25,3.5,3.75,4}))))</f>
        <v/>
      </c>
      <c r="Z580" s="3" t="str">
        <f>IF(COUNT($A580)=0,"",IF($A580&lt;&gt;DRAFT!$B582,"ERR",IF(DRAFT!CC582="3E","3E",IF(COUNT(DRAFT!BY582,DRAFT!CC582)&gt;0,DRAFT!CD582,""))))</f>
        <v/>
      </c>
      <c r="AA580" s="3" t="str">
        <f>IF(COUNT($A580)=0,"",IF(Z580="3E","3E",IF(Z580="","I",LOOKUP(Z580/AB$2,{0,0.4,0.45,0.5,0.55,0.6,0.65,0.7,0.75,0.8,1},{"F","D","C","C+","B-","B","B+","A-","A","A+"}))))</f>
        <v/>
      </c>
      <c r="AB580" s="2" t="str">
        <f>IF(COUNT($A580)=0,"",IF(Z580="","--",IF(Z580="3E","3E",LOOKUP(Z580/AB$2,{0,0.4,0.45,0.5,0.55,0.6,0.65,0.7,0.75,0.8,1},{0,2,2.25,2.5,2.75,3,3.25,3.5,3.75,4}))))</f>
        <v/>
      </c>
      <c r="AC580" s="3" t="str">
        <f>IF(COUNT($A580)=0,"",IF($A580&lt;&gt;DRAFT!$B582,"ERR",IF(DRAFT!CF582&gt;0,DRAFT!CF582,"")))</f>
        <v/>
      </c>
      <c r="AD580" s="3" t="str">
        <f>IF(COUNT($A580)=0,"",IF(AC580="3E","3E",IF(AC580="","I",LOOKUP(AC580/AE$2,{0,0.4,0.45,0.5,0.55,0.6,0.65,0.7,0.75,0.8,1},{"F","D","C","C+","B-","B","B+","A-","A","A+"}))))</f>
        <v/>
      </c>
      <c r="AE580" s="2" t="str">
        <f>IF(COUNT($A580)=0,"",IF(AC580="","--",IF(AC580="3E","3E",LOOKUP(AC580/AE$2,{0,0.4,0.45,0.5,0.55,0.6,0.65,0.7,0.75,0.8,1},{0,2,2.25,2.5,2.75,3,3.25,3.5,3.75,4}))))</f>
        <v/>
      </c>
      <c r="AF580" s="3" t="str">
        <f>IF($A580&lt;&gt;DRAFT!$B582,"ERR",IF(OR(COUNT($A580)=0,COUNT(DRAFT!CI582:CK582,DRAFT!CM582:CO582)=0),"",CEILING(SUM(DRAFT!CL582,DRAFT!CP582),1)))</f>
        <v/>
      </c>
      <c r="AG580" s="3" t="str">
        <f>IF(COUNT($A580)=0,"",IF(AF580="3E","3E",IF(AF580="","I",LOOKUP(AF580/AH$2,{0,0.4,0.45,0.5,0.55,0.6,0.65,0.7,0.75,0.8,1},{"F","D","C","C+","B-","B","B+","A-","A","A+"}))))</f>
        <v/>
      </c>
      <c r="AH580" s="2" t="str">
        <f>IF(COUNT($A580)=0,"",IF(AF580="","--",IF(AF580="3E","3E",LOOKUP(AF580/AH$2,{0,0.4,0.45,0.5,0.55,0.6,0.65,0.7,0.75,0.8,1},{0,2,2.25,2.5,2.75,3,3.25,3.5,3.75,4}))))</f>
        <v/>
      </c>
      <c r="AI580" s="11" t="str">
        <f>IF(OR(COUNT($A580)=0,COUNT(B580:AH580)=0),"",IF(COUNTIF(B580:AH580,"3E")&gt;0,"3E",IF(DRAFT!$A582="R",TRUNC(SUMPRODUCT(RGP,RCP)/TCP,3),TRUNC((SUMPRODUCT(--(IMDGP&gt;0)*IMDGP,IMCP)+CEILING(DRAFT!$CQ582*42,0.25))/TCP,3))))</f>
        <v/>
      </c>
      <c r="AJ580" s="3" t="str">
        <f>IF(OR(COUNT($A580)=0,COUNT(B580:AH580)=0),"",IF(COUNTIF(B580:AH580,"3E")&gt;0,"3E",IF(DRAFT!$A582="R",SUMPRODUCT(--(RGP&gt;=2),RCP),SUMPRODUCT(--(IMDGP&gt;0),--(IMGP=0),IMCP)+DRAFT!$CR582)))</f>
        <v/>
      </c>
      <c r="AK580" s="3" t="str">
        <f>IF(OR(COUNT($A580)=0,COUNT(B580:AH580)=0),"",IF(COUNTIF(B580:AJ580,"3E")&gt;0,"3E",IF(AND(DRAFT!$A582="IM",OR($AI580&gt;DRAFT!$CQ582,$AJ580&gt;DRAFT!$CR582)),"IMPROVED",IF(AND(DRAFT!$A582="IM",$AI580&lt;=DRAFT!$CQ582,$AJ580&lt;=DRAFT!$CR582),"NOT IMPROVED",IF(AND(AH580&gt;=2,AI580&gt;=2,AJ580&gt;=30),"PASS","FAIL")))))</f>
        <v/>
      </c>
      <c r="AL580" s="3" t="str">
        <f t="shared" si="16"/>
        <v/>
      </c>
      <c r="AM580" s="3" t="str">
        <f t="shared" si="17"/>
        <v/>
      </c>
    </row>
    <row r="581" spans="1:39" ht="18.95" customHeight="1" x14ac:dyDescent="0.25">
      <c r="A581" s="4" t="str">
        <f>IF(DRAFT!$B583="","",DRAFT!$B583)</f>
        <v/>
      </c>
      <c r="B581" s="3" t="str">
        <f>IF(COUNT($A581)=0,"",IF($A581&lt;&gt;DRAFT!$B583,"ERR",IF(DRAFT!I583="3E","3E",IF(COUNT(DRAFT!E583,DRAFT!I583)&gt;0,DRAFT!J583,""))))</f>
        <v/>
      </c>
      <c r="C581" s="3" t="str">
        <f>IF(COUNT($A581)=0,"",IF(B581="3E","3E",IF(B581="","I",LOOKUP(B581/D$2,{0,0.4,0.45,0.5,0.55,0.6,0.65,0.7,0.75,0.8,1},{"F","D","C","C+","B-","B","B+","A-","A","A+"}))))</f>
        <v/>
      </c>
      <c r="D581" s="2" t="str">
        <f>IF(COUNT($A581)=0,"",IF(B581="","--",IF(B581="3E","3E",LOOKUP(B581/D$2,{0,0.4,0.45,0.5,0.55,0.6,0.65,0.7,0.75,0.8,1},{0,2,2.25,2.5,2.75,3,3.25,3.5,3.75,4}))))</f>
        <v/>
      </c>
      <c r="E581" s="3" t="str">
        <f>IF(COUNT($A581)=0,"",IF($A581&lt;&gt;DRAFT!$B583,"ERR",IF(DRAFT!R583="3E","3E",IF(COUNT(DRAFT!N583,DRAFT!R583)&gt;0,DRAFT!S583,""))))</f>
        <v/>
      </c>
      <c r="F581" s="3" t="str">
        <f>IF(COUNT($A581)=0,"",IF(E581="3E","3E",IF(E581="","I",LOOKUP(E581/G$2,{0,0.4,0.45,0.5,0.55,0.6,0.65,0.7,0.75,0.8,1},{"F","D","C","C+","B-","B","B+","A-","A","A+"}))))</f>
        <v/>
      </c>
      <c r="G581" s="2" t="str">
        <f>IF(COUNT($A581)=0,"",IF(E581="","--",IF(E581="3E","3E",LOOKUP(E581/G$2,{0,0.4,0.45,0.5,0.55,0.6,0.65,0.7,0.75,0.8,1},{0,2,2.25,2.5,2.75,3,3.25,3.5,3.75,4}))))</f>
        <v/>
      </c>
      <c r="H581" s="3" t="str">
        <f>IF(COUNT($A581)=0,"",IF($A581&lt;&gt;DRAFT!$B583,"ERR",IF(DRAFT!AA583="3E","3E",IF(COUNT(DRAFT!W583,DRAFT!AA583)&gt;0,DRAFT!AB583,""))))</f>
        <v/>
      </c>
      <c r="I581" s="3" t="str">
        <f>IF(COUNT($A581)=0,"",IF(H581="3E","3E",IF(H581="","I",LOOKUP(H581/J$2,{0,0.4,0.45,0.5,0.55,0.6,0.65,0.7,0.75,0.8,1},{"F","D","C","C+","B-","B","B+","A-","A","A+"}))))</f>
        <v/>
      </c>
      <c r="J581" s="2" t="str">
        <f>IF(COUNT($A581)=0,"",IF(H581="","--",IF(H581="3E","3E",LOOKUP(H581/J$2,{0,0.4,0.45,0.5,0.55,0.6,0.65,0.7,0.75,0.8,1},{0,2,2.25,2.5,2.75,3,3.25,3.5,3.75,4}))))</f>
        <v/>
      </c>
      <c r="K581" s="3" t="str">
        <f>IF(COUNT($A581)=0,"",IF($A581&lt;&gt;DRAFT!$B583,"ERR",IF(DRAFT!AJ583="3E","3E",IF(COUNT(DRAFT!AF583,DRAFT!AJ583)&gt;0,DRAFT!AK583,""))))</f>
        <v/>
      </c>
      <c r="L581" s="3" t="str">
        <f>IF(COUNT($A581)=0,"",IF(K581="3E","3E",IF(K581="","I",LOOKUP(K581/M$2,{0,0.4,0.45,0.5,0.55,0.6,0.65,0.7,0.75,0.8,1},{"F","D","C","C+","B-","B","B+","A-","A","A+"}))))</f>
        <v/>
      </c>
      <c r="M581" s="2" t="str">
        <f>IF(COUNT($A581)=0,"",IF(K581="","--",IF(K581="3E","3E",LOOKUP(K581/M$2,{0,0.4,0.45,0.5,0.55,0.6,0.65,0.7,0.75,0.8,1},{0,2,2.25,2.5,2.75,3,3.25,3.5,3.75,4}))))</f>
        <v/>
      </c>
      <c r="N581" s="3" t="str">
        <f>IF(COUNT($A581)=0,"",IF($A581&lt;&gt;DRAFT!$B583,"ERR",IF(DRAFT!AS583="3E","3E",IF(COUNT(DRAFT!AO583,DRAFT!AS583)&gt;0,DRAFT!AT583,""))))</f>
        <v/>
      </c>
      <c r="O581" s="3" t="str">
        <f>IF(COUNT($A581)=0,"",IF(N581="3E","3E",IF(N581="","I",LOOKUP(N581/P$2,{0,0.4,0.45,0.5,0.55,0.6,0.65,0.7,0.75,0.8,1},{"F","D","C","C+","B-","B","B+","A-","A","A+"}))))</f>
        <v/>
      </c>
      <c r="P581" s="2" t="str">
        <f>IF(COUNT($A581)=0,"",IF(N581="","--",IF(N581="3E","3E",LOOKUP(N581/P$2,{0,0.4,0.45,0.5,0.55,0.6,0.65,0.7,0.75,0.8,1},{0,2,2.25,2.5,2.75,3,3.25,3.5,3.75,4}))))</f>
        <v/>
      </c>
      <c r="Q581" s="3" t="str">
        <f>IF(COUNT($A581)=0,"",IF($A581&lt;&gt;DRAFT!$B583,"ERR",IF(DRAFT!BB583="3E","3E",IF(COUNT(DRAFT!AX583,DRAFT!BB583)&gt;0,DRAFT!BC583,""))))</f>
        <v/>
      </c>
      <c r="R581" s="3" t="str">
        <f>IF(COUNT($A581)=0,"",IF(Q581="3E","3E",IF(Q581="","I",LOOKUP(Q581/S$2,{0,0.4,0.45,0.5,0.55,0.6,0.65,0.7,0.75,0.8,1},{"F","D","C","C+","B-","B","B+","A-","A","A+"}))))</f>
        <v/>
      </c>
      <c r="S581" s="2" t="str">
        <f>IF(COUNT($A581)=0,"",IF(Q581="","--",IF(Q581="3E","3E",LOOKUP(Q581/S$2,{0,0.4,0.45,0.5,0.55,0.6,0.65,0.7,0.75,0.8,1},{0,2,2.25,2.5,2.75,3,3.25,3.5,3.75,4}))))</f>
        <v/>
      </c>
      <c r="T581" s="3" t="str">
        <f>IF(COUNT($A581)=0,"",IF($A581&lt;&gt;DRAFT!$B583,"ERR",IF(DRAFT!BK583="3E","3E",IF(COUNT(DRAFT!BG583,DRAFT!BK583)&gt;0,DRAFT!BL583,""))))</f>
        <v/>
      </c>
      <c r="U581" s="3" t="str">
        <f>IF(COUNT($A581)=0,"",IF(T581="3E","3E",IF(T581="","I",LOOKUP(T581/V$2,{0,0.4,0.45,0.5,0.55,0.6,0.65,0.7,0.75,0.8,1},{"F","D","C","C+","B-","B","B+","A-","A","A+"}))))</f>
        <v/>
      </c>
      <c r="V581" s="2" t="str">
        <f>IF(COUNT($A581)=0,"",IF(T581="","--",IF(T581="3E","3E",LOOKUP(T581/V$2,{0,0.4,0.45,0.5,0.55,0.6,0.65,0.7,0.75,0.8,1},{0,2,2.25,2.5,2.75,3,3.25,3.5,3.75,4}))))</f>
        <v/>
      </c>
      <c r="W581" s="3" t="str">
        <f>IF(COUNT($A581)=0,"",IF($A581&lt;&gt;DRAFT!$B583,"ERR",IF(DRAFT!BT583="3E","3E",IF(COUNT(DRAFT!BP583,DRAFT!BT583)&gt;0,DRAFT!BU583,""))))</f>
        <v/>
      </c>
      <c r="X581" s="3" t="str">
        <f>IF(COUNT($A581)=0,"",IF(W581="3E","3E",IF(W581="","I",LOOKUP(W581/Y$2,{0,0.4,0.45,0.5,0.55,0.6,0.65,0.7,0.75,0.8,1},{"F","D","C","C+","B-","B","B+","A-","A","A+"}))))</f>
        <v/>
      </c>
      <c r="Y581" s="2" t="str">
        <f>IF(COUNT($A581)=0,"",IF(W581="","--",IF(W581="3E","3E",LOOKUP(W581/Y$2,{0,0.4,0.45,0.5,0.55,0.6,0.65,0.7,0.75,0.8,1},{0,2,2.25,2.5,2.75,3,3.25,3.5,3.75,4}))))</f>
        <v/>
      </c>
      <c r="Z581" s="3" t="str">
        <f>IF(COUNT($A581)=0,"",IF($A581&lt;&gt;DRAFT!$B583,"ERR",IF(DRAFT!CC583="3E","3E",IF(COUNT(DRAFT!BY583,DRAFT!CC583)&gt;0,DRAFT!CD583,""))))</f>
        <v/>
      </c>
      <c r="AA581" s="3" t="str">
        <f>IF(COUNT($A581)=0,"",IF(Z581="3E","3E",IF(Z581="","I",LOOKUP(Z581/AB$2,{0,0.4,0.45,0.5,0.55,0.6,0.65,0.7,0.75,0.8,1},{"F","D","C","C+","B-","B","B+","A-","A","A+"}))))</f>
        <v/>
      </c>
      <c r="AB581" s="2" t="str">
        <f>IF(COUNT($A581)=0,"",IF(Z581="","--",IF(Z581="3E","3E",LOOKUP(Z581/AB$2,{0,0.4,0.45,0.5,0.55,0.6,0.65,0.7,0.75,0.8,1},{0,2,2.25,2.5,2.75,3,3.25,3.5,3.75,4}))))</f>
        <v/>
      </c>
      <c r="AC581" s="3" t="str">
        <f>IF(COUNT($A581)=0,"",IF($A581&lt;&gt;DRAFT!$B583,"ERR",IF(DRAFT!CF583&gt;0,DRAFT!CF583,"")))</f>
        <v/>
      </c>
      <c r="AD581" s="3" t="str">
        <f>IF(COUNT($A581)=0,"",IF(AC581="3E","3E",IF(AC581="","I",LOOKUP(AC581/AE$2,{0,0.4,0.45,0.5,0.55,0.6,0.65,0.7,0.75,0.8,1},{"F","D","C","C+","B-","B","B+","A-","A","A+"}))))</f>
        <v/>
      </c>
      <c r="AE581" s="2" t="str">
        <f>IF(COUNT($A581)=0,"",IF(AC581="","--",IF(AC581="3E","3E",LOOKUP(AC581/AE$2,{0,0.4,0.45,0.5,0.55,0.6,0.65,0.7,0.75,0.8,1},{0,2,2.25,2.5,2.75,3,3.25,3.5,3.75,4}))))</f>
        <v/>
      </c>
      <c r="AF581" s="3" t="str">
        <f>IF($A581&lt;&gt;DRAFT!$B583,"ERR",IF(OR(COUNT($A581)=0,COUNT(DRAFT!CI583:CK583,DRAFT!CM583:CO583)=0),"",CEILING(SUM(DRAFT!CL583,DRAFT!CP583),1)))</f>
        <v/>
      </c>
      <c r="AG581" s="3" t="str">
        <f>IF(COUNT($A581)=0,"",IF(AF581="3E","3E",IF(AF581="","I",LOOKUP(AF581/AH$2,{0,0.4,0.45,0.5,0.55,0.6,0.65,0.7,0.75,0.8,1},{"F","D","C","C+","B-","B","B+","A-","A","A+"}))))</f>
        <v/>
      </c>
      <c r="AH581" s="2" t="str">
        <f>IF(COUNT($A581)=0,"",IF(AF581="","--",IF(AF581="3E","3E",LOOKUP(AF581/AH$2,{0,0.4,0.45,0.5,0.55,0.6,0.65,0.7,0.75,0.8,1},{0,2,2.25,2.5,2.75,3,3.25,3.5,3.75,4}))))</f>
        <v/>
      </c>
      <c r="AI581" s="11" t="str">
        <f>IF(OR(COUNT($A581)=0,COUNT(B581:AH581)=0),"",IF(COUNTIF(B581:AH581,"3E")&gt;0,"3E",IF(DRAFT!$A583="R",TRUNC(SUMPRODUCT(RGP,RCP)/TCP,3),TRUNC((SUMPRODUCT(--(IMDGP&gt;0)*IMDGP,IMCP)+CEILING(DRAFT!$CQ583*42,0.25))/TCP,3))))</f>
        <v/>
      </c>
      <c r="AJ581" s="3" t="str">
        <f>IF(OR(COUNT($A581)=0,COUNT(B581:AH581)=0),"",IF(COUNTIF(B581:AH581,"3E")&gt;0,"3E",IF(DRAFT!$A583="R",SUMPRODUCT(--(RGP&gt;=2),RCP),SUMPRODUCT(--(IMDGP&gt;0),--(IMGP=0),IMCP)+DRAFT!$CR583)))</f>
        <v/>
      </c>
      <c r="AK581" s="3" t="str">
        <f>IF(OR(COUNT($A581)=0,COUNT(B581:AH581)=0),"",IF(COUNTIF(B581:AJ581,"3E")&gt;0,"3E",IF(AND(DRAFT!$A583="IM",OR($AI581&gt;DRAFT!$CQ583,$AJ581&gt;DRAFT!$CR583)),"IMPROVED",IF(AND(DRAFT!$A583="IM",$AI581&lt;=DRAFT!$CQ583,$AJ581&lt;=DRAFT!$CR583),"NOT IMPROVED",IF(AND(AH581&gt;=2,AI581&gt;=2,AJ581&gt;=30),"PASS","FAIL")))))</f>
        <v/>
      </c>
      <c r="AL581" s="3" t="str">
        <f t="shared" si="16"/>
        <v/>
      </c>
      <c r="AM581" s="3" t="str">
        <f t="shared" si="17"/>
        <v/>
      </c>
    </row>
    <row r="582" spans="1:39" ht="18.95" customHeight="1" x14ac:dyDescent="0.25">
      <c r="A582" s="4" t="str">
        <f>IF(DRAFT!$B584="","",DRAFT!$B584)</f>
        <v/>
      </c>
      <c r="B582" s="3" t="str">
        <f>IF(COUNT($A582)=0,"",IF($A582&lt;&gt;DRAFT!$B584,"ERR",IF(DRAFT!I584="3E","3E",IF(COUNT(DRAFT!E584,DRAFT!I584)&gt;0,DRAFT!J584,""))))</f>
        <v/>
      </c>
      <c r="C582" s="3" t="str">
        <f>IF(COUNT($A582)=0,"",IF(B582="3E","3E",IF(B582="","I",LOOKUP(B582/D$2,{0,0.4,0.45,0.5,0.55,0.6,0.65,0.7,0.75,0.8,1},{"F","D","C","C+","B-","B","B+","A-","A","A+"}))))</f>
        <v/>
      </c>
      <c r="D582" s="2" t="str">
        <f>IF(COUNT($A582)=0,"",IF(B582="","--",IF(B582="3E","3E",LOOKUP(B582/D$2,{0,0.4,0.45,0.5,0.55,0.6,0.65,0.7,0.75,0.8,1},{0,2,2.25,2.5,2.75,3,3.25,3.5,3.75,4}))))</f>
        <v/>
      </c>
      <c r="E582" s="3" t="str">
        <f>IF(COUNT($A582)=0,"",IF($A582&lt;&gt;DRAFT!$B584,"ERR",IF(DRAFT!R584="3E","3E",IF(COUNT(DRAFT!N584,DRAFT!R584)&gt;0,DRAFT!S584,""))))</f>
        <v/>
      </c>
      <c r="F582" s="3" t="str">
        <f>IF(COUNT($A582)=0,"",IF(E582="3E","3E",IF(E582="","I",LOOKUP(E582/G$2,{0,0.4,0.45,0.5,0.55,0.6,0.65,0.7,0.75,0.8,1},{"F","D","C","C+","B-","B","B+","A-","A","A+"}))))</f>
        <v/>
      </c>
      <c r="G582" s="2" t="str">
        <f>IF(COUNT($A582)=0,"",IF(E582="","--",IF(E582="3E","3E",LOOKUP(E582/G$2,{0,0.4,0.45,0.5,0.55,0.6,0.65,0.7,0.75,0.8,1},{0,2,2.25,2.5,2.75,3,3.25,3.5,3.75,4}))))</f>
        <v/>
      </c>
      <c r="H582" s="3" t="str">
        <f>IF(COUNT($A582)=0,"",IF($A582&lt;&gt;DRAFT!$B584,"ERR",IF(DRAFT!AA584="3E","3E",IF(COUNT(DRAFT!W584,DRAFT!AA584)&gt;0,DRAFT!AB584,""))))</f>
        <v/>
      </c>
      <c r="I582" s="3" t="str">
        <f>IF(COUNT($A582)=0,"",IF(H582="3E","3E",IF(H582="","I",LOOKUP(H582/J$2,{0,0.4,0.45,0.5,0.55,0.6,0.65,0.7,0.75,0.8,1},{"F","D","C","C+","B-","B","B+","A-","A","A+"}))))</f>
        <v/>
      </c>
      <c r="J582" s="2" t="str">
        <f>IF(COUNT($A582)=0,"",IF(H582="","--",IF(H582="3E","3E",LOOKUP(H582/J$2,{0,0.4,0.45,0.5,0.55,0.6,0.65,0.7,0.75,0.8,1},{0,2,2.25,2.5,2.75,3,3.25,3.5,3.75,4}))))</f>
        <v/>
      </c>
      <c r="K582" s="3" t="str">
        <f>IF(COUNT($A582)=0,"",IF($A582&lt;&gt;DRAFT!$B584,"ERR",IF(DRAFT!AJ584="3E","3E",IF(COUNT(DRAFT!AF584,DRAFT!AJ584)&gt;0,DRAFT!AK584,""))))</f>
        <v/>
      </c>
      <c r="L582" s="3" t="str">
        <f>IF(COUNT($A582)=0,"",IF(K582="3E","3E",IF(K582="","I",LOOKUP(K582/M$2,{0,0.4,0.45,0.5,0.55,0.6,0.65,0.7,0.75,0.8,1},{"F","D","C","C+","B-","B","B+","A-","A","A+"}))))</f>
        <v/>
      </c>
      <c r="M582" s="2" t="str">
        <f>IF(COUNT($A582)=0,"",IF(K582="","--",IF(K582="3E","3E",LOOKUP(K582/M$2,{0,0.4,0.45,0.5,0.55,0.6,0.65,0.7,0.75,0.8,1},{0,2,2.25,2.5,2.75,3,3.25,3.5,3.75,4}))))</f>
        <v/>
      </c>
      <c r="N582" s="3" t="str">
        <f>IF(COUNT($A582)=0,"",IF($A582&lt;&gt;DRAFT!$B584,"ERR",IF(DRAFT!AS584="3E","3E",IF(COUNT(DRAFT!AO584,DRAFT!AS584)&gt;0,DRAFT!AT584,""))))</f>
        <v/>
      </c>
      <c r="O582" s="3" t="str">
        <f>IF(COUNT($A582)=0,"",IF(N582="3E","3E",IF(N582="","I",LOOKUP(N582/P$2,{0,0.4,0.45,0.5,0.55,0.6,0.65,0.7,0.75,0.8,1},{"F","D","C","C+","B-","B","B+","A-","A","A+"}))))</f>
        <v/>
      </c>
      <c r="P582" s="2" t="str">
        <f>IF(COUNT($A582)=0,"",IF(N582="","--",IF(N582="3E","3E",LOOKUP(N582/P$2,{0,0.4,0.45,0.5,0.55,0.6,0.65,0.7,0.75,0.8,1},{0,2,2.25,2.5,2.75,3,3.25,3.5,3.75,4}))))</f>
        <v/>
      </c>
      <c r="Q582" s="3" t="str">
        <f>IF(COUNT($A582)=0,"",IF($A582&lt;&gt;DRAFT!$B584,"ERR",IF(DRAFT!BB584="3E","3E",IF(COUNT(DRAFT!AX584,DRAFT!BB584)&gt;0,DRAFT!BC584,""))))</f>
        <v/>
      </c>
      <c r="R582" s="3" t="str">
        <f>IF(COUNT($A582)=0,"",IF(Q582="3E","3E",IF(Q582="","I",LOOKUP(Q582/S$2,{0,0.4,0.45,0.5,0.55,0.6,0.65,0.7,0.75,0.8,1},{"F","D","C","C+","B-","B","B+","A-","A","A+"}))))</f>
        <v/>
      </c>
      <c r="S582" s="2" t="str">
        <f>IF(COUNT($A582)=0,"",IF(Q582="","--",IF(Q582="3E","3E",LOOKUP(Q582/S$2,{0,0.4,0.45,0.5,0.55,0.6,0.65,0.7,0.75,0.8,1},{0,2,2.25,2.5,2.75,3,3.25,3.5,3.75,4}))))</f>
        <v/>
      </c>
      <c r="T582" s="3" t="str">
        <f>IF(COUNT($A582)=0,"",IF($A582&lt;&gt;DRAFT!$B584,"ERR",IF(DRAFT!BK584="3E","3E",IF(COUNT(DRAFT!BG584,DRAFT!BK584)&gt;0,DRAFT!BL584,""))))</f>
        <v/>
      </c>
      <c r="U582" s="3" t="str">
        <f>IF(COUNT($A582)=0,"",IF(T582="3E","3E",IF(T582="","I",LOOKUP(T582/V$2,{0,0.4,0.45,0.5,0.55,0.6,0.65,0.7,0.75,0.8,1},{"F","D","C","C+","B-","B","B+","A-","A","A+"}))))</f>
        <v/>
      </c>
      <c r="V582" s="2" t="str">
        <f>IF(COUNT($A582)=0,"",IF(T582="","--",IF(T582="3E","3E",LOOKUP(T582/V$2,{0,0.4,0.45,0.5,0.55,0.6,0.65,0.7,0.75,0.8,1},{0,2,2.25,2.5,2.75,3,3.25,3.5,3.75,4}))))</f>
        <v/>
      </c>
      <c r="W582" s="3" t="str">
        <f>IF(COUNT($A582)=0,"",IF($A582&lt;&gt;DRAFT!$B584,"ERR",IF(DRAFT!BT584="3E","3E",IF(COUNT(DRAFT!BP584,DRAFT!BT584)&gt;0,DRAFT!BU584,""))))</f>
        <v/>
      </c>
      <c r="X582" s="3" t="str">
        <f>IF(COUNT($A582)=0,"",IF(W582="3E","3E",IF(W582="","I",LOOKUP(W582/Y$2,{0,0.4,0.45,0.5,0.55,0.6,0.65,0.7,0.75,0.8,1},{"F","D","C","C+","B-","B","B+","A-","A","A+"}))))</f>
        <v/>
      </c>
      <c r="Y582" s="2" t="str">
        <f>IF(COUNT($A582)=0,"",IF(W582="","--",IF(W582="3E","3E",LOOKUP(W582/Y$2,{0,0.4,0.45,0.5,0.55,0.6,0.65,0.7,0.75,0.8,1},{0,2,2.25,2.5,2.75,3,3.25,3.5,3.75,4}))))</f>
        <v/>
      </c>
      <c r="Z582" s="3" t="str">
        <f>IF(COUNT($A582)=0,"",IF($A582&lt;&gt;DRAFT!$B584,"ERR",IF(DRAFT!CC584="3E","3E",IF(COUNT(DRAFT!BY584,DRAFT!CC584)&gt;0,DRAFT!CD584,""))))</f>
        <v/>
      </c>
      <c r="AA582" s="3" t="str">
        <f>IF(COUNT($A582)=0,"",IF(Z582="3E","3E",IF(Z582="","I",LOOKUP(Z582/AB$2,{0,0.4,0.45,0.5,0.55,0.6,0.65,0.7,0.75,0.8,1},{"F","D","C","C+","B-","B","B+","A-","A","A+"}))))</f>
        <v/>
      </c>
      <c r="AB582" s="2" t="str">
        <f>IF(COUNT($A582)=0,"",IF(Z582="","--",IF(Z582="3E","3E",LOOKUP(Z582/AB$2,{0,0.4,0.45,0.5,0.55,0.6,0.65,0.7,0.75,0.8,1},{0,2,2.25,2.5,2.75,3,3.25,3.5,3.75,4}))))</f>
        <v/>
      </c>
      <c r="AC582" s="3" t="str">
        <f>IF(COUNT($A582)=0,"",IF($A582&lt;&gt;DRAFT!$B584,"ERR",IF(DRAFT!CF584&gt;0,DRAFT!CF584,"")))</f>
        <v/>
      </c>
      <c r="AD582" s="3" t="str">
        <f>IF(COUNT($A582)=0,"",IF(AC582="3E","3E",IF(AC582="","I",LOOKUP(AC582/AE$2,{0,0.4,0.45,0.5,0.55,0.6,0.65,0.7,0.75,0.8,1},{"F","D","C","C+","B-","B","B+","A-","A","A+"}))))</f>
        <v/>
      </c>
      <c r="AE582" s="2" t="str">
        <f>IF(COUNT($A582)=0,"",IF(AC582="","--",IF(AC582="3E","3E",LOOKUP(AC582/AE$2,{0,0.4,0.45,0.5,0.55,0.6,0.65,0.7,0.75,0.8,1},{0,2,2.25,2.5,2.75,3,3.25,3.5,3.75,4}))))</f>
        <v/>
      </c>
      <c r="AF582" s="3" t="str">
        <f>IF($A582&lt;&gt;DRAFT!$B584,"ERR",IF(OR(COUNT($A582)=0,COUNT(DRAFT!CI584:CK584,DRAFT!CM584:CO584)=0),"",CEILING(SUM(DRAFT!CL584,DRAFT!CP584),1)))</f>
        <v/>
      </c>
      <c r="AG582" s="3" t="str">
        <f>IF(COUNT($A582)=0,"",IF(AF582="3E","3E",IF(AF582="","I",LOOKUP(AF582/AH$2,{0,0.4,0.45,0.5,0.55,0.6,0.65,0.7,0.75,0.8,1},{"F","D","C","C+","B-","B","B+","A-","A","A+"}))))</f>
        <v/>
      </c>
      <c r="AH582" s="2" t="str">
        <f>IF(COUNT($A582)=0,"",IF(AF582="","--",IF(AF582="3E","3E",LOOKUP(AF582/AH$2,{0,0.4,0.45,0.5,0.55,0.6,0.65,0.7,0.75,0.8,1},{0,2,2.25,2.5,2.75,3,3.25,3.5,3.75,4}))))</f>
        <v/>
      </c>
      <c r="AI582" s="11" t="str">
        <f>IF(OR(COUNT($A582)=0,COUNT(B582:AH582)=0),"",IF(COUNTIF(B582:AH582,"3E")&gt;0,"3E",IF(DRAFT!$A584="R",TRUNC(SUMPRODUCT(RGP,RCP)/TCP,3),TRUNC((SUMPRODUCT(--(IMDGP&gt;0)*IMDGP,IMCP)+CEILING(DRAFT!$CQ584*42,0.25))/TCP,3))))</f>
        <v/>
      </c>
      <c r="AJ582" s="3" t="str">
        <f>IF(OR(COUNT($A582)=0,COUNT(B582:AH582)=0),"",IF(COUNTIF(B582:AH582,"3E")&gt;0,"3E",IF(DRAFT!$A584="R",SUMPRODUCT(--(RGP&gt;=2),RCP),SUMPRODUCT(--(IMDGP&gt;0),--(IMGP=0),IMCP)+DRAFT!$CR584)))</f>
        <v/>
      </c>
      <c r="AK582" s="3" t="str">
        <f>IF(OR(COUNT($A582)=0,COUNT(B582:AH582)=0),"",IF(COUNTIF(B582:AJ582,"3E")&gt;0,"3E",IF(AND(DRAFT!$A584="IM",OR($AI582&gt;DRAFT!$CQ584,$AJ582&gt;DRAFT!$CR584)),"IMPROVED",IF(AND(DRAFT!$A584="IM",$AI582&lt;=DRAFT!$CQ584,$AJ582&lt;=DRAFT!$CR584),"NOT IMPROVED",IF(AND(AH582&gt;=2,AI582&gt;=2,AJ582&gt;=30),"PASS","FAIL")))))</f>
        <v/>
      </c>
      <c r="AL582" s="3" t="str">
        <f t="shared" ref="AL582:AL645" si="18">IF(COUNT($A582)=0,"",IF(AK582="3E","3E",IF(AK582="PASS",CONCATENATE(IF(N(D582)&lt;2,"311F,",""),IF(N(G582)&lt;2,"312F,",""),IF(N(J582)&lt;2,"313F,",""),IF(N(M582)&lt;2,"321F,",""),IF(N(P582)&lt;2,"322F,",""),IF(N(S582)&lt;2,"323F,",""),IF(N(V582)&lt;2,"331F,",""),IF(N(Y582)&lt;2,"332F,",""),IF(N(AB582)&lt;2,"333F,","")),"")))</f>
        <v/>
      </c>
      <c r="AM582" s="3" t="str">
        <f t="shared" ref="AM582:AM645" si="19">IF($AI582="3E","3E",IF(AH582=0,"",IF(OR(COUNT($A582)=0,COUNT(AF582)=0),"",RANK(AI582,$AI$5:$AI$420,0))))</f>
        <v/>
      </c>
    </row>
    <row r="583" spans="1:39" ht="18.95" customHeight="1" x14ac:dyDescent="0.25">
      <c r="A583" s="4" t="str">
        <f>IF(DRAFT!$B585="","",DRAFT!$B585)</f>
        <v/>
      </c>
      <c r="B583" s="3" t="str">
        <f>IF(COUNT($A583)=0,"",IF($A583&lt;&gt;DRAFT!$B585,"ERR",IF(DRAFT!I585="3E","3E",IF(COUNT(DRAFT!E585,DRAFT!I585)&gt;0,DRAFT!J585,""))))</f>
        <v/>
      </c>
      <c r="C583" s="3" t="str">
        <f>IF(COUNT($A583)=0,"",IF(B583="3E","3E",IF(B583="","I",LOOKUP(B583/D$2,{0,0.4,0.45,0.5,0.55,0.6,0.65,0.7,0.75,0.8,1},{"F","D","C","C+","B-","B","B+","A-","A","A+"}))))</f>
        <v/>
      </c>
      <c r="D583" s="2" t="str">
        <f>IF(COUNT($A583)=0,"",IF(B583="","--",IF(B583="3E","3E",LOOKUP(B583/D$2,{0,0.4,0.45,0.5,0.55,0.6,0.65,0.7,0.75,0.8,1},{0,2,2.25,2.5,2.75,3,3.25,3.5,3.75,4}))))</f>
        <v/>
      </c>
      <c r="E583" s="3" t="str">
        <f>IF(COUNT($A583)=0,"",IF($A583&lt;&gt;DRAFT!$B585,"ERR",IF(DRAFT!R585="3E","3E",IF(COUNT(DRAFT!N585,DRAFT!R585)&gt;0,DRAFT!S585,""))))</f>
        <v/>
      </c>
      <c r="F583" s="3" t="str">
        <f>IF(COUNT($A583)=0,"",IF(E583="3E","3E",IF(E583="","I",LOOKUP(E583/G$2,{0,0.4,0.45,0.5,0.55,0.6,0.65,0.7,0.75,0.8,1},{"F","D","C","C+","B-","B","B+","A-","A","A+"}))))</f>
        <v/>
      </c>
      <c r="G583" s="2" t="str">
        <f>IF(COUNT($A583)=0,"",IF(E583="","--",IF(E583="3E","3E",LOOKUP(E583/G$2,{0,0.4,0.45,0.5,0.55,0.6,0.65,0.7,0.75,0.8,1},{0,2,2.25,2.5,2.75,3,3.25,3.5,3.75,4}))))</f>
        <v/>
      </c>
      <c r="H583" s="3" t="str">
        <f>IF(COUNT($A583)=0,"",IF($A583&lt;&gt;DRAFT!$B585,"ERR",IF(DRAFT!AA585="3E","3E",IF(COUNT(DRAFT!W585,DRAFT!AA585)&gt;0,DRAFT!AB585,""))))</f>
        <v/>
      </c>
      <c r="I583" s="3" t="str">
        <f>IF(COUNT($A583)=0,"",IF(H583="3E","3E",IF(H583="","I",LOOKUP(H583/J$2,{0,0.4,0.45,0.5,0.55,0.6,0.65,0.7,0.75,0.8,1},{"F","D","C","C+","B-","B","B+","A-","A","A+"}))))</f>
        <v/>
      </c>
      <c r="J583" s="2" t="str">
        <f>IF(COUNT($A583)=0,"",IF(H583="","--",IF(H583="3E","3E",LOOKUP(H583/J$2,{0,0.4,0.45,0.5,0.55,0.6,0.65,0.7,0.75,0.8,1},{0,2,2.25,2.5,2.75,3,3.25,3.5,3.75,4}))))</f>
        <v/>
      </c>
      <c r="K583" s="3" t="str">
        <f>IF(COUNT($A583)=0,"",IF($A583&lt;&gt;DRAFT!$B585,"ERR",IF(DRAFT!AJ585="3E","3E",IF(COUNT(DRAFT!AF585,DRAFT!AJ585)&gt;0,DRAFT!AK585,""))))</f>
        <v/>
      </c>
      <c r="L583" s="3" t="str">
        <f>IF(COUNT($A583)=0,"",IF(K583="3E","3E",IF(K583="","I",LOOKUP(K583/M$2,{0,0.4,0.45,0.5,0.55,0.6,0.65,0.7,0.75,0.8,1},{"F","D","C","C+","B-","B","B+","A-","A","A+"}))))</f>
        <v/>
      </c>
      <c r="M583" s="2" t="str">
        <f>IF(COUNT($A583)=0,"",IF(K583="","--",IF(K583="3E","3E",LOOKUP(K583/M$2,{0,0.4,0.45,0.5,0.55,0.6,0.65,0.7,0.75,0.8,1},{0,2,2.25,2.5,2.75,3,3.25,3.5,3.75,4}))))</f>
        <v/>
      </c>
      <c r="N583" s="3" t="str">
        <f>IF(COUNT($A583)=0,"",IF($A583&lt;&gt;DRAFT!$B585,"ERR",IF(DRAFT!AS585="3E","3E",IF(COUNT(DRAFT!AO585,DRAFT!AS585)&gt;0,DRAFT!AT585,""))))</f>
        <v/>
      </c>
      <c r="O583" s="3" t="str">
        <f>IF(COUNT($A583)=0,"",IF(N583="3E","3E",IF(N583="","I",LOOKUP(N583/P$2,{0,0.4,0.45,0.5,0.55,0.6,0.65,0.7,0.75,0.8,1},{"F","D","C","C+","B-","B","B+","A-","A","A+"}))))</f>
        <v/>
      </c>
      <c r="P583" s="2" t="str">
        <f>IF(COUNT($A583)=0,"",IF(N583="","--",IF(N583="3E","3E",LOOKUP(N583/P$2,{0,0.4,0.45,0.5,0.55,0.6,0.65,0.7,0.75,0.8,1},{0,2,2.25,2.5,2.75,3,3.25,3.5,3.75,4}))))</f>
        <v/>
      </c>
      <c r="Q583" s="3" t="str">
        <f>IF(COUNT($A583)=0,"",IF($A583&lt;&gt;DRAFT!$B585,"ERR",IF(DRAFT!BB585="3E","3E",IF(COUNT(DRAFT!AX585,DRAFT!BB585)&gt;0,DRAFT!BC585,""))))</f>
        <v/>
      </c>
      <c r="R583" s="3" t="str">
        <f>IF(COUNT($A583)=0,"",IF(Q583="3E","3E",IF(Q583="","I",LOOKUP(Q583/S$2,{0,0.4,0.45,0.5,0.55,0.6,0.65,0.7,0.75,0.8,1},{"F","D","C","C+","B-","B","B+","A-","A","A+"}))))</f>
        <v/>
      </c>
      <c r="S583" s="2" t="str">
        <f>IF(COUNT($A583)=0,"",IF(Q583="","--",IF(Q583="3E","3E",LOOKUP(Q583/S$2,{0,0.4,0.45,0.5,0.55,0.6,0.65,0.7,0.75,0.8,1},{0,2,2.25,2.5,2.75,3,3.25,3.5,3.75,4}))))</f>
        <v/>
      </c>
      <c r="T583" s="3" t="str">
        <f>IF(COUNT($A583)=0,"",IF($A583&lt;&gt;DRAFT!$B585,"ERR",IF(DRAFT!BK585="3E","3E",IF(COUNT(DRAFT!BG585,DRAFT!BK585)&gt;0,DRAFT!BL585,""))))</f>
        <v/>
      </c>
      <c r="U583" s="3" t="str">
        <f>IF(COUNT($A583)=0,"",IF(T583="3E","3E",IF(T583="","I",LOOKUP(T583/V$2,{0,0.4,0.45,0.5,0.55,0.6,0.65,0.7,0.75,0.8,1},{"F","D","C","C+","B-","B","B+","A-","A","A+"}))))</f>
        <v/>
      </c>
      <c r="V583" s="2" t="str">
        <f>IF(COUNT($A583)=0,"",IF(T583="","--",IF(T583="3E","3E",LOOKUP(T583/V$2,{0,0.4,0.45,0.5,0.55,0.6,0.65,0.7,0.75,0.8,1},{0,2,2.25,2.5,2.75,3,3.25,3.5,3.75,4}))))</f>
        <v/>
      </c>
      <c r="W583" s="3" t="str">
        <f>IF(COUNT($A583)=0,"",IF($A583&lt;&gt;DRAFT!$B585,"ERR",IF(DRAFT!BT585="3E","3E",IF(COUNT(DRAFT!BP585,DRAFT!BT585)&gt;0,DRAFT!BU585,""))))</f>
        <v/>
      </c>
      <c r="X583" s="3" t="str">
        <f>IF(COUNT($A583)=0,"",IF(W583="3E","3E",IF(W583="","I",LOOKUP(W583/Y$2,{0,0.4,0.45,0.5,0.55,0.6,0.65,0.7,0.75,0.8,1},{"F","D","C","C+","B-","B","B+","A-","A","A+"}))))</f>
        <v/>
      </c>
      <c r="Y583" s="2" t="str">
        <f>IF(COUNT($A583)=0,"",IF(W583="","--",IF(W583="3E","3E",LOOKUP(W583/Y$2,{0,0.4,0.45,0.5,0.55,0.6,0.65,0.7,0.75,0.8,1},{0,2,2.25,2.5,2.75,3,3.25,3.5,3.75,4}))))</f>
        <v/>
      </c>
      <c r="Z583" s="3" t="str">
        <f>IF(COUNT($A583)=0,"",IF($A583&lt;&gt;DRAFT!$B585,"ERR",IF(DRAFT!CC585="3E","3E",IF(COUNT(DRAFT!BY585,DRAFT!CC585)&gt;0,DRAFT!CD585,""))))</f>
        <v/>
      </c>
      <c r="AA583" s="3" t="str">
        <f>IF(COUNT($A583)=0,"",IF(Z583="3E","3E",IF(Z583="","I",LOOKUP(Z583/AB$2,{0,0.4,0.45,0.5,0.55,0.6,0.65,0.7,0.75,0.8,1},{"F","D","C","C+","B-","B","B+","A-","A","A+"}))))</f>
        <v/>
      </c>
      <c r="AB583" s="2" t="str">
        <f>IF(COUNT($A583)=0,"",IF(Z583="","--",IF(Z583="3E","3E",LOOKUP(Z583/AB$2,{0,0.4,0.45,0.5,0.55,0.6,0.65,0.7,0.75,0.8,1},{0,2,2.25,2.5,2.75,3,3.25,3.5,3.75,4}))))</f>
        <v/>
      </c>
      <c r="AC583" s="3" t="str">
        <f>IF(COUNT($A583)=0,"",IF($A583&lt;&gt;DRAFT!$B585,"ERR",IF(DRAFT!CF585&gt;0,DRAFT!CF585,"")))</f>
        <v/>
      </c>
      <c r="AD583" s="3" t="str">
        <f>IF(COUNT($A583)=0,"",IF(AC583="3E","3E",IF(AC583="","I",LOOKUP(AC583/AE$2,{0,0.4,0.45,0.5,0.55,0.6,0.65,0.7,0.75,0.8,1},{"F","D","C","C+","B-","B","B+","A-","A","A+"}))))</f>
        <v/>
      </c>
      <c r="AE583" s="2" t="str">
        <f>IF(COUNT($A583)=0,"",IF(AC583="","--",IF(AC583="3E","3E",LOOKUP(AC583/AE$2,{0,0.4,0.45,0.5,0.55,0.6,0.65,0.7,0.75,0.8,1},{0,2,2.25,2.5,2.75,3,3.25,3.5,3.75,4}))))</f>
        <v/>
      </c>
      <c r="AF583" s="3" t="str">
        <f>IF($A583&lt;&gt;DRAFT!$B585,"ERR",IF(OR(COUNT($A583)=0,COUNT(DRAFT!CI585:CK585,DRAFT!CM585:CO585)=0),"",CEILING(SUM(DRAFT!CL585,DRAFT!CP585),1)))</f>
        <v/>
      </c>
      <c r="AG583" s="3" t="str">
        <f>IF(COUNT($A583)=0,"",IF(AF583="3E","3E",IF(AF583="","I",LOOKUP(AF583/AH$2,{0,0.4,0.45,0.5,0.55,0.6,0.65,0.7,0.75,0.8,1},{"F","D","C","C+","B-","B","B+","A-","A","A+"}))))</f>
        <v/>
      </c>
      <c r="AH583" s="2" t="str">
        <f>IF(COUNT($A583)=0,"",IF(AF583="","--",IF(AF583="3E","3E",LOOKUP(AF583/AH$2,{0,0.4,0.45,0.5,0.55,0.6,0.65,0.7,0.75,0.8,1},{0,2,2.25,2.5,2.75,3,3.25,3.5,3.75,4}))))</f>
        <v/>
      </c>
      <c r="AI583" s="11" t="str">
        <f>IF(OR(COUNT($A583)=0,COUNT(B583:AH583)=0),"",IF(COUNTIF(B583:AH583,"3E")&gt;0,"3E",IF(DRAFT!$A585="R",TRUNC(SUMPRODUCT(RGP,RCP)/TCP,3),TRUNC((SUMPRODUCT(--(IMDGP&gt;0)*IMDGP,IMCP)+CEILING(DRAFT!$CQ585*42,0.25))/TCP,3))))</f>
        <v/>
      </c>
      <c r="AJ583" s="3" t="str">
        <f>IF(OR(COUNT($A583)=0,COUNT(B583:AH583)=0),"",IF(COUNTIF(B583:AH583,"3E")&gt;0,"3E",IF(DRAFT!$A585="R",SUMPRODUCT(--(RGP&gt;=2),RCP),SUMPRODUCT(--(IMDGP&gt;0),--(IMGP=0),IMCP)+DRAFT!$CR585)))</f>
        <v/>
      </c>
      <c r="AK583" s="3" t="str">
        <f>IF(OR(COUNT($A583)=0,COUNT(B583:AH583)=0),"",IF(COUNTIF(B583:AJ583,"3E")&gt;0,"3E",IF(AND(DRAFT!$A585="IM",OR($AI583&gt;DRAFT!$CQ585,$AJ583&gt;DRAFT!$CR585)),"IMPROVED",IF(AND(DRAFT!$A585="IM",$AI583&lt;=DRAFT!$CQ585,$AJ583&lt;=DRAFT!$CR585),"NOT IMPROVED",IF(AND(AH583&gt;=2,AI583&gt;=2,AJ583&gt;=30),"PASS","FAIL")))))</f>
        <v/>
      </c>
      <c r="AL583" s="3" t="str">
        <f t="shared" si="18"/>
        <v/>
      </c>
      <c r="AM583" s="3" t="str">
        <f t="shared" si="19"/>
        <v/>
      </c>
    </row>
    <row r="584" spans="1:39" ht="18.95" customHeight="1" x14ac:dyDescent="0.25">
      <c r="A584" s="4" t="str">
        <f>IF(DRAFT!$B586="","",DRAFT!$B586)</f>
        <v/>
      </c>
      <c r="B584" s="3" t="str">
        <f>IF(COUNT($A584)=0,"",IF($A584&lt;&gt;DRAFT!$B586,"ERR",IF(DRAFT!I586="3E","3E",IF(COUNT(DRAFT!E586,DRAFT!I586)&gt;0,DRAFT!J586,""))))</f>
        <v/>
      </c>
      <c r="C584" s="3" t="str">
        <f>IF(COUNT($A584)=0,"",IF(B584="3E","3E",IF(B584="","I",LOOKUP(B584/D$2,{0,0.4,0.45,0.5,0.55,0.6,0.65,0.7,0.75,0.8,1},{"F","D","C","C+","B-","B","B+","A-","A","A+"}))))</f>
        <v/>
      </c>
      <c r="D584" s="2" t="str">
        <f>IF(COUNT($A584)=0,"",IF(B584="","--",IF(B584="3E","3E",LOOKUP(B584/D$2,{0,0.4,0.45,0.5,0.55,0.6,0.65,0.7,0.75,0.8,1},{0,2,2.25,2.5,2.75,3,3.25,3.5,3.75,4}))))</f>
        <v/>
      </c>
      <c r="E584" s="3" t="str">
        <f>IF(COUNT($A584)=0,"",IF($A584&lt;&gt;DRAFT!$B586,"ERR",IF(DRAFT!R586="3E","3E",IF(COUNT(DRAFT!N586,DRAFT!R586)&gt;0,DRAFT!S586,""))))</f>
        <v/>
      </c>
      <c r="F584" s="3" t="str">
        <f>IF(COUNT($A584)=0,"",IF(E584="3E","3E",IF(E584="","I",LOOKUP(E584/G$2,{0,0.4,0.45,0.5,0.55,0.6,0.65,0.7,0.75,0.8,1},{"F","D","C","C+","B-","B","B+","A-","A","A+"}))))</f>
        <v/>
      </c>
      <c r="G584" s="2" t="str">
        <f>IF(COUNT($A584)=0,"",IF(E584="","--",IF(E584="3E","3E",LOOKUP(E584/G$2,{0,0.4,0.45,0.5,0.55,0.6,0.65,0.7,0.75,0.8,1},{0,2,2.25,2.5,2.75,3,3.25,3.5,3.75,4}))))</f>
        <v/>
      </c>
      <c r="H584" s="3" t="str">
        <f>IF(COUNT($A584)=0,"",IF($A584&lt;&gt;DRAFT!$B586,"ERR",IF(DRAFT!AA586="3E","3E",IF(COUNT(DRAFT!W586,DRAFT!AA586)&gt;0,DRAFT!AB586,""))))</f>
        <v/>
      </c>
      <c r="I584" s="3" t="str">
        <f>IF(COUNT($A584)=0,"",IF(H584="3E","3E",IF(H584="","I",LOOKUP(H584/J$2,{0,0.4,0.45,0.5,0.55,0.6,0.65,0.7,0.75,0.8,1},{"F","D","C","C+","B-","B","B+","A-","A","A+"}))))</f>
        <v/>
      </c>
      <c r="J584" s="2" t="str">
        <f>IF(COUNT($A584)=0,"",IF(H584="","--",IF(H584="3E","3E",LOOKUP(H584/J$2,{0,0.4,0.45,0.5,0.55,0.6,0.65,0.7,0.75,0.8,1},{0,2,2.25,2.5,2.75,3,3.25,3.5,3.75,4}))))</f>
        <v/>
      </c>
      <c r="K584" s="3" t="str">
        <f>IF(COUNT($A584)=0,"",IF($A584&lt;&gt;DRAFT!$B586,"ERR",IF(DRAFT!AJ586="3E","3E",IF(COUNT(DRAFT!AF586,DRAFT!AJ586)&gt;0,DRAFT!AK586,""))))</f>
        <v/>
      </c>
      <c r="L584" s="3" t="str">
        <f>IF(COUNT($A584)=0,"",IF(K584="3E","3E",IF(K584="","I",LOOKUP(K584/M$2,{0,0.4,0.45,0.5,0.55,0.6,0.65,0.7,0.75,0.8,1},{"F","D","C","C+","B-","B","B+","A-","A","A+"}))))</f>
        <v/>
      </c>
      <c r="M584" s="2" t="str">
        <f>IF(COUNT($A584)=0,"",IF(K584="","--",IF(K584="3E","3E",LOOKUP(K584/M$2,{0,0.4,0.45,0.5,0.55,0.6,0.65,0.7,0.75,0.8,1},{0,2,2.25,2.5,2.75,3,3.25,3.5,3.75,4}))))</f>
        <v/>
      </c>
      <c r="N584" s="3" t="str">
        <f>IF(COUNT($A584)=0,"",IF($A584&lt;&gt;DRAFT!$B586,"ERR",IF(DRAFT!AS586="3E","3E",IF(COUNT(DRAFT!AO586,DRAFT!AS586)&gt;0,DRAFT!AT586,""))))</f>
        <v/>
      </c>
      <c r="O584" s="3" t="str">
        <f>IF(COUNT($A584)=0,"",IF(N584="3E","3E",IF(N584="","I",LOOKUP(N584/P$2,{0,0.4,0.45,0.5,0.55,0.6,0.65,0.7,0.75,0.8,1},{"F","D","C","C+","B-","B","B+","A-","A","A+"}))))</f>
        <v/>
      </c>
      <c r="P584" s="2" t="str">
        <f>IF(COUNT($A584)=0,"",IF(N584="","--",IF(N584="3E","3E",LOOKUP(N584/P$2,{0,0.4,0.45,0.5,0.55,0.6,0.65,0.7,0.75,0.8,1},{0,2,2.25,2.5,2.75,3,3.25,3.5,3.75,4}))))</f>
        <v/>
      </c>
      <c r="Q584" s="3" t="str">
        <f>IF(COUNT($A584)=0,"",IF($A584&lt;&gt;DRAFT!$B586,"ERR",IF(DRAFT!BB586="3E","3E",IF(COUNT(DRAFT!AX586,DRAFT!BB586)&gt;0,DRAFT!BC586,""))))</f>
        <v/>
      </c>
      <c r="R584" s="3" t="str">
        <f>IF(COUNT($A584)=0,"",IF(Q584="3E","3E",IF(Q584="","I",LOOKUP(Q584/S$2,{0,0.4,0.45,0.5,0.55,0.6,0.65,0.7,0.75,0.8,1},{"F","D","C","C+","B-","B","B+","A-","A","A+"}))))</f>
        <v/>
      </c>
      <c r="S584" s="2" t="str">
        <f>IF(COUNT($A584)=0,"",IF(Q584="","--",IF(Q584="3E","3E",LOOKUP(Q584/S$2,{0,0.4,0.45,0.5,0.55,0.6,0.65,0.7,0.75,0.8,1},{0,2,2.25,2.5,2.75,3,3.25,3.5,3.75,4}))))</f>
        <v/>
      </c>
      <c r="T584" s="3" t="str">
        <f>IF(COUNT($A584)=0,"",IF($A584&lt;&gt;DRAFT!$B586,"ERR",IF(DRAFT!BK586="3E","3E",IF(COUNT(DRAFT!BG586,DRAFT!BK586)&gt;0,DRAFT!BL586,""))))</f>
        <v/>
      </c>
      <c r="U584" s="3" t="str">
        <f>IF(COUNT($A584)=0,"",IF(T584="3E","3E",IF(T584="","I",LOOKUP(T584/V$2,{0,0.4,0.45,0.5,0.55,0.6,0.65,0.7,0.75,0.8,1},{"F","D","C","C+","B-","B","B+","A-","A","A+"}))))</f>
        <v/>
      </c>
      <c r="V584" s="2" t="str">
        <f>IF(COUNT($A584)=0,"",IF(T584="","--",IF(T584="3E","3E",LOOKUP(T584/V$2,{0,0.4,0.45,0.5,0.55,0.6,0.65,0.7,0.75,0.8,1},{0,2,2.25,2.5,2.75,3,3.25,3.5,3.75,4}))))</f>
        <v/>
      </c>
      <c r="W584" s="3" t="str">
        <f>IF(COUNT($A584)=0,"",IF($A584&lt;&gt;DRAFT!$B586,"ERR",IF(DRAFT!BT586="3E","3E",IF(COUNT(DRAFT!BP586,DRAFT!BT586)&gt;0,DRAFT!BU586,""))))</f>
        <v/>
      </c>
      <c r="X584" s="3" t="str">
        <f>IF(COUNT($A584)=0,"",IF(W584="3E","3E",IF(W584="","I",LOOKUP(W584/Y$2,{0,0.4,0.45,0.5,0.55,0.6,0.65,0.7,0.75,0.8,1},{"F","D","C","C+","B-","B","B+","A-","A","A+"}))))</f>
        <v/>
      </c>
      <c r="Y584" s="2" t="str">
        <f>IF(COUNT($A584)=0,"",IF(W584="","--",IF(W584="3E","3E",LOOKUP(W584/Y$2,{0,0.4,0.45,0.5,0.55,0.6,0.65,0.7,0.75,0.8,1},{0,2,2.25,2.5,2.75,3,3.25,3.5,3.75,4}))))</f>
        <v/>
      </c>
      <c r="Z584" s="3" t="str">
        <f>IF(COUNT($A584)=0,"",IF($A584&lt;&gt;DRAFT!$B586,"ERR",IF(DRAFT!CC586="3E","3E",IF(COUNT(DRAFT!BY586,DRAFT!CC586)&gt;0,DRAFT!CD586,""))))</f>
        <v/>
      </c>
      <c r="AA584" s="3" t="str">
        <f>IF(COUNT($A584)=0,"",IF(Z584="3E","3E",IF(Z584="","I",LOOKUP(Z584/AB$2,{0,0.4,0.45,0.5,0.55,0.6,0.65,0.7,0.75,0.8,1},{"F","D","C","C+","B-","B","B+","A-","A","A+"}))))</f>
        <v/>
      </c>
      <c r="AB584" s="2" t="str">
        <f>IF(COUNT($A584)=0,"",IF(Z584="","--",IF(Z584="3E","3E",LOOKUP(Z584/AB$2,{0,0.4,0.45,0.5,0.55,0.6,0.65,0.7,0.75,0.8,1},{0,2,2.25,2.5,2.75,3,3.25,3.5,3.75,4}))))</f>
        <v/>
      </c>
      <c r="AC584" s="3" t="str">
        <f>IF(COUNT($A584)=0,"",IF($A584&lt;&gt;DRAFT!$B586,"ERR",IF(DRAFT!CF586&gt;0,DRAFT!CF586,"")))</f>
        <v/>
      </c>
      <c r="AD584" s="3" t="str">
        <f>IF(COUNT($A584)=0,"",IF(AC584="3E","3E",IF(AC584="","I",LOOKUP(AC584/AE$2,{0,0.4,0.45,0.5,0.55,0.6,0.65,0.7,0.75,0.8,1},{"F","D","C","C+","B-","B","B+","A-","A","A+"}))))</f>
        <v/>
      </c>
      <c r="AE584" s="2" t="str">
        <f>IF(COUNT($A584)=0,"",IF(AC584="","--",IF(AC584="3E","3E",LOOKUP(AC584/AE$2,{0,0.4,0.45,0.5,0.55,0.6,0.65,0.7,0.75,0.8,1},{0,2,2.25,2.5,2.75,3,3.25,3.5,3.75,4}))))</f>
        <v/>
      </c>
      <c r="AF584" s="3" t="str">
        <f>IF($A584&lt;&gt;DRAFT!$B586,"ERR",IF(OR(COUNT($A584)=0,COUNT(DRAFT!CI586:CK586,DRAFT!CM586:CO586)=0),"",CEILING(SUM(DRAFT!CL586,DRAFT!CP586),1)))</f>
        <v/>
      </c>
      <c r="AG584" s="3" t="str">
        <f>IF(COUNT($A584)=0,"",IF(AF584="3E","3E",IF(AF584="","I",LOOKUP(AF584/AH$2,{0,0.4,0.45,0.5,0.55,0.6,0.65,0.7,0.75,0.8,1},{"F","D","C","C+","B-","B","B+","A-","A","A+"}))))</f>
        <v/>
      </c>
      <c r="AH584" s="2" t="str">
        <f>IF(COUNT($A584)=0,"",IF(AF584="","--",IF(AF584="3E","3E",LOOKUP(AF584/AH$2,{0,0.4,0.45,0.5,0.55,0.6,0.65,0.7,0.75,0.8,1},{0,2,2.25,2.5,2.75,3,3.25,3.5,3.75,4}))))</f>
        <v/>
      </c>
      <c r="AI584" s="11" t="str">
        <f>IF(OR(COUNT($A584)=0,COUNT(B584:AH584)=0),"",IF(COUNTIF(B584:AH584,"3E")&gt;0,"3E",IF(DRAFT!$A586="R",TRUNC(SUMPRODUCT(RGP,RCP)/TCP,3),TRUNC((SUMPRODUCT(--(IMDGP&gt;0)*IMDGP,IMCP)+CEILING(DRAFT!$CQ586*42,0.25))/TCP,3))))</f>
        <v/>
      </c>
      <c r="AJ584" s="3" t="str">
        <f>IF(OR(COUNT($A584)=0,COUNT(B584:AH584)=0),"",IF(COUNTIF(B584:AH584,"3E")&gt;0,"3E",IF(DRAFT!$A586="R",SUMPRODUCT(--(RGP&gt;=2),RCP),SUMPRODUCT(--(IMDGP&gt;0),--(IMGP=0),IMCP)+DRAFT!$CR586)))</f>
        <v/>
      </c>
      <c r="AK584" s="3" t="str">
        <f>IF(OR(COUNT($A584)=0,COUNT(B584:AH584)=0),"",IF(COUNTIF(B584:AJ584,"3E")&gt;0,"3E",IF(AND(DRAFT!$A586="IM",OR($AI584&gt;DRAFT!$CQ586,$AJ584&gt;DRAFT!$CR586)),"IMPROVED",IF(AND(DRAFT!$A586="IM",$AI584&lt;=DRAFT!$CQ586,$AJ584&lt;=DRAFT!$CR586),"NOT IMPROVED",IF(AND(AH584&gt;=2,AI584&gt;=2,AJ584&gt;=30),"PASS","FAIL")))))</f>
        <v/>
      </c>
      <c r="AL584" s="3" t="str">
        <f t="shared" si="18"/>
        <v/>
      </c>
      <c r="AM584" s="3" t="str">
        <f t="shared" si="19"/>
        <v/>
      </c>
    </row>
    <row r="585" spans="1:39" ht="18.95" customHeight="1" x14ac:dyDescent="0.25">
      <c r="A585" s="4" t="str">
        <f>IF(DRAFT!$B587="","",DRAFT!$B587)</f>
        <v/>
      </c>
      <c r="B585" s="3" t="str">
        <f>IF(COUNT($A585)=0,"",IF($A585&lt;&gt;DRAFT!$B587,"ERR",IF(DRAFT!I587="3E","3E",IF(COUNT(DRAFT!E587,DRAFT!I587)&gt;0,DRAFT!J587,""))))</f>
        <v/>
      </c>
      <c r="C585" s="3" t="str">
        <f>IF(COUNT($A585)=0,"",IF(B585="3E","3E",IF(B585="","I",LOOKUP(B585/D$2,{0,0.4,0.45,0.5,0.55,0.6,0.65,0.7,0.75,0.8,1},{"F","D","C","C+","B-","B","B+","A-","A","A+"}))))</f>
        <v/>
      </c>
      <c r="D585" s="2" t="str">
        <f>IF(COUNT($A585)=0,"",IF(B585="","--",IF(B585="3E","3E",LOOKUP(B585/D$2,{0,0.4,0.45,0.5,0.55,0.6,0.65,0.7,0.75,0.8,1},{0,2,2.25,2.5,2.75,3,3.25,3.5,3.75,4}))))</f>
        <v/>
      </c>
      <c r="E585" s="3" t="str">
        <f>IF(COUNT($A585)=0,"",IF($A585&lt;&gt;DRAFT!$B587,"ERR",IF(DRAFT!R587="3E","3E",IF(COUNT(DRAFT!N587,DRAFT!R587)&gt;0,DRAFT!S587,""))))</f>
        <v/>
      </c>
      <c r="F585" s="3" t="str">
        <f>IF(COUNT($A585)=0,"",IF(E585="3E","3E",IF(E585="","I",LOOKUP(E585/G$2,{0,0.4,0.45,0.5,0.55,0.6,0.65,0.7,0.75,0.8,1},{"F","D","C","C+","B-","B","B+","A-","A","A+"}))))</f>
        <v/>
      </c>
      <c r="G585" s="2" t="str">
        <f>IF(COUNT($A585)=0,"",IF(E585="","--",IF(E585="3E","3E",LOOKUP(E585/G$2,{0,0.4,0.45,0.5,0.55,0.6,0.65,0.7,0.75,0.8,1},{0,2,2.25,2.5,2.75,3,3.25,3.5,3.75,4}))))</f>
        <v/>
      </c>
      <c r="H585" s="3" t="str">
        <f>IF(COUNT($A585)=0,"",IF($A585&lt;&gt;DRAFT!$B587,"ERR",IF(DRAFT!AA587="3E","3E",IF(COUNT(DRAFT!W587,DRAFT!AA587)&gt;0,DRAFT!AB587,""))))</f>
        <v/>
      </c>
      <c r="I585" s="3" t="str">
        <f>IF(COUNT($A585)=0,"",IF(H585="3E","3E",IF(H585="","I",LOOKUP(H585/J$2,{0,0.4,0.45,0.5,0.55,0.6,0.65,0.7,0.75,0.8,1},{"F","D","C","C+","B-","B","B+","A-","A","A+"}))))</f>
        <v/>
      </c>
      <c r="J585" s="2" t="str">
        <f>IF(COUNT($A585)=0,"",IF(H585="","--",IF(H585="3E","3E",LOOKUP(H585/J$2,{0,0.4,0.45,0.5,0.55,0.6,0.65,0.7,0.75,0.8,1},{0,2,2.25,2.5,2.75,3,3.25,3.5,3.75,4}))))</f>
        <v/>
      </c>
      <c r="K585" s="3" t="str">
        <f>IF(COUNT($A585)=0,"",IF($A585&lt;&gt;DRAFT!$B587,"ERR",IF(DRAFT!AJ587="3E","3E",IF(COUNT(DRAFT!AF587,DRAFT!AJ587)&gt;0,DRAFT!AK587,""))))</f>
        <v/>
      </c>
      <c r="L585" s="3" t="str">
        <f>IF(COUNT($A585)=0,"",IF(K585="3E","3E",IF(K585="","I",LOOKUP(K585/M$2,{0,0.4,0.45,0.5,0.55,0.6,0.65,0.7,0.75,0.8,1},{"F","D","C","C+","B-","B","B+","A-","A","A+"}))))</f>
        <v/>
      </c>
      <c r="M585" s="2" t="str">
        <f>IF(COUNT($A585)=0,"",IF(K585="","--",IF(K585="3E","3E",LOOKUP(K585/M$2,{0,0.4,0.45,0.5,0.55,0.6,0.65,0.7,0.75,0.8,1},{0,2,2.25,2.5,2.75,3,3.25,3.5,3.75,4}))))</f>
        <v/>
      </c>
      <c r="N585" s="3" t="str">
        <f>IF(COUNT($A585)=0,"",IF($A585&lt;&gt;DRAFT!$B587,"ERR",IF(DRAFT!AS587="3E","3E",IF(COUNT(DRAFT!AO587,DRAFT!AS587)&gt;0,DRAFT!AT587,""))))</f>
        <v/>
      </c>
      <c r="O585" s="3" t="str">
        <f>IF(COUNT($A585)=0,"",IF(N585="3E","3E",IF(N585="","I",LOOKUP(N585/P$2,{0,0.4,0.45,0.5,0.55,0.6,0.65,0.7,0.75,0.8,1},{"F","D","C","C+","B-","B","B+","A-","A","A+"}))))</f>
        <v/>
      </c>
      <c r="P585" s="2" t="str">
        <f>IF(COUNT($A585)=0,"",IF(N585="","--",IF(N585="3E","3E",LOOKUP(N585/P$2,{0,0.4,0.45,0.5,0.55,0.6,0.65,0.7,0.75,0.8,1},{0,2,2.25,2.5,2.75,3,3.25,3.5,3.75,4}))))</f>
        <v/>
      </c>
      <c r="Q585" s="3" t="str">
        <f>IF(COUNT($A585)=0,"",IF($A585&lt;&gt;DRAFT!$B587,"ERR",IF(DRAFT!BB587="3E","3E",IF(COUNT(DRAFT!AX587,DRAFT!BB587)&gt;0,DRAFT!BC587,""))))</f>
        <v/>
      </c>
      <c r="R585" s="3" t="str">
        <f>IF(COUNT($A585)=0,"",IF(Q585="3E","3E",IF(Q585="","I",LOOKUP(Q585/S$2,{0,0.4,0.45,0.5,0.55,0.6,0.65,0.7,0.75,0.8,1},{"F","D","C","C+","B-","B","B+","A-","A","A+"}))))</f>
        <v/>
      </c>
      <c r="S585" s="2" t="str">
        <f>IF(COUNT($A585)=0,"",IF(Q585="","--",IF(Q585="3E","3E",LOOKUP(Q585/S$2,{0,0.4,0.45,0.5,0.55,0.6,0.65,0.7,0.75,0.8,1},{0,2,2.25,2.5,2.75,3,3.25,3.5,3.75,4}))))</f>
        <v/>
      </c>
      <c r="T585" s="3" t="str">
        <f>IF(COUNT($A585)=0,"",IF($A585&lt;&gt;DRAFT!$B587,"ERR",IF(DRAFT!BK587="3E","3E",IF(COUNT(DRAFT!BG587,DRAFT!BK587)&gt;0,DRAFT!BL587,""))))</f>
        <v/>
      </c>
      <c r="U585" s="3" t="str">
        <f>IF(COUNT($A585)=0,"",IF(T585="3E","3E",IF(T585="","I",LOOKUP(T585/V$2,{0,0.4,0.45,0.5,0.55,0.6,0.65,0.7,0.75,0.8,1},{"F","D","C","C+","B-","B","B+","A-","A","A+"}))))</f>
        <v/>
      </c>
      <c r="V585" s="2" t="str">
        <f>IF(COUNT($A585)=0,"",IF(T585="","--",IF(T585="3E","3E",LOOKUP(T585/V$2,{0,0.4,0.45,0.5,0.55,0.6,0.65,0.7,0.75,0.8,1},{0,2,2.25,2.5,2.75,3,3.25,3.5,3.75,4}))))</f>
        <v/>
      </c>
      <c r="W585" s="3" t="str">
        <f>IF(COUNT($A585)=0,"",IF($A585&lt;&gt;DRAFT!$B587,"ERR",IF(DRAFT!BT587="3E","3E",IF(COUNT(DRAFT!BP587,DRAFT!BT587)&gt;0,DRAFT!BU587,""))))</f>
        <v/>
      </c>
      <c r="X585" s="3" t="str">
        <f>IF(COUNT($A585)=0,"",IF(W585="3E","3E",IF(W585="","I",LOOKUP(W585/Y$2,{0,0.4,0.45,0.5,0.55,0.6,0.65,0.7,0.75,0.8,1},{"F","D","C","C+","B-","B","B+","A-","A","A+"}))))</f>
        <v/>
      </c>
      <c r="Y585" s="2" t="str">
        <f>IF(COUNT($A585)=0,"",IF(W585="","--",IF(W585="3E","3E",LOOKUP(W585/Y$2,{0,0.4,0.45,0.5,0.55,0.6,0.65,0.7,0.75,0.8,1},{0,2,2.25,2.5,2.75,3,3.25,3.5,3.75,4}))))</f>
        <v/>
      </c>
      <c r="Z585" s="3" t="str">
        <f>IF(COUNT($A585)=0,"",IF($A585&lt;&gt;DRAFT!$B587,"ERR",IF(DRAFT!CC587="3E","3E",IF(COUNT(DRAFT!BY587,DRAFT!CC587)&gt;0,DRAFT!CD587,""))))</f>
        <v/>
      </c>
      <c r="AA585" s="3" t="str">
        <f>IF(COUNT($A585)=0,"",IF(Z585="3E","3E",IF(Z585="","I",LOOKUP(Z585/AB$2,{0,0.4,0.45,0.5,0.55,0.6,0.65,0.7,0.75,0.8,1},{"F","D","C","C+","B-","B","B+","A-","A","A+"}))))</f>
        <v/>
      </c>
      <c r="AB585" s="2" t="str">
        <f>IF(COUNT($A585)=0,"",IF(Z585="","--",IF(Z585="3E","3E",LOOKUP(Z585/AB$2,{0,0.4,0.45,0.5,0.55,0.6,0.65,0.7,0.75,0.8,1},{0,2,2.25,2.5,2.75,3,3.25,3.5,3.75,4}))))</f>
        <v/>
      </c>
      <c r="AC585" s="3" t="str">
        <f>IF(COUNT($A585)=0,"",IF($A585&lt;&gt;DRAFT!$B587,"ERR",IF(DRAFT!CF587&gt;0,DRAFT!CF587,"")))</f>
        <v/>
      </c>
      <c r="AD585" s="3" t="str">
        <f>IF(COUNT($A585)=0,"",IF(AC585="3E","3E",IF(AC585="","I",LOOKUP(AC585/AE$2,{0,0.4,0.45,0.5,0.55,0.6,0.65,0.7,0.75,0.8,1},{"F","D","C","C+","B-","B","B+","A-","A","A+"}))))</f>
        <v/>
      </c>
      <c r="AE585" s="2" t="str">
        <f>IF(COUNT($A585)=0,"",IF(AC585="","--",IF(AC585="3E","3E",LOOKUP(AC585/AE$2,{0,0.4,0.45,0.5,0.55,0.6,0.65,0.7,0.75,0.8,1},{0,2,2.25,2.5,2.75,3,3.25,3.5,3.75,4}))))</f>
        <v/>
      </c>
      <c r="AF585" s="3" t="str">
        <f>IF($A585&lt;&gt;DRAFT!$B587,"ERR",IF(OR(COUNT($A585)=0,COUNT(DRAFT!CI587:CK587,DRAFT!CM587:CO587)=0),"",CEILING(SUM(DRAFT!CL587,DRAFT!CP587),1)))</f>
        <v/>
      </c>
      <c r="AG585" s="3" t="str">
        <f>IF(COUNT($A585)=0,"",IF(AF585="3E","3E",IF(AF585="","I",LOOKUP(AF585/AH$2,{0,0.4,0.45,0.5,0.55,0.6,0.65,0.7,0.75,0.8,1},{"F","D","C","C+","B-","B","B+","A-","A","A+"}))))</f>
        <v/>
      </c>
      <c r="AH585" s="2" t="str">
        <f>IF(COUNT($A585)=0,"",IF(AF585="","--",IF(AF585="3E","3E",LOOKUP(AF585/AH$2,{0,0.4,0.45,0.5,0.55,0.6,0.65,0.7,0.75,0.8,1},{0,2,2.25,2.5,2.75,3,3.25,3.5,3.75,4}))))</f>
        <v/>
      </c>
      <c r="AI585" s="11" t="str">
        <f>IF(OR(COUNT($A585)=0,COUNT(B585:AH585)=0),"",IF(COUNTIF(B585:AH585,"3E")&gt;0,"3E",IF(DRAFT!$A587="R",TRUNC(SUMPRODUCT(RGP,RCP)/TCP,3),TRUNC((SUMPRODUCT(--(IMDGP&gt;0)*IMDGP,IMCP)+CEILING(DRAFT!$CQ587*42,0.25))/TCP,3))))</f>
        <v/>
      </c>
      <c r="AJ585" s="3" t="str">
        <f>IF(OR(COUNT($A585)=0,COUNT(B585:AH585)=0),"",IF(COUNTIF(B585:AH585,"3E")&gt;0,"3E",IF(DRAFT!$A587="R",SUMPRODUCT(--(RGP&gt;=2),RCP),SUMPRODUCT(--(IMDGP&gt;0),--(IMGP=0),IMCP)+DRAFT!$CR587)))</f>
        <v/>
      </c>
      <c r="AK585" s="3" t="str">
        <f>IF(OR(COUNT($A585)=0,COUNT(B585:AH585)=0),"",IF(COUNTIF(B585:AJ585,"3E")&gt;0,"3E",IF(AND(DRAFT!$A587="IM",OR($AI585&gt;DRAFT!$CQ587,$AJ585&gt;DRAFT!$CR587)),"IMPROVED",IF(AND(DRAFT!$A587="IM",$AI585&lt;=DRAFT!$CQ587,$AJ585&lt;=DRAFT!$CR587),"NOT IMPROVED",IF(AND(AH585&gt;=2,AI585&gt;=2,AJ585&gt;=30),"PASS","FAIL")))))</f>
        <v/>
      </c>
      <c r="AL585" s="3" t="str">
        <f t="shared" si="18"/>
        <v/>
      </c>
      <c r="AM585" s="3" t="str">
        <f t="shared" si="19"/>
        <v/>
      </c>
    </row>
    <row r="586" spans="1:39" ht="18.95" customHeight="1" x14ac:dyDescent="0.25">
      <c r="A586" s="4" t="str">
        <f>IF(DRAFT!$B588="","",DRAFT!$B588)</f>
        <v/>
      </c>
      <c r="B586" s="3" t="str">
        <f>IF(COUNT($A586)=0,"",IF($A586&lt;&gt;DRAFT!$B588,"ERR",IF(DRAFT!I588="3E","3E",IF(COUNT(DRAFT!E588,DRAFT!I588)&gt;0,DRAFT!J588,""))))</f>
        <v/>
      </c>
      <c r="C586" s="3" t="str">
        <f>IF(COUNT($A586)=0,"",IF(B586="3E","3E",IF(B586="","I",LOOKUP(B586/D$2,{0,0.4,0.45,0.5,0.55,0.6,0.65,0.7,0.75,0.8,1},{"F","D","C","C+","B-","B","B+","A-","A","A+"}))))</f>
        <v/>
      </c>
      <c r="D586" s="2" t="str">
        <f>IF(COUNT($A586)=0,"",IF(B586="","--",IF(B586="3E","3E",LOOKUP(B586/D$2,{0,0.4,0.45,0.5,0.55,0.6,0.65,0.7,0.75,0.8,1},{0,2,2.25,2.5,2.75,3,3.25,3.5,3.75,4}))))</f>
        <v/>
      </c>
      <c r="E586" s="3" t="str">
        <f>IF(COUNT($A586)=0,"",IF($A586&lt;&gt;DRAFT!$B588,"ERR",IF(DRAFT!R588="3E","3E",IF(COUNT(DRAFT!N588,DRAFT!R588)&gt;0,DRAFT!S588,""))))</f>
        <v/>
      </c>
      <c r="F586" s="3" t="str">
        <f>IF(COUNT($A586)=0,"",IF(E586="3E","3E",IF(E586="","I",LOOKUP(E586/G$2,{0,0.4,0.45,0.5,0.55,0.6,0.65,0.7,0.75,0.8,1},{"F","D","C","C+","B-","B","B+","A-","A","A+"}))))</f>
        <v/>
      </c>
      <c r="G586" s="2" t="str">
        <f>IF(COUNT($A586)=0,"",IF(E586="","--",IF(E586="3E","3E",LOOKUP(E586/G$2,{0,0.4,0.45,0.5,0.55,0.6,0.65,0.7,0.75,0.8,1},{0,2,2.25,2.5,2.75,3,3.25,3.5,3.75,4}))))</f>
        <v/>
      </c>
      <c r="H586" s="3" t="str">
        <f>IF(COUNT($A586)=0,"",IF($A586&lt;&gt;DRAFT!$B588,"ERR",IF(DRAFT!AA588="3E","3E",IF(COUNT(DRAFT!W588,DRAFT!AA588)&gt;0,DRAFT!AB588,""))))</f>
        <v/>
      </c>
      <c r="I586" s="3" t="str">
        <f>IF(COUNT($A586)=0,"",IF(H586="3E","3E",IF(H586="","I",LOOKUP(H586/J$2,{0,0.4,0.45,0.5,0.55,0.6,0.65,0.7,0.75,0.8,1},{"F","D","C","C+","B-","B","B+","A-","A","A+"}))))</f>
        <v/>
      </c>
      <c r="J586" s="2" t="str">
        <f>IF(COUNT($A586)=0,"",IF(H586="","--",IF(H586="3E","3E",LOOKUP(H586/J$2,{0,0.4,0.45,0.5,0.55,0.6,0.65,0.7,0.75,0.8,1},{0,2,2.25,2.5,2.75,3,3.25,3.5,3.75,4}))))</f>
        <v/>
      </c>
      <c r="K586" s="3" t="str">
        <f>IF(COUNT($A586)=0,"",IF($A586&lt;&gt;DRAFT!$B588,"ERR",IF(DRAFT!AJ588="3E","3E",IF(COUNT(DRAFT!AF588,DRAFT!AJ588)&gt;0,DRAFT!AK588,""))))</f>
        <v/>
      </c>
      <c r="L586" s="3" t="str">
        <f>IF(COUNT($A586)=0,"",IF(K586="3E","3E",IF(K586="","I",LOOKUP(K586/M$2,{0,0.4,0.45,0.5,0.55,0.6,0.65,0.7,0.75,0.8,1},{"F","D","C","C+","B-","B","B+","A-","A","A+"}))))</f>
        <v/>
      </c>
      <c r="M586" s="2" t="str">
        <f>IF(COUNT($A586)=0,"",IF(K586="","--",IF(K586="3E","3E",LOOKUP(K586/M$2,{0,0.4,0.45,0.5,0.55,0.6,0.65,0.7,0.75,0.8,1},{0,2,2.25,2.5,2.75,3,3.25,3.5,3.75,4}))))</f>
        <v/>
      </c>
      <c r="N586" s="3" t="str">
        <f>IF(COUNT($A586)=0,"",IF($A586&lt;&gt;DRAFT!$B588,"ERR",IF(DRAFT!AS588="3E","3E",IF(COUNT(DRAFT!AO588,DRAFT!AS588)&gt;0,DRAFT!AT588,""))))</f>
        <v/>
      </c>
      <c r="O586" s="3" t="str">
        <f>IF(COUNT($A586)=0,"",IF(N586="3E","3E",IF(N586="","I",LOOKUP(N586/P$2,{0,0.4,0.45,0.5,0.55,0.6,0.65,0.7,0.75,0.8,1},{"F","D","C","C+","B-","B","B+","A-","A","A+"}))))</f>
        <v/>
      </c>
      <c r="P586" s="2" t="str">
        <f>IF(COUNT($A586)=0,"",IF(N586="","--",IF(N586="3E","3E",LOOKUP(N586/P$2,{0,0.4,0.45,0.5,0.55,0.6,0.65,0.7,0.75,0.8,1},{0,2,2.25,2.5,2.75,3,3.25,3.5,3.75,4}))))</f>
        <v/>
      </c>
      <c r="Q586" s="3" t="str">
        <f>IF(COUNT($A586)=0,"",IF($A586&lt;&gt;DRAFT!$B588,"ERR",IF(DRAFT!BB588="3E","3E",IF(COUNT(DRAFT!AX588,DRAFT!BB588)&gt;0,DRAFT!BC588,""))))</f>
        <v/>
      </c>
      <c r="R586" s="3" t="str">
        <f>IF(COUNT($A586)=0,"",IF(Q586="3E","3E",IF(Q586="","I",LOOKUP(Q586/S$2,{0,0.4,0.45,0.5,0.55,0.6,0.65,0.7,0.75,0.8,1},{"F","D","C","C+","B-","B","B+","A-","A","A+"}))))</f>
        <v/>
      </c>
      <c r="S586" s="2" t="str">
        <f>IF(COUNT($A586)=0,"",IF(Q586="","--",IF(Q586="3E","3E",LOOKUP(Q586/S$2,{0,0.4,0.45,0.5,0.55,0.6,0.65,0.7,0.75,0.8,1},{0,2,2.25,2.5,2.75,3,3.25,3.5,3.75,4}))))</f>
        <v/>
      </c>
      <c r="T586" s="3" t="str">
        <f>IF(COUNT($A586)=0,"",IF($A586&lt;&gt;DRAFT!$B588,"ERR",IF(DRAFT!BK588="3E","3E",IF(COUNT(DRAFT!BG588,DRAFT!BK588)&gt;0,DRAFT!BL588,""))))</f>
        <v/>
      </c>
      <c r="U586" s="3" t="str">
        <f>IF(COUNT($A586)=0,"",IF(T586="3E","3E",IF(T586="","I",LOOKUP(T586/V$2,{0,0.4,0.45,0.5,0.55,0.6,0.65,0.7,0.75,0.8,1},{"F","D","C","C+","B-","B","B+","A-","A","A+"}))))</f>
        <v/>
      </c>
      <c r="V586" s="2" t="str">
        <f>IF(COUNT($A586)=0,"",IF(T586="","--",IF(T586="3E","3E",LOOKUP(T586/V$2,{0,0.4,0.45,0.5,0.55,0.6,0.65,0.7,0.75,0.8,1},{0,2,2.25,2.5,2.75,3,3.25,3.5,3.75,4}))))</f>
        <v/>
      </c>
      <c r="W586" s="3" t="str">
        <f>IF(COUNT($A586)=0,"",IF($A586&lt;&gt;DRAFT!$B588,"ERR",IF(DRAFT!BT588="3E","3E",IF(COUNT(DRAFT!BP588,DRAFT!BT588)&gt;0,DRAFT!BU588,""))))</f>
        <v/>
      </c>
      <c r="X586" s="3" t="str">
        <f>IF(COUNT($A586)=0,"",IF(W586="3E","3E",IF(W586="","I",LOOKUP(W586/Y$2,{0,0.4,0.45,0.5,0.55,0.6,0.65,0.7,0.75,0.8,1},{"F","D","C","C+","B-","B","B+","A-","A","A+"}))))</f>
        <v/>
      </c>
      <c r="Y586" s="2" t="str">
        <f>IF(COUNT($A586)=0,"",IF(W586="","--",IF(W586="3E","3E",LOOKUP(W586/Y$2,{0,0.4,0.45,0.5,0.55,0.6,0.65,0.7,0.75,0.8,1},{0,2,2.25,2.5,2.75,3,3.25,3.5,3.75,4}))))</f>
        <v/>
      </c>
      <c r="Z586" s="3" t="str">
        <f>IF(COUNT($A586)=0,"",IF($A586&lt;&gt;DRAFT!$B588,"ERR",IF(DRAFT!CC588="3E","3E",IF(COUNT(DRAFT!BY588,DRAFT!CC588)&gt;0,DRAFT!CD588,""))))</f>
        <v/>
      </c>
      <c r="AA586" s="3" t="str">
        <f>IF(COUNT($A586)=0,"",IF(Z586="3E","3E",IF(Z586="","I",LOOKUP(Z586/AB$2,{0,0.4,0.45,0.5,0.55,0.6,0.65,0.7,0.75,0.8,1},{"F","D","C","C+","B-","B","B+","A-","A","A+"}))))</f>
        <v/>
      </c>
      <c r="AB586" s="2" t="str">
        <f>IF(COUNT($A586)=0,"",IF(Z586="","--",IF(Z586="3E","3E",LOOKUP(Z586/AB$2,{0,0.4,0.45,0.5,0.55,0.6,0.65,0.7,0.75,0.8,1},{0,2,2.25,2.5,2.75,3,3.25,3.5,3.75,4}))))</f>
        <v/>
      </c>
      <c r="AC586" s="3" t="str">
        <f>IF(COUNT($A586)=0,"",IF($A586&lt;&gt;DRAFT!$B588,"ERR",IF(DRAFT!CF588&gt;0,DRAFT!CF588,"")))</f>
        <v/>
      </c>
      <c r="AD586" s="3" t="str">
        <f>IF(COUNT($A586)=0,"",IF(AC586="3E","3E",IF(AC586="","I",LOOKUP(AC586/AE$2,{0,0.4,0.45,0.5,0.55,0.6,0.65,0.7,0.75,0.8,1},{"F","D","C","C+","B-","B","B+","A-","A","A+"}))))</f>
        <v/>
      </c>
      <c r="AE586" s="2" t="str">
        <f>IF(COUNT($A586)=0,"",IF(AC586="","--",IF(AC586="3E","3E",LOOKUP(AC586/AE$2,{0,0.4,0.45,0.5,0.55,0.6,0.65,0.7,0.75,0.8,1},{0,2,2.25,2.5,2.75,3,3.25,3.5,3.75,4}))))</f>
        <v/>
      </c>
      <c r="AF586" s="3" t="str">
        <f>IF($A586&lt;&gt;DRAFT!$B588,"ERR",IF(OR(COUNT($A586)=0,COUNT(DRAFT!CI588:CK588,DRAFT!CM588:CO588)=0),"",CEILING(SUM(DRAFT!CL588,DRAFT!CP588),1)))</f>
        <v/>
      </c>
      <c r="AG586" s="3" t="str">
        <f>IF(COUNT($A586)=0,"",IF(AF586="3E","3E",IF(AF586="","I",LOOKUP(AF586/AH$2,{0,0.4,0.45,0.5,0.55,0.6,0.65,0.7,0.75,0.8,1},{"F","D","C","C+","B-","B","B+","A-","A","A+"}))))</f>
        <v/>
      </c>
      <c r="AH586" s="2" t="str">
        <f>IF(COUNT($A586)=0,"",IF(AF586="","--",IF(AF586="3E","3E",LOOKUP(AF586/AH$2,{0,0.4,0.45,0.5,0.55,0.6,0.65,0.7,0.75,0.8,1},{0,2,2.25,2.5,2.75,3,3.25,3.5,3.75,4}))))</f>
        <v/>
      </c>
      <c r="AI586" s="11" t="str">
        <f>IF(OR(COUNT($A586)=0,COUNT(B586:AH586)=0),"",IF(COUNTIF(B586:AH586,"3E")&gt;0,"3E",IF(DRAFT!$A588="R",TRUNC(SUMPRODUCT(RGP,RCP)/TCP,3),TRUNC((SUMPRODUCT(--(IMDGP&gt;0)*IMDGP,IMCP)+CEILING(DRAFT!$CQ588*42,0.25))/TCP,3))))</f>
        <v/>
      </c>
      <c r="AJ586" s="3" t="str">
        <f>IF(OR(COUNT($A586)=0,COUNT(B586:AH586)=0),"",IF(COUNTIF(B586:AH586,"3E")&gt;0,"3E",IF(DRAFT!$A588="R",SUMPRODUCT(--(RGP&gt;=2),RCP),SUMPRODUCT(--(IMDGP&gt;0),--(IMGP=0),IMCP)+DRAFT!$CR588)))</f>
        <v/>
      </c>
      <c r="AK586" s="3" t="str">
        <f>IF(OR(COUNT($A586)=0,COUNT(B586:AH586)=0),"",IF(COUNTIF(B586:AJ586,"3E")&gt;0,"3E",IF(AND(DRAFT!$A588="IM",OR($AI586&gt;DRAFT!$CQ588,$AJ586&gt;DRAFT!$CR588)),"IMPROVED",IF(AND(DRAFT!$A588="IM",$AI586&lt;=DRAFT!$CQ588,$AJ586&lt;=DRAFT!$CR588),"NOT IMPROVED",IF(AND(AH586&gt;=2,AI586&gt;=2,AJ586&gt;=30),"PASS","FAIL")))))</f>
        <v/>
      </c>
      <c r="AL586" s="3" t="str">
        <f t="shared" si="18"/>
        <v/>
      </c>
      <c r="AM586" s="3" t="str">
        <f t="shared" si="19"/>
        <v/>
      </c>
    </row>
    <row r="587" spans="1:39" ht="18.95" customHeight="1" x14ac:dyDescent="0.25">
      <c r="A587" s="4" t="str">
        <f>IF(DRAFT!$B589="","",DRAFT!$B589)</f>
        <v/>
      </c>
      <c r="B587" s="3" t="str">
        <f>IF(COUNT($A587)=0,"",IF($A587&lt;&gt;DRAFT!$B589,"ERR",IF(DRAFT!I589="3E","3E",IF(COUNT(DRAFT!E589,DRAFT!I589)&gt;0,DRAFT!J589,""))))</f>
        <v/>
      </c>
      <c r="C587" s="3" t="str">
        <f>IF(COUNT($A587)=0,"",IF(B587="3E","3E",IF(B587="","I",LOOKUP(B587/D$2,{0,0.4,0.45,0.5,0.55,0.6,0.65,0.7,0.75,0.8,1},{"F","D","C","C+","B-","B","B+","A-","A","A+"}))))</f>
        <v/>
      </c>
      <c r="D587" s="2" t="str">
        <f>IF(COUNT($A587)=0,"",IF(B587="","--",IF(B587="3E","3E",LOOKUP(B587/D$2,{0,0.4,0.45,0.5,0.55,0.6,0.65,0.7,0.75,0.8,1},{0,2,2.25,2.5,2.75,3,3.25,3.5,3.75,4}))))</f>
        <v/>
      </c>
      <c r="E587" s="3" t="str">
        <f>IF(COUNT($A587)=0,"",IF($A587&lt;&gt;DRAFT!$B589,"ERR",IF(DRAFT!R589="3E","3E",IF(COUNT(DRAFT!N589,DRAFT!R589)&gt;0,DRAFT!S589,""))))</f>
        <v/>
      </c>
      <c r="F587" s="3" t="str">
        <f>IF(COUNT($A587)=0,"",IF(E587="3E","3E",IF(E587="","I",LOOKUP(E587/G$2,{0,0.4,0.45,0.5,0.55,0.6,0.65,0.7,0.75,0.8,1},{"F","D","C","C+","B-","B","B+","A-","A","A+"}))))</f>
        <v/>
      </c>
      <c r="G587" s="2" t="str">
        <f>IF(COUNT($A587)=0,"",IF(E587="","--",IF(E587="3E","3E",LOOKUP(E587/G$2,{0,0.4,0.45,0.5,0.55,0.6,0.65,0.7,0.75,0.8,1},{0,2,2.25,2.5,2.75,3,3.25,3.5,3.75,4}))))</f>
        <v/>
      </c>
      <c r="H587" s="3" t="str">
        <f>IF(COUNT($A587)=0,"",IF($A587&lt;&gt;DRAFT!$B589,"ERR",IF(DRAFT!AA589="3E","3E",IF(COUNT(DRAFT!W589,DRAFT!AA589)&gt;0,DRAFT!AB589,""))))</f>
        <v/>
      </c>
      <c r="I587" s="3" t="str">
        <f>IF(COUNT($A587)=0,"",IF(H587="3E","3E",IF(H587="","I",LOOKUP(H587/J$2,{0,0.4,0.45,0.5,0.55,0.6,0.65,0.7,0.75,0.8,1},{"F","D","C","C+","B-","B","B+","A-","A","A+"}))))</f>
        <v/>
      </c>
      <c r="J587" s="2" t="str">
        <f>IF(COUNT($A587)=0,"",IF(H587="","--",IF(H587="3E","3E",LOOKUP(H587/J$2,{0,0.4,0.45,0.5,0.55,0.6,0.65,0.7,0.75,0.8,1},{0,2,2.25,2.5,2.75,3,3.25,3.5,3.75,4}))))</f>
        <v/>
      </c>
      <c r="K587" s="3" t="str">
        <f>IF(COUNT($A587)=0,"",IF($A587&lt;&gt;DRAFT!$B589,"ERR",IF(DRAFT!AJ589="3E","3E",IF(COUNT(DRAFT!AF589,DRAFT!AJ589)&gt;0,DRAFT!AK589,""))))</f>
        <v/>
      </c>
      <c r="L587" s="3" t="str">
        <f>IF(COUNT($A587)=0,"",IF(K587="3E","3E",IF(K587="","I",LOOKUP(K587/M$2,{0,0.4,0.45,0.5,0.55,0.6,0.65,0.7,0.75,0.8,1},{"F","D","C","C+","B-","B","B+","A-","A","A+"}))))</f>
        <v/>
      </c>
      <c r="M587" s="2" t="str">
        <f>IF(COUNT($A587)=0,"",IF(K587="","--",IF(K587="3E","3E",LOOKUP(K587/M$2,{0,0.4,0.45,0.5,0.55,0.6,0.65,0.7,0.75,0.8,1},{0,2,2.25,2.5,2.75,3,3.25,3.5,3.75,4}))))</f>
        <v/>
      </c>
      <c r="N587" s="3" t="str">
        <f>IF(COUNT($A587)=0,"",IF($A587&lt;&gt;DRAFT!$B589,"ERR",IF(DRAFT!AS589="3E","3E",IF(COUNT(DRAFT!AO589,DRAFT!AS589)&gt;0,DRAFT!AT589,""))))</f>
        <v/>
      </c>
      <c r="O587" s="3" t="str">
        <f>IF(COUNT($A587)=0,"",IF(N587="3E","3E",IF(N587="","I",LOOKUP(N587/P$2,{0,0.4,0.45,0.5,0.55,0.6,0.65,0.7,0.75,0.8,1},{"F","D","C","C+","B-","B","B+","A-","A","A+"}))))</f>
        <v/>
      </c>
      <c r="P587" s="2" t="str">
        <f>IF(COUNT($A587)=0,"",IF(N587="","--",IF(N587="3E","3E",LOOKUP(N587/P$2,{0,0.4,0.45,0.5,0.55,0.6,0.65,0.7,0.75,0.8,1},{0,2,2.25,2.5,2.75,3,3.25,3.5,3.75,4}))))</f>
        <v/>
      </c>
      <c r="Q587" s="3" t="str">
        <f>IF(COUNT($A587)=0,"",IF($A587&lt;&gt;DRAFT!$B589,"ERR",IF(DRAFT!BB589="3E","3E",IF(COUNT(DRAFT!AX589,DRAFT!BB589)&gt;0,DRAFT!BC589,""))))</f>
        <v/>
      </c>
      <c r="R587" s="3" t="str">
        <f>IF(COUNT($A587)=0,"",IF(Q587="3E","3E",IF(Q587="","I",LOOKUP(Q587/S$2,{0,0.4,0.45,0.5,0.55,0.6,0.65,0.7,0.75,0.8,1},{"F","D","C","C+","B-","B","B+","A-","A","A+"}))))</f>
        <v/>
      </c>
      <c r="S587" s="2" t="str">
        <f>IF(COUNT($A587)=0,"",IF(Q587="","--",IF(Q587="3E","3E",LOOKUP(Q587/S$2,{0,0.4,0.45,0.5,0.55,0.6,0.65,0.7,0.75,0.8,1},{0,2,2.25,2.5,2.75,3,3.25,3.5,3.75,4}))))</f>
        <v/>
      </c>
      <c r="T587" s="3" t="str">
        <f>IF(COUNT($A587)=0,"",IF($A587&lt;&gt;DRAFT!$B589,"ERR",IF(DRAFT!BK589="3E","3E",IF(COUNT(DRAFT!BG589,DRAFT!BK589)&gt;0,DRAFT!BL589,""))))</f>
        <v/>
      </c>
      <c r="U587" s="3" t="str">
        <f>IF(COUNT($A587)=0,"",IF(T587="3E","3E",IF(T587="","I",LOOKUP(T587/V$2,{0,0.4,0.45,0.5,0.55,0.6,0.65,0.7,0.75,0.8,1},{"F","D","C","C+","B-","B","B+","A-","A","A+"}))))</f>
        <v/>
      </c>
      <c r="V587" s="2" t="str">
        <f>IF(COUNT($A587)=0,"",IF(T587="","--",IF(T587="3E","3E",LOOKUP(T587/V$2,{0,0.4,0.45,0.5,0.55,0.6,0.65,0.7,0.75,0.8,1},{0,2,2.25,2.5,2.75,3,3.25,3.5,3.75,4}))))</f>
        <v/>
      </c>
      <c r="W587" s="3" t="str">
        <f>IF(COUNT($A587)=0,"",IF($A587&lt;&gt;DRAFT!$B589,"ERR",IF(DRAFT!BT589="3E","3E",IF(COUNT(DRAFT!BP589,DRAFT!BT589)&gt;0,DRAFT!BU589,""))))</f>
        <v/>
      </c>
      <c r="X587" s="3" t="str">
        <f>IF(COUNT($A587)=0,"",IF(W587="3E","3E",IF(W587="","I",LOOKUP(W587/Y$2,{0,0.4,0.45,0.5,0.55,0.6,0.65,0.7,0.75,0.8,1},{"F","D","C","C+","B-","B","B+","A-","A","A+"}))))</f>
        <v/>
      </c>
      <c r="Y587" s="2" t="str">
        <f>IF(COUNT($A587)=0,"",IF(W587="","--",IF(W587="3E","3E",LOOKUP(W587/Y$2,{0,0.4,0.45,0.5,0.55,0.6,0.65,0.7,0.75,0.8,1},{0,2,2.25,2.5,2.75,3,3.25,3.5,3.75,4}))))</f>
        <v/>
      </c>
      <c r="Z587" s="3" t="str">
        <f>IF(COUNT($A587)=0,"",IF($A587&lt;&gt;DRAFT!$B589,"ERR",IF(DRAFT!CC589="3E","3E",IF(COUNT(DRAFT!BY589,DRAFT!CC589)&gt;0,DRAFT!CD589,""))))</f>
        <v/>
      </c>
      <c r="AA587" s="3" t="str">
        <f>IF(COUNT($A587)=0,"",IF(Z587="3E","3E",IF(Z587="","I",LOOKUP(Z587/AB$2,{0,0.4,0.45,0.5,0.55,0.6,0.65,0.7,0.75,0.8,1},{"F","D","C","C+","B-","B","B+","A-","A","A+"}))))</f>
        <v/>
      </c>
      <c r="AB587" s="2" t="str">
        <f>IF(COUNT($A587)=0,"",IF(Z587="","--",IF(Z587="3E","3E",LOOKUP(Z587/AB$2,{0,0.4,0.45,0.5,0.55,0.6,0.65,0.7,0.75,0.8,1},{0,2,2.25,2.5,2.75,3,3.25,3.5,3.75,4}))))</f>
        <v/>
      </c>
      <c r="AC587" s="3" t="str">
        <f>IF(COUNT($A587)=0,"",IF($A587&lt;&gt;DRAFT!$B589,"ERR",IF(DRAFT!CF589&gt;0,DRAFT!CF589,"")))</f>
        <v/>
      </c>
      <c r="AD587" s="3" t="str">
        <f>IF(COUNT($A587)=0,"",IF(AC587="3E","3E",IF(AC587="","I",LOOKUP(AC587/AE$2,{0,0.4,0.45,0.5,0.55,0.6,0.65,0.7,0.75,0.8,1},{"F","D","C","C+","B-","B","B+","A-","A","A+"}))))</f>
        <v/>
      </c>
      <c r="AE587" s="2" t="str">
        <f>IF(COUNT($A587)=0,"",IF(AC587="","--",IF(AC587="3E","3E",LOOKUP(AC587/AE$2,{0,0.4,0.45,0.5,0.55,0.6,0.65,0.7,0.75,0.8,1},{0,2,2.25,2.5,2.75,3,3.25,3.5,3.75,4}))))</f>
        <v/>
      </c>
      <c r="AF587" s="3" t="str">
        <f>IF($A587&lt;&gt;DRAFT!$B589,"ERR",IF(OR(COUNT($A587)=0,COUNT(DRAFT!CI589:CK589,DRAFT!CM589:CO589)=0),"",CEILING(SUM(DRAFT!CL589,DRAFT!CP589),1)))</f>
        <v/>
      </c>
      <c r="AG587" s="3" t="str">
        <f>IF(COUNT($A587)=0,"",IF(AF587="3E","3E",IF(AF587="","I",LOOKUP(AF587/AH$2,{0,0.4,0.45,0.5,0.55,0.6,0.65,0.7,0.75,0.8,1},{"F","D","C","C+","B-","B","B+","A-","A","A+"}))))</f>
        <v/>
      </c>
      <c r="AH587" s="2" t="str">
        <f>IF(COUNT($A587)=0,"",IF(AF587="","--",IF(AF587="3E","3E",LOOKUP(AF587/AH$2,{0,0.4,0.45,0.5,0.55,0.6,0.65,0.7,0.75,0.8,1},{0,2,2.25,2.5,2.75,3,3.25,3.5,3.75,4}))))</f>
        <v/>
      </c>
      <c r="AI587" s="11" t="str">
        <f>IF(OR(COUNT($A587)=0,COUNT(B587:AH587)=0),"",IF(COUNTIF(B587:AH587,"3E")&gt;0,"3E",IF(DRAFT!$A589="R",TRUNC(SUMPRODUCT(RGP,RCP)/TCP,3),TRUNC((SUMPRODUCT(--(IMDGP&gt;0)*IMDGP,IMCP)+CEILING(DRAFT!$CQ589*42,0.25))/TCP,3))))</f>
        <v/>
      </c>
      <c r="AJ587" s="3" t="str">
        <f>IF(OR(COUNT($A587)=0,COUNT(B587:AH587)=0),"",IF(COUNTIF(B587:AH587,"3E")&gt;0,"3E",IF(DRAFT!$A589="R",SUMPRODUCT(--(RGP&gt;=2),RCP),SUMPRODUCT(--(IMDGP&gt;0),--(IMGP=0),IMCP)+DRAFT!$CR589)))</f>
        <v/>
      </c>
      <c r="AK587" s="3" t="str">
        <f>IF(OR(COUNT($A587)=0,COUNT(B587:AH587)=0),"",IF(COUNTIF(B587:AJ587,"3E")&gt;0,"3E",IF(AND(DRAFT!$A589="IM",OR($AI587&gt;DRAFT!$CQ589,$AJ587&gt;DRAFT!$CR589)),"IMPROVED",IF(AND(DRAFT!$A589="IM",$AI587&lt;=DRAFT!$CQ589,$AJ587&lt;=DRAFT!$CR589),"NOT IMPROVED",IF(AND(AH587&gt;=2,AI587&gt;=2,AJ587&gt;=30),"PASS","FAIL")))))</f>
        <v/>
      </c>
      <c r="AL587" s="3" t="str">
        <f t="shared" si="18"/>
        <v/>
      </c>
      <c r="AM587" s="3" t="str">
        <f t="shared" si="19"/>
        <v/>
      </c>
    </row>
    <row r="588" spans="1:39" ht="18.95" customHeight="1" x14ac:dyDescent="0.25">
      <c r="A588" s="4" t="str">
        <f>IF(DRAFT!$B590="","",DRAFT!$B590)</f>
        <v/>
      </c>
      <c r="B588" s="3" t="str">
        <f>IF(COUNT($A588)=0,"",IF($A588&lt;&gt;DRAFT!$B590,"ERR",IF(DRAFT!I590="3E","3E",IF(COUNT(DRAFT!E590,DRAFT!I590)&gt;0,DRAFT!J590,""))))</f>
        <v/>
      </c>
      <c r="C588" s="3" t="str">
        <f>IF(COUNT($A588)=0,"",IF(B588="3E","3E",IF(B588="","I",LOOKUP(B588/D$2,{0,0.4,0.45,0.5,0.55,0.6,0.65,0.7,0.75,0.8,1},{"F","D","C","C+","B-","B","B+","A-","A","A+"}))))</f>
        <v/>
      </c>
      <c r="D588" s="2" t="str">
        <f>IF(COUNT($A588)=0,"",IF(B588="","--",IF(B588="3E","3E",LOOKUP(B588/D$2,{0,0.4,0.45,0.5,0.55,0.6,0.65,0.7,0.75,0.8,1},{0,2,2.25,2.5,2.75,3,3.25,3.5,3.75,4}))))</f>
        <v/>
      </c>
      <c r="E588" s="3" t="str">
        <f>IF(COUNT($A588)=0,"",IF($A588&lt;&gt;DRAFT!$B590,"ERR",IF(DRAFT!R590="3E","3E",IF(COUNT(DRAFT!N590,DRAFT!R590)&gt;0,DRAFT!S590,""))))</f>
        <v/>
      </c>
      <c r="F588" s="3" t="str">
        <f>IF(COUNT($A588)=0,"",IF(E588="3E","3E",IF(E588="","I",LOOKUP(E588/G$2,{0,0.4,0.45,0.5,0.55,0.6,0.65,0.7,0.75,0.8,1},{"F","D","C","C+","B-","B","B+","A-","A","A+"}))))</f>
        <v/>
      </c>
      <c r="G588" s="2" t="str">
        <f>IF(COUNT($A588)=0,"",IF(E588="","--",IF(E588="3E","3E",LOOKUP(E588/G$2,{0,0.4,0.45,0.5,0.55,0.6,0.65,0.7,0.75,0.8,1},{0,2,2.25,2.5,2.75,3,3.25,3.5,3.75,4}))))</f>
        <v/>
      </c>
      <c r="H588" s="3" t="str">
        <f>IF(COUNT($A588)=0,"",IF($A588&lt;&gt;DRAFT!$B590,"ERR",IF(DRAFT!AA590="3E","3E",IF(COUNT(DRAFT!W590,DRAFT!AA590)&gt;0,DRAFT!AB590,""))))</f>
        <v/>
      </c>
      <c r="I588" s="3" t="str">
        <f>IF(COUNT($A588)=0,"",IF(H588="3E","3E",IF(H588="","I",LOOKUP(H588/J$2,{0,0.4,0.45,0.5,0.55,0.6,0.65,0.7,0.75,0.8,1},{"F","D","C","C+","B-","B","B+","A-","A","A+"}))))</f>
        <v/>
      </c>
      <c r="J588" s="2" t="str">
        <f>IF(COUNT($A588)=0,"",IF(H588="","--",IF(H588="3E","3E",LOOKUP(H588/J$2,{0,0.4,0.45,0.5,0.55,0.6,0.65,0.7,0.75,0.8,1},{0,2,2.25,2.5,2.75,3,3.25,3.5,3.75,4}))))</f>
        <v/>
      </c>
      <c r="K588" s="3" t="str">
        <f>IF(COUNT($A588)=0,"",IF($A588&lt;&gt;DRAFT!$B590,"ERR",IF(DRAFT!AJ590="3E","3E",IF(COUNT(DRAFT!AF590,DRAFT!AJ590)&gt;0,DRAFT!AK590,""))))</f>
        <v/>
      </c>
      <c r="L588" s="3" t="str">
        <f>IF(COUNT($A588)=0,"",IF(K588="3E","3E",IF(K588="","I",LOOKUP(K588/M$2,{0,0.4,0.45,0.5,0.55,0.6,0.65,0.7,0.75,0.8,1},{"F","D","C","C+","B-","B","B+","A-","A","A+"}))))</f>
        <v/>
      </c>
      <c r="M588" s="2" t="str">
        <f>IF(COUNT($A588)=0,"",IF(K588="","--",IF(K588="3E","3E",LOOKUP(K588/M$2,{0,0.4,0.45,0.5,0.55,0.6,0.65,0.7,0.75,0.8,1},{0,2,2.25,2.5,2.75,3,3.25,3.5,3.75,4}))))</f>
        <v/>
      </c>
      <c r="N588" s="3" t="str">
        <f>IF(COUNT($A588)=0,"",IF($A588&lt;&gt;DRAFT!$B590,"ERR",IF(DRAFT!AS590="3E","3E",IF(COUNT(DRAFT!AO590,DRAFT!AS590)&gt;0,DRAFT!AT590,""))))</f>
        <v/>
      </c>
      <c r="O588" s="3" t="str">
        <f>IF(COUNT($A588)=0,"",IF(N588="3E","3E",IF(N588="","I",LOOKUP(N588/P$2,{0,0.4,0.45,0.5,0.55,0.6,0.65,0.7,0.75,0.8,1},{"F","D","C","C+","B-","B","B+","A-","A","A+"}))))</f>
        <v/>
      </c>
      <c r="P588" s="2" t="str">
        <f>IF(COUNT($A588)=0,"",IF(N588="","--",IF(N588="3E","3E",LOOKUP(N588/P$2,{0,0.4,0.45,0.5,0.55,0.6,0.65,0.7,0.75,0.8,1},{0,2,2.25,2.5,2.75,3,3.25,3.5,3.75,4}))))</f>
        <v/>
      </c>
      <c r="Q588" s="3" t="str">
        <f>IF(COUNT($A588)=0,"",IF($A588&lt;&gt;DRAFT!$B590,"ERR",IF(DRAFT!BB590="3E","3E",IF(COUNT(DRAFT!AX590,DRAFT!BB590)&gt;0,DRAFT!BC590,""))))</f>
        <v/>
      </c>
      <c r="R588" s="3" t="str">
        <f>IF(COUNT($A588)=0,"",IF(Q588="3E","3E",IF(Q588="","I",LOOKUP(Q588/S$2,{0,0.4,0.45,0.5,0.55,0.6,0.65,0.7,0.75,0.8,1},{"F","D","C","C+","B-","B","B+","A-","A","A+"}))))</f>
        <v/>
      </c>
      <c r="S588" s="2" t="str">
        <f>IF(COUNT($A588)=0,"",IF(Q588="","--",IF(Q588="3E","3E",LOOKUP(Q588/S$2,{0,0.4,0.45,0.5,0.55,0.6,0.65,0.7,0.75,0.8,1},{0,2,2.25,2.5,2.75,3,3.25,3.5,3.75,4}))))</f>
        <v/>
      </c>
      <c r="T588" s="3" t="str">
        <f>IF(COUNT($A588)=0,"",IF($A588&lt;&gt;DRAFT!$B590,"ERR",IF(DRAFT!BK590="3E","3E",IF(COUNT(DRAFT!BG590,DRAFT!BK590)&gt;0,DRAFT!BL590,""))))</f>
        <v/>
      </c>
      <c r="U588" s="3" t="str">
        <f>IF(COUNT($A588)=0,"",IF(T588="3E","3E",IF(T588="","I",LOOKUP(T588/V$2,{0,0.4,0.45,0.5,0.55,0.6,0.65,0.7,0.75,0.8,1},{"F","D","C","C+","B-","B","B+","A-","A","A+"}))))</f>
        <v/>
      </c>
      <c r="V588" s="2" t="str">
        <f>IF(COUNT($A588)=0,"",IF(T588="","--",IF(T588="3E","3E",LOOKUP(T588/V$2,{0,0.4,0.45,0.5,0.55,0.6,0.65,0.7,0.75,0.8,1},{0,2,2.25,2.5,2.75,3,3.25,3.5,3.75,4}))))</f>
        <v/>
      </c>
      <c r="W588" s="3" t="str">
        <f>IF(COUNT($A588)=0,"",IF($A588&lt;&gt;DRAFT!$B590,"ERR",IF(DRAFT!BT590="3E","3E",IF(COUNT(DRAFT!BP590,DRAFT!BT590)&gt;0,DRAFT!BU590,""))))</f>
        <v/>
      </c>
      <c r="X588" s="3" t="str">
        <f>IF(COUNT($A588)=0,"",IF(W588="3E","3E",IF(W588="","I",LOOKUP(W588/Y$2,{0,0.4,0.45,0.5,0.55,0.6,0.65,0.7,0.75,0.8,1},{"F","D","C","C+","B-","B","B+","A-","A","A+"}))))</f>
        <v/>
      </c>
      <c r="Y588" s="2" t="str">
        <f>IF(COUNT($A588)=0,"",IF(W588="","--",IF(W588="3E","3E",LOOKUP(W588/Y$2,{0,0.4,0.45,0.5,0.55,0.6,0.65,0.7,0.75,0.8,1},{0,2,2.25,2.5,2.75,3,3.25,3.5,3.75,4}))))</f>
        <v/>
      </c>
      <c r="Z588" s="3" t="str">
        <f>IF(COUNT($A588)=0,"",IF($A588&lt;&gt;DRAFT!$B590,"ERR",IF(DRAFT!CC590="3E","3E",IF(COUNT(DRAFT!BY590,DRAFT!CC590)&gt;0,DRAFT!CD590,""))))</f>
        <v/>
      </c>
      <c r="AA588" s="3" t="str">
        <f>IF(COUNT($A588)=0,"",IF(Z588="3E","3E",IF(Z588="","I",LOOKUP(Z588/AB$2,{0,0.4,0.45,0.5,0.55,0.6,0.65,0.7,0.75,0.8,1},{"F","D","C","C+","B-","B","B+","A-","A","A+"}))))</f>
        <v/>
      </c>
      <c r="AB588" s="2" t="str">
        <f>IF(COUNT($A588)=0,"",IF(Z588="","--",IF(Z588="3E","3E",LOOKUP(Z588/AB$2,{0,0.4,0.45,0.5,0.55,0.6,0.65,0.7,0.75,0.8,1},{0,2,2.25,2.5,2.75,3,3.25,3.5,3.75,4}))))</f>
        <v/>
      </c>
      <c r="AC588" s="3" t="str">
        <f>IF(COUNT($A588)=0,"",IF($A588&lt;&gt;DRAFT!$B590,"ERR",IF(DRAFT!CF590&gt;0,DRAFT!CF590,"")))</f>
        <v/>
      </c>
      <c r="AD588" s="3" t="str">
        <f>IF(COUNT($A588)=0,"",IF(AC588="3E","3E",IF(AC588="","I",LOOKUP(AC588/AE$2,{0,0.4,0.45,0.5,0.55,0.6,0.65,0.7,0.75,0.8,1},{"F","D","C","C+","B-","B","B+","A-","A","A+"}))))</f>
        <v/>
      </c>
      <c r="AE588" s="2" t="str">
        <f>IF(COUNT($A588)=0,"",IF(AC588="","--",IF(AC588="3E","3E",LOOKUP(AC588/AE$2,{0,0.4,0.45,0.5,0.55,0.6,0.65,0.7,0.75,0.8,1},{0,2,2.25,2.5,2.75,3,3.25,3.5,3.75,4}))))</f>
        <v/>
      </c>
      <c r="AF588" s="3" t="str">
        <f>IF($A588&lt;&gt;DRAFT!$B590,"ERR",IF(OR(COUNT($A588)=0,COUNT(DRAFT!CI590:CK590,DRAFT!CM590:CO590)=0),"",CEILING(SUM(DRAFT!CL590,DRAFT!CP590),1)))</f>
        <v/>
      </c>
      <c r="AG588" s="3" t="str">
        <f>IF(COUNT($A588)=0,"",IF(AF588="3E","3E",IF(AF588="","I",LOOKUP(AF588/AH$2,{0,0.4,0.45,0.5,0.55,0.6,0.65,0.7,0.75,0.8,1},{"F","D","C","C+","B-","B","B+","A-","A","A+"}))))</f>
        <v/>
      </c>
      <c r="AH588" s="2" t="str">
        <f>IF(COUNT($A588)=0,"",IF(AF588="","--",IF(AF588="3E","3E",LOOKUP(AF588/AH$2,{0,0.4,0.45,0.5,0.55,0.6,0.65,0.7,0.75,0.8,1},{0,2,2.25,2.5,2.75,3,3.25,3.5,3.75,4}))))</f>
        <v/>
      </c>
      <c r="AI588" s="11" t="str">
        <f>IF(OR(COUNT($A588)=0,COUNT(B588:AH588)=0),"",IF(COUNTIF(B588:AH588,"3E")&gt;0,"3E",IF(DRAFT!$A590="R",TRUNC(SUMPRODUCT(RGP,RCP)/TCP,3),TRUNC((SUMPRODUCT(--(IMDGP&gt;0)*IMDGP,IMCP)+CEILING(DRAFT!$CQ590*42,0.25))/TCP,3))))</f>
        <v/>
      </c>
      <c r="AJ588" s="3" t="str">
        <f>IF(OR(COUNT($A588)=0,COUNT(B588:AH588)=0),"",IF(COUNTIF(B588:AH588,"3E")&gt;0,"3E",IF(DRAFT!$A590="R",SUMPRODUCT(--(RGP&gt;=2),RCP),SUMPRODUCT(--(IMDGP&gt;0),--(IMGP=0),IMCP)+DRAFT!$CR590)))</f>
        <v/>
      </c>
      <c r="AK588" s="3" t="str">
        <f>IF(OR(COUNT($A588)=0,COUNT(B588:AH588)=0),"",IF(COUNTIF(B588:AJ588,"3E")&gt;0,"3E",IF(AND(DRAFT!$A590="IM",OR($AI588&gt;DRAFT!$CQ590,$AJ588&gt;DRAFT!$CR590)),"IMPROVED",IF(AND(DRAFT!$A590="IM",$AI588&lt;=DRAFT!$CQ590,$AJ588&lt;=DRAFT!$CR590),"NOT IMPROVED",IF(AND(AH588&gt;=2,AI588&gt;=2,AJ588&gt;=30),"PASS","FAIL")))))</f>
        <v/>
      </c>
      <c r="AL588" s="3" t="str">
        <f t="shared" si="18"/>
        <v/>
      </c>
      <c r="AM588" s="3" t="str">
        <f t="shared" si="19"/>
        <v/>
      </c>
    </row>
    <row r="589" spans="1:39" ht="18.95" customHeight="1" x14ac:dyDescent="0.25">
      <c r="A589" s="4" t="str">
        <f>IF(DRAFT!$B591="","",DRAFT!$B591)</f>
        <v/>
      </c>
      <c r="B589" s="3" t="str">
        <f>IF(COUNT($A589)=0,"",IF($A589&lt;&gt;DRAFT!$B591,"ERR",IF(DRAFT!I591="3E","3E",IF(COUNT(DRAFT!E591,DRAFT!I591)&gt;0,DRAFT!J591,""))))</f>
        <v/>
      </c>
      <c r="C589" s="3" t="str">
        <f>IF(COUNT($A589)=0,"",IF(B589="3E","3E",IF(B589="","I",LOOKUP(B589/D$2,{0,0.4,0.45,0.5,0.55,0.6,0.65,0.7,0.75,0.8,1},{"F","D","C","C+","B-","B","B+","A-","A","A+"}))))</f>
        <v/>
      </c>
      <c r="D589" s="2" t="str">
        <f>IF(COUNT($A589)=0,"",IF(B589="","--",IF(B589="3E","3E",LOOKUP(B589/D$2,{0,0.4,0.45,0.5,0.55,0.6,0.65,0.7,0.75,0.8,1},{0,2,2.25,2.5,2.75,3,3.25,3.5,3.75,4}))))</f>
        <v/>
      </c>
      <c r="E589" s="3" t="str">
        <f>IF(COUNT($A589)=0,"",IF($A589&lt;&gt;DRAFT!$B591,"ERR",IF(DRAFT!R591="3E","3E",IF(COUNT(DRAFT!N591,DRAFT!R591)&gt;0,DRAFT!S591,""))))</f>
        <v/>
      </c>
      <c r="F589" s="3" t="str">
        <f>IF(COUNT($A589)=0,"",IF(E589="3E","3E",IF(E589="","I",LOOKUP(E589/G$2,{0,0.4,0.45,0.5,0.55,0.6,0.65,0.7,0.75,0.8,1},{"F","D","C","C+","B-","B","B+","A-","A","A+"}))))</f>
        <v/>
      </c>
      <c r="G589" s="2" t="str">
        <f>IF(COUNT($A589)=0,"",IF(E589="","--",IF(E589="3E","3E",LOOKUP(E589/G$2,{0,0.4,0.45,0.5,0.55,0.6,0.65,0.7,0.75,0.8,1},{0,2,2.25,2.5,2.75,3,3.25,3.5,3.75,4}))))</f>
        <v/>
      </c>
      <c r="H589" s="3" t="str">
        <f>IF(COUNT($A589)=0,"",IF($A589&lt;&gt;DRAFT!$B591,"ERR",IF(DRAFT!AA591="3E","3E",IF(COUNT(DRAFT!W591,DRAFT!AA591)&gt;0,DRAFT!AB591,""))))</f>
        <v/>
      </c>
      <c r="I589" s="3" t="str">
        <f>IF(COUNT($A589)=0,"",IF(H589="3E","3E",IF(H589="","I",LOOKUP(H589/J$2,{0,0.4,0.45,0.5,0.55,0.6,0.65,0.7,0.75,0.8,1},{"F","D","C","C+","B-","B","B+","A-","A","A+"}))))</f>
        <v/>
      </c>
      <c r="J589" s="2" t="str">
        <f>IF(COUNT($A589)=0,"",IF(H589="","--",IF(H589="3E","3E",LOOKUP(H589/J$2,{0,0.4,0.45,0.5,0.55,0.6,0.65,0.7,0.75,0.8,1},{0,2,2.25,2.5,2.75,3,3.25,3.5,3.75,4}))))</f>
        <v/>
      </c>
      <c r="K589" s="3" t="str">
        <f>IF(COUNT($A589)=0,"",IF($A589&lt;&gt;DRAFT!$B591,"ERR",IF(DRAFT!AJ591="3E","3E",IF(COUNT(DRAFT!AF591,DRAFT!AJ591)&gt;0,DRAFT!AK591,""))))</f>
        <v/>
      </c>
      <c r="L589" s="3" t="str">
        <f>IF(COUNT($A589)=0,"",IF(K589="3E","3E",IF(K589="","I",LOOKUP(K589/M$2,{0,0.4,0.45,0.5,0.55,0.6,0.65,0.7,0.75,0.8,1},{"F","D","C","C+","B-","B","B+","A-","A","A+"}))))</f>
        <v/>
      </c>
      <c r="M589" s="2" t="str">
        <f>IF(COUNT($A589)=0,"",IF(K589="","--",IF(K589="3E","3E",LOOKUP(K589/M$2,{0,0.4,0.45,0.5,0.55,0.6,0.65,0.7,0.75,0.8,1},{0,2,2.25,2.5,2.75,3,3.25,3.5,3.75,4}))))</f>
        <v/>
      </c>
      <c r="N589" s="3" t="str">
        <f>IF(COUNT($A589)=0,"",IF($A589&lt;&gt;DRAFT!$B591,"ERR",IF(DRAFT!AS591="3E","3E",IF(COUNT(DRAFT!AO591,DRAFT!AS591)&gt;0,DRAFT!AT591,""))))</f>
        <v/>
      </c>
      <c r="O589" s="3" t="str">
        <f>IF(COUNT($A589)=0,"",IF(N589="3E","3E",IF(N589="","I",LOOKUP(N589/P$2,{0,0.4,0.45,0.5,0.55,0.6,0.65,0.7,0.75,0.8,1},{"F","D","C","C+","B-","B","B+","A-","A","A+"}))))</f>
        <v/>
      </c>
      <c r="P589" s="2" t="str">
        <f>IF(COUNT($A589)=0,"",IF(N589="","--",IF(N589="3E","3E",LOOKUP(N589/P$2,{0,0.4,0.45,0.5,0.55,0.6,0.65,0.7,0.75,0.8,1},{0,2,2.25,2.5,2.75,3,3.25,3.5,3.75,4}))))</f>
        <v/>
      </c>
      <c r="Q589" s="3" t="str">
        <f>IF(COUNT($A589)=0,"",IF($A589&lt;&gt;DRAFT!$B591,"ERR",IF(DRAFT!BB591="3E","3E",IF(COUNT(DRAFT!AX591,DRAFT!BB591)&gt;0,DRAFT!BC591,""))))</f>
        <v/>
      </c>
      <c r="R589" s="3" t="str">
        <f>IF(COUNT($A589)=0,"",IF(Q589="3E","3E",IF(Q589="","I",LOOKUP(Q589/S$2,{0,0.4,0.45,0.5,0.55,0.6,0.65,0.7,0.75,0.8,1},{"F","D","C","C+","B-","B","B+","A-","A","A+"}))))</f>
        <v/>
      </c>
      <c r="S589" s="2" t="str">
        <f>IF(COUNT($A589)=0,"",IF(Q589="","--",IF(Q589="3E","3E",LOOKUP(Q589/S$2,{0,0.4,0.45,0.5,0.55,0.6,0.65,0.7,0.75,0.8,1},{0,2,2.25,2.5,2.75,3,3.25,3.5,3.75,4}))))</f>
        <v/>
      </c>
      <c r="T589" s="3" t="str">
        <f>IF(COUNT($A589)=0,"",IF($A589&lt;&gt;DRAFT!$B591,"ERR",IF(DRAFT!BK591="3E","3E",IF(COUNT(DRAFT!BG591,DRAFT!BK591)&gt;0,DRAFT!BL591,""))))</f>
        <v/>
      </c>
      <c r="U589" s="3" t="str">
        <f>IF(COUNT($A589)=0,"",IF(T589="3E","3E",IF(T589="","I",LOOKUP(T589/V$2,{0,0.4,0.45,0.5,0.55,0.6,0.65,0.7,0.75,0.8,1},{"F","D","C","C+","B-","B","B+","A-","A","A+"}))))</f>
        <v/>
      </c>
      <c r="V589" s="2" t="str">
        <f>IF(COUNT($A589)=0,"",IF(T589="","--",IF(T589="3E","3E",LOOKUP(T589/V$2,{0,0.4,0.45,0.5,0.55,0.6,0.65,0.7,0.75,0.8,1},{0,2,2.25,2.5,2.75,3,3.25,3.5,3.75,4}))))</f>
        <v/>
      </c>
      <c r="W589" s="3" t="str">
        <f>IF(COUNT($A589)=0,"",IF($A589&lt;&gt;DRAFT!$B591,"ERR",IF(DRAFT!BT591="3E","3E",IF(COUNT(DRAFT!BP591,DRAFT!BT591)&gt;0,DRAFT!BU591,""))))</f>
        <v/>
      </c>
      <c r="X589" s="3" t="str">
        <f>IF(COUNT($A589)=0,"",IF(W589="3E","3E",IF(W589="","I",LOOKUP(W589/Y$2,{0,0.4,0.45,0.5,0.55,0.6,0.65,0.7,0.75,0.8,1},{"F","D","C","C+","B-","B","B+","A-","A","A+"}))))</f>
        <v/>
      </c>
      <c r="Y589" s="2" t="str">
        <f>IF(COUNT($A589)=0,"",IF(W589="","--",IF(W589="3E","3E",LOOKUP(W589/Y$2,{0,0.4,0.45,0.5,0.55,0.6,0.65,0.7,0.75,0.8,1},{0,2,2.25,2.5,2.75,3,3.25,3.5,3.75,4}))))</f>
        <v/>
      </c>
      <c r="Z589" s="3" t="str">
        <f>IF(COUNT($A589)=0,"",IF($A589&lt;&gt;DRAFT!$B591,"ERR",IF(DRAFT!CC591="3E","3E",IF(COUNT(DRAFT!BY591,DRAFT!CC591)&gt;0,DRAFT!CD591,""))))</f>
        <v/>
      </c>
      <c r="AA589" s="3" t="str">
        <f>IF(COUNT($A589)=0,"",IF(Z589="3E","3E",IF(Z589="","I",LOOKUP(Z589/AB$2,{0,0.4,0.45,0.5,0.55,0.6,0.65,0.7,0.75,0.8,1},{"F","D","C","C+","B-","B","B+","A-","A","A+"}))))</f>
        <v/>
      </c>
      <c r="AB589" s="2" t="str">
        <f>IF(COUNT($A589)=0,"",IF(Z589="","--",IF(Z589="3E","3E",LOOKUP(Z589/AB$2,{0,0.4,0.45,0.5,0.55,0.6,0.65,0.7,0.75,0.8,1},{0,2,2.25,2.5,2.75,3,3.25,3.5,3.75,4}))))</f>
        <v/>
      </c>
      <c r="AC589" s="3" t="str">
        <f>IF(COUNT($A589)=0,"",IF($A589&lt;&gt;DRAFT!$B591,"ERR",IF(DRAFT!CF591&gt;0,DRAFT!CF591,"")))</f>
        <v/>
      </c>
      <c r="AD589" s="3" t="str">
        <f>IF(COUNT($A589)=0,"",IF(AC589="3E","3E",IF(AC589="","I",LOOKUP(AC589/AE$2,{0,0.4,0.45,0.5,0.55,0.6,0.65,0.7,0.75,0.8,1},{"F","D","C","C+","B-","B","B+","A-","A","A+"}))))</f>
        <v/>
      </c>
      <c r="AE589" s="2" t="str">
        <f>IF(COUNT($A589)=0,"",IF(AC589="","--",IF(AC589="3E","3E",LOOKUP(AC589/AE$2,{0,0.4,0.45,0.5,0.55,0.6,0.65,0.7,0.75,0.8,1},{0,2,2.25,2.5,2.75,3,3.25,3.5,3.75,4}))))</f>
        <v/>
      </c>
      <c r="AF589" s="3" t="str">
        <f>IF($A589&lt;&gt;DRAFT!$B591,"ERR",IF(OR(COUNT($A589)=0,COUNT(DRAFT!CI591:CK591,DRAFT!CM591:CO591)=0),"",CEILING(SUM(DRAFT!CL591,DRAFT!CP591),1)))</f>
        <v/>
      </c>
      <c r="AG589" s="3" t="str">
        <f>IF(COUNT($A589)=0,"",IF(AF589="3E","3E",IF(AF589="","I",LOOKUP(AF589/AH$2,{0,0.4,0.45,0.5,0.55,0.6,0.65,0.7,0.75,0.8,1},{"F","D","C","C+","B-","B","B+","A-","A","A+"}))))</f>
        <v/>
      </c>
      <c r="AH589" s="2" t="str">
        <f>IF(COUNT($A589)=0,"",IF(AF589="","--",IF(AF589="3E","3E",LOOKUP(AF589/AH$2,{0,0.4,0.45,0.5,0.55,0.6,0.65,0.7,0.75,0.8,1},{0,2,2.25,2.5,2.75,3,3.25,3.5,3.75,4}))))</f>
        <v/>
      </c>
      <c r="AI589" s="11" t="str">
        <f>IF(OR(COUNT($A589)=0,COUNT(B589:AH589)=0),"",IF(COUNTIF(B589:AH589,"3E")&gt;0,"3E",IF(DRAFT!$A591="R",TRUNC(SUMPRODUCT(RGP,RCP)/TCP,3),TRUNC((SUMPRODUCT(--(IMDGP&gt;0)*IMDGP,IMCP)+CEILING(DRAFT!$CQ591*42,0.25))/TCP,3))))</f>
        <v/>
      </c>
      <c r="AJ589" s="3" t="str">
        <f>IF(OR(COUNT($A589)=0,COUNT(B589:AH589)=0),"",IF(COUNTIF(B589:AH589,"3E")&gt;0,"3E",IF(DRAFT!$A591="R",SUMPRODUCT(--(RGP&gt;=2),RCP),SUMPRODUCT(--(IMDGP&gt;0),--(IMGP=0),IMCP)+DRAFT!$CR591)))</f>
        <v/>
      </c>
      <c r="AK589" s="3" t="str">
        <f>IF(OR(COUNT($A589)=0,COUNT(B589:AH589)=0),"",IF(COUNTIF(B589:AJ589,"3E")&gt;0,"3E",IF(AND(DRAFT!$A591="IM",OR($AI589&gt;DRAFT!$CQ591,$AJ589&gt;DRAFT!$CR591)),"IMPROVED",IF(AND(DRAFT!$A591="IM",$AI589&lt;=DRAFT!$CQ591,$AJ589&lt;=DRAFT!$CR591),"NOT IMPROVED",IF(AND(AH589&gt;=2,AI589&gt;=2,AJ589&gt;=30),"PASS","FAIL")))))</f>
        <v/>
      </c>
      <c r="AL589" s="3" t="str">
        <f t="shared" si="18"/>
        <v/>
      </c>
      <c r="AM589" s="3" t="str">
        <f t="shared" si="19"/>
        <v/>
      </c>
    </row>
    <row r="590" spans="1:39" ht="18.95" customHeight="1" x14ac:dyDescent="0.25">
      <c r="A590" s="4" t="str">
        <f>IF(DRAFT!$B592="","",DRAFT!$B592)</f>
        <v/>
      </c>
      <c r="B590" s="3" t="str">
        <f>IF(COUNT($A590)=0,"",IF($A590&lt;&gt;DRAFT!$B592,"ERR",IF(DRAFT!I592="3E","3E",IF(COUNT(DRAFT!E592,DRAFT!I592)&gt;0,DRAFT!J592,""))))</f>
        <v/>
      </c>
      <c r="C590" s="3" t="str">
        <f>IF(COUNT($A590)=0,"",IF(B590="3E","3E",IF(B590="","I",LOOKUP(B590/D$2,{0,0.4,0.45,0.5,0.55,0.6,0.65,0.7,0.75,0.8,1},{"F","D","C","C+","B-","B","B+","A-","A","A+"}))))</f>
        <v/>
      </c>
      <c r="D590" s="2" t="str">
        <f>IF(COUNT($A590)=0,"",IF(B590="","--",IF(B590="3E","3E",LOOKUP(B590/D$2,{0,0.4,0.45,0.5,0.55,0.6,0.65,0.7,0.75,0.8,1},{0,2,2.25,2.5,2.75,3,3.25,3.5,3.75,4}))))</f>
        <v/>
      </c>
      <c r="E590" s="3" t="str">
        <f>IF(COUNT($A590)=0,"",IF($A590&lt;&gt;DRAFT!$B592,"ERR",IF(DRAFT!R592="3E","3E",IF(COUNT(DRAFT!N592,DRAFT!R592)&gt;0,DRAFT!S592,""))))</f>
        <v/>
      </c>
      <c r="F590" s="3" t="str">
        <f>IF(COUNT($A590)=0,"",IF(E590="3E","3E",IF(E590="","I",LOOKUP(E590/G$2,{0,0.4,0.45,0.5,0.55,0.6,0.65,0.7,0.75,0.8,1},{"F","D","C","C+","B-","B","B+","A-","A","A+"}))))</f>
        <v/>
      </c>
      <c r="G590" s="2" t="str">
        <f>IF(COUNT($A590)=0,"",IF(E590="","--",IF(E590="3E","3E",LOOKUP(E590/G$2,{0,0.4,0.45,0.5,0.55,0.6,0.65,0.7,0.75,0.8,1},{0,2,2.25,2.5,2.75,3,3.25,3.5,3.75,4}))))</f>
        <v/>
      </c>
      <c r="H590" s="3" t="str">
        <f>IF(COUNT($A590)=0,"",IF($A590&lt;&gt;DRAFT!$B592,"ERR",IF(DRAFT!AA592="3E","3E",IF(COUNT(DRAFT!W592,DRAFT!AA592)&gt;0,DRAFT!AB592,""))))</f>
        <v/>
      </c>
      <c r="I590" s="3" t="str">
        <f>IF(COUNT($A590)=0,"",IF(H590="3E","3E",IF(H590="","I",LOOKUP(H590/J$2,{0,0.4,0.45,0.5,0.55,0.6,0.65,0.7,0.75,0.8,1},{"F","D","C","C+","B-","B","B+","A-","A","A+"}))))</f>
        <v/>
      </c>
      <c r="J590" s="2" t="str">
        <f>IF(COUNT($A590)=0,"",IF(H590="","--",IF(H590="3E","3E",LOOKUP(H590/J$2,{0,0.4,0.45,0.5,0.55,0.6,0.65,0.7,0.75,0.8,1},{0,2,2.25,2.5,2.75,3,3.25,3.5,3.75,4}))))</f>
        <v/>
      </c>
      <c r="K590" s="3" t="str">
        <f>IF(COUNT($A590)=0,"",IF($A590&lt;&gt;DRAFT!$B592,"ERR",IF(DRAFT!AJ592="3E","3E",IF(COUNT(DRAFT!AF592,DRAFT!AJ592)&gt;0,DRAFT!AK592,""))))</f>
        <v/>
      </c>
      <c r="L590" s="3" t="str">
        <f>IF(COUNT($A590)=0,"",IF(K590="3E","3E",IF(K590="","I",LOOKUP(K590/M$2,{0,0.4,0.45,0.5,0.55,0.6,0.65,0.7,0.75,0.8,1},{"F","D","C","C+","B-","B","B+","A-","A","A+"}))))</f>
        <v/>
      </c>
      <c r="M590" s="2" t="str">
        <f>IF(COUNT($A590)=0,"",IF(K590="","--",IF(K590="3E","3E",LOOKUP(K590/M$2,{0,0.4,0.45,0.5,0.55,0.6,0.65,0.7,0.75,0.8,1},{0,2,2.25,2.5,2.75,3,3.25,3.5,3.75,4}))))</f>
        <v/>
      </c>
      <c r="N590" s="3" t="str">
        <f>IF(COUNT($A590)=0,"",IF($A590&lt;&gt;DRAFT!$B592,"ERR",IF(DRAFT!AS592="3E","3E",IF(COUNT(DRAFT!AO592,DRAFT!AS592)&gt;0,DRAFT!AT592,""))))</f>
        <v/>
      </c>
      <c r="O590" s="3" t="str">
        <f>IF(COUNT($A590)=0,"",IF(N590="3E","3E",IF(N590="","I",LOOKUP(N590/P$2,{0,0.4,0.45,0.5,0.55,0.6,0.65,0.7,0.75,0.8,1},{"F","D","C","C+","B-","B","B+","A-","A","A+"}))))</f>
        <v/>
      </c>
      <c r="P590" s="2" t="str">
        <f>IF(COUNT($A590)=0,"",IF(N590="","--",IF(N590="3E","3E",LOOKUP(N590/P$2,{0,0.4,0.45,0.5,0.55,0.6,0.65,0.7,0.75,0.8,1},{0,2,2.25,2.5,2.75,3,3.25,3.5,3.75,4}))))</f>
        <v/>
      </c>
      <c r="Q590" s="3" t="str">
        <f>IF(COUNT($A590)=0,"",IF($A590&lt;&gt;DRAFT!$B592,"ERR",IF(DRAFT!BB592="3E","3E",IF(COUNT(DRAFT!AX592,DRAFT!BB592)&gt;0,DRAFT!BC592,""))))</f>
        <v/>
      </c>
      <c r="R590" s="3" t="str">
        <f>IF(COUNT($A590)=0,"",IF(Q590="3E","3E",IF(Q590="","I",LOOKUP(Q590/S$2,{0,0.4,0.45,0.5,0.55,0.6,0.65,0.7,0.75,0.8,1},{"F","D","C","C+","B-","B","B+","A-","A","A+"}))))</f>
        <v/>
      </c>
      <c r="S590" s="2" t="str">
        <f>IF(COUNT($A590)=0,"",IF(Q590="","--",IF(Q590="3E","3E",LOOKUP(Q590/S$2,{0,0.4,0.45,0.5,0.55,0.6,0.65,0.7,0.75,0.8,1},{0,2,2.25,2.5,2.75,3,3.25,3.5,3.75,4}))))</f>
        <v/>
      </c>
      <c r="T590" s="3" t="str">
        <f>IF(COUNT($A590)=0,"",IF($A590&lt;&gt;DRAFT!$B592,"ERR",IF(DRAFT!BK592="3E","3E",IF(COUNT(DRAFT!BG592,DRAFT!BK592)&gt;0,DRAFT!BL592,""))))</f>
        <v/>
      </c>
      <c r="U590" s="3" t="str">
        <f>IF(COUNT($A590)=0,"",IF(T590="3E","3E",IF(T590="","I",LOOKUP(T590/V$2,{0,0.4,0.45,0.5,0.55,0.6,0.65,0.7,0.75,0.8,1},{"F","D","C","C+","B-","B","B+","A-","A","A+"}))))</f>
        <v/>
      </c>
      <c r="V590" s="2" t="str">
        <f>IF(COUNT($A590)=0,"",IF(T590="","--",IF(T590="3E","3E",LOOKUP(T590/V$2,{0,0.4,0.45,0.5,0.55,0.6,0.65,0.7,0.75,0.8,1},{0,2,2.25,2.5,2.75,3,3.25,3.5,3.75,4}))))</f>
        <v/>
      </c>
      <c r="W590" s="3" t="str">
        <f>IF(COUNT($A590)=0,"",IF($A590&lt;&gt;DRAFT!$B592,"ERR",IF(DRAFT!BT592="3E","3E",IF(COUNT(DRAFT!BP592,DRAFT!BT592)&gt;0,DRAFT!BU592,""))))</f>
        <v/>
      </c>
      <c r="X590" s="3" t="str">
        <f>IF(COUNT($A590)=0,"",IF(W590="3E","3E",IF(W590="","I",LOOKUP(W590/Y$2,{0,0.4,0.45,0.5,0.55,0.6,0.65,0.7,0.75,0.8,1},{"F","D","C","C+","B-","B","B+","A-","A","A+"}))))</f>
        <v/>
      </c>
      <c r="Y590" s="2" t="str">
        <f>IF(COUNT($A590)=0,"",IF(W590="","--",IF(W590="3E","3E",LOOKUP(W590/Y$2,{0,0.4,0.45,0.5,0.55,0.6,0.65,0.7,0.75,0.8,1},{0,2,2.25,2.5,2.75,3,3.25,3.5,3.75,4}))))</f>
        <v/>
      </c>
      <c r="Z590" s="3" t="str">
        <f>IF(COUNT($A590)=0,"",IF($A590&lt;&gt;DRAFT!$B592,"ERR",IF(DRAFT!CC592="3E","3E",IF(COUNT(DRAFT!BY592,DRAFT!CC592)&gt;0,DRAFT!CD592,""))))</f>
        <v/>
      </c>
      <c r="AA590" s="3" t="str">
        <f>IF(COUNT($A590)=0,"",IF(Z590="3E","3E",IF(Z590="","I",LOOKUP(Z590/AB$2,{0,0.4,0.45,0.5,0.55,0.6,0.65,0.7,0.75,0.8,1},{"F","D","C","C+","B-","B","B+","A-","A","A+"}))))</f>
        <v/>
      </c>
      <c r="AB590" s="2" t="str">
        <f>IF(COUNT($A590)=0,"",IF(Z590="","--",IF(Z590="3E","3E",LOOKUP(Z590/AB$2,{0,0.4,0.45,0.5,0.55,0.6,0.65,0.7,0.75,0.8,1},{0,2,2.25,2.5,2.75,3,3.25,3.5,3.75,4}))))</f>
        <v/>
      </c>
      <c r="AC590" s="3" t="str">
        <f>IF(COUNT($A590)=0,"",IF($A590&lt;&gt;DRAFT!$B592,"ERR",IF(DRAFT!CF592&gt;0,DRAFT!CF592,"")))</f>
        <v/>
      </c>
      <c r="AD590" s="3" t="str">
        <f>IF(COUNT($A590)=0,"",IF(AC590="3E","3E",IF(AC590="","I",LOOKUP(AC590/AE$2,{0,0.4,0.45,0.5,0.55,0.6,0.65,0.7,0.75,0.8,1},{"F","D","C","C+","B-","B","B+","A-","A","A+"}))))</f>
        <v/>
      </c>
      <c r="AE590" s="2" t="str">
        <f>IF(COUNT($A590)=0,"",IF(AC590="","--",IF(AC590="3E","3E",LOOKUP(AC590/AE$2,{0,0.4,0.45,0.5,0.55,0.6,0.65,0.7,0.75,0.8,1},{0,2,2.25,2.5,2.75,3,3.25,3.5,3.75,4}))))</f>
        <v/>
      </c>
      <c r="AF590" s="3" t="str">
        <f>IF($A590&lt;&gt;DRAFT!$B592,"ERR",IF(OR(COUNT($A590)=0,COUNT(DRAFT!CI592:CK592,DRAFT!CM592:CO592)=0),"",CEILING(SUM(DRAFT!CL592,DRAFT!CP592),1)))</f>
        <v/>
      </c>
      <c r="AG590" s="3" t="str">
        <f>IF(COUNT($A590)=0,"",IF(AF590="3E","3E",IF(AF590="","I",LOOKUP(AF590/AH$2,{0,0.4,0.45,0.5,0.55,0.6,0.65,0.7,0.75,0.8,1},{"F","D","C","C+","B-","B","B+","A-","A","A+"}))))</f>
        <v/>
      </c>
      <c r="AH590" s="2" t="str">
        <f>IF(COUNT($A590)=0,"",IF(AF590="","--",IF(AF590="3E","3E",LOOKUP(AF590/AH$2,{0,0.4,0.45,0.5,0.55,0.6,0.65,0.7,0.75,0.8,1},{0,2,2.25,2.5,2.75,3,3.25,3.5,3.75,4}))))</f>
        <v/>
      </c>
      <c r="AI590" s="11" t="str">
        <f>IF(OR(COUNT($A590)=0,COUNT(B590:AH590)=0),"",IF(COUNTIF(B590:AH590,"3E")&gt;0,"3E",IF(DRAFT!$A592="R",TRUNC(SUMPRODUCT(RGP,RCP)/TCP,3),TRUNC((SUMPRODUCT(--(IMDGP&gt;0)*IMDGP,IMCP)+CEILING(DRAFT!$CQ592*42,0.25))/TCP,3))))</f>
        <v/>
      </c>
      <c r="AJ590" s="3" t="str">
        <f>IF(OR(COUNT($A590)=0,COUNT(B590:AH590)=0),"",IF(COUNTIF(B590:AH590,"3E")&gt;0,"3E",IF(DRAFT!$A592="R",SUMPRODUCT(--(RGP&gt;=2),RCP),SUMPRODUCT(--(IMDGP&gt;0),--(IMGP=0),IMCP)+DRAFT!$CR592)))</f>
        <v/>
      </c>
      <c r="AK590" s="3" t="str">
        <f>IF(OR(COUNT($A590)=0,COUNT(B590:AH590)=0),"",IF(COUNTIF(B590:AJ590,"3E")&gt;0,"3E",IF(AND(DRAFT!$A592="IM",OR($AI590&gt;DRAFT!$CQ592,$AJ590&gt;DRAFT!$CR592)),"IMPROVED",IF(AND(DRAFT!$A592="IM",$AI590&lt;=DRAFT!$CQ592,$AJ590&lt;=DRAFT!$CR592),"NOT IMPROVED",IF(AND(AH590&gt;=2,AI590&gt;=2,AJ590&gt;=30),"PASS","FAIL")))))</f>
        <v/>
      </c>
      <c r="AL590" s="3" t="str">
        <f t="shared" si="18"/>
        <v/>
      </c>
      <c r="AM590" s="3" t="str">
        <f t="shared" si="19"/>
        <v/>
      </c>
    </row>
    <row r="591" spans="1:39" ht="18.95" customHeight="1" x14ac:dyDescent="0.25">
      <c r="A591" s="4" t="str">
        <f>IF(DRAFT!$B593="","",DRAFT!$B593)</f>
        <v/>
      </c>
      <c r="B591" s="3" t="str">
        <f>IF(COUNT($A591)=0,"",IF($A591&lt;&gt;DRAFT!$B593,"ERR",IF(DRAFT!I593="3E","3E",IF(COUNT(DRAFT!E593,DRAFT!I593)&gt;0,DRAFT!J593,""))))</f>
        <v/>
      </c>
      <c r="C591" s="3" t="str">
        <f>IF(COUNT($A591)=0,"",IF(B591="3E","3E",IF(B591="","I",LOOKUP(B591/D$2,{0,0.4,0.45,0.5,0.55,0.6,0.65,0.7,0.75,0.8,1},{"F","D","C","C+","B-","B","B+","A-","A","A+"}))))</f>
        <v/>
      </c>
      <c r="D591" s="2" t="str">
        <f>IF(COUNT($A591)=0,"",IF(B591="","--",IF(B591="3E","3E",LOOKUP(B591/D$2,{0,0.4,0.45,0.5,0.55,0.6,0.65,0.7,0.75,0.8,1},{0,2,2.25,2.5,2.75,3,3.25,3.5,3.75,4}))))</f>
        <v/>
      </c>
      <c r="E591" s="3" t="str">
        <f>IF(COUNT($A591)=0,"",IF($A591&lt;&gt;DRAFT!$B593,"ERR",IF(DRAFT!R593="3E","3E",IF(COUNT(DRAFT!N593,DRAFT!R593)&gt;0,DRAFT!S593,""))))</f>
        <v/>
      </c>
      <c r="F591" s="3" t="str">
        <f>IF(COUNT($A591)=0,"",IF(E591="3E","3E",IF(E591="","I",LOOKUP(E591/G$2,{0,0.4,0.45,0.5,0.55,0.6,0.65,0.7,0.75,0.8,1},{"F","D","C","C+","B-","B","B+","A-","A","A+"}))))</f>
        <v/>
      </c>
      <c r="G591" s="2" t="str">
        <f>IF(COUNT($A591)=0,"",IF(E591="","--",IF(E591="3E","3E",LOOKUP(E591/G$2,{0,0.4,0.45,0.5,0.55,0.6,0.65,0.7,0.75,0.8,1},{0,2,2.25,2.5,2.75,3,3.25,3.5,3.75,4}))))</f>
        <v/>
      </c>
      <c r="H591" s="3" t="str">
        <f>IF(COUNT($A591)=0,"",IF($A591&lt;&gt;DRAFT!$B593,"ERR",IF(DRAFT!AA593="3E","3E",IF(COUNT(DRAFT!W593,DRAFT!AA593)&gt;0,DRAFT!AB593,""))))</f>
        <v/>
      </c>
      <c r="I591" s="3" t="str">
        <f>IF(COUNT($A591)=0,"",IF(H591="3E","3E",IF(H591="","I",LOOKUP(H591/J$2,{0,0.4,0.45,0.5,0.55,0.6,0.65,0.7,0.75,0.8,1},{"F","D","C","C+","B-","B","B+","A-","A","A+"}))))</f>
        <v/>
      </c>
      <c r="J591" s="2" t="str">
        <f>IF(COUNT($A591)=0,"",IF(H591="","--",IF(H591="3E","3E",LOOKUP(H591/J$2,{0,0.4,0.45,0.5,0.55,0.6,0.65,0.7,0.75,0.8,1},{0,2,2.25,2.5,2.75,3,3.25,3.5,3.75,4}))))</f>
        <v/>
      </c>
      <c r="K591" s="3" t="str">
        <f>IF(COUNT($A591)=0,"",IF($A591&lt;&gt;DRAFT!$B593,"ERR",IF(DRAFT!AJ593="3E","3E",IF(COUNT(DRAFT!AF593,DRAFT!AJ593)&gt;0,DRAFT!AK593,""))))</f>
        <v/>
      </c>
      <c r="L591" s="3" t="str">
        <f>IF(COUNT($A591)=0,"",IF(K591="3E","3E",IF(K591="","I",LOOKUP(K591/M$2,{0,0.4,0.45,0.5,0.55,0.6,0.65,0.7,0.75,0.8,1},{"F","D","C","C+","B-","B","B+","A-","A","A+"}))))</f>
        <v/>
      </c>
      <c r="M591" s="2" t="str">
        <f>IF(COUNT($A591)=0,"",IF(K591="","--",IF(K591="3E","3E",LOOKUP(K591/M$2,{0,0.4,0.45,0.5,0.55,0.6,0.65,0.7,0.75,0.8,1},{0,2,2.25,2.5,2.75,3,3.25,3.5,3.75,4}))))</f>
        <v/>
      </c>
      <c r="N591" s="3" t="str">
        <f>IF(COUNT($A591)=0,"",IF($A591&lt;&gt;DRAFT!$B593,"ERR",IF(DRAFT!AS593="3E","3E",IF(COUNT(DRAFT!AO593,DRAFT!AS593)&gt;0,DRAFT!AT593,""))))</f>
        <v/>
      </c>
      <c r="O591" s="3" t="str">
        <f>IF(COUNT($A591)=0,"",IF(N591="3E","3E",IF(N591="","I",LOOKUP(N591/P$2,{0,0.4,0.45,0.5,0.55,0.6,0.65,0.7,0.75,0.8,1},{"F","D","C","C+","B-","B","B+","A-","A","A+"}))))</f>
        <v/>
      </c>
      <c r="P591" s="2" t="str">
        <f>IF(COUNT($A591)=0,"",IF(N591="","--",IF(N591="3E","3E",LOOKUP(N591/P$2,{0,0.4,0.45,0.5,0.55,0.6,0.65,0.7,0.75,0.8,1},{0,2,2.25,2.5,2.75,3,3.25,3.5,3.75,4}))))</f>
        <v/>
      </c>
      <c r="Q591" s="3" t="str">
        <f>IF(COUNT($A591)=0,"",IF($A591&lt;&gt;DRAFT!$B593,"ERR",IF(DRAFT!BB593="3E","3E",IF(COUNT(DRAFT!AX593,DRAFT!BB593)&gt;0,DRAFT!BC593,""))))</f>
        <v/>
      </c>
      <c r="R591" s="3" t="str">
        <f>IF(COUNT($A591)=0,"",IF(Q591="3E","3E",IF(Q591="","I",LOOKUP(Q591/S$2,{0,0.4,0.45,0.5,0.55,0.6,0.65,0.7,0.75,0.8,1},{"F","D","C","C+","B-","B","B+","A-","A","A+"}))))</f>
        <v/>
      </c>
      <c r="S591" s="2" t="str">
        <f>IF(COUNT($A591)=0,"",IF(Q591="","--",IF(Q591="3E","3E",LOOKUP(Q591/S$2,{0,0.4,0.45,0.5,0.55,0.6,0.65,0.7,0.75,0.8,1},{0,2,2.25,2.5,2.75,3,3.25,3.5,3.75,4}))))</f>
        <v/>
      </c>
      <c r="T591" s="3" t="str">
        <f>IF(COUNT($A591)=0,"",IF($A591&lt;&gt;DRAFT!$B593,"ERR",IF(DRAFT!BK593="3E","3E",IF(COUNT(DRAFT!BG593,DRAFT!BK593)&gt;0,DRAFT!BL593,""))))</f>
        <v/>
      </c>
      <c r="U591" s="3" t="str">
        <f>IF(COUNT($A591)=0,"",IF(T591="3E","3E",IF(T591="","I",LOOKUP(T591/V$2,{0,0.4,0.45,0.5,0.55,0.6,0.65,0.7,0.75,0.8,1},{"F","D","C","C+","B-","B","B+","A-","A","A+"}))))</f>
        <v/>
      </c>
      <c r="V591" s="2" t="str">
        <f>IF(COUNT($A591)=0,"",IF(T591="","--",IF(T591="3E","3E",LOOKUP(T591/V$2,{0,0.4,0.45,0.5,0.55,0.6,0.65,0.7,0.75,0.8,1},{0,2,2.25,2.5,2.75,3,3.25,3.5,3.75,4}))))</f>
        <v/>
      </c>
      <c r="W591" s="3" t="str">
        <f>IF(COUNT($A591)=0,"",IF($A591&lt;&gt;DRAFT!$B593,"ERR",IF(DRAFT!BT593="3E","3E",IF(COUNT(DRAFT!BP593,DRAFT!BT593)&gt;0,DRAFT!BU593,""))))</f>
        <v/>
      </c>
      <c r="X591" s="3" t="str">
        <f>IF(COUNT($A591)=0,"",IF(W591="3E","3E",IF(W591="","I",LOOKUP(W591/Y$2,{0,0.4,0.45,0.5,0.55,0.6,0.65,0.7,0.75,0.8,1},{"F","D","C","C+","B-","B","B+","A-","A","A+"}))))</f>
        <v/>
      </c>
      <c r="Y591" s="2" t="str">
        <f>IF(COUNT($A591)=0,"",IF(W591="","--",IF(W591="3E","3E",LOOKUP(W591/Y$2,{0,0.4,0.45,0.5,0.55,0.6,0.65,0.7,0.75,0.8,1},{0,2,2.25,2.5,2.75,3,3.25,3.5,3.75,4}))))</f>
        <v/>
      </c>
      <c r="Z591" s="3" t="str">
        <f>IF(COUNT($A591)=0,"",IF($A591&lt;&gt;DRAFT!$B593,"ERR",IF(DRAFT!CC593="3E","3E",IF(COUNT(DRAFT!BY593,DRAFT!CC593)&gt;0,DRAFT!CD593,""))))</f>
        <v/>
      </c>
      <c r="AA591" s="3" t="str">
        <f>IF(COUNT($A591)=0,"",IF(Z591="3E","3E",IF(Z591="","I",LOOKUP(Z591/AB$2,{0,0.4,0.45,0.5,0.55,0.6,0.65,0.7,0.75,0.8,1},{"F","D","C","C+","B-","B","B+","A-","A","A+"}))))</f>
        <v/>
      </c>
      <c r="AB591" s="2" t="str">
        <f>IF(COUNT($A591)=0,"",IF(Z591="","--",IF(Z591="3E","3E",LOOKUP(Z591/AB$2,{0,0.4,0.45,0.5,0.55,0.6,0.65,0.7,0.75,0.8,1},{0,2,2.25,2.5,2.75,3,3.25,3.5,3.75,4}))))</f>
        <v/>
      </c>
      <c r="AC591" s="3" t="str">
        <f>IF(COUNT($A591)=0,"",IF($A591&lt;&gt;DRAFT!$B593,"ERR",IF(DRAFT!CF593&gt;0,DRAFT!CF593,"")))</f>
        <v/>
      </c>
      <c r="AD591" s="3" t="str">
        <f>IF(COUNT($A591)=0,"",IF(AC591="3E","3E",IF(AC591="","I",LOOKUP(AC591/AE$2,{0,0.4,0.45,0.5,0.55,0.6,0.65,0.7,0.75,0.8,1},{"F","D","C","C+","B-","B","B+","A-","A","A+"}))))</f>
        <v/>
      </c>
      <c r="AE591" s="2" t="str">
        <f>IF(COUNT($A591)=0,"",IF(AC591="","--",IF(AC591="3E","3E",LOOKUP(AC591/AE$2,{0,0.4,0.45,0.5,0.55,0.6,0.65,0.7,0.75,0.8,1},{0,2,2.25,2.5,2.75,3,3.25,3.5,3.75,4}))))</f>
        <v/>
      </c>
      <c r="AF591" s="3" t="str">
        <f>IF($A591&lt;&gt;DRAFT!$B593,"ERR",IF(OR(COUNT($A591)=0,COUNT(DRAFT!CI593:CK593,DRAFT!CM593:CO593)=0),"",CEILING(SUM(DRAFT!CL593,DRAFT!CP593),1)))</f>
        <v/>
      </c>
      <c r="AG591" s="3" t="str">
        <f>IF(COUNT($A591)=0,"",IF(AF591="3E","3E",IF(AF591="","I",LOOKUP(AF591/AH$2,{0,0.4,0.45,0.5,0.55,0.6,0.65,0.7,0.75,0.8,1},{"F","D","C","C+","B-","B","B+","A-","A","A+"}))))</f>
        <v/>
      </c>
      <c r="AH591" s="2" t="str">
        <f>IF(COUNT($A591)=0,"",IF(AF591="","--",IF(AF591="3E","3E",LOOKUP(AF591/AH$2,{0,0.4,0.45,0.5,0.55,0.6,0.65,0.7,0.75,0.8,1},{0,2,2.25,2.5,2.75,3,3.25,3.5,3.75,4}))))</f>
        <v/>
      </c>
      <c r="AI591" s="11" t="str">
        <f>IF(OR(COUNT($A591)=0,COUNT(B591:AH591)=0),"",IF(COUNTIF(B591:AH591,"3E")&gt;0,"3E",IF(DRAFT!$A593="R",TRUNC(SUMPRODUCT(RGP,RCP)/TCP,3),TRUNC((SUMPRODUCT(--(IMDGP&gt;0)*IMDGP,IMCP)+CEILING(DRAFT!$CQ593*42,0.25))/TCP,3))))</f>
        <v/>
      </c>
      <c r="AJ591" s="3" t="str">
        <f>IF(OR(COUNT($A591)=0,COUNT(B591:AH591)=0),"",IF(COUNTIF(B591:AH591,"3E")&gt;0,"3E",IF(DRAFT!$A593="R",SUMPRODUCT(--(RGP&gt;=2),RCP),SUMPRODUCT(--(IMDGP&gt;0),--(IMGP=0),IMCP)+DRAFT!$CR593)))</f>
        <v/>
      </c>
      <c r="AK591" s="3" t="str">
        <f>IF(OR(COUNT($A591)=0,COUNT(B591:AH591)=0),"",IF(COUNTIF(B591:AJ591,"3E")&gt;0,"3E",IF(AND(DRAFT!$A593="IM",OR($AI591&gt;DRAFT!$CQ593,$AJ591&gt;DRAFT!$CR593)),"IMPROVED",IF(AND(DRAFT!$A593="IM",$AI591&lt;=DRAFT!$CQ593,$AJ591&lt;=DRAFT!$CR593),"NOT IMPROVED",IF(AND(AH591&gt;=2,AI591&gt;=2,AJ591&gt;=30),"PASS","FAIL")))))</f>
        <v/>
      </c>
      <c r="AL591" s="3" t="str">
        <f t="shared" si="18"/>
        <v/>
      </c>
      <c r="AM591" s="3" t="str">
        <f t="shared" si="19"/>
        <v/>
      </c>
    </row>
    <row r="592" spans="1:39" ht="18.95" customHeight="1" x14ac:dyDescent="0.25">
      <c r="A592" s="4" t="str">
        <f>IF(DRAFT!$B594="","",DRAFT!$B594)</f>
        <v/>
      </c>
      <c r="B592" s="3" t="str">
        <f>IF(COUNT($A592)=0,"",IF($A592&lt;&gt;DRAFT!$B594,"ERR",IF(DRAFT!I594="3E","3E",IF(COUNT(DRAFT!E594,DRAFT!I594)&gt;0,DRAFT!J594,""))))</f>
        <v/>
      </c>
      <c r="C592" s="3" t="str">
        <f>IF(COUNT($A592)=0,"",IF(B592="3E","3E",IF(B592="","I",LOOKUP(B592/D$2,{0,0.4,0.45,0.5,0.55,0.6,0.65,0.7,0.75,0.8,1},{"F","D","C","C+","B-","B","B+","A-","A","A+"}))))</f>
        <v/>
      </c>
      <c r="D592" s="2" t="str">
        <f>IF(COUNT($A592)=0,"",IF(B592="","--",IF(B592="3E","3E",LOOKUP(B592/D$2,{0,0.4,0.45,0.5,0.55,0.6,0.65,0.7,0.75,0.8,1},{0,2,2.25,2.5,2.75,3,3.25,3.5,3.75,4}))))</f>
        <v/>
      </c>
      <c r="E592" s="3" t="str">
        <f>IF(COUNT($A592)=0,"",IF($A592&lt;&gt;DRAFT!$B594,"ERR",IF(DRAFT!R594="3E","3E",IF(COUNT(DRAFT!N594,DRAFT!R594)&gt;0,DRAFT!S594,""))))</f>
        <v/>
      </c>
      <c r="F592" s="3" t="str">
        <f>IF(COUNT($A592)=0,"",IF(E592="3E","3E",IF(E592="","I",LOOKUP(E592/G$2,{0,0.4,0.45,0.5,0.55,0.6,0.65,0.7,0.75,0.8,1},{"F","D","C","C+","B-","B","B+","A-","A","A+"}))))</f>
        <v/>
      </c>
      <c r="G592" s="2" t="str">
        <f>IF(COUNT($A592)=0,"",IF(E592="","--",IF(E592="3E","3E",LOOKUP(E592/G$2,{0,0.4,0.45,0.5,0.55,0.6,0.65,0.7,0.75,0.8,1},{0,2,2.25,2.5,2.75,3,3.25,3.5,3.75,4}))))</f>
        <v/>
      </c>
      <c r="H592" s="3" t="str">
        <f>IF(COUNT($A592)=0,"",IF($A592&lt;&gt;DRAFT!$B594,"ERR",IF(DRAFT!AA594="3E","3E",IF(COUNT(DRAFT!W594,DRAFT!AA594)&gt;0,DRAFT!AB594,""))))</f>
        <v/>
      </c>
      <c r="I592" s="3" t="str">
        <f>IF(COUNT($A592)=0,"",IF(H592="3E","3E",IF(H592="","I",LOOKUP(H592/J$2,{0,0.4,0.45,0.5,0.55,0.6,0.65,0.7,0.75,0.8,1},{"F","D","C","C+","B-","B","B+","A-","A","A+"}))))</f>
        <v/>
      </c>
      <c r="J592" s="2" t="str">
        <f>IF(COUNT($A592)=0,"",IF(H592="","--",IF(H592="3E","3E",LOOKUP(H592/J$2,{0,0.4,0.45,0.5,0.55,0.6,0.65,0.7,0.75,0.8,1},{0,2,2.25,2.5,2.75,3,3.25,3.5,3.75,4}))))</f>
        <v/>
      </c>
      <c r="K592" s="3" t="str">
        <f>IF(COUNT($A592)=0,"",IF($A592&lt;&gt;DRAFT!$B594,"ERR",IF(DRAFT!AJ594="3E","3E",IF(COUNT(DRAFT!AF594,DRAFT!AJ594)&gt;0,DRAFT!AK594,""))))</f>
        <v/>
      </c>
      <c r="L592" s="3" t="str">
        <f>IF(COUNT($A592)=0,"",IF(K592="3E","3E",IF(K592="","I",LOOKUP(K592/M$2,{0,0.4,0.45,0.5,0.55,0.6,0.65,0.7,0.75,0.8,1},{"F","D","C","C+","B-","B","B+","A-","A","A+"}))))</f>
        <v/>
      </c>
      <c r="M592" s="2" t="str">
        <f>IF(COUNT($A592)=0,"",IF(K592="","--",IF(K592="3E","3E",LOOKUP(K592/M$2,{0,0.4,0.45,0.5,0.55,0.6,0.65,0.7,0.75,0.8,1},{0,2,2.25,2.5,2.75,3,3.25,3.5,3.75,4}))))</f>
        <v/>
      </c>
      <c r="N592" s="3" t="str">
        <f>IF(COUNT($A592)=0,"",IF($A592&lt;&gt;DRAFT!$B594,"ERR",IF(DRAFT!AS594="3E","3E",IF(COUNT(DRAFT!AO594,DRAFT!AS594)&gt;0,DRAFT!AT594,""))))</f>
        <v/>
      </c>
      <c r="O592" s="3" t="str">
        <f>IF(COUNT($A592)=0,"",IF(N592="3E","3E",IF(N592="","I",LOOKUP(N592/P$2,{0,0.4,0.45,0.5,0.55,0.6,0.65,0.7,0.75,0.8,1},{"F","D","C","C+","B-","B","B+","A-","A","A+"}))))</f>
        <v/>
      </c>
      <c r="P592" s="2" t="str">
        <f>IF(COUNT($A592)=0,"",IF(N592="","--",IF(N592="3E","3E",LOOKUP(N592/P$2,{0,0.4,0.45,0.5,0.55,0.6,0.65,0.7,0.75,0.8,1},{0,2,2.25,2.5,2.75,3,3.25,3.5,3.75,4}))))</f>
        <v/>
      </c>
      <c r="Q592" s="3" t="str">
        <f>IF(COUNT($A592)=0,"",IF($A592&lt;&gt;DRAFT!$B594,"ERR",IF(DRAFT!BB594="3E","3E",IF(COUNT(DRAFT!AX594,DRAFT!BB594)&gt;0,DRAFT!BC594,""))))</f>
        <v/>
      </c>
      <c r="R592" s="3" t="str">
        <f>IF(COUNT($A592)=0,"",IF(Q592="3E","3E",IF(Q592="","I",LOOKUP(Q592/S$2,{0,0.4,0.45,0.5,0.55,0.6,0.65,0.7,0.75,0.8,1},{"F","D","C","C+","B-","B","B+","A-","A","A+"}))))</f>
        <v/>
      </c>
      <c r="S592" s="2" t="str">
        <f>IF(COUNT($A592)=0,"",IF(Q592="","--",IF(Q592="3E","3E",LOOKUP(Q592/S$2,{0,0.4,0.45,0.5,0.55,0.6,0.65,0.7,0.75,0.8,1},{0,2,2.25,2.5,2.75,3,3.25,3.5,3.75,4}))))</f>
        <v/>
      </c>
      <c r="T592" s="3" t="str">
        <f>IF(COUNT($A592)=0,"",IF($A592&lt;&gt;DRAFT!$B594,"ERR",IF(DRAFT!BK594="3E","3E",IF(COUNT(DRAFT!BG594,DRAFT!BK594)&gt;0,DRAFT!BL594,""))))</f>
        <v/>
      </c>
      <c r="U592" s="3" t="str">
        <f>IF(COUNT($A592)=0,"",IF(T592="3E","3E",IF(T592="","I",LOOKUP(T592/V$2,{0,0.4,0.45,0.5,0.55,0.6,0.65,0.7,0.75,0.8,1},{"F","D","C","C+","B-","B","B+","A-","A","A+"}))))</f>
        <v/>
      </c>
      <c r="V592" s="2" t="str">
        <f>IF(COUNT($A592)=0,"",IF(T592="","--",IF(T592="3E","3E",LOOKUP(T592/V$2,{0,0.4,0.45,0.5,0.55,0.6,0.65,0.7,0.75,0.8,1},{0,2,2.25,2.5,2.75,3,3.25,3.5,3.75,4}))))</f>
        <v/>
      </c>
      <c r="W592" s="3" t="str">
        <f>IF(COUNT($A592)=0,"",IF($A592&lt;&gt;DRAFT!$B594,"ERR",IF(DRAFT!BT594="3E","3E",IF(COUNT(DRAFT!BP594,DRAFT!BT594)&gt;0,DRAFT!BU594,""))))</f>
        <v/>
      </c>
      <c r="X592" s="3" t="str">
        <f>IF(COUNT($A592)=0,"",IF(W592="3E","3E",IF(W592="","I",LOOKUP(W592/Y$2,{0,0.4,0.45,0.5,0.55,0.6,0.65,0.7,0.75,0.8,1},{"F","D","C","C+","B-","B","B+","A-","A","A+"}))))</f>
        <v/>
      </c>
      <c r="Y592" s="2" t="str">
        <f>IF(COUNT($A592)=0,"",IF(W592="","--",IF(W592="3E","3E",LOOKUP(W592/Y$2,{0,0.4,0.45,0.5,0.55,0.6,0.65,0.7,0.75,0.8,1},{0,2,2.25,2.5,2.75,3,3.25,3.5,3.75,4}))))</f>
        <v/>
      </c>
      <c r="Z592" s="3" t="str">
        <f>IF(COUNT($A592)=0,"",IF($A592&lt;&gt;DRAFT!$B594,"ERR",IF(DRAFT!CC594="3E","3E",IF(COUNT(DRAFT!BY594,DRAFT!CC594)&gt;0,DRAFT!CD594,""))))</f>
        <v/>
      </c>
      <c r="AA592" s="3" t="str">
        <f>IF(COUNT($A592)=0,"",IF(Z592="3E","3E",IF(Z592="","I",LOOKUP(Z592/AB$2,{0,0.4,0.45,0.5,0.55,0.6,0.65,0.7,0.75,0.8,1},{"F","D","C","C+","B-","B","B+","A-","A","A+"}))))</f>
        <v/>
      </c>
      <c r="AB592" s="2" t="str">
        <f>IF(COUNT($A592)=0,"",IF(Z592="","--",IF(Z592="3E","3E",LOOKUP(Z592/AB$2,{0,0.4,0.45,0.5,0.55,0.6,0.65,0.7,0.75,0.8,1},{0,2,2.25,2.5,2.75,3,3.25,3.5,3.75,4}))))</f>
        <v/>
      </c>
      <c r="AC592" s="3" t="str">
        <f>IF(COUNT($A592)=0,"",IF($A592&lt;&gt;DRAFT!$B594,"ERR",IF(DRAFT!CF594&gt;0,DRAFT!CF594,"")))</f>
        <v/>
      </c>
      <c r="AD592" s="3" t="str">
        <f>IF(COUNT($A592)=0,"",IF(AC592="3E","3E",IF(AC592="","I",LOOKUP(AC592/AE$2,{0,0.4,0.45,0.5,0.55,0.6,0.65,0.7,0.75,0.8,1},{"F","D","C","C+","B-","B","B+","A-","A","A+"}))))</f>
        <v/>
      </c>
      <c r="AE592" s="2" t="str">
        <f>IF(COUNT($A592)=0,"",IF(AC592="","--",IF(AC592="3E","3E",LOOKUP(AC592/AE$2,{0,0.4,0.45,0.5,0.55,0.6,0.65,0.7,0.75,0.8,1},{0,2,2.25,2.5,2.75,3,3.25,3.5,3.75,4}))))</f>
        <v/>
      </c>
      <c r="AF592" s="3" t="str">
        <f>IF($A592&lt;&gt;DRAFT!$B594,"ERR",IF(OR(COUNT($A592)=0,COUNT(DRAFT!CI594:CK594,DRAFT!CM594:CO594)=0),"",CEILING(SUM(DRAFT!CL594,DRAFT!CP594),1)))</f>
        <v/>
      </c>
      <c r="AG592" s="3" t="str">
        <f>IF(COUNT($A592)=0,"",IF(AF592="3E","3E",IF(AF592="","I",LOOKUP(AF592/AH$2,{0,0.4,0.45,0.5,0.55,0.6,0.65,0.7,0.75,0.8,1},{"F","D","C","C+","B-","B","B+","A-","A","A+"}))))</f>
        <v/>
      </c>
      <c r="AH592" s="2" t="str">
        <f>IF(COUNT($A592)=0,"",IF(AF592="","--",IF(AF592="3E","3E",LOOKUP(AF592/AH$2,{0,0.4,0.45,0.5,0.55,0.6,0.65,0.7,0.75,0.8,1},{0,2,2.25,2.5,2.75,3,3.25,3.5,3.75,4}))))</f>
        <v/>
      </c>
      <c r="AI592" s="11" t="str">
        <f>IF(OR(COUNT($A592)=0,COUNT(B592:AH592)=0),"",IF(COUNTIF(B592:AH592,"3E")&gt;0,"3E",IF(DRAFT!$A594="R",TRUNC(SUMPRODUCT(RGP,RCP)/TCP,3),TRUNC((SUMPRODUCT(--(IMDGP&gt;0)*IMDGP,IMCP)+CEILING(DRAFT!$CQ594*42,0.25))/TCP,3))))</f>
        <v/>
      </c>
      <c r="AJ592" s="3" t="str">
        <f>IF(OR(COUNT($A592)=0,COUNT(B592:AH592)=0),"",IF(COUNTIF(B592:AH592,"3E")&gt;0,"3E",IF(DRAFT!$A594="R",SUMPRODUCT(--(RGP&gt;=2),RCP),SUMPRODUCT(--(IMDGP&gt;0),--(IMGP=0),IMCP)+DRAFT!$CR594)))</f>
        <v/>
      </c>
      <c r="AK592" s="3" t="str">
        <f>IF(OR(COUNT($A592)=0,COUNT(B592:AH592)=0),"",IF(COUNTIF(B592:AJ592,"3E")&gt;0,"3E",IF(AND(DRAFT!$A594="IM",OR($AI592&gt;DRAFT!$CQ594,$AJ592&gt;DRAFT!$CR594)),"IMPROVED",IF(AND(DRAFT!$A594="IM",$AI592&lt;=DRAFT!$CQ594,$AJ592&lt;=DRAFT!$CR594),"NOT IMPROVED",IF(AND(AH592&gt;=2,AI592&gt;=2,AJ592&gt;=30),"PASS","FAIL")))))</f>
        <v/>
      </c>
      <c r="AL592" s="3" t="str">
        <f t="shared" si="18"/>
        <v/>
      </c>
      <c r="AM592" s="3" t="str">
        <f t="shared" si="19"/>
        <v/>
      </c>
    </row>
    <row r="593" spans="1:39" ht="18.95" customHeight="1" x14ac:dyDescent="0.25">
      <c r="A593" s="4" t="str">
        <f>IF(DRAFT!$B595="","",DRAFT!$B595)</f>
        <v/>
      </c>
      <c r="B593" s="3" t="str">
        <f>IF(COUNT($A593)=0,"",IF($A593&lt;&gt;DRAFT!$B595,"ERR",IF(DRAFT!I595="3E","3E",IF(COUNT(DRAFT!E595,DRAFT!I595)&gt;0,DRAFT!J595,""))))</f>
        <v/>
      </c>
      <c r="C593" s="3" t="str">
        <f>IF(COUNT($A593)=0,"",IF(B593="3E","3E",IF(B593="","I",LOOKUP(B593/D$2,{0,0.4,0.45,0.5,0.55,0.6,0.65,0.7,0.75,0.8,1},{"F","D","C","C+","B-","B","B+","A-","A","A+"}))))</f>
        <v/>
      </c>
      <c r="D593" s="2" t="str">
        <f>IF(COUNT($A593)=0,"",IF(B593="","--",IF(B593="3E","3E",LOOKUP(B593/D$2,{0,0.4,0.45,0.5,0.55,0.6,0.65,0.7,0.75,0.8,1},{0,2,2.25,2.5,2.75,3,3.25,3.5,3.75,4}))))</f>
        <v/>
      </c>
      <c r="E593" s="3" t="str">
        <f>IF(COUNT($A593)=0,"",IF($A593&lt;&gt;DRAFT!$B595,"ERR",IF(DRAFT!R595="3E","3E",IF(COUNT(DRAFT!N595,DRAFT!R595)&gt;0,DRAFT!S595,""))))</f>
        <v/>
      </c>
      <c r="F593" s="3" t="str">
        <f>IF(COUNT($A593)=0,"",IF(E593="3E","3E",IF(E593="","I",LOOKUP(E593/G$2,{0,0.4,0.45,0.5,0.55,0.6,0.65,0.7,0.75,0.8,1},{"F","D","C","C+","B-","B","B+","A-","A","A+"}))))</f>
        <v/>
      </c>
      <c r="G593" s="2" t="str">
        <f>IF(COUNT($A593)=0,"",IF(E593="","--",IF(E593="3E","3E",LOOKUP(E593/G$2,{0,0.4,0.45,0.5,0.55,0.6,0.65,0.7,0.75,0.8,1},{0,2,2.25,2.5,2.75,3,3.25,3.5,3.75,4}))))</f>
        <v/>
      </c>
      <c r="H593" s="3" t="str">
        <f>IF(COUNT($A593)=0,"",IF($A593&lt;&gt;DRAFT!$B595,"ERR",IF(DRAFT!AA595="3E","3E",IF(COUNT(DRAFT!W595,DRAFT!AA595)&gt;0,DRAFT!AB595,""))))</f>
        <v/>
      </c>
      <c r="I593" s="3" t="str">
        <f>IF(COUNT($A593)=0,"",IF(H593="3E","3E",IF(H593="","I",LOOKUP(H593/J$2,{0,0.4,0.45,0.5,0.55,0.6,0.65,0.7,0.75,0.8,1},{"F","D","C","C+","B-","B","B+","A-","A","A+"}))))</f>
        <v/>
      </c>
      <c r="J593" s="2" t="str">
        <f>IF(COUNT($A593)=0,"",IF(H593="","--",IF(H593="3E","3E",LOOKUP(H593/J$2,{0,0.4,0.45,0.5,0.55,0.6,0.65,0.7,0.75,0.8,1},{0,2,2.25,2.5,2.75,3,3.25,3.5,3.75,4}))))</f>
        <v/>
      </c>
      <c r="K593" s="3" t="str">
        <f>IF(COUNT($A593)=0,"",IF($A593&lt;&gt;DRAFT!$B595,"ERR",IF(DRAFT!AJ595="3E","3E",IF(COUNT(DRAFT!AF595,DRAFT!AJ595)&gt;0,DRAFT!AK595,""))))</f>
        <v/>
      </c>
      <c r="L593" s="3" t="str">
        <f>IF(COUNT($A593)=0,"",IF(K593="3E","3E",IF(K593="","I",LOOKUP(K593/M$2,{0,0.4,0.45,0.5,0.55,0.6,0.65,0.7,0.75,0.8,1},{"F","D","C","C+","B-","B","B+","A-","A","A+"}))))</f>
        <v/>
      </c>
      <c r="M593" s="2" t="str">
        <f>IF(COUNT($A593)=0,"",IF(K593="","--",IF(K593="3E","3E",LOOKUP(K593/M$2,{0,0.4,0.45,0.5,0.55,0.6,0.65,0.7,0.75,0.8,1},{0,2,2.25,2.5,2.75,3,3.25,3.5,3.75,4}))))</f>
        <v/>
      </c>
      <c r="N593" s="3" t="str">
        <f>IF(COUNT($A593)=0,"",IF($A593&lt;&gt;DRAFT!$B595,"ERR",IF(DRAFT!AS595="3E","3E",IF(COUNT(DRAFT!AO595,DRAFT!AS595)&gt;0,DRAFT!AT595,""))))</f>
        <v/>
      </c>
      <c r="O593" s="3" t="str">
        <f>IF(COUNT($A593)=0,"",IF(N593="3E","3E",IF(N593="","I",LOOKUP(N593/P$2,{0,0.4,0.45,0.5,0.55,0.6,0.65,0.7,0.75,0.8,1},{"F","D","C","C+","B-","B","B+","A-","A","A+"}))))</f>
        <v/>
      </c>
      <c r="P593" s="2" t="str">
        <f>IF(COUNT($A593)=0,"",IF(N593="","--",IF(N593="3E","3E",LOOKUP(N593/P$2,{0,0.4,0.45,0.5,0.55,0.6,0.65,0.7,0.75,0.8,1},{0,2,2.25,2.5,2.75,3,3.25,3.5,3.75,4}))))</f>
        <v/>
      </c>
      <c r="Q593" s="3" t="str">
        <f>IF(COUNT($A593)=0,"",IF($A593&lt;&gt;DRAFT!$B595,"ERR",IF(DRAFT!BB595="3E","3E",IF(COUNT(DRAFT!AX595,DRAFT!BB595)&gt;0,DRAFT!BC595,""))))</f>
        <v/>
      </c>
      <c r="R593" s="3" t="str">
        <f>IF(COUNT($A593)=0,"",IF(Q593="3E","3E",IF(Q593="","I",LOOKUP(Q593/S$2,{0,0.4,0.45,0.5,0.55,0.6,0.65,0.7,0.75,0.8,1},{"F","D","C","C+","B-","B","B+","A-","A","A+"}))))</f>
        <v/>
      </c>
      <c r="S593" s="2" t="str">
        <f>IF(COUNT($A593)=0,"",IF(Q593="","--",IF(Q593="3E","3E",LOOKUP(Q593/S$2,{0,0.4,0.45,0.5,0.55,0.6,0.65,0.7,0.75,0.8,1},{0,2,2.25,2.5,2.75,3,3.25,3.5,3.75,4}))))</f>
        <v/>
      </c>
      <c r="T593" s="3" t="str">
        <f>IF(COUNT($A593)=0,"",IF($A593&lt;&gt;DRAFT!$B595,"ERR",IF(DRAFT!BK595="3E","3E",IF(COUNT(DRAFT!BG595,DRAFT!BK595)&gt;0,DRAFT!BL595,""))))</f>
        <v/>
      </c>
      <c r="U593" s="3" t="str">
        <f>IF(COUNT($A593)=0,"",IF(T593="3E","3E",IF(T593="","I",LOOKUP(T593/V$2,{0,0.4,0.45,0.5,0.55,0.6,0.65,0.7,0.75,0.8,1},{"F","D","C","C+","B-","B","B+","A-","A","A+"}))))</f>
        <v/>
      </c>
      <c r="V593" s="2" t="str">
        <f>IF(COUNT($A593)=0,"",IF(T593="","--",IF(T593="3E","3E",LOOKUP(T593/V$2,{0,0.4,0.45,0.5,0.55,0.6,0.65,0.7,0.75,0.8,1},{0,2,2.25,2.5,2.75,3,3.25,3.5,3.75,4}))))</f>
        <v/>
      </c>
      <c r="W593" s="3" t="str">
        <f>IF(COUNT($A593)=0,"",IF($A593&lt;&gt;DRAFT!$B595,"ERR",IF(DRAFT!BT595="3E","3E",IF(COUNT(DRAFT!BP595,DRAFT!BT595)&gt;0,DRAFT!BU595,""))))</f>
        <v/>
      </c>
      <c r="X593" s="3" t="str">
        <f>IF(COUNT($A593)=0,"",IF(W593="3E","3E",IF(W593="","I",LOOKUP(W593/Y$2,{0,0.4,0.45,0.5,0.55,0.6,0.65,0.7,0.75,0.8,1},{"F","D","C","C+","B-","B","B+","A-","A","A+"}))))</f>
        <v/>
      </c>
      <c r="Y593" s="2" t="str">
        <f>IF(COUNT($A593)=0,"",IF(W593="","--",IF(W593="3E","3E",LOOKUP(W593/Y$2,{0,0.4,0.45,0.5,0.55,0.6,0.65,0.7,0.75,0.8,1},{0,2,2.25,2.5,2.75,3,3.25,3.5,3.75,4}))))</f>
        <v/>
      </c>
      <c r="Z593" s="3" t="str">
        <f>IF(COUNT($A593)=0,"",IF($A593&lt;&gt;DRAFT!$B595,"ERR",IF(DRAFT!CC595="3E","3E",IF(COUNT(DRAFT!BY595,DRAFT!CC595)&gt;0,DRAFT!CD595,""))))</f>
        <v/>
      </c>
      <c r="AA593" s="3" t="str">
        <f>IF(COUNT($A593)=0,"",IF(Z593="3E","3E",IF(Z593="","I",LOOKUP(Z593/AB$2,{0,0.4,0.45,0.5,0.55,0.6,0.65,0.7,0.75,0.8,1},{"F","D","C","C+","B-","B","B+","A-","A","A+"}))))</f>
        <v/>
      </c>
      <c r="AB593" s="2" t="str">
        <f>IF(COUNT($A593)=0,"",IF(Z593="","--",IF(Z593="3E","3E",LOOKUP(Z593/AB$2,{0,0.4,0.45,0.5,0.55,0.6,0.65,0.7,0.75,0.8,1},{0,2,2.25,2.5,2.75,3,3.25,3.5,3.75,4}))))</f>
        <v/>
      </c>
      <c r="AC593" s="3" t="str">
        <f>IF(COUNT($A593)=0,"",IF($A593&lt;&gt;DRAFT!$B595,"ERR",IF(DRAFT!CF595&gt;0,DRAFT!CF595,"")))</f>
        <v/>
      </c>
      <c r="AD593" s="3" t="str">
        <f>IF(COUNT($A593)=0,"",IF(AC593="3E","3E",IF(AC593="","I",LOOKUP(AC593/AE$2,{0,0.4,0.45,0.5,0.55,0.6,0.65,0.7,0.75,0.8,1},{"F","D","C","C+","B-","B","B+","A-","A","A+"}))))</f>
        <v/>
      </c>
      <c r="AE593" s="2" t="str">
        <f>IF(COUNT($A593)=0,"",IF(AC593="","--",IF(AC593="3E","3E",LOOKUP(AC593/AE$2,{0,0.4,0.45,0.5,0.55,0.6,0.65,0.7,0.75,0.8,1},{0,2,2.25,2.5,2.75,3,3.25,3.5,3.75,4}))))</f>
        <v/>
      </c>
      <c r="AF593" s="3" t="str">
        <f>IF($A593&lt;&gt;DRAFT!$B595,"ERR",IF(OR(COUNT($A593)=0,COUNT(DRAFT!CI595:CK595,DRAFT!CM595:CO595)=0),"",CEILING(SUM(DRAFT!CL595,DRAFT!CP595),1)))</f>
        <v/>
      </c>
      <c r="AG593" s="3" t="str">
        <f>IF(COUNT($A593)=0,"",IF(AF593="3E","3E",IF(AF593="","I",LOOKUP(AF593/AH$2,{0,0.4,0.45,0.5,0.55,0.6,0.65,0.7,0.75,0.8,1},{"F","D","C","C+","B-","B","B+","A-","A","A+"}))))</f>
        <v/>
      </c>
      <c r="AH593" s="2" t="str">
        <f>IF(COUNT($A593)=0,"",IF(AF593="","--",IF(AF593="3E","3E",LOOKUP(AF593/AH$2,{0,0.4,0.45,0.5,0.55,0.6,0.65,0.7,0.75,0.8,1},{0,2,2.25,2.5,2.75,3,3.25,3.5,3.75,4}))))</f>
        <v/>
      </c>
      <c r="AI593" s="11" t="str">
        <f>IF(OR(COUNT($A593)=0,COUNT(B593:AH593)=0),"",IF(COUNTIF(B593:AH593,"3E")&gt;0,"3E",IF(DRAFT!$A595="R",TRUNC(SUMPRODUCT(RGP,RCP)/TCP,3),TRUNC((SUMPRODUCT(--(IMDGP&gt;0)*IMDGP,IMCP)+CEILING(DRAFT!$CQ595*42,0.25))/TCP,3))))</f>
        <v/>
      </c>
      <c r="AJ593" s="3" t="str">
        <f>IF(OR(COUNT($A593)=0,COUNT(B593:AH593)=0),"",IF(COUNTIF(B593:AH593,"3E")&gt;0,"3E",IF(DRAFT!$A595="R",SUMPRODUCT(--(RGP&gt;=2),RCP),SUMPRODUCT(--(IMDGP&gt;0),--(IMGP=0),IMCP)+DRAFT!$CR595)))</f>
        <v/>
      </c>
      <c r="AK593" s="3" t="str">
        <f>IF(OR(COUNT($A593)=0,COUNT(B593:AH593)=0),"",IF(COUNTIF(B593:AJ593,"3E")&gt;0,"3E",IF(AND(DRAFT!$A595="IM",OR($AI593&gt;DRAFT!$CQ595,$AJ593&gt;DRAFT!$CR595)),"IMPROVED",IF(AND(DRAFT!$A595="IM",$AI593&lt;=DRAFT!$CQ595,$AJ593&lt;=DRAFT!$CR595),"NOT IMPROVED",IF(AND(AH593&gt;=2,AI593&gt;=2,AJ593&gt;=30),"PASS","FAIL")))))</f>
        <v/>
      </c>
      <c r="AL593" s="3" t="str">
        <f t="shared" si="18"/>
        <v/>
      </c>
      <c r="AM593" s="3" t="str">
        <f t="shared" si="19"/>
        <v/>
      </c>
    </row>
    <row r="594" spans="1:39" ht="18.95" customHeight="1" x14ac:dyDescent="0.25">
      <c r="A594" s="4" t="str">
        <f>IF(DRAFT!$B596="","",DRAFT!$B596)</f>
        <v/>
      </c>
      <c r="B594" s="3" t="str">
        <f>IF(COUNT($A594)=0,"",IF($A594&lt;&gt;DRAFT!$B596,"ERR",IF(DRAFT!I596="3E","3E",IF(COUNT(DRAFT!E596,DRAFT!I596)&gt;0,DRAFT!J596,""))))</f>
        <v/>
      </c>
      <c r="C594" s="3" t="str">
        <f>IF(COUNT($A594)=0,"",IF(B594="3E","3E",IF(B594="","I",LOOKUP(B594/D$2,{0,0.4,0.45,0.5,0.55,0.6,0.65,0.7,0.75,0.8,1},{"F","D","C","C+","B-","B","B+","A-","A","A+"}))))</f>
        <v/>
      </c>
      <c r="D594" s="2" t="str">
        <f>IF(COUNT($A594)=0,"",IF(B594="","--",IF(B594="3E","3E",LOOKUP(B594/D$2,{0,0.4,0.45,0.5,0.55,0.6,0.65,0.7,0.75,0.8,1},{0,2,2.25,2.5,2.75,3,3.25,3.5,3.75,4}))))</f>
        <v/>
      </c>
      <c r="E594" s="3" t="str">
        <f>IF(COUNT($A594)=0,"",IF($A594&lt;&gt;DRAFT!$B596,"ERR",IF(DRAFT!R596="3E","3E",IF(COUNT(DRAFT!N596,DRAFT!R596)&gt;0,DRAFT!S596,""))))</f>
        <v/>
      </c>
      <c r="F594" s="3" t="str">
        <f>IF(COUNT($A594)=0,"",IF(E594="3E","3E",IF(E594="","I",LOOKUP(E594/G$2,{0,0.4,0.45,0.5,0.55,0.6,0.65,0.7,0.75,0.8,1},{"F","D","C","C+","B-","B","B+","A-","A","A+"}))))</f>
        <v/>
      </c>
      <c r="G594" s="2" t="str">
        <f>IF(COUNT($A594)=0,"",IF(E594="","--",IF(E594="3E","3E",LOOKUP(E594/G$2,{0,0.4,0.45,0.5,0.55,0.6,0.65,0.7,0.75,0.8,1},{0,2,2.25,2.5,2.75,3,3.25,3.5,3.75,4}))))</f>
        <v/>
      </c>
      <c r="H594" s="3" t="str">
        <f>IF(COUNT($A594)=0,"",IF($A594&lt;&gt;DRAFT!$B596,"ERR",IF(DRAFT!AA596="3E","3E",IF(COUNT(DRAFT!W596,DRAFT!AA596)&gt;0,DRAFT!AB596,""))))</f>
        <v/>
      </c>
      <c r="I594" s="3" t="str">
        <f>IF(COUNT($A594)=0,"",IF(H594="3E","3E",IF(H594="","I",LOOKUP(H594/J$2,{0,0.4,0.45,0.5,0.55,0.6,0.65,0.7,0.75,0.8,1},{"F","D","C","C+","B-","B","B+","A-","A","A+"}))))</f>
        <v/>
      </c>
      <c r="J594" s="2" t="str">
        <f>IF(COUNT($A594)=0,"",IF(H594="","--",IF(H594="3E","3E",LOOKUP(H594/J$2,{0,0.4,0.45,0.5,0.55,0.6,0.65,0.7,0.75,0.8,1},{0,2,2.25,2.5,2.75,3,3.25,3.5,3.75,4}))))</f>
        <v/>
      </c>
      <c r="K594" s="3" t="str">
        <f>IF(COUNT($A594)=0,"",IF($A594&lt;&gt;DRAFT!$B596,"ERR",IF(DRAFT!AJ596="3E","3E",IF(COUNT(DRAFT!AF596,DRAFT!AJ596)&gt;0,DRAFT!AK596,""))))</f>
        <v/>
      </c>
      <c r="L594" s="3" t="str">
        <f>IF(COUNT($A594)=0,"",IF(K594="3E","3E",IF(K594="","I",LOOKUP(K594/M$2,{0,0.4,0.45,0.5,0.55,0.6,0.65,0.7,0.75,0.8,1},{"F","D","C","C+","B-","B","B+","A-","A","A+"}))))</f>
        <v/>
      </c>
      <c r="M594" s="2" t="str">
        <f>IF(COUNT($A594)=0,"",IF(K594="","--",IF(K594="3E","3E",LOOKUP(K594/M$2,{0,0.4,0.45,0.5,0.55,0.6,0.65,0.7,0.75,0.8,1},{0,2,2.25,2.5,2.75,3,3.25,3.5,3.75,4}))))</f>
        <v/>
      </c>
      <c r="N594" s="3" t="str">
        <f>IF(COUNT($A594)=0,"",IF($A594&lt;&gt;DRAFT!$B596,"ERR",IF(DRAFT!AS596="3E","3E",IF(COUNT(DRAFT!AO596,DRAFT!AS596)&gt;0,DRAFT!AT596,""))))</f>
        <v/>
      </c>
      <c r="O594" s="3" t="str">
        <f>IF(COUNT($A594)=0,"",IF(N594="3E","3E",IF(N594="","I",LOOKUP(N594/P$2,{0,0.4,0.45,0.5,0.55,0.6,0.65,0.7,0.75,0.8,1},{"F","D","C","C+","B-","B","B+","A-","A","A+"}))))</f>
        <v/>
      </c>
      <c r="P594" s="2" t="str">
        <f>IF(COUNT($A594)=0,"",IF(N594="","--",IF(N594="3E","3E",LOOKUP(N594/P$2,{0,0.4,0.45,0.5,0.55,0.6,0.65,0.7,0.75,0.8,1},{0,2,2.25,2.5,2.75,3,3.25,3.5,3.75,4}))))</f>
        <v/>
      </c>
      <c r="Q594" s="3" t="str">
        <f>IF(COUNT($A594)=0,"",IF($A594&lt;&gt;DRAFT!$B596,"ERR",IF(DRAFT!BB596="3E","3E",IF(COUNT(DRAFT!AX596,DRAFT!BB596)&gt;0,DRAFT!BC596,""))))</f>
        <v/>
      </c>
      <c r="R594" s="3" t="str">
        <f>IF(COUNT($A594)=0,"",IF(Q594="3E","3E",IF(Q594="","I",LOOKUP(Q594/S$2,{0,0.4,0.45,0.5,0.55,0.6,0.65,0.7,0.75,0.8,1},{"F","D","C","C+","B-","B","B+","A-","A","A+"}))))</f>
        <v/>
      </c>
      <c r="S594" s="2" t="str">
        <f>IF(COUNT($A594)=0,"",IF(Q594="","--",IF(Q594="3E","3E",LOOKUP(Q594/S$2,{0,0.4,0.45,0.5,0.55,0.6,0.65,0.7,0.75,0.8,1},{0,2,2.25,2.5,2.75,3,3.25,3.5,3.75,4}))))</f>
        <v/>
      </c>
      <c r="T594" s="3" t="str">
        <f>IF(COUNT($A594)=0,"",IF($A594&lt;&gt;DRAFT!$B596,"ERR",IF(DRAFT!BK596="3E","3E",IF(COUNT(DRAFT!BG596,DRAFT!BK596)&gt;0,DRAFT!BL596,""))))</f>
        <v/>
      </c>
      <c r="U594" s="3" t="str">
        <f>IF(COUNT($A594)=0,"",IF(T594="3E","3E",IF(T594="","I",LOOKUP(T594/V$2,{0,0.4,0.45,0.5,0.55,0.6,0.65,0.7,0.75,0.8,1},{"F","D","C","C+","B-","B","B+","A-","A","A+"}))))</f>
        <v/>
      </c>
      <c r="V594" s="2" t="str">
        <f>IF(COUNT($A594)=0,"",IF(T594="","--",IF(T594="3E","3E",LOOKUP(T594/V$2,{0,0.4,0.45,0.5,0.55,0.6,0.65,0.7,0.75,0.8,1},{0,2,2.25,2.5,2.75,3,3.25,3.5,3.75,4}))))</f>
        <v/>
      </c>
      <c r="W594" s="3" t="str">
        <f>IF(COUNT($A594)=0,"",IF($A594&lt;&gt;DRAFT!$B596,"ERR",IF(DRAFT!BT596="3E","3E",IF(COUNT(DRAFT!BP596,DRAFT!BT596)&gt;0,DRAFT!BU596,""))))</f>
        <v/>
      </c>
      <c r="X594" s="3" t="str">
        <f>IF(COUNT($A594)=0,"",IF(W594="3E","3E",IF(W594="","I",LOOKUP(W594/Y$2,{0,0.4,0.45,0.5,0.55,0.6,0.65,0.7,0.75,0.8,1},{"F","D","C","C+","B-","B","B+","A-","A","A+"}))))</f>
        <v/>
      </c>
      <c r="Y594" s="2" t="str">
        <f>IF(COUNT($A594)=0,"",IF(W594="","--",IF(W594="3E","3E",LOOKUP(W594/Y$2,{0,0.4,0.45,0.5,0.55,0.6,0.65,0.7,0.75,0.8,1},{0,2,2.25,2.5,2.75,3,3.25,3.5,3.75,4}))))</f>
        <v/>
      </c>
      <c r="Z594" s="3" t="str">
        <f>IF(COUNT($A594)=0,"",IF($A594&lt;&gt;DRAFT!$B596,"ERR",IF(DRAFT!CC596="3E","3E",IF(COUNT(DRAFT!BY596,DRAFT!CC596)&gt;0,DRAFT!CD596,""))))</f>
        <v/>
      </c>
      <c r="AA594" s="3" t="str">
        <f>IF(COUNT($A594)=0,"",IF(Z594="3E","3E",IF(Z594="","I",LOOKUP(Z594/AB$2,{0,0.4,0.45,0.5,0.55,0.6,0.65,0.7,0.75,0.8,1},{"F","D","C","C+","B-","B","B+","A-","A","A+"}))))</f>
        <v/>
      </c>
      <c r="AB594" s="2" t="str">
        <f>IF(COUNT($A594)=0,"",IF(Z594="","--",IF(Z594="3E","3E",LOOKUP(Z594/AB$2,{0,0.4,0.45,0.5,0.55,0.6,0.65,0.7,0.75,0.8,1},{0,2,2.25,2.5,2.75,3,3.25,3.5,3.75,4}))))</f>
        <v/>
      </c>
      <c r="AC594" s="3" t="str">
        <f>IF(COUNT($A594)=0,"",IF($A594&lt;&gt;DRAFT!$B596,"ERR",IF(DRAFT!CF596&gt;0,DRAFT!CF596,"")))</f>
        <v/>
      </c>
      <c r="AD594" s="3" t="str">
        <f>IF(COUNT($A594)=0,"",IF(AC594="3E","3E",IF(AC594="","I",LOOKUP(AC594/AE$2,{0,0.4,0.45,0.5,0.55,0.6,0.65,0.7,0.75,0.8,1},{"F","D","C","C+","B-","B","B+","A-","A","A+"}))))</f>
        <v/>
      </c>
      <c r="AE594" s="2" t="str">
        <f>IF(COUNT($A594)=0,"",IF(AC594="","--",IF(AC594="3E","3E",LOOKUP(AC594/AE$2,{0,0.4,0.45,0.5,0.55,0.6,0.65,0.7,0.75,0.8,1},{0,2,2.25,2.5,2.75,3,3.25,3.5,3.75,4}))))</f>
        <v/>
      </c>
      <c r="AF594" s="3" t="str">
        <f>IF($A594&lt;&gt;DRAFT!$B596,"ERR",IF(OR(COUNT($A594)=0,COUNT(DRAFT!CI596:CK596,DRAFT!CM596:CO596)=0),"",CEILING(SUM(DRAFT!CL596,DRAFT!CP596),1)))</f>
        <v/>
      </c>
      <c r="AG594" s="3" t="str">
        <f>IF(COUNT($A594)=0,"",IF(AF594="3E","3E",IF(AF594="","I",LOOKUP(AF594/AH$2,{0,0.4,0.45,0.5,0.55,0.6,0.65,0.7,0.75,0.8,1},{"F","D","C","C+","B-","B","B+","A-","A","A+"}))))</f>
        <v/>
      </c>
      <c r="AH594" s="2" t="str">
        <f>IF(COUNT($A594)=0,"",IF(AF594="","--",IF(AF594="3E","3E",LOOKUP(AF594/AH$2,{0,0.4,0.45,0.5,0.55,0.6,0.65,0.7,0.75,0.8,1},{0,2,2.25,2.5,2.75,3,3.25,3.5,3.75,4}))))</f>
        <v/>
      </c>
      <c r="AI594" s="11" t="str">
        <f>IF(OR(COUNT($A594)=0,COUNT(B594:AH594)=0),"",IF(COUNTIF(B594:AH594,"3E")&gt;0,"3E",IF(DRAFT!$A596="R",TRUNC(SUMPRODUCT(RGP,RCP)/TCP,3),TRUNC((SUMPRODUCT(--(IMDGP&gt;0)*IMDGP,IMCP)+CEILING(DRAFT!$CQ596*42,0.25))/TCP,3))))</f>
        <v/>
      </c>
      <c r="AJ594" s="3" t="str">
        <f>IF(OR(COUNT($A594)=0,COUNT(B594:AH594)=0),"",IF(COUNTIF(B594:AH594,"3E")&gt;0,"3E",IF(DRAFT!$A596="R",SUMPRODUCT(--(RGP&gt;=2),RCP),SUMPRODUCT(--(IMDGP&gt;0),--(IMGP=0),IMCP)+DRAFT!$CR596)))</f>
        <v/>
      </c>
      <c r="AK594" s="3" t="str">
        <f>IF(OR(COUNT($A594)=0,COUNT(B594:AH594)=0),"",IF(COUNTIF(B594:AJ594,"3E")&gt;0,"3E",IF(AND(DRAFT!$A596="IM",OR($AI594&gt;DRAFT!$CQ596,$AJ594&gt;DRAFT!$CR596)),"IMPROVED",IF(AND(DRAFT!$A596="IM",$AI594&lt;=DRAFT!$CQ596,$AJ594&lt;=DRAFT!$CR596),"NOT IMPROVED",IF(AND(AH594&gt;=2,AI594&gt;=2,AJ594&gt;=30),"PASS","FAIL")))))</f>
        <v/>
      </c>
      <c r="AL594" s="3" t="str">
        <f t="shared" si="18"/>
        <v/>
      </c>
      <c r="AM594" s="3" t="str">
        <f t="shared" si="19"/>
        <v/>
      </c>
    </row>
    <row r="595" spans="1:39" ht="18.95" customHeight="1" x14ac:dyDescent="0.25">
      <c r="A595" s="4" t="str">
        <f>IF(DRAFT!$B597="","",DRAFT!$B597)</f>
        <v/>
      </c>
      <c r="B595" s="3" t="str">
        <f>IF(COUNT($A595)=0,"",IF($A595&lt;&gt;DRAFT!$B597,"ERR",IF(DRAFT!I597="3E","3E",IF(COUNT(DRAFT!E597,DRAFT!I597)&gt;0,DRAFT!J597,""))))</f>
        <v/>
      </c>
      <c r="C595" s="3" t="str">
        <f>IF(COUNT($A595)=0,"",IF(B595="3E","3E",IF(B595="","I",LOOKUP(B595/D$2,{0,0.4,0.45,0.5,0.55,0.6,0.65,0.7,0.75,0.8,1},{"F","D","C","C+","B-","B","B+","A-","A","A+"}))))</f>
        <v/>
      </c>
      <c r="D595" s="2" t="str">
        <f>IF(COUNT($A595)=0,"",IF(B595="","--",IF(B595="3E","3E",LOOKUP(B595/D$2,{0,0.4,0.45,0.5,0.55,0.6,0.65,0.7,0.75,0.8,1},{0,2,2.25,2.5,2.75,3,3.25,3.5,3.75,4}))))</f>
        <v/>
      </c>
      <c r="E595" s="3" t="str">
        <f>IF(COUNT($A595)=0,"",IF($A595&lt;&gt;DRAFT!$B597,"ERR",IF(DRAFT!R597="3E","3E",IF(COUNT(DRAFT!N597,DRAFT!R597)&gt;0,DRAFT!S597,""))))</f>
        <v/>
      </c>
      <c r="F595" s="3" t="str">
        <f>IF(COUNT($A595)=0,"",IF(E595="3E","3E",IF(E595="","I",LOOKUP(E595/G$2,{0,0.4,0.45,0.5,0.55,0.6,0.65,0.7,0.75,0.8,1},{"F","D","C","C+","B-","B","B+","A-","A","A+"}))))</f>
        <v/>
      </c>
      <c r="G595" s="2" t="str">
        <f>IF(COUNT($A595)=0,"",IF(E595="","--",IF(E595="3E","3E",LOOKUP(E595/G$2,{0,0.4,0.45,0.5,0.55,0.6,0.65,0.7,0.75,0.8,1},{0,2,2.25,2.5,2.75,3,3.25,3.5,3.75,4}))))</f>
        <v/>
      </c>
      <c r="H595" s="3" t="str">
        <f>IF(COUNT($A595)=0,"",IF($A595&lt;&gt;DRAFT!$B597,"ERR",IF(DRAFT!AA597="3E","3E",IF(COUNT(DRAFT!W597,DRAFT!AA597)&gt;0,DRAFT!AB597,""))))</f>
        <v/>
      </c>
      <c r="I595" s="3" t="str">
        <f>IF(COUNT($A595)=0,"",IF(H595="3E","3E",IF(H595="","I",LOOKUP(H595/J$2,{0,0.4,0.45,0.5,0.55,0.6,0.65,0.7,0.75,0.8,1},{"F","D","C","C+","B-","B","B+","A-","A","A+"}))))</f>
        <v/>
      </c>
      <c r="J595" s="2" t="str">
        <f>IF(COUNT($A595)=0,"",IF(H595="","--",IF(H595="3E","3E",LOOKUP(H595/J$2,{0,0.4,0.45,0.5,0.55,0.6,0.65,0.7,0.75,0.8,1},{0,2,2.25,2.5,2.75,3,3.25,3.5,3.75,4}))))</f>
        <v/>
      </c>
      <c r="K595" s="3" t="str">
        <f>IF(COUNT($A595)=0,"",IF($A595&lt;&gt;DRAFT!$B597,"ERR",IF(DRAFT!AJ597="3E","3E",IF(COUNT(DRAFT!AF597,DRAFT!AJ597)&gt;0,DRAFT!AK597,""))))</f>
        <v/>
      </c>
      <c r="L595" s="3" t="str">
        <f>IF(COUNT($A595)=0,"",IF(K595="3E","3E",IF(K595="","I",LOOKUP(K595/M$2,{0,0.4,0.45,0.5,0.55,0.6,0.65,0.7,0.75,0.8,1},{"F","D","C","C+","B-","B","B+","A-","A","A+"}))))</f>
        <v/>
      </c>
      <c r="M595" s="2" t="str">
        <f>IF(COUNT($A595)=0,"",IF(K595="","--",IF(K595="3E","3E",LOOKUP(K595/M$2,{0,0.4,0.45,0.5,0.55,0.6,0.65,0.7,0.75,0.8,1},{0,2,2.25,2.5,2.75,3,3.25,3.5,3.75,4}))))</f>
        <v/>
      </c>
      <c r="N595" s="3" t="str">
        <f>IF(COUNT($A595)=0,"",IF($A595&lt;&gt;DRAFT!$B597,"ERR",IF(DRAFT!AS597="3E","3E",IF(COUNT(DRAFT!AO597,DRAFT!AS597)&gt;0,DRAFT!AT597,""))))</f>
        <v/>
      </c>
      <c r="O595" s="3" t="str">
        <f>IF(COUNT($A595)=0,"",IF(N595="3E","3E",IF(N595="","I",LOOKUP(N595/P$2,{0,0.4,0.45,0.5,0.55,0.6,0.65,0.7,0.75,0.8,1},{"F","D","C","C+","B-","B","B+","A-","A","A+"}))))</f>
        <v/>
      </c>
      <c r="P595" s="2" t="str">
        <f>IF(COUNT($A595)=0,"",IF(N595="","--",IF(N595="3E","3E",LOOKUP(N595/P$2,{0,0.4,0.45,0.5,0.55,0.6,0.65,0.7,0.75,0.8,1},{0,2,2.25,2.5,2.75,3,3.25,3.5,3.75,4}))))</f>
        <v/>
      </c>
      <c r="Q595" s="3" t="str">
        <f>IF(COUNT($A595)=0,"",IF($A595&lt;&gt;DRAFT!$B597,"ERR",IF(DRAFT!BB597="3E","3E",IF(COUNT(DRAFT!AX597,DRAFT!BB597)&gt;0,DRAFT!BC597,""))))</f>
        <v/>
      </c>
      <c r="R595" s="3" t="str">
        <f>IF(COUNT($A595)=0,"",IF(Q595="3E","3E",IF(Q595="","I",LOOKUP(Q595/S$2,{0,0.4,0.45,0.5,0.55,0.6,0.65,0.7,0.75,0.8,1},{"F","D","C","C+","B-","B","B+","A-","A","A+"}))))</f>
        <v/>
      </c>
      <c r="S595" s="2" t="str">
        <f>IF(COUNT($A595)=0,"",IF(Q595="","--",IF(Q595="3E","3E",LOOKUP(Q595/S$2,{0,0.4,0.45,0.5,0.55,0.6,0.65,0.7,0.75,0.8,1},{0,2,2.25,2.5,2.75,3,3.25,3.5,3.75,4}))))</f>
        <v/>
      </c>
      <c r="T595" s="3" t="str">
        <f>IF(COUNT($A595)=0,"",IF($A595&lt;&gt;DRAFT!$B597,"ERR",IF(DRAFT!BK597="3E","3E",IF(COUNT(DRAFT!BG597,DRAFT!BK597)&gt;0,DRAFT!BL597,""))))</f>
        <v/>
      </c>
      <c r="U595" s="3" t="str">
        <f>IF(COUNT($A595)=0,"",IF(T595="3E","3E",IF(T595="","I",LOOKUP(T595/V$2,{0,0.4,0.45,0.5,0.55,0.6,0.65,0.7,0.75,0.8,1},{"F","D","C","C+","B-","B","B+","A-","A","A+"}))))</f>
        <v/>
      </c>
      <c r="V595" s="2" t="str">
        <f>IF(COUNT($A595)=0,"",IF(T595="","--",IF(T595="3E","3E",LOOKUP(T595/V$2,{0,0.4,0.45,0.5,0.55,0.6,0.65,0.7,0.75,0.8,1},{0,2,2.25,2.5,2.75,3,3.25,3.5,3.75,4}))))</f>
        <v/>
      </c>
      <c r="W595" s="3" t="str">
        <f>IF(COUNT($A595)=0,"",IF($A595&lt;&gt;DRAFT!$B597,"ERR",IF(DRAFT!BT597="3E","3E",IF(COUNT(DRAFT!BP597,DRAFT!BT597)&gt;0,DRAFT!BU597,""))))</f>
        <v/>
      </c>
      <c r="X595" s="3" t="str">
        <f>IF(COUNT($A595)=0,"",IF(W595="3E","3E",IF(W595="","I",LOOKUP(W595/Y$2,{0,0.4,0.45,0.5,0.55,0.6,0.65,0.7,0.75,0.8,1},{"F","D","C","C+","B-","B","B+","A-","A","A+"}))))</f>
        <v/>
      </c>
      <c r="Y595" s="2" t="str">
        <f>IF(COUNT($A595)=0,"",IF(W595="","--",IF(W595="3E","3E",LOOKUP(W595/Y$2,{0,0.4,0.45,0.5,0.55,0.6,0.65,0.7,0.75,0.8,1},{0,2,2.25,2.5,2.75,3,3.25,3.5,3.75,4}))))</f>
        <v/>
      </c>
      <c r="Z595" s="3" t="str">
        <f>IF(COUNT($A595)=0,"",IF($A595&lt;&gt;DRAFT!$B597,"ERR",IF(DRAFT!CC597="3E","3E",IF(COUNT(DRAFT!BY597,DRAFT!CC597)&gt;0,DRAFT!CD597,""))))</f>
        <v/>
      </c>
      <c r="AA595" s="3" t="str">
        <f>IF(COUNT($A595)=0,"",IF(Z595="3E","3E",IF(Z595="","I",LOOKUP(Z595/AB$2,{0,0.4,0.45,0.5,0.55,0.6,0.65,0.7,0.75,0.8,1},{"F","D","C","C+","B-","B","B+","A-","A","A+"}))))</f>
        <v/>
      </c>
      <c r="AB595" s="2" t="str">
        <f>IF(COUNT($A595)=0,"",IF(Z595="","--",IF(Z595="3E","3E",LOOKUP(Z595/AB$2,{0,0.4,0.45,0.5,0.55,0.6,0.65,0.7,0.75,0.8,1},{0,2,2.25,2.5,2.75,3,3.25,3.5,3.75,4}))))</f>
        <v/>
      </c>
      <c r="AC595" s="3" t="str">
        <f>IF(COUNT($A595)=0,"",IF($A595&lt;&gt;DRAFT!$B597,"ERR",IF(DRAFT!CF597&gt;0,DRAFT!CF597,"")))</f>
        <v/>
      </c>
      <c r="AD595" s="3" t="str">
        <f>IF(COUNT($A595)=0,"",IF(AC595="3E","3E",IF(AC595="","I",LOOKUP(AC595/AE$2,{0,0.4,0.45,0.5,0.55,0.6,0.65,0.7,0.75,0.8,1},{"F","D","C","C+","B-","B","B+","A-","A","A+"}))))</f>
        <v/>
      </c>
      <c r="AE595" s="2" t="str">
        <f>IF(COUNT($A595)=0,"",IF(AC595="","--",IF(AC595="3E","3E",LOOKUP(AC595/AE$2,{0,0.4,0.45,0.5,0.55,0.6,0.65,0.7,0.75,0.8,1},{0,2,2.25,2.5,2.75,3,3.25,3.5,3.75,4}))))</f>
        <v/>
      </c>
      <c r="AF595" s="3" t="str">
        <f>IF($A595&lt;&gt;DRAFT!$B597,"ERR",IF(OR(COUNT($A595)=0,COUNT(DRAFT!CI597:CK597,DRAFT!CM597:CO597)=0),"",CEILING(SUM(DRAFT!CL597,DRAFT!CP597),1)))</f>
        <v/>
      </c>
      <c r="AG595" s="3" t="str">
        <f>IF(COUNT($A595)=0,"",IF(AF595="3E","3E",IF(AF595="","I",LOOKUP(AF595/AH$2,{0,0.4,0.45,0.5,0.55,0.6,0.65,0.7,0.75,0.8,1},{"F","D","C","C+","B-","B","B+","A-","A","A+"}))))</f>
        <v/>
      </c>
      <c r="AH595" s="2" t="str">
        <f>IF(COUNT($A595)=0,"",IF(AF595="","--",IF(AF595="3E","3E",LOOKUP(AF595/AH$2,{0,0.4,0.45,0.5,0.55,0.6,0.65,0.7,0.75,0.8,1},{0,2,2.25,2.5,2.75,3,3.25,3.5,3.75,4}))))</f>
        <v/>
      </c>
      <c r="AI595" s="11" t="str">
        <f>IF(OR(COUNT($A595)=0,COUNT(B595:AH595)=0),"",IF(COUNTIF(B595:AH595,"3E")&gt;0,"3E",IF(DRAFT!$A597="R",TRUNC(SUMPRODUCT(RGP,RCP)/TCP,3),TRUNC((SUMPRODUCT(--(IMDGP&gt;0)*IMDGP,IMCP)+CEILING(DRAFT!$CQ597*42,0.25))/TCP,3))))</f>
        <v/>
      </c>
      <c r="AJ595" s="3" t="str">
        <f>IF(OR(COUNT($A595)=0,COUNT(B595:AH595)=0),"",IF(COUNTIF(B595:AH595,"3E")&gt;0,"3E",IF(DRAFT!$A597="R",SUMPRODUCT(--(RGP&gt;=2),RCP),SUMPRODUCT(--(IMDGP&gt;0),--(IMGP=0),IMCP)+DRAFT!$CR597)))</f>
        <v/>
      </c>
      <c r="AK595" s="3" t="str">
        <f>IF(OR(COUNT($A595)=0,COUNT(B595:AH595)=0),"",IF(COUNTIF(B595:AJ595,"3E")&gt;0,"3E",IF(AND(DRAFT!$A597="IM",OR($AI595&gt;DRAFT!$CQ597,$AJ595&gt;DRAFT!$CR597)),"IMPROVED",IF(AND(DRAFT!$A597="IM",$AI595&lt;=DRAFT!$CQ597,$AJ595&lt;=DRAFT!$CR597),"NOT IMPROVED",IF(AND(AH595&gt;=2,AI595&gt;=2,AJ595&gt;=30),"PASS","FAIL")))))</f>
        <v/>
      </c>
      <c r="AL595" s="3" t="str">
        <f t="shared" si="18"/>
        <v/>
      </c>
      <c r="AM595" s="3" t="str">
        <f t="shared" si="19"/>
        <v/>
      </c>
    </row>
    <row r="596" spans="1:39" ht="18.95" customHeight="1" x14ac:dyDescent="0.25">
      <c r="A596" s="4" t="str">
        <f>IF(DRAFT!$B598="","",DRAFT!$B598)</f>
        <v/>
      </c>
      <c r="B596" s="3" t="str">
        <f>IF(COUNT($A596)=0,"",IF($A596&lt;&gt;DRAFT!$B598,"ERR",IF(DRAFT!I598="3E","3E",IF(COUNT(DRAFT!E598,DRAFT!I598)&gt;0,DRAFT!J598,""))))</f>
        <v/>
      </c>
      <c r="C596" s="3" t="str">
        <f>IF(COUNT($A596)=0,"",IF(B596="3E","3E",IF(B596="","I",LOOKUP(B596/D$2,{0,0.4,0.45,0.5,0.55,0.6,0.65,0.7,0.75,0.8,1},{"F","D","C","C+","B-","B","B+","A-","A","A+"}))))</f>
        <v/>
      </c>
      <c r="D596" s="2" t="str">
        <f>IF(COUNT($A596)=0,"",IF(B596="","--",IF(B596="3E","3E",LOOKUP(B596/D$2,{0,0.4,0.45,0.5,0.55,0.6,0.65,0.7,0.75,0.8,1},{0,2,2.25,2.5,2.75,3,3.25,3.5,3.75,4}))))</f>
        <v/>
      </c>
      <c r="E596" s="3" t="str">
        <f>IF(COUNT($A596)=0,"",IF($A596&lt;&gt;DRAFT!$B598,"ERR",IF(DRAFT!R598="3E","3E",IF(COUNT(DRAFT!N598,DRAFT!R598)&gt;0,DRAFT!S598,""))))</f>
        <v/>
      </c>
      <c r="F596" s="3" t="str">
        <f>IF(COUNT($A596)=0,"",IF(E596="3E","3E",IF(E596="","I",LOOKUP(E596/G$2,{0,0.4,0.45,0.5,0.55,0.6,0.65,0.7,0.75,0.8,1},{"F","D","C","C+","B-","B","B+","A-","A","A+"}))))</f>
        <v/>
      </c>
      <c r="G596" s="2" t="str">
        <f>IF(COUNT($A596)=0,"",IF(E596="","--",IF(E596="3E","3E",LOOKUP(E596/G$2,{0,0.4,0.45,0.5,0.55,0.6,0.65,0.7,0.75,0.8,1},{0,2,2.25,2.5,2.75,3,3.25,3.5,3.75,4}))))</f>
        <v/>
      </c>
      <c r="H596" s="3" t="str">
        <f>IF(COUNT($A596)=0,"",IF($A596&lt;&gt;DRAFT!$B598,"ERR",IF(DRAFT!AA598="3E","3E",IF(COUNT(DRAFT!W598,DRAFT!AA598)&gt;0,DRAFT!AB598,""))))</f>
        <v/>
      </c>
      <c r="I596" s="3" t="str">
        <f>IF(COUNT($A596)=0,"",IF(H596="3E","3E",IF(H596="","I",LOOKUP(H596/J$2,{0,0.4,0.45,0.5,0.55,0.6,0.65,0.7,0.75,0.8,1},{"F","D","C","C+","B-","B","B+","A-","A","A+"}))))</f>
        <v/>
      </c>
      <c r="J596" s="2" t="str">
        <f>IF(COUNT($A596)=0,"",IF(H596="","--",IF(H596="3E","3E",LOOKUP(H596/J$2,{0,0.4,0.45,0.5,0.55,0.6,0.65,0.7,0.75,0.8,1},{0,2,2.25,2.5,2.75,3,3.25,3.5,3.75,4}))))</f>
        <v/>
      </c>
      <c r="K596" s="3" t="str">
        <f>IF(COUNT($A596)=0,"",IF($A596&lt;&gt;DRAFT!$B598,"ERR",IF(DRAFT!AJ598="3E","3E",IF(COUNT(DRAFT!AF598,DRAFT!AJ598)&gt;0,DRAFT!AK598,""))))</f>
        <v/>
      </c>
      <c r="L596" s="3" t="str">
        <f>IF(COUNT($A596)=0,"",IF(K596="3E","3E",IF(K596="","I",LOOKUP(K596/M$2,{0,0.4,0.45,0.5,0.55,0.6,0.65,0.7,0.75,0.8,1},{"F","D","C","C+","B-","B","B+","A-","A","A+"}))))</f>
        <v/>
      </c>
      <c r="M596" s="2" t="str">
        <f>IF(COUNT($A596)=0,"",IF(K596="","--",IF(K596="3E","3E",LOOKUP(K596/M$2,{0,0.4,0.45,0.5,0.55,0.6,0.65,0.7,0.75,0.8,1},{0,2,2.25,2.5,2.75,3,3.25,3.5,3.75,4}))))</f>
        <v/>
      </c>
      <c r="N596" s="3" t="str">
        <f>IF(COUNT($A596)=0,"",IF($A596&lt;&gt;DRAFT!$B598,"ERR",IF(DRAFT!AS598="3E","3E",IF(COUNT(DRAFT!AO598,DRAFT!AS598)&gt;0,DRAFT!AT598,""))))</f>
        <v/>
      </c>
      <c r="O596" s="3" t="str">
        <f>IF(COUNT($A596)=0,"",IF(N596="3E","3E",IF(N596="","I",LOOKUP(N596/P$2,{0,0.4,0.45,0.5,0.55,0.6,0.65,0.7,0.75,0.8,1},{"F","D","C","C+","B-","B","B+","A-","A","A+"}))))</f>
        <v/>
      </c>
      <c r="P596" s="2" t="str">
        <f>IF(COUNT($A596)=0,"",IF(N596="","--",IF(N596="3E","3E",LOOKUP(N596/P$2,{0,0.4,0.45,0.5,0.55,0.6,0.65,0.7,0.75,0.8,1},{0,2,2.25,2.5,2.75,3,3.25,3.5,3.75,4}))))</f>
        <v/>
      </c>
      <c r="Q596" s="3" t="str">
        <f>IF(COUNT($A596)=0,"",IF($A596&lt;&gt;DRAFT!$B598,"ERR",IF(DRAFT!BB598="3E","3E",IF(COUNT(DRAFT!AX598,DRAFT!BB598)&gt;0,DRAFT!BC598,""))))</f>
        <v/>
      </c>
      <c r="R596" s="3" t="str">
        <f>IF(COUNT($A596)=0,"",IF(Q596="3E","3E",IF(Q596="","I",LOOKUP(Q596/S$2,{0,0.4,0.45,0.5,0.55,0.6,0.65,0.7,0.75,0.8,1},{"F","D","C","C+","B-","B","B+","A-","A","A+"}))))</f>
        <v/>
      </c>
      <c r="S596" s="2" t="str">
        <f>IF(COUNT($A596)=0,"",IF(Q596="","--",IF(Q596="3E","3E",LOOKUP(Q596/S$2,{0,0.4,0.45,0.5,0.55,0.6,0.65,0.7,0.75,0.8,1},{0,2,2.25,2.5,2.75,3,3.25,3.5,3.75,4}))))</f>
        <v/>
      </c>
      <c r="T596" s="3" t="str">
        <f>IF(COUNT($A596)=0,"",IF($A596&lt;&gt;DRAFT!$B598,"ERR",IF(DRAFT!BK598="3E","3E",IF(COUNT(DRAFT!BG598,DRAFT!BK598)&gt;0,DRAFT!BL598,""))))</f>
        <v/>
      </c>
      <c r="U596" s="3" t="str">
        <f>IF(COUNT($A596)=0,"",IF(T596="3E","3E",IF(T596="","I",LOOKUP(T596/V$2,{0,0.4,0.45,0.5,0.55,0.6,0.65,0.7,0.75,0.8,1},{"F","D","C","C+","B-","B","B+","A-","A","A+"}))))</f>
        <v/>
      </c>
      <c r="V596" s="2" t="str">
        <f>IF(COUNT($A596)=0,"",IF(T596="","--",IF(T596="3E","3E",LOOKUP(T596/V$2,{0,0.4,0.45,0.5,0.55,0.6,0.65,0.7,0.75,0.8,1},{0,2,2.25,2.5,2.75,3,3.25,3.5,3.75,4}))))</f>
        <v/>
      </c>
      <c r="W596" s="3" t="str">
        <f>IF(COUNT($A596)=0,"",IF($A596&lt;&gt;DRAFT!$B598,"ERR",IF(DRAFT!BT598="3E","3E",IF(COUNT(DRAFT!BP598,DRAFT!BT598)&gt;0,DRAFT!BU598,""))))</f>
        <v/>
      </c>
      <c r="X596" s="3" t="str">
        <f>IF(COUNT($A596)=0,"",IF(W596="3E","3E",IF(W596="","I",LOOKUP(W596/Y$2,{0,0.4,0.45,0.5,0.55,0.6,0.65,0.7,0.75,0.8,1},{"F","D","C","C+","B-","B","B+","A-","A","A+"}))))</f>
        <v/>
      </c>
      <c r="Y596" s="2" t="str">
        <f>IF(COUNT($A596)=0,"",IF(W596="","--",IF(W596="3E","3E",LOOKUP(W596/Y$2,{0,0.4,0.45,0.5,0.55,0.6,0.65,0.7,0.75,0.8,1},{0,2,2.25,2.5,2.75,3,3.25,3.5,3.75,4}))))</f>
        <v/>
      </c>
      <c r="Z596" s="3" t="str">
        <f>IF(COUNT($A596)=0,"",IF($A596&lt;&gt;DRAFT!$B598,"ERR",IF(DRAFT!CC598="3E","3E",IF(COUNT(DRAFT!BY598,DRAFT!CC598)&gt;0,DRAFT!CD598,""))))</f>
        <v/>
      </c>
      <c r="AA596" s="3" t="str">
        <f>IF(COUNT($A596)=0,"",IF(Z596="3E","3E",IF(Z596="","I",LOOKUP(Z596/AB$2,{0,0.4,0.45,0.5,0.55,0.6,0.65,0.7,0.75,0.8,1},{"F","D","C","C+","B-","B","B+","A-","A","A+"}))))</f>
        <v/>
      </c>
      <c r="AB596" s="2" t="str">
        <f>IF(COUNT($A596)=0,"",IF(Z596="","--",IF(Z596="3E","3E",LOOKUP(Z596/AB$2,{0,0.4,0.45,0.5,0.55,0.6,0.65,0.7,0.75,0.8,1},{0,2,2.25,2.5,2.75,3,3.25,3.5,3.75,4}))))</f>
        <v/>
      </c>
      <c r="AC596" s="3" t="str">
        <f>IF(COUNT($A596)=0,"",IF($A596&lt;&gt;DRAFT!$B598,"ERR",IF(DRAFT!CF598&gt;0,DRAFT!CF598,"")))</f>
        <v/>
      </c>
      <c r="AD596" s="3" t="str">
        <f>IF(COUNT($A596)=0,"",IF(AC596="3E","3E",IF(AC596="","I",LOOKUP(AC596/AE$2,{0,0.4,0.45,0.5,0.55,0.6,0.65,0.7,0.75,0.8,1},{"F","D","C","C+","B-","B","B+","A-","A","A+"}))))</f>
        <v/>
      </c>
      <c r="AE596" s="2" t="str">
        <f>IF(COUNT($A596)=0,"",IF(AC596="","--",IF(AC596="3E","3E",LOOKUP(AC596/AE$2,{0,0.4,0.45,0.5,0.55,0.6,0.65,0.7,0.75,0.8,1},{0,2,2.25,2.5,2.75,3,3.25,3.5,3.75,4}))))</f>
        <v/>
      </c>
      <c r="AF596" s="3" t="str">
        <f>IF($A596&lt;&gt;DRAFT!$B598,"ERR",IF(OR(COUNT($A596)=0,COUNT(DRAFT!CI598:CK598,DRAFT!CM598:CO598)=0),"",CEILING(SUM(DRAFT!CL598,DRAFT!CP598),1)))</f>
        <v/>
      </c>
      <c r="AG596" s="3" t="str">
        <f>IF(COUNT($A596)=0,"",IF(AF596="3E","3E",IF(AF596="","I",LOOKUP(AF596/AH$2,{0,0.4,0.45,0.5,0.55,0.6,0.65,0.7,0.75,0.8,1},{"F","D","C","C+","B-","B","B+","A-","A","A+"}))))</f>
        <v/>
      </c>
      <c r="AH596" s="2" t="str">
        <f>IF(COUNT($A596)=0,"",IF(AF596="","--",IF(AF596="3E","3E",LOOKUP(AF596/AH$2,{0,0.4,0.45,0.5,0.55,0.6,0.65,0.7,0.75,0.8,1},{0,2,2.25,2.5,2.75,3,3.25,3.5,3.75,4}))))</f>
        <v/>
      </c>
      <c r="AI596" s="11" t="str">
        <f>IF(OR(COUNT($A596)=0,COUNT(B596:AH596)=0),"",IF(COUNTIF(B596:AH596,"3E")&gt;0,"3E",IF(DRAFT!$A598="R",TRUNC(SUMPRODUCT(RGP,RCP)/TCP,3),TRUNC((SUMPRODUCT(--(IMDGP&gt;0)*IMDGP,IMCP)+CEILING(DRAFT!$CQ598*42,0.25))/TCP,3))))</f>
        <v/>
      </c>
      <c r="AJ596" s="3" t="str">
        <f>IF(OR(COUNT($A596)=0,COUNT(B596:AH596)=0),"",IF(COUNTIF(B596:AH596,"3E")&gt;0,"3E",IF(DRAFT!$A598="R",SUMPRODUCT(--(RGP&gt;=2),RCP),SUMPRODUCT(--(IMDGP&gt;0),--(IMGP=0),IMCP)+DRAFT!$CR598)))</f>
        <v/>
      </c>
      <c r="AK596" s="3" t="str">
        <f>IF(OR(COUNT($A596)=0,COUNT(B596:AH596)=0),"",IF(COUNTIF(B596:AJ596,"3E")&gt;0,"3E",IF(AND(DRAFT!$A598="IM",OR($AI596&gt;DRAFT!$CQ598,$AJ596&gt;DRAFT!$CR598)),"IMPROVED",IF(AND(DRAFT!$A598="IM",$AI596&lt;=DRAFT!$CQ598,$AJ596&lt;=DRAFT!$CR598),"NOT IMPROVED",IF(AND(AH596&gt;=2,AI596&gt;=2,AJ596&gt;=30),"PASS","FAIL")))))</f>
        <v/>
      </c>
      <c r="AL596" s="3" t="str">
        <f t="shared" si="18"/>
        <v/>
      </c>
      <c r="AM596" s="3" t="str">
        <f t="shared" si="19"/>
        <v/>
      </c>
    </row>
    <row r="597" spans="1:39" ht="18.95" customHeight="1" x14ac:dyDescent="0.25">
      <c r="A597" s="4" t="str">
        <f>IF(DRAFT!$B599="","",DRAFT!$B599)</f>
        <v/>
      </c>
      <c r="B597" s="3" t="str">
        <f>IF(COUNT($A597)=0,"",IF($A597&lt;&gt;DRAFT!$B599,"ERR",IF(DRAFT!I599="3E","3E",IF(COUNT(DRAFT!E599,DRAFT!I599)&gt;0,DRAFT!J599,""))))</f>
        <v/>
      </c>
      <c r="C597" s="3" t="str">
        <f>IF(COUNT($A597)=0,"",IF(B597="3E","3E",IF(B597="","I",LOOKUP(B597/D$2,{0,0.4,0.45,0.5,0.55,0.6,0.65,0.7,0.75,0.8,1},{"F","D","C","C+","B-","B","B+","A-","A","A+"}))))</f>
        <v/>
      </c>
      <c r="D597" s="2" t="str">
        <f>IF(COUNT($A597)=0,"",IF(B597="","--",IF(B597="3E","3E",LOOKUP(B597/D$2,{0,0.4,0.45,0.5,0.55,0.6,0.65,0.7,0.75,0.8,1},{0,2,2.25,2.5,2.75,3,3.25,3.5,3.75,4}))))</f>
        <v/>
      </c>
      <c r="E597" s="3" t="str">
        <f>IF(COUNT($A597)=0,"",IF($A597&lt;&gt;DRAFT!$B599,"ERR",IF(DRAFT!R599="3E","3E",IF(COUNT(DRAFT!N599,DRAFT!R599)&gt;0,DRAFT!S599,""))))</f>
        <v/>
      </c>
      <c r="F597" s="3" t="str">
        <f>IF(COUNT($A597)=0,"",IF(E597="3E","3E",IF(E597="","I",LOOKUP(E597/G$2,{0,0.4,0.45,0.5,0.55,0.6,0.65,0.7,0.75,0.8,1},{"F","D","C","C+","B-","B","B+","A-","A","A+"}))))</f>
        <v/>
      </c>
      <c r="G597" s="2" t="str">
        <f>IF(COUNT($A597)=0,"",IF(E597="","--",IF(E597="3E","3E",LOOKUP(E597/G$2,{0,0.4,0.45,0.5,0.55,0.6,0.65,0.7,0.75,0.8,1},{0,2,2.25,2.5,2.75,3,3.25,3.5,3.75,4}))))</f>
        <v/>
      </c>
      <c r="H597" s="3" t="str">
        <f>IF(COUNT($A597)=0,"",IF($A597&lt;&gt;DRAFT!$B599,"ERR",IF(DRAFT!AA599="3E","3E",IF(COUNT(DRAFT!W599,DRAFT!AA599)&gt;0,DRAFT!AB599,""))))</f>
        <v/>
      </c>
      <c r="I597" s="3" t="str">
        <f>IF(COUNT($A597)=0,"",IF(H597="3E","3E",IF(H597="","I",LOOKUP(H597/J$2,{0,0.4,0.45,0.5,0.55,0.6,0.65,0.7,0.75,0.8,1},{"F","D","C","C+","B-","B","B+","A-","A","A+"}))))</f>
        <v/>
      </c>
      <c r="J597" s="2" t="str">
        <f>IF(COUNT($A597)=0,"",IF(H597="","--",IF(H597="3E","3E",LOOKUP(H597/J$2,{0,0.4,0.45,0.5,0.55,0.6,0.65,0.7,0.75,0.8,1},{0,2,2.25,2.5,2.75,3,3.25,3.5,3.75,4}))))</f>
        <v/>
      </c>
      <c r="K597" s="3" t="str">
        <f>IF(COUNT($A597)=0,"",IF($A597&lt;&gt;DRAFT!$B599,"ERR",IF(DRAFT!AJ599="3E","3E",IF(COUNT(DRAFT!AF599,DRAFT!AJ599)&gt;0,DRAFT!AK599,""))))</f>
        <v/>
      </c>
      <c r="L597" s="3" t="str">
        <f>IF(COUNT($A597)=0,"",IF(K597="3E","3E",IF(K597="","I",LOOKUP(K597/M$2,{0,0.4,0.45,0.5,0.55,0.6,0.65,0.7,0.75,0.8,1},{"F","D","C","C+","B-","B","B+","A-","A","A+"}))))</f>
        <v/>
      </c>
      <c r="M597" s="2" t="str">
        <f>IF(COUNT($A597)=0,"",IF(K597="","--",IF(K597="3E","3E",LOOKUP(K597/M$2,{0,0.4,0.45,0.5,0.55,0.6,0.65,0.7,0.75,0.8,1},{0,2,2.25,2.5,2.75,3,3.25,3.5,3.75,4}))))</f>
        <v/>
      </c>
      <c r="N597" s="3" t="str">
        <f>IF(COUNT($A597)=0,"",IF($A597&lt;&gt;DRAFT!$B599,"ERR",IF(DRAFT!AS599="3E","3E",IF(COUNT(DRAFT!AO599,DRAFT!AS599)&gt;0,DRAFT!AT599,""))))</f>
        <v/>
      </c>
      <c r="O597" s="3" t="str">
        <f>IF(COUNT($A597)=0,"",IF(N597="3E","3E",IF(N597="","I",LOOKUP(N597/P$2,{0,0.4,0.45,0.5,0.55,0.6,0.65,0.7,0.75,0.8,1},{"F","D","C","C+","B-","B","B+","A-","A","A+"}))))</f>
        <v/>
      </c>
      <c r="P597" s="2" t="str">
        <f>IF(COUNT($A597)=0,"",IF(N597="","--",IF(N597="3E","3E",LOOKUP(N597/P$2,{0,0.4,0.45,0.5,0.55,0.6,0.65,0.7,0.75,0.8,1},{0,2,2.25,2.5,2.75,3,3.25,3.5,3.75,4}))))</f>
        <v/>
      </c>
      <c r="Q597" s="3" t="str">
        <f>IF(COUNT($A597)=0,"",IF($A597&lt;&gt;DRAFT!$B599,"ERR",IF(DRAFT!BB599="3E","3E",IF(COUNT(DRAFT!AX599,DRAFT!BB599)&gt;0,DRAFT!BC599,""))))</f>
        <v/>
      </c>
      <c r="R597" s="3" t="str">
        <f>IF(COUNT($A597)=0,"",IF(Q597="3E","3E",IF(Q597="","I",LOOKUP(Q597/S$2,{0,0.4,0.45,0.5,0.55,0.6,0.65,0.7,0.75,0.8,1},{"F","D","C","C+","B-","B","B+","A-","A","A+"}))))</f>
        <v/>
      </c>
      <c r="S597" s="2" t="str">
        <f>IF(COUNT($A597)=0,"",IF(Q597="","--",IF(Q597="3E","3E",LOOKUP(Q597/S$2,{0,0.4,0.45,0.5,0.55,0.6,0.65,0.7,0.75,0.8,1},{0,2,2.25,2.5,2.75,3,3.25,3.5,3.75,4}))))</f>
        <v/>
      </c>
      <c r="T597" s="3" t="str">
        <f>IF(COUNT($A597)=0,"",IF($A597&lt;&gt;DRAFT!$B599,"ERR",IF(DRAFT!BK599="3E","3E",IF(COUNT(DRAFT!BG599,DRAFT!BK599)&gt;0,DRAFT!BL599,""))))</f>
        <v/>
      </c>
      <c r="U597" s="3" t="str">
        <f>IF(COUNT($A597)=0,"",IF(T597="3E","3E",IF(T597="","I",LOOKUP(T597/V$2,{0,0.4,0.45,0.5,0.55,0.6,0.65,0.7,0.75,0.8,1},{"F","D","C","C+","B-","B","B+","A-","A","A+"}))))</f>
        <v/>
      </c>
      <c r="V597" s="2" t="str">
        <f>IF(COUNT($A597)=0,"",IF(T597="","--",IF(T597="3E","3E",LOOKUP(T597/V$2,{0,0.4,0.45,0.5,0.55,0.6,0.65,0.7,0.75,0.8,1},{0,2,2.25,2.5,2.75,3,3.25,3.5,3.75,4}))))</f>
        <v/>
      </c>
      <c r="W597" s="3" t="str">
        <f>IF(COUNT($A597)=0,"",IF($A597&lt;&gt;DRAFT!$B599,"ERR",IF(DRAFT!BT599="3E","3E",IF(COUNT(DRAFT!BP599,DRAFT!BT599)&gt;0,DRAFT!BU599,""))))</f>
        <v/>
      </c>
      <c r="X597" s="3" t="str">
        <f>IF(COUNT($A597)=0,"",IF(W597="3E","3E",IF(W597="","I",LOOKUP(W597/Y$2,{0,0.4,0.45,0.5,0.55,0.6,0.65,0.7,0.75,0.8,1},{"F","D","C","C+","B-","B","B+","A-","A","A+"}))))</f>
        <v/>
      </c>
      <c r="Y597" s="2" t="str">
        <f>IF(COUNT($A597)=0,"",IF(W597="","--",IF(W597="3E","3E",LOOKUP(W597/Y$2,{0,0.4,0.45,0.5,0.55,0.6,0.65,0.7,0.75,0.8,1},{0,2,2.25,2.5,2.75,3,3.25,3.5,3.75,4}))))</f>
        <v/>
      </c>
      <c r="Z597" s="3" t="str">
        <f>IF(COUNT($A597)=0,"",IF($A597&lt;&gt;DRAFT!$B599,"ERR",IF(DRAFT!CC599="3E","3E",IF(COUNT(DRAFT!BY599,DRAFT!CC599)&gt;0,DRAFT!CD599,""))))</f>
        <v/>
      </c>
      <c r="AA597" s="3" t="str">
        <f>IF(COUNT($A597)=0,"",IF(Z597="3E","3E",IF(Z597="","I",LOOKUP(Z597/AB$2,{0,0.4,0.45,0.5,0.55,0.6,0.65,0.7,0.75,0.8,1},{"F","D","C","C+","B-","B","B+","A-","A","A+"}))))</f>
        <v/>
      </c>
      <c r="AB597" s="2" t="str">
        <f>IF(COUNT($A597)=0,"",IF(Z597="","--",IF(Z597="3E","3E",LOOKUP(Z597/AB$2,{0,0.4,0.45,0.5,0.55,0.6,0.65,0.7,0.75,0.8,1},{0,2,2.25,2.5,2.75,3,3.25,3.5,3.75,4}))))</f>
        <v/>
      </c>
      <c r="AC597" s="3" t="str">
        <f>IF(COUNT($A597)=0,"",IF($A597&lt;&gt;DRAFT!$B599,"ERR",IF(DRAFT!CF599&gt;0,DRAFT!CF599,"")))</f>
        <v/>
      </c>
      <c r="AD597" s="3" t="str">
        <f>IF(COUNT($A597)=0,"",IF(AC597="3E","3E",IF(AC597="","I",LOOKUP(AC597/AE$2,{0,0.4,0.45,0.5,0.55,0.6,0.65,0.7,0.75,0.8,1},{"F","D","C","C+","B-","B","B+","A-","A","A+"}))))</f>
        <v/>
      </c>
      <c r="AE597" s="2" t="str">
        <f>IF(COUNT($A597)=0,"",IF(AC597="","--",IF(AC597="3E","3E",LOOKUP(AC597/AE$2,{0,0.4,0.45,0.5,0.55,0.6,0.65,0.7,0.75,0.8,1},{0,2,2.25,2.5,2.75,3,3.25,3.5,3.75,4}))))</f>
        <v/>
      </c>
      <c r="AF597" s="3" t="str">
        <f>IF($A597&lt;&gt;DRAFT!$B599,"ERR",IF(OR(COUNT($A597)=0,COUNT(DRAFT!CI599:CK599,DRAFT!CM599:CO599)=0),"",CEILING(SUM(DRAFT!CL599,DRAFT!CP599),1)))</f>
        <v/>
      </c>
      <c r="AG597" s="3" t="str">
        <f>IF(COUNT($A597)=0,"",IF(AF597="3E","3E",IF(AF597="","I",LOOKUP(AF597/AH$2,{0,0.4,0.45,0.5,0.55,0.6,0.65,0.7,0.75,0.8,1},{"F","D","C","C+","B-","B","B+","A-","A","A+"}))))</f>
        <v/>
      </c>
      <c r="AH597" s="2" t="str">
        <f>IF(COUNT($A597)=0,"",IF(AF597="","--",IF(AF597="3E","3E",LOOKUP(AF597/AH$2,{0,0.4,0.45,0.5,0.55,0.6,0.65,0.7,0.75,0.8,1},{0,2,2.25,2.5,2.75,3,3.25,3.5,3.75,4}))))</f>
        <v/>
      </c>
      <c r="AI597" s="11" t="str">
        <f>IF(OR(COUNT($A597)=0,COUNT(B597:AH597)=0),"",IF(COUNTIF(B597:AH597,"3E")&gt;0,"3E",IF(DRAFT!$A599="R",TRUNC(SUMPRODUCT(RGP,RCP)/TCP,3),TRUNC((SUMPRODUCT(--(IMDGP&gt;0)*IMDGP,IMCP)+CEILING(DRAFT!$CQ599*42,0.25))/TCP,3))))</f>
        <v/>
      </c>
      <c r="AJ597" s="3" t="str">
        <f>IF(OR(COUNT($A597)=0,COUNT(B597:AH597)=0),"",IF(COUNTIF(B597:AH597,"3E")&gt;0,"3E",IF(DRAFT!$A599="R",SUMPRODUCT(--(RGP&gt;=2),RCP),SUMPRODUCT(--(IMDGP&gt;0),--(IMGP=0),IMCP)+DRAFT!$CR599)))</f>
        <v/>
      </c>
      <c r="AK597" s="3" t="str">
        <f>IF(OR(COUNT($A597)=0,COUNT(B597:AH597)=0),"",IF(COUNTIF(B597:AJ597,"3E")&gt;0,"3E",IF(AND(DRAFT!$A599="IM",OR($AI597&gt;DRAFT!$CQ599,$AJ597&gt;DRAFT!$CR599)),"IMPROVED",IF(AND(DRAFT!$A599="IM",$AI597&lt;=DRAFT!$CQ599,$AJ597&lt;=DRAFT!$CR599),"NOT IMPROVED",IF(AND(AH597&gt;=2,AI597&gt;=2,AJ597&gt;=30),"PASS","FAIL")))))</f>
        <v/>
      </c>
      <c r="AL597" s="3" t="str">
        <f t="shared" si="18"/>
        <v/>
      </c>
      <c r="AM597" s="3" t="str">
        <f t="shared" si="19"/>
        <v/>
      </c>
    </row>
    <row r="598" spans="1:39" ht="18.95" customHeight="1" x14ac:dyDescent="0.25">
      <c r="A598" s="4" t="str">
        <f>IF(DRAFT!$B600="","",DRAFT!$B600)</f>
        <v/>
      </c>
      <c r="B598" s="3" t="str">
        <f>IF(COUNT($A598)=0,"",IF($A598&lt;&gt;DRAFT!$B600,"ERR",IF(DRAFT!I600="3E","3E",IF(COUNT(DRAFT!E600,DRAFT!I600)&gt;0,DRAFT!J600,""))))</f>
        <v/>
      </c>
      <c r="C598" s="3" t="str">
        <f>IF(COUNT($A598)=0,"",IF(B598="3E","3E",IF(B598="","I",LOOKUP(B598/D$2,{0,0.4,0.45,0.5,0.55,0.6,0.65,0.7,0.75,0.8,1},{"F","D","C","C+","B-","B","B+","A-","A","A+"}))))</f>
        <v/>
      </c>
      <c r="D598" s="2" t="str">
        <f>IF(COUNT($A598)=0,"",IF(B598="","--",IF(B598="3E","3E",LOOKUP(B598/D$2,{0,0.4,0.45,0.5,0.55,0.6,0.65,0.7,0.75,0.8,1},{0,2,2.25,2.5,2.75,3,3.25,3.5,3.75,4}))))</f>
        <v/>
      </c>
      <c r="E598" s="3" t="str">
        <f>IF(COUNT($A598)=0,"",IF($A598&lt;&gt;DRAFT!$B600,"ERR",IF(DRAFT!R600="3E","3E",IF(COUNT(DRAFT!N600,DRAFT!R600)&gt;0,DRAFT!S600,""))))</f>
        <v/>
      </c>
      <c r="F598" s="3" t="str">
        <f>IF(COUNT($A598)=0,"",IF(E598="3E","3E",IF(E598="","I",LOOKUP(E598/G$2,{0,0.4,0.45,0.5,0.55,0.6,0.65,0.7,0.75,0.8,1},{"F","D","C","C+","B-","B","B+","A-","A","A+"}))))</f>
        <v/>
      </c>
      <c r="G598" s="2" t="str">
        <f>IF(COUNT($A598)=0,"",IF(E598="","--",IF(E598="3E","3E",LOOKUP(E598/G$2,{0,0.4,0.45,0.5,0.55,0.6,0.65,0.7,0.75,0.8,1},{0,2,2.25,2.5,2.75,3,3.25,3.5,3.75,4}))))</f>
        <v/>
      </c>
      <c r="H598" s="3" t="str">
        <f>IF(COUNT($A598)=0,"",IF($A598&lt;&gt;DRAFT!$B600,"ERR",IF(DRAFT!AA600="3E","3E",IF(COUNT(DRAFT!W600,DRAFT!AA600)&gt;0,DRAFT!AB600,""))))</f>
        <v/>
      </c>
      <c r="I598" s="3" t="str">
        <f>IF(COUNT($A598)=0,"",IF(H598="3E","3E",IF(H598="","I",LOOKUP(H598/J$2,{0,0.4,0.45,0.5,0.55,0.6,0.65,0.7,0.75,0.8,1},{"F","D","C","C+","B-","B","B+","A-","A","A+"}))))</f>
        <v/>
      </c>
      <c r="J598" s="2" t="str">
        <f>IF(COUNT($A598)=0,"",IF(H598="","--",IF(H598="3E","3E",LOOKUP(H598/J$2,{0,0.4,0.45,0.5,0.55,0.6,0.65,0.7,0.75,0.8,1},{0,2,2.25,2.5,2.75,3,3.25,3.5,3.75,4}))))</f>
        <v/>
      </c>
      <c r="K598" s="3" t="str">
        <f>IF(COUNT($A598)=0,"",IF($A598&lt;&gt;DRAFT!$B600,"ERR",IF(DRAFT!AJ600="3E","3E",IF(COUNT(DRAFT!AF600,DRAFT!AJ600)&gt;0,DRAFT!AK600,""))))</f>
        <v/>
      </c>
      <c r="L598" s="3" t="str">
        <f>IF(COUNT($A598)=0,"",IF(K598="3E","3E",IF(K598="","I",LOOKUP(K598/M$2,{0,0.4,0.45,0.5,0.55,0.6,0.65,0.7,0.75,0.8,1},{"F","D","C","C+","B-","B","B+","A-","A","A+"}))))</f>
        <v/>
      </c>
      <c r="M598" s="2" t="str">
        <f>IF(COUNT($A598)=0,"",IF(K598="","--",IF(K598="3E","3E",LOOKUP(K598/M$2,{0,0.4,0.45,0.5,0.55,0.6,0.65,0.7,0.75,0.8,1},{0,2,2.25,2.5,2.75,3,3.25,3.5,3.75,4}))))</f>
        <v/>
      </c>
      <c r="N598" s="3" t="str">
        <f>IF(COUNT($A598)=0,"",IF($A598&lt;&gt;DRAFT!$B600,"ERR",IF(DRAFT!AS600="3E","3E",IF(COUNT(DRAFT!AO600,DRAFT!AS600)&gt;0,DRAFT!AT600,""))))</f>
        <v/>
      </c>
      <c r="O598" s="3" t="str">
        <f>IF(COUNT($A598)=0,"",IF(N598="3E","3E",IF(N598="","I",LOOKUP(N598/P$2,{0,0.4,0.45,0.5,0.55,0.6,0.65,0.7,0.75,0.8,1},{"F","D","C","C+","B-","B","B+","A-","A","A+"}))))</f>
        <v/>
      </c>
      <c r="P598" s="2" t="str">
        <f>IF(COUNT($A598)=0,"",IF(N598="","--",IF(N598="3E","3E",LOOKUP(N598/P$2,{0,0.4,0.45,0.5,0.55,0.6,0.65,0.7,0.75,0.8,1},{0,2,2.25,2.5,2.75,3,3.25,3.5,3.75,4}))))</f>
        <v/>
      </c>
      <c r="Q598" s="3" t="str">
        <f>IF(COUNT($A598)=0,"",IF($A598&lt;&gt;DRAFT!$B600,"ERR",IF(DRAFT!BB600="3E","3E",IF(COUNT(DRAFT!AX600,DRAFT!BB600)&gt;0,DRAFT!BC600,""))))</f>
        <v/>
      </c>
      <c r="R598" s="3" t="str">
        <f>IF(COUNT($A598)=0,"",IF(Q598="3E","3E",IF(Q598="","I",LOOKUP(Q598/S$2,{0,0.4,0.45,0.5,0.55,0.6,0.65,0.7,0.75,0.8,1},{"F","D","C","C+","B-","B","B+","A-","A","A+"}))))</f>
        <v/>
      </c>
      <c r="S598" s="2" t="str">
        <f>IF(COUNT($A598)=0,"",IF(Q598="","--",IF(Q598="3E","3E",LOOKUP(Q598/S$2,{0,0.4,0.45,0.5,0.55,0.6,0.65,0.7,0.75,0.8,1},{0,2,2.25,2.5,2.75,3,3.25,3.5,3.75,4}))))</f>
        <v/>
      </c>
      <c r="T598" s="3" t="str">
        <f>IF(COUNT($A598)=0,"",IF($A598&lt;&gt;DRAFT!$B600,"ERR",IF(DRAFT!BK600="3E","3E",IF(COUNT(DRAFT!BG600,DRAFT!BK600)&gt;0,DRAFT!BL600,""))))</f>
        <v/>
      </c>
      <c r="U598" s="3" t="str">
        <f>IF(COUNT($A598)=0,"",IF(T598="3E","3E",IF(T598="","I",LOOKUP(T598/V$2,{0,0.4,0.45,0.5,0.55,0.6,0.65,0.7,0.75,0.8,1},{"F","D","C","C+","B-","B","B+","A-","A","A+"}))))</f>
        <v/>
      </c>
      <c r="V598" s="2" t="str">
        <f>IF(COUNT($A598)=0,"",IF(T598="","--",IF(T598="3E","3E",LOOKUP(T598/V$2,{0,0.4,0.45,0.5,0.55,0.6,0.65,0.7,0.75,0.8,1},{0,2,2.25,2.5,2.75,3,3.25,3.5,3.75,4}))))</f>
        <v/>
      </c>
      <c r="W598" s="3" t="str">
        <f>IF(COUNT($A598)=0,"",IF($A598&lt;&gt;DRAFT!$B600,"ERR",IF(DRAFT!BT600="3E","3E",IF(COUNT(DRAFT!BP600,DRAFT!BT600)&gt;0,DRAFT!BU600,""))))</f>
        <v/>
      </c>
      <c r="X598" s="3" t="str">
        <f>IF(COUNT($A598)=0,"",IF(W598="3E","3E",IF(W598="","I",LOOKUP(W598/Y$2,{0,0.4,0.45,0.5,0.55,0.6,0.65,0.7,0.75,0.8,1},{"F","D","C","C+","B-","B","B+","A-","A","A+"}))))</f>
        <v/>
      </c>
      <c r="Y598" s="2" t="str">
        <f>IF(COUNT($A598)=0,"",IF(W598="","--",IF(W598="3E","3E",LOOKUP(W598/Y$2,{0,0.4,0.45,0.5,0.55,0.6,0.65,0.7,0.75,0.8,1},{0,2,2.25,2.5,2.75,3,3.25,3.5,3.75,4}))))</f>
        <v/>
      </c>
      <c r="Z598" s="3" t="str">
        <f>IF(COUNT($A598)=0,"",IF($A598&lt;&gt;DRAFT!$B600,"ERR",IF(DRAFT!CC600="3E","3E",IF(COUNT(DRAFT!BY600,DRAFT!CC600)&gt;0,DRAFT!CD600,""))))</f>
        <v/>
      </c>
      <c r="AA598" s="3" t="str">
        <f>IF(COUNT($A598)=0,"",IF(Z598="3E","3E",IF(Z598="","I",LOOKUP(Z598/AB$2,{0,0.4,0.45,0.5,0.55,0.6,0.65,0.7,0.75,0.8,1},{"F","D","C","C+","B-","B","B+","A-","A","A+"}))))</f>
        <v/>
      </c>
      <c r="AB598" s="2" t="str">
        <f>IF(COUNT($A598)=0,"",IF(Z598="","--",IF(Z598="3E","3E",LOOKUP(Z598/AB$2,{0,0.4,0.45,0.5,0.55,0.6,0.65,0.7,0.75,0.8,1},{0,2,2.25,2.5,2.75,3,3.25,3.5,3.75,4}))))</f>
        <v/>
      </c>
      <c r="AC598" s="3" t="str">
        <f>IF(COUNT($A598)=0,"",IF($A598&lt;&gt;DRAFT!$B600,"ERR",IF(DRAFT!CF600&gt;0,DRAFT!CF600,"")))</f>
        <v/>
      </c>
      <c r="AD598" s="3" t="str">
        <f>IF(COUNT($A598)=0,"",IF(AC598="3E","3E",IF(AC598="","I",LOOKUP(AC598/AE$2,{0,0.4,0.45,0.5,0.55,0.6,0.65,0.7,0.75,0.8,1},{"F","D","C","C+","B-","B","B+","A-","A","A+"}))))</f>
        <v/>
      </c>
      <c r="AE598" s="2" t="str">
        <f>IF(COUNT($A598)=0,"",IF(AC598="","--",IF(AC598="3E","3E",LOOKUP(AC598/AE$2,{0,0.4,0.45,0.5,0.55,0.6,0.65,0.7,0.75,0.8,1},{0,2,2.25,2.5,2.75,3,3.25,3.5,3.75,4}))))</f>
        <v/>
      </c>
      <c r="AF598" s="3" t="str">
        <f>IF($A598&lt;&gt;DRAFT!$B600,"ERR",IF(OR(COUNT($A598)=0,COUNT(DRAFT!CI600:CK600,DRAFT!CM600:CO600)=0),"",CEILING(SUM(DRAFT!CL600,DRAFT!CP600),1)))</f>
        <v/>
      </c>
      <c r="AG598" s="3" t="str">
        <f>IF(COUNT($A598)=0,"",IF(AF598="3E","3E",IF(AF598="","I",LOOKUP(AF598/AH$2,{0,0.4,0.45,0.5,0.55,0.6,0.65,0.7,0.75,0.8,1},{"F","D","C","C+","B-","B","B+","A-","A","A+"}))))</f>
        <v/>
      </c>
      <c r="AH598" s="2" t="str">
        <f>IF(COUNT($A598)=0,"",IF(AF598="","--",IF(AF598="3E","3E",LOOKUP(AF598/AH$2,{0,0.4,0.45,0.5,0.55,0.6,0.65,0.7,0.75,0.8,1},{0,2,2.25,2.5,2.75,3,3.25,3.5,3.75,4}))))</f>
        <v/>
      </c>
      <c r="AI598" s="11" t="str">
        <f>IF(OR(COUNT($A598)=0,COUNT(B598:AH598)=0),"",IF(COUNTIF(B598:AH598,"3E")&gt;0,"3E",IF(DRAFT!$A600="R",TRUNC(SUMPRODUCT(RGP,RCP)/TCP,3),TRUNC((SUMPRODUCT(--(IMDGP&gt;0)*IMDGP,IMCP)+CEILING(DRAFT!$CQ600*42,0.25))/TCP,3))))</f>
        <v/>
      </c>
      <c r="AJ598" s="3" t="str">
        <f>IF(OR(COUNT($A598)=0,COUNT(B598:AH598)=0),"",IF(COUNTIF(B598:AH598,"3E")&gt;0,"3E",IF(DRAFT!$A600="R",SUMPRODUCT(--(RGP&gt;=2),RCP),SUMPRODUCT(--(IMDGP&gt;0),--(IMGP=0),IMCP)+DRAFT!$CR600)))</f>
        <v/>
      </c>
      <c r="AK598" s="3" t="str">
        <f>IF(OR(COUNT($A598)=0,COUNT(B598:AH598)=0),"",IF(COUNTIF(B598:AJ598,"3E")&gt;0,"3E",IF(AND(DRAFT!$A600="IM",OR($AI598&gt;DRAFT!$CQ600,$AJ598&gt;DRAFT!$CR600)),"IMPROVED",IF(AND(DRAFT!$A600="IM",$AI598&lt;=DRAFT!$CQ600,$AJ598&lt;=DRAFT!$CR600),"NOT IMPROVED",IF(AND(AH598&gt;=2,AI598&gt;=2,AJ598&gt;=30),"PASS","FAIL")))))</f>
        <v/>
      </c>
      <c r="AL598" s="3" t="str">
        <f t="shared" si="18"/>
        <v/>
      </c>
      <c r="AM598" s="3" t="str">
        <f t="shared" si="19"/>
        <v/>
      </c>
    </row>
    <row r="599" spans="1:39" ht="18.95" customHeight="1" x14ac:dyDescent="0.25">
      <c r="A599" s="4" t="str">
        <f>IF(DRAFT!$B601="","",DRAFT!$B601)</f>
        <v/>
      </c>
      <c r="B599" s="3" t="str">
        <f>IF(COUNT($A599)=0,"",IF($A599&lt;&gt;DRAFT!$B601,"ERR",IF(DRAFT!I601="3E","3E",IF(COUNT(DRAFT!E601,DRAFT!I601)&gt;0,DRAFT!J601,""))))</f>
        <v/>
      </c>
      <c r="C599" s="3" t="str">
        <f>IF(COUNT($A599)=0,"",IF(B599="3E","3E",IF(B599="","I",LOOKUP(B599/D$2,{0,0.4,0.45,0.5,0.55,0.6,0.65,0.7,0.75,0.8,1},{"F","D","C","C+","B-","B","B+","A-","A","A+"}))))</f>
        <v/>
      </c>
      <c r="D599" s="2" t="str">
        <f>IF(COUNT($A599)=0,"",IF(B599="","--",IF(B599="3E","3E",LOOKUP(B599/D$2,{0,0.4,0.45,0.5,0.55,0.6,0.65,0.7,0.75,0.8,1},{0,2,2.25,2.5,2.75,3,3.25,3.5,3.75,4}))))</f>
        <v/>
      </c>
      <c r="E599" s="3" t="str">
        <f>IF(COUNT($A599)=0,"",IF($A599&lt;&gt;DRAFT!$B601,"ERR",IF(DRAFT!R601="3E","3E",IF(COUNT(DRAFT!N601,DRAFT!R601)&gt;0,DRAFT!S601,""))))</f>
        <v/>
      </c>
      <c r="F599" s="3" t="str">
        <f>IF(COUNT($A599)=0,"",IF(E599="3E","3E",IF(E599="","I",LOOKUP(E599/G$2,{0,0.4,0.45,0.5,0.55,0.6,0.65,0.7,0.75,0.8,1},{"F","D","C","C+","B-","B","B+","A-","A","A+"}))))</f>
        <v/>
      </c>
      <c r="G599" s="2" t="str">
        <f>IF(COUNT($A599)=0,"",IF(E599="","--",IF(E599="3E","3E",LOOKUP(E599/G$2,{0,0.4,0.45,0.5,0.55,0.6,0.65,0.7,0.75,0.8,1},{0,2,2.25,2.5,2.75,3,3.25,3.5,3.75,4}))))</f>
        <v/>
      </c>
      <c r="H599" s="3" t="str">
        <f>IF(COUNT($A599)=0,"",IF($A599&lt;&gt;DRAFT!$B601,"ERR",IF(DRAFT!AA601="3E","3E",IF(COUNT(DRAFT!W601,DRAFT!AA601)&gt;0,DRAFT!AB601,""))))</f>
        <v/>
      </c>
      <c r="I599" s="3" t="str">
        <f>IF(COUNT($A599)=0,"",IF(H599="3E","3E",IF(H599="","I",LOOKUP(H599/J$2,{0,0.4,0.45,0.5,0.55,0.6,0.65,0.7,0.75,0.8,1},{"F","D","C","C+","B-","B","B+","A-","A","A+"}))))</f>
        <v/>
      </c>
      <c r="J599" s="2" t="str">
        <f>IF(COUNT($A599)=0,"",IF(H599="","--",IF(H599="3E","3E",LOOKUP(H599/J$2,{0,0.4,0.45,0.5,0.55,0.6,0.65,0.7,0.75,0.8,1},{0,2,2.25,2.5,2.75,3,3.25,3.5,3.75,4}))))</f>
        <v/>
      </c>
      <c r="K599" s="3" t="str">
        <f>IF(COUNT($A599)=0,"",IF($A599&lt;&gt;DRAFT!$B601,"ERR",IF(DRAFT!AJ601="3E","3E",IF(COUNT(DRAFT!AF601,DRAFT!AJ601)&gt;0,DRAFT!AK601,""))))</f>
        <v/>
      </c>
      <c r="L599" s="3" t="str">
        <f>IF(COUNT($A599)=0,"",IF(K599="3E","3E",IF(K599="","I",LOOKUP(K599/M$2,{0,0.4,0.45,0.5,0.55,0.6,0.65,0.7,0.75,0.8,1},{"F","D","C","C+","B-","B","B+","A-","A","A+"}))))</f>
        <v/>
      </c>
      <c r="M599" s="2" t="str">
        <f>IF(COUNT($A599)=0,"",IF(K599="","--",IF(K599="3E","3E",LOOKUP(K599/M$2,{0,0.4,0.45,0.5,0.55,0.6,0.65,0.7,0.75,0.8,1},{0,2,2.25,2.5,2.75,3,3.25,3.5,3.75,4}))))</f>
        <v/>
      </c>
      <c r="N599" s="3" t="str">
        <f>IF(COUNT($A599)=0,"",IF($A599&lt;&gt;DRAFT!$B601,"ERR",IF(DRAFT!AS601="3E","3E",IF(COUNT(DRAFT!AO601,DRAFT!AS601)&gt;0,DRAFT!AT601,""))))</f>
        <v/>
      </c>
      <c r="O599" s="3" t="str">
        <f>IF(COUNT($A599)=0,"",IF(N599="3E","3E",IF(N599="","I",LOOKUP(N599/P$2,{0,0.4,0.45,0.5,0.55,0.6,0.65,0.7,0.75,0.8,1},{"F","D","C","C+","B-","B","B+","A-","A","A+"}))))</f>
        <v/>
      </c>
      <c r="P599" s="2" t="str">
        <f>IF(COUNT($A599)=0,"",IF(N599="","--",IF(N599="3E","3E",LOOKUP(N599/P$2,{0,0.4,0.45,0.5,0.55,0.6,0.65,0.7,0.75,0.8,1},{0,2,2.25,2.5,2.75,3,3.25,3.5,3.75,4}))))</f>
        <v/>
      </c>
      <c r="Q599" s="3" t="str">
        <f>IF(COUNT($A599)=0,"",IF($A599&lt;&gt;DRAFT!$B601,"ERR",IF(DRAFT!BB601="3E","3E",IF(COUNT(DRAFT!AX601,DRAFT!BB601)&gt;0,DRAFT!BC601,""))))</f>
        <v/>
      </c>
      <c r="R599" s="3" t="str">
        <f>IF(COUNT($A599)=0,"",IF(Q599="3E","3E",IF(Q599="","I",LOOKUP(Q599/S$2,{0,0.4,0.45,0.5,0.55,0.6,0.65,0.7,0.75,0.8,1},{"F","D","C","C+","B-","B","B+","A-","A","A+"}))))</f>
        <v/>
      </c>
      <c r="S599" s="2" t="str">
        <f>IF(COUNT($A599)=0,"",IF(Q599="","--",IF(Q599="3E","3E",LOOKUP(Q599/S$2,{0,0.4,0.45,0.5,0.55,0.6,0.65,0.7,0.75,0.8,1},{0,2,2.25,2.5,2.75,3,3.25,3.5,3.75,4}))))</f>
        <v/>
      </c>
      <c r="T599" s="3" t="str">
        <f>IF(COUNT($A599)=0,"",IF($A599&lt;&gt;DRAFT!$B601,"ERR",IF(DRAFT!BK601="3E","3E",IF(COUNT(DRAFT!BG601,DRAFT!BK601)&gt;0,DRAFT!BL601,""))))</f>
        <v/>
      </c>
      <c r="U599" s="3" t="str">
        <f>IF(COUNT($A599)=0,"",IF(T599="3E","3E",IF(T599="","I",LOOKUP(T599/V$2,{0,0.4,0.45,0.5,0.55,0.6,0.65,0.7,0.75,0.8,1},{"F","D","C","C+","B-","B","B+","A-","A","A+"}))))</f>
        <v/>
      </c>
      <c r="V599" s="2" t="str">
        <f>IF(COUNT($A599)=0,"",IF(T599="","--",IF(T599="3E","3E",LOOKUP(T599/V$2,{0,0.4,0.45,0.5,0.55,0.6,0.65,0.7,0.75,0.8,1},{0,2,2.25,2.5,2.75,3,3.25,3.5,3.75,4}))))</f>
        <v/>
      </c>
      <c r="W599" s="3" t="str">
        <f>IF(COUNT($A599)=0,"",IF($A599&lt;&gt;DRAFT!$B601,"ERR",IF(DRAFT!BT601="3E","3E",IF(COUNT(DRAFT!BP601,DRAFT!BT601)&gt;0,DRAFT!BU601,""))))</f>
        <v/>
      </c>
      <c r="X599" s="3" t="str">
        <f>IF(COUNT($A599)=0,"",IF(W599="3E","3E",IF(W599="","I",LOOKUP(W599/Y$2,{0,0.4,0.45,0.5,0.55,0.6,0.65,0.7,0.75,0.8,1},{"F","D","C","C+","B-","B","B+","A-","A","A+"}))))</f>
        <v/>
      </c>
      <c r="Y599" s="2" t="str">
        <f>IF(COUNT($A599)=0,"",IF(W599="","--",IF(W599="3E","3E",LOOKUP(W599/Y$2,{0,0.4,0.45,0.5,0.55,0.6,0.65,0.7,0.75,0.8,1},{0,2,2.25,2.5,2.75,3,3.25,3.5,3.75,4}))))</f>
        <v/>
      </c>
      <c r="Z599" s="3" t="str">
        <f>IF(COUNT($A599)=0,"",IF($A599&lt;&gt;DRAFT!$B601,"ERR",IF(DRAFT!CC601="3E","3E",IF(COUNT(DRAFT!BY601,DRAFT!CC601)&gt;0,DRAFT!CD601,""))))</f>
        <v/>
      </c>
      <c r="AA599" s="3" t="str">
        <f>IF(COUNT($A599)=0,"",IF(Z599="3E","3E",IF(Z599="","I",LOOKUP(Z599/AB$2,{0,0.4,0.45,0.5,0.55,0.6,0.65,0.7,0.75,0.8,1},{"F","D","C","C+","B-","B","B+","A-","A","A+"}))))</f>
        <v/>
      </c>
      <c r="AB599" s="2" t="str">
        <f>IF(COUNT($A599)=0,"",IF(Z599="","--",IF(Z599="3E","3E",LOOKUP(Z599/AB$2,{0,0.4,0.45,0.5,0.55,0.6,0.65,0.7,0.75,0.8,1},{0,2,2.25,2.5,2.75,3,3.25,3.5,3.75,4}))))</f>
        <v/>
      </c>
      <c r="AC599" s="3" t="str">
        <f>IF(COUNT($A599)=0,"",IF($A599&lt;&gt;DRAFT!$B601,"ERR",IF(DRAFT!CF601&gt;0,DRAFT!CF601,"")))</f>
        <v/>
      </c>
      <c r="AD599" s="3" t="str">
        <f>IF(COUNT($A599)=0,"",IF(AC599="3E","3E",IF(AC599="","I",LOOKUP(AC599/AE$2,{0,0.4,0.45,0.5,0.55,0.6,0.65,0.7,0.75,0.8,1},{"F","D","C","C+","B-","B","B+","A-","A","A+"}))))</f>
        <v/>
      </c>
      <c r="AE599" s="2" t="str">
        <f>IF(COUNT($A599)=0,"",IF(AC599="","--",IF(AC599="3E","3E",LOOKUP(AC599/AE$2,{0,0.4,0.45,0.5,0.55,0.6,0.65,0.7,0.75,0.8,1},{0,2,2.25,2.5,2.75,3,3.25,3.5,3.75,4}))))</f>
        <v/>
      </c>
      <c r="AF599" s="3" t="str">
        <f>IF($A599&lt;&gt;DRAFT!$B601,"ERR",IF(OR(COUNT($A599)=0,COUNT(DRAFT!CI601:CK601,DRAFT!CM601:CO601)=0),"",CEILING(SUM(DRAFT!CL601,DRAFT!CP601),1)))</f>
        <v/>
      </c>
      <c r="AG599" s="3" t="str">
        <f>IF(COUNT($A599)=0,"",IF(AF599="3E","3E",IF(AF599="","I",LOOKUP(AF599/AH$2,{0,0.4,0.45,0.5,0.55,0.6,0.65,0.7,0.75,0.8,1},{"F","D","C","C+","B-","B","B+","A-","A","A+"}))))</f>
        <v/>
      </c>
      <c r="AH599" s="2" t="str">
        <f>IF(COUNT($A599)=0,"",IF(AF599="","--",IF(AF599="3E","3E",LOOKUP(AF599/AH$2,{0,0.4,0.45,0.5,0.55,0.6,0.65,0.7,0.75,0.8,1},{0,2,2.25,2.5,2.75,3,3.25,3.5,3.75,4}))))</f>
        <v/>
      </c>
      <c r="AI599" s="11" t="str">
        <f>IF(OR(COUNT($A599)=0,COUNT(B599:AH599)=0),"",IF(COUNTIF(B599:AH599,"3E")&gt;0,"3E",IF(DRAFT!$A601="R",TRUNC(SUMPRODUCT(RGP,RCP)/TCP,3),TRUNC((SUMPRODUCT(--(IMDGP&gt;0)*IMDGP,IMCP)+CEILING(DRAFT!$CQ601*42,0.25))/TCP,3))))</f>
        <v/>
      </c>
      <c r="AJ599" s="3" t="str">
        <f>IF(OR(COUNT($A599)=0,COUNT(B599:AH599)=0),"",IF(COUNTIF(B599:AH599,"3E")&gt;0,"3E",IF(DRAFT!$A601="R",SUMPRODUCT(--(RGP&gt;=2),RCP),SUMPRODUCT(--(IMDGP&gt;0),--(IMGP=0),IMCP)+DRAFT!$CR601)))</f>
        <v/>
      </c>
      <c r="AK599" s="3" t="str">
        <f>IF(OR(COUNT($A599)=0,COUNT(B599:AH599)=0),"",IF(COUNTIF(B599:AJ599,"3E")&gt;0,"3E",IF(AND(DRAFT!$A601="IM",OR($AI599&gt;DRAFT!$CQ601,$AJ599&gt;DRAFT!$CR601)),"IMPROVED",IF(AND(DRAFT!$A601="IM",$AI599&lt;=DRAFT!$CQ601,$AJ599&lt;=DRAFT!$CR601),"NOT IMPROVED",IF(AND(AH599&gt;=2,AI599&gt;=2,AJ599&gt;=30),"PASS","FAIL")))))</f>
        <v/>
      </c>
      <c r="AL599" s="3" t="str">
        <f t="shared" si="18"/>
        <v/>
      </c>
      <c r="AM599" s="3" t="str">
        <f t="shared" si="19"/>
        <v/>
      </c>
    </row>
    <row r="600" spans="1:39" ht="18.95" customHeight="1" x14ac:dyDescent="0.25">
      <c r="A600" s="4" t="str">
        <f>IF(DRAFT!$B602="","",DRAFT!$B602)</f>
        <v/>
      </c>
      <c r="B600" s="3" t="str">
        <f>IF(COUNT($A600)=0,"",IF($A600&lt;&gt;DRAFT!$B602,"ERR",IF(DRAFT!I602="3E","3E",IF(COUNT(DRAFT!E602,DRAFT!I602)&gt;0,DRAFT!J602,""))))</f>
        <v/>
      </c>
      <c r="C600" s="3" t="str">
        <f>IF(COUNT($A600)=0,"",IF(B600="3E","3E",IF(B600="","I",LOOKUP(B600/D$2,{0,0.4,0.45,0.5,0.55,0.6,0.65,0.7,0.75,0.8,1},{"F","D","C","C+","B-","B","B+","A-","A","A+"}))))</f>
        <v/>
      </c>
      <c r="D600" s="2" t="str">
        <f>IF(COUNT($A600)=0,"",IF(B600="","--",IF(B600="3E","3E",LOOKUP(B600/D$2,{0,0.4,0.45,0.5,0.55,0.6,0.65,0.7,0.75,0.8,1},{0,2,2.25,2.5,2.75,3,3.25,3.5,3.75,4}))))</f>
        <v/>
      </c>
      <c r="E600" s="3" t="str">
        <f>IF(COUNT($A600)=0,"",IF($A600&lt;&gt;DRAFT!$B602,"ERR",IF(DRAFT!R602="3E","3E",IF(COUNT(DRAFT!N602,DRAFT!R602)&gt;0,DRAFT!S602,""))))</f>
        <v/>
      </c>
      <c r="F600" s="3" t="str">
        <f>IF(COUNT($A600)=0,"",IF(E600="3E","3E",IF(E600="","I",LOOKUP(E600/G$2,{0,0.4,0.45,0.5,0.55,0.6,0.65,0.7,0.75,0.8,1},{"F","D","C","C+","B-","B","B+","A-","A","A+"}))))</f>
        <v/>
      </c>
      <c r="G600" s="2" t="str">
        <f>IF(COUNT($A600)=0,"",IF(E600="","--",IF(E600="3E","3E",LOOKUP(E600/G$2,{0,0.4,0.45,0.5,0.55,0.6,0.65,0.7,0.75,0.8,1},{0,2,2.25,2.5,2.75,3,3.25,3.5,3.75,4}))))</f>
        <v/>
      </c>
      <c r="H600" s="3" t="str">
        <f>IF(COUNT($A600)=0,"",IF($A600&lt;&gt;DRAFT!$B602,"ERR",IF(DRAFT!AA602="3E","3E",IF(COUNT(DRAFT!W602,DRAFT!AA602)&gt;0,DRAFT!AB602,""))))</f>
        <v/>
      </c>
      <c r="I600" s="3" t="str">
        <f>IF(COUNT($A600)=0,"",IF(H600="3E","3E",IF(H600="","I",LOOKUP(H600/J$2,{0,0.4,0.45,0.5,0.55,0.6,0.65,0.7,0.75,0.8,1},{"F","D","C","C+","B-","B","B+","A-","A","A+"}))))</f>
        <v/>
      </c>
      <c r="J600" s="2" t="str">
        <f>IF(COUNT($A600)=0,"",IF(H600="","--",IF(H600="3E","3E",LOOKUP(H600/J$2,{0,0.4,0.45,0.5,0.55,0.6,0.65,0.7,0.75,0.8,1},{0,2,2.25,2.5,2.75,3,3.25,3.5,3.75,4}))))</f>
        <v/>
      </c>
      <c r="K600" s="3" t="str">
        <f>IF(COUNT($A600)=0,"",IF($A600&lt;&gt;DRAFT!$B602,"ERR",IF(DRAFT!AJ602="3E","3E",IF(COUNT(DRAFT!AF602,DRAFT!AJ602)&gt;0,DRAFT!AK602,""))))</f>
        <v/>
      </c>
      <c r="L600" s="3" t="str">
        <f>IF(COUNT($A600)=0,"",IF(K600="3E","3E",IF(K600="","I",LOOKUP(K600/M$2,{0,0.4,0.45,0.5,0.55,0.6,0.65,0.7,0.75,0.8,1},{"F","D","C","C+","B-","B","B+","A-","A","A+"}))))</f>
        <v/>
      </c>
      <c r="M600" s="2" t="str">
        <f>IF(COUNT($A600)=0,"",IF(K600="","--",IF(K600="3E","3E",LOOKUP(K600/M$2,{0,0.4,0.45,0.5,0.55,0.6,0.65,0.7,0.75,0.8,1},{0,2,2.25,2.5,2.75,3,3.25,3.5,3.75,4}))))</f>
        <v/>
      </c>
      <c r="N600" s="3" t="str">
        <f>IF(COUNT($A600)=0,"",IF($A600&lt;&gt;DRAFT!$B602,"ERR",IF(DRAFT!AS602="3E","3E",IF(COUNT(DRAFT!AO602,DRAFT!AS602)&gt;0,DRAFT!AT602,""))))</f>
        <v/>
      </c>
      <c r="O600" s="3" t="str">
        <f>IF(COUNT($A600)=0,"",IF(N600="3E","3E",IF(N600="","I",LOOKUP(N600/P$2,{0,0.4,0.45,0.5,0.55,0.6,0.65,0.7,0.75,0.8,1},{"F","D","C","C+","B-","B","B+","A-","A","A+"}))))</f>
        <v/>
      </c>
      <c r="P600" s="2" t="str">
        <f>IF(COUNT($A600)=0,"",IF(N600="","--",IF(N600="3E","3E",LOOKUP(N600/P$2,{0,0.4,0.45,0.5,0.55,0.6,0.65,0.7,0.75,0.8,1},{0,2,2.25,2.5,2.75,3,3.25,3.5,3.75,4}))))</f>
        <v/>
      </c>
      <c r="Q600" s="3" t="str">
        <f>IF(COUNT($A600)=0,"",IF($A600&lt;&gt;DRAFT!$B602,"ERR",IF(DRAFT!BB602="3E","3E",IF(COUNT(DRAFT!AX602,DRAFT!BB602)&gt;0,DRAFT!BC602,""))))</f>
        <v/>
      </c>
      <c r="R600" s="3" t="str">
        <f>IF(COUNT($A600)=0,"",IF(Q600="3E","3E",IF(Q600="","I",LOOKUP(Q600/S$2,{0,0.4,0.45,0.5,0.55,0.6,0.65,0.7,0.75,0.8,1},{"F","D","C","C+","B-","B","B+","A-","A","A+"}))))</f>
        <v/>
      </c>
      <c r="S600" s="2" t="str">
        <f>IF(COUNT($A600)=0,"",IF(Q600="","--",IF(Q600="3E","3E",LOOKUP(Q600/S$2,{0,0.4,0.45,0.5,0.55,0.6,0.65,0.7,0.75,0.8,1},{0,2,2.25,2.5,2.75,3,3.25,3.5,3.75,4}))))</f>
        <v/>
      </c>
      <c r="T600" s="3" t="str">
        <f>IF(COUNT($A600)=0,"",IF($A600&lt;&gt;DRAFT!$B602,"ERR",IF(DRAFT!BK602="3E","3E",IF(COUNT(DRAFT!BG602,DRAFT!BK602)&gt;0,DRAFT!BL602,""))))</f>
        <v/>
      </c>
      <c r="U600" s="3" t="str">
        <f>IF(COUNT($A600)=0,"",IF(T600="3E","3E",IF(T600="","I",LOOKUP(T600/V$2,{0,0.4,0.45,0.5,0.55,0.6,0.65,0.7,0.75,0.8,1},{"F","D","C","C+","B-","B","B+","A-","A","A+"}))))</f>
        <v/>
      </c>
      <c r="V600" s="2" t="str">
        <f>IF(COUNT($A600)=0,"",IF(T600="","--",IF(T600="3E","3E",LOOKUP(T600/V$2,{0,0.4,0.45,0.5,0.55,0.6,0.65,0.7,0.75,0.8,1},{0,2,2.25,2.5,2.75,3,3.25,3.5,3.75,4}))))</f>
        <v/>
      </c>
      <c r="W600" s="3" t="str">
        <f>IF(COUNT($A600)=0,"",IF($A600&lt;&gt;DRAFT!$B602,"ERR",IF(DRAFT!BT602="3E","3E",IF(COUNT(DRAFT!BP602,DRAFT!BT602)&gt;0,DRAFT!BU602,""))))</f>
        <v/>
      </c>
      <c r="X600" s="3" t="str">
        <f>IF(COUNT($A600)=0,"",IF(W600="3E","3E",IF(W600="","I",LOOKUP(W600/Y$2,{0,0.4,0.45,0.5,0.55,0.6,0.65,0.7,0.75,0.8,1},{"F","D","C","C+","B-","B","B+","A-","A","A+"}))))</f>
        <v/>
      </c>
      <c r="Y600" s="2" t="str">
        <f>IF(COUNT($A600)=0,"",IF(W600="","--",IF(W600="3E","3E",LOOKUP(W600/Y$2,{0,0.4,0.45,0.5,0.55,0.6,0.65,0.7,0.75,0.8,1},{0,2,2.25,2.5,2.75,3,3.25,3.5,3.75,4}))))</f>
        <v/>
      </c>
      <c r="Z600" s="3" t="str">
        <f>IF(COUNT($A600)=0,"",IF($A600&lt;&gt;DRAFT!$B602,"ERR",IF(DRAFT!CC602="3E","3E",IF(COUNT(DRAFT!BY602,DRAFT!CC602)&gt;0,DRAFT!CD602,""))))</f>
        <v/>
      </c>
      <c r="AA600" s="3" t="str">
        <f>IF(COUNT($A600)=0,"",IF(Z600="3E","3E",IF(Z600="","I",LOOKUP(Z600/AB$2,{0,0.4,0.45,0.5,0.55,0.6,0.65,0.7,0.75,0.8,1},{"F","D","C","C+","B-","B","B+","A-","A","A+"}))))</f>
        <v/>
      </c>
      <c r="AB600" s="2" t="str">
        <f>IF(COUNT($A600)=0,"",IF(Z600="","--",IF(Z600="3E","3E",LOOKUP(Z600/AB$2,{0,0.4,0.45,0.5,0.55,0.6,0.65,0.7,0.75,0.8,1},{0,2,2.25,2.5,2.75,3,3.25,3.5,3.75,4}))))</f>
        <v/>
      </c>
      <c r="AC600" s="3" t="str">
        <f>IF(COUNT($A600)=0,"",IF($A600&lt;&gt;DRAFT!$B602,"ERR",IF(DRAFT!CF602&gt;0,DRAFT!CF602,"")))</f>
        <v/>
      </c>
      <c r="AD600" s="3" t="str">
        <f>IF(COUNT($A600)=0,"",IF(AC600="3E","3E",IF(AC600="","I",LOOKUP(AC600/AE$2,{0,0.4,0.45,0.5,0.55,0.6,0.65,0.7,0.75,0.8,1},{"F","D","C","C+","B-","B","B+","A-","A","A+"}))))</f>
        <v/>
      </c>
      <c r="AE600" s="2" t="str">
        <f>IF(COUNT($A600)=0,"",IF(AC600="","--",IF(AC600="3E","3E",LOOKUP(AC600/AE$2,{0,0.4,0.45,0.5,0.55,0.6,0.65,0.7,0.75,0.8,1},{0,2,2.25,2.5,2.75,3,3.25,3.5,3.75,4}))))</f>
        <v/>
      </c>
      <c r="AF600" s="3" t="str">
        <f>IF($A600&lt;&gt;DRAFT!$B602,"ERR",IF(OR(COUNT($A600)=0,COUNT(DRAFT!CI602:CK602,DRAFT!CM602:CO602)=0),"",CEILING(SUM(DRAFT!CL602,DRAFT!CP602),1)))</f>
        <v/>
      </c>
      <c r="AG600" s="3" t="str">
        <f>IF(COUNT($A600)=0,"",IF(AF600="3E","3E",IF(AF600="","I",LOOKUP(AF600/AH$2,{0,0.4,0.45,0.5,0.55,0.6,0.65,0.7,0.75,0.8,1},{"F","D","C","C+","B-","B","B+","A-","A","A+"}))))</f>
        <v/>
      </c>
      <c r="AH600" s="2" t="str">
        <f>IF(COUNT($A600)=0,"",IF(AF600="","--",IF(AF600="3E","3E",LOOKUP(AF600/AH$2,{0,0.4,0.45,0.5,0.55,0.6,0.65,0.7,0.75,0.8,1},{0,2,2.25,2.5,2.75,3,3.25,3.5,3.75,4}))))</f>
        <v/>
      </c>
      <c r="AI600" s="11" t="str">
        <f>IF(OR(COUNT($A600)=0,COUNT(B600:AH600)=0),"",IF(COUNTIF(B600:AH600,"3E")&gt;0,"3E",IF(DRAFT!$A602="R",TRUNC(SUMPRODUCT(RGP,RCP)/TCP,3),TRUNC((SUMPRODUCT(--(IMDGP&gt;0)*IMDGP,IMCP)+CEILING(DRAFT!$CQ602*42,0.25))/TCP,3))))</f>
        <v/>
      </c>
      <c r="AJ600" s="3" t="str">
        <f>IF(OR(COUNT($A600)=0,COUNT(B600:AH600)=0),"",IF(COUNTIF(B600:AH600,"3E")&gt;0,"3E",IF(DRAFT!$A602="R",SUMPRODUCT(--(RGP&gt;=2),RCP),SUMPRODUCT(--(IMDGP&gt;0),--(IMGP=0),IMCP)+DRAFT!$CR602)))</f>
        <v/>
      </c>
      <c r="AK600" s="3" t="str">
        <f>IF(OR(COUNT($A600)=0,COUNT(B600:AH600)=0),"",IF(COUNTIF(B600:AJ600,"3E")&gt;0,"3E",IF(AND(DRAFT!$A602="IM",OR($AI600&gt;DRAFT!$CQ602,$AJ600&gt;DRAFT!$CR602)),"IMPROVED",IF(AND(DRAFT!$A602="IM",$AI600&lt;=DRAFT!$CQ602,$AJ600&lt;=DRAFT!$CR602),"NOT IMPROVED",IF(AND(AH600&gt;=2,AI600&gt;=2,AJ600&gt;=30),"PASS","FAIL")))))</f>
        <v/>
      </c>
      <c r="AL600" s="3" t="str">
        <f t="shared" si="18"/>
        <v/>
      </c>
      <c r="AM600" s="3" t="str">
        <f t="shared" si="19"/>
        <v/>
      </c>
    </row>
    <row r="601" spans="1:39" ht="18.95" customHeight="1" x14ac:dyDescent="0.25">
      <c r="A601" s="4" t="str">
        <f>IF(DRAFT!$B603="","",DRAFT!$B603)</f>
        <v/>
      </c>
      <c r="B601" s="3" t="str">
        <f>IF(COUNT($A601)=0,"",IF($A601&lt;&gt;DRAFT!$B603,"ERR",IF(DRAFT!I603="3E","3E",IF(COUNT(DRAFT!E603,DRAFT!I603)&gt;0,DRAFT!J603,""))))</f>
        <v/>
      </c>
      <c r="C601" s="3" t="str">
        <f>IF(COUNT($A601)=0,"",IF(B601="3E","3E",IF(B601="","I",LOOKUP(B601/D$2,{0,0.4,0.45,0.5,0.55,0.6,0.65,0.7,0.75,0.8,1},{"F","D","C","C+","B-","B","B+","A-","A","A+"}))))</f>
        <v/>
      </c>
      <c r="D601" s="2" t="str">
        <f>IF(COUNT($A601)=0,"",IF(B601="","--",IF(B601="3E","3E",LOOKUP(B601/D$2,{0,0.4,0.45,0.5,0.55,0.6,0.65,0.7,0.75,0.8,1},{0,2,2.25,2.5,2.75,3,3.25,3.5,3.75,4}))))</f>
        <v/>
      </c>
      <c r="E601" s="3" t="str">
        <f>IF(COUNT($A601)=0,"",IF($A601&lt;&gt;DRAFT!$B603,"ERR",IF(DRAFT!R603="3E","3E",IF(COUNT(DRAFT!N603,DRAFT!R603)&gt;0,DRAFT!S603,""))))</f>
        <v/>
      </c>
      <c r="F601" s="3" t="str">
        <f>IF(COUNT($A601)=0,"",IF(E601="3E","3E",IF(E601="","I",LOOKUP(E601/G$2,{0,0.4,0.45,0.5,0.55,0.6,0.65,0.7,0.75,0.8,1},{"F","D","C","C+","B-","B","B+","A-","A","A+"}))))</f>
        <v/>
      </c>
      <c r="G601" s="2" t="str">
        <f>IF(COUNT($A601)=0,"",IF(E601="","--",IF(E601="3E","3E",LOOKUP(E601/G$2,{0,0.4,0.45,0.5,0.55,0.6,0.65,0.7,0.75,0.8,1},{0,2,2.25,2.5,2.75,3,3.25,3.5,3.75,4}))))</f>
        <v/>
      </c>
      <c r="H601" s="3" t="str">
        <f>IF(COUNT($A601)=0,"",IF($A601&lt;&gt;DRAFT!$B603,"ERR",IF(DRAFT!AA603="3E","3E",IF(COUNT(DRAFT!W603,DRAFT!AA603)&gt;0,DRAFT!AB603,""))))</f>
        <v/>
      </c>
      <c r="I601" s="3" t="str">
        <f>IF(COUNT($A601)=0,"",IF(H601="3E","3E",IF(H601="","I",LOOKUP(H601/J$2,{0,0.4,0.45,0.5,0.55,0.6,0.65,0.7,0.75,0.8,1},{"F","D","C","C+","B-","B","B+","A-","A","A+"}))))</f>
        <v/>
      </c>
      <c r="J601" s="2" t="str">
        <f>IF(COUNT($A601)=0,"",IF(H601="","--",IF(H601="3E","3E",LOOKUP(H601/J$2,{0,0.4,0.45,0.5,0.55,0.6,0.65,0.7,0.75,0.8,1},{0,2,2.25,2.5,2.75,3,3.25,3.5,3.75,4}))))</f>
        <v/>
      </c>
      <c r="K601" s="3" t="str">
        <f>IF(COUNT($A601)=0,"",IF($A601&lt;&gt;DRAFT!$B603,"ERR",IF(DRAFT!AJ603="3E","3E",IF(COUNT(DRAFT!AF603,DRAFT!AJ603)&gt;0,DRAFT!AK603,""))))</f>
        <v/>
      </c>
      <c r="L601" s="3" t="str">
        <f>IF(COUNT($A601)=0,"",IF(K601="3E","3E",IF(K601="","I",LOOKUP(K601/M$2,{0,0.4,0.45,0.5,0.55,0.6,0.65,0.7,0.75,0.8,1},{"F","D","C","C+","B-","B","B+","A-","A","A+"}))))</f>
        <v/>
      </c>
      <c r="M601" s="2" t="str">
        <f>IF(COUNT($A601)=0,"",IF(K601="","--",IF(K601="3E","3E",LOOKUP(K601/M$2,{0,0.4,0.45,0.5,0.55,0.6,0.65,0.7,0.75,0.8,1},{0,2,2.25,2.5,2.75,3,3.25,3.5,3.75,4}))))</f>
        <v/>
      </c>
      <c r="N601" s="3" t="str">
        <f>IF(COUNT($A601)=0,"",IF($A601&lt;&gt;DRAFT!$B603,"ERR",IF(DRAFT!AS603="3E","3E",IF(COUNT(DRAFT!AO603,DRAFT!AS603)&gt;0,DRAFT!AT603,""))))</f>
        <v/>
      </c>
      <c r="O601" s="3" t="str">
        <f>IF(COUNT($A601)=0,"",IF(N601="3E","3E",IF(N601="","I",LOOKUP(N601/P$2,{0,0.4,0.45,0.5,0.55,0.6,0.65,0.7,0.75,0.8,1},{"F","D","C","C+","B-","B","B+","A-","A","A+"}))))</f>
        <v/>
      </c>
      <c r="P601" s="2" t="str">
        <f>IF(COUNT($A601)=0,"",IF(N601="","--",IF(N601="3E","3E",LOOKUP(N601/P$2,{0,0.4,0.45,0.5,0.55,0.6,0.65,0.7,0.75,0.8,1},{0,2,2.25,2.5,2.75,3,3.25,3.5,3.75,4}))))</f>
        <v/>
      </c>
      <c r="Q601" s="3" t="str">
        <f>IF(COUNT($A601)=0,"",IF($A601&lt;&gt;DRAFT!$B603,"ERR",IF(DRAFT!BB603="3E","3E",IF(COUNT(DRAFT!AX603,DRAFT!BB603)&gt;0,DRAFT!BC603,""))))</f>
        <v/>
      </c>
      <c r="R601" s="3" t="str">
        <f>IF(COUNT($A601)=0,"",IF(Q601="3E","3E",IF(Q601="","I",LOOKUP(Q601/S$2,{0,0.4,0.45,0.5,0.55,0.6,0.65,0.7,0.75,0.8,1},{"F","D","C","C+","B-","B","B+","A-","A","A+"}))))</f>
        <v/>
      </c>
      <c r="S601" s="2" t="str">
        <f>IF(COUNT($A601)=0,"",IF(Q601="","--",IF(Q601="3E","3E",LOOKUP(Q601/S$2,{0,0.4,0.45,0.5,0.55,0.6,0.65,0.7,0.75,0.8,1},{0,2,2.25,2.5,2.75,3,3.25,3.5,3.75,4}))))</f>
        <v/>
      </c>
      <c r="T601" s="3" t="str">
        <f>IF(COUNT($A601)=0,"",IF($A601&lt;&gt;DRAFT!$B603,"ERR",IF(DRAFT!BK603="3E","3E",IF(COUNT(DRAFT!BG603,DRAFT!BK603)&gt;0,DRAFT!BL603,""))))</f>
        <v/>
      </c>
      <c r="U601" s="3" t="str">
        <f>IF(COUNT($A601)=0,"",IF(T601="3E","3E",IF(T601="","I",LOOKUP(T601/V$2,{0,0.4,0.45,0.5,0.55,0.6,0.65,0.7,0.75,0.8,1},{"F","D","C","C+","B-","B","B+","A-","A","A+"}))))</f>
        <v/>
      </c>
      <c r="V601" s="2" t="str">
        <f>IF(COUNT($A601)=0,"",IF(T601="","--",IF(T601="3E","3E",LOOKUP(T601/V$2,{0,0.4,0.45,0.5,0.55,0.6,0.65,0.7,0.75,0.8,1},{0,2,2.25,2.5,2.75,3,3.25,3.5,3.75,4}))))</f>
        <v/>
      </c>
      <c r="W601" s="3" t="str">
        <f>IF(COUNT($A601)=0,"",IF($A601&lt;&gt;DRAFT!$B603,"ERR",IF(DRAFT!BT603="3E","3E",IF(COUNT(DRAFT!BP603,DRAFT!BT603)&gt;0,DRAFT!BU603,""))))</f>
        <v/>
      </c>
      <c r="X601" s="3" t="str">
        <f>IF(COUNT($A601)=0,"",IF(W601="3E","3E",IF(W601="","I",LOOKUP(W601/Y$2,{0,0.4,0.45,0.5,0.55,0.6,0.65,0.7,0.75,0.8,1},{"F","D","C","C+","B-","B","B+","A-","A","A+"}))))</f>
        <v/>
      </c>
      <c r="Y601" s="2" t="str">
        <f>IF(COUNT($A601)=0,"",IF(W601="","--",IF(W601="3E","3E",LOOKUP(W601/Y$2,{0,0.4,0.45,0.5,0.55,0.6,0.65,0.7,0.75,0.8,1},{0,2,2.25,2.5,2.75,3,3.25,3.5,3.75,4}))))</f>
        <v/>
      </c>
      <c r="Z601" s="3" t="str">
        <f>IF(COUNT($A601)=0,"",IF($A601&lt;&gt;DRAFT!$B603,"ERR",IF(DRAFT!CC603="3E","3E",IF(COUNT(DRAFT!BY603,DRAFT!CC603)&gt;0,DRAFT!CD603,""))))</f>
        <v/>
      </c>
      <c r="AA601" s="3" t="str">
        <f>IF(COUNT($A601)=0,"",IF(Z601="3E","3E",IF(Z601="","I",LOOKUP(Z601/AB$2,{0,0.4,0.45,0.5,0.55,0.6,0.65,0.7,0.75,0.8,1},{"F","D","C","C+","B-","B","B+","A-","A","A+"}))))</f>
        <v/>
      </c>
      <c r="AB601" s="2" t="str">
        <f>IF(COUNT($A601)=0,"",IF(Z601="","--",IF(Z601="3E","3E",LOOKUP(Z601/AB$2,{0,0.4,0.45,0.5,0.55,0.6,0.65,0.7,0.75,0.8,1},{0,2,2.25,2.5,2.75,3,3.25,3.5,3.75,4}))))</f>
        <v/>
      </c>
      <c r="AC601" s="3" t="str">
        <f>IF(COUNT($A601)=0,"",IF($A601&lt;&gt;DRAFT!$B603,"ERR",IF(DRAFT!CF603&gt;0,DRAFT!CF603,"")))</f>
        <v/>
      </c>
      <c r="AD601" s="3" t="str">
        <f>IF(COUNT($A601)=0,"",IF(AC601="3E","3E",IF(AC601="","I",LOOKUP(AC601/AE$2,{0,0.4,0.45,0.5,0.55,0.6,0.65,0.7,0.75,0.8,1},{"F","D","C","C+","B-","B","B+","A-","A","A+"}))))</f>
        <v/>
      </c>
      <c r="AE601" s="2" t="str">
        <f>IF(COUNT($A601)=0,"",IF(AC601="","--",IF(AC601="3E","3E",LOOKUP(AC601/AE$2,{0,0.4,0.45,0.5,0.55,0.6,0.65,0.7,0.75,0.8,1},{0,2,2.25,2.5,2.75,3,3.25,3.5,3.75,4}))))</f>
        <v/>
      </c>
      <c r="AF601" s="3" t="str">
        <f>IF($A601&lt;&gt;DRAFT!$B603,"ERR",IF(OR(COUNT($A601)=0,COUNT(DRAFT!CI603:CK603,DRAFT!CM603:CO603)=0),"",CEILING(SUM(DRAFT!CL603,DRAFT!CP603),1)))</f>
        <v/>
      </c>
      <c r="AG601" s="3" t="str">
        <f>IF(COUNT($A601)=0,"",IF(AF601="3E","3E",IF(AF601="","I",LOOKUP(AF601/AH$2,{0,0.4,0.45,0.5,0.55,0.6,0.65,0.7,0.75,0.8,1},{"F","D","C","C+","B-","B","B+","A-","A","A+"}))))</f>
        <v/>
      </c>
      <c r="AH601" s="2" t="str">
        <f>IF(COUNT($A601)=0,"",IF(AF601="","--",IF(AF601="3E","3E",LOOKUP(AF601/AH$2,{0,0.4,0.45,0.5,0.55,0.6,0.65,0.7,0.75,0.8,1},{0,2,2.25,2.5,2.75,3,3.25,3.5,3.75,4}))))</f>
        <v/>
      </c>
      <c r="AI601" s="11" t="str">
        <f>IF(OR(COUNT($A601)=0,COUNT(B601:AH601)=0),"",IF(COUNTIF(B601:AH601,"3E")&gt;0,"3E",IF(DRAFT!$A603="R",TRUNC(SUMPRODUCT(RGP,RCP)/TCP,3),TRUNC((SUMPRODUCT(--(IMDGP&gt;0)*IMDGP,IMCP)+CEILING(DRAFT!$CQ603*42,0.25))/TCP,3))))</f>
        <v/>
      </c>
      <c r="AJ601" s="3" t="str">
        <f>IF(OR(COUNT($A601)=0,COUNT(B601:AH601)=0),"",IF(COUNTIF(B601:AH601,"3E")&gt;0,"3E",IF(DRAFT!$A603="R",SUMPRODUCT(--(RGP&gt;=2),RCP),SUMPRODUCT(--(IMDGP&gt;0),--(IMGP=0),IMCP)+DRAFT!$CR603)))</f>
        <v/>
      </c>
      <c r="AK601" s="3" t="str">
        <f>IF(OR(COUNT($A601)=0,COUNT(B601:AH601)=0),"",IF(COUNTIF(B601:AJ601,"3E")&gt;0,"3E",IF(AND(DRAFT!$A603="IM",OR($AI601&gt;DRAFT!$CQ603,$AJ601&gt;DRAFT!$CR603)),"IMPROVED",IF(AND(DRAFT!$A603="IM",$AI601&lt;=DRAFT!$CQ603,$AJ601&lt;=DRAFT!$CR603),"NOT IMPROVED",IF(AND(AH601&gt;=2,AI601&gt;=2,AJ601&gt;=30),"PASS","FAIL")))))</f>
        <v/>
      </c>
      <c r="AL601" s="3" t="str">
        <f t="shared" si="18"/>
        <v/>
      </c>
      <c r="AM601" s="3" t="str">
        <f t="shared" si="19"/>
        <v/>
      </c>
    </row>
    <row r="602" spans="1:39" ht="18.95" customHeight="1" x14ac:dyDescent="0.25">
      <c r="A602" s="4" t="str">
        <f>IF(DRAFT!$B604="","",DRAFT!$B604)</f>
        <v/>
      </c>
      <c r="B602" s="3" t="str">
        <f>IF(COUNT($A602)=0,"",IF($A602&lt;&gt;DRAFT!$B604,"ERR",IF(DRAFT!I604="3E","3E",IF(COUNT(DRAFT!E604,DRAFT!I604)&gt;0,DRAFT!J604,""))))</f>
        <v/>
      </c>
      <c r="C602" s="3" t="str">
        <f>IF(COUNT($A602)=0,"",IF(B602="3E","3E",IF(B602="","I",LOOKUP(B602/D$2,{0,0.4,0.45,0.5,0.55,0.6,0.65,0.7,0.75,0.8,1},{"F","D","C","C+","B-","B","B+","A-","A","A+"}))))</f>
        <v/>
      </c>
      <c r="D602" s="2" t="str">
        <f>IF(COUNT($A602)=0,"",IF(B602="","--",IF(B602="3E","3E",LOOKUP(B602/D$2,{0,0.4,0.45,0.5,0.55,0.6,0.65,0.7,0.75,0.8,1},{0,2,2.25,2.5,2.75,3,3.25,3.5,3.75,4}))))</f>
        <v/>
      </c>
      <c r="E602" s="3" t="str">
        <f>IF(COUNT($A602)=0,"",IF($A602&lt;&gt;DRAFT!$B604,"ERR",IF(DRAFT!R604="3E","3E",IF(COUNT(DRAFT!N604,DRAFT!R604)&gt;0,DRAFT!S604,""))))</f>
        <v/>
      </c>
      <c r="F602" s="3" t="str">
        <f>IF(COUNT($A602)=0,"",IF(E602="3E","3E",IF(E602="","I",LOOKUP(E602/G$2,{0,0.4,0.45,0.5,0.55,0.6,0.65,0.7,0.75,0.8,1},{"F","D","C","C+","B-","B","B+","A-","A","A+"}))))</f>
        <v/>
      </c>
      <c r="G602" s="2" t="str">
        <f>IF(COUNT($A602)=0,"",IF(E602="","--",IF(E602="3E","3E",LOOKUP(E602/G$2,{0,0.4,0.45,0.5,0.55,0.6,0.65,0.7,0.75,0.8,1},{0,2,2.25,2.5,2.75,3,3.25,3.5,3.75,4}))))</f>
        <v/>
      </c>
      <c r="H602" s="3" t="str">
        <f>IF(COUNT($A602)=0,"",IF($A602&lt;&gt;DRAFT!$B604,"ERR",IF(DRAFT!AA604="3E","3E",IF(COUNT(DRAFT!W604,DRAFT!AA604)&gt;0,DRAFT!AB604,""))))</f>
        <v/>
      </c>
      <c r="I602" s="3" t="str">
        <f>IF(COUNT($A602)=0,"",IF(H602="3E","3E",IF(H602="","I",LOOKUP(H602/J$2,{0,0.4,0.45,0.5,0.55,0.6,0.65,0.7,0.75,0.8,1},{"F","D","C","C+","B-","B","B+","A-","A","A+"}))))</f>
        <v/>
      </c>
      <c r="J602" s="2" t="str">
        <f>IF(COUNT($A602)=0,"",IF(H602="","--",IF(H602="3E","3E",LOOKUP(H602/J$2,{0,0.4,0.45,0.5,0.55,0.6,0.65,0.7,0.75,0.8,1},{0,2,2.25,2.5,2.75,3,3.25,3.5,3.75,4}))))</f>
        <v/>
      </c>
      <c r="K602" s="3" t="str">
        <f>IF(COUNT($A602)=0,"",IF($A602&lt;&gt;DRAFT!$B604,"ERR",IF(DRAFT!AJ604="3E","3E",IF(COUNT(DRAFT!AF604,DRAFT!AJ604)&gt;0,DRAFT!AK604,""))))</f>
        <v/>
      </c>
      <c r="L602" s="3" t="str">
        <f>IF(COUNT($A602)=0,"",IF(K602="3E","3E",IF(K602="","I",LOOKUP(K602/M$2,{0,0.4,0.45,0.5,0.55,0.6,0.65,0.7,0.75,0.8,1},{"F","D","C","C+","B-","B","B+","A-","A","A+"}))))</f>
        <v/>
      </c>
      <c r="M602" s="2" t="str">
        <f>IF(COUNT($A602)=0,"",IF(K602="","--",IF(K602="3E","3E",LOOKUP(K602/M$2,{0,0.4,0.45,0.5,0.55,0.6,0.65,0.7,0.75,0.8,1},{0,2,2.25,2.5,2.75,3,3.25,3.5,3.75,4}))))</f>
        <v/>
      </c>
      <c r="N602" s="3" t="str">
        <f>IF(COUNT($A602)=0,"",IF($A602&lt;&gt;DRAFT!$B604,"ERR",IF(DRAFT!AS604="3E","3E",IF(COUNT(DRAFT!AO604,DRAFT!AS604)&gt;0,DRAFT!AT604,""))))</f>
        <v/>
      </c>
      <c r="O602" s="3" t="str">
        <f>IF(COUNT($A602)=0,"",IF(N602="3E","3E",IF(N602="","I",LOOKUP(N602/P$2,{0,0.4,0.45,0.5,0.55,0.6,0.65,0.7,0.75,0.8,1},{"F","D","C","C+","B-","B","B+","A-","A","A+"}))))</f>
        <v/>
      </c>
      <c r="P602" s="2" t="str">
        <f>IF(COUNT($A602)=0,"",IF(N602="","--",IF(N602="3E","3E",LOOKUP(N602/P$2,{0,0.4,0.45,0.5,0.55,0.6,0.65,0.7,0.75,0.8,1},{0,2,2.25,2.5,2.75,3,3.25,3.5,3.75,4}))))</f>
        <v/>
      </c>
      <c r="Q602" s="3" t="str">
        <f>IF(COUNT($A602)=0,"",IF($A602&lt;&gt;DRAFT!$B604,"ERR",IF(DRAFT!BB604="3E","3E",IF(COUNT(DRAFT!AX604,DRAFT!BB604)&gt;0,DRAFT!BC604,""))))</f>
        <v/>
      </c>
      <c r="R602" s="3" t="str">
        <f>IF(COUNT($A602)=0,"",IF(Q602="3E","3E",IF(Q602="","I",LOOKUP(Q602/S$2,{0,0.4,0.45,0.5,0.55,0.6,0.65,0.7,0.75,0.8,1},{"F","D","C","C+","B-","B","B+","A-","A","A+"}))))</f>
        <v/>
      </c>
      <c r="S602" s="2" t="str">
        <f>IF(COUNT($A602)=0,"",IF(Q602="","--",IF(Q602="3E","3E",LOOKUP(Q602/S$2,{0,0.4,0.45,0.5,0.55,0.6,0.65,0.7,0.75,0.8,1},{0,2,2.25,2.5,2.75,3,3.25,3.5,3.75,4}))))</f>
        <v/>
      </c>
      <c r="T602" s="3" t="str">
        <f>IF(COUNT($A602)=0,"",IF($A602&lt;&gt;DRAFT!$B604,"ERR",IF(DRAFT!BK604="3E","3E",IF(COUNT(DRAFT!BG604,DRAFT!BK604)&gt;0,DRAFT!BL604,""))))</f>
        <v/>
      </c>
      <c r="U602" s="3" t="str">
        <f>IF(COUNT($A602)=0,"",IF(T602="3E","3E",IF(T602="","I",LOOKUP(T602/V$2,{0,0.4,0.45,0.5,0.55,0.6,0.65,0.7,0.75,0.8,1},{"F","D","C","C+","B-","B","B+","A-","A","A+"}))))</f>
        <v/>
      </c>
      <c r="V602" s="2" t="str">
        <f>IF(COUNT($A602)=0,"",IF(T602="","--",IF(T602="3E","3E",LOOKUP(T602/V$2,{0,0.4,0.45,0.5,0.55,0.6,0.65,0.7,0.75,0.8,1},{0,2,2.25,2.5,2.75,3,3.25,3.5,3.75,4}))))</f>
        <v/>
      </c>
      <c r="W602" s="3" t="str">
        <f>IF(COUNT($A602)=0,"",IF($A602&lt;&gt;DRAFT!$B604,"ERR",IF(DRAFT!BT604="3E","3E",IF(COUNT(DRAFT!BP604,DRAFT!BT604)&gt;0,DRAFT!BU604,""))))</f>
        <v/>
      </c>
      <c r="X602" s="3" t="str">
        <f>IF(COUNT($A602)=0,"",IF(W602="3E","3E",IF(W602="","I",LOOKUP(W602/Y$2,{0,0.4,0.45,0.5,0.55,0.6,0.65,0.7,0.75,0.8,1},{"F","D","C","C+","B-","B","B+","A-","A","A+"}))))</f>
        <v/>
      </c>
      <c r="Y602" s="2" t="str">
        <f>IF(COUNT($A602)=0,"",IF(W602="","--",IF(W602="3E","3E",LOOKUP(W602/Y$2,{0,0.4,0.45,0.5,0.55,0.6,0.65,0.7,0.75,0.8,1},{0,2,2.25,2.5,2.75,3,3.25,3.5,3.75,4}))))</f>
        <v/>
      </c>
      <c r="Z602" s="3" t="str">
        <f>IF(COUNT($A602)=0,"",IF($A602&lt;&gt;DRAFT!$B604,"ERR",IF(DRAFT!CC604="3E","3E",IF(COUNT(DRAFT!BY604,DRAFT!CC604)&gt;0,DRAFT!CD604,""))))</f>
        <v/>
      </c>
      <c r="AA602" s="3" t="str">
        <f>IF(COUNT($A602)=0,"",IF(Z602="3E","3E",IF(Z602="","I",LOOKUP(Z602/AB$2,{0,0.4,0.45,0.5,0.55,0.6,0.65,0.7,0.75,0.8,1},{"F","D","C","C+","B-","B","B+","A-","A","A+"}))))</f>
        <v/>
      </c>
      <c r="AB602" s="2" t="str">
        <f>IF(COUNT($A602)=0,"",IF(Z602="","--",IF(Z602="3E","3E",LOOKUP(Z602/AB$2,{0,0.4,0.45,0.5,0.55,0.6,0.65,0.7,0.75,0.8,1},{0,2,2.25,2.5,2.75,3,3.25,3.5,3.75,4}))))</f>
        <v/>
      </c>
      <c r="AC602" s="3" t="str">
        <f>IF(COUNT($A602)=0,"",IF($A602&lt;&gt;DRAFT!$B604,"ERR",IF(DRAFT!CF604&gt;0,DRAFT!CF604,"")))</f>
        <v/>
      </c>
      <c r="AD602" s="3" t="str">
        <f>IF(COUNT($A602)=0,"",IF(AC602="3E","3E",IF(AC602="","I",LOOKUP(AC602/AE$2,{0,0.4,0.45,0.5,0.55,0.6,0.65,0.7,0.75,0.8,1},{"F","D","C","C+","B-","B","B+","A-","A","A+"}))))</f>
        <v/>
      </c>
      <c r="AE602" s="2" t="str">
        <f>IF(COUNT($A602)=0,"",IF(AC602="","--",IF(AC602="3E","3E",LOOKUP(AC602/AE$2,{0,0.4,0.45,0.5,0.55,0.6,0.65,0.7,0.75,0.8,1},{0,2,2.25,2.5,2.75,3,3.25,3.5,3.75,4}))))</f>
        <v/>
      </c>
      <c r="AF602" s="3" t="str">
        <f>IF($A602&lt;&gt;DRAFT!$B604,"ERR",IF(OR(COUNT($A602)=0,COUNT(DRAFT!CI604:CK604,DRAFT!CM604:CO604)=0),"",CEILING(SUM(DRAFT!CL604,DRAFT!CP604),1)))</f>
        <v/>
      </c>
      <c r="AG602" s="3" t="str">
        <f>IF(COUNT($A602)=0,"",IF(AF602="3E","3E",IF(AF602="","I",LOOKUP(AF602/AH$2,{0,0.4,0.45,0.5,0.55,0.6,0.65,0.7,0.75,0.8,1},{"F","D","C","C+","B-","B","B+","A-","A","A+"}))))</f>
        <v/>
      </c>
      <c r="AH602" s="2" t="str">
        <f>IF(COUNT($A602)=0,"",IF(AF602="","--",IF(AF602="3E","3E",LOOKUP(AF602/AH$2,{0,0.4,0.45,0.5,0.55,0.6,0.65,0.7,0.75,0.8,1},{0,2,2.25,2.5,2.75,3,3.25,3.5,3.75,4}))))</f>
        <v/>
      </c>
      <c r="AI602" s="11" t="str">
        <f>IF(OR(COUNT($A602)=0,COUNT(B602:AH602)=0),"",IF(COUNTIF(B602:AH602,"3E")&gt;0,"3E",IF(DRAFT!$A604="R",TRUNC(SUMPRODUCT(RGP,RCP)/TCP,3),TRUNC((SUMPRODUCT(--(IMDGP&gt;0)*IMDGP,IMCP)+CEILING(DRAFT!$CQ604*42,0.25))/TCP,3))))</f>
        <v/>
      </c>
      <c r="AJ602" s="3" t="str">
        <f>IF(OR(COUNT($A602)=0,COUNT(B602:AH602)=0),"",IF(COUNTIF(B602:AH602,"3E")&gt;0,"3E",IF(DRAFT!$A604="R",SUMPRODUCT(--(RGP&gt;=2),RCP),SUMPRODUCT(--(IMDGP&gt;0),--(IMGP=0),IMCP)+DRAFT!$CR604)))</f>
        <v/>
      </c>
      <c r="AK602" s="3" t="str">
        <f>IF(OR(COUNT($A602)=0,COUNT(B602:AH602)=0),"",IF(COUNTIF(B602:AJ602,"3E")&gt;0,"3E",IF(AND(DRAFT!$A604="IM",OR($AI602&gt;DRAFT!$CQ604,$AJ602&gt;DRAFT!$CR604)),"IMPROVED",IF(AND(DRAFT!$A604="IM",$AI602&lt;=DRAFT!$CQ604,$AJ602&lt;=DRAFT!$CR604),"NOT IMPROVED",IF(AND(AH602&gt;=2,AI602&gt;=2,AJ602&gt;=30),"PASS","FAIL")))))</f>
        <v/>
      </c>
      <c r="AL602" s="3" t="str">
        <f t="shared" si="18"/>
        <v/>
      </c>
      <c r="AM602" s="3" t="str">
        <f t="shared" si="19"/>
        <v/>
      </c>
    </row>
    <row r="603" spans="1:39" ht="18.95" customHeight="1" x14ac:dyDescent="0.25">
      <c r="A603" s="4" t="str">
        <f>IF(DRAFT!$B605="","",DRAFT!$B605)</f>
        <v/>
      </c>
      <c r="B603" s="3" t="str">
        <f>IF(COUNT($A603)=0,"",IF($A603&lt;&gt;DRAFT!$B605,"ERR",IF(DRAFT!I605="3E","3E",IF(COUNT(DRAFT!E605,DRAFT!I605)&gt;0,DRAFT!J605,""))))</f>
        <v/>
      </c>
      <c r="C603" s="3" t="str">
        <f>IF(COUNT($A603)=0,"",IF(B603="3E","3E",IF(B603="","I",LOOKUP(B603/D$2,{0,0.4,0.45,0.5,0.55,0.6,0.65,0.7,0.75,0.8,1},{"F","D","C","C+","B-","B","B+","A-","A","A+"}))))</f>
        <v/>
      </c>
      <c r="D603" s="2" t="str">
        <f>IF(COUNT($A603)=0,"",IF(B603="","--",IF(B603="3E","3E",LOOKUP(B603/D$2,{0,0.4,0.45,0.5,0.55,0.6,0.65,0.7,0.75,0.8,1},{0,2,2.25,2.5,2.75,3,3.25,3.5,3.75,4}))))</f>
        <v/>
      </c>
      <c r="E603" s="3" t="str">
        <f>IF(COUNT($A603)=0,"",IF($A603&lt;&gt;DRAFT!$B605,"ERR",IF(DRAFT!R605="3E","3E",IF(COUNT(DRAFT!N605,DRAFT!R605)&gt;0,DRAFT!S605,""))))</f>
        <v/>
      </c>
      <c r="F603" s="3" t="str">
        <f>IF(COUNT($A603)=0,"",IF(E603="3E","3E",IF(E603="","I",LOOKUP(E603/G$2,{0,0.4,0.45,0.5,0.55,0.6,0.65,0.7,0.75,0.8,1},{"F","D","C","C+","B-","B","B+","A-","A","A+"}))))</f>
        <v/>
      </c>
      <c r="G603" s="2" t="str">
        <f>IF(COUNT($A603)=0,"",IF(E603="","--",IF(E603="3E","3E",LOOKUP(E603/G$2,{0,0.4,0.45,0.5,0.55,0.6,0.65,0.7,0.75,0.8,1},{0,2,2.25,2.5,2.75,3,3.25,3.5,3.75,4}))))</f>
        <v/>
      </c>
      <c r="H603" s="3" t="str">
        <f>IF(COUNT($A603)=0,"",IF($A603&lt;&gt;DRAFT!$B605,"ERR",IF(DRAFT!AA605="3E","3E",IF(COUNT(DRAFT!W605,DRAFT!AA605)&gt;0,DRAFT!AB605,""))))</f>
        <v/>
      </c>
      <c r="I603" s="3" t="str">
        <f>IF(COUNT($A603)=0,"",IF(H603="3E","3E",IF(H603="","I",LOOKUP(H603/J$2,{0,0.4,0.45,0.5,0.55,0.6,0.65,0.7,0.75,0.8,1},{"F","D","C","C+","B-","B","B+","A-","A","A+"}))))</f>
        <v/>
      </c>
      <c r="J603" s="2" t="str">
        <f>IF(COUNT($A603)=0,"",IF(H603="","--",IF(H603="3E","3E",LOOKUP(H603/J$2,{0,0.4,0.45,0.5,0.55,0.6,0.65,0.7,0.75,0.8,1},{0,2,2.25,2.5,2.75,3,3.25,3.5,3.75,4}))))</f>
        <v/>
      </c>
      <c r="K603" s="3" t="str">
        <f>IF(COUNT($A603)=0,"",IF($A603&lt;&gt;DRAFT!$B605,"ERR",IF(DRAFT!AJ605="3E","3E",IF(COUNT(DRAFT!AF605,DRAFT!AJ605)&gt;0,DRAFT!AK605,""))))</f>
        <v/>
      </c>
      <c r="L603" s="3" t="str">
        <f>IF(COUNT($A603)=0,"",IF(K603="3E","3E",IF(K603="","I",LOOKUP(K603/M$2,{0,0.4,0.45,0.5,0.55,0.6,0.65,0.7,0.75,0.8,1},{"F","D","C","C+","B-","B","B+","A-","A","A+"}))))</f>
        <v/>
      </c>
      <c r="M603" s="2" t="str">
        <f>IF(COUNT($A603)=0,"",IF(K603="","--",IF(K603="3E","3E",LOOKUP(K603/M$2,{0,0.4,0.45,0.5,0.55,0.6,0.65,0.7,0.75,0.8,1},{0,2,2.25,2.5,2.75,3,3.25,3.5,3.75,4}))))</f>
        <v/>
      </c>
      <c r="N603" s="3" t="str">
        <f>IF(COUNT($A603)=0,"",IF($A603&lt;&gt;DRAFT!$B605,"ERR",IF(DRAFT!AS605="3E","3E",IF(COUNT(DRAFT!AO605,DRAFT!AS605)&gt;0,DRAFT!AT605,""))))</f>
        <v/>
      </c>
      <c r="O603" s="3" t="str">
        <f>IF(COUNT($A603)=0,"",IF(N603="3E","3E",IF(N603="","I",LOOKUP(N603/P$2,{0,0.4,0.45,0.5,0.55,0.6,0.65,0.7,0.75,0.8,1},{"F","D","C","C+","B-","B","B+","A-","A","A+"}))))</f>
        <v/>
      </c>
      <c r="P603" s="2" t="str">
        <f>IF(COUNT($A603)=0,"",IF(N603="","--",IF(N603="3E","3E",LOOKUP(N603/P$2,{0,0.4,0.45,0.5,0.55,0.6,0.65,0.7,0.75,0.8,1},{0,2,2.25,2.5,2.75,3,3.25,3.5,3.75,4}))))</f>
        <v/>
      </c>
      <c r="Q603" s="3" t="str">
        <f>IF(COUNT($A603)=0,"",IF($A603&lt;&gt;DRAFT!$B605,"ERR",IF(DRAFT!BB605="3E","3E",IF(COUNT(DRAFT!AX605,DRAFT!BB605)&gt;0,DRAFT!BC605,""))))</f>
        <v/>
      </c>
      <c r="R603" s="3" t="str">
        <f>IF(COUNT($A603)=0,"",IF(Q603="3E","3E",IF(Q603="","I",LOOKUP(Q603/S$2,{0,0.4,0.45,0.5,0.55,0.6,0.65,0.7,0.75,0.8,1},{"F","D","C","C+","B-","B","B+","A-","A","A+"}))))</f>
        <v/>
      </c>
      <c r="S603" s="2" t="str">
        <f>IF(COUNT($A603)=0,"",IF(Q603="","--",IF(Q603="3E","3E",LOOKUP(Q603/S$2,{0,0.4,0.45,0.5,0.55,0.6,0.65,0.7,0.75,0.8,1},{0,2,2.25,2.5,2.75,3,3.25,3.5,3.75,4}))))</f>
        <v/>
      </c>
      <c r="T603" s="3" t="str">
        <f>IF(COUNT($A603)=0,"",IF($A603&lt;&gt;DRAFT!$B605,"ERR",IF(DRAFT!BK605="3E","3E",IF(COUNT(DRAFT!BG605,DRAFT!BK605)&gt;0,DRAFT!BL605,""))))</f>
        <v/>
      </c>
      <c r="U603" s="3" t="str">
        <f>IF(COUNT($A603)=0,"",IF(T603="3E","3E",IF(T603="","I",LOOKUP(T603/V$2,{0,0.4,0.45,0.5,0.55,0.6,0.65,0.7,0.75,0.8,1},{"F","D","C","C+","B-","B","B+","A-","A","A+"}))))</f>
        <v/>
      </c>
      <c r="V603" s="2" t="str">
        <f>IF(COUNT($A603)=0,"",IF(T603="","--",IF(T603="3E","3E",LOOKUP(T603/V$2,{0,0.4,0.45,0.5,0.55,0.6,0.65,0.7,0.75,0.8,1},{0,2,2.25,2.5,2.75,3,3.25,3.5,3.75,4}))))</f>
        <v/>
      </c>
      <c r="W603" s="3" t="str">
        <f>IF(COUNT($A603)=0,"",IF($A603&lt;&gt;DRAFT!$B605,"ERR",IF(DRAFT!BT605="3E","3E",IF(COUNT(DRAFT!BP605,DRAFT!BT605)&gt;0,DRAFT!BU605,""))))</f>
        <v/>
      </c>
      <c r="X603" s="3" t="str">
        <f>IF(COUNT($A603)=0,"",IF(W603="3E","3E",IF(W603="","I",LOOKUP(W603/Y$2,{0,0.4,0.45,0.5,0.55,0.6,0.65,0.7,0.75,0.8,1},{"F","D","C","C+","B-","B","B+","A-","A","A+"}))))</f>
        <v/>
      </c>
      <c r="Y603" s="2" t="str">
        <f>IF(COUNT($A603)=0,"",IF(W603="","--",IF(W603="3E","3E",LOOKUP(W603/Y$2,{0,0.4,0.45,0.5,0.55,0.6,0.65,0.7,0.75,0.8,1},{0,2,2.25,2.5,2.75,3,3.25,3.5,3.75,4}))))</f>
        <v/>
      </c>
      <c r="Z603" s="3" t="str">
        <f>IF(COUNT($A603)=0,"",IF($A603&lt;&gt;DRAFT!$B605,"ERR",IF(DRAFT!CC605="3E","3E",IF(COUNT(DRAFT!BY605,DRAFT!CC605)&gt;0,DRAFT!CD605,""))))</f>
        <v/>
      </c>
      <c r="AA603" s="3" t="str">
        <f>IF(COUNT($A603)=0,"",IF(Z603="3E","3E",IF(Z603="","I",LOOKUP(Z603/AB$2,{0,0.4,0.45,0.5,0.55,0.6,0.65,0.7,0.75,0.8,1},{"F","D","C","C+","B-","B","B+","A-","A","A+"}))))</f>
        <v/>
      </c>
      <c r="AB603" s="2" t="str">
        <f>IF(COUNT($A603)=0,"",IF(Z603="","--",IF(Z603="3E","3E",LOOKUP(Z603/AB$2,{0,0.4,0.45,0.5,0.55,0.6,0.65,0.7,0.75,0.8,1},{0,2,2.25,2.5,2.75,3,3.25,3.5,3.75,4}))))</f>
        <v/>
      </c>
      <c r="AC603" s="3" t="str">
        <f>IF(COUNT($A603)=0,"",IF($A603&lt;&gt;DRAFT!$B605,"ERR",IF(DRAFT!CF605&gt;0,DRAFT!CF605,"")))</f>
        <v/>
      </c>
      <c r="AD603" s="3" t="str">
        <f>IF(COUNT($A603)=0,"",IF(AC603="3E","3E",IF(AC603="","I",LOOKUP(AC603/AE$2,{0,0.4,0.45,0.5,0.55,0.6,0.65,0.7,0.75,0.8,1},{"F","D","C","C+","B-","B","B+","A-","A","A+"}))))</f>
        <v/>
      </c>
      <c r="AE603" s="2" t="str">
        <f>IF(COUNT($A603)=0,"",IF(AC603="","--",IF(AC603="3E","3E",LOOKUP(AC603/AE$2,{0,0.4,0.45,0.5,0.55,0.6,0.65,0.7,0.75,0.8,1},{0,2,2.25,2.5,2.75,3,3.25,3.5,3.75,4}))))</f>
        <v/>
      </c>
      <c r="AF603" s="3" t="str">
        <f>IF($A603&lt;&gt;DRAFT!$B605,"ERR",IF(OR(COUNT($A603)=0,COUNT(DRAFT!CI605:CK605,DRAFT!CM605:CO605)=0),"",CEILING(SUM(DRAFT!CL605,DRAFT!CP605),1)))</f>
        <v/>
      </c>
      <c r="AG603" s="3" t="str">
        <f>IF(COUNT($A603)=0,"",IF(AF603="3E","3E",IF(AF603="","I",LOOKUP(AF603/AH$2,{0,0.4,0.45,0.5,0.55,0.6,0.65,0.7,0.75,0.8,1},{"F","D","C","C+","B-","B","B+","A-","A","A+"}))))</f>
        <v/>
      </c>
      <c r="AH603" s="2" t="str">
        <f>IF(COUNT($A603)=0,"",IF(AF603="","--",IF(AF603="3E","3E",LOOKUP(AF603/AH$2,{0,0.4,0.45,0.5,0.55,0.6,0.65,0.7,0.75,0.8,1},{0,2,2.25,2.5,2.75,3,3.25,3.5,3.75,4}))))</f>
        <v/>
      </c>
      <c r="AI603" s="11" t="str">
        <f>IF(OR(COUNT($A603)=0,COUNT(B603:AH603)=0),"",IF(COUNTIF(B603:AH603,"3E")&gt;0,"3E",IF(DRAFT!$A605="R",TRUNC(SUMPRODUCT(RGP,RCP)/TCP,3),TRUNC((SUMPRODUCT(--(IMDGP&gt;0)*IMDGP,IMCP)+CEILING(DRAFT!$CQ605*42,0.25))/TCP,3))))</f>
        <v/>
      </c>
      <c r="AJ603" s="3" t="str">
        <f>IF(OR(COUNT($A603)=0,COUNT(B603:AH603)=0),"",IF(COUNTIF(B603:AH603,"3E")&gt;0,"3E",IF(DRAFT!$A605="R",SUMPRODUCT(--(RGP&gt;=2),RCP),SUMPRODUCT(--(IMDGP&gt;0),--(IMGP=0),IMCP)+DRAFT!$CR605)))</f>
        <v/>
      </c>
      <c r="AK603" s="3" t="str">
        <f>IF(OR(COUNT($A603)=0,COUNT(B603:AH603)=0),"",IF(COUNTIF(B603:AJ603,"3E")&gt;0,"3E",IF(AND(DRAFT!$A605="IM",OR($AI603&gt;DRAFT!$CQ605,$AJ603&gt;DRAFT!$CR605)),"IMPROVED",IF(AND(DRAFT!$A605="IM",$AI603&lt;=DRAFT!$CQ605,$AJ603&lt;=DRAFT!$CR605),"NOT IMPROVED",IF(AND(AH603&gt;=2,AI603&gt;=2,AJ603&gt;=30),"PASS","FAIL")))))</f>
        <v/>
      </c>
      <c r="AL603" s="3" t="str">
        <f t="shared" si="18"/>
        <v/>
      </c>
      <c r="AM603" s="3" t="str">
        <f t="shared" si="19"/>
        <v/>
      </c>
    </row>
    <row r="604" spans="1:39" ht="18.95" customHeight="1" x14ac:dyDescent="0.25">
      <c r="A604" s="4" t="str">
        <f>IF(DRAFT!$B606="","",DRAFT!$B606)</f>
        <v/>
      </c>
      <c r="B604" s="3" t="str">
        <f>IF(COUNT($A604)=0,"",IF($A604&lt;&gt;DRAFT!$B606,"ERR",IF(DRAFT!I606="3E","3E",IF(COUNT(DRAFT!E606,DRAFT!I606)&gt;0,DRAFT!J606,""))))</f>
        <v/>
      </c>
      <c r="C604" s="3" t="str">
        <f>IF(COUNT($A604)=0,"",IF(B604="3E","3E",IF(B604="","I",LOOKUP(B604/D$2,{0,0.4,0.45,0.5,0.55,0.6,0.65,0.7,0.75,0.8,1},{"F","D","C","C+","B-","B","B+","A-","A","A+"}))))</f>
        <v/>
      </c>
      <c r="D604" s="2" t="str">
        <f>IF(COUNT($A604)=0,"",IF(B604="","--",IF(B604="3E","3E",LOOKUP(B604/D$2,{0,0.4,0.45,0.5,0.55,0.6,0.65,0.7,0.75,0.8,1},{0,2,2.25,2.5,2.75,3,3.25,3.5,3.75,4}))))</f>
        <v/>
      </c>
      <c r="E604" s="3" t="str">
        <f>IF(COUNT($A604)=0,"",IF($A604&lt;&gt;DRAFT!$B606,"ERR",IF(DRAFT!R606="3E","3E",IF(COUNT(DRAFT!N606,DRAFT!R606)&gt;0,DRAFT!S606,""))))</f>
        <v/>
      </c>
      <c r="F604" s="3" t="str">
        <f>IF(COUNT($A604)=0,"",IF(E604="3E","3E",IF(E604="","I",LOOKUP(E604/G$2,{0,0.4,0.45,0.5,0.55,0.6,0.65,0.7,0.75,0.8,1},{"F","D","C","C+","B-","B","B+","A-","A","A+"}))))</f>
        <v/>
      </c>
      <c r="G604" s="2" t="str">
        <f>IF(COUNT($A604)=0,"",IF(E604="","--",IF(E604="3E","3E",LOOKUP(E604/G$2,{0,0.4,0.45,0.5,0.55,0.6,0.65,0.7,0.75,0.8,1},{0,2,2.25,2.5,2.75,3,3.25,3.5,3.75,4}))))</f>
        <v/>
      </c>
      <c r="H604" s="3" t="str">
        <f>IF(COUNT($A604)=0,"",IF($A604&lt;&gt;DRAFT!$B606,"ERR",IF(DRAFT!AA606="3E","3E",IF(COUNT(DRAFT!W606,DRAFT!AA606)&gt;0,DRAFT!AB606,""))))</f>
        <v/>
      </c>
      <c r="I604" s="3" t="str">
        <f>IF(COUNT($A604)=0,"",IF(H604="3E","3E",IF(H604="","I",LOOKUP(H604/J$2,{0,0.4,0.45,0.5,0.55,0.6,0.65,0.7,0.75,0.8,1},{"F","D","C","C+","B-","B","B+","A-","A","A+"}))))</f>
        <v/>
      </c>
      <c r="J604" s="2" t="str">
        <f>IF(COUNT($A604)=0,"",IF(H604="","--",IF(H604="3E","3E",LOOKUP(H604/J$2,{0,0.4,0.45,0.5,0.55,0.6,0.65,0.7,0.75,0.8,1},{0,2,2.25,2.5,2.75,3,3.25,3.5,3.75,4}))))</f>
        <v/>
      </c>
      <c r="K604" s="3" t="str">
        <f>IF(COUNT($A604)=0,"",IF($A604&lt;&gt;DRAFT!$B606,"ERR",IF(DRAFT!AJ606="3E","3E",IF(COUNT(DRAFT!AF606,DRAFT!AJ606)&gt;0,DRAFT!AK606,""))))</f>
        <v/>
      </c>
      <c r="L604" s="3" t="str">
        <f>IF(COUNT($A604)=0,"",IF(K604="3E","3E",IF(K604="","I",LOOKUP(K604/M$2,{0,0.4,0.45,0.5,0.55,0.6,0.65,0.7,0.75,0.8,1},{"F","D","C","C+","B-","B","B+","A-","A","A+"}))))</f>
        <v/>
      </c>
      <c r="M604" s="2" t="str">
        <f>IF(COUNT($A604)=0,"",IF(K604="","--",IF(K604="3E","3E",LOOKUP(K604/M$2,{0,0.4,0.45,0.5,0.55,0.6,0.65,0.7,0.75,0.8,1},{0,2,2.25,2.5,2.75,3,3.25,3.5,3.75,4}))))</f>
        <v/>
      </c>
      <c r="N604" s="3" t="str">
        <f>IF(COUNT($A604)=0,"",IF($A604&lt;&gt;DRAFT!$B606,"ERR",IF(DRAFT!AS606="3E","3E",IF(COUNT(DRAFT!AO606,DRAFT!AS606)&gt;0,DRAFT!AT606,""))))</f>
        <v/>
      </c>
      <c r="O604" s="3" t="str">
        <f>IF(COUNT($A604)=0,"",IF(N604="3E","3E",IF(N604="","I",LOOKUP(N604/P$2,{0,0.4,0.45,0.5,0.55,0.6,0.65,0.7,0.75,0.8,1},{"F","D","C","C+","B-","B","B+","A-","A","A+"}))))</f>
        <v/>
      </c>
      <c r="P604" s="2" t="str">
        <f>IF(COUNT($A604)=0,"",IF(N604="","--",IF(N604="3E","3E",LOOKUP(N604/P$2,{0,0.4,0.45,0.5,0.55,0.6,0.65,0.7,0.75,0.8,1},{0,2,2.25,2.5,2.75,3,3.25,3.5,3.75,4}))))</f>
        <v/>
      </c>
      <c r="Q604" s="3" t="str">
        <f>IF(COUNT($A604)=0,"",IF($A604&lt;&gt;DRAFT!$B606,"ERR",IF(DRAFT!BB606="3E","3E",IF(COUNT(DRAFT!AX606,DRAFT!BB606)&gt;0,DRAFT!BC606,""))))</f>
        <v/>
      </c>
      <c r="R604" s="3" t="str">
        <f>IF(COUNT($A604)=0,"",IF(Q604="3E","3E",IF(Q604="","I",LOOKUP(Q604/S$2,{0,0.4,0.45,0.5,0.55,0.6,0.65,0.7,0.75,0.8,1},{"F","D","C","C+","B-","B","B+","A-","A","A+"}))))</f>
        <v/>
      </c>
      <c r="S604" s="2" t="str">
        <f>IF(COUNT($A604)=0,"",IF(Q604="","--",IF(Q604="3E","3E",LOOKUP(Q604/S$2,{0,0.4,0.45,0.5,0.55,0.6,0.65,0.7,0.75,0.8,1},{0,2,2.25,2.5,2.75,3,3.25,3.5,3.75,4}))))</f>
        <v/>
      </c>
      <c r="T604" s="3" t="str">
        <f>IF(COUNT($A604)=0,"",IF($A604&lt;&gt;DRAFT!$B606,"ERR",IF(DRAFT!BK606="3E","3E",IF(COUNT(DRAFT!BG606,DRAFT!BK606)&gt;0,DRAFT!BL606,""))))</f>
        <v/>
      </c>
      <c r="U604" s="3" t="str">
        <f>IF(COUNT($A604)=0,"",IF(T604="3E","3E",IF(T604="","I",LOOKUP(T604/V$2,{0,0.4,0.45,0.5,0.55,0.6,0.65,0.7,0.75,0.8,1},{"F","D","C","C+","B-","B","B+","A-","A","A+"}))))</f>
        <v/>
      </c>
      <c r="V604" s="2" t="str">
        <f>IF(COUNT($A604)=0,"",IF(T604="","--",IF(T604="3E","3E",LOOKUP(T604/V$2,{0,0.4,0.45,0.5,0.55,0.6,0.65,0.7,0.75,0.8,1},{0,2,2.25,2.5,2.75,3,3.25,3.5,3.75,4}))))</f>
        <v/>
      </c>
      <c r="W604" s="3" t="str">
        <f>IF(COUNT($A604)=0,"",IF($A604&lt;&gt;DRAFT!$B606,"ERR",IF(DRAFT!BT606="3E","3E",IF(COUNT(DRAFT!BP606,DRAFT!BT606)&gt;0,DRAFT!BU606,""))))</f>
        <v/>
      </c>
      <c r="X604" s="3" t="str">
        <f>IF(COUNT($A604)=0,"",IF(W604="3E","3E",IF(W604="","I",LOOKUP(W604/Y$2,{0,0.4,0.45,0.5,0.55,0.6,0.65,0.7,0.75,0.8,1},{"F","D","C","C+","B-","B","B+","A-","A","A+"}))))</f>
        <v/>
      </c>
      <c r="Y604" s="2" t="str">
        <f>IF(COUNT($A604)=0,"",IF(W604="","--",IF(W604="3E","3E",LOOKUP(W604/Y$2,{0,0.4,0.45,0.5,0.55,0.6,0.65,0.7,0.75,0.8,1},{0,2,2.25,2.5,2.75,3,3.25,3.5,3.75,4}))))</f>
        <v/>
      </c>
      <c r="Z604" s="3" t="str">
        <f>IF(COUNT($A604)=0,"",IF($A604&lt;&gt;DRAFT!$B606,"ERR",IF(DRAFT!CC606="3E","3E",IF(COUNT(DRAFT!BY606,DRAFT!CC606)&gt;0,DRAFT!CD606,""))))</f>
        <v/>
      </c>
      <c r="AA604" s="3" t="str">
        <f>IF(COUNT($A604)=0,"",IF(Z604="3E","3E",IF(Z604="","I",LOOKUP(Z604/AB$2,{0,0.4,0.45,0.5,0.55,0.6,0.65,0.7,0.75,0.8,1},{"F","D","C","C+","B-","B","B+","A-","A","A+"}))))</f>
        <v/>
      </c>
      <c r="AB604" s="2" t="str">
        <f>IF(COUNT($A604)=0,"",IF(Z604="","--",IF(Z604="3E","3E",LOOKUP(Z604/AB$2,{0,0.4,0.45,0.5,0.55,0.6,0.65,0.7,0.75,0.8,1},{0,2,2.25,2.5,2.75,3,3.25,3.5,3.75,4}))))</f>
        <v/>
      </c>
      <c r="AC604" s="3" t="str">
        <f>IF(COUNT($A604)=0,"",IF($A604&lt;&gt;DRAFT!$B606,"ERR",IF(DRAFT!CF606&gt;0,DRAFT!CF606,"")))</f>
        <v/>
      </c>
      <c r="AD604" s="3" t="str">
        <f>IF(COUNT($A604)=0,"",IF(AC604="3E","3E",IF(AC604="","I",LOOKUP(AC604/AE$2,{0,0.4,0.45,0.5,0.55,0.6,0.65,0.7,0.75,0.8,1},{"F","D","C","C+","B-","B","B+","A-","A","A+"}))))</f>
        <v/>
      </c>
      <c r="AE604" s="2" t="str">
        <f>IF(COUNT($A604)=0,"",IF(AC604="","--",IF(AC604="3E","3E",LOOKUP(AC604/AE$2,{0,0.4,0.45,0.5,0.55,0.6,0.65,0.7,0.75,0.8,1},{0,2,2.25,2.5,2.75,3,3.25,3.5,3.75,4}))))</f>
        <v/>
      </c>
      <c r="AF604" s="3" t="str">
        <f>IF($A604&lt;&gt;DRAFT!$B606,"ERR",IF(OR(COUNT($A604)=0,COUNT(DRAFT!CI606:CK606,DRAFT!CM606:CO606)=0),"",CEILING(SUM(DRAFT!CL606,DRAFT!CP606),1)))</f>
        <v/>
      </c>
      <c r="AG604" s="3" t="str">
        <f>IF(COUNT($A604)=0,"",IF(AF604="3E","3E",IF(AF604="","I",LOOKUP(AF604/AH$2,{0,0.4,0.45,0.5,0.55,0.6,0.65,0.7,0.75,0.8,1},{"F","D","C","C+","B-","B","B+","A-","A","A+"}))))</f>
        <v/>
      </c>
      <c r="AH604" s="2" t="str">
        <f>IF(COUNT($A604)=0,"",IF(AF604="","--",IF(AF604="3E","3E",LOOKUP(AF604/AH$2,{0,0.4,0.45,0.5,0.55,0.6,0.65,0.7,0.75,0.8,1},{0,2,2.25,2.5,2.75,3,3.25,3.5,3.75,4}))))</f>
        <v/>
      </c>
      <c r="AI604" s="11" t="str">
        <f>IF(OR(COUNT($A604)=0,COUNT(B604:AH604)=0),"",IF(COUNTIF(B604:AH604,"3E")&gt;0,"3E",IF(DRAFT!$A606="R",TRUNC(SUMPRODUCT(RGP,RCP)/TCP,3),TRUNC((SUMPRODUCT(--(IMDGP&gt;0)*IMDGP,IMCP)+CEILING(DRAFT!$CQ606*42,0.25))/TCP,3))))</f>
        <v/>
      </c>
      <c r="AJ604" s="3" t="str">
        <f>IF(OR(COUNT($A604)=0,COUNT(B604:AH604)=0),"",IF(COUNTIF(B604:AH604,"3E")&gt;0,"3E",IF(DRAFT!$A606="R",SUMPRODUCT(--(RGP&gt;=2),RCP),SUMPRODUCT(--(IMDGP&gt;0),--(IMGP=0),IMCP)+DRAFT!$CR606)))</f>
        <v/>
      </c>
      <c r="AK604" s="3" t="str">
        <f>IF(OR(COUNT($A604)=0,COUNT(B604:AH604)=0),"",IF(COUNTIF(B604:AJ604,"3E")&gt;0,"3E",IF(AND(DRAFT!$A606="IM",OR($AI604&gt;DRAFT!$CQ606,$AJ604&gt;DRAFT!$CR606)),"IMPROVED",IF(AND(DRAFT!$A606="IM",$AI604&lt;=DRAFT!$CQ606,$AJ604&lt;=DRAFT!$CR606),"NOT IMPROVED",IF(AND(AH604&gt;=2,AI604&gt;=2,AJ604&gt;=30),"PASS","FAIL")))))</f>
        <v/>
      </c>
      <c r="AL604" s="3" t="str">
        <f t="shared" si="18"/>
        <v/>
      </c>
      <c r="AM604" s="3" t="str">
        <f t="shared" si="19"/>
        <v/>
      </c>
    </row>
    <row r="605" spans="1:39" ht="18.95" customHeight="1" x14ac:dyDescent="0.25">
      <c r="A605" s="4" t="str">
        <f>IF(DRAFT!$B607="","",DRAFT!$B607)</f>
        <v/>
      </c>
      <c r="B605" s="3" t="str">
        <f>IF(COUNT($A605)=0,"",IF($A605&lt;&gt;DRAFT!$B607,"ERR",IF(DRAFT!I607="3E","3E",IF(COUNT(DRAFT!E607,DRAFT!I607)&gt;0,DRAFT!J607,""))))</f>
        <v/>
      </c>
      <c r="C605" s="3" t="str">
        <f>IF(COUNT($A605)=0,"",IF(B605="3E","3E",IF(B605="","I",LOOKUP(B605/D$2,{0,0.4,0.45,0.5,0.55,0.6,0.65,0.7,0.75,0.8,1},{"F","D","C","C+","B-","B","B+","A-","A","A+"}))))</f>
        <v/>
      </c>
      <c r="D605" s="2" t="str">
        <f>IF(COUNT($A605)=0,"",IF(B605="","--",IF(B605="3E","3E",LOOKUP(B605/D$2,{0,0.4,0.45,0.5,0.55,0.6,0.65,0.7,0.75,0.8,1},{0,2,2.25,2.5,2.75,3,3.25,3.5,3.75,4}))))</f>
        <v/>
      </c>
      <c r="E605" s="3" t="str">
        <f>IF(COUNT($A605)=0,"",IF($A605&lt;&gt;DRAFT!$B607,"ERR",IF(DRAFT!R607="3E","3E",IF(COUNT(DRAFT!N607,DRAFT!R607)&gt;0,DRAFT!S607,""))))</f>
        <v/>
      </c>
      <c r="F605" s="3" t="str">
        <f>IF(COUNT($A605)=0,"",IF(E605="3E","3E",IF(E605="","I",LOOKUP(E605/G$2,{0,0.4,0.45,0.5,0.55,0.6,0.65,0.7,0.75,0.8,1},{"F","D","C","C+","B-","B","B+","A-","A","A+"}))))</f>
        <v/>
      </c>
      <c r="G605" s="2" t="str">
        <f>IF(COUNT($A605)=0,"",IF(E605="","--",IF(E605="3E","3E",LOOKUP(E605/G$2,{0,0.4,0.45,0.5,0.55,0.6,0.65,0.7,0.75,0.8,1},{0,2,2.25,2.5,2.75,3,3.25,3.5,3.75,4}))))</f>
        <v/>
      </c>
      <c r="H605" s="3" t="str">
        <f>IF(COUNT($A605)=0,"",IF($A605&lt;&gt;DRAFT!$B607,"ERR",IF(DRAFT!AA607="3E","3E",IF(COUNT(DRAFT!W607,DRAFT!AA607)&gt;0,DRAFT!AB607,""))))</f>
        <v/>
      </c>
      <c r="I605" s="3" t="str">
        <f>IF(COUNT($A605)=0,"",IF(H605="3E","3E",IF(H605="","I",LOOKUP(H605/J$2,{0,0.4,0.45,0.5,0.55,0.6,0.65,0.7,0.75,0.8,1},{"F","D","C","C+","B-","B","B+","A-","A","A+"}))))</f>
        <v/>
      </c>
      <c r="J605" s="2" t="str">
        <f>IF(COUNT($A605)=0,"",IF(H605="","--",IF(H605="3E","3E",LOOKUP(H605/J$2,{0,0.4,0.45,0.5,0.55,0.6,0.65,0.7,0.75,0.8,1},{0,2,2.25,2.5,2.75,3,3.25,3.5,3.75,4}))))</f>
        <v/>
      </c>
      <c r="K605" s="3" t="str">
        <f>IF(COUNT($A605)=0,"",IF($A605&lt;&gt;DRAFT!$B607,"ERR",IF(DRAFT!AJ607="3E","3E",IF(COUNT(DRAFT!AF607,DRAFT!AJ607)&gt;0,DRAFT!AK607,""))))</f>
        <v/>
      </c>
      <c r="L605" s="3" t="str">
        <f>IF(COUNT($A605)=0,"",IF(K605="3E","3E",IF(K605="","I",LOOKUP(K605/M$2,{0,0.4,0.45,0.5,0.55,0.6,0.65,0.7,0.75,0.8,1},{"F","D","C","C+","B-","B","B+","A-","A","A+"}))))</f>
        <v/>
      </c>
      <c r="M605" s="2" t="str">
        <f>IF(COUNT($A605)=0,"",IF(K605="","--",IF(K605="3E","3E",LOOKUP(K605/M$2,{0,0.4,0.45,0.5,0.55,0.6,0.65,0.7,0.75,0.8,1},{0,2,2.25,2.5,2.75,3,3.25,3.5,3.75,4}))))</f>
        <v/>
      </c>
      <c r="N605" s="3" t="str">
        <f>IF(COUNT($A605)=0,"",IF($A605&lt;&gt;DRAFT!$B607,"ERR",IF(DRAFT!AS607="3E","3E",IF(COUNT(DRAFT!AO607,DRAFT!AS607)&gt;0,DRAFT!AT607,""))))</f>
        <v/>
      </c>
      <c r="O605" s="3" t="str">
        <f>IF(COUNT($A605)=0,"",IF(N605="3E","3E",IF(N605="","I",LOOKUP(N605/P$2,{0,0.4,0.45,0.5,0.55,0.6,0.65,0.7,0.75,0.8,1},{"F","D","C","C+","B-","B","B+","A-","A","A+"}))))</f>
        <v/>
      </c>
      <c r="P605" s="2" t="str">
        <f>IF(COUNT($A605)=0,"",IF(N605="","--",IF(N605="3E","3E",LOOKUP(N605/P$2,{0,0.4,0.45,0.5,0.55,0.6,0.65,0.7,0.75,0.8,1},{0,2,2.25,2.5,2.75,3,3.25,3.5,3.75,4}))))</f>
        <v/>
      </c>
      <c r="Q605" s="3" t="str">
        <f>IF(COUNT($A605)=0,"",IF($A605&lt;&gt;DRAFT!$B607,"ERR",IF(DRAFT!BB607="3E","3E",IF(COUNT(DRAFT!AX607,DRAFT!BB607)&gt;0,DRAFT!BC607,""))))</f>
        <v/>
      </c>
      <c r="R605" s="3" t="str">
        <f>IF(COUNT($A605)=0,"",IF(Q605="3E","3E",IF(Q605="","I",LOOKUP(Q605/S$2,{0,0.4,0.45,0.5,0.55,0.6,0.65,0.7,0.75,0.8,1},{"F","D","C","C+","B-","B","B+","A-","A","A+"}))))</f>
        <v/>
      </c>
      <c r="S605" s="2" t="str">
        <f>IF(COUNT($A605)=0,"",IF(Q605="","--",IF(Q605="3E","3E",LOOKUP(Q605/S$2,{0,0.4,0.45,0.5,0.55,0.6,0.65,0.7,0.75,0.8,1},{0,2,2.25,2.5,2.75,3,3.25,3.5,3.75,4}))))</f>
        <v/>
      </c>
      <c r="T605" s="3" t="str">
        <f>IF(COUNT($A605)=0,"",IF($A605&lt;&gt;DRAFT!$B607,"ERR",IF(DRAFT!BK607="3E","3E",IF(COUNT(DRAFT!BG607,DRAFT!BK607)&gt;0,DRAFT!BL607,""))))</f>
        <v/>
      </c>
      <c r="U605" s="3" t="str">
        <f>IF(COUNT($A605)=0,"",IF(T605="3E","3E",IF(T605="","I",LOOKUP(T605/V$2,{0,0.4,0.45,0.5,0.55,0.6,0.65,0.7,0.75,0.8,1},{"F","D","C","C+","B-","B","B+","A-","A","A+"}))))</f>
        <v/>
      </c>
      <c r="V605" s="2" t="str">
        <f>IF(COUNT($A605)=0,"",IF(T605="","--",IF(T605="3E","3E",LOOKUP(T605/V$2,{0,0.4,0.45,0.5,0.55,0.6,0.65,0.7,0.75,0.8,1},{0,2,2.25,2.5,2.75,3,3.25,3.5,3.75,4}))))</f>
        <v/>
      </c>
      <c r="W605" s="3" t="str">
        <f>IF(COUNT($A605)=0,"",IF($A605&lt;&gt;DRAFT!$B607,"ERR",IF(DRAFT!BT607="3E","3E",IF(COUNT(DRAFT!BP607,DRAFT!BT607)&gt;0,DRAFT!BU607,""))))</f>
        <v/>
      </c>
      <c r="X605" s="3" t="str">
        <f>IF(COUNT($A605)=0,"",IF(W605="3E","3E",IF(W605="","I",LOOKUP(W605/Y$2,{0,0.4,0.45,0.5,0.55,0.6,0.65,0.7,0.75,0.8,1},{"F","D","C","C+","B-","B","B+","A-","A","A+"}))))</f>
        <v/>
      </c>
      <c r="Y605" s="2" t="str">
        <f>IF(COUNT($A605)=0,"",IF(W605="","--",IF(W605="3E","3E",LOOKUP(W605/Y$2,{0,0.4,0.45,0.5,0.55,0.6,0.65,0.7,0.75,0.8,1},{0,2,2.25,2.5,2.75,3,3.25,3.5,3.75,4}))))</f>
        <v/>
      </c>
      <c r="Z605" s="3" t="str">
        <f>IF(COUNT($A605)=0,"",IF($A605&lt;&gt;DRAFT!$B607,"ERR",IF(DRAFT!CC607="3E","3E",IF(COUNT(DRAFT!BY607,DRAFT!CC607)&gt;0,DRAFT!CD607,""))))</f>
        <v/>
      </c>
      <c r="AA605" s="3" t="str">
        <f>IF(COUNT($A605)=0,"",IF(Z605="3E","3E",IF(Z605="","I",LOOKUP(Z605/AB$2,{0,0.4,0.45,0.5,0.55,0.6,0.65,0.7,0.75,0.8,1},{"F","D","C","C+","B-","B","B+","A-","A","A+"}))))</f>
        <v/>
      </c>
      <c r="AB605" s="2" t="str">
        <f>IF(COUNT($A605)=0,"",IF(Z605="","--",IF(Z605="3E","3E",LOOKUP(Z605/AB$2,{0,0.4,0.45,0.5,0.55,0.6,0.65,0.7,0.75,0.8,1},{0,2,2.25,2.5,2.75,3,3.25,3.5,3.75,4}))))</f>
        <v/>
      </c>
      <c r="AC605" s="3" t="str">
        <f>IF(COUNT($A605)=0,"",IF($A605&lt;&gt;DRAFT!$B607,"ERR",IF(DRAFT!CF607&gt;0,DRAFT!CF607,"")))</f>
        <v/>
      </c>
      <c r="AD605" s="3" t="str">
        <f>IF(COUNT($A605)=0,"",IF(AC605="3E","3E",IF(AC605="","I",LOOKUP(AC605/AE$2,{0,0.4,0.45,0.5,0.55,0.6,0.65,0.7,0.75,0.8,1},{"F","D","C","C+","B-","B","B+","A-","A","A+"}))))</f>
        <v/>
      </c>
      <c r="AE605" s="2" t="str">
        <f>IF(COUNT($A605)=0,"",IF(AC605="","--",IF(AC605="3E","3E",LOOKUP(AC605/AE$2,{0,0.4,0.45,0.5,0.55,0.6,0.65,0.7,0.75,0.8,1},{0,2,2.25,2.5,2.75,3,3.25,3.5,3.75,4}))))</f>
        <v/>
      </c>
      <c r="AF605" s="3" t="str">
        <f>IF($A605&lt;&gt;DRAFT!$B607,"ERR",IF(OR(COUNT($A605)=0,COUNT(DRAFT!CI607:CK607,DRAFT!CM607:CO607)=0),"",CEILING(SUM(DRAFT!CL607,DRAFT!CP607),1)))</f>
        <v/>
      </c>
      <c r="AG605" s="3" t="str">
        <f>IF(COUNT($A605)=0,"",IF(AF605="3E","3E",IF(AF605="","I",LOOKUP(AF605/AH$2,{0,0.4,0.45,0.5,0.55,0.6,0.65,0.7,0.75,0.8,1},{"F","D","C","C+","B-","B","B+","A-","A","A+"}))))</f>
        <v/>
      </c>
      <c r="AH605" s="2" t="str">
        <f>IF(COUNT($A605)=0,"",IF(AF605="","--",IF(AF605="3E","3E",LOOKUP(AF605/AH$2,{0,0.4,0.45,0.5,0.55,0.6,0.65,0.7,0.75,0.8,1},{0,2,2.25,2.5,2.75,3,3.25,3.5,3.75,4}))))</f>
        <v/>
      </c>
      <c r="AI605" s="11" t="str">
        <f>IF(OR(COUNT($A605)=0,COUNT(B605:AH605)=0),"",IF(COUNTIF(B605:AH605,"3E")&gt;0,"3E",IF(DRAFT!$A607="R",TRUNC(SUMPRODUCT(RGP,RCP)/TCP,3),TRUNC((SUMPRODUCT(--(IMDGP&gt;0)*IMDGP,IMCP)+CEILING(DRAFT!$CQ607*42,0.25))/TCP,3))))</f>
        <v/>
      </c>
      <c r="AJ605" s="3" t="str">
        <f>IF(OR(COUNT($A605)=0,COUNT(B605:AH605)=0),"",IF(COUNTIF(B605:AH605,"3E")&gt;0,"3E",IF(DRAFT!$A607="R",SUMPRODUCT(--(RGP&gt;=2),RCP),SUMPRODUCT(--(IMDGP&gt;0),--(IMGP=0),IMCP)+DRAFT!$CR607)))</f>
        <v/>
      </c>
      <c r="AK605" s="3" t="str">
        <f>IF(OR(COUNT($A605)=0,COUNT(B605:AH605)=0),"",IF(COUNTIF(B605:AJ605,"3E")&gt;0,"3E",IF(AND(DRAFT!$A607="IM",OR($AI605&gt;DRAFT!$CQ607,$AJ605&gt;DRAFT!$CR607)),"IMPROVED",IF(AND(DRAFT!$A607="IM",$AI605&lt;=DRAFT!$CQ607,$AJ605&lt;=DRAFT!$CR607),"NOT IMPROVED",IF(AND(AH605&gt;=2,AI605&gt;=2,AJ605&gt;=30),"PASS","FAIL")))))</f>
        <v/>
      </c>
      <c r="AL605" s="3" t="str">
        <f t="shared" si="18"/>
        <v/>
      </c>
      <c r="AM605" s="3" t="str">
        <f t="shared" si="19"/>
        <v/>
      </c>
    </row>
    <row r="606" spans="1:39" ht="18.95" customHeight="1" x14ac:dyDescent="0.25">
      <c r="A606" s="4" t="str">
        <f>IF(DRAFT!$B608="","",DRAFT!$B608)</f>
        <v/>
      </c>
      <c r="B606" s="3" t="str">
        <f>IF(COUNT($A606)=0,"",IF($A606&lt;&gt;DRAFT!$B608,"ERR",IF(DRAFT!I608="3E","3E",IF(COUNT(DRAFT!E608,DRAFT!I608)&gt;0,DRAFT!J608,""))))</f>
        <v/>
      </c>
      <c r="C606" s="3" t="str">
        <f>IF(COUNT($A606)=0,"",IF(B606="3E","3E",IF(B606="","I",LOOKUP(B606/D$2,{0,0.4,0.45,0.5,0.55,0.6,0.65,0.7,0.75,0.8,1},{"F","D","C","C+","B-","B","B+","A-","A","A+"}))))</f>
        <v/>
      </c>
      <c r="D606" s="2" t="str">
        <f>IF(COUNT($A606)=0,"",IF(B606="","--",IF(B606="3E","3E",LOOKUP(B606/D$2,{0,0.4,0.45,0.5,0.55,0.6,0.65,0.7,0.75,0.8,1},{0,2,2.25,2.5,2.75,3,3.25,3.5,3.75,4}))))</f>
        <v/>
      </c>
      <c r="E606" s="3" t="str">
        <f>IF(COUNT($A606)=0,"",IF($A606&lt;&gt;DRAFT!$B608,"ERR",IF(DRAFT!R608="3E","3E",IF(COUNT(DRAFT!N608,DRAFT!R608)&gt;0,DRAFT!S608,""))))</f>
        <v/>
      </c>
      <c r="F606" s="3" t="str">
        <f>IF(COUNT($A606)=0,"",IF(E606="3E","3E",IF(E606="","I",LOOKUP(E606/G$2,{0,0.4,0.45,0.5,0.55,0.6,0.65,0.7,0.75,0.8,1},{"F","D","C","C+","B-","B","B+","A-","A","A+"}))))</f>
        <v/>
      </c>
      <c r="G606" s="2" t="str">
        <f>IF(COUNT($A606)=0,"",IF(E606="","--",IF(E606="3E","3E",LOOKUP(E606/G$2,{0,0.4,0.45,0.5,0.55,0.6,0.65,0.7,0.75,0.8,1},{0,2,2.25,2.5,2.75,3,3.25,3.5,3.75,4}))))</f>
        <v/>
      </c>
      <c r="H606" s="3" t="str">
        <f>IF(COUNT($A606)=0,"",IF($A606&lt;&gt;DRAFT!$B608,"ERR",IF(DRAFT!AA608="3E","3E",IF(COUNT(DRAFT!W608,DRAFT!AA608)&gt;0,DRAFT!AB608,""))))</f>
        <v/>
      </c>
      <c r="I606" s="3" t="str">
        <f>IF(COUNT($A606)=0,"",IF(H606="3E","3E",IF(H606="","I",LOOKUP(H606/J$2,{0,0.4,0.45,0.5,0.55,0.6,0.65,0.7,0.75,0.8,1},{"F","D","C","C+","B-","B","B+","A-","A","A+"}))))</f>
        <v/>
      </c>
      <c r="J606" s="2" t="str">
        <f>IF(COUNT($A606)=0,"",IF(H606="","--",IF(H606="3E","3E",LOOKUP(H606/J$2,{0,0.4,0.45,0.5,0.55,0.6,0.65,0.7,0.75,0.8,1},{0,2,2.25,2.5,2.75,3,3.25,3.5,3.75,4}))))</f>
        <v/>
      </c>
      <c r="K606" s="3" t="str">
        <f>IF(COUNT($A606)=0,"",IF($A606&lt;&gt;DRAFT!$B608,"ERR",IF(DRAFT!AJ608="3E","3E",IF(COUNT(DRAFT!AF608,DRAFT!AJ608)&gt;0,DRAFT!AK608,""))))</f>
        <v/>
      </c>
      <c r="L606" s="3" t="str">
        <f>IF(COUNT($A606)=0,"",IF(K606="3E","3E",IF(K606="","I",LOOKUP(K606/M$2,{0,0.4,0.45,0.5,0.55,0.6,0.65,0.7,0.75,0.8,1},{"F","D","C","C+","B-","B","B+","A-","A","A+"}))))</f>
        <v/>
      </c>
      <c r="M606" s="2" t="str">
        <f>IF(COUNT($A606)=0,"",IF(K606="","--",IF(K606="3E","3E",LOOKUP(K606/M$2,{0,0.4,0.45,0.5,0.55,0.6,0.65,0.7,0.75,0.8,1},{0,2,2.25,2.5,2.75,3,3.25,3.5,3.75,4}))))</f>
        <v/>
      </c>
      <c r="N606" s="3" t="str">
        <f>IF(COUNT($A606)=0,"",IF($A606&lt;&gt;DRAFT!$B608,"ERR",IF(DRAFT!AS608="3E","3E",IF(COUNT(DRAFT!AO608,DRAFT!AS608)&gt;0,DRAFT!AT608,""))))</f>
        <v/>
      </c>
      <c r="O606" s="3" t="str">
        <f>IF(COUNT($A606)=0,"",IF(N606="3E","3E",IF(N606="","I",LOOKUP(N606/P$2,{0,0.4,0.45,0.5,0.55,0.6,0.65,0.7,0.75,0.8,1},{"F","D","C","C+","B-","B","B+","A-","A","A+"}))))</f>
        <v/>
      </c>
      <c r="P606" s="2" t="str">
        <f>IF(COUNT($A606)=0,"",IF(N606="","--",IF(N606="3E","3E",LOOKUP(N606/P$2,{0,0.4,0.45,0.5,0.55,0.6,0.65,0.7,0.75,0.8,1},{0,2,2.25,2.5,2.75,3,3.25,3.5,3.75,4}))))</f>
        <v/>
      </c>
      <c r="Q606" s="3" t="str">
        <f>IF(COUNT($A606)=0,"",IF($A606&lt;&gt;DRAFT!$B608,"ERR",IF(DRAFT!BB608="3E","3E",IF(COUNT(DRAFT!AX608,DRAFT!BB608)&gt;0,DRAFT!BC608,""))))</f>
        <v/>
      </c>
      <c r="R606" s="3" t="str">
        <f>IF(COUNT($A606)=0,"",IF(Q606="3E","3E",IF(Q606="","I",LOOKUP(Q606/S$2,{0,0.4,0.45,0.5,0.55,0.6,0.65,0.7,0.75,0.8,1},{"F","D","C","C+","B-","B","B+","A-","A","A+"}))))</f>
        <v/>
      </c>
      <c r="S606" s="2" t="str">
        <f>IF(COUNT($A606)=0,"",IF(Q606="","--",IF(Q606="3E","3E",LOOKUP(Q606/S$2,{0,0.4,0.45,0.5,0.55,0.6,0.65,0.7,0.75,0.8,1},{0,2,2.25,2.5,2.75,3,3.25,3.5,3.75,4}))))</f>
        <v/>
      </c>
      <c r="T606" s="3" t="str">
        <f>IF(COUNT($A606)=0,"",IF($A606&lt;&gt;DRAFT!$B608,"ERR",IF(DRAFT!BK608="3E","3E",IF(COUNT(DRAFT!BG608,DRAFT!BK608)&gt;0,DRAFT!BL608,""))))</f>
        <v/>
      </c>
      <c r="U606" s="3" t="str">
        <f>IF(COUNT($A606)=0,"",IF(T606="3E","3E",IF(T606="","I",LOOKUP(T606/V$2,{0,0.4,0.45,0.5,0.55,0.6,0.65,0.7,0.75,0.8,1},{"F","D","C","C+","B-","B","B+","A-","A","A+"}))))</f>
        <v/>
      </c>
      <c r="V606" s="2" t="str">
        <f>IF(COUNT($A606)=0,"",IF(T606="","--",IF(T606="3E","3E",LOOKUP(T606/V$2,{0,0.4,0.45,0.5,0.55,0.6,0.65,0.7,0.75,0.8,1},{0,2,2.25,2.5,2.75,3,3.25,3.5,3.75,4}))))</f>
        <v/>
      </c>
      <c r="W606" s="3" t="str">
        <f>IF(COUNT($A606)=0,"",IF($A606&lt;&gt;DRAFT!$B608,"ERR",IF(DRAFT!BT608="3E","3E",IF(COUNT(DRAFT!BP608,DRAFT!BT608)&gt;0,DRAFT!BU608,""))))</f>
        <v/>
      </c>
      <c r="X606" s="3" t="str">
        <f>IF(COUNT($A606)=0,"",IF(W606="3E","3E",IF(W606="","I",LOOKUP(W606/Y$2,{0,0.4,0.45,0.5,0.55,0.6,0.65,0.7,0.75,0.8,1},{"F","D","C","C+","B-","B","B+","A-","A","A+"}))))</f>
        <v/>
      </c>
      <c r="Y606" s="2" t="str">
        <f>IF(COUNT($A606)=0,"",IF(W606="","--",IF(W606="3E","3E",LOOKUP(W606/Y$2,{0,0.4,0.45,0.5,0.55,0.6,0.65,0.7,0.75,0.8,1},{0,2,2.25,2.5,2.75,3,3.25,3.5,3.75,4}))))</f>
        <v/>
      </c>
      <c r="Z606" s="3" t="str">
        <f>IF(COUNT($A606)=0,"",IF($A606&lt;&gt;DRAFT!$B608,"ERR",IF(DRAFT!CC608="3E","3E",IF(COUNT(DRAFT!BY608,DRAFT!CC608)&gt;0,DRAFT!CD608,""))))</f>
        <v/>
      </c>
      <c r="AA606" s="3" t="str">
        <f>IF(COUNT($A606)=0,"",IF(Z606="3E","3E",IF(Z606="","I",LOOKUP(Z606/AB$2,{0,0.4,0.45,0.5,0.55,0.6,0.65,0.7,0.75,0.8,1},{"F","D","C","C+","B-","B","B+","A-","A","A+"}))))</f>
        <v/>
      </c>
      <c r="AB606" s="2" t="str">
        <f>IF(COUNT($A606)=0,"",IF(Z606="","--",IF(Z606="3E","3E",LOOKUP(Z606/AB$2,{0,0.4,0.45,0.5,0.55,0.6,0.65,0.7,0.75,0.8,1},{0,2,2.25,2.5,2.75,3,3.25,3.5,3.75,4}))))</f>
        <v/>
      </c>
      <c r="AC606" s="3" t="str">
        <f>IF(COUNT($A606)=0,"",IF($A606&lt;&gt;DRAFT!$B608,"ERR",IF(DRAFT!CF608&gt;0,DRAFT!CF608,"")))</f>
        <v/>
      </c>
      <c r="AD606" s="3" t="str">
        <f>IF(COUNT($A606)=0,"",IF(AC606="3E","3E",IF(AC606="","I",LOOKUP(AC606/AE$2,{0,0.4,0.45,0.5,0.55,0.6,0.65,0.7,0.75,0.8,1},{"F","D","C","C+","B-","B","B+","A-","A","A+"}))))</f>
        <v/>
      </c>
      <c r="AE606" s="2" t="str">
        <f>IF(COUNT($A606)=0,"",IF(AC606="","--",IF(AC606="3E","3E",LOOKUP(AC606/AE$2,{0,0.4,0.45,0.5,0.55,0.6,0.65,0.7,0.75,0.8,1},{0,2,2.25,2.5,2.75,3,3.25,3.5,3.75,4}))))</f>
        <v/>
      </c>
      <c r="AF606" s="3" t="str">
        <f>IF($A606&lt;&gt;DRAFT!$B608,"ERR",IF(OR(COUNT($A606)=0,COUNT(DRAFT!CI608:CK608,DRAFT!CM608:CO608)=0),"",CEILING(SUM(DRAFT!CL608,DRAFT!CP608),1)))</f>
        <v/>
      </c>
      <c r="AG606" s="3" t="str">
        <f>IF(COUNT($A606)=0,"",IF(AF606="3E","3E",IF(AF606="","I",LOOKUP(AF606/AH$2,{0,0.4,0.45,0.5,0.55,0.6,0.65,0.7,0.75,0.8,1},{"F","D","C","C+","B-","B","B+","A-","A","A+"}))))</f>
        <v/>
      </c>
      <c r="AH606" s="2" t="str">
        <f>IF(COUNT($A606)=0,"",IF(AF606="","--",IF(AF606="3E","3E",LOOKUP(AF606/AH$2,{0,0.4,0.45,0.5,0.55,0.6,0.65,0.7,0.75,0.8,1},{0,2,2.25,2.5,2.75,3,3.25,3.5,3.75,4}))))</f>
        <v/>
      </c>
      <c r="AI606" s="11" t="str">
        <f>IF(OR(COUNT($A606)=0,COUNT(B606:AH606)=0),"",IF(COUNTIF(B606:AH606,"3E")&gt;0,"3E",IF(DRAFT!$A608="R",TRUNC(SUMPRODUCT(RGP,RCP)/TCP,3),TRUNC((SUMPRODUCT(--(IMDGP&gt;0)*IMDGP,IMCP)+CEILING(DRAFT!$CQ608*42,0.25))/TCP,3))))</f>
        <v/>
      </c>
      <c r="AJ606" s="3" t="str">
        <f>IF(OR(COUNT($A606)=0,COUNT(B606:AH606)=0),"",IF(COUNTIF(B606:AH606,"3E")&gt;0,"3E",IF(DRAFT!$A608="R",SUMPRODUCT(--(RGP&gt;=2),RCP),SUMPRODUCT(--(IMDGP&gt;0),--(IMGP=0),IMCP)+DRAFT!$CR608)))</f>
        <v/>
      </c>
      <c r="AK606" s="3" t="str">
        <f>IF(OR(COUNT($A606)=0,COUNT(B606:AH606)=0),"",IF(COUNTIF(B606:AJ606,"3E")&gt;0,"3E",IF(AND(DRAFT!$A608="IM",OR($AI606&gt;DRAFT!$CQ608,$AJ606&gt;DRAFT!$CR608)),"IMPROVED",IF(AND(DRAFT!$A608="IM",$AI606&lt;=DRAFT!$CQ608,$AJ606&lt;=DRAFT!$CR608),"NOT IMPROVED",IF(AND(AH606&gt;=2,AI606&gt;=2,AJ606&gt;=30),"PASS","FAIL")))))</f>
        <v/>
      </c>
      <c r="AL606" s="3" t="str">
        <f t="shared" si="18"/>
        <v/>
      </c>
      <c r="AM606" s="3" t="str">
        <f t="shared" si="19"/>
        <v/>
      </c>
    </row>
    <row r="607" spans="1:39" ht="18.95" customHeight="1" x14ac:dyDescent="0.25">
      <c r="A607" s="4" t="str">
        <f>IF(DRAFT!$B609="","",DRAFT!$B609)</f>
        <v/>
      </c>
      <c r="B607" s="3" t="str">
        <f>IF(COUNT($A607)=0,"",IF($A607&lt;&gt;DRAFT!$B609,"ERR",IF(DRAFT!I609="3E","3E",IF(COUNT(DRAFT!E609,DRAFT!I609)&gt;0,DRAFT!J609,""))))</f>
        <v/>
      </c>
      <c r="C607" s="3" t="str">
        <f>IF(COUNT($A607)=0,"",IF(B607="3E","3E",IF(B607="","I",LOOKUP(B607/D$2,{0,0.4,0.45,0.5,0.55,0.6,0.65,0.7,0.75,0.8,1},{"F","D","C","C+","B-","B","B+","A-","A","A+"}))))</f>
        <v/>
      </c>
      <c r="D607" s="2" t="str">
        <f>IF(COUNT($A607)=0,"",IF(B607="","--",IF(B607="3E","3E",LOOKUP(B607/D$2,{0,0.4,0.45,0.5,0.55,0.6,0.65,0.7,0.75,0.8,1},{0,2,2.25,2.5,2.75,3,3.25,3.5,3.75,4}))))</f>
        <v/>
      </c>
      <c r="E607" s="3" t="str">
        <f>IF(COUNT($A607)=0,"",IF($A607&lt;&gt;DRAFT!$B609,"ERR",IF(DRAFT!R609="3E","3E",IF(COUNT(DRAFT!N609,DRAFT!R609)&gt;0,DRAFT!S609,""))))</f>
        <v/>
      </c>
      <c r="F607" s="3" t="str">
        <f>IF(COUNT($A607)=0,"",IF(E607="3E","3E",IF(E607="","I",LOOKUP(E607/G$2,{0,0.4,0.45,0.5,0.55,0.6,0.65,0.7,0.75,0.8,1},{"F","D","C","C+","B-","B","B+","A-","A","A+"}))))</f>
        <v/>
      </c>
      <c r="G607" s="2" t="str">
        <f>IF(COUNT($A607)=0,"",IF(E607="","--",IF(E607="3E","3E",LOOKUP(E607/G$2,{0,0.4,0.45,0.5,0.55,0.6,0.65,0.7,0.75,0.8,1},{0,2,2.25,2.5,2.75,3,3.25,3.5,3.75,4}))))</f>
        <v/>
      </c>
      <c r="H607" s="3" t="str">
        <f>IF(COUNT($A607)=0,"",IF($A607&lt;&gt;DRAFT!$B609,"ERR",IF(DRAFT!AA609="3E","3E",IF(COUNT(DRAFT!W609,DRAFT!AA609)&gt;0,DRAFT!AB609,""))))</f>
        <v/>
      </c>
      <c r="I607" s="3" t="str">
        <f>IF(COUNT($A607)=0,"",IF(H607="3E","3E",IF(H607="","I",LOOKUP(H607/J$2,{0,0.4,0.45,0.5,0.55,0.6,0.65,0.7,0.75,0.8,1},{"F","D","C","C+","B-","B","B+","A-","A","A+"}))))</f>
        <v/>
      </c>
      <c r="J607" s="2" t="str">
        <f>IF(COUNT($A607)=0,"",IF(H607="","--",IF(H607="3E","3E",LOOKUP(H607/J$2,{0,0.4,0.45,0.5,0.55,0.6,0.65,0.7,0.75,0.8,1},{0,2,2.25,2.5,2.75,3,3.25,3.5,3.75,4}))))</f>
        <v/>
      </c>
      <c r="K607" s="3" t="str">
        <f>IF(COUNT($A607)=0,"",IF($A607&lt;&gt;DRAFT!$B609,"ERR",IF(DRAFT!AJ609="3E","3E",IF(COUNT(DRAFT!AF609,DRAFT!AJ609)&gt;0,DRAFT!AK609,""))))</f>
        <v/>
      </c>
      <c r="L607" s="3" t="str">
        <f>IF(COUNT($A607)=0,"",IF(K607="3E","3E",IF(K607="","I",LOOKUP(K607/M$2,{0,0.4,0.45,0.5,0.55,0.6,0.65,0.7,0.75,0.8,1},{"F","D","C","C+","B-","B","B+","A-","A","A+"}))))</f>
        <v/>
      </c>
      <c r="M607" s="2" t="str">
        <f>IF(COUNT($A607)=0,"",IF(K607="","--",IF(K607="3E","3E",LOOKUP(K607/M$2,{0,0.4,0.45,0.5,0.55,0.6,0.65,0.7,0.75,0.8,1},{0,2,2.25,2.5,2.75,3,3.25,3.5,3.75,4}))))</f>
        <v/>
      </c>
      <c r="N607" s="3" t="str">
        <f>IF(COUNT($A607)=0,"",IF($A607&lt;&gt;DRAFT!$B609,"ERR",IF(DRAFT!AS609="3E","3E",IF(COUNT(DRAFT!AO609,DRAFT!AS609)&gt;0,DRAFT!AT609,""))))</f>
        <v/>
      </c>
      <c r="O607" s="3" t="str">
        <f>IF(COUNT($A607)=0,"",IF(N607="3E","3E",IF(N607="","I",LOOKUP(N607/P$2,{0,0.4,0.45,0.5,0.55,0.6,0.65,0.7,0.75,0.8,1},{"F","D","C","C+","B-","B","B+","A-","A","A+"}))))</f>
        <v/>
      </c>
      <c r="P607" s="2" t="str">
        <f>IF(COUNT($A607)=0,"",IF(N607="","--",IF(N607="3E","3E",LOOKUP(N607/P$2,{0,0.4,0.45,0.5,0.55,0.6,0.65,0.7,0.75,0.8,1},{0,2,2.25,2.5,2.75,3,3.25,3.5,3.75,4}))))</f>
        <v/>
      </c>
      <c r="Q607" s="3" t="str">
        <f>IF(COUNT($A607)=0,"",IF($A607&lt;&gt;DRAFT!$B609,"ERR",IF(DRAFT!BB609="3E","3E",IF(COUNT(DRAFT!AX609,DRAFT!BB609)&gt;0,DRAFT!BC609,""))))</f>
        <v/>
      </c>
      <c r="R607" s="3" t="str">
        <f>IF(COUNT($A607)=0,"",IF(Q607="3E","3E",IF(Q607="","I",LOOKUP(Q607/S$2,{0,0.4,0.45,0.5,0.55,0.6,0.65,0.7,0.75,0.8,1},{"F","D","C","C+","B-","B","B+","A-","A","A+"}))))</f>
        <v/>
      </c>
      <c r="S607" s="2" t="str">
        <f>IF(COUNT($A607)=0,"",IF(Q607="","--",IF(Q607="3E","3E",LOOKUP(Q607/S$2,{0,0.4,0.45,0.5,0.55,0.6,0.65,0.7,0.75,0.8,1},{0,2,2.25,2.5,2.75,3,3.25,3.5,3.75,4}))))</f>
        <v/>
      </c>
      <c r="T607" s="3" t="str">
        <f>IF(COUNT($A607)=0,"",IF($A607&lt;&gt;DRAFT!$B609,"ERR",IF(DRAFT!BK609="3E","3E",IF(COUNT(DRAFT!BG609,DRAFT!BK609)&gt;0,DRAFT!BL609,""))))</f>
        <v/>
      </c>
      <c r="U607" s="3" t="str">
        <f>IF(COUNT($A607)=0,"",IF(T607="3E","3E",IF(T607="","I",LOOKUP(T607/V$2,{0,0.4,0.45,0.5,0.55,0.6,0.65,0.7,0.75,0.8,1},{"F","D","C","C+","B-","B","B+","A-","A","A+"}))))</f>
        <v/>
      </c>
      <c r="V607" s="2" t="str">
        <f>IF(COUNT($A607)=0,"",IF(T607="","--",IF(T607="3E","3E",LOOKUP(T607/V$2,{0,0.4,0.45,0.5,0.55,0.6,0.65,0.7,0.75,0.8,1},{0,2,2.25,2.5,2.75,3,3.25,3.5,3.75,4}))))</f>
        <v/>
      </c>
      <c r="W607" s="3" t="str">
        <f>IF(COUNT($A607)=0,"",IF($A607&lt;&gt;DRAFT!$B609,"ERR",IF(DRAFT!BT609="3E","3E",IF(COUNT(DRAFT!BP609,DRAFT!BT609)&gt;0,DRAFT!BU609,""))))</f>
        <v/>
      </c>
      <c r="X607" s="3" t="str">
        <f>IF(COUNT($A607)=0,"",IF(W607="3E","3E",IF(W607="","I",LOOKUP(W607/Y$2,{0,0.4,0.45,0.5,0.55,0.6,0.65,0.7,0.75,0.8,1},{"F","D","C","C+","B-","B","B+","A-","A","A+"}))))</f>
        <v/>
      </c>
      <c r="Y607" s="2" t="str">
        <f>IF(COUNT($A607)=0,"",IF(W607="","--",IF(W607="3E","3E",LOOKUP(W607/Y$2,{0,0.4,0.45,0.5,0.55,0.6,0.65,0.7,0.75,0.8,1},{0,2,2.25,2.5,2.75,3,3.25,3.5,3.75,4}))))</f>
        <v/>
      </c>
      <c r="Z607" s="3" t="str">
        <f>IF(COUNT($A607)=0,"",IF($A607&lt;&gt;DRAFT!$B609,"ERR",IF(DRAFT!CC609="3E","3E",IF(COUNT(DRAFT!BY609,DRAFT!CC609)&gt;0,DRAFT!CD609,""))))</f>
        <v/>
      </c>
      <c r="AA607" s="3" t="str">
        <f>IF(COUNT($A607)=0,"",IF(Z607="3E","3E",IF(Z607="","I",LOOKUP(Z607/AB$2,{0,0.4,0.45,0.5,0.55,0.6,0.65,0.7,0.75,0.8,1},{"F","D","C","C+","B-","B","B+","A-","A","A+"}))))</f>
        <v/>
      </c>
      <c r="AB607" s="2" t="str">
        <f>IF(COUNT($A607)=0,"",IF(Z607="","--",IF(Z607="3E","3E",LOOKUP(Z607/AB$2,{0,0.4,0.45,0.5,0.55,0.6,0.65,0.7,0.75,0.8,1},{0,2,2.25,2.5,2.75,3,3.25,3.5,3.75,4}))))</f>
        <v/>
      </c>
      <c r="AC607" s="3" t="str">
        <f>IF(COUNT($A607)=0,"",IF($A607&lt;&gt;DRAFT!$B609,"ERR",IF(DRAFT!CF609&gt;0,DRAFT!CF609,"")))</f>
        <v/>
      </c>
      <c r="AD607" s="3" t="str">
        <f>IF(COUNT($A607)=0,"",IF(AC607="3E","3E",IF(AC607="","I",LOOKUP(AC607/AE$2,{0,0.4,0.45,0.5,0.55,0.6,0.65,0.7,0.75,0.8,1},{"F","D","C","C+","B-","B","B+","A-","A","A+"}))))</f>
        <v/>
      </c>
      <c r="AE607" s="2" t="str">
        <f>IF(COUNT($A607)=0,"",IF(AC607="","--",IF(AC607="3E","3E",LOOKUP(AC607/AE$2,{0,0.4,0.45,0.5,0.55,0.6,0.65,0.7,0.75,0.8,1},{0,2,2.25,2.5,2.75,3,3.25,3.5,3.75,4}))))</f>
        <v/>
      </c>
      <c r="AF607" s="3" t="str">
        <f>IF($A607&lt;&gt;DRAFT!$B609,"ERR",IF(OR(COUNT($A607)=0,COUNT(DRAFT!CI609:CK609,DRAFT!CM609:CO609)=0),"",CEILING(SUM(DRAFT!CL609,DRAFT!CP609),1)))</f>
        <v/>
      </c>
      <c r="AG607" s="3" t="str">
        <f>IF(COUNT($A607)=0,"",IF(AF607="3E","3E",IF(AF607="","I",LOOKUP(AF607/AH$2,{0,0.4,0.45,0.5,0.55,0.6,0.65,0.7,0.75,0.8,1},{"F","D","C","C+","B-","B","B+","A-","A","A+"}))))</f>
        <v/>
      </c>
      <c r="AH607" s="2" t="str">
        <f>IF(COUNT($A607)=0,"",IF(AF607="","--",IF(AF607="3E","3E",LOOKUP(AF607/AH$2,{0,0.4,0.45,0.5,0.55,0.6,0.65,0.7,0.75,0.8,1},{0,2,2.25,2.5,2.75,3,3.25,3.5,3.75,4}))))</f>
        <v/>
      </c>
      <c r="AI607" s="11" t="str">
        <f>IF(OR(COUNT($A607)=0,COUNT(B607:AH607)=0),"",IF(COUNTIF(B607:AH607,"3E")&gt;0,"3E",IF(DRAFT!$A609="R",TRUNC(SUMPRODUCT(RGP,RCP)/TCP,3),TRUNC((SUMPRODUCT(--(IMDGP&gt;0)*IMDGP,IMCP)+CEILING(DRAFT!$CQ609*42,0.25))/TCP,3))))</f>
        <v/>
      </c>
      <c r="AJ607" s="3" t="str">
        <f>IF(OR(COUNT($A607)=0,COUNT(B607:AH607)=0),"",IF(COUNTIF(B607:AH607,"3E")&gt;0,"3E",IF(DRAFT!$A609="R",SUMPRODUCT(--(RGP&gt;=2),RCP),SUMPRODUCT(--(IMDGP&gt;0),--(IMGP=0),IMCP)+DRAFT!$CR609)))</f>
        <v/>
      </c>
      <c r="AK607" s="3" t="str">
        <f>IF(OR(COUNT($A607)=0,COUNT(B607:AH607)=0),"",IF(COUNTIF(B607:AJ607,"3E")&gt;0,"3E",IF(AND(DRAFT!$A609="IM",OR($AI607&gt;DRAFT!$CQ609,$AJ607&gt;DRAFT!$CR609)),"IMPROVED",IF(AND(DRAFT!$A609="IM",$AI607&lt;=DRAFT!$CQ609,$AJ607&lt;=DRAFT!$CR609),"NOT IMPROVED",IF(AND(AH607&gt;=2,AI607&gt;=2,AJ607&gt;=30),"PASS","FAIL")))))</f>
        <v/>
      </c>
      <c r="AL607" s="3" t="str">
        <f t="shared" si="18"/>
        <v/>
      </c>
      <c r="AM607" s="3" t="str">
        <f t="shared" si="19"/>
        <v/>
      </c>
    </row>
    <row r="608" spans="1:39" ht="18.95" customHeight="1" x14ac:dyDescent="0.25">
      <c r="A608" s="4" t="str">
        <f>IF(DRAFT!$B610="","",DRAFT!$B610)</f>
        <v/>
      </c>
      <c r="B608" s="3" t="str">
        <f>IF(COUNT($A608)=0,"",IF($A608&lt;&gt;DRAFT!$B610,"ERR",IF(DRAFT!I610="3E","3E",IF(COUNT(DRAFT!E610,DRAFT!I610)&gt;0,DRAFT!J610,""))))</f>
        <v/>
      </c>
      <c r="C608" s="3" t="str">
        <f>IF(COUNT($A608)=0,"",IF(B608="3E","3E",IF(B608="","I",LOOKUP(B608/D$2,{0,0.4,0.45,0.5,0.55,0.6,0.65,0.7,0.75,0.8,1},{"F","D","C","C+","B-","B","B+","A-","A","A+"}))))</f>
        <v/>
      </c>
      <c r="D608" s="2" t="str">
        <f>IF(COUNT($A608)=0,"",IF(B608="","--",IF(B608="3E","3E",LOOKUP(B608/D$2,{0,0.4,0.45,0.5,0.55,0.6,0.65,0.7,0.75,0.8,1},{0,2,2.25,2.5,2.75,3,3.25,3.5,3.75,4}))))</f>
        <v/>
      </c>
      <c r="E608" s="3" t="str">
        <f>IF(COUNT($A608)=0,"",IF($A608&lt;&gt;DRAFT!$B610,"ERR",IF(DRAFT!R610="3E","3E",IF(COUNT(DRAFT!N610,DRAFT!R610)&gt;0,DRAFT!S610,""))))</f>
        <v/>
      </c>
      <c r="F608" s="3" t="str">
        <f>IF(COUNT($A608)=0,"",IF(E608="3E","3E",IF(E608="","I",LOOKUP(E608/G$2,{0,0.4,0.45,0.5,0.55,0.6,0.65,0.7,0.75,0.8,1},{"F","D","C","C+","B-","B","B+","A-","A","A+"}))))</f>
        <v/>
      </c>
      <c r="G608" s="2" t="str">
        <f>IF(COUNT($A608)=0,"",IF(E608="","--",IF(E608="3E","3E",LOOKUP(E608/G$2,{0,0.4,0.45,0.5,0.55,0.6,0.65,0.7,0.75,0.8,1},{0,2,2.25,2.5,2.75,3,3.25,3.5,3.75,4}))))</f>
        <v/>
      </c>
      <c r="H608" s="3" t="str">
        <f>IF(COUNT($A608)=0,"",IF($A608&lt;&gt;DRAFT!$B610,"ERR",IF(DRAFT!AA610="3E","3E",IF(COUNT(DRAFT!W610,DRAFT!AA610)&gt;0,DRAFT!AB610,""))))</f>
        <v/>
      </c>
      <c r="I608" s="3" t="str">
        <f>IF(COUNT($A608)=0,"",IF(H608="3E","3E",IF(H608="","I",LOOKUP(H608/J$2,{0,0.4,0.45,0.5,0.55,0.6,0.65,0.7,0.75,0.8,1},{"F","D","C","C+","B-","B","B+","A-","A","A+"}))))</f>
        <v/>
      </c>
      <c r="J608" s="2" t="str">
        <f>IF(COUNT($A608)=0,"",IF(H608="","--",IF(H608="3E","3E",LOOKUP(H608/J$2,{0,0.4,0.45,0.5,0.55,0.6,0.65,0.7,0.75,0.8,1},{0,2,2.25,2.5,2.75,3,3.25,3.5,3.75,4}))))</f>
        <v/>
      </c>
      <c r="K608" s="3" t="str">
        <f>IF(COUNT($A608)=0,"",IF($A608&lt;&gt;DRAFT!$B610,"ERR",IF(DRAFT!AJ610="3E","3E",IF(COUNT(DRAFT!AF610,DRAFT!AJ610)&gt;0,DRAFT!AK610,""))))</f>
        <v/>
      </c>
      <c r="L608" s="3" t="str">
        <f>IF(COUNT($A608)=0,"",IF(K608="3E","3E",IF(K608="","I",LOOKUP(K608/M$2,{0,0.4,0.45,0.5,0.55,0.6,0.65,0.7,0.75,0.8,1},{"F","D","C","C+","B-","B","B+","A-","A","A+"}))))</f>
        <v/>
      </c>
      <c r="M608" s="2" t="str">
        <f>IF(COUNT($A608)=0,"",IF(K608="","--",IF(K608="3E","3E",LOOKUP(K608/M$2,{0,0.4,0.45,0.5,0.55,0.6,0.65,0.7,0.75,0.8,1},{0,2,2.25,2.5,2.75,3,3.25,3.5,3.75,4}))))</f>
        <v/>
      </c>
      <c r="N608" s="3" t="str">
        <f>IF(COUNT($A608)=0,"",IF($A608&lt;&gt;DRAFT!$B610,"ERR",IF(DRAFT!AS610="3E","3E",IF(COUNT(DRAFT!AO610,DRAFT!AS610)&gt;0,DRAFT!AT610,""))))</f>
        <v/>
      </c>
      <c r="O608" s="3" t="str">
        <f>IF(COUNT($A608)=0,"",IF(N608="3E","3E",IF(N608="","I",LOOKUP(N608/P$2,{0,0.4,0.45,0.5,0.55,0.6,0.65,0.7,0.75,0.8,1},{"F","D","C","C+","B-","B","B+","A-","A","A+"}))))</f>
        <v/>
      </c>
      <c r="P608" s="2" t="str">
        <f>IF(COUNT($A608)=0,"",IF(N608="","--",IF(N608="3E","3E",LOOKUP(N608/P$2,{0,0.4,0.45,0.5,0.55,0.6,0.65,0.7,0.75,0.8,1},{0,2,2.25,2.5,2.75,3,3.25,3.5,3.75,4}))))</f>
        <v/>
      </c>
      <c r="Q608" s="3" t="str">
        <f>IF(COUNT($A608)=0,"",IF($A608&lt;&gt;DRAFT!$B610,"ERR",IF(DRAFT!BB610="3E","3E",IF(COUNT(DRAFT!AX610,DRAFT!BB610)&gt;0,DRAFT!BC610,""))))</f>
        <v/>
      </c>
      <c r="R608" s="3" t="str">
        <f>IF(COUNT($A608)=0,"",IF(Q608="3E","3E",IF(Q608="","I",LOOKUP(Q608/S$2,{0,0.4,0.45,0.5,0.55,0.6,0.65,0.7,0.75,0.8,1},{"F","D","C","C+","B-","B","B+","A-","A","A+"}))))</f>
        <v/>
      </c>
      <c r="S608" s="2" t="str">
        <f>IF(COUNT($A608)=0,"",IF(Q608="","--",IF(Q608="3E","3E",LOOKUP(Q608/S$2,{0,0.4,0.45,0.5,0.55,0.6,0.65,0.7,0.75,0.8,1},{0,2,2.25,2.5,2.75,3,3.25,3.5,3.75,4}))))</f>
        <v/>
      </c>
      <c r="T608" s="3" t="str">
        <f>IF(COUNT($A608)=0,"",IF($A608&lt;&gt;DRAFT!$B610,"ERR",IF(DRAFT!BK610="3E","3E",IF(COUNT(DRAFT!BG610,DRAFT!BK610)&gt;0,DRAFT!BL610,""))))</f>
        <v/>
      </c>
      <c r="U608" s="3" t="str">
        <f>IF(COUNT($A608)=0,"",IF(T608="3E","3E",IF(T608="","I",LOOKUP(T608/V$2,{0,0.4,0.45,0.5,0.55,0.6,0.65,0.7,0.75,0.8,1},{"F","D","C","C+","B-","B","B+","A-","A","A+"}))))</f>
        <v/>
      </c>
      <c r="V608" s="2" t="str">
        <f>IF(COUNT($A608)=0,"",IF(T608="","--",IF(T608="3E","3E",LOOKUP(T608/V$2,{0,0.4,0.45,0.5,0.55,0.6,0.65,0.7,0.75,0.8,1},{0,2,2.25,2.5,2.75,3,3.25,3.5,3.75,4}))))</f>
        <v/>
      </c>
      <c r="W608" s="3" t="str">
        <f>IF(COUNT($A608)=0,"",IF($A608&lt;&gt;DRAFT!$B610,"ERR",IF(DRAFT!BT610="3E","3E",IF(COUNT(DRAFT!BP610,DRAFT!BT610)&gt;0,DRAFT!BU610,""))))</f>
        <v/>
      </c>
      <c r="X608" s="3" t="str">
        <f>IF(COUNT($A608)=0,"",IF(W608="3E","3E",IF(W608="","I",LOOKUP(W608/Y$2,{0,0.4,0.45,0.5,0.55,0.6,0.65,0.7,0.75,0.8,1},{"F","D","C","C+","B-","B","B+","A-","A","A+"}))))</f>
        <v/>
      </c>
      <c r="Y608" s="2" t="str">
        <f>IF(COUNT($A608)=0,"",IF(W608="","--",IF(W608="3E","3E",LOOKUP(W608/Y$2,{0,0.4,0.45,0.5,0.55,0.6,0.65,0.7,0.75,0.8,1},{0,2,2.25,2.5,2.75,3,3.25,3.5,3.75,4}))))</f>
        <v/>
      </c>
      <c r="Z608" s="3" t="str">
        <f>IF(COUNT($A608)=0,"",IF($A608&lt;&gt;DRAFT!$B610,"ERR",IF(DRAFT!CC610="3E","3E",IF(COUNT(DRAFT!BY610,DRAFT!CC610)&gt;0,DRAFT!CD610,""))))</f>
        <v/>
      </c>
      <c r="AA608" s="3" t="str">
        <f>IF(COUNT($A608)=0,"",IF(Z608="3E","3E",IF(Z608="","I",LOOKUP(Z608/AB$2,{0,0.4,0.45,0.5,0.55,0.6,0.65,0.7,0.75,0.8,1},{"F","D","C","C+","B-","B","B+","A-","A","A+"}))))</f>
        <v/>
      </c>
      <c r="AB608" s="2" t="str">
        <f>IF(COUNT($A608)=0,"",IF(Z608="","--",IF(Z608="3E","3E",LOOKUP(Z608/AB$2,{0,0.4,0.45,0.5,0.55,0.6,0.65,0.7,0.75,0.8,1},{0,2,2.25,2.5,2.75,3,3.25,3.5,3.75,4}))))</f>
        <v/>
      </c>
      <c r="AC608" s="3" t="str">
        <f>IF(COUNT($A608)=0,"",IF($A608&lt;&gt;DRAFT!$B610,"ERR",IF(DRAFT!CF610&gt;0,DRAFT!CF610,"")))</f>
        <v/>
      </c>
      <c r="AD608" s="3" t="str">
        <f>IF(COUNT($A608)=0,"",IF(AC608="3E","3E",IF(AC608="","I",LOOKUP(AC608/AE$2,{0,0.4,0.45,0.5,0.55,0.6,0.65,0.7,0.75,0.8,1},{"F","D","C","C+","B-","B","B+","A-","A","A+"}))))</f>
        <v/>
      </c>
      <c r="AE608" s="2" t="str">
        <f>IF(COUNT($A608)=0,"",IF(AC608="","--",IF(AC608="3E","3E",LOOKUP(AC608/AE$2,{0,0.4,0.45,0.5,0.55,0.6,0.65,0.7,0.75,0.8,1},{0,2,2.25,2.5,2.75,3,3.25,3.5,3.75,4}))))</f>
        <v/>
      </c>
      <c r="AF608" s="3" t="str">
        <f>IF($A608&lt;&gt;DRAFT!$B610,"ERR",IF(OR(COUNT($A608)=0,COUNT(DRAFT!CI610:CK610,DRAFT!CM610:CO610)=0),"",CEILING(SUM(DRAFT!CL610,DRAFT!CP610),1)))</f>
        <v/>
      </c>
      <c r="AG608" s="3" t="str">
        <f>IF(COUNT($A608)=0,"",IF(AF608="3E","3E",IF(AF608="","I",LOOKUP(AF608/AH$2,{0,0.4,0.45,0.5,0.55,0.6,0.65,0.7,0.75,0.8,1},{"F","D","C","C+","B-","B","B+","A-","A","A+"}))))</f>
        <v/>
      </c>
      <c r="AH608" s="2" t="str">
        <f>IF(COUNT($A608)=0,"",IF(AF608="","--",IF(AF608="3E","3E",LOOKUP(AF608/AH$2,{0,0.4,0.45,0.5,0.55,0.6,0.65,0.7,0.75,0.8,1},{0,2,2.25,2.5,2.75,3,3.25,3.5,3.75,4}))))</f>
        <v/>
      </c>
      <c r="AI608" s="11" t="str">
        <f>IF(OR(COUNT($A608)=0,COUNT(B608:AH608)=0),"",IF(COUNTIF(B608:AH608,"3E")&gt;0,"3E",IF(DRAFT!$A610="R",TRUNC(SUMPRODUCT(RGP,RCP)/TCP,3),TRUNC((SUMPRODUCT(--(IMDGP&gt;0)*IMDGP,IMCP)+CEILING(DRAFT!$CQ610*42,0.25))/TCP,3))))</f>
        <v/>
      </c>
      <c r="AJ608" s="3" t="str">
        <f>IF(OR(COUNT($A608)=0,COUNT(B608:AH608)=0),"",IF(COUNTIF(B608:AH608,"3E")&gt;0,"3E",IF(DRAFT!$A610="R",SUMPRODUCT(--(RGP&gt;=2),RCP),SUMPRODUCT(--(IMDGP&gt;0),--(IMGP=0),IMCP)+DRAFT!$CR610)))</f>
        <v/>
      </c>
      <c r="AK608" s="3" t="str">
        <f>IF(OR(COUNT($A608)=0,COUNT(B608:AH608)=0),"",IF(COUNTIF(B608:AJ608,"3E")&gt;0,"3E",IF(AND(DRAFT!$A610="IM",OR($AI608&gt;DRAFT!$CQ610,$AJ608&gt;DRAFT!$CR610)),"IMPROVED",IF(AND(DRAFT!$A610="IM",$AI608&lt;=DRAFT!$CQ610,$AJ608&lt;=DRAFT!$CR610),"NOT IMPROVED",IF(AND(AH608&gt;=2,AI608&gt;=2,AJ608&gt;=30),"PASS","FAIL")))))</f>
        <v/>
      </c>
      <c r="AL608" s="3" t="str">
        <f t="shared" si="18"/>
        <v/>
      </c>
      <c r="AM608" s="3" t="str">
        <f t="shared" si="19"/>
        <v/>
      </c>
    </row>
    <row r="609" spans="1:39" ht="18.95" customHeight="1" x14ac:dyDescent="0.25">
      <c r="A609" s="4" t="str">
        <f>IF(DRAFT!$B611="","",DRAFT!$B611)</f>
        <v/>
      </c>
      <c r="B609" s="3" t="str">
        <f>IF(COUNT($A609)=0,"",IF($A609&lt;&gt;DRAFT!$B611,"ERR",IF(DRAFT!I611="3E","3E",IF(COUNT(DRAFT!E611,DRAFT!I611)&gt;0,DRAFT!J611,""))))</f>
        <v/>
      </c>
      <c r="C609" s="3" t="str">
        <f>IF(COUNT($A609)=0,"",IF(B609="3E","3E",IF(B609="","I",LOOKUP(B609/D$2,{0,0.4,0.45,0.5,0.55,0.6,0.65,0.7,0.75,0.8,1},{"F","D","C","C+","B-","B","B+","A-","A","A+"}))))</f>
        <v/>
      </c>
      <c r="D609" s="2" t="str">
        <f>IF(COUNT($A609)=0,"",IF(B609="","--",IF(B609="3E","3E",LOOKUP(B609/D$2,{0,0.4,0.45,0.5,0.55,0.6,0.65,0.7,0.75,0.8,1},{0,2,2.25,2.5,2.75,3,3.25,3.5,3.75,4}))))</f>
        <v/>
      </c>
      <c r="E609" s="3" t="str">
        <f>IF(COUNT($A609)=0,"",IF($A609&lt;&gt;DRAFT!$B611,"ERR",IF(DRAFT!R611="3E","3E",IF(COUNT(DRAFT!N611,DRAFT!R611)&gt;0,DRAFT!S611,""))))</f>
        <v/>
      </c>
      <c r="F609" s="3" t="str">
        <f>IF(COUNT($A609)=0,"",IF(E609="3E","3E",IF(E609="","I",LOOKUP(E609/G$2,{0,0.4,0.45,0.5,0.55,0.6,0.65,0.7,0.75,0.8,1},{"F","D","C","C+","B-","B","B+","A-","A","A+"}))))</f>
        <v/>
      </c>
      <c r="G609" s="2" t="str">
        <f>IF(COUNT($A609)=0,"",IF(E609="","--",IF(E609="3E","3E",LOOKUP(E609/G$2,{0,0.4,0.45,0.5,0.55,0.6,0.65,0.7,0.75,0.8,1},{0,2,2.25,2.5,2.75,3,3.25,3.5,3.75,4}))))</f>
        <v/>
      </c>
      <c r="H609" s="3" t="str">
        <f>IF(COUNT($A609)=0,"",IF($A609&lt;&gt;DRAFT!$B611,"ERR",IF(DRAFT!AA611="3E","3E",IF(COUNT(DRAFT!W611,DRAFT!AA611)&gt;0,DRAFT!AB611,""))))</f>
        <v/>
      </c>
      <c r="I609" s="3" t="str">
        <f>IF(COUNT($A609)=0,"",IF(H609="3E","3E",IF(H609="","I",LOOKUP(H609/J$2,{0,0.4,0.45,0.5,0.55,0.6,0.65,0.7,0.75,0.8,1},{"F","D","C","C+","B-","B","B+","A-","A","A+"}))))</f>
        <v/>
      </c>
      <c r="J609" s="2" t="str">
        <f>IF(COUNT($A609)=0,"",IF(H609="","--",IF(H609="3E","3E",LOOKUP(H609/J$2,{0,0.4,0.45,0.5,0.55,0.6,0.65,0.7,0.75,0.8,1},{0,2,2.25,2.5,2.75,3,3.25,3.5,3.75,4}))))</f>
        <v/>
      </c>
      <c r="K609" s="3" t="str">
        <f>IF(COUNT($A609)=0,"",IF($A609&lt;&gt;DRAFT!$B611,"ERR",IF(DRAFT!AJ611="3E","3E",IF(COUNT(DRAFT!AF611,DRAFT!AJ611)&gt;0,DRAFT!AK611,""))))</f>
        <v/>
      </c>
      <c r="L609" s="3" t="str">
        <f>IF(COUNT($A609)=0,"",IF(K609="3E","3E",IF(K609="","I",LOOKUP(K609/M$2,{0,0.4,0.45,0.5,0.55,0.6,0.65,0.7,0.75,0.8,1},{"F","D","C","C+","B-","B","B+","A-","A","A+"}))))</f>
        <v/>
      </c>
      <c r="M609" s="2" t="str">
        <f>IF(COUNT($A609)=0,"",IF(K609="","--",IF(K609="3E","3E",LOOKUP(K609/M$2,{0,0.4,0.45,0.5,0.55,0.6,0.65,0.7,0.75,0.8,1},{0,2,2.25,2.5,2.75,3,3.25,3.5,3.75,4}))))</f>
        <v/>
      </c>
      <c r="N609" s="3" t="str">
        <f>IF(COUNT($A609)=0,"",IF($A609&lt;&gt;DRAFT!$B611,"ERR",IF(DRAFT!AS611="3E","3E",IF(COUNT(DRAFT!AO611,DRAFT!AS611)&gt;0,DRAFT!AT611,""))))</f>
        <v/>
      </c>
      <c r="O609" s="3" t="str">
        <f>IF(COUNT($A609)=0,"",IF(N609="3E","3E",IF(N609="","I",LOOKUP(N609/P$2,{0,0.4,0.45,0.5,0.55,0.6,0.65,0.7,0.75,0.8,1},{"F","D","C","C+","B-","B","B+","A-","A","A+"}))))</f>
        <v/>
      </c>
      <c r="P609" s="2" t="str">
        <f>IF(COUNT($A609)=0,"",IF(N609="","--",IF(N609="3E","3E",LOOKUP(N609/P$2,{0,0.4,0.45,0.5,0.55,0.6,0.65,0.7,0.75,0.8,1},{0,2,2.25,2.5,2.75,3,3.25,3.5,3.75,4}))))</f>
        <v/>
      </c>
      <c r="Q609" s="3" t="str">
        <f>IF(COUNT($A609)=0,"",IF($A609&lt;&gt;DRAFT!$B611,"ERR",IF(DRAFT!BB611="3E","3E",IF(COUNT(DRAFT!AX611,DRAFT!BB611)&gt;0,DRAFT!BC611,""))))</f>
        <v/>
      </c>
      <c r="R609" s="3" t="str">
        <f>IF(COUNT($A609)=0,"",IF(Q609="3E","3E",IF(Q609="","I",LOOKUP(Q609/S$2,{0,0.4,0.45,0.5,0.55,0.6,0.65,0.7,0.75,0.8,1},{"F","D","C","C+","B-","B","B+","A-","A","A+"}))))</f>
        <v/>
      </c>
      <c r="S609" s="2" t="str">
        <f>IF(COUNT($A609)=0,"",IF(Q609="","--",IF(Q609="3E","3E",LOOKUP(Q609/S$2,{0,0.4,0.45,0.5,0.55,0.6,0.65,0.7,0.75,0.8,1},{0,2,2.25,2.5,2.75,3,3.25,3.5,3.75,4}))))</f>
        <v/>
      </c>
      <c r="T609" s="3" t="str">
        <f>IF(COUNT($A609)=0,"",IF($A609&lt;&gt;DRAFT!$B611,"ERR",IF(DRAFT!BK611="3E","3E",IF(COUNT(DRAFT!BG611,DRAFT!BK611)&gt;0,DRAFT!BL611,""))))</f>
        <v/>
      </c>
      <c r="U609" s="3" t="str">
        <f>IF(COUNT($A609)=0,"",IF(T609="3E","3E",IF(T609="","I",LOOKUP(T609/V$2,{0,0.4,0.45,0.5,0.55,0.6,0.65,0.7,0.75,0.8,1},{"F","D","C","C+","B-","B","B+","A-","A","A+"}))))</f>
        <v/>
      </c>
      <c r="V609" s="2" t="str">
        <f>IF(COUNT($A609)=0,"",IF(T609="","--",IF(T609="3E","3E",LOOKUP(T609/V$2,{0,0.4,0.45,0.5,0.55,0.6,0.65,0.7,0.75,0.8,1},{0,2,2.25,2.5,2.75,3,3.25,3.5,3.75,4}))))</f>
        <v/>
      </c>
      <c r="W609" s="3" t="str">
        <f>IF(COUNT($A609)=0,"",IF($A609&lt;&gt;DRAFT!$B611,"ERR",IF(DRAFT!BT611="3E","3E",IF(COUNT(DRAFT!BP611,DRAFT!BT611)&gt;0,DRAFT!BU611,""))))</f>
        <v/>
      </c>
      <c r="X609" s="3" t="str">
        <f>IF(COUNT($A609)=0,"",IF(W609="3E","3E",IF(W609="","I",LOOKUP(W609/Y$2,{0,0.4,0.45,0.5,0.55,0.6,0.65,0.7,0.75,0.8,1},{"F","D","C","C+","B-","B","B+","A-","A","A+"}))))</f>
        <v/>
      </c>
      <c r="Y609" s="2" t="str">
        <f>IF(COUNT($A609)=0,"",IF(W609="","--",IF(W609="3E","3E",LOOKUP(W609/Y$2,{0,0.4,0.45,0.5,0.55,0.6,0.65,0.7,0.75,0.8,1},{0,2,2.25,2.5,2.75,3,3.25,3.5,3.75,4}))))</f>
        <v/>
      </c>
      <c r="Z609" s="3" t="str">
        <f>IF(COUNT($A609)=0,"",IF($A609&lt;&gt;DRAFT!$B611,"ERR",IF(DRAFT!CC611="3E","3E",IF(COUNT(DRAFT!BY611,DRAFT!CC611)&gt;0,DRAFT!CD611,""))))</f>
        <v/>
      </c>
      <c r="AA609" s="3" t="str">
        <f>IF(COUNT($A609)=0,"",IF(Z609="3E","3E",IF(Z609="","I",LOOKUP(Z609/AB$2,{0,0.4,0.45,0.5,0.55,0.6,0.65,0.7,0.75,0.8,1},{"F","D","C","C+","B-","B","B+","A-","A","A+"}))))</f>
        <v/>
      </c>
      <c r="AB609" s="2" t="str">
        <f>IF(COUNT($A609)=0,"",IF(Z609="","--",IF(Z609="3E","3E",LOOKUP(Z609/AB$2,{0,0.4,0.45,0.5,0.55,0.6,0.65,0.7,0.75,0.8,1},{0,2,2.25,2.5,2.75,3,3.25,3.5,3.75,4}))))</f>
        <v/>
      </c>
      <c r="AC609" s="3" t="str">
        <f>IF(COUNT($A609)=0,"",IF($A609&lt;&gt;DRAFT!$B611,"ERR",IF(DRAFT!CF611&gt;0,DRAFT!CF611,"")))</f>
        <v/>
      </c>
      <c r="AD609" s="3" t="str">
        <f>IF(COUNT($A609)=0,"",IF(AC609="3E","3E",IF(AC609="","I",LOOKUP(AC609/AE$2,{0,0.4,0.45,0.5,0.55,0.6,0.65,0.7,0.75,0.8,1},{"F","D","C","C+","B-","B","B+","A-","A","A+"}))))</f>
        <v/>
      </c>
      <c r="AE609" s="2" t="str">
        <f>IF(COUNT($A609)=0,"",IF(AC609="","--",IF(AC609="3E","3E",LOOKUP(AC609/AE$2,{0,0.4,0.45,0.5,0.55,0.6,0.65,0.7,0.75,0.8,1},{0,2,2.25,2.5,2.75,3,3.25,3.5,3.75,4}))))</f>
        <v/>
      </c>
      <c r="AF609" s="3" t="str">
        <f>IF($A609&lt;&gt;DRAFT!$B611,"ERR",IF(OR(COUNT($A609)=0,COUNT(DRAFT!CI611:CK611,DRAFT!CM611:CO611)=0),"",CEILING(SUM(DRAFT!CL611,DRAFT!CP611),1)))</f>
        <v/>
      </c>
      <c r="AG609" s="3" t="str">
        <f>IF(COUNT($A609)=0,"",IF(AF609="3E","3E",IF(AF609="","I",LOOKUP(AF609/AH$2,{0,0.4,0.45,0.5,0.55,0.6,0.65,0.7,0.75,0.8,1},{"F","D","C","C+","B-","B","B+","A-","A","A+"}))))</f>
        <v/>
      </c>
      <c r="AH609" s="2" t="str">
        <f>IF(COUNT($A609)=0,"",IF(AF609="","--",IF(AF609="3E","3E",LOOKUP(AF609/AH$2,{0,0.4,0.45,0.5,0.55,0.6,0.65,0.7,0.75,0.8,1},{0,2,2.25,2.5,2.75,3,3.25,3.5,3.75,4}))))</f>
        <v/>
      </c>
      <c r="AI609" s="11" t="str">
        <f>IF(OR(COUNT($A609)=0,COUNT(B609:AH609)=0),"",IF(COUNTIF(B609:AH609,"3E")&gt;0,"3E",IF(DRAFT!$A611="R",TRUNC(SUMPRODUCT(RGP,RCP)/TCP,3),TRUNC((SUMPRODUCT(--(IMDGP&gt;0)*IMDGP,IMCP)+CEILING(DRAFT!$CQ611*42,0.25))/TCP,3))))</f>
        <v/>
      </c>
      <c r="AJ609" s="3" t="str">
        <f>IF(OR(COUNT($A609)=0,COUNT(B609:AH609)=0),"",IF(COUNTIF(B609:AH609,"3E")&gt;0,"3E",IF(DRAFT!$A611="R",SUMPRODUCT(--(RGP&gt;=2),RCP),SUMPRODUCT(--(IMDGP&gt;0),--(IMGP=0),IMCP)+DRAFT!$CR611)))</f>
        <v/>
      </c>
      <c r="AK609" s="3" t="str">
        <f>IF(OR(COUNT($A609)=0,COUNT(B609:AH609)=0),"",IF(COUNTIF(B609:AJ609,"3E")&gt;0,"3E",IF(AND(DRAFT!$A611="IM",OR($AI609&gt;DRAFT!$CQ611,$AJ609&gt;DRAFT!$CR611)),"IMPROVED",IF(AND(DRAFT!$A611="IM",$AI609&lt;=DRAFT!$CQ611,$AJ609&lt;=DRAFT!$CR611),"NOT IMPROVED",IF(AND(AH609&gt;=2,AI609&gt;=2,AJ609&gt;=30),"PASS","FAIL")))))</f>
        <v/>
      </c>
      <c r="AL609" s="3" t="str">
        <f t="shared" si="18"/>
        <v/>
      </c>
      <c r="AM609" s="3" t="str">
        <f t="shared" si="19"/>
        <v/>
      </c>
    </row>
    <row r="610" spans="1:39" ht="18.95" customHeight="1" x14ac:dyDescent="0.25">
      <c r="A610" s="4" t="str">
        <f>IF(DRAFT!$B612="","",DRAFT!$B612)</f>
        <v/>
      </c>
      <c r="B610" s="3" t="str">
        <f>IF(COUNT($A610)=0,"",IF($A610&lt;&gt;DRAFT!$B612,"ERR",IF(DRAFT!I612="3E","3E",IF(COUNT(DRAFT!E612,DRAFT!I612)&gt;0,DRAFT!J612,""))))</f>
        <v/>
      </c>
      <c r="C610" s="3" t="str">
        <f>IF(COUNT($A610)=0,"",IF(B610="3E","3E",IF(B610="","I",LOOKUP(B610/D$2,{0,0.4,0.45,0.5,0.55,0.6,0.65,0.7,0.75,0.8,1},{"F","D","C","C+","B-","B","B+","A-","A","A+"}))))</f>
        <v/>
      </c>
      <c r="D610" s="2" t="str">
        <f>IF(COUNT($A610)=0,"",IF(B610="","--",IF(B610="3E","3E",LOOKUP(B610/D$2,{0,0.4,0.45,0.5,0.55,0.6,0.65,0.7,0.75,0.8,1},{0,2,2.25,2.5,2.75,3,3.25,3.5,3.75,4}))))</f>
        <v/>
      </c>
      <c r="E610" s="3" t="str">
        <f>IF(COUNT($A610)=0,"",IF($A610&lt;&gt;DRAFT!$B612,"ERR",IF(DRAFT!R612="3E","3E",IF(COUNT(DRAFT!N612,DRAFT!R612)&gt;0,DRAFT!S612,""))))</f>
        <v/>
      </c>
      <c r="F610" s="3" t="str">
        <f>IF(COUNT($A610)=0,"",IF(E610="3E","3E",IF(E610="","I",LOOKUP(E610/G$2,{0,0.4,0.45,0.5,0.55,0.6,0.65,0.7,0.75,0.8,1},{"F","D","C","C+","B-","B","B+","A-","A","A+"}))))</f>
        <v/>
      </c>
      <c r="G610" s="2" t="str">
        <f>IF(COUNT($A610)=0,"",IF(E610="","--",IF(E610="3E","3E",LOOKUP(E610/G$2,{0,0.4,0.45,0.5,0.55,0.6,0.65,0.7,0.75,0.8,1},{0,2,2.25,2.5,2.75,3,3.25,3.5,3.75,4}))))</f>
        <v/>
      </c>
      <c r="H610" s="3" t="str">
        <f>IF(COUNT($A610)=0,"",IF($A610&lt;&gt;DRAFT!$B612,"ERR",IF(DRAFT!AA612="3E","3E",IF(COUNT(DRAFT!W612,DRAFT!AA612)&gt;0,DRAFT!AB612,""))))</f>
        <v/>
      </c>
      <c r="I610" s="3" t="str">
        <f>IF(COUNT($A610)=0,"",IF(H610="3E","3E",IF(H610="","I",LOOKUP(H610/J$2,{0,0.4,0.45,0.5,0.55,0.6,0.65,0.7,0.75,0.8,1},{"F","D","C","C+","B-","B","B+","A-","A","A+"}))))</f>
        <v/>
      </c>
      <c r="J610" s="2" t="str">
        <f>IF(COUNT($A610)=0,"",IF(H610="","--",IF(H610="3E","3E",LOOKUP(H610/J$2,{0,0.4,0.45,0.5,0.55,0.6,0.65,0.7,0.75,0.8,1},{0,2,2.25,2.5,2.75,3,3.25,3.5,3.75,4}))))</f>
        <v/>
      </c>
      <c r="K610" s="3" t="str">
        <f>IF(COUNT($A610)=0,"",IF($A610&lt;&gt;DRAFT!$B612,"ERR",IF(DRAFT!AJ612="3E","3E",IF(COUNT(DRAFT!AF612,DRAFT!AJ612)&gt;0,DRAFT!AK612,""))))</f>
        <v/>
      </c>
      <c r="L610" s="3" t="str">
        <f>IF(COUNT($A610)=0,"",IF(K610="3E","3E",IF(K610="","I",LOOKUP(K610/M$2,{0,0.4,0.45,0.5,0.55,0.6,0.65,0.7,0.75,0.8,1},{"F","D","C","C+","B-","B","B+","A-","A","A+"}))))</f>
        <v/>
      </c>
      <c r="M610" s="2" t="str">
        <f>IF(COUNT($A610)=0,"",IF(K610="","--",IF(K610="3E","3E",LOOKUP(K610/M$2,{0,0.4,0.45,0.5,0.55,0.6,0.65,0.7,0.75,0.8,1},{0,2,2.25,2.5,2.75,3,3.25,3.5,3.75,4}))))</f>
        <v/>
      </c>
      <c r="N610" s="3" t="str">
        <f>IF(COUNT($A610)=0,"",IF($A610&lt;&gt;DRAFT!$B612,"ERR",IF(DRAFT!AS612="3E","3E",IF(COUNT(DRAFT!AO612,DRAFT!AS612)&gt;0,DRAFT!AT612,""))))</f>
        <v/>
      </c>
      <c r="O610" s="3" t="str">
        <f>IF(COUNT($A610)=0,"",IF(N610="3E","3E",IF(N610="","I",LOOKUP(N610/P$2,{0,0.4,0.45,0.5,0.55,0.6,0.65,0.7,0.75,0.8,1},{"F","D","C","C+","B-","B","B+","A-","A","A+"}))))</f>
        <v/>
      </c>
      <c r="P610" s="2" t="str">
        <f>IF(COUNT($A610)=0,"",IF(N610="","--",IF(N610="3E","3E",LOOKUP(N610/P$2,{0,0.4,0.45,0.5,0.55,0.6,0.65,0.7,0.75,0.8,1},{0,2,2.25,2.5,2.75,3,3.25,3.5,3.75,4}))))</f>
        <v/>
      </c>
      <c r="Q610" s="3" t="str">
        <f>IF(COUNT($A610)=0,"",IF($A610&lt;&gt;DRAFT!$B612,"ERR",IF(DRAFT!BB612="3E","3E",IF(COUNT(DRAFT!AX612,DRAFT!BB612)&gt;0,DRAFT!BC612,""))))</f>
        <v/>
      </c>
      <c r="R610" s="3" t="str">
        <f>IF(COUNT($A610)=0,"",IF(Q610="3E","3E",IF(Q610="","I",LOOKUP(Q610/S$2,{0,0.4,0.45,0.5,0.55,0.6,0.65,0.7,0.75,0.8,1},{"F","D","C","C+","B-","B","B+","A-","A","A+"}))))</f>
        <v/>
      </c>
      <c r="S610" s="2" t="str">
        <f>IF(COUNT($A610)=0,"",IF(Q610="","--",IF(Q610="3E","3E",LOOKUP(Q610/S$2,{0,0.4,0.45,0.5,0.55,0.6,0.65,0.7,0.75,0.8,1},{0,2,2.25,2.5,2.75,3,3.25,3.5,3.75,4}))))</f>
        <v/>
      </c>
      <c r="T610" s="3" t="str">
        <f>IF(COUNT($A610)=0,"",IF($A610&lt;&gt;DRAFT!$B612,"ERR",IF(DRAFT!BK612="3E","3E",IF(COUNT(DRAFT!BG612,DRAFT!BK612)&gt;0,DRAFT!BL612,""))))</f>
        <v/>
      </c>
      <c r="U610" s="3" t="str">
        <f>IF(COUNT($A610)=0,"",IF(T610="3E","3E",IF(T610="","I",LOOKUP(T610/V$2,{0,0.4,0.45,0.5,0.55,0.6,0.65,0.7,0.75,0.8,1},{"F","D","C","C+","B-","B","B+","A-","A","A+"}))))</f>
        <v/>
      </c>
      <c r="V610" s="2" t="str">
        <f>IF(COUNT($A610)=0,"",IF(T610="","--",IF(T610="3E","3E",LOOKUP(T610/V$2,{0,0.4,0.45,0.5,0.55,0.6,0.65,0.7,0.75,0.8,1},{0,2,2.25,2.5,2.75,3,3.25,3.5,3.75,4}))))</f>
        <v/>
      </c>
      <c r="W610" s="3" t="str">
        <f>IF(COUNT($A610)=0,"",IF($A610&lt;&gt;DRAFT!$B612,"ERR",IF(DRAFT!BT612="3E","3E",IF(COUNT(DRAFT!BP612,DRAFT!BT612)&gt;0,DRAFT!BU612,""))))</f>
        <v/>
      </c>
      <c r="X610" s="3" t="str">
        <f>IF(COUNT($A610)=0,"",IF(W610="3E","3E",IF(W610="","I",LOOKUP(W610/Y$2,{0,0.4,0.45,0.5,0.55,0.6,0.65,0.7,0.75,0.8,1},{"F","D","C","C+","B-","B","B+","A-","A","A+"}))))</f>
        <v/>
      </c>
      <c r="Y610" s="2" t="str">
        <f>IF(COUNT($A610)=0,"",IF(W610="","--",IF(W610="3E","3E",LOOKUP(W610/Y$2,{0,0.4,0.45,0.5,0.55,0.6,0.65,0.7,0.75,0.8,1},{0,2,2.25,2.5,2.75,3,3.25,3.5,3.75,4}))))</f>
        <v/>
      </c>
      <c r="Z610" s="3" t="str">
        <f>IF(COUNT($A610)=0,"",IF($A610&lt;&gt;DRAFT!$B612,"ERR",IF(DRAFT!CC612="3E","3E",IF(COUNT(DRAFT!BY612,DRAFT!CC612)&gt;0,DRAFT!CD612,""))))</f>
        <v/>
      </c>
      <c r="AA610" s="3" t="str">
        <f>IF(COUNT($A610)=0,"",IF(Z610="3E","3E",IF(Z610="","I",LOOKUP(Z610/AB$2,{0,0.4,0.45,0.5,0.55,0.6,0.65,0.7,0.75,0.8,1},{"F","D","C","C+","B-","B","B+","A-","A","A+"}))))</f>
        <v/>
      </c>
      <c r="AB610" s="2" t="str">
        <f>IF(COUNT($A610)=0,"",IF(Z610="","--",IF(Z610="3E","3E",LOOKUP(Z610/AB$2,{0,0.4,0.45,0.5,0.55,0.6,0.65,0.7,0.75,0.8,1},{0,2,2.25,2.5,2.75,3,3.25,3.5,3.75,4}))))</f>
        <v/>
      </c>
      <c r="AC610" s="3" t="str">
        <f>IF(COUNT($A610)=0,"",IF($A610&lt;&gt;DRAFT!$B612,"ERR",IF(DRAFT!CF612&gt;0,DRAFT!CF612,"")))</f>
        <v/>
      </c>
      <c r="AD610" s="3" t="str">
        <f>IF(COUNT($A610)=0,"",IF(AC610="3E","3E",IF(AC610="","I",LOOKUP(AC610/AE$2,{0,0.4,0.45,0.5,0.55,0.6,0.65,0.7,0.75,0.8,1},{"F","D","C","C+","B-","B","B+","A-","A","A+"}))))</f>
        <v/>
      </c>
      <c r="AE610" s="2" t="str">
        <f>IF(COUNT($A610)=0,"",IF(AC610="","--",IF(AC610="3E","3E",LOOKUP(AC610/AE$2,{0,0.4,0.45,0.5,0.55,0.6,0.65,0.7,0.75,0.8,1},{0,2,2.25,2.5,2.75,3,3.25,3.5,3.75,4}))))</f>
        <v/>
      </c>
      <c r="AF610" s="3" t="str">
        <f>IF($A610&lt;&gt;DRAFT!$B612,"ERR",IF(OR(COUNT($A610)=0,COUNT(DRAFT!CI612:CK612,DRAFT!CM612:CO612)=0),"",CEILING(SUM(DRAFT!CL612,DRAFT!CP612),1)))</f>
        <v/>
      </c>
      <c r="AG610" s="3" t="str">
        <f>IF(COUNT($A610)=0,"",IF(AF610="3E","3E",IF(AF610="","I",LOOKUP(AF610/AH$2,{0,0.4,0.45,0.5,0.55,0.6,0.65,0.7,0.75,0.8,1},{"F","D","C","C+","B-","B","B+","A-","A","A+"}))))</f>
        <v/>
      </c>
      <c r="AH610" s="2" t="str">
        <f>IF(COUNT($A610)=0,"",IF(AF610="","--",IF(AF610="3E","3E",LOOKUP(AF610/AH$2,{0,0.4,0.45,0.5,0.55,0.6,0.65,0.7,0.75,0.8,1},{0,2,2.25,2.5,2.75,3,3.25,3.5,3.75,4}))))</f>
        <v/>
      </c>
      <c r="AI610" s="11" t="str">
        <f>IF(OR(COUNT($A610)=0,COUNT(B610:AH610)=0),"",IF(COUNTIF(B610:AH610,"3E")&gt;0,"3E",IF(DRAFT!$A612="R",TRUNC(SUMPRODUCT(RGP,RCP)/TCP,3),TRUNC((SUMPRODUCT(--(IMDGP&gt;0)*IMDGP,IMCP)+CEILING(DRAFT!$CQ612*42,0.25))/TCP,3))))</f>
        <v/>
      </c>
      <c r="AJ610" s="3" t="str">
        <f>IF(OR(COUNT($A610)=0,COUNT(B610:AH610)=0),"",IF(COUNTIF(B610:AH610,"3E")&gt;0,"3E",IF(DRAFT!$A612="R",SUMPRODUCT(--(RGP&gt;=2),RCP),SUMPRODUCT(--(IMDGP&gt;0),--(IMGP=0),IMCP)+DRAFT!$CR612)))</f>
        <v/>
      </c>
      <c r="AK610" s="3" t="str">
        <f>IF(OR(COUNT($A610)=0,COUNT(B610:AH610)=0),"",IF(COUNTIF(B610:AJ610,"3E")&gt;0,"3E",IF(AND(DRAFT!$A612="IM",OR($AI610&gt;DRAFT!$CQ612,$AJ610&gt;DRAFT!$CR612)),"IMPROVED",IF(AND(DRAFT!$A612="IM",$AI610&lt;=DRAFT!$CQ612,$AJ610&lt;=DRAFT!$CR612),"NOT IMPROVED",IF(AND(AH610&gt;=2,AI610&gt;=2,AJ610&gt;=30),"PASS","FAIL")))))</f>
        <v/>
      </c>
      <c r="AL610" s="3" t="str">
        <f t="shared" si="18"/>
        <v/>
      </c>
      <c r="AM610" s="3" t="str">
        <f t="shared" si="19"/>
        <v/>
      </c>
    </row>
    <row r="611" spans="1:39" ht="18.95" customHeight="1" x14ac:dyDescent="0.25">
      <c r="A611" s="4" t="str">
        <f>IF(DRAFT!$B613="","",DRAFT!$B613)</f>
        <v/>
      </c>
      <c r="B611" s="3" t="str">
        <f>IF(COUNT($A611)=0,"",IF($A611&lt;&gt;DRAFT!$B613,"ERR",IF(DRAFT!I613="3E","3E",IF(COUNT(DRAFT!E613,DRAFT!I613)&gt;0,DRAFT!J613,""))))</f>
        <v/>
      </c>
      <c r="C611" s="3" t="str">
        <f>IF(COUNT($A611)=0,"",IF(B611="3E","3E",IF(B611="","I",LOOKUP(B611/D$2,{0,0.4,0.45,0.5,0.55,0.6,0.65,0.7,0.75,0.8,1},{"F","D","C","C+","B-","B","B+","A-","A","A+"}))))</f>
        <v/>
      </c>
      <c r="D611" s="2" t="str">
        <f>IF(COUNT($A611)=0,"",IF(B611="","--",IF(B611="3E","3E",LOOKUP(B611/D$2,{0,0.4,0.45,0.5,0.55,0.6,0.65,0.7,0.75,0.8,1},{0,2,2.25,2.5,2.75,3,3.25,3.5,3.75,4}))))</f>
        <v/>
      </c>
      <c r="E611" s="3" t="str">
        <f>IF(COUNT($A611)=0,"",IF($A611&lt;&gt;DRAFT!$B613,"ERR",IF(DRAFT!R613="3E","3E",IF(COUNT(DRAFT!N613,DRAFT!R613)&gt;0,DRAFT!S613,""))))</f>
        <v/>
      </c>
      <c r="F611" s="3" t="str">
        <f>IF(COUNT($A611)=0,"",IF(E611="3E","3E",IF(E611="","I",LOOKUP(E611/G$2,{0,0.4,0.45,0.5,0.55,0.6,0.65,0.7,0.75,0.8,1},{"F","D","C","C+","B-","B","B+","A-","A","A+"}))))</f>
        <v/>
      </c>
      <c r="G611" s="2" t="str">
        <f>IF(COUNT($A611)=0,"",IF(E611="","--",IF(E611="3E","3E",LOOKUP(E611/G$2,{0,0.4,0.45,0.5,0.55,0.6,0.65,0.7,0.75,0.8,1},{0,2,2.25,2.5,2.75,3,3.25,3.5,3.75,4}))))</f>
        <v/>
      </c>
      <c r="H611" s="3" t="str">
        <f>IF(COUNT($A611)=0,"",IF($A611&lt;&gt;DRAFT!$B613,"ERR",IF(DRAFT!AA613="3E","3E",IF(COUNT(DRAFT!W613,DRAFT!AA613)&gt;0,DRAFT!AB613,""))))</f>
        <v/>
      </c>
      <c r="I611" s="3" t="str">
        <f>IF(COUNT($A611)=0,"",IF(H611="3E","3E",IF(H611="","I",LOOKUP(H611/J$2,{0,0.4,0.45,0.5,0.55,0.6,0.65,0.7,0.75,0.8,1},{"F","D","C","C+","B-","B","B+","A-","A","A+"}))))</f>
        <v/>
      </c>
      <c r="J611" s="2" t="str">
        <f>IF(COUNT($A611)=0,"",IF(H611="","--",IF(H611="3E","3E",LOOKUP(H611/J$2,{0,0.4,0.45,0.5,0.55,0.6,0.65,0.7,0.75,0.8,1},{0,2,2.25,2.5,2.75,3,3.25,3.5,3.75,4}))))</f>
        <v/>
      </c>
      <c r="K611" s="3" t="str">
        <f>IF(COUNT($A611)=0,"",IF($A611&lt;&gt;DRAFT!$B613,"ERR",IF(DRAFT!AJ613="3E","3E",IF(COUNT(DRAFT!AF613,DRAFT!AJ613)&gt;0,DRAFT!AK613,""))))</f>
        <v/>
      </c>
      <c r="L611" s="3" t="str">
        <f>IF(COUNT($A611)=0,"",IF(K611="3E","3E",IF(K611="","I",LOOKUP(K611/M$2,{0,0.4,0.45,0.5,0.55,0.6,0.65,0.7,0.75,0.8,1},{"F","D","C","C+","B-","B","B+","A-","A","A+"}))))</f>
        <v/>
      </c>
      <c r="M611" s="2" t="str">
        <f>IF(COUNT($A611)=0,"",IF(K611="","--",IF(K611="3E","3E",LOOKUP(K611/M$2,{0,0.4,0.45,0.5,0.55,0.6,0.65,0.7,0.75,0.8,1},{0,2,2.25,2.5,2.75,3,3.25,3.5,3.75,4}))))</f>
        <v/>
      </c>
      <c r="N611" s="3" t="str">
        <f>IF(COUNT($A611)=0,"",IF($A611&lt;&gt;DRAFT!$B613,"ERR",IF(DRAFT!AS613="3E","3E",IF(COUNT(DRAFT!AO613,DRAFT!AS613)&gt;0,DRAFT!AT613,""))))</f>
        <v/>
      </c>
      <c r="O611" s="3" t="str">
        <f>IF(COUNT($A611)=0,"",IF(N611="3E","3E",IF(N611="","I",LOOKUP(N611/P$2,{0,0.4,0.45,0.5,0.55,0.6,0.65,0.7,0.75,0.8,1},{"F","D","C","C+","B-","B","B+","A-","A","A+"}))))</f>
        <v/>
      </c>
      <c r="P611" s="2" t="str">
        <f>IF(COUNT($A611)=0,"",IF(N611="","--",IF(N611="3E","3E",LOOKUP(N611/P$2,{0,0.4,0.45,0.5,0.55,0.6,0.65,0.7,0.75,0.8,1},{0,2,2.25,2.5,2.75,3,3.25,3.5,3.75,4}))))</f>
        <v/>
      </c>
      <c r="Q611" s="3" t="str">
        <f>IF(COUNT($A611)=0,"",IF($A611&lt;&gt;DRAFT!$B613,"ERR",IF(DRAFT!BB613="3E","3E",IF(COUNT(DRAFT!AX613,DRAFT!BB613)&gt;0,DRAFT!BC613,""))))</f>
        <v/>
      </c>
      <c r="R611" s="3" t="str">
        <f>IF(COUNT($A611)=0,"",IF(Q611="3E","3E",IF(Q611="","I",LOOKUP(Q611/S$2,{0,0.4,0.45,0.5,0.55,0.6,0.65,0.7,0.75,0.8,1},{"F","D","C","C+","B-","B","B+","A-","A","A+"}))))</f>
        <v/>
      </c>
      <c r="S611" s="2" t="str">
        <f>IF(COUNT($A611)=0,"",IF(Q611="","--",IF(Q611="3E","3E",LOOKUP(Q611/S$2,{0,0.4,0.45,0.5,0.55,0.6,0.65,0.7,0.75,0.8,1},{0,2,2.25,2.5,2.75,3,3.25,3.5,3.75,4}))))</f>
        <v/>
      </c>
      <c r="T611" s="3" t="str">
        <f>IF(COUNT($A611)=0,"",IF($A611&lt;&gt;DRAFT!$B613,"ERR",IF(DRAFT!BK613="3E","3E",IF(COUNT(DRAFT!BG613,DRAFT!BK613)&gt;0,DRAFT!BL613,""))))</f>
        <v/>
      </c>
      <c r="U611" s="3" t="str">
        <f>IF(COUNT($A611)=0,"",IF(T611="3E","3E",IF(T611="","I",LOOKUP(T611/V$2,{0,0.4,0.45,0.5,0.55,0.6,0.65,0.7,0.75,0.8,1},{"F","D","C","C+","B-","B","B+","A-","A","A+"}))))</f>
        <v/>
      </c>
      <c r="V611" s="2" t="str">
        <f>IF(COUNT($A611)=0,"",IF(T611="","--",IF(T611="3E","3E",LOOKUP(T611/V$2,{0,0.4,0.45,0.5,0.55,0.6,0.65,0.7,0.75,0.8,1},{0,2,2.25,2.5,2.75,3,3.25,3.5,3.75,4}))))</f>
        <v/>
      </c>
      <c r="W611" s="3" t="str">
        <f>IF(COUNT($A611)=0,"",IF($A611&lt;&gt;DRAFT!$B613,"ERR",IF(DRAFT!BT613="3E","3E",IF(COUNT(DRAFT!BP613,DRAFT!BT613)&gt;0,DRAFT!BU613,""))))</f>
        <v/>
      </c>
      <c r="X611" s="3" t="str">
        <f>IF(COUNT($A611)=0,"",IF(W611="3E","3E",IF(W611="","I",LOOKUP(W611/Y$2,{0,0.4,0.45,0.5,0.55,0.6,0.65,0.7,0.75,0.8,1},{"F","D","C","C+","B-","B","B+","A-","A","A+"}))))</f>
        <v/>
      </c>
      <c r="Y611" s="2" t="str">
        <f>IF(COUNT($A611)=0,"",IF(W611="","--",IF(W611="3E","3E",LOOKUP(W611/Y$2,{0,0.4,0.45,0.5,0.55,0.6,0.65,0.7,0.75,0.8,1},{0,2,2.25,2.5,2.75,3,3.25,3.5,3.75,4}))))</f>
        <v/>
      </c>
      <c r="Z611" s="3" t="str">
        <f>IF(COUNT($A611)=0,"",IF($A611&lt;&gt;DRAFT!$B613,"ERR",IF(DRAFT!CC613="3E","3E",IF(COUNT(DRAFT!BY613,DRAFT!CC613)&gt;0,DRAFT!CD613,""))))</f>
        <v/>
      </c>
      <c r="AA611" s="3" t="str">
        <f>IF(COUNT($A611)=0,"",IF(Z611="3E","3E",IF(Z611="","I",LOOKUP(Z611/AB$2,{0,0.4,0.45,0.5,0.55,0.6,0.65,0.7,0.75,0.8,1},{"F","D","C","C+","B-","B","B+","A-","A","A+"}))))</f>
        <v/>
      </c>
      <c r="AB611" s="2" t="str">
        <f>IF(COUNT($A611)=0,"",IF(Z611="","--",IF(Z611="3E","3E",LOOKUP(Z611/AB$2,{0,0.4,0.45,0.5,0.55,0.6,0.65,0.7,0.75,0.8,1},{0,2,2.25,2.5,2.75,3,3.25,3.5,3.75,4}))))</f>
        <v/>
      </c>
      <c r="AC611" s="3" t="str">
        <f>IF(COUNT($A611)=0,"",IF($A611&lt;&gt;DRAFT!$B613,"ERR",IF(DRAFT!CF613&gt;0,DRAFT!CF613,"")))</f>
        <v/>
      </c>
      <c r="AD611" s="3" t="str">
        <f>IF(COUNT($A611)=0,"",IF(AC611="3E","3E",IF(AC611="","I",LOOKUP(AC611/AE$2,{0,0.4,0.45,0.5,0.55,0.6,0.65,0.7,0.75,0.8,1},{"F","D","C","C+","B-","B","B+","A-","A","A+"}))))</f>
        <v/>
      </c>
      <c r="AE611" s="2" t="str">
        <f>IF(COUNT($A611)=0,"",IF(AC611="","--",IF(AC611="3E","3E",LOOKUP(AC611/AE$2,{0,0.4,0.45,0.5,0.55,0.6,0.65,0.7,0.75,0.8,1},{0,2,2.25,2.5,2.75,3,3.25,3.5,3.75,4}))))</f>
        <v/>
      </c>
      <c r="AF611" s="3" t="str">
        <f>IF($A611&lt;&gt;DRAFT!$B613,"ERR",IF(OR(COUNT($A611)=0,COUNT(DRAFT!CI613:CK613,DRAFT!CM613:CO613)=0),"",CEILING(SUM(DRAFT!CL613,DRAFT!CP613),1)))</f>
        <v/>
      </c>
      <c r="AG611" s="3" t="str">
        <f>IF(COUNT($A611)=0,"",IF(AF611="3E","3E",IF(AF611="","I",LOOKUP(AF611/AH$2,{0,0.4,0.45,0.5,0.55,0.6,0.65,0.7,0.75,0.8,1},{"F","D","C","C+","B-","B","B+","A-","A","A+"}))))</f>
        <v/>
      </c>
      <c r="AH611" s="2" t="str">
        <f>IF(COUNT($A611)=0,"",IF(AF611="","--",IF(AF611="3E","3E",LOOKUP(AF611/AH$2,{0,0.4,0.45,0.5,0.55,0.6,0.65,0.7,0.75,0.8,1},{0,2,2.25,2.5,2.75,3,3.25,3.5,3.75,4}))))</f>
        <v/>
      </c>
      <c r="AI611" s="11" t="str">
        <f>IF(OR(COUNT($A611)=0,COUNT(B611:AH611)=0),"",IF(COUNTIF(B611:AH611,"3E")&gt;0,"3E",IF(DRAFT!$A613="R",TRUNC(SUMPRODUCT(RGP,RCP)/TCP,3),TRUNC((SUMPRODUCT(--(IMDGP&gt;0)*IMDGP,IMCP)+CEILING(DRAFT!$CQ613*42,0.25))/TCP,3))))</f>
        <v/>
      </c>
      <c r="AJ611" s="3" t="str">
        <f>IF(OR(COUNT($A611)=0,COUNT(B611:AH611)=0),"",IF(COUNTIF(B611:AH611,"3E")&gt;0,"3E",IF(DRAFT!$A613="R",SUMPRODUCT(--(RGP&gt;=2),RCP),SUMPRODUCT(--(IMDGP&gt;0),--(IMGP=0),IMCP)+DRAFT!$CR613)))</f>
        <v/>
      </c>
      <c r="AK611" s="3" t="str">
        <f>IF(OR(COUNT($A611)=0,COUNT(B611:AH611)=0),"",IF(COUNTIF(B611:AJ611,"3E")&gt;0,"3E",IF(AND(DRAFT!$A613="IM",OR($AI611&gt;DRAFT!$CQ613,$AJ611&gt;DRAFT!$CR613)),"IMPROVED",IF(AND(DRAFT!$A613="IM",$AI611&lt;=DRAFT!$CQ613,$AJ611&lt;=DRAFT!$CR613),"NOT IMPROVED",IF(AND(AH611&gt;=2,AI611&gt;=2,AJ611&gt;=30),"PASS","FAIL")))))</f>
        <v/>
      </c>
      <c r="AL611" s="3" t="str">
        <f t="shared" si="18"/>
        <v/>
      </c>
      <c r="AM611" s="3" t="str">
        <f t="shared" si="19"/>
        <v/>
      </c>
    </row>
    <row r="612" spans="1:39" ht="18.95" customHeight="1" x14ac:dyDescent="0.25">
      <c r="A612" s="4" t="str">
        <f>IF(DRAFT!$B614="","",DRAFT!$B614)</f>
        <v/>
      </c>
      <c r="B612" s="3" t="str">
        <f>IF(COUNT($A612)=0,"",IF($A612&lt;&gt;DRAFT!$B614,"ERR",IF(DRAFT!I614="3E","3E",IF(COUNT(DRAFT!E614,DRAFT!I614)&gt;0,DRAFT!J614,""))))</f>
        <v/>
      </c>
      <c r="C612" s="3" t="str">
        <f>IF(COUNT($A612)=0,"",IF(B612="3E","3E",IF(B612="","I",LOOKUP(B612/D$2,{0,0.4,0.45,0.5,0.55,0.6,0.65,0.7,0.75,0.8,1},{"F","D","C","C+","B-","B","B+","A-","A","A+"}))))</f>
        <v/>
      </c>
      <c r="D612" s="2" t="str">
        <f>IF(COUNT($A612)=0,"",IF(B612="","--",IF(B612="3E","3E",LOOKUP(B612/D$2,{0,0.4,0.45,0.5,0.55,0.6,0.65,0.7,0.75,0.8,1},{0,2,2.25,2.5,2.75,3,3.25,3.5,3.75,4}))))</f>
        <v/>
      </c>
      <c r="E612" s="3" t="str">
        <f>IF(COUNT($A612)=0,"",IF($A612&lt;&gt;DRAFT!$B614,"ERR",IF(DRAFT!R614="3E","3E",IF(COUNT(DRAFT!N614,DRAFT!R614)&gt;0,DRAFT!S614,""))))</f>
        <v/>
      </c>
      <c r="F612" s="3" t="str">
        <f>IF(COUNT($A612)=0,"",IF(E612="3E","3E",IF(E612="","I",LOOKUP(E612/G$2,{0,0.4,0.45,0.5,0.55,0.6,0.65,0.7,0.75,0.8,1},{"F","D","C","C+","B-","B","B+","A-","A","A+"}))))</f>
        <v/>
      </c>
      <c r="G612" s="2" t="str">
        <f>IF(COUNT($A612)=0,"",IF(E612="","--",IF(E612="3E","3E",LOOKUP(E612/G$2,{0,0.4,0.45,0.5,0.55,0.6,0.65,0.7,0.75,0.8,1},{0,2,2.25,2.5,2.75,3,3.25,3.5,3.75,4}))))</f>
        <v/>
      </c>
      <c r="H612" s="3" t="str">
        <f>IF(COUNT($A612)=0,"",IF($A612&lt;&gt;DRAFT!$B614,"ERR",IF(DRAFT!AA614="3E","3E",IF(COUNT(DRAFT!W614,DRAFT!AA614)&gt;0,DRAFT!AB614,""))))</f>
        <v/>
      </c>
      <c r="I612" s="3" t="str">
        <f>IF(COUNT($A612)=0,"",IF(H612="3E","3E",IF(H612="","I",LOOKUP(H612/J$2,{0,0.4,0.45,0.5,0.55,0.6,0.65,0.7,0.75,0.8,1},{"F","D","C","C+","B-","B","B+","A-","A","A+"}))))</f>
        <v/>
      </c>
      <c r="J612" s="2" t="str">
        <f>IF(COUNT($A612)=0,"",IF(H612="","--",IF(H612="3E","3E",LOOKUP(H612/J$2,{0,0.4,0.45,0.5,0.55,0.6,0.65,0.7,0.75,0.8,1},{0,2,2.25,2.5,2.75,3,3.25,3.5,3.75,4}))))</f>
        <v/>
      </c>
      <c r="K612" s="3" t="str">
        <f>IF(COUNT($A612)=0,"",IF($A612&lt;&gt;DRAFT!$B614,"ERR",IF(DRAFT!AJ614="3E","3E",IF(COUNT(DRAFT!AF614,DRAFT!AJ614)&gt;0,DRAFT!AK614,""))))</f>
        <v/>
      </c>
      <c r="L612" s="3" t="str">
        <f>IF(COUNT($A612)=0,"",IF(K612="3E","3E",IF(K612="","I",LOOKUP(K612/M$2,{0,0.4,0.45,0.5,0.55,0.6,0.65,0.7,0.75,0.8,1},{"F","D","C","C+","B-","B","B+","A-","A","A+"}))))</f>
        <v/>
      </c>
      <c r="M612" s="2" t="str">
        <f>IF(COUNT($A612)=0,"",IF(K612="","--",IF(K612="3E","3E",LOOKUP(K612/M$2,{0,0.4,0.45,0.5,0.55,0.6,0.65,0.7,0.75,0.8,1},{0,2,2.25,2.5,2.75,3,3.25,3.5,3.75,4}))))</f>
        <v/>
      </c>
      <c r="N612" s="3" t="str">
        <f>IF(COUNT($A612)=0,"",IF($A612&lt;&gt;DRAFT!$B614,"ERR",IF(DRAFT!AS614="3E","3E",IF(COUNT(DRAFT!AO614,DRAFT!AS614)&gt;0,DRAFT!AT614,""))))</f>
        <v/>
      </c>
      <c r="O612" s="3" t="str">
        <f>IF(COUNT($A612)=0,"",IF(N612="3E","3E",IF(N612="","I",LOOKUP(N612/P$2,{0,0.4,0.45,0.5,0.55,0.6,0.65,0.7,0.75,0.8,1},{"F","D","C","C+","B-","B","B+","A-","A","A+"}))))</f>
        <v/>
      </c>
      <c r="P612" s="2" t="str">
        <f>IF(COUNT($A612)=0,"",IF(N612="","--",IF(N612="3E","3E",LOOKUP(N612/P$2,{0,0.4,0.45,0.5,0.55,0.6,0.65,0.7,0.75,0.8,1},{0,2,2.25,2.5,2.75,3,3.25,3.5,3.75,4}))))</f>
        <v/>
      </c>
      <c r="Q612" s="3" t="str">
        <f>IF(COUNT($A612)=0,"",IF($A612&lt;&gt;DRAFT!$B614,"ERR",IF(DRAFT!BB614="3E","3E",IF(COUNT(DRAFT!AX614,DRAFT!BB614)&gt;0,DRAFT!BC614,""))))</f>
        <v/>
      </c>
      <c r="R612" s="3" t="str">
        <f>IF(COUNT($A612)=0,"",IF(Q612="3E","3E",IF(Q612="","I",LOOKUP(Q612/S$2,{0,0.4,0.45,0.5,0.55,0.6,0.65,0.7,0.75,0.8,1},{"F","D","C","C+","B-","B","B+","A-","A","A+"}))))</f>
        <v/>
      </c>
      <c r="S612" s="2" t="str">
        <f>IF(COUNT($A612)=0,"",IF(Q612="","--",IF(Q612="3E","3E",LOOKUP(Q612/S$2,{0,0.4,0.45,0.5,0.55,0.6,0.65,0.7,0.75,0.8,1},{0,2,2.25,2.5,2.75,3,3.25,3.5,3.75,4}))))</f>
        <v/>
      </c>
      <c r="T612" s="3" t="str">
        <f>IF(COUNT($A612)=0,"",IF($A612&lt;&gt;DRAFT!$B614,"ERR",IF(DRAFT!BK614="3E","3E",IF(COUNT(DRAFT!BG614,DRAFT!BK614)&gt;0,DRAFT!BL614,""))))</f>
        <v/>
      </c>
      <c r="U612" s="3" t="str">
        <f>IF(COUNT($A612)=0,"",IF(T612="3E","3E",IF(T612="","I",LOOKUP(T612/V$2,{0,0.4,0.45,0.5,0.55,0.6,0.65,0.7,0.75,0.8,1},{"F","D","C","C+","B-","B","B+","A-","A","A+"}))))</f>
        <v/>
      </c>
      <c r="V612" s="2" t="str">
        <f>IF(COUNT($A612)=0,"",IF(T612="","--",IF(T612="3E","3E",LOOKUP(T612/V$2,{0,0.4,0.45,0.5,0.55,0.6,0.65,0.7,0.75,0.8,1},{0,2,2.25,2.5,2.75,3,3.25,3.5,3.75,4}))))</f>
        <v/>
      </c>
      <c r="W612" s="3" t="str">
        <f>IF(COUNT($A612)=0,"",IF($A612&lt;&gt;DRAFT!$B614,"ERR",IF(DRAFT!BT614="3E","3E",IF(COUNT(DRAFT!BP614,DRAFT!BT614)&gt;0,DRAFT!BU614,""))))</f>
        <v/>
      </c>
      <c r="X612" s="3" t="str">
        <f>IF(COUNT($A612)=0,"",IF(W612="3E","3E",IF(W612="","I",LOOKUP(W612/Y$2,{0,0.4,0.45,0.5,0.55,0.6,0.65,0.7,0.75,0.8,1},{"F","D","C","C+","B-","B","B+","A-","A","A+"}))))</f>
        <v/>
      </c>
      <c r="Y612" s="2" t="str">
        <f>IF(COUNT($A612)=0,"",IF(W612="","--",IF(W612="3E","3E",LOOKUP(W612/Y$2,{0,0.4,0.45,0.5,0.55,0.6,0.65,0.7,0.75,0.8,1},{0,2,2.25,2.5,2.75,3,3.25,3.5,3.75,4}))))</f>
        <v/>
      </c>
      <c r="Z612" s="3" t="str">
        <f>IF(COUNT($A612)=0,"",IF($A612&lt;&gt;DRAFT!$B614,"ERR",IF(DRAFT!CC614="3E","3E",IF(COUNT(DRAFT!BY614,DRAFT!CC614)&gt;0,DRAFT!CD614,""))))</f>
        <v/>
      </c>
      <c r="AA612" s="3" t="str">
        <f>IF(COUNT($A612)=0,"",IF(Z612="3E","3E",IF(Z612="","I",LOOKUP(Z612/AB$2,{0,0.4,0.45,0.5,0.55,0.6,0.65,0.7,0.75,0.8,1},{"F","D","C","C+","B-","B","B+","A-","A","A+"}))))</f>
        <v/>
      </c>
      <c r="AB612" s="2" t="str">
        <f>IF(COUNT($A612)=0,"",IF(Z612="","--",IF(Z612="3E","3E",LOOKUP(Z612/AB$2,{0,0.4,0.45,0.5,0.55,0.6,0.65,0.7,0.75,0.8,1},{0,2,2.25,2.5,2.75,3,3.25,3.5,3.75,4}))))</f>
        <v/>
      </c>
      <c r="AC612" s="3" t="str">
        <f>IF(COUNT($A612)=0,"",IF($A612&lt;&gt;DRAFT!$B614,"ERR",IF(DRAFT!CF614&gt;0,DRAFT!CF614,"")))</f>
        <v/>
      </c>
      <c r="AD612" s="3" t="str">
        <f>IF(COUNT($A612)=0,"",IF(AC612="3E","3E",IF(AC612="","I",LOOKUP(AC612/AE$2,{0,0.4,0.45,0.5,0.55,0.6,0.65,0.7,0.75,0.8,1},{"F","D","C","C+","B-","B","B+","A-","A","A+"}))))</f>
        <v/>
      </c>
      <c r="AE612" s="2" t="str">
        <f>IF(COUNT($A612)=0,"",IF(AC612="","--",IF(AC612="3E","3E",LOOKUP(AC612/AE$2,{0,0.4,0.45,0.5,0.55,0.6,0.65,0.7,0.75,0.8,1},{0,2,2.25,2.5,2.75,3,3.25,3.5,3.75,4}))))</f>
        <v/>
      </c>
      <c r="AF612" s="3" t="str">
        <f>IF($A612&lt;&gt;DRAFT!$B614,"ERR",IF(OR(COUNT($A612)=0,COUNT(DRAFT!CI614:CK614,DRAFT!CM614:CO614)=0),"",CEILING(SUM(DRAFT!CL614,DRAFT!CP614),1)))</f>
        <v/>
      </c>
      <c r="AG612" s="3" t="str">
        <f>IF(COUNT($A612)=0,"",IF(AF612="3E","3E",IF(AF612="","I",LOOKUP(AF612/AH$2,{0,0.4,0.45,0.5,0.55,0.6,0.65,0.7,0.75,0.8,1},{"F","D","C","C+","B-","B","B+","A-","A","A+"}))))</f>
        <v/>
      </c>
      <c r="AH612" s="2" t="str">
        <f>IF(COUNT($A612)=0,"",IF(AF612="","--",IF(AF612="3E","3E",LOOKUP(AF612/AH$2,{0,0.4,0.45,0.5,0.55,0.6,0.65,0.7,0.75,0.8,1},{0,2,2.25,2.5,2.75,3,3.25,3.5,3.75,4}))))</f>
        <v/>
      </c>
      <c r="AI612" s="11" t="str">
        <f>IF(OR(COUNT($A612)=0,COUNT(B612:AH612)=0),"",IF(COUNTIF(B612:AH612,"3E")&gt;0,"3E",IF(DRAFT!$A614="R",TRUNC(SUMPRODUCT(RGP,RCP)/TCP,3),TRUNC((SUMPRODUCT(--(IMDGP&gt;0)*IMDGP,IMCP)+CEILING(DRAFT!$CQ614*42,0.25))/TCP,3))))</f>
        <v/>
      </c>
      <c r="AJ612" s="3" t="str">
        <f>IF(OR(COUNT($A612)=0,COUNT(B612:AH612)=0),"",IF(COUNTIF(B612:AH612,"3E")&gt;0,"3E",IF(DRAFT!$A614="R",SUMPRODUCT(--(RGP&gt;=2),RCP),SUMPRODUCT(--(IMDGP&gt;0),--(IMGP=0),IMCP)+DRAFT!$CR614)))</f>
        <v/>
      </c>
      <c r="AK612" s="3" t="str">
        <f>IF(OR(COUNT($A612)=0,COUNT(B612:AH612)=0),"",IF(COUNTIF(B612:AJ612,"3E")&gt;0,"3E",IF(AND(DRAFT!$A614="IM",OR($AI612&gt;DRAFT!$CQ614,$AJ612&gt;DRAFT!$CR614)),"IMPROVED",IF(AND(DRAFT!$A614="IM",$AI612&lt;=DRAFT!$CQ614,$AJ612&lt;=DRAFT!$CR614),"NOT IMPROVED",IF(AND(AH612&gt;=2,AI612&gt;=2,AJ612&gt;=30),"PASS","FAIL")))))</f>
        <v/>
      </c>
      <c r="AL612" s="3" t="str">
        <f t="shared" si="18"/>
        <v/>
      </c>
      <c r="AM612" s="3" t="str">
        <f t="shared" si="19"/>
        <v/>
      </c>
    </row>
    <row r="613" spans="1:39" ht="18.95" customHeight="1" x14ac:dyDescent="0.25">
      <c r="A613" s="4" t="str">
        <f>IF(DRAFT!$B615="","",DRAFT!$B615)</f>
        <v/>
      </c>
      <c r="B613" s="3" t="str">
        <f>IF(COUNT($A613)=0,"",IF($A613&lt;&gt;DRAFT!$B615,"ERR",IF(DRAFT!I615="3E","3E",IF(COUNT(DRAFT!E615,DRAFT!I615)&gt;0,DRAFT!J615,""))))</f>
        <v/>
      </c>
      <c r="C613" s="3" t="str">
        <f>IF(COUNT($A613)=0,"",IF(B613="3E","3E",IF(B613="","I",LOOKUP(B613/D$2,{0,0.4,0.45,0.5,0.55,0.6,0.65,0.7,0.75,0.8,1},{"F","D","C","C+","B-","B","B+","A-","A","A+"}))))</f>
        <v/>
      </c>
      <c r="D613" s="2" t="str">
        <f>IF(COUNT($A613)=0,"",IF(B613="","--",IF(B613="3E","3E",LOOKUP(B613/D$2,{0,0.4,0.45,0.5,0.55,0.6,0.65,0.7,0.75,0.8,1},{0,2,2.25,2.5,2.75,3,3.25,3.5,3.75,4}))))</f>
        <v/>
      </c>
      <c r="E613" s="3" t="str">
        <f>IF(COUNT($A613)=0,"",IF($A613&lt;&gt;DRAFT!$B615,"ERR",IF(DRAFT!R615="3E","3E",IF(COUNT(DRAFT!N615,DRAFT!R615)&gt;0,DRAFT!S615,""))))</f>
        <v/>
      </c>
      <c r="F613" s="3" t="str">
        <f>IF(COUNT($A613)=0,"",IF(E613="3E","3E",IF(E613="","I",LOOKUP(E613/G$2,{0,0.4,0.45,0.5,0.55,0.6,0.65,0.7,0.75,0.8,1},{"F","D","C","C+","B-","B","B+","A-","A","A+"}))))</f>
        <v/>
      </c>
      <c r="G613" s="2" t="str">
        <f>IF(COUNT($A613)=0,"",IF(E613="","--",IF(E613="3E","3E",LOOKUP(E613/G$2,{0,0.4,0.45,0.5,0.55,0.6,0.65,0.7,0.75,0.8,1},{0,2,2.25,2.5,2.75,3,3.25,3.5,3.75,4}))))</f>
        <v/>
      </c>
      <c r="H613" s="3" t="str">
        <f>IF(COUNT($A613)=0,"",IF($A613&lt;&gt;DRAFT!$B615,"ERR",IF(DRAFT!AA615="3E","3E",IF(COUNT(DRAFT!W615,DRAFT!AA615)&gt;0,DRAFT!AB615,""))))</f>
        <v/>
      </c>
      <c r="I613" s="3" t="str">
        <f>IF(COUNT($A613)=0,"",IF(H613="3E","3E",IF(H613="","I",LOOKUP(H613/J$2,{0,0.4,0.45,0.5,0.55,0.6,0.65,0.7,0.75,0.8,1},{"F","D","C","C+","B-","B","B+","A-","A","A+"}))))</f>
        <v/>
      </c>
      <c r="J613" s="2" t="str">
        <f>IF(COUNT($A613)=0,"",IF(H613="","--",IF(H613="3E","3E",LOOKUP(H613/J$2,{0,0.4,0.45,0.5,0.55,0.6,0.65,0.7,0.75,0.8,1},{0,2,2.25,2.5,2.75,3,3.25,3.5,3.75,4}))))</f>
        <v/>
      </c>
      <c r="K613" s="3" t="str">
        <f>IF(COUNT($A613)=0,"",IF($A613&lt;&gt;DRAFT!$B615,"ERR",IF(DRAFT!AJ615="3E","3E",IF(COUNT(DRAFT!AF615,DRAFT!AJ615)&gt;0,DRAFT!AK615,""))))</f>
        <v/>
      </c>
      <c r="L613" s="3" t="str">
        <f>IF(COUNT($A613)=0,"",IF(K613="3E","3E",IF(K613="","I",LOOKUP(K613/M$2,{0,0.4,0.45,0.5,0.55,0.6,0.65,0.7,0.75,0.8,1},{"F","D","C","C+","B-","B","B+","A-","A","A+"}))))</f>
        <v/>
      </c>
      <c r="M613" s="2" t="str">
        <f>IF(COUNT($A613)=0,"",IF(K613="","--",IF(K613="3E","3E",LOOKUP(K613/M$2,{0,0.4,0.45,0.5,0.55,0.6,0.65,0.7,0.75,0.8,1},{0,2,2.25,2.5,2.75,3,3.25,3.5,3.75,4}))))</f>
        <v/>
      </c>
      <c r="N613" s="3" t="str">
        <f>IF(COUNT($A613)=0,"",IF($A613&lt;&gt;DRAFT!$B615,"ERR",IF(DRAFT!AS615="3E","3E",IF(COUNT(DRAFT!AO615,DRAFT!AS615)&gt;0,DRAFT!AT615,""))))</f>
        <v/>
      </c>
      <c r="O613" s="3" t="str">
        <f>IF(COUNT($A613)=0,"",IF(N613="3E","3E",IF(N613="","I",LOOKUP(N613/P$2,{0,0.4,0.45,0.5,0.55,0.6,0.65,0.7,0.75,0.8,1},{"F","D","C","C+","B-","B","B+","A-","A","A+"}))))</f>
        <v/>
      </c>
      <c r="P613" s="2" t="str">
        <f>IF(COUNT($A613)=0,"",IF(N613="","--",IF(N613="3E","3E",LOOKUP(N613/P$2,{0,0.4,0.45,0.5,0.55,0.6,0.65,0.7,0.75,0.8,1},{0,2,2.25,2.5,2.75,3,3.25,3.5,3.75,4}))))</f>
        <v/>
      </c>
      <c r="Q613" s="3" t="str">
        <f>IF(COUNT($A613)=0,"",IF($A613&lt;&gt;DRAFT!$B615,"ERR",IF(DRAFT!BB615="3E","3E",IF(COUNT(DRAFT!AX615,DRAFT!BB615)&gt;0,DRAFT!BC615,""))))</f>
        <v/>
      </c>
      <c r="R613" s="3" t="str">
        <f>IF(COUNT($A613)=0,"",IF(Q613="3E","3E",IF(Q613="","I",LOOKUP(Q613/S$2,{0,0.4,0.45,0.5,0.55,0.6,0.65,0.7,0.75,0.8,1},{"F","D","C","C+","B-","B","B+","A-","A","A+"}))))</f>
        <v/>
      </c>
      <c r="S613" s="2" t="str">
        <f>IF(COUNT($A613)=0,"",IF(Q613="","--",IF(Q613="3E","3E",LOOKUP(Q613/S$2,{0,0.4,0.45,0.5,0.55,0.6,0.65,0.7,0.75,0.8,1},{0,2,2.25,2.5,2.75,3,3.25,3.5,3.75,4}))))</f>
        <v/>
      </c>
      <c r="T613" s="3" t="str">
        <f>IF(COUNT($A613)=0,"",IF($A613&lt;&gt;DRAFT!$B615,"ERR",IF(DRAFT!BK615="3E","3E",IF(COUNT(DRAFT!BG615,DRAFT!BK615)&gt;0,DRAFT!BL615,""))))</f>
        <v/>
      </c>
      <c r="U613" s="3" t="str">
        <f>IF(COUNT($A613)=0,"",IF(T613="3E","3E",IF(T613="","I",LOOKUP(T613/V$2,{0,0.4,0.45,0.5,0.55,0.6,0.65,0.7,0.75,0.8,1},{"F","D","C","C+","B-","B","B+","A-","A","A+"}))))</f>
        <v/>
      </c>
      <c r="V613" s="2" t="str">
        <f>IF(COUNT($A613)=0,"",IF(T613="","--",IF(T613="3E","3E",LOOKUP(T613/V$2,{0,0.4,0.45,0.5,0.55,0.6,0.65,0.7,0.75,0.8,1},{0,2,2.25,2.5,2.75,3,3.25,3.5,3.75,4}))))</f>
        <v/>
      </c>
      <c r="W613" s="3" t="str">
        <f>IF(COUNT($A613)=0,"",IF($A613&lt;&gt;DRAFT!$B615,"ERR",IF(DRAFT!BT615="3E","3E",IF(COUNT(DRAFT!BP615,DRAFT!BT615)&gt;0,DRAFT!BU615,""))))</f>
        <v/>
      </c>
      <c r="X613" s="3" t="str">
        <f>IF(COUNT($A613)=0,"",IF(W613="3E","3E",IF(W613="","I",LOOKUP(W613/Y$2,{0,0.4,0.45,0.5,0.55,0.6,0.65,0.7,0.75,0.8,1},{"F","D","C","C+","B-","B","B+","A-","A","A+"}))))</f>
        <v/>
      </c>
      <c r="Y613" s="2" t="str">
        <f>IF(COUNT($A613)=0,"",IF(W613="","--",IF(W613="3E","3E",LOOKUP(W613/Y$2,{0,0.4,0.45,0.5,0.55,0.6,0.65,0.7,0.75,0.8,1},{0,2,2.25,2.5,2.75,3,3.25,3.5,3.75,4}))))</f>
        <v/>
      </c>
      <c r="Z613" s="3" t="str">
        <f>IF(COUNT($A613)=0,"",IF($A613&lt;&gt;DRAFT!$B615,"ERR",IF(DRAFT!CC615="3E","3E",IF(COUNT(DRAFT!BY615,DRAFT!CC615)&gt;0,DRAFT!CD615,""))))</f>
        <v/>
      </c>
      <c r="AA613" s="3" t="str">
        <f>IF(COUNT($A613)=0,"",IF(Z613="3E","3E",IF(Z613="","I",LOOKUP(Z613/AB$2,{0,0.4,0.45,0.5,0.55,0.6,0.65,0.7,0.75,0.8,1},{"F","D","C","C+","B-","B","B+","A-","A","A+"}))))</f>
        <v/>
      </c>
      <c r="AB613" s="2" t="str">
        <f>IF(COUNT($A613)=0,"",IF(Z613="","--",IF(Z613="3E","3E",LOOKUP(Z613/AB$2,{0,0.4,0.45,0.5,0.55,0.6,0.65,0.7,0.75,0.8,1},{0,2,2.25,2.5,2.75,3,3.25,3.5,3.75,4}))))</f>
        <v/>
      </c>
      <c r="AC613" s="3" t="str">
        <f>IF(COUNT($A613)=0,"",IF($A613&lt;&gt;DRAFT!$B615,"ERR",IF(DRAFT!CF615&gt;0,DRAFT!CF615,"")))</f>
        <v/>
      </c>
      <c r="AD613" s="3" t="str">
        <f>IF(COUNT($A613)=0,"",IF(AC613="3E","3E",IF(AC613="","I",LOOKUP(AC613/AE$2,{0,0.4,0.45,0.5,0.55,0.6,0.65,0.7,0.75,0.8,1},{"F","D","C","C+","B-","B","B+","A-","A","A+"}))))</f>
        <v/>
      </c>
      <c r="AE613" s="2" t="str">
        <f>IF(COUNT($A613)=0,"",IF(AC613="","--",IF(AC613="3E","3E",LOOKUP(AC613/AE$2,{0,0.4,0.45,0.5,0.55,0.6,0.65,0.7,0.75,0.8,1},{0,2,2.25,2.5,2.75,3,3.25,3.5,3.75,4}))))</f>
        <v/>
      </c>
      <c r="AF613" s="3" t="str">
        <f>IF($A613&lt;&gt;DRAFT!$B615,"ERR",IF(OR(COUNT($A613)=0,COUNT(DRAFT!CI615:CK615,DRAFT!CM615:CO615)=0),"",CEILING(SUM(DRAFT!CL615,DRAFT!CP615),1)))</f>
        <v/>
      </c>
      <c r="AG613" s="3" t="str">
        <f>IF(COUNT($A613)=0,"",IF(AF613="3E","3E",IF(AF613="","I",LOOKUP(AF613/AH$2,{0,0.4,0.45,0.5,0.55,0.6,0.65,0.7,0.75,0.8,1},{"F","D","C","C+","B-","B","B+","A-","A","A+"}))))</f>
        <v/>
      </c>
      <c r="AH613" s="2" t="str">
        <f>IF(COUNT($A613)=0,"",IF(AF613="","--",IF(AF613="3E","3E",LOOKUP(AF613/AH$2,{0,0.4,0.45,0.5,0.55,0.6,0.65,0.7,0.75,0.8,1},{0,2,2.25,2.5,2.75,3,3.25,3.5,3.75,4}))))</f>
        <v/>
      </c>
      <c r="AI613" s="11" t="str">
        <f>IF(OR(COUNT($A613)=0,COUNT(B613:AH613)=0),"",IF(COUNTIF(B613:AH613,"3E")&gt;0,"3E",IF(DRAFT!$A615="R",TRUNC(SUMPRODUCT(RGP,RCP)/TCP,3),TRUNC((SUMPRODUCT(--(IMDGP&gt;0)*IMDGP,IMCP)+CEILING(DRAFT!$CQ615*42,0.25))/TCP,3))))</f>
        <v/>
      </c>
      <c r="AJ613" s="3" t="str">
        <f>IF(OR(COUNT($A613)=0,COUNT(B613:AH613)=0),"",IF(COUNTIF(B613:AH613,"3E")&gt;0,"3E",IF(DRAFT!$A615="R",SUMPRODUCT(--(RGP&gt;=2),RCP),SUMPRODUCT(--(IMDGP&gt;0),--(IMGP=0),IMCP)+DRAFT!$CR615)))</f>
        <v/>
      </c>
      <c r="AK613" s="3" t="str">
        <f>IF(OR(COUNT($A613)=0,COUNT(B613:AH613)=0),"",IF(COUNTIF(B613:AJ613,"3E")&gt;0,"3E",IF(AND(DRAFT!$A615="IM",OR($AI613&gt;DRAFT!$CQ615,$AJ613&gt;DRAFT!$CR615)),"IMPROVED",IF(AND(DRAFT!$A615="IM",$AI613&lt;=DRAFT!$CQ615,$AJ613&lt;=DRAFT!$CR615),"NOT IMPROVED",IF(AND(AH613&gt;=2,AI613&gt;=2,AJ613&gt;=30),"PASS","FAIL")))))</f>
        <v/>
      </c>
      <c r="AL613" s="3" t="str">
        <f t="shared" si="18"/>
        <v/>
      </c>
      <c r="AM613" s="3" t="str">
        <f t="shared" si="19"/>
        <v/>
      </c>
    </row>
    <row r="614" spans="1:39" ht="18.95" customHeight="1" x14ac:dyDescent="0.25">
      <c r="A614" s="4" t="str">
        <f>IF(DRAFT!$B616="","",DRAFT!$B616)</f>
        <v/>
      </c>
      <c r="B614" s="3" t="str">
        <f>IF(COUNT($A614)=0,"",IF($A614&lt;&gt;DRAFT!$B616,"ERR",IF(DRAFT!I616="3E","3E",IF(COUNT(DRAFT!E616,DRAFT!I616)&gt;0,DRAFT!J616,""))))</f>
        <v/>
      </c>
      <c r="C614" s="3" t="str">
        <f>IF(COUNT($A614)=0,"",IF(B614="3E","3E",IF(B614="","I",LOOKUP(B614/D$2,{0,0.4,0.45,0.5,0.55,0.6,0.65,0.7,0.75,0.8,1},{"F","D","C","C+","B-","B","B+","A-","A","A+"}))))</f>
        <v/>
      </c>
      <c r="D614" s="2" t="str">
        <f>IF(COUNT($A614)=0,"",IF(B614="","--",IF(B614="3E","3E",LOOKUP(B614/D$2,{0,0.4,0.45,0.5,0.55,0.6,0.65,0.7,0.75,0.8,1},{0,2,2.25,2.5,2.75,3,3.25,3.5,3.75,4}))))</f>
        <v/>
      </c>
      <c r="E614" s="3" t="str">
        <f>IF(COUNT($A614)=0,"",IF($A614&lt;&gt;DRAFT!$B616,"ERR",IF(DRAFT!R616="3E","3E",IF(COUNT(DRAFT!N616,DRAFT!R616)&gt;0,DRAFT!S616,""))))</f>
        <v/>
      </c>
      <c r="F614" s="3" t="str">
        <f>IF(COUNT($A614)=0,"",IF(E614="3E","3E",IF(E614="","I",LOOKUP(E614/G$2,{0,0.4,0.45,0.5,0.55,0.6,0.65,0.7,0.75,0.8,1},{"F","D","C","C+","B-","B","B+","A-","A","A+"}))))</f>
        <v/>
      </c>
      <c r="G614" s="2" t="str">
        <f>IF(COUNT($A614)=0,"",IF(E614="","--",IF(E614="3E","3E",LOOKUP(E614/G$2,{0,0.4,0.45,0.5,0.55,0.6,0.65,0.7,0.75,0.8,1},{0,2,2.25,2.5,2.75,3,3.25,3.5,3.75,4}))))</f>
        <v/>
      </c>
      <c r="H614" s="3" t="str">
        <f>IF(COUNT($A614)=0,"",IF($A614&lt;&gt;DRAFT!$B616,"ERR",IF(DRAFT!AA616="3E","3E",IF(COUNT(DRAFT!W616,DRAFT!AA616)&gt;0,DRAFT!AB616,""))))</f>
        <v/>
      </c>
      <c r="I614" s="3" t="str">
        <f>IF(COUNT($A614)=0,"",IF(H614="3E","3E",IF(H614="","I",LOOKUP(H614/J$2,{0,0.4,0.45,0.5,0.55,0.6,0.65,0.7,0.75,0.8,1},{"F","D","C","C+","B-","B","B+","A-","A","A+"}))))</f>
        <v/>
      </c>
      <c r="J614" s="2" t="str">
        <f>IF(COUNT($A614)=0,"",IF(H614="","--",IF(H614="3E","3E",LOOKUP(H614/J$2,{0,0.4,0.45,0.5,0.55,0.6,0.65,0.7,0.75,0.8,1},{0,2,2.25,2.5,2.75,3,3.25,3.5,3.75,4}))))</f>
        <v/>
      </c>
      <c r="K614" s="3" t="str">
        <f>IF(COUNT($A614)=0,"",IF($A614&lt;&gt;DRAFT!$B616,"ERR",IF(DRAFT!AJ616="3E","3E",IF(COUNT(DRAFT!AF616,DRAFT!AJ616)&gt;0,DRAFT!AK616,""))))</f>
        <v/>
      </c>
      <c r="L614" s="3" t="str">
        <f>IF(COUNT($A614)=0,"",IF(K614="3E","3E",IF(K614="","I",LOOKUP(K614/M$2,{0,0.4,0.45,0.5,0.55,0.6,0.65,0.7,0.75,0.8,1},{"F","D","C","C+","B-","B","B+","A-","A","A+"}))))</f>
        <v/>
      </c>
      <c r="M614" s="2" t="str">
        <f>IF(COUNT($A614)=0,"",IF(K614="","--",IF(K614="3E","3E",LOOKUP(K614/M$2,{0,0.4,0.45,0.5,0.55,0.6,0.65,0.7,0.75,0.8,1},{0,2,2.25,2.5,2.75,3,3.25,3.5,3.75,4}))))</f>
        <v/>
      </c>
      <c r="N614" s="3" t="str">
        <f>IF(COUNT($A614)=0,"",IF($A614&lt;&gt;DRAFT!$B616,"ERR",IF(DRAFT!AS616="3E","3E",IF(COUNT(DRAFT!AO616,DRAFT!AS616)&gt;0,DRAFT!AT616,""))))</f>
        <v/>
      </c>
      <c r="O614" s="3" t="str">
        <f>IF(COUNT($A614)=0,"",IF(N614="3E","3E",IF(N614="","I",LOOKUP(N614/P$2,{0,0.4,0.45,0.5,0.55,0.6,0.65,0.7,0.75,0.8,1},{"F","D","C","C+","B-","B","B+","A-","A","A+"}))))</f>
        <v/>
      </c>
      <c r="P614" s="2" t="str">
        <f>IF(COUNT($A614)=0,"",IF(N614="","--",IF(N614="3E","3E",LOOKUP(N614/P$2,{0,0.4,0.45,0.5,0.55,0.6,0.65,0.7,0.75,0.8,1},{0,2,2.25,2.5,2.75,3,3.25,3.5,3.75,4}))))</f>
        <v/>
      </c>
      <c r="Q614" s="3" t="str">
        <f>IF(COUNT($A614)=0,"",IF($A614&lt;&gt;DRAFT!$B616,"ERR",IF(DRAFT!BB616="3E","3E",IF(COUNT(DRAFT!AX616,DRAFT!BB616)&gt;0,DRAFT!BC616,""))))</f>
        <v/>
      </c>
      <c r="R614" s="3" t="str">
        <f>IF(COUNT($A614)=0,"",IF(Q614="3E","3E",IF(Q614="","I",LOOKUP(Q614/S$2,{0,0.4,0.45,0.5,0.55,0.6,0.65,0.7,0.75,0.8,1},{"F","D","C","C+","B-","B","B+","A-","A","A+"}))))</f>
        <v/>
      </c>
      <c r="S614" s="2" t="str">
        <f>IF(COUNT($A614)=0,"",IF(Q614="","--",IF(Q614="3E","3E",LOOKUP(Q614/S$2,{0,0.4,0.45,0.5,0.55,0.6,0.65,0.7,0.75,0.8,1},{0,2,2.25,2.5,2.75,3,3.25,3.5,3.75,4}))))</f>
        <v/>
      </c>
      <c r="T614" s="3" t="str">
        <f>IF(COUNT($A614)=0,"",IF($A614&lt;&gt;DRAFT!$B616,"ERR",IF(DRAFT!BK616="3E","3E",IF(COUNT(DRAFT!BG616,DRAFT!BK616)&gt;0,DRAFT!BL616,""))))</f>
        <v/>
      </c>
      <c r="U614" s="3" t="str">
        <f>IF(COUNT($A614)=0,"",IF(T614="3E","3E",IF(T614="","I",LOOKUP(T614/V$2,{0,0.4,0.45,0.5,0.55,0.6,0.65,0.7,0.75,0.8,1},{"F","D","C","C+","B-","B","B+","A-","A","A+"}))))</f>
        <v/>
      </c>
      <c r="V614" s="2" t="str">
        <f>IF(COUNT($A614)=0,"",IF(T614="","--",IF(T614="3E","3E",LOOKUP(T614/V$2,{0,0.4,0.45,0.5,0.55,0.6,0.65,0.7,0.75,0.8,1},{0,2,2.25,2.5,2.75,3,3.25,3.5,3.75,4}))))</f>
        <v/>
      </c>
      <c r="W614" s="3" t="str">
        <f>IF(COUNT($A614)=0,"",IF($A614&lt;&gt;DRAFT!$B616,"ERR",IF(DRAFT!BT616="3E","3E",IF(COUNT(DRAFT!BP616,DRAFT!BT616)&gt;0,DRAFT!BU616,""))))</f>
        <v/>
      </c>
      <c r="X614" s="3" t="str">
        <f>IF(COUNT($A614)=0,"",IF(W614="3E","3E",IF(W614="","I",LOOKUP(W614/Y$2,{0,0.4,0.45,0.5,0.55,0.6,0.65,0.7,0.75,0.8,1},{"F","D","C","C+","B-","B","B+","A-","A","A+"}))))</f>
        <v/>
      </c>
      <c r="Y614" s="2" t="str">
        <f>IF(COUNT($A614)=0,"",IF(W614="","--",IF(W614="3E","3E",LOOKUP(W614/Y$2,{0,0.4,0.45,0.5,0.55,0.6,0.65,0.7,0.75,0.8,1},{0,2,2.25,2.5,2.75,3,3.25,3.5,3.75,4}))))</f>
        <v/>
      </c>
      <c r="Z614" s="3" t="str">
        <f>IF(COUNT($A614)=0,"",IF($A614&lt;&gt;DRAFT!$B616,"ERR",IF(DRAFT!CC616="3E","3E",IF(COUNT(DRAFT!BY616,DRAFT!CC616)&gt;0,DRAFT!CD616,""))))</f>
        <v/>
      </c>
      <c r="AA614" s="3" t="str">
        <f>IF(COUNT($A614)=0,"",IF(Z614="3E","3E",IF(Z614="","I",LOOKUP(Z614/AB$2,{0,0.4,0.45,0.5,0.55,0.6,0.65,0.7,0.75,0.8,1},{"F","D","C","C+","B-","B","B+","A-","A","A+"}))))</f>
        <v/>
      </c>
      <c r="AB614" s="2" t="str">
        <f>IF(COUNT($A614)=0,"",IF(Z614="","--",IF(Z614="3E","3E",LOOKUP(Z614/AB$2,{0,0.4,0.45,0.5,0.55,0.6,0.65,0.7,0.75,0.8,1},{0,2,2.25,2.5,2.75,3,3.25,3.5,3.75,4}))))</f>
        <v/>
      </c>
      <c r="AC614" s="3" t="str">
        <f>IF(COUNT($A614)=0,"",IF($A614&lt;&gt;DRAFT!$B616,"ERR",IF(DRAFT!CF616&gt;0,DRAFT!CF616,"")))</f>
        <v/>
      </c>
      <c r="AD614" s="3" t="str">
        <f>IF(COUNT($A614)=0,"",IF(AC614="3E","3E",IF(AC614="","I",LOOKUP(AC614/AE$2,{0,0.4,0.45,0.5,0.55,0.6,0.65,0.7,0.75,0.8,1},{"F","D","C","C+","B-","B","B+","A-","A","A+"}))))</f>
        <v/>
      </c>
      <c r="AE614" s="2" t="str">
        <f>IF(COUNT($A614)=0,"",IF(AC614="","--",IF(AC614="3E","3E",LOOKUP(AC614/AE$2,{0,0.4,0.45,0.5,0.55,0.6,0.65,0.7,0.75,0.8,1},{0,2,2.25,2.5,2.75,3,3.25,3.5,3.75,4}))))</f>
        <v/>
      </c>
      <c r="AF614" s="3" t="str">
        <f>IF($A614&lt;&gt;DRAFT!$B616,"ERR",IF(OR(COUNT($A614)=0,COUNT(DRAFT!CI616:CK616,DRAFT!CM616:CO616)=0),"",CEILING(SUM(DRAFT!CL616,DRAFT!CP616),1)))</f>
        <v/>
      </c>
      <c r="AG614" s="3" t="str">
        <f>IF(COUNT($A614)=0,"",IF(AF614="3E","3E",IF(AF614="","I",LOOKUP(AF614/AH$2,{0,0.4,0.45,0.5,0.55,0.6,0.65,0.7,0.75,0.8,1},{"F","D","C","C+","B-","B","B+","A-","A","A+"}))))</f>
        <v/>
      </c>
      <c r="AH614" s="2" t="str">
        <f>IF(COUNT($A614)=0,"",IF(AF614="","--",IF(AF614="3E","3E",LOOKUP(AF614/AH$2,{0,0.4,0.45,0.5,0.55,0.6,0.65,0.7,0.75,0.8,1},{0,2,2.25,2.5,2.75,3,3.25,3.5,3.75,4}))))</f>
        <v/>
      </c>
      <c r="AI614" s="11" t="str">
        <f>IF(OR(COUNT($A614)=0,COUNT(B614:AH614)=0),"",IF(COUNTIF(B614:AH614,"3E")&gt;0,"3E",IF(DRAFT!$A616="R",TRUNC(SUMPRODUCT(RGP,RCP)/TCP,3),TRUNC((SUMPRODUCT(--(IMDGP&gt;0)*IMDGP,IMCP)+CEILING(DRAFT!$CQ616*42,0.25))/TCP,3))))</f>
        <v/>
      </c>
      <c r="AJ614" s="3" t="str">
        <f>IF(OR(COUNT($A614)=0,COUNT(B614:AH614)=0),"",IF(COUNTIF(B614:AH614,"3E")&gt;0,"3E",IF(DRAFT!$A616="R",SUMPRODUCT(--(RGP&gt;=2),RCP),SUMPRODUCT(--(IMDGP&gt;0),--(IMGP=0),IMCP)+DRAFT!$CR616)))</f>
        <v/>
      </c>
      <c r="AK614" s="3" t="str">
        <f>IF(OR(COUNT($A614)=0,COUNT(B614:AH614)=0),"",IF(COUNTIF(B614:AJ614,"3E")&gt;0,"3E",IF(AND(DRAFT!$A616="IM",OR($AI614&gt;DRAFT!$CQ616,$AJ614&gt;DRAFT!$CR616)),"IMPROVED",IF(AND(DRAFT!$A616="IM",$AI614&lt;=DRAFT!$CQ616,$AJ614&lt;=DRAFT!$CR616),"NOT IMPROVED",IF(AND(AH614&gt;=2,AI614&gt;=2,AJ614&gt;=30),"PASS","FAIL")))))</f>
        <v/>
      </c>
      <c r="AL614" s="3" t="str">
        <f t="shared" si="18"/>
        <v/>
      </c>
      <c r="AM614" s="3" t="str">
        <f t="shared" si="19"/>
        <v/>
      </c>
    </row>
    <row r="615" spans="1:39" ht="18.95" customHeight="1" x14ac:dyDescent="0.25">
      <c r="A615" s="4" t="str">
        <f>IF(DRAFT!$B617="","",DRAFT!$B617)</f>
        <v/>
      </c>
      <c r="B615" s="3" t="str">
        <f>IF(COUNT($A615)=0,"",IF($A615&lt;&gt;DRAFT!$B617,"ERR",IF(DRAFT!I617="3E","3E",IF(COUNT(DRAFT!E617,DRAFT!I617)&gt;0,DRAFT!J617,""))))</f>
        <v/>
      </c>
      <c r="C615" s="3" t="str">
        <f>IF(COUNT($A615)=0,"",IF(B615="3E","3E",IF(B615="","I",LOOKUP(B615/D$2,{0,0.4,0.45,0.5,0.55,0.6,0.65,0.7,0.75,0.8,1},{"F","D","C","C+","B-","B","B+","A-","A","A+"}))))</f>
        <v/>
      </c>
      <c r="D615" s="2" t="str">
        <f>IF(COUNT($A615)=0,"",IF(B615="","--",IF(B615="3E","3E",LOOKUP(B615/D$2,{0,0.4,0.45,0.5,0.55,0.6,0.65,0.7,0.75,0.8,1},{0,2,2.25,2.5,2.75,3,3.25,3.5,3.75,4}))))</f>
        <v/>
      </c>
      <c r="E615" s="3" t="str">
        <f>IF(COUNT($A615)=0,"",IF($A615&lt;&gt;DRAFT!$B617,"ERR",IF(DRAFT!R617="3E","3E",IF(COUNT(DRAFT!N617,DRAFT!R617)&gt;0,DRAFT!S617,""))))</f>
        <v/>
      </c>
      <c r="F615" s="3" t="str">
        <f>IF(COUNT($A615)=0,"",IF(E615="3E","3E",IF(E615="","I",LOOKUP(E615/G$2,{0,0.4,0.45,0.5,0.55,0.6,0.65,0.7,0.75,0.8,1},{"F","D","C","C+","B-","B","B+","A-","A","A+"}))))</f>
        <v/>
      </c>
      <c r="G615" s="2" t="str">
        <f>IF(COUNT($A615)=0,"",IF(E615="","--",IF(E615="3E","3E",LOOKUP(E615/G$2,{0,0.4,0.45,0.5,0.55,0.6,0.65,0.7,0.75,0.8,1},{0,2,2.25,2.5,2.75,3,3.25,3.5,3.75,4}))))</f>
        <v/>
      </c>
      <c r="H615" s="3" t="str">
        <f>IF(COUNT($A615)=0,"",IF($A615&lt;&gt;DRAFT!$B617,"ERR",IF(DRAFT!AA617="3E","3E",IF(COUNT(DRAFT!W617,DRAFT!AA617)&gt;0,DRAFT!AB617,""))))</f>
        <v/>
      </c>
      <c r="I615" s="3" t="str">
        <f>IF(COUNT($A615)=0,"",IF(H615="3E","3E",IF(H615="","I",LOOKUP(H615/J$2,{0,0.4,0.45,0.5,0.55,0.6,0.65,0.7,0.75,0.8,1},{"F","D","C","C+","B-","B","B+","A-","A","A+"}))))</f>
        <v/>
      </c>
      <c r="J615" s="2" t="str">
        <f>IF(COUNT($A615)=0,"",IF(H615="","--",IF(H615="3E","3E",LOOKUP(H615/J$2,{0,0.4,0.45,0.5,0.55,0.6,0.65,0.7,0.75,0.8,1},{0,2,2.25,2.5,2.75,3,3.25,3.5,3.75,4}))))</f>
        <v/>
      </c>
      <c r="K615" s="3" t="str">
        <f>IF(COUNT($A615)=0,"",IF($A615&lt;&gt;DRAFT!$B617,"ERR",IF(DRAFT!AJ617="3E","3E",IF(COUNT(DRAFT!AF617,DRAFT!AJ617)&gt;0,DRAFT!AK617,""))))</f>
        <v/>
      </c>
      <c r="L615" s="3" t="str">
        <f>IF(COUNT($A615)=0,"",IF(K615="3E","3E",IF(K615="","I",LOOKUP(K615/M$2,{0,0.4,0.45,0.5,0.55,0.6,0.65,0.7,0.75,0.8,1},{"F","D","C","C+","B-","B","B+","A-","A","A+"}))))</f>
        <v/>
      </c>
      <c r="M615" s="2" t="str">
        <f>IF(COUNT($A615)=0,"",IF(K615="","--",IF(K615="3E","3E",LOOKUP(K615/M$2,{0,0.4,0.45,0.5,0.55,0.6,0.65,0.7,0.75,0.8,1},{0,2,2.25,2.5,2.75,3,3.25,3.5,3.75,4}))))</f>
        <v/>
      </c>
      <c r="N615" s="3" t="str">
        <f>IF(COUNT($A615)=0,"",IF($A615&lt;&gt;DRAFT!$B617,"ERR",IF(DRAFT!AS617="3E","3E",IF(COUNT(DRAFT!AO617,DRAFT!AS617)&gt;0,DRAFT!AT617,""))))</f>
        <v/>
      </c>
      <c r="O615" s="3" t="str">
        <f>IF(COUNT($A615)=0,"",IF(N615="3E","3E",IF(N615="","I",LOOKUP(N615/P$2,{0,0.4,0.45,0.5,0.55,0.6,0.65,0.7,0.75,0.8,1},{"F","D","C","C+","B-","B","B+","A-","A","A+"}))))</f>
        <v/>
      </c>
      <c r="P615" s="2" t="str">
        <f>IF(COUNT($A615)=0,"",IF(N615="","--",IF(N615="3E","3E",LOOKUP(N615/P$2,{0,0.4,0.45,0.5,0.55,0.6,0.65,0.7,0.75,0.8,1},{0,2,2.25,2.5,2.75,3,3.25,3.5,3.75,4}))))</f>
        <v/>
      </c>
      <c r="Q615" s="3" t="str">
        <f>IF(COUNT($A615)=0,"",IF($A615&lt;&gt;DRAFT!$B617,"ERR",IF(DRAFT!BB617="3E","3E",IF(COUNT(DRAFT!AX617,DRAFT!BB617)&gt;0,DRAFT!BC617,""))))</f>
        <v/>
      </c>
      <c r="R615" s="3" t="str">
        <f>IF(COUNT($A615)=0,"",IF(Q615="3E","3E",IF(Q615="","I",LOOKUP(Q615/S$2,{0,0.4,0.45,0.5,0.55,0.6,0.65,0.7,0.75,0.8,1},{"F","D","C","C+","B-","B","B+","A-","A","A+"}))))</f>
        <v/>
      </c>
      <c r="S615" s="2" t="str">
        <f>IF(COUNT($A615)=0,"",IF(Q615="","--",IF(Q615="3E","3E",LOOKUP(Q615/S$2,{0,0.4,0.45,0.5,0.55,0.6,0.65,0.7,0.75,0.8,1},{0,2,2.25,2.5,2.75,3,3.25,3.5,3.75,4}))))</f>
        <v/>
      </c>
      <c r="T615" s="3" t="str">
        <f>IF(COUNT($A615)=0,"",IF($A615&lt;&gt;DRAFT!$B617,"ERR",IF(DRAFT!BK617="3E","3E",IF(COUNT(DRAFT!BG617,DRAFT!BK617)&gt;0,DRAFT!BL617,""))))</f>
        <v/>
      </c>
      <c r="U615" s="3" t="str">
        <f>IF(COUNT($A615)=0,"",IF(T615="3E","3E",IF(T615="","I",LOOKUP(T615/V$2,{0,0.4,0.45,0.5,0.55,0.6,0.65,0.7,0.75,0.8,1},{"F","D","C","C+","B-","B","B+","A-","A","A+"}))))</f>
        <v/>
      </c>
      <c r="V615" s="2" t="str">
        <f>IF(COUNT($A615)=0,"",IF(T615="","--",IF(T615="3E","3E",LOOKUP(T615/V$2,{0,0.4,0.45,0.5,0.55,0.6,0.65,0.7,0.75,0.8,1},{0,2,2.25,2.5,2.75,3,3.25,3.5,3.75,4}))))</f>
        <v/>
      </c>
      <c r="W615" s="3" t="str">
        <f>IF(COUNT($A615)=0,"",IF($A615&lt;&gt;DRAFT!$B617,"ERR",IF(DRAFT!BT617="3E","3E",IF(COUNT(DRAFT!BP617,DRAFT!BT617)&gt;0,DRAFT!BU617,""))))</f>
        <v/>
      </c>
      <c r="X615" s="3" t="str">
        <f>IF(COUNT($A615)=0,"",IF(W615="3E","3E",IF(W615="","I",LOOKUP(W615/Y$2,{0,0.4,0.45,0.5,0.55,0.6,0.65,0.7,0.75,0.8,1},{"F","D","C","C+","B-","B","B+","A-","A","A+"}))))</f>
        <v/>
      </c>
      <c r="Y615" s="2" t="str">
        <f>IF(COUNT($A615)=0,"",IF(W615="","--",IF(W615="3E","3E",LOOKUP(W615/Y$2,{0,0.4,0.45,0.5,0.55,0.6,0.65,0.7,0.75,0.8,1},{0,2,2.25,2.5,2.75,3,3.25,3.5,3.75,4}))))</f>
        <v/>
      </c>
      <c r="Z615" s="3" t="str">
        <f>IF(COUNT($A615)=0,"",IF($A615&lt;&gt;DRAFT!$B617,"ERR",IF(DRAFT!CC617="3E","3E",IF(COUNT(DRAFT!BY617,DRAFT!CC617)&gt;0,DRAFT!CD617,""))))</f>
        <v/>
      </c>
      <c r="AA615" s="3" t="str">
        <f>IF(COUNT($A615)=0,"",IF(Z615="3E","3E",IF(Z615="","I",LOOKUP(Z615/AB$2,{0,0.4,0.45,0.5,0.55,0.6,0.65,0.7,0.75,0.8,1},{"F","D","C","C+","B-","B","B+","A-","A","A+"}))))</f>
        <v/>
      </c>
      <c r="AB615" s="2" t="str">
        <f>IF(COUNT($A615)=0,"",IF(Z615="","--",IF(Z615="3E","3E",LOOKUP(Z615/AB$2,{0,0.4,0.45,0.5,0.55,0.6,0.65,0.7,0.75,0.8,1},{0,2,2.25,2.5,2.75,3,3.25,3.5,3.75,4}))))</f>
        <v/>
      </c>
      <c r="AC615" s="3" t="str">
        <f>IF(COUNT($A615)=0,"",IF($A615&lt;&gt;DRAFT!$B617,"ERR",IF(DRAFT!CF617&gt;0,DRAFT!CF617,"")))</f>
        <v/>
      </c>
      <c r="AD615" s="3" t="str">
        <f>IF(COUNT($A615)=0,"",IF(AC615="3E","3E",IF(AC615="","I",LOOKUP(AC615/AE$2,{0,0.4,0.45,0.5,0.55,0.6,0.65,0.7,0.75,0.8,1},{"F","D","C","C+","B-","B","B+","A-","A","A+"}))))</f>
        <v/>
      </c>
      <c r="AE615" s="2" t="str">
        <f>IF(COUNT($A615)=0,"",IF(AC615="","--",IF(AC615="3E","3E",LOOKUP(AC615/AE$2,{0,0.4,0.45,0.5,0.55,0.6,0.65,0.7,0.75,0.8,1},{0,2,2.25,2.5,2.75,3,3.25,3.5,3.75,4}))))</f>
        <v/>
      </c>
      <c r="AF615" s="3" t="str">
        <f>IF($A615&lt;&gt;DRAFT!$B617,"ERR",IF(OR(COUNT($A615)=0,COUNT(DRAFT!CI617:CK617,DRAFT!CM617:CO617)=0),"",CEILING(SUM(DRAFT!CL617,DRAFT!CP617),1)))</f>
        <v/>
      </c>
      <c r="AG615" s="3" t="str">
        <f>IF(COUNT($A615)=0,"",IF(AF615="3E","3E",IF(AF615="","I",LOOKUP(AF615/AH$2,{0,0.4,0.45,0.5,0.55,0.6,0.65,0.7,0.75,0.8,1},{"F","D","C","C+","B-","B","B+","A-","A","A+"}))))</f>
        <v/>
      </c>
      <c r="AH615" s="2" t="str">
        <f>IF(COUNT($A615)=0,"",IF(AF615="","--",IF(AF615="3E","3E",LOOKUP(AF615/AH$2,{0,0.4,0.45,0.5,0.55,0.6,0.65,0.7,0.75,0.8,1},{0,2,2.25,2.5,2.75,3,3.25,3.5,3.75,4}))))</f>
        <v/>
      </c>
      <c r="AI615" s="11" t="str">
        <f>IF(OR(COUNT($A615)=0,COUNT(B615:AH615)=0),"",IF(COUNTIF(B615:AH615,"3E")&gt;0,"3E",IF(DRAFT!$A617="R",TRUNC(SUMPRODUCT(RGP,RCP)/TCP,3),TRUNC((SUMPRODUCT(--(IMDGP&gt;0)*IMDGP,IMCP)+CEILING(DRAFT!$CQ617*42,0.25))/TCP,3))))</f>
        <v/>
      </c>
      <c r="AJ615" s="3" t="str">
        <f>IF(OR(COUNT($A615)=0,COUNT(B615:AH615)=0),"",IF(COUNTIF(B615:AH615,"3E")&gt;0,"3E",IF(DRAFT!$A617="R",SUMPRODUCT(--(RGP&gt;=2),RCP),SUMPRODUCT(--(IMDGP&gt;0),--(IMGP=0),IMCP)+DRAFT!$CR617)))</f>
        <v/>
      </c>
      <c r="AK615" s="3" t="str">
        <f>IF(OR(COUNT($A615)=0,COUNT(B615:AH615)=0),"",IF(COUNTIF(B615:AJ615,"3E")&gt;0,"3E",IF(AND(DRAFT!$A617="IM",OR($AI615&gt;DRAFT!$CQ617,$AJ615&gt;DRAFT!$CR617)),"IMPROVED",IF(AND(DRAFT!$A617="IM",$AI615&lt;=DRAFT!$CQ617,$AJ615&lt;=DRAFT!$CR617),"NOT IMPROVED",IF(AND(AH615&gt;=2,AI615&gt;=2,AJ615&gt;=30),"PASS","FAIL")))))</f>
        <v/>
      </c>
      <c r="AL615" s="3" t="str">
        <f t="shared" si="18"/>
        <v/>
      </c>
      <c r="AM615" s="3" t="str">
        <f t="shared" si="19"/>
        <v/>
      </c>
    </row>
    <row r="616" spans="1:39" ht="18.95" customHeight="1" x14ac:dyDescent="0.25">
      <c r="A616" s="4" t="str">
        <f>IF(DRAFT!$B618="","",DRAFT!$B618)</f>
        <v/>
      </c>
      <c r="B616" s="3" t="str">
        <f>IF(COUNT($A616)=0,"",IF($A616&lt;&gt;DRAFT!$B618,"ERR",IF(DRAFT!I618="3E","3E",IF(COUNT(DRAFT!E618,DRAFT!I618)&gt;0,DRAFT!J618,""))))</f>
        <v/>
      </c>
      <c r="C616" s="3" t="str">
        <f>IF(COUNT($A616)=0,"",IF(B616="3E","3E",IF(B616="","I",LOOKUP(B616/D$2,{0,0.4,0.45,0.5,0.55,0.6,0.65,0.7,0.75,0.8,1},{"F","D","C","C+","B-","B","B+","A-","A","A+"}))))</f>
        <v/>
      </c>
      <c r="D616" s="2" t="str">
        <f>IF(COUNT($A616)=0,"",IF(B616="","--",IF(B616="3E","3E",LOOKUP(B616/D$2,{0,0.4,0.45,0.5,0.55,0.6,0.65,0.7,0.75,0.8,1},{0,2,2.25,2.5,2.75,3,3.25,3.5,3.75,4}))))</f>
        <v/>
      </c>
      <c r="E616" s="3" t="str">
        <f>IF(COUNT($A616)=0,"",IF($A616&lt;&gt;DRAFT!$B618,"ERR",IF(DRAFT!R618="3E","3E",IF(COUNT(DRAFT!N618,DRAFT!R618)&gt;0,DRAFT!S618,""))))</f>
        <v/>
      </c>
      <c r="F616" s="3" t="str">
        <f>IF(COUNT($A616)=0,"",IF(E616="3E","3E",IF(E616="","I",LOOKUP(E616/G$2,{0,0.4,0.45,0.5,0.55,0.6,0.65,0.7,0.75,0.8,1},{"F","D","C","C+","B-","B","B+","A-","A","A+"}))))</f>
        <v/>
      </c>
      <c r="G616" s="2" t="str">
        <f>IF(COUNT($A616)=0,"",IF(E616="","--",IF(E616="3E","3E",LOOKUP(E616/G$2,{0,0.4,0.45,0.5,0.55,0.6,0.65,0.7,0.75,0.8,1},{0,2,2.25,2.5,2.75,3,3.25,3.5,3.75,4}))))</f>
        <v/>
      </c>
      <c r="H616" s="3" t="str">
        <f>IF(COUNT($A616)=0,"",IF($A616&lt;&gt;DRAFT!$B618,"ERR",IF(DRAFT!AA618="3E","3E",IF(COUNT(DRAFT!W618,DRAFT!AA618)&gt;0,DRAFT!AB618,""))))</f>
        <v/>
      </c>
      <c r="I616" s="3" t="str">
        <f>IF(COUNT($A616)=0,"",IF(H616="3E","3E",IF(H616="","I",LOOKUP(H616/J$2,{0,0.4,0.45,0.5,0.55,0.6,0.65,0.7,0.75,0.8,1},{"F","D","C","C+","B-","B","B+","A-","A","A+"}))))</f>
        <v/>
      </c>
      <c r="J616" s="2" t="str">
        <f>IF(COUNT($A616)=0,"",IF(H616="","--",IF(H616="3E","3E",LOOKUP(H616/J$2,{0,0.4,0.45,0.5,0.55,0.6,0.65,0.7,0.75,0.8,1},{0,2,2.25,2.5,2.75,3,3.25,3.5,3.75,4}))))</f>
        <v/>
      </c>
      <c r="K616" s="3" t="str">
        <f>IF(COUNT($A616)=0,"",IF($A616&lt;&gt;DRAFT!$B618,"ERR",IF(DRAFT!AJ618="3E","3E",IF(COUNT(DRAFT!AF618,DRAFT!AJ618)&gt;0,DRAFT!AK618,""))))</f>
        <v/>
      </c>
      <c r="L616" s="3" t="str">
        <f>IF(COUNT($A616)=0,"",IF(K616="3E","3E",IF(K616="","I",LOOKUP(K616/M$2,{0,0.4,0.45,0.5,0.55,0.6,0.65,0.7,0.75,0.8,1},{"F","D","C","C+","B-","B","B+","A-","A","A+"}))))</f>
        <v/>
      </c>
      <c r="M616" s="2" t="str">
        <f>IF(COUNT($A616)=0,"",IF(K616="","--",IF(K616="3E","3E",LOOKUP(K616/M$2,{0,0.4,0.45,0.5,0.55,0.6,0.65,0.7,0.75,0.8,1},{0,2,2.25,2.5,2.75,3,3.25,3.5,3.75,4}))))</f>
        <v/>
      </c>
      <c r="N616" s="3" t="str">
        <f>IF(COUNT($A616)=0,"",IF($A616&lt;&gt;DRAFT!$B618,"ERR",IF(DRAFT!AS618="3E","3E",IF(COUNT(DRAFT!AO618,DRAFT!AS618)&gt;0,DRAFT!AT618,""))))</f>
        <v/>
      </c>
      <c r="O616" s="3" t="str">
        <f>IF(COUNT($A616)=0,"",IF(N616="3E","3E",IF(N616="","I",LOOKUP(N616/P$2,{0,0.4,0.45,0.5,0.55,0.6,0.65,0.7,0.75,0.8,1},{"F","D","C","C+","B-","B","B+","A-","A","A+"}))))</f>
        <v/>
      </c>
      <c r="P616" s="2" t="str">
        <f>IF(COUNT($A616)=0,"",IF(N616="","--",IF(N616="3E","3E",LOOKUP(N616/P$2,{0,0.4,0.45,0.5,0.55,0.6,0.65,0.7,0.75,0.8,1},{0,2,2.25,2.5,2.75,3,3.25,3.5,3.75,4}))))</f>
        <v/>
      </c>
      <c r="Q616" s="3" t="str">
        <f>IF(COUNT($A616)=0,"",IF($A616&lt;&gt;DRAFT!$B618,"ERR",IF(DRAFT!BB618="3E","3E",IF(COUNT(DRAFT!AX618,DRAFT!BB618)&gt;0,DRAFT!BC618,""))))</f>
        <v/>
      </c>
      <c r="R616" s="3" t="str">
        <f>IF(COUNT($A616)=0,"",IF(Q616="3E","3E",IF(Q616="","I",LOOKUP(Q616/S$2,{0,0.4,0.45,0.5,0.55,0.6,0.65,0.7,0.75,0.8,1},{"F","D","C","C+","B-","B","B+","A-","A","A+"}))))</f>
        <v/>
      </c>
      <c r="S616" s="2" t="str">
        <f>IF(COUNT($A616)=0,"",IF(Q616="","--",IF(Q616="3E","3E",LOOKUP(Q616/S$2,{0,0.4,0.45,0.5,0.55,0.6,0.65,0.7,0.75,0.8,1},{0,2,2.25,2.5,2.75,3,3.25,3.5,3.75,4}))))</f>
        <v/>
      </c>
      <c r="T616" s="3" t="str">
        <f>IF(COUNT($A616)=0,"",IF($A616&lt;&gt;DRAFT!$B618,"ERR",IF(DRAFT!BK618="3E","3E",IF(COUNT(DRAFT!BG618,DRAFT!BK618)&gt;0,DRAFT!BL618,""))))</f>
        <v/>
      </c>
      <c r="U616" s="3" t="str">
        <f>IF(COUNT($A616)=0,"",IF(T616="3E","3E",IF(T616="","I",LOOKUP(T616/V$2,{0,0.4,0.45,0.5,0.55,0.6,0.65,0.7,0.75,0.8,1},{"F","D","C","C+","B-","B","B+","A-","A","A+"}))))</f>
        <v/>
      </c>
      <c r="V616" s="2" t="str">
        <f>IF(COUNT($A616)=0,"",IF(T616="","--",IF(T616="3E","3E",LOOKUP(T616/V$2,{0,0.4,0.45,0.5,0.55,0.6,0.65,0.7,0.75,0.8,1},{0,2,2.25,2.5,2.75,3,3.25,3.5,3.75,4}))))</f>
        <v/>
      </c>
      <c r="W616" s="3" t="str">
        <f>IF(COUNT($A616)=0,"",IF($A616&lt;&gt;DRAFT!$B618,"ERR",IF(DRAFT!BT618="3E","3E",IF(COUNT(DRAFT!BP618,DRAFT!BT618)&gt;0,DRAFT!BU618,""))))</f>
        <v/>
      </c>
      <c r="X616" s="3" t="str">
        <f>IF(COUNT($A616)=0,"",IF(W616="3E","3E",IF(W616="","I",LOOKUP(W616/Y$2,{0,0.4,0.45,0.5,0.55,0.6,0.65,0.7,0.75,0.8,1},{"F","D","C","C+","B-","B","B+","A-","A","A+"}))))</f>
        <v/>
      </c>
      <c r="Y616" s="2" t="str">
        <f>IF(COUNT($A616)=0,"",IF(W616="","--",IF(W616="3E","3E",LOOKUP(W616/Y$2,{0,0.4,0.45,0.5,0.55,0.6,0.65,0.7,0.75,0.8,1},{0,2,2.25,2.5,2.75,3,3.25,3.5,3.75,4}))))</f>
        <v/>
      </c>
      <c r="Z616" s="3" t="str">
        <f>IF(COUNT($A616)=0,"",IF($A616&lt;&gt;DRAFT!$B618,"ERR",IF(DRAFT!CC618="3E","3E",IF(COUNT(DRAFT!BY618,DRAFT!CC618)&gt;0,DRAFT!CD618,""))))</f>
        <v/>
      </c>
      <c r="AA616" s="3" t="str">
        <f>IF(COUNT($A616)=0,"",IF(Z616="3E","3E",IF(Z616="","I",LOOKUP(Z616/AB$2,{0,0.4,0.45,0.5,0.55,0.6,0.65,0.7,0.75,0.8,1},{"F","D","C","C+","B-","B","B+","A-","A","A+"}))))</f>
        <v/>
      </c>
      <c r="AB616" s="2" t="str">
        <f>IF(COUNT($A616)=0,"",IF(Z616="","--",IF(Z616="3E","3E",LOOKUP(Z616/AB$2,{0,0.4,0.45,0.5,0.55,0.6,0.65,0.7,0.75,0.8,1},{0,2,2.25,2.5,2.75,3,3.25,3.5,3.75,4}))))</f>
        <v/>
      </c>
      <c r="AC616" s="3" t="str">
        <f>IF(COUNT($A616)=0,"",IF($A616&lt;&gt;DRAFT!$B618,"ERR",IF(DRAFT!CF618&gt;0,DRAFT!CF618,"")))</f>
        <v/>
      </c>
      <c r="AD616" s="3" t="str">
        <f>IF(COUNT($A616)=0,"",IF(AC616="3E","3E",IF(AC616="","I",LOOKUP(AC616/AE$2,{0,0.4,0.45,0.5,0.55,0.6,0.65,0.7,0.75,0.8,1},{"F","D","C","C+","B-","B","B+","A-","A","A+"}))))</f>
        <v/>
      </c>
      <c r="AE616" s="2" t="str">
        <f>IF(COUNT($A616)=0,"",IF(AC616="","--",IF(AC616="3E","3E",LOOKUP(AC616/AE$2,{0,0.4,0.45,0.5,0.55,0.6,0.65,0.7,0.75,0.8,1},{0,2,2.25,2.5,2.75,3,3.25,3.5,3.75,4}))))</f>
        <v/>
      </c>
      <c r="AF616" s="3" t="str">
        <f>IF($A616&lt;&gt;DRAFT!$B618,"ERR",IF(OR(COUNT($A616)=0,COUNT(DRAFT!CI618:CK618,DRAFT!CM618:CO618)=0),"",CEILING(SUM(DRAFT!CL618,DRAFT!CP618),1)))</f>
        <v/>
      </c>
      <c r="AG616" s="3" t="str">
        <f>IF(COUNT($A616)=0,"",IF(AF616="3E","3E",IF(AF616="","I",LOOKUP(AF616/AH$2,{0,0.4,0.45,0.5,0.55,0.6,0.65,0.7,0.75,0.8,1},{"F","D","C","C+","B-","B","B+","A-","A","A+"}))))</f>
        <v/>
      </c>
      <c r="AH616" s="2" t="str">
        <f>IF(COUNT($A616)=0,"",IF(AF616="","--",IF(AF616="3E","3E",LOOKUP(AF616/AH$2,{0,0.4,0.45,0.5,0.55,0.6,0.65,0.7,0.75,0.8,1},{0,2,2.25,2.5,2.75,3,3.25,3.5,3.75,4}))))</f>
        <v/>
      </c>
      <c r="AI616" s="11" t="str">
        <f>IF(OR(COUNT($A616)=0,COUNT(B616:AH616)=0),"",IF(COUNTIF(B616:AH616,"3E")&gt;0,"3E",IF(DRAFT!$A618="R",TRUNC(SUMPRODUCT(RGP,RCP)/TCP,3),TRUNC((SUMPRODUCT(--(IMDGP&gt;0)*IMDGP,IMCP)+CEILING(DRAFT!$CQ618*42,0.25))/TCP,3))))</f>
        <v/>
      </c>
      <c r="AJ616" s="3" t="str">
        <f>IF(OR(COUNT($A616)=0,COUNT(B616:AH616)=0),"",IF(COUNTIF(B616:AH616,"3E")&gt;0,"3E",IF(DRAFT!$A618="R",SUMPRODUCT(--(RGP&gt;=2),RCP),SUMPRODUCT(--(IMDGP&gt;0),--(IMGP=0),IMCP)+DRAFT!$CR618)))</f>
        <v/>
      </c>
      <c r="AK616" s="3" t="str">
        <f>IF(OR(COUNT($A616)=0,COUNT(B616:AH616)=0),"",IF(COUNTIF(B616:AJ616,"3E")&gt;0,"3E",IF(AND(DRAFT!$A618="IM",OR($AI616&gt;DRAFT!$CQ618,$AJ616&gt;DRAFT!$CR618)),"IMPROVED",IF(AND(DRAFT!$A618="IM",$AI616&lt;=DRAFT!$CQ618,$AJ616&lt;=DRAFT!$CR618),"NOT IMPROVED",IF(AND(AH616&gt;=2,AI616&gt;=2,AJ616&gt;=30),"PASS","FAIL")))))</f>
        <v/>
      </c>
      <c r="AL616" s="3" t="str">
        <f t="shared" si="18"/>
        <v/>
      </c>
      <c r="AM616" s="3" t="str">
        <f t="shared" si="19"/>
        <v/>
      </c>
    </row>
    <row r="617" spans="1:39" ht="18.95" customHeight="1" x14ac:dyDescent="0.25">
      <c r="A617" s="4" t="str">
        <f>IF(DRAFT!$B619="","",DRAFT!$B619)</f>
        <v/>
      </c>
      <c r="B617" s="3" t="str">
        <f>IF(COUNT($A617)=0,"",IF($A617&lt;&gt;DRAFT!$B619,"ERR",IF(DRAFT!I619="3E","3E",IF(COUNT(DRAFT!E619,DRAFT!I619)&gt;0,DRAFT!J619,""))))</f>
        <v/>
      </c>
      <c r="C617" s="3" t="str">
        <f>IF(COUNT($A617)=0,"",IF(B617="3E","3E",IF(B617="","I",LOOKUP(B617/D$2,{0,0.4,0.45,0.5,0.55,0.6,0.65,0.7,0.75,0.8,1},{"F","D","C","C+","B-","B","B+","A-","A","A+"}))))</f>
        <v/>
      </c>
      <c r="D617" s="2" t="str">
        <f>IF(COUNT($A617)=0,"",IF(B617="","--",IF(B617="3E","3E",LOOKUP(B617/D$2,{0,0.4,0.45,0.5,0.55,0.6,0.65,0.7,0.75,0.8,1},{0,2,2.25,2.5,2.75,3,3.25,3.5,3.75,4}))))</f>
        <v/>
      </c>
      <c r="E617" s="3" t="str">
        <f>IF(COUNT($A617)=0,"",IF($A617&lt;&gt;DRAFT!$B619,"ERR",IF(DRAFT!R619="3E","3E",IF(COUNT(DRAFT!N619,DRAFT!R619)&gt;0,DRAFT!S619,""))))</f>
        <v/>
      </c>
      <c r="F617" s="3" t="str">
        <f>IF(COUNT($A617)=0,"",IF(E617="3E","3E",IF(E617="","I",LOOKUP(E617/G$2,{0,0.4,0.45,0.5,0.55,0.6,0.65,0.7,0.75,0.8,1},{"F","D","C","C+","B-","B","B+","A-","A","A+"}))))</f>
        <v/>
      </c>
      <c r="G617" s="2" t="str">
        <f>IF(COUNT($A617)=0,"",IF(E617="","--",IF(E617="3E","3E",LOOKUP(E617/G$2,{0,0.4,0.45,0.5,0.55,0.6,0.65,0.7,0.75,0.8,1},{0,2,2.25,2.5,2.75,3,3.25,3.5,3.75,4}))))</f>
        <v/>
      </c>
      <c r="H617" s="3" t="str">
        <f>IF(COUNT($A617)=0,"",IF($A617&lt;&gt;DRAFT!$B619,"ERR",IF(DRAFT!AA619="3E","3E",IF(COUNT(DRAFT!W619,DRAFT!AA619)&gt;0,DRAFT!AB619,""))))</f>
        <v/>
      </c>
      <c r="I617" s="3" t="str">
        <f>IF(COUNT($A617)=0,"",IF(H617="3E","3E",IF(H617="","I",LOOKUP(H617/J$2,{0,0.4,0.45,0.5,0.55,0.6,0.65,0.7,0.75,0.8,1},{"F","D","C","C+","B-","B","B+","A-","A","A+"}))))</f>
        <v/>
      </c>
      <c r="J617" s="2" t="str">
        <f>IF(COUNT($A617)=0,"",IF(H617="","--",IF(H617="3E","3E",LOOKUP(H617/J$2,{0,0.4,0.45,0.5,0.55,0.6,0.65,0.7,0.75,0.8,1},{0,2,2.25,2.5,2.75,3,3.25,3.5,3.75,4}))))</f>
        <v/>
      </c>
      <c r="K617" s="3" t="str">
        <f>IF(COUNT($A617)=0,"",IF($A617&lt;&gt;DRAFT!$B619,"ERR",IF(DRAFT!AJ619="3E","3E",IF(COUNT(DRAFT!AF619,DRAFT!AJ619)&gt;0,DRAFT!AK619,""))))</f>
        <v/>
      </c>
      <c r="L617" s="3" t="str">
        <f>IF(COUNT($A617)=0,"",IF(K617="3E","3E",IF(K617="","I",LOOKUP(K617/M$2,{0,0.4,0.45,0.5,0.55,0.6,0.65,0.7,0.75,0.8,1},{"F","D","C","C+","B-","B","B+","A-","A","A+"}))))</f>
        <v/>
      </c>
      <c r="M617" s="2" t="str">
        <f>IF(COUNT($A617)=0,"",IF(K617="","--",IF(K617="3E","3E",LOOKUP(K617/M$2,{0,0.4,0.45,0.5,0.55,0.6,0.65,0.7,0.75,0.8,1},{0,2,2.25,2.5,2.75,3,3.25,3.5,3.75,4}))))</f>
        <v/>
      </c>
      <c r="N617" s="3" t="str">
        <f>IF(COUNT($A617)=0,"",IF($A617&lt;&gt;DRAFT!$B619,"ERR",IF(DRAFT!AS619="3E","3E",IF(COUNT(DRAFT!AO619,DRAFT!AS619)&gt;0,DRAFT!AT619,""))))</f>
        <v/>
      </c>
      <c r="O617" s="3" t="str">
        <f>IF(COUNT($A617)=0,"",IF(N617="3E","3E",IF(N617="","I",LOOKUP(N617/P$2,{0,0.4,0.45,0.5,0.55,0.6,0.65,0.7,0.75,0.8,1},{"F","D","C","C+","B-","B","B+","A-","A","A+"}))))</f>
        <v/>
      </c>
      <c r="P617" s="2" t="str">
        <f>IF(COUNT($A617)=0,"",IF(N617="","--",IF(N617="3E","3E",LOOKUP(N617/P$2,{0,0.4,0.45,0.5,0.55,0.6,0.65,0.7,0.75,0.8,1},{0,2,2.25,2.5,2.75,3,3.25,3.5,3.75,4}))))</f>
        <v/>
      </c>
      <c r="Q617" s="3" t="str">
        <f>IF(COUNT($A617)=0,"",IF($A617&lt;&gt;DRAFT!$B619,"ERR",IF(DRAFT!BB619="3E","3E",IF(COUNT(DRAFT!AX619,DRAFT!BB619)&gt;0,DRAFT!BC619,""))))</f>
        <v/>
      </c>
      <c r="R617" s="3" t="str">
        <f>IF(COUNT($A617)=0,"",IF(Q617="3E","3E",IF(Q617="","I",LOOKUP(Q617/S$2,{0,0.4,0.45,0.5,0.55,0.6,0.65,0.7,0.75,0.8,1},{"F","D","C","C+","B-","B","B+","A-","A","A+"}))))</f>
        <v/>
      </c>
      <c r="S617" s="2" t="str">
        <f>IF(COUNT($A617)=0,"",IF(Q617="","--",IF(Q617="3E","3E",LOOKUP(Q617/S$2,{0,0.4,0.45,0.5,0.55,0.6,0.65,0.7,0.75,0.8,1},{0,2,2.25,2.5,2.75,3,3.25,3.5,3.75,4}))))</f>
        <v/>
      </c>
      <c r="T617" s="3" t="str">
        <f>IF(COUNT($A617)=0,"",IF($A617&lt;&gt;DRAFT!$B619,"ERR",IF(DRAFT!BK619="3E","3E",IF(COUNT(DRAFT!BG619,DRAFT!BK619)&gt;0,DRAFT!BL619,""))))</f>
        <v/>
      </c>
      <c r="U617" s="3" t="str">
        <f>IF(COUNT($A617)=0,"",IF(T617="3E","3E",IF(T617="","I",LOOKUP(T617/V$2,{0,0.4,0.45,0.5,0.55,0.6,0.65,0.7,0.75,0.8,1},{"F","D","C","C+","B-","B","B+","A-","A","A+"}))))</f>
        <v/>
      </c>
      <c r="V617" s="2" t="str">
        <f>IF(COUNT($A617)=0,"",IF(T617="","--",IF(T617="3E","3E",LOOKUP(T617/V$2,{0,0.4,0.45,0.5,0.55,0.6,0.65,0.7,0.75,0.8,1},{0,2,2.25,2.5,2.75,3,3.25,3.5,3.75,4}))))</f>
        <v/>
      </c>
      <c r="W617" s="3" t="str">
        <f>IF(COUNT($A617)=0,"",IF($A617&lt;&gt;DRAFT!$B619,"ERR",IF(DRAFT!BT619="3E","3E",IF(COUNT(DRAFT!BP619,DRAFT!BT619)&gt;0,DRAFT!BU619,""))))</f>
        <v/>
      </c>
      <c r="X617" s="3" t="str">
        <f>IF(COUNT($A617)=0,"",IF(W617="3E","3E",IF(W617="","I",LOOKUP(W617/Y$2,{0,0.4,0.45,0.5,0.55,0.6,0.65,0.7,0.75,0.8,1},{"F","D","C","C+","B-","B","B+","A-","A","A+"}))))</f>
        <v/>
      </c>
      <c r="Y617" s="2" t="str">
        <f>IF(COUNT($A617)=0,"",IF(W617="","--",IF(W617="3E","3E",LOOKUP(W617/Y$2,{0,0.4,0.45,0.5,0.55,0.6,0.65,0.7,0.75,0.8,1},{0,2,2.25,2.5,2.75,3,3.25,3.5,3.75,4}))))</f>
        <v/>
      </c>
      <c r="Z617" s="3" t="str">
        <f>IF(COUNT($A617)=0,"",IF($A617&lt;&gt;DRAFT!$B619,"ERR",IF(DRAFT!CC619="3E","3E",IF(COUNT(DRAFT!BY619,DRAFT!CC619)&gt;0,DRAFT!CD619,""))))</f>
        <v/>
      </c>
      <c r="AA617" s="3" t="str">
        <f>IF(COUNT($A617)=0,"",IF(Z617="3E","3E",IF(Z617="","I",LOOKUP(Z617/AB$2,{0,0.4,0.45,0.5,0.55,0.6,0.65,0.7,0.75,0.8,1},{"F","D","C","C+","B-","B","B+","A-","A","A+"}))))</f>
        <v/>
      </c>
      <c r="AB617" s="2" t="str">
        <f>IF(COUNT($A617)=0,"",IF(Z617="","--",IF(Z617="3E","3E",LOOKUP(Z617/AB$2,{0,0.4,0.45,0.5,0.55,0.6,0.65,0.7,0.75,0.8,1},{0,2,2.25,2.5,2.75,3,3.25,3.5,3.75,4}))))</f>
        <v/>
      </c>
      <c r="AC617" s="3" t="str">
        <f>IF(COUNT($A617)=0,"",IF($A617&lt;&gt;DRAFT!$B619,"ERR",IF(DRAFT!CF619&gt;0,DRAFT!CF619,"")))</f>
        <v/>
      </c>
      <c r="AD617" s="3" t="str">
        <f>IF(COUNT($A617)=0,"",IF(AC617="3E","3E",IF(AC617="","I",LOOKUP(AC617/AE$2,{0,0.4,0.45,0.5,0.55,0.6,0.65,0.7,0.75,0.8,1},{"F","D","C","C+","B-","B","B+","A-","A","A+"}))))</f>
        <v/>
      </c>
      <c r="AE617" s="2" t="str">
        <f>IF(COUNT($A617)=0,"",IF(AC617="","--",IF(AC617="3E","3E",LOOKUP(AC617/AE$2,{0,0.4,0.45,0.5,0.55,0.6,0.65,0.7,0.75,0.8,1},{0,2,2.25,2.5,2.75,3,3.25,3.5,3.75,4}))))</f>
        <v/>
      </c>
      <c r="AF617" s="3" t="str">
        <f>IF($A617&lt;&gt;DRAFT!$B619,"ERR",IF(OR(COUNT($A617)=0,COUNT(DRAFT!CI619:CK619,DRAFT!CM619:CO619)=0),"",CEILING(SUM(DRAFT!CL619,DRAFT!CP619),1)))</f>
        <v/>
      </c>
      <c r="AG617" s="3" t="str">
        <f>IF(COUNT($A617)=0,"",IF(AF617="3E","3E",IF(AF617="","I",LOOKUP(AF617/AH$2,{0,0.4,0.45,0.5,0.55,0.6,0.65,0.7,0.75,0.8,1},{"F","D","C","C+","B-","B","B+","A-","A","A+"}))))</f>
        <v/>
      </c>
      <c r="AH617" s="2" t="str">
        <f>IF(COUNT($A617)=0,"",IF(AF617="","--",IF(AF617="3E","3E",LOOKUP(AF617/AH$2,{0,0.4,0.45,0.5,0.55,0.6,0.65,0.7,0.75,0.8,1},{0,2,2.25,2.5,2.75,3,3.25,3.5,3.75,4}))))</f>
        <v/>
      </c>
      <c r="AI617" s="11" t="str">
        <f>IF(OR(COUNT($A617)=0,COUNT(B617:AH617)=0),"",IF(COUNTIF(B617:AH617,"3E")&gt;0,"3E",IF(DRAFT!$A619="R",TRUNC(SUMPRODUCT(RGP,RCP)/TCP,3),TRUNC((SUMPRODUCT(--(IMDGP&gt;0)*IMDGP,IMCP)+CEILING(DRAFT!$CQ619*42,0.25))/TCP,3))))</f>
        <v/>
      </c>
      <c r="AJ617" s="3" t="str">
        <f>IF(OR(COUNT($A617)=0,COUNT(B617:AH617)=0),"",IF(COUNTIF(B617:AH617,"3E")&gt;0,"3E",IF(DRAFT!$A619="R",SUMPRODUCT(--(RGP&gt;=2),RCP),SUMPRODUCT(--(IMDGP&gt;0),--(IMGP=0),IMCP)+DRAFT!$CR619)))</f>
        <v/>
      </c>
      <c r="AK617" s="3" t="str">
        <f>IF(OR(COUNT($A617)=0,COUNT(B617:AH617)=0),"",IF(COUNTIF(B617:AJ617,"3E")&gt;0,"3E",IF(AND(DRAFT!$A619="IM",OR($AI617&gt;DRAFT!$CQ619,$AJ617&gt;DRAFT!$CR619)),"IMPROVED",IF(AND(DRAFT!$A619="IM",$AI617&lt;=DRAFT!$CQ619,$AJ617&lt;=DRAFT!$CR619),"NOT IMPROVED",IF(AND(AH617&gt;=2,AI617&gt;=2,AJ617&gt;=30),"PASS","FAIL")))))</f>
        <v/>
      </c>
      <c r="AL617" s="3" t="str">
        <f t="shared" si="18"/>
        <v/>
      </c>
      <c r="AM617" s="3" t="str">
        <f t="shared" si="19"/>
        <v/>
      </c>
    </row>
    <row r="618" spans="1:39" ht="18.95" customHeight="1" x14ac:dyDescent="0.25">
      <c r="A618" s="4" t="str">
        <f>IF(DRAFT!$B620="","",DRAFT!$B620)</f>
        <v/>
      </c>
      <c r="B618" s="3" t="str">
        <f>IF(COUNT($A618)=0,"",IF($A618&lt;&gt;DRAFT!$B620,"ERR",IF(DRAFT!I620="3E","3E",IF(COUNT(DRAFT!E620,DRAFT!I620)&gt;0,DRAFT!J620,""))))</f>
        <v/>
      </c>
      <c r="C618" s="3" t="str">
        <f>IF(COUNT($A618)=0,"",IF(B618="3E","3E",IF(B618="","I",LOOKUP(B618/D$2,{0,0.4,0.45,0.5,0.55,0.6,0.65,0.7,0.75,0.8,1},{"F","D","C","C+","B-","B","B+","A-","A","A+"}))))</f>
        <v/>
      </c>
      <c r="D618" s="2" t="str">
        <f>IF(COUNT($A618)=0,"",IF(B618="","--",IF(B618="3E","3E",LOOKUP(B618/D$2,{0,0.4,0.45,0.5,0.55,0.6,0.65,0.7,0.75,0.8,1},{0,2,2.25,2.5,2.75,3,3.25,3.5,3.75,4}))))</f>
        <v/>
      </c>
      <c r="E618" s="3" t="str">
        <f>IF(COUNT($A618)=0,"",IF($A618&lt;&gt;DRAFT!$B620,"ERR",IF(DRAFT!R620="3E","3E",IF(COUNT(DRAFT!N620,DRAFT!R620)&gt;0,DRAFT!S620,""))))</f>
        <v/>
      </c>
      <c r="F618" s="3" t="str">
        <f>IF(COUNT($A618)=0,"",IF(E618="3E","3E",IF(E618="","I",LOOKUP(E618/G$2,{0,0.4,0.45,0.5,0.55,0.6,0.65,0.7,0.75,0.8,1},{"F","D","C","C+","B-","B","B+","A-","A","A+"}))))</f>
        <v/>
      </c>
      <c r="G618" s="2" t="str">
        <f>IF(COUNT($A618)=0,"",IF(E618="","--",IF(E618="3E","3E",LOOKUP(E618/G$2,{0,0.4,0.45,0.5,0.55,0.6,0.65,0.7,0.75,0.8,1},{0,2,2.25,2.5,2.75,3,3.25,3.5,3.75,4}))))</f>
        <v/>
      </c>
      <c r="H618" s="3" t="str">
        <f>IF(COUNT($A618)=0,"",IF($A618&lt;&gt;DRAFT!$B620,"ERR",IF(DRAFT!AA620="3E","3E",IF(COUNT(DRAFT!W620,DRAFT!AA620)&gt;0,DRAFT!AB620,""))))</f>
        <v/>
      </c>
      <c r="I618" s="3" t="str">
        <f>IF(COUNT($A618)=0,"",IF(H618="3E","3E",IF(H618="","I",LOOKUP(H618/J$2,{0,0.4,0.45,0.5,0.55,0.6,0.65,0.7,0.75,0.8,1},{"F","D","C","C+","B-","B","B+","A-","A","A+"}))))</f>
        <v/>
      </c>
      <c r="J618" s="2" t="str">
        <f>IF(COUNT($A618)=0,"",IF(H618="","--",IF(H618="3E","3E",LOOKUP(H618/J$2,{0,0.4,0.45,0.5,0.55,0.6,0.65,0.7,0.75,0.8,1},{0,2,2.25,2.5,2.75,3,3.25,3.5,3.75,4}))))</f>
        <v/>
      </c>
      <c r="K618" s="3" t="str">
        <f>IF(COUNT($A618)=0,"",IF($A618&lt;&gt;DRAFT!$B620,"ERR",IF(DRAFT!AJ620="3E","3E",IF(COUNT(DRAFT!AF620,DRAFT!AJ620)&gt;0,DRAFT!AK620,""))))</f>
        <v/>
      </c>
      <c r="L618" s="3" t="str">
        <f>IF(COUNT($A618)=0,"",IF(K618="3E","3E",IF(K618="","I",LOOKUP(K618/M$2,{0,0.4,0.45,0.5,0.55,0.6,0.65,0.7,0.75,0.8,1},{"F","D","C","C+","B-","B","B+","A-","A","A+"}))))</f>
        <v/>
      </c>
      <c r="M618" s="2" t="str">
        <f>IF(COUNT($A618)=0,"",IF(K618="","--",IF(K618="3E","3E",LOOKUP(K618/M$2,{0,0.4,0.45,0.5,0.55,0.6,0.65,0.7,0.75,0.8,1},{0,2,2.25,2.5,2.75,3,3.25,3.5,3.75,4}))))</f>
        <v/>
      </c>
      <c r="N618" s="3" t="str">
        <f>IF(COUNT($A618)=0,"",IF($A618&lt;&gt;DRAFT!$B620,"ERR",IF(DRAFT!AS620="3E","3E",IF(COUNT(DRAFT!AO620,DRAFT!AS620)&gt;0,DRAFT!AT620,""))))</f>
        <v/>
      </c>
      <c r="O618" s="3" t="str">
        <f>IF(COUNT($A618)=0,"",IF(N618="3E","3E",IF(N618="","I",LOOKUP(N618/P$2,{0,0.4,0.45,0.5,0.55,0.6,0.65,0.7,0.75,0.8,1},{"F","D","C","C+","B-","B","B+","A-","A","A+"}))))</f>
        <v/>
      </c>
      <c r="P618" s="2" t="str">
        <f>IF(COUNT($A618)=0,"",IF(N618="","--",IF(N618="3E","3E",LOOKUP(N618/P$2,{0,0.4,0.45,0.5,0.55,0.6,0.65,0.7,0.75,0.8,1},{0,2,2.25,2.5,2.75,3,3.25,3.5,3.75,4}))))</f>
        <v/>
      </c>
      <c r="Q618" s="3" t="str">
        <f>IF(COUNT($A618)=0,"",IF($A618&lt;&gt;DRAFT!$B620,"ERR",IF(DRAFT!BB620="3E","3E",IF(COUNT(DRAFT!AX620,DRAFT!BB620)&gt;0,DRAFT!BC620,""))))</f>
        <v/>
      </c>
      <c r="R618" s="3" t="str">
        <f>IF(COUNT($A618)=0,"",IF(Q618="3E","3E",IF(Q618="","I",LOOKUP(Q618/S$2,{0,0.4,0.45,0.5,0.55,0.6,0.65,0.7,0.75,0.8,1},{"F","D","C","C+","B-","B","B+","A-","A","A+"}))))</f>
        <v/>
      </c>
      <c r="S618" s="2" t="str">
        <f>IF(COUNT($A618)=0,"",IF(Q618="","--",IF(Q618="3E","3E",LOOKUP(Q618/S$2,{0,0.4,0.45,0.5,0.55,0.6,0.65,0.7,0.75,0.8,1},{0,2,2.25,2.5,2.75,3,3.25,3.5,3.75,4}))))</f>
        <v/>
      </c>
      <c r="T618" s="3" t="str">
        <f>IF(COUNT($A618)=0,"",IF($A618&lt;&gt;DRAFT!$B620,"ERR",IF(DRAFT!BK620="3E","3E",IF(COUNT(DRAFT!BG620,DRAFT!BK620)&gt;0,DRAFT!BL620,""))))</f>
        <v/>
      </c>
      <c r="U618" s="3" t="str">
        <f>IF(COUNT($A618)=0,"",IF(T618="3E","3E",IF(T618="","I",LOOKUP(T618/V$2,{0,0.4,0.45,0.5,0.55,0.6,0.65,0.7,0.75,0.8,1},{"F","D","C","C+","B-","B","B+","A-","A","A+"}))))</f>
        <v/>
      </c>
      <c r="V618" s="2" t="str">
        <f>IF(COUNT($A618)=0,"",IF(T618="","--",IF(T618="3E","3E",LOOKUP(T618/V$2,{0,0.4,0.45,0.5,0.55,0.6,0.65,0.7,0.75,0.8,1},{0,2,2.25,2.5,2.75,3,3.25,3.5,3.75,4}))))</f>
        <v/>
      </c>
      <c r="W618" s="3" t="str">
        <f>IF(COUNT($A618)=0,"",IF($A618&lt;&gt;DRAFT!$B620,"ERR",IF(DRAFT!BT620="3E","3E",IF(COUNT(DRAFT!BP620,DRAFT!BT620)&gt;0,DRAFT!BU620,""))))</f>
        <v/>
      </c>
      <c r="X618" s="3" t="str">
        <f>IF(COUNT($A618)=0,"",IF(W618="3E","3E",IF(W618="","I",LOOKUP(W618/Y$2,{0,0.4,0.45,0.5,0.55,0.6,0.65,0.7,0.75,0.8,1},{"F","D","C","C+","B-","B","B+","A-","A","A+"}))))</f>
        <v/>
      </c>
      <c r="Y618" s="2" t="str">
        <f>IF(COUNT($A618)=0,"",IF(W618="","--",IF(W618="3E","3E",LOOKUP(W618/Y$2,{0,0.4,0.45,0.5,0.55,0.6,0.65,0.7,0.75,0.8,1},{0,2,2.25,2.5,2.75,3,3.25,3.5,3.75,4}))))</f>
        <v/>
      </c>
      <c r="Z618" s="3" t="str">
        <f>IF(COUNT($A618)=0,"",IF($A618&lt;&gt;DRAFT!$B620,"ERR",IF(DRAFT!CC620="3E","3E",IF(COUNT(DRAFT!BY620,DRAFT!CC620)&gt;0,DRAFT!CD620,""))))</f>
        <v/>
      </c>
      <c r="AA618" s="3" t="str">
        <f>IF(COUNT($A618)=0,"",IF(Z618="3E","3E",IF(Z618="","I",LOOKUP(Z618/AB$2,{0,0.4,0.45,0.5,0.55,0.6,0.65,0.7,0.75,0.8,1},{"F","D","C","C+","B-","B","B+","A-","A","A+"}))))</f>
        <v/>
      </c>
      <c r="AB618" s="2" t="str">
        <f>IF(COUNT($A618)=0,"",IF(Z618="","--",IF(Z618="3E","3E",LOOKUP(Z618/AB$2,{0,0.4,0.45,0.5,0.55,0.6,0.65,0.7,0.75,0.8,1},{0,2,2.25,2.5,2.75,3,3.25,3.5,3.75,4}))))</f>
        <v/>
      </c>
      <c r="AC618" s="3" t="str">
        <f>IF(COUNT($A618)=0,"",IF($A618&lt;&gt;DRAFT!$B620,"ERR",IF(DRAFT!CF620&gt;0,DRAFT!CF620,"")))</f>
        <v/>
      </c>
      <c r="AD618" s="3" t="str">
        <f>IF(COUNT($A618)=0,"",IF(AC618="3E","3E",IF(AC618="","I",LOOKUP(AC618/AE$2,{0,0.4,0.45,0.5,0.55,0.6,0.65,0.7,0.75,0.8,1},{"F","D","C","C+","B-","B","B+","A-","A","A+"}))))</f>
        <v/>
      </c>
      <c r="AE618" s="2" t="str">
        <f>IF(COUNT($A618)=0,"",IF(AC618="","--",IF(AC618="3E","3E",LOOKUP(AC618/AE$2,{0,0.4,0.45,0.5,0.55,0.6,0.65,0.7,0.75,0.8,1},{0,2,2.25,2.5,2.75,3,3.25,3.5,3.75,4}))))</f>
        <v/>
      </c>
      <c r="AF618" s="3" t="str">
        <f>IF($A618&lt;&gt;DRAFT!$B620,"ERR",IF(OR(COUNT($A618)=0,COUNT(DRAFT!CI620:CK620,DRAFT!CM620:CO620)=0),"",CEILING(SUM(DRAFT!CL620,DRAFT!CP620),1)))</f>
        <v/>
      </c>
      <c r="AG618" s="3" t="str">
        <f>IF(COUNT($A618)=0,"",IF(AF618="3E","3E",IF(AF618="","I",LOOKUP(AF618/AH$2,{0,0.4,0.45,0.5,0.55,0.6,0.65,0.7,0.75,0.8,1},{"F","D","C","C+","B-","B","B+","A-","A","A+"}))))</f>
        <v/>
      </c>
      <c r="AH618" s="2" t="str">
        <f>IF(COUNT($A618)=0,"",IF(AF618="","--",IF(AF618="3E","3E",LOOKUP(AF618/AH$2,{0,0.4,0.45,0.5,0.55,0.6,0.65,0.7,0.75,0.8,1},{0,2,2.25,2.5,2.75,3,3.25,3.5,3.75,4}))))</f>
        <v/>
      </c>
      <c r="AI618" s="11" t="str">
        <f>IF(OR(COUNT($A618)=0,COUNT(B618:AH618)=0),"",IF(COUNTIF(B618:AH618,"3E")&gt;0,"3E",IF(DRAFT!$A620="R",TRUNC(SUMPRODUCT(RGP,RCP)/TCP,3),TRUNC((SUMPRODUCT(--(IMDGP&gt;0)*IMDGP,IMCP)+CEILING(DRAFT!$CQ620*42,0.25))/TCP,3))))</f>
        <v/>
      </c>
      <c r="AJ618" s="3" t="str">
        <f>IF(OR(COUNT($A618)=0,COUNT(B618:AH618)=0),"",IF(COUNTIF(B618:AH618,"3E")&gt;0,"3E",IF(DRAFT!$A620="R",SUMPRODUCT(--(RGP&gt;=2),RCP),SUMPRODUCT(--(IMDGP&gt;0),--(IMGP=0),IMCP)+DRAFT!$CR620)))</f>
        <v/>
      </c>
      <c r="AK618" s="3" t="str">
        <f>IF(OR(COUNT($A618)=0,COUNT(B618:AH618)=0),"",IF(COUNTIF(B618:AJ618,"3E")&gt;0,"3E",IF(AND(DRAFT!$A620="IM",OR($AI618&gt;DRAFT!$CQ620,$AJ618&gt;DRAFT!$CR620)),"IMPROVED",IF(AND(DRAFT!$A620="IM",$AI618&lt;=DRAFT!$CQ620,$AJ618&lt;=DRAFT!$CR620),"NOT IMPROVED",IF(AND(AH618&gt;=2,AI618&gt;=2,AJ618&gt;=30),"PASS","FAIL")))))</f>
        <v/>
      </c>
      <c r="AL618" s="3" t="str">
        <f t="shared" si="18"/>
        <v/>
      </c>
      <c r="AM618" s="3" t="str">
        <f t="shared" si="19"/>
        <v/>
      </c>
    </row>
    <row r="619" spans="1:39" ht="18.95" customHeight="1" x14ac:dyDescent="0.25">
      <c r="A619" s="4" t="str">
        <f>IF(DRAFT!$B621="","",DRAFT!$B621)</f>
        <v/>
      </c>
      <c r="B619" s="3" t="str">
        <f>IF(COUNT($A619)=0,"",IF($A619&lt;&gt;DRAFT!$B621,"ERR",IF(DRAFT!I621="3E","3E",IF(COUNT(DRAFT!E621,DRAFT!I621)&gt;0,DRAFT!J621,""))))</f>
        <v/>
      </c>
      <c r="C619" s="3" t="str">
        <f>IF(COUNT($A619)=0,"",IF(B619="3E","3E",IF(B619="","I",LOOKUP(B619/D$2,{0,0.4,0.45,0.5,0.55,0.6,0.65,0.7,0.75,0.8,1},{"F","D","C","C+","B-","B","B+","A-","A","A+"}))))</f>
        <v/>
      </c>
      <c r="D619" s="2" t="str">
        <f>IF(COUNT($A619)=0,"",IF(B619="","--",IF(B619="3E","3E",LOOKUP(B619/D$2,{0,0.4,0.45,0.5,0.55,0.6,0.65,0.7,0.75,0.8,1},{0,2,2.25,2.5,2.75,3,3.25,3.5,3.75,4}))))</f>
        <v/>
      </c>
      <c r="E619" s="3" t="str">
        <f>IF(COUNT($A619)=0,"",IF($A619&lt;&gt;DRAFT!$B621,"ERR",IF(DRAFT!R621="3E","3E",IF(COUNT(DRAFT!N621,DRAFT!R621)&gt;0,DRAFT!S621,""))))</f>
        <v/>
      </c>
      <c r="F619" s="3" t="str">
        <f>IF(COUNT($A619)=0,"",IF(E619="3E","3E",IF(E619="","I",LOOKUP(E619/G$2,{0,0.4,0.45,0.5,0.55,0.6,0.65,0.7,0.75,0.8,1},{"F","D","C","C+","B-","B","B+","A-","A","A+"}))))</f>
        <v/>
      </c>
      <c r="G619" s="2" t="str">
        <f>IF(COUNT($A619)=0,"",IF(E619="","--",IF(E619="3E","3E",LOOKUP(E619/G$2,{0,0.4,0.45,0.5,0.55,0.6,0.65,0.7,0.75,0.8,1},{0,2,2.25,2.5,2.75,3,3.25,3.5,3.75,4}))))</f>
        <v/>
      </c>
      <c r="H619" s="3" t="str">
        <f>IF(COUNT($A619)=0,"",IF($A619&lt;&gt;DRAFT!$B621,"ERR",IF(DRAFT!AA621="3E","3E",IF(COUNT(DRAFT!W621,DRAFT!AA621)&gt;0,DRAFT!AB621,""))))</f>
        <v/>
      </c>
      <c r="I619" s="3" t="str">
        <f>IF(COUNT($A619)=0,"",IF(H619="3E","3E",IF(H619="","I",LOOKUP(H619/J$2,{0,0.4,0.45,0.5,0.55,0.6,0.65,0.7,0.75,0.8,1},{"F","D","C","C+","B-","B","B+","A-","A","A+"}))))</f>
        <v/>
      </c>
      <c r="J619" s="2" t="str">
        <f>IF(COUNT($A619)=0,"",IF(H619="","--",IF(H619="3E","3E",LOOKUP(H619/J$2,{0,0.4,0.45,0.5,0.55,0.6,0.65,0.7,0.75,0.8,1},{0,2,2.25,2.5,2.75,3,3.25,3.5,3.75,4}))))</f>
        <v/>
      </c>
      <c r="K619" s="3" t="str">
        <f>IF(COUNT($A619)=0,"",IF($A619&lt;&gt;DRAFT!$B621,"ERR",IF(DRAFT!AJ621="3E","3E",IF(COUNT(DRAFT!AF621,DRAFT!AJ621)&gt;0,DRAFT!AK621,""))))</f>
        <v/>
      </c>
      <c r="L619" s="3" t="str">
        <f>IF(COUNT($A619)=0,"",IF(K619="3E","3E",IF(K619="","I",LOOKUP(K619/M$2,{0,0.4,0.45,0.5,0.55,0.6,0.65,0.7,0.75,0.8,1},{"F","D","C","C+","B-","B","B+","A-","A","A+"}))))</f>
        <v/>
      </c>
      <c r="M619" s="2" t="str">
        <f>IF(COUNT($A619)=0,"",IF(K619="","--",IF(K619="3E","3E",LOOKUP(K619/M$2,{0,0.4,0.45,0.5,0.55,0.6,0.65,0.7,0.75,0.8,1},{0,2,2.25,2.5,2.75,3,3.25,3.5,3.75,4}))))</f>
        <v/>
      </c>
      <c r="N619" s="3" t="str">
        <f>IF(COUNT($A619)=0,"",IF($A619&lt;&gt;DRAFT!$B621,"ERR",IF(DRAFT!AS621="3E","3E",IF(COUNT(DRAFT!AO621,DRAFT!AS621)&gt;0,DRAFT!AT621,""))))</f>
        <v/>
      </c>
      <c r="O619" s="3" t="str">
        <f>IF(COUNT($A619)=0,"",IF(N619="3E","3E",IF(N619="","I",LOOKUP(N619/P$2,{0,0.4,0.45,0.5,0.55,0.6,0.65,0.7,0.75,0.8,1},{"F","D","C","C+","B-","B","B+","A-","A","A+"}))))</f>
        <v/>
      </c>
      <c r="P619" s="2" t="str">
        <f>IF(COUNT($A619)=0,"",IF(N619="","--",IF(N619="3E","3E",LOOKUP(N619/P$2,{0,0.4,0.45,0.5,0.55,0.6,0.65,0.7,0.75,0.8,1},{0,2,2.25,2.5,2.75,3,3.25,3.5,3.75,4}))))</f>
        <v/>
      </c>
      <c r="Q619" s="3" t="str">
        <f>IF(COUNT($A619)=0,"",IF($A619&lt;&gt;DRAFT!$B621,"ERR",IF(DRAFT!BB621="3E","3E",IF(COUNT(DRAFT!AX621,DRAFT!BB621)&gt;0,DRAFT!BC621,""))))</f>
        <v/>
      </c>
      <c r="R619" s="3" t="str">
        <f>IF(COUNT($A619)=0,"",IF(Q619="3E","3E",IF(Q619="","I",LOOKUP(Q619/S$2,{0,0.4,0.45,0.5,0.55,0.6,0.65,0.7,0.75,0.8,1},{"F","D","C","C+","B-","B","B+","A-","A","A+"}))))</f>
        <v/>
      </c>
      <c r="S619" s="2" t="str">
        <f>IF(COUNT($A619)=0,"",IF(Q619="","--",IF(Q619="3E","3E",LOOKUP(Q619/S$2,{0,0.4,0.45,0.5,0.55,0.6,0.65,0.7,0.75,0.8,1},{0,2,2.25,2.5,2.75,3,3.25,3.5,3.75,4}))))</f>
        <v/>
      </c>
      <c r="T619" s="3" t="str">
        <f>IF(COUNT($A619)=0,"",IF($A619&lt;&gt;DRAFT!$B621,"ERR",IF(DRAFT!BK621="3E","3E",IF(COUNT(DRAFT!BG621,DRAFT!BK621)&gt;0,DRAFT!BL621,""))))</f>
        <v/>
      </c>
      <c r="U619" s="3" t="str">
        <f>IF(COUNT($A619)=0,"",IF(T619="3E","3E",IF(T619="","I",LOOKUP(T619/V$2,{0,0.4,0.45,0.5,0.55,0.6,0.65,0.7,0.75,0.8,1},{"F","D","C","C+","B-","B","B+","A-","A","A+"}))))</f>
        <v/>
      </c>
      <c r="V619" s="2" t="str">
        <f>IF(COUNT($A619)=0,"",IF(T619="","--",IF(T619="3E","3E",LOOKUP(T619/V$2,{0,0.4,0.45,0.5,0.55,0.6,0.65,0.7,0.75,0.8,1},{0,2,2.25,2.5,2.75,3,3.25,3.5,3.75,4}))))</f>
        <v/>
      </c>
      <c r="W619" s="3" t="str">
        <f>IF(COUNT($A619)=0,"",IF($A619&lt;&gt;DRAFT!$B621,"ERR",IF(DRAFT!BT621="3E","3E",IF(COUNT(DRAFT!BP621,DRAFT!BT621)&gt;0,DRAFT!BU621,""))))</f>
        <v/>
      </c>
      <c r="X619" s="3" t="str">
        <f>IF(COUNT($A619)=0,"",IF(W619="3E","3E",IF(W619="","I",LOOKUP(W619/Y$2,{0,0.4,0.45,0.5,0.55,0.6,0.65,0.7,0.75,0.8,1},{"F","D","C","C+","B-","B","B+","A-","A","A+"}))))</f>
        <v/>
      </c>
      <c r="Y619" s="2" t="str">
        <f>IF(COUNT($A619)=0,"",IF(W619="","--",IF(W619="3E","3E",LOOKUP(W619/Y$2,{0,0.4,0.45,0.5,0.55,0.6,0.65,0.7,0.75,0.8,1},{0,2,2.25,2.5,2.75,3,3.25,3.5,3.75,4}))))</f>
        <v/>
      </c>
      <c r="Z619" s="3" t="str">
        <f>IF(COUNT($A619)=0,"",IF($A619&lt;&gt;DRAFT!$B621,"ERR",IF(DRAFT!CC621="3E","3E",IF(COUNT(DRAFT!BY621,DRAFT!CC621)&gt;0,DRAFT!CD621,""))))</f>
        <v/>
      </c>
      <c r="AA619" s="3" t="str">
        <f>IF(COUNT($A619)=0,"",IF(Z619="3E","3E",IF(Z619="","I",LOOKUP(Z619/AB$2,{0,0.4,0.45,0.5,0.55,0.6,0.65,0.7,0.75,0.8,1},{"F","D","C","C+","B-","B","B+","A-","A","A+"}))))</f>
        <v/>
      </c>
      <c r="AB619" s="2" t="str">
        <f>IF(COUNT($A619)=0,"",IF(Z619="","--",IF(Z619="3E","3E",LOOKUP(Z619/AB$2,{0,0.4,0.45,0.5,0.55,0.6,0.65,0.7,0.75,0.8,1},{0,2,2.25,2.5,2.75,3,3.25,3.5,3.75,4}))))</f>
        <v/>
      </c>
      <c r="AC619" s="3" t="str">
        <f>IF(COUNT($A619)=0,"",IF($A619&lt;&gt;DRAFT!$B621,"ERR",IF(DRAFT!CF621&gt;0,DRAFT!CF621,"")))</f>
        <v/>
      </c>
      <c r="AD619" s="3" t="str">
        <f>IF(COUNT($A619)=0,"",IF(AC619="3E","3E",IF(AC619="","I",LOOKUP(AC619/AE$2,{0,0.4,0.45,0.5,0.55,0.6,0.65,0.7,0.75,0.8,1},{"F","D","C","C+","B-","B","B+","A-","A","A+"}))))</f>
        <v/>
      </c>
      <c r="AE619" s="2" t="str">
        <f>IF(COUNT($A619)=0,"",IF(AC619="","--",IF(AC619="3E","3E",LOOKUP(AC619/AE$2,{0,0.4,0.45,0.5,0.55,0.6,0.65,0.7,0.75,0.8,1},{0,2,2.25,2.5,2.75,3,3.25,3.5,3.75,4}))))</f>
        <v/>
      </c>
      <c r="AF619" s="3" t="str">
        <f>IF($A619&lt;&gt;DRAFT!$B621,"ERR",IF(OR(COUNT($A619)=0,COUNT(DRAFT!CI621:CK621,DRAFT!CM621:CO621)=0),"",CEILING(SUM(DRAFT!CL621,DRAFT!CP621),1)))</f>
        <v/>
      </c>
      <c r="AG619" s="3" t="str">
        <f>IF(COUNT($A619)=0,"",IF(AF619="3E","3E",IF(AF619="","I",LOOKUP(AF619/AH$2,{0,0.4,0.45,0.5,0.55,0.6,0.65,0.7,0.75,0.8,1},{"F","D","C","C+","B-","B","B+","A-","A","A+"}))))</f>
        <v/>
      </c>
      <c r="AH619" s="2" t="str">
        <f>IF(COUNT($A619)=0,"",IF(AF619="","--",IF(AF619="3E","3E",LOOKUP(AF619/AH$2,{0,0.4,0.45,0.5,0.55,0.6,0.65,0.7,0.75,0.8,1},{0,2,2.25,2.5,2.75,3,3.25,3.5,3.75,4}))))</f>
        <v/>
      </c>
      <c r="AI619" s="11" t="str">
        <f>IF(OR(COUNT($A619)=0,COUNT(B619:AH619)=0),"",IF(COUNTIF(B619:AH619,"3E")&gt;0,"3E",IF(DRAFT!$A621="R",TRUNC(SUMPRODUCT(RGP,RCP)/TCP,3),TRUNC((SUMPRODUCT(--(IMDGP&gt;0)*IMDGP,IMCP)+CEILING(DRAFT!$CQ621*42,0.25))/TCP,3))))</f>
        <v/>
      </c>
      <c r="AJ619" s="3" t="str">
        <f>IF(OR(COUNT($A619)=0,COUNT(B619:AH619)=0),"",IF(COUNTIF(B619:AH619,"3E")&gt;0,"3E",IF(DRAFT!$A621="R",SUMPRODUCT(--(RGP&gt;=2),RCP),SUMPRODUCT(--(IMDGP&gt;0),--(IMGP=0),IMCP)+DRAFT!$CR621)))</f>
        <v/>
      </c>
      <c r="AK619" s="3" t="str">
        <f>IF(OR(COUNT($A619)=0,COUNT(B619:AH619)=0),"",IF(COUNTIF(B619:AJ619,"3E")&gt;0,"3E",IF(AND(DRAFT!$A621="IM",OR($AI619&gt;DRAFT!$CQ621,$AJ619&gt;DRAFT!$CR621)),"IMPROVED",IF(AND(DRAFT!$A621="IM",$AI619&lt;=DRAFT!$CQ621,$AJ619&lt;=DRAFT!$CR621),"NOT IMPROVED",IF(AND(AH619&gt;=2,AI619&gt;=2,AJ619&gt;=30),"PASS","FAIL")))))</f>
        <v/>
      </c>
      <c r="AL619" s="3" t="str">
        <f t="shared" si="18"/>
        <v/>
      </c>
      <c r="AM619" s="3" t="str">
        <f t="shared" si="19"/>
        <v/>
      </c>
    </row>
    <row r="620" spans="1:39" ht="18.95" customHeight="1" x14ac:dyDescent="0.25">
      <c r="A620" s="4" t="str">
        <f>IF(DRAFT!$B622="","",DRAFT!$B622)</f>
        <v/>
      </c>
      <c r="B620" s="3" t="str">
        <f>IF(COUNT($A620)=0,"",IF($A620&lt;&gt;DRAFT!$B622,"ERR",IF(DRAFT!I622="3E","3E",IF(COUNT(DRAFT!E622,DRAFT!I622)&gt;0,DRAFT!J622,""))))</f>
        <v/>
      </c>
      <c r="C620" s="3" t="str">
        <f>IF(COUNT($A620)=0,"",IF(B620="3E","3E",IF(B620="","I",LOOKUP(B620/D$2,{0,0.4,0.45,0.5,0.55,0.6,0.65,0.7,0.75,0.8,1},{"F","D","C","C+","B-","B","B+","A-","A","A+"}))))</f>
        <v/>
      </c>
      <c r="D620" s="2" t="str">
        <f>IF(COUNT($A620)=0,"",IF(B620="","--",IF(B620="3E","3E",LOOKUP(B620/D$2,{0,0.4,0.45,0.5,0.55,0.6,0.65,0.7,0.75,0.8,1},{0,2,2.25,2.5,2.75,3,3.25,3.5,3.75,4}))))</f>
        <v/>
      </c>
      <c r="E620" s="3" t="str">
        <f>IF(COUNT($A620)=0,"",IF($A620&lt;&gt;DRAFT!$B622,"ERR",IF(DRAFT!R622="3E","3E",IF(COUNT(DRAFT!N622,DRAFT!R622)&gt;0,DRAFT!S622,""))))</f>
        <v/>
      </c>
      <c r="F620" s="3" t="str">
        <f>IF(COUNT($A620)=0,"",IF(E620="3E","3E",IF(E620="","I",LOOKUP(E620/G$2,{0,0.4,0.45,0.5,0.55,0.6,0.65,0.7,0.75,0.8,1},{"F","D","C","C+","B-","B","B+","A-","A","A+"}))))</f>
        <v/>
      </c>
      <c r="G620" s="2" t="str">
        <f>IF(COUNT($A620)=0,"",IF(E620="","--",IF(E620="3E","3E",LOOKUP(E620/G$2,{0,0.4,0.45,0.5,0.55,0.6,0.65,0.7,0.75,0.8,1},{0,2,2.25,2.5,2.75,3,3.25,3.5,3.75,4}))))</f>
        <v/>
      </c>
      <c r="H620" s="3" t="str">
        <f>IF(COUNT($A620)=0,"",IF($A620&lt;&gt;DRAFT!$B622,"ERR",IF(DRAFT!AA622="3E","3E",IF(COUNT(DRAFT!W622,DRAFT!AA622)&gt;0,DRAFT!AB622,""))))</f>
        <v/>
      </c>
      <c r="I620" s="3" t="str">
        <f>IF(COUNT($A620)=0,"",IF(H620="3E","3E",IF(H620="","I",LOOKUP(H620/J$2,{0,0.4,0.45,0.5,0.55,0.6,0.65,0.7,0.75,0.8,1},{"F","D","C","C+","B-","B","B+","A-","A","A+"}))))</f>
        <v/>
      </c>
      <c r="J620" s="2" t="str">
        <f>IF(COUNT($A620)=0,"",IF(H620="","--",IF(H620="3E","3E",LOOKUP(H620/J$2,{0,0.4,0.45,0.5,0.55,0.6,0.65,0.7,0.75,0.8,1},{0,2,2.25,2.5,2.75,3,3.25,3.5,3.75,4}))))</f>
        <v/>
      </c>
      <c r="K620" s="3" t="str">
        <f>IF(COUNT($A620)=0,"",IF($A620&lt;&gt;DRAFT!$B622,"ERR",IF(DRAFT!AJ622="3E","3E",IF(COUNT(DRAFT!AF622,DRAFT!AJ622)&gt;0,DRAFT!AK622,""))))</f>
        <v/>
      </c>
      <c r="L620" s="3" t="str">
        <f>IF(COUNT($A620)=0,"",IF(K620="3E","3E",IF(K620="","I",LOOKUP(K620/M$2,{0,0.4,0.45,0.5,0.55,0.6,0.65,0.7,0.75,0.8,1},{"F","D","C","C+","B-","B","B+","A-","A","A+"}))))</f>
        <v/>
      </c>
      <c r="M620" s="2" t="str">
        <f>IF(COUNT($A620)=0,"",IF(K620="","--",IF(K620="3E","3E",LOOKUP(K620/M$2,{0,0.4,0.45,0.5,0.55,0.6,0.65,0.7,0.75,0.8,1},{0,2,2.25,2.5,2.75,3,3.25,3.5,3.75,4}))))</f>
        <v/>
      </c>
      <c r="N620" s="3" t="str">
        <f>IF(COUNT($A620)=0,"",IF($A620&lt;&gt;DRAFT!$B622,"ERR",IF(DRAFT!AS622="3E","3E",IF(COUNT(DRAFT!AO622,DRAFT!AS622)&gt;0,DRAFT!AT622,""))))</f>
        <v/>
      </c>
      <c r="O620" s="3" t="str">
        <f>IF(COUNT($A620)=0,"",IF(N620="3E","3E",IF(N620="","I",LOOKUP(N620/P$2,{0,0.4,0.45,0.5,0.55,0.6,0.65,0.7,0.75,0.8,1},{"F","D","C","C+","B-","B","B+","A-","A","A+"}))))</f>
        <v/>
      </c>
      <c r="P620" s="2" t="str">
        <f>IF(COUNT($A620)=0,"",IF(N620="","--",IF(N620="3E","3E",LOOKUP(N620/P$2,{0,0.4,0.45,0.5,0.55,0.6,0.65,0.7,0.75,0.8,1},{0,2,2.25,2.5,2.75,3,3.25,3.5,3.75,4}))))</f>
        <v/>
      </c>
      <c r="Q620" s="3" t="str">
        <f>IF(COUNT($A620)=0,"",IF($A620&lt;&gt;DRAFT!$B622,"ERR",IF(DRAFT!BB622="3E","3E",IF(COUNT(DRAFT!AX622,DRAFT!BB622)&gt;0,DRAFT!BC622,""))))</f>
        <v/>
      </c>
      <c r="R620" s="3" t="str">
        <f>IF(COUNT($A620)=0,"",IF(Q620="3E","3E",IF(Q620="","I",LOOKUP(Q620/S$2,{0,0.4,0.45,0.5,0.55,0.6,0.65,0.7,0.75,0.8,1},{"F","D","C","C+","B-","B","B+","A-","A","A+"}))))</f>
        <v/>
      </c>
      <c r="S620" s="2" t="str">
        <f>IF(COUNT($A620)=0,"",IF(Q620="","--",IF(Q620="3E","3E",LOOKUP(Q620/S$2,{0,0.4,0.45,0.5,0.55,0.6,0.65,0.7,0.75,0.8,1},{0,2,2.25,2.5,2.75,3,3.25,3.5,3.75,4}))))</f>
        <v/>
      </c>
      <c r="T620" s="3" t="str">
        <f>IF(COUNT($A620)=0,"",IF($A620&lt;&gt;DRAFT!$B622,"ERR",IF(DRAFT!BK622="3E","3E",IF(COUNT(DRAFT!BG622,DRAFT!BK622)&gt;0,DRAFT!BL622,""))))</f>
        <v/>
      </c>
      <c r="U620" s="3" t="str">
        <f>IF(COUNT($A620)=0,"",IF(T620="3E","3E",IF(T620="","I",LOOKUP(T620/V$2,{0,0.4,0.45,0.5,0.55,0.6,0.65,0.7,0.75,0.8,1},{"F","D","C","C+","B-","B","B+","A-","A","A+"}))))</f>
        <v/>
      </c>
      <c r="V620" s="2" t="str">
        <f>IF(COUNT($A620)=0,"",IF(T620="","--",IF(T620="3E","3E",LOOKUP(T620/V$2,{0,0.4,0.45,0.5,0.55,0.6,0.65,0.7,0.75,0.8,1},{0,2,2.25,2.5,2.75,3,3.25,3.5,3.75,4}))))</f>
        <v/>
      </c>
      <c r="W620" s="3" t="str">
        <f>IF(COUNT($A620)=0,"",IF($A620&lt;&gt;DRAFT!$B622,"ERR",IF(DRAFT!BT622="3E","3E",IF(COUNT(DRAFT!BP622,DRAFT!BT622)&gt;0,DRAFT!BU622,""))))</f>
        <v/>
      </c>
      <c r="X620" s="3" t="str">
        <f>IF(COUNT($A620)=0,"",IF(W620="3E","3E",IF(W620="","I",LOOKUP(W620/Y$2,{0,0.4,0.45,0.5,0.55,0.6,0.65,0.7,0.75,0.8,1},{"F","D","C","C+","B-","B","B+","A-","A","A+"}))))</f>
        <v/>
      </c>
      <c r="Y620" s="2" t="str">
        <f>IF(COUNT($A620)=0,"",IF(W620="","--",IF(W620="3E","3E",LOOKUP(W620/Y$2,{0,0.4,0.45,0.5,0.55,0.6,0.65,0.7,0.75,0.8,1},{0,2,2.25,2.5,2.75,3,3.25,3.5,3.75,4}))))</f>
        <v/>
      </c>
      <c r="Z620" s="3" t="str">
        <f>IF(COUNT($A620)=0,"",IF($A620&lt;&gt;DRAFT!$B622,"ERR",IF(DRAFT!CC622="3E","3E",IF(COUNT(DRAFT!BY622,DRAFT!CC622)&gt;0,DRAFT!CD622,""))))</f>
        <v/>
      </c>
      <c r="AA620" s="3" t="str">
        <f>IF(COUNT($A620)=0,"",IF(Z620="3E","3E",IF(Z620="","I",LOOKUP(Z620/AB$2,{0,0.4,0.45,0.5,0.55,0.6,0.65,0.7,0.75,0.8,1},{"F","D","C","C+","B-","B","B+","A-","A","A+"}))))</f>
        <v/>
      </c>
      <c r="AB620" s="2" t="str">
        <f>IF(COUNT($A620)=0,"",IF(Z620="","--",IF(Z620="3E","3E",LOOKUP(Z620/AB$2,{0,0.4,0.45,0.5,0.55,0.6,0.65,0.7,0.75,0.8,1},{0,2,2.25,2.5,2.75,3,3.25,3.5,3.75,4}))))</f>
        <v/>
      </c>
      <c r="AC620" s="3" t="str">
        <f>IF(COUNT($A620)=0,"",IF($A620&lt;&gt;DRAFT!$B622,"ERR",IF(DRAFT!CF622&gt;0,DRAFT!CF622,"")))</f>
        <v/>
      </c>
      <c r="AD620" s="3" t="str">
        <f>IF(COUNT($A620)=0,"",IF(AC620="3E","3E",IF(AC620="","I",LOOKUP(AC620/AE$2,{0,0.4,0.45,0.5,0.55,0.6,0.65,0.7,0.75,0.8,1},{"F","D","C","C+","B-","B","B+","A-","A","A+"}))))</f>
        <v/>
      </c>
      <c r="AE620" s="2" t="str">
        <f>IF(COUNT($A620)=0,"",IF(AC620="","--",IF(AC620="3E","3E",LOOKUP(AC620/AE$2,{0,0.4,0.45,0.5,0.55,0.6,0.65,0.7,0.75,0.8,1},{0,2,2.25,2.5,2.75,3,3.25,3.5,3.75,4}))))</f>
        <v/>
      </c>
      <c r="AF620" s="3" t="str">
        <f>IF($A620&lt;&gt;DRAFT!$B622,"ERR",IF(OR(COUNT($A620)=0,COUNT(DRAFT!CI622:CK622,DRAFT!CM622:CO622)=0),"",CEILING(SUM(DRAFT!CL622,DRAFT!CP622),1)))</f>
        <v/>
      </c>
      <c r="AG620" s="3" t="str">
        <f>IF(COUNT($A620)=0,"",IF(AF620="3E","3E",IF(AF620="","I",LOOKUP(AF620/AH$2,{0,0.4,0.45,0.5,0.55,0.6,0.65,0.7,0.75,0.8,1},{"F","D","C","C+","B-","B","B+","A-","A","A+"}))))</f>
        <v/>
      </c>
      <c r="AH620" s="2" t="str">
        <f>IF(COUNT($A620)=0,"",IF(AF620="","--",IF(AF620="3E","3E",LOOKUP(AF620/AH$2,{0,0.4,0.45,0.5,0.55,0.6,0.65,0.7,0.75,0.8,1},{0,2,2.25,2.5,2.75,3,3.25,3.5,3.75,4}))))</f>
        <v/>
      </c>
      <c r="AI620" s="11" t="str">
        <f>IF(OR(COUNT($A620)=0,COUNT(B620:AH620)=0),"",IF(COUNTIF(B620:AH620,"3E")&gt;0,"3E",IF(DRAFT!$A622="R",TRUNC(SUMPRODUCT(RGP,RCP)/TCP,3),TRUNC((SUMPRODUCT(--(IMDGP&gt;0)*IMDGP,IMCP)+CEILING(DRAFT!$CQ622*42,0.25))/TCP,3))))</f>
        <v/>
      </c>
      <c r="AJ620" s="3" t="str">
        <f>IF(OR(COUNT($A620)=0,COUNT(B620:AH620)=0),"",IF(COUNTIF(B620:AH620,"3E")&gt;0,"3E",IF(DRAFT!$A622="R",SUMPRODUCT(--(RGP&gt;=2),RCP),SUMPRODUCT(--(IMDGP&gt;0),--(IMGP=0),IMCP)+DRAFT!$CR622)))</f>
        <v/>
      </c>
      <c r="AK620" s="3" t="str">
        <f>IF(OR(COUNT($A620)=0,COUNT(B620:AH620)=0),"",IF(COUNTIF(B620:AJ620,"3E")&gt;0,"3E",IF(AND(DRAFT!$A622="IM",OR($AI620&gt;DRAFT!$CQ622,$AJ620&gt;DRAFT!$CR622)),"IMPROVED",IF(AND(DRAFT!$A622="IM",$AI620&lt;=DRAFT!$CQ622,$AJ620&lt;=DRAFT!$CR622),"NOT IMPROVED",IF(AND(AH620&gt;=2,AI620&gt;=2,AJ620&gt;=30),"PASS","FAIL")))))</f>
        <v/>
      </c>
      <c r="AL620" s="3" t="str">
        <f t="shared" si="18"/>
        <v/>
      </c>
      <c r="AM620" s="3" t="str">
        <f t="shared" si="19"/>
        <v/>
      </c>
    </row>
    <row r="621" spans="1:39" ht="18.95" customHeight="1" x14ac:dyDescent="0.25">
      <c r="A621" s="4" t="str">
        <f>IF(DRAFT!$B623="","",DRAFT!$B623)</f>
        <v/>
      </c>
      <c r="B621" s="3" t="str">
        <f>IF(COUNT($A621)=0,"",IF($A621&lt;&gt;DRAFT!$B623,"ERR",IF(DRAFT!I623="3E","3E",IF(COUNT(DRAFT!E623,DRAFT!I623)&gt;0,DRAFT!J623,""))))</f>
        <v/>
      </c>
      <c r="C621" s="3" t="str">
        <f>IF(COUNT($A621)=0,"",IF(B621="3E","3E",IF(B621="","I",LOOKUP(B621/D$2,{0,0.4,0.45,0.5,0.55,0.6,0.65,0.7,0.75,0.8,1},{"F","D","C","C+","B-","B","B+","A-","A","A+"}))))</f>
        <v/>
      </c>
      <c r="D621" s="2" t="str">
        <f>IF(COUNT($A621)=0,"",IF(B621="","--",IF(B621="3E","3E",LOOKUP(B621/D$2,{0,0.4,0.45,0.5,0.55,0.6,0.65,0.7,0.75,0.8,1},{0,2,2.25,2.5,2.75,3,3.25,3.5,3.75,4}))))</f>
        <v/>
      </c>
      <c r="E621" s="3" t="str">
        <f>IF(COUNT($A621)=0,"",IF($A621&lt;&gt;DRAFT!$B623,"ERR",IF(DRAFT!R623="3E","3E",IF(COUNT(DRAFT!N623,DRAFT!R623)&gt;0,DRAFT!S623,""))))</f>
        <v/>
      </c>
      <c r="F621" s="3" t="str">
        <f>IF(COUNT($A621)=0,"",IF(E621="3E","3E",IF(E621="","I",LOOKUP(E621/G$2,{0,0.4,0.45,0.5,0.55,0.6,0.65,0.7,0.75,0.8,1},{"F","D","C","C+","B-","B","B+","A-","A","A+"}))))</f>
        <v/>
      </c>
      <c r="G621" s="2" t="str">
        <f>IF(COUNT($A621)=0,"",IF(E621="","--",IF(E621="3E","3E",LOOKUP(E621/G$2,{0,0.4,0.45,0.5,0.55,0.6,0.65,0.7,0.75,0.8,1},{0,2,2.25,2.5,2.75,3,3.25,3.5,3.75,4}))))</f>
        <v/>
      </c>
      <c r="H621" s="3" t="str">
        <f>IF(COUNT($A621)=0,"",IF($A621&lt;&gt;DRAFT!$B623,"ERR",IF(DRAFT!AA623="3E","3E",IF(COUNT(DRAFT!W623,DRAFT!AA623)&gt;0,DRAFT!AB623,""))))</f>
        <v/>
      </c>
      <c r="I621" s="3" t="str">
        <f>IF(COUNT($A621)=0,"",IF(H621="3E","3E",IF(H621="","I",LOOKUP(H621/J$2,{0,0.4,0.45,0.5,0.55,0.6,0.65,0.7,0.75,0.8,1},{"F","D","C","C+","B-","B","B+","A-","A","A+"}))))</f>
        <v/>
      </c>
      <c r="J621" s="2" t="str">
        <f>IF(COUNT($A621)=0,"",IF(H621="","--",IF(H621="3E","3E",LOOKUP(H621/J$2,{0,0.4,0.45,0.5,0.55,0.6,0.65,0.7,0.75,0.8,1},{0,2,2.25,2.5,2.75,3,3.25,3.5,3.75,4}))))</f>
        <v/>
      </c>
      <c r="K621" s="3" t="str">
        <f>IF(COUNT($A621)=0,"",IF($A621&lt;&gt;DRAFT!$B623,"ERR",IF(DRAFT!AJ623="3E","3E",IF(COUNT(DRAFT!AF623,DRAFT!AJ623)&gt;0,DRAFT!AK623,""))))</f>
        <v/>
      </c>
      <c r="L621" s="3" t="str">
        <f>IF(COUNT($A621)=0,"",IF(K621="3E","3E",IF(K621="","I",LOOKUP(K621/M$2,{0,0.4,0.45,0.5,0.55,0.6,0.65,0.7,0.75,0.8,1},{"F","D","C","C+","B-","B","B+","A-","A","A+"}))))</f>
        <v/>
      </c>
      <c r="M621" s="2" t="str">
        <f>IF(COUNT($A621)=0,"",IF(K621="","--",IF(K621="3E","3E",LOOKUP(K621/M$2,{0,0.4,0.45,0.5,0.55,0.6,0.65,0.7,0.75,0.8,1},{0,2,2.25,2.5,2.75,3,3.25,3.5,3.75,4}))))</f>
        <v/>
      </c>
      <c r="N621" s="3" t="str">
        <f>IF(COUNT($A621)=0,"",IF($A621&lt;&gt;DRAFT!$B623,"ERR",IF(DRAFT!AS623="3E","3E",IF(COUNT(DRAFT!AO623,DRAFT!AS623)&gt;0,DRAFT!AT623,""))))</f>
        <v/>
      </c>
      <c r="O621" s="3" t="str">
        <f>IF(COUNT($A621)=0,"",IF(N621="3E","3E",IF(N621="","I",LOOKUP(N621/P$2,{0,0.4,0.45,0.5,0.55,0.6,0.65,0.7,0.75,0.8,1},{"F","D","C","C+","B-","B","B+","A-","A","A+"}))))</f>
        <v/>
      </c>
      <c r="P621" s="2" t="str">
        <f>IF(COUNT($A621)=0,"",IF(N621="","--",IF(N621="3E","3E",LOOKUP(N621/P$2,{0,0.4,0.45,0.5,0.55,0.6,0.65,0.7,0.75,0.8,1},{0,2,2.25,2.5,2.75,3,3.25,3.5,3.75,4}))))</f>
        <v/>
      </c>
      <c r="Q621" s="3" t="str">
        <f>IF(COUNT($A621)=0,"",IF($A621&lt;&gt;DRAFT!$B623,"ERR",IF(DRAFT!BB623="3E","3E",IF(COUNT(DRAFT!AX623,DRAFT!BB623)&gt;0,DRAFT!BC623,""))))</f>
        <v/>
      </c>
      <c r="R621" s="3" t="str">
        <f>IF(COUNT($A621)=0,"",IF(Q621="3E","3E",IF(Q621="","I",LOOKUP(Q621/S$2,{0,0.4,0.45,0.5,0.55,0.6,0.65,0.7,0.75,0.8,1},{"F","D","C","C+","B-","B","B+","A-","A","A+"}))))</f>
        <v/>
      </c>
      <c r="S621" s="2" t="str">
        <f>IF(COUNT($A621)=0,"",IF(Q621="","--",IF(Q621="3E","3E",LOOKUP(Q621/S$2,{0,0.4,0.45,0.5,0.55,0.6,0.65,0.7,0.75,0.8,1},{0,2,2.25,2.5,2.75,3,3.25,3.5,3.75,4}))))</f>
        <v/>
      </c>
      <c r="T621" s="3" t="str">
        <f>IF(COUNT($A621)=0,"",IF($A621&lt;&gt;DRAFT!$B623,"ERR",IF(DRAFT!BK623="3E","3E",IF(COUNT(DRAFT!BG623,DRAFT!BK623)&gt;0,DRAFT!BL623,""))))</f>
        <v/>
      </c>
      <c r="U621" s="3" t="str">
        <f>IF(COUNT($A621)=0,"",IF(T621="3E","3E",IF(T621="","I",LOOKUP(T621/V$2,{0,0.4,0.45,0.5,0.55,0.6,0.65,0.7,0.75,0.8,1},{"F","D","C","C+","B-","B","B+","A-","A","A+"}))))</f>
        <v/>
      </c>
      <c r="V621" s="2" t="str">
        <f>IF(COUNT($A621)=0,"",IF(T621="","--",IF(T621="3E","3E",LOOKUP(T621/V$2,{0,0.4,0.45,0.5,0.55,0.6,0.65,0.7,0.75,0.8,1},{0,2,2.25,2.5,2.75,3,3.25,3.5,3.75,4}))))</f>
        <v/>
      </c>
      <c r="W621" s="3" t="str">
        <f>IF(COUNT($A621)=0,"",IF($A621&lt;&gt;DRAFT!$B623,"ERR",IF(DRAFT!BT623="3E","3E",IF(COUNT(DRAFT!BP623,DRAFT!BT623)&gt;0,DRAFT!BU623,""))))</f>
        <v/>
      </c>
      <c r="X621" s="3" t="str">
        <f>IF(COUNT($A621)=0,"",IF(W621="3E","3E",IF(W621="","I",LOOKUP(W621/Y$2,{0,0.4,0.45,0.5,0.55,0.6,0.65,0.7,0.75,0.8,1},{"F","D","C","C+","B-","B","B+","A-","A","A+"}))))</f>
        <v/>
      </c>
      <c r="Y621" s="2" t="str">
        <f>IF(COUNT($A621)=0,"",IF(W621="","--",IF(W621="3E","3E",LOOKUP(W621/Y$2,{0,0.4,0.45,0.5,0.55,0.6,0.65,0.7,0.75,0.8,1},{0,2,2.25,2.5,2.75,3,3.25,3.5,3.75,4}))))</f>
        <v/>
      </c>
      <c r="Z621" s="3" t="str">
        <f>IF(COUNT($A621)=0,"",IF($A621&lt;&gt;DRAFT!$B623,"ERR",IF(DRAFT!CC623="3E","3E",IF(COUNT(DRAFT!BY623,DRAFT!CC623)&gt;0,DRAFT!CD623,""))))</f>
        <v/>
      </c>
      <c r="AA621" s="3" t="str">
        <f>IF(COUNT($A621)=0,"",IF(Z621="3E","3E",IF(Z621="","I",LOOKUP(Z621/AB$2,{0,0.4,0.45,0.5,0.55,0.6,0.65,0.7,0.75,0.8,1},{"F","D","C","C+","B-","B","B+","A-","A","A+"}))))</f>
        <v/>
      </c>
      <c r="AB621" s="2" t="str">
        <f>IF(COUNT($A621)=0,"",IF(Z621="","--",IF(Z621="3E","3E",LOOKUP(Z621/AB$2,{0,0.4,0.45,0.5,0.55,0.6,0.65,0.7,0.75,0.8,1},{0,2,2.25,2.5,2.75,3,3.25,3.5,3.75,4}))))</f>
        <v/>
      </c>
      <c r="AC621" s="3" t="str">
        <f>IF(COUNT($A621)=0,"",IF($A621&lt;&gt;DRAFT!$B623,"ERR",IF(DRAFT!CF623&gt;0,DRAFT!CF623,"")))</f>
        <v/>
      </c>
      <c r="AD621" s="3" t="str">
        <f>IF(COUNT($A621)=0,"",IF(AC621="3E","3E",IF(AC621="","I",LOOKUP(AC621/AE$2,{0,0.4,0.45,0.5,0.55,0.6,0.65,0.7,0.75,0.8,1},{"F","D","C","C+","B-","B","B+","A-","A","A+"}))))</f>
        <v/>
      </c>
      <c r="AE621" s="2" t="str">
        <f>IF(COUNT($A621)=0,"",IF(AC621="","--",IF(AC621="3E","3E",LOOKUP(AC621/AE$2,{0,0.4,0.45,0.5,0.55,0.6,0.65,0.7,0.75,0.8,1},{0,2,2.25,2.5,2.75,3,3.25,3.5,3.75,4}))))</f>
        <v/>
      </c>
      <c r="AF621" s="3" t="str">
        <f>IF($A621&lt;&gt;DRAFT!$B623,"ERR",IF(OR(COUNT($A621)=0,COUNT(DRAFT!CI623:CK623,DRAFT!CM623:CO623)=0),"",CEILING(SUM(DRAFT!CL623,DRAFT!CP623),1)))</f>
        <v/>
      </c>
      <c r="AG621" s="3" t="str">
        <f>IF(COUNT($A621)=0,"",IF(AF621="3E","3E",IF(AF621="","I",LOOKUP(AF621/AH$2,{0,0.4,0.45,0.5,0.55,0.6,0.65,0.7,0.75,0.8,1},{"F","D","C","C+","B-","B","B+","A-","A","A+"}))))</f>
        <v/>
      </c>
      <c r="AH621" s="2" t="str">
        <f>IF(COUNT($A621)=0,"",IF(AF621="","--",IF(AF621="3E","3E",LOOKUP(AF621/AH$2,{0,0.4,0.45,0.5,0.55,0.6,0.65,0.7,0.75,0.8,1},{0,2,2.25,2.5,2.75,3,3.25,3.5,3.75,4}))))</f>
        <v/>
      </c>
      <c r="AI621" s="11" t="str">
        <f>IF(OR(COUNT($A621)=0,COUNT(B621:AH621)=0),"",IF(COUNTIF(B621:AH621,"3E")&gt;0,"3E",IF(DRAFT!$A623="R",TRUNC(SUMPRODUCT(RGP,RCP)/TCP,3),TRUNC((SUMPRODUCT(--(IMDGP&gt;0)*IMDGP,IMCP)+CEILING(DRAFT!$CQ623*42,0.25))/TCP,3))))</f>
        <v/>
      </c>
      <c r="AJ621" s="3" t="str">
        <f>IF(OR(COUNT($A621)=0,COUNT(B621:AH621)=0),"",IF(COUNTIF(B621:AH621,"3E")&gt;0,"3E",IF(DRAFT!$A623="R",SUMPRODUCT(--(RGP&gt;=2),RCP),SUMPRODUCT(--(IMDGP&gt;0),--(IMGP=0),IMCP)+DRAFT!$CR623)))</f>
        <v/>
      </c>
      <c r="AK621" s="3" t="str">
        <f>IF(OR(COUNT($A621)=0,COUNT(B621:AH621)=0),"",IF(COUNTIF(B621:AJ621,"3E")&gt;0,"3E",IF(AND(DRAFT!$A623="IM",OR($AI621&gt;DRAFT!$CQ623,$AJ621&gt;DRAFT!$CR623)),"IMPROVED",IF(AND(DRAFT!$A623="IM",$AI621&lt;=DRAFT!$CQ623,$AJ621&lt;=DRAFT!$CR623),"NOT IMPROVED",IF(AND(AH621&gt;=2,AI621&gt;=2,AJ621&gt;=30),"PASS","FAIL")))))</f>
        <v/>
      </c>
      <c r="AL621" s="3" t="str">
        <f t="shared" si="18"/>
        <v/>
      </c>
      <c r="AM621" s="3" t="str">
        <f t="shared" si="19"/>
        <v/>
      </c>
    </row>
    <row r="622" spans="1:39" ht="18.95" customHeight="1" x14ac:dyDescent="0.25">
      <c r="A622" s="4" t="str">
        <f>IF(DRAFT!$B624="","",DRAFT!$B624)</f>
        <v/>
      </c>
      <c r="B622" s="3" t="str">
        <f>IF(COUNT($A622)=0,"",IF($A622&lt;&gt;DRAFT!$B624,"ERR",IF(DRAFT!I624="3E","3E",IF(COUNT(DRAFT!E624,DRAFT!I624)&gt;0,DRAFT!J624,""))))</f>
        <v/>
      </c>
      <c r="C622" s="3" t="str">
        <f>IF(COUNT($A622)=0,"",IF(B622="3E","3E",IF(B622="","I",LOOKUP(B622/D$2,{0,0.4,0.45,0.5,0.55,0.6,0.65,0.7,0.75,0.8,1},{"F","D","C","C+","B-","B","B+","A-","A","A+"}))))</f>
        <v/>
      </c>
      <c r="D622" s="2" t="str">
        <f>IF(COUNT($A622)=0,"",IF(B622="","--",IF(B622="3E","3E",LOOKUP(B622/D$2,{0,0.4,0.45,0.5,0.55,0.6,0.65,0.7,0.75,0.8,1},{0,2,2.25,2.5,2.75,3,3.25,3.5,3.75,4}))))</f>
        <v/>
      </c>
      <c r="E622" s="3" t="str">
        <f>IF(COUNT($A622)=0,"",IF($A622&lt;&gt;DRAFT!$B624,"ERR",IF(DRAFT!R624="3E","3E",IF(COUNT(DRAFT!N624,DRAFT!R624)&gt;0,DRAFT!S624,""))))</f>
        <v/>
      </c>
      <c r="F622" s="3" t="str">
        <f>IF(COUNT($A622)=0,"",IF(E622="3E","3E",IF(E622="","I",LOOKUP(E622/G$2,{0,0.4,0.45,0.5,0.55,0.6,0.65,0.7,0.75,0.8,1},{"F","D","C","C+","B-","B","B+","A-","A","A+"}))))</f>
        <v/>
      </c>
      <c r="G622" s="2" t="str">
        <f>IF(COUNT($A622)=0,"",IF(E622="","--",IF(E622="3E","3E",LOOKUP(E622/G$2,{0,0.4,0.45,0.5,0.55,0.6,0.65,0.7,0.75,0.8,1},{0,2,2.25,2.5,2.75,3,3.25,3.5,3.75,4}))))</f>
        <v/>
      </c>
      <c r="H622" s="3" t="str">
        <f>IF(COUNT($A622)=0,"",IF($A622&lt;&gt;DRAFT!$B624,"ERR",IF(DRAFT!AA624="3E","3E",IF(COUNT(DRAFT!W624,DRAFT!AA624)&gt;0,DRAFT!AB624,""))))</f>
        <v/>
      </c>
      <c r="I622" s="3" t="str">
        <f>IF(COUNT($A622)=0,"",IF(H622="3E","3E",IF(H622="","I",LOOKUP(H622/J$2,{0,0.4,0.45,0.5,0.55,0.6,0.65,0.7,0.75,0.8,1},{"F","D","C","C+","B-","B","B+","A-","A","A+"}))))</f>
        <v/>
      </c>
      <c r="J622" s="2" t="str">
        <f>IF(COUNT($A622)=0,"",IF(H622="","--",IF(H622="3E","3E",LOOKUP(H622/J$2,{0,0.4,0.45,0.5,0.55,0.6,0.65,0.7,0.75,0.8,1},{0,2,2.25,2.5,2.75,3,3.25,3.5,3.75,4}))))</f>
        <v/>
      </c>
      <c r="K622" s="3" t="str">
        <f>IF(COUNT($A622)=0,"",IF($A622&lt;&gt;DRAFT!$B624,"ERR",IF(DRAFT!AJ624="3E","3E",IF(COUNT(DRAFT!AF624,DRAFT!AJ624)&gt;0,DRAFT!AK624,""))))</f>
        <v/>
      </c>
      <c r="L622" s="3" t="str">
        <f>IF(COUNT($A622)=0,"",IF(K622="3E","3E",IF(K622="","I",LOOKUP(K622/M$2,{0,0.4,0.45,0.5,0.55,0.6,0.65,0.7,0.75,0.8,1},{"F","D","C","C+","B-","B","B+","A-","A","A+"}))))</f>
        <v/>
      </c>
      <c r="M622" s="2" t="str">
        <f>IF(COUNT($A622)=0,"",IF(K622="","--",IF(K622="3E","3E",LOOKUP(K622/M$2,{0,0.4,0.45,0.5,0.55,0.6,0.65,0.7,0.75,0.8,1},{0,2,2.25,2.5,2.75,3,3.25,3.5,3.75,4}))))</f>
        <v/>
      </c>
      <c r="N622" s="3" t="str">
        <f>IF(COUNT($A622)=0,"",IF($A622&lt;&gt;DRAFT!$B624,"ERR",IF(DRAFT!AS624="3E","3E",IF(COUNT(DRAFT!AO624,DRAFT!AS624)&gt;0,DRAFT!AT624,""))))</f>
        <v/>
      </c>
      <c r="O622" s="3" t="str">
        <f>IF(COUNT($A622)=0,"",IF(N622="3E","3E",IF(N622="","I",LOOKUP(N622/P$2,{0,0.4,0.45,0.5,0.55,0.6,0.65,0.7,0.75,0.8,1},{"F","D","C","C+","B-","B","B+","A-","A","A+"}))))</f>
        <v/>
      </c>
      <c r="P622" s="2" t="str">
        <f>IF(COUNT($A622)=0,"",IF(N622="","--",IF(N622="3E","3E",LOOKUP(N622/P$2,{0,0.4,0.45,0.5,0.55,0.6,0.65,0.7,0.75,0.8,1},{0,2,2.25,2.5,2.75,3,3.25,3.5,3.75,4}))))</f>
        <v/>
      </c>
      <c r="Q622" s="3" t="str">
        <f>IF(COUNT($A622)=0,"",IF($A622&lt;&gt;DRAFT!$B624,"ERR",IF(DRAFT!BB624="3E","3E",IF(COUNT(DRAFT!AX624,DRAFT!BB624)&gt;0,DRAFT!BC624,""))))</f>
        <v/>
      </c>
      <c r="R622" s="3" t="str">
        <f>IF(COUNT($A622)=0,"",IF(Q622="3E","3E",IF(Q622="","I",LOOKUP(Q622/S$2,{0,0.4,0.45,0.5,0.55,0.6,0.65,0.7,0.75,0.8,1},{"F","D","C","C+","B-","B","B+","A-","A","A+"}))))</f>
        <v/>
      </c>
      <c r="S622" s="2" t="str">
        <f>IF(COUNT($A622)=0,"",IF(Q622="","--",IF(Q622="3E","3E",LOOKUP(Q622/S$2,{0,0.4,0.45,0.5,0.55,0.6,0.65,0.7,0.75,0.8,1},{0,2,2.25,2.5,2.75,3,3.25,3.5,3.75,4}))))</f>
        <v/>
      </c>
      <c r="T622" s="3" t="str">
        <f>IF(COUNT($A622)=0,"",IF($A622&lt;&gt;DRAFT!$B624,"ERR",IF(DRAFT!BK624="3E","3E",IF(COUNT(DRAFT!BG624,DRAFT!BK624)&gt;0,DRAFT!BL624,""))))</f>
        <v/>
      </c>
      <c r="U622" s="3" t="str">
        <f>IF(COUNT($A622)=0,"",IF(T622="3E","3E",IF(T622="","I",LOOKUP(T622/V$2,{0,0.4,0.45,0.5,0.55,0.6,0.65,0.7,0.75,0.8,1},{"F","D","C","C+","B-","B","B+","A-","A","A+"}))))</f>
        <v/>
      </c>
      <c r="V622" s="2" t="str">
        <f>IF(COUNT($A622)=0,"",IF(T622="","--",IF(T622="3E","3E",LOOKUP(T622/V$2,{0,0.4,0.45,0.5,0.55,0.6,0.65,0.7,0.75,0.8,1},{0,2,2.25,2.5,2.75,3,3.25,3.5,3.75,4}))))</f>
        <v/>
      </c>
      <c r="W622" s="3" t="str">
        <f>IF(COUNT($A622)=0,"",IF($A622&lt;&gt;DRAFT!$B624,"ERR",IF(DRAFT!BT624="3E","3E",IF(COUNT(DRAFT!BP624,DRAFT!BT624)&gt;0,DRAFT!BU624,""))))</f>
        <v/>
      </c>
      <c r="X622" s="3" t="str">
        <f>IF(COUNT($A622)=0,"",IF(W622="3E","3E",IF(W622="","I",LOOKUP(W622/Y$2,{0,0.4,0.45,0.5,0.55,0.6,0.65,0.7,0.75,0.8,1},{"F","D","C","C+","B-","B","B+","A-","A","A+"}))))</f>
        <v/>
      </c>
      <c r="Y622" s="2" t="str">
        <f>IF(COUNT($A622)=0,"",IF(W622="","--",IF(W622="3E","3E",LOOKUP(W622/Y$2,{0,0.4,0.45,0.5,0.55,0.6,0.65,0.7,0.75,0.8,1},{0,2,2.25,2.5,2.75,3,3.25,3.5,3.75,4}))))</f>
        <v/>
      </c>
      <c r="Z622" s="3" t="str">
        <f>IF(COUNT($A622)=0,"",IF($A622&lt;&gt;DRAFT!$B624,"ERR",IF(DRAFT!CC624="3E","3E",IF(COUNT(DRAFT!BY624,DRAFT!CC624)&gt;0,DRAFT!CD624,""))))</f>
        <v/>
      </c>
      <c r="AA622" s="3" t="str">
        <f>IF(COUNT($A622)=0,"",IF(Z622="3E","3E",IF(Z622="","I",LOOKUP(Z622/AB$2,{0,0.4,0.45,0.5,0.55,0.6,0.65,0.7,0.75,0.8,1},{"F","D","C","C+","B-","B","B+","A-","A","A+"}))))</f>
        <v/>
      </c>
      <c r="AB622" s="2" t="str">
        <f>IF(COUNT($A622)=0,"",IF(Z622="","--",IF(Z622="3E","3E",LOOKUP(Z622/AB$2,{0,0.4,0.45,0.5,0.55,0.6,0.65,0.7,0.75,0.8,1},{0,2,2.25,2.5,2.75,3,3.25,3.5,3.75,4}))))</f>
        <v/>
      </c>
      <c r="AC622" s="3" t="str">
        <f>IF(COUNT($A622)=0,"",IF($A622&lt;&gt;DRAFT!$B624,"ERR",IF(DRAFT!CF624&gt;0,DRAFT!CF624,"")))</f>
        <v/>
      </c>
      <c r="AD622" s="3" t="str">
        <f>IF(COUNT($A622)=0,"",IF(AC622="3E","3E",IF(AC622="","I",LOOKUP(AC622/AE$2,{0,0.4,0.45,0.5,0.55,0.6,0.65,0.7,0.75,0.8,1},{"F","D","C","C+","B-","B","B+","A-","A","A+"}))))</f>
        <v/>
      </c>
      <c r="AE622" s="2" t="str">
        <f>IF(COUNT($A622)=0,"",IF(AC622="","--",IF(AC622="3E","3E",LOOKUP(AC622/AE$2,{0,0.4,0.45,0.5,0.55,0.6,0.65,0.7,0.75,0.8,1},{0,2,2.25,2.5,2.75,3,3.25,3.5,3.75,4}))))</f>
        <v/>
      </c>
      <c r="AF622" s="3" t="str">
        <f>IF($A622&lt;&gt;DRAFT!$B624,"ERR",IF(OR(COUNT($A622)=0,COUNT(DRAFT!CI624:CK624,DRAFT!CM624:CO624)=0),"",CEILING(SUM(DRAFT!CL624,DRAFT!CP624),1)))</f>
        <v/>
      </c>
      <c r="AG622" s="3" t="str">
        <f>IF(COUNT($A622)=0,"",IF(AF622="3E","3E",IF(AF622="","I",LOOKUP(AF622/AH$2,{0,0.4,0.45,0.5,0.55,0.6,0.65,0.7,0.75,0.8,1},{"F","D","C","C+","B-","B","B+","A-","A","A+"}))))</f>
        <v/>
      </c>
      <c r="AH622" s="2" t="str">
        <f>IF(COUNT($A622)=0,"",IF(AF622="","--",IF(AF622="3E","3E",LOOKUP(AF622/AH$2,{0,0.4,0.45,0.5,0.55,0.6,0.65,0.7,0.75,0.8,1},{0,2,2.25,2.5,2.75,3,3.25,3.5,3.75,4}))))</f>
        <v/>
      </c>
      <c r="AI622" s="11" t="str">
        <f>IF(OR(COUNT($A622)=0,COUNT(B622:AH622)=0),"",IF(COUNTIF(B622:AH622,"3E")&gt;0,"3E",IF(DRAFT!$A624="R",TRUNC(SUMPRODUCT(RGP,RCP)/TCP,3),TRUNC((SUMPRODUCT(--(IMDGP&gt;0)*IMDGP,IMCP)+CEILING(DRAFT!$CQ624*42,0.25))/TCP,3))))</f>
        <v/>
      </c>
      <c r="AJ622" s="3" t="str">
        <f>IF(OR(COUNT($A622)=0,COUNT(B622:AH622)=0),"",IF(COUNTIF(B622:AH622,"3E")&gt;0,"3E",IF(DRAFT!$A624="R",SUMPRODUCT(--(RGP&gt;=2),RCP),SUMPRODUCT(--(IMDGP&gt;0),--(IMGP=0),IMCP)+DRAFT!$CR624)))</f>
        <v/>
      </c>
      <c r="AK622" s="3" t="str">
        <f>IF(OR(COUNT($A622)=0,COUNT(B622:AH622)=0),"",IF(COUNTIF(B622:AJ622,"3E")&gt;0,"3E",IF(AND(DRAFT!$A624="IM",OR($AI622&gt;DRAFT!$CQ624,$AJ622&gt;DRAFT!$CR624)),"IMPROVED",IF(AND(DRAFT!$A624="IM",$AI622&lt;=DRAFT!$CQ624,$AJ622&lt;=DRAFT!$CR624),"NOT IMPROVED",IF(AND(AH622&gt;=2,AI622&gt;=2,AJ622&gt;=30),"PASS","FAIL")))))</f>
        <v/>
      </c>
      <c r="AL622" s="3" t="str">
        <f t="shared" si="18"/>
        <v/>
      </c>
      <c r="AM622" s="3" t="str">
        <f t="shared" si="19"/>
        <v/>
      </c>
    </row>
    <row r="623" spans="1:39" ht="18.95" customHeight="1" x14ac:dyDescent="0.25">
      <c r="A623" s="4" t="str">
        <f>IF(DRAFT!$B625="","",DRAFT!$B625)</f>
        <v/>
      </c>
      <c r="B623" s="3" t="str">
        <f>IF(COUNT($A623)=0,"",IF($A623&lt;&gt;DRAFT!$B625,"ERR",IF(DRAFT!I625="3E","3E",IF(COUNT(DRAFT!E625,DRAFT!I625)&gt;0,DRAFT!J625,""))))</f>
        <v/>
      </c>
      <c r="C623" s="3" t="str">
        <f>IF(COUNT($A623)=0,"",IF(B623="3E","3E",IF(B623="","I",LOOKUP(B623/D$2,{0,0.4,0.45,0.5,0.55,0.6,0.65,0.7,0.75,0.8,1},{"F","D","C","C+","B-","B","B+","A-","A","A+"}))))</f>
        <v/>
      </c>
      <c r="D623" s="2" t="str">
        <f>IF(COUNT($A623)=0,"",IF(B623="","--",IF(B623="3E","3E",LOOKUP(B623/D$2,{0,0.4,0.45,0.5,0.55,0.6,0.65,0.7,0.75,0.8,1},{0,2,2.25,2.5,2.75,3,3.25,3.5,3.75,4}))))</f>
        <v/>
      </c>
      <c r="E623" s="3" t="str">
        <f>IF(COUNT($A623)=0,"",IF($A623&lt;&gt;DRAFT!$B625,"ERR",IF(DRAFT!R625="3E","3E",IF(COUNT(DRAFT!N625,DRAFT!R625)&gt;0,DRAFT!S625,""))))</f>
        <v/>
      </c>
      <c r="F623" s="3" t="str">
        <f>IF(COUNT($A623)=0,"",IF(E623="3E","3E",IF(E623="","I",LOOKUP(E623/G$2,{0,0.4,0.45,0.5,0.55,0.6,0.65,0.7,0.75,0.8,1},{"F","D","C","C+","B-","B","B+","A-","A","A+"}))))</f>
        <v/>
      </c>
      <c r="G623" s="2" t="str">
        <f>IF(COUNT($A623)=0,"",IF(E623="","--",IF(E623="3E","3E",LOOKUP(E623/G$2,{0,0.4,0.45,0.5,0.55,0.6,0.65,0.7,0.75,0.8,1},{0,2,2.25,2.5,2.75,3,3.25,3.5,3.75,4}))))</f>
        <v/>
      </c>
      <c r="H623" s="3" t="str">
        <f>IF(COUNT($A623)=0,"",IF($A623&lt;&gt;DRAFT!$B625,"ERR",IF(DRAFT!AA625="3E","3E",IF(COUNT(DRAFT!W625,DRAFT!AA625)&gt;0,DRAFT!AB625,""))))</f>
        <v/>
      </c>
      <c r="I623" s="3" t="str">
        <f>IF(COUNT($A623)=0,"",IF(H623="3E","3E",IF(H623="","I",LOOKUP(H623/J$2,{0,0.4,0.45,0.5,0.55,0.6,0.65,0.7,0.75,0.8,1},{"F","D","C","C+","B-","B","B+","A-","A","A+"}))))</f>
        <v/>
      </c>
      <c r="J623" s="2" t="str">
        <f>IF(COUNT($A623)=0,"",IF(H623="","--",IF(H623="3E","3E",LOOKUP(H623/J$2,{0,0.4,0.45,0.5,0.55,0.6,0.65,0.7,0.75,0.8,1},{0,2,2.25,2.5,2.75,3,3.25,3.5,3.75,4}))))</f>
        <v/>
      </c>
      <c r="K623" s="3" t="str">
        <f>IF(COUNT($A623)=0,"",IF($A623&lt;&gt;DRAFT!$B625,"ERR",IF(DRAFT!AJ625="3E","3E",IF(COUNT(DRAFT!AF625,DRAFT!AJ625)&gt;0,DRAFT!AK625,""))))</f>
        <v/>
      </c>
      <c r="L623" s="3" t="str">
        <f>IF(COUNT($A623)=0,"",IF(K623="3E","3E",IF(K623="","I",LOOKUP(K623/M$2,{0,0.4,0.45,0.5,0.55,0.6,0.65,0.7,0.75,0.8,1},{"F","D","C","C+","B-","B","B+","A-","A","A+"}))))</f>
        <v/>
      </c>
      <c r="M623" s="2" t="str">
        <f>IF(COUNT($A623)=0,"",IF(K623="","--",IF(K623="3E","3E",LOOKUP(K623/M$2,{0,0.4,0.45,0.5,0.55,0.6,0.65,0.7,0.75,0.8,1},{0,2,2.25,2.5,2.75,3,3.25,3.5,3.75,4}))))</f>
        <v/>
      </c>
      <c r="N623" s="3" t="str">
        <f>IF(COUNT($A623)=0,"",IF($A623&lt;&gt;DRAFT!$B625,"ERR",IF(DRAFT!AS625="3E","3E",IF(COUNT(DRAFT!AO625,DRAFT!AS625)&gt;0,DRAFT!AT625,""))))</f>
        <v/>
      </c>
      <c r="O623" s="3" t="str">
        <f>IF(COUNT($A623)=0,"",IF(N623="3E","3E",IF(N623="","I",LOOKUP(N623/P$2,{0,0.4,0.45,0.5,0.55,0.6,0.65,0.7,0.75,0.8,1},{"F","D","C","C+","B-","B","B+","A-","A","A+"}))))</f>
        <v/>
      </c>
      <c r="P623" s="2" t="str">
        <f>IF(COUNT($A623)=0,"",IF(N623="","--",IF(N623="3E","3E",LOOKUP(N623/P$2,{0,0.4,0.45,0.5,0.55,0.6,0.65,0.7,0.75,0.8,1},{0,2,2.25,2.5,2.75,3,3.25,3.5,3.75,4}))))</f>
        <v/>
      </c>
      <c r="Q623" s="3" t="str">
        <f>IF(COUNT($A623)=0,"",IF($A623&lt;&gt;DRAFT!$B625,"ERR",IF(DRAFT!BB625="3E","3E",IF(COUNT(DRAFT!AX625,DRAFT!BB625)&gt;0,DRAFT!BC625,""))))</f>
        <v/>
      </c>
      <c r="R623" s="3" t="str">
        <f>IF(COUNT($A623)=0,"",IF(Q623="3E","3E",IF(Q623="","I",LOOKUP(Q623/S$2,{0,0.4,0.45,0.5,0.55,0.6,0.65,0.7,0.75,0.8,1},{"F","D","C","C+","B-","B","B+","A-","A","A+"}))))</f>
        <v/>
      </c>
      <c r="S623" s="2" t="str">
        <f>IF(COUNT($A623)=0,"",IF(Q623="","--",IF(Q623="3E","3E",LOOKUP(Q623/S$2,{0,0.4,0.45,0.5,0.55,0.6,0.65,0.7,0.75,0.8,1},{0,2,2.25,2.5,2.75,3,3.25,3.5,3.75,4}))))</f>
        <v/>
      </c>
      <c r="T623" s="3" t="str">
        <f>IF(COUNT($A623)=0,"",IF($A623&lt;&gt;DRAFT!$B625,"ERR",IF(DRAFT!BK625="3E","3E",IF(COUNT(DRAFT!BG625,DRAFT!BK625)&gt;0,DRAFT!BL625,""))))</f>
        <v/>
      </c>
      <c r="U623" s="3" t="str">
        <f>IF(COUNT($A623)=0,"",IF(T623="3E","3E",IF(T623="","I",LOOKUP(T623/V$2,{0,0.4,0.45,0.5,0.55,0.6,0.65,0.7,0.75,0.8,1},{"F","D","C","C+","B-","B","B+","A-","A","A+"}))))</f>
        <v/>
      </c>
      <c r="V623" s="2" t="str">
        <f>IF(COUNT($A623)=0,"",IF(T623="","--",IF(T623="3E","3E",LOOKUP(T623/V$2,{0,0.4,0.45,0.5,0.55,0.6,0.65,0.7,0.75,0.8,1},{0,2,2.25,2.5,2.75,3,3.25,3.5,3.75,4}))))</f>
        <v/>
      </c>
      <c r="W623" s="3" t="str">
        <f>IF(COUNT($A623)=0,"",IF($A623&lt;&gt;DRAFT!$B625,"ERR",IF(DRAFT!BT625="3E","3E",IF(COUNT(DRAFT!BP625,DRAFT!BT625)&gt;0,DRAFT!BU625,""))))</f>
        <v/>
      </c>
      <c r="X623" s="3" t="str">
        <f>IF(COUNT($A623)=0,"",IF(W623="3E","3E",IF(W623="","I",LOOKUP(W623/Y$2,{0,0.4,0.45,0.5,0.55,0.6,0.65,0.7,0.75,0.8,1},{"F","D","C","C+","B-","B","B+","A-","A","A+"}))))</f>
        <v/>
      </c>
      <c r="Y623" s="2" t="str">
        <f>IF(COUNT($A623)=0,"",IF(W623="","--",IF(W623="3E","3E",LOOKUP(W623/Y$2,{0,0.4,0.45,0.5,0.55,0.6,0.65,0.7,0.75,0.8,1},{0,2,2.25,2.5,2.75,3,3.25,3.5,3.75,4}))))</f>
        <v/>
      </c>
      <c r="Z623" s="3" t="str">
        <f>IF(COUNT($A623)=0,"",IF($A623&lt;&gt;DRAFT!$B625,"ERR",IF(DRAFT!CC625="3E","3E",IF(COUNT(DRAFT!BY625,DRAFT!CC625)&gt;0,DRAFT!CD625,""))))</f>
        <v/>
      </c>
      <c r="AA623" s="3" t="str">
        <f>IF(COUNT($A623)=0,"",IF(Z623="3E","3E",IF(Z623="","I",LOOKUP(Z623/AB$2,{0,0.4,0.45,0.5,0.55,0.6,0.65,0.7,0.75,0.8,1},{"F","D","C","C+","B-","B","B+","A-","A","A+"}))))</f>
        <v/>
      </c>
      <c r="AB623" s="2" t="str">
        <f>IF(COUNT($A623)=0,"",IF(Z623="","--",IF(Z623="3E","3E",LOOKUP(Z623/AB$2,{0,0.4,0.45,0.5,0.55,0.6,0.65,0.7,0.75,0.8,1},{0,2,2.25,2.5,2.75,3,3.25,3.5,3.75,4}))))</f>
        <v/>
      </c>
      <c r="AC623" s="3" t="str">
        <f>IF(COUNT($A623)=0,"",IF($A623&lt;&gt;DRAFT!$B625,"ERR",IF(DRAFT!CF625&gt;0,DRAFT!CF625,"")))</f>
        <v/>
      </c>
      <c r="AD623" s="3" t="str">
        <f>IF(COUNT($A623)=0,"",IF(AC623="3E","3E",IF(AC623="","I",LOOKUP(AC623/AE$2,{0,0.4,0.45,0.5,0.55,0.6,0.65,0.7,0.75,0.8,1},{"F","D","C","C+","B-","B","B+","A-","A","A+"}))))</f>
        <v/>
      </c>
      <c r="AE623" s="2" t="str">
        <f>IF(COUNT($A623)=0,"",IF(AC623="","--",IF(AC623="3E","3E",LOOKUP(AC623/AE$2,{0,0.4,0.45,0.5,0.55,0.6,0.65,0.7,0.75,0.8,1},{0,2,2.25,2.5,2.75,3,3.25,3.5,3.75,4}))))</f>
        <v/>
      </c>
      <c r="AF623" s="3" t="str">
        <f>IF($A623&lt;&gt;DRAFT!$B625,"ERR",IF(OR(COUNT($A623)=0,COUNT(DRAFT!CI625:CK625,DRAFT!CM625:CO625)=0),"",CEILING(SUM(DRAFT!CL625,DRAFT!CP625),1)))</f>
        <v/>
      </c>
      <c r="AG623" s="3" t="str">
        <f>IF(COUNT($A623)=0,"",IF(AF623="3E","3E",IF(AF623="","I",LOOKUP(AF623/AH$2,{0,0.4,0.45,0.5,0.55,0.6,0.65,0.7,0.75,0.8,1},{"F","D","C","C+","B-","B","B+","A-","A","A+"}))))</f>
        <v/>
      </c>
      <c r="AH623" s="2" t="str">
        <f>IF(COUNT($A623)=0,"",IF(AF623="","--",IF(AF623="3E","3E",LOOKUP(AF623/AH$2,{0,0.4,0.45,0.5,0.55,0.6,0.65,0.7,0.75,0.8,1},{0,2,2.25,2.5,2.75,3,3.25,3.5,3.75,4}))))</f>
        <v/>
      </c>
      <c r="AI623" s="11" t="str">
        <f>IF(OR(COUNT($A623)=0,COUNT(B623:AH623)=0),"",IF(COUNTIF(B623:AH623,"3E")&gt;0,"3E",IF(DRAFT!$A625="R",TRUNC(SUMPRODUCT(RGP,RCP)/TCP,3),TRUNC((SUMPRODUCT(--(IMDGP&gt;0)*IMDGP,IMCP)+CEILING(DRAFT!$CQ625*42,0.25))/TCP,3))))</f>
        <v/>
      </c>
      <c r="AJ623" s="3" t="str">
        <f>IF(OR(COUNT($A623)=0,COUNT(B623:AH623)=0),"",IF(COUNTIF(B623:AH623,"3E")&gt;0,"3E",IF(DRAFT!$A625="R",SUMPRODUCT(--(RGP&gt;=2),RCP),SUMPRODUCT(--(IMDGP&gt;0),--(IMGP=0),IMCP)+DRAFT!$CR625)))</f>
        <v/>
      </c>
      <c r="AK623" s="3" t="str">
        <f>IF(OR(COUNT($A623)=0,COUNT(B623:AH623)=0),"",IF(COUNTIF(B623:AJ623,"3E")&gt;0,"3E",IF(AND(DRAFT!$A625="IM",OR($AI623&gt;DRAFT!$CQ625,$AJ623&gt;DRAFT!$CR625)),"IMPROVED",IF(AND(DRAFT!$A625="IM",$AI623&lt;=DRAFT!$CQ625,$AJ623&lt;=DRAFT!$CR625),"NOT IMPROVED",IF(AND(AH623&gt;=2,AI623&gt;=2,AJ623&gt;=30),"PASS","FAIL")))))</f>
        <v/>
      </c>
      <c r="AL623" s="3" t="str">
        <f t="shared" si="18"/>
        <v/>
      </c>
      <c r="AM623" s="3" t="str">
        <f t="shared" si="19"/>
        <v/>
      </c>
    </row>
    <row r="624" spans="1:39" ht="18.95" customHeight="1" x14ac:dyDescent="0.25">
      <c r="A624" s="4" t="str">
        <f>IF(DRAFT!$B626="","",DRAFT!$B626)</f>
        <v/>
      </c>
      <c r="B624" s="3" t="str">
        <f>IF(COUNT($A624)=0,"",IF($A624&lt;&gt;DRAFT!$B626,"ERR",IF(DRAFT!I626="3E","3E",IF(COUNT(DRAFT!E626,DRAFT!I626)&gt;0,DRAFT!J626,""))))</f>
        <v/>
      </c>
      <c r="C624" s="3" t="str">
        <f>IF(COUNT($A624)=0,"",IF(B624="3E","3E",IF(B624="","I",LOOKUP(B624/D$2,{0,0.4,0.45,0.5,0.55,0.6,0.65,0.7,0.75,0.8,1},{"F","D","C","C+","B-","B","B+","A-","A","A+"}))))</f>
        <v/>
      </c>
      <c r="D624" s="2" t="str">
        <f>IF(COUNT($A624)=0,"",IF(B624="","--",IF(B624="3E","3E",LOOKUP(B624/D$2,{0,0.4,0.45,0.5,0.55,0.6,0.65,0.7,0.75,0.8,1},{0,2,2.25,2.5,2.75,3,3.25,3.5,3.75,4}))))</f>
        <v/>
      </c>
      <c r="E624" s="3" t="str">
        <f>IF(COUNT($A624)=0,"",IF($A624&lt;&gt;DRAFT!$B626,"ERR",IF(DRAFT!R626="3E","3E",IF(COUNT(DRAFT!N626,DRAFT!R626)&gt;0,DRAFT!S626,""))))</f>
        <v/>
      </c>
      <c r="F624" s="3" t="str">
        <f>IF(COUNT($A624)=0,"",IF(E624="3E","3E",IF(E624="","I",LOOKUP(E624/G$2,{0,0.4,0.45,0.5,0.55,0.6,0.65,0.7,0.75,0.8,1},{"F","D","C","C+","B-","B","B+","A-","A","A+"}))))</f>
        <v/>
      </c>
      <c r="G624" s="2" t="str">
        <f>IF(COUNT($A624)=0,"",IF(E624="","--",IF(E624="3E","3E",LOOKUP(E624/G$2,{0,0.4,0.45,0.5,0.55,0.6,0.65,0.7,0.75,0.8,1},{0,2,2.25,2.5,2.75,3,3.25,3.5,3.75,4}))))</f>
        <v/>
      </c>
      <c r="H624" s="3" t="str">
        <f>IF(COUNT($A624)=0,"",IF($A624&lt;&gt;DRAFT!$B626,"ERR",IF(DRAFT!AA626="3E","3E",IF(COUNT(DRAFT!W626,DRAFT!AA626)&gt;0,DRAFT!AB626,""))))</f>
        <v/>
      </c>
      <c r="I624" s="3" t="str">
        <f>IF(COUNT($A624)=0,"",IF(H624="3E","3E",IF(H624="","I",LOOKUP(H624/J$2,{0,0.4,0.45,0.5,0.55,0.6,0.65,0.7,0.75,0.8,1},{"F","D","C","C+","B-","B","B+","A-","A","A+"}))))</f>
        <v/>
      </c>
      <c r="J624" s="2" t="str">
        <f>IF(COUNT($A624)=0,"",IF(H624="","--",IF(H624="3E","3E",LOOKUP(H624/J$2,{0,0.4,0.45,0.5,0.55,0.6,0.65,0.7,0.75,0.8,1},{0,2,2.25,2.5,2.75,3,3.25,3.5,3.75,4}))))</f>
        <v/>
      </c>
      <c r="K624" s="3" t="str">
        <f>IF(COUNT($A624)=0,"",IF($A624&lt;&gt;DRAFT!$B626,"ERR",IF(DRAFT!AJ626="3E","3E",IF(COUNT(DRAFT!AF626,DRAFT!AJ626)&gt;0,DRAFT!AK626,""))))</f>
        <v/>
      </c>
      <c r="L624" s="3" t="str">
        <f>IF(COUNT($A624)=0,"",IF(K624="3E","3E",IF(K624="","I",LOOKUP(K624/M$2,{0,0.4,0.45,0.5,0.55,0.6,0.65,0.7,0.75,0.8,1},{"F","D","C","C+","B-","B","B+","A-","A","A+"}))))</f>
        <v/>
      </c>
      <c r="M624" s="2" t="str">
        <f>IF(COUNT($A624)=0,"",IF(K624="","--",IF(K624="3E","3E",LOOKUP(K624/M$2,{0,0.4,0.45,0.5,0.55,0.6,0.65,0.7,0.75,0.8,1},{0,2,2.25,2.5,2.75,3,3.25,3.5,3.75,4}))))</f>
        <v/>
      </c>
      <c r="N624" s="3" t="str">
        <f>IF(COUNT($A624)=0,"",IF($A624&lt;&gt;DRAFT!$B626,"ERR",IF(DRAFT!AS626="3E","3E",IF(COUNT(DRAFT!AO626,DRAFT!AS626)&gt;0,DRAFT!AT626,""))))</f>
        <v/>
      </c>
      <c r="O624" s="3" t="str">
        <f>IF(COUNT($A624)=0,"",IF(N624="3E","3E",IF(N624="","I",LOOKUP(N624/P$2,{0,0.4,0.45,0.5,0.55,0.6,0.65,0.7,0.75,0.8,1},{"F","D","C","C+","B-","B","B+","A-","A","A+"}))))</f>
        <v/>
      </c>
      <c r="P624" s="2" t="str">
        <f>IF(COUNT($A624)=0,"",IF(N624="","--",IF(N624="3E","3E",LOOKUP(N624/P$2,{0,0.4,0.45,0.5,0.55,0.6,0.65,0.7,0.75,0.8,1},{0,2,2.25,2.5,2.75,3,3.25,3.5,3.75,4}))))</f>
        <v/>
      </c>
      <c r="Q624" s="3" t="str">
        <f>IF(COUNT($A624)=0,"",IF($A624&lt;&gt;DRAFT!$B626,"ERR",IF(DRAFT!BB626="3E","3E",IF(COUNT(DRAFT!AX626,DRAFT!BB626)&gt;0,DRAFT!BC626,""))))</f>
        <v/>
      </c>
      <c r="R624" s="3" t="str">
        <f>IF(COUNT($A624)=0,"",IF(Q624="3E","3E",IF(Q624="","I",LOOKUP(Q624/S$2,{0,0.4,0.45,0.5,0.55,0.6,0.65,0.7,0.75,0.8,1},{"F","D","C","C+","B-","B","B+","A-","A","A+"}))))</f>
        <v/>
      </c>
      <c r="S624" s="2" t="str">
        <f>IF(COUNT($A624)=0,"",IF(Q624="","--",IF(Q624="3E","3E",LOOKUP(Q624/S$2,{0,0.4,0.45,0.5,0.55,0.6,0.65,0.7,0.75,0.8,1},{0,2,2.25,2.5,2.75,3,3.25,3.5,3.75,4}))))</f>
        <v/>
      </c>
      <c r="T624" s="3" t="str">
        <f>IF(COUNT($A624)=0,"",IF($A624&lt;&gt;DRAFT!$B626,"ERR",IF(DRAFT!BK626="3E","3E",IF(COUNT(DRAFT!BG626,DRAFT!BK626)&gt;0,DRAFT!BL626,""))))</f>
        <v/>
      </c>
      <c r="U624" s="3" t="str">
        <f>IF(COUNT($A624)=0,"",IF(T624="3E","3E",IF(T624="","I",LOOKUP(T624/V$2,{0,0.4,0.45,0.5,0.55,0.6,0.65,0.7,0.75,0.8,1},{"F","D","C","C+","B-","B","B+","A-","A","A+"}))))</f>
        <v/>
      </c>
      <c r="V624" s="2" t="str">
        <f>IF(COUNT($A624)=0,"",IF(T624="","--",IF(T624="3E","3E",LOOKUP(T624/V$2,{0,0.4,0.45,0.5,0.55,0.6,0.65,0.7,0.75,0.8,1},{0,2,2.25,2.5,2.75,3,3.25,3.5,3.75,4}))))</f>
        <v/>
      </c>
      <c r="W624" s="3" t="str">
        <f>IF(COUNT($A624)=0,"",IF($A624&lt;&gt;DRAFT!$B626,"ERR",IF(DRAFT!BT626="3E","3E",IF(COUNT(DRAFT!BP626,DRAFT!BT626)&gt;0,DRAFT!BU626,""))))</f>
        <v/>
      </c>
      <c r="X624" s="3" t="str">
        <f>IF(COUNT($A624)=0,"",IF(W624="3E","3E",IF(W624="","I",LOOKUP(W624/Y$2,{0,0.4,0.45,0.5,0.55,0.6,0.65,0.7,0.75,0.8,1},{"F","D","C","C+","B-","B","B+","A-","A","A+"}))))</f>
        <v/>
      </c>
      <c r="Y624" s="2" t="str">
        <f>IF(COUNT($A624)=0,"",IF(W624="","--",IF(W624="3E","3E",LOOKUP(W624/Y$2,{0,0.4,0.45,0.5,0.55,0.6,0.65,0.7,0.75,0.8,1},{0,2,2.25,2.5,2.75,3,3.25,3.5,3.75,4}))))</f>
        <v/>
      </c>
      <c r="Z624" s="3" t="str">
        <f>IF(COUNT($A624)=0,"",IF($A624&lt;&gt;DRAFT!$B626,"ERR",IF(DRAFT!CC626="3E","3E",IF(COUNT(DRAFT!BY626,DRAFT!CC626)&gt;0,DRAFT!CD626,""))))</f>
        <v/>
      </c>
      <c r="AA624" s="3" t="str">
        <f>IF(COUNT($A624)=0,"",IF(Z624="3E","3E",IF(Z624="","I",LOOKUP(Z624/AB$2,{0,0.4,0.45,0.5,0.55,0.6,0.65,0.7,0.75,0.8,1},{"F","D","C","C+","B-","B","B+","A-","A","A+"}))))</f>
        <v/>
      </c>
      <c r="AB624" s="2" t="str">
        <f>IF(COUNT($A624)=0,"",IF(Z624="","--",IF(Z624="3E","3E",LOOKUP(Z624/AB$2,{0,0.4,0.45,0.5,0.55,0.6,0.65,0.7,0.75,0.8,1},{0,2,2.25,2.5,2.75,3,3.25,3.5,3.75,4}))))</f>
        <v/>
      </c>
      <c r="AC624" s="3" t="str">
        <f>IF(COUNT($A624)=0,"",IF($A624&lt;&gt;DRAFT!$B626,"ERR",IF(DRAFT!CF626&gt;0,DRAFT!CF626,"")))</f>
        <v/>
      </c>
      <c r="AD624" s="3" t="str">
        <f>IF(COUNT($A624)=0,"",IF(AC624="3E","3E",IF(AC624="","I",LOOKUP(AC624/AE$2,{0,0.4,0.45,0.5,0.55,0.6,0.65,0.7,0.75,0.8,1},{"F","D","C","C+","B-","B","B+","A-","A","A+"}))))</f>
        <v/>
      </c>
      <c r="AE624" s="2" t="str">
        <f>IF(COUNT($A624)=0,"",IF(AC624="","--",IF(AC624="3E","3E",LOOKUP(AC624/AE$2,{0,0.4,0.45,0.5,0.55,0.6,0.65,0.7,0.75,0.8,1},{0,2,2.25,2.5,2.75,3,3.25,3.5,3.75,4}))))</f>
        <v/>
      </c>
      <c r="AF624" s="3" t="str">
        <f>IF($A624&lt;&gt;DRAFT!$B626,"ERR",IF(OR(COUNT($A624)=0,COUNT(DRAFT!CI626:CK626,DRAFT!CM626:CO626)=0),"",CEILING(SUM(DRAFT!CL626,DRAFT!CP626),1)))</f>
        <v/>
      </c>
      <c r="AG624" s="3" t="str">
        <f>IF(COUNT($A624)=0,"",IF(AF624="3E","3E",IF(AF624="","I",LOOKUP(AF624/AH$2,{0,0.4,0.45,0.5,0.55,0.6,0.65,0.7,0.75,0.8,1},{"F","D","C","C+","B-","B","B+","A-","A","A+"}))))</f>
        <v/>
      </c>
      <c r="AH624" s="2" t="str">
        <f>IF(COUNT($A624)=0,"",IF(AF624="","--",IF(AF624="3E","3E",LOOKUP(AF624/AH$2,{0,0.4,0.45,0.5,0.55,0.6,0.65,0.7,0.75,0.8,1},{0,2,2.25,2.5,2.75,3,3.25,3.5,3.75,4}))))</f>
        <v/>
      </c>
      <c r="AI624" s="11" t="str">
        <f>IF(OR(COUNT($A624)=0,COUNT(B624:AH624)=0),"",IF(COUNTIF(B624:AH624,"3E")&gt;0,"3E",IF(DRAFT!$A626="R",TRUNC(SUMPRODUCT(RGP,RCP)/TCP,3),TRUNC((SUMPRODUCT(--(IMDGP&gt;0)*IMDGP,IMCP)+CEILING(DRAFT!$CQ626*42,0.25))/TCP,3))))</f>
        <v/>
      </c>
      <c r="AJ624" s="3" t="str">
        <f>IF(OR(COUNT($A624)=0,COUNT(B624:AH624)=0),"",IF(COUNTIF(B624:AH624,"3E")&gt;0,"3E",IF(DRAFT!$A626="R",SUMPRODUCT(--(RGP&gt;=2),RCP),SUMPRODUCT(--(IMDGP&gt;0),--(IMGP=0),IMCP)+DRAFT!$CR626)))</f>
        <v/>
      </c>
      <c r="AK624" s="3" t="str">
        <f>IF(OR(COUNT($A624)=0,COUNT(B624:AH624)=0),"",IF(COUNTIF(B624:AJ624,"3E")&gt;0,"3E",IF(AND(DRAFT!$A626="IM",OR($AI624&gt;DRAFT!$CQ626,$AJ624&gt;DRAFT!$CR626)),"IMPROVED",IF(AND(DRAFT!$A626="IM",$AI624&lt;=DRAFT!$CQ626,$AJ624&lt;=DRAFT!$CR626),"NOT IMPROVED",IF(AND(AH624&gt;=2,AI624&gt;=2,AJ624&gt;=30),"PASS","FAIL")))))</f>
        <v/>
      </c>
      <c r="AL624" s="3" t="str">
        <f t="shared" si="18"/>
        <v/>
      </c>
      <c r="AM624" s="3" t="str">
        <f t="shared" si="19"/>
        <v/>
      </c>
    </row>
    <row r="625" spans="1:39" ht="18.95" customHeight="1" x14ac:dyDescent="0.25">
      <c r="A625" s="4" t="str">
        <f>IF(DRAFT!$B627="","",DRAFT!$B627)</f>
        <v/>
      </c>
      <c r="B625" s="3" t="str">
        <f>IF(COUNT($A625)=0,"",IF($A625&lt;&gt;DRAFT!$B627,"ERR",IF(DRAFT!I627="3E","3E",IF(COUNT(DRAFT!E627,DRAFT!I627)&gt;0,DRAFT!J627,""))))</f>
        <v/>
      </c>
      <c r="C625" s="3" t="str">
        <f>IF(COUNT($A625)=0,"",IF(B625="3E","3E",IF(B625="","I",LOOKUP(B625/D$2,{0,0.4,0.45,0.5,0.55,0.6,0.65,0.7,0.75,0.8,1},{"F","D","C","C+","B-","B","B+","A-","A","A+"}))))</f>
        <v/>
      </c>
      <c r="D625" s="2" t="str">
        <f>IF(COUNT($A625)=0,"",IF(B625="","--",IF(B625="3E","3E",LOOKUP(B625/D$2,{0,0.4,0.45,0.5,0.55,0.6,0.65,0.7,0.75,0.8,1},{0,2,2.25,2.5,2.75,3,3.25,3.5,3.75,4}))))</f>
        <v/>
      </c>
      <c r="E625" s="3" t="str">
        <f>IF(COUNT($A625)=0,"",IF($A625&lt;&gt;DRAFT!$B627,"ERR",IF(DRAFT!R627="3E","3E",IF(COUNT(DRAFT!N627,DRAFT!R627)&gt;0,DRAFT!S627,""))))</f>
        <v/>
      </c>
      <c r="F625" s="3" t="str">
        <f>IF(COUNT($A625)=0,"",IF(E625="3E","3E",IF(E625="","I",LOOKUP(E625/G$2,{0,0.4,0.45,0.5,0.55,0.6,0.65,0.7,0.75,0.8,1},{"F","D","C","C+","B-","B","B+","A-","A","A+"}))))</f>
        <v/>
      </c>
      <c r="G625" s="2" t="str">
        <f>IF(COUNT($A625)=0,"",IF(E625="","--",IF(E625="3E","3E",LOOKUP(E625/G$2,{0,0.4,0.45,0.5,0.55,0.6,0.65,0.7,0.75,0.8,1},{0,2,2.25,2.5,2.75,3,3.25,3.5,3.75,4}))))</f>
        <v/>
      </c>
      <c r="H625" s="3" t="str">
        <f>IF(COUNT($A625)=0,"",IF($A625&lt;&gt;DRAFT!$B627,"ERR",IF(DRAFT!AA627="3E","3E",IF(COUNT(DRAFT!W627,DRAFT!AA627)&gt;0,DRAFT!AB627,""))))</f>
        <v/>
      </c>
      <c r="I625" s="3" t="str">
        <f>IF(COUNT($A625)=0,"",IF(H625="3E","3E",IF(H625="","I",LOOKUP(H625/J$2,{0,0.4,0.45,0.5,0.55,0.6,0.65,0.7,0.75,0.8,1},{"F","D","C","C+","B-","B","B+","A-","A","A+"}))))</f>
        <v/>
      </c>
      <c r="J625" s="2" t="str">
        <f>IF(COUNT($A625)=0,"",IF(H625="","--",IF(H625="3E","3E",LOOKUP(H625/J$2,{0,0.4,0.45,0.5,0.55,0.6,0.65,0.7,0.75,0.8,1},{0,2,2.25,2.5,2.75,3,3.25,3.5,3.75,4}))))</f>
        <v/>
      </c>
      <c r="K625" s="3" t="str">
        <f>IF(COUNT($A625)=0,"",IF($A625&lt;&gt;DRAFT!$B627,"ERR",IF(DRAFT!AJ627="3E","3E",IF(COUNT(DRAFT!AF627,DRAFT!AJ627)&gt;0,DRAFT!AK627,""))))</f>
        <v/>
      </c>
      <c r="L625" s="3" t="str">
        <f>IF(COUNT($A625)=0,"",IF(K625="3E","3E",IF(K625="","I",LOOKUP(K625/M$2,{0,0.4,0.45,0.5,0.55,0.6,0.65,0.7,0.75,0.8,1},{"F","D","C","C+","B-","B","B+","A-","A","A+"}))))</f>
        <v/>
      </c>
      <c r="M625" s="2" t="str">
        <f>IF(COUNT($A625)=0,"",IF(K625="","--",IF(K625="3E","3E",LOOKUP(K625/M$2,{0,0.4,0.45,0.5,0.55,0.6,0.65,0.7,0.75,0.8,1},{0,2,2.25,2.5,2.75,3,3.25,3.5,3.75,4}))))</f>
        <v/>
      </c>
      <c r="N625" s="3" t="str">
        <f>IF(COUNT($A625)=0,"",IF($A625&lt;&gt;DRAFT!$B627,"ERR",IF(DRAFT!AS627="3E","3E",IF(COUNT(DRAFT!AO627,DRAFT!AS627)&gt;0,DRAFT!AT627,""))))</f>
        <v/>
      </c>
      <c r="O625" s="3" t="str">
        <f>IF(COUNT($A625)=0,"",IF(N625="3E","3E",IF(N625="","I",LOOKUP(N625/P$2,{0,0.4,0.45,0.5,0.55,0.6,0.65,0.7,0.75,0.8,1},{"F","D","C","C+","B-","B","B+","A-","A","A+"}))))</f>
        <v/>
      </c>
      <c r="P625" s="2" t="str">
        <f>IF(COUNT($A625)=0,"",IF(N625="","--",IF(N625="3E","3E",LOOKUP(N625/P$2,{0,0.4,0.45,0.5,0.55,0.6,0.65,0.7,0.75,0.8,1},{0,2,2.25,2.5,2.75,3,3.25,3.5,3.75,4}))))</f>
        <v/>
      </c>
      <c r="Q625" s="3" t="str">
        <f>IF(COUNT($A625)=0,"",IF($A625&lt;&gt;DRAFT!$B627,"ERR",IF(DRAFT!BB627="3E","3E",IF(COUNT(DRAFT!AX627,DRAFT!BB627)&gt;0,DRAFT!BC627,""))))</f>
        <v/>
      </c>
      <c r="R625" s="3" t="str">
        <f>IF(COUNT($A625)=0,"",IF(Q625="3E","3E",IF(Q625="","I",LOOKUP(Q625/S$2,{0,0.4,0.45,0.5,0.55,0.6,0.65,0.7,0.75,0.8,1},{"F","D","C","C+","B-","B","B+","A-","A","A+"}))))</f>
        <v/>
      </c>
      <c r="S625" s="2" t="str">
        <f>IF(COUNT($A625)=0,"",IF(Q625="","--",IF(Q625="3E","3E",LOOKUP(Q625/S$2,{0,0.4,0.45,0.5,0.55,0.6,0.65,0.7,0.75,0.8,1},{0,2,2.25,2.5,2.75,3,3.25,3.5,3.75,4}))))</f>
        <v/>
      </c>
      <c r="T625" s="3" t="str">
        <f>IF(COUNT($A625)=0,"",IF($A625&lt;&gt;DRAFT!$B627,"ERR",IF(DRAFT!BK627="3E","3E",IF(COUNT(DRAFT!BG627,DRAFT!BK627)&gt;0,DRAFT!BL627,""))))</f>
        <v/>
      </c>
      <c r="U625" s="3" t="str">
        <f>IF(COUNT($A625)=0,"",IF(T625="3E","3E",IF(T625="","I",LOOKUP(T625/V$2,{0,0.4,0.45,0.5,0.55,0.6,0.65,0.7,0.75,0.8,1},{"F","D","C","C+","B-","B","B+","A-","A","A+"}))))</f>
        <v/>
      </c>
      <c r="V625" s="2" t="str">
        <f>IF(COUNT($A625)=0,"",IF(T625="","--",IF(T625="3E","3E",LOOKUP(T625/V$2,{0,0.4,0.45,0.5,0.55,0.6,0.65,0.7,0.75,0.8,1},{0,2,2.25,2.5,2.75,3,3.25,3.5,3.75,4}))))</f>
        <v/>
      </c>
      <c r="W625" s="3" t="str">
        <f>IF(COUNT($A625)=0,"",IF($A625&lt;&gt;DRAFT!$B627,"ERR",IF(DRAFT!BT627="3E","3E",IF(COUNT(DRAFT!BP627,DRAFT!BT627)&gt;0,DRAFT!BU627,""))))</f>
        <v/>
      </c>
      <c r="X625" s="3" t="str">
        <f>IF(COUNT($A625)=0,"",IF(W625="3E","3E",IF(W625="","I",LOOKUP(W625/Y$2,{0,0.4,0.45,0.5,0.55,0.6,0.65,0.7,0.75,0.8,1},{"F","D","C","C+","B-","B","B+","A-","A","A+"}))))</f>
        <v/>
      </c>
      <c r="Y625" s="2" t="str">
        <f>IF(COUNT($A625)=0,"",IF(W625="","--",IF(W625="3E","3E",LOOKUP(W625/Y$2,{0,0.4,0.45,0.5,0.55,0.6,0.65,0.7,0.75,0.8,1},{0,2,2.25,2.5,2.75,3,3.25,3.5,3.75,4}))))</f>
        <v/>
      </c>
      <c r="Z625" s="3" t="str">
        <f>IF(COUNT($A625)=0,"",IF($A625&lt;&gt;DRAFT!$B627,"ERR",IF(DRAFT!CC627="3E","3E",IF(COUNT(DRAFT!BY627,DRAFT!CC627)&gt;0,DRAFT!CD627,""))))</f>
        <v/>
      </c>
      <c r="AA625" s="3" t="str">
        <f>IF(COUNT($A625)=0,"",IF(Z625="3E","3E",IF(Z625="","I",LOOKUP(Z625/AB$2,{0,0.4,0.45,0.5,0.55,0.6,0.65,0.7,0.75,0.8,1},{"F","D","C","C+","B-","B","B+","A-","A","A+"}))))</f>
        <v/>
      </c>
      <c r="AB625" s="2" t="str">
        <f>IF(COUNT($A625)=0,"",IF(Z625="","--",IF(Z625="3E","3E",LOOKUP(Z625/AB$2,{0,0.4,0.45,0.5,0.55,0.6,0.65,0.7,0.75,0.8,1},{0,2,2.25,2.5,2.75,3,3.25,3.5,3.75,4}))))</f>
        <v/>
      </c>
      <c r="AC625" s="3" t="str">
        <f>IF(COUNT($A625)=0,"",IF($A625&lt;&gt;DRAFT!$B627,"ERR",IF(DRAFT!CF627&gt;0,DRAFT!CF627,"")))</f>
        <v/>
      </c>
      <c r="AD625" s="3" t="str">
        <f>IF(COUNT($A625)=0,"",IF(AC625="3E","3E",IF(AC625="","I",LOOKUP(AC625/AE$2,{0,0.4,0.45,0.5,0.55,0.6,0.65,0.7,0.75,0.8,1},{"F","D","C","C+","B-","B","B+","A-","A","A+"}))))</f>
        <v/>
      </c>
      <c r="AE625" s="2" t="str">
        <f>IF(COUNT($A625)=0,"",IF(AC625="","--",IF(AC625="3E","3E",LOOKUP(AC625/AE$2,{0,0.4,0.45,0.5,0.55,0.6,0.65,0.7,0.75,0.8,1},{0,2,2.25,2.5,2.75,3,3.25,3.5,3.75,4}))))</f>
        <v/>
      </c>
      <c r="AF625" s="3" t="str">
        <f>IF($A625&lt;&gt;DRAFT!$B627,"ERR",IF(OR(COUNT($A625)=0,COUNT(DRAFT!CI627:CK627,DRAFT!CM627:CO627)=0),"",CEILING(SUM(DRAFT!CL627,DRAFT!CP627),1)))</f>
        <v/>
      </c>
      <c r="AG625" s="3" t="str">
        <f>IF(COUNT($A625)=0,"",IF(AF625="3E","3E",IF(AF625="","I",LOOKUP(AF625/AH$2,{0,0.4,0.45,0.5,0.55,0.6,0.65,0.7,0.75,0.8,1},{"F","D","C","C+","B-","B","B+","A-","A","A+"}))))</f>
        <v/>
      </c>
      <c r="AH625" s="2" t="str">
        <f>IF(COUNT($A625)=0,"",IF(AF625="","--",IF(AF625="3E","3E",LOOKUP(AF625/AH$2,{0,0.4,0.45,0.5,0.55,0.6,0.65,0.7,0.75,0.8,1},{0,2,2.25,2.5,2.75,3,3.25,3.5,3.75,4}))))</f>
        <v/>
      </c>
      <c r="AI625" s="11" t="str">
        <f>IF(OR(COUNT($A625)=0,COUNT(B625:AH625)=0),"",IF(COUNTIF(B625:AH625,"3E")&gt;0,"3E",IF(DRAFT!$A627="R",TRUNC(SUMPRODUCT(RGP,RCP)/TCP,3),TRUNC((SUMPRODUCT(--(IMDGP&gt;0)*IMDGP,IMCP)+CEILING(DRAFT!$CQ627*42,0.25))/TCP,3))))</f>
        <v/>
      </c>
      <c r="AJ625" s="3" t="str">
        <f>IF(OR(COUNT($A625)=0,COUNT(B625:AH625)=0),"",IF(COUNTIF(B625:AH625,"3E")&gt;0,"3E",IF(DRAFT!$A627="R",SUMPRODUCT(--(RGP&gt;=2),RCP),SUMPRODUCT(--(IMDGP&gt;0),--(IMGP=0),IMCP)+DRAFT!$CR627)))</f>
        <v/>
      </c>
      <c r="AK625" s="3" t="str">
        <f>IF(OR(COUNT($A625)=0,COUNT(B625:AH625)=0),"",IF(COUNTIF(B625:AJ625,"3E")&gt;0,"3E",IF(AND(DRAFT!$A627="IM",OR($AI625&gt;DRAFT!$CQ627,$AJ625&gt;DRAFT!$CR627)),"IMPROVED",IF(AND(DRAFT!$A627="IM",$AI625&lt;=DRAFT!$CQ627,$AJ625&lt;=DRAFT!$CR627),"NOT IMPROVED",IF(AND(AH625&gt;=2,AI625&gt;=2,AJ625&gt;=30),"PASS","FAIL")))))</f>
        <v/>
      </c>
      <c r="AL625" s="3" t="str">
        <f t="shared" si="18"/>
        <v/>
      </c>
      <c r="AM625" s="3" t="str">
        <f t="shared" si="19"/>
        <v/>
      </c>
    </row>
    <row r="626" spans="1:39" ht="18.95" customHeight="1" x14ac:dyDescent="0.25">
      <c r="A626" s="4" t="str">
        <f>IF(DRAFT!$B628="","",DRAFT!$B628)</f>
        <v/>
      </c>
      <c r="B626" s="3" t="str">
        <f>IF(COUNT($A626)=0,"",IF($A626&lt;&gt;DRAFT!$B628,"ERR",IF(DRAFT!I628="3E","3E",IF(COUNT(DRAFT!E628,DRAFT!I628)&gt;0,DRAFT!J628,""))))</f>
        <v/>
      </c>
      <c r="C626" s="3" t="str">
        <f>IF(COUNT($A626)=0,"",IF(B626="3E","3E",IF(B626="","I",LOOKUP(B626/D$2,{0,0.4,0.45,0.5,0.55,0.6,0.65,0.7,0.75,0.8,1},{"F","D","C","C+","B-","B","B+","A-","A","A+"}))))</f>
        <v/>
      </c>
      <c r="D626" s="2" t="str">
        <f>IF(COUNT($A626)=0,"",IF(B626="","--",IF(B626="3E","3E",LOOKUP(B626/D$2,{0,0.4,0.45,0.5,0.55,0.6,0.65,0.7,0.75,0.8,1},{0,2,2.25,2.5,2.75,3,3.25,3.5,3.75,4}))))</f>
        <v/>
      </c>
      <c r="E626" s="3" t="str">
        <f>IF(COUNT($A626)=0,"",IF($A626&lt;&gt;DRAFT!$B628,"ERR",IF(DRAFT!R628="3E","3E",IF(COUNT(DRAFT!N628,DRAFT!R628)&gt;0,DRAFT!S628,""))))</f>
        <v/>
      </c>
      <c r="F626" s="3" t="str">
        <f>IF(COUNT($A626)=0,"",IF(E626="3E","3E",IF(E626="","I",LOOKUP(E626/G$2,{0,0.4,0.45,0.5,0.55,0.6,0.65,0.7,0.75,0.8,1},{"F","D","C","C+","B-","B","B+","A-","A","A+"}))))</f>
        <v/>
      </c>
      <c r="G626" s="2" t="str">
        <f>IF(COUNT($A626)=0,"",IF(E626="","--",IF(E626="3E","3E",LOOKUP(E626/G$2,{0,0.4,0.45,0.5,0.55,0.6,0.65,0.7,0.75,0.8,1},{0,2,2.25,2.5,2.75,3,3.25,3.5,3.75,4}))))</f>
        <v/>
      </c>
      <c r="H626" s="3" t="str">
        <f>IF(COUNT($A626)=0,"",IF($A626&lt;&gt;DRAFT!$B628,"ERR",IF(DRAFT!AA628="3E","3E",IF(COUNT(DRAFT!W628,DRAFT!AA628)&gt;0,DRAFT!AB628,""))))</f>
        <v/>
      </c>
      <c r="I626" s="3" t="str">
        <f>IF(COUNT($A626)=0,"",IF(H626="3E","3E",IF(H626="","I",LOOKUP(H626/J$2,{0,0.4,0.45,0.5,0.55,0.6,0.65,0.7,0.75,0.8,1},{"F","D","C","C+","B-","B","B+","A-","A","A+"}))))</f>
        <v/>
      </c>
      <c r="J626" s="2" t="str">
        <f>IF(COUNT($A626)=0,"",IF(H626="","--",IF(H626="3E","3E",LOOKUP(H626/J$2,{0,0.4,0.45,0.5,0.55,0.6,0.65,0.7,0.75,0.8,1},{0,2,2.25,2.5,2.75,3,3.25,3.5,3.75,4}))))</f>
        <v/>
      </c>
      <c r="K626" s="3" t="str">
        <f>IF(COUNT($A626)=0,"",IF($A626&lt;&gt;DRAFT!$B628,"ERR",IF(DRAFT!AJ628="3E","3E",IF(COUNT(DRAFT!AF628,DRAFT!AJ628)&gt;0,DRAFT!AK628,""))))</f>
        <v/>
      </c>
      <c r="L626" s="3" t="str">
        <f>IF(COUNT($A626)=0,"",IF(K626="3E","3E",IF(K626="","I",LOOKUP(K626/M$2,{0,0.4,0.45,0.5,0.55,0.6,0.65,0.7,0.75,0.8,1},{"F","D","C","C+","B-","B","B+","A-","A","A+"}))))</f>
        <v/>
      </c>
      <c r="M626" s="2" t="str">
        <f>IF(COUNT($A626)=0,"",IF(K626="","--",IF(K626="3E","3E",LOOKUP(K626/M$2,{0,0.4,0.45,0.5,0.55,0.6,0.65,0.7,0.75,0.8,1},{0,2,2.25,2.5,2.75,3,3.25,3.5,3.75,4}))))</f>
        <v/>
      </c>
      <c r="N626" s="3" t="str">
        <f>IF(COUNT($A626)=0,"",IF($A626&lt;&gt;DRAFT!$B628,"ERR",IF(DRAFT!AS628="3E","3E",IF(COUNT(DRAFT!AO628,DRAFT!AS628)&gt;0,DRAFT!AT628,""))))</f>
        <v/>
      </c>
      <c r="O626" s="3" t="str">
        <f>IF(COUNT($A626)=0,"",IF(N626="3E","3E",IF(N626="","I",LOOKUP(N626/P$2,{0,0.4,0.45,0.5,0.55,0.6,0.65,0.7,0.75,0.8,1},{"F","D","C","C+","B-","B","B+","A-","A","A+"}))))</f>
        <v/>
      </c>
      <c r="P626" s="2" t="str">
        <f>IF(COUNT($A626)=0,"",IF(N626="","--",IF(N626="3E","3E",LOOKUP(N626/P$2,{0,0.4,0.45,0.5,0.55,0.6,0.65,0.7,0.75,0.8,1},{0,2,2.25,2.5,2.75,3,3.25,3.5,3.75,4}))))</f>
        <v/>
      </c>
      <c r="Q626" s="3" t="str">
        <f>IF(COUNT($A626)=0,"",IF($A626&lt;&gt;DRAFT!$B628,"ERR",IF(DRAFT!BB628="3E","3E",IF(COUNT(DRAFT!AX628,DRAFT!BB628)&gt;0,DRAFT!BC628,""))))</f>
        <v/>
      </c>
      <c r="R626" s="3" t="str">
        <f>IF(COUNT($A626)=0,"",IF(Q626="3E","3E",IF(Q626="","I",LOOKUP(Q626/S$2,{0,0.4,0.45,0.5,0.55,0.6,0.65,0.7,0.75,0.8,1},{"F","D","C","C+","B-","B","B+","A-","A","A+"}))))</f>
        <v/>
      </c>
      <c r="S626" s="2" t="str">
        <f>IF(COUNT($A626)=0,"",IF(Q626="","--",IF(Q626="3E","3E",LOOKUP(Q626/S$2,{0,0.4,0.45,0.5,0.55,0.6,0.65,0.7,0.75,0.8,1},{0,2,2.25,2.5,2.75,3,3.25,3.5,3.75,4}))))</f>
        <v/>
      </c>
      <c r="T626" s="3" t="str">
        <f>IF(COUNT($A626)=0,"",IF($A626&lt;&gt;DRAFT!$B628,"ERR",IF(DRAFT!BK628="3E","3E",IF(COUNT(DRAFT!BG628,DRAFT!BK628)&gt;0,DRAFT!BL628,""))))</f>
        <v/>
      </c>
      <c r="U626" s="3" t="str">
        <f>IF(COUNT($A626)=0,"",IF(T626="3E","3E",IF(T626="","I",LOOKUP(T626/V$2,{0,0.4,0.45,0.5,0.55,0.6,0.65,0.7,0.75,0.8,1},{"F","D","C","C+","B-","B","B+","A-","A","A+"}))))</f>
        <v/>
      </c>
      <c r="V626" s="2" t="str">
        <f>IF(COUNT($A626)=0,"",IF(T626="","--",IF(T626="3E","3E",LOOKUP(T626/V$2,{0,0.4,0.45,0.5,0.55,0.6,0.65,0.7,0.75,0.8,1},{0,2,2.25,2.5,2.75,3,3.25,3.5,3.75,4}))))</f>
        <v/>
      </c>
      <c r="W626" s="3" t="str">
        <f>IF(COUNT($A626)=0,"",IF($A626&lt;&gt;DRAFT!$B628,"ERR",IF(DRAFT!BT628="3E","3E",IF(COUNT(DRAFT!BP628,DRAFT!BT628)&gt;0,DRAFT!BU628,""))))</f>
        <v/>
      </c>
      <c r="X626" s="3" t="str">
        <f>IF(COUNT($A626)=0,"",IF(W626="3E","3E",IF(W626="","I",LOOKUP(W626/Y$2,{0,0.4,0.45,0.5,0.55,0.6,0.65,0.7,0.75,0.8,1},{"F","D","C","C+","B-","B","B+","A-","A","A+"}))))</f>
        <v/>
      </c>
      <c r="Y626" s="2" t="str">
        <f>IF(COUNT($A626)=0,"",IF(W626="","--",IF(W626="3E","3E",LOOKUP(W626/Y$2,{0,0.4,0.45,0.5,0.55,0.6,0.65,0.7,0.75,0.8,1},{0,2,2.25,2.5,2.75,3,3.25,3.5,3.75,4}))))</f>
        <v/>
      </c>
      <c r="Z626" s="3" t="str">
        <f>IF(COUNT($A626)=0,"",IF($A626&lt;&gt;DRAFT!$B628,"ERR",IF(DRAFT!CC628="3E","3E",IF(COUNT(DRAFT!BY628,DRAFT!CC628)&gt;0,DRAFT!CD628,""))))</f>
        <v/>
      </c>
      <c r="AA626" s="3" t="str">
        <f>IF(COUNT($A626)=0,"",IF(Z626="3E","3E",IF(Z626="","I",LOOKUP(Z626/AB$2,{0,0.4,0.45,0.5,0.55,0.6,0.65,0.7,0.75,0.8,1},{"F","D","C","C+","B-","B","B+","A-","A","A+"}))))</f>
        <v/>
      </c>
      <c r="AB626" s="2" t="str">
        <f>IF(COUNT($A626)=0,"",IF(Z626="","--",IF(Z626="3E","3E",LOOKUP(Z626/AB$2,{0,0.4,0.45,0.5,0.55,0.6,0.65,0.7,0.75,0.8,1},{0,2,2.25,2.5,2.75,3,3.25,3.5,3.75,4}))))</f>
        <v/>
      </c>
      <c r="AC626" s="3" t="str">
        <f>IF(COUNT($A626)=0,"",IF($A626&lt;&gt;DRAFT!$B628,"ERR",IF(DRAFT!CF628&gt;0,DRAFT!CF628,"")))</f>
        <v/>
      </c>
      <c r="AD626" s="3" t="str">
        <f>IF(COUNT($A626)=0,"",IF(AC626="3E","3E",IF(AC626="","I",LOOKUP(AC626/AE$2,{0,0.4,0.45,0.5,0.55,0.6,0.65,0.7,0.75,0.8,1},{"F","D","C","C+","B-","B","B+","A-","A","A+"}))))</f>
        <v/>
      </c>
      <c r="AE626" s="2" t="str">
        <f>IF(COUNT($A626)=0,"",IF(AC626="","--",IF(AC626="3E","3E",LOOKUP(AC626/AE$2,{0,0.4,0.45,0.5,0.55,0.6,0.65,0.7,0.75,0.8,1},{0,2,2.25,2.5,2.75,3,3.25,3.5,3.75,4}))))</f>
        <v/>
      </c>
      <c r="AF626" s="3" t="str">
        <f>IF($A626&lt;&gt;DRAFT!$B628,"ERR",IF(OR(COUNT($A626)=0,COUNT(DRAFT!CI628:CK628,DRAFT!CM628:CO628)=0),"",CEILING(SUM(DRAFT!CL628,DRAFT!CP628),1)))</f>
        <v/>
      </c>
      <c r="AG626" s="3" t="str">
        <f>IF(COUNT($A626)=0,"",IF(AF626="3E","3E",IF(AF626="","I",LOOKUP(AF626/AH$2,{0,0.4,0.45,0.5,0.55,0.6,0.65,0.7,0.75,0.8,1},{"F","D","C","C+","B-","B","B+","A-","A","A+"}))))</f>
        <v/>
      </c>
      <c r="AH626" s="2" t="str">
        <f>IF(COUNT($A626)=0,"",IF(AF626="","--",IF(AF626="3E","3E",LOOKUP(AF626/AH$2,{0,0.4,0.45,0.5,0.55,0.6,0.65,0.7,0.75,0.8,1},{0,2,2.25,2.5,2.75,3,3.25,3.5,3.75,4}))))</f>
        <v/>
      </c>
      <c r="AI626" s="11" t="str">
        <f>IF(OR(COUNT($A626)=0,COUNT(B626:AH626)=0),"",IF(COUNTIF(B626:AH626,"3E")&gt;0,"3E",IF(DRAFT!$A628="R",TRUNC(SUMPRODUCT(RGP,RCP)/TCP,3),TRUNC((SUMPRODUCT(--(IMDGP&gt;0)*IMDGP,IMCP)+CEILING(DRAFT!$CQ628*42,0.25))/TCP,3))))</f>
        <v/>
      </c>
      <c r="AJ626" s="3" t="str">
        <f>IF(OR(COUNT($A626)=0,COUNT(B626:AH626)=0),"",IF(COUNTIF(B626:AH626,"3E")&gt;0,"3E",IF(DRAFT!$A628="R",SUMPRODUCT(--(RGP&gt;=2),RCP),SUMPRODUCT(--(IMDGP&gt;0),--(IMGP=0),IMCP)+DRAFT!$CR628)))</f>
        <v/>
      </c>
      <c r="AK626" s="3" t="str">
        <f>IF(OR(COUNT($A626)=0,COUNT(B626:AH626)=0),"",IF(COUNTIF(B626:AJ626,"3E")&gt;0,"3E",IF(AND(DRAFT!$A628="IM",OR($AI626&gt;DRAFT!$CQ628,$AJ626&gt;DRAFT!$CR628)),"IMPROVED",IF(AND(DRAFT!$A628="IM",$AI626&lt;=DRAFT!$CQ628,$AJ626&lt;=DRAFT!$CR628),"NOT IMPROVED",IF(AND(AH626&gt;=2,AI626&gt;=2,AJ626&gt;=30),"PASS","FAIL")))))</f>
        <v/>
      </c>
      <c r="AL626" s="3" t="str">
        <f t="shared" si="18"/>
        <v/>
      </c>
      <c r="AM626" s="3" t="str">
        <f t="shared" si="19"/>
        <v/>
      </c>
    </row>
    <row r="627" spans="1:39" ht="18.95" customHeight="1" x14ac:dyDescent="0.25">
      <c r="A627" s="4" t="str">
        <f>IF(DRAFT!$B629="","",DRAFT!$B629)</f>
        <v/>
      </c>
      <c r="B627" s="3" t="str">
        <f>IF(COUNT($A627)=0,"",IF($A627&lt;&gt;DRAFT!$B629,"ERR",IF(DRAFT!I629="3E","3E",IF(COUNT(DRAFT!E629,DRAFT!I629)&gt;0,DRAFT!J629,""))))</f>
        <v/>
      </c>
      <c r="C627" s="3" t="str">
        <f>IF(COUNT($A627)=0,"",IF(B627="3E","3E",IF(B627="","I",LOOKUP(B627/D$2,{0,0.4,0.45,0.5,0.55,0.6,0.65,0.7,0.75,0.8,1},{"F","D","C","C+","B-","B","B+","A-","A","A+"}))))</f>
        <v/>
      </c>
      <c r="D627" s="2" t="str">
        <f>IF(COUNT($A627)=0,"",IF(B627="","--",IF(B627="3E","3E",LOOKUP(B627/D$2,{0,0.4,0.45,0.5,0.55,0.6,0.65,0.7,0.75,0.8,1},{0,2,2.25,2.5,2.75,3,3.25,3.5,3.75,4}))))</f>
        <v/>
      </c>
      <c r="E627" s="3" t="str">
        <f>IF(COUNT($A627)=0,"",IF($A627&lt;&gt;DRAFT!$B629,"ERR",IF(DRAFT!R629="3E","3E",IF(COUNT(DRAFT!N629,DRAFT!R629)&gt;0,DRAFT!S629,""))))</f>
        <v/>
      </c>
      <c r="F627" s="3" t="str">
        <f>IF(COUNT($A627)=0,"",IF(E627="3E","3E",IF(E627="","I",LOOKUP(E627/G$2,{0,0.4,0.45,0.5,0.55,0.6,0.65,0.7,0.75,0.8,1},{"F","D","C","C+","B-","B","B+","A-","A","A+"}))))</f>
        <v/>
      </c>
      <c r="G627" s="2" t="str">
        <f>IF(COUNT($A627)=0,"",IF(E627="","--",IF(E627="3E","3E",LOOKUP(E627/G$2,{0,0.4,0.45,0.5,0.55,0.6,0.65,0.7,0.75,0.8,1},{0,2,2.25,2.5,2.75,3,3.25,3.5,3.75,4}))))</f>
        <v/>
      </c>
      <c r="H627" s="3" t="str">
        <f>IF(COUNT($A627)=0,"",IF($A627&lt;&gt;DRAFT!$B629,"ERR",IF(DRAFT!AA629="3E","3E",IF(COUNT(DRAFT!W629,DRAFT!AA629)&gt;0,DRAFT!AB629,""))))</f>
        <v/>
      </c>
      <c r="I627" s="3" t="str">
        <f>IF(COUNT($A627)=0,"",IF(H627="3E","3E",IF(H627="","I",LOOKUP(H627/J$2,{0,0.4,0.45,0.5,0.55,0.6,0.65,0.7,0.75,0.8,1},{"F","D","C","C+","B-","B","B+","A-","A","A+"}))))</f>
        <v/>
      </c>
      <c r="J627" s="2" t="str">
        <f>IF(COUNT($A627)=0,"",IF(H627="","--",IF(H627="3E","3E",LOOKUP(H627/J$2,{0,0.4,0.45,0.5,0.55,0.6,0.65,0.7,0.75,0.8,1},{0,2,2.25,2.5,2.75,3,3.25,3.5,3.75,4}))))</f>
        <v/>
      </c>
      <c r="K627" s="3" t="str">
        <f>IF(COUNT($A627)=0,"",IF($A627&lt;&gt;DRAFT!$B629,"ERR",IF(DRAFT!AJ629="3E","3E",IF(COUNT(DRAFT!AF629,DRAFT!AJ629)&gt;0,DRAFT!AK629,""))))</f>
        <v/>
      </c>
      <c r="L627" s="3" t="str">
        <f>IF(COUNT($A627)=0,"",IF(K627="3E","3E",IF(K627="","I",LOOKUP(K627/M$2,{0,0.4,0.45,0.5,0.55,0.6,0.65,0.7,0.75,0.8,1},{"F","D","C","C+","B-","B","B+","A-","A","A+"}))))</f>
        <v/>
      </c>
      <c r="M627" s="2" t="str">
        <f>IF(COUNT($A627)=0,"",IF(K627="","--",IF(K627="3E","3E",LOOKUP(K627/M$2,{0,0.4,0.45,0.5,0.55,0.6,0.65,0.7,0.75,0.8,1},{0,2,2.25,2.5,2.75,3,3.25,3.5,3.75,4}))))</f>
        <v/>
      </c>
      <c r="N627" s="3" t="str">
        <f>IF(COUNT($A627)=0,"",IF($A627&lt;&gt;DRAFT!$B629,"ERR",IF(DRAFT!AS629="3E","3E",IF(COUNT(DRAFT!AO629,DRAFT!AS629)&gt;0,DRAFT!AT629,""))))</f>
        <v/>
      </c>
      <c r="O627" s="3" t="str">
        <f>IF(COUNT($A627)=0,"",IF(N627="3E","3E",IF(N627="","I",LOOKUP(N627/P$2,{0,0.4,0.45,0.5,0.55,0.6,0.65,0.7,0.75,0.8,1},{"F","D","C","C+","B-","B","B+","A-","A","A+"}))))</f>
        <v/>
      </c>
      <c r="P627" s="2" t="str">
        <f>IF(COUNT($A627)=0,"",IF(N627="","--",IF(N627="3E","3E",LOOKUP(N627/P$2,{0,0.4,0.45,0.5,0.55,0.6,0.65,0.7,0.75,0.8,1},{0,2,2.25,2.5,2.75,3,3.25,3.5,3.75,4}))))</f>
        <v/>
      </c>
      <c r="Q627" s="3" t="str">
        <f>IF(COUNT($A627)=0,"",IF($A627&lt;&gt;DRAFT!$B629,"ERR",IF(DRAFT!BB629="3E","3E",IF(COUNT(DRAFT!AX629,DRAFT!BB629)&gt;0,DRAFT!BC629,""))))</f>
        <v/>
      </c>
      <c r="R627" s="3" t="str">
        <f>IF(COUNT($A627)=0,"",IF(Q627="3E","3E",IF(Q627="","I",LOOKUP(Q627/S$2,{0,0.4,0.45,0.5,0.55,0.6,0.65,0.7,0.75,0.8,1},{"F","D","C","C+","B-","B","B+","A-","A","A+"}))))</f>
        <v/>
      </c>
      <c r="S627" s="2" t="str">
        <f>IF(COUNT($A627)=0,"",IF(Q627="","--",IF(Q627="3E","3E",LOOKUP(Q627/S$2,{0,0.4,0.45,0.5,0.55,0.6,0.65,0.7,0.75,0.8,1},{0,2,2.25,2.5,2.75,3,3.25,3.5,3.75,4}))))</f>
        <v/>
      </c>
      <c r="T627" s="3" t="str">
        <f>IF(COUNT($A627)=0,"",IF($A627&lt;&gt;DRAFT!$B629,"ERR",IF(DRAFT!BK629="3E","3E",IF(COUNT(DRAFT!BG629,DRAFT!BK629)&gt;0,DRAFT!BL629,""))))</f>
        <v/>
      </c>
      <c r="U627" s="3" t="str">
        <f>IF(COUNT($A627)=0,"",IF(T627="3E","3E",IF(T627="","I",LOOKUP(T627/V$2,{0,0.4,0.45,0.5,0.55,0.6,0.65,0.7,0.75,0.8,1},{"F","D","C","C+","B-","B","B+","A-","A","A+"}))))</f>
        <v/>
      </c>
      <c r="V627" s="2" t="str">
        <f>IF(COUNT($A627)=0,"",IF(T627="","--",IF(T627="3E","3E",LOOKUP(T627/V$2,{0,0.4,0.45,0.5,0.55,0.6,0.65,0.7,0.75,0.8,1},{0,2,2.25,2.5,2.75,3,3.25,3.5,3.75,4}))))</f>
        <v/>
      </c>
      <c r="W627" s="3" t="str">
        <f>IF(COUNT($A627)=0,"",IF($A627&lt;&gt;DRAFT!$B629,"ERR",IF(DRAFT!BT629="3E","3E",IF(COUNT(DRAFT!BP629,DRAFT!BT629)&gt;0,DRAFT!BU629,""))))</f>
        <v/>
      </c>
      <c r="X627" s="3" t="str">
        <f>IF(COUNT($A627)=0,"",IF(W627="3E","3E",IF(W627="","I",LOOKUP(W627/Y$2,{0,0.4,0.45,0.5,0.55,0.6,0.65,0.7,0.75,0.8,1},{"F","D","C","C+","B-","B","B+","A-","A","A+"}))))</f>
        <v/>
      </c>
      <c r="Y627" s="2" t="str">
        <f>IF(COUNT($A627)=0,"",IF(W627="","--",IF(W627="3E","3E",LOOKUP(W627/Y$2,{0,0.4,0.45,0.5,0.55,0.6,0.65,0.7,0.75,0.8,1},{0,2,2.25,2.5,2.75,3,3.25,3.5,3.75,4}))))</f>
        <v/>
      </c>
      <c r="Z627" s="3" t="str">
        <f>IF(COUNT($A627)=0,"",IF($A627&lt;&gt;DRAFT!$B629,"ERR",IF(DRAFT!CC629="3E","3E",IF(COUNT(DRAFT!BY629,DRAFT!CC629)&gt;0,DRAFT!CD629,""))))</f>
        <v/>
      </c>
      <c r="AA627" s="3" t="str">
        <f>IF(COUNT($A627)=0,"",IF(Z627="3E","3E",IF(Z627="","I",LOOKUP(Z627/AB$2,{0,0.4,0.45,0.5,0.55,0.6,0.65,0.7,0.75,0.8,1},{"F","D","C","C+","B-","B","B+","A-","A","A+"}))))</f>
        <v/>
      </c>
      <c r="AB627" s="2" t="str">
        <f>IF(COUNT($A627)=0,"",IF(Z627="","--",IF(Z627="3E","3E",LOOKUP(Z627/AB$2,{0,0.4,0.45,0.5,0.55,0.6,0.65,0.7,0.75,0.8,1},{0,2,2.25,2.5,2.75,3,3.25,3.5,3.75,4}))))</f>
        <v/>
      </c>
      <c r="AC627" s="3" t="str">
        <f>IF(COUNT($A627)=0,"",IF($A627&lt;&gt;DRAFT!$B629,"ERR",IF(DRAFT!CF629&gt;0,DRAFT!CF629,"")))</f>
        <v/>
      </c>
      <c r="AD627" s="3" t="str">
        <f>IF(COUNT($A627)=0,"",IF(AC627="3E","3E",IF(AC627="","I",LOOKUP(AC627/AE$2,{0,0.4,0.45,0.5,0.55,0.6,0.65,0.7,0.75,0.8,1},{"F","D","C","C+","B-","B","B+","A-","A","A+"}))))</f>
        <v/>
      </c>
      <c r="AE627" s="2" t="str">
        <f>IF(COUNT($A627)=0,"",IF(AC627="","--",IF(AC627="3E","3E",LOOKUP(AC627/AE$2,{0,0.4,0.45,0.5,0.55,0.6,0.65,0.7,0.75,0.8,1},{0,2,2.25,2.5,2.75,3,3.25,3.5,3.75,4}))))</f>
        <v/>
      </c>
      <c r="AF627" s="3" t="str">
        <f>IF($A627&lt;&gt;DRAFT!$B629,"ERR",IF(OR(COUNT($A627)=0,COUNT(DRAFT!CI629:CK629,DRAFT!CM629:CO629)=0),"",CEILING(SUM(DRAFT!CL629,DRAFT!CP629),1)))</f>
        <v/>
      </c>
      <c r="AG627" s="3" t="str">
        <f>IF(COUNT($A627)=0,"",IF(AF627="3E","3E",IF(AF627="","I",LOOKUP(AF627/AH$2,{0,0.4,0.45,0.5,0.55,0.6,0.65,0.7,0.75,0.8,1},{"F","D","C","C+","B-","B","B+","A-","A","A+"}))))</f>
        <v/>
      </c>
      <c r="AH627" s="2" t="str">
        <f>IF(COUNT($A627)=0,"",IF(AF627="","--",IF(AF627="3E","3E",LOOKUP(AF627/AH$2,{0,0.4,0.45,0.5,0.55,0.6,0.65,0.7,0.75,0.8,1},{0,2,2.25,2.5,2.75,3,3.25,3.5,3.75,4}))))</f>
        <v/>
      </c>
      <c r="AI627" s="11" t="str">
        <f>IF(OR(COUNT($A627)=0,COUNT(B627:AH627)=0),"",IF(COUNTIF(B627:AH627,"3E")&gt;0,"3E",IF(DRAFT!$A629="R",TRUNC(SUMPRODUCT(RGP,RCP)/TCP,3),TRUNC((SUMPRODUCT(--(IMDGP&gt;0)*IMDGP,IMCP)+CEILING(DRAFT!$CQ629*42,0.25))/TCP,3))))</f>
        <v/>
      </c>
      <c r="AJ627" s="3" t="str">
        <f>IF(OR(COUNT($A627)=0,COUNT(B627:AH627)=0),"",IF(COUNTIF(B627:AH627,"3E")&gt;0,"3E",IF(DRAFT!$A629="R",SUMPRODUCT(--(RGP&gt;=2),RCP),SUMPRODUCT(--(IMDGP&gt;0),--(IMGP=0),IMCP)+DRAFT!$CR629)))</f>
        <v/>
      </c>
      <c r="AK627" s="3" t="str">
        <f>IF(OR(COUNT($A627)=0,COUNT(B627:AH627)=0),"",IF(COUNTIF(B627:AJ627,"3E")&gt;0,"3E",IF(AND(DRAFT!$A629="IM",OR($AI627&gt;DRAFT!$CQ629,$AJ627&gt;DRAFT!$CR629)),"IMPROVED",IF(AND(DRAFT!$A629="IM",$AI627&lt;=DRAFT!$CQ629,$AJ627&lt;=DRAFT!$CR629),"NOT IMPROVED",IF(AND(AH627&gt;=2,AI627&gt;=2,AJ627&gt;=30),"PASS","FAIL")))))</f>
        <v/>
      </c>
      <c r="AL627" s="3" t="str">
        <f t="shared" si="18"/>
        <v/>
      </c>
      <c r="AM627" s="3" t="str">
        <f t="shared" si="19"/>
        <v/>
      </c>
    </row>
    <row r="628" spans="1:39" ht="18.95" customHeight="1" x14ac:dyDescent="0.25">
      <c r="A628" s="4" t="str">
        <f>IF(DRAFT!$B630="","",DRAFT!$B630)</f>
        <v/>
      </c>
      <c r="B628" s="3" t="str">
        <f>IF(COUNT($A628)=0,"",IF($A628&lt;&gt;DRAFT!$B630,"ERR",IF(DRAFT!I630="3E","3E",IF(COUNT(DRAFT!E630,DRAFT!I630)&gt;0,DRAFT!J630,""))))</f>
        <v/>
      </c>
      <c r="C628" s="3" t="str">
        <f>IF(COUNT($A628)=0,"",IF(B628="3E","3E",IF(B628="","I",LOOKUP(B628/D$2,{0,0.4,0.45,0.5,0.55,0.6,0.65,0.7,0.75,0.8,1},{"F","D","C","C+","B-","B","B+","A-","A","A+"}))))</f>
        <v/>
      </c>
      <c r="D628" s="2" t="str">
        <f>IF(COUNT($A628)=0,"",IF(B628="","--",IF(B628="3E","3E",LOOKUP(B628/D$2,{0,0.4,0.45,0.5,0.55,0.6,0.65,0.7,0.75,0.8,1},{0,2,2.25,2.5,2.75,3,3.25,3.5,3.75,4}))))</f>
        <v/>
      </c>
      <c r="E628" s="3" t="str">
        <f>IF(COUNT($A628)=0,"",IF($A628&lt;&gt;DRAFT!$B630,"ERR",IF(DRAFT!R630="3E","3E",IF(COUNT(DRAFT!N630,DRAFT!R630)&gt;0,DRAFT!S630,""))))</f>
        <v/>
      </c>
      <c r="F628" s="3" t="str">
        <f>IF(COUNT($A628)=0,"",IF(E628="3E","3E",IF(E628="","I",LOOKUP(E628/G$2,{0,0.4,0.45,0.5,0.55,0.6,0.65,0.7,0.75,0.8,1},{"F","D","C","C+","B-","B","B+","A-","A","A+"}))))</f>
        <v/>
      </c>
      <c r="G628" s="2" t="str">
        <f>IF(COUNT($A628)=0,"",IF(E628="","--",IF(E628="3E","3E",LOOKUP(E628/G$2,{0,0.4,0.45,0.5,0.55,0.6,0.65,0.7,0.75,0.8,1},{0,2,2.25,2.5,2.75,3,3.25,3.5,3.75,4}))))</f>
        <v/>
      </c>
      <c r="H628" s="3" t="str">
        <f>IF(COUNT($A628)=0,"",IF($A628&lt;&gt;DRAFT!$B630,"ERR",IF(DRAFT!AA630="3E","3E",IF(COUNT(DRAFT!W630,DRAFT!AA630)&gt;0,DRAFT!AB630,""))))</f>
        <v/>
      </c>
      <c r="I628" s="3" t="str">
        <f>IF(COUNT($A628)=0,"",IF(H628="3E","3E",IF(H628="","I",LOOKUP(H628/J$2,{0,0.4,0.45,0.5,0.55,0.6,0.65,0.7,0.75,0.8,1},{"F","D","C","C+","B-","B","B+","A-","A","A+"}))))</f>
        <v/>
      </c>
      <c r="J628" s="2" t="str">
        <f>IF(COUNT($A628)=0,"",IF(H628="","--",IF(H628="3E","3E",LOOKUP(H628/J$2,{0,0.4,0.45,0.5,0.55,0.6,0.65,0.7,0.75,0.8,1},{0,2,2.25,2.5,2.75,3,3.25,3.5,3.75,4}))))</f>
        <v/>
      </c>
      <c r="K628" s="3" t="str">
        <f>IF(COUNT($A628)=0,"",IF($A628&lt;&gt;DRAFT!$B630,"ERR",IF(DRAFT!AJ630="3E","3E",IF(COUNT(DRAFT!AF630,DRAFT!AJ630)&gt;0,DRAFT!AK630,""))))</f>
        <v/>
      </c>
      <c r="L628" s="3" t="str">
        <f>IF(COUNT($A628)=0,"",IF(K628="3E","3E",IF(K628="","I",LOOKUP(K628/M$2,{0,0.4,0.45,0.5,0.55,0.6,0.65,0.7,0.75,0.8,1},{"F","D","C","C+","B-","B","B+","A-","A","A+"}))))</f>
        <v/>
      </c>
      <c r="M628" s="2" t="str">
        <f>IF(COUNT($A628)=0,"",IF(K628="","--",IF(K628="3E","3E",LOOKUP(K628/M$2,{0,0.4,0.45,0.5,0.55,0.6,0.65,0.7,0.75,0.8,1},{0,2,2.25,2.5,2.75,3,3.25,3.5,3.75,4}))))</f>
        <v/>
      </c>
      <c r="N628" s="3" t="str">
        <f>IF(COUNT($A628)=0,"",IF($A628&lt;&gt;DRAFT!$B630,"ERR",IF(DRAFT!AS630="3E","3E",IF(COUNT(DRAFT!AO630,DRAFT!AS630)&gt;0,DRAFT!AT630,""))))</f>
        <v/>
      </c>
      <c r="O628" s="3" t="str">
        <f>IF(COUNT($A628)=0,"",IF(N628="3E","3E",IF(N628="","I",LOOKUP(N628/P$2,{0,0.4,0.45,0.5,0.55,0.6,0.65,0.7,0.75,0.8,1},{"F","D","C","C+","B-","B","B+","A-","A","A+"}))))</f>
        <v/>
      </c>
      <c r="P628" s="2" t="str">
        <f>IF(COUNT($A628)=0,"",IF(N628="","--",IF(N628="3E","3E",LOOKUP(N628/P$2,{0,0.4,0.45,0.5,0.55,0.6,0.65,0.7,0.75,0.8,1},{0,2,2.25,2.5,2.75,3,3.25,3.5,3.75,4}))))</f>
        <v/>
      </c>
      <c r="Q628" s="3" t="str">
        <f>IF(COUNT($A628)=0,"",IF($A628&lt;&gt;DRAFT!$B630,"ERR",IF(DRAFT!BB630="3E","3E",IF(COUNT(DRAFT!AX630,DRAFT!BB630)&gt;0,DRAFT!BC630,""))))</f>
        <v/>
      </c>
      <c r="R628" s="3" t="str">
        <f>IF(COUNT($A628)=0,"",IF(Q628="3E","3E",IF(Q628="","I",LOOKUP(Q628/S$2,{0,0.4,0.45,0.5,0.55,0.6,0.65,0.7,0.75,0.8,1},{"F","D","C","C+","B-","B","B+","A-","A","A+"}))))</f>
        <v/>
      </c>
      <c r="S628" s="2" t="str">
        <f>IF(COUNT($A628)=0,"",IF(Q628="","--",IF(Q628="3E","3E",LOOKUP(Q628/S$2,{0,0.4,0.45,0.5,0.55,0.6,0.65,0.7,0.75,0.8,1},{0,2,2.25,2.5,2.75,3,3.25,3.5,3.75,4}))))</f>
        <v/>
      </c>
      <c r="T628" s="3" t="str">
        <f>IF(COUNT($A628)=0,"",IF($A628&lt;&gt;DRAFT!$B630,"ERR",IF(DRAFT!BK630="3E","3E",IF(COUNT(DRAFT!BG630,DRAFT!BK630)&gt;0,DRAFT!BL630,""))))</f>
        <v/>
      </c>
      <c r="U628" s="3" t="str">
        <f>IF(COUNT($A628)=0,"",IF(T628="3E","3E",IF(T628="","I",LOOKUP(T628/V$2,{0,0.4,0.45,0.5,0.55,0.6,0.65,0.7,0.75,0.8,1},{"F","D","C","C+","B-","B","B+","A-","A","A+"}))))</f>
        <v/>
      </c>
      <c r="V628" s="2" t="str">
        <f>IF(COUNT($A628)=0,"",IF(T628="","--",IF(T628="3E","3E",LOOKUP(T628/V$2,{0,0.4,0.45,0.5,0.55,0.6,0.65,0.7,0.75,0.8,1},{0,2,2.25,2.5,2.75,3,3.25,3.5,3.75,4}))))</f>
        <v/>
      </c>
      <c r="W628" s="3" t="str">
        <f>IF(COUNT($A628)=0,"",IF($A628&lt;&gt;DRAFT!$B630,"ERR",IF(DRAFT!BT630="3E","3E",IF(COUNT(DRAFT!BP630,DRAFT!BT630)&gt;0,DRAFT!BU630,""))))</f>
        <v/>
      </c>
      <c r="X628" s="3" t="str">
        <f>IF(COUNT($A628)=0,"",IF(W628="3E","3E",IF(W628="","I",LOOKUP(W628/Y$2,{0,0.4,0.45,0.5,0.55,0.6,0.65,0.7,0.75,0.8,1},{"F","D","C","C+","B-","B","B+","A-","A","A+"}))))</f>
        <v/>
      </c>
      <c r="Y628" s="2" t="str">
        <f>IF(COUNT($A628)=0,"",IF(W628="","--",IF(W628="3E","3E",LOOKUP(W628/Y$2,{0,0.4,0.45,0.5,0.55,0.6,0.65,0.7,0.75,0.8,1},{0,2,2.25,2.5,2.75,3,3.25,3.5,3.75,4}))))</f>
        <v/>
      </c>
      <c r="Z628" s="3" t="str">
        <f>IF(COUNT($A628)=0,"",IF($A628&lt;&gt;DRAFT!$B630,"ERR",IF(DRAFT!CC630="3E","3E",IF(COUNT(DRAFT!BY630,DRAFT!CC630)&gt;0,DRAFT!CD630,""))))</f>
        <v/>
      </c>
      <c r="AA628" s="3" t="str">
        <f>IF(COUNT($A628)=0,"",IF(Z628="3E","3E",IF(Z628="","I",LOOKUP(Z628/AB$2,{0,0.4,0.45,0.5,0.55,0.6,0.65,0.7,0.75,0.8,1},{"F","D","C","C+","B-","B","B+","A-","A","A+"}))))</f>
        <v/>
      </c>
      <c r="AB628" s="2" t="str">
        <f>IF(COUNT($A628)=0,"",IF(Z628="","--",IF(Z628="3E","3E",LOOKUP(Z628/AB$2,{0,0.4,0.45,0.5,0.55,0.6,0.65,0.7,0.75,0.8,1},{0,2,2.25,2.5,2.75,3,3.25,3.5,3.75,4}))))</f>
        <v/>
      </c>
      <c r="AC628" s="3" t="str">
        <f>IF(COUNT($A628)=0,"",IF($A628&lt;&gt;DRAFT!$B630,"ERR",IF(DRAFT!CF630&gt;0,DRAFT!CF630,"")))</f>
        <v/>
      </c>
      <c r="AD628" s="3" t="str">
        <f>IF(COUNT($A628)=0,"",IF(AC628="3E","3E",IF(AC628="","I",LOOKUP(AC628/AE$2,{0,0.4,0.45,0.5,0.55,0.6,0.65,0.7,0.75,0.8,1},{"F","D","C","C+","B-","B","B+","A-","A","A+"}))))</f>
        <v/>
      </c>
      <c r="AE628" s="2" t="str">
        <f>IF(COUNT($A628)=0,"",IF(AC628="","--",IF(AC628="3E","3E",LOOKUP(AC628/AE$2,{0,0.4,0.45,0.5,0.55,0.6,0.65,0.7,0.75,0.8,1},{0,2,2.25,2.5,2.75,3,3.25,3.5,3.75,4}))))</f>
        <v/>
      </c>
      <c r="AF628" s="3" t="str">
        <f>IF($A628&lt;&gt;DRAFT!$B630,"ERR",IF(OR(COUNT($A628)=0,COUNT(DRAFT!CI630:CK630,DRAFT!CM630:CO630)=0),"",CEILING(SUM(DRAFT!CL630,DRAFT!CP630),1)))</f>
        <v/>
      </c>
      <c r="AG628" s="3" t="str">
        <f>IF(COUNT($A628)=0,"",IF(AF628="3E","3E",IF(AF628="","I",LOOKUP(AF628/AH$2,{0,0.4,0.45,0.5,0.55,0.6,0.65,0.7,0.75,0.8,1},{"F","D","C","C+","B-","B","B+","A-","A","A+"}))))</f>
        <v/>
      </c>
      <c r="AH628" s="2" t="str">
        <f>IF(COUNT($A628)=0,"",IF(AF628="","--",IF(AF628="3E","3E",LOOKUP(AF628/AH$2,{0,0.4,0.45,0.5,0.55,0.6,0.65,0.7,0.75,0.8,1},{0,2,2.25,2.5,2.75,3,3.25,3.5,3.75,4}))))</f>
        <v/>
      </c>
      <c r="AI628" s="11" t="str">
        <f>IF(OR(COUNT($A628)=0,COUNT(B628:AH628)=0),"",IF(COUNTIF(B628:AH628,"3E")&gt;0,"3E",IF(DRAFT!$A630="R",TRUNC(SUMPRODUCT(RGP,RCP)/TCP,3),TRUNC((SUMPRODUCT(--(IMDGP&gt;0)*IMDGP,IMCP)+CEILING(DRAFT!$CQ630*42,0.25))/TCP,3))))</f>
        <v/>
      </c>
      <c r="AJ628" s="3" t="str">
        <f>IF(OR(COUNT($A628)=0,COUNT(B628:AH628)=0),"",IF(COUNTIF(B628:AH628,"3E")&gt;0,"3E",IF(DRAFT!$A630="R",SUMPRODUCT(--(RGP&gt;=2),RCP),SUMPRODUCT(--(IMDGP&gt;0),--(IMGP=0),IMCP)+DRAFT!$CR630)))</f>
        <v/>
      </c>
      <c r="AK628" s="3" t="str">
        <f>IF(OR(COUNT($A628)=0,COUNT(B628:AH628)=0),"",IF(COUNTIF(B628:AJ628,"3E")&gt;0,"3E",IF(AND(DRAFT!$A630="IM",OR($AI628&gt;DRAFT!$CQ630,$AJ628&gt;DRAFT!$CR630)),"IMPROVED",IF(AND(DRAFT!$A630="IM",$AI628&lt;=DRAFT!$CQ630,$AJ628&lt;=DRAFT!$CR630),"NOT IMPROVED",IF(AND(AH628&gt;=2,AI628&gt;=2,AJ628&gt;=30),"PASS","FAIL")))))</f>
        <v/>
      </c>
      <c r="AL628" s="3" t="str">
        <f t="shared" si="18"/>
        <v/>
      </c>
      <c r="AM628" s="3" t="str">
        <f t="shared" si="19"/>
        <v/>
      </c>
    </row>
    <row r="629" spans="1:39" ht="18.95" customHeight="1" x14ac:dyDescent="0.25">
      <c r="A629" s="4" t="str">
        <f>IF(DRAFT!$B631="","",DRAFT!$B631)</f>
        <v/>
      </c>
      <c r="B629" s="3" t="str">
        <f>IF(COUNT($A629)=0,"",IF($A629&lt;&gt;DRAFT!$B631,"ERR",IF(DRAFT!I631="3E","3E",IF(COUNT(DRAFT!E631,DRAFT!I631)&gt;0,DRAFT!J631,""))))</f>
        <v/>
      </c>
      <c r="C629" s="3" t="str">
        <f>IF(COUNT($A629)=0,"",IF(B629="3E","3E",IF(B629="","I",LOOKUP(B629/D$2,{0,0.4,0.45,0.5,0.55,0.6,0.65,0.7,0.75,0.8,1},{"F","D","C","C+","B-","B","B+","A-","A","A+"}))))</f>
        <v/>
      </c>
      <c r="D629" s="2" t="str">
        <f>IF(COUNT($A629)=0,"",IF(B629="","--",IF(B629="3E","3E",LOOKUP(B629/D$2,{0,0.4,0.45,0.5,0.55,0.6,0.65,0.7,0.75,0.8,1},{0,2,2.25,2.5,2.75,3,3.25,3.5,3.75,4}))))</f>
        <v/>
      </c>
      <c r="E629" s="3" t="str">
        <f>IF(COUNT($A629)=0,"",IF($A629&lt;&gt;DRAFT!$B631,"ERR",IF(DRAFT!R631="3E","3E",IF(COUNT(DRAFT!N631,DRAFT!R631)&gt;0,DRAFT!S631,""))))</f>
        <v/>
      </c>
      <c r="F629" s="3" t="str">
        <f>IF(COUNT($A629)=0,"",IF(E629="3E","3E",IF(E629="","I",LOOKUP(E629/G$2,{0,0.4,0.45,0.5,0.55,0.6,0.65,0.7,0.75,0.8,1},{"F","D","C","C+","B-","B","B+","A-","A","A+"}))))</f>
        <v/>
      </c>
      <c r="G629" s="2" t="str">
        <f>IF(COUNT($A629)=0,"",IF(E629="","--",IF(E629="3E","3E",LOOKUP(E629/G$2,{0,0.4,0.45,0.5,0.55,0.6,0.65,0.7,0.75,0.8,1},{0,2,2.25,2.5,2.75,3,3.25,3.5,3.75,4}))))</f>
        <v/>
      </c>
      <c r="H629" s="3" t="str">
        <f>IF(COUNT($A629)=0,"",IF($A629&lt;&gt;DRAFT!$B631,"ERR",IF(DRAFT!AA631="3E","3E",IF(COUNT(DRAFT!W631,DRAFT!AA631)&gt;0,DRAFT!AB631,""))))</f>
        <v/>
      </c>
      <c r="I629" s="3" t="str">
        <f>IF(COUNT($A629)=0,"",IF(H629="3E","3E",IF(H629="","I",LOOKUP(H629/J$2,{0,0.4,0.45,0.5,0.55,0.6,0.65,0.7,0.75,0.8,1},{"F","D","C","C+","B-","B","B+","A-","A","A+"}))))</f>
        <v/>
      </c>
      <c r="J629" s="2" t="str">
        <f>IF(COUNT($A629)=0,"",IF(H629="","--",IF(H629="3E","3E",LOOKUP(H629/J$2,{0,0.4,0.45,0.5,0.55,0.6,0.65,0.7,0.75,0.8,1},{0,2,2.25,2.5,2.75,3,3.25,3.5,3.75,4}))))</f>
        <v/>
      </c>
      <c r="K629" s="3" t="str">
        <f>IF(COUNT($A629)=0,"",IF($A629&lt;&gt;DRAFT!$B631,"ERR",IF(DRAFT!AJ631="3E","3E",IF(COUNT(DRAFT!AF631,DRAFT!AJ631)&gt;0,DRAFT!AK631,""))))</f>
        <v/>
      </c>
      <c r="L629" s="3" t="str">
        <f>IF(COUNT($A629)=0,"",IF(K629="3E","3E",IF(K629="","I",LOOKUP(K629/M$2,{0,0.4,0.45,0.5,0.55,0.6,0.65,0.7,0.75,0.8,1},{"F","D","C","C+","B-","B","B+","A-","A","A+"}))))</f>
        <v/>
      </c>
      <c r="M629" s="2" t="str">
        <f>IF(COUNT($A629)=0,"",IF(K629="","--",IF(K629="3E","3E",LOOKUP(K629/M$2,{0,0.4,0.45,0.5,0.55,0.6,0.65,0.7,0.75,0.8,1},{0,2,2.25,2.5,2.75,3,3.25,3.5,3.75,4}))))</f>
        <v/>
      </c>
      <c r="N629" s="3" t="str">
        <f>IF(COUNT($A629)=0,"",IF($A629&lt;&gt;DRAFT!$B631,"ERR",IF(DRAFT!AS631="3E","3E",IF(COUNT(DRAFT!AO631,DRAFT!AS631)&gt;0,DRAFT!AT631,""))))</f>
        <v/>
      </c>
      <c r="O629" s="3" t="str">
        <f>IF(COUNT($A629)=0,"",IF(N629="3E","3E",IF(N629="","I",LOOKUP(N629/P$2,{0,0.4,0.45,0.5,0.55,0.6,0.65,0.7,0.75,0.8,1},{"F","D","C","C+","B-","B","B+","A-","A","A+"}))))</f>
        <v/>
      </c>
      <c r="P629" s="2" t="str">
        <f>IF(COUNT($A629)=0,"",IF(N629="","--",IF(N629="3E","3E",LOOKUP(N629/P$2,{0,0.4,0.45,0.5,0.55,0.6,0.65,0.7,0.75,0.8,1},{0,2,2.25,2.5,2.75,3,3.25,3.5,3.75,4}))))</f>
        <v/>
      </c>
      <c r="Q629" s="3" t="str">
        <f>IF(COUNT($A629)=0,"",IF($A629&lt;&gt;DRAFT!$B631,"ERR",IF(DRAFT!BB631="3E","3E",IF(COUNT(DRAFT!AX631,DRAFT!BB631)&gt;0,DRAFT!BC631,""))))</f>
        <v/>
      </c>
      <c r="R629" s="3" t="str">
        <f>IF(COUNT($A629)=0,"",IF(Q629="3E","3E",IF(Q629="","I",LOOKUP(Q629/S$2,{0,0.4,0.45,0.5,0.55,0.6,0.65,0.7,0.75,0.8,1},{"F","D","C","C+","B-","B","B+","A-","A","A+"}))))</f>
        <v/>
      </c>
      <c r="S629" s="2" t="str">
        <f>IF(COUNT($A629)=0,"",IF(Q629="","--",IF(Q629="3E","3E",LOOKUP(Q629/S$2,{0,0.4,0.45,0.5,0.55,0.6,0.65,0.7,0.75,0.8,1},{0,2,2.25,2.5,2.75,3,3.25,3.5,3.75,4}))))</f>
        <v/>
      </c>
      <c r="T629" s="3" t="str">
        <f>IF(COUNT($A629)=0,"",IF($A629&lt;&gt;DRAFT!$B631,"ERR",IF(DRAFT!BK631="3E","3E",IF(COUNT(DRAFT!BG631,DRAFT!BK631)&gt;0,DRAFT!BL631,""))))</f>
        <v/>
      </c>
      <c r="U629" s="3" t="str">
        <f>IF(COUNT($A629)=0,"",IF(T629="3E","3E",IF(T629="","I",LOOKUP(T629/V$2,{0,0.4,0.45,0.5,0.55,0.6,0.65,0.7,0.75,0.8,1},{"F","D","C","C+","B-","B","B+","A-","A","A+"}))))</f>
        <v/>
      </c>
      <c r="V629" s="2" t="str">
        <f>IF(COUNT($A629)=0,"",IF(T629="","--",IF(T629="3E","3E",LOOKUP(T629/V$2,{0,0.4,0.45,0.5,0.55,0.6,0.65,0.7,0.75,0.8,1},{0,2,2.25,2.5,2.75,3,3.25,3.5,3.75,4}))))</f>
        <v/>
      </c>
      <c r="W629" s="3" t="str">
        <f>IF(COUNT($A629)=0,"",IF($A629&lt;&gt;DRAFT!$B631,"ERR",IF(DRAFT!BT631="3E","3E",IF(COUNT(DRAFT!BP631,DRAFT!BT631)&gt;0,DRAFT!BU631,""))))</f>
        <v/>
      </c>
      <c r="X629" s="3" t="str">
        <f>IF(COUNT($A629)=0,"",IF(W629="3E","3E",IF(W629="","I",LOOKUP(W629/Y$2,{0,0.4,0.45,0.5,0.55,0.6,0.65,0.7,0.75,0.8,1},{"F","D","C","C+","B-","B","B+","A-","A","A+"}))))</f>
        <v/>
      </c>
      <c r="Y629" s="2" t="str">
        <f>IF(COUNT($A629)=0,"",IF(W629="","--",IF(W629="3E","3E",LOOKUP(W629/Y$2,{0,0.4,0.45,0.5,0.55,0.6,0.65,0.7,0.75,0.8,1},{0,2,2.25,2.5,2.75,3,3.25,3.5,3.75,4}))))</f>
        <v/>
      </c>
      <c r="Z629" s="3" t="str">
        <f>IF(COUNT($A629)=0,"",IF($A629&lt;&gt;DRAFT!$B631,"ERR",IF(DRAFT!CC631="3E","3E",IF(COUNT(DRAFT!BY631,DRAFT!CC631)&gt;0,DRAFT!CD631,""))))</f>
        <v/>
      </c>
      <c r="AA629" s="3" t="str">
        <f>IF(COUNT($A629)=0,"",IF(Z629="3E","3E",IF(Z629="","I",LOOKUP(Z629/AB$2,{0,0.4,0.45,0.5,0.55,0.6,0.65,0.7,0.75,0.8,1},{"F","D","C","C+","B-","B","B+","A-","A","A+"}))))</f>
        <v/>
      </c>
      <c r="AB629" s="2" t="str">
        <f>IF(COUNT($A629)=0,"",IF(Z629="","--",IF(Z629="3E","3E",LOOKUP(Z629/AB$2,{0,0.4,0.45,0.5,0.55,0.6,0.65,0.7,0.75,0.8,1},{0,2,2.25,2.5,2.75,3,3.25,3.5,3.75,4}))))</f>
        <v/>
      </c>
      <c r="AC629" s="3" t="str">
        <f>IF(COUNT($A629)=0,"",IF($A629&lt;&gt;DRAFT!$B631,"ERR",IF(DRAFT!CF631&gt;0,DRAFT!CF631,"")))</f>
        <v/>
      </c>
      <c r="AD629" s="3" t="str">
        <f>IF(COUNT($A629)=0,"",IF(AC629="3E","3E",IF(AC629="","I",LOOKUP(AC629/AE$2,{0,0.4,0.45,0.5,0.55,0.6,0.65,0.7,0.75,0.8,1},{"F","D","C","C+","B-","B","B+","A-","A","A+"}))))</f>
        <v/>
      </c>
      <c r="AE629" s="2" t="str">
        <f>IF(COUNT($A629)=0,"",IF(AC629="","--",IF(AC629="3E","3E",LOOKUP(AC629/AE$2,{0,0.4,0.45,0.5,0.55,0.6,0.65,0.7,0.75,0.8,1},{0,2,2.25,2.5,2.75,3,3.25,3.5,3.75,4}))))</f>
        <v/>
      </c>
      <c r="AF629" s="3" t="str">
        <f>IF($A629&lt;&gt;DRAFT!$B631,"ERR",IF(OR(COUNT($A629)=0,COUNT(DRAFT!CI631:CK631,DRAFT!CM631:CO631)=0),"",CEILING(SUM(DRAFT!CL631,DRAFT!CP631),1)))</f>
        <v/>
      </c>
      <c r="AG629" s="3" t="str">
        <f>IF(COUNT($A629)=0,"",IF(AF629="3E","3E",IF(AF629="","I",LOOKUP(AF629/AH$2,{0,0.4,0.45,0.5,0.55,0.6,0.65,0.7,0.75,0.8,1},{"F","D","C","C+","B-","B","B+","A-","A","A+"}))))</f>
        <v/>
      </c>
      <c r="AH629" s="2" t="str">
        <f>IF(COUNT($A629)=0,"",IF(AF629="","--",IF(AF629="3E","3E",LOOKUP(AF629/AH$2,{0,0.4,0.45,0.5,0.55,0.6,0.65,0.7,0.75,0.8,1},{0,2,2.25,2.5,2.75,3,3.25,3.5,3.75,4}))))</f>
        <v/>
      </c>
      <c r="AI629" s="11" t="str">
        <f>IF(OR(COUNT($A629)=0,COUNT(B629:AH629)=0),"",IF(COUNTIF(B629:AH629,"3E")&gt;0,"3E",IF(DRAFT!$A631="R",TRUNC(SUMPRODUCT(RGP,RCP)/TCP,3),TRUNC((SUMPRODUCT(--(IMDGP&gt;0)*IMDGP,IMCP)+CEILING(DRAFT!$CQ631*42,0.25))/TCP,3))))</f>
        <v/>
      </c>
      <c r="AJ629" s="3" t="str">
        <f>IF(OR(COUNT($A629)=0,COUNT(B629:AH629)=0),"",IF(COUNTIF(B629:AH629,"3E")&gt;0,"3E",IF(DRAFT!$A631="R",SUMPRODUCT(--(RGP&gt;=2),RCP),SUMPRODUCT(--(IMDGP&gt;0),--(IMGP=0),IMCP)+DRAFT!$CR631)))</f>
        <v/>
      </c>
      <c r="AK629" s="3" t="str">
        <f>IF(OR(COUNT($A629)=0,COUNT(B629:AH629)=0),"",IF(COUNTIF(B629:AJ629,"3E")&gt;0,"3E",IF(AND(DRAFT!$A631="IM",OR($AI629&gt;DRAFT!$CQ631,$AJ629&gt;DRAFT!$CR631)),"IMPROVED",IF(AND(DRAFT!$A631="IM",$AI629&lt;=DRAFT!$CQ631,$AJ629&lt;=DRAFT!$CR631),"NOT IMPROVED",IF(AND(AH629&gt;=2,AI629&gt;=2,AJ629&gt;=30),"PASS","FAIL")))))</f>
        <v/>
      </c>
      <c r="AL629" s="3" t="str">
        <f t="shared" si="18"/>
        <v/>
      </c>
      <c r="AM629" s="3" t="str">
        <f t="shared" si="19"/>
        <v/>
      </c>
    </row>
    <row r="630" spans="1:39" ht="18.95" customHeight="1" x14ac:dyDescent="0.25">
      <c r="A630" s="4" t="str">
        <f>IF(DRAFT!$B632="","",DRAFT!$B632)</f>
        <v/>
      </c>
      <c r="B630" s="3" t="str">
        <f>IF(COUNT($A630)=0,"",IF($A630&lt;&gt;DRAFT!$B632,"ERR",IF(DRAFT!I632="3E","3E",IF(COUNT(DRAFT!E632,DRAFT!I632)&gt;0,DRAFT!J632,""))))</f>
        <v/>
      </c>
      <c r="C630" s="3" t="str">
        <f>IF(COUNT($A630)=0,"",IF(B630="3E","3E",IF(B630="","I",LOOKUP(B630/D$2,{0,0.4,0.45,0.5,0.55,0.6,0.65,0.7,0.75,0.8,1},{"F","D","C","C+","B-","B","B+","A-","A","A+"}))))</f>
        <v/>
      </c>
      <c r="D630" s="2" t="str">
        <f>IF(COUNT($A630)=0,"",IF(B630="","--",IF(B630="3E","3E",LOOKUP(B630/D$2,{0,0.4,0.45,0.5,0.55,0.6,0.65,0.7,0.75,0.8,1},{0,2,2.25,2.5,2.75,3,3.25,3.5,3.75,4}))))</f>
        <v/>
      </c>
      <c r="E630" s="3" t="str">
        <f>IF(COUNT($A630)=0,"",IF($A630&lt;&gt;DRAFT!$B632,"ERR",IF(DRAFT!R632="3E","3E",IF(COUNT(DRAFT!N632,DRAFT!R632)&gt;0,DRAFT!S632,""))))</f>
        <v/>
      </c>
      <c r="F630" s="3" t="str">
        <f>IF(COUNT($A630)=0,"",IF(E630="3E","3E",IF(E630="","I",LOOKUP(E630/G$2,{0,0.4,0.45,0.5,0.55,0.6,0.65,0.7,0.75,0.8,1},{"F","D","C","C+","B-","B","B+","A-","A","A+"}))))</f>
        <v/>
      </c>
      <c r="G630" s="2" t="str">
        <f>IF(COUNT($A630)=0,"",IF(E630="","--",IF(E630="3E","3E",LOOKUP(E630/G$2,{0,0.4,0.45,0.5,0.55,0.6,0.65,0.7,0.75,0.8,1},{0,2,2.25,2.5,2.75,3,3.25,3.5,3.75,4}))))</f>
        <v/>
      </c>
      <c r="H630" s="3" t="str">
        <f>IF(COUNT($A630)=0,"",IF($A630&lt;&gt;DRAFT!$B632,"ERR",IF(DRAFT!AA632="3E","3E",IF(COUNT(DRAFT!W632,DRAFT!AA632)&gt;0,DRAFT!AB632,""))))</f>
        <v/>
      </c>
      <c r="I630" s="3" t="str">
        <f>IF(COUNT($A630)=0,"",IF(H630="3E","3E",IF(H630="","I",LOOKUP(H630/J$2,{0,0.4,0.45,0.5,0.55,0.6,0.65,0.7,0.75,0.8,1},{"F","D","C","C+","B-","B","B+","A-","A","A+"}))))</f>
        <v/>
      </c>
      <c r="J630" s="2" t="str">
        <f>IF(COUNT($A630)=0,"",IF(H630="","--",IF(H630="3E","3E",LOOKUP(H630/J$2,{0,0.4,0.45,0.5,0.55,0.6,0.65,0.7,0.75,0.8,1},{0,2,2.25,2.5,2.75,3,3.25,3.5,3.75,4}))))</f>
        <v/>
      </c>
      <c r="K630" s="3" t="str">
        <f>IF(COUNT($A630)=0,"",IF($A630&lt;&gt;DRAFT!$B632,"ERR",IF(DRAFT!AJ632="3E","3E",IF(COUNT(DRAFT!AF632,DRAFT!AJ632)&gt;0,DRAFT!AK632,""))))</f>
        <v/>
      </c>
      <c r="L630" s="3" t="str">
        <f>IF(COUNT($A630)=0,"",IF(K630="3E","3E",IF(K630="","I",LOOKUP(K630/M$2,{0,0.4,0.45,0.5,0.55,0.6,0.65,0.7,0.75,0.8,1},{"F","D","C","C+","B-","B","B+","A-","A","A+"}))))</f>
        <v/>
      </c>
      <c r="M630" s="2" t="str">
        <f>IF(COUNT($A630)=0,"",IF(K630="","--",IF(K630="3E","3E",LOOKUP(K630/M$2,{0,0.4,0.45,0.5,0.55,0.6,0.65,0.7,0.75,0.8,1},{0,2,2.25,2.5,2.75,3,3.25,3.5,3.75,4}))))</f>
        <v/>
      </c>
      <c r="N630" s="3" t="str">
        <f>IF(COUNT($A630)=0,"",IF($A630&lt;&gt;DRAFT!$B632,"ERR",IF(DRAFT!AS632="3E","3E",IF(COUNT(DRAFT!AO632,DRAFT!AS632)&gt;0,DRAFT!AT632,""))))</f>
        <v/>
      </c>
      <c r="O630" s="3" t="str">
        <f>IF(COUNT($A630)=0,"",IF(N630="3E","3E",IF(N630="","I",LOOKUP(N630/P$2,{0,0.4,0.45,0.5,0.55,0.6,0.65,0.7,0.75,0.8,1},{"F","D","C","C+","B-","B","B+","A-","A","A+"}))))</f>
        <v/>
      </c>
      <c r="P630" s="2" t="str">
        <f>IF(COUNT($A630)=0,"",IF(N630="","--",IF(N630="3E","3E",LOOKUP(N630/P$2,{0,0.4,0.45,0.5,0.55,0.6,0.65,0.7,0.75,0.8,1},{0,2,2.25,2.5,2.75,3,3.25,3.5,3.75,4}))))</f>
        <v/>
      </c>
      <c r="Q630" s="3" t="str">
        <f>IF(COUNT($A630)=0,"",IF($A630&lt;&gt;DRAFT!$B632,"ERR",IF(DRAFT!BB632="3E","3E",IF(COUNT(DRAFT!AX632,DRAFT!BB632)&gt;0,DRAFT!BC632,""))))</f>
        <v/>
      </c>
      <c r="R630" s="3" t="str">
        <f>IF(COUNT($A630)=0,"",IF(Q630="3E","3E",IF(Q630="","I",LOOKUP(Q630/S$2,{0,0.4,0.45,0.5,0.55,0.6,0.65,0.7,0.75,0.8,1},{"F","D","C","C+","B-","B","B+","A-","A","A+"}))))</f>
        <v/>
      </c>
      <c r="S630" s="2" t="str">
        <f>IF(COUNT($A630)=0,"",IF(Q630="","--",IF(Q630="3E","3E",LOOKUP(Q630/S$2,{0,0.4,0.45,0.5,0.55,0.6,0.65,0.7,0.75,0.8,1},{0,2,2.25,2.5,2.75,3,3.25,3.5,3.75,4}))))</f>
        <v/>
      </c>
      <c r="T630" s="3" t="str">
        <f>IF(COUNT($A630)=0,"",IF($A630&lt;&gt;DRAFT!$B632,"ERR",IF(DRAFT!BK632="3E","3E",IF(COUNT(DRAFT!BG632,DRAFT!BK632)&gt;0,DRAFT!BL632,""))))</f>
        <v/>
      </c>
      <c r="U630" s="3" t="str">
        <f>IF(COUNT($A630)=0,"",IF(T630="3E","3E",IF(T630="","I",LOOKUP(T630/V$2,{0,0.4,0.45,0.5,0.55,0.6,0.65,0.7,0.75,0.8,1},{"F","D","C","C+","B-","B","B+","A-","A","A+"}))))</f>
        <v/>
      </c>
      <c r="V630" s="2" t="str">
        <f>IF(COUNT($A630)=0,"",IF(T630="","--",IF(T630="3E","3E",LOOKUP(T630/V$2,{0,0.4,0.45,0.5,0.55,0.6,0.65,0.7,0.75,0.8,1},{0,2,2.25,2.5,2.75,3,3.25,3.5,3.75,4}))))</f>
        <v/>
      </c>
      <c r="W630" s="3" t="str">
        <f>IF(COUNT($A630)=0,"",IF($A630&lt;&gt;DRAFT!$B632,"ERR",IF(DRAFT!BT632="3E","3E",IF(COUNT(DRAFT!BP632,DRAFT!BT632)&gt;0,DRAFT!BU632,""))))</f>
        <v/>
      </c>
      <c r="X630" s="3" t="str">
        <f>IF(COUNT($A630)=0,"",IF(W630="3E","3E",IF(W630="","I",LOOKUP(W630/Y$2,{0,0.4,0.45,0.5,0.55,0.6,0.65,0.7,0.75,0.8,1},{"F","D","C","C+","B-","B","B+","A-","A","A+"}))))</f>
        <v/>
      </c>
      <c r="Y630" s="2" t="str">
        <f>IF(COUNT($A630)=0,"",IF(W630="","--",IF(W630="3E","3E",LOOKUP(W630/Y$2,{0,0.4,0.45,0.5,0.55,0.6,0.65,0.7,0.75,0.8,1},{0,2,2.25,2.5,2.75,3,3.25,3.5,3.75,4}))))</f>
        <v/>
      </c>
      <c r="Z630" s="3" t="str">
        <f>IF(COUNT($A630)=0,"",IF($A630&lt;&gt;DRAFT!$B632,"ERR",IF(DRAFT!CC632="3E","3E",IF(COUNT(DRAFT!BY632,DRAFT!CC632)&gt;0,DRAFT!CD632,""))))</f>
        <v/>
      </c>
      <c r="AA630" s="3" t="str">
        <f>IF(COUNT($A630)=0,"",IF(Z630="3E","3E",IF(Z630="","I",LOOKUP(Z630/AB$2,{0,0.4,0.45,0.5,0.55,0.6,0.65,0.7,0.75,0.8,1},{"F","D","C","C+","B-","B","B+","A-","A","A+"}))))</f>
        <v/>
      </c>
      <c r="AB630" s="2" t="str">
        <f>IF(COUNT($A630)=0,"",IF(Z630="","--",IF(Z630="3E","3E",LOOKUP(Z630/AB$2,{0,0.4,0.45,0.5,0.55,0.6,0.65,0.7,0.75,0.8,1},{0,2,2.25,2.5,2.75,3,3.25,3.5,3.75,4}))))</f>
        <v/>
      </c>
      <c r="AC630" s="3" t="str">
        <f>IF(COUNT($A630)=0,"",IF($A630&lt;&gt;DRAFT!$B632,"ERR",IF(DRAFT!CF632&gt;0,DRAFT!CF632,"")))</f>
        <v/>
      </c>
      <c r="AD630" s="3" t="str">
        <f>IF(COUNT($A630)=0,"",IF(AC630="3E","3E",IF(AC630="","I",LOOKUP(AC630/AE$2,{0,0.4,0.45,0.5,0.55,0.6,0.65,0.7,0.75,0.8,1},{"F","D","C","C+","B-","B","B+","A-","A","A+"}))))</f>
        <v/>
      </c>
      <c r="AE630" s="2" t="str">
        <f>IF(COUNT($A630)=0,"",IF(AC630="","--",IF(AC630="3E","3E",LOOKUP(AC630/AE$2,{0,0.4,0.45,0.5,0.55,0.6,0.65,0.7,0.75,0.8,1},{0,2,2.25,2.5,2.75,3,3.25,3.5,3.75,4}))))</f>
        <v/>
      </c>
      <c r="AF630" s="3" t="str">
        <f>IF($A630&lt;&gt;DRAFT!$B632,"ERR",IF(OR(COUNT($A630)=0,COUNT(DRAFT!CI632:CK632,DRAFT!CM632:CO632)=0),"",CEILING(SUM(DRAFT!CL632,DRAFT!CP632),1)))</f>
        <v/>
      </c>
      <c r="AG630" s="3" t="str">
        <f>IF(COUNT($A630)=0,"",IF(AF630="3E","3E",IF(AF630="","I",LOOKUP(AF630/AH$2,{0,0.4,0.45,0.5,0.55,0.6,0.65,0.7,0.75,0.8,1},{"F","D","C","C+","B-","B","B+","A-","A","A+"}))))</f>
        <v/>
      </c>
      <c r="AH630" s="2" t="str">
        <f>IF(COUNT($A630)=0,"",IF(AF630="","--",IF(AF630="3E","3E",LOOKUP(AF630/AH$2,{0,0.4,0.45,0.5,0.55,0.6,0.65,0.7,0.75,0.8,1},{0,2,2.25,2.5,2.75,3,3.25,3.5,3.75,4}))))</f>
        <v/>
      </c>
      <c r="AI630" s="11" t="str">
        <f>IF(OR(COUNT($A630)=0,COUNT(B630:AH630)=0),"",IF(COUNTIF(B630:AH630,"3E")&gt;0,"3E",IF(DRAFT!$A632="R",TRUNC(SUMPRODUCT(RGP,RCP)/TCP,3),TRUNC((SUMPRODUCT(--(IMDGP&gt;0)*IMDGP,IMCP)+CEILING(DRAFT!$CQ632*42,0.25))/TCP,3))))</f>
        <v/>
      </c>
      <c r="AJ630" s="3" t="str">
        <f>IF(OR(COUNT($A630)=0,COUNT(B630:AH630)=0),"",IF(COUNTIF(B630:AH630,"3E")&gt;0,"3E",IF(DRAFT!$A632="R",SUMPRODUCT(--(RGP&gt;=2),RCP),SUMPRODUCT(--(IMDGP&gt;0),--(IMGP=0),IMCP)+DRAFT!$CR632)))</f>
        <v/>
      </c>
      <c r="AK630" s="3" t="str">
        <f>IF(OR(COUNT($A630)=0,COUNT(B630:AH630)=0),"",IF(COUNTIF(B630:AJ630,"3E")&gt;0,"3E",IF(AND(DRAFT!$A632="IM",OR($AI630&gt;DRAFT!$CQ632,$AJ630&gt;DRAFT!$CR632)),"IMPROVED",IF(AND(DRAFT!$A632="IM",$AI630&lt;=DRAFT!$CQ632,$AJ630&lt;=DRAFT!$CR632),"NOT IMPROVED",IF(AND(AH630&gt;=2,AI630&gt;=2,AJ630&gt;=30),"PASS","FAIL")))))</f>
        <v/>
      </c>
      <c r="AL630" s="3" t="str">
        <f t="shared" si="18"/>
        <v/>
      </c>
      <c r="AM630" s="3" t="str">
        <f t="shared" si="19"/>
        <v/>
      </c>
    </row>
    <row r="631" spans="1:39" ht="18.95" customHeight="1" x14ac:dyDescent="0.25">
      <c r="A631" s="4" t="str">
        <f>IF(DRAFT!$B633="","",DRAFT!$B633)</f>
        <v/>
      </c>
      <c r="B631" s="3" t="str">
        <f>IF(COUNT($A631)=0,"",IF($A631&lt;&gt;DRAFT!$B633,"ERR",IF(DRAFT!I633="3E","3E",IF(COUNT(DRAFT!E633,DRAFT!I633)&gt;0,DRAFT!J633,""))))</f>
        <v/>
      </c>
      <c r="C631" s="3" t="str">
        <f>IF(COUNT($A631)=0,"",IF(B631="3E","3E",IF(B631="","I",LOOKUP(B631/D$2,{0,0.4,0.45,0.5,0.55,0.6,0.65,0.7,0.75,0.8,1},{"F","D","C","C+","B-","B","B+","A-","A","A+"}))))</f>
        <v/>
      </c>
      <c r="D631" s="2" t="str">
        <f>IF(COUNT($A631)=0,"",IF(B631="","--",IF(B631="3E","3E",LOOKUP(B631/D$2,{0,0.4,0.45,0.5,0.55,0.6,0.65,0.7,0.75,0.8,1},{0,2,2.25,2.5,2.75,3,3.25,3.5,3.75,4}))))</f>
        <v/>
      </c>
      <c r="E631" s="3" t="str">
        <f>IF(COUNT($A631)=0,"",IF($A631&lt;&gt;DRAFT!$B633,"ERR",IF(DRAFT!R633="3E","3E",IF(COUNT(DRAFT!N633,DRAFT!R633)&gt;0,DRAFT!S633,""))))</f>
        <v/>
      </c>
      <c r="F631" s="3" t="str">
        <f>IF(COUNT($A631)=0,"",IF(E631="3E","3E",IF(E631="","I",LOOKUP(E631/G$2,{0,0.4,0.45,0.5,0.55,0.6,0.65,0.7,0.75,0.8,1},{"F","D","C","C+","B-","B","B+","A-","A","A+"}))))</f>
        <v/>
      </c>
      <c r="G631" s="2" t="str">
        <f>IF(COUNT($A631)=0,"",IF(E631="","--",IF(E631="3E","3E",LOOKUP(E631/G$2,{0,0.4,0.45,0.5,0.55,0.6,0.65,0.7,0.75,0.8,1},{0,2,2.25,2.5,2.75,3,3.25,3.5,3.75,4}))))</f>
        <v/>
      </c>
      <c r="H631" s="3" t="str">
        <f>IF(COUNT($A631)=0,"",IF($A631&lt;&gt;DRAFT!$B633,"ERR",IF(DRAFT!AA633="3E","3E",IF(COUNT(DRAFT!W633,DRAFT!AA633)&gt;0,DRAFT!AB633,""))))</f>
        <v/>
      </c>
      <c r="I631" s="3" t="str">
        <f>IF(COUNT($A631)=0,"",IF(H631="3E","3E",IF(H631="","I",LOOKUP(H631/J$2,{0,0.4,0.45,0.5,0.55,0.6,0.65,0.7,0.75,0.8,1},{"F","D","C","C+","B-","B","B+","A-","A","A+"}))))</f>
        <v/>
      </c>
      <c r="J631" s="2" t="str">
        <f>IF(COUNT($A631)=0,"",IF(H631="","--",IF(H631="3E","3E",LOOKUP(H631/J$2,{0,0.4,0.45,0.5,0.55,0.6,0.65,0.7,0.75,0.8,1},{0,2,2.25,2.5,2.75,3,3.25,3.5,3.75,4}))))</f>
        <v/>
      </c>
      <c r="K631" s="3" t="str">
        <f>IF(COUNT($A631)=0,"",IF($A631&lt;&gt;DRAFT!$B633,"ERR",IF(DRAFT!AJ633="3E","3E",IF(COUNT(DRAFT!AF633,DRAFT!AJ633)&gt;0,DRAFT!AK633,""))))</f>
        <v/>
      </c>
      <c r="L631" s="3" t="str">
        <f>IF(COUNT($A631)=0,"",IF(K631="3E","3E",IF(K631="","I",LOOKUP(K631/M$2,{0,0.4,0.45,0.5,0.55,0.6,0.65,0.7,0.75,0.8,1},{"F","D","C","C+","B-","B","B+","A-","A","A+"}))))</f>
        <v/>
      </c>
      <c r="M631" s="2" t="str">
        <f>IF(COUNT($A631)=0,"",IF(K631="","--",IF(K631="3E","3E",LOOKUP(K631/M$2,{0,0.4,0.45,0.5,0.55,0.6,0.65,0.7,0.75,0.8,1},{0,2,2.25,2.5,2.75,3,3.25,3.5,3.75,4}))))</f>
        <v/>
      </c>
      <c r="N631" s="3" t="str">
        <f>IF(COUNT($A631)=0,"",IF($A631&lt;&gt;DRAFT!$B633,"ERR",IF(DRAFT!AS633="3E","3E",IF(COUNT(DRAFT!AO633,DRAFT!AS633)&gt;0,DRAFT!AT633,""))))</f>
        <v/>
      </c>
      <c r="O631" s="3" t="str">
        <f>IF(COUNT($A631)=0,"",IF(N631="3E","3E",IF(N631="","I",LOOKUP(N631/P$2,{0,0.4,0.45,0.5,0.55,0.6,0.65,0.7,0.75,0.8,1},{"F","D","C","C+","B-","B","B+","A-","A","A+"}))))</f>
        <v/>
      </c>
      <c r="P631" s="2" t="str">
        <f>IF(COUNT($A631)=0,"",IF(N631="","--",IF(N631="3E","3E",LOOKUP(N631/P$2,{0,0.4,0.45,0.5,0.55,0.6,0.65,0.7,0.75,0.8,1},{0,2,2.25,2.5,2.75,3,3.25,3.5,3.75,4}))))</f>
        <v/>
      </c>
      <c r="Q631" s="3" t="str">
        <f>IF(COUNT($A631)=0,"",IF($A631&lt;&gt;DRAFT!$B633,"ERR",IF(DRAFT!BB633="3E","3E",IF(COUNT(DRAFT!AX633,DRAFT!BB633)&gt;0,DRAFT!BC633,""))))</f>
        <v/>
      </c>
      <c r="R631" s="3" t="str">
        <f>IF(COUNT($A631)=0,"",IF(Q631="3E","3E",IF(Q631="","I",LOOKUP(Q631/S$2,{0,0.4,0.45,0.5,0.55,0.6,0.65,0.7,0.75,0.8,1},{"F","D","C","C+","B-","B","B+","A-","A","A+"}))))</f>
        <v/>
      </c>
      <c r="S631" s="2" t="str">
        <f>IF(COUNT($A631)=0,"",IF(Q631="","--",IF(Q631="3E","3E",LOOKUP(Q631/S$2,{0,0.4,0.45,0.5,0.55,0.6,0.65,0.7,0.75,0.8,1},{0,2,2.25,2.5,2.75,3,3.25,3.5,3.75,4}))))</f>
        <v/>
      </c>
      <c r="T631" s="3" t="str">
        <f>IF(COUNT($A631)=0,"",IF($A631&lt;&gt;DRAFT!$B633,"ERR",IF(DRAFT!BK633="3E","3E",IF(COUNT(DRAFT!BG633,DRAFT!BK633)&gt;0,DRAFT!BL633,""))))</f>
        <v/>
      </c>
      <c r="U631" s="3" t="str">
        <f>IF(COUNT($A631)=0,"",IF(T631="3E","3E",IF(T631="","I",LOOKUP(T631/V$2,{0,0.4,0.45,0.5,0.55,0.6,0.65,0.7,0.75,0.8,1},{"F","D","C","C+","B-","B","B+","A-","A","A+"}))))</f>
        <v/>
      </c>
      <c r="V631" s="2" t="str">
        <f>IF(COUNT($A631)=0,"",IF(T631="","--",IF(T631="3E","3E",LOOKUP(T631/V$2,{0,0.4,0.45,0.5,0.55,0.6,0.65,0.7,0.75,0.8,1},{0,2,2.25,2.5,2.75,3,3.25,3.5,3.75,4}))))</f>
        <v/>
      </c>
      <c r="W631" s="3" t="str">
        <f>IF(COUNT($A631)=0,"",IF($A631&lt;&gt;DRAFT!$B633,"ERR",IF(DRAFT!BT633="3E","3E",IF(COUNT(DRAFT!BP633,DRAFT!BT633)&gt;0,DRAFT!BU633,""))))</f>
        <v/>
      </c>
      <c r="X631" s="3" t="str">
        <f>IF(COUNT($A631)=0,"",IF(W631="3E","3E",IF(W631="","I",LOOKUP(W631/Y$2,{0,0.4,0.45,0.5,0.55,0.6,0.65,0.7,0.75,0.8,1},{"F","D","C","C+","B-","B","B+","A-","A","A+"}))))</f>
        <v/>
      </c>
      <c r="Y631" s="2" t="str">
        <f>IF(COUNT($A631)=0,"",IF(W631="","--",IF(W631="3E","3E",LOOKUP(W631/Y$2,{0,0.4,0.45,0.5,0.55,0.6,0.65,0.7,0.75,0.8,1},{0,2,2.25,2.5,2.75,3,3.25,3.5,3.75,4}))))</f>
        <v/>
      </c>
      <c r="Z631" s="3" t="str">
        <f>IF(COUNT($A631)=0,"",IF($A631&lt;&gt;DRAFT!$B633,"ERR",IF(DRAFT!CC633="3E","3E",IF(COUNT(DRAFT!BY633,DRAFT!CC633)&gt;0,DRAFT!CD633,""))))</f>
        <v/>
      </c>
      <c r="AA631" s="3" t="str">
        <f>IF(COUNT($A631)=0,"",IF(Z631="3E","3E",IF(Z631="","I",LOOKUP(Z631/AB$2,{0,0.4,0.45,0.5,0.55,0.6,0.65,0.7,0.75,0.8,1},{"F","D","C","C+","B-","B","B+","A-","A","A+"}))))</f>
        <v/>
      </c>
      <c r="AB631" s="2" t="str">
        <f>IF(COUNT($A631)=0,"",IF(Z631="","--",IF(Z631="3E","3E",LOOKUP(Z631/AB$2,{0,0.4,0.45,0.5,0.55,0.6,0.65,0.7,0.75,0.8,1},{0,2,2.25,2.5,2.75,3,3.25,3.5,3.75,4}))))</f>
        <v/>
      </c>
      <c r="AC631" s="3" t="str">
        <f>IF(COUNT($A631)=0,"",IF($A631&lt;&gt;DRAFT!$B633,"ERR",IF(DRAFT!CF633&gt;0,DRAFT!CF633,"")))</f>
        <v/>
      </c>
      <c r="AD631" s="3" t="str">
        <f>IF(COUNT($A631)=0,"",IF(AC631="3E","3E",IF(AC631="","I",LOOKUP(AC631/AE$2,{0,0.4,0.45,0.5,0.55,0.6,0.65,0.7,0.75,0.8,1},{"F","D","C","C+","B-","B","B+","A-","A","A+"}))))</f>
        <v/>
      </c>
      <c r="AE631" s="2" t="str">
        <f>IF(COUNT($A631)=0,"",IF(AC631="","--",IF(AC631="3E","3E",LOOKUP(AC631/AE$2,{0,0.4,0.45,0.5,0.55,0.6,0.65,0.7,0.75,0.8,1},{0,2,2.25,2.5,2.75,3,3.25,3.5,3.75,4}))))</f>
        <v/>
      </c>
      <c r="AF631" s="3" t="str">
        <f>IF($A631&lt;&gt;DRAFT!$B633,"ERR",IF(OR(COUNT($A631)=0,COUNT(DRAFT!CI633:CK633,DRAFT!CM633:CO633)=0),"",CEILING(SUM(DRAFT!CL633,DRAFT!CP633),1)))</f>
        <v/>
      </c>
      <c r="AG631" s="3" t="str">
        <f>IF(COUNT($A631)=0,"",IF(AF631="3E","3E",IF(AF631="","I",LOOKUP(AF631/AH$2,{0,0.4,0.45,0.5,0.55,0.6,0.65,0.7,0.75,0.8,1},{"F","D","C","C+","B-","B","B+","A-","A","A+"}))))</f>
        <v/>
      </c>
      <c r="AH631" s="2" t="str">
        <f>IF(COUNT($A631)=0,"",IF(AF631="","--",IF(AF631="3E","3E",LOOKUP(AF631/AH$2,{0,0.4,0.45,0.5,0.55,0.6,0.65,0.7,0.75,0.8,1},{0,2,2.25,2.5,2.75,3,3.25,3.5,3.75,4}))))</f>
        <v/>
      </c>
      <c r="AI631" s="11" t="str">
        <f>IF(OR(COUNT($A631)=0,COUNT(B631:AH631)=0),"",IF(COUNTIF(B631:AH631,"3E")&gt;0,"3E",IF(DRAFT!$A633="R",TRUNC(SUMPRODUCT(RGP,RCP)/TCP,3),TRUNC((SUMPRODUCT(--(IMDGP&gt;0)*IMDGP,IMCP)+CEILING(DRAFT!$CQ633*42,0.25))/TCP,3))))</f>
        <v/>
      </c>
      <c r="AJ631" s="3" t="str">
        <f>IF(OR(COUNT($A631)=0,COUNT(B631:AH631)=0),"",IF(COUNTIF(B631:AH631,"3E")&gt;0,"3E",IF(DRAFT!$A633="R",SUMPRODUCT(--(RGP&gt;=2),RCP),SUMPRODUCT(--(IMDGP&gt;0),--(IMGP=0),IMCP)+DRAFT!$CR633)))</f>
        <v/>
      </c>
      <c r="AK631" s="3" t="str">
        <f>IF(OR(COUNT($A631)=0,COUNT(B631:AH631)=0),"",IF(COUNTIF(B631:AJ631,"3E")&gt;0,"3E",IF(AND(DRAFT!$A633="IM",OR($AI631&gt;DRAFT!$CQ633,$AJ631&gt;DRAFT!$CR633)),"IMPROVED",IF(AND(DRAFT!$A633="IM",$AI631&lt;=DRAFT!$CQ633,$AJ631&lt;=DRAFT!$CR633),"NOT IMPROVED",IF(AND(AH631&gt;=2,AI631&gt;=2,AJ631&gt;=30),"PASS","FAIL")))))</f>
        <v/>
      </c>
      <c r="AL631" s="3" t="str">
        <f t="shared" si="18"/>
        <v/>
      </c>
      <c r="AM631" s="3" t="str">
        <f t="shared" si="19"/>
        <v/>
      </c>
    </row>
    <row r="632" spans="1:39" ht="18.95" customHeight="1" x14ac:dyDescent="0.25">
      <c r="A632" s="4" t="str">
        <f>IF(DRAFT!$B634="","",DRAFT!$B634)</f>
        <v/>
      </c>
      <c r="B632" s="3" t="str">
        <f>IF(COUNT($A632)=0,"",IF($A632&lt;&gt;DRAFT!$B634,"ERR",IF(DRAFT!I634="3E","3E",IF(COUNT(DRAFT!E634,DRAFT!I634)&gt;0,DRAFT!J634,""))))</f>
        <v/>
      </c>
      <c r="C632" s="3" t="str">
        <f>IF(COUNT($A632)=0,"",IF(B632="3E","3E",IF(B632="","I",LOOKUP(B632/D$2,{0,0.4,0.45,0.5,0.55,0.6,0.65,0.7,0.75,0.8,1},{"F","D","C","C+","B-","B","B+","A-","A","A+"}))))</f>
        <v/>
      </c>
      <c r="D632" s="2" t="str">
        <f>IF(COUNT($A632)=0,"",IF(B632="","--",IF(B632="3E","3E",LOOKUP(B632/D$2,{0,0.4,0.45,0.5,0.55,0.6,0.65,0.7,0.75,0.8,1},{0,2,2.25,2.5,2.75,3,3.25,3.5,3.75,4}))))</f>
        <v/>
      </c>
      <c r="E632" s="3" t="str">
        <f>IF(COUNT($A632)=0,"",IF($A632&lt;&gt;DRAFT!$B634,"ERR",IF(DRAFT!R634="3E","3E",IF(COUNT(DRAFT!N634,DRAFT!R634)&gt;0,DRAFT!S634,""))))</f>
        <v/>
      </c>
      <c r="F632" s="3" t="str">
        <f>IF(COUNT($A632)=0,"",IF(E632="3E","3E",IF(E632="","I",LOOKUP(E632/G$2,{0,0.4,0.45,0.5,0.55,0.6,0.65,0.7,0.75,0.8,1},{"F","D","C","C+","B-","B","B+","A-","A","A+"}))))</f>
        <v/>
      </c>
      <c r="G632" s="2" t="str">
        <f>IF(COUNT($A632)=0,"",IF(E632="","--",IF(E632="3E","3E",LOOKUP(E632/G$2,{0,0.4,0.45,0.5,0.55,0.6,0.65,0.7,0.75,0.8,1},{0,2,2.25,2.5,2.75,3,3.25,3.5,3.75,4}))))</f>
        <v/>
      </c>
      <c r="H632" s="3" t="str">
        <f>IF(COUNT($A632)=0,"",IF($A632&lt;&gt;DRAFT!$B634,"ERR",IF(DRAFT!AA634="3E","3E",IF(COUNT(DRAFT!W634,DRAFT!AA634)&gt;0,DRAFT!AB634,""))))</f>
        <v/>
      </c>
      <c r="I632" s="3" t="str">
        <f>IF(COUNT($A632)=0,"",IF(H632="3E","3E",IF(H632="","I",LOOKUP(H632/J$2,{0,0.4,0.45,0.5,0.55,0.6,0.65,0.7,0.75,0.8,1},{"F","D","C","C+","B-","B","B+","A-","A","A+"}))))</f>
        <v/>
      </c>
      <c r="J632" s="2" t="str">
        <f>IF(COUNT($A632)=0,"",IF(H632="","--",IF(H632="3E","3E",LOOKUP(H632/J$2,{0,0.4,0.45,0.5,0.55,0.6,0.65,0.7,0.75,0.8,1},{0,2,2.25,2.5,2.75,3,3.25,3.5,3.75,4}))))</f>
        <v/>
      </c>
      <c r="K632" s="3" t="str">
        <f>IF(COUNT($A632)=0,"",IF($A632&lt;&gt;DRAFT!$B634,"ERR",IF(DRAFT!AJ634="3E","3E",IF(COUNT(DRAFT!AF634,DRAFT!AJ634)&gt;0,DRAFT!AK634,""))))</f>
        <v/>
      </c>
      <c r="L632" s="3" t="str">
        <f>IF(COUNT($A632)=0,"",IF(K632="3E","3E",IF(K632="","I",LOOKUP(K632/M$2,{0,0.4,0.45,0.5,0.55,0.6,0.65,0.7,0.75,0.8,1},{"F","D","C","C+","B-","B","B+","A-","A","A+"}))))</f>
        <v/>
      </c>
      <c r="M632" s="2" t="str">
        <f>IF(COUNT($A632)=0,"",IF(K632="","--",IF(K632="3E","3E",LOOKUP(K632/M$2,{0,0.4,0.45,0.5,0.55,0.6,0.65,0.7,0.75,0.8,1},{0,2,2.25,2.5,2.75,3,3.25,3.5,3.75,4}))))</f>
        <v/>
      </c>
      <c r="N632" s="3" t="str">
        <f>IF(COUNT($A632)=0,"",IF($A632&lt;&gt;DRAFT!$B634,"ERR",IF(DRAFT!AS634="3E","3E",IF(COUNT(DRAFT!AO634,DRAFT!AS634)&gt;0,DRAFT!AT634,""))))</f>
        <v/>
      </c>
      <c r="O632" s="3" t="str">
        <f>IF(COUNT($A632)=0,"",IF(N632="3E","3E",IF(N632="","I",LOOKUP(N632/P$2,{0,0.4,0.45,0.5,0.55,0.6,0.65,0.7,0.75,0.8,1},{"F","D","C","C+","B-","B","B+","A-","A","A+"}))))</f>
        <v/>
      </c>
      <c r="P632" s="2" t="str">
        <f>IF(COUNT($A632)=0,"",IF(N632="","--",IF(N632="3E","3E",LOOKUP(N632/P$2,{0,0.4,0.45,0.5,0.55,0.6,0.65,0.7,0.75,0.8,1},{0,2,2.25,2.5,2.75,3,3.25,3.5,3.75,4}))))</f>
        <v/>
      </c>
      <c r="Q632" s="3" t="str">
        <f>IF(COUNT($A632)=0,"",IF($A632&lt;&gt;DRAFT!$B634,"ERR",IF(DRAFT!BB634="3E","3E",IF(COUNT(DRAFT!AX634,DRAFT!BB634)&gt;0,DRAFT!BC634,""))))</f>
        <v/>
      </c>
      <c r="R632" s="3" t="str">
        <f>IF(COUNT($A632)=0,"",IF(Q632="3E","3E",IF(Q632="","I",LOOKUP(Q632/S$2,{0,0.4,0.45,0.5,0.55,0.6,0.65,0.7,0.75,0.8,1},{"F","D","C","C+","B-","B","B+","A-","A","A+"}))))</f>
        <v/>
      </c>
      <c r="S632" s="2" t="str">
        <f>IF(COUNT($A632)=0,"",IF(Q632="","--",IF(Q632="3E","3E",LOOKUP(Q632/S$2,{0,0.4,0.45,0.5,0.55,0.6,0.65,0.7,0.75,0.8,1},{0,2,2.25,2.5,2.75,3,3.25,3.5,3.75,4}))))</f>
        <v/>
      </c>
      <c r="T632" s="3" t="str">
        <f>IF(COUNT($A632)=0,"",IF($A632&lt;&gt;DRAFT!$B634,"ERR",IF(DRAFT!BK634="3E","3E",IF(COUNT(DRAFT!BG634,DRAFT!BK634)&gt;0,DRAFT!BL634,""))))</f>
        <v/>
      </c>
      <c r="U632" s="3" t="str">
        <f>IF(COUNT($A632)=0,"",IF(T632="3E","3E",IF(T632="","I",LOOKUP(T632/V$2,{0,0.4,0.45,0.5,0.55,0.6,0.65,0.7,0.75,0.8,1},{"F","D","C","C+","B-","B","B+","A-","A","A+"}))))</f>
        <v/>
      </c>
      <c r="V632" s="2" t="str">
        <f>IF(COUNT($A632)=0,"",IF(T632="","--",IF(T632="3E","3E",LOOKUP(T632/V$2,{0,0.4,0.45,0.5,0.55,0.6,0.65,0.7,0.75,0.8,1},{0,2,2.25,2.5,2.75,3,3.25,3.5,3.75,4}))))</f>
        <v/>
      </c>
      <c r="W632" s="3" t="str">
        <f>IF(COUNT($A632)=0,"",IF($A632&lt;&gt;DRAFT!$B634,"ERR",IF(DRAFT!BT634="3E","3E",IF(COUNT(DRAFT!BP634,DRAFT!BT634)&gt;0,DRAFT!BU634,""))))</f>
        <v/>
      </c>
      <c r="X632" s="3" t="str">
        <f>IF(COUNT($A632)=0,"",IF(W632="3E","3E",IF(W632="","I",LOOKUP(W632/Y$2,{0,0.4,0.45,0.5,0.55,0.6,0.65,0.7,0.75,0.8,1},{"F","D","C","C+","B-","B","B+","A-","A","A+"}))))</f>
        <v/>
      </c>
      <c r="Y632" s="2" t="str">
        <f>IF(COUNT($A632)=0,"",IF(W632="","--",IF(W632="3E","3E",LOOKUP(W632/Y$2,{0,0.4,0.45,0.5,0.55,0.6,0.65,0.7,0.75,0.8,1},{0,2,2.25,2.5,2.75,3,3.25,3.5,3.75,4}))))</f>
        <v/>
      </c>
      <c r="Z632" s="3" t="str">
        <f>IF(COUNT($A632)=0,"",IF($A632&lt;&gt;DRAFT!$B634,"ERR",IF(DRAFT!CC634="3E","3E",IF(COUNT(DRAFT!BY634,DRAFT!CC634)&gt;0,DRAFT!CD634,""))))</f>
        <v/>
      </c>
      <c r="AA632" s="3" t="str">
        <f>IF(COUNT($A632)=0,"",IF(Z632="3E","3E",IF(Z632="","I",LOOKUP(Z632/AB$2,{0,0.4,0.45,0.5,0.55,0.6,0.65,0.7,0.75,0.8,1},{"F","D","C","C+","B-","B","B+","A-","A","A+"}))))</f>
        <v/>
      </c>
      <c r="AB632" s="2" t="str">
        <f>IF(COUNT($A632)=0,"",IF(Z632="","--",IF(Z632="3E","3E",LOOKUP(Z632/AB$2,{0,0.4,0.45,0.5,0.55,0.6,0.65,0.7,0.75,0.8,1},{0,2,2.25,2.5,2.75,3,3.25,3.5,3.75,4}))))</f>
        <v/>
      </c>
      <c r="AC632" s="3" t="str">
        <f>IF(COUNT($A632)=0,"",IF($A632&lt;&gt;DRAFT!$B634,"ERR",IF(DRAFT!CF634&gt;0,DRAFT!CF634,"")))</f>
        <v/>
      </c>
      <c r="AD632" s="3" t="str">
        <f>IF(COUNT($A632)=0,"",IF(AC632="3E","3E",IF(AC632="","I",LOOKUP(AC632/AE$2,{0,0.4,0.45,0.5,0.55,0.6,0.65,0.7,0.75,0.8,1},{"F","D","C","C+","B-","B","B+","A-","A","A+"}))))</f>
        <v/>
      </c>
      <c r="AE632" s="2" t="str">
        <f>IF(COUNT($A632)=0,"",IF(AC632="","--",IF(AC632="3E","3E",LOOKUP(AC632/AE$2,{0,0.4,0.45,0.5,0.55,0.6,0.65,0.7,0.75,0.8,1},{0,2,2.25,2.5,2.75,3,3.25,3.5,3.75,4}))))</f>
        <v/>
      </c>
      <c r="AF632" s="3" t="str">
        <f>IF($A632&lt;&gt;DRAFT!$B634,"ERR",IF(OR(COUNT($A632)=0,COUNT(DRAFT!CI634:CK634,DRAFT!CM634:CO634)=0),"",CEILING(SUM(DRAFT!CL634,DRAFT!CP634),1)))</f>
        <v/>
      </c>
      <c r="AG632" s="3" t="str">
        <f>IF(COUNT($A632)=0,"",IF(AF632="3E","3E",IF(AF632="","I",LOOKUP(AF632/AH$2,{0,0.4,0.45,0.5,0.55,0.6,0.65,0.7,0.75,0.8,1},{"F","D","C","C+","B-","B","B+","A-","A","A+"}))))</f>
        <v/>
      </c>
      <c r="AH632" s="2" t="str">
        <f>IF(COUNT($A632)=0,"",IF(AF632="","--",IF(AF632="3E","3E",LOOKUP(AF632/AH$2,{0,0.4,0.45,0.5,0.55,0.6,0.65,0.7,0.75,0.8,1},{0,2,2.25,2.5,2.75,3,3.25,3.5,3.75,4}))))</f>
        <v/>
      </c>
      <c r="AI632" s="11" t="str">
        <f>IF(OR(COUNT($A632)=0,COUNT(B632:AH632)=0),"",IF(COUNTIF(B632:AH632,"3E")&gt;0,"3E",IF(DRAFT!$A634="R",TRUNC(SUMPRODUCT(RGP,RCP)/TCP,3),TRUNC((SUMPRODUCT(--(IMDGP&gt;0)*IMDGP,IMCP)+CEILING(DRAFT!$CQ634*42,0.25))/TCP,3))))</f>
        <v/>
      </c>
      <c r="AJ632" s="3" t="str">
        <f>IF(OR(COUNT($A632)=0,COUNT(B632:AH632)=0),"",IF(COUNTIF(B632:AH632,"3E")&gt;0,"3E",IF(DRAFT!$A634="R",SUMPRODUCT(--(RGP&gt;=2),RCP),SUMPRODUCT(--(IMDGP&gt;0),--(IMGP=0),IMCP)+DRAFT!$CR634)))</f>
        <v/>
      </c>
      <c r="AK632" s="3" t="str">
        <f>IF(OR(COUNT($A632)=0,COUNT(B632:AH632)=0),"",IF(COUNTIF(B632:AJ632,"3E")&gt;0,"3E",IF(AND(DRAFT!$A634="IM",OR($AI632&gt;DRAFT!$CQ634,$AJ632&gt;DRAFT!$CR634)),"IMPROVED",IF(AND(DRAFT!$A634="IM",$AI632&lt;=DRAFT!$CQ634,$AJ632&lt;=DRAFT!$CR634),"NOT IMPROVED",IF(AND(AH632&gt;=2,AI632&gt;=2,AJ632&gt;=30),"PASS","FAIL")))))</f>
        <v/>
      </c>
      <c r="AL632" s="3" t="str">
        <f t="shared" si="18"/>
        <v/>
      </c>
      <c r="AM632" s="3" t="str">
        <f t="shared" si="19"/>
        <v/>
      </c>
    </row>
    <row r="633" spans="1:39" ht="18.95" customHeight="1" x14ac:dyDescent="0.25">
      <c r="A633" s="4" t="str">
        <f>IF(DRAFT!$B635="","",DRAFT!$B635)</f>
        <v/>
      </c>
      <c r="B633" s="3" t="str">
        <f>IF(COUNT($A633)=0,"",IF($A633&lt;&gt;DRAFT!$B635,"ERR",IF(DRAFT!I635="3E","3E",IF(COUNT(DRAFT!E635,DRAFT!I635)&gt;0,DRAFT!J635,""))))</f>
        <v/>
      </c>
      <c r="C633" s="3" t="str">
        <f>IF(COUNT($A633)=0,"",IF(B633="3E","3E",IF(B633="","I",LOOKUP(B633/D$2,{0,0.4,0.45,0.5,0.55,0.6,0.65,0.7,0.75,0.8,1},{"F","D","C","C+","B-","B","B+","A-","A","A+"}))))</f>
        <v/>
      </c>
      <c r="D633" s="2" t="str">
        <f>IF(COUNT($A633)=0,"",IF(B633="","--",IF(B633="3E","3E",LOOKUP(B633/D$2,{0,0.4,0.45,0.5,0.55,0.6,0.65,0.7,0.75,0.8,1},{0,2,2.25,2.5,2.75,3,3.25,3.5,3.75,4}))))</f>
        <v/>
      </c>
      <c r="E633" s="3" t="str">
        <f>IF(COUNT($A633)=0,"",IF($A633&lt;&gt;DRAFT!$B635,"ERR",IF(DRAFT!R635="3E","3E",IF(COUNT(DRAFT!N635,DRAFT!R635)&gt;0,DRAFT!S635,""))))</f>
        <v/>
      </c>
      <c r="F633" s="3" t="str">
        <f>IF(COUNT($A633)=0,"",IF(E633="3E","3E",IF(E633="","I",LOOKUP(E633/G$2,{0,0.4,0.45,0.5,0.55,0.6,0.65,0.7,0.75,0.8,1},{"F","D","C","C+","B-","B","B+","A-","A","A+"}))))</f>
        <v/>
      </c>
      <c r="G633" s="2" t="str">
        <f>IF(COUNT($A633)=0,"",IF(E633="","--",IF(E633="3E","3E",LOOKUP(E633/G$2,{0,0.4,0.45,0.5,0.55,0.6,0.65,0.7,0.75,0.8,1},{0,2,2.25,2.5,2.75,3,3.25,3.5,3.75,4}))))</f>
        <v/>
      </c>
      <c r="H633" s="3" t="str">
        <f>IF(COUNT($A633)=0,"",IF($A633&lt;&gt;DRAFT!$B635,"ERR",IF(DRAFT!AA635="3E","3E",IF(COUNT(DRAFT!W635,DRAFT!AA635)&gt;0,DRAFT!AB635,""))))</f>
        <v/>
      </c>
      <c r="I633" s="3" t="str">
        <f>IF(COUNT($A633)=0,"",IF(H633="3E","3E",IF(H633="","I",LOOKUP(H633/J$2,{0,0.4,0.45,0.5,0.55,0.6,0.65,0.7,0.75,0.8,1},{"F","D","C","C+","B-","B","B+","A-","A","A+"}))))</f>
        <v/>
      </c>
      <c r="J633" s="2" t="str">
        <f>IF(COUNT($A633)=0,"",IF(H633="","--",IF(H633="3E","3E",LOOKUP(H633/J$2,{0,0.4,0.45,0.5,0.55,0.6,0.65,0.7,0.75,0.8,1},{0,2,2.25,2.5,2.75,3,3.25,3.5,3.75,4}))))</f>
        <v/>
      </c>
      <c r="K633" s="3" t="str">
        <f>IF(COUNT($A633)=0,"",IF($A633&lt;&gt;DRAFT!$B635,"ERR",IF(DRAFT!AJ635="3E","3E",IF(COUNT(DRAFT!AF635,DRAFT!AJ635)&gt;0,DRAFT!AK635,""))))</f>
        <v/>
      </c>
      <c r="L633" s="3" t="str">
        <f>IF(COUNT($A633)=0,"",IF(K633="3E","3E",IF(K633="","I",LOOKUP(K633/M$2,{0,0.4,0.45,0.5,0.55,0.6,0.65,0.7,0.75,0.8,1},{"F","D","C","C+","B-","B","B+","A-","A","A+"}))))</f>
        <v/>
      </c>
      <c r="M633" s="2" t="str">
        <f>IF(COUNT($A633)=0,"",IF(K633="","--",IF(K633="3E","3E",LOOKUP(K633/M$2,{0,0.4,0.45,0.5,0.55,0.6,0.65,0.7,0.75,0.8,1},{0,2,2.25,2.5,2.75,3,3.25,3.5,3.75,4}))))</f>
        <v/>
      </c>
      <c r="N633" s="3" t="str">
        <f>IF(COUNT($A633)=0,"",IF($A633&lt;&gt;DRAFT!$B635,"ERR",IF(DRAFT!AS635="3E","3E",IF(COUNT(DRAFT!AO635,DRAFT!AS635)&gt;0,DRAFT!AT635,""))))</f>
        <v/>
      </c>
      <c r="O633" s="3" t="str">
        <f>IF(COUNT($A633)=0,"",IF(N633="3E","3E",IF(N633="","I",LOOKUP(N633/P$2,{0,0.4,0.45,0.5,0.55,0.6,0.65,0.7,0.75,0.8,1},{"F","D","C","C+","B-","B","B+","A-","A","A+"}))))</f>
        <v/>
      </c>
      <c r="P633" s="2" t="str">
        <f>IF(COUNT($A633)=0,"",IF(N633="","--",IF(N633="3E","3E",LOOKUP(N633/P$2,{0,0.4,0.45,0.5,0.55,0.6,0.65,0.7,0.75,0.8,1},{0,2,2.25,2.5,2.75,3,3.25,3.5,3.75,4}))))</f>
        <v/>
      </c>
      <c r="Q633" s="3" t="str">
        <f>IF(COUNT($A633)=0,"",IF($A633&lt;&gt;DRAFT!$B635,"ERR",IF(DRAFT!BB635="3E","3E",IF(COUNT(DRAFT!AX635,DRAFT!BB635)&gt;0,DRAFT!BC635,""))))</f>
        <v/>
      </c>
      <c r="R633" s="3" t="str">
        <f>IF(COUNT($A633)=0,"",IF(Q633="3E","3E",IF(Q633="","I",LOOKUP(Q633/S$2,{0,0.4,0.45,0.5,0.55,0.6,0.65,0.7,0.75,0.8,1},{"F","D","C","C+","B-","B","B+","A-","A","A+"}))))</f>
        <v/>
      </c>
      <c r="S633" s="2" t="str">
        <f>IF(COUNT($A633)=0,"",IF(Q633="","--",IF(Q633="3E","3E",LOOKUP(Q633/S$2,{0,0.4,0.45,0.5,0.55,0.6,0.65,0.7,0.75,0.8,1},{0,2,2.25,2.5,2.75,3,3.25,3.5,3.75,4}))))</f>
        <v/>
      </c>
      <c r="T633" s="3" t="str">
        <f>IF(COUNT($A633)=0,"",IF($A633&lt;&gt;DRAFT!$B635,"ERR",IF(DRAFT!BK635="3E","3E",IF(COUNT(DRAFT!BG635,DRAFT!BK635)&gt;0,DRAFT!BL635,""))))</f>
        <v/>
      </c>
      <c r="U633" s="3" t="str">
        <f>IF(COUNT($A633)=0,"",IF(T633="3E","3E",IF(T633="","I",LOOKUP(T633/V$2,{0,0.4,0.45,0.5,0.55,0.6,0.65,0.7,0.75,0.8,1},{"F","D","C","C+","B-","B","B+","A-","A","A+"}))))</f>
        <v/>
      </c>
      <c r="V633" s="2" t="str">
        <f>IF(COUNT($A633)=0,"",IF(T633="","--",IF(T633="3E","3E",LOOKUP(T633/V$2,{0,0.4,0.45,0.5,0.55,0.6,0.65,0.7,0.75,0.8,1},{0,2,2.25,2.5,2.75,3,3.25,3.5,3.75,4}))))</f>
        <v/>
      </c>
      <c r="W633" s="3" t="str">
        <f>IF(COUNT($A633)=0,"",IF($A633&lt;&gt;DRAFT!$B635,"ERR",IF(DRAFT!BT635="3E","3E",IF(COUNT(DRAFT!BP635,DRAFT!BT635)&gt;0,DRAFT!BU635,""))))</f>
        <v/>
      </c>
      <c r="X633" s="3" t="str">
        <f>IF(COUNT($A633)=0,"",IF(W633="3E","3E",IF(W633="","I",LOOKUP(W633/Y$2,{0,0.4,0.45,0.5,0.55,0.6,0.65,0.7,0.75,0.8,1},{"F","D","C","C+","B-","B","B+","A-","A","A+"}))))</f>
        <v/>
      </c>
      <c r="Y633" s="2" t="str">
        <f>IF(COUNT($A633)=0,"",IF(W633="","--",IF(W633="3E","3E",LOOKUP(W633/Y$2,{0,0.4,0.45,0.5,0.55,0.6,0.65,0.7,0.75,0.8,1},{0,2,2.25,2.5,2.75,3,3.25,3.5,3.75,4}))))</f>
        <v/>
      </c>
      <c r="Z633" s="3" t="str">
        <f>IF(COUNT($A633)=0,"",IF($A633&lt;&gt;DRAFT!$B635,"ERR",IF(DRAFT!CC635="3E","3E",IF(COUNT(DRAFT!BY635,DRAFT!CC635)&gt;0,DRAFT!CD635,""))))</f>
        <v/>
      </c>
      <c r="AA633" s="3" t="str">
        <f>IF(COUNT($A633)=0,"",IF(Z633="3E","3E",IF(Z633="","I",LOOKUP(Z633/AB$2,{0,0.4,0.45,0.5,0.55,0.6,0.65,0.7,0.75,0.8,1},{"F","D","C","C+","B-","B","B+","A-","A","A+"}))))</f>
        <v/>
      </c>
      <c r="AB633" s="2" t="str">
        <f>IF(COUNT($A633)=0,"",IF(Z633="","--",IF(Z633="3E","3E",LOOKUP(Z633/AB$2,{0,0.4,0.45,0.5,0.55,0.6,0.65,0.7,0.75,0.8,1},{0,2,2.25,2.5,2.75,3,3.25,3.5,3.75,4}))))</f>
        <v/>
      </c>
      <c r="AC633" s="3" t="str">
        <f>IF(COUNT($A633)=0,"",IF($A633&lt;&gt;DRAFT!$B635,"ERR",IF(DRAFT!CF635&gt;0,DRAFT!CF635,"")))</f>
        <v/>
      </c>
      <c r="AD633" s="3" t="str">
        <f>IF(COUNT($A633)=0,"",IF(AC633="3E","3E",IF(AC633="","I",LOOKUP(AC633/AE$2,{0,0.4,0.45,0.5,0.55,0.6,0.65,0.7,0.75,0.8,1},{"F","D","C","C+","B-","B","B+","A-","A","A+"}))))</f>
        <v/>
      </c>
      <c r="AE633" s="2" t="str">
        <f>IF(COUNT($A633)=0,"",IF(AC633="","--",IF(AC633="3E","3E",LOOKUP(AC633/AE$2,{0,0.4,0.45,0.5,0.55,0.6,0.65,0.7,0.75,0.8,1},{0,2,2.25,2.5,2.75,3,3.25,3.5,3.75,4}))))</f>
        <v/>
      </c>
      <c r="AF633" s="3" t="str">
        <f>IF($A633&lt;&gt;DRAFT!$B635,"ERR",IF(OR(COUNT($A633)=0,COUNT(DRAFT!CI635:CK635,DRAFT!CM635:CO635)=0),"",CEILING(SUM(DRAFT!CL635,DRAFT!CP635),1)))</f>
        <v/>
      </c>
      <c r="AG633" s="3" t="str">
        <f>IF(COUNT($A633)=0,"",IF(AF633="3E","3E",IF(AF633="","I",LOOKUP(AF633/AH$2,{0,0.4,0.45,0.5,0.55,0.6,0.65,0.7,0.75,0.8,1},{"F","D","C","C+","B-","B","B+","A-","A","A+"}))))</f>
        <v/>
      </c>
      <c r="AH633" s="2" t="str">
        <f>IF(COUNT($A633)=0,"",IF(AF633="","--",IF(AF633="3E","3E",LOOKUP(AF633/AH$2,{0,0.4,0.45,0.5,0.55,0.6,0.65,0.7,0.75,0.8,1},{0,2,2.25,2.5,2.75,3,3.25,3.5,3.75,4}))))</f>
        <v/>
      </c>
      <c r="AI633" s="11" t="str">
        <f>IF(OR(COUNT($A633)=0,COUNT(B633:AH633)=0),"",IF(COUNTIF(B633:AH633,"3E")&gt;0,"3E",IF(DRAFT!$A635="R",TRUNC(SUMPRODUCT(RGP,RCP)/TCP,3),TRUNC((SUMPRODUCT(--(IMDGP&gt;0)*IMDGP,IMCP)+CEILING(DRAFT!$CQ635*42,0.25))/TCP,3))))</f>
        <v/>
      </c>
      <c r="AJ633" s="3" t="str">
        <f>IF(OR(COUNT($A633)=0,COUNT(B633:AH633)=0),"",IF(COUNTIF(B633:AH633,"3E")&gt;0,"3E",IF(DRAFT!$A635="R",SUMPRODUCT(--(RGP&gt;=2),RCP),SUMPRODUCT(--(IMDGP&gt;0),--(IMGP=0),IMCP)+DRAFT!$CR635)))</f>
        <v/>
      </c>
      <c r="AK633" s="3" t="str">
        <f>IF(OR(COUNT($A633)=0,COUNT(B633:AH633)=0),"",IF(COUNTIF(B633:AJ633,"3E")&gt;0,"3E",IF(AND(DRAFT!$A635="IM",OR($AI633&gt;DRAFT!$CQ635,$AJ633&gt;DRAFT!$CR635)),"IMPROVED",IF(AND(DRAFT!$A635="IM",$AI633&lt;=DRAFT!$CQ635,$AJ633&lt;=DRAFT!$CR635),"NOT IMPROVED",IF(AND(AH633&gt;=2,AI633&gt;=2,AJ633&gt;=30),"PASS","FAIL")))))</f>
        <v/>
      </c>
      <c r="AL633" s="3" t="str">
        <f t="shared" si="18"/>
        <v/>
      </c>
      <c r="AM633" s="3" t="str">
        <f t="shared" si="19"/>
        <v/>
      </c>
    </row>
    <row r="634" spans="1:39" ht="18.95" customHeight="1" x14ac:dyDescent="0.25">
      <c r="A634" s="4" t="str">
        <f>IF(DRAFT!$B636="","",DRAFT!$B636)</f>
        <v/>
      </c>
      <c r="B634" s="3" t="str">
        <f>IF(COUNT($A634)=0,"",IF($A634&lt;&gt;DRAFT!$B636,"ERR",IF(DRAFT!I636="3E","3E",IF(COUNT(DRAFT!E636,DRAFT!I636)&gt;0,DRAFT!J636,""))))</f>
        <v/>
      </c>
      <c r="C634" s="3" t="str">
        <f>IF(COUNT($A634)=0,"",IF(B634="3E","3E",IF(B634="","I",LOOKUP(B634/D$2,{0,0.4,0.45,0.5,0.55,0.6,0.65,0.7,0.75,0.8,1},{"F","D","C","C+","B-","B","B+","A-","A","A+"}))))</f>
        <v/>
      </c>
      <c r="D634" s="2" t="str">
        <f>IF(COUNT($A634)=0,"",IF(B634="","--",IF(B634="3E","3E",LOOKUP(B634/D$2,{0,0.4,0.45,0.5,0.55,0.6,0.65,0.7,0.75,0.8,1},{0,2,2.25,2.5,2.75,3,3.25,3.5,3.75,4}))))</f>
        <v/>
      </c>
      <c r="E634" s="3" t="str">
        <f>IF(COUNT($A634)=0,"",IF($A634&lt;&gt;DRAFT!$B636,"ERR",IF(DRAFT!R636="3E","3E",IF(COUNT(DRAFT!N636,DRAFT!R636)&gt;0,DRAFT!S636,""))))</f>
        <v/>
      </c>
      <c r="F634" s="3" t="str">
        <f>IF(COUNT($A634)=0,"",IF(E634="3E","3E",IF(E634="","I",LOOKUP(E634/G$2,{0,0.4,0.45,0.5,0.55,0.6,0.65,0.7,0.75,0.8,1},{"F","D","C","C+","B-","B","B+","A-","A","A+"}))))</f>
        <v/>
      </c>
      <c r="G634" s="2" t="str">
        <f>IF(COUNT($A634)=0,"",IF(E634="","--",IF(E634="3E","3E",LOOKUP(E634/G$2,{0,0.4,0.45,0.5,0.55,0.6,0.65,0.7,0.75,0.8,1},{0,2,2.25,2.5,2.75,3,3.25,3.5,3.75,4}))))</f>
        <v/>
      </c>
      <c r="H634" s="3" t="str">
        <f>IF(COUNT($A634)=0,"",IF($A634&lt;&gt;DRAFT!$B636,"ERR",IF(DRAFT!AA636="3E","3E",IF(COUNT(DRAFT!W636,DRAFT!AA636)&gt;0,DRAFT!AB636,""))))</f>
        <v/>
      </c>
      <c r="I634" s="3" t="str">
        <f>IF(COUNT($A634)=0,"",IF(H634="3E","3E",IF(H634="","I",LOOKUP(H634/J$2,{0,0.4,0.45,0.5,0.55,0.6,0.65,0.7,0.75,0.8,1},{"F","D","C","C+","B-","B","B+","A-","A","A+"}))))</f>
        <v/>
      </c>
      <c r="J634" s="2" t="str">
        <f>IF(COUNT($A634)=0,"",IF(H634="","--",IF(H634="3E","3E",LOOKUP(H634/J$2,{0,0.4,0.45,0.5,0.55,0.6,0.65,0.7,0.75,0.8,1},{0,2,2.25,2.5,2.75,3,3.25,3.5,3.75,4}))))</f>
        <v/>
      </c>
      <c r="K634" s="3" t="str">
        <f>IF(COUNT($A634)=0,"",IF($A634&lt;&gt;DRAFT!$B636,"ERR",IF(DRAFT!AJ636="3E","3E",IF(COUNT(DRAFT!AF636,DRAFT!AJ636)&gt;0,DRAFT!AK636,""))))</f>
        <v/>
      </c>
      <c r="L634" s="3" t="str">
        <f>IF(COUNT($A634)=0,"",IF(K634="3E","3E",IF(K634="","I",LOOKUP(K634/M$2,{0,0.4,0.45,0.5,0.55,0.6,0.65,0.7,0.75,0.8,1},{"F","D","C","C+","B-","B","B+","A-","A","A+"}))))</f>
        <v/>
      </c>
      <c r="M634" s="2" t="str">
        <f>IF(COUNT($A634)=0,"",IF(K634="","--",IF(K634="3E","3E",LOOKUP(K634/M$2,{0,0.4,0.45,0.5,0.55,0.6,0.65,0.7,0.75,0.8,1},{0,2,2.25,2.5,2.75,3,3.25,3.5,3.75,4}))))</f>
        <v/>
      </c>
      <c r="N634" s="3" t="str">
        <f>IF(COUNT($A634)=0,"",IF($A634&lt;&gt;DRAFT!$B636,"ERR",IF(DRAFT!AS636="3E","3E",IF(COUNT(DRAFT!AO636,DRAFT!AS636)&gt;0,DRAFT!AT636,""))))</f>
        <v/>
      </c>
      <c r="O634" s="3" t="str">
        <f>IF(COUNT($A634)=0,"",IF(N634="3E","3E",IF(N634="","I",LOOKUP(N634/P$2,{0,0.4,0.45,0.5,0.55,0.6,0.65,0.7,0.75,0.8,1},{"F","D","C","C+","B-","B","B+","A-","A","A+"}))))</f>
        <v/>
      </c>
      <c r="P634" s="2" t="str">
        <f>IF(COUNT($A634)=0,"",IF(N634="","--",IF(N634="3E","3E",LOOKUP(N634/P$2,{0,0.4,0.45,0.5,0.55,0.6,0.65,0.7,0.75,0.8,1},{0,2,2.25,2.5,2.75,3,3.25,3.5,3.75,4}))))</f>
        <v/>
      </c>
      <c r="Q634" s="3" t="str">
        <f>IF(COUNT($A634)=0,"",IF($A634&lt;&gt;DRAFT!$B636,"ERR",IF(DRAFT!BB636="3E","3E",IF(COUNT(DRAFT!AX636,DRAFT!BB636)&gt;0,DRAFT!BC636,""))))</f>
        <v/>
      </c>
      <c r="R634" s="3" t="str">
        <f>IF(COUNT($A634)=0,"",IF(Q634="3E","3E",IF(Q634="","I",LOOKUP(Q634/S$2,{0,0.4,0.45,0.5,0.55,0.6,0.65,0.7,0.75,0.8,1},{"F","D","C","C+","B-","B","B+","A-","A","A+"}))))</f>
        <v/>
      </c>
      <c r="S634" s="2" t="str">
        <f>IF(COUNT($A634)=0,"",IF(Q634="","--",IF(Q634="3E","3E",LOOKUP(Q634/S$2,{0,0.4,0.45,0.5,0.55,0.6,0.65,0.7,0.75,0.8,1},{0,2,2.25,2.5,2.75,3,3.25,3.5,3.75,4}))))</f>
        <v/>
      </c>
      <c r="T634" s="3" t="str">
        <f>IF(COUNT($A634)=0,"",IF($A634&lt;&gt;DRAFT!$B636,"ERR",IF(DRAFT!BK636="3E","3E",IF(COUNT(DRAFT!BG636,DRAFT!BK636)&gt;0,DRAFT!BL636,""))))</f>
        <v/>
      </c>
      <c r="U634" s="3" t="str">
        <f>IF(COUNT($A634)=0,"",IF(T634="3E","3E",IF(T634="","I",LOOKUP(T634/V$2,{0,0.4,0.45,0.5,0.55,0.6,0.65,0.7,0.75,0.8,1},{"F","D","C","C+","B-","B","B+","A-","A","A+"}))))</f>
        <v/>
      </c>
      <c r="V634" s="2" t="str">
        <f>IF(COUNT($A634)=0,"",IF(T634="","--",IF(T634="3E","3E",LOOKUP(T634/V$2,{0,0.4,0.45,0.5,0.55,0.6,0.65,0.7,0.75,0.8,1},{0,2,2.25,2.5,2.75,3,3.25,3.5,3.75,4}))))</f>
        <v/>
      </c>
      <c r="W634" s="3" t="str">
        <f>IF(COUNT($A634)=0,"",IF($A634&lt;&gt;DRAFT!$B636,"ERR",IF(DRAFT!BT636="3E","3E",IF(COUNT(DRAFT!BP636,DRAFT!BT636)&gt;0,DRAFT!BU636,""))))</f>
        <v/>
      </c>
      <c r="X634" s="3" t="str">
        <f>IF(COUNT($A634)=0,"",IF(W634="3E","3E",IF(W634="","I",LOOKUP(W634/Y$2,{0,0.4,0.45,0.5,0.55,0.6,0.65,0.7,0.75,0.8,1},{"F","D","C","C+","B-","B","B+","A-","A","A+"}))))</f>
        <v/>
      </c>
      <c r="Y634" s="2" t="str">
        <f>IF(COUNT($A634)=0,"",IF(W634="","--",IF(W634="3E","3E",LOOKUP(W634/Y$2,{0,0.4,0.45,0.5,0.55,0.6,0.65,0.7,0.75,0.8,1},{0,2,2.25,2.5,2.75,3,3.25,3.5,3.75,4}))))</f>
        <v/>
      </c>
      <c r="Z634" s="3" t="str">
        <f>IF(COUNT($A634)=0,"",IF($A634&lt;&gt;DRAFT!$B636,"ERR",IF(DRAFT!CC636="3E","3E",IF(COUNT(DRAFT!BY636,DRAFT!CC636)&gt;0,DRAFT!CD636,""))))</f>
        <v/>
      </c>
      <c r="AA634" s="3" t="str">
        <f>IF(COUNT($A634)=0,"",IF(Z634="3E","3E",IF(Z634="","I",LOOKUP(Z634/AB$2,{0,0.4,0.45,0.5,0.55,0.6,0.65,0.7,0.75,0.8,1},{"F","D","C","C+","B-","B","B+","A-","A","A+"}))))</f>
        <v/>
      </c>
      <c r="AB634" s="2" t="str">
        <f>IF(COUNT($A634)=0,"",IF(Z634="","--",IF(Z634="3E","3E",LOOKUP(Z634/AB$2,{0,0.4,0.45,0.5,0.55,0.6,0.65,0.7,0.75,0.8,1},{0,2,2.25,2.5,2.75,3,3.25,3.5,3.75,4}))))</f>
        <v/>
      </c>
      <c r="AC634" s="3" t="str">
        <f>IF(COUNT($A634)=0,"",IF($A634&lt;&gt;DRAFT!$B636,"ERR",IF(DRAFT!CF636&gt;0,DRAFT!CF636,"")))</f>
        <v/>
      </c>
      <c r="AD634" s="3" t="str">
        <f>IF(COUNT($A634)=0,"",IF(AC634="3E","3E",IF(AC634="","I",LOOKUP(AC634/AE$2,{0,0.4,0.45,0.5,0.55,0.6,0.65,0.7,0.75,0.8,1},{"F","D","C","C+","B-","B","B+","A-","A","A+"}))))</f>
        <v/>
      </c>
      <c r="AE634" s="2" t="str">
        <f>IF(COUNT($A634)=0,"",IF(AC634="","--",IF(AC634="3E","3E",LOOKUP(AC634/AE$2,{0,0.4,0.45,0.5,0.55,0.6,0.65,0.7,0.75,0.8,1},{0,2,2.25,2.5,2.75,3,3.25,3.5,3.75,4}))))</f>
        <v/>
      </c>
      <c r="AF634" s="3" t="str">
        <f>IF($A634&lt;&gt;DRAFT!$B636,"ERR",IF(OR(COUNT($A634)=0,COUNT(DRAFT!CI636:CK636,DRAFT!CM636:CO636)=0),"",CEILING(SUM(DRAFT!CL636,DRAFT!CP636),1)))</f>
        <v/>
      </c>
      <c r="AG634" s="3" t="str">
        <f>IF(COUNT($A634)=0,"",IF(AF634="3E","3E",IF(AF634="","I",LOOKUP(AF634/AH$2,{0,0.4,0.45,0.5,0.55,0.6,0.65,0.7,0.75,0.8,1},{"F","D","C","C+","B-","B","B+","A-","A","A+"}))))</f>
        <v/>
      </c>
      <c r="AH634" s="2" t="str">
        <f>IF(COUNT($A634)=0,"",IF(AF634="","--",IF(AF634="3E","3E",LOOKUP(AF634/AH$2,{0,0.4,0.45,0.5,0.55,0.6,0.65,0.7,0.75,0.8,1},{0,2,2.25,2.5,2.75,3,3.25,3.5,3.75,4}))))</f>
        <v/>
      </c>
      <c r="AI634" s="11" t="str">
        <f>IF(OR(COUNT($A634)=0,COUNT(B634:AH634)=0),"",IF(COUNTIF(B634:AH634,"3E")&gt;0,"3E",IF(DRAFT!$A636="R",TRUNC(SUMPRODUCT(RGP,RCP)/TCP,3),TRUNC((SUMPRODUCT(--(IMDGP&gt;0)*IMDGP,IMCP)+CEILING(DRAFT!$CQ636*42,0.25))/TCP,3))))</f>
        <v/>
      </c>
      <c r="AJ634" s="3" t="str">
        <f>IF(OR(COUNT($A634)=0,COUNT(B634:AH634)=0),"",IF(COUNTIF(B634:AH634,"3E")&gt;0,"3E",IF(DRAFT!$A636="R",SUMPRODUCT(--(RGP&gt;=2),RCP),SUMPRODUCT(--(IMDGP&gt;0),--(IMGP=0),IMCP)+DRAFT!$CR636)))</f>
        <v/>
      </c>
      <c r="AK634" s="3" t="str">
        <f>IF(OR(COUNT($A634)=0,COUNT(B634:AH634)=0),"",IF(COUNTIF(B634:AJ634,"3E")&gt;0,"3E",IF(AND(DRAFT!$A636="IM",OR($AI634&gt;DRAFT!$CQ636,$AJ634&gt;DRAFT!$CR636)),"IMPROVED",IF(AND(DRAFT!$A636="IM",$AI634&lt;=DRAFT!$CQ636,$AJ634&lt;=DRAFT!$CR636),"NOT IMPROVED",IF(AND(AH634&gt;=2,AI634&gt;=2,AJ634&gt;=30),"PASS","FAIL")))))</f>
        <v/>
      </c>
      <c r="AL634" s="3" t="str">
        <f t="shared" si="18"/>
        <v/>
      </c>
      <c r="AM634" s="3" t="str">
        <f t="shared" si="19"/>
        <v/>
      </c>
    </row>
    <row r="635" spans="1:39" ht="18.95" customHeight="1" x14ac:dyDescent="0.25">
      <c r="A635" s="4" t="str">
        <f>IF(DRAFT!$B637="","",DRAFT!$B637)</f>
        <v/>
      </c>
      <c r="B635" s="3" t="str">
        <f>IF(COUNT($A635)=0,"",IF($A635&lt;&gt;DRAFT!$B637,"ERR",IF(DRAFT!I637="3E","3E",IF(COUNT(DRAFT!E637,DRAFT!I637)&gt;0,DRAFT!J637,""))))</f>
        <v/>
      </c>
      <c r="C635" s="3" t="str">
        <f>IF(COUNT($A635)=0,"",IF(B635="3E","3E",IF(B635="","I",LOOKUP(B635/D$2,{0,0.4,0.45,0.5,0.55,0.6,0.65,0.7,0.75,0.8,1},{"F","D","C","C+","B-","B","B+","A-","A","A+"}))))</f>
        <v/>
      </c>
      <c r="D635" s="2" t="str">
        <f>IF(COUNT($A635)=0,"",IF(B635="","--",IF(B635="3E","3E",LOOKUP(B635/D$2,{0,0.4,0.45,0.5,0.55,0.6,0.65,0.7,0.75,0.8,1},{0,2,2.25,2.5,2.75,3,3.25,3.5,3.75,4}))))</f>
        <v/>
      </c>
      <c r="E635" s="3" t="str">
        <f>IF(COUNT($A635)=0,"",IF($A635&lt;&gt;DRAFT!$B637,"ERR",IF(DRAFT!R637="3E","3E",IF(COUNT(DRAFT!N637,DRAFT!R637)&gt;0,DRAFT!S637,""))))</f>
        <v/>
      </c>
      <c r="F635" s="3" t="str">
        <f>IF(COUNT($A635)=0,"",IF(E635="3E","3E",IF(E635="","I",LOOKUP(E635/G$2,{0,0.4,0.45,0.5,0.55,0.6,0.65,0.7,0.75,0.8,1},{"F","D","C","C+","B-","B","B+","A-","A","A+"}))))</f>
        <v/>
      </c>
      <c r="G635" s="2" t="str">
        <f>IF(COUNT($A635)=0,"",IF(E635="","--",IF(E635="3E","3E",LOOKUP(E635/G$2,{0,0.4,0.45,0.5,0.55,0.6,0.65,0.7,0.75,0.8,1},{0,2,2.25,2.5,2.75,3,3.25,3.5,3.75,4}))))</f>
        <v/>
      </c>
      <c r="H635" s="3" t="str">
        <f>IF(COUNT($A635)=0,"",IF($A635&lt;&gt;DRAFT!$B637,"ERR",IF(DRAFT!AA637="3E","3E",IF(COUNT(DRAFT!W637,DRAFT!AA637)&gt;0,DRAFT!AB637,""))))</f>
        <v/>
      </c>
      <c r="I635" s="3" t="str">
        <f>IF(COUNT($A635)=0,"",IF(H635="3E","3E",IF(H635="","I",LOOKUP(H635/J$2,{0,0.4,0.45,0.5,0.55,0.6,0.65,0.7,0.75,0.8,1},{"F","D","C","C+","B-","B","B+","A-","A","A+"}))))</f>
        <v/>
      </c>
      <c r="J635" s="2" t="str">
        <f>IF(COUNT($A635)=0,"",IF(H635="","--",IF(H635="3E","3E",LOOKUP(H635/J$2,{0,0.4,0.45,0.5,0.55,0.6,0.65,0.7,0.75,0.8,1},{0,2,2.25,2.5,2.75,3,3.25,3.5,3.75,4}))))</f>
        <v/>
      </c>
      <c r="K635" s="3" t="str">
        <f>IF(COUNT($A635)=0,"",IF($A635&lt;&gt;DRAFT!$B637,"ERR",IF(DRAFT!AJ637="3E","3E",IF(COUNT(DRAFT!AF637,DRAFT!AJ637)&gt;0,DRAFT!AK637,""))))</f>
        <v/>
      </c>
      <c r="L635" s="3" t="str">
        <f>IF(COUNT($A635)=0,"",IF(K635="3E","3E",IF(K635="","I",LOOKUP(K635/M$2,{0,0.4,0.45,0.5,0.55,0.6,0.65,0.7,0.75,0.8,1},{"F","D","C","C+","B-","B","B+","A-","A","A+"}))))</f>
        <v/>
      </c>
      <c r="M635" s="2" t="str">
        <f>IF(COUNT($A635)=0,"",IF(K635="","--",IF(K635="3E","3E",LOOKUP(K635/M$2,{0,0.4,0.45,0.5,0.55,0.6,0.65,0.7,0.75,0.8,1},{0,2,2.25,2.5,2.75,3,3.25,3.5,3.75,4}))))</f>
        <v/>
      </c>
      <c r="N635" s="3" t="str">
        <f>IF(COUNT($A635)=0,"",IF($A635&lt;&gt;DRAFT!$B637,"ERR",IF(DRAFT!AS637="3E","3E",IF(COUNT(DRAFT!AO637,DRAFT!AS637)&gt;0,DRAFT!AT637,""))))</f>
        <v/>
      </c>
      <c r="O635" s="3" t="str">
        <f>IF(COUNT($A635)=0,"",IF(N635="3E","3E",IF(N635="","I",LOOKUP(N635/P$2,{0,0.4,0.45,0.5,0.55,0.6,0.65,0.7,0.75,0.8,1},{"F","D","C","C+","B-","B","B+","A-","A","A+"}))))</f>
        <v/>
      </c>
      <c r="P635" s="2" t="str">
        <f>IF(COUNT($A635)=0,"",IF(N635="","--",IF(N635="3E","3E",LOOKUP(N635/P$2,{0,0.4,0.45,0.5,0.55,0.6,0.65,0.7,0.75,0.8,1},{0,2,2.25,2.5,2.75,3,3.25,3.5,3.75,4}))))</f>
        <v/>
      </c>
      <c r="Q635" s="3" t="str">
        <f>IF(COUNT($A635)=0,"",IF($A635&lt;&gt;DRAFT!$B637,"ERR",IF(DRAFT!BB637="3E","3E",IF(COUNT(DRAFT!AX637,DRAFT!BB637)&gt;0,DRAFT!BC637,""))))</f>
        <v/>
      </c>
      <c r="R635" s="3" t="str">
        <f>IF(COUNT($A635)=0,"",IF(Q635="3E","3E",IF(Q635="","I",LOOKUP(Q635/S$2,{0,0.4,0.45,0.5,0.55,0.6,0.65,0.7,0.75,0.8,1},{"F","D","C","C+","B-","B","B+","A-","A","A+"}))))</f>
        <v/>
      </c>
      <c r="S635" s="2" t="str">
        <f>IF(COUNT($A635)=0,"",IF(Q635="","--",IF(Q635="3E","3E",LOOKUP(Q635/S$2,{0,0.4,0.45,0.5,0.55,0.6,0.65,0.7,0.75,0.8,1},{0,2,2.25,2.5,2.75,3,3.25,3.5,3.75,4}))))</f>
        <v/>
      </c>
      <c r="T635" s="3" t="str">
        <f>IF(COUNT($A635)=0,"",IF($A635&lt;&gt;DRAFT!$B637,"ERR",IF(DRAFT!BK637="3E","3E",IF(COUNT(DRAFT!BG637,DRAFT!BK637)&gt;0,DRAFT!BL637,""))))</f>
        <v/>
      </c>
      <c r="U635" s="3" t="str">
        <f>IF(COUNT($A635)=0,"",IF(T635="3E","3E",IF(T635="","I",LOOKUP(T635/V$2,{0,0.4,0.45,0.5,0.55,0.6,0.65,0.7,0.75,0.8,1},{"F","D","C","C+","B-","B","B+","A-","A","A+"}))))</f>
        <v/>
      </c>
      <c r="V635" s="2" t="str">
        <f>IF(COUNT($A635)=0,"",IF(T635="","--",IF(T635="3E","3E",LOOKUP(T635/V$2,{0,0.4,0.45,0.5,0.55,0.6,0.65,0.7,0.75,0.8,1},{0,2,2.25,2.5,2.75,3,3.25,3.5,3.75,4}))))</f>
        <v/>
      </c>
      <c r="W635" s="3" t="str">
        <f>IF(COUNT($A635)=0,"",IF($A635&lt;&gt;DRAFT!$B637,"ERR",IF(DRAFT!BT637="3E","3E",IF(COUNT(DRAFT!BP637,DRAFT!BT637)&gt;0,DRAFT!BU637,""))))</f>
        <v/>
      </c>
      <c r="X635" s="3" t="str">
        <f>IF(COUNT($A635)=0,"",IF(W635="3E","3E",IF(W635="","I",LOOKUP(W635/Y$2,{0,0.4,0.45,0.5,0.55,0.6,0.65,0.7,0.75,0.8,1},{"F","D","C","C+","B-","B","B+","A-","A","A+"}))))</f>
        <v/>
      </c>
      <c r="Y635" s="2" t="str">
        <f>IF(COUNT($A635)=0,"",IF(W635="","--",IF(W635="3E","3E",LOOKUP(W635/Y$2,{0,0.4,0.45,0.5,0.55,0.6,0.65,0.7,0.75,0.8,1},{0,2,2.25,2.5,2.75,3,3.25,3.5,3.75,4}))))</f>
        <v/>
      </c>
      <c r="Z635" s="3" t="str">
        <f>IF(COUNT($A635)=0,"",IF($A635&lt;&gt;DRAFT!$B637,"ERR",IF(DRAFT!CC637="3E","3E",IF(COUNT(DRAFT!BY637,DRAFT!CC637)&gt;0,DRAFT!CD637,""))))</f>
        <v/>
      </c>
      <c r="AA635" s="3" t="str">
        <f>IF(COUNT($A635)=0,"",IF(Z635="3E","3E",IF(Z635="","I",LOOKUP(Z635/AB$2,{0,0.4,0.45,0.5,0.55,0.6,0.65,0.7,0.75,0.8,1},{"F","D","C","C+","B-","B","B+","A-","A","A+"}))))</f>
        <v/>
      </c>
      <c r="AB635" s="2" t="str">
        <f>IF(COUNT($A635)=0,"",IF(Z635="","--",IF(Z635="3E","3E",LOOKUP(Z635/AB$2,{0,0.4,0.45,0.5,0.55,0.6,0.65,0.7,0.75,0.8,1},{0,2,2.25,2.5,2.75,3,3.25,3.5,3.75,4}))))</f>
        <v/>
      </c>
      <c r="AC635" s="3" t="str">
        <f>IF(COUNT($A635)=0,"",IF($A635&lt;&gt;DRAFT!$B637,"ERR",IF(DRAFT!CF637&gt;0,DRAFT!CF637,"")))</f>
        <v/>
      </c>
      <c r="AD635" s="3" t="str">
        <f>IF(COUNT($A635)=0,"",IF(AC635="3E","3E",IF(AC635="","I",LOOKUP(AC635/AE$2,{0,0.4,0.45,0.5,0.55,0.6,0.65,0.7,0.75,0.8,1},{"F","D","C","C+","B-","B","B+","A-","A","A+"}))))</f>
        <v/>
      </c>
      <c r="AE635" s="2" t="str">
        <f>IF(COUNT($A635)=0,"",IF(AC635="","--",IF(AC635="3E","3E",LOOKUP(AC635/AE$2,{0,0.4,0.45,0.5,0.55,0.6,0.65,0.7,0.75,0.8,1},{0,2,2.25,2.5,2.75,3,3.25,3.5,3.75,4}))))</f>
        <v/>
      </c>
      <c r="AF635" s="3" t="str">
        <f>IF($A635&lt;&gt;DRAFT!$B637,"ERR",IF(OR(COUNT($A635)=0,COUNT(DRAFT!CI637:CK637,DRAFT!CM637:CO637)=0),"",CEILING(SUM(DRAFT!CL637,DRAFT!CP637),1)))</f>
        <v/>
      </c>
      <c r="AG635" s="3" t="str">
        <f>IF(COUNT($A635)=0,"",IF(AF635="3E","3E",IF(AF635="","I",LOOKUP(AF635/AH$2,{0,0.4,0.45,0.5,0.55,0.6,0.65,0.7,0.75,0.8,1},{"F","D","C","C+","B-","B","B+","A-","A","A+"}))))</f>
        <v/>
      </c>
      <c r="AH635" s="2" t="str">
        <f>IF(COUNT($A635)=0,"",IF(AF635="","--",IF(AF635="3E","3E",LOOKUP(AF635/AH$2,{0,0.4,0.45,0.5,0.55,0.6,0.65,0.7,0.75,0.8,1},{0,2,2.25,2.5,2.75,3,3.25,3.5,3.75,4}))))</f>
        <v/>
      </c>
      <c r="AI635" s="11" t="str">
        <f>IF(OR(COUNT($A635)=0,COUNT(B635:AH635)=0),"",IF(COUNTIF(B635:AH635,"3E")&gt;0,"3E",IF(DRAFT!$A637="R",TRUNC(SUMPRODUCT(RGP,RCP)/TCP,3),TRUNC((SUMPRODUCT(--(IMDGP&gt;0)*IMDGP,IMCP)+CEILING(DRAFT!$CQ637*42,0.25))/TCP,3))))</f>
        <v/>
      </c>
      <c r="AJ635" s="3" t="str">
        <f>IF(OR(COUNT($A635)=0,COUNT(B635:AH635)=0),"",IF(COUNTIF(B635:AH635,"3E")&gt;0,"3E",IF(DRAFT!$A637="R",SUMPRODUCT(--(RGP&gt;=2),RCP),SUMPRODUCT(--(IMDGP&gt;0),--(IMGP=0),IMCP)+DRAFT!$CR637)))</f>
        <v/>
      </c>
      <c r="AK635" s="3" t="str">
        <f>IF(OR(COUNT($A635)=0,COUNT(B635:AH635)=0),"",IF(COUNTIF(B635:AJ635,"3E")&gt;0,"3E",IF(AND(DRAFT!$A637="IM",OR($AI635&gt;DRAFT!$CQ637,$AJ635&gt;DRAFT!$CR637)),"IMPROVED",IF(AND(DRAFT!$A637="IM",$AI635&lt;=DRAFT!$CQ637,$AJ635&lt;=DRAFT!$CR637),"NOT IMPROVED",IF(AND(AH635&gt;=2,AI635&gt;=2,AJ635&gt;=30),"PASS","FAIL")))))</f>
        <v/>
      </c>
      <c r="AL635" s="3" t="str">
        <f t="shared" si="18"/>
        <v/>
      </c>
      <c r="AM635" s="3" t="str">
        <f t="shared" si="19"/>
        <v/>
      </c>
    </row>
    <row r="636" spans="1:39" ht="18.95" customHeight="1" x14ac:dyDescent="0.25">
      <c r="A636" s="4" t="str">
        <f>IF(DRAFT!$B638="","",DRAFT!$B638)</f>
        <v/>
      </c>
      <c r="B636" s="3" t="str">
        <f>IF(COUNT($A636)=0,"",IF($A636&lt;&gt;DRAFT!$B638,"ERR",IF(DRAFT!I638="3E","3E",IF(COUNT(DRAFT!E638,DRAFT!I638)&gt;0,DRAFT!J638,""))))</f>
        <v/>
      </c>
      <c r="C636" s="3" t="str">
        <f>IF(COUNT($A636)=0,"",IF(B636="3E","3E",IF(B636="","I",LOOKUP(B636/D$2,{0,0.4,0.45,0.5,0.55,0.6,0.65,0.7,0.75,0.8,1},{"F","D","C","C+","B-","B","B+","A-","A","A+"}))))</f>
        <v/>
      </c>
      <c r="D636" s="2" t="str">
        <f>IF(COUNT($A636)=0,"",IF(B636="","--",IF(B636="3E","3E",LOOKUP(B636/D$2,{0,0.4,0.45,0.5,0.55,0.6,0.65,0.7,0.75,0.8,1},{0,2,2.25,2.5,2.75,3,3.25,3.5,3.75,4}))))</f>
        <v/>
      </c>
      <c r="E636" s="3" t="str">
        <f>IF(COUNT($A636)=0,"",IF($A636&lt;&gt;DRAFT!$B638,"ERR",IF(DRAFT!R638="3E","3E",IF(COUNT(DRAFT!N638,DRAFT!R638)&gt;0,DRAFT!S638,""))))</f>
        <v/>
      </c>
      <c r="F636" s="3" t="str">
        <f>IF(COUNT($A636)=0,"",IF(E636="3E","3E",IF(E636="","I",LOOKUP(E636/G$2,{0,0.4,0.45,0.5,0.55,0.6,0.65,0.7,0.75,0.8,1},{"F","D","C","C+","B-","B","B+","A-","A","A+"}))))</f>
        <v/>
      </c>
      <c r="G636" s="2" t="str">
        <f>IF(COUNT($A636)=0,"",IF(E636="","--",IF(E636="3E","3E",LOOKUP(E636/G$2,{0,0.4,0.45,0.5,0.55,0.6,0.65,0.7,0.75,0.8,1},{0,2,2.25,2.5,2.75,3,3.25,3.5,3.75,4}))))</f>
        <v/>
      </c>
      <c r="H636" s="3" t="str">
        <f>IF(COUNT($A636)=0,"",IF($A636&lt;&gt;DRAFT!$B638,"ERR",IF(DRAFT!AA638="3E","3E",IF(COUNT(DRAFT!W638,DRAFT!AA638)&gt;0,DRAFT!AB638,""))))</f>
        <v/>
      </c>
      <c r="I636" s="3" t="str">
        <f>IF(COUNT($A636)=0,"",IF(H636="3E","3E",IF(H636="","I",LOOKUP(H636/J$2,{0,0.4,0.45,0.5,0.55,0.6,0.65,0.7,0.75,0.8,1},{"F","D","C","C+","B-","B","B+","A-","A","A+"}))))</f>
        <v/>
      </c>
      <c r="J636" s="2" t="str">
        <f>IF(COUNT($A636)=0,"",IF(H636="","--",IF(H636="3E","3E",LOOKUP(H636/J$2,{0,0.4,0.45,0.5,0.55,0.6,0.65,0.7,0.75,0.8,1},{0,2,2.25,2.5,2.75,3,3.25,3.5,3.75,4}))))</f>
        <v/>
      </c>
      <c r="K636" s="3" t="str">
        <f>IF(COUNT($A636)=0,"",IF($A636&lt;&gt;DRAFT!$B638,"ERR",IF(DRAFT!AJ638="3E","3E",IF(COUNT(DRAFT!AF638,DRAFT!AJ638)&gt;0,DRAFT!AK638,""))))</f>
        <v/>
      </c>
      <c r="L636" s="3" t="str">
        <f>IF(COUNT($A636)=0,"",IF(K636="3E","3E",IF(K636="","I",LOOKUP(K636/M$2,{0,0.4,0.45,0.5,0.55,0.6,0.65,0.7,0.75,0.8,1},{"F","D","C","C+","B-","B","B+","A-","A","A+"}))))</f>
        <v/>
      </c>
      <c r="M636" s="2" t="str">
        <f>IF(COUNT($A636)=0,"",IF(K636="","--",IF(K636="3E","3E",LOOKUP(K636/M$2,{0,0.4,0.45,0.5,0.55,0.6,0.65,0.7,0.75,0.8,1},{0,2,2.25,2.5,2.75,3,3.25,3.5,3.75,4}))))</f>
        <v/>
      </c>
      <c r="N636" s="3" t="str">
        <f>IF(COUNT($A636)=0,"",IF($A636&lt;&gt;DRAFT!$B638,"ERR",IF(DRAFT!AS638="3E","3E",IF(COUNT(DRAFT!AO638,DRAFT!AS638)&gt;0,DRAFT!AT638,""))))</f>
        <v/>
      </c>
      <c r="O636" s="3" t="str">
        <f>IF(COUNT($A636)=0,"",IF(N636="3E","3E",IF(N636="","I",LOOKUP(N636/P$2,{0,0.4,0.45,0.5,0.55,0.6,0.65,0.7,0.75,0.8,1},{"F","D","C","C+","B-","B","B+","A-","A","A+"}))))</f>
        <v/>
      </c>
      <c r="P636" s="2" t="str">
        <f>IF(COUNT($A636)=0,"",IF(N636="","--",IF(N636="3E","3E",LOOKUP(N636/P$2,{0,0.4,0.45,0.5,0.55,0.6,0.65,0.7,0.75,0.8,1},{0,2,2.25,2.5,2.75,3,3.25,3.5,3.75,4}))))</f>
        <v/>
      </c>
      <c r="Q636" s="3" t="str">
        <f>IF(COUNT($A636)=0,"",IF($A636&lt;&gt;DRAFT!$B638,"ERR",IF(DRAFT!BB638="3E","3E",IF(COUNT(DRAFT!AX638,DRAFT!BB638)&gt;0,DRAFT!BC638,""))))</f>
        <v/>
      </c>
      <c r="R636" s="3" t="str">
        <f>IF(COUNT($A636)=0,"",IF(Q636="3E","3E",IF(Q636="","I",LOOKUP(Q636/S$2,{0,0.4,0.45,0.5,0.55,0.6,0.65,0.7,0.75,0.8,1},{"F","D","C","C+","B-","B","B+","A-","A","A+"}))))</f>
        <v/>
      </c>
      <c r="S636" s="2" t="str">
        <f>IF(COUNT($A636)=0,"",IF(Q636="","--",IF(Q636="3E","3E",LOOKUP(Q636/S$2,{0,0.4,0.45,0.5,0.55,0.6,0.65,0.7,0.75,0.8,1},{0,2,2.25,2.5,2.75,3,3.25,3.5,3.75,4}))))</f>
        <v/>
      </c>
      <c r="T636" s="3" t="str">
        <f>IF(COUNT($A636)=0,"",IF($A636&lt;&gt;DRAFT!$B638,"ERR",IF(DRAFT!BK638="3E","3E",IF(COUNT(DRAFT!BG638,DRAFT!BK638)&gt;0,DRAFT!BL638,""))))</f>
        <v/>
      </c>
      <c r="U636" s="3" t="str">
        <f>IF(COUNT($A636)=0,"",IF(T636="3E","3E",IF(T636="","I",LOOKUP(T636/V$2,{0,0.4,0.45,0.5,0.55,0.6,0.65,0.7,0.75,0.8,1},{"F","D","C","C+","B-","B","B+","A-","A","A+"}))))</f>
        <v/>
      </c>
      <c r="V636" s="2" t="str">
        <f>IF(COUNT($A636)=0,"",IF(T636="","--",IF(T636="3E","3E",LOOKUP(T636/V$2,{0,0.4,0.45,0.5,0.55,0.6,0.65,0.7,0.75,0.8,1},{0,2,2.25,2.5,2.75,3,3.25,3.5,3.75,4}))))</f>
        <v/>
      </c>
      <c r="W636" s="3" t="str">
        <f>IF(COUNT($A636)=0,"",IF($A636&lt;&gt;DRAFT!$B638,"ERR",IF(DRAFT!BT638="3E","3E",IF(COUNT(DRAFT!BP638,DRAFT!BT638)&gt;0,DRAFT!BU638,""))))</f>
        <v/>
      </c>
      <c r="X636" s="3" t="str">
        <f>IF(COUNT($A636)=0,"",IF(W636="3E","3E",IF(W636="","I",LOOKUP(W636/Y$2,{0,0.4,0.45,0.5,0.55,0.6,0.65,0.7,0.75,0.8,1},{"F","D","C","C+","B-","B","B+","A-","A","A+"}))))</f>
        <v/>
      </c>
      <c r="Y636" s="2" t="str">
        <f>IF(COUNT($A636)=0,"",IF(W636="","--",IF(W636="3E","3E",LOOKUP(W636/Y$2,{0,0.4,0.45,0.5,0.55,0.6,0.65,0.7,0.75,0.8,1},{0,2,2.25,2.5,2.75,3,3.25,3.5,3.75,4}))))</f>
        <v/>
      </c>
      <c r="Z636" s="3" t="str">
        <f>IF(COUNT($A636)=0,"",IF($A636&lt;&gt;DRAFT!$B638,"ERR",IF(DRAFT!CC638="3E","3E",IF(COUNT(DRAFT!BY638,DRAFT!CC638)&gt;0,DRAFT!CD638,""))))</f>
        <v/>
      </c>
      <c r="AA636" s="3" t="str">
        <f>IF(COUNT($A636)=0,"",IF(Z636="3E","3E",IF(Z636="","I",LOOKUP(Z636/AB$2,{0,0.4,0.45,0.5,0.55,0.6,0.65,0.7,0.75,0.8,1},{"F","D","C","C+","B-","B","B+","A-","A","A+"}))))</f>
        <v/>
      </c>
      <c r="AB636" s="2" t="str">
        <f>IF(COUNT($A636)=0,"",IF(Z636="","--",IF(Z636="3E","3E",LOOKUP(Z636/AB$2,{0,0.4,0.45,0.5,0.55,0.6,0.65,0.7,0.75,0.8,1},{0,2,2.25,2.5,2.75,3,3.25,3.5,3.75,4}))))</f>
        <v/>
      </c>
      <c r="AC636" s="3" t="str">
        <f>IF(COUNT($A636)=0,"",IF($A636&lt;&gt;DRAFT!$B638,"ERR",IF(DRAFT!CF638&gt;0,DRAFT!CF638,"")))</f>
        <v/>
      </c>
      <c r="AD636" s="3" t="str">
        <f>IF(COUNT($A636)=0,"",IF(AC636="3E","3E",IF(AC636="","I",LOOKUP(AC636/AE$2,{0,0.4,0.45,0.5,0.55,0.6,0.65,0.7,0.75,0.8,1},{"F","D","C","C+","B-","B","B+","A-","A","A+"}))))</f>
        <v/>
      </c>
      <c r="AE636" s="2" t="str">
        <f>IF(COUNT($A636)=0,"",IF(AC636="","--",IF(AC636="3E","3E",LOOKUP(AC636/AE$2,{0,0.4,0.45,0.5,0.55,0.6,0.65,0.7,0.75,0.8,1},{0,2,2.25,2.5,2.75,3,3.25,3.5,3.75,4}))))</f>
        <v/>
      </c>
      <c r="AF636" s="3" t="str">
        <f>IF($A636&lt;&gt;DRAFT!$B638,"ERR",IF(OR(COUNT($A636)=0,COUNT(DRAFT!CI638:CK638,DRAFT!CM638:CO638)=0),"",CEILING(SUM(DRAFT!CL638,DRAFT!CP638),1)))</f>
        <v/>
      </c>
      <c r="AG636" s="3" t="str">
        <f>IF(COUNT($A636)=0,"",IF(AF636="3E","3E",IF(AF636="","I",LOOKUP(AF636/AH$2,{0,0.4,0.45,0.5,0.55,0.6,0.65,0.7,0.75,0.8,1},{"F","D","C","C+","B-","B","B+","A-","A","A+"}))))</f>
        <v/>
      </c>
      <c r="AH636" s="2" t="str">
        <f>IF(COUNT($A636)=0,"",IF(AF636="","--",IF(AF636="3E","3E",LOOKUP(AF636/AH$2,{0,0.4,0.45,0.5,0.55,0.6,0.65,0.7,0.75,0.8,1},{0,2,2.25,2.5,2.75,3,3.25,3.5,3.75,4}))))</f>
        <v/>
      </c>
      <c r="AI636" s="11" t="str">
        <f>IF(OR(COUNT($A636)=0,COUNT(B636:AH636)=0),"",IF(COUNTIF(B636:AH636,"3E")&gt;0,"3E",IF(DRAFT!$A638="R",TRUNC(SUMPRODUCT(RGP,RCP)/TCP,3),TRUNC((SUMPRODUCT(--(IMDGP&gt;0)*IMDGP,IMCP)+CEILING(DRAFT!$CQ638*42,0.25))/TCP,3))))</f>
        <v/>
      </c>
      <c r="AJ636" s="3" t="str">
        <f>IF(OR(COUNT($A636)=0,COUNT(B636:AH636)=0),"",IF(COUNTIF(B636:AH636,"3E")&gt;0,"3E",IF(DRAFT!$A638="R",SUMPRODUCT(--(RGP&gt;=2),RCP),SUMPRODUCT(--(IMDGP&gt;0),--(IMGP=0),IMCP)+DRAFT!$CR638)))</f>
        <v/>
      </c>
      <c r="AK636" s="3" t="str">
        <f>IF(OR(COUNT($A636)=0,COUNT(B636:AH636)=0),"",IF(COUNTIF(B636:AJ636,"3E")&gt;0,"3E",IF(AND(DRAFT!$A638="IM",OR($AI636&gt;DRAFT!$CQ638,$AJ636&gt;DRAFT!$CR638)),"IMPROVED",IF(AND(DRAFT!$A638="IM",$AI636&lt;=DRAFT!$CQ638,$AJ636&lt;=DRAFT!$CR638),"NOT IMPROVED",IF(AND(AH636&gt;=2,AI636&gt;=2,AJ636&gt;=30),"PASS","FAIL")))))</f>
        <v/>
      </c>
      <c r="AL636" s="3" t="str">
        <f t="shared" si="18"/>
        <v/>
      </c>
      <c r="AM636" s="3" t="str">
        <f t="shared" si="19"/>
        <v/>
      </c>
    </row>
    <row r="637" spans="1:39" ht="18.95" customHeight="1" x14ac:dyDescent="0.25">
      <c r="A637" s="4" t="str">
        <f>IF(DRAFT!$B639="","",DRAFT!$B639)</f>
        <v/>
      </c>
      <c r="B637" s="3" t="str">
        <f>IF(COUNT($A637)=0,"",IF($A637&lt;&gt;DRAFT!$B639,"ERR",IF(DRAFT!I639="3E","3E",IF(COUNT(DRAFT!E639,DRAFT!I639)&gt;0,DRAFT!J639,""))))</f>
        <v/>
      </c>
      <c r="C637" s="3" t="str">
        <f>IF(COUNT($A637)=0,"",IF(B637="3E","3E",IF(B637="","I",LOOKUP(B637/D$2,{0,0.4,0.45,0.5,0.55,0.6,0.65,0.7,0.75,0.8,1},{"F","D","C","C+","B-","B","B+","A-","A","A+"}))))</f>
        <v/>
      </c>
      <c r="D637" s="2" t="str">
        <f>IF(COUNT($A637)=0,"",IF(B637="","--",IF(B637="3E","3E",LOOKUP(B637/D$2,{0,0.4,0.45,0.5,0.55,0.6,0.65,0.7,0.75,0.8,1},{0,2,2.25,2.5,2.75,3,3.25,3.5,3.75,4}))))</f>
        <v/>
      </c>
      <c r="E637" s="3" t="str">
        <f>IF(COUNT($A637)=0,"",IF($A637&lt;&gt;DRAFT!$B639,"ERR",IF(DRAFT!R639="3E","3E",IF(COUNT(DRAFT!N639,DRAFT!R639)&gt;0,DRAFT!S639,""))))</f>
        <v/>
      </c>
      <c r="F637" s="3" t="str">
        <f>IF(COUNT($A637)=0,"",IF(E637="3E","3E",IF(E637="","I",LOOKUP(E637/G$2,{0,0.4,0.45,0.5,0.55,0.6,0.65,0.7,0.75,0.8,1},{"F","D","C","C+","B-","B","B+","A-","A","A+"}))))</f>
        <v/>
      </c>
      <c r="G637" s="2" t="str">
        <f>IF(COUNT($A637)=0,"",IF(E637="","--",IF(E637="3E","3E",LOOKUP(E637/G$2,{0,0.4,0.45,0.5,0.55,0.6,0.65,0.7,0.75,0.8,1},{0,2,2.25,2.5,2.75,3,3.25,3.5,3.75,4}))))</f>
        <v/>
      </c>
      <c r="H637" s="3" t="str">
        <f>IF(COUNT($A637)=0,"",IF($A637&lt;&gt;DRAFT!$B639,"ERR",IF(DRAFT!AA639="3E","3E",IF(COUNT(DRAFT!W639,DRAFT!AA639)&gt;0,DRAFT!AB639,""))))</f>
        <v/>
      </c>
      <c r="I637" s="3" t="str">
        <f>IF(COUNT($A637)=0,"",IF(H637="3E","3E",IF(H637="","I",LOOKUP(H637/J$2,{0,0.4,0.45,0.5,0.55,0.6,0.65,0.7,0.75,0.8,1},{"F","D","C","C+","B-","B","B+","A-","A","A+"}))))</f>
        <v/>
      </c>
      <c r="J637" s="2" t="str">
        <f>IF(COUNT($A637)=0,"",IF(H637="","--",IF(H637="3E","3E",LOOKUP(H637/J$2,{0,0.4,0.45,0.5,0.55,0.6,0.65,0.7,0.75,0.8,1},{0,2,2.25,2.5,2.75,3,3.25,3.5,3.75,4}))))</f>
        <v/>
      </c>
      <c r="K637" s="3" t="str">
        <f>IF(COUNT($A637)=0,"",IF($A637&lt;&gt;DRAFT!$B639,"ERR",IF(DRAFT!AJ639="3E","3E",IF(COUNT(DRAFT!AF639,DRAFT!AJ639)&gt;0,DRAFT!AK639,""))))</f>
        <v/>
      </c>
      <c r="L637" s="3" t="str">
        <f>IF(COUNT($A637)=0,"",IF(K637="3E","3E",IF(K637="","I",LOOKUP(K637/M$2,{0,0.4,0.45,0.5,0.55,0.6,0.65,0.7,0.75,0.8,1},{"F","D","C","C+","B-","B","B+","A-","A","A+"}))))</f>
        <v/>
      </c>
      <c r="M637" s="2" t="str">
        <f>IF(COUNT($A637)=0,"",IF(K637="","--",IF(K637="3E","3E",LOOKUP(K637/M$2,{0,0.4,0.45,0.5,0.55,0.6,0.65,0.7,0.75,0.8,1},{0,2,2.25,2.5,2.75,3,3.25,3.5,3.75,4}))))</f>
        <v/>
      </c>
      <c r="N637" s="3" t="str">
        <f>IF(COUNT($A637)=0,"",IF($A637&lt;&gt;DRAFT!$B639,"ERR",IF(DRAFT!AS639="3E","3E",IF(COUNT(DRAFT!AO639,DRAFT!AS639)&gt;0,DRAFT!AT639,""))))</f>
        <v/>
      </c>
      <c r="O637" s="3" t="str">
        <f>IF(COUNT($A637)=0,"",IF(N637="3E","3E",IF(N637="","I",LOOKUP(N637/P$2,{0,0.4,0.45,0.5,0.55,0.6,0.65,0.7,0.75,0.8,1},{"F","D","C","C+","B-","B","B+","A-","A","A+"}))))</f>
        <v/>
      </c>
      <c r="P637" s="2" t="str">
        <f>IF(COUNT($A637)=0,"",IF(N637="","--",IF(N637="3E","3E",LOOKUP(N637/P$2,{0,0.4,0.45,0.5,0.55,0.6,0.65,0.7,0.75,0.8,1},{0,2,2.25,2.5,2.75,3,3.25,3.5,3.75,4}))))</f>
        <v/>
      </c>
      <c r="Q637" s="3" t="str">
        <f>IF(COUNT($A637)=0,"",IF($A637&lt;&gt;DRAFT!$B639,"ERR",IF(DRAFT!BB639="3E","3E",IF(COUNT(DRAFT!AX639,DRAFT!BB639)&gt;0,DRAFT!BC639,""))))</f>
        <v/>
      </c>
      <c r="R637" s="3" t="str">
        <f>IF(COUNT($A637)=0,"",IF(Q637="3E","3E",IF(Q637="","I",LOOKUP(Q637/S$2,{0,0.4,0.45,0.5,0.55,0.6,0.65,0.7,0.75,0.8,1},{"F","D","C","C+","B-","B","B+","A-","A","A+"}))))</f>
        <v/>
      </c>
      <c r="S637" s="2" t="str">
        <f>IF(COUNT($A637)=0,"",IF(Q637="","--",IF(Q637="3E","3E",LOOKUP(Q637/S$2,{0,0.4,0.45,0.5,0.55,0.6,0.65,0.7,0.75,0.8,1},{0,2,2.25,2.5,2.75,3,3.25,3.5,3.75,4}))))</f>
        <v/>
      </c>
      <c r="T637" s="3" t="str">
        <f>IF(COUNT($A637)=0,"",IF($A637&lt;&gt;DRAFT!$B639,"ERR",IF(DRAFT!BK639="3E","3E",IF(COUNT(DRAFT!BG639,DRAFT!BK639)&gt;0,DRAFT!BL639,""))))</f>
        <v/>
      </c>
      <c r="U637" s="3" t="str">
        <f>IF(COUNT($A637)=0,"",IF(T637="3E","3E",IF(T637="","I",LOOKUP(T637/V$2,{0,0.4,0.45,0.5,0.55,0.6,0.65,0.7,0.75,0.8,1},{"F","D","C","C+","B-","B","B+","A-","A","A+"}))))</f>
        <v/>
      </c>
      <c r="V637" s="2" t="str">
        <f>IF(COUNT($A637)=0,"",IF(T637="","--",IF(T637="3E","3E",LOOKUP(T637/V$2,{0,0.4,0.45,0.5,0.55,0.6,0.65,0.7,0.75,0.8,1},{0,2,2.25,2.5,2.75,3,3.25,3.5,3.75,4}))))</f>
        <v/>
      </c>
      <c r="W637" s="3" t="str">
        <f>IF(COUNT($A637)=0,"",IF($A637&lt;&gt;DRAFT!$B639,"ERR",IF(DRAFT!BT639="3E","3E",IF(COUNT(DRAFT!BP639,DRAFT!BT639)&gt;0,DRAFT!BU639,""))))</f>
        <v/>
      </c>
      <c r="X637" s="3" t="str">
        <f>IF(COUNT($A637)=0,"",IF(W637="3E","3E",IF(W637="","I",LOOKUP(W637/Y$2,{0,0.4,0.45,0.5,0.55,0.6,0.65,0.7,0.75,0.8,1},{"F","D","C","C+","B-","B","B+","A-","A","A+"}))))</f>
        <v/>
      </c>
      <c r="Y637" s="2" t="str">
        <f>IF(COUNT($A637)=0,"",IF(W637="","--",IF(W637="3E","3E",LOOKUP(W637/Y$2,{0,0.4,0.45,0.5,0.55,0.6,0.65,0.7,0.75,0.8,1},{0,2,2.25,2.5,2.75,3,3.25,3.5,3.75,4}))))</f>
        <v/>
      </c>
      <c r="Z637" s="3" t="str">
        <f>IF(COUNT($A637)=0,"",IF($A637&lt;&gt;DRAFT!$B639,"ERR",IF(DRAFT!CC639="3E","3E",IF(COUNT(DRAFT!BY639,DRAFT!CC639)&gt;0,DRAFT!CD639,""))))</f>
        <v/>
      </c>
      <c r="AA637" s="3" t="str">
        <f>IF(COUNT($A637)=0,"",IF(Z637="3E","3E",IF(Z637="","I",LOOKUP(Z637/AB$2,{0,0.4,0.45,0.5,0.55,0.6,0.65,0.7,0.75,0.8,1},{"F","D","C","C+","B-","B","B+","A-","A","A+"}))))</f>
        <v/>
      </c>
      <c r="AB637" s="2" t="str">
        <f>IF(COUNT($A637)=0,"",IF(Z637="","--",IF(Z637="3E","3E",LOOKUP(Z637/AB$2,{0,0.4,0.45,0.5,0.55,0.6,0.65,0.7,0.75,0.8,1},{0,2,2.25,2.5,2.75,3,3.25,3.5,3.75,4}))))</f>
        <v/>
      </c>
      <c r="AC637" s="3" t="str">
        <f>IF(COUNT($A637)=0,"",IF($A637&lt;&gt;DRAFT!$B639,"ERR",IF(DRAFT!CF639&gt;0,DRAFT!CF639,"")))</f>
        <v/>
      </c>
      <c r="AD637" s="3" t="str">
        <f>IF(COUNT($A637)=0,"",IF(AC637="3E","3E",IF(AC637="","I",LOOKUP(AC637/AE$2,{0,0.4,0.45,0.5,0.55,0.6,0.65,0.7,0.75,0.8,1},{"F","D","C","C+","B-","B","B+","A-","A","A+"}))))</f>
        <v/>
      </c>
      <c r="AE637" s="2" t="str">
        <f>IF(COUNT($A637)=0,"",IF(AC637="","--",IF(AC637="3E","3E",LOOKUP(AC637/AE$2,{0,0.4,0.45,0.5,0.55,0.6,0.65,0.7,0.75,0.8,1},{0,2,2.25,2.5,2.75,3,3.25,3.5,3.75,4}))))</f>
        <v/>
      </c>
      <c r="AF637" s="3" t="str">
        <f>IF($A637&lt;&gt;DRAFT!$B639,"ERR",IF(OR(COUNT($A637)=0,COUNT(DRAFT!CI639:CK639,DRAFT!CM639:CO639)=0),"",CEILING(SUM(DRAFT!CL639,DRAFT!CP639),1)))</f>
        <v/>
      </c>
      <c r="AG637" s="3" t="str">
        <f>IF(COUNT($A637)=0,"",IF(AF637="3E","3E",IF(AF637="","I",LOOKUP(AF637/AH$2,{0,0.4,0.45,0.5,0.55,0.6,0.65,0.7,0.75,0.8,1},{"F","D","C","C+","B-","B","B+","A-","A","A+"}))))</f>
        <v/>
      </c>
      <c r="AH637" s="2" t="str">
        <f>IF(COUNT($A637)=0,"",IF(AF637="","--",IF(AF637="3E","3E",LOOKUP(AF637/AH$2,{0,0.4,0.45,0.5,0.55,0.6,0.65,0.7,0.75,0.8,1},{0,2,2.25,2.5,2.75,3,3.25,3.5,3.75,4}))))</f>
        <v/>
      </c>
      <c r="AI637" s="11" t="str">
        <f>IF(OR(COUNT($A637)=0,COUNT(B637:AH637)=0),"",IF(COUNTIF(B637:AH637,"3E")&gt;0,"3E",IF(DRAFT!$A639="R",TRUNC(SUMPRODUCT(RGP,RCP)/TCP,3),TRUNC((SUMPRODUCT(--(IMDGP&gt;0)*IMDGP,IMCP)+CEILING(DRAFT!$CQ639*42,0.25))/TCP,3))))</f>
        <v/>
      </c>
      <c r="AJ637" s="3" t="str">
        <f>IF(OR(COUNT($A637)=0,COUNT(B637:AH637)=0),"",IF(COUNTIF(B637:AH637,"3E")&gt;0,"3E",IF(DRAFT!$A639="R",SUMPRODUCT(--(RGP&gt;=2),RCP),SUMPRODUCT(--(IMDGP&gt;0),--(IMGP=0),IMCP)+DRAFT!$CR639)))</f>
        <v/>
      </c>
      <c r="AK637" s="3" t="str">
        <f>IF(OR(COUNT($A637)=0,COUNT(B637:AH637)=0),"",IF(COUNTIF(B637:AJ637,"3E")&gt;0,"3E",IF(AND(DRAFT!$A639="IM",OR($AI637&gt;DRAFT!$CQ639,$AJ637&gt;DRAFT!$CR639)),"IMPROVED",IF(AND(DRAFT!$A639="IM",$AI637&lt;=DRAFT!$CQ639,$AJ637&lt;=DRAFT!$CR639),"NOT IMPROVED",IF(AND(AH637&gt;=2,AI637&gt;=2,AJ637&gt;=30),"PASS","FAIL")))))</f>
        <v/>
      </c>
      <c r="AL637" s="3" t="str">
        <f t="shared" si="18"/>
        <v/>
      </c>
      <c r="AM637" s="3" t="str">
        <f t="shared" si="19"/>
        <v/>
      </c>
    </row>
    <row r="638" spans="1:39" ht="18.95" customHeight="1" x14ac:dyDescent="0.25">
      <c r="A638" s="4" t="str">
        <f>IF(DRAFT!$B640="","",DRAFT!$B640)</f>
        <v/>
      </c>
      <c r="B638" s="3" t="str">
        <f>IF(COUNT($A638)=0,"",IF($A638&lt;&gt;DRAFT!$B640,"ERR",IF(DRAFT!I640="3E","3E",IF(COUNT(DRAFT!E640,DRAFT!I640)&gt;0,DRAFT!J640,""))))</f>
        <v/>
      </c>
      <c r="C638" s="3" t="str">
        <f>IF(COUNT($A638)=0,"",IF(B638="3E","3E",IF(B638="","I",LOOKUP(B638/D$2,{0,0.4,0.45,0.5,0.55,0.6,0.65,0.7,0.75,0.8,1},{"F","D","C","C+","B-","B","B+","A-","A","A+"}))))</f>
        <v/>
      </c>
      <c r="D638" s="2" t="str">
        <f>IF(COUNT($A638)=0,"",IF(B638="","--",IF(B638="3E","3E",LOOKUP(B638/D$2,{0,0.4,0.45,0.5,0.55,0.6,0.65,0.7,0.75,0.8,1},{0,2,2.25,2.5,2.75,3,3.25,3.5,3.75,4}))))</f>
        <v/>
      </c>
      <c r="E638" s="3" t="str">
        <f>IF(COUNT($A638)=0,"",IF($A638&lt;&gt;DRAFT!$B640,"ERR",IF(DRAFT!R640="3E","3E",IF(COUNT(DRAFT!N640,DRAFT!R640)&gt;0,DRAFT!S640,""))))</f>
        <v/>
      </c>
      <c r="F638" s="3" t="str">
        <f>IF(COUNT($A638)=0,"",IF(E638="3E","3E",IF(E638="","I",LOOKUP(E638/G$2,{0,0.4,0.45,0.5,0.55,0.6,0.65,0.7,0.75,0.8,1},{"F","D","C","C+","B-","B","B+","A-","A","A+"}))))</f>
        <v/>
      </c>
      <c r="G638" s="2" t="str">
        <f>IF(COUNT($A638)=0,"",IF(E638="","--",IF(E638="3E","3E",LOOKUP(E638/G$2,{0,0.4,0.45,0.5,0.55,0.6,0.65,0.7,0.75,0.8,1},{0,2,2.25,2.5,2.75,3,3.25,3.5,3.75,4}))))</f>
        <v/>
      </c>
      <c r="H638" s="3" t="str">
        <f>IF(COUNT($A638)=0,"",IF($A638&lt;&gt;DRAFT!$B640,"ERR",IF(DRAFT!AA640="3E","3E",IF(COUNT(DRAFT!W640,DRAFT!AA640)&gt;0,DRAFT!AB640,""))))</f>
        <v/>
      </c>
      <c r="I638" s="3" t="str">
        <f>IF(COUNT($A638)=0,"",IF(H638="3E","3E",IF(H638="","I",LOOKUP(H638/J$2,{0,0.4,0.45,0.5,0.55,0.6,0.65,0.7,0.75,0.8,1},{"F","D","C","C+","B-","B","B+","A-","A","A+"}))))</f>
        <v/>
      </c>
      <c r="J638" s="2" t="str">
        <f>IF(COUNT($A638)=0,"",IF(H638="","--",IF(H638="3E","3E",LOOKUP(H638/J$2,{0,0.4,0.45,0.5,0.55,0.6,0.65,0.7,0.75,0.8,1},{0,2,2.25,2.5,2.75,3,3.25,3.5,3.75,4}))))</f>
        <v/>
      </c>
      <c r="K638" s="3" t="str">
        <f>IF(COUNT($A638)=0,"",IF($A638&lt;&gt;DRAFT!$B640,"ERR",IF(DRAFT!AJ640="3E","3E",IF(COUNT(DRAFT!AF640,DRAFT!AJ640)&gt;0,DRAFT!AK640,""))))</f>
        <v/>
      </c>
      <c r="L638" s="3" t="str">
        <f>IF(COUNT($A638)=0,"",IF(K638="3E","3E",IF(K638="","I",LOOKUP(K638/M$2,{0,0.4,0.45,0.5,0.55,0.6,0.65,0.7,0.75,0.8,1},{"F","D","C","C+","B-","B","B+","A-","A","A+"}))))</f>
        <v/>
      </c>
      <c r="M638" s="2" t="str">
        <f>IF(COUNT($A638)=0,"",IF(K638="","--",IF(K638="3E","3E",LOOKUP(K638/M$2,{0,0.4,0.45,0.5,0.55,0.6,0.65,0.7,0.75,0.8,1},{0,2,2.25,2.5,2.75,3,3.25,3.5,3.75,4}))))</f>
        <v/>
      </c>
      <c r="N638" s="3" t="str">
        <f>IF(COUNT($A638)=0,"",IF($A638&lt;&gt;DRAFT!$B640,"ERR",IF(DRAFT!AS640="3E","3E",IF(COUNT(DRAFT!AO640,DRAFT!AS640)&gt;0,DRAFT!AT640,""))))</f>
        <v/>
      </c>
      <c r="O638" s="3" t="str">
        <f>IF(COUNT($A638)=0,"",IF(N638="3E","3E",IF(N638="","I",LOOKUP(N638/P$2,{0,0.4,0.45,0.5,0.55,0.6,0.65,0.7,0.75,0.8,1},{"F","D","C","C+","B-","B","B+","A-","A","A+"}))))</f>
        <v/>
      </c>
      <c r="P638" s="2" t="str">
        <f>IF(COUNT($A638)=0,"",IF(N638="","--",IF(N638="3E","3E",LOOKUP(N638/P$2,{0,0.4,0.45,0.5,0.55,0.6,0.65,0.7,0.75,0.8,1},{0,2,2.25,2.5,2.75,3,3.25,3.5,3.75,4}))))</f>
        <v/>
      </c>
      <c r="Q638" s="3" t="str">
        <f>IF(COUNT($A638)=0,"",IF($A638&lt;&gt;DRAFT!$B640,"ERR",IF(DRAFT!BB640="3E","3E",IF(COUNT(DRAFT!AX640,DRAFT!BB640)&gt;0,DRAFT!BC640,""))))</f>
        <v/>
      </c>
      <c r="R638" s="3" t="str">
        <f>IF(COUNT($A638)=0,"",IF(Q638="3E","3E",IF(Q638="","I",LOOKUP(Q638/S$2,{0,0.4,0.45,0.5,0.55,0.6,0.65,0.7,0.75,0.8,1},{"F","D","C","C+","B-","B","B+","A-","A","A+"}))))</f>
        <v/>
      </c>
      <c r="S638" s="2" t="str">
        <f>IF(COUNT($A638)=0,"",IF(Q638="","--",IF(Q638="3E","3E",LOOKUP(Q638/S$2,{0,0.4,0.45,0.5,0.55,0.6,0.65,0.7,0.75,0.8,1},{0,2,2.25,2.5,2.75,3,3.25,3.5,3.75,4}))))</f>
        <v/>
      </c>
      <c r="T638" s="3" t="str">
        <f>IF(COUNT($A638)=0,"",IF($A638&lt;&gt;DRAFT!$B640,"ERR",IF(DRAFT!BK640="3E","3E",IF(COUNT(DRAFT!BG640,DRAFT!BK640)&gt;0,DRAFT!BL640,""))))</f>
        <v/>
      </c>
      <c r="U638" s="3" t="str">
        <f>IF(COUNT($A638)=0,"",IF(T638="3E","3E",IF(T638="","I",LOOKUP(T638/V$2,{0,0.4,0.45,0.5,0.55,0.6,0.65,0.7,0.75,0.8,1},{"F","D","C","C+","B-","B","B+","A-","A","A+"}))))</f>
        <v/>
      </c>
      <c r="V638" s="2" t="str">
        <f>IF(COUNT($A638)=0,"",IF(T638="","--",IF(T638="3E","3E",LOOKUP(T638/V$2,{0,0.4,0.45,0.5,0.55,0.6,0.65,0.7,0.75,0.8,1},{0,2,2.25,2.5,2.75,3,3.25,3.5,3.75,4}))))</f>
        <v/>
      </c>
      <c r="W638" s="3" t="str">
        <f>IF(COUNT($A638)=0,"",IF($A638&lt;&gt;DRAFT!$B640,"ERR",IF(DRAFT!BT640="3E","3E",IF(COUNT(DRAFT!BP640,DRAFT!BT640)&gt;0,DRAFT!BU640,""))))</f>
        <v/>
      </c>
      <c r="X638" s="3" t="str">
        <f>IF(COUNT($A638)=0,"",IF(W638="3E","3E",IF(W638="","I",LOOKUP(W638/Y$2,{0,0.4,0.45,0.5,0.55,0.6,0.65,0.7,0.75,0.8,1},{"F","D","C","C+","B-","B","B+","A-","A","A+"}))))</f>
        <v/>
      </c>
      <c r="Y638" s="2" t="str">
        <f>IF(COUNT($A638)=0,"",IF(W638="","--",IF(W638="3E","3E",LOOKUP(W638/Y$2,{0,0.4,0.45,0.5,0.55,0.6,0.65,0.7,0.75,0.8,1},{0,2,2.25,2.5,2.75,3,3.25,3.5,3.75,4}))))</f>
        <v/>
      </c>
      <c r="Z638" s="3" t="str">
        <f>IF(COUNT($A638)=0,"",IF($A638&lt;&gt;DRAFT!$B640,"ERR",IF(DRAFT!CC640="3E","3E",IF(COUNT(DRAFT!BY640,DRAFT!CC640)&gt;0,DRAFT!CD640,""))))</f>
        <v/>
      </c>
      <c r="AA638" s="3" t="str">
        <f>IF(COUNT($A638)=0,"",IF(Z638="3E","3E",IF(Z638="","I",LOOKUP(Z638/AB$2,{0,0.4,0.45,0.5,0.55,0.6,0.65,0.7,0.75,0.8,1},{"F","D","C","C+","B-","B","B+","A-","A","A+"}))))</f>
        <v/>
      </c>
      <c r="AB638" s="2" t="str">
        <f>IF(COUNT($A638)=0,"",IF(Z638="","--",IF(Z638="3E","3E",LOOKUP(Z638/AB$2,{0,0.4,0.45,0.5,0.55,0.6,0.65,0.7,0.75,0.8,1},{0,2,2.25,2.5,2.75,3,3.25,3.5,3.75,4}))))</f>
        <v/>
      </c>
      <c r="AC638" s="3" t="str">
        <f>IF(COUNT($A638)=0,"",IF($A638&lt;&gt;DRAFT!$B640,"ERR",IF(DRAFT!CF640&gt;0,DRAFT!CF640,"")))</f>
        <v/>
      </c>
      <c r="AD638" s="3" t="str">
        <f>IF(COUNT($A638)=0,"",IF(AC638="3E","3E",IF(AC638="","I",LOOKUP(AC638/AE$2,{0,0.4,0.45,0.5,0.55,0.6,0.65,0.7,0.75,0.8,1},{"F","D","C","C+","B-","B","B+","A-","A","A+"}))))</f>
        <v/>
      </c>
      <c r="AE638" s="2" t="str">
        <f>IF(COUNT($A638)=0,"",IF(AC638="","--",IF(AC638="3E","3E",LOOKUP(AC638/AE$2,{0,0.4,0.45,0.5,0.55,0.6,0.65,0.7,0.75,0.8,1},{0,2,2.25,2.5,2.75,3,3.25,3.5,3.75,4}))))</f>
        <v/>
      </c>
      <c r="AF638" s="3" t="str">
        <f>IF($A638&lt;&gt;DRAFT!$B640,"ERR",IF(OR(COUNT($A638)=0,COUNT(DRAFT!CI640:CK640,DRAFT!CM640:CO640)=0),"",CEILING(SUM(DRAFT!CL640,DRAFT!CP640),1)))</f>
        <v/>
      </c>
      <c r="AG638" s="3" t="str">
        <f>IF(COUNT($A638)=0,"",IF(AF638="3E","3E",IF(AF638="","I",LOOKUP(AF638/AH$2,{0,0.4,0.45,0.5,0.55,0.6,0.65,0.7,0.75,0.8,1},{"F","D","C","C+","B-","B","B+","A-","A","A+"}))))</f>
        <v/>
      </c>
      <c r="AH638" s="2" t="str">
        <f>IF(COUNT($A638)=0,"",IF(AF638="","--",IF(AF638="3E","3E",LOOKUP(AF638/AH$2,{0,0.4,0.45,0.5,0.55,0.6,0.65,0.7,0.75,0.8,1},{0,2,2.25,2.5,2.75,3,3.25,3.5,3.75,4}))))</f>
        <v/>
      </c>
      <c r="AI638" s="11" t="str">
        <f>IF(OR(COUNT($A638)=0,COUNT(B638:AH638)=0),"",IF(COUNTIF(B638:AH638,"3E")&gt;0,"3E",IF(DRAFT!$A640="R",TRUNC(SUMPRODUCT(RGP,RCP)/TCP,3),TRUNC((SUMPRODUCT(--(IMDGP&gt;0)*IMDGP,IMCP)+CEILING(DRAFT!$CQ640*42,0.25))/TCP,3))))</f>
        <v/>
      </c>
      <c r="AJ638" s="3" t="str">
        <f>IF(OR(COUNT($A638)=0,COUNT(B638:AH638)=0),"",IF(COUNTIF(B638:AH638,"3E")&gt;0,"3E",IF(DRAFT!$A640="R",SUMPRODUCT(--(RGP&gt;=2),RCP),SUMPRODUCT(--(IMDGP&gt;0),--(IMGP=0),IMCP)+DRAFT!$CR640)))</f>
        <v/>
      </c>
      <c r="AK638" s="3" t="str">
        <f>IF(OR(COUNT($A638)=0,COUNT(B638:AH638)=0),"",IF(COUNTIF(B638:AJ638,"3E")&gt;0,"3E",IF(AND(DRAFT!$A640="IM",OR($AI638&gt;DRAFT!$CQ640,$AJ638&gt;DRAFT!$CR640)),"IMPROVED",IF(AND(DRAFT!$A640="IM",$AI638&lt;=DRAFT!$CQ640,$AJ638&lt;=DRAFT!$CR640),"NOT IMPROVED",IF(AND(AH638&gt;=2,AI638&gt;=2,AJ638&gt;=30),"PASS","FAIL")))))</f>
        <v/>
      </c>
      <c r="AL638" s="3" t="str">
        <f t="shared" si="18"/>
        <v/>
      </c>
      <c r="AM638" s="3" t="str">
        <f t="shared" si="19"/>
        <v/>
      </c>
    </row>
    <row r="639" spans="1:39" ht="18.95" customHeight="1" x14ac:dyDescent="0.25">
      <c r="A639" s="4" t="str">
        <f>IF(DRAFT!$B641="","",DRAFT!$B641)</f>
        <v/>
      </c>
      <c r="B639" s="3" t="str">
        <f>IF(COUNT($A639)=0,"",IF($A639&lt;&gt;DRAFT!$B641,"ERR",IF(DRAFT!I641="3E","3E",IF(COUNT(DRAFT!E641,DRAFT!I641)&gt;0,DRAFT!J641,""))))</f>
        <v/>
      </c>
      <c r="C639" s="3" t="str">
        <f>IF(COUNT($A639)=0,"",IF(B639="3E","3E",IF(B639="","I",LOOKUP(B639/D$2,{0,0.4,0.45,0.5,0.55,0.6,0.65,0.7,0.75,0.8,1},{"F","D","C","C+","B-","B","B+","A-","A","A+"}))))</f>
        <v/>
      </c>
      <c r="D639" s="2" t="str">
        <f>IF(COUNT($A639)=0,"",IF(B639="","--",IF(B639="3E","3E",LOOKUP(B639/D$2,{0,0.4,0.45,0.5,0.55,0.6,0.65,0.7,0.75,0.8,1},{0,2,2.25,2.5,2.75,3,3.25,3.5,3.75,4}))))</f>
        <v/>
      </c>
      <c r="E639" s="3" t="str">
        <f>IF(COUNT($A639)=0,"",IF($A639&lt;&gt;DRAFT!$B641,"ERR",IF(DRAFT!R641="3E","3E",IF(COUNT(DRAFT!N641,DRAFT!R641)&gt;0,DRAFT!S641,""))))</f>
        <v/>
      </c>
      <c r="F639" s="3" t="str">
        <f>IF(COUNT($A639)=0,"",IF(E639="3E","3E",IF(E639="","I",LOOKUP(E639/G$2,{0,0.4,0.45,0.5,0.55,0.6,0.65,0.7,0.75,0.8,1},{"F","D","C","C+","B-","B","B+","A-","A","A+"}))))</f>
        <v/>
      </c>
      <c r="G639" s="2" t="str">
        <f>IF(COUNT($A639)=0,"",IF(E639="","--",IF(E639="3E","3E",LOOKUP(E639/G$2,{0,0.4,0.45,0.5,0.55,0.6,0.65,0.7,0.75,0.8,1},{0,2,2.25,2.5,2.75,3,3.25,3.5,3.75,4}))))</f>
        <v/>
      </c>
      <c r="H639" s="3" t="str">
        <f>IF(COUNT($A639)=0,"",IF($A639&lt;&gt;DRAFT!$B641,"ERR",IF(DRAFT!AA641="3E","3E",IF(COUNT(DRAFT!W641,DRAFT!AA641)&gt;0,DRAFT!AB641,""))))</f>
        <v/>
      </c>
      <c r="I639" s="3" t="str">
        <f>IF(COUNT($A639)=0,"",IF(H639="3E","3E",IF(H639="","I",LOOKUP(H639/J$2,{0,0.4,0.45,0.5,0.55,0.6,0.65,0.7,0.75,0.8,1},{"F","D","C","C+","B-","B","B+","A-","A","A+"}))))</f>
        <v/>
      </c>
      <c r="J639" s="2" t="str">
        <f>IF(COUNT($A639)=0,"",IF(H639="","--",IF(H639="3E","3E",LOOKUP(H639/J$2,{0,0.4,0.45,0.5,0.55,0.6,0.65,0.7,0.75,0.8,1},{0,2,2.25,2.5,2.75,3,3.25,3.5,3.75,4}))))</f>
        <v/>
      </c>
      <c r="K639" s="3" t="str">
        <f>IF(COUNT($A639)=0,"",IF($A639&lt;&gt;DRAFT!$B641,"ERR",IF(DRAFT!AJ641="3E","3E",IF(COUNT(DRAFT!AF641,DRAFT!AJ641)&gt;0,DRAFT!AK641,""))))</f>
        <v/>
      </c>
      <c r="L639" s="3" t="str">
        <f>IF(COUNT($A639)=0,"",IF(K639="3E","3E",IF(K639="","I",LOOKUP(K639/M$2,{0,0.4,0.45,0.5,0.55,0.6,0.65,0.7,0.75,0.8,1},{"F","D","C","C+","B-","B","B+","A-","A","A+"}))))</f>
        <v/>
      </c>
      <c r="M639" s="2" t="str">
        <f>IF(COUNT($A639)=0,"",IF(K639="","--",IF(K639="3E","3E",LOOKUP(K639/M$2,{0,0.4,0.45,0.5,0.55,0.6,0.65,0.7,0.75,0.8,1},{0,2,2.25,2.5,2.75,3,3.25,3.5,3.75,4}))))</f>
        <v/>
      </c>
      <c r="N639" s="3" t="str">
        <f>IF(COUNT($A639)=0,"",IF($A639&lt;&gt;DRAFT!$B641,"ERR",IF(DRAFT!AS641="3E","3E",IF(COUNT(DRAFT!AO641,DRAFT!AS641)&gt;0,DRAFT!AT641,""))))</f>
        <v/>
      </c>
      <c r="O639" s="3" t="str">
        <f>IF(COUNT($A639)=0,"",IF(N639="3E","3E",IF(N639="","I",LOOKUP(N639/P$2,{0,0.4,0.45,0.5,0.55,0.6,0.65,0.7,0.75,0.8,1},{"F","D","C","C+","B-","B","B+","A-","A","A+"}))))</f>
        <v/>
      </c>
      <c r="P639" s="2" t="str">
        <f>IF(COUNT($A639)=0,"",IF(N639="","--",IF(N639="3E","3E",LOOKUP(N639/P$2,{0,0.4,0.45,0.5,0.55,0.6,0.65,0.7,0.75,0.8,1},{0,2,2.25,2.5,2.75,3,3.25,3.5,3.75,4}))))</f>
        <v/>
      </c>
      <c r="Q639" s="3" t="str">
        <f>IF(COUNT($A639)=0,"",IF($A639&lt;&gt;DRAFT!$B641,"ERR",IF(DRAFT!BB641="3E","3E",IF(COUNT(DRAFT!AX641,DRAFT!BB641)&gt;0,DRAFT!BC641,""))))</f>
        <v/>
      </c>
      <c r="R639" s="3" t="str">
        <f>IF(COUNT($A639)=0,"",IF(Q639="3E","3E",IF(Q639="","I",LOOKUP(Q639/S$2,{0,0.4,0.45,0.5,0.55,0.6,0.65,0.7,0.75,0.8,1},{"F","D","C","C+","B-","B","B+","A-","A","A+"}))))</f>
        <v/>
      </c>
      <c r="S639" s="2" t="str">
        <f>IF(COUNT($A639)=0,"",IF(Q639="","--",IF(Q639="3E","3E",LOOKUP(Q639/S$2,{0,0.4,0.45,0.5,0.55,0.6,0.65,0.7,0.75,0.8,1},{0,2,2.25,2.5,2.75,3,3.25,3.5,3.75,4}))))</f>
        <v/>
      </c>
      <c r="T639" s="3" t="str">
        <f>IF(COUNT($A639)=0,"",IF($A639&lt;&gt;DRAFT!$B641,"ERR",IF(DRAFT!BK641="3E","3E",IF(COUNT(DRAFT!BG641,DRAFT!BK641)&gt;0,DRAFT!BL641,""))))</f>
        <v/>
      </c>
      <c r="U639" s="3" t="str">
        <f>IF(COUNT($A639)=0,"",IF(T639="3E","3E",IF(T639="","I",LOOKUP(T639/V$2,{0,0.4,0.45,0.5,0.55,0.6,0.65,0.7,0.75,0.8,1},{"F","D","C","C+","B-","B","B+","A-","A","A+"}))))</f>
        <v/>
      </c>
      <c r="V639" s="2" t="str">
        <f>IF(COUNT($A639)=0,"",IF(T639="","--",IF(T639="3E","3E",LOOKUP(T639/V$2,{0,0.4,0.45,0.5,0.55,0.6,0.65,0.7,0.75,0.8,1},{0,2,2.25,2.5,2.75,3,3.25,3.5,3.75,4}))))</f>
        <v/>
      </c>
      <c r="W639" s="3" t="str">
        <f>IF(COUNT($A639)=0,"",IF($A639&lt;&gt;DRAFT!$B641,"ERR",IF(DRAFT!BT641="3E","3E",IF(COUNT(DRAFT!BP641,DRAFT!BT641)&gt;0,DRAFT!BU641,""))))</f>
        <v/>
      </c>
      <c r="X639" s="3" t="str">
        <f>IF(COUNT($A639)=0,"",IF(W639="3E","3E",IF(W639="","I",LOOKUP(W639/Y$2,{0,0.4,0.45,0.5,0.55,0.6,0.65,0.7,0.75,0.8,1},{"F","D","C","C+","B-","B","B+","A-","A","A+"}))))</f>
        <v/>
      </c>
      <c r="Y639" s="2" t="str">
        <f>IF(COUNT($A639)=0,"",IF(W639="","--",IF(W639="3E","3E",LOOKUP(W639/Y$2,{0,0.4,0.45,0.5,0.55,0.6,0.65,0.7,0.75,0.8,1},{0,2,2.25,2.5,2.75,3,3.25,3.5,3.75,4}))))</f>
        <v/>
      </c>
      <c r="Z639" s="3" t="str">
        <f>IF(COUNT($A639)=0,"",IF($A639&lt;&gt;DRAFT!$B641,"ERR",IF(DRAFT!CC641="3E","3E",IF(COUNT(DRAFT!BY641,DRAFT!CC641)&gt;0,DRAFT!CD641,""))))</f>
        <v/>
      </c>
      <c r="AA639" s="3" t="str">
        <f>IF(COUNT($A639)=0,"",IF(Z639="3E","3E",IF(Z639="","I",LOOKUP(Z639/AB$2,{0,0.4,0.45,0.5,0.55,0.6,0.65,0.7,0.75,0.8,1},{"F","D","C","C+","B-","B","B+","A-","A","A+"}))))</f>
        <v/>
      </c>
      <c r="AB639" s="2" t="str">
        <f>IF(COUNT($A639)=0,"",IF(Z639="","--",IF(Z639="3E","3E",LOOKUP(Z639/AB$2,{0,0.4,0.45,0.5,0.55,0.6,0.65,0.7,0.75,0.8,1},{0,2,2.25,2.5,2.75,3,3.25,3.5,3.75,4}))))</f>
        <v/>
      </c>
      <c r="AC639" s="3" t="str">
        <f>IF(COUNT($A639)=0,"",IF($A639&lt;&gt;DRAFT!$B641,"ERR",IF(DRAFT!CF641&gt;0,DRAFT!CF641,"")))</f>
        <v/>
      </c>
      <c r="AD639" s="3" t="str">
        <f>IF(COUNT($A639)=0,"",IF(AC639="3E","3E",IF(AC639="","I",LOOKUP(AC639/AE$2,{0,0.4,0.45,0.5,0.55,0.6,0.65,0.7,0.75,0.8,1},{"F","D","C","C+","B-","B","B+","A-","A","A+"}))))</f>
        <v/>
      </c>
      <c r="AE639" s="2" t="str">
        <f>IF(COUNT($A639)=0,"",IF(AC639="","--",IF(AC639="3E","3E",LOOKUP(AC639/AE$2,{0,0.4,0.45,0.5,0.55,0.6,0.65,0.7,0.75,0.8,1},{0,2,2.25,2.5,2.75,3,3.25,3.5,3.75,4}))))</f>
        <v/>
      </c>
      <c r="AF639" s="3" t="str">
        <f>IF($A639&lt;&gt;DRAFT!$B641,"ERR",IF(OR(COUNT($A639)=0,COUNT(DRAFT!CI641:CK641,DRAFT!CM641:CO641)=0),"",CEILING(SUM(DRAFT!CL641,DRAFT!CP641),1)))</f>
        <v/>
      </c>
      <c r="AG639" s="3" t="str">
        <f>IF(COUNT($A639)=0,"",IF(AF639="3E","3E",IF(AF639="","I",LOOKUP(AF639/AH$2,{0,0.4,0.45,0.5,0.55,0.6,0.65,0.7,0.75,0.8,1},{"F","D","C","C+","B-","B","B+","A-","A","A+"}))))</f>
        <v/>
      </c>
      <c r="AH639" s="2" t="str">
        <f>IF(COUNT($A639)=0,"",IF(AF639="","--",IF(AF639="3E","3E",LOOKUP(AF639/AH$2,{0,0.4,0.45,0.5,0.55,0.6,0.65,0.7,0.75,0.8,1},{0,2,2.25,2.5,2.75,3,3.25,3.5,3.75,4}))))</f>
        <v/>
      </c>
      <c r="AI639" s="11" t="str">
        <f>IF(OR(COUNT($A639)=0,COUNT(B639:AH639)=0),"",IF(COUNTIF(B639:AH639,"3E")&gt;0,"3E",IF(DRAFT!$A641="R",TRUNC(SUMPRODUCT(RGP,RCP)/TCP,3),TRUNC((SUMPRODUCT(--(IMDGP&gt;0)*IMDGP,IMCP)+CEILING(DRAFT!$CQ641*42,0.25))/TCP,3))))</f>
        <v/>
      </c>
      <c r="AJ639" s="3" t="str">
        <f>IF(OR(COUNT($A639)=0,COUNT(B639:AH639)=0),"",IF(COUNTIF(B639:AH639,"3E")&gt;0,"3E",IF(DRAFT!$A641="R",SUMPRODUCT(--(RGP&gt;=2),RCP),SUMPRODUCT(--(IMDGP&gt;0),--(IMGP=0),IMCP)+DRAFT!$CR641)))</f>
        <v/>
      </c>
      <c r="AK639" s="3" t="str">
        <f>IF(OR(COUNT($A639)=0,COUNT(B639:AH639)=0),"",IF(COUNTIF(B639:AJ639,"3E")&gt;0,"3E",IF(AND(DRAFT!$A641="IM",OR($AI639&gt;DRAFT!$CQ641,$AJ639&gt;DRAFT!$CR641)),"IMPROVED",IF(AND(DRAFT!$A641="IM",$AI639&lt;=DRAFT!$CQ641,$AJ639&lt;=DRAFT!$CR641),"NOT IMPROVED",IF(AND(AH639&gt;=2,AI639&gt;=2,AJ639&gt;=30),"PASS","FAIL")))))</f>
        <v/>
      </c>
      <c r="AL639" s="3" t="str">
        <f t="shared" si="18"/>
        <v/>
      </c>
      <c r="AM639" s="3" t="str">
        <f t="shared" si="19"/>
        <v/>
      </c>
    </row>
    <row r="640" spans="1:39" ht="18.95" customHeight="1" x14ac:dyDescent="0.25">
      <c r="A640" s="4" t="str">
        <f>IF(DRAFT!$B642="","",DRAFT!$B642)</f>
        <v/>
      </c>
      <c r="B640" s="3" t="str">
        <f>IF(COUNT($A640)=0,"",IF($A640&lt;&gt;DRAFT!$B642,"ERR",IF(DRAFT!I642="3E","3E",IF(COUNT(DRAFT!E642,DRAFT!I642)&gt;0,DRAFT!J642,""))))</f>
        <v/>
      </c>
      <c r="C640" s="3" t="str">
        <f>IF(COUNT($A640)=0,"",IF(B640="3E","3E",IF(B640="","I",LOOKUP(B640/D$2,{0,0.4,0.45,0.5,0.55,0.6,0.65,0.7,0.75,0.8,1},{"F","D","C","C+","B-","B","B+","A-","A","A+"}))))</f>
        <v/>
      </c>
      <c r="D640" s="2" t="str">
        <f>IF(COUNT($A640)=0,"",IF(B640="","--",IF(B640="3E","3E",LOOKUP(B640/D$2,{0,0.4,0.45,0.5,0.55,0.6,0.65,0.7,0.75,0.8,1},{0,2,2.25,2.5,2.75,3,3.25,3.5,3.75,4}))))</f>
        <v/>
      </c>
      <c r="E640" s="3" t="str">
        <f>IF(COUNT($A640)=0,"",IF($A640&lt;&gt;DRAFT!$B642,"ERR",IF(DRAFT!R642="3E","3E",IF(COUNT(DRAFT!N642,DRAFT!R642)&gt;0,DRAFT!S642,""))))</f>
        <v/>
      </c>
      <c r="F640" s="3" t="str">
        <f>IF(COUNT($A640)=0,"",IF(E640="3E","3E",IF(E640="","I",LOOKUP(E640/G$2,{0,0.4,0.45,0.5,0.55,0.6,0.65,0.7,0.75,0.8,1},{"F","D","C","C+","B-","B","B+","A-","A","A+"}))))</f>
        <v/>
      </c>
      <c r="G640" s="2" t="str">
        <f>IF(COUNT($A640)=0,"",IF(E640="","--",IF(E640="3E","3E",LOOKUP(E640/G$2,{0,0.4,0.45,0.5,0.55,0.6,0.65,0.7,0.75,0.8,1},{0,2,2.25,2.5,2.75,3,3.25,3.5,3.75,4}))))</f>
        <v/>
      </c>
      <c r="H640" s="3" t="str">
        <f>IF(COUNT($A640)=0,"",IF($A640&lt;&gt;DRAFT!$B642,"ERR",IF(DRAFT!AA642="3E","3E",IF(COUNT(DRAFT!W642,DRAFT!AA642)&gt;0,DRAFT!AB642,""))))</f>
        <v/>
      </c>
      <c r="I640" s="3" t="str">
        <f>IF(COUNT($A640)=0,"",IF(H640="3E","3E",IF(H640="","I",LOOKUP(H640/J$2,{0,0.4,0.45,0.5,0.55,0.6,0.65,0.7,0.75,0.8,1},{"F","D","C","C+","B-","B","B+","A-","A","A+"}))))</f>
        <v/>
      </c>
      <c r="J640" s="2" t="str">
        <f>IF(COUNT($A640)=0,"",IF(H640="","--",IF(H640="3E","3E",LOOKUP(H640/J$2,{0,0.4,0.45,0.5,0.55,0.6,0.65,0.7,0.75,0.8,1},{0,2,2.25,2.5,2.75,3,3.25,3.5,3.75,4}))))</f>
        <v/>
      </c>
      <c r="K640" s="3" t="str">
        <f>IF(COUNT($A640)=0,"",IF($A640&lt;&gt;DRAFT!$B642,"ERR",IF(DRAFT!AJ642="3E","3E",IF(COUNT(DRAFT!AF642,DRAFT!AJ642)&gt;0,DRAFT!AK642,""))))</f>
        <v/>
      </c>
      <c r="L640" s="3" t="str">
        <f>IF(COUNT($A640)=0,"",IF(K640="3E","3E",IF(K640="","I",LOOKUP(K640/M$2,{0,0.4,0.45,0.5,0.55,0.6,0.65,0.7,0.75,0.8,1},{"F","D","C","C+","B-","B","B+","A-","A","A+"}))))</f>
        <v/>
      </c>
      <c r="M640" s="2" t="str">
        <f>IF(COUNT($A640)=0,"",IF(K640="","--",IF(K640="3E","3E",LOOKUP(K640/M$2,{0,0.4,0.45,0.5,0.55,0.6,0.65,0.7,0.75,0.8,1},{0,2,2.25,2.5,2.75,3,3.25,3.5,3.75,4}))))</f>
        <v/>
      </c>
      <c r="N640" s="3" t="str">
        <f>IF(COUNT($A640)=0,"",IF($A640&lt;&gt;DRAFT!$B642,"ERR",IF(DRAFT!AS642="3E","3E",IF(COUNT(DRAFT!AO642,DRAFT!AS642)&gt;0,DRAFT!AT642,""))))</f>
        <v/>
      </c>
      <c r="O640" s="3" t="str">
        <f>IF(COUNT($A640)=0,"",IF(N640="3E","3E",IF(N640="","I",LOOKUP(N640/P$2,{0,0.4,0.45,0.5,0.55,0.6,0.65,0.7,0.75,0.8,1},{"F","D","C","C+","B-","B","B+","A-","A","A+"}))))</f>
        <v/>
      </c>
      <c r="P640" s="2" t="str">
        <f>IF(COUNT($A640)=0,"",IF(N640="","--",IF(N640="3E","3E",LOOKUP(N640/P$2,{0,0.4,0.45,0.5,0.55,0.6,0.65,0.7,0.75,0.8,1},{0,2,2.25,2.5,2.75,3,3.25,3.5,3.75,4}))))</f>
        <v/>
      </c>
      <c r="Q640" s="3" t="str">
        <f>IF(COUNT($A640)=0,"",IF($A640&lt;&gt;DRAFT!$B642,"ERR",IF(DRAFT!BB642="3E","3E",IF(COUNT(DRAFT!AX642,DRAFT!BB642)&gt;0,DRAFT!BC642,""))))</f>
        <v/>
      </c>
      <c r="R640" s="3" t="str">
        <f>IF(COUNT($A640)=0,"",IF(Q640="3E","3E",IF(Q640="","I",LOOKUP(Q640/S$2,{0,0.4,0.45,0.5,0.55,0.6,0.65,0.7,0.75,0.8,1},{"F","D","C","C+","B-","B","B+","A-","A","A+"}))))</f>
        <v/>
      </c>
      <c r="S640" s="2" t="str">
        <f>IF(COUNT($A640)=0,"",IF(Q640="","--",IF(Q640="3E","3E",LOOKUP(Q640/S$2,{0,0.4,0.45,0.5,0.55,0.6,0.65,0.7,0.75,0.8,1},{0,2,2.25,2.5,2.75,3,3.25,3.5,3.75,4}))))</f>
        <v/>
      </c>
      <c r="T640" s="3" t="str">
        <f>IF(COUNT($A640)=0,"",IF($A640&lt;&gt;DRAFT!$B642,"ERR",IF(DRAFT!BK642="3E","3E",IF(COUNT(DRAFT!BG642,DRAFT!BK642)&gt;0,DRAFT!BL642,""))))</f>
        <v/>
      </c>
      <c r="U640" s="3" t="str">
        <f>IF(COUNT($A640)=0,"",IF(T640="3E","3E",IF(T640="","I",LOOKUP(T640/V$2,{0,0.4,0.45,0.5,0.55,0.6,0.65,0.7,0.75,0.8,1},{"F","D","C","C+","B-","B","B+","A-","A","A+"}))))</f>
        <v/>
      </c>
      <c r="V640" s="2" t="str">
        <f>IF(COUNT($A640)=0,"",IF(T640="","--",IF(T640="3E","3E",LOOKUP(T640/V$2,{0,0.4,0.45,0.5,0.55,0.6,0.65,0.7,0.75,0.8,1},{0,2,2.25,2.5,2.75,3,3.25,3.5,3.75,4}))))</f>
        <v/>
      </c>
      <c r="W640" s="3" t="str">
        <f>IF(COUNT($A640)=0,"",IF($A640&lt;&gt;DRAFT!$B642,"ERR",IF(DRAFT!BT642="3E","3E",IF(COUNT(DRAFT!BP642,DRAFT!BT642)&gt;0,DRAFT!BU642,""))))</f>
        <v/>
      </c>
      <c r="X640" s="3" t="str">
        <f>IF(COUNT($A640)=0,"",IF(W640="3E","3E",IF(W640="","I",LOOKUP(W640/Y$2,{0,0.4,0.45,0.5,0.55,0.6,0.65,0.7,0.75,0.8,1},{"F","D","C","C+","B-","B","B+","A-","A","A+"}))))</f>
        <v/>
      </c>
      <c r="Y640" s="2" t="str">
        <f>IF(COUNT($A640)=0,"",IF(W640="","--",IF(W640="3E","3E",LOOKUP(W640/Y$2,{0,0.4,0.45,0.5,0.55,0.6,0.65,0.7,0.75,0.8,1},{0,2,2.25,2.5,2.75,3,3.25,3.5,3.75,4}))))</f>
        <v/>
      </c>
      <c r="Z640" s="3" t="str">
        <f>IF(COUNT($A640)=0,"",IF($A640&lt;&gt;DRAFT!$B642,"ERR",IF(DRAFT!CC642="3E","3E",IF(COUNT(DRAFT!BY642,DRAFT!CC642)&gt;0,DRAFT!CD642,""))))</f>
        <v/>
      </c>
      <c r="AA640" s="3" t="str">
        <f>IF(COUNT($A640)=0,"",IF(Z640="3E","3E",IF(Z640="","I",LOOKUP(Z640/AB$2,{0,0.4,0.45,0.5,0.55,0.6,0.65,0.7,0.75,0.8,1},{"F","D","C","C+","B-","B","B+","A-","A","A+"}))))</f>
        <v/>
      </c>
      <c r="AB640" s="2" t="str">
        <f>IF(COUNT($A640)=0,"",IF(Z640="","--",IF(Z640="3E","3E",LOOKUP(Z640/AB$2,{0,0.4,0.45,0.5,0.55,0.6,0.65,0.7,0.75,0.8,1},{0,2,2.25,2.5,2.75,3,3.25,3.5,3.75,4}))))</f>
        <v/>
      </c>
      <c r="AC640" s="3" t="str">
        <f>IF(COUNT($A640)=0,"",IF($A640&lt;&gt;DRAFT!$B642,"ERR",IF(DRAFT!CF642&gt;0,DRAFT!CF642,"")))</f>
        <v/>
      </c>
      <c r="AD640" s="3" t="str">
        <f>IF(COUNT($A640)=0,"",IF(AC640="3E","3E",IF(AC640="","I",LOOKUP(AC640/AE$2,{0,0.4,0.45,0.5,0.55,0.6,0.65,0.7,0.75,0.8,1},{"F","D","C","C+","B-","B","B+","A-","A","A+"}))))</f>
        <v/>
      </c>
      <c r="AE640" s="2" t="str">
        <f>IF(COUNT($A640)=0,"",IF(AC640="","--",IF(AC640="3E","3E",LOOKUP(AC640/AE$2,{0,0.4,0.45,0.5,0.55,0.6,0.65,0.7,0.75,0.8,1},{0,2,2.25,2.5,2.75,3,3.25,3.5,3.75,4}))))</f>
        <v/>
      </c>
      <c r="AF640" s="3" t="str">
        <f>IF($A640&lt;&gt;DRAFT!$B642,"ERR",IF(OR(COUNT($A640)=0,COUNT(DRAFT!CI642:CK642,DRAFT!CM642:CO642)=0),"",CEILING(SUM(DRAFT!CL642,DRAFT!CP642),1)))</f>
        <v/>
      </c>
      <c r="AG640" s="3" t="str">
        <f>IF(COUNT($A640)=0,"",IF(AF640="3E","3E",IF(AF640="","I",LOOKUP(AF640/AH$2,{0,0.4,0.45,0.5,0.55,0.6,0.65,0.7,0.75,0.8,1},{"F","D","C","C+","B-","B","B+","A-","A","A+"}))))</f>
        <v/>
      </c>
      <c r="AH640" s="2" t="str">
        <f>IF(COUNT($A640)=0,"",IF(AF640="","--",IF(AF640="3E","3E",LOOKUP(AF640/AH$2,{0,0.4,0.45,0.5,0.55,0.6,0.65,0.7,0.75,0.8,1},{0,2,2.25,2.5,2.75,3,3.25,3.5,3.75,4}))))</f>
        <v/>
      </c>
      <c r="AI640" s="11" t="str">
        <f>IF(OR(COUNT($A640)=0,COUNT(B640:AH640)=0),"",IF(COUNTIF(B640:AH640,"3E")&gt;0,"3E",IF(DRAFT!$A642="R",TRUNC(SUMPRODUCT(RGP,RCP)/TCP,3),TRUNC((SUMPRODUCT(--(IMDGP&gt;0)*IMDGP,IMCP)+CEILING(DRAFT!$CQ642*42,0.25))/TCP,3))))</f>
        <v/>
      </c>
      <c r="AJ640" s="3" t="str">
        <f>IF(OR(COUNT($A640)=0,COUNT(B640:AH640)=0),"",IF(COUNTIF(B640:AH640,"3E")&gt;0,"3E",IF(DRAFT!$A642="R",SUMPRODUCT(--(RGP&gt;=2),RCP),SUMPRODUCT(--(IMDGP&gt;0),--(IMGP=0),IMCP)+DRAFT!$CR642)))</f>
        <v/>
      </c>
      <c r="AK640" s="3" t="str">
        <f>IF(OR(COUNT($A640)=0,COUNT(B640:AH640)=0),"",IF(COUNTIF(B640:AJ640,"3E")&gt;0,"3E",IF(AND(DRAFT!$A642="IM",OR($AI640&gt;DRAFT!$CQ642,$AJ640&gt;DRAFT!$CR642)),"IMPROVED",IF(AND(DRAFT!$A642="IM",$AI640&lt;=DRAFT!$CQ642,$AJ640&lt;=DRAFT!$CR642),"NOT IMPROVED",IF(AND(AH640&gt;=2,AI640&gt;=2,AJ640&gt;=30),"PASS","FAIL")))))</f>
        <v/>
      </c>
      <c r="AL640" s="3" t="str">
        <f t="shared" si="18"/>
        <v/>
      </c>
      <c r="AM640" s="3" t="str">
        <f t="shared" si="19"/>
        <v/>
      </c>
    </row>
    <row r="641" spans="1:39" ht="18.95" customHeight="1" x14ac:dyDescent="0.25">
      <c r="A641" s="4" t="str">
        <f>IF(DRAFT!$B643="","",DRAFT!$B643)</f>
        <v/>
      </c>
      <c r="B641" s="3" t="str">
        <f>IF(COUNT($A641)=0,"",IF($A641&lt;&gt;DRAFT!$B643,"ERR",IF(DRAFT!I643="3E","3E",IF(COUNT(DRAFT!E643,DRAFT!I643)&gt;0,DRAFT!J643,""))))</f>
        <v/>
      </c>
      <c r="C641" s="3" t="str">
        <f>IF(COUNT($A641)=0,"",IF(B641="3E","3E",IF(B641="","I",LOOKUP(B641/D$2,{0,0.4,0.45,0.5,0.55,0.6,0.65,0.7,0.75,0.8,1},{"F","D","C","C+","B-","B","B+","A-","A","A+"}))))</f>
        <v/>
      </c>
      <c r="D641" s="2" t="str">
        <f>IF(COUNT($A641)=0,"",IF(B641="","--",IF(B641="3E","3E",LOOKUP(B641/D$2,{0,0.4,0.45,0.5,0.55,0.6,0.65,0.7,0.75,0.8,1},{0,2,2.25,2.5,2.75,3,3.25,3.5,3.75,4}))))</f>
        <v/>
      </c>
      <c r="E641" s="3" t="str">
        <f>IF(COUNT($A641)=0,"",IF($A641&lt;&gt;DRAFT!$B643,"ERR",IF(DRAFT!R643="3E","3E",IF(COUNT(DRAFT!N643,DRAFT!R643)&gt;0,DRAFT!S643,""))))</f>
        <v/>
      </c>
      <c r="F641" s="3" t="str">
        <f>IF(COUNT($A641)=0,"",IF(E641="3E","3E",IF(E641="","I",LOOKUP(E641/G$2,{0,0.4,0.45,0.5,0.55,0.6,0.65,0.7,0.75,0.8,1},{"F","D","C","C+","B-","B","B+","A-","A","A+"}))))</f>
        <v/>
      </c>
      <c r="G641" s="2" t="str">
        <f>IF(COUNT($A641)=0,"",IF(E641="","--",IF(E641="3E","3E",LOOKUP(E641/G$2,{0,0.4,0.45,0.5,0.55,0.6,0.65,0.7,0.75,0.8,1},{0,2,2.25,2.5,2.75,3,3.25,3.5,3.75,4}))))</f>
        <v/>
      </c>
      <c r="H641" s="3" t="str">
        <f>IF(COUNT($A641)=0,"",IF($A641&lt;&gt;DRAFT!$B643,"ERR",IF(DRAFT!AA643="3E","3E",IF(COUNT(DRAFT!W643,DRAFT!AA643)&gt;0,DRAFT!AB643,""))))</f>
        <v/>
      </c>
      <c r="I641" s="3" t="str">
        <f>IF(COUNT($A641)=0,"",IF(H641="3E","3E",IF(H641="","I",LOOKUP(H641/J$2,{0,0.4,0.45,0.5,0.55,0.6,0.65,0.7,0.75,0.8,1},{"F","D","C","C+","B-","B","B+","A-","A","A+"}))))</f>
        <v/>
      </c>
      <c r="J641" s="2" t="str">
        <f>IF(COUNT($A641)=0,"",IF(H641="","--",IF(H641="3E","3E",LOOKUP(H641/J$2,{0,0.4,0.45,0.5,0.55,0.6,0.65,0.7,0.75,0.8,1},{0,2,2.25,2.5,2.75,3,3.25,3.5,3.75,4}))))</f>
        <v/>
      </c>
      <c r="K641" s="3" t="str">
        <f>IF(COUNT($A641)=0,"",IF($A641&lt;&gt;DRAFT!$B643,"ERR",IF(DRAFT!AJ643="3E","3E",IF(COUNT(DRAFT!AF643,DRAFT!AJ643)&gt;0,DRAFT!AK643,""))))</f>
        <v/>
      </c>
      <c r="L641" s="3" t="str">
        <f>IF(COUNT($A641)=0,"",IF(K641="3E","3E",IF(K641="","I",LOOKUP(K641/M$2,{0,0.4,0.45,0.5,0.55,0.6,0.65,0.7,0.75,0.8,1},{"F","D","C","C+","B-","B","B+","A-","A","A+"}))))</f>
        <v/>
      </c>
      <c r="M641" s="2" t="str">
        <f>IF(COUNT($A641)=0,"",IF(K641="","--",IF(K641="3E","3E",LOOKUP(K641/M$2,{0,0.4,0.45,0.5,0.55,0.6,0.65,0.7,0.75,0.8,1},{0,2,2.25,2.5,2.75,3,3.25,3.5,3.75,4}))))</f>
        <v/>
      </c>
      <c r="N641" s="3" t="str">
        <f>IF(COUNT($A641)=0,"",IF($A641&lt;&gt;DRAFT!$B643,"ERR",IF(DRAFT!AS643="3E","3E",IF(COUNT(DRAFT!AO643,DRAFT!AS643)&gt;0,DRAFT!AT643,""))))</f>
        <v/>
      </c>
      <c r="O641" s="3" t="str">
        <f>IF(COUNT($A641)=0,"",IF(N641="3E","3E",IF(N641="","I",LOOKUP(N641/P$2,{0,0.4,0.45,0.5,0.55,0.6,0.65,0.7,0.75,0.8,1},{"F","D","C","C+","B-","B","B+","A-","A","A+"}))))</f>
        <v/>
      </c>
      <c r="P641" s="2" t="str">
        <f>IF(COUNT($A641)=0,"",IF(N641="","--",IF(N641="3E","3E",LOOKUP(N641/P$2,{0,0.4,0.45,0.5,0.55,0.6,0.65,0.7,0.75,0.8,1},{0,2,2.25,2.5,2.75,3,3.25,3.5,3.75,4}))))</f>
        <v/>
      </c>
      <c r="Q641" s="3" t="str">
        <f>IF(COUNT($A641)=0,"",IF($A641&lt;&gt;DRAFT!$B643,"ERR",IF(DRAFT!BB643="3E","3E",IF(COUNT(DRAFT!AX643,DRAFT!BB643)&gt;0,DRAFT!BC643,""))))</f>
        <v/>
      </c>
      <c r="R641" s="3" t="str">
        <f>IF(COUNT($A641)=0,"",IF(Q641="3E","3E",IF(Q641="","I",LOOKUP(Q641/S$2,{0,0.4,0.45,0.5,0.55,0.6,0.65,0.7,0.75,0.8,1},{"F","D","C","C+","B-","B","B+","A-","A","A+"}))))</f>
        <v/>
      </c>
      <c r="S641" s="2" t="str">
        <f>IF(COUNT($A641)=0,"",IF(Q641="","--",IF(Q641="3E","3E",LOOKUP(Q641/S$2,{0,0.4,0.45,0.5,0.55,0.6,0.65,0.7,0.75,0.8,1},{0,2,2.25,2.5,2.75,3,3.25,3.5,3.75,4}))))</f>
        <v/>
      </c>
      <c r="T641" s="3" t="str">
        <f>IF(COUNT($A641)=0,"",IF($A641&lt;&gt;DRAFT!$B643,"ERR",IF(DRAFT!BK643="3E","3E",IF(COUNT(DRAFT!BG643,DRAFT!BK643)&gt;0,DRAFT!BL643,""))))</f>
        <v/>
      </c>
      <c r="U641" s="3" t="str">
        <f>IF(COUNT($A641)=0,"",IF(T641="3E","3E",IF(T641="","I",LOOKUP(T641/V$2,{0,0.4,0.45,0.5,0.55,0.6,0.65,0.7,0.75,0.8,1},{"F","D","C","C+","B-","B","B+","A-","A","A+"}))))</f>
        <v/>
      </c>
      <c r="V641" s="2" t="str">
        <f>IF(COUNT($A641)=0,"",IF(T641="","--",IF(T641="3E","3E",LOOKUP(T641/V$2,{0,0.4,0.45,0.5,0.55,0.6,0.65,0.7,0.75,0.8,1},{0,2,2.25,2.5,2.75,3,3.25,3.5,3.75,4}))))</f>
        <v/>
      </c>
      <c r="W641" s="3" t="str">
        <f>IF(COUNT($A641)=0,"",IF($A641&lt;&gt;DRAFT!$B643,"ERR",IF(DRAFT!BT643="3E","3E",IF(COUNT(DRAFT!BP643,DRAFT!BT643)&gt;0,DRAFT!BU643,""))))</f>
        <v/>
      </c>
      <c r="X641" s="3" t="str">
        <f>IF(COUNT($A641)=0,"",IF(W641="3E","3E",IF(W641="","I",LOOKUP(W641/Y$2,{0,0.4,0.45,0.5,0.55,0.6,0.65,0.7,0.75,0.8,1},{"F","D","C","C+","B-","B","B+","A-","A","A+"}))))</f>
        <v/>
      </c>
      <c r="Y641" s="2" t="str">
        <f>IF(COUNT($A641)=0,"",IF(W641="","--",IF(W641="3E","3E",LOOKUP(W641/Y$2,{0,0.4,0.45,0.5,0.55,0.6,0.65,0.7,0.75,0.8,1},{0,2,2.25,2.5,2.75,3,3.25,3.5,3.75,4}))))</f>
        <v/>
      </c>
      <c r="Z641" s="3" t="str">
        <f>IF(COUNT($A641)=0,"",IF($A641&lt;&gt;DRAFT!$B643,"ERR",IF(DRAFT!CC643="3E","3E",IF(COUNT(DRAFT!BY643,DRAFT!CC643)&gt;0,DRAFT!CD643,""))))</f>
        <v/>
      </c>
      <c r="AA641" s="3" t="str">
        <f>IF(COUNT($A641)=0,"",IF(Z641="3E","3E",IF(Z641="","I",LOOKUP(Z641/AB$2,{0,0.4,0.45,0.5,0.55,0.6,0.65,0.7,0.75,0.8,1},{"F","D","C","C+","B-","B","B+","A-","A","A+"}))))</f>
        <v/>
      </c>
      <c r="AB641" s="2" t="str">
        <f>IF(COUNT($A641)=0,"",IF(Z641="","--",IF(Z641="3E","3E",LOOKUP(Z641/AB$2,{0,0.4,0.45,0.5,0.55,0.6,0.65,0.7,0.75,0.8,1},{0,2,2.25,2.5,2.75,3,3.25,3.5,3.75,4}))))</f>
        <v/>
      </c>
      <c r="AC641" s="3" t="str">
        <f>IF(COUNT($A641)=0,"",IF($A641&lt;&gt;DRAFT!$B643,"ERR",IF(DRAFT!CF643&gt;0,DRAFT!CF643,"")))</f>
        <v/>
      </c>
      <c r="AD641" s="3" t="str">
        <f>IF(COUNT($A641)=0,"",IF(AC641="3E","3E",IF(AC641="","I",LOOKUP(AC641/AE$2,{0,0.4,0.45,0.5,0.55,0.6,0.65,0.7,0.75,0.8,1},{"F","D","C","C+","B-","B","B+","A-","A","A+"}))))</f>
        <v/>
      </c>
      <c r="AE641" s="2" t="str">
        <f>IF(COUNT($A641)=0,"",IF(AC641="","--",IF(AC641="3E","3E",LOOKUP(AC641/AE$2,{0,0.4,0.45,0.5,0.55,0.6,0.65,0.7,0.75,0.8,1},{0,2,2.25,2.5,2.75,3,3.25,3.5,3.75,4}))))</f>
        <v/>
      </c>
      <c r="AF641" s="3" t="str">
        <f>IF($A641&lt;&gt;DRAFT!$B643,"ERR",IF(OR(COUNT($A641)=0,COUNT(DRAFT!CI643:CK643,DRAFT!CM643:CO643)=0),"",CEILING(SUM(DRAFT!CL643,DRAFT!CP643),1)))</f>
        <v/>
      </c>
      <c r="AG641" s="3" t="str">
        <f>IF(COUNT($A641)=0,"",IF(AF641="3E","3E",IF(AF641="","I",LOOKUP(AF641/AH$2,{0,0.4,0.45,0.5,0.55,0.6,0.65,0.7,0.75,0.8,1},{"F","D","C","C+","B-","B","B+","A-","A","A+"}))))</f>
        <v/>
      </c>
      <c r="AH641" s="2" t="str">
        <f>IF(COUNT($A641)=0,"",IF(AF641="","--",IF(AF641="3E","3E",LOOKUP(AF641/AH$2,{0,0.4,0.45,0.5,0.55,0.6,0.65,0.7,0.75,0.8,1},{0,2,2.25,2.5,2.75,3,3.25,3.5,3.75,4}))))</f>
        <v/>
      </c>
      <c r="AI641" s="11" t="str">
        <f>IF(OR(COUNT($A641)=0,COUNT(B641:AH641)=0),"",IF(COUNTIF(B641:AH641,"3E")&gt;0,"3E",IF(DRAFT!$A643="R",TRUNC(SUMPRODUCT(RGP,RCP)/TCP,3),TRUNC((SUMPRODUCT(--(IMDGP&gt;0)*IMDGP,IMCP)+CEILING(DRAFT!$CQ643*42,0.25))/TCP,3))))</f>
        <v/>
      </c>
      <c r="AJ641" s="3" t="str">
        <f>IF(OR(COUNT($A641)=0,COUNT(B641:AH641)=0),"",IF(COUNTIF(B641:AH641,"3E")&gt;0,"3E",IF(DRAFT!$A643="R",SUMPRODUCT(--(RGP&gt;=2),RCP),SUMPRODUCT(--(IMDGP&gt;0),--(IMGP=0),IMCP)+DRAFT!$CR643)))</f>
        <v/>
      </c>
      <c r="AK641" s="3" t="str">
        <f>IF(OR(COUNT($A641)=0,COUNT(B641:AH641)=0),"",IF(COUNTIF(B641:AJ641,"3E")&gt;0,"3E",IF(AND(DRAFT!$A643="IM",OR($AI641&gt;DRAFT!$CQ643,$AJ641&gt;DRAFT!$CR643)),"IMPROVED",IF(AND(DRAFT!$A643="IM",$AI641&lt;=DRAFT!$CQ643,$AJ641&lt;=DRAFT!$CR643),"NOT IMPROVED",IF(AND(AH641&gt;=2,AI641&gt;=2,AJ641&gt;=30),"PASS","FAIL")))))</f>
        <v/>
      </c>
      <c r="AL641" s="3" t="str">
        <f t="shared" si="18"/>
        <v/>
      </c>
      <c r="AM641" s="3" t="str">
        <f t="shared" si="19"/>
        <v/>
      </c>
    </row>
    <row r="642" spans="1:39" ht="18.95" customHeight="1" x14ac:dyDescent="0.25">
      <c r="A642" s="4" t="str">
        <f>IF(DRAFT!$B644="","",DRAFT!$B644)</f>
        <v/>
      </c>
      <c r="B642" s="3" t="str">
        <f>IF(COUNT($A642)=0,"",IF($A642&lt;&gt;DRAFT!$B644,"ERR",IF(DRAFT!I644="3E","3E",IF(COUNT(DRAFT!E644,DRAFT!I644)&gt;0,DRAFT!J644,""))))</f>
        <v/>
      </c>
      <c r="C642" s="3" t="str">
        <f>IF(COUNT($A642)=0,"",IF(B642="3E","3E",IF(B642="","I",LOOKUP(B642/D$2,{0,0.4,0.45,0.5,0.55,0.6,0.65,0.7,0.75,0.8,1},{"F","D","C","C+","B-","B","B+","A-","A","A+"}))))</f>
        <v/>
      </c>
      <c r="D642" s="2" t="str">
        <f>IF(COUNT($A642)=0,"",IF(B642="","--",IF(B642="3E","3E",LOOKUP(B642/D$2,{0,0.4,0.45,0.5,0.55,0.6,0.65,0.7,0.75,0.8,1},{0,2,2.25,2.5,2.75,3,3.25,3.5,3.75,4}))))</f>
        <v/>
      </c>
      <c r="E642" s="3" t="str">
        <f>IF(COUNT($A642)=0,"",IF($A642&lt;&gt;DRAFT!$B644,"ERR",IF(DRAFT!R644="3E","3E",IF(COUNT(DRAFT!N644,DRAFT!R644)&gt;0,DRAFT!S644,""))))</f>
        <v/>
      </c>
      <c r="F642" s="3" t="str">
        <f>IF(COUNT($A642)=0,"",IF(E642="3E","3E",IF(E642="","I",LOOKUP(E642/G$2,{0,0.4,0.45,0.5,0.55,0.6,0.65,0.7,0.75,0.8,1},{"F","D","C","C+","B-","B","B+","A-","A","A+"}))))</f>
        <v/>
      </c>
      <c r="G642" s="2" t="str">
        <f>IF(COUNT($A642)=0,"",IF(E642="","--",IF(E642="3E","3E",LOOKUP(E642/G$2,{0,0.4,0.45,0.5,0.55,0.6,0.65,0.7,0.75,0.8,1},{0,2,2.25,2.5,2.75,3,3.25,3.5,3.75,4}))))</f>
        <v/>
      </c>
      <c r="H642" s="3" t="str">
        <f>IF(COUNT($A642)=0,"",IF($A642&lt;&gt;DRAFT!$B644,"ERR",IF(DRAFT!AA644="3E","3E",IF(COUNT(DRAFT!W644,DRAFT!AA644)&gt;0,DRAFT!AB644,""))))</f>
        <v/>
      </c>
      <c r="I642" s="3" t="str">
        <f>IF(COUNT($A642)=0,"",IF(H642="3E","3E",IF(H642="","I",LOOKUP(H642/J$2,{0,0.4,0.45,0.5,0.55,0.6,0.65,0.7,0.75,0.8,1},{"F","D","C","C+","B-","B","B+","A-","A","A+"}))))</f>
        <v/>
      </c>
      <c r="J642" s="2" t="str">
        <f>IF(COUNT($A642)=0,"",IF(H642="","--",IF(H642="3E","3E",LOOKUP(H642/J$2,{0,0.4,0.45,0.5,0.55,0.6,0.65,0.7,0.75,0.8,1},{0,2,2.25,2.5,2.75,3,3.25,3.5,3.75,4}))))</f>
        <v/>
      </c>
      <c r="K642" s="3" t="str">
        <f>IF(COUNT($A642)=0,"",IF($A642&lt;&gt;DRAFT!$B644,"ERR",IF(DRAFT!AJ644="3E","3E",IF(COUNT(DRAFT!AF644,DRAFT!AJ644)&gt;0,DRAFT!AK644,""))))</f>
        <v/>
      </c>
      <c r="L642" s="3" t="str">
        <f>IF(COUNT($A642)=0,"",IF(K642="3E","3E",IF(K642="","I",LOOKUP(K642/M$2,{0,0.4,0.45,0.5,0.55,0.6,0.65,0.7,0.75,0.8,1},{"F","D","C","C+","B-","B","B+","A-","A","A+"}))))</f>
        <v/>
      </c>
      <c r="M642" s="2" t="str">
        <f>IF(COUNT($A642)=0,"",IF(K642="","--",IF(K642="3E","3E",LOOKUP(K642/M$2,{0,0.4,0.45,0.5,0.55,0.6,0.65,0.7,0.75,0.8,1},{0,2,2.25,2.5,2.75,3,3.25,3.5,3.75,4}))))</f>
        <v/>
      </c>
      <c r="N642" s="3" t="str">
        <f>IF(COUNT($A642)=0,"",IF($A642&lt;&gt;DRAFT!$B644,"ERR",IF(DRAFT!AS644="3E","3E",IF(COUNT(DRAFT!AO644,DRAFT!AS644)&gt;0,DRAFT!AT644,""))))</f>
        <v/>
      </c>
      <c r="O642" s="3" t="str">
        <f>IF(COUNT($A642)=0,"",IF(N642="3E","3E",IF(N642="","I",LOOKUP(N642/P$2,{0,0.4,0.45,0.5,0.55,0.6,0.65,0.7,0.75,0.8,1},{"F","D","C","C+","B-","B","B+","A-","A","A+"}))))</f>
        <v/>
      </c>
      <c r="P642" s="2" t="str">
        <f>IF(COUNT($A642)=0,"",IF(N642="","--",IF(N642="3E","3E",LOOKUP(N642/P$2,{0,0.4,0.45,0.5,0.55,0.6,0.65,0.7,0.75,0.8,1},{0,2,2.25,2.5,2.75,3,3.25,3.5,3.75,4}))))</f>
        <v/>
      </c>
      <c r="Q642" s="3" t="str">
        <f>IF(COUNT($A642)=0,"",IF($A642&lt;&gt;DRAFT!$B644,"ERR",IF(DRAFT!BB644="3E","3E",IF(COUNT(DRAFT!AX644,DRAFT!BB644)&gt;0,DRAFT!BC644,""))))</f>
        <v/>
      </c>
      <c r="R642" s="3" t="str">
        <f>IF(COUNT($A642)=0,"",IF(Q642="3E","3E",IF(Q642="","I",LOOKUP(Q642/S$2,{0,0.4,0.45,0.5,0.55,0.6,0.65,0.7,0.75,0.8,1},{"F","D","C","C+","B-","B","B+","A-","A","A+"}))))</f>
        <v/>
      </c>
      <c r="S642" s="2" t="str">
        <f>IF(COUNT($A642)=0,"",IF(Q642="","--",IF(Q642="3E","3E",LOOKUP(Q642/S$2,{0,0.4,0.45,0.5,0.55,0.6,0.65,0.7,0.75,0.8,1},{0,2,2.25,2.5,2.75,3,3.25,3.5,3.75,4}))))</f>
        <v/>
      </c>
      <c r="T642" s="3" t="str">
        <f>IF(COUNT($A642)=0,"",IF($A642&lt;&gt;DRAFT!$B644,"ERR",IF(DRAFT!BK644="3E","3E",IF(COUNT(DRAFT!BG644,DRAFT!BK644)&gt;0,DRAFT!BL644,""))))</f>
        <v/>
      </c>
      <c r="U642" s="3" t="str">
        <f>IF(COUNT($A642)=0,"",IF(T642="3E","3E",IF(T642="","I",LOOKUP(T642/V$2,{0,0.4,0.45,0.5,0.55,0.6,0.65,0.7,0.75,0.8,1},{"F","D","C","C+","B-","B","B+","A-","A","A+"}))))</f>
        <v/>
      </c>
      <c r="V642" s="2" t="str">
        <f>IF(COUNT($A642)=0,"",IF(T642="","--",IF(T642="3E","3E",LOOKUP(T642/V$2,{0,0.4,0.45,0.5,0.55,0.6,0.65,0.7,0.75,0.8,1},{0,2,2.25,2.5,2.75,3,3.25,3.5,3.75,4}))))</f>
        <v/>
      </c>
      <c r="W642" s="3" t="str">
        <f>IF(COUNT($A642)=0,"",IF($A642&lt;&gt;DRAFT!$B644,"ERR",IF(DRAFT!BT644="3E","3E",IF(COUNT(DRAFT!BP644,DRAFT!BT644)&gt;0,DRAFT!BU644,""))))</f>
        <v/>
      </c>
      <c r="X642" s="3" t="str">
        <f>IF(COUNT($A642)=0,"",IF(W642="3E","3E",IF(W642="","I",LOOKUP(W642/Y$2,{0,0.4,0.45,0.5,0.55,0.6,0.65,0.7,0.75,0.8,1},{"F","D","C","C+","B-","B","B+","A-","A","A+"}))))</f>
        <v/>
      </c>
      <c r="Y642" s="2" t="str">
        <f>IF(COUNT($A642)=0,"",IF(W642="","--",IF(W642="3E","3E",LOOKUP(W642/Y$2,{0,0.4,0.45,0.5,0.55,0.6,0.65,0.7,0.75,0.8,1},{0,2,2.25,2.5,2.75,3,3.25,3.5,3.75,4}))))</f>
        <v/>
      </c>
      <c r="Z642" s="3" t="str">
        <f>IF(COUNT($A642)=0,"",IF($A642&lt;&gt;DRAFT!$B644,"ERR",IF(DRAFT!CC644="3E","3E",IF(COUNT(DRAFT!BY644,DRAFT!CC644)&gt;0,DRAFT!CD644,""))))</f>
        <v/>
      </c>
      <c r="AA642" s="3" t="str">
        <f>IF(COUNT($A642)=0,"",IF(Z642="3E","3E",IF(Z642="","I",LOOKUP(Z642/AB$2,{0,0.4,0.45,0.5,0.55,0.6,0.65,0.7,0.75,0.8,1},{"F","D","C","C+","B-","B","B+","A-","A","A+"}))))</f>
        <v/>
      </c>
      <c r="AB642" s="2" t="str">
        <f>IF(COUNT($A642)=0,"",IF(Z642="","--",IF(Z642="3E","3E",LOOKUP(Z642/AB$2,{0,0.4,0.45,0.5,0.55,0.6,0.65,0.7,0.75,0.8,1},{0,2,2.25,2.5,2.75,3,3.25,3.5,3.75,4}))))</f>
        <v/>
      </c>
      <c r="AC642" s="3" t="str">
        <f>IF(COUNT($A642)=0,"",IF($A642&lt;&gt;DRAFT!$B644,"ERR",IF(DRAFT!CF644&gt;0,DRAFT!CF644,"")))</f>
        <v/>
      </c>
      <c r="AD642" s="3" t="str">
        <f>IF(COUNT($A642)=0,"",IF(AC642="3E","3E",IF(AC642="","I",LOOKUP(AC642/AE$2,{0,0.4,0.45,0.5,0.55,0.6,0.65,0.7,0.75,0.8,1},{"F","D","C","C+","B-","B","B+","A-","A","A+"}))))</f>
        <v/>
      </c>
      <c r="AE642" s="2" t="str">
        <f>IF(COUNT($A642)=0,"",IF(AC642="","--",IF(AC642="3E","3E",LOOKUP(AC642/AE$2,{0,0.4,0.45,0.5,0.55,0.6,0.65,0.7,0.75,0.8,1},{0,2,2.25,2.5,2.75,3,3.25,3.5,3.75,4}))))</f>
        <v/>
      </c>
      <c r="AF642" s="3" t="str">
        <f>IF($A642&lt;&gt;DRAFT!$B644,"ERR",IF(OR(COUNT($A642)=0,COUNT(DRAFT!CI644:CK644,DRAFT!CM644:CO644)=0),"",CEILING(SUM(DRAFT!CL644,DRAFT!CP644),1)))</f>
        <v/>
      </c>
      <c r="AG642" s="3" t="str">
        <f>IF(COUNT($A642)=0,"",IF(AF642="3E","3E",IF(AF642="","I",LOOKUP(AF642/AH$2,{0,0.4,0.45,0.5,0.55,0.6,0.65,0.7,0.75,0.8,1},{"F","D","C","C+","B-","B","B+","A-","A","A+"}))))</f>
        <v/>
      </c>
      <c r="AH642" s="2" t="str">
        <f>IF(COUNT($A642)=0,"",IF(AF642="","--",IF(AF642="3E","3E",LOOKUP(AF642/AH$2,{0,0.4,0.45,0.5,0.55,0.6,0.65,0.7,0.75,0.8,1},{0,2,2.25,2.5,2.75,3,3.25,3.5,3.75,4}))))</f>
        <v/>
      </c>
      <c r="AI642" s="11" t="str">
        <f>IF(OR(COUNT($A642)=0,COUNT(B642:AH642)=0),"",IF(COUNTIF(B642:AH642,"3E")&gt;0,"3E",IF(DRAFT!$A644="R",TRUNC(SUMPRODUCT(RGP,RCP)/TCP,3),TRUNC((SUMPRODUCT(--(IMDGP&gt;0)*IMDGP,IMCP)+CEILING(DRAFT!$CQ644*42,0.25))/TCP,3))))</f>
        <v/>
      </c>
      <c r="AJ642" s="3" t="str">
        <f>IF(OR(COUNT($A642)=0,COUNT(B642:AH642)=0),"",IF(COUNTIF(B642:AH642,"3E")&gt;0,"3E",IF(DRAFT!$A644="R",SUMPRODUCT(--(RGP&gt;=2),RCP),SUMPRODUCT(--(IMDGP&gt;0),--(IMGP=0),IMCP)+DRAFT!$CR644)))</f>
        <v/>
      </c>
      <c r="AK642" s="3" t="str">
        <f>IF(OR(COUNT($A642)=0,COUNT(B642:AH642)=0),"",IF(COUNTIF(B642:AJ642,"3E")&gt;0,"3E",IF(AND(DRAFT!$A644="IM",OR($AI642&gt;DRAFT!$CQ644,$AJ642&gt;DRAFT!$CR644)),"IMPROVED",IF(AND(DRAFT!$A644="IM",$AI642&lt;=DRAFT!$CQ644,$AJ642&lt;=DRAFT!$CR644),"NOT IMPROVED",IF(AND(AH642&gt;=2,AI642&gt;=2,AJ642&gt;=30),"PASS","FAIL")))))</f>
        <v/>
      </c>
      <c r="AL642" s="3" t="str">
        <f t="shared" si="18"/>
        <v/>
      </c>
      <c r="AM642" s="3" t="str">
        <f t="shared" si="19"/>
        <v/>
      </c>
    </row>
    <row r="643" spans="1:39" ht="18.95" customHeight="1" x14ac:dyDescent="0.25">
      <c r="A643" s="4" t="str">
        <f>IF(DRAFT!$B645="","",DRAFT!$B645)</f>
        <v/>
      </c>
      <c r="B643" s="3" t="str">
        <f>IF(COUNT($A643)=0,"",IF($A643&lt;&gt;DRAFT!$B645,"ERR",IF(DRAFT!I645="3E","3E",IF(COUNT(DRAFT!E645,DRAFT!I645)&gt;0,DRAFT!J645,""))))</f>
        <v/>
      </c>
      <c r="C643" s="3" t="str">
        <f>IF(COUNT($A643)=0,"",IF(B643="3E","3E",IF(B643="","I",LOOKUP(B643/D$2,{0,0.4,0.45,0.5,0.55,0.6,0.65,0.7,0.75,0.8,1},{"F","D","C","C+","B-","B","B+","A-","A","A+"}))))</f>
        <v/>
      </c>
      <c r="D643" s="2" t="str">
        <f>IF(COUNT($A643)=0,"",IF(B643="","--",IF(B643="3E","3E",LOOKUP(B643/D$2,{0,0.4,0.45,0.5,0.55,0.6,0.65,0.7,0.75,0.8,1},{0,2,2.25,2.5,2.75,3,3.25,3.5,3.75,4}))))</f>
        <v/>
      </c>
      <c r="E643" s="3" t="str">
        <f>IF(COUNT($A643)=0,"",IF($A643&lt;&gt;DRAFT!$B645,"ERR",IF(DRAFT!R645="3E","3E",IF(COUNT(DRAFT!N645,DRAFT!R645)&gt;0,DRAFT!S645,""))))</f>
        <v/>
      </c>
      <c r="F643" s="3" t="str">
        <f>IF(COUNT($A643)=0,"",IF(E643="3E","3E",IF(E643="","I",LOOKUP(E643/G$2,{0,0.4,0.45,0.5,0.55,0.6,0.65,0.7,0.75,0.8,1},{"F","D","C","C+","B-","B","B+","A-","A","A+"}))))</f>
        <v/>
      </c>
      <c r="G643" s="2" t="str">
        <f>IF(COUNT($A643)=0,"",IF(E643="","--",IF(E643="3E","3E",LOOKUP(E643/G$2,{0,0.4,0.45,0.5,0.55,0.6,0.65,0.7,0.75,0.8,1},{0,2,2.25,2.5,2.75,3,3.25,3.5,3.75,4}))))</f>
        <v/>
      </c>
      <c r="H643" s="3" t="str">
        <f>IF(COUNT($A643)=0,"",IF($A643&lt;&gt;DRAFT!$B645,"ERR",IF(DRAFT!AA645="3E","3E",IF(COUNT(DRAFT!W645,DRAFT!AA645)&gt;0,DRAFT!AB645,""))))</f>
        <v/>
      </c>
      <c r="I643" s="3" t="str">
        <f>IF(COUNT($A643)=0,"",IF(H643="3E","3E",IF(H643="","I",LOOKUP(H643/J$2,{0,0.4,0.45,0.5,0.55,0.6,0.65,0.7,0.75,0.8,1},{"F","D","C","C+","B-","B","B+","A-","A","A+"}))))</f>
        <v/>
      </c>
      <c r="J643" s="2" t="str">
        <f>IF(COUNT($A643)=0,"",IF(H643="","--",IF(H643="3E","3E",LOOKUP(H643/J$2,{0,0.4,0.45,0.5,0.55,0.6,0.65,0.7,0.75,0.8,1},{0,2,2.25,2.5,2.75,3,3.25,3.5,3.75,4}))))</f>
        <v/>
      </c>
      <c r="K643" s="3" t="str">
        <f>IF(COUNT($A643)=0,"",IF($A643&lt;&gt;DRAFT!$B645,"ERR",IF(DRAFT!AJ645="3E","3E",IF(COUNT(DRAFT!AF645,DRAFT!AJ645)&gt;0,DRAFT!AK645,""))))</f>
        <v/>
      </c>
      <c r="L643" s="3" t="str">
        <f>IF(COUNT($A643)=0,"",IF(K643="3E","3E",IF(K643="","I",LOOKUP(K643/M$2,{0,0.4,0.45,0.5,0.55,0.6,0.65,0.7,0.75,0.8,1},{"F","D","C","C+","B-","B","B+","A-","A","A+"}))))</f>
        <v/>
      </c>
      <c r="M643" s="2" t="str">
        <f>IF(COUNT($A643)=0,"",IF(K643="","--",IF(K643="3E","3E",LOOKUP(K643/M$2,{0,0.4,0.45,0.5,0.55,0.6,0.65,0.7,0.75,0.8,1},{0,2,2.25,2.5,2.75,3,3.25,3.5,3.75,4}))))</f>
        <v/>
      </c>
      <c r="N643" s="3" t="str">
        <f>IF(COUNT($A643)=0,"",IF($A643&lt;&gt;DRAFT!$B645,"ERR",IF(DRAFT!AS645="3E","3E",IF(COUNT(DRAFT!AO645,DRAFT!AS645)&gt;0,DRAFT!AT645,""))))</f>
        <v/>
      </c>
      <c r="O643" s="3" t="str">
        <f>IF(COUNT($A643)=0,"",IF(N643="3E","3E",IF(N643="","I",LOOKUP(N643/P$2,{0,0.4,0.45,0.5,0.55,0.6,0.65,0.7,0.75,0.8,1},{"F","D","C","C+","B-","B","B+","A-","A","A+"}))))</f>
        <v/>
      </c>
      <c r="P643" s="2" t="str">
        <f>IF(COUNT($A643)=0,"",IF(N643="","--",IF(N643="3E","3E",LOOKUP(N643/P$2,{0,0.4,0.45,0.5,0.55,0.6,0.65,0.7,0.75,0.8,1},{0,2,2.25,2.5,2.75,3,3.25,3.5,3.75,4}))))</f>
        <v/>
      </c>
      <c r="Q643" s="3" t="str">
        <f>IF(COUNT($A643)=0,"",IF($A643&lt;&gt;DRAFT!$B645,"ERR",IF(DRAFT!BB645="3E","3E",IF(COUNT(DRAFT!AX645,DRAFT!BB645)&gt;0,DRAFT!BC645,""))))</f>
        <v/>
      </c>
      <c r="R643" s="3" t="str">
        <f>IF(COUNT($A643)=0,"",IF(Q643="3E","3E",IF(Q643="","I",LOOKUP(Q643/S$2,{0,0.4,0.45,0.5,0.55,0.6,0.65,0.7,0.75,0.8,1},{"F","D","C","C+","B-","B","B+","A-","A","A+"}))))</f>
        <v/>
      </c>
      <c r="S643" s="2" t="str">
        <f>IF(COUNT($A643)=0,"",IF(Q643="","--",IF(Q643="3E","3E",LOOKUP(Q643/S$2,{0,0.4,0.45,0.5,0.55,0.6,0.65,0.7,0.75,0.8,1},{0,2,2.25,2.5,2.75,3,3.25,3.5,3.75,4}))))</f>
        <v/>
      </c>
      <c r="T643" s="3" t="str">
        <f>IF(COUNT($A643)=0,"",IF($A643&lt;&gt;DRAFT!$B645,"ERR",IF(DRAFT!BK645="3E","3E",IF(COUNT(DRAFT!BG645,DRAFT!BK645)&gt;0,DRAFT!BL645,""))))</f>
        <v/>
      </c>
      <c r="U643" s="3" t="str">
        <f>IF(COUNT($A643)=0,"",IF(T643="3E","3E",IF(T643="","I",LOOKUP(T643/V$2,{0,0.4,0.45,0.5,0.55,0.6,0.65,0.7,0.75,0.8,1},{"F","D","C","C+","B-","B","B+","A-","A","A+"}))))</f>
        <v/>
      </c>
      <c r="V643" s="2" t="str">
        <f>IF(COUNT($A643)=0,"",IF(T643="","--",IF(T643="3E","3E",LOOKUP(T643/V$2,{0,0.4,0.45,0.5,0.55,0.6,0.65,0.7,0.75,0.8,1},{0,2,2.25,2.5,2.75,3,3.25,3.5,3.75,4}))))</f>
        <v/>
      </c>
      <c r="W643" s="3" t="str">
        <f>IF(COUNT($A643)=0,"",IF($A643&lt;&gt;DRAFT!$B645,"ERR",IF(DRAFT!BT645="3E","3E",IF(COUNT(DRAFT!BP645,DRAFT!BT645)&gt;0,DRAFT!BU645,""))))</f>
        <v/>
      </c>
      <c r="X643" s="3" t="str">
        <f>IF(COUNT($A643)=0,"",IF(W643="3E","3E",IF(W643="","I",LOOKUP(W643/Y$2,{0,0.4,0.45,0.5,0.55,0.6,0.65,0.7,0.75,0.8,1},{"F","D","C","C+","B-","B","B+","A-","A","A+"}))))</f>
        <v/>
      </c>
      <c r="Y643" s="2" t="str">
        <f>IF(COUNT($A643)=0,"",IF(W643="","--",IF(W643="3E","3E",LOOKUP(W643/Y$2,{0,0.4,0.45,0.5,0.55,0.6,0.65,0.7,0.75,0.8,1},{0,2,2.25,2.5,2.75,3,3.25,3.5,3.75,4}))))</f>
        <v/>
      </c>
      <c r="Z643" s="3" t="str">
        <f>IF(COUNT($A643)=0,"",IF($A643&lt;&gt;DRAFT!$B645,"ERR",IF(DRAFT!CC645="3E","3E",IF(COUNT(DRAFT!BY645,DRAFT!CC645)&gt;0,DRAFT!CD645,""))))</f>
        <v/>
      </c>
      <c r="AA643" s="3" t="str">
        <f>IF(COUNT($A643)=0,"",IF(Z643="3E","3E",IF(Z643="","I",LOOKUP(Z643/AB$2,{0,0.4,0.45,0.5,0.55,0.6,0.65,0.7,0.75,0.8,1},{"F","D","C","C+","B-","B","B+","A-","A","A+"}))))</f>
        <v/>
      </c>
      <c r="AB643" s="2" t="str">
        <f>IF(COUNT($A643)=0,"",IF(Z643="","--",IF(Z643="3E","3E",LOOKUP(Z643/AB$2,{0,0.4,0.45,0.5,0.55,0.6,0.65,0.7,0.75,0.8,1},{0,2,2.25,2.5,2.75,3,3.25,3.5,3.75,4}))))</f>
        <v/>
      </c>
      <c r="AC643" s="3" t="str">
        <f>IF(COUNT($A643)=0,"",IF($A643&lt;&gt;DRAFT!$B645,"ERR",IF(DRAFT!CF645&gt;0,DRAFT!CF645,"")))</f>
        <v/>
      </c>
      <c r="AD643" s="3" t="str">
        <f>IF(COUNT($A643)=0,"",IF(AC643="3E","3E",IF(AC643="","I",LOOKUP(AC643/AE$2,{0,0.4,0.45,0.5,0.55,0.6,0.65,0.7,0.75,0.8,1},{"F","D","C","C+","B-","B","B+","A-","A","A+"}))))</f>
        <v/>
      </c>
      <c r="AE643" s="2" t="str">
        <f>IF(COUNT($A643)=0,"",IF(AC643="","--",IF(AC643="3E","3E",LOOKUP(AC643/AE$2,{0,0.4,0.45,0.5,0.55,0.6,0.65,0.7,0.75,0.8,1},{0,2,2.25,2.5,2.75,3,3.25,3.5,3.75,4}))))</f>
        <v/>
      </c>
      <c r="AF643" s="3" t="str">
        <f>IF($A643&lt;&gt;DRAFT!$B645,"ERR",IF(OR(COUNT($A643)=0,COUNT(DRAFT!CI645:CK645,DRAFT!CM645:CO645)=0),"",CEILING(SUM(DRAFT!CL645,DRAFT!CP645),1)))</f>
        <v/>
      </c>
      <c r="AG643" s="3" t="str">
        <f>IF(COUNT($A643)=0,"",IF(AF643="3E","3E",IF(AF643="","I",LOOKUP(AF643/AH$2,{0,0.4,0.45,0.5,0.55,0.6,0.65,0.7,0.75,0.8,1},{"F","D","C","C+","B-","B","B+","A-","A","A+"}))))</f>
        <v/>
      </c>
      <c r="AH643" s="2" t="str">
        <f>IF(COUNT($A643)=0,"",IF(AF643="","--",IF(AF643="3E","3E",LOOKUP(AF643/AH$2,{0,0.4,0.45,0.5,0.55,0.6,0.65,0.7,0.75,0.8,1},{0,2,2.25,2.5,2.75,3,3.25,3.5,3.75,4}))))</f>
        <v/>
      </c>
      <c r="AI643" s="11" t="str">
        <f>IF(OR(COUNT($A643)=0,COUNT(B643:AH643)=0),"",IF(COUNTIF(B643:AH643,"3E")&gt;0,"3E",IF(DRAFT!$A645="R",TRUNC(SUMPRODUCT(RGP,RCP)/TCP,3),TRUNC((SUMPRODUCT(--(IMDGP&gt;0)*IMDGP,IMCP)+CEILING(DRAFT!$CQ645*42,0.25))/TCP,3))))</f>
        <v/>
      </c>
      <c r="AJ643" s="3" t="str">
        <f>IF(OR(COUNT($A643)=0,COUNT(B643:AH643)=0),"",IF(COUNTIF(B643:AH643,"3E")&gt;0,"3E",IF(DRAFT!$A645="R",SUMPRODUCT(--(RGP&gt;=2),RCP),SUMPRODUCT(--(IMDGP&gt;0),--(IMGP=0),IMCP)+DRAFT!$CR645)))</f>
        <v/>
      </c>
      <c r="AK643" s="3" t="str">
        <f>IF(OR(COUNT($A643)=0,COUNT(B643:AH643)=0),"",IF(COUNTIF(B643:AJ643,"3E")&gt;0,"3E",IF(AND(DRAFT!$A645="IM",OR($AI643&gt;DRAFT!$CQ645,$AJ643&gt;DRAFT!$CR645)),"IMPROVED",IF(AND(DRAFT!$A645="IM",$AI643&lt;=DRAFT!$CQ645,$AJ643&lt;=DRAFT!$CR645),"NOT IMPROVED",IF(AND(AH643&gt;=2,AI643&gt;=2,AJ643&gt;=30),"PASS","FAIL")))))</f>
        <v/>
      </c>
      <c r="AL643" s="3" t="str">
        <f t="shared" si="18"/>
        <v/>
      </c>
      <c r="AM643" s="3" t="str">
        <f t="shared" si="19"/>
        <v/>
      </c>
    </row>
    <row r="644" spans="1:39" ht="18.95" customHeight="1" x14ac:dyDescent="0.25">
      <c r="A644" s="4" t="str">
        <f>IF(DRAFT!$B646="","",DRAFT!$B646)</f>
        <v/>
      </c>
      <c r="B644" s="3" t="str">
        <f>IF(COUNT($A644)=0,"",IF($A644&lt;&gt;DRAFT!$B646,"ERR",IF(DRAFT!I646="3E","3E",IF(COUNT(DRAFT!E646,DRAFT!I646)&gt;0,DRAFT!J646,""))))</f>
        <v/>
      </c>
      <c r="C644" s="3" t="str">
        <f>IF(COUNT($A644)=0,"",IF(B644="3E","3E",IF(B644="","I",LOOKUP(B644/D$2,{0,0.4,0.45,0.5,0.55,0.6,0.65,0.7,0.75,0.8,1},{"F","D","C","C+","B-","B","B+","A-","A","A+"}))))</f>
        <v/>
      </c>
      <c r="D644" s="2" t="str">
        <f>IF(COUNT($A644)=0,"",IF(B644="","--",IF(B644="3E","3E",LOOKUP(B644/D$2,{0,0.4,0.45,0.5,0.55,0.6,0.65,0.7,0.75,0.8,1},{0,2,2.25,2.5,2.75,3,3.25,3.5,3.75,4}))))</f>
        <v/>
      </c>
      <c r="E644" s="3" t="str">
        <f>IF(COUNT($A644)=0,"",IF($A644&lt;&gt;DRAFT!$B646,"ERR",IF(DRAFT!R646="3E","3E",IF(COUNT(DRAFT!N646,DRAFT!R646)&gt;0,DRAFT!S646,""))))</f>
        <v/>
      </c>
      <c r="F644" s="3" t="str">
        <f>IF(COUNT($A644)=0,"",IF(E644="3E","3E",IF(E644="","I",LOOKUP(E644/G$2,{0,0.4,0.45,0.5,0.55,0.6,0.65,0.7,0.75,0.8,1},{"F","D","C","C+","B-","B","B+","A-","A","A+"}))))</f>
        <v/>
      </c>
      <c r="G644" s="2" t="str">
        <f>IF(COUNT($A644)=0,"",IF(E644="","--",IF(E644="3E","3E",LOOKUP(E644/G$2,{0,0.4,0.45,0.5,0.55,0.6,0.65,0.7,0.75,0.8,1},{0,2,2.25,2.5,2.75,3,3.25,3.5,3.75,4}))))</f>
        <v/>
      </c>
      <c r="H644" s="3" t="str">
        <f>IF(COUNT($A644)=0,"",IF($A644&lt;&gt;DRAFT!$B646,"ERR",IF(DRAFT!AA646="3E","3E",IF(COUNT(DRAFT!W646,DRAFT!AA646)&gt;0,DRAFT!AB646,""))))</f>
        <v/>
      </c>
      <c r="I644" s="3" t="str">
        <f>IF(COUNT($A644)=0,"",IF(H644="3E","3E",IF(H644="","I",LOOKUP(H644/J$2,{0,0.4,0.45,0.5,0.55,0.6,0.65,0.7,0.75,0.8,1},{"F","D","C","C+","B-","B","B+","A-","A","A+"}))))</f>
        <v/>
      </c>
      <c r="J644" s="2" t="str">
        <f>IF(COUNT($A644)=0,"",IF(H644="","--",IF(H644="3E","3E",LOOKUP(H644/J$2,{0,0.4,0.45,0.5,0.55,0.6,0.65,0.7,0.75,0.8,1},{0,2,2.25,2.5,2.75,3,3.25,3.5,3.75,4}))))</f>
        <v/>
      </c>
      <c r="K644" s="3" t="str">
        <f>IF(COUNT($A644)=0,"",IF($A644&lt;&gt;DRAFT!$B646,"ERR",IF(DRAFT!AJ646="3E","3E",IF(COUNT(DRAFT!AF646,DRAFT!AJ646)&gt;0,DRAFT!AK646,""))))</f>
        <v/>
      </c>
      <c r="L644" s="3" t="str">
        <f>IF(COUNT($A644)=0,"",IF(K644="3E","3E",IF(K644="","I",LOOKUP(K644/M$2,{0,0.4,0.45,0.5,0.55,0.6,0.65,0.7,0.75,0.8,1},{"F","D","C","C+","B-","B","B+","A-","A","A+"}))))</f>
        <v/>
      </c>
      <c r="M644" s="2" t="str">
        <f>IF(COUNT($A644)=0,"",IF(K644="","--",IF(K644="3E","3E",LOOKUP(K644/M$2,{0,0.4,0.45,0.5,0.55,0.6,0.65,0.7,0.75,0.8,1},{0,2,2.25,2.5,2.75,3,3.25,3.5,3.75,4}))))</f>
        <v/>
      </c>
      <c r="N644" s="3" t="str">
        <f>IF(COUNT($A644)=0,"",IF($A644&lt;&gt;DRAFT!$B646,"ERR",IF(DRAFT!AS646="3E","3E",IF(COUNT(DRAFT!AO646,DRAFT!AS646)&gt;0,DRAFT!AT646,""))))</f>
        <v/>
      </c>
      <c r="O644" s="3" t="str">
        <f>IF(COUNT($A644)=0,"",IF(N644="3E","3E",IF(N644="","I",LOOKUP(N644/P$2,{0,0.4,0.45,0.5,0.55,0.6,0.65,0.7,0.75,0.8,1},{"F","D","C","C+","B-","B","B+","A-","A","A+"}))))</f>
        <v/>
      </c>
      <c r="P644" s="2" t="str">
        <f>IF(COUNT($A644)=0,"",IF(N644="","--",IF(N644="3E","3E",LOOKUP(N644/P$2,{0,0.4,0.45,0.5,0.55,0.6,0.65,0.7,0.75,0.8,1},{0,2,2.25,2.5,2.75,3,3.25,3.5,3.75,4}))))</f>
        <v/>
      </c>
      <c r="Q644" s="3" t="str">
        <f>IF(COUNT($A644)=0,"",IF($A644&lt;&gt;DRAFT!$B646,"ERR",IF(DRAFT!BB646="3E","3E",IF(COUNT(DRAFT!AX646,DRAFT!BB646)&gt;0,DRAFT!BC646,""))))</f>
        <v/>
      </c>
      <c r="R644" s="3" t="str">
        <f>IF(COUNT($A644)=0,"",IF(Q644="3E","3E",IF(Q644="","I",LOOKUP(Q644/S$2,{0,0.4,0.45,0.5,0.55,0.6,0.65,0.7,0.75,0.8,1},{"F","D","C","C+","B-","B","B+","A-","A","A+"}))))</f>
        <v/>
      </c>
      <c r="S644" s="2" t="str">
        <f>IF(COUNT($A644)=0,"",IF(Q644="","--",IF(Q644="3E","3E",LOOKUP(Q644/S$2,{0,0.4,0.45,0.5,0.55,0.6,0.65,0.7,0.75,0.8,1},{0,2,2.25,2.5,2.75,3,3.25,3.5,3.75,4}))))</f>
        <v/>
      </c>
      <c r="T644" s="3" t="str">
        <f>IF(COUNT($A644)=0,"",IF($A644&lt;&gt;DRAFT!$B646,"ERR",IF(DRAFT!BK646="3E","3E",IF(COUNT(DRAFT!BG646,DRAFT!BK646)&gt;0,DRAFT!BL646,""))))</f>
        <v/>
      </c>
      <c r="U644" s="3" t="str">
        <f>IF(COUNT($A644)=0,"",IF(T644="3E","3E",IF(T644="","I",LOOKUP(T644/V$2,{0,0.4,0.45,0.5,0.55,0.6,0.65,0.7,0.75,0.8,1},{"F","D","C","C+","B-","B","B+","A-","A","A+"}))))</f>
        <v/>
      </c>
      <c r="V644" s="2" t="str">
        <f>IF(COUNT($A644)=0,"",IF(T644="","--",IF(T644="3E","3E",LOOKUP(T644/V$2,{0,0.4,0.45,0.5,0.55,0.6,0.65,0.7,0.75,0.8,1},{0,2,2.25,2.5,2.75,3,3.25,3.5,3.75,4}))))</f>
        <v/>
      </c>
      <c r="W644" s="3" t="str">
        <f>IF(COUNT($A644)=0,"",IF($A644&lt;&gt;DRAFT!$B646,"ERR",IF(DRAFT!BT646="3E","3E",IF(COUNT(DRAFT!BP646,DRAFT!BT646)&gt;0,DRAFT!BU646,""))))</f>
        <v/>
      </c>
      <c r="X644" s="3" t="str">
        <f>IF(COUNT($A644)=0,"",IF(W644="3E","3E",IF(W644="","I",LOOKUP(W644/Y$2,{0,0.4,0.45,0.5,0.55,0.6,0.65,0.7,0.75,0.8,1},{"F","D","C","C+","B-","B","B+","A-","A","A+"}))))</f>
        <v/>
      </c>
      <c r="Y644" s="2" t="str">
        <f>IF(COUNT($A644)=0,"",IF(W644="","--",IF(W644="3E","3E",LOOKUP(W644/Y$2,{0,0.4,0.45,0.5,0.55,0.6,0.65,0.7,0.75,0.8,1},{0,2,2.25,2.5,2.75,3,3.25,3.5,3.75,4}))))</f>
        <v/>
      </c>
      <c r="Z644" s="3" t="str">
        <f>IF(COUNT($A644)=0,"",IF($A644&lt;&gt;DRAFT!$B646,"ERR",IF(DRAFT!CC646="3E","3E",IF(COUNT(DRAFT!BY646,DRAFT!CC646)&gt;0,DRAFT!CD646,""))))</f>
        <v/>
      </c>
      <c r="AA644" s="3" t="str">
        <f>IF(COUNT($A644)=0,"",IF(Z644="3E","3E",IF(Z644="","I",LOOKUP(Z644/AB$2,{0,0.4,0.45,0.5,0.55,0.6,0.65,0.7,0.75,0.8,1},{"F","D","C","C+","B-","B","B+","A-","A","A+"}))))</f>
        <v/>
      </c>
      <c r="AB644" s="2" t="str">
        <f>IF(COUNT($A644)=0,"",IF(Z644="","--",IF(Z644="3E","3E",LOOKUP(Z644/AB$2,{0,0.4,0.45,0.5,0.55,0.6,0.65,0.7,0.75,0.8,1},{0,2,2.25,2.5,2.75,3,3.25,3.5,3.75,4}))))</f>
        <v/>
      </c>
      <c r="AC644" s="3" t="str">
        <f>IF(COUNT($A644)=0,"",IF($A644&lt;&gt;DRAFT!$B646,"ERR",IF(DRAFT!CF646&gt;0,DRAFT!CF646,"")))</f>
        <v/>
      </c>
      <c r="AD644" s="3" t="str">
        <f>IF(COUNT($A644)=0,"",IF(AC644="3E","3E",IF(AC644="","I",LOOKUP(AC644/AE$2,{0,0.4,0.45,0.5,0.55,0.6,0.65,0.7,0.75,0.8,1},{"F","D","C","C+","B-","B","B+","A-","A","A+"}))))</f>
        <v/>
      </c>
      <c r="AE644" s="2" t="str">
        <f>IF(COUNT($A644)=0,"",IF(AC644="","--",IF(AC644="3E","3E",LOOKUP(AC644/AE$2,{0,0.4,0.45,0.5,0.55,0.6,0.65,0.7,0.75,0.8,1},{0,2,2.25,2.5,2.75,3,3.25,3.5,3.75,4}))))</f>
        <v/>
      </c>
      <c r="AF644" s="3" t="str">
        <f>IF($A644&lt;&gt;DRAFT!$B646,"ERR",IF(OR(COUNT($A644)=0,COUNT(DRAFT!CI646:CK646,DRAFT!CM646:CO646)=0),"",CEILING(SUM(DRAFT!CL646,DRAFT!CP646),1)))</f>
        <v/>
      </c>
      <c r="AG644" s="3" t="str">
        <f>IF(COUNT($A644)=0,"",IF(AF644="3E","3E",IF(AF644="","I",LOOKUP(AF644/AH$2,{0,0.4,0.45,0.5,0.55,0.6,0.65,0.7,0.75,0.8,1},{"F","D","C","C+","B-","B","B+","A-","A","A+"}))))</f>
        <v/>
      </c>
      <c r="AH644" s="2" t="str">
        <f>IF(COUNT($A644)=0,"",IF(AF644="","--",IF(AF644="3E","3E",LOOKUP(AF644/AH$2,{0,0.4,0.45,0.5,0.55,0.6,0.65,0.7,0.75,0.8,1},{0,2,2.25,2.5,2.75,3,3.25,3.5,3.75,4}))))</f>
        <v/>
      </c>
      <c r="AI644" s="11" t="str">
        <f>IF(OR(COUNT($A644)=0,COUNT(B644:AH644)=0),"",IF(COUNTIF(B644:AH644,"3E")&gt;0,"3E",IF(DRAFT!$A646="R",TRUNC(SUMPRODUCT(RGP,RCP)/TCP,3),TRUNC((SUMPRODUCT(--(IMDGP&gt;0)*IMDGP,IMCP)+CEILING(DRAFT!$CQ646*42,0.25))/TCP,3))))</f>
        <v/>
      </c>
      <c r="AJ644" s="3" t="str">
        <f>IF(OR(COUNT($A644)=0,COUNT(B644:AH644)=0),"",IF(COUNTIF(B644:AH644,"3E")&gt;0,"3E",IF(DRAFT!$A646="R",SUMPRODUCT(--(RGP&gt;=2),RCP),SUMPRODUCT(--(IMDGP&gt;0),--(IMGP=0),IMCP)+DRAFT!$CR646)))</f>
        <v/>
      </c>
      <c r="AK644" s="3" t="str">
        <f>IF(OR(COUNT($A644)=0,COUNT(B644:AH644)=0),"",IF(COUNTIF(B644:AJ644,"3E")&gt;0,"3E",IF(AND(DRAFT!$A646="IM",OR($AI644&gt;DRAFT!$CQ646,$AJ644&gt;DRAFT!$CR646)),"IMPROVED",IF(AND(DRAFT!$A646="IM",$AI644&lt;=DRAFT!$CQ646,$AJ644&lt;=DRAFT!$CR646),"NOT IMPROVED",IF(AND(AH644&gt;=2,AI644&gt;=2,AJ644&gt;=30),"PASS","FAIL")))))</f>
        <v/>
      </c>
      <c r="AL644" s="3" t="str">
        <f t="shared" si="18"/>
        <v/>
      </c>
      <c r="AM644" s="3" t="str">
        <f t="shared" si="19"/>
        <v/>
      </c>
    </row>
    <row r="645" spans="1:39" ht="18.95" customHeight="1" x14ac:dyDescent="0.25">
      <c r="A645" s="4" t="str">
        <f>IF(DRAFT!$B647="","",DRAFT!$B647)</f>
        <v/>
      </c>
      <c r="B645" s="3" t="str">
        <f>IF(COUNT($A645)=0,"",IF($A645&lt;&gt;DRAFT!$B647,"ERR",IF(DRAFT!I647="3E","3E",IF(COUNT(DRAFT!E647,DRAFT!I647)&gt;0,DRAFT!J647,""))))</f>
        <v/>
      </c>
      <c r="C645" s="3" t="str">
        <f>IF(COUNT($A645)=0,"",IF(B645="3E","3E",IF(B645="","I",LOOKUP(B645/D$2,{0,0.4,0.45,0.5,0.55,0.6,0.65,0.7,0.75,0.8,1},{"F","D","C","C+","B-","B","B+","A-","A","A+"}))))</f>
        <v/>
      </c>
      <c r="D645" s="2" t="str">
        <f>IF(COUNT($A645)=0,"",IF(B645="","--",IF(B645="3E","3E",LOOKUP(B645/D$2,{0,0.4,0.45,0.5,0.55,0.6,0.65,0.7,0.75,0.8,1},{0,2,2.25,2.5,2.75,3,3.25,3.5,3.75,4}))))</f>
        <v/>
      </c>
      <c r="E645" s="3" t="str">
        <f>IF(COUNT($A645)=0,"",IF($A645&lt;&gt;DRAFT!$B647,"ERR",IF(DRAFT!R647="3E","3E",IF(COUNT(DRAFT!N647,DRAFT!R647)&gt;0,DRAFT!S647,""))))</f>
        <v/>
      </c>
      <c r="F645" s="3" t="str">
        <f>IF(COUNT($A645)=0,"",IF(E645="3E","3E",IF(E645="","I",LOOKUP(E645/G$2,{0,0.4,0.45,0.5,0.55,0.6,0.65,0.7,0.75,0.8,1},{"F","D","C","C+","B-","B","B+","A-","A","A+"}))))</f>
        <v/>
      </c>
      <c r="G645" s="2" t="str">
        <f>IF(COUNT($A645)=0,"",IF(E645="","--",IF(E645="3E","3E",LOOKUP(E645/G$2,{0,0.4,0.45,0.5,0.55,0.6,0.65,0.7,0.75,0.8,1},{0,2,2.25,2.5,2.75,3,3.25,3.5,3.75,4}))))</f>
        <v/>
      </c>
      <c r="H645" s="3" t="str">
        <f>IF(COUNT($A645)=0,"",IF($A645&lt;&gt;DRAFT!$B647,"ERR",IF(DRAFT!AA647="3E","3E",IF(COUNT(DRAFT!W647,DRAFT!AA647)&gt;0,DRAFT!AB647,""))))</f>
        <v/>
      </c>
      <c r="I645" s="3" t="str">
        <f>IF(COUNT($A645)=0,"",IF(H645="3E","3E",IF(H645="","I",LOOKUP(H645/J$2,{0,0.4,0.45,0.5,0.55,0.6,0.65,0.7,0.75,0.8,1},{"F","D","C","C+","B-","B","B+","A-","A","A+"}))))</f>
        <v/>
      </c>
      <c r="J645" s="2" t="str">
        <f>IF(COUNT($A645)=0,"",IF(H645="","--",IF(H645="3E","3E",LOOKUP(H645/J$2,{0,0.4,0.45,0.5,0.55,0.6,0.65,0.7,0.75,0.8,1},{0,2,2.25,2.5,2.75,3,3.25,3.5,3.75,4}))))</f>
        <v/>
      </c>
      <c r="K645" s="3" t="str">
        <f>IF(COUNT($A645)=0,"",IF($A645&lt;&gt;DRAFT!$B647,"ERR",IF(DRAFT!AJ647="3E","3E",IF(COUNT(DRAFT!AF647,DRAFT!AJ647)&gt;0,DRAFT!AK647,""))))</f>
        <v/>
      </c>
      <c r="L645" s="3" t="str">
        <f>IF(COUNT($A645)=0,"",IF(K645="3E","3E",IF(K645="","I",LOOKUP(K645/M$2,{0,0.4,0.45,0.5,0.55,0.6,0.65,0.7,0.75,0.8,1},{"F","D","C","C+","B-","B","B+","A-","A","A+"}))))</f>
        <v/>
      </c>
      <c r="M645" s="2" t="str">
        <f>IF(COUNT($A645)=0,"",IF(K645="","--",IF(K645="3E","3E",LOOKUP(K645/M$2,{0,0.4,0.45,0.5,0.55,0.6,0.65,0.7,0.75,0.8,1},{0,2,2.25,2.5,2.75,3,3.25,3.5,3.75,4}))))</f>
        <v/>
      </c>
      <c r="N645" s="3" t="str">
        <f>IF(COUNT($A645)=0,"",IF($A645&lt;&gt;DRAFT!$B647,"ERR",IF(DRAFT!AS647="3E","3E",IF(COUNT(DRAFT!AO647,DRAFT!AS647)&gt;0,DRAFT!AT647,""))))</f>
        <v/>
      </c>
      <c r="O645" s="3" t="str">
        <f>IF(COUNT($A645)=0,"",IF(N645="3E","3E",IF(N645="","I",LOOKUP(N645/P$2,{0,0.4,0.45,0.5,0.55,0.6,0.65,0.7,0.75,0.8,1},{"F","D","C","C+","B-","B","B+","A-","A","A+"}))))</f>
        <v/>
      </c>
      <c r="P645" s="2" t="str">
        <f>IF(COUNT($A645)=0,"",IF(N645="","--",IF(N645="3E","3E",LOOKUP(N645/P$2,{0,0.4,0.45,0.5,0.55,0.6,0.65,0.7,0.75,0.8,1},{0,2,2.25,2.5,2.75,3,3.25,3.5,3.75,4}))))</f>
        <v/>
      </c>
      <c r="Q645" s="3" t="str">
        <f>IF(COUNT($A645)=0,"",IF($A645&lt;&gt;DRAFT!$B647,"ERR",IF(DRAFT!BB647="3E","3E",IF(COUNT(DRAFT!AX647,DRAFT!BB647)&gt;0,DRAFT!BC647,""))))</f>
        <v/>
      </c>
      <c r="R645" s="3" t="str">
        <f>IF(COUNT($A645)=0,"",IF(Q645="3E","3E",IF(Q645="","I",LOOKUP(Q645/S$2,{0,0.4,0.45,0.5,0.55,0.6,0.65,0.7,0.75,0.8,1},{"F","D","C","C+","B-","B","B+","A-","A","A+"}))))</f>
        <v/>
      </c>
      <c r="S645" s="2" t="str">
        <f>IF(COUNT($A645)=0,"",IF(Q645="","--",IF(Q645="3E","3E",LOOKUP(Q645/S$2,{0,0.4,0.45,0.5,0.55,0.6,0.65,0.7,0.75,0.8,1},{0,2,2.25,2.5,2.75,3,3.25,3.5,3.75,4}))))</f>
        <v/>
      </c>
      <c r="T645" s="3" t="str">
        <f>IF(COUNT($A645)=0,"",IF($A645&lt;&gt;DRAFT!$B647,"ERR",IF(DRAFT!BK647="3E","3E",IF(COUNT(DRAFT!BG647,DRAFT!BK647)&gt;0,DRAFT!BL647,""))))</f>
        <v/>
      </c>
      <c r="U645" s="3" t="str">
        <f>IF(COUNT($A645)=0,"",IF(T645="3E","3E",IF(T645="","I",LOOKUP(T645/V$2,{0,0.4,0.45,0.5,0.55,0.6,0.65,0.7,0.75,0.8,1},{"F","D","C","C+","B-","B","B+","A-","A","A+"}))))</f>
        <v/>
      </c>
      <c r="V645" s="2" t="str">
        <f>IF(COUNT($A645)=0,"",IF(T645="","--",IF(T645="3E","3E",LOOKUP(T645/V$2,{0,0.4,0.45,0.5,0.55,0.6,0.65,0.7,0.75,0.8,1},{0,2,2.25,2.5,2.75,3,3.25,3.5,3.75,4}))))</f>
        <v/>
      </c>
      <c r="W645" s="3" t="str">
        <f>IF(COUNT($A645)=0,"",IF($A645&lt;&gt;DRAFT!$B647,"ERR",IF(DRAFT!BT647="3E","3E",IF(COUNT(DRAFT!BP647,DRAFT!BT647)&gt;0,DRAFT!BU647,""))))</f>
        <v/>
      </c>
      <c r="X645" s="3" t="str">
        <f>IF(COUNT($A645)=0,"",IF(W645="3E","3E",IF(W645="","I",LOOKUP(W645/Y$2,{0,0.4,0.45,0.5,0.55,0.6,0.65,0.7,0.75,0.8,1},{"F","D","C","C+","B-","B","B+","A-","A","A+"}))))</f>
        <v/>
      </c>
      <c r="Y645" s="2" t="str">
        <f>IF(COUNT($A645)=0,"",IF(W645="","--",IF(W645="3E","3E",LOOKUP(W645/Y$2,{0,0.4,0.45,0.5,0.55,0.6,0.65,0.7,0.75,0.8,1},{0,2,2.25,2.5,2.75,3,3.25,3.5,3.75,4}))))</f>
        <v/>
      </c>
      <c r="Z645" s="3" t="str">
        <f>IF(COUNT($A645)=0,"",IF($A645&lt;&gt;DRAFT!$B647,"ERR",IF(DRAFT!CC647="3E","3E",IF(COUNT(DRAFT!BY647,DRAFT!CC647)&gt;0,DRAFT!CD647,""))))</f>
        <v/>
      </c>
      <c r="AA645" s="3" t="str">
        <f>IF(COUNT($A645)=0,"",IF(Z645="3E","3E",IF(Z645="","I",LOOKUP(Z645/AB$2,{0,0.4,0.45,0.5,0.55,0.6,0.65,0.7,0.75,0.8,1},{"F","D","C","C+","B-","B","B+","A-","A","A+"}))))</f>
        <v/>
      </c>
      <c r="AB645" s="2" t="str">
        <f>IF(COUNT($A645)=0,"",IF(Z645="","--",IF(Z645="3E","3E",LOOKUP(Z645/AB$2,{0,0.4,0.45,0.5,0.55,0.6,0.65,0.7,0.75,0.8,1},{0,2,2.25,2.5,2.75,3,3.25,3.5,3.75,4}))))</f>
        <v/>
      </c>
      <c r="AC645" s="3" t="str">
        <f>IF(COUNT($A645)=0,"",IF($A645&lt;&gt;DRAFT!$B647,"ERR",IF(DRAFT!CF647&gt;0,DRAFT!CF647,"")))</f>
        <v/>
      </c>
      <c r="AD645" s="3" t="str">
        <f>IF(COUNT($A645)=0,"",IF(AC645="3E","3E",IF(AC645="","I",LOOKUP(AC645/AE$2,{0,0.4,0.45,0.5,0.55,0.6,0.65,0.7,0.75,0.8,1},{"F","D","C","C+","B-","B","B+","A-","A","A+"}))))</f>
        <v/>
      </c>
      <c r="AE645" s="2" t="str">
        <f>IF(COUNT($A645)=0,"",IF(AC645="","--",IF(AC645="3E","3E",LOOKUP(AC645/AE$2,{0,0.4,0.45,0.5,0.55,0.6,0.65,0.7,0.75,0.8,1},{0,2,2.25,2.5,2.75,3,3.25,3.5,3.75,4}))))</f>
        <v/>
      </c>
      <c r="AF645" s="3" t="str">
        <f>IF($A645&lt;&gt;DRAFT!$B647,"ERR",IF(OR(COUNT($A645)=0,COUNT(DRAFT!CI647:CK647,DRAFT!CM647:CO647)=0),"",CEILING(SUM(DRAFT!CL647,DRAFT!CP647),1)))</f>
        <v/>
      </c>
      <c r="AG645" s="3" t="str">
        <f>IF(COUNT($A645)=0,"",IF(AF645="3E","3E",IF(AF645="","I",LOOKUP(AF645/AH$2,{0,0.4,0.45,0.5,0.55,0.6,0.65,0.7,0.75,0.8,1},{"F","D","C","C+","B-","B","B+","A-","A","A+"}))))</f>
        <v/>
      </c>
      <c r="AH645" s="2" t="str">
        <f>IF(COUNT($A645)=0,"",IF(AF645="","--",IF(AF645="3E","3E",LOOKUP(AF645/AH$2,{0,0.4,0.45,0.5,0.55,0.6,0.65,0.7,0.75,0.8,1},{0,2,2.25,2.5,2.75,3,3.25,3.5,3.75,4}))))</f>
        <v/>
      </c>
      <c r="AI645" s="11" t="str">
        <f>IF(OR(COUNT($A645)=0,COUNT(B645:AH645)=0),"",IF(COUNTIF(B645:AH645,"3E")&gt;0,"3E",IF(DRAFT!$A647="R",TRUNC(SUMPRODUCT(RGP,RCP)/TCP,3),TRUNC((SUMPRODUCT(--(IMDGP&gt;0)*IMDGP,IMCP)+CEILING(DRAFT!$CQ647*42,0.25))/TCP,3))))</f>
        <v/>
      </c>
      <c r="AJ645" s="3" t="str">
        <f>IF(OR(COUNT($A645)=0,COUNT(B645:AH645)=0),"",IF(COUNTIF(B645:AH645,"3E")&gt;0,"3E",IF(DRAFT!$A647="R",SUMPRODUCT(--(RGP&gt;=2),RCP),SUMPRODUCT(--(IMDGP&gt;0),--(IMGP=0),IMCP)+DRAFT!$CR647)))</f>
        <v/>
      </c>
      <c r="AK645" s="3" t="str">
        <f>IF(OR(COUNT($A645)=0,COUNT(B645:AH645)=0),"",IF(COUNTIF(B645:AJ645,"3E")&gt;0,"3E",IF(AND(DRAFT!$A647="IM",OR($AI645&gt;DRAFT!$CQ647,$AJ645&gt;DRAFT!$CR647)),"IMPROVED",IF(AND(DRAFT!$A647="IM",$AI645&lt;=DRAFT!$CQ647,$AJ645&lt;=DRAFT!$CR647),"NOT IMPROVED",IF(AND(AH645&gt;=2,AI645&gt;=2,AJ645&gt;=30),"PASS","FAIL")))))</f>
        <v/>
      </c>
      <c r="AL645" s="3" t="str">
        <f t="shared" si="18"/>
        <v/>
      </c>
      <c r="AM645" s="3" t="str">
        <f t="shared" si="19"/>
        <v/>
      </c>
    </row>
    <row r="646" spans="1:39" ht="18.95" customHeight="1" x14ac:dyDescent="0.25">
      <c r="A646" s="4" t="str">
        <f>IF(DRAFT!$B648="","",DRAFT!$B648)</f>
        <v/>
      </c>
      <c r="B646" s="3" t="str">
        <f>IF(COUNT($A646)=0,"",IF($A646&lt;&gt;DRAFT!$B648,"ERR",IF(DRAFT!I648="3E","3E",IF(COUNT(DRAFT!E648,DRAFT!I648)&gt;0,DRAFT!J648,""))))</f>
        <v/>
      </c>
      <c r="C646" s="3" t="str">
        <f>IF(COUNT($A646)=0,"",IF(B646="3E","3E",IF(B646="","I",LOOKUP(B646/D$2,{0,0.4,0.45,0.5,0.55,0.6,0.65,0.7,0.75,0.8,1},{"F","D","C","C+","B-","B","B+","A-","A","A+"}))))</f>
        <v/>
      </c>
      <c r="D646" s="2" t="str">
        <f>IF(COUNT($A646)=0,"",IF(B646="","--",IF(B646="3E","3E",LOOKUP(B646/D$2,{0,0.4,0.45,0.5,0.55,0.6,0.65,0.7,0.75,0.8,1},{0,2,2.25,2.5,2.75,3,3.25,3.5,3.75,4}))))</f>
        <v/>
      </c>
      <c r="E646" s="3" t="str">
        <f>IF(COUNT($A646)=0,"",IF($A646&lt;&gt;DRAFT!$B648,"ERR",IF(DRAFT!R648="3E","3E",IF(COUNT(DRAFT!N648,DRAFT!R648)&gt;0,DRAFT!S648,""))))</f>
        <v/>
      </c>
      <c r="F646" s="3" t="str">
        <f>IF(COUNT($A646)=0,"",IF(E646="3E","3E",IF(E646="","I",LOOKUP(E646/G$2,{0,0.4,0.45,0.5,0.55,0.6,0.65,0.7,0.75,0.8,1},{"F","D","C","C+","B-","B","B+","A-","A","A+"}))))</f>
        <v/>
      </c>
      <c r="G646" s="2" t="str">
        <f>IF(COUNT($A646)=0,"",IF(E646="","--",IF(E646="3E","3E",LOOKUP(E646/G$2,{0,0.4,0.45,0.5,0.55,0.6,0.65,0.7,0.75,0.8,1},{0,2,2.25,2.5,2.75,3,3.25,3.5,3.75,4}))))</f>
        <v/>
      </c>
      <c r="H646" s="3" t="str">
        <f>IF(COUNT($A646)=0,"",IF($A646&lt;&gt;DRAFT!$B648,"ERR",IF(DRAFT!AA648="3E","3E",IF(COUNT(DRAFT!W648,DRAFT!AA648)&gt;0,DRAFT!AB648,""))))</f>
        <v/>
      </c>
      <c r="I646" s="3" t="str">
        <f>IF(COUNT($A646)=0,"",IF(H646="3E","3E",IF(H646="","I",LOOKUP(H646/J$2,{0,0.4,0.45,0.5,0.55,0.6,0.65,0.7,0.75,0.8,1},{"F","D","C","C+","B-","B","B+","A-","A","A+"}))))</f>
        <v/>
      </c>
      <c r="J646" s="2" t="str">
        <f>IF(COUNT($A646)=0,"",IF(H646="","--",IF(H646="3E","3E",LOOKUP(H646/J$2,{0,0.4,0.45,0.5,0.55,0.6,0.65,0.7,0.75,0.8,1},{0,2,2.25,2.5,2.75,3,3.25,3.5,3.75,4}))))</f>
        <v/>
      </c>
      <c r="K646" s="3" t="str">
        <f>IF(COUNT($A646)=0,"",IF($A646&lt;&gt;DRAFT!$B648,"ERR",IF(DRAFT!AJ648="3E","3E",IF(COUNT(DRAFT!AF648,DRAFT!AJ648)&gt;0,DRAFT!AK648,""))))</f>
        <v/>
      </c>
      <c r="L646" s="3" t="str">
        <f>IF(COUNT($A646)=0,"",IF(K646="3E","3E",IF(K646="","I",LOOKUP(K646/M$2,{0,0.4,0.45,0.5,0.55,0.6,0.65,0.7,0.75,0.8,1},{"F","D","C","C+","B-","B","B+","A-","A","A+"}))))</f>
        <v/>
      </c>
      <c r="M646" s="2" t="str">
        <f>IF(COUNT($A646)=0,"",IF(K646="","--",IF(K646="3E","3E",LOOKUP(K646/M$2,{0,0.4,0.45,0.5,0.55,0.6,0.65,0.7,0.75,0.8,1},{0,2,2.25,2.5,2.75,3,3.25,3.5,3.75,4}))))</f>
        <v/>
      </c>
      <c r="N646" s="3" t="str">
        <f>IF(COUNT($A646)=0,"",IF($A646&lt;&gt;DRAFT!$B648,"ERR",IF(DRAFT!AS648="3E","3E",IF(COUNT(DRAFT!AO648,DRAFT!AS648)&gt;0,DRAFT!AT648,""))))</f>
        <v/>
      </c>
      <c r="O646" s="3" t="str">
        <f>IF(COUNT($A646)=0,"",IF(N646="3E","3E",IF(N646="","I",LOOKUP(N646/P$2,{0,0.4,0.45,0.5,0.55,0.6,0.65,0.7,0.75,0.8,1},{"F","D","C","C+","B-","B","B+","A-","A","A+"}))))</f>
        <v/>
      </c>
      <c r="P646" s="2" t="str">
        <f>IF(COUNT($A646)=0,"",IF(N646="","--",IF(N646="3E","3E",LOOKUP(N646/P$2,{0,0.4,0.45,0.5,0.55,0.6,0.65,0.7,0.75,0.8,1},{0,2,2.25,2.5,2.75,3,3.25,3.5,3.75,4}))))</f>
        <v/>
      </c>
      <c r="Q646" s="3" t="str">
        <f>IF(COUNT($A646)=0,"",IF($A646&lt;&gt;DRAFT!$B648,"ERR",IF(DRAFT!BB648="3E","3E",IF(COUNT(DRAFT!AX648,DRAFT!BB648)&gt;0,DRAFT!BC648,""))))</f>
        <v/>
      </c>
      <c r="R646" s="3" t="str">
        <f>IF(COUNT($A646)=0,"",IF(Q646="3E","3E",IF(Q646="","I",LOOKUP(Q646/S$2,{0,0.4,0.45,0.5,0.55,0.6,0.65,0.7,0.75,0.8,1},{"F","D","C","C+","B-","B","B+","A-","A","A+"}))))</f>
        <v/>
      </c>
      <c r="S646" s="2" t="str">
        <f>IF(COUNT($A646)=0,"",IF(Q646="","--",IF(Q646="3E","3E",LOOKUP(Q646/S$2,{0,0.4,0.45,0.5,0.55,0.6,0.65,0.7,0.75,0.8,1},{0,2,2.25,2.5,2.75,3,3.25,3.5,3.75,4}))))</f>
        <v/>
      </c>
      <c r="T646" s="3" t="str">
        <f>IF(COUNT($A646)=0,"",IF($A646&lt;&gt;DRAFT!$B648,"ERR",IF(DRAFT!BK648="3E","3E",IF(COUNT(DRAFT!BG648,DRAFT!BK648)&gt;0,DRAFT!BL648,""))))</f>
        <v/>
      </c>
      <c r="U646" s="3" t="str">
        <f>IF(COUNT($A646)=0,"",IF(T646="3E","3E",IF(T646="","I",LOOKUP(T646/V$2,{0,0.4,0.45,0.5,0.55,0.6,0.65,0.7,0.75,0.8,1},{"F","D","C","C+","B-","B","B+","A-","A","A+"}))))</f>
        <v/>
      </c>
      <c r="V646" s="2" t="str">
        <f>IF(COUNT($A646)=0,"",IF(T646="","--",IF(T646="3E","3E",LOOKUP(T646/V$2,{0,0.4,0.45,0.5,0.55,0.6,0.65,0.7,0.75,0.8,1},{0,2,2.25,2.5,2.75,3,3.25,3.5,3.75,4}))))</f>
        <v/>
      </c>
      <c r="W646" s="3" t="str">
        <f>IF(COUNT($A646)=0,"",IF($A646&lt;&gt;DRAFT!$B648,"ERR",IF(DRAFT!BT648="3E","3E",IF(COUNT(DRAFT!BP648,DRAFT!BT648)&gt;0,DRAFT!BU648,""))))</f>
        <v/>
      </c>
      <c r="X646" s="3" t="str">
        <f>IF(COUNT($A646)=0,"",IF(W646="3E","3E",IF(W646="","I",LOOKUP(W646/Y$2,{0,0.4,0.45,0.5,0.55,0.6,0.65,0.7,0.75,0.8,1},{"F","D","C","C+","B-","B","B+","A-","A","A+"}))))</f>
        <v/>
      </c>
      <c r="Y646" s="2" t="str">
        <f>IF(COUNT($A646)=0,"",IF(W646="","--",IF(W646="3E","3E",LOOKUP(W646/Y$2,{0,0.4,0.45,0.5,0.55,0.6,0.65,0.7,0.75,0.8,1},{0,2,2.25,2.5,2.75,3,3.25,3.5,3.75,4}))))</f>
        <v/>
      </c>
      <c r="Z646" s="3" t="str">
        <f>IF(COUNT($A646)=0,"",IF($A646&lt;&gt;DRAFT!$B648,"ERR",IF(DRAFT!CC648="3E","3E",IF(COUNT(DRAFT!BY648,DRAFT!CC648)&gt;0,DRAFT!CD648,""))))</f>
        <v/>
      </c>
      <c r="AA646" s="3" t="str">
        <f>IF(COUNT($A646)=0,"",IF(Z646="3E","3E",IF(Z646="","I",LOOKUP(Z646/AB$2,{0,0.4,0.45,0.5,0.55,0.6,0.65,0.7,0.75,0.8,1},{"F","D","C","C+","B-","B","B+","A-","A","A+"}))))</f>
        <v/>
      </c>
      <c r="AB646" s="2" t="str">
        <f>IF(COUNT($A646)=0,"",IF(Z646="","--",IF(Z646="3E","3E",LOOKUP(Z646/AB$2,{0,0.4,0.45,0.5,0.55,0.6,0.65,0.7,0.75,0.8,1},{0,2,2.25,2.5,2.75,3,3.25,3.5,3.75,4}))))</f>
        <v/>
      </c>
      <c r="AC646" s="3" t="str">
        <f>IF(COUNT($A646)=0,"",IF($A646&lt;&gt;DRAFT!$B648,"ERR",IF(DRAFT!CF648&gt;0,DRAFT!CF648,"")))</f>
        <v/>
      </c>
      <c r="AD646" s="3" t="str">
        <f>IF(COUNT($A646)=0,"",IF(AC646="3E","3E",IF(AC646="","I",LOOKUP(AC646/AE$2,{0,0.4,0.45,0.5,0.55,0.6,0.65,0.7,0.75,0.8,1},{"F","D","C","C+","B-","B","B+","A-","A","A+"}))))</f>
        <v/>
      </c>
      <c r="AE646" s="2" t="str">
        <f>IF(COUNT($A646)=0,"",IF(AC646="","--",IF(AC646="3E","3E",LOOKUP(AC646/AE$2,{0,0.4,0.45,0.5,0.55,0.6,0.65,0.7,0.75,0.8,1},{0,2,2.25,2.5,2.75,3,3.25,3.5,3.75,4}))))</f>
        <v/>
      </c>
      <c r="AF646" s="3" t="str">
        <f>IF($A646&lt;&gt;DRAFT!$B648,"ERR",IF(OR(COUNT($A646)=0,COUNT(DRAFT!CI648:CK648,DRAFT!CM648:CO648)=0),"",CEILING(SUM(DRAFT!CL648,DRAFT!CP648),1)))</f>
        <v/>
      </c>
      <c r="AG646" s="3" t="str">
        <f>IF(COUNT($A646)=0,"",IF(AF646="3E","3E",IF(AF646="","I",LOOKUP(AF646/AH$2,{0,0.4,0.45,0.5,0.55,0.6,0.65,0.7,0.75,0.8,1},{"F","D","C","C+","B-","B","B+","A-","A","A+"}))))</f>
        <v/>
      </c>
      <c r="AH646" s="2" t="str">
        <f>IF(COUNT($A646)=0,"",IF(AF646="","--",IF(AF646="3E","3E",LOOKUP(AF646/AH$2,{0,0.4,0.45,0.5,0.55,0.6,0.65,0.7,0.75,0.8,1},{0,2,2.25,2.5,2.75,3,3.25,3.5,3.75,4}))))</f>
        <v/>
      </c>
      <c r="AI646" s="11" t="str">
        <f>IF(OR(COUNT($A646)=0,COUNT(B646:AH646)=0),"",IF(COUNTIF(B646:AH646,"3E")&gt;0,"3E",IF(DRAFT!$A648="R",TRUNC(SUMPRODUCT(RGP,RCP)/TCP,3),TRUNC((SUMPRODUCT(--(IMDGP&gt;0)*IMDGP,IMCP)+CEILING(DRAFT!$CQ648*42,0.25))/TCP,3))))</f>
        <v/>
      </c>
      <c r="AJ646" s="3" t="str">
        <f>IF(OR(COUNT($A646)=0,COUNT(B646:AH646)=0),"",IF(COUNTIF(B646:AH646,"3E")&gt;0,"3E",IF(DRAFT!$A648="R",SUMPRODUCT(--(RGP&gt;=2),RCP),SUMPRODUCT(--(IMDGP&gt;0),--(IMGP=0),IMCP)+DRAFT!$CR648)))</f>
        <v/>
      </c>
      <c r="AK646" s="3" t="str">
        <f>IF(OR(COUNT($A646)=0,COUNT(B646:AH646)=0),"",IF(COUNTIF(B646:AJ646,"3E")&gt;0,"3E",IF(AND(DRAFT!$A648="IM",OR($AI646&gt;DRAFT!$CQ648,$AJ646&gt;DRAFT!$CR648)),"IMPROVED",IF(AND(DRAFT!$A648="IM",$AI646&lt;=DRAFT!$CQ648,$AJ646&lt;=DRAFT!$CR648),"NOT IMPROVED",IF(AND(AH646&gt;=2,AI646&gt;=2,AJ646&gt;=30),"PASS","FAIL")))))</f>
        <v/>
      </c>
      <c r="AL646" s="3" t="str">
        <f t="shared" ref="AL646:AL709" si="20">IF(COUNT($A646)=0,"",IF(AK646="3E","3E",IF(AK646="PASS",CONCATENATE(IF(N(D646)&lt;2,"311F,",""),IF(N(G646)&lt;2,"312F,",""),IF(N(J646)&lt;2,"313F,",""),IF(N(M646)&lt;2,"321F,",""),IF(N(P646)&lt;2,"322F,",""),IF(N(S646)&lt;2,"323F,",""),IF(N(V646)&lt;2,"331F,",""),IF(N(Y646)&lt;2,"332F,",""),IF(N(AB646)&lt;2,"333F,","")),"")))</f>
        <v/>
      </c>
      <c r="AM646" s="3" t="str">
        <f t="shared" ref="AM646:AM709" si="21">IF($AI646="3E","3E",IF(AH646=0,"",IF(OR(COUNT($A646)=0,COUNT(AF646)=0),"",RANK(AI646,$AI$5:$AI$420,0))))</f>
        <v/>
      </c>
    </row>
    <row r="647" spans="1:39" ht="18.95" customHeight="1" x14ac:dyDescent="0.25">
      <c r="A647" s="4" t="str">
        <f>IF(DRAFT!$B649="","",DRAFT!$B649)</f>
        <v/>
      </c>
      <c r="B647" s="3" t="str">
        <f>IF(COUNT($A647)=0,"",IF($A647&lt;&gt;DRAFT!$B649,"ERR",IF(DRAFT!I649="3E","3E",IF(COUNT(DRAFT!E649,DRAFT!I649)&gt;0,DRAFT!J649,""))))</f>
        <v/>
      </c>
      <c r="C647" s="3" t="str">
        <f>IF(COUNT($A647)=0,"",IF(B647="3E","3E",IF(B647="","I",LOOKUP(B647/D$2,{0,0.4,0.45,0.5,0.55,0.6,0.65,0.7,0.75,0.8,1},{"F","D","C","C+","B-","B","B+","A-","A","A+"}))))</f>
        <v/>
      </c>
      <c r="D647" s="2" t="str">
        <f>IF(COUNT($A647)=0,"",IF(B647="","--",IF(B647="3E","3E",LOOKUP(B647/D$2,{0,0.4,0.45,0.5,0.55,0.6,0.65,0.7,0.75,0.8,1},{0,2,2.25,2.5,2.75,3,3.25,3.5,3.75,4}))))</f>
        <v/>
      </c>
      <c r="E647" s="3" t="str">
        <f>IF(COUNT($A647)=0,"",IF($A647&lt;&gt;DRAFT!$B649,"ERR",IF(DRAFT!R649="3E","3E",IF(COUNT(DRAFT!N649,DRAFT!R649)&gt;0,DRAFT!S649,""))))</f>
        <v/>
      </c>
      <c r="F647" s="3" t="str">
        <f>IF(COUNT($A647)=0,"",IF(E647="3E","3E",IF(E647="","I",LOOKUP(E647/G$2,{0,0.4,0.45,0.5,0.55,0.6,0.65,0.7,0.75,0.8,1},{"F","D","C","C+","B-","B","B+","A-","A","A+"}))))</f>
        <v/>
      </c>
      <c r="G647" s="2" t="str">
        <f>IF(COUNT($A647)=0,"",IF(E647="","--",IF(E647="3E","3E",LOOKUP(E647/G$2,{0,0.4,0.45,0.5,0.55,0.6,0.65,0.7,0.75,0.8,1},{0,2,2.25,2.5,2.75,3,3.25,3.5,3.75,4}))))</f>
        <v/>
      </c>
      <c r="H647" s="3" t="str">
        <f>IF(COUNT($A647)=0,"",IF($A647&lt;&gt;DRAFT!$B649,"ERR",IF(DRAFT!AA649="3E","3E",IF(COUNT(DRAFT!W649,DRAFT!AA649)&gt;0,DRAFT!AB649,""))))</f>
        <v/>
      </c>
      <c r="I647" s="3" t="str">
        <f>IF(COUNT($A647)=0,"",IF(H647="3E","3E",IF(H647="","I",LOOKUP(H647/J$2,{0,0.4,0.45,0.5,0.55,0.6,0.65,0.7,0.75,0.8,1},{"F","D","C","C+","B-","B","B+","A-","A","A+"}))))</f>
        <v/>
      </c>
      <c r="J647" s="2" t="str">
        <f>IF(COUNT($A647)=0,"",IF(H647="","--",IF(H647="3E","3E",LOOKUP(H647/J$2,{0,0.4,0.45,0.5,0.55,0.6,0.65,0.7,0.75,0.8,1},{0,2,2.25,2.5,2.75,3,3.25,3.5,3.75,4}))))</f>
        <v/>
      </c>
      <c r="K647" s="3" t="str">
        <f>IF(COUNT($A647)=0,"",IF($A647&lt;&gt;DRAFT!$B649,"ERR",IF(DRAFT!AJ649="3E","3E",IF(COUNT(DRAFT!AF649,DRAFT!AJ649)&gt;0,DRAFT!AK649,""))))</f>
        <v/>
      </c>
      <c r="L647" s="3" t="str">
        <f>IF(COUNT($A647)=0,"",IF(K647="3E","3E",IF(K647="","I",LOOKUP(K647/M$2,{0,0.4,0.45,0.5,0.55,0.6,0.65,0.7,0.75,0.8,1},{"F","D","C","C+","B-","B","B+","A-","A","A+"}))))</f>
        <v/>
      </c>
      <c r="M647" s="2" t="str">
        <f>IF(COUNT($A647)=0,"",IF(K647="","--",IF(K647="3E","3E",LOOKUP(K647/M$2,{0,0.4,0.45,0.5,0.55,0.6,0.65,0.7,0.75,0.8,1},{0,2,2.25,2.5,2.75,3,3.25,3.5,3.75,4}))))</f>
        <v/>
      </c>
      <c r="N647" s="3" t="str">
        <f>IF(COUNT($A647)=0,"",IF($A647&lt;&gt;DRAFT!$B649,"ERR",IF(DRAFT!AS649="3E","3E",IF(COUNT(DRAFT!AO649,DRAFT!AS649)&gt;0,DRAFT!AT649,""))))</f>
        <v/>
      </c>
      <c r="O647" s="3" t="str">
        <f>IF(COUNT($A647)=0,"",IF(N647="3E","3E",IF(N647="","I",LOOKUP(N647/P$2,{0,0.4,0.45,0.5,0.55,0.6,0.65,0.7,0.75,0.8,1},{"F","D","C","C+","B-","B","B+","A-","A","A+"}))))</f>
        <v/>
      </c>
      <c r="P647" s="2" t="str">
        <f>IF(COUNT($A647)=0,"",IF(N647="","--",IF(N647="3E","3E",LOOKUP(N647/P$2,{0,0.4,0.45,0.5,0.55,0.6,0.65,0.7,0.75,0.8,1},{0,2,2.25,2.5,2.75,3,3.25,3.5,3.75,4}))))</f>
        <v/>
      </c>
      <c r="Q647" s="3" t="str">
        <f>IF(COUNT($A647)=0,"",IF($A647&lt;&gt;DRAFT!$B649,"ERR",IF(DRAFT!BB649="3E","3E",IF(COUNT(DRAFT!AX649,DRAFT!BB649)&gt;0,DRAFT!BC649,""))))</f>
        <v/>
      </c>
      <c r="R647" s="3" t="str">
        <f>IF(COUNT($A647)=0,"",IF(Q647="3E","3E",IF(Q647="","I",LOOKUP(Q647/S$2,{0,0.4,0.45,0.5,0.55,0.6,0.65,0.7,0.75,0.8,1},{"F","D","C","C+","B-","B","B+","A-","A","A+"}))))</f>
        <v/>
      </c>
      <c r="S647" s="2" t="str">
        <f>IF(COUNT($A647)=0,"",IF(Q647="","--",IF(Q647="3E","3E",LOOKUP(Q647/S$2,{0,0.4,0.45,0.5,0.55,0.6,0.65,0.7,0.75,0.8,1},{0,2,2.25,2.5,2.75,3,3.25,3.5,3.75,4}))))</f>
        <v/>
      </c>
      <c r="T647" s="3" t="str">
        <f>IF(COUNT($A647)=0,"",IF($A647&lt;&gt;DRAFT!$B649,"ERR",IF(DRAFT!BK649="3E","3E",IF(COUNT(DRAFT!BG649,DRAFT!BK649)&gt;0,DRAFT!BL649,""))))</f>
        <v/>
      </c>
      <c r="U647" s="3" t="str">
        <f>IF(COUNT($A647)=0,"",IF(T647="3E","3E",IF(T647="","I",LOOKUP(T647/V$2,{0,0.4,0.45,0.5,0.55,0.6,0.65,0.7,0.75,0.8,1},{"F","D","C","C+","B-","B","B+","A-","A","A+"}))))</f>
        <v/>
      </c>
      <c r="V647" s="2" t="str">
        <f>IF(COUNT($A647)=0,"",IF(T647="","--",IF(T647="3E","3E",LOOKUP(T647/V$2,{0,0.4,0.45,0.5,0.55,0.6,0.65,0.7,0.75,0.8,1},{0,2,2.25,2.5,2.75,3,3.25,3.5,3.75,4}))))</f>
        <v/>
      </c>
      <c r="W647" s="3" t="str">
        <f>IF(COUNT($A647)=0,"",IF($A647&lt;&gt;DRAFT!$B649,"ERR",IF(DRAFT!BT649="3E","3E",IF(COUNT(DRAFT!BP649,DRAFT!BT649)&gt;0,DRAFT!BU649,""))))</f>
        <v/>
      </c>
      <c r="X647" s="3" t="str">
        <f>IF(COUNT($A647)=0,"",IF(W647="3E","3E",IF(W647="","I",LOOKUP(W647/Y$2,{0,0.4,0.45,0.5,0.55,0.6,0.65,0.7,0.75,0.8,1},{"F","D","C","C+","B-","B","B+","A-","A","A+"}))))</f>
        <v/>
      </c>
      <c r="Y647" s="2" t="str">
        <f>IF(COUNT($A647)=0,"",IF(W647="","--",IF(W647="3E","3E",LOOKUP(W647/Y$2,{0,0.4,0.45,0.5,0.55,0.6,0.65,0.7,0.75,0.8,1},{0,2,2.25,2.5,2.75,3,3.25,3.5,3.75,4}))))</f>
        <v/>
      </c>
      <c r="Z647" s="3" t="str">
        <f>IF(COUNT($A647)=0,"",IF($A647&lt;&gt;DRAFT!$B649,"ERR",IF(DRAFT!CC649="3E","3E",IF(COUNT(DRAFT!BY649,DRAFT!CC649)&gt;0,DRAFT!CD649,""))))</f>
        <v/>
      </c>
      <c r="AA647" s="3" t="str">
        <f>IF(COUNT($A647)=0,"",IF(Z647="3E","3E",IF(Z647="","I",LOOKUP(Z647/AB$2,{0,0.4,0.45,0.5,0.55,0.6,0.65,0.7,0.75,0.8,1},{"F","D","C","C+","B-","B","B+","A-","A","A+"}))))</f>
        <v/>
      </c>
      <c r="AB647" s="2" t="str">
        <f>IF(COUNT($A647)=0,"",IF(Z647="","--",IF(Z647="3E","3E",LOOKUP(Z647/AB$2,{0,0.4,0.45,0.5,0.55,0.6,0.65,0.7,0.75,0.8,1},{0,2,2.25,2.5,2.75,3,3.25,3.5,3.75,4}))))</f>
        <v/>
      </c>
      <c r="AC647" s="3" t="str">
        <f>IF(COUNT($A647)=0,"",IF($A647&lt;&gt;DRAFT!$B649,"ERR",IF(DRAFT!CF649&gt;0,DRAFT!CF649,"")))</f>
        <v/>
      </c>
      <c r="AD647" s="3" t="str">
        <f>IF(COUNT($A647)=0,"",IF(AC647="3E","3E",IF(AC647="","I",LOOKUP(AC647/AE$2,{0,0.4,0.45,0.5,0.55,0.6,0.65,0.7,0.75,0.8,1},{"F","D","C","C+","B-","B","B+","A-","A","A+"}))))</f>
        <v/>
      </c>
      <c r="AE647" s="2" t="str">
        <f>IF(COUNT($A647)=0,"",IF(AC647="","--",IF(AC647="3E","3E",LOOKUP(AC647/AE$2,{0,0.4,0.45,0.5,0.55,0.6,0.65,0.7,0.75,0.8,1},{0,2,2.25,2.5,2.75,3,3.25,3.5,3.75,4}))))</f>
        <v/>
      </c>
      <c r="AF647" s="3" t="str">
        <f>IF($A647&lt;&gt;DRAFT!$B649,"ERR",IF(OR(COUNT($A647)=0,COUNT(DRAFT!CI649:CK649,DRAFT!CM649:CO649)=0),"",CEILING(SUM(DRAFT!CL649,DRAFT!CP649),1)))</f>
        <v/>
      </c>
      <c r="AG647" s="3" t="str">
        <f>IF(COUNT($A647)=0,"",IF(AF647="3E","3E",IF(AF647="","I",LOOKUP(AF647/AH$2,{0,0.4,0.45,0.5,0.55,0.6,0.65,0.7,0.75,0.8,1},{"F","D","C","C+","B-","B","B+","A-","A","A+"}))))</f>
        <v/>
      </c>
      <c r="AH647" s="2" t="str">
        <f>IF(COUNT($A647)=0,"",IF(AF647="","--",IF(AF647="3E","3E",LOOKUP(AF647/AH$2,{0,0.4,0.45,0.5,0.55,0.6,0.65,0.7,0.75,0.8,1},{0,2,2.25,2.5,2.75,3,3.25,3.5,3.75,4}))))</f>
        <v/>
      </c>
      <c r="AI647" s="11" t="str">
        <f>IF(OR(COUNT($A647)=0,COUNT(B647:AH647)=0),"",IF(COUNTIF(B647:AH647,"3E")&gt;0,"3E",IF(DRAFT!$A649="R",TRUNC(SUMPRODUCT(RGP,RCP)/TCP,3),TRUNC((SUMPRODUCT(--(IMDGP&gt;0)*IMDGP,IMCP)+CEILING(DRAFT!$CQ649*42,0.25))/TCP,3))))</f>
        <v/>
      </c>
      <c r="AJ647" s="3" t="str">
        <f>IF(OR(COUNT($A647)=0,COUNT(B647:AH647)=0),"",IF(COUNTIF(B647:AH647,"3E")&gt;0,"3E",IF(DRAFT!$A649="R",SUMPRODUCT(--(RGP&gt;=2),RCP),SUMPRODUCT(--(IMDGP&gt;0),--(IMGP=0),IMCP)+DRAFT!$CR649)))</f>
        <v/>
      </c>
      <c r="AK647" s="3" t="str">
        <f>IF(OR(COUNT($A647)=0,COUNT(B647:AH647)=0),"",IF(COUNTIF(B647:AJ647,"3E")&gt;0,"3E",IF(AND(DRAFT!$A649="IM",OR($AI647&gt;DRAFT!$CQ649,$AJ647&gt;DRAFT!$CR649)),"IMPROVED",IF(AND(DRAFT!$A649="IM",$AI647&lt;=DRAFT!$CQ649,$AJ647&lt;=DRAFT!$CR649),"NOT IMPROVED",IF(AND(AH647&gt;=2,AI647&gt;=2,AJ647&gt;=30),"PASS","FAIL")))))</f>
        <v/>
      </c>
      <c r="AL647" s="3" t="str">
        <f t="shared" si="20"/>
        <v/>
      </c>
      <c r="AM647" s="3" t="str">
        <f t="shared" si="21"/>
        <v/>
      </c>
    </row>
    <row r="648" spans="1:39" ht="18.95" customHeight="1" x14ac:dyDescent="0.25">
      <c r="A648" s="4" t="str">
        <f>IF(DRAFT!$B650="","",DRAFT!$B650)</f>
        <v/>
      </c>
      <c r="B648" s="3" t="str">
        <f>IF(COUNT($A648)=0,"",IF($A648&lt;&gt;DRAFT!$B650,"ERR",IF(DRAFT!I650="3E","3E",IF(COUNT(DRAFT!E650,DRAFT!I650)&gt;0,DRAFT!J650,""))))</f>
        <v/>
      </c>
      <c r="C648" s="3" t="str">
        <f>IF(COUNT($A648)=0,"",IF(B648="3E","3E",IF(B648="","I",LOOKUP(B648/D$2,{0,0.4,0.45,0.5,0.55,0.6,0.65,0.7,0.75,0.8,1},{"F","D","C","C+","B-","B","B+","A-","A","A+"}))))</f>
        <v/>
      </c>
      <c r="D648" s="2" t="str">
        <f>IF(COUNT($A648)=0,"",IF(B648="","--",IF(B648="3E","3E",LOOKUP(B648/D$2,{0,0.4,0.45,0.5,0.55,0.6,0.65,0.7,0.75,0.8,1},{0,2,2.25,2.5,2.75,3,3.25,3.5,3.75,4}))))</f>
        <v/>
      </c>
      <c r="E648" s="3" t="str">
        <f>IF(COUNT($A648)=0,"",IF($A648&lt;&gt;DRAFT!$B650,"ERR",IF(DRAFT!R650="3E","3E",IF(COUNT(DRAFT!N650,DRAFT!R650)&gt;0,DRAFT!S650,""))))</f>
        <v/>
      </c>
      <c r="F648" s="3" t="str">
        <f>IF(COUNT($A648)=0,"",IF(E648="3E","3E",IF(E648="","I",LOOKUP(E648/G$2,{0,0.4,0.45,0.5,0.55,0.6,0.65,0.7,0.75,0.8,1},{"F","D","C","C+","B-","B","B+","A-","A","A+"}))))</f>
        <v/>
      </c>
      <c r="G648" s="2" t="str">
        <f>IF(COUNT($A648)=0,"",IF(E648="","--",IF(E648="3E","3E",LOOKUP(E648/G$2,{0,0.4,0.45,0.5,0.55,0.6,0.65,0.7,0.75,0.8,1},{0,2,2.25,2.5,2.75,3,3.25,3.5,3.75,4}))))</f>
        <v/>
      </c>
      <c r="H648" s="3" t="str">
        <f>IF(COUNT($A648)=0,"",IF($A648&lt;&gt;DRAFT!$B650,"ERR",IF(DRAFT!AA650="3E","3E",IF(COUNT(DRAFT!W650,DRAFT!AA650)&gt;0,DRAFT!AB650,""))))</f>
        <v/>
      </c>
      <c r="I648" s="3" t="str">
        <f>IF(COUNT($A648)=0,"",IF(H648="3E","3E",IF(H648="","I",LOOKUP(H648/J$2,{0,0.4,0.45,0.5,0.55,0.6,0.65,0.7,0.75,0.8,1},{"F","D","C","C+","B-","B","B+","A-","A","A+"}))))</f>
        <v/>
      </c>
      <c r="J648" s="2" t="str">
        <f>IF(COUNT($A648)=0,"",IF(H648="","--",IF(H648="3E","3E",LOOKUP(H648/J$2,{0,0.4,0.45,0.5,0.55,0.6,0.65,0.7,0.75,0.8,1},{0,2,2.25,2.5,2.75,3,3.25,3.5,3.75,4}))))</f>
        <v/>
      </c>
      <c r="K648" s="3" t="str">
        <f>IF(COUNT($A648)=0,"",IF($A648&lt;&gt;DRAFT!$B650,"ERR",IF(DRAFT!AJ650="3E","3E",IF(COUNT(DRAFT!AF650,DRAFT!AJ650)&gt;0,DRAFT!AK650,""))))</f>
        <v/>
      </c>
      <c r="L648" s="3" t="str">
        <f>IF(COUNT($A648)=0,"",IF(K648="3E","3E",IF(K648="","I",LOOKUP(K648/M$2,{0,0.4,0.45,0.5,0.55,0.6,0.65,0.7,0.75,0.8,1},{"F","D","C","C+","B-","B","B+","A-","A","A+"}))))</f>
        <v/>
      </c>
      <c r="M648" s="2" t="str">
        <f>IF(COUNT($A648)=0,"",IF(K648="","--",IF(K648="3E","3E",LOOKUP(K648/M$2,{0,0.4,0.45,0.5,0.55,0.6,0.65,0.7,0.75,0.8,1},{0,2,2.25,2.5,2.75,3,3.25,3.5,3.75,4}))))</f>
        <v/>
      </c>
      <c r="N648" s="3" t="str">
        <f>IF(COUNT($A648)=0,"",IF($A648&lt;&gt;DRAFT!$B650,"ERR",IF(DRAFT!AS650="3E","3E",IF(COUNT(DRAFT!AO650,DRAFT!AS650)&gt;0,DRAFT!AT650,""))))</f>
        <v/>
      </c>
      <c r="O648" s="3" t="str">
        <f>IF(COUNT($A648)=0,"",IF(N648="3E","3E",IF(N648="","I",LOOKUP(N648/P$2,{0,0.4,0.45,0.5,0.55,0.6,0.65,0.7,0.75,0.8,1},{"F","D","C","C+","B-","B","B+","A-","A","A+"}))))</f>
        <v/>
      </c>
      <c r="P648" s="2" t="str">
        <f>IF(COUNT($A648)=0,"",IF(N648="","--",IF(N648="3E","3E",LOOKUP(N648/P$2,{0,0.4,0.45,0.5,0.55,0.6,0.65,0.7,0.75,0.8,1},{0,2,2.25,2.5,2.75,3,3.25,3.5,3.75,4}))))</f>
        <v/>
      </c>
      <c r="Q648" s="3" t="str">
        <f>IF(COUNT($A648)=0,"",IF($A648&lt;&gt;DRAFT!$B650,"ERR",IF(DRAFT!BB650="3E","3E",IF(COUNT(DRAFT!AX650,DRAFT!BB650)&gt;0,DRAFT!BC650,""))))</f>
        <v/>
      </c>
      <c r="R648" s="3" t="str">
        <f>IF(COUNT($A648)=0,"",IF(Q648="3E","3E",IF(Q648="","I",LOOKUP(Q648/S$2,{0,0.4,0.45,0.5,0.55,0.6,0.65,0.7,0.75,0.8,1},{"F","D","C","C+","B-","B","B+","A-","A","A+"}))))</f>
        <v/>
      </c>
      <c r="S648" s="2" t="str">
        <f>IF(COUNT($A648)=0,"",IF(Q648="","--",IF(Q648="3E","3E",LOOKUP(Q648/S$2,{0,0.4,0.45,0.5,0.55,0.6,0.65,0.7,0.75,0.8,1},{0,2,2.25,2.5,2.75,3,3.25,3.5,3.75,4}))))</f>
        <v/>
      </c>
      <c r="T648" s="3" t="str">
        <f>IF(COUNT($A648)=0,"",IF($A648&lt;&gt;DRAFT!$B650,"ERR",IF(DRAFT!BK650="3E","3E",IF(COUNT(DRAFT!BG650,DRAFT!BK650)&gt;0,DRAFT!BL650,""))))</f>
        <v/>
      </c>
      <c r="U648" s="3" t="str">
        <f>IF(COUNT($A648)=0,"",IF(T648="3E","3E",IF(T648="","I",LOOKUP(T648/V$2,{0,0.4,0.45,0.5,0.55,0.6,0.65,0.7,0.75,0.8,1},{"F","D","C","C+","B-","B","B+","A-","A","A+"}))))</f>
        <v/>
      </c>
      <c r="V648" s="2" t="str">
        <f>IF(COUNT($A648)=0,"",IF(T648="","--",IF(T648="3E","3E",LOOKUP(T648/V$2,{0,0.4,0.45,0.5,0.55,0.6,0.65,0.7,0.75,0.8,1},{0,2,2.25,2.5,2.75,3,3.25,3.5,3.75,4}))))</f>
        <v/>
      </c>
      <c r="W648" s="3" t="str">
        <f>IF(COUNT($A648)=0,"",IF($A648&lt;&gt;DRAFT!$B650,"ERR",IF(DRAFT!BT650="3E","3E",IF(COUNT(DRAFT!BP650,DRAFT!BT650)&gt;0,DRAFT!BU650,""))))</f>
        <v/>
      </c>
      <c r="X648" s="3" t="str">
        <f>IF(COUNT($A648)=0,"",IF(W648="3E","3E",IF(W648="","I",LOOKUP(W648/Y$2,{0,0.4,0.45,0.5,0.55,0.6,0.65,0.7,0.75,0.8,1},{"F","D","C","C+","B-","B","B+","A-","A","A+"}))))</f>
        <v/>
      </c>
      <c r="Y648" s="2" t="str">
        <f>IF(COUNT($A648)=0,"",IF(W648="","--",IF(W648="3E","3E",LOOKUP(W648/Y$2,{0,0.4,0.45,0.5,0.55,0.6,0.65,0.7,0.75,0.8,1},{0,2,2.25,2.5,2.75,3,3.25,3.5,3.75,4}))))</f>
        <v/>
      </c>
      <c r="Z648" s="3" t="str">
        <f>IF(COUNT($A648)=0,"",IF($A648&lt;&gt;DRAFT!$B650,"ERR",IF(DRAFT!CC650="3E","3E",IF(COUNT(DRAFT!BY650,DRAFT!CC650)&gt;0,DRAFT!CD650,""))))</f>
        <v/>
      </c>
      <c r="AA648" s="3" t="str">
        <f>IF(COUNT($A648)=0,"",IF(Z648="3E","3E",IF(Z648="","I",LOOKUP(Z648/AB$2,{0,0.4,0.45,0.5,0.55,0.6,0.65,0.7,0.75,0.8,1},{"F","D","C","C+","B-","B","B+","A-","A","A+"}))))</f>
        <v/>
      </c>
      <c r="AB648" s="2" t="str">
        <f>IF(COUNT($A648)=0,"",IF(Z648="","--",IF(Z648="3E","3E",LOOKUP(Z648/AB$2,{0,0.4,0.45,0.5,0.55,0.6,0.65,0.7,0.75,0.8,1},{0,2,2.25,2.5,2.75,3,3.25,3.5,3.75,4}))))</f>
        <v/>
      </c>
      <c r="AC648" s="3" t="str">
        <f>IF(COUNT($A648)=0,"",IF($A648&lt;&gt;DRAFT!$B650,"ERR",IF(DRAFT!CF650&gt;0,DRAFT!CF650,"")))</f>
        <v/>
      </c>
      <c r="AD648" s="3" t="str">
        <f>IF(COUNT($A648)=0,"",IF(AC648="3E","3E",IF(AC648="","I",LOOKUP(AC648/AE$2,{0,0.4,0.45,0.5,0.55,0.6,0.65,0.7,0.75,0.8,1},{"F","D","C","C+","B-","B","B+","A-","A","A+"}))))</f>
        <v/>
      </c>
      <c r="AE648" s="2" t="str">
        <f>IF(COUNT($A648)=0,"",IF(AC648="","--",IF(AC648="3E","3E",LOOKUP(AC648/AE$2,{0,0.4,0.45,0.5,0.55,0.6,0.65,0.7,0.75,0.8,1},{0,2,2.25,2.5,2.75,3,3.25,3.5,3.75,4}))))</f>
        <v/>
      </c>
      <c r="AF648" s="3" t="str">
        <f>IF($A648&lt;&gt;DRAFT!$B650,"ERR",IF(OR(COUNT($A648)=0,COUNT(DRAFT!CI650:CK650,DRAFT!CM650:CO650)=0),"",CEILING(SUM(DRAFT!CL650,DRAFT!CP650),1)))</f>
        <v/>
      </c>
      <c r="AG648" s="3" t="str">
        <f>IF(COUNT($A648)=0,"",IF(AF648="3E","3E",IF(AF648="","I",LOOKUP(AF648/AH$2,{0,0.4,0.45,0.5,0.55,0.6,0.65,0.7,0.75,0.8,1},{"F","D","C","C+","B-","B","B+","A-","A","A+"}))))</f>
        <v/>
      </c>
      <c r="AH648" s="2" t="str">
        <f>IF(COUNT($A648)=0,"",IF(AF648="","--",IF(AF648="3E","3E",LOOKUP(AF648/AH$2,{0,0.4,0.45,0.5,0.55,0.6,0.65,0.7,0.75,0.8,1},{0,2,2.25,2.5,2.75,3,3.25,3.5,3.75,4}))))</f>
        <v/>
      </c>
      <c r="AI648" s="11" t="str">
        <f>IF(OR(COUNT($A648)=0,COUNT(B648:AH648)=0),"",IF(COUNTIF(B648:AH648,"3E")&gt;0,"3E",IF(DRAFT!$A650="R",TRUNC(SUMPRODUCT(RGP,RCP)/TCP,3),TRUNC((SUMPRODUCT(--(IMDGP&gt;0)*IMDGP,IMCP)+CEILING(DRAFT!$CQ650*42,0.25))/TCP,3))))</f>
        <v/>
      </c>
      <c r="AJ648" s="3" t="str">
        <f>IF(OR(COUNT($A648)=0,COUNT(B648:AH648)=0),"",IF(COUNTIF(B648:AH648,"3E")&gt;0,"3E",IF(DRAFT!$A650="R",SUMPRODUCT(--(RGP&gt;=2),RCP),SUMPRODUCT(--(IMDGP&gt;0),--(IMGP=0),IMCP)+DRAFT!$CR650)))</f>
        <v/>
      </c>
      <c r="AK648" s="3" t="str">
        <f>IF(OR(COUNT($A648)=0,COUNT(B648:AH648)=0),"",IF(COUNTIF(B648:AJ648,"3E")&gt;0,"3E",IF(AND(DRAFT!$A650="IM",OR($AI648&gt;DRAFT!$CQ650,$AJ648&gt;DRAFT!$CR650)),"IMPROVED",IF(AND(DRAFT!$A650="IM",$AI648&lt;=DRAFT!$CQ650,$AJ648&lt;=DRAFT!$CR650),"NOT IMPROVED",IF(AND(AH648&gt;=2,AI648&gt;=2,AJ648&gt;=30),"PASS","FAIL")))))</f>
        <v/>
      </c>
      <c r="AL648" s="3" t="str">
        <f t="shared" si="20"/>
        <v/>
      </c>
      <c r="AM648" s="3" t="str">
        <f t="shared" si="21"/>
        <v/>
      </c>
    </row>
    <row r="649" spans="1:39" ht="18.95" customHeight="1" x14ac:dyDescent="0.25">
      <c r="A649" s="4" t="str">
        <f>IF(DRAFT!$B651="","",DRAFT!$B651)</f>
        <v/>
      </c>
      <c r="B649" s="3" t="str">
        <f>IF(COUNT($A649)=0,"",IF($A649&lt;&gt;DRAFT!$B651,"ERR",IF(DRAFT!I651="3E","3E",IF(COUNT(DRAFT!E651,DRAFT!I651)&gt;0,DRAFT!J651,""))))</f>
        <v/>
      </c>
      <c r="C649" s="3" t="str">
        <f>IF(COUNT($A649)=0,"",IF(B649="3E","3E",IF(B649="","I",LOOKUP(B649/D$2,{0,0.4,0.45,0.5,0.55,0.6,0.65,0.7,0.75,0.8,1},{"F","D","C","C+","B-","B","B+","A-","A","A+"}))))</f>
        <v/>
      </c>
      <c r="D649" s="2" t="str">
        <f>IF(COUNT($A649)=0,"",IF(B649="","--",IF(B649="3E","3E",LOOKUP(B649/D$2,{0,0.4,0.45,0.5,0.55,0.6,0.65,0.7,0.75,0.8,1},{0,2,2.25,2.5,2.75,3,3.25,3.5,3.75,4}))))</f>
        <v/>
      </c>
      <c r="E649" s="3" t="str">
        <f>IF(COUNT($A649)=0,"",IF($A649&lt;&gt;DRAFT!$B651,"ERR",IF(DRAFT!R651="3E","3E",IF(COUNT(DRAFT!N651,DRAFT!R651)&gt;0,DRAFT!S651,""))))</f>
        <v/>
      </c>
      <c r="F649" s="3" t="str">
        <f>IF(COUNT($A649)=0,"",IF(E649="3E","3E",IF(E649="","I",LOOKUP(E649/G$2,{0,0.4,0.45,0.5,0.55,0.6,0.65,0.7,0.75,0.8,1},{"F","D","C","C+","B-","B","B+","A-","A","A+"}))))</f>
        <v/>
      </c>
      <c r="G649" s="2" t="str">
        <f>IF(COUNT($A649)=0,"",IF(E649="","--",IF(E649="3E","3E",LOOKUP(E649/G$2,{0,0.4,0.45,0.5,0.55,0.6,0.65,0.7,0.75,0.8,1},{0,2,2.25,2.5,2.75,3,3.25,3.5,3.75,4}))))</f>
        <v/>
      </c>
      <c r="H649" s="3" t="str">
        <f>IF(COUNT($A649)=0,"",IF($A649&lt;&gt;DRAFT!$B651,"ERR",IF(DRAFT!AA651="3E","3E",IF(COUNT(DRAFT!W651,DRAFT!AA651)&gt;0,DRAFT!AB651,""))))</f>
        <v/>
      </c>
      <c r="I649" s="3" t="str">
        <f>IF(COUNT($A649)=0,"",IF(H649="3E","3E",IF(H649="","I",LOOKUP(H649/J$2,{0,0.4,0.45,0.5,0.55,0.6,0.65,0.7,0.75,0.8,1},{"F","D","C","C+","B-","B","B+","A-","A","A+"}))))</f>
        <v/>
      </c>
      <c r="J649" s="2" t="str">
        <f>IF(COUNT($A649)=0,"",IF(H649="","--",IF(H649="3E","3E",LOOKUP(H649/J$2,{0,0.4,0.45,0.5,0.55,0.6,0.65,0.7,0.75,0.8,1},{0,2,2.25,2.5,2.75,3,3.25,3.5,3.75,4}))))</f>
        <v/>
      </c>
      <c r="K649" s="3" t="str">
        <f>IF(COUNT($A649)=0,"",IF($A649&lt;&gt;DRAFT!$B651,"ERR",IF(DRAFT!AJ651="3E","3E",IF(COUNT(DRAFT!AF651,DRAFT!AJ651)&gt;0,DRAFT!AK651,""))))</f>
        <v/>
      </c>
      <c r="L649" s="3" t="str">
        <f>IF(COUNT($A649)=0,"",IF(K649="3E","3E",IF(K649="","I",LOOKUP(K649/M$2,{0,0.4,0.45,0.5,0.55,0.6,0.65,0.7,0.75,0.8,1},{"F","D","C","C+","B-","B","B+","A-","A","A+"}))))</f>
        <v/>
      </c>
      <c r="M649" s="2" t="str">
        <f>IF(COUNT($A649)=0,"",IF(K649="","--",IF(K649="3E","3E",LOOKUP(K649/M$2,{0,0.4,0.45,0.5,0.55,0.6,0.65,0.7,0.75,0.8,1},{0,2,2.25,2.5,2.75,3,3.25,3.5,3.75,4}))))</f>
        <v/>
      </c>
      <c r="N649" s="3" t="str">
        <f>IF(COUNT($A649)=0,"",IF($A649&lt;&gt;DRAFT!$B651,"ERR",IF(DRAFT!AS651="3E","3E",IF(COUNT(DRAFT!AO651,DRAFT!AS651)&gt;0,DRAFT!AT651,""))))</f>
        <v/>
      </c>
      <c r="O649" s="3" t="str">
        <f>IF(COUNT($A649)=0,"",IF(N649="3E","3E",IF(N649="","I",LOOKUP(N649/P$2,{0,0.4,0.45,0.5,0.55,0.6,0.65,0.7,0.75,0.8,1},{"F","D","C","C+","B-","B","B+","A-","A","A+"}))))</f>
        <v/>
      </c>
      <c r="P649" s="2" t="str">
        <f>IF(COUNT($A649)=0,"",IF(N649="","--",IF(N649="3E","3E",LOOKUP(N649/P$2,{0,0.4,0.45,0.5,0.55,0.6,0.65,0.7,0.75,0.8,1},{0,2,2.25,2.5,2.75,3,3.25,3.5,3.75,4}))))</f>
        <v/>
      </c>
      <c r="Q649" s="3" t="str">
        <f>IF(COUNT($A649)=0,"",IF($A649&lt;&gt;DRAFT!$B651,"ERR",IF(DRAFT!BB651="3E","3E",IF(COUNT(DRAFT!AX651,DRAFT!BB651)&gt;0,DRAFT!BC651,""))))</f>
        <v/>
      </c>
      <c r="R649" s="3" t="str">
        <f>IF(COUNT($A649)=0,"",IF(Q649="3E","3E",IF(Q649="","I",LOOKUP(Q649/S$2,{0,0.4,0.45,0.5,0.55,0.6,0.65,0.7,0.75,0.8,1},{"F","D","C","C+","B-","B","B+","A-","A","A+"}))))</f>
        <v/>
      </c>
      <c r="S649" s="2" t="str">
        <f>IF(COUNT($A649)=0,"",IF(Q649="","--",IF(Q649="3E","3E",LOOKUP(Q649/S$2,{0,0.4,0.45,0.5,0.55,0.6,0.65,0.7,0.75,0.8,1},{0,2,2.25,2.5,2.75,3,3.25,3.5,3.75,4}))))</f>
        <v/>
      </c>
      <c r="T649" s="3" t="str">
        <f>IF(COUNT($A649)=0,"",IF($A649&lt;&gt;DRAFT!$B651,"ERR",IF(DRAFT!BK651="3E","3E",IF(COUNT(DRAFT!BG651,DRAFT!BK651)&gt;0,DRAFT!BL651,""))))</f>
        <v/>
      </c>
      <c r="U649" s="3" t="str">
        <f>IF(COUNT($A649)=0,"",IF(T649="3E","3E",IF(T649="","I",LOOKUP(T649/V$2,{0,0.4,0.45,0.5,0.55,0.6,0.65,0.7,0.75,0.8,1},{"F","D","C","C+","B-","B","B+","A-","A","A+"}))))</f>
        <v/>
      </c>
      <c r="V649" s="2" t="str">
        <f>IF(COUNT($A649)=0,"",IF(T649="","--",IF(T649="3E","3E",LOOKUP(T649/V$2,{0,0.4,0.45,0.5,0.55,0.6,0.65,0.7,0.75,0.8,1},{0,2,2.25,2.5,2.75,3,3.25,3.5,3.75,4}))))</f>
        <v/>
      </c>
      <c r="W649" s="3" t="str">
        <f>IF(COUNT($A649)=0,"",IF($A649&lt;&gt;DRAFT!$B651,"ERR",IF(DRAFT!BT651="3E","3E",IF(COUNT(DRAFT!BP651,DRAFT!BT651)&gt;0,DRAFT!BU651,""))))</f>
        <v/>
      </c>
      <c r="X649" s="3" t="str">
        <f>IF(COUNT($A649)=0,"",IF(W649="3E","3E",IF(W649="","I",LOOKUP(W649/Y$2,{0,0.4,0.45,0.5,0.55,0.6,0.65,0.7,0.75,0.8,1},{"F","D","C","C+","B-","B","B+","A-","A","A+"}))))</f>
        <v/>
      </c>
      <c r="Y649" s="2" t="str">
        <f>IF(COUNT($A649)=0,"",IF(W649="","--",IF(W649="3E","3E",LOOKUP(W649/Y$2,{0,0.4,0.45,0.5,0.55,0.6,0.65,0.7,0.75,0.8,1},{0,2,2.25,2.5,2.75,3,3.25,3.5,3.75,4}))))</f>
        <v/>
      </c>
      <c r="Z649" s="3" t="str">
        <f>IF(COUNT($A649)=0,"",IF($A649&lt;&gt;DRAFT!$B651,"ERR",IF(DRAFT!CC651="3E","3E",IF(COUNT(DRAFT!BY651,DRAFT!CC651)&gt;0,DRAFT!CD651,""))))</f>
        <v/>
      </c>
      <c r="AA649" s="3" t="str">
        <f>IF(COUNT($A649)=0,"",IF(Z649="3E","3E",IF(Z649="","I",LOOKUP(Z649/AB$2,{0,0.4,0.45,0.5,0.55,0.6,0.65,0.7,0.75,0.8,1},{"F","D","C","C+","B-","B","B+","A-","A","A+"}))))</f>
        <v/>
      </c>
      <c r="AB649" s="2" t="str">
        <f>IF(COUNT($A649)=0,"",IF(Z649="","--",IF(Z649="3E","3E",LOOKUP(Z649/AB$2,{0,0.4,0.45,0.5,0.55,0.6,0.65,0.7,0.75,0.8,1},{0,2,2.25,2.5,2.75,3,3.25,3.5,3.75,4}))))</f>
        <v/>
      </c>
      <c r="AC649" s="3" t="str">
        <f>IF(COUNT($A649)=0,"",IF($A649&lt;&gt;DRAFT!$B651,"ERR",IF(DRAFT!CF651&gt;0,DRAFT!CF651,"")))</f>
        <v/>
      </c>
      <c r="AD649" s="3" t="str">
        <f>IF(COUNT($A649)=0,"",IF(AC649="3E","3E",IF(AC649="","I",LOOKUP(AC649/AE$2,{0,0.4,0.45,0.5,0.55,0.6,0.65,0.7,0.75,0.8,1},{"F","D","C","C+","B-","B","B+","A-","A","A+"}))))</f>
        <v/>
      </c>
      <c r="AE649" s="2" t="str">
        <f>IF(COUNT($A649)=0,"",IF(AC649="","--",IF(AC649="3E","3E",LOOKUP(AC649/AE$2,{0,0.4,0.45,0.5,0.55,0.6,0.65,0.7,0.75,0.8,1},{0,2,2.25,2.5,2.75,3,3.25,3.5,3.75,4}))))</f>
        <v/>
      </c>
      <c r="AF649" s="3" t="str">
        <f>IF($A649&lt;&gt;DRAFT!$B651,"ERR",IF(OR(COUNT($A649)=0,COUNT(DRAFT!CI651:CK651,DRAFT!CM651:CO651)=0),"",CEILING(SUM(DRAFT!CL651,DRAFT!CP651),1)))</f>
        <v/>
      </c>
      <c r="AG649" s="3" t="str">
        <f>IF(COUNT($A649)=0,"",IF(AF649="3E","3E",IF(AF649="","I",LOOKUP(AF649/AH$2,{0,0.4,0.45,0.5,0.55,0.6,0.65,0.7,0.75,0.8,1},{"F","D","C","C+","B-","B","B+","A-","A","A+"}))))</f>
        <v/>
      </c>
      <c r="AH649" s="2" t="str">
        <f>IF(COUNT($A649)=0,"",IF(AF649="","--",IF(AF649="3E","3E",LOOKUP(AF649/AH$2,{0,0.4,0.45,0.5,0.55,0.6,0.65,0.7,0.75,0.8,1},{0,2,2.25,2.5,2.75,3,3.25,3.5,3.75,4}))))</f>
        <v/>
      </c>
      <c r="AI649" s="11" t="str">
        <f>IF(OR(COUNT($A649)=0,COUNT(B649:AH649)=0),"",IF(COUNTIF(B649:AH649,"3E")&gt;0,"3E",IF(DRAFT!$A651="R",TRUNC(SUMPRODUCT(RGP,RCP)/TCP,3),TRUNC((SUMPRODUCT(--(IMDGP&gt;0)*IMDGP,IMCP)+CEILING(DRAFT!$CQ651*42,0.25))/TCP,3))))</f>
        <v/>
      </c>
      <c r="AJ649" s="3" t="str">
        <f>IF(OR(COUNT($A649)=0,COUNT(B649:AH649)=0),"",IF(COUNTIF(B649:AH649,"3E")&gt;0,"3E",IF(DRAFT!$A651="R",SUMPRODUCT(--(RGP&gt;=2),RCP),SUMPRODUCT(--(IMDGP&gt;0),--(IMGP=0),IMCP)+DRAFT!$CR651)))</f>
        <v/>
      </c>
      <c r="AK649" s="3" t="str">
        <f>IF(OR(COUNT($A649)=0,COUNT(B649:AH649)=0),"",IF(COUNTIF(B649:AJ649,"3E")&gt;0,"3E",IF(AND(DRAFT!$A651="IM",OR($AI649&gt;DRAFT!$CQ651,$AJ649&gt;DRAFT!$CR651)),"IMPROVED",IF(AND(DRAFT!$A651="IM",$AI649&lt;=DRAFT!$CQ651,$AJ649&lt;=DRAFT!$CR651),"NOT IMPROVED",IF(AND(AH649&gt;=2,AI649&gt;=2,AJ649&gt;=30),"PASS","FAIL")))))</f>
        <v/>
      </c>
      <c r="AL649" s="3" t="str">
        <f t="shared" si="20"/>
        <v/>
      </c>
      <c r="AM649" s="3" t="str">
        <f t="shared" si="21"/>
        <v/>
      </c>
    </row>
    <row r="650" spans="1:39" ht="18.95" customHeight="1" x14ac:dyDescent="0.25">
      <c r="A650" s="4" t="str">
        <f>IF(DRAFT!$B652="","",DRAFT!$B652)</f>
        <v/>
      </c>
      <c r="B650" s="3" t="str">
        <f>IF(COUNT($A650)=0,"",IF($A650&lt;&gt;DRAFT!$B652,"ERR",IF(DRAFT!I652="3E","3E",IF(COUNT(DRAFT!E652,DRAFT!I652)&gt;0,DRAFT!J652,""))))</f>
        <v/>
      </c>
      <c r="C650" s="3" t="str">
        <f>IF(COUNT($A650)=0,"",IF(B650="3E","3E",IF(B650="","I",LOOKUP(B650/D$2,{0,0.4,0.45,0.5,0.55,0.6,0.65,0.7,0.75,0.8,1},{"F","D","C","C+","B-","B","B+","A-","A","A+"}))))</f>
        <v/>
      </c>
      <c r="D650" s="2" t="str">
        <f>IF(COUNT($A650)=0,"",IF(B650="","--",IF(B650="3E","3E",LOOKUP(B650/D$2,{0,0.4,0.45,0.5,0.55,0.6,0.65,0.7,0.75,0.8,1},{0,2,2.25,2.5,2.75,3,3.25,3.5,3.75,4}))))</f>
        <v/>
      </c>
      <c r="E650" s="3" t="str">
        <f>IF(COUNT($A650)=0,"",IF($A650&lt;&gt;DRAFT!$B652,"ERR",IF(DRAFT!R652="3E","3E",IF(COUNT(DRAFT!N652,DRAFT!R652)&gt;0,DRAFT!S652,""))))</f>
        <v/>
      </c>
      <c r="F650" s="3" t="str">
        <f>IF(COUNT($A650)=0,"",IF(E650="3E","3E",IF(E650="","I",LOOKUP(E650/G$2,{0,0.4,0.45,0.5,0.55,0.6,0.65,0.7,0.75,0.8,1},{"F","D","C","C+","B-","B","B+","A-","A","A+"}))))</f>
        <v/>
      </c>
      <c r="G650" s="2" t="str">
        <f>IF(COUNT($A650)=0,"",IF(E650="","--",IF(E650="3E","3E",LOOKUP(E650/G$2,{0,0.4,0.45,0.5,0.55,0.6,0.65,0.7,0.75,0.8,1},{0,2,2.25,2.5,2.75,3,3.25,3.5,3.75,4}))))</f>
        <v/>
      </c>
      <c r="H650" s="3" t="str">
        <f>IF(COUNT($A650)=0,"",IF($A650&lt;&gt;DRAFT!$B652,"ERR",IF(DRAFT!AA652="3E","3E",IF(COUNT(DRAFT!W652,DRAFT!AA652)&gt;0,DRAFT!AB652,""))))</f>
        <v/>
      </c>
      <c r="I650" s="3" t="str">
        <f>IF(COUNT($A650)=0,"",IF(H650="3E","3E",IF(H650="","I",LOOKUP(H650/J$2,{0,0.4,0.45,0.5,0.55,0.6,0.65,0.7,0.75,0.8,1},{"F","D","C","C+","B-","B","B+","A-","A","A+"}))))</f>
        <v/>
      </c>
      <c r="J650" s="2" t="str">
        <f>IF(COUNT($A650)=0,"",IF(H650="","--",IF(H650="3E","3E",LOOKUP(H650/J$2,{0,0.4,0.45,0.5,0.55,0.6,0.65,0.7,0.75,0.8,1},{0,2,2.25,2.5,2.75,3,3.25,3.5,3.75,4}))))</f>
        <v/>
      </c>
      <c r="K650" s="3" t="str">
        <f>IF(COUNT($A650)=0,"",IF($A650&lt;&gt;DRAFT!$B652,"ERR",IF(DRAFT!AJ652="3E","3E",IF(COUNT(DRAFT!AF652,DRAFT!AJ652)&gt;0,DRAFT!AK652,""))))</f>
        <v/>
      </c>
      <c r="L650" s="3" t="str">
        <f>IF(COUNT($A650)=0,"",IF(K650="3E","3E",IF(K650="","I",LOOKUP(K650/M$2,{0,0.4,0.45,0.5,0.55,0.6,0.65,0.7,0.75,0.8,1},{"F","D","C","C+","B-","B","B+","A-","A","A+"}))))</f>
        <v/>
      </c>
      <c r="M650" s="2" t="str">
        <f>IF(COUNT($A650)=0,"",IF(K650="","--",IF(K650="3E","3E",LOOKUP(K650/M$2,{0,0.4,0.45,0.5,0.55,0.6,0.65,0.7,0.75,0.8,1},{0,2,2.25,2.5,2.75,3,3.25,3.5,3.75,4}))))</f>
        <v/>
      </c>
      <c r="N650" s="3" t="str">
        <f>IF(COUNT($A650)=0,"",IF($A650&lt;&gt;DRAFT!$B652,"ERR",IF(DRAFT!AS652="3E","3E",IF(COUNT(DRAFT!AO652,DRAFT!AS652)&gt;0,DRAFT!AT652,""))))</f>
        <v/>
      </c>
      <c r="O650" s="3" t="str">
        <f>IF(COUNT($A650)=0,"",IF(N650="3E","3E",IF(N650="","I",LOOKUP(N650/P$2,{0,0.4,0.45,0.5,0.55,0.6,0.65,0.7,0.75,0.8,1},{"F","D","C","C+","B-","B","B+","A-","A","A+"}))))</f>
        <v/>
      </c>
      <c r="P650" s="2" t="str">
        <f>IF(COUNT($A650)=0,"",IF(N650="","--",IF(N650="3E","3E",LOOKUP(N650/P$2,{0,0.4,0.45,0.5,0.55,0.6,0.65,0.7,0.75,0.8,1},{0,2,2.25,2.5,2.75,3,3.25,3.5,3.75,4}))))</f>
        <v/>
      </c>
      <c r="Q650" s="3" t="str">
        <f>IF(COUNT($A650)=0,"",IF($A650&lt;&gt;DRAFT!$B652,"ERR",IF(DRAFT!BB652="3E","3E",IF(COUNT(DRAFT!AX652,DRAFT!BB652)&gt;0,DRAFT!BC652,""))))</f>
        <v/>
      </c>
      <c r="R650" s="3" t="str">
        <f>IF(COUNT($A650)=0,"",IF(Q650="3E","3E",IF(Q650="","I",LOOKUP(Q650/S$2,{0,0.4,0.45,0.5,0.55,0.6,0.65,0.7,0.75,0.8,1},{"F","D","C","C+","B-","B","B+","A-","A","A+"}))))</f>
        <v/>
      </c>
      <c r="S650" s="2" t="str">
        <f>IF(COUNT($A650)=0,"",IF(Q650="","--",IF(Q650="3E","3E",LOOKUP(Q650/S$2,{0,0.4,0.45,0.5,0.55,0.6,0.65,0.7,0.75,0.8,1},{0,2,2.25,2.5,2.75,3,3.25,3.5,3.75,4}))))</f>
        <v/>
      </c>
      <c r="T650" s="3" t="str">
        <f>IF(COUNT($A650)=0,"",IF($A650&lt;&gt;DRAFT!$B652,"ERR",IF(DRAFT!BK652="3E","3E",IF(COUNT(DRAFT!BG652,DRAFT!BK652)&gt;0,DRAFT!BL652,""))))</f>
        <v/>
      </c>
      <c r="U650" s="3" t="str">
        <f>IF(COUNT($A650)=0,"",IF(T650="3E","3E",IF(T650="","I",LOOKUP(T650/V$2,{0,0.4,0.45,0.5,0.55,0.6,0.65,0.7,0.75,0.8,1},{"F","D","C","C+","B-","B","B+","A-","A","A+"}))))</f>
        <v/>
      </c>
      <c r="V650" s="2" t="str">
        <f>IF(COUNT($A650)=0,"",IF(T650="","--",IF(T650="3E","3E",LOOKUP(T650/V$2,{0,0.4,0.45,0.5,0.55,0.6,0.65,0.7,0.75,0.8,1},{0,2,2.25,2.5,2.75,3,3.25,3.5,3.75,4}))))</f>
        <v/>
      </c>
      <c r="W650" s="3" t="str">
        <f>IF(COUNT($A650)=0,"",IF($A650&lt;&gt;DRAFT!$B652,"ERR",IF(DRAFT!BT652="3E","3E",IF(COUNT(DRAFT!BP652,DRAFT!BT652)&gt;0,DRAFT!BU652,""))))</f>
        <v/>
      </c>
      <c r="X650" s="3" t="str">
        <f>IF(COUNT($A650)=0,"",IF(W650="3E","3E",IF(W650="","I",LOOKUP(W650/Y$2,{0,0.4,0.45,0.5,0.55,0.6,0.65,0.7,0.75,0.8,1},{"F","D","C","C+","B-","B","B+","A-","A","A+"}))))</f>
        <v/>
      </c>
      <c r="Y650" s="2" t="str">
        <f>IF(COUNT($A650)=0,"",IF(W650="","--",IF(W650="3E","3E",LOOKUP(W650/Y$2,{0,0.4,0.45,0.5,0.55,0.6,0.65,0.7,0.75,0.8,1},{0,2,2.25,2.5,2.75,3,3.25,3.5,3.75,4}))))</f>
        <v/>
      </c>
      <c r="Z650" s="3" t="str">
        <f>IF(COUNT($A650)=0,"",IF($A650&lt;&gt;DRAFT!$B652,"ERR",IF(DRAFT!CC652="3E","3E",IF(COUNT(DRAFT!BY652,DRAFT!CC652)&gt;0,DRAFT!CD652,""))))</f>
        <v/>
      </c>
      <c r="AA650" s="3" t="str">
        <f>IF(COUNT($A650)=0,"",IF(Z650="3E","3E",IF(Z650="","I",LOOKUP(Z650/AB$2,{0,0.4,0.45,0.5,0.55,0.6,0.65,0.7,0.75,0.8,1},{"F","D","C","C+","B-","B","B+","A-","A","A+"}))))</f>
        <v/>
      </c>
      <c r="AB650" s="2" t="str">
        <f>IF(COUNT($A650)=0,"",IF(Z650="","--",IF(Z650="3E","3E",LOOKUP(Z650/AB$2,{0,0.4,0.45,0.5,0.55,0.6,0.65,0.7,0.75,0.8,1},{0,2,2.25,2.5,2.75,3,3.25,3.5,3.75,4}))))</f>
        <v/>
      </c>
      <c r="AC650" s="3" t="str">
        <f>IF(COUNT($A650)=0,"",IF($A650&lt;&gt;DRAFT!$B652,"ERR",IF(DRAFT!CF652&gt;0,DRAFT!CF652,"")))</f>
        <v/>
      </c>
      <c r="AD650" s="3" t="str">
        <f>IF(COUNT($A650)=0,"",IF(AC650="3E","3E",IF(AC650="","I",LOOKUP(AC650/AE$2,{0,0.4,0.45,0.5,0.55,0.6,0.65,0.7,0.75,0.8,1},{"F","D","C","C+","B-","B","B+","A-","A","A+"}))))</f>
        <v/>
      </c>
      <c r="AE650" s="2" t="str">
        <f>IF(COUNT($A650)=0,"",IF(AC650="","--",IF(AC650="3E","3E",LOOKUP(AC650/AE$2,{0,0.4,0.45,0.5,0.55,0.6,0.65,0.7,0.75,0.8,1},{0,2,2.25,2.5,2.75,3,3.25,3.5,3.75,4}))))</f>
        <v/>
      </c>
      <c r="AF650" s="3" t="str">
        <f>IF($A650&lt;&gt;DRAFT!$B652,"ERR",IF(OR(COUNT($A650)=0,COUNT(DRAFT!CI652:CK652,DRAFT!CM652:CO652)=0),"",CEILING(SUM(DRAFT!CL652,DRAFT!CP652),1)))</f>
        <v/>
      </c>
      <c r="AG650" s="3" t="str">
        <f>IF(COUNT($A650)=0,"",IF(AF650="3E","3E",IF(AF650="","I",LOOKUP(AF650/AH$2,{0,0.4,0.45,0.5,0.55,0.6,0.65,0.7,0.75,0.8,1},{"F","D","C","C+","B-","B","B+","A-","A","A+"}))))</f>
        <v/>
      </c>
      <c r="AH650" s="2" t="str">
        <f>IF(COUNT($A650)=0,"",IF(AF650="","--",IF(AF650="3E","3E",LOOKUP(AF650/AH$2,{0,0.4,0.45,0.5,0.55,0.6,0.65,0.7,0.75,0.8,1},{0,2,2.25,2.5,2.75,3,3.25,3.5,3.75,4}))))</f>
        <v/>
      </c>
      <c r="AI650" s="11" t="str">
        <f>IF(OR(COUNT($A650)=0,COUNT(B650:AH650)=0),"",IF(COUNTIF(B650:AH650,"3E")&gt;0,"3E",IF(DRAFT!$A652="R",TRUNC(SUMPRODUCT(RGP,RCP)/TCP,3),TRUNC((SUMPRODUCT(--(IMDGP&gt;0)*IMDGP,IMCP)+CEILING(DRAFT!$CQ652*42,0.25))/TCP,3))))</f>
        <v/>
      </c>
      <c r="AJ650" s="3" t="str">
        <f>IF(OR(COUNT($A650)=0,COUNT(B650:AH650)=0),"",IF(COUNTIF(B650:AH650,"3E")&gt;0,"3E",IF(DRAFT!$A652="R",SUMPRODUCT(--(RGP&gt;=2),RCP),SUMPRODUCT(--(IMDGP&gt;0),--(IMGP=0),IMCP)+DRAFT!$CR652)))</f>
        <v/>
      </c>
      <c r="AK650" s="3" t="str">
        <f>IF(OR(COUNT($A650)=0,COUNT(B650:AH650)=0),"",IF(COUNTIF(B650:AJ650,"3E")&gt;0,"3E",IF(AND(DRAFT!$A652="IM",OR($AI650&gt;DRAFT!$CQ652,$AJ650&gt;DRAFT!$CR652)),"IMPROVED",IF(AND(DRAFT!$A652="IM",$AI650&lt;=DRAFT!$CQ652,$AJ650&lt;=DRAFT!$CR652),"NOT IMPROVED",IF(AND(AH650&gt;=2,AI650&gt;=2,AJ650&gt;=30),"PASS","FAIL")))))</f>
        <v/>
      </c>
      <c r="AL650" s="3" t="str">
        <f t="shared" si="20"/>
        <v/>
      </c>
      <c r="AM650" s="3" t="str">
        <f t="shared" si="21"/>
        <v/>
      </c>
    </row>
    <row r="651" spans="1:39" ht="18.95" customHeight="1" x14ac:dyDescent="0.25">
      <c r="A651" s="4" t="str">
        <f>IF(DRAFT!$B653="","",DRAFT!$B653)</f>
        <v/>
      </c>
      <c r="B651" s="3" t="str">
        <f>IF(COUNT($A651)=0,"",IF($A651&lt;&gt;DRAFT!$B653,"ERR",IF(DRAFT!I653="3E","3E",IF(COUNT(DRAFT!E653,DRAFT!I653)&gt;0,DRAFT!J653,""))))</f>
        <v/>
      </c>
      <c r="C651" s="3" t="str">
        <f>IF(COUNT($A651)=0,"",IF(B651="3E","3E",IF(B651="","I",LOOKUP(B651/D$2,{0,0.4,0.45,0.5,0.55,0.6,0.65,0.7,0.75,0.8,1},{"F","D","C","C+","B-","B","B+","A-","A","A+"}))))</f>
        <v/>
      </c>
      <c r="D651" s="2" t="str">
        <f>IF(COUNT($A651)=0,"",IF(B651="","--",IF(B651="3E","3E",LOOKUP(B651/D$2,{0,0.4,0.45,0.5,0.55,0.6,0.65,0.7,0.75,0.8,1},{0,2,2.25,2.5,2.75,3,3.25,3.5,3.75,4}))))</f>
        <v/>
      </c>
      <c r="E651" s="3" t="str">
        <f>IF(COUNT($A651)=0,"",IF($A651&lt;&gt;DRAFT!$B653,"ERR",IF(DRAFT!R653="3E","3E",IF(COUNT(DRAFT!N653,DRAFT!R653)&gt;0,DRAFT!S653,""))))</f>
        <v/>
      </c>
      <c r="F651" s="3" t="str">
        <f>IF(COUNT($A651)=0,"",IF(E651="3E","3E",IF(E651="","I",LOOKUP(E651/G$2,{0,0.4,0.45,0.5,0.55,0.6,0.65,0.7,0.75,0.8,1},{"F","D","C","C+","B-","B","B+","A-","A","A+"}))))</f>
        <v/>
      </c>
      <c r="G651" s="2" t="str">
        <f>IF(COUNT($A651)=0,"",IF(E651="","--",IF(E651="3E","3E",LOOKUP(E651/G$2,{0,0.4,0.45,0.5,0.55,0.6,0.65,0.7,0.75,0.8,1},{0,2,2.25,2.5,2.75,3,3.25,3.5,3.75,4}))))</f>
        <v/>
      </c>
      <c r="H651" s="3" t="str">
        <f>IF(COUNT($A651)=0,"",IF($A651&lt;&gt;DRAFT!$B653,"ERR",IF(DRAFT!AA653="3E","3E",IF(COUNT(DRAFT!W653,DRAFT!AA653)&gt;0,DRAFT!AB653,""))))</f>
        <v/>
      </c>
      <c r="I651" s="3" t="str">
        <f>IF(COUNT($A651)=0,"",IF(H651="3E","3E",IF(H651="","I",LOOKUP(H651/J$2,{0,0.4,0.45,0.5,0.55,0.6,0.65,0.7,0.75,0.8,1},{"F","D","C","C+","B-","B","B+","A-","A","A+"}))))</f>
        <v/>
      </c>
      <c r="J651" s="2" t="str">
        <f>IF(COUNT($A651)=0,"",IF(H651="","--",IF(H651="3E","3E",LOOKUP(H651/J$2,{0,0.4,0.45,0.5,0.55,0.6,0.65,0.7,0.75,0.8,1},{0,2,2.25,2.5,2.75,3,3.25,3.5,3.75,4}))))</f>
        <v/>
      </c>
      <c r="K651" s="3" t="str">
        <f>IF(COUNT($A651)=0,"",IF($A651&lt;&gt;DRAFT!$B653,"ERR",IF(DRAFT!AJ653="3E","3E",IF(COUNT(DRAFT!AF653,DRAFT!AJ653)&gt;0,DRAFT!AK653,""))))</f>
        <v/>
      </c>
      <c r="L651" s="3" t="str">
        <f>IF(COUNT($A651)=0,"",IF(K651="3E","3E",IF(K651="","I",LOOKUP(K651/M$2,{0,0.4,0.45,0.5,0.55,0.6,0.65,0.7,0.75,0.8,1},{"F","D","C","C+","B-","B","B+","A-","A","A+"}))))</f>
        <v/>
      </c>
      <c r="M651" s="2" t="str">
        <f>IF(COUNT($A651)=0,"",IF(K651="","--",IF(K651="3E","3E",LOOKUP(K651/M$2,{0,0.4,0.45,0.5,0.55,0.6,0.65,0.7,0.75,0.8,1},{0,2,2.25,2.5,2.75,3,3.25,3.5,3.75,4}))))</f>
        <v/>
      </c>
      <c r="N651" s="3" t="str">
        <f>IF(COUNT($A651)=0,"",IF($A651&lt;&gt;DRAFT!$B653,"ERR",IF(DRAFT!AS653="3E","3E",IF(COUNT(DRAFT!AO653,DRAFT!AS653)&gt;0,DRAFT!AT653,""))))</f>
        <v/>
      </c>
      <c r="O651" s="3" t="str">
        <f>IF(COUNT($A651)=0,"",IF(N651="3E","3E",IF(N651="","I",LOOKUP(N651/P$2,{0,0.4,0.45,0.5,0.55,0.6,0.65,0.7,0.75,0.8,1},{"F","D","C","C+","B-","B","B+","A-","A","A+"}))))</f>
        <v/>
      </c>
      <c r="P651" s="2" t="str">
        <f>IF(COUNT($A651)=0,"",IF(N651="","--",IF(N651="3E","3E",LOOKUP(N651/P$2,{0,0.4,0.45,0.5,0.55,0.6,0.65,0.7,0.75,0.8,1},{0,2,2.25,2.5,2.75,3,3.25,3.5,3.75,4}))))</f>
        <v/>
      </c>
      <c r="Q651" s="3" t="str">
        <f>IF(COUNT($A651)=0,"",IF($A651&lt;&gt;DRAFT!$B653,"ERR",IF(DRAFT!BB653="3E","3E",IF(COUNT(DRAFT!AX653,DRAFT!BB653)&gt;0,DRAFT!BC653,""))))</f>
        <v/>
      </c>
      <c r="R651" s="3" t="str">
        <f>IF(COUNT($A651)=0,"",IF(Q651="3E","3E",IF(Q651="","I",LOOKUP(Q651/S$2,{0,0.4,0.45,0.5,0.55,0.6,0.65,0.7,0.75,0.8,1},{"F","D","C","C+","B-","B","B+","A-","A","A+"}))))</f>
        <v/>
      </c>
      <c r="S651" s="2" t="str">
        <f>IF(COUNT($A651)=0,"",IF(Q651="","--",IF(Q651="3E","3E",LOOKUP(Q651/S$2,{0,0.4,0.45,0.5,0.55,0.6,0.65,0.7,0.75,0.8,1},{0,2,2.25,2.5,2.75,3,3.25,3.5,3.75,4}))))</f>
        <v/>
      </c>
      <c r="T651" s="3" t="str">
        <f>IF(COUNT($A651)=0,"",IF($A651&lt;&gt;DRAFT!$B653,"ERR",IF(DRAFT!BK653="3E","3E",IF(COUNT(DRAFT!BG653,DRAFT!BK653)&gt;0,DRAFT!BL653,""))))</f>
        <v/>
      </c>
      <c r="U651" s="3" t="str">
        <f>IF(COUNT($A651)=0,"",IF(T651="3E","3E",IF(T651="","I",LOOKUP(T651/V$2,{0,0.4,0.45,0.5,0.55,0.6,0.65,0.7,0.75,0.8,1},{"F","D","C","C+","B-","B","B+","A-","A","A+"}))))</f>
        <v/>
      </c>
      <c r="V651" s="2" t="str">
        <f>IF(COUNT($A651)=0,"",IF(T651="","--",IF(T651="3E","3E",LOOKUP(T651/V$2,{0,0.4,0.45,0.5,0.55,0.6,0.65,0.7,0.75,0.8,1},{0,2,2.25,2.5,2.75,3,3.25,3.5,3.75,4}))))</f>
        <v/>
      </c>
      <c r="W651" s="3" t="str">
        <f>IF(COUNT($A651)=0,"",IF($A651&lt;&gt;DRAFT!$B653,"ERR",IF(DRAFT!BT653="3E","3E",IF(COUNT(DRAFT!BP653,DRAFT!BT653)&gt;0,DRAFT!BU653,""))))</f>
        <v/>
      </c>
      <c r="X651" s="3" t="str">
        <f>IF(COUNT($A651)=0,"",IF(W651="3E","3E",IF(W651="","I",LOOKUP(W651/Y$2,{0,0.4,0.45,0.5,0.55,0.6,0.65,0.7,0.75,0.8,1},{"F","D","C","C+","B-","B","B+","A-","A","A+"}))))</f>
        <v/>
      </c>
      <c r="Y651" s="2" t="str">
        <f>IF(COUNT($A651)=0,"",IF(W651="","--",IF(W651="3E","3E",LOOKUP(W651/Y$2,{0,0.4,0.45,0.5,0.55,0.6,0.65,0.7,0.75,0.8,1},{0,2,2.25,2.5,2.75,3,3.25,3.5,3.75,4}))))</f>
        <v/>
      </c>
      <c r="Z651" s="3" t="str">
        <f>IF(COUNT($A651)=0,"",IF($A651&lt;&gt;DRAFT!$B653,"ERR",IF(DRAFT!CC653="3E","3E",IF(COUNT(DRAFT!BY653,DRAFT!CC653)&gt;0,DRAFT!CD653,""))))</f>
        <v/>
      </c>
      <c r="AA651" s="3" t="str">
        <f>IF(COUNT($A651)=0,"",IF(Z651="3E","3E",IF(Z651="","I",LOOKUP(Z651/AB$2,{0,0.4,0.45,0.5,0.55,0.6,0.65,0.7,0.75,0.8,1},{"F","D","C","C+","B-","B","B+","A-","A","A+"}))))</f>
        <v/>
      </c>
      <c r="AB651" s="2" t="str">
        <f>IF(COUNT($A651)=0,"",IF(Z651="","--",IF(Z651="3E","3E",LOOKUP(Z651/AB$2,{0,0.4,0.45,0.5,0.55,0.6,0.65,0.7,0.75,0.8,1},{0,2,2.25,2.5,2.75,3,3.25,3.5,3.75,4}))))</f>
        <v/>
      </c>
      <c r="AC651" s="3" t="str">
        <f>IF(COUNT($A651)=0,"",IF($A651&lt;&gt;DRAFT!$B653,"ERR",IF(DRAFT!CF653&gt;0,DRAFT!CF653,"")))</f>
        <v/>
      </c>
      <c r="AD651" s="3" t="str">
        <f>IF(COUNT($A651)=0,"",IF(AC651="3E","3E",IF(AC651="","I",LOOKUP(AC651/AE$2,{0,0.4,0.45,0.5,0.55,0.6,0.65,0.7,0.75,0.8,1},{"F","D","C","C+","B-","B","B+","A-","A","A+"}))))</f>
        <v/>
      </c>
      <c r="AE651" s="2" t="str">
        <f>IF(COUNT($A651)=0,"",IF(AC651="","--",IF(AC651="3E","3E",LOOKUP(AC651/AE$2,{0,0.4,0.45,0.5,0.55,0.6,0.65,0.7,0.75,0.8,1},{0,2,2.25,2.5,2.75,3,3.25,3.5,3.75,4}))))</f>
        <v/>
      </c>
      <c r="AF651" s="3" t="str">
        <f>IF($A651&lt;&gt;DRAFT!$B653,"ERR",IF(OR(COUNT($A651)=0,COUNT(DRAFT!CI653:CK653,DRAFT!CM653:CO653)=0),"",CEILING(SUM(DRAFT!CL653,DRAFT!CP653),1)))</f>
        <v/>
      </c>
      <c r="AG651" s="3" t="str">
        <f>IF(COUNT($A651)=0,"",IF(AF651="3E","3E",IF(AF651="","I",LOOKUP(AF651/AH$2,{0,0.4,0.45,0.5,0.55,0.6,0.65,0.7,0.75,0.8,1},{"F","D","C","C+","B-","B","B+","A-","A","A+"}))))</f>
        <v/>
      </c>
      <c r="AH651" s="2" t="str">
        <f>IF(COUNT($A651)=0,"",IF(AF651="","--",IF(AF651="3E","3E",LOOKUP(AF651/AH$2,{0,0.4,0.45,0.5,0.55,0.6,0.65,0.7,0.75,0.8,1},{0,2,2.25,2.5,2.75,3,3.25,3.5,3.75,4}))))</f>
        <v/>
      </c>
      <c r="AI651" s="11" t="str">
        <f>IF(OR(COUNT($A651)=0,COUNT(B651:AH651)=0),"",IF(COUNTIF(B651:AH651,"3E")&gt;0,"3E",IF(DRAFT!$A653="R",TRUNC(SUMPRODUCT(RGP,RCP)/TCP,3),TRUNC((SUMPRODUCT(--(IMDGP&gt;0)*IMDGP,IMCP)+CEILING(DRAFT!$CQ653*42,0.25))/TCP,3))))</f>
        <v/>
      </c>
      <c r="AJ651" s="3" t="str">
        <f>IF(OR(COUNT($A651)=0,COUNT(B651:AH651)=0),"",IF(COUNTIF(B651:AH651,"3E")&gt;0,"3E",IF(DRAFT!$A653="R",SUMPRODUCT(--(RGP&gt;=2),RCP),SUMPRODUCT(--(IMDGP&gt;0),--(IMGP=0),IMCP)+DRAFT!$CR653)))</f>
        <v/>
      </c>
      <c r="AK651" s="3" t="str">
        <f>IF(OR(COUNT($A651)=0,COUNT(B651:AH651)=0),"",IF(COUNTIF(B651:AJ651,"3E")&gt;0,"3E",IF(AND(DRAFT!$A653="IM",OR($AI651&gt;DRAFT!$CQ653,$AJ651&gt;DRAFT!$CR653)),"IMPROVED",IF(AND(DRAFT!$A653="IM",$AI651&lt;=DRAFT!$CQ653,$AJ651&lt;=DRAFT!$CR653),"NOT IMPROVED",IF(AND(AH651&gt;=2,AI651&gt;=2,AJ651&gt;=30),"PASS","FAIL")))))</f>
        <v/>
      </c>
      <c r="AL651" s="3" t="str">
        <f t="shared" si="20"/>
        <v/>
      </c>
      <c r="AM651" s="3" t="str">
        <f t="shared" si="21"/>
        <v/>
      </c>
    </row>
    <row r="652" spans="1:39" ht="18.95" customHeight="1" x14ac:dyDescent="0.25">
      <c r="A652" s="4" t="str">
        <f>IF(DRAFT!$B654="","",DRAFT!$B654)</f>
        <v/>
      </c>
      <c r="B652" s="3" t="str">
        <f>IF(COUNT($A652)=0,"",IF($A652&lt;&gt;DRAFT!$B654,"ERR",IF(DRAFT!I654="3E","3E",IF(COUNT(DRAFT!E654,DRAFT!I654)&gt;0,DRAFT!J654,""))))</f>
        <v/>
      </c>
      <c r="C652" s="3" t="str">
        <f>IF(COUNT($A652)=0,"",IF(B652="3E","3E",IF(B652="","I",LOOKUP(B652/D$2,{0,0.4,0.45,0.5,0.55,0.6,0.65,0.7,0.75,0.8,1},{"F","D","C","C+","B-","B","B+","A-","A","A+"}))))</f>
        <v/>
      </c>
      <c r="D652" s="2" t="str">
        <f>IF(COUNT($A652)=0,"",IF(B652="","--",IF(B652="3E","3E",LOOKUP(B652/D$2,{0,0.4,0.45,0.5,0.55,0.6,0.65,0.7,0.75,0.8,1},{0,2,2.25,2.5,2.75,3,3.25,3.5,3.75,4}))))</f>
        <v/>
      </c>
      <c r="E652" s="3" t="str">
        <f>IF(COUNT($A652)=0,"",IF($A652&lt;&gt;DRAFT!$B654,"ERR",IF(DRAFT!R654="3E","3E",IF(COUNT(DRAFT!N654,DRAFT!R654)&gt;0,DRAFT!S654,""))))</f>
        <v/>
      </c>
      <c r="F652" s="3" t="str">
        <f>IF(COUNT($A652)=0,"",IF(E652="3E","3E",IF(E652="","I",LOOKUP(E652/G$2,{0,0.4,0.45,0.5,0.55,0.6,0.65,0.7,0.75,0.8,1},{"F","D","C","C+","B-","B","B+","A-","A","A+"}))))</f>
        <v/>
      </c>
      <c r="G652" s="2" t="str">
        <f>IF(COUNT($A652)=0,"",IF(E652="","--",IF(E652="3E","3E",LOOKUP(E652/G$2,{0,0.4,0.45,0.5,0.55,0.6,0.65,0.7,0.75,0.8,1},{0,2,2.25,2.5,2.75,3,3.25,3.5,3.75,4}))))</f>
        <v/>
      </c>
      <c r="H652" s="3" t="str">
        <f>IF(COUNT($A652)=0,"",IF($A652&lt;&gt;DRAFT!$B654,"ERR",IF(DRAFT!AA654="3E","3E",IF(COUNT(DRAFT!W654,DRAFT!AA654)&gt;0,DRAFT!AB654,""))))</f>
        <v/>
      </c>
      <c r="I652" s="3" t="str">
        <f>IF(COUNT($A652)=0,"",IF(H652="3E","3E",IF(H652="","I",LOOKUP(H652/J$2,{0,0.4,0.45,0.5,0.55,0.6,0.65,0.7,0.75,0.8,1},{"F","D","C","C+","B-","B","B+","A-","A","A+"}))))</f>
        <v/>
      </c>
      <c r="J652" s="2" t="str">
        <f>IF(COUNT($A652)=0,"",IF(H652="","--",IF(H652="3E","3E",LOOKUP(H652/J$2,{0,0.4,0.45,0.5,0.55,0.6,0.65,0.7,0.75,0.8,1},{0,2,2.25,2.5,2.75,3,3.25,3.5,3.75,4}))))</f>
        <v/>
      </c>
      <c r="K652" s="3" t="str">
        <f>IF(COUNT($A652)=0,"",IF($A652&lt;&gt;DRAFT!$B654,"ERR",IF(DRAFT!AJ654="3E","3E",IF(COUNT(DRAFT!AF654,DRAFT!AJ654)&gt;0,DRAFT!AK654,""))))</f>
        <v/>
      </c>
      <c r="L652" s="3" t="str">
        <f>IF(COUNT($A652)=0,"",IF(K652="3E","3E",IF(K652="","I",LOOKUP(K652/M$2,{0,0.4,0.45,0.5,0.55,0.6,0.65,0.7,0.75,0.8,1},{"F","D","C","C+","B-","B","B+","A-","A","A+"}))))</f>
        <v/>
      </c>
      <c r="M652" s="2" t="str">
        <f>IF(COUNT($A652)=0,"",IF(K652="","--",IF(K652="3E","3E",LOOKUP(K652/M$2,{0,0.4,0.45,0.5,0.55,0.6,0.65,0.7,0.75,0.8,1},{0,2,2.25,2.5,2.75,3,3.25,3.5,3.75,4}))))</f>
        <v/>
      </c>
      <c r="N652" s="3" t="str">
        <f>IF(COUNT($A652)=0,"",IF($A652&lt;&gt;DRAFT!$B654,"ERR",IF(DRAFT!AS654="3E","3E",IF(COUNT(DRAFT!AO654,DRAFT!AS654)&gt;0,DRAFT!AT654,""))))</f>
        <v/>
      </c>
      <c r="O652" s="3" t="str">
        <f>IF(COUNT($A652)=0,"",IF(N652="3E","3E",IF(N652="","I",LOOKUP(N652/P$2,{0,0.4,0.45,0.5,0.55,0.6,0.65,0.7,0.75,0.8,1},{"F","D","C","C+","B-","B","B+","A-","A","A+"}))))</f>
        <v/>
      </c>
      <c r="P652" s="2" t="str">
        <f>IF(COUNT($A652)=0,"",IF(N652="","--",IF(N652="3E","3E",LOOKUP(N652/P$2,{0,0.4,0.45,0.5,0.55,0.6,0.65,0.7,0.75,0.8,1},{0,2,2.25,2.5,2.75,3,3.25,3.5,3.75,4}))))</f>
        <v/>
      </c>
      <c r="Q652" s="3" t="str">
        <f>IF(COUNT($A652)=0,"",IF($A652&lt;&gt;DRAFT!$B654,"ERR",IF(DRAFT!BB654="3E","3E",IF(COUNT(DRAFT!AX654,DRAFT!BB654)&gt;0,DRAFT!BC654,""))))</f>
        <v/>
      </c>
      <c r="R652" s="3" t="str">
        <f>IF(COUNT($A652)=0,"",IF(Q652="3E","3E",IF(Q652="","I",LOOKUP(Q652/S$2,{0,0.4,0.45,0.5,0.55,0.6,0.65,0.7,0.75,0.8,1},{"F","D","C","C+","B-","B","B+","A-","A","A+"}))))</f>
        <v/>
      </c>
      <c r="S652" s="2" t="str">
        <f>IF(COUNT($A652)=0,"",IF(Q652="","--",IF(Q652="3E","3E",LOOKUP(Q652/S$2,{0,0.4,0.45,0.5,0.55,0.6,0.65,0.7,0.75,0.8,1},{0,2,2.25,2.5,2.75,3,3.25,3.5,3.75,4}))))</f>
        <v/>
      </c>
      <c r="T652" s="3" t="str">
        <f>IF(COUNT($A652)=0,"",IF($A652&lt;&gt;DRAFT!$B654,"ERR",IF(DRAFT!BK654="3E","3E",IF(COUNT(DRAFT!BG654,DRAFT!BK654)&gt;0,DRAFT!BL654,""))))</f>
        <v/>
      </c>
      <c r="U652" s="3" t="str">
        <f>IF(COUNT($A652)=0,"",IF(T652="3E","3E",IF(T652="","I",LOOKUP(T652/V$2,{0,0.4,0.45,0.5,0.55,0.6,0.65,0.7,0.75,0.8,1},{"F","D","C","C+","B-","B","B+","A-","A","A+"}))))</f>
        <v/>
      </c>
      <c r="V652" s="2" t="str">
        <f>IF(COUNT($A652)=0,"",IF(T652="","--",IF(T652="3E","3E",LOOKUP(T652/V$2,{0,0.4,0.45,0.5,0.55,0.6,0.65,0.7,0.75,0.8,1},{0,2,2.25,2.5,2.75,3,3.25,3.5,3.75,4}))))</f>
        <v/>
      </c>
      <c r="W652" s="3" t="str">
        <f>IF(COUNT($A652)=0,"",IF($A652&lt;&gt;DRAFT!$B654,"ERR",IF(DRAFT!BT654="3E","3E",IF(COUNT(DRAFT!BP654,DRAFT!BT654)&gt;0,DRAFT!BU654,""))))</f>
        <v/>
      </c>
      <c r="X652" s="3" t="str">
        <f>IF(COUNT($A652)=0,"",IF(W652="3E","3E",IF(W652="","I",LOOKUP(W652/Y$2,{0,0.4,0.45,0.5,0.55,0.6,0.65,0.7,0.75,0.8,1},{"F","D","C","C+","B-","B","B+","A-","A","A+"}))))</f>
        <v/>
      </c>
      <c r="Y652" s="2" t="str">
        <f>IF(COUNT($A652)=0,"",IF(W652="","--",IF(W652="3E","3E",LOOKUP(W652/Y$2,{0,0.4,0.45,0.5,0.55,0.6,0.65,0.7,0.75,0.8,1},{0,2,2.25,2.5,2.75,3,3.25,3.5,3.75,4}))))</f>
        <v/>
      </c>
      <c r="Z652" s="3" t="str">
        <f>IF(COUNT($A652)=0,"",IF($A652&lt;&gt;DRAFT!$B654,"ERR",IF(DRAFT!CC654="3E","3E",IF(COUNT(DRAFT!BY654,DRAFT!CC654)&gt;0,DRAFT!CD654,""))))</f>
        <v/>
      </c>
      <c r="AA652" s="3" t="str">
        <f>IF(COUNT($A652)=0,"",IF(Z652="3E","3E",IF(Z652="","I",LOOKUP(Z652/AB$2,{0,0.4,0.45,0.5,0.55,0.6,0.65,0.7,0.75,0.8,1},{"F","D","C","C+","B-","B","B+","A-","A","A+"}))))</f>
        <v/>
      </c>
      <c r="AB652" s="2" t="str">
        <f>IF(COUNT($A652)=0,"",IF(Z652="","--",IF(Z652="3E","3E",LOOKUP(Z652/AB$2,{0,0.4,0.45,0.5,0.55,0.6,0.65,0.7,0.75,0.8,1},{0,2,2.25,2.5,2.75,3,3.25,3.5,3.75,4}))))</f>
        <v/>
      </c>
      <c r="AC652" s="3" t="str">
        <f>IF(COUNT($A652)=0,"",IF($A652&lt;&gt;DRAFT!$B654,"ERR",IF(DRAFT!CF654&gt;0,DRAFT!CF654,"")))</f>
        <v/>
      </c>
      <c r="AD652" s="3" t="str">
        <f>IF(COUNT($A652)=0,"",IF(AC652="3E","3E",IF(AC652="","I",LOOKUP(AC652/AE$2,{0,0.4,0.45,0.5,0.55,0.6,0.65,0.7,0.75,0.8,1},{"F","D","C","C+","B-","B","B+","A-","A","A+"}))))</f>
        <v/>
      </c>
      <c r="AE652" s="2" t="str">
        <f>IF(COUNT($A652)=0,"",IF(AC652="","--",IF(AC652="3E","3E",LOOKUP(AC652/AE$2,{0,0.4,0.45,0.5,0.55,0.6,0.65,0.7,0.75,0.8,1},{0,2,2.25,2.5,2.75,3,3.25,3.5,3.75,4}))))</f>
        <v/>
      </c>
      <c r="AF652" s="3" t="str">
        <f>IF($A652&lt;&gt;DRAFT!$B654,"ERR",IF(OR(COUNT($A652)=0,COUNT(DRAFT!CI654:CK654,DRAFT!CM654:CO654)=0),"",CEILING(SUM(DRAFT!CL654,DRAFT!CP654),1)))</f>
        <v/>
      </c>
      <c r="AG652" s="3" t="str">
        <f>IF(COUNT($A652)=0,"",IF(AF652="3E","3E",IF(AF652="","I",LOOKUP(AF652/AH$2,{0,0.4,0.45,0.5,0.55,0.6,0.65,0.7,0.75,0.8,1},{"F","D","C","C+","B-","B","B+","A-","A","A+"}))))</f>
        <v/>
      </c>
      <c r="AH652" s="2" t="str">
        <f>IF(COUNT($A652)=0,"",IF(AF652="","--",IF(AF652="3E","3E",LOOKUP(AF652/AH$2,{0,0.4,0.45,0.5,0.55,0.6,0.65,0.7,0.75,0.8,1},{0,2,2.25,2.5,2.75,3,3.25,3.5,3.75,4}))))</f>
        <v/>
      </c>
      <c r="AI652" s="11" t="str">
        <f>IF(OR(COUNT($A652)=0,COUNT(B652:AH652)=0),"",IF(COUNTIF(B652:AH652,"3E")&gt;0,"3E",IF(DRAFT!$A654="R",TRUNC(SUMPRODUCT(RGP,RCP)/TCP,3),TRUNC((SUMPRODUCT(--(IMDGP&gt;0)*IMDGP,IMCP)+CEILING(DRAFT!$CQ654*42,0.25))/TCP,3))))</f>
        <v/>
      </c>
      <c r="AJ652" s="3" t="str">
        <f>IF(OR(COUNT($A652)=0,COUNT(B652:AH652)=0),"",IF(COUNTIF(B652:AH652,"3E")&gt;0,"3E",IF(DRAFT!$A654="R",SUMPRODUCT(--(RGP&gt;=2),RCP),SUMPRODUCT(--(IMDGP&gt;0),--(IMGP=0),IMCP)+DRAFT!$CR654)))</f>
        <v/>
      </c>
      <c r="AK652" s="3" t="str">
        <f>IF(OR(COUNT($A652)=0,COUNT(B652:AH652)=0),"",IF(COUNTIF(B652:AJ652,"3E")&gt;0,"3E",IF(AND(DRAFT!$A654="IM",OR($AI652&gt;DRAFT!$CQ654,$AJ652&gt;DRAFT!$CR654)),"IMPROVED",IF(AND(DRAFT!$A654="IM",$AI652&lt;=DRAFT!$CQ654,$AJ652&lt;=DRAFT!$CR654),"NOT IMPROVED",IF(AND(AH652&gt;=2,AI652&gt;=2,AJ652&gt;=30),"PASS","FAIL")))))</f>
        <v/>
      </c>
      <c r="AL652" s="3" t="str">
        <f t="shared" si="20"/>
        <v/>
      </c>
      <c r="AM652" s="3" t="str">
        <f t="shared" si="21"/>
        <v/>
      </c>
    </row>
    <row r="653" spans="1:39" ht="18.95" customHeight="1" x14ac:dyDescent="0.25">
      <c r="A653" s="4" t="str">
        <f>IF(DRAFT!$B655="","",DRAFT!$B655)</f>
        <v/>
      </c>
      <c r="B653" s="3" t="str">
        <f>IF(COUNT($A653)=0,"",IF($A653&lt;&gt;DRAFT!$B655,"ERR",IF(DRAFT!I655="3E","3E",IF(COUNT(DRAFT!E655,DRAFT!I655)&gt;0,DRAFT!J655,""))))</f>
        <v/>
      </c>
      <c r="C653" s="3" t="str">
        <f>IF(COUNT($A653)=0,"",IF(B653="3E","3E",IF(B653="","I",LOOKUP(B653/D$2,{0,0.4,0.45,0.5,0.55,0.6,0.65,0.7,0.75,0.8,1},{"F","D","C","C+","B-","B","B+","A-","A","A+"}))))</f>
        <v/>
      </c>
      <c r="D653" s="2" t="str">
        <f>IF(COUNT($A653)=0,"",IF(B653="","--",IF(B653="3E","3E",LOOKUP(B653/D$2,{0,0.4,0.45,0.5,0.55,0.6,0.65,0.7,0.75,0.8,1},{0,2,2.25,2.5,2.75,3,3.25,3.5,3.75,4}))))</f>
        <v/>
      </c>
      <c r="E653" s="3" t="str">
        <f>IF(COUNT($A653)=0,"",IF($A653&lt;&gt;DRAFT!$B655,"ERR",IF(DRAFT!R655="3E","3E",IF(COUNT(DRAFT!N655,DRAFT!R655)&gt;0,DRAFT!S655,""))))</f>
        <v/>
      </c>
      <c r="F653" s="3" t="str">
        <f>IF(COUNT($A653)=0,"",IF(E653="3E","3E",IF(E653="","I",LOOKUP(E653/G$2,{0,0.4,0.45,0.5,0.55,0.6,0.65,0.7,0.75,0.8,1},{"F","D","C","C+","B-","B","B+","A-","A","A+"}))))</f>
        <v/>
      </c>
      <c r="G653" s="2" t="str">
        <f>IF(COUNT($A653)=0,"",IF(E653="","--",IF(E653="3E","3E",LOOKUP(E653/G$2,{0,0.4,0.45,0.5,0.55,0.6,0.65,0.7,0.75,0.8,1},{0,2,2.25,2.5,2.75,3,3.25,3.5,3.75,4}))))</f>
        <v/>
      </c>
      <c r="H653" s="3" t="str">
        <f>IF(COUNT($A653)=0,"",IF($A653&lt;&gt;DRAFT!$B655,"ERR",IF(DRAFT!AA655="3E","3E",IF(COUNT(DRAFT!W655,DRAFT!AA655)&gt;0,DRAFT!AB655,""))))</f>
        <v/>
      </c>
      <c r="I653" s="3" t="str">
        <f>IF(COUNT($A653)=0,"",IF(H653="3E","3E",IF(H653="","I",LOOKUP(H653/J$2,{0,0.4,0.45,0.5,0.55,0.6,0.65,0.7,0.75,0.8,1},{"F","D","C","C+","B-","B","B+","A-","A","A+"}))))</f>
        <v/>
      </c>
      <c r="J653" s="2" t="str">
        <f>IF(COUNT($A653)=0,"",IF(H653="","--",IF(H653="3E","3E",LOOKUP(H653/J$2,{0,0.4,0.45,0.5,0.55,0.6,0.65,0.7,0.75,0.8,1},{0,2,2.25,2.5,2.75,3,3.25,3.5,3.75,4}))))</f>
        <v/>
      </c>
      <c r="K653" s="3" t="str">
        <f>IF(COUNT($A653)=0,"",IF($A653&lt;&gt;DRAFT!$B655,"ERR",IF(DRAFT!AJ655="3E","3E",IF(COUNT(DRAFT!AF655,DRAFT!AJ655)&gt;0,DRAFT!AK655,""))))</f>
        <v/>
      </c>
      <c r="L653" s="3" t="str">
        <f>IF(COUNT($A653)=0,"",IF(K653="3E","3E",IF(K653="","I",LOOKUP(K653/M$2,{0,0.4,0.45,0.5,0.55,0.6,0.65,0.7,0.75,0.8,1},{"F","D","C","C+","B-","B","B+","A-","A","A+"}))))</f>
        <v/>
      </c>
      <c r="M653" s="2" t="str">
        <f>IF(COUNT($A653)=0,"",IF(K653="","--",IF(K653="3E","3E",LOOKUP(K653/M$2,{0,0.4,0.45,0.5,0.55,0.6,0.65,0.7,0.75,0.8,1},{0,2,2.25,2.5,2.75,3,3.25,3.5,3.75,4}))))</f>
        <v/>
      </c>
      <c r="N653" s="3" t="str">
        <f>IF(COUNT($A653)=0,"",IF($A653&lt;&gt;DRAFT!$B655,"ERR",IF(DRAFT!AS655="3E","3E",IF(COUNT(DRAFT!AO655,DRAFT!AS655)&gt;0,DRAFT!AT655,""))))</f>
        <v/>
      </c>
      <c r="O653" s="3" t="str">
        <f>IF(COUNT($A653)=0,"",IF(N653="3E","3E",IF(N653="","I",LOOKUP(N653/P$2,{0,0.4,0.45,0.5,0.55,0.6,0.65,0.7,0.75,0.8,1},{"F","D","C","C+","B-","B","B+","A-","A","A+"}))))</f>
        <v/>
      </c>
      <c r="P653" s="2" t="str">
        <f>IF(COUNT($A653)=0,"",IF(N653="","--",IF(N653="3E","3E",LOOKUP(N653/P$2,{0,0.4,0.45,0.5,0.55,0.6,0.65,0.7,0.75,0.8,1},{0,2,2.25,2.5,2.75,3,3.25,3.5,3.75,4}))))</f>
        <v/>
      </c>
      <c r="Q653" s="3" t="str">
        <f>IF(COUNT($A653)=0,"",IF($A653&lt;&gt;DRAFT!$B655,"ERR",IF(DRAFT!BB655="3E","3E",IF(COUNT(DRAFT!AX655,DRAFT!BB655)&gt;0,DRAFT!BC655,""))))</f>
        <v/>
      </c>
      <c r="R653" s="3" t="str">
        <f>IF(COUNT($A653)=0,"",IF(Q653="3E","3E",IF(Q653="","I",LOOKUP(Q653/S$2,{0,0.4,0.45,0.5,0.55,0.6,0.65,0.7,0.75,0.8,1},{"F","D","C","C+","B-","B","B+","A-","A","A+"}))))</f>
        <v/>
      </c>
      <c r="S653" s="2" t="str">
        <f>IF(COUNT($A653)=0,"",IF(Q653="","--",IF(Q653="3E","3E",LOOKUP(Q653/S$2,{0,0.4,0.45,0.5,0.55,0.6,0.65,0.7,0.75,0.8,1},{0,2,2.25,2.5,2.75,3,3.25,3.5,3.75,4}))))</f>
        <v/>
      </c>
      <c r="T653" s="3" t="str">
        <f>IF(COUNT($A653)=0,"",IF($A653&lt;&gt;DRAFT!$B655,"ERR",IF(DRAFT!BK655="3E","3E",IF(COUNT(DRAFT!BG655,DRAFT!BK655)&gt;0,DRAFT!BL655,""))))</f>
        <v/>
      </c>
      <c r="U653" s="3" t="str">
        <f>IF(COUNT($A653)=0,"",IF(T653="3E","3E",IF(T653="","I",LOOKUP(T653/V$2,{0,0.4,0.45,0.5,0.55,0.6,0.65,0.7,0.75,0.8,1},{"F","D","C","C+","B-","B","B+","A-","A","A+"}))))</f>
        <v/>
      </c>
      <c r="V653" s="2" t="str">
        <f>IF(COUNT($A653)=0,"",IF(T653="","--",IF(T653="3E","3E",LOOKUP(T653/V$2,{0,0.4,0.45,0.5,0.55,0.6,0.65,0.7,0.75,0.8,1},{0,2,2.25,2.5,2.75,3,3.25,3.5,3.75,4}))))</f>
        <v/>
      </c>
      <c r="W653" s="3" t="str">
        <f>IF(COUNT($A653)=0,"",IF($A653&lt;&gt;DRAFT!$B655,"ERR",IF(DRAFT!BT655="3E","3E",IF(COUNT(DRAFT!BP655,DRAFT!BT655)&gt;0,DRAFT!BU655,""))))</f>
        <v/>
      </c>
      <c r="X653" s="3" t="str">
        <f>IF(COUNT($A653)=0,"",IF(W653="3E","3E",IF(W653="","I",LOOKUP(W653/Y$2,{0,0.4,0.45,0.5,0.55,0.6,0.65,0.7,0.75,0.8,1},{"F","D","C","C+","B-","B","B+","A-","A","A+"}))))</f>
        <v/>
      </c>
      <c r="Y653" s="2" t="str">
        <f>IF(COUNT($A653)=0,"",IF(W653="","--",IF(W653="3E","3E",LOOKUP(W653/Y$2,{0,0.4,0.45,0.5,0.55,0.6,0.65,0.7,0.75,0.8,1},{0,2,2.25,2.5,2.75,3,3.25,3.5,3.75,4}))))</f>
        <v/>
      </c>
      <c r="Z653" s="3" t="str">
        <f>IF(COUNT($A653)=0,"",IF($A653&lt;&gt;DRAFT!$B655,"ERR",IF(DRAFT!CC655="3E","3E",IF(COUNT(DRAFT!BY655,DRAFT!CC655)&gt;0,DRAFT!CD655,""))))</f>
        <v/>
      </c>
      <c r="AA653" s="3" t="str">
        <f>IF(COUNT($A653)=0,"",IF(Z653="3E","3E",IF(Z653="","I",LOOKUP(Z653/AB$2,{0,0.4,0.45,0.5,0.55,0.6,0.65,0.7,0.75,0.8,1},{"F","D","C","C+","B-","B","B+","A-","A","A+"}))))</f>
        <v/>
      </c>
      <c r="AB653" s="2" t="str">
        <f>IF(COUNT($A653)=0,"",IF(Z653="","--",IF(Z653="3E","3E",LOOKUP(Z653/AB$2,{0,0.4,0.45,0.5,0.55,0.6,0.65,0.7,0.75,0.8,1},{0,2,2.25,2.5,2.75,3,3.25,3.5,3.75,4}))))</f>
        <v/>
      </c>
      <c r="AC653" s="3" t="str">
        <f>IF(COUNT($A653)=0,"",IF($A653&lt;&gt;DRAFT!$B655,"ERR",IF(DRAFT!CF655&gt;0,DRAFT!CF655,"")))</f>
        <v/>
      </c>
      <c r="AD653" s="3" t="str">
        <f>IF(COUNT($A653)=0,"",IF(AC653="3E","3E",IF(AC653="","I",LOOKUP(AC653/AE$2,{0,0.4,0.45,0.5,0.55,0.6,0.65,0.7,0.75,0.8,1},{"F","D","C","C+","B-","B","B+","A-","A","A+"}))))</f>
        <v/>
      </c>
      <c r="AE653" s="2" t="str">
        <f>IF(COUNT($A653)=0,"",IF(AC653="","--",IF(AC653="3E","3E",LOOKUP(AC653/AE$2,{0,0.4,0.45,0.5,0.55,0.6,0.65,0.7,0.75,0.8,1},{0,2,2.25,2.5,2.75,3,3.25,3.5,3.75,4}))))</f>
        <v/>
      </c>
      <c r="AF653" s="3" t="str">
        <f>IF($A653&lt;&gt;DRAFT!$B655,"ERR",IF(OR(COUNT($A653)=0,COUNT(DRAFT!CI655:CK655,DRAFT!CM655:CO655)=0),"",CEILING(SUM(DRAFT!CL655,DRAFT!CP655),1)))</f>
        <v/>
      </c>
      <c r="AG653" s="3" t="str">
        <f>IF(COUNT($A653)=0,"",IF(AF653="3E","3E",IF(AF653="","I",LOOKUP(AF653/AH$2,{0,0.4,0.45,0.5,0.55,0.6,0.65,0.7,0.75,0.8,1},{"F","D","C","C+","B-","B","B+","A-","A","A+"}))))</f>
        <v/>
      </c>
      <c r="AH653" s="2" t="str">
        <f>IF(COUNT($A653)=0,"",IF(AF653="","--",IF(AF653="3E","3E",LOOKUP(AF653/AH$2,{0,0.4,0.45,0.5,0.55,0.6,0.65,0.7,0.75,0.8,1},{0,2,2.25,2.5,2.75,3,3.25,3.5,3.75,4}))))</f>
        <v/>
      </c>
      <c r="AI653" s="11" t="str">
        <f>IF(OR(COUNT($A653)=0,COUNT(B653:AH653)=0),"",IF(COUNTIF(B653:AH653,"3E")&gt;0,"3E",IF(DRAFT!$A655="R",TRUNC(SUMPRODUCT(RGP,RCP)/TCP,3),TRUNC((SUMPRODUCT(--(IMDGP&gt;0)*IMDGP,IMCP)+CEILING(DRAFT!$CQ655*42,0.25))/TCP,3))))</f>
        <v/>
      </c>
      <c r="AJ653" s="3" t="str">
        <f>IF(OR(COUNT($A653)=0,COUNT(B653:AH653)=0),"",IF(COUNTIF(B653:AH653,"3E")&gt;0,"3E",IF(DRAFT!$A655="R",SUMPRODUCT(--(RGP&gt;=2),RCP),SUMPRODUCT(--(IMDGP&gt;0),--(IMGP=0),IMCP)+DRAFT!$CR655)))</f>
        <v/>
      </c>
      <c r="AK653" s="3" t="str">
        <f>IF(OR(COUNT($A653)=0,COUNT(B653:AH653)=0),"",IF(COUNTIF(B653:AJ653,"3E")&gt;0,"3E",IF(AND(DRAFT!$A655="IM",OR($AI653&gt;DRAFT!$CQ655,$AJ653&gt;DRAFT!$CR655)),"IMPROVED",IF(AND(DRAFT!$A655="IM",$AI653&lt;=DRAFT!$CQ655,$AJ653&lt;=DRAFT!$CR655),"NOT IMPROVED",IF(AND(AH653&gt;=2,AI653&gt;=2,AJ653&gt;=30),"PASS","FAIL")))))</f>
        <v/>
      </c>
      <c r="AL653" s="3" t="str">
        <f t="shared" si="20"/>
        <v/>
      </c>
      <c r="AM653" s="3" t="str">
        <f t="shared" si="21"/>
        <v/>
      </c>
    </row>
    <row r="654" spans="1:39" ht="18.95" customHeight="1" x14ac:dyDescent="0.25">
      <c r="A654" s="4" t="str">
        <f>IF(DRAFT!$B656="","",DRAFT!$B656)</f>
        <v/>
      </c>
      <c r="B654" s="3" t="str">
        <f>IF(COUNT($A654)=0,"",IF($A654&lt;&gt;DRAFT!$B656,"ERR",IF(DRAFT!I656="3E","3E",IF(COUNT(DRAFT!E656,DRAFT!I656)&gt;0,DRAFT!J656,""))))</f>
        <v/>
      </c>
      <c r="C654" s="3" t="str">
        <f>IF(COUNT($A654)=0,"",IF(B654="3E","3E",IF(B654="","I",LOOKUP(B654/D$2,{0,0.4,0.45,0.5,0.55,0.6,0.65,0.7,0.75,0.8,1},{"F","D","C","C+","B-","B","B+","A-","A","A+"}))))</f>
        <v/>
      </c>
      <c r="D654" s="2" t="str">
        <f>IF(COUNT($A654)=0,"",IF(B654="","--",IF(B654="3E","3E",LOOKUP(B654/D$2,{0,0.4,0.45,0.5,0.55,0.6,0.65,0.7,0.75,0.8,1},{0,2,2.25,2.5,2.75,3,3.25,3.5,3.75,4}))))</f>
        <v/>
      </c>
      <c r="E654" s="3" t="str">
        <f>IF(COUNT($A654)=0,"",IF($A654&lt;&gt;DRAFT!$B656,"ERR",IF(DRAFT!R656="3E","3E",IF(COUNT(DRAFT!N656,DRAFT!R656)&gt;0,DRAFT!S656,""))))</f>
        <v/>
      </c>
      <c r="F654" s="3" t="str">
        <f>IF(COUNT($A654)=0,"",IF(E654="3E","3E",IF(E654="","I",LOOKUP(E654/G$2,{0,0.4,0.45,0.5,0.55,0.6,0.65,0.7,0.75,0.8,1},{"F","D","C","C+","B-","B","B+","A-","A","A+"}))))</f>
        <v/>
      </c>
      <c r="G654" s="2" t="str">
        <f>IF(COUNT($A654)=0,"",IF(E654="","--",IF(E654="3E","3E",LOOKUP(E654/G$2,{0,0.4,0.45,0.5,0.55,0.6,0.65,0.7,0.75,0.8,1},{0,2,2.25,2.5,2.75,3,3.25,3.5,3.75,4}))))</f>
        <v/>
      </c>
      <c r="H654" s="3" t="str">
        <f>IF(COUNT($A654)=0,"",IF($A654&lt;&gt;DRAFT!$B656,"ERR",IF(DRAFT!AA656="3E","3E",IF(COUNT(DRAFT!W656,DRAFT!AA656)&gt;0,DRAFT!AB656,""))))</f>
        <v/>
      </c>
      <c r="I654" s="3" t="str">
        <f>IF(COUNT($A654)=0,"",IF(H654="3E","3E",IF(H654="","I",LOOKUP(H654/J$2,{0,0.4,0.45,0.5,0.55,0.6,0.65,0.7,0.75,0.8,1},{"F","D","C","C+","B-","B","B+","A-","A","A+"}))))</f>
        <v/>
      </c>
      <c r="J654" s="2" t="str">
        <f>IF(COUNT($A654)=0,"",IF(H654="","--",IF(H654="3E","3E",LOOKUP(H654/J$2,{0,0.4,0.45,0.5,0.55,0.6,0.65,0.7,0.75,0.8,1},{0,2,2.25,2.5,2.75,3,3.25,3.5,3.75,4}))))</f>
        <v/>
      </c>
      <c r="K654" s="3" t="str">
        <f>IF(COUNT($A654)=0,"",IF($A654&lt;&gt;DRAFT!$B656,"ERR",IF(DRAFT!AJ656="3E","3E",IF(COUNT(DRAFT!AF656,DRAFT!AJ656)&gt;0,DRAFT!AK656,""))))</f>
        <v/>
      </c>
      <c r="L654" s="3" t="str">
        <f>IF(COUNT($A654)=0,"",IF(K654="3E","3E",IF(K654="","I",LOOKUP(K654/M$2,{0,0.4,0.45,0.5,0.55,0.6,0.65,0.7,0.75,0.8,1},{"F","D","C","C+","B-","B","B+","A-","A","A+"}))))</f>
        <v/>
      </c>
      <c r="M654" s="2" t="str">
        <f>IF(COUNT($A654)=0,"",IF(K654="","--",IF(K654="3E","3E",LOOKUP(K654/M$2,{0,0.4,0.45,0.5,0.55,0.6,0.65,0.7,0.75,0.8,1},{0,2,2.25,2.5,2.75,3,3.25,3.5,3.75,4}))))</f>
        <v/>
      </c>
      <c r="N654" s="3" t="str">
        <f>IF(COUNT($A654)=0,"",IF($A654&lt;&gt;DRAFT!$B656,"ERR",IF(DRAFT!AS656="3E","3E",IF(COUNT(DRAFT!AO656,DRAFT!AS656)&gt;0,DRAFT!AT656,""))))</f>
        <v/>
      </c>
      <c r="O654" s="3" t="str">
        <f>IF(COUNT($A654)=0,"",IF(N654="3E","3E",IF(N654="","I",LOOKUP(N654/P$2,{0,0.4,0.45,0.5,0.55,0.6,0.65,0.7,0.75,0.8,1},{"F","D","C","C+","B-","B","B+","A-","A","A+"}))))</f>
        <v/>
      </c>
      <c r="P654" s="2" t="str">
        <f>IF(COUNT($A654)=0,"",IF(N654="","--",IF(N654="3E","3E",LOOKUP(N654/P$2,{0,0.4,0.45,0.5,0.55,0.6,0.65,0.7,0.75,0.8,1},{0,2,2.25,2.5,2.75,3,3.25,3.5,3.75,4}))))</f>
        <v/>
      </c>
      <c r="Q654" s="3" t="str">
        <f>IF(COUNT($A654)=0,"",IF($A654&lt;&gt;DRAFT!$B656,"ERR",IF(DRAFT!BB656="3E","3E",IF(COUNT(DRAFT!AX656,DRAFT!BB656)&gt;0,DRAFT!BC656,""))))</f>
        <v/>
      </c>
      <c r="R654" s="3" t="str">
        <f>IF(COUNT($A654)=0,"",IF(Q654="3E","3E",IF(Q654="","I",LOOKUP(Q654/S$2,{0,0.4,0.45,0.5,0.55,0.6,0.65,0.7,0.75,0.8,1},{"F","D","C","C+","B-","B","B+","A-","A","A+"}))))</f>
        <v/>
      </c>
      <c r="S654" s="2" t="str">
        <f>IF(COUNT($A654)=0,"",IF(Q654="","--",IF(Q654="3E","3E",LOOKUP(Q654/S$2,{0,0.4,0.45,0.5,0.55,0.6,0.65,0.7,0.75,0.8,1},{0,2,2.25,2.5,2.75,3,3.25,3.5,3.75,4}))))</f>
        <v/>
      </c>
      <c r="T654" s="3" t="str">
        <f>IF(COUNT($A654)=0,"",IF($A654&lt;&gt;DRAFT!$B656,"ERR",IF(DRAFT!BK656="3E","3E",IF(COUNT(DRAFT!BG656,DRAFT!BK656)&gt;0,DRAFT!BL656,""))))</f>
        <v/>
      </c>
      <c r="U654" s="3" t="str">
        <f>IF(COUNT($A654)=0,"",IF(T654="3E","3E",IF(T654="","I",LOOKUP(T654/V$2,{0,0.4,0.45,0.5,0.55,0.6,0.65,0.7,0.75,0.8,1},{"F","D","C","C+","B-","B","B+","A-","A","A+"}))))</f>
        <v/>
      </c>
      <c r="V654" s="2" t="str">
        <f>IF(COUNT($A654)=0,"",IF(T654="","--",IF(T654="3E","3E",LOOKUP(T654/V$2,{0,0.4,0.45,0.5,0.55,0.6,0.65,0.7,0.75,0.8,1},{0,2,2.25,2.5,2.75,3,3.25,3.5,3.75,4}))))</f>
        <v/>
      </c>
      <c r="W654" s="3" t="str">
        <f>IF(COUNT($A654)=0,"",IF($A654&lt;&gt;DRAFT!$B656,"ERR",IF(DRAFT!BT656="3E","3E",IF(COUNT(DRAFT!BP656,DRAFT!BT656)&gt;0,DRAFT!BU656,""))))</f>
        <v/>
      </c>
      <c r="X654" s="3" t="str">
        <f>IF(COUNT($A654)=0,"",IF(W654="3E","3E",IF(W654="","I",LOOKUP(W654/Y$2,{0,0.4,0.45,0.5,0.55,0.6,0.65,0.7,0.75,0.8,1},{"F","D","C","C+","B-","B","B+","A-","A","A+"}))))</f>
        <v/>
      </c>
      <c r="Y654" s="2" t="str">
        <f>IF(COUNT($A654)=0,"",IF(W654="","--",IF(W654="3E","3E",LOOKUP(W654/Y$2,{0,0.4,0.45,0.5,0.55,0.6,0.65,0.7,0.75,0.8,1},{0,2,2.25,2.5,2.75,3,3.25,3.5,3.75,4}))))</f>
        <v/>
      </c>
      <c r="Z654" s="3" t="str">
        <f>IF(COUNT($A654)=0,"",IF($A654&lt;&gt;DRAFT!$B656,"ERR",IF(DRAFT!CC656="3E","3E",IF(COUNT(DRAFT!BY656,DRAFT!CC656)&gt;0,DRAFT!CD656,""))))</f>
        <v/>
      </c>
      <c r="AA654" s="3" t="str">
        <f>IF(COUNT($A654)=0,"",IF(Z654="3E","3E",IF(Z654="","I",LOOKUP(Z654/AB$2,{0,0.4,0.45,0.5,0.55,0.6,0.65,0.7,0.75,0.8,1},{"F","D","C","C+","B-","B","B+","A-","A","A+"}))))</f>
        <v/>
      </c>
      <c r="AB654" s="2" t="str">
        <f>IF(COUNT($A654)=0,"",IF(Z654="","--",IF(Z654="3E","3E",LOOKUP(Z654/AB$2,{0,0.4,0.45,0.5,0.55,0.6,0.65,0.7,0.75,0.8,1},{0,2,2.25,2.5,2.75,3,3.25,3.5,3.75,4}))))</f>
        <v/>
      </c>
      <c r="AC654" s="3" t="str">
        <f>IF(COUNT($A654)=0,"",IF($A654&lt;&gt;DRAFT!$B656,"ERR",IF(DRAFT!CF656&gt;0,DRAFT!CF656,"")))</f>
        <v/>
      </c>
      <c r="AD654" s="3" t="str">
        <f>IF(COUNT($A654)=0,"",IF(AC654="3E","3E",IF(AC654="","I",LOOKUP(AC654/AE$2,{0,0.4,0.45,0.5,0.55,0.6,0.65,0.7,0.75,0.8,1},{"F","D","C","C+","B-","B","B+","A-","A","A+"}))))</f>
        <v/>
      </c>
      <c r="AE654" s="2" t="str">
        <f>IF(COUNT($A654)=0,"",IF(AC654="","--",IF(AC654="3E","3E",LOOKUP(AC654/AE$2,{0,0.4,0.45,0.5,0.55,0.6,0.65,0.7,0.75,0.8,1},{0,2,2.25,2.5,2.75,3,3.25,3.5,3.75,4}))))</f>
        <v/>
      </c>
      <c r="AF654" s="3" t="str">
        <f>IF($A654&lt;&gt;DRAFT!$B656,"ERR",IF(OR(COUNT($A654)=0,COUNT(DRAFT!CI656:CK656,DRAFT!CM656:CO656)=0),"",CEILING(SUM(DRAFT!CL656,DRAFT!CP656),1)))</f>
        <v/>
      </c>
      <c r="AG654" s="3" t="str">
        <f>IF(COUNT($A654)=0,"",IF(AF654="3E","3E",IF(AF654="","I",LOOKUP(AF654/AH$2,{0,0.4,0.45,0.5,0.55,0.6,0.65,0.7,0.75,0.8,1},{"F","D","C","C+","B-","B","B+","A-","A","A+"}))))</f>
        <v/>
      </c>
      <c r="AH654" s="2" t="str">
        <f>IF(COUNT($A654)=0,"",IF(AF654="","--",IF(AF654="3E","3E",LOOKUP(AF654/AH$2,{0,0.4,0.45,0.5,0.55,0.6,0.65,0.7,0.75,0.8,1},{0,2,2.25,2.5,2.75,3,3.25,3.5,3.75,4}))))</f>
        <v/>
      </c>
      <c r="AI654" s="11" t="str">
        <f>IF(OR(COUNT($A654)=0,COUNT(B654:AH654)=0),"",IF(COUNTIF(B654:AH654,"3E")&gt;0,"3E",IF(DRAFT!$A656="R",TRUNC(SUMPRODUCT(RGP,RCP)/TCP,3),TRUNC((SUMPRODUCT(--(IMDGP&gt;0)*IMDGP,IMCP)+CEILING(DRAFT!$CQ656*42,0.25))/TCP,3))))</f>
        <v/>
      </c>
      <c r="AJ654" s="3" t="str">
        <f>IF(OR(COUNT($A654)=0,COUNT(B654:AH654)=0),"",IF(COUNTIF(B654:AH654,"3E")&gt;0,"3E",IF(DRAFT!$A656="R",SUMPRODUCT(--(RGP&gt;=2),RCP),SUMPRODUCT(--(IMDGP&gt;0),--(IMGP=0),IMCP)+DRAFT!$CR656)))</f>
        <v/>
      </c>
      <c r="AK654" s="3" t="str">
        <f>IF(OR(COUNT($A654)=0,COUNT(B654:AH654)=0),"",IF(COUNTIF(B654:AJ654,"3E")&gt;0,"3E",IF(AND(DRAFT!$A656="IM",OR($AI654&gt;DRAFT!$CQ656,$AJ654&gt;DRAFT!$CR656)),"IMPROVED",IF(AND(DRAFT!$A656="IM",$AI654&lt;=DRAFT!$CQ656,$AJ654&lt;=DRAFT!$CR656),"NOT IMPROVED",IF(AND(AH654&gt;=2,AI654&gt;=2,AJ654&gt;=30),"PASS","FAIL")))))</f>
        <v/>
      </c>
      <c r="AL654" s="3" t="str">
        <f t="shared" si="20"/>
        <v/>
      </c>
      <c r="AM654" s="3" t="str">
        <f t="shared" si="21"/>
        <v/>
      </c>
    </row>
    <row r="655" spans="1:39" ht="18.95" customHeight="1" x14ac:dyDescent="0.25">
      <c r="A655" s="4" t="str">
        <f>IF(DRAFT!$B657="","",DRAFT!$B657)</f>
        <v/>
      </c>
      <c r="B655" s="3" t="str">
        <f>IF(COUNT($A655)=0,"",IF($A655&lt;&gt;DRAFT!$B657,"ERR",IF(DRAFT!I657="3E","3E",IF(COUNT(DRAFT!E657,DRAFT!I657)&gt;0,DRAFT!J657,""))))</f>
        <v/>
      </c>
      <c r="C655" s="3" t="str">
        <f>IF(COUNT($A655)=0,"",IF(B655="3E","3E",IF(B655="","I",LOOKUP(B655/D$2,{0,0.4,0.45,0.5,0.55,0.6,0.65,0.7,0.75,0.8,1},{"F","D","C","C+","B-","B","B+","A-","A","A+"}))))</f>
        <v/>
      </c>
      <c r="D655" s="2" t="str">
        <f>IF(COUNT($A655)=0,"",IF(B655="","--",IF(B655="3E","3E",LOOKUP(B655/D$2,{0,0.4,0.45,0.5,0.55,0.6,0.65,0.7,0.75,0.8,1},{0,2,2.25,2.5,2.75,3,3.25,3.5,3.75,4}))))</f>
        <v/>
      </c>
      <c r="E655" s="3" t="str">
        <f>IF(COUNT($A655)=0,"",IF($A655&lt;&gt;DRAFT!$B657,"ERR",IF(DRAFT!R657="3E","3E",IF(COUNT(DRAFT!N657,DRAFT!R657)&gt;0,DRAFT!S657,""))))</f>
        <v/>
      </c>
      <c r="F655" s="3" t="str">
        <f>IF(COUNT($A655)=0,"",IF(E655="3E","3E",IF(E655="","I",LOOKUP(E655/G$2,{0,0.4,0.45,0.5,0.55,0.6,0.65,0.7,0.75,0.8,1},{"F","D","C","C+","B-","B","B+","A-","A","A+"}))))</f>
        <v/>
      </c>
      <c r="G655" s="2" t="str">
        <f>IF(COUNT($A655)=0,"",IF(E655="","--",IF(E655="3E","3E",LOOKUP(E655/G$2,{0,0.4,0.45,0.5,0.55,0.6,0.65,0.7,0.75,0.8,1},{0,2,2.25,2.5,2.75,3,3.25,3.5,3.75,4}))))</f>
        <v/>
      </c>
      <c r="H655" s="3" t="str">
        <f>IF(COUNT($A655)=0,"",IF($A655&lt;&gt;DRAFT!$B657,"ERR",IF(DRAFT!AA657="3E","3E",IF(COUNT(DRAFT!W657,DRAFT!AA657)&gt;0,DRAFT!AB657,""))))</f>
        <v/>
      </c>
      <c r="I655" s="3" t="str">
        <f>IF(COUNT($A655)=0,"",IF(H655="3E","3E",IF(H655="","I",LOOKUP(H655/J$2,{0,0.4,0.45,0.5,0.55,0.6,0.65,0.7,0.75,0.8,1},{"F","D","C","C+","B-","B","B+","A-","A","A+"}))))</f>
        <v/>
      </c>
      <c r="J655" s="2" t="str">
        <f>IF(COUNT($A655)=0,"",IF(H655="","--",IF(H655="3E","3E",LOOKUP(H655/J$2,{0,0.4,0.45,0.5,0.55,0.6,0.65,0.7,0.75,0.8,1},{0,2,2.25,2.5,2.75,3,3.25,3.5,3.75,4}))))</f>
        <v/>
      </c>
      <c r="K655" s="3" t="str">
        <f>IF(COUNT($A655)=0,"",IF($A655&lt;&gt;DRAFT!$B657,"ERR",IF(DRAFT!AJ657="3E","3E",IF(COUNT(DRAFT!AF657,DRAFT!AJ657)&gt;0,DRAFT!AK657,""))))</f>
        <v/>
      </c>
      <c r="L655" s="3" t="str">
        <f>IF(COUNT($A655)=0,"",IF(K655="3E","3E",IF(K655="","I",LOOKUP(K655/M$2,{0,0.4,0.45,0.5,0.55,0.6,0.65,0.7,0.75,0.8,1},{"F","D","C","C+","B-","B","B+","A-","A","A+"}))))</f>
        <v/>
      </c>
      <c r="M655" s="2" t="str">
        <f>IF(COUNT($A655)=0,"",IF(K655="","--",IF(K655="3E","3E",LOOKUP(K655/M$2,{0,0.4,0.45,0.5,0.55,0.6,0.65,0.7,0.75,0.8,1},{0,2,2.25,2.5,2.75,3,3.25,3.5,3.75,4}))))</f>
        <v/>
      </c>
      <c r="N655" s="3" t="str">
        <f>IF(COUNT($A655)=0,"",IF($A655&lt;&gt;DRAFT!$B657,"ERR",IF(DRAFT!AS657="3E","3E",IF(COUNT(DRAFT!AO657,DRAFT!AS657)&gt;0,DRAFT!AT657,""))))</f>
        <v/>
      </c>
      <c r="O655" s="3" t="str">
        <f>IF(COUNT($A655)=0,"",IF(N655="3E","3E",IF(N655="","I",LOOKUP(N655/P$2,{0,0.4,0.45,0.5,0.55,0.6,0.65,0.7,0.75,0.8,1},{"F","D","C","C+","B-","B","B+","A-","A","A+"}))))</f>
        <v/>
      </c>
      <c r="P655" s="2" t="str">
        <f>IF(COUNT($A655)=0,"",IF(N655="","--",IF(N655="3E","3E",LOOKUP(N655/P$2,{0,0.4,0.45,0.5,0.55,0.6,0.65,0.7,0.75,0.8,1},{0,2,2.25,2.5,2.75,3,3.25,3.5,3.75,4}))))</f>
        <v/>
      </c>
      <c r="Q655" s="3" t="str">
        <f>IF(COUNT($A655)=0,"",IF($A655&lt;&gt;DRAFT!$B657,"ERR",IF(DRAFT!BB657="3E","3E",IF(COUNT(DRAFT!AX657,DRAFT!BB657)&gt;0,DRAFT!BC657,""))))</f>
        <v/>
      </c>
      <c r="R655" s="3" t="str">
        <f>IF(COUNT($A655)=0,"",IF(Q655="3E","3E",IF(Q655="","I",LOOKUP(Q655/S$2,{0,0.4,0.45,0.5,0.55,0.6,0.65,0.7,0.75,0.8,1},{"F","D","C","C+","B-","B","B+","A-","A","A+"}))))</f>
        <v/>
      </c>
      <c r="S655" s="2" t="str">
        <f>IF(COUNT($A655)=0,"",IF(Q655="","--",IF(Q655="3E","3E",LOOKUP(Q655/S$2,{0,0.4,0.45,0.5,0.55,0.6,0.65,0.7,0.75,0.8,1},{0,2,2.25,2.5,2.75,3,3.25,3.5,3.75,4}))))</f>
        <v/>
      </c>
      <c r="T655" s="3" t="str">
        <f>IF(COUNT($A655)=0,"",IF($A655&lt;&gt;DRAFT!$B657,"ERR",IF(DRAFT!BK657="3E","3E",IF(COUNT(DRAFT!BG657,DRAFT!BK657)&gt;0,DRAFT!BL657,""))))</f>
        <v/>
      </c>
      <c r="U655" s="3" t="str">
        <f>IF(COUNT($A655)=0,"",IF(T655="3E","3E",IF(T655="","I",LOOKUP(T655/V$2,{0,0.4,0.45,0.5,0.55,0.6,0.65,0.7,0.75,0.8,1},{"F","D","C","C+","B-","B","B+","A-","A","A+"}))))</f>
        <v/>
      </c>
      <c r="V655" s="2" t="str">
        <f>IF(COUNT($A655)=0,"",IF(T655="","--",IF(T655="3E","3E",LOOKUP(T655/V$2,{0,0.4,0.45,0.5,0.55,0.6,0.65,0.7,0.75,0.8,1},{0,2,2.25,2.5,2.75,3,3.25,3.5,3.75,4}))))</f>
        <v/>
      </c>
      <c r="W655" s="3" t="str">
        <f>IF(COUNT($A655)=0,"",IF($A655&lt;&gt;DRAFT!$B657,"ERR",IF(DRAFT!BT657="3E","3E",IF(COUNT(DRAFT!BP657,DRAFT!BT657)&gt;0,DRAFT!BU657,""))))</f>
        <v/>
      </c>
      <c r="X655" s="3" t="str">
        <f>IF(COUNT($A655)=0,"",IF(W655="3E","3E",IF(W655="","I",LOOKUP(W655/Y$2,{0,0.4,0.45,0.5,0.55,0.6,0.65,0.7,0.75,0.8,1},{"F","D","C","C+","B-","B","B+","A-","A","A+"}))))</f>
        <v/>
      </c>
      <c r="Y655" s="2" t="str">
        <f>IF(COUNT($A655)=0,"",IF(W655="","--",IF(W655="3E","3E",LOOKUP(W655/Y$2,{0,0.4,0.45,0.5,0.55,0.6,0.65,0.7,0.75,0.8,1},{0,2,2.25,2.5,2.75,3,3.25,3.5,3.75,4}))))</f>
        <v/>
      </c>
      <c r="Z655" s="3" t="str">
        <f>IF(COUNT($A655)=0,"",IF($A655&lt;&gt;DRAFT!$B657,"ERR",IF(DRAFT!CC657="3E","3E",IF(COUNT(DRAFT!BY657,DRAFT!CC657)&gt;0,DRAFT!CD657,""))))</f>
        <v/>
      </c>
      <c r="AA655" s="3" t="str">
        <f>IF(COUNT($A655)=0,"",IF(Z655="3E","3E",IF(Z655="","I",LOOKUP(Z655/AB$2,{0,0.4,0.45,0.5,0.55,0.6,0.65,0.7,0.75,0.8,1},{"F","D","C","C+","B-","B","B+","A-","A","A+"}))))</f>
        <v/>
      </c>
      <c r="AB655" s="2" t="str">
        <f>IF(COUNT($A655)=0,"",IF(Z655="","--",IF(Z655="3E","3E",LOOKUP(Z655/AB$2,{0,0.4,0.45,0.5,0.55,0.6,0.65,0.7,0.75,0.8,1},{0,2,2.25,2.5,2.75,3,3.25,3.5,3.75,4}))))</f>
        <v/>
      </c>
      <c r="AC655" s="3" t="str">
        <f>IF(COUNT($A655)=0,"",IF($A655&lt;&gt;DRAFT!$B657,"ERR",IF(DRAFT!CF657&gt;0,DRAFT!CF657,"")))</f>
        <v/>
      </c>
      <c r="AD655" s="3" t="str">
        <f>IF(COUNT($A655)=0,"",IF(AC655="3E","3E",IF(AC655="","I",LOOKUP(AC655/AE$2,{0,0.4,0.45,0.5,0.55,0.6,0.65,0.7,0.75,0.8,1},{"F","D","C","C+","B-","B","B+","A-","A","A+"}))))</f>
        <v/>
      </c>
      <c r="AE655" s="2" t="str">
        <f>IF(COUNT($A655)=0,"",IF(AC655="","--",IF(AC655="3E","3E",LOOKUP(AC655/AE$2,{0,0.4,0.45,0.5,0.55,0.6,0.65,0.7,0.75,0.8,1},{0,2,2.25,2.5,2.75,3,3.25,3.5,3.75,4}))))</f>
        <v/>
      </c>
      <c r="AF655" s="3" t="str">
        <f>IF($A655&lt;&gt;DRAFT!$B657,"ERR",IF(OR(COUNT($A655)=0,COUNT(DRAFT!CI657:CK657,DRAFT!CM657:CO657)=0),"",CEILING(SUM(DRAFT!CL657,DRAFT!CP657),1)))</f>
        <v/>
      </c>
      <c r="AG655" s="3" t="str">
        <f>IF(COUNT($A655)=0,"",IF(AF655="3E","3E",IF(AF655="","I",LOOKUP(AF655/AH$2,{0,0.4,0.45,0.5,0.55,0.6,0.65,0.7,0.75,0.8,1},{"F","D","C","C+","B-","B","B+","A-","A","A+"}))))</f>
        <v/>
      </c>
      <c r="AH655" s="2" t="str">
        <f>IF(COUNT($A655)=0,"",IF(AF655="","--",IF(AF655="3E","3E",LOOKUP(AF655/AH$2,{0,0.4,0.45,0.5,0.55,0.6,0.65,0.7,0.75,0.8,1},{0,2,2.25,2.5,2.75,3,3.25,3.5,3.75,4}))))</f>
        <v/>
      </c>
      <c r="AI655" s="11" t="str">
        <f>IF(OR(COUNT($A655)=0,COUNT(B655:AH655)=0),"",IF(COUNTIF(B655:AH655,"3E")&gt;0,"3E",IF(DRAFT!$A657="R",TRUNC(SUMPRODUCT(RGP,RCP)/TCP,3),TRUNC((SUMPRODUCT(--(IMDGP&gt;0)*IMDGP,IMCP)+CEILING(DRAFT!$CQ657*42,0.25))/TCP,3))))</f>
        <v/>
      </c>
      <c r="AJ655" s="3" t="str">
        <f>IF(OR(COUNT($A655)=0,COUNT(B655:AH655)=0),"",IF(COUNTIF(B655:AH655,"3E")&gt;0,"3E",IF(DRAFT!$A657="R",SUMPRODUCT(--(RGP&gt;=2),RCP),SUMPRODUCT(--(IMDGP&gt;0),--(IMGP=0),IMCP)+DRAFT!$CR657)))</f>
        <v/>
      </c>
      <c r="AK655" s="3" t="str">
        <f>IF(OR(COUNT($A655)=0,COUNT(B655:AH655)=0),"",IF(COUNTIF(B655:AJ655,"3E")&gt;0,"3E",IF(AND(DRAFT!$A657="IM",OR($AI655&gt;DRAFT!$CQ657,$AJ655&gt;DRAFT!$CR657)),"IMPROVED",IF(AND(DRAFT!$A657="IM",$AI655&lt;=DRAFT!$CQ657,$AJ655&lt;=DRAFT!$CR657),"NOT IMPROVED",IF(AND(AH655&gt;=2,AI655&gt;=2,AJ655&gt;=30),"PASS","FAIL")))))</f>
        <v/>
      </c>
      <c r="AL655" s="3" t="str">
        <f t="shared" si="20"/>
        <v/>
      </c>
      <c r="AM655" s="3" t="str">
        <f t="shared" si="21"/>
        <v/>
      </c>
    </row>
    <row r="656" spans="1:39" ht="18.95" customHeight="1" x14ac:dyDescent="0.25">
      <c r="A656" s="4" t="str">
        <f>IF(DRAFT!$B658="","",DRAFT!$B658)</f>
        <v/>
      </c>
      <c r="B656" s="3" t="str">
        <f>IF(COUNT($A656)=0,"",IF($A656&lt;&gt;DRAFT!$B658,"ERR",IF(DRAFT!I658="3E","3E",IF(COUNT(DRAFT!E658,DRAFT!I658)&gt;0,DRAFT!J658,""))))</f>
        <v/>
      </c>
      <c r="C656" s="3" t="str">
        <f>IF(COUNT($A656)=0,"",IF(B656="3E","3E",IF(B656="","I",LOOKUP(B656/D$2,{0,0.4,0.45,0.5,0.55,0.6,0.65,0.7,0.75,0.8,1},{"F","D","C","C+","B-","B","B+","A-","A","A+"}))))</f>
        <v/>
      </c>
      <c r="D656" s="2" t="str">
        <f>IF(COUNT($A656)=0,"",IF(B656="","--",IF(B656="3E","3E",LOOKUP(B656/D$2,{0,0.4,0.45,0.5,0.55,0.6,0.65,0.7,0.75,0.8,1},{0,2,2.25,2.5,2.75,3,3.25,3.5,3.75,4}))))</f>
        <v/>
      </c>
      <c r="E656" s="3" t="str">
        <f>IF(COUNT($A656)=0,"",IF($A656&lt;&gt;DRAFT!$B658,"ERR",IF(DRAFT!R658="3E","3E",IF(COUNT(DRAFT!N658,DRAFT!R658)&gt;0,DRAFT!S658,""))))</f>
        <v/>
      </c>
      <c r="F656" s="3" t="str">
        <f>IF(COUNT($A656)=0,"",IF(E656="3E","3E",IF(E656="","I",LOOKUP(E656/G$2,{0,0.4,0.45,0.5,0.55,0.6,0.65,0.7,0.75,0.8,1},{"F","D","C","C+","B-","B","B+","A-","A","A+"}))))</f>
        <v/>
      </c>
      <c r="G656" s="2" t="str">
        <f>IF(COUNT($A656)=0,"",IF(E656="","--",IF(E656="3E","3E",LOOKUP(E656/G$2,{0,0.4,0.45,0.5,0.55,0.6,0.65,0.7,0.75,0.8,1},{0,2,2.25,2.5,2.75,3,3.25,3.5,3.75,4}))))</f>
        <v/>
      </c>
      <c r="H656" s="3" t="str">
        <f>IF(COUNT($A656)=0,"",IF($A656&lt;&gt;DRAFT!$B658,"ERR",IF(DRAFT!AA658="3E","3E",IF(COUNT(DRAFT!W658,DRAFT!AA658)&gt;0,DRAFT!AB658,""))))</f>
        <v/>
      </c>
      <c r="I656" s="3" t="str">
        <f>IF(COUNT($A656)=0,"",IF(H656="3E","3E",IF(H656="","I",LOOKUP(H656/J$2,{0,0.4,0.45,0.5,0.55,0.6,0.65,0.7,0.75,0.8,1},{"F","D","C","C+","B-","B","B+","A-","A","A+"}))))</f>
        <v/>
      </c>
      <c r="J656" s="2" t="str">
        <f>IF(COUNT($A656)=0,"",IF(H656="","--",IF(H656="3E","3E",LOOKUP(H656/J$2,{0,0.4,0.45,0.5,0.55,0.6,0.65,0.7,0.75,0.8,1},{0,2,2.25,2.5,2.75,3,3.25,3.5,3.75,4}))))</f>
        <v/>
      </c>
      <c r="K656" s="3" t="str">
        <f>IF(COUNT($A656)=0,"",IF($A656&lt;&gt;DRAFT!$B658,"ERR",IF(DRAFT!AJ658="3E","3E",IF(COUNT(DRAFT!AF658,DRAFT!AJ658)&gt;0,DRAFT!AK658,""))))</f>
        <v/>
      </c>
      <c r="L656" s="3" t="str">
        <f>IF(COUNT($A656)=0,"",IF(K656="3E","3E",IF(K656="","I",LOOKUP(K656/M$2,{0,0.4,0.45,0.5,0.55,0.6,0.65,0.7,0.75,0.8,1},{"F","D","C","C+","B-","B","B+","A-","A","A+"}))))</f>
        <v/>
      </c>
      <c r="M656" s="2" t="str">
        <f>IF(COUNT($A656)=0,"",IF(K656="","--",IF(K656="3E","3E",LOOKUP(K656/M$2,{0,0.4,0.45,0.5,0.55,0.6,0.65,0.7,0.75,0.8,1},{0,2,2.25,2.5,2.75,3,3.25,3.5,3.75,4}))))</f>
        <v/>
      </c>
      <c r="N656" s="3" t="str">
        <f>IF(COUNT($A656)=0,"",IF($A656&lt;&gt;DRAFT!$B658,"ERR",IF(DRAFT!AS658="3E","3E",IF(COUNT(DRAFT!AO658,DRAFT!AS658)&gt;0,DRAFT!AT658,""))))</f>
        <v/>
      </c>
      <c r="O656" s="3" t="str">
        <f>IF(COUNT($A656)=0,"",IF(N656="3E","3E",IF(N656="","I",LOOKUP(N656/P$2,{0,0.4,0.45,0.5,0.55,0.6,0.65,0.7,0.75,0.8,1},{"F","D","C","C+","B-","B","B+","A-","A","A+"}))))</f>
        <v/>
      </c>
      <c r="P656" s="2" t="str">
        <f>IF(COUNT($A656)=0,"",IF(N656="","--",IF(N656="3E","3E",LOOKUP(N656/P$2,{0,0.4,0.45,0.5,0.55,0.6,0.65,0.7,0.75,0.8,1},{0,2,2.25,2.5,2.75,3,3.25,3.5,3.75,4}))))</f>
        <v/>
      </c>
      <c r="Q656" s="3" t="str">
        <f>IF(COUNT($A656)=0,"",IF($A656&lt;&gt;DRAFT!$B658,"ERR",IF(DRAFT!BB658="3E","3E",IF(COUNT(DRAFT!AX658,DRAFT!BB658)&gt;0,DRAFT!BC658,""))))</f>
        <v/>
      </c>
      <c r="R656" s="3" t="str">
        <f>IF(COUNT($A656)=0,"",IF(Q656="3E","3E",IF(Q656="","I",LOOKUP(Q656/S$2,{0,0.4,0.45,0.5,0.55,0.6,0.65,0.7,0.75,0.8,1},{"F","D","C","C+","B-","B","B+","A-","A","A+"}))))</f>
        <v/>
      </c>
      <c r="S656" s="2" t="str">
        <f>IF(COUNT($A656)=0,"",IF(Q656="","--",IF(Q656="3E","3E",LOOKUP(Q656/S$2,{0,0.4,0.45,0.5,0.55,0.6,0.65,0.7,0.75,0.8,1},{0,2,2.25,2.5,2.75,3,3.25,3.5,3.75,4}))))</f>
        <v/>
      </c>
      <c r="T656" s="3" t="str">
        <f>IF(COUNT($A656)=0,"",IF($A656&lt;&gt;DRAFT!$B658,"ERR",IF(DRAFT!BK658="3E","3E",IF(COUNT(DRAFT!BG658,DRAFT!BK658)&gt;0,DRAFT!BL658,""))))</f>
        <v/>
      </c>
      <c r="U656" s="3" t="str">
        <f>IF(COUNT($A656)=0,"",IF(T656="3E","3E",IF(T656="","I",LOOKUP(T656/V$2,{0,0.4,0.45,0.5,0.55,0.6,0.65,0.7,0.75,0.8,1},{"F","D","C","C+","B-","B","B+","A-","A","A+"}))))</f>
        <v/>
      </c>
      <c r="V656" s="2" t="str">
        <f>IF(COUNT($A656)=0,"",IF(T656="","--",IF(T656="3E","3E",LOOKUP(T656/V$2,{0,0.4,0.45,0.5,0.55,0.6,0.65,0.7,0.75,0.8,1},{0,2,2.25,2.5,2.75,3,3.25,3.5,3.75,4}))))</f>
        <v/>
      </c>
      <c r="W656" s="3" t="str">
        <f>IF(COUNT($A656)=0,"",IF($A656&lt;&gt;DRAFT!$B658,"ERR",IF(DRAFT!BT658="3E","3E",IF(COUNT(DRAFT!BP658,DRAFT!BT658)&gt;0,DRAFT!BU658,""))))</f>
        <v/>
      </c>
      <c r="X656" s="3" t="str">
        <f>IF(COUNT($A656)=0,"",IF(W656="3E","3E",IF(W656="","I",LOOKUP(W656/Y$2,{0,0.4,0.45,0.5,0.55,0.6,0.65,0.7,0.75,0.8,1},{"F","D","C","C+","B-","B","B+","A-","A","A+"}))))</f>
        <v/>
      </c>
      <c r="Y656" s="2" t="str">
        <f>IF(COUNT($A656)=0,"",IF(W656="","--",IF(W656="3E","3E",LOOKUP(W656/Y$2,{0,0.4,0.45,0.5,0.55,0.6,0.65,0.7,0.75,0.8,1},{0,2,2.25,2.5,2.75,3,3.25,3.5,3.75,4}))))</f>
        <v/>
      </c>
      <c r="Z656" s="3" t="str">
        <f>IF(COUNT($A656)=0,"",IF($A656&lt;&gt;DRAFT!$B658,"ERR",IF(DRAFT!CC658="3E","3E",IF(COUNT(DRAFT!BY658,DRAFT!CC658)&gt;0,DRAFT!CD658,""))))</f>
        <v/>
      </c>
      <c r="AA656" s="3" t="str">
        <f>IF(COUNT($A656)=0,"",IF(Z656="3E","3E",IF(Z656="","I",LOOKUP(Z656/AB$2,{0,0.4,0.45,0.5,0.55,0.6,0.65,0.7,0.75,0.8,1},{"F","D","C","C+","B-","B","B+","A-","A","A+"}))))</f>
        <v/>
      </c>
      <c r="AB656" s="2" t="str">
        <f>IF(COUNT($A656)=0,"",IF(Z656="","--",IF(Z656="3E","3E",LOOKUP(Z656/AB$2,{0,0.4,0.45,0.5,0.55,0.6,0.65,0.7,0.75,0.8,1},{0,2,2.25,2.5,2.75,3,3.25,3.5,3.75,4}))))</f>
        <v/>
      </c>
      <c r="AC656" s="3" t="str">
        <f>IF(COUNT($A656)=0,"",IF($A656&lt;&gt;DRAFT!$B658,"ERR",IF(DRAFT!CF658&gt;0,DRAFT!CF658,"")))</f>
        <v/>
      </c>
      <c r="AD656" s="3" t="str">
        <f>IF(COUNT($A656)=0,"",IF(AC656="3E","3E",IF(AC656="","I",LOOKUP(AC656/AE$2,{0,0.4,0.45,0.5,0.55,0.6,0.65,0.7,0.75,0.8,1},{"F","D","C","C+","B-","B","B+","A-","A","A+"}))))</f>
        <v/>
      </c>
      <c r="AE656" s="2" t="str">
        <f>IF(COUNT($A656)=0,"",IF(AC656="","--",IF(AC656="3E","3E",LOOKUP(AC656/AE$2,{0,0.4,0.45,0.5,0.55,0.6,0.65,0.7,0.75,0.8,1},{0,2,2.25,2.5,2.75,3,3.25,3.5,3.75,4}))))</f>
        <v/>
      </c>
      <c r="AF656" s="3" t="str">
        <f>IF($A656&lt;&gt;DRAFT!$B658,"ERR",IF(OR(COUNT($A656)=0,COUNT(DRAFT!CI658:CK658,DRAFT!CM658:CO658)=0),"",CEILING(SUM(DRAFT!CL658,DRAFT!CP658),1)))</f>
        <v/>
      </c>
      <c r="AG656" s="3" t="str">
        <f>IF(COUNT($A656)=0,"",IF(AF656="3E","3E",IF(AF656="","I",LOOKUP(AF656/AH$2,{0,0.4,0.45,0.5,0.55,0.6,0.65,0.7,0.75,0.8,1},{"F","D","C","C+","B-","B","B+","A-","A","A+"}))))</f>
        <v/>
      </c>
      <c r="AH656" s="2" t="str">
        <f>IF(COUNT($A656)=0,"",IF(AF656="","--",IF(AF656="3E","3E",LOOKUP(AF656/AH$2,{0,0.4,0.45,0.5,0.55,0.6,0.65,0.7,0.75,0.8,1},{0,2,2.25,2.5,2.75,3,3.25,3.5,3.75,4}))))</f>
        <v/>
      </c>
      <c r="AI656" s="11" t="str">
        <f>IF(OR(COUNT($A656)=0,COUNT(B656:AH656)=0),"",IF(COUNTIF(B656:AH656,"3E")&gt;0,"3E",IF(DRAFT!$A658="R",TRUNC(SUMPRODUCT(RGP,RCP)/TCP,3),TRUNC((SUMPRODUCT(--(IMDGP&gt;0)*IMDGP,IMCP)+CEILING(DRAFT!$CQ658*42,0.25))/TCP,3))))</f>
        <v/>
      </c>
      <c r="AJ656" s="3" t="str">
        <f>IF(OR(COUNT($A656)=0,COUNT(B656:AH656)=0),"",IF(COUNTIF(B656:AH656,"3E")&gt;0,"3E",IF(DRAFT!$A658="R",SUMPRODUCT(--(RGP&gt;=2),RCP),SUMPRODUCT(--(IMDGP&gt;0),--(IMGP=0),IMCP)+DRAFT!$CR658)))</f>
        <v/>
      </c>
      <c r="AK656" s="3" t="str">
        <f>IF(OR(COUNT($A656)=0,COUNT(B656:AH656)=0),"",IF(COUNTIF(B656:AJ656,"3E")&gt;0,"3E",IF(AND(DRAFT!$A658="IM",OR($AI656&gt;DRAFT!$CQ658,$AJ656&gt;DRAFT!$CR658)),"IMPROVED",IF(AND(DRAFT!$A658="IM",$AI656&lt;=DRAFT!$CQ658,$AJ656&lt;=DRAFT!$CR658),"NOT IMPROVED",IF(AND(AH656&gt;=2,AI656&gt;=2,AJ656&gt;=30),"PASS","FAIL")))))</f>
        <v/>
      </c>
      <c r="AL656" s="3" t="str">
        <f t="shared" si="20"/>
        <v/>
      </c>
      <c r="AM656" s="3" t="str">
        <f t="shared" si="21"/>
        <v/>
      </c>
    </row>
    <row r="657" spans="1:39" ht="18.95" customHeight="1" x14ac:dyDescent="0.25">
      <c r="A657" s="4" t="str">
        <f>IF(DRAFT!$B659="","",DRAFT!$B659)</f>
        <v/>
      </c>
      <c r="B657" s="3" t="str">
        <f>IF(COUNT($A657)=0,"",IF($A657&lt;&gt;DRAFT!$B659,"ERR",IF(DRAFT!I659="3E","3E",IF(COUNT(DRAFT!E659,DRAFT!I659)&gt;0,DRAFT!J659,""))))</f>
        <v/>
      </c>
      <c r="C657" s="3" t="str">
        <f>IF(COUNT($A657)=0,"",IF(B657="3E","3E",IF(B657="","I",LOOKUP(B657/D$2,{0,0.4,0.45,0.5,0.55,0.6,0.65,0.7,0.75,0.8,1},{"F","D","C","C+","B-","B","B+","A-","A","A+"}))))</f>
        <v/>
      </c>
      <c r="D657" s="2" t="str">
        <f>IF(COUNT($A657)=0,"",IF(B657="","--",IF(B657="3E","3E",LOOKUP(B657/D$2,{0,0.4,0.45,0.5,0.55,0.6,0.65,0.7,0.75,0.8,1},{0,2,2.25,2.5,2.75,3,3.25,3.5,3.75,4}))))</f>
        <v/>
      </c>
      <c r="E657" s="3" t="str">
        <f>IF(COUNT($A657)=0,"",IF($A657&lt;&gt;DRAFT!$B659,"ERR",IF(DRAFT!R659="3E","3E",IF(COUNT(DRAFT!N659,DRAFT!R659)&gt;0,DRAFT!S659,""))))</f>
        <v/>
      </c>
      <c r="F657" s="3" t="str">
        <f>IF(COUNT($A657)=0,"",IF(E657="3E","3E",IF(E657="","I",LOOKUP(E657/G$2,{0,0.4,0.45,0.5,0.55,0.6,0.65,0.7,0.75,0.8,1},{"F","D","C","C+","B-","B","B+","A-","A","A+"}))))</f>
        <v/>
      </c>
      <c r="G657" s="2" t="str">
        <f>IF(COUNT($A657)=0,"",IF(E657="","--",IF(E657="3E","3E",LOOKUP(E657/G$2,{0,0.4,0.45,0.5,0.55,0.6,0.65,0.7,0.75,0.8,1},{0,2,2.25,2.5,2.75,3,3.25,3.5,3.75,4}))))</f>
        <v/>
      </c>
      <c r="H657" s="3" t="str">
        <f>IF(COUNT($A657)=0,"",IF($A657&lt;&gt;DRAFT!$B659,"ERR",IF(DRAFT!AA659="3E","3E",IF(COUNT(DRAFT!W659,DRAFT!AA659)&gt;0,DRAFT!AB659,""))))</f>
        <v/>
      </c>
      <c r="I657" s="3" t="str">
        <f>IF(COUNT($A657)=0,"",IF(H657="3E","3E",IF(H657="","I",LOOKUP(H657/J$2,{0,0.4,0.45,0.5,0.55,0.6,0.65,0.7,0.75,0.8,1},{"F","D","C","C+","B-","B","B+","A-","A","A+"}))))</f>
        <v/>
      </c>
      <c r="J657" s="2" t="str">
        <f>IF(COUNT($A657)=0,"",IF(H657="","--",IF(H657="3E","3E",LOOKUP(H657/J$2,{0,0.4,0.45,0.5,0.55,0.6,0.65,0.7,0.75,0.8,1},{0,2,2.25,2.5,2.75,3,3.25,3.5,3.75,4}))))</f>
        <v/>
      </c>
      <c r="K657" s="3" t="str">
        <f>IF(COUNT($A657)=0,"",IF($A657&lt;&gt;DRAFT!$B659,"ERR",IF(DRAFT!AJ659="3E","3E",IF(COUNT(DRAFT!AF659,DRAFT!AJ659)&gt;0,DRAFT!AK659,""))))</f>
        <v/>
      </c>
      <c r="L657" s="3" t="str">
        <f>IF(COUNT($A657)=0,"",IF(K657="3E","3E",IF(K657="","I",LOOKUP(K657/M$2,{0,0.4,0.45,0.5,0.55,0.6,0.65,0.7,0.75,0.8,1},{"F","D","C","C+","B-","B","B+","A-","A","A+"}))))</f>
        <v/>
      </c>
      <c r="M657" s="2" t="str">
        <f>IF(COUNT($A657)=0,"",IF(K657="","--",IF(K657="3E","3E",LOOKUP(K657/M$2,{0,0.4,0.45,0.5,0.55,0.6,0.65,0.7,0.75,0.8,1},{0,2,2.25,2.5,2.75,3,3.25,3.5,3.75,4}))))</f>
        <v/>
      </c>
      <c r="N657" s="3" t="str">
        <f>IF(COUNT($A657)=0,"",IF($A657&lt;&gt;DRAFT!$B659,"ERR",IF(DRAFT!AS659="3E","3E",IF(COUNT(DRAFT!AO659,DRAFT!AS659)&gt;0,DRAFT!AT659,""))))</f>
        <v/>
      </c>
      <c r="O657" s="3" t="str">
        <f>IF(COUNT($A657)=0,"",IF(N657="3E","3E",IF(N657="","I",LOOKUP(N657/P$2,{0,0.4,0.45,0.5,0.55,0.6,0.65,0.7,0.75,0.8,1},{"F","D","C","C+","B-","B","B+","A-","A","A+"}))))</f>
        <v/>
      </c>
      <c r="P657" s="2" t="str">
        <f>IF(COUNT($A657)=0,"",IF(N657="","--",IF(N657="3E","3E",LOOKUP(N657/P$2,{0,0.4,0.45,0.5,0.55,0.6,0.65,0.7,0.75,0.8,1},{0,2,2.25,2.5,2.75,3,3.25,3.5,3.75,4}))))</f>
        <v/>
      </c>
      <c r="Q657" s="3" t="str">
        <f>IF(COUNT($A657)=0,"",IF($A657&lt;&gt;DRAFT!$B659,"ERR",IF(DRAFT!BB659="3E","3E",IF(COUNT(DRAFT!AX659,DRAFT!BB659)&gt;0,DRAFT!BC659,""))))</f>
        <v/>
      </c>
      <c r="R657" s="3" t="str">
        <f>IF(COUNT($A657)=0,"",IF(Q657="3E","3E",IF(Q657="","I",LOOKUP(Q657/S$2,{0,0.4,0.45,0.5,0.55,0.6,0.65,0.7,0.75,0.8,1},{"F","D","C","C+","B-","B","B+","A-","A","A+"}))))</f>
        <v/>
      </c>
      <c r="S657" s="2" t="str">
        <f>IF(COUNT($A657)=0,"",IF(Q657="","--",IF(Q657="3E","3E",LOOKUP(Q657/S$2,{0,0.4,0.45,0.5,0.55,0.6,0.65,0.7,0.75,0.8,1},{0,2,2.25,2.5,2.75,3,3.25,3.5,3.75,4}))))</f>
        <v/>
      </c>
      <c r="T657" s="3" t="str">
        <f>IF(COUNT($A657)=0,"",IF($A657&lt;&gt;DRAFT!$B659,"ERR",IF(DRAFT!BK659="3E","3E",IF(COUNT(DRAFT!BG659,DRAFT!BK659)&gt;0,DRAFT!BL659,""))))</f>
        <v/>
      </c>
      <c r="U657" s="3" t="str">
        <f>IF(COUNT($A657)=0,"",IF(T657="3E","3E",IF(T657="","I",LOOKUP(T657/V$2,{0,0.4,0.45,0.5,0.55,0.6,0.65,0.7,0.75,0.8,1},{"F","D","C","C+","B-","B","B+","A-","A","A+"}))))</f>
        <v/>
      </c>
      <c r="V657" s="2" t="str">
        <f>IF(COUNT($A657)=0,"",IF(T657="","--",IF(T657="3E","3E",LOOKUP(T657/V$2,{0,0.4,0.45,0.5,0.55,0.6,0.65,0.7,0.75,0.8,1},{0,2,2.25,2.5,2.75,3,3.25,3.5,3.75,4}))))</f>
        <v/>
      </c>
      <c r="W657" s="3" t="str">
        <f>IF(COUNT($A657)=0,"",IF($A657&lt;&gt;DRAFT!$B659,"ERR",IF(DRAFT!BT659="3E","3E",IF(COUNT(DRAFT!BP659,DRAFT!BT659)&gt;0,DRAFT!BU659,""))))</f>
        <v/>
      </c>
      <c r="X657" s="3" t="str">
        <f>IF(COUNT($A657)=0,"",IF(W657="3E","3E",IF(W657="","I",LOOKUP(W657/Y$2,{0,0.4,0.45,0.5,0.55,0.6,0.65,0.7,0.75,0.8,1},{"F","D","C","C+","B-","B","B+","A-","A","A+"}))))</f>
        <v/>
      </c>
      <c r="Y657" s="2" t="str">
        <f>IF(COUNT($A657)=0,"",IF(W657="","--",IF(W657="3E","3E",LOOKUP(W657/Y$2,{0,0.4,0.45,0.5,0.55,0.6,0.65,0.7,0.75,0.8,1},{0,2,2.25,2.5,2.75,3,3.25,3.5,3.75,4}))))</f>
        <v/>
      </c>
      <c r="Z657" s="3" t="str">
        <f>IF(COUNT($A657)=0,"",IF($A657&lt;&gt;DRAFT!$B659,"ERR",IF(DRAFT!CC659="3E","3E",IF(COUNT(DRAFT!BY659,DRAFT!CC659)&gt;0,DRAFT!CD659,""))))</f>
        <v/>
      </c>
      <c r="AA657" s="3" t="str">
        <f>IF(COUNT($A657)=0,"",IF(Z657="3E","3E",IF(Z657="","I",LOOKUP(Z657/AB$2,{0,0.4,0.45,0.5,0.55,0.6,0.65,0.7,0.75,0.8,1},{"F","D","C","C+","B-","B","B+","A-","A","A+"}))))</f>
        <v/>
      </c>
      <c r="AB657" s="2" t="str">
        <f>IF(COUNT($A657)=0,"",IF(Z657="","--",IF(Z657="3E","3E",LOOKUP(Z657/AB$2,{0,0.4,0.45,0.5,0.55,0.6,0.65,0.7,0.75,0.8,1},{0,2,2.25,2.5,2.75,3,3.25,3.5,3.75,4}))))</f>
        <v/>
      </c>
      <c r="AC657" s="3" t="str">
        <f>IF(COUNT($A657)=0,"",IF($A657&lt;&gt;DRAFT!$B659,"ERR",IF(DRAFT!CF659&gt;0,DRAFT!CF659,"")))</f>
        <v/>
      </c>
      <c r="AD657" s="3" t="str">
        <f>IF(COUNT($A657)=0,"",IF(AC657="3E","3E",IF(AC657="","I",LOOKUP(AC657/AE$2,{0,0.4,0.45,0.5,0.55,0.6,0.65,0.7,0.75,0.8,1},{"F","D","C","C+","B-","B","B+","A-","A","A+"}))))</f>
        <v/>
      </c>
      <c r="AE657" s="2" t="str">
        <f>IF(COUNT($A657)=0,"",IF(AC657="","--",IF(AC657="3E","3E",LOOKUP(AC657/AE$2,{0,0.4,0.45,0.5,0.55,0.6,0.65,0.7,0.75,0.8,1},{0,2,2.25,2.5,2.75,3,3.25,3.5,3.75,4}))))</f>
        <v/>
      </c>
      <c r="AF657" s="3" t="str">
        <f>IF($A657&lt;&gt;DRAFT!$B659,"ERR",IF(OR(COUNT($A657)=0,COUNT(DRAFT!CI659:CK659,DRAFT!CM659:CO659)=0),"",CEILING(SUM(DRAFT!CL659,DRAFT!CP659),1)))</f>
        <v/>
      </c>
      <c r="AG657" s="3" t="str">
        <f>IF(COUNT($A657)=0,"",IF(AF657="3E","3E",IF(AF657="","I",LOOKUP(AF657/AH$2,{0,0.4,0.45,0.5,0.55,0.6,0.65,0.7,0.75,0.8,1},{"F","D","C","C+","B-","B","B+","A-","A","A+"}))))</f>
        <v/>
      </c>
      <c r="AH657" s="2" t="str">
        <f>IF(COUNT($A657)=0,"",IF(AF657="","--",IF(AF657="3E","3E",LOOKUP(AF657/AH$2,{0,0.4,0.45,0.5,0.55,0.6,0.65,0.7,0.75,0.8,1},{0,2,2.25,2.5,2.75,3,3.25,3.5,3.75,4}))))</f>
        <v/>
      </c>
      <c r="AI657" s="11" t="str">
        <f>IF(OR(COUNT($A657)=0,COUNT(B657:AH657)=0),"",IF(COUNTIF(B657:AH657,"3E")&gt;0,"3E",IF(DRAFT!$A659="R",TRUNC(SUMPRODUCT(RGP,RCP)/TCP,3),TRUNC((SUMPRODUCT(--(IMDGP&gt;0)*IMDGP,IMCP)+CEILING(DRAFT!$CQ659*42,0.25))/TCP,3))))</f>
        <v/>
      </c>
      <c r="AJ657" s="3" t="str">
        <f>IF(OR(COUNT($A657)=0,COUNT(B657:AH657)=0),"",IF(COUNTIF(B657:AH657,"3E")&gt;0,"3E",IF(DRAFT!$A659="R",SUMPRODUCT(--(RGP&gt;=2),RCP),SUMPRODUCT(--(IMDGP&gt;0),--(IMGP=0),IMCP)+DRAFT!$CR659)))</f>
        <v/>
      </c>
      <c r="AK657" s="3" t="str">
        <f>IF(OR(COUNT($A657)=0,COUNT(B657:AH657)=0),"",IF(COUNTIF(B657:AJ657,"3E")&gt;0,"3E",IF(AND(DRAFT!$A659="IM",OR($AI657&gt;DRAFT!$CQ659,$AJ657&gt;DRAFT!$CR659)),"IMPROVED",IF(AND(DRAFT!$A659="IM",$AI657&lt;=DRAFT!$CQ659,$AJ657&lt;=DRAFT!$CR659),"NOT IMPROVED",IF(AND(AH657&gt;=2,AI657&gt;=2,AJ657&gt;=30),"PASS","FAIL")))))</f>
        <v/>
      </c>
      <c r="AL657" s="3" t="str">
        <f t="shared" si="20"/>
        <v/>
      </c>
      <c r="AM657" s="3" t="str">
        <f t="shared" si="21"/>
        <v/>
      </c>
    </row>
    <row r="658" spans="1:39" ht="18.95" customHeight="1" x14ac:dyDescent="0.25">
      <c r="A658" s="4" t="str">
        <f>IF(DRAFT!$B660="","",DRAFT!$B660)</f>
        <v/>
      </c>
      <c r="B658" s="3" t="str">
        <f>IF(COUNT($A658)=0,"",IF($A658&lt;&gt;DRAFT!$B660,"ERR",IF(DRAFT!I660="3E","3E",IF(COUNT(DRAFT!E660,DRAFT!I660)&gt;0,DRAFT!J660,""))))</f>
        <v/>
      </c>
      <c r="C658" s="3" t="str">
        <f>IF(COUNT($A658)=0,"",IF(B658="3E","3E",IF(B658="","I",LOOKUP(B658/D$2,{0,0.4,0.45,0.5,0.55,0.6,0.65,0.7,0.75,0.8,1},{"F","D","C","C+","B-","B","B+","A-","A","A+"}))))</f>
        <v/>
      </c>
      <c r="D658" s="2" t="str">
        <f>IF(COUNT($A658)=0,"",IF(B658="","--",IF(B658="3E","3E",LOOKUP(B658/D$2,{0,0.4,0.45,0.5,0.55,0.6,0.65,0.7,0.75,0.8,1},{0,2,2.25,2.5,2.75,3,3.25,3.5,3.75,4}))))</f>
        <v/>
      </c>
      <c r="E658" s="3" t="str">
        <f>IF(COUNT($A658)=0,"",IF($A658&lt;&gt;DRAFT!$B660,"ERR",IF(DRAFT!R660="3E","3E",IF(COUNT(DRAFT!N660,DRAFT!R660)&gt;0,DRAFT!S660,""))))</f>
        <v/>
      </c>
      <c r="F658" s="3" t="str">
        <f>IF(COUNT($A658)=0,"",IF(E658="3E","3E",IF(E658="","I",LOOKUP(E658/G$2,{0,0.4,0.45,0.5,0.55,0.6,0.65,0.7,0.75,0.8,1},{"F","D","C","C+","B-","B","B+","A-","A","A+"}))))</f>
        <v/>
      </c>
      <c r="G658" s="2" t="str">
        <f>IF(COUNT($A658)=0,"",IF(E658="","--",IF(E658="3E","3E",LOOKUP(E658/G$2,{0,0.4,0.45,0.5,0.55,0.6,0.65,0.7,0.75,0.8,1},{0,2,2.25,2.5,2.75,3,3.25,3.5,3.75,4}))))</f>
        <v/>
      </c>
      <c r="H658" s="3" t="str">
        <f>IF(COUNT($A658)=0,"",IF($A658&lt;&gt;DRAFT!$B660,"ERR",IF(DRAFT!AA660="3E","3E",IF(COUNT(DRAFT!W660,DRAFT!AA660)&gt;0,DRAFT!AB660,""))))</f>
        <v/>
      </c>
      <c r="I658" s="3" t="str">
        <f>IF(COUNT($A658)=0,"",IF(H658="3E","3E",IF(H658="","I",LOOKUP(H658/J$2,{0,0.4,0.45,0.5,0.55,0.6,0.65,0.7,0.75,0.8,1},{"F","D","C","C+","B-","B","B+","A-","A","A+"}))))</f>
        <v/>
      </c>
      <c r="J658" s="2" t="str">
        <f>IF(COUNT($A658)=0,"",IF(H658="","--",IF(H658="3E","3E",LOOKUP(H658/J$2,{0,0.4,0.45,0.5,0.55,0.6,0.65,0.7,0.75,0.8,1},{0,2,2.25,2.5,2.75,3,3.25,3.5,3.75,4}))))</f>
        <v/>
      </c>
      <c r="K658" s="3" t="str">
        <f>IF(COUNT($A658)=0,"",IF($A658&lt;&gt;DRAFT!$B660,"ERR",IF(DRAFT!AJ660="3E","3E",IF(COUNT(DRAFT!AF660,DRAFT!AJ660)&gt;0,DRAFT!AK660,""))))</f>
        <v/>
      </c>
      <c r="L658" s="3" t="str">
        <f>IF(COUNT($A658)=0,"",IF(K658="3E","3E",IF(K658="","I",LOOKUP(K658/M$2,{0,0.4,0.45,0.5,0.55,0.6,0.65,0.7,0.75,0.8,1},{"F","D","C","C+","B-","B","B+","A-","A","A+"}))))</f>
        <v/>
      </c>
      <c r="M658" s="2" t="str">
        <f>IF(COUNT($A658)=0,"",IF(K658="","--",IF(K658="3E","3E",LOOKUP(K658/M$2,{0,0.4,0.45,0.5,0.55,0.6,0.65,0.7,0.75,0.8,1},{0,2,2.25,2.5,2.75,3,3.25,3.5,3.75,4}))))</f>
        <v/>
      </c>
      <c r="N658" s="3" t="str">
        <f>IF(COUNT($A658)=0,"",IF($A658&lt;&gt;DRAFT!$B660,"ERR",IF(DRAFT!AS660="3E","3E",IF(COUNT(DRAFT!AO660,DRAFT!AS660)&gt;0,DRAFT!AT660,""))))</f>
        <v/>
      </c>
      <c r="O658" s="3" t="str">
        <f>IF(COUNT($A658)=0,"",IF(N658="3E","3E",IF(N658="","I",LOOKUP(N658/P$2,{0,0.4,0.45,0.5,0.55,0.6,0.65,0.7,0.75,0.8,1},{"F","D","C","C+","B-","B","B+","A-","A","A+"}))))</f>
        <v/>
      </c>
      <c r="P658" s="2" t="str">
        <f>IF(COUNT($A658)=0,"",IF(N658="","--",IF(N658="3E","3E",LOOKUP(N658/P$2,{0,0.4,0.45,0.5,0.55,0.6,0.65,0.7,0.75,0.8,1},{0,2,2.25,2.5,2.75,3,3.25,3.5,3.75,4}))))</f>
        <v/>
      </c>
      <c r="Q658" s="3" t="str">
        <f>IF(COUNT($A658)=0,"",IF($A658&lt;&gt;DRAFT!$B660,"ERR",IF(DRAFT!BB660="3E","3E",IF(COUNT(DRAFT!AX660,DRAFT!BB660)&gt;0,DRAFT!BC660,""))))</f>
        <v/>
      </c>
      <c r="R658" s="3" t="str">
        <f>IF(COUNT($A658)=0,"",IF(Q658="3E","3E",IF(Q658="","I",LOOKUP(Q658/S$2,{0,0.4,0.45,0.5,0.55,0.6,0.65,0.7,0.75,0.8,1},{"F","D","C","C+","B-","B","B+","A-","A","A+"}))))</f>
        <v/>
      </c>
      <c r="S658" s="2" t="str">
        <f>IF(COUNT($A658)=0,"",IF(Q658="","--",IF(Q658="3E","3E",LOOKUP(Q658/S$2,{0,0.4,0.45,0.5,0.55,0.6,0.65,0.7,0.75,0.8,1},{0,2,2.25,2.5,2.75,3,3.25,3.5,3.75,4}))))</f>
        <v/>
      </c>
      <c r="T658" s="3" t="str">
        <f>IF(COUNT($A658)=0,"",IF($A658&lt;&gt;DRAFT!$B660,"ERR",IF(DRAFT!BK660="3E","3E",IF(COUNT(DRAFT!BG660,DRAFT!BK660)&gt;0,DRAFT!BL660,""))))</f>
        <v/>
      </c>
      <c r="U658" s="3" t="str">
        <f>IF(COUNT($A658)=0,"",IF(T658="3E","3E",IF(T658="","I",LOOKUP(T658/V$2,{0,0.4,0.45,0.5,0.55,0.6,0.65,0.7,0.75,0.8,1},{"F","D","C","C+","B-","B","B+","A-","A","A+"}))))</f>
        <v/>
      </c>
      <c r="V658" s="2" t="str">
        <f>IF(COUNT($A658)=0,"",IF(T658="","--",IF(T658="3E","3E",LOOKUP(T658/V$2,{0,0.4,0.45,0.5,0.55,0.6,0.65,0.7,0.75,0.8,1},{0,2,2.25,2.5,2.75,3,3.25,3.5,3.75,4}))))</f>
        <v/>
      </c>
      <c r="W658" s="3" t="str">
        <f>IF(COUNT($A658)=0,"",IF($A658&lt;&gt;DRAFT!$B660,"ERR",IF(DRAFT!BT660="3E","3E",IF(COUNT(DRAFT!BP660,DRAFT!BT660)&gt;0,DRAFT!BU660,""))))</f>
        <v/>
      </c>
      <c r="X658" s="3" t="str">
        <f>IF(COUNT($A658)=0,"",IF(W658="3E","3E",IF(W658="","I",LOOKUP(W658/Y$2,{0,0.4,0.45,0.5,0.55,0.6,0.65,0.7,0.75,0.8,1},{"F","D","C","C+","B-","B","B+","A-","A","A+"}))))</f>
        <v/>
      </c>
      <c r="Y658" s="2" t="str">
        <f>IF(COUNT($A658)=0,"",IF(W658="","--",IF(W658="3E","3E",LOOKUP(W658/Y$2,{0,0.4,0.45,0.5,0.55,0.6,0.65,0.7,0.75,0.8,1},{0,2,2.25,2.5,2.75,3,3.25,3.5,3.75,4}))))</f>
        <v/>
      </c>
      <c r="Z658" s="3" t="str">
        <f>IF(COUNT($A658)=0,"",IF($A658&lt;&gt;DRAFT!$B660,"ERR",IF(DRAFT!CC660="3E","3E",IF(COUNT(DRAFT!BY660,DRAFT!CC660)&gt;0,DRAFT!CD660,""))))</f>
        <v/>
      </c>
      <c r="AA658" s="3" t="str">
        <f>IF(COUNT($A658)=0,"",IF(Z658="3E","3E",IF(Z658="","I",LOOKUP(Z658/AB$2,{0,0.4,0.45,0.5,0.55,0.6,0.65,0.7,0.75,0.8,1},{"F","D","C","C+","B-","B","B+","A-","A","A+"}))))</f>
        <v/>
      </c>
      <c r="AB658" s="2" t="str">
        <f>IF(COUNT($A658)=0,"",IF(Z658="","--",IF(Z658="3E","3E",LOOKUP(Z658/AB$2,{0,0.4,0.45,0.5,0.55,0.6,0.65,0.7,0.75,0.8,1},{0,2,2.25,2.5,2.75,3,3.25,3.5,3.75,4}))))</f>
        <v/>
      </c>
      <c r="AC658" s="3" t="str">
        <f>IF(COUNT($A658)=0,"",IF($A658&lt;&gt;DRAFT!$B660,"ERR",IF(DRAFT!CF660&gt;0,DRAFT!CF660,"")))</f>
        <v/>
      </c>
      <c r="AD658" s="3" t="str">
        <f>IF(COUNT($A658)=0,"",IF(AC658="3E","3E",IF(AC658="","I",LOOKUP(AC658/AE$2,{0,0.4,0.45,0.5,0.55,0.6,0.65,0.7,0.75,0.8,1},{"F","D","C","C+","B-","B","B+","A-","A","A+"}))))</f>
        <v/>
      </c>
      <c r="AE658" s="2" t="str">
        <f>IF(COUNT($A658)=0,"",IF(AC658="","--",IF(AC658="3E","3E",LOOKUP(AC658/AE$2,{0,0.4,0.45,0.5,0.55,0.6,0.65,0.7,0.75,0.8,1},{0,2,2.25,2.5,2.75,3,3.25,3.5,3.75,4}))))</f>
        <v/>
      </c>
      <c r="AF658" s="3" t="str">
        <f>IF($A658&lt;&gt;DRAFT!$B660,"ERR",IF(OR(COUNT($A658)=0,COUNT(DRAFT!CI660:CK660,DRAFT!CM660:CO660)=0),"",CEILING(SUM(DRAFT!CL660,DRAFT!CP660),1)))</f>
        <v/>
      </c>
      <c r="AG658" s="3" t="str">
        <f>IF(COUNT($A658)=0,"",IF(AF658="3E","3E",IF(AF658="","I",LOOKUP(AF658/AH$2,{0,0.4,0.45,0.5,0.55,0.6,0.65,0.7,0.75,0.8,1},{"F","D","C","C+","B-","B","B+","A-","A","A+"}))))</f>
        <v/>
      </c>
      <c r="AH658" s="2" t="str">
        <f>IF(COUNT($A658)=0,"",IF(AF658="","--",IF(AF658="3E","3E",LOOKUP(AF658/AH$2,{0,0.4,0.45,0.5,0.55,0.6,0.65,0.7,0.75,0.8,1},{0,2,2.25,2.5,2.75,3,3.25,3.5,3.75,4}))))</f>
        <v/>
      </c>
      <c r="AI658" s="11" t="str">
        <f>IF(OR(COUNT($A658)=0,COUNT(B658:AH658)=0),"",IF(COUNTIF(B658:AH658,"3E")&gt;0,"3E",IF(DRAFT!$A660="R",TRUNC(SUMPRODUCT(RGP,RCP)/TCP,3),TRUNC((SUMPRODUCT(--(IMDGP&gt;0)*IMDGP,IMCP)+CEILING(DRAFT!$CQ660*42,0.25))/TCP,3))))</f>
        <v/>
      </c>
      <c r="AJ658" s="3" t="str">
        <f>IF(OR(COUNT($A658)=0,COUNT(B658:AH658)=0),"",IF(COUNTIF(B658:AH658,"3E")&gt;0,"3E",IF(DRAFT!$A660="R",SUMPRODUCT(--(RGP&gt;=2),RCP),SUMPRODUCT(--(IMDGP&gt;0),--(IMGP=0),IMCP)+DRAFT!$CR660)))</f>
        <v/>
      </c>
      <c r="AK658" s="3" t="str">
        <f>IF(OR(COUNT($A658)=0,COUNT(B658:AH658)=0),"",IF(COUNTIF(B658:AJ658,"3E")&gt;0,"3E",IF(AND(DRAFT!$A660="IM",OR($AI658&gt;DRAFT!$CQ660,$AJ658&gt;DRAFT!$CR660)),"IMPROVED",IF(AND(DRAFT!$A660="IM",$AI658&lt;=DRAFT!$CQ660,$AJ658&lt;=DRAFT!$CR660),"NOT IMPROVED",IF(AND(AH658&gt;=2,AI658&gt;=2,AJ658&gt;=30),"PASS","FAIL")))))</f>
        <v/>
      </c>
      <c r="AL658" s="3" t="str">
        <f t="shared" si="20"/>
        <v/>
      </c>
      <c r="AM658" s="3" t="str">
        <f t="shared" si="21"/>
        <v/>
      </c>
    </row>
    <row r="659" spans="1:39" ht="18.95" customHeight="1" x14ac:dyDescent="0.25">
      <c r="A659" s="4" t="str">
        <f>IF(DRAFT!$B661="","",DRAFT!$B661)</f>
        <v/>
      </c>
      <c r="B659" s="3" t="str">
        <f>IF(COUNT($A659)=0,"",IF($A659&lt;&gt;DRAFT!$B661,"ERR",IF(DRAFT!I661="3E","3E",IF(COUNT(DRAFT!E661,DRAFT!I661)&gt;0,DRAFT!J661,""))))</f>
        <v/>
      </c>
      <c r="C659" s="3" t="str">
        <f>IF(COUNT($A659)=0,"",IF(B659="3E","3E",IF(B659="","I",LOOKUP(B659/D$2,{0,0.4,0.45,0.5,0.55,0.6,0.65,0.7,0.75,0.8,1},{"F","D","C","C+","B-","B","B+","A-","A","A+"}))))</f>
        <v/>
      </c>
      <c r="D659" s="2" t="str">
        <f>IF(COUNT($A659)=0,"",IF(B659="","--",IF(B659="3E","3E",LOOKUP(B659/D$2,{0,0.4,0.45,0.5,0.55,0.6,0.65,0.7,0.75,0.8,1},{0,2,2.25,2.5,2.75,3,3.25,3.5,3.75,4}))))</f>
        <v/>
      </c>
      <c r="E659" s="3" t="str">
        <f>IF(COUNT($A659)=0,"",IF($A659&lt;&gt;DRAFT!$B661,"ERR",IF(DRAFT!R661="3E","3E",IF(COUNT(DRAFT!N661,DRAFT!R661)&gt;0,DRAFT!S661,""))))</f>
        <v/>
      </c>
      <c r="F659" s="3" t="str">
        <f>IF(COUNT($A659)=0,"",IF(E659="3E","3E",IF(E659="","I",LOOKUP(E659/G$2,{0,0.4,0.45,0.5,0.55,0.6,0.65,0.7,0.75,0.8,1},{"F","D","C","C+","B-","B","B+","A-","A","A+"}))))</f>
        <v/>
      </c>
      <c r="G659" s="2" t="str">
        <f>IF(COUNT($A659)=0,"",IF(E659="","--",IF(E659="3E","3E",LOOKUP(E659/G$2,{0,0.4,0.45,0.5,0.55,0.6,0.65,0.7,0.75,0.8,1},{0,2,2.25,2.5,2.75,3,3.25,3.5,3.75,4}))))</f>
        <v/>
      </c>
      <c r="H659" s="3" t="str">
        <f>IF(COUNT($A659)=0,"",IF($A659&lt;&gt;DRAFT!$B661,"ERR",IF(DRAFT!AA661="3E","3E",IF(COUNT(DRAFT!W661,DRAFT!AA661)&gt;0,DRAFT!AB661,""))))</f>
        <v/>
      </c>
      <c r="I659" s="3" t="str">
        <f>IF(COUNT($A659)=0,"",IF(H659="3E","3E",IF(H659="","I",LOOKUP(H659/J$2,{0,0.4,0.45,0.5,0.55,0.6,0.65,0.7,0.75,0.8,1},{"F","D","C","C+","B-","B","B+","A-","A","A+"}))))</f>
        <v/>
      </c>
      <c r="J659" s="2" t="str">
        <f>IF(COUNT($A659)=0,"",IF(H659="","--",IF(H659="3E","3E",LOOKUP(H659/J$2,{0,0.4,0.45,0.5,0.55,0.6,0.65,0.7,0.75,0.8,1},{0,2,2.25,2.5,2.75,3,3.25,3.5,3.75,4}))))</f>
        <v/>
      </c>
      <c r="K659" s="3" t="str">
        <f>IF(COUNT($A659)=0,"",IF($A659&lt;&gt;DRAFT!$B661,"ERR",IF(DRAFT!AJ661="3E","3E",IF(COUNT(DRAFT!AF661,DRAFT!AJ661)&gt;0,DRAFT!AK661,""))))</f>
        <v/>
      </c>
      <c r="L659" s="3" t="str">
        <f>IF(COUNT($A659)=0,"",IF(K659="3E","3E",IF(K659="","I",LOOKUP(K659/M$2,{0,0.4,0.45,0.5,0.55,0.6,0.65,0.7,0.75,0.8,1},{"F","D","C","C+","B-","B","B+","A-","A","A+"}))))</f>
        <v/>
      </c>
      <c r="M659" s="2" t="str">
        <f>IF(COUNT($A659)=0,"",IF(K659="","--",IF(K659="3E","3E",LOOKUP(K659/M$2,{0,0.4,0.45,0.5,0.55,0.6,0.65,0.7,0.75,0.8,1},{0,2,2.25,2.5,2.75,3,3.25,3.5,3.75,4}))))</f>
        <v/>
      </c>
      <c r="N659" s="3" t="str">
        <f>IF(COUNT($A659)=0,"",IF($A659&lt;&gt;DRAFT!$B661,"ERR",IF(DRAFT!AS661="3E","3E",IF(COUNT(DRAFT!AO661,DRAFT!AS661)&gt;0,DRAFT!AT661,""))))</f>
        <v/>
      </c>
      <c r="O659" s="3" t="str">
        <f>IF(COUNT($A659)=0,"",IF(N659="3E","3E",IF(N659="","I",LOOKUP(N659/P$2,{0,0.4,0.45,0.5,0.55,0.6,0.65,0.7,0.75,0.8,1},{"F","D","C","C+","B-","B","B+","A-","A","A+"}))))</f>
        <v/>
      </c>
      <c r="P659" s="2" t="str">
        <f>IF(COUNT($A659)=0,"",IF(N659="","--",IF(N659="3E","3E",LOOKUP(N659/P$2,{0,0.4,0.45,0.5,0.55,0.6,0.65,0.7,0.75,0.8,1},{0,2,2.25,2.5,2.75,3,3.25,3.5,3.75,4}))))</f>
        <v/>
      </c>
      <c r="Q659" s="3" t="str">
        <f>IF(COUNT($A659)=0,"",IF($A659&lt;&gt;DRAFT!$B661,"ERR",IF(DRAFT!BB661="3E","3E",IF(COUNT(DRAFT!AX661,DRAFT!BB661)&gt;0,DRAFT!BC661,""))))</f>
        <v/>
      </c>
      <c r="R659" s="3" t="str">
        <f>IF(COUNT($A659)=0,"",IF(Q659="3E","3E",IF(Q659="","I",LOOKUP(Q659/S$2,{0,0.4,0.45,0.5,0.55,0.6,0.65,0.7,0.75,0.8,1},{"F","D","C","C+","B-","B","B+","A-","A","A+"}))))</f>
        <v/>
      </c>
      <c r="S659" s="2" t="str">
        <f>IF(COUNT($A659)=0,"",IF(Q659="","--",IF(Q659="3E","3E",LOOKUP(Q659/S$2,{0,0.4,0.45,0.5,0.55,0.6,0.65,0.7,0.75,0.8,1},{0,2,2.25,2.5,2.75,3,3.25,3.5,3.75,4}))))</f>
        <v/>
      </c>
      <c r="T659" s="3" t="str">
        <f>IF(COUNT($A659)=0,"",IF($A659&lt;&gt;DRAFT!$B661,"ERR",IF(DRAFT!BK661="3E","3E",IF(COUNT(DRAFT!BG661,DRAFT!BK661)&gt;0,DRAFT!BL661,""))))</f>
        <v/>
      </c>
      <c r="U659" s="3" t="str">
        <f>IF(COUNT($A659)=0,"",IF(T659="3E","3E",IF(T659="","I",LOOKUP(T659/V$2,{0,0.4,0.45,0.5,0.55,0.6,0.65,0.7,0.75,0.8,1},{"F","D","C","C+","B-","B","B+","A-","A","A+"}))))</f>
        <v/>
      </c>
      <c r="V659" s="2" t="str">
        <f>IF(COUNT($A659)=0,"",IF(T659="","--",IF(T659="3E","3E",LOOKUP(T659/V$2,{0,0.4,0.45,0.5,0.55,0.6,0.65,0.7,0.75,0.8,1},{0,2,2.25,2.5,2.75,3,3.25,3.5,3.75,4}))))</f>
        <v/>
      </c>
      <c r="W659" s="3" t="str">
        <f>IF(COUNT($A659)=0,"",IF($A659&lt;&gt;DRAFT!$B661,"ERR",IF(DRAFT!BT661="3E","3E",IF(COUNT(DRAFT!BP661,DRAFT!BT661)&gt;0,DRAFT!BU661,""))))</f>
        <v/>
      </c>
      <c r="X659" s="3" t="str">
        <f>IF(COUNT($A659)=0,"",IF(W659="3E","3E",IF(W659="","I",LOOKUP(W659/Y$2,{0,0.4,0.45,0.5,0.55,0.6,0.65,0.7,0.75,0.8,1},{"F","D","C","C+","B-","B","B+","A-","A","A+"}))))</f>
        <v/>
      </c>
      <c r="Y659" s="2" t="str">
        <f>IF(COUNT($A659)=0,"",IF(W659="","--",IF(W659="3E","3E",LOOKUP(W659/Y$2,{0,0.4,0.45,0.5,0.55,0.6,0.65,0.7,0.75,0.8,1},{0,2,2.25,2.5,2.75,3,3.25,3.5,3.75,4}))))</f>
        <v/>
      </c>
      <c r="Z659" s="3" t="str">
        <f>IF(COUNT($A659)=0,"",IF($A659&lt;&gt;DRAFT!$B661,"ERR",IF(DRAFT!CC661="3E","3E",IF(COUNT(DRAFT!BY661,DRAFT!CC661)&gt;0,DRAFT!CD661,""))))</f>
        <v/>
      </c>
      <c r="AA659" s="3" t="str">
        <f>IF(COUNT($A659)=0,"",IF(Z659="3E","3E",IF(Z659="","I",LOOKUP(Z659/AB$2,{0,0.4,0.45,0.5,0.55,0.6,0.65,0.7,0.75,0.8,1},{"F","D","C","C+","B-","B","B+","A-","A","A+"}))))</f>
        <v/>
      </c>
      <c r="AB659" s="2" t="str">
        <f>IF(COUNT($A659)=0,"",IF(Z659="","--",IF(Z659="3E","3E",LOOKUP(Z659/AB$2,{0,0.4,0.45,0.5,0.55,0.6,0.65,0.7,0.75,0.8,1},{0,2,2.25,2.5,2.75,3,3.25,3.5,3.75,4}))))</f>
        <v/>
      </c>
      <c r="AC659" s="3" t="str">
        <f>IF(COUNT($A659)=0,"",IF($A659&lt;&gt;DRAFT!$B661,"ERR",IF(DRAFT!CF661&gt;0,DRAFT!CF661,"")))</f>
        <v/>
      </c>
      <c r="AD659" s="3" t="str">
        <f>IF(COUNT($A659)=0,"",IF(AC659="3E","3E",IF(AC659="","I",LOOKUP(AC659/AE$2,{0,0.4,0.45,0.5,0.55,0.6,0.65,0.7,0.75,0.8,1},{"F","D","C","C+","B-","B","B+","A-","A","A+"}))))</f>
        <v/>
      </c>
      <c r="AE659" s="2" t="str">
        <f>IF(COUNT($A659)=0,"",IF(AC659="","--",IF(AC659="3E","3E",LOOKUP(AC659/AE$2,{0,0.4,0.45,0.5,0.55,0.6,0.65,0.7,0.75,0.8,1},{0,2,2.25,2.5,2.75,3,3.25,3.5,3.75,4}))))</f>
        <v/>
      </c>
      <c r="AF659" s="3" t="str">
        <f>IF($A659&lt;&gt;DRAFT!$B661,"ERR",IF(OR(COUNT($A659)=0,COUNT(DRAFT!CI661:CK661,DRAFT!CM661:CO661)=0),"",CEILING(SUM(DRAFT!CL661,DRAFT!CP661),1)))</f>
        <v/>
      </c>
      <c r="AG659" s="3" t="str">
        <f>IF(COUNT($A659)=0,"",IF(AF659="3E","3E",IF(AF659="","I",LOOKUP(AF659/AH$2,{0,0.4,0.45,0.5,0.55,0.6,0.65,0.7,0.75,0.8,1},{"F","D","C","C+","B-","B","B+","A-","A","A+"}))))</f>
        <v/>
      </c>
      <c r="AH659" s="2" t="str">
        <f>IF(COUNT($A659)=0,"",IF(AF659="","--",IF(AF659="3E","3E",LOOKUP(AF659/AH$2,{0,0.4,0.45,0.5,0.55,0.6,0.65,0.7,0.75,0.8,1},{0,2,2.25,2.5,2.75,3,3.25,3.5,3.75,4}))))</f>
        <v/>
      </c>
      <c r="AI659" s="11" t="str">
        <f>IF(OR(COUNT($A659)=0,COUNT(B659:AH659)=0),"",IF(COUNTIF(B659:AH659,"3E")&gt;0,"3E",IF(DRAFT!$A661="R",TRUNC(SUMPRODUCT(RGP,RCP)/TCP,3),TRUNC((SUMPRODUCT(--(IMDGP&gt;0)*IMDGP,IMCP)+CEILING(DRAFT!$CQ661*42,0.25))/TCP,3))))</f>
        <v/>
      </c>
      <c r="AJ659" s="3" t="str">
        <f>IF(OR(COUNT($A659)=0,COUNT(B659:AH659)=0),"",IF(COUNTIF(B659:AH659,"3E")&gt;0,"3E",IF(DRAFT!$A661="R",SUMPRODUCT(--(RGP&gt;=2),RCP),SUMPRODUCT(--(IMDGP&gt;0),--(IMGP=0),IMCP)+DRAFT!$CR661)))</f>
        <v/>
      </c>
      <c r="AK659" s="3" t="str">
        <f>IF(OR(COUNT($A659)=0,COUNT(B659:AH659)=0),"",IF(COUNTIF(B659:AJ659,"3E")&gt;0,"3E",IF(AND(DRAFT!$A661="IM",OR($AI659&gt;DRAFT!$CQ661,$AJ659&gt;DRAFT!$CR661)),"IMPROVED",IF(AND(DRAFT!$A661="IM",$AI659&lt;=DRAFT!$CQ661,$AJ659&lt;=DRAFT!$CR661),"NOT IMPROVED",IF(AND(AH659&gt;=2,AI659&gt;=2,AJ659&gt;=30),"PASS","FAIL")))))</f>
        <v/>
      </c>
      <c r="AL659" s="3" t="str">
        <f t="shared" si="20"/>
        <v/>
      </c>
      <c r="AM659" s="3" t="str">
        <f t="shared" si="21"/>
        <v/>
      </c>
    </row>
    <row r="660" spans="1:39" ht="18.95" customHeight="1" x14ac:dyDescent="0.25">
      <c r="A660" s="4" t="str">
        <f>IF(DRAFT!$B662="","",DRAFT!$B662)</f>
        <v/>
      </c>
      <c r="B660" s="3" t="str">
        <f>IF(COUNT($A660)=0,"",IF($A660&lt;&gt;DRAFT!$B662,"ERR",IF(DRAFT!I662="3E","3E",IF(COUNT(DRAFT!E662,DRAFT!I662)&gt;0,DRAFT!J662,""))))</f>
        <v/>
      </c>
      <c r="C660" s="3" t="str">
        <f>IF(COUNT($A660)=0,"",IF(B660="3E","3E",IF(B660="","I",LOOKUP(B660/D$2,{0,0.4,0.45,0.5,0.55,0.6,0.65,0.7,0.75,0.8,1},{"F","D","C","C+","B-","B","B+","A-","A","A+"}))))</f>
        <v/>
      </c>
      <c r="D660" s="2" t="str">
        <f>IF(COUNT($A660)=0,"",IF(B660="","--",IF(B660="3E","3E",LOOKUP(B660/D$2,{0,0.4,0.45,0.5,0.55,0.6,0.65,0.7,0.75,0.8,1},{0,2,2.25,2.5,2.75,3,3.25,3.5,3.75,4}))))</f>
        <v/>
      </c>
      <c r="E660" s="3" t="str">
        <f>IF(COUNT($A660)=0,"",IF($A660&lt;&gt;DRAFT!$B662,"ERR",IF(DRAFT!R662="3E","3E",IF(COUNT(DRAFT!N662,DRAFT!R662)&gt;0,DRAFT!S662,""))))</f>
        <v/>
      </c>
      <c r="F660" s="3" t="str">
        <f>IF(COUNT($A660)=0,"",IF(E660="3E","3E",IF(E660="","I",LOOKUP(E660/G$2,{0,0.4,0.45,0.5,0.55,0.6,0.65,0.7,0.75,0.8,1},{"F","D","C","C+","B-","B","B+","A-","A","A+"}))))</f>
        <v/>
      </c>
      <c r="G660" s="2" t="str">
        <f>IF(COUNT($A660)=0,"",IF(E660="","--",IF(E660="3E","3E",LOOKUP(E660/G$2,{0,0.4,0.45,0.5,0.55,0.6,0.65,0.7,0.75,0.8,1},{0,2,2.25,2.5,2.75,3,3.25,3.5,3.75,4}))))</f>
        <v/>
      </c>
      <c r="H660" s="3" t="str">
        <f>IF(COUNT($A660)=0,"",IF($A660&lt;&gt;DRAFT!$B662,"ERR",IF(DRAFT!AA662="3E","3E",IF(COUNT(DRAFT!W662,DRAFT!AA662)&gt;0,DRAFT!AB662,""))))</f>
        <v/>
      </c>
      <c r="I660" s="3" t="str">
        <f>IF(COUNT($A660)=0,"",IF(H660="3E","3E",IF(H660="","I",LOOKUP(H660/J$2,{0,0.4,0.45,0.5,0.55,0.6,0.65,0.7,0.75,0.8,1},{"F","D","C","C+","B-","B","B+","A-","A","A+"}))))</f>
        <v/>
      </c>
      <c r="J660" s="2" t="str">
        <f>IF(COUNT($A660)=0,"",IF(H660="","--",IF(H660="3E","3E",LOOKUP(H660/J$2,{0,0.4,0.45,0.5,0.55,0.6,0.65,0.7,0.75,0.8,1},{0,2,2.25,2.5,2.75,3,3.25,3.5,3.75,4}))))</f>
        <v/>
      </c>
      <c r="K660" s="3" t="str">
        <f>IF(COUNT($A660)=0,"",IF($A660&lt;&gt;DRAFT!$B662,"ERR",IF(DRAFT!AJ662="3E","3E",IF(COUNT(DRAFT!AF662,DRAFT!AJ662)&gt;0,DRAFT!AK662,""))))</f>
        <v/>
      </c>
      <c r="L660" s="3" t="str">
        <f>IF(COUNT($A660)=0,"",IF(K660="3E","3E",IF(K660="","I",LOOKUP(K660/M$2,{0,0.4,0.45,0.5,0.55,0.6,0.65,0.7,0.75,0.8,1},{"F","D","C","C+","B-","B","B+","A-","A","A+"}))))</f>
        <v/>
      </c>
      <c r="M660" s="2" t="str">
        <f>IF(COUNT($A660)=0,"",IF(K660="","--",IF(K660="3E","3E",LOOKUP(K660/M$2,{0,0.4,0.45,0.5,0.55,0.6,0.65,0.7,0.75,0.8,1},{0,2,2.25,2.5,2.75,3,3.25,3.5,3.75,4}))))</f>
        <v/>
      </c>
      <c r="N660" s="3" t="str">
        <f>IF(COUNT($A660)=0,"",IF($A660&lt;&gt;DRAFT!$B662,"ERR",IF(DRAFT!AS662="3E","3E",IF(COUNT(DRAFT!AO662,DRAFT!AS662)&gt;0,DRAFT!AT662,""))))</f>
        <v/>
      </c>
      <c r="O660" s="3" t="str">
        <f>IF(COUNT($A660)=0,"",IF(N660="3E","3E",IF(N660="","I",LOOKUP(N660/P$2,{0,0.4,0.45,0.5,0.55,0.6,0.65,0.7,0.75,0.8,1},{"F","D","C","C+","B-","B","B+","A-","A","A+"}))))</f>
        <v/>
      </c>
      <c r="P660" s="2" t="str">
        <f>IF(COUNT($A660)=0,"",IF(N660="","--",IF(N660="3E","3E",LOOKUP(N660/P$2,{0,0.4,0.45,0.5,0.55,0.6,0.65,0.7,0.75,0.8,1},{0,2,2.25,2.5,2.75,3,3.25,3.5,3.75,4}))))</f>
        <v/>
      </c>
      <c r="Q660" s="3" t="str">
        <f>IF(COUNT($A660)=0,"",IF($A660&lt;&gt;DRAFT!$B662,"ERR",IF(DRAFT!BB662="3E","3E",IF(COUNT(DRAFT!AX662,DRAFT!BB662)&gt;0,DRAFT!BC662,""))))</f>
        <v/>
      </c>
      <c r="R660" s="3" t="str">
        <f>IF(COUNT($A660)=0,"",IF(Q660="3E","3E",IF(Q660="","I",LOOKUP(Q660/S$2,{0,0.4,0.45,0.5,0.55,0.6,0.65,0.7,0.75,0.8,1},{"F","D","C","C+","B-","B","B+","A-","A","A+"}))))</f>
        <v/>
      </c>
      <c r="S660" s="2" t="str">
        <f>IF(COUNT($A660)=0,"",IF(Q660="","--",IF(Q660="3E","3E",LOOKUP(Q660/S$2,{0,0.4,0.45,0.5,0.55,0.6,0.65,0.7,0.75,0.8,1},{0,2,2.25,2.5,2.75,3,3.25,3.5,3.75,4}))))</f>
        <v/>
      </c>
      <c r="T660" s="3" t="str">
        <f>IF(COUNT($A660)=0,"",IF($A660&lt;&gt;DRAFT!$B662,"ERR",IF(DRAFT!BK662="3E","3E",IF(COUNT(DRAFT!BG662,DRAFT!BK662)&gt;0,DRAFT!BL662,""))))</f>
        <v/>
      </c>
      <c r="U660" s="3" t="str">
        <f>IF(COUNT($A660)=0,"",IF(T660="3E","3E",IF(T660="","I",LOOKUP(T660/V$2,{0,0.4,0.45,0.5,0.55,0.6,0.65,0.7,0.75,0.8,1},{"F","D","C","C+","B-","B","B+","A-","A","A+"}))))</f>
        <v/>
      </c>
      <c r="V660" s="2" t="str">
        <f>IF(COUNT($A660)=0,"",IF(T660="","--",IF(T660="3E","3E",LOOKUP(T660/V$2,{0,0.4,0.45,0.5,0.55,0.6,0.65,0.7,0.75,0.8,1},{0,2,2.25,2.5,2.75,3,3.25,3.5,3.75,4}))))</f>
        <v/>
      </c>
      <c r="W660" s="3" t="str">
        <f>IF(COUNT($A660)=0,"",IF($A660&lt;&gt;DRAFT!$B662,"ERR",IF(DRAFT!BT662="3E","3E",IF(COUNT(DRAFT!BP662,DRAFT!BT662)&gt;0,DRAFT!BU662,""))))</f>
        <v/>
      </c>
      <c r="X660" s="3" t="str">
        <f>IF(COUNT($A660)=0,"",IF(W660="3E","3E",IF(W660="","I",LOOKUP(W660/Y$2,{0,0.4,0.45,0.5,0.55,0.6,0.65,0.7,0.75,0.8,1},{"F","D","C","C+","B-","B","B+","A-","A","A+"}))))</f>
        <v/>
      </c>
      <c r="Y660" s="2" t="str">
        <f>IF(COUNT($A660)=0,"",IF(W660="","--",IF(W660="3E","3E",LOOKUP(W660/Y$2,{0,0.4,0.45,0.5,0.55,0.6,0.65,0.7,0.75,0.8,1},{0,2,2.25,2.5,2.75,3,3.25,3.5,3.75,4}))))</f>
        <v/>
      </c>
      <c r="Z660" s="3" t="str">
        <f>IF(COUNT($A660)=0,"",IF($A660&lt;&gt;DRAFT!$B662,"ERR",IF(DRAFT!CC662="3E","3E",IF(COUNT(DRAFT!BY662,DRAFT!CC662)&gt;0,DRAFT!CD662,""))))</f>
        <v/>
      </c>
      <c r="AA660" s="3" t="str">
        <f>IF(COUNT($A660)=0,"",IF(Z660="3E","3E",IF(Z660="","I",LOOKUP(Z660/AB$2,{0,0.4,0.45,0.5,0.55,0.6,0.65,0.7,0.75,0.8,1},{"F","D","C","C+","B-","B","B+","A-","A","A+"}))))</f>
        <v/>
      </c>
      <c r="AB660" s="2" t="str">
        <f>IF(COUNT($A660)=0,"",IF(Z660="","--",IF(Z660="3E","3E",LOOKUP(Z660/AB$2,{0,0.4,0.45,0.5,0.55,0.6,0.65,0.7,0.75,0.8,1},{0,2,2.25,2.5,2.75,3,3.25,3.5,3.75,4}))))</f>
        <v/>
      </c>
      <c r="AC660" s="3" t="str">
        <f>IF(COUNT($A660)=0,"",IF($A660&lt;&gt;DRAFT!$B662,"ERR",IF(DRAFT!CF662&gt;0,DRAFT!CF662,"")))</f>
        <v/>
      </c>
      <c r="AD660" s="3" t="str">
        <f>IF(COUNT($A660)=0,"",IF(AC660="3E","3E",IF(AC660="","I",LOOKUP(AC660/AE$2,{0,0.4,0.45,0.5,0.55,0.6,0.65,0.7,0.75,0.8,1},{"F","D","C","C+","B-","B","B+","A-","A","A+"}))))</f>
        <v/>
      </c>
      <c r="AE660" s="2" t="str">
        <f>IF(COUNT($A660)=0,"",IF(AC660="","--",IF(AC660="3E","3E",LOOKUP(AC660/AE$2,{0,0.4,0.45,0.5,0.55,0.6,0.65,0.7,0.75,0.8,1},{0,2,2.25,2.5,2.75,3,3.25,3.5,3.75,4}))))</f>
        <v/>
      </c>
      <c r="AF660" s="3" t="str">
        <f>IF($A660&lt;&gt;DRAFT!$B662,"ERR",IF(OR(COUNT($A660)=0,COUNT(DRAFT!CI662:CK662,DRAFT!CM662:CO662)=0),"",CEILING(SUM(DRAFT!CL662,DRAFT!CP662),1)))</f>
        <v/>
      </c>
      <c r="AG660" s="3" t="str">
        <f>IF(COUNT($A660)=0,"",IF(AF660="3E","3E",IF(AF660="","I",LOOKUP(AF660/AH$2,{0,0.4,0.45,0.5,0.55,0.6,0.65,0.7,0.75,0.8,1},{"F","D","C","C+","B-","B","B+","A-","A","A+"}))))</f>
        <v/>
      </c>
      <c r="AH660" s="2" t="str">
        <f>IF(COUNT($A660)=0,"",IF(AF660="","--",IF(AF660="3E","3E",LOOKUP(AF660/AH$2,{0,0.4,0.45,0.5,0.55,0.6,0.65,0.7,0.75,0.8,1},{0,2,2.25,2.5,2.75,3,3.25,3.5,3.75,4}))))</f>
        <v/>
      </c>
      <c r="AI660" s="11" t="str">
        <f>IF(OR(COUNT($A660)=0,COUNT(B660:AH660)=0),"",IF(COUNTIF(B660:AH660,"3E")&gt;0,"3E",IF(DRAFT!$A662="R",TRUNC(SUMPRODUCT(RGP,RCP)/TCP,3),TRUNC((SUMPRODUCT(--(IMDGP&gt;0)*IMDGP,IMCP)+CEILING(DRAFT!$CQ662*42,0.25))/TCP,3))))</f>
        <v/>
      </c>
      <c r="AJ660" s="3" t="str">
        <f>IF(OR(COUNT($A660)=0,COUNT(B660:AH660)=0),"",IF(COUNTIF(B660:AH660,"3E")&gt;0,"3E",IF(DRAFT!$A662="R",SUMPRODUCT(--(RGP&gt;=2),RCP),SUMPRODUCT(--(IMDGP&gt;0),--(IMGP=0),IMCP)+DRAFT!$CR662)))</f>
        <v/>
      </c>
      <c r="AK660" s="3" t="str">
        <f>IF(OR(COUNT($A660)=0,COUNT(B660:AH660)=0),"",IF(COUNTIF(B660:AJ660,"3E")&gt;0,"3E",IF(AND(DRAFT!$A662="IM",OR($AI660&gt;DRAFT!$CQ662,$AJ660&gt;DRAFT!$CR662)),"IMPROVED",IF(AND(DRAFT!$A662="IM",$AI660&lt;=DRAFT!$CQ662,$AJ660&lt;=DRAFT!$CR662),"NOT IMPROVED",IF(AND(AH660&gt;=2,AI660&gt;=2,AJ660&gt;=30),"PASS","FAIL")))))</f>
        <v/>
      </c>
      <c r="AL660" s="3" t="str">
        <f t="shared" si="20"/>
        <v/>
      </c>
      <c r="AM660" s="3" t="str">
        <f t="shared" si="21"/>
        <v/>
      </c>
    </row>
    <row r="661" spans="1:39" ht="18.95" customHeight="1" x14ac:dyDescent="0.25">
      <c r="A661" s="4" t="str">
        <f>IF(DRAFT!$B663="","",DRAFT!$B663)</f>
        <v/>
      </c>
      <c r="B661" s="3" t="str">
        <f>IF(COUNT($A661)=0,"",IF($A661&lt;&gt;DRAFT!$B663,"ERR",IF(DRAFT!I663="3E","3E",IF(COUNT(DRAFT!E663,DRAFT!I663)&gt;0,DRAFT!J663,""))))</f>
        <v/>
      </c>
      <c r="C661" s="3" t="str">
        <f>IF(COUNT($A661)=0,"",IF(B661="3E","3E",IF(B661="","I",LOOKUP(B661/D$2,{0,0.4,0.45,0.5,0.55,0.6,0.65,0.7,0.75,0.8,1},{"F","D","C","C+","B-","B","B+","A-","A","A+"}))))</f>
        <v/>
      </c>
      <c r="D661" s="2" t="str">
        <f>IF(COUNT($A661)=0,"",IF(B661="","--",IF(B661="3E","3E",LOOKUP(B661/D$2,{0,0.4,0.45,0.5,0.55,0.6,0.65,0.7,0.75,0.8,1},{0,2,2.25,2.5,2.75,3,3.25,3.5,3.75,4}))))</f>
        <v/>
      </c>
      <c r="E661" s="3" t="str">
        <f>IF(COUNT($A661)=0,"",IF($A661&lt;&gt;DRAFT!$B663,"ERR",IF(DRAFT!R663="3E","3E",IF(COUNT(DRAFT!N663,DRAFT!R663)&gt;0,DRAFT!S663,""))))</f>
        <v/>
      </c>
      <c r="F661" s="3" t="str">
        <f>IF(COUNT($A661)=0,"",IF(E661="3E","3E",IF(E661="","I",LOOKUP(E661/G$2,{0,0.4,0.45,0.5,0.55,0.6,0.65,0.7,0.75,0.8,1},{"F","D","C","C+","B-","B","B+","A-","A","A+"}))))</f>
        <v/>
      </c>
      <c r="G661" s="2" t="str">
        <f>IF(COUNT($A661)=0,"",IF(E661="","--",IF(E661="3E","3E",LOOKUP(E661/G$2,{0,0.4,0.45,0.5,0.55,0.6,0.65,0.7,0.75,0.8,1},{0,2,2.25,2.5,2.75,3,3.25,3.5,3.75,4}))))</f>
        <v/>
      </c>
      <c r="H661" s="3" t="str">
        <f>IF(COUNT($A661)=0,"",IF($A661&lt;&gt;DRAFT!$B663,"ERR",IF(DRAFT!AA663="3E","3E",IF(COUNT(DRAFT!W663,DRAFT!AA663)&gt;0,DRAFT!AB663,""))))</f>
        <v/>
      </c>
      <c r="I661" s="3" t="str">
        <f>IF(COUNT($A661)=0,"",IF(H661="3E","3E",IF(H661="","I",LOOKUP(H661/J$2,{0,0.4,0.45,0.5,0.55,0.6,0.65,0.7,0.75,0.8,1},{"F","D","C","C+","B-","B","B+","A-","A","A+"}))))</f>
        <v/>
      </c>
      <c r="J661" s="2" t="str">
        <f>IF(COUNT($A661)=0,"",IF(H661="","--",IF(H661="3E","3E",LOOKUP(H661/J$2,{0,0.4,0.45,0.5,0.55,0.6,0.65,0.7,0.75,0.8,1},{0,2,2.25,2.5,2.75,3,3.25,3.5,3.75,4}))))</f>
        <v/>
      </c>
      <c r="K661" s="3" t="str">
        <f>IF(COUNT($A661)=0,"",IF($A661&lt;&gt;DRAFT!$B663,"ERR",IF(DRAFT!AJ663="3E","3E",IF(COUNT(DRAFT!AF663,DRAFT!AJ663)&gt;0,DRAFT!AK663,""))))</f>
        <v/>
      </c>
      <c r="L661" s="3" t="str">
        <f>IF(COUNT($A661)=0,"",IF(K661="3E","3E",IF(K661="","I",LOOKUP(K661/M$2,{0,0.4,0.45,0.5,0.55,0.6,0.65,0.7,0.75,0.8,1},{"F","D","C","C+","B-","B","B+","A-","A","A+"}))))</f>
        <v/>
      </c>
      <c r="M661" s="2" t="str">
        <f>IF(COUNT($A661)=0,"",IF(K661="","--",IF(K661="3E","3E",LOOKUP(K661/M$2,{0,0.4,0.45,0.5,0.55,0.6,0.65,0.7,0.75,0.8,1},{0,2,2.25,2.5,2.75,3,3.25,3.5,3.75,4}))))</f>
        <v/>
      </c>
      <c r="N661" s="3" t="str">
        <f>IF(COUNT($A661)=0,"",IF($A661&lt;&gt;DRAFT!$B663,"ERR",IF(DRAFT!AS663="3E","3E",IF(COUNT(DRAFT!AO663,DRAFT!AS663)&gt;0,DRAFT!AT663,""))))</f>
        <v/>
      </c>
      <c r="O661" s="3" t="str">
        <f>IF(COUNT($A661)=0,"",IF(N661="3E","3E",IF(N661="","I",LOOKUP(N661/P$2,{0,0.4,0.45,0.5,0.55,0.6,0.65,0.7,0.75,0.8,1},{"F","D","C","C+","B-","B","B+","A-","A","A+"}))))</f>
        <v/>
      </c>
      <c r="P661" s="2" t="str">
        <f>IF(COUNT($A661)=0,"",IF(N661="","--",IF(N661="3E","3E",LOOKUP(N661/P$2,{0,0.4,0.45,0.5,0.55,0.6,0.65,0.7,0.75,0.8,1},{0,2,2.25,2.5,2.75,3,3.25,3.5,3.75,4}))))</f>
        <v/>
      </c>
      <c r="Q661" s="3" t="str">
        <f>IF(COUNT($A661)=0,"",IF($A661&lt;&gt;DRAFT!$B663,"ERR",IF(DRAFT!BB663="3E","3E",IF(COUNT(DRAFT!AX663,DRAFT!BB663)&gt;0,DRAFT!BC663,""))))</f>
        <v/>
      </c>
      <c r="R661" s="3" t="str">
        <f>IF(COUNT($A661)=0,"",IF(Q661="3E","3E",IF(Q661="","I",LOOKUP(Q661/S$2,{0,0.4,0.45,0.5,0.55,0.6,0.65,0.7,0.75,0.8,1},{"F","D","C","C+","B-","B","B+","A-","A","A+"}))))</f>
        <v/>
      </c>
      <c r="S661" s="2" t="str">
        <f>IF(COUNT($A661)=0,"",IF(Q661="","--",IF(Q661="3E","3E",LOOKUP(Q661/S$2,{0,0.4,0.45,0.5,0.55,0.6,0.65,0.7,0.75,0.8,1},{0,2,2.25,2.5,2.75,3,3.25,3.5,3.75,4}))))</f>
        <v/>
      </c>
      <c r="T661" s="3" t="str">
        <f>IF(COUNT($A661)=0,"",IF($A661&lt;&gt;DRAFT!$B663,"ERR",IF(DRAFT!BK663="3E","3E",IF(COUNT(DRAFT!BG663,DRAFT!BK663)&gt;0,DRAFT!BL663,""))))</f>
        <v/>
      </c>
      <c r="U661" s="3" t="str">
        <f>IF(COUNT($A661)=0,"",IF(T661="3E","3E",IF(T661="","I",LOOKUP(T661/V$2,{0,0.4,0.45,0.5,0.55,0.6,0.65,0.7,0.75,0.8,1},{"F","D","C","C+","B-","B","B+","A-","A","A+"}))))</f>
        <v/>
      </c>
      <c r="V661" s="2" t="str">
        <f>IF(COUNT($A661)=0,"",IF(T661="","--",IF(T661="3E","3E",LOOKUP(T661/V$2,{0,0.4,0.45,0.5,0.55,0.6,0.65,0.7,0.75,0.8,1},{0,2,2.25,2.5,2.75,3,3.25,3.5,3.75,4}))))</f>
        <v/>
      </c>
      <c r="W661" s="3" t="str">
        <f>IF(COUNT($A661)=0,"",IF($A661&lt;&gt;DRAFT!$B663,"ERR",IF(DRAFT!BT663="3E","3E",IF(COUNT(DRAFT!BP663,DRAFT!BT663)&gt;0,DRAFT!BU663,""))))</f>
        <v/>
      </c>
      <c r="X661" s="3" t="str">
        <f>IF(COUNT($A661)=0,"",IF(W661="3E","3E",IF(W661="","I",LOOKUP(W661/Y$2,{0,0.4,0.45,0.5,0.55,0.6,0.65,0.7,0.75,0.8,1},{"F","D","C","C+","B-","B","B+","A-","A","A+"}))))</f>
        <v/>
      </c>
      <c r="Y661" s="2" t="str">
        <f>IF(COUNT($A661)=0,"",IF(W661="","--",IF(W661="3E","3E",LOOKUP(W661/Y$2,{0,0.4,0.45,0.5,0.55,0.6,0.65,0.7,0.75,0.8,1},{0,2,2.25,2.5,2.75,3,3.25,3.5,3.75,4}))))</f>
        <v/>
      </c>
      <c r="Z661" s="3" t="str">
        <f>IF(COUNT($A661)=0,"",IF($A661&lt;&gt;DRAFT!$B663,"ERR",IF(DRAFT!CC663="3E","3E",IF(COUNT(DRAFT!BY663,DRAFT!CC663)&gt;0,DRAFT!CD663,""))))</f>
        <v/>
      </c>
      <c r="AA661" s="3" t="str">
        <f>IF(COUNT($A661)=0,"",IF(Z661="3E","3E",IF(Z661="","I",LOOKUP(Z661/AB$2,{0,0.4,0.45,0.5,0.55,0.6,0.65,0.7,0.75,0.8,1},{"F","D","C","C+","B-","B","B+","A-","A","A+"}))))</f>
        <v/>
      </c>
      <c r="AB661" s="2" t="str">
        <f>IF(COUNT($A661)=0,"",IF(Z661="","--",IF(Z661="3E","3E",LOOKUP(Z661/AB$2,{0,0.4,0.45,0.5,0.55,0.6,0.65,0.7,0.75,0.8,1},{0,2,2.25,2.5,2.75,3,3.25,3.5,3.75,4}))))</f>
        <v/>
      </c>
      <c r="AC661" s="3" t="str">
        <f>IF(COUNT($A661)=0,"",IF($A661&lt;&gt;DRAFT!$B663,"ERR",IF(DRAFT!CF663&gt;0,DRAFT!CF663,"")))</f>
        <v/>
      </c>
      <c r="AD661" s="3" t="str">
        <f>IF(COUNT($A661)=0,"",IF(AC661="3E","3E",IF(AC661="","I",LOOKUP(AC661/AE$2,{0,0.4,0.45,0.5,0.55,0.6,0.65,0.7,0.75,0.8,1},{"F","D","C","C+","B-","B","B+","A-","A","A+"}))))</f>
        <v/>
      </c>
      <c r="AE661" s="2" t="str">
        <f>IF(COUNT($A661)=0,"",IF(AC661="","--",IF(AC661="3E","3E",LOOKUP(AC661/AE$2,{0,0.4,0.45,0.5,0.55,0.6,0.65,0.7,0.75,0.8,1},{0,2,2.25,2.5,2.75,3,3.25,3.5,3.75,4}))))</f>
        <v/>
      </c>
      <c r="AF661" s="3" t="str">
        <f>IF($A661&lt;&gt;DRAFT!$B663,"ERR",IF(OR(COUNT($A661)=0,COUNT(DRAFT!CI663:CK663,DRAFT!CM663:CO663)=0),"",CEILING(SUM(DRAFT!CL663,DRAFT!CP663),1)))</f>
        <v/>
      </c>
      <c r="AG661" s="3" t="str">
        <f>IF(COUNT($A661)=0,"",IF(AF661="3E","3E",IF(AF661="","I",LOOKUP(AF661/AH$2,{0,0.4,0.45,0.5,0.55,0.6,0.65,0.7,0.75,0.8,1},{"F","D","C","C+","B-","B","B+","A-","A","A+"}))))</f>
        <v/>
      </c>
      <c r="AH661" s="2" t="str">
        <f>IF(COUNT($A661)=0,"",IF(AF661="","--",IF(AF661="3E","3E",LOOKUP(AF661/AH$2,{0,0.4,0.45,0.5,0.55,0.6,0.65,0.7,0.75,0.8,1},{0,2,2.25,2.5,2.75,3,3.25,3.5,3.75,4}))))</f>
        <v/>
      </c>
      <c r="AI661" s="11" t="str">
        <f>IF(OR(COUNT($A661)=0,COUNT(B661:AH661)=0),"",IF(COUNTIF(B661:AH661,"3E")&gt;0,"3E",IF(DRAFT!$A663="R",TRUNC(SUMPRODUCT(RGP,RCP)/TCP,3),TRUNC((SUMPRODUCT(--(IMDGP&gt;0)*IMDGP,IMCP)+CEILING(DRAFT!$CQ663*42,0.25))/TCP,3))))</f>
        <v/>
      </c>
      <c r="AJ661" s="3" t="str">
        <f>IF(OR(COUNT($A661)=0,COUNT(B661:AH661)=0),"",IF(COUNTIF(B661:AH661,"3E")&gt;0,"3E",IF(DRAFT!$A663="R",SUMPRODUCT(--(RGP&gt;=2),RCP),SUMPRODUCT(--(IMDGP&gt;0),--(IMGP=0),IMCP)+DRAFT!$CR663)))</f>
        <v/>
      </c>
      <c r="AK661" s="3" t="str">
        <f>IF(OR(COUNT($A661)=0,COUNT(B661:AH661)=0),"",IF(COUNTIF(B661:AJ661,"3E")&gt;0,"3E",IF(AND(DRAFT!$A663="IM",OR($AI661&gt;DRAFT!$CQ663,$AJ661&gt;DRAFT!$CR663)),"IMPROVED",IF(AND(DRAFT!$A663="IM",$AI661&lt;=DRAFT!$CQ663,$AJ661&lt;=DRAFT!$CR663),"NOT IMPROVED",IF(AND(AH661&gt;=2,AI661&gt;=2,AJ661&gt;=30),"PASS","FAIL")))))</f>
        <v/>
      </c>
      <c r="AL661" s="3" t="str">
        <f t="shared" si="20"/>
        <v/>
      </c>
      <c r="AM661" s="3" t="str">
        <f t="shared" si="21"/>
        <v/>
      </c>
    </row>
    <row r="662" spans="1:39" ht="18.95" customHeight="1" x14ac:dyDescent="0.25">
      <c r="A662" s="4" t="str">
        <f>IF(DRAFT!$B664="","",DRAFT!$B664)</f>
        <v/>
      </c>
      <c r="B662" s="3" t="str">
        <f>IF(COUNT($A662)=0,"",IF($A662&lt;&gt;DRAFT!$B664,"ERR",IF(DRAFT!I664="3E","3E",IF(COUNT(DRAFT!E664,DRAFT!I664)&gt;0,DRAFT!J664,""))))</f>
        <v/>
      </c>
      <c r="C662" s="3" t="str">
        <f>IF(COUNT($A662)=0,"",IF(B662="3E","3E",IF(B662="","I",LOOKUP(B662/D$2,{0,0.4,0.45,0.5,0.55,0.6,0.65,0.7,0.75,0.8,1},{"F","D","C","C+","B-","B","B+","A-","A","A+"}))))</f>
        <v/>
      </c>
      <c r="D662" s="2" t="str">
        <f>IF(COUNT($A662)=0,"",IF(B662="","--",IF(B662="3E","3E",LOOKUP(B662/D$2,{0,0.4,0.45,0.5,0.55,0.6,0.65,0.7,0.75,0.8,1},{0,2,2.25,2.5,2.75,3,3.25,3.5,3.75,4}))))</f>
        <v/>
      </c>
      <c r="E662" s="3" t="str">
        <f>IF(COUNT($A662)=0,"",IF($A662&lt;&gt;DRAFT!$B664,"ERR",IF(DRAFT!R664="3E","3E",IF(COUNT(DRAFT!N664,DRAFT!R664)&gt;0,DRAFT!S664,""))))</f>
        <v/>
      </c>
      <c r="F662" s="3" t="str">
        <f>IF(COUNT($A662)=0,"",IF(E662="3E","3E",IF(E662="","I",LOOKUP(E662/G$2,{0,0.4,0.45,0.5,0.55,0.6,0.65,0.7,0.75,0.8,1},{"F","D","C","C+","B-","B","B+","A-","A","A+"}))))</f>
        <v/>
      </c>
      <c r="G662" s="2" t="str">
        <f>IF(COUNT($A662)=0,"",IF(E662="","--",IF(E662="3E","3E",LOOKUP(E662/G$2,{0,0.4,0.45,0.5,0.55,0.6,0.65,0.7,0.75,0.8,1},{0,2,2.25,2.5,2.75,3,3.25,3.5,3.75,4}))))</f>
        <v/>
      </c>
      <c r="H662" s="3" t="str">
        <f>IF(COUNT($A662)=0,"",IF($A662&lt;&gt;DRAFT!$B664,"ERR",IF(DRAFT!AA664="3E","3E",IF(COUNT(DRAFT!W664,DRAFT!AA664)&gt;0,DRAFT!AB664,""))))</f>
        <v/>
      </c>
      <c r="I662" s="3" t="str">
        <f>IF(COUNT($A662)=0,"",IF(H662="3E","3E",IF(H662="","I",LOOKUP(H662/J$2,{0,0.4,0.45,0.5,0.55,0.6,0.65,0.7,0.75,0.8,1},{"F","D","C","C+","B-","B","B+","A-","A","A+"}))))</f>
        <v/>
      </c>
      <c r="J662" s="2" t="str">
        <f>IF(COUNT($A662)=0,"",IF(H662="","--",IF(H662="3E","3E",LOOKUP(H662/J$2,{0,0.4,0.45,0.5,0.55,0.6,0.65,0.7,0.75,0.8,1},{0,2,2.25,2.5,2.75,3,3.25,3.5,3.75,4}))))</f>
        <v/>
      </c>
      <c r="K662" s="3" t="str">
        <f>IF(COUNT($A662)=0,"",IF($A662&lt;&gt;DRAFT!$B664,"ERR",IF(DRAFT!AJ664="3E","3E",IF(COUNT(DRAFT!AF664,DRAFT!AJ664)&gt;0,DRAFT!AK664,""))))</f>
        <v/>
      </c>
      <c r="L662" s="3" t="str">
        <f>IF(COUNT($A662)=0,"",IF(K662="3E","3E",IF(K662="","I",LOOKUP(K662/M$2,{0,0.4,0.45,0.5,0.55,0.6,0.65,0.7,0.75,0.8,1},{"F","D","C","C+","B-","B","B+","A-","A","A+"}))))</f>
        <v/>
      </c>
      <c r="M662" s="2" t="str">
        <f>IF(COUNT($A662)=0,"",IF(K662="","--",IF(K662="3E","3E",LOOKUP(K662/M$2,{0,0.4,0.45,0.5,0.55,0.6,0.65,0.7,0.75,0.8,1},{0,2,2.25,2.5,2.75,3,3.25,3.5,3.75,4}))))</f>
        <v/>
      </c>
      <c r="N662" s="3" t="str">
        <f>IF(COUNT($A662)=0,"",IF($A662&lt;&gt;DRAFT!$B664,"ERR",IF(DRAFT!AS664="3E","3E",IF(COUNT(DRAFT!AO664,DRAFT!AS664)&gt;0,DRAFT!AT664,""))))</f>
        <v/>
      </c>
      <c r="O662" s="3" t="str">
        <f>IF(COUNT($A662)=0,"",IF(N662="3E","3E",IF(N662="","I",LOOKUP(N662/P$2,{0,0.4,0.45,0.5,0.55,0.6,0.65,0.7,0.75,0.8,1},{"F","D","C","C+","B-","B","B+","A-","A","A+"}))))</f>
        <v/>
      </c>
      <c r="P662" s="2" t="str">
        <f>IF(COUNT($A662)=0,"",IF(N662="","--",IF(N662="3E","3E",LOOKUP(N662/P$2,{0,0.4,0.45,0.5,0.55,0.6,0.65,0.7,0.75,0.8,1},{0,2,2.25,2.5,2.75,3,3.25,3.5,3.75,4}))))</f>
        <v/>
      </c>
      <c r="Q662" s="3" t="str">
        <f>IF(COUNT($A662)=0,"",IF($A662&lt;&gt;DRAFT!$B664,"ERR",IF(DRAFT!BB664="3E","3E",IF(COUNT(DRAFT!AX664,DRAFT!BB664)&gt;0,DRAFT!BC664,""))))</f>
        <v/>
      </c>
      <c r="R662" s="3" t="str">
        <f>IF(COUNT($A662)=0,"",IF(Q662="3E","3E",IF(Q662="","I",LOOKUP(Q662/S$2,{0,0.4,0.45,0.5,0.55,0.6,0.65,0.7,0.75,0.8,1},{"F","D","C","C+","B-","B","B+","A-","A","A+"}))))</f>
        <v/>
      </c>
      <c r="S662" s="2" t="str">
        <f>IF(COUNT($A662)=0,"",IF(Q662="","--",IF(Q662="3E","3E",LOOKUP(Q662/S$2,{0,0.4,0.45,0.5,0.55,0.6,0.65,0.7,0.75,0.8,1},{0,2,2.25,2.5,2.75,3,3.25,3.5,3.75,4}))))</f>
        <v/>
      </c>
      <c r="T662" s="3" t="str">
        <f>IF(COUNT($A662)=0,"",IF($A662&lt;&gt;DRAFT!$B664,"ERR",IF(DRAFT!BK664="3E","3E",IF(COUNT(DRAFT!BG664,DRAFT!BK664)&gt;0,DRAFT!BL664,""))))</f>
        <v/>
      </c>
      <c r="U662" s="3" t="str">
        <f>IF(COUNT($A662)=0,"",IF(T662="3E","3E",IF(T662="","I",LOOKUP(T662/V$2,{0,0.4,0.45,0.5,0.55,0.6,0.65,0.7,0.75,0.8,1},{"F","D","C","C+","B-","B","B+","A-","A","A+"}))))</f>
        <v/>
      </c>
      <c r="V662" s="2" t="str">
        <f>IF(COUNT($A662)=0,"",IF(T662="","--",IF(T662="3E","3E",LOOKUP(T662/V$2,{0,0.4,0.45,0.5,0.55,0.6,0.65,0.7,0.75,0.8,1},{0,2,2.25,2.5,2.75,3,3.25,3.5,3.75,4}))))</f>
        <v/>
      </c>
      <c r="W662" s="3" t="str">
        <f>IF(COUNT($A662)=0,"",IF($A662&lt;&gt;DRAFT!$B664,"ERR",IF(DRAFT!BT664="3E","3E",IF(COUNT(DRAFT!BP664,DRAFT!BT664)&gt;0,DRAFT!BU664,""))))</f>
        <v/>
      </c>
      <c r="X662" s="3" t="str">
        <f>IF(COUNT($A662)=0,"",IF(W662="3E","3E",IF(W662="","I",LOOKUP(W662/Y$2,{0,0.4,0.45,0.5,0.55,0.6,0.65,0.7,0.75,0.8,1},{"F","D","C","C+","B-","B","B+","A-","A","A+"}))))</f>
        <v/>
      </c>
      <c r="Y662" s="2" t="str">
        <f>IF(COUNT($A662)=0,"",IF(W662="","--",IF(W662="3E","3E",LOOKUP(W662/Y$2,{0,0.4,0.45,0.5,0.55,0.6,0.65,0.7,0.75,0.8,1},{0,2,2.25,2.5,2.75,3,3.25,3.5,3.75,4}))))</f>
        <v/>
      </c>
      <c r="Z662" s="3" t="str">
        <f>IF(COUNT($A662)=0,"",IF($A662&lt;&gt;DRAFT!$B664,"ERR",IF(DRAFT!CC664="3E","3E",IF(COUNT(DRAFT!BY664,DRAFT!CC664)&gt;0,DRAFT!CD664,""))))</f>
        <v/>
      </c>
      <c r="AA662" s="3" t="str">
        <f>IF(COUNT($A662)=0,"",IF(Z662="3E","3E",IF(Z662="","I",LOOKUP(Z662/AB$2,{0,0.4,0.45,0.5,0.55,0.6,0.65,0.7,0.75,0.8,1},{"F","D","C","C+","B-","B","B+","A-","A","A+"}))))</f>
        <v/>
      </c>
      <c r="AB662" s="2" t="str">
        <f>IF(COUNT($A662)=0,"",IF(Z662="","--",IF(Z662="3E","3E",LOOKUP(Z662/AB$2,{0,0.4,0.45,0.5,0.55,0.6,0.65,0.7,0.75,0.8,1},{0,2,2.25,2.5,2.75,3,3.25,3.5,3.75,4}))))</f>
        <v/>
      </c>
      <c r="AC662" s="3" t="str">
        <f>IF(COUNT($A662)=0,"",IF($A662&lt;&gt;DRAFT!$B664,"ERR",IF(DRAFT!CF664&gt;0,DRAFT!CF664,"")))</f>
        <v/>
      </c>
      <c r="AD662" s="3" t="str">
        <f>IF(COUNT($A662)=0,"",IF(AC662="3E","3E",IF(AC662="","I",LOOKUP(AC662/AE$2,{0,0.4,0.45,0.5,0.55,0.6,0.65,0.7,0.75,0.8,1},{"F","D","C","C+","B-","B","B+","A-","A","A+"}))))</f>
        <v/>
      </c>
      <c r="AE662" s="2" t="str">
        <f>IF(COUNT($A662)=0,"",IF(AC662="","--",IF(AC662="3E","3E",LOOKUP(AC662/AE$2,{0,0.4,0.45,0.5,0.55,0.6,0.65,0.7,0.75,0.8,1},{0,2,2.25,2.5,2.75,3,3.25,3.5,3.75,4}))))</f>
        <v/>
      </c>
      <c r="AF662" s="3" t="str">
        <f>IF($A662&lt;&gt;DRAFT!$B664,"ERR",IF(OR(COUNT($A662)=0,COUNT(DRAFT!CI664:CK664,DRAFT!CM664:CO664)=0),"",CEILING(SUM(DRAFT!CL664,DRAFT!CP664),1)))</f>
        <v/>
      </c>
      <c r="AG662" s="3" t="str">
        <f>IF(COUNT($A662)=0,"",IF(AF662="3E","3E",IF(AF662="","I",LOOKUP(AF662/AH$2,{0,0.4,0.45,0.5,0.55,0.6,0.65,0.7,0.75,0.8,1},{"F","D","C","C+","B-","B","B+","A-","A","A+"}))))</f>
        <v/>
      </c>
      <c r="AH662" s="2" t="str">
        <f>IF(COUNT($A662)=0,"",IF(AF662="","--",IF(AF662="3E","3E",LOOKUP(AF662/AH$2,{0,0.4,0.45,0.5,0.55,0.6,0.65,0.7,0.75,0.8,1},{0,2,2.25,2.5,2.75,3,3.25,3.5,3.75,4}))))</f>
        <v/>
      </c>
      <c r="AI662" s="11" t="str">
        <f>IF(OR(COUNT($A662)=0,COUNT(B662:AH662)=0),"",IF(COUNTIF(B662:AH662,"3E")&gt;0,"3E",IF(DRAFT!$A664="R",TRUNC(SUMPRODUCT(RGP,RCP)/TCP,3),TRUNC((SUMPRODUCT(--(IMDGP&gt;0)*IMDGP,IMCP)+CEILING(DRAFT!$CQ664*42,0.25))/TCP,3))))</f>
        <v/>
      </c>
      <c r="AJ662" s="3" t="str">
        <f>IF(OR(COUNT($A662)=0,COUNT(B662:AH662)=0),"",IF(COUNTIF(B662:AH662,"3E")&gt;0,"3E",IF(DRAFT!$A664="R",SUMPRODUCT(--(RGP&gt;=2),RCP),SUMPRODUCT(--(IMDGP&gt;0),--(IMGP=0),IMCP)+DRAFT!$CR664)))</f>
        <v/>
      </c>
      <c r="AK662" s="3" t="str">
        <f>IF(OR(COUNT($A662)=0,COUNT(B662:AH662)=0),"",IF(COUNTIF(B662:AJ662,"3E")&gt;0,"3E",IF(AND(DRAFT!$A664="IM",OR($AI662&gt;DRAFT!$CQ664,$AJ662&gt;DRAFT!$CR664)),"IMPROVED",IF(AND(DRAFT!$A664="IM",$AI662&lt;=DRAFT!$CQ664,$AJ662&lt;=DRAFT!$CR664),"NOT IMPROVED",IF(AND(AH662&gt;=2,AI662&gt;=2,AJ662&gt;=30),"PASS","FAIL")))))</f>
        <v/>
      </c>
      <c r="AL662" s="3" t="str">
        <f t="shared" si="20"/>
        <v/>
      </c>
      <c r="AM662" s="3" t="str">
        <f t="shared" si="21"/>
        <v/>
      </c>
    </row>
    <row r="663" spans="1:39" ht="18.95" customHeight="1" x14ac:dyDescent="0.25">
      <c r="A663" s="4" t="str">
        <f>IF(DRAFT!$B665="","",DRAFT!$B665)</f>
        <v/>
      </c>
      <c r="B663" s="3" t="str">
        <f>IF(COUNT($A663)=0,"",IF($A663&lt;&gt;DRAFT!$B665,"ERR",IF(DRAFT!I665="3E","3E",IF(COUNT(DRAFT!E665,DRAFT!I665)&gt;0,DRAFT!J665,""))))</f>
        <v/>
      </c>
      <c r="C663" s="3" t="str">
        <f>IF(COUNT($A663)=0,"",IF(B663="3E","3E",IF(B663="","I",LOOKUP(B663/D$2,{0,0.4,0.45,0.5,0.55,0.6,0.65,0.7,0.75,0.8,1},{"F","D","C","C+","B-","B","B+","A-","A","A+"}))))</f>
        <v/>
      </c>
      <c r="D663" s="2" t="str">
        <f>IF(COUNT($A663)=0,"",IF(B663="","--",IF(B663="3E","3E",LOOKUP(B663/D$2,{0,0.4,0.45,0.5,0.55,0.6,0.65,0.7,0.75,0.8,1},{0,2,2.25,2.5,2.75,3,3.25,3.5,3.75,4}))))</f>
        <v/>
      </c>
      <c r="E663" s="3" t="str">
        <f>IF(COUNT($A663)=0,"",IF($A663&lt;&gt;DRAFT!$B665,"ERR",IF(DRAFT!R665="3E","3E",IF(COUNT(DRAFT!N665,DRAFT!R665)&gt;0,DRAFT!S665,""))))</f>
        <v/>
      </c>
      <c r="F663" s="3" t="str">
        <f>IF(COUNT($A663)=0,"",IF(E663="3E","3E",IF(E663="","I",LOOKUP(E663/G$2,{0,0.4,0.45,0.5,0.55,0.6,0.65,0.7,0.75,0.8,1},{"F","D","C","C+","B-","B","B+","A-","A","A+"}))))</f>
        <v/>
      </c>
      <c r="G663" s="2" t="str">
        <f>IF(COUNT($A663)=0,"",IF(E663="","--",IF(E663="3E","3E",LOOKUP(E663/G$2,{0,0.4,0.45,0.5,0.55,0.6,0.65,0.7,0.75,0.8,1},{0,2,2.25,2.5,2.75,3,3.25,3.5,3.75,4}))))</f>
        <v/>
      </c>
      <c r="H663" s="3" t="str">
        <f>IF(COUNT($A663)=0,"",IF($A663&lt;&gt;DRAFT!$B665,"ERR",IF(DRAFT!AA665="3E","3E",IF(COUNT(DRAFT!W665,DRAFT!AA665)&gt;0,DRAFT!AB665,""))))</f>
        <v/>
      </c>
      <c r="I663" s="3" t="str">
        <f>IF(COUNT($A663)=0,"",IF(H663="3E","3E",IF(H663="","I",LOOKUP(H663/J$2,{0,0.4,0.45,0.5,0.55,0.6,0.65,0.7,0.75,0.8,1},{"F","D","C","C+","B-","B","B+","A-","A","A+"}))))</f>
        <v/>
      </c>
      <c r="J663" s="2" t="str">
        <f>IF(COUNT($A663)=0,"",IF(H663="","--",IF(H663="3E","3E",LOOKUP(H663/J$2,{0,0.4,0.45,0.5,0.55,0.6,0.65,0.7,0.75,0.8,1},{0,2,2.25,2.5,2.75,3,3.25,3.5,3.75,4}))))</f>
        <v/>
      </c>
      <c r="K663" s="3" t="str">
        <f>IF(COUNT($A663)=0,"",IF($A663&lt;&gt;DRAFT!$B665,"ERR",IF(DRAFT!AJ665="3E","3E",IF(COUNT(DRAFT!AF665,DRAFT!AJ665)&gt;0,DRAFT!AK665,""))))</f>
        <v/>
      </c>
      <c r="L663" s="3" t="str">
        <f>IF(COUNT($A663)=0,"",IF(K663="3E","3E",IF(K663="","I",LOOKUP(K663/M$2,{0,0.4,0.45,0.5,0.55,0.6,0.65,0.7,0.75,0.8,1},{"F","D","C","C+","B-","B","B+","A-","A","A+"}))))</f>
        <v/>
      </c>
      <c r="M663" s="2" t="str">
        <f>IF(COUNT($A663)=0,"",IF(K663="","--",IF(K663="3E","3E",LOOKUP(K663/M$2,{0,0.4,0.45,0.5,0.55,0.6,0.65,0.7,0.75,0.8,1},{0,2,2.25,2.5,2.75,3,3.25,3.5,3.75,4}))))</f>
        <v/>
      </c>
      <c r="N663" s="3" t="str">
        <f>IF(COUNT($A663)=0,"",IF($A663&lt;&gt;DRAFT!$B665,"ERR",IF(DRAFT!AS665="3E","3E",IF(COUNT(DRAFT!AO665,DRAFT!AS665)&gt;0,DRAFT!AT665,""))))</f>
        <v/>
      </c>
      <c r="O663" s="3" t="str">
        <f>IF(COUNT($A663)=0,"",IF(N663="3E","3E",IF(N663="","I",LOOKUP(N663/P$2,{0,0.4,0.45,0.5,0.55,0.6,0.65,0.7,0.75,0.8,1},{"F","D","C","C+","B-","B","B+","A-","A","A+"}))))</f>
        <v/>
      </c>
      <c r="P663" s="2" t="str">
        <f>IF(COUNT($A663)=0,"",IF(N663="","--",IF(N663="3E","3E",LOOKUP(N663/P$2,{0,0.4,0.45,0.5,0.55,0.6,0.65,0.7,0.75,0.8,1},{0,2,2.25,2.5,2.75,3,3.25,3.5,3.75,4}))))</f>
        <v/>
      </c>
      <c r="Q663" s="3" t="str">
        <f>IF(COUNT($A663)=0,"",IF($A663&lt;&gt;DRAFT!$B665,"ERR",IF(DRAFT!BB665="3E","3E",IF(COUNT(DRAFT!AX665,DRAFT!BB665)&gt;0,DRAFT!BC665,""))))</f>
        <v/>
      </c>
      <c r="R663" s="3" t="str">
        <f>IF(COUNT($A663)=0,"",IF(Q663="3E","3E",IF(Q663="","I",LOOKUP(Q663/S$2,{0,0.4,0.45,0.5,0.55,0.6,0.65,0.7,0.75,0.8,1},{"F","D","C","C+","B-","B","B+","A-","A","A+"}))))</f>
        <v/>
      </c>
      <c r="S663" s="2" t="str">
        <f>IF(COUNT($A663)=0,"",IF(Q663="","--",IF(Q663="3E","3E",LOOKUP(Q663/S$2,{0,0.4,0.45,0.5,0.55,0.6,0.65,0.7,0.75,0.8,1},{0,2,2.25,2.5,2.75,3,3.25,3.5,3.75,4}))))</f>
        <v/>
      </c>
      <c r="T663" s="3" t="str">
        <f>IF(COUNT($A663)=0,"",IF($A663&lt;&gt;DRAFT!$B665,"ERR",IF(DRAFT!BK665="3E","3E",IF(COUNT(DRAFT!BG665,DRAFT!BK665)&gt;0,DRAFT!BL665,""))))</f>
        <v/>
      </c>
      <c r="U663" s="3" t="str">
        <f>IF(COUNT($A663)=0,"",IF(T663="3E","3E",IF(T663="","I",LOOKUP(T663/V$2,{0,0.4,0.45,0.5,0.55,0.6,0.65,0.7,0.75,0.8,1},{"F","D","C","C+","B-","B","B+","A-","A","A+"}))))</f>
        <v/>
      </c>
      <c r="V663" s="2" t="str">
        <f>IF(COUNT($A663)=0,"",IF(T663="","--",IF(T663="3E","3E",LOOKUP(T663/V$2,{0,0.4,0.45,0.5,0.55,0.6,0.65,0.7,0.75,0.8,1},{0,2,2.25,2.5,2.75,3,3.25,3.5,3.75,4}))))</f>
        <v/>
      </c>
      <c r="W663" s="3" t="str">
        <f>IF(COUNT($A663)=0,"",IF($A663&lt;&gt;DRAFT!$B665,"ERR",IF(DRAFT!BT665="3E","3E",IF(COUNT(DRAFT!BP665,DRAFT!BT665)&gt;0,DRAFT!BU665,""))))</f>
        <v/>
      </c>
      <c r="X663" s="3" t="str">
        <f>IF(COUNT($A663)=0,"",IF(W663="3E","3E",IF(W663="","I",LOOKUP(W663/Y$2,{0,0.4,0.45,0.5,0.55,0.6,0.65,0.7,0.75,0.8,1},{"F","D","C","C+","B-","B","B+","A-","A","A+"}))))</f>
        <v/>
      </c>
      <c r="Y663" s="2" t="str">
        <f>IF(COUNT($A663)=0,"",IF(W663="","--",IF(W663="3E","3E",LOOKUP(W663/Y$2,{0,0.4,0.45,0.5,0.55,0.6,0.65,0.7,0.75,0.8,1},{0,2,2.25,2.5,2.75,3,3.25,3.5,3.75,4}))))</f>
        <v/>
      </c>
      <c r="Z663" s="3" t="str">
        <f>IF(COUNT($A663)=0,"",IF($A663&lt;&gt;DRAFT!$B665,"ERR",IF(DRAFT!CC665="3E","3E",IF(COUNT(DRAFT!BY665,DRAFT!CC665)&gt;0,DRAFT!CD665,""))))</f>
        <v/>
      </c>
      <c r="AA663" s="3" t="str">
        <f>IF(COUNT($A663)=0,"",IF(Z663="3E","3E",IF(Z663="","I",LOOKUP(Z663/AB$2,{0,0.4,0.45,0.5,0.55,0.6,0.65,0.7,0.75,0.8,1},{"F","D","C","C+","B-","B","B+","A-","A","A+"}))))</f>
        <v/>
      </c>
      <c r="AB663" s="2" t="str">
        <f>IF(COUNT($A663)=0,"",IF(Z663="","--",IF(Z663="3E","3E",LOOKUP(Z663/AB$2,{0,0.4,0.45,0.5,0.55,0.6,0.65,0.7,0.75,0.8,1},{0,2,2.25,2.5,2.75,3,3.25,3.5,3.75,4}))))</f>
        <v/>
      </c>
      <c r="AC663" s="3" t="str">
        <f>IF(COUNT($A663)=0,"",IF($A663&lt;&gt;DRAFT!$B665,"ERR",IF(DRAFT!CF665&gt;0,DRAFT!CF665,"")))</f>
        <v/>
      </c>
      <c r="AD663" s="3" t="str">
        <f>IF(COUNT($A663)=0,"",IF(AC663="3E","3E",IF(AC663="","I",LOOKUP(AC663/AE$2,{0,0.4,0.45,0.5,0.55,0.6,0.65,0.7,0.75,0.8,1},{"F","D","C","C+","B-","B","B+","A-","A","A+"}))))</f>
        <v/>
      </c>
      <c r="AE663" s="2" t="str">
        <f>IF(COUNT($A663)=0,"",IF(AC663="","--",IF(AC663="3E","3E",LOOKUP(AC663/AE$2,{0,0.4,0.45,0.5,0.55,0.6,0.65,0.7,0.75,0.8,1},{0,2,2.25,2.5,2.75,3,3.25,3.5,3.75,4}))))</f>
        <v/>
      </c>
      <c r="AF663" s="3" t="str">
        <f>IF($A663&lt;&gt;DRAFT!$B665,"ERR",IF(OR(COUNT($A663)=0,COUNT(DRAFT!CI665:CK665,DRAFT!CM665:CO665)=0),"",CEILING(SUM(DRAFT!CL665,DRAFT!CP665),1)))</f>
        <v/>
      </c>
      <c r="AG663" s="3" t="str">
        <f>IF(COUNT($A663)=0,"",IF(AF663="3E","3E",IF(AF663="","I",LOOKUP(AF663/AH$2,{0,0.4,0.45,0.5,0.55,0.6,0.65,0.7,0.75,0.8,1},{"F","D","C","C+","B-","B","B+","A-","A","A+"}))))</f>
        <v/>
      </c>
      <c r="AH663" s="2" t="str">
        <f>IF(COUNT($A663)=0,"",IF(AF663="","--",IF(AF663="3E","3E",LOOKUP(AF663/AH$2,{0,0.4,0.45,0.5,0.55,0.6,0.65,0.7,0.75,0.8,1},{0,2,2.25,2.5,2.75,3,3.25,3.5,3.75,4}))))</f>
        <v/>
      </c>
      <c r="AI663" s="11" t="str">
        <f>IF(OR(COUNT($A663)=0,COUNT(B663:AH663)=0),"",IF(COUNTIF(B663:AH663,"3E")&gt;0,"3E",IF(DRAFT!$A665="R",TRUNC(SUMPRODUCT(RGP,RCP)/TCP,3),TRUNC((SUMPRODUCT(--(IMDGP&gt;0)*IMDGP,IMCP)+CEILING(DRAFT!$CQ665*42,0.25))/TCP,3))))</f>
        <v/>
      </c>
      <c r="AJ663" s="3" t="str">
        <f>IF(OR(COUNT($A663)=0,COUNT(B663:AH663)=0),"",IF(COUNTIF(B663:AH663,"3E")&gt;0,"3E",IF(DRAFT!$A665="R",SUMPRODUCT(--(RGP&gt;=2),RCP),SUMPRODUCT(--(IMDGP&gt;0),--(IMGP=0),IMCP)+DRAFT!$CR665)))</f>
        <v/>
      </c>
      <c r="AK663" s="3" t="str">
        <f>IF(OR(COUNT($A663)=0,COUNT(B663:AH663)=0),"",IF(COUNTIF(B663:AJ663,"3E")&gt;0,"3E",IF(AND(DRAFT!$A665="IM",OR($AI663&gt;DRAFT!$CQ665,$AJ663&gt;DRAFT!$CR665)),"IMPROVED",IF(AND(DRAFT!$A665="IM",$AI663&lt;=DRAFT!$CQ665,$AJ663&lt;=DRAFT!$CR665),"NOT IMPROVED",IF(AND(AH663&gt;=2,AI663&gt;=2,AJ663&gt;=30),"PASS","FAIL")))))</f>
        <v/>
      </c>
      <c r="AL663" s="3" t="str">
        <f t="shared" si="20"/>
        <v/>
      </c>
      <c r="AM663" s="3" t="str">
        <f t="shared" si="21"/>
        <v/>
      </c>
    </row>
    <row r="664" spans="1:39" ht="18.95" customHeight="1" x14ac:dyDescent="0.25">
      <c r="A664" s="4" t="str">
        <f>IF(DRAFT!$B666="","",DRAFT!$B666)</f>
        <v/>
      </c>
      <c r="B664" s="3" t="str">
        <f>IF(COUNT($A664)=0,"",IF($A664&lt;&gt;DRAFT!$B666,"ERR",IF(DRAFT!I666="3E","3E",IF(COUNT(DRAFT!E666,DRAFT!I666)&gt;0,DRAFT!J666,""))))</f>
        <v/>
      </c>
      <c r="C664" s="3" t="str">
        <f>IF(COUNT($A664)=0,"",IF(B664="3E","3E",IF(B664="","I",LOOKUP(B664/D$2,{0,0.4,0.45,0.5,0.55,0.6,0.65,0.7,0.75,0.8,1},{"F","D","C","C+","B-","B","B+","A-","A","A+"}))))</f>
        <v/>
      </c>
      <c r="D664" s="2" t="str">
        <f>IF(COUNT($A664)=0,"",IF(B664="","--",IF(B664="3E","3E",LOOKUP(B664/D$2,{0,0.4,0.45,0.5,0.55,0.6,0.65,0.7,0.75,0.8,1},{0,2,2.25,2.5,2.75,3,3.25,3.5,3.75,4}))))</f>
        <v/>
      </c>
      <c r="E664" s="3" t="str">
        <f>IF(COUNT($A664)=0,"",IF($A664&lt;&gt;DRAFT!$B666,"ERR",IF(DRAFT!R666="3E","3E",IF(COUNT(DRAFT!N666,DRAFT!R666)&gt;0,DRAFT!S666,""))))</f>
        <v/>
      </c>
      <c r="F664" s="3" t="str">
        <f>IF(COUNT($A664)=0,"",IF(E664="3E","3E",IF(E664="","I",LOOKUP(E664/G$2,{0,0.4,0.45,0.5,0.55,0.6,0.65,0.7,0.75,0.8,1},{"F","D","C","C+","B-","B","B+","A-","A","A+"}))))</f>
        <v/>
      </c>
      <c r="G664" s="2" t="str">
        <f>IF(COUNT($A664)=0,"",IF(E664="","--",IF(E664="3E","3E",LOOKUP(E664/G$2,{0,0.4,0.45,0.5,0.55,0.6,0.65,0.7,0.75,0.8,1},{0,2,2.25,2.5,2.75,3,3.25,3.5,3.75,4}))))</f>
        <v/>
      </c>
      <c r="H664" s="3" t="str">
        <f>IF(COUNT($A664)=0,"",IF($A664&lt;&gt;DRAFT!$B666,"ERR",IF(DRAFT!AA666="3E","3E",IF(COUNT(DRAFT!W666,DRAFT!AA666)&gt;0,DRAFT!AB666,""))))</f>
        <v/>
      </c>
      <c r="I664" s="3" t="str">
        <f>IF(COUNT($A664)=0,"",IF(H664="3E","3E",IF(H664="","I",LOOKUP(H664/J$2,{0,0.4,0.45,0.5,0.55,0.6,0.65,0.7,0.75,0.8,1},{"F","D","C","C+","B-","B","B+","A-","A","A+"}))))</f>
        <v/>
      </c>
      <c r="J664" s="2" t="str">
        <f>IF(COUNT($A664)=0,"",IF(H664="","--",IF(H664="3E","3E",LOOKUP(H664/J$2,{0,0.4,0.45,0.5,0.55,0.6,0.65,0.7,0.75,0.8,1},{0,2,2.25,2.5,2.75,3,3.25,3.5,3.75,4}))))</f>
        <v/>
      </c>
      <c r="K664" s="3" t="str">
        <f>IF(COUNT($A664)=0,"",IF($A664&lt;&gt;DRAFT!$B666,"ERR",IF(DRAFT!AJ666="3E","3E",IF(COUNT(DRAFT!AF666,DRAFT!AJ666)&gt;0,DRAFT!AK666,""))))</f>
        <v/>
      </c>
      <c r="L664" s="3" t="str">
        <f>IF(COUNT($A664)=0,"",IF(K664="3E","3E",IF(K664="","I",LOOKUP(K664/M$2,{0,0.4,0.45,0.5,0.55,0.6,0.65,0.7,0.75,0.8,1},{"F","D","C","C+","B-","B","B+","A-","A","A+"}))))</f>
        <v/>
      </c>
      <c r="M664" s="2" t="str">
        <f>IF(COUNT($A664)=0,"",IF(K664="","--",IF(K664="3E","3E",LOOKUP(K664/M$2,{0,0.4,0.45,0.5,0.55,0.6,0.65,0.7,0.75,0.8,1},{0,2,2.25,2.5,2.75,3,3.25,3.5,3.75,4}))))</f>
        <v/>
      </c>
      <c r="N664" s="3" t="str">
        <f>IF(COUNT($A664)=0,"",IF($A664&lt;&gt;DRAFT!$B666,"ERR",IF(DRAFT!AS666="3E","3E",IF(COUNT(DRAFT!AO666,DRAFT!AS666)&gt;0,DRAFT!AT666,""))))</f>
        <v/>
      </c>
      <c r="O664" s="3" t="str">
        <f>IF(COUNT($A664)=0,"",IF(N664="3E","3E",IF(N664="","I",LOOKUP(N664/P$2,{0,0.4,0.45,0.5,0.55,0.6,0.65,0.7,0.75,0.8,1},{"F","D","C","C+","B-","B","B+","A-","A","A+"}))))</f>
        <v/>
      </c>
      <c r="P664" s="2" t="str">
        <f>IF(COUNT($A664)=0,"",IF(N664="","--",IF(N664="3E","3E",LOOKUP(N664/P$2,{0,0.4,0.45,0.5,0.55,0.6,0.65,0.7,0.75,0.8,1},{0,2,2.25,2.5,2.75,3,3.25,3.5,3.75,4}))))</f>
        <v/>
      </c>
      <c r="Q664" s="3" t="str">
        <f>IF(COUNT($A664)=0,"",IF($A664&lt;&gt;DRAFT!$B666,"ERR",IF(DRAFT!BB666="3E","3E",IF(COUNT(DRAFT!AX666,DRAFT!BB666)&gt;0,DRAFT!BC666,""))))</f>
        <v/>
      </c>
      <c r="R664" s="3" t="str">
        <f>IF(COUNT($A664)=0,"",IF(Q664="3E","3E",IF(Q664="","I",LOOKUP(Q664/S$2,{0,0.4,0.45,0.5,0.55,0.6,0.65,0.7,0.75,0.8,1},{"F","D","C","C+","B-","B","B+","A-","A","A+"}))))</f>
        <v/>
      </c>
      <c r="S664" s="2" t="str">
        <f>IF(COUNT($A664)=0,"",IF(Q664="","--",IF(Q664="3E","3E",LOOKUP(Q664/S$2,{0,0.4,0.45,0.5,0.55,0.6,0.65,0.7,0.75,0.8,1},{0,2,2.25,2.5,2.75,3,3.25,3.5,3.75,4}))))</f>
        <v/>
      </c>
      <c r="T664" s="3" t="str">
        <f>IF(COUNT($A664)=0,"",IF($A664&lt;&gt;DRAFT!$B666,"ERR",IF(DRAFT!BK666="3E","3E",IF(COUNT(DRAFT!BG666,DRAFT!BK666)&gt;0,DRAFT!BL666,""))))</f>
        <v/>
      </c>
      <c r="U664" s="3" t="str">
        <f>IF(COUNT($A664)=0,"",IF(T664="3E","3E",IF(T664="","I",LOOKUP(T664/V$2,{0,0.4,0.45,0.5,0.55,0.6,0.65,0.7,0.75,0.8,1},{"F","D","C","C+","B-","B","B+","A-","A","A+"}))))</f>
        <v/>
      </c>
      <c r="V664" s="2" t="str">
        <f>IF(COUNT($A664)=0,"",IF(T664="","--",IF(T664="3E","3E",LOOKUP(T664/V$2,{0,0.4,0.45,0.5,0.55,0.6,0.65,0.7,0.75,0.8,1},{0,2,2.25,2.5,2.75,3,3.25,3.5,3.75,4}))))</f>
        <v/>
      </c>
      <c r="W664" s="3" t="str">
        <f>IF(COUNT($A664)=0,"",IF($A664&lt;&gt;DRAFT!$B666,"ERR",IF(DRAFT!BT666="3E","3E",IF(COUNT(DRAFT!BP666,DRAFT!BT666)&gt;0,DRAFT!BU666,""))))</f>
        <v/>
      </c>
      <c r="X664" s="3" t="str">
        <f>IF(COUNT($A664)=0,"",IF(W664="3E","3E",IF(W664="","I",LOOKUP(W664/Y$2,{0,0.4,0.45,0.5,0.55,0.6,0.65,0.7,0.75,0.8,1},{"F","D","C","C+","B-","B","B+","A-","A","A+"}))))</f>
        <v/>
      </c>
      <c r="Y664" s="2" t="str">
        <f>IF(COUNT($A664)=0,"",IF(W664="","--",IF(W664="3E","3E",LOOKUP(W664/Y$2,{0,0.4,0.45,0.5,0.55,0.6,0.65,0.7,0.75,0.8,1},{0,2,2.25,2.5,2.75,3,3.25,3.5,3.75,4}))))</f>
        <v/>
      </c>
      <c r="Z664" s="3" t="str">
        <f>IF(COUNT($A664)=0,"",IF($A664&lt;&gt;DRAFT!$B666,"ERR",IF(DRAFT!CC666="3E","3E",IF(COUNT(DRAFT!BY666,DRAFT!CC666)&gt;0,DRAFT!CD666,""))))</f>
        <v/>
      </c>
      <c r="AA664" s="3" t="str">
        <f>IF(COUNT($A664)=0,"",IF(Z664="3E","3E",IF(Z664="","I",LOOKUP(Z664/AB$2,{0,0.4,0.45,0.5,0.55,0.6,0.65,0.7,0.75,0.8,1},{"F","D","C","C+","B-","B","B+","A-","A","A+"}))))</f>
        <v/>
      </c>
      <c r="AB664" s="2" t="str">
        <f>IF(COUNT($A664)=0,"",IF(Z664="","--",IF(Z664="3E","3E",LOOKUP(Z664/AB$2,{0,0.4,0.45,0.5,0.55,0.6,0.65,0.7,0.75,0.8,1},{0,2,2.25,2.5,2.75,3,3.25,3.5,3.75,4}))))</f>
        <v/>
      </c>
      <c r="AC664" s="3" t="str">
        <f>IF(COUNT($A664)=0,"",IF($A664&lt;&gt;DRAFT!$B666,"ERR",IF(DRAFT!CF666&gt;0,DRAFT!CF666,"")))</f>
        <v/>
      </c>
      <c r="AD664" s="3" t="str">
        <f>IF(COUNT($A664)=0,"",IF(AC664="3E","3E",IF(AC664="","I",LOOKUP(AC664/AE$2,{0,0.4,0.45,0.5,0.55,0.6,0.65,0.7,0.75,0.8,1},{"F","D","C","C+","B-","B","B+","A-","A","A+"}))))</f>
        <v/>
      </c>
      <c r="AE664" s="2" t="str">
        <f>IF(COUNT($A664)=0,"",IF(AC664="","--",IF(AC664="3E","3E",LOOKUP(AC664/AE$2,{0,0.4,0.45,0.5,0.55,0.6,0.65,0.7,0.75,0.8,1},{0,2,2.25,2.5,2.75,3,3.25,3.5,3.75,4}))))</f>
        <v/>
      </c>
      <c r="AF664" s="3" t="str">
        <f>IF($A664&lt;&gt;DRAFT!$B666,"ERR",IF(OR(COUNT($A664)=0,COUNT(DRAFT!CI666:CK666,DRAFT!CM666:CO666)=0),"",CEILING(SUM(DRAFT!CL666,DRAFT!CP666),1)))</f>
        <v/>
      </c>
      <c r="AG664" s="3" t="str">
        <f>IF(COUNT($A664)=0,"",IF(AF664="3E","3E",IF(AF664="","I",LOOKUP(AF664/AH$2,{0,0.4,0.45,0.5,0.55,0.6,0.65,0.7,0.75,0.8,1},{"F","D","C","C+","B-","B","B+","A-","A","A+"}))))</f>
        <v/>
      </c>
      <c r="AH664" s="2" t="str">
        <f>IF(COUNT($A664)=0,"",IF(AF664="","--",IF(AF664="3E","3E",LOOKUP(AF664/AH$2,{0,0.4,0.45,0.5,0.55,0.6,0.65,0.7,0.75,0.8,1},{0,2,2.25,2.5,2.75,3,3.25,3.5,3.75,4}))))</f>
        <v/>
      </c>
      <c r="AI664" s="11" t="str">
        <f>IF(OR(COUNT($A664)=0,COUNT(B664:AH664)=0),"",IF(COUNTIF(B664:AH664,"3E")&gt;0,"3E",IF(DRAFT!$A666="R",TRUNC(SUMPRODUCT(RGP,RCP)/TCP,3),TRUNC((SUMPRODUCT(--(IMDGP&gt;0)*IMDGP,IMCP)+CEILING(DRAFT!$CQ666*42,0.25))/TCP,3))))</f>
        <v/>
      </c>
      <c r="AJ664" s="3" t="str">
        <f>IF(OR(COUNT($A664)=0,COUNT(B664:AH664)=0),"",IF(COUNTIF(B664:AH664,"3E")&gt;0,"3E",IF(DRAFT!$A666="R",SUMPRODUCT(--(RGP&gt;=2),RCP),SUMPRODUCT(--(IMDGP&gt;0),--(IMGP=0),IMCP)+DRAFT!$CR666)))</f>
        <v/>
      </c>
      <c r="AK664" s="3" t="str">
        <f>IF(OR(COUNT($A664)=0,COUNT(B664:AH664)=0),"",IF(COUNTIF(B664:AJ664,"3E")&gt;0,"3E",IF(AND(DRAFT!$A666="IM",OR($AI664&gt;DRAFT!$CQ666,$AJ664&gt;DRAFT!$CR666)),"IMPROVED",IF(AND(DRAFT!$A666="IM",$AI664&lt;=DRAFT!$CQ666,$AJ664&lt;=DRAFT!$CR666),"NOT IMPROVED",IF(AND(AH664&gt;=2,AI664&gt;=2,AJ664&gt;=30),"PASS","FAIL")))))</f>
        <v/>
      </c>
      <c r="AL664" s="3" t="str">
        <f t="shared" si="20"/>
        <v/>
      </c>
      <c r="AM664" s="3" t="str">
        <f t="shared" si="21"/>
        <v/>
      </c>
    </row>
    <row r="665" spans="1:39" ht="18.95" customHeight="1" x14ac:dyDescent="0.25">
      <c r="A665" s="4" t="str">
        <f>IF(DRAFT!$B667="","",DRAFT!$B667)</f>
        <v/>
      </c>
      <c r="B665" s="3" t="str">
        <f>IF(COUNT($A665)=0,"",IF($A665&lt;&gt;DRAFT!$B667,"ERR",IF(DRAFT!I667="3E","3E",IF(COUNT(DRAFT!E667,DRAFT!I667)&gt;0,DRAFT!J667,""))))</f>
        <v/>
      </c>
      <c r="C665" s="3" t="str">
        <f>IF(COUNT($A665)=0,"",IF(B665="3E","3E",IF(B665="","I",LOOKUP(B665/D$2,{0,0.4,0.45,0.5,0.55,0.6,0.65,0.7,0.75,0.8,1},{"F","D","C","C+","B-","B","B+","A-","A","A+"}))))</f>
        <v/>
      </c>
      <c r="D665" s="2" t="str">
        <f>IF(COUNT($A665)=0,"",IF(B665="","--",IF(B665="3E","3E",LOOKUP(B665/D$2,{0,0.4,0.45,0.5,0.55,0.6,0.65,0.7,0.75,0.8,1},{0,2,2.25,2.5,2.75,3,3.25,3.5,3.75,4}))))</f>
        <v/>
      </c>
      <c r="E665" s="3" t="str">
        <f>IF(COUNT($A665)=0,"",IF($A665&lt;&gt;DRAFT!$B667,"ERR",IF(DRAFT!R667="3E","3E",IF(COUNT(DRAFT!N667,DRAFT!R667)&gt;0,DRAFT!S667,""))))</f>
        <v/>
      </c>
      <c r="F665" s="3" t="str">
        <f>IF(COUNT($A665)=0,"",IF(E665="3E","3E",IF(E665="","I",LOOKUP(E665/G$2,{0,0.4,0.45,0.5,0.55,0.6,0.65,0.7,0.75,0.8,1},{"F","D","C","C+","B-","B","B+","A-","A","A+"}))))</f>
        <v/>
      </c>
      <c r="G665" s="2" t="str">
        <f>IF(COUNT($A665)=0,"",IF(E665="","--",IF(E665="3E","3E",LOOKUP(E665/G$2,{0,0.4,0.45,0.5,0.55,0.6,0.65,0.7,0.75,0.8,1},{0,2,2.25,2.5,2.75,3,3.25,3.5,3.75,4}))))</f>
        <v/>
      </c>
      <c r="H665" s="3" t="str">
        <f>IF(COUNT($A665)=0,"",IF($A665&lt;&gt;DRAFT!$B667,"ERR",IF(DRAFT!AA667="3E","3E",IF(COUNT(DRAFT!W667,DRAFT!AA667)&gt;0,DRAFT!AB667,""))))</f>
        <v/>
      </c>
      <c r="I665" s="3" t="str">
        <f>IF(COUNT($A665)=0,"",IF(H665="3E","3E",IF(H665="","I",LOOKUP(H665/J$2,{0,0.4,0.45,0.5,0.55,0.6,0.65,0.7,0.75,0.8,1},{"F","D","C","C+","B-","B","B+","A-","A","A+"}))))</f>
        <v/>
      </c>
      <c r="J665" s="2" t="str">
        <f>IF(COUNT($A665)=0,"",IF(H665="","--",IF(H665="3E","3E",LOOKUP(H665/J$2,{0,0.4,0.45,0.5,0.55,0.6,0.65,0.7,0.75,0.8,1},{0,2,2.25,2.5,2.75,3,3.25,3.5,3.75,4}))))</f>
        <v/>
      </c>
      <c r="K665" s="3" t="str">
        <f>IF(COUNT($A665)=0,"",IF($A665&lt;&gt;DRAFT!$B667,"ERR",IF(DRAFT!AJ667="3E","3E",IF(COUNT(DRAFT!AF667,DRAFT!AJ667)&gt;0,DRAFT!AK667,""))))</f>
        <v/>
      </c>
      <c r="L665" s="3" t="str">
        <f>IF(COUNT($A665)=0,"",IF(K665="3E","3E",IF(K665="","I",LOOKUP(K665/M$2,{0,0.4,0.45,0.5,0.55,0.6,0.65,0.7,0.75,0.8,1},{"F","D","C","C+","B-","B","B+","A-","A","A+"}))))</f>
        <v/>
      </c>
      <c r="M665" s="2" t="str">
        <f>IF(COUNT($A665)=0,"",IF(K665="","--",IF(K665="3E","3E",LOOKUP(K665/M$2,{0,0.4,0.45,0.5,0.55,0.6,0.65,0.7,0.75,0.8,1},{0,2,2.25,2.5,2.75,3,3.25,3.5,3.75,4}))))</f>
        <v/>
      </c>
      <c r="N665" s="3" t="str">
        <f>IF(COUNT($A665)=0,"",IF($A665&lt;&gt;DRAFT!$B667,"ERR",IF(DRAFT!AS667="3E","3E",IF(COUNT(DRAFT!AO667,DRAFT!AS667)&gt;0,DRAFT!AT667,""))))</f>
        <v/>
      </c>
      <c r="O665" s="3" t="str">
        <f>IF(COUNT($A665)=0,"",IF(N665="3E","3E",IF(N665="","I",LOOKUP(N665/P$2,{0,0.4,0.45,0.5,0.55,0.6,0.65,0.7,0.75,0.8,1},{"F","D","C","C+","B-","B","B+","A-","A","A+"}))))</f>
        <v/>
      </c>
      <c r="P665" s="2" t="str">
        <f>IF(COUNT($A665)=0,"",IF(N665="","--",IF(N665="3E","3E",LOOKUP(N665/P$2,{0,0.4,0.45,0.5,0.55,0.6,0.65,0.7,0.75,0.8,1},{0,2,2.25,2.5,2.75,3,3.25,3.5,3.75,4}))))</f>
        <v/>
      </c>
      <c r="Q665" s="3" t="str">
        <f>IF(COUNT($A665)=0,"",IF($A665&lt;&gt;DRAFT!$B667,"ERR",IF(DRAFT!BB667="3E","3E",IF(COUNT(DRAFT!AX667,DRAFT!BB667)&gt;0,DRAFT!BC667,""))))</f>
        <v/>
      </c>
      <c r="R665" s="3" t="str">
        <f>IF(COUNT($A665)=0,"",IF(Q665="3E","3E",IF(Q665="","I",LOOKUP(Q665/S$2,{0,0.4,0.45,0.5,0.55,0.6,0.65,0.7,0.75,0.8,1},{"F","D","C","C+","B-","B","B+","A-","A","A+"}))))</f>
        <v/>
      </c>
      <c r="S665" s="2" t="str">
        <f>IF(COUNT($A665)=0,"",IF(Q665="","--",IF(Q665="3E","3E",LOOKUP(Q665/S$2,{0,0.4,0.45,0.5,0.55,0.6,0.65,0.7,0.75,0.8,1},{0,2,2.25,2.5,2.75,3,3.25,3.5,3.75,4}))))</f>
        <v/>
      </c>
      <c r="T665" s="3" t="str">
        <f>IF(COUNT($A665)=0,"",IF($A665&lt;&gt;DRAFT!$B667,"ERR",IF(DRAFT!BK667="3E","3E",IF(COUNT(DRAFT!BG667,DRAFT!BK667)&gt;0,DRAFT!BL667,""))))</f>
        <v/>
      </c>
      <c r="U665" s="3" t="str">
        <f>IF(COUNT($A665)=0,"",IF(T665="3E","3E",IF(T665="","I",LOOKUP(T665/V$2,{0,0.4,0.45,0.5,0.55,0.6,0.65,0.7,0.75,0.8,1},{"F","D","C","C+","B-","B","B+","A-","A","A+"}))))</f>
        <v/>
      </c>
      <c r="V665" s="2" t="str">
        <f>IF(COUNT($A665)=0,"",IF(T665="","--",IF(T665="3E","3E",LOOKUP(T665/V$2,{0,0.4,0.45,0.5,0.55,0.6,0.65,0.7,0.75,0.8,1},{0,2,2.25,2.5,2.75,3,3.25,3.5,3.75,4}))))</f>
        <v/>
      </c>
      <c r="W665" s="3" t="str">
        <f>IF(COUNT($A665)=0,"",IF($A665&lt;&gt;DRAFT!$B667,"ERR",IF(DRAFT!BT667="3E","3E",IF(COUNT(DRAFT!BP667,DRAFT!BT667)&gt;0,DRAFT!BU667,""))))</f>
        <v/>
      </c>
      <c r="X665" s="3" t="str">
        <f>IF(COUNT($A665)=0,"",IF(W665="3E","3E",IF(W665="","I",LOOKUP(W665/Y$2,{0,0.4,0.45,0.5,0.55,0.6,0.65,0.7,0.75,0.8,1},{"F","D","C","C+","B-","B","B+","A-","A","A+"}))))</f>
        <v/>
      </c>
      <c r="Y665" s="2" t="str">
        <f>IF(COUNT($A665)=0,"",IF(W665="","--",IF(W665="3E","3E",LOOKUP(W665/Y$2,{0,0.4,0.45,0.5,0.55,0.6,0.65,0.7,0.75,0.8,1},{0,2,2.25,2.5,2.75,3,3.25,3.5,3.75,4}))))</f>
        <v/>
      </c>
      <c r="Z665" s="3" t="str">
        <f>IF(COUNT($A665)=0,"",IF($A665&lt;&gt;DRAFT!$B667,"ERR",IF(DRAFT!CC667="3E","3E",IF(COUNT(DRAFT!BY667,DRAFT!CC667)&gt;0,DRAFT!CD667,""))))</f>
        <v/>
      </c>
      <c r="AA665" s="3" t="str">
        <f>IF(COUNT($A665)=0,"",IF(Z665="3E","3E",IF(Z665="","I",LOOKUP(Z665/AB$2,{0,0.4,0.45,0.5,0.55,0.6,0.65,0.7,0.75,0.8,1},{"F","D","C","C+","B-","B","B+","A-","A","A+"}))))</f>
        <v/>
      </c>
      <c r="AB665" s="2" t="str">
        <f>IF(COUNT($A665)=0,"",IF(Z665="","--",IF(Z665="3E","3E",LOOKUP(Z665/AB$2,{0,0.4,0.45,0.5,0.55,0.6,0.65,0.7,0.75,0.8,1},{0,2,2.25,2.5,2.75,3,3.25,3.5,3.75,4}))))</f>
        <v/>
      </c>
      <c r="AC665" s="3" t="str">
        <f>IF(COUNT($A665)=0,"",IF($A665&lt;&gt;DRAFT!$B667,"ERR",IF(DRAFT!CF667&gt;0,DRAFT!CF667,"")))</f>
        <v/>
      </c>
      <c r="AD665" s="3" t="str">
        <f>IF(COUNT($A665)=0,"",IF(AC665="3E","3E",IF(AC665="","I",LOOKUP(AC665/AE$2,{0,0.4,0.45,0.5,0.55,0.6,0.65,0.7,0.75,0.8,1},{"F","D","C","C+","B-","B","B+","A-","A","A+"}))))</f>
        <v/>
      </c>
      <c r="AE665" s="2" t="str">
        <f>IF(COUNT($A665)=0,"",IF(AC665="","--",IF(AC665="3E","3E",LOOKUP(AC665/AE$2,{0,0.4,0.45,0.5,0.55,0.6,0.65,0.7,0.75,0.8,1},{0,2,2.25,2.5,2.75,3,3.25,3.5,3.75,4}))))</f>
        <v/>
      </c>
      <c r="AF665" s="3" t="str">
        <f>IF($A665&lt;&gt;DRAFT!$B667,"ERR",IF(OR(COUNT($A665)=0,COUNT(DRAFT!CI667:CK667,DRAFT!CM667:CO667)=0),"",CEILING(SUM(DRAFT!CL667,DRAFT!CP667),1)))</f>
        <v/>
      </c>
      <c r="AG665" s="3" t="str">
        <f>IF(COUNT($A665)=0,"",IF(AF665="3E","3E",IF(AF665="","I",LOOKUP(AF665/AH$2,{0,0.4,0.45,0.5,0.55,0.6,0.65,0.7,0.75,0.8,1},{"F","D","C","C+","B-","B","B+","A-","A","A+"}))))</f>
        <v/>
      </c>
      <c r="AH665" s="2" t="str">
        <f>IF(COUNT($A665)=0,"",IF(AF665="","--",IF(AF665="3E","3E",LOOKUP(AF665/AH$2,{0,0.4,0.45,0.5,0.55,0.6,0.65,0.7,0.75,0.8,1},{0,2,2.25,2.5,2.75,3,3.25,3.5,3.75,4}))))</f>
        <v/>
      </c>
      <c r="AI665" s="11" t="str">
        <f>IF(OR(COUNT($A665)=0,COUNT(B665:AH665)=0),"",IF(COUNTIF(B665:AH665,"3E")&gt;0,"3E",IF(DRAFT!$A667="R",TRUNC(SUMPRODUCT(RGP,RCP)/TCP,3),TRUNC((SUMPRODUCT(--(IMDGP&gt;0)*IMDGP,IMCP)+CEILING(DRAFT!$CQ667*42,0.25))/TCP,3))))</f>
        <v/>
      </c>
      <c r="AJ665" s="3" t="str">
        <f>IF(OR(COUNT($A665)=0,COUNT(B665:AH665)=0),"",IF(COUNTIF(B665:AH665,"3E")&gt;0,"3E",IF(DRAFT!$A667="R",SUMPRODUCT(--(RGP&gt;=2),RCP),SUMPRODUCT(--(IMDGP&gt;0),--(IMGP=0),IMCP)+DRAFT!$CR667)))</f>
        <v/>
      </c>
      <c r="AK665" s="3" t="str">
        <f>IF(OR(COUNT($A665)=0,COUNT(B665:AH665)=0),"",IF(COUNTIF(B665:AJ665,"3E")&gt;0,"3E",IF(AND(DRAFT!$A667="IM",OR($AI665&gt;DRAFT!$CQ667,$AJ665&gt;DRAFT!$CR667)),"IMPROVED",IF(AND(DRAFT!$A667="IM",$AI665&lt;=DRAFT!$CQ667,$AJ665&lt;=DRAFT!$CR667),"NOT IMPROVED",IF(AND(AH665&gt;=2,AI665&gt;=2,AJ665&gt;=30),"PASS","FAIL")))))</f>
        <v/>
      </c>
      <c r="AL665" s="3" t="str">
        <f t="shared" si="20"/>
        <v/>
      </c>
      <c r="AM665" s="3" t="str">
        <f t="shared" si="21"/>
        <v/>
      </c>
    </row>
    <row r="666" spans="1:39" ht="18.95" customHeight="1" x14ac:dyDescent="0.25">
      <c r="A666" s="4" t="str">
        <f>IF(DRAFT!$B668="","",DRAFT!$B668)</f>
        <v/>
      </c>
      <c r="B666" s="3" t="str">
        <f>IF(COUNT($A666)=0,"",IF($A666&lt;&gt;DRAFT!$B668,"ERR",IF(DRAFT!I668="3E","3E",IF(COUNT(DRAFT!E668,DRAFT!I668)&gt;0,DRAFT!J668,""))))</f>
        <v/>
      </c>
      <c r="C666" s="3" t="str">
        <f>IF(COUNT($A666)=0,"",IF(B666="3E","3E",IF(B666="","I",LOOKUP(B666/D$2,{0,0.4,0.45,0.5,0.55,0.6,0.65,0.7,0.75,0.8,1},{"F","D","C","C+","B-","B","B+","A-","A","A+"}))))</f>
        <v/>
      </c>
      <c r="D666" s="2" t="str">
        <f>IF(COUNT($A666)=0,"",IF(B666="","--",IF(B666="3E","3E",LOOKUP(B666/D$2,{0,0.4,0.45,0.5,0.55,0.6,0.65,0.7,0.75,0.8,1},{0,2,2.25,2.5,2.75,3,3.25,3.5,3.75,4}))))</f>
        <v/>
      </c>
      <c r="E666" s="3" t="str">
        <f>IF(COUNT($A666)=0,"",IF($A666&lt;&gt;DRAFT!$B668,"ERR",IF(DRAFT!R668="3E","3E",IF(COUNT(DRAFT!N668,DRAFT!R668)&gt;0,DRAFT!S668,""))))</f>
        <v/>
      </c>
      <c r="F666" s="3" t="str">
        <f>IF(COUNT($A666)=0,"",IF(E666="3E","3E",IF(E666="","I",LOOKUP(E666/G$2,{0,0.4,0.45,0.5,0.55,0.6,0.65,0.7,0.75,0.8,1},{"F","D","C","C+","B-","B","B+","A-","A","A+"}))))</f>
        <v/>
      </c>
      <c r="G666" s="2" t="str">
        <f>IF(COUNT($A666)=0,"",IF(E666="","--",IF(E666="3E","3E",LOOKUP(E666/G$2,{0,0.4,0.45,0.5,0.55,0.6,0.65,0.7,0.75,0.8,1},{0,2,2.25,2.5,2.75,3,3.25,3.5,3.75,4}))))</f>
        <v/>
      </c>
      <c r="H666" s="3" t="str">
        <f>IF(COUNT($A666)=0,"",IF($A666&lt;&gt;DRAFT!$B668,"ERR",IF(DRAFT!AA668="3E","3E",IF(COUNT(DRAFT!W668,DRAFT!AA668)&gt;0,DRAFT!AB668,""))))</f>
        <v/>
      </c>
      <c r="I666" s="3" t="str">
        <f>IF(COUNT($A666)=0,"",IF(H666="3E","3E",IF(H666="","I",LOOKUP(H666/J$2,{0,0.4,0.45,0.5,0.55,0.6,0.65,0.7,0.75,0.8,1},{"F","D","C","C+","B-","B","B+","A-","A","A+"}))))</f>
        <v/>
      </c>
      <c r="J666" s="2" t="str">
        <f>IF(COUNT($A666)=0,"",IF(H666="","--",IF(H666="3E","3E",LOOKUP(H666/J$2,{0,0.4,0.45,0.5,0.55,0.6,0.65,0.7,0.75,0.8,1},{0,2,2.25,2.5,2.75,3,3.25,3.5,3.75,4}))))</f>
        <v/>
      </c>
      <c r="K666" s="3" t="str">
        <f>IF(COUNT($A666)=0,"",IF($A666&lt;&gt;DRAFT!$B668,"ERR",IF(DRAFT!AJ668="3E","3E",IF(COUNT(DRAFT!AF668,DRAFT!AJ668)&gt;0,DRAFT!AK668,""))))</f>
        <v/>
      </c>
      <c r="L666" s="3" t="str">
        <f>IF(COUNT($A666)=0,"",IF(K666="3E","3E",IF(K666="","I",LOOKUP(K666/M$2,{0,0.4,0.45,0.5,0.55,0.6,0.65,0.7,0.75,0.8,1},{"F","D","C","C+","B-","B","B+","A-","A","A+"}))))</f>
        <v/>
      </c>
      <c r="M666" s="2" t="str">
        <f>IF(COUNT($A666)=0,"",IF(K666="","--",IF(K666="3E","3E",LOOKUP(K666/M$2,{0,0.4,0.45,0.5,0.55,0.6,0.65,0.7,0.75,0.8,1},{0,2,2.25,2.5,2.75,3,3.25,3.5,3.75,4}))))</f>
        <v/>
      </c>
      <c r="N666" s="3" t="str">
        <f>IF(COUNT($A666)=0,"",IF($A666&lt;&gt;DRAFT!$B668,"ERR",IF(DRAFT!AS668="3E","3E",IF(COUNT(DRAFT!AO668,DRAFT!AS668)&gt;0,DRAFT!AT668,""))))</f>
        <v/>
      </c>
      <c r="O666" s="3" t="str">
        <f>IF(COUNT($A666)=0,"",IF(N666="3E","3E",IF(N666="","I",LOOKUP(N666/P$2,{0,0.4,0.45,0.5,0.55,0.6,0.65,0.7,0.75,0.8,1},{"F","D","C","C+","B-","B","B+","A-","A","A+"}))))</f>
        <v/>
      </c>
      <c r="P666" s="2" t="str">
        <f>IF(COUNT($A666)=0,"",IF(N666="","--",IF(N666="3E","3E",LOOKUP(N666/P$2,{0,0.4,0.45,0.5,0.55,0.6,0.65,0.7,0.75,0.8,1},{0,2,2.25,2.5,2.75,3,3.25,3.5,3.75,4}))))</f>
        <v/>
      </c>
      <c r="Q666" s="3" t="str">
        <f>IF(COUNT($A666)=0,"",IF($A666&lt;&gt;DRAFT!$B668,"ERR",IF(DRAFT!BB668="3E","3E",IF(COUNT(DRAFT!AX668,DRAFT!BB668)&gt;0,DRAFT!BC668,""))))</f>
        <v/>
      </c>
      <c r="R666" s="3" t="str">
        <f>IF(COUNT($A666)=0,"",IF(Q666="3E","3E",IF(Q666="","I",LOOKUP(Q666/S$2,{0,0.4,0.45,0.5,0.55,0.6,0.65,0.7,0.75,0.8,1},{"F","D","C","C+","B-","B","B+","A-","A","A+"}))))</f>
        <v/>
      </c>
      <c r="S666" s="2" t="str">
        <f>IF(COUNT($A666)=0,"",IF(Q666="","--",IF(Q666="3E","3E",LOOKUP(Q666/S$2,{0,0.4,0.45,0.5,0.55,0.6,0.65,0.7,0.75,0.8,1},{0,2,2.25,2.5,2.75,3,3.25,3.5,3.75,4}))))</f>
        <v/>
      </c>
      <c r="T666" s="3" t="str">
        <f>IF(COUNT($A666)=0,"",IF($A666&lt;&gt;DRAFT!$B668,"ERR",IF(DRAFT!BK668="3E","3E",IF(COUNT(DRAFT!BG668,DRAFT!BK668)&gt;0,DRAFT!BL668,""))))</f>
        <v/>
      </c>
      <c r="U666" s="3" t="str">
        <f>IF(COUNT($A666)=0,"",IF(T666="3E","3E",IF(T666="","I",LOOKUP(T666/V$2,{0,0.4,0.45,0.5,0.55,0.6,0.65,0.7,0.75,0.8,1},{"F","D","C","C+","B-","B","B+","A-","A","A+"}))))</f>
        <v/>
      </c>
      <c r="V666" s="2" t="str">
        <f>IF(COUNT($A666)=0,"",IF(T666="","--",IF(T666="3E","3E",LOOKUP(T666/V$2,{0,0.4,0.45,0.5,0.55,0.6,0.65,0.7,0.75,0.8,1},{0,2,2.25,2.5,2.75,3,3.25,3.5,3.75,4}))))</f>
        <v/>
      </c>
      <c r="W666" s="3" t="str">
        <f>IF(COUNT($A666)=0,"",IF($A666&lt;&gt;DRAFT!$B668,"ERR",IF(DRAFT!BT668="3E","3E",IF(COUNT(DRAFT!BP668,DRAFT!BT668)&gt;0,DRAFT!BU668,""))))</f>
        <v/>
      </c>
      <c r="X666" s="3" t="str">
        <f>IF(COUNT($A666)=0,"",IF(W666="3E","3E",IF(W666="","I",LOOKUP(W666/Y$2,{0,0.4,0.45,0.5,0.55,0.6,0.65,0.7,0.75,0.8,1},{"F","D","C","C+","B-","B","B+","A-","A","A+"}))))</f>
        <v/>
      </c>
      <c r="Y666" s="2" t="str">
        <f>IF(COUNT($A666)=0,"",IF(W666="","--",IF(W666="3E","3E",LOOKUP(W666/Y$2,{0,0.4,0.45,0.5,0.55,0.6,0.65,0.7,0.75,0.8,1},{0,2,2.25,2.5,2.75,3,3.25,3.5,3.75,4}))))</f>
        <v/>
      </c>
      <c r="Z666" s="3" t="str">
        <f>IF(COUNT($A666)=0,"",IF($A666&lt;&gt;DRAFT!$B668,"ERR",IF(DRAFT!CC668="3E","3E",IF(COUNT(DRAFT!BY668,DRAFT!CC668)&gt;0,DRAFT!CD668,""))))</f>
        <v/>
      </c>
      <c r="AA666" s="3" t="str">
        <f>IF(COUNT($A666)=0,"",IF(Z666="3E","3E",IF(Z666="","I",LOOKUP(Z666/AB$2,{0,0.4,0.45,0.5,0.55,0.6,0.65,0.7,0.75,0.8,1},{"F","D","C","C+","B-","B","B+","A-","A","A+"}))))</f>
        <v/>
      </c>
      <c r="AB666" s="2" t="str">
        <f>IF(COUNT($A666)=0,"",IF(Z666="","--",IF(Z666="3E","3E",LOOKUP(Z666/AB$2,{0,0.4,0.45,0.5,0.55,0.6,0.65,0.7,0.75,0.8,1},{0,2,2.25,2.5,2.75,3,3.25,3.5,3.75,4}))))</f>
        <v/>
      </c>
      <c r="AC666" s="3" t="str">
        <f>IF(COUNT($A666)=0,"",IF($A666&lt;&gt;DRAFT!$B668,"ERR",IF(DRAFT!CF668&gt;0,DRAFT!CF668,"")))</f>
        <v/>
      </c>
      <c r="AD666" s="3" t="str">
        <f>IF(COUNT($A666)=0,"",IF(AC666="3E","3E",IF(AC666="","I",LOOKUP(AC666/AE$2,{0,0.4,0.45,0.5,0.55,0.6,0.65,0.7,0.75,0.8,1},{"F","D","C","C+","B-","B","B+","A-","A","A+"}))))</f>
        <v/>
      </c>
      <c r="AE666" s="2" t="str">
        <f>IF(COUNT($A666)=0,"",IF(AC666="","--",IF(AC666="3E","3E",LOOKUP(AC666/AE$2,{0,0.4,0.45,0.5,0.55,0.6,0.65,0.7,0.75,0.8,1},{0,2,2.25,2.5,2.75,3,3.25,3.5,3.75,4}))))</f>
        <v/>
      </c>
      <c r="AF666" s="3" t="str">
        <f>IF($A666&lt;&gt;DRAFT!$B668,"ERR",IF(OR(COUNT($A666)=0,COUNT(DRAFT!CI668:CK668,DRAFT!CM668:CO668)=0),"",CEILING(SUM(DRAFT!CL668,DRAFT!CP668),1)))</f>
        <v/>
      </c>
      <c r="AG666" s="3" t="str">
        <f>IF(COUNT($A666)=0,"",IF(AF666="3E","3E",IF(AF666="","I",LOOKUP(AF666/AH$2,{0,0.4,0.45,0.5,0.55,0.6,0.65,0.7,0.75,0.8,1},{"F","D","C","C+","B-","B","B+","A-","A","A+"}))))</f>
        <v/>
      </c>
      <c r="AH666" s="2" t="str">
        <f>IF(COUNT($A666)=0,"",IF(AF666="","--",IF(AF666="3E","3E",LOOKUP(AF666/AH$2,{0,0.4,0.45,0.5,0.55,0.6,0.65,0.7,0.75,0.8,1},{0,2,2.25,2.5,2.75,3,3.25,3.5,3.75,4}))))</f>
        <v/>
      </c>
      <c r="AI666" s="11" t="str">
        <f>IF(OR(COUNT($A666)=0,COUNT(B666:AH666)=0),"",IF(COUNTIF(B666:AH666,"3E")&gt;0,"3E",IF(DRAFT!$A668="R",TRUNC(SUMPRODUCT(RGP,RCP)/TCP,3),TRUNC((SUMPRODUCT(--(IMDGP&gt;0)*IMDGP,IMCP)+CEILING(DRAFT!$CQ668*42,0.25))/TCP,3))))</f>
        <v/>
      </c>
      <c r="AJ666" s="3" t="str">
        <f>IF(OR(COUNT($A666)=0,COUNT(B666:AH666)=0),"",IF(COUNTIF(B666:AH666,"3E")&gt;0,"3E",IF(DRAFT!$A668="R",SUMPRODUCT(--(RGP&gt;=2),RCP),SUMPRODUCT(--(IMDGP&gt;0),--(IMGP=0),IMCP)+DRAFT!$CR668)))</f>
        <v/>
      </c>
      <c r="AK666" s="3" t="str">
        <f>IF(OR(COUNT($A666)=0,COUNT(B666:AH666)=0),"",IF(COUNTIF(B666:AJ666,"3E")&gt;0,"3E",IF(AND(DRAFT!$A668="IM",OR($AI666&gt;DRAFT!$CQ668,$AJ666&gt;DRAFT!$CR668)),"IMPROVED",IF(AND(DRAFT!$A668="IM",$AI666&lt;=DRAFT!$CQ668,$AJ666&lt;=DRAFT!$CR668),"NOT IMPROVED",IF(AND(AH666&gt;=2,AI666&gt;=2,AJ666&gt;=30),"PASS","FAIL")))))</f>
        <v/>
      </c>
      <c r="AL666" s="3" t="str">
        <f t="shared" si="20"/>
        <v/>
      </c>
      <c r="AM666" s="3" t="str">
        <f t="shared" si="21"/>
        <v/>
      </c>
    </row>
    <row r="667" spans="1:39" ht="18.95" customHeight="1" x14ac:dyDescent="0.25">
      <c r="A667" s="4" t="str">
        <f>IF(DRAFT!$B669="","",DRAFT!$B669)</f>
        <v/>
      </c>
      <c r="B667" s="3" t="str">
        <f>IF(COUNT($A667)=0,"",IF($A667&lt;&gt;DRAFT!$B669,"ERR",IF(DRAFT!I669="3E","3E",IF(COUNT(DRAFT!E669,DRAFT!I669)&gt;0,DRAFT!J669,""))))</f>
        <v/>
      </c>
      <c r="C667" s="3" t="str">
        <f>IF(COUNT($A667)=0,"",IF(B667="3E","3E",IF(B667="","I",LOOKUP(B667/D$2,{0,0.4,0.45,0.5,0.55,0.6,0.65,0.7,0.75,0.8,1},{"F","D","C","C+","B-","B","B+","A-","A","A+"}))))</f>
        <v/>
      </c>
      <c r="D667" s="2" t="str">
        <f>IF(COUNT($A667)=0,"",IF(B667="","--",IF(B667="3E","3E",LOOKUP(B667/D$2,{0,0.4,0.45,0.5,0.55,0.6,0.65,0.7,0.75,0.8,1},{0,2,2.25,2.5,2.75,3,3.25,3.5,3.75,4}))))</f>
        <v/>
      </c>
      <c r="E667" s="3" t="str">
        <f>IF(COUNT($A667)=0,"",IF($A667&lt;&gt;DRAFT!$B669,"ERR",IF(DRAFT!R669="3E","3E",IF(COUNT(DRAFT!N669,DRAFT!R669)&gt;0,DRAFT!S669,""))))</f>
        <v/>
      </c>
      <c r="F667" s="3" t="str">
        <f>IF(COUNT($A667)=0,"",IF(E667="3E","3E",IF(E667="","I",LOOKUP(E667/G$2,{0,0.4,0.45,0.5,0.55,0.6,0.65,0.7,0.75,0.8,1},{"F","D","C","C+","B-","B","B+","A-","A","A+"}))))</f>
        <v/>
      </c>
      <c r="G667" s="2" t="str">
        <f>IF(COUNT($A667)=0,"",IF(E667="","--",IF(E667="3E","3E",LOOKUP(E667/G$2,{0,0.4,0.45,0.5,0.55,0.6,0.65,0.7,0.75,0.8,1},{0,2,2.25,2.5,2.75,3,3.25,3.5,3.75,4}))))</f>
        <v/>
      </c>
      <c r="H667" s="3" t="str">
        <f>IF(COUNT($A667)=0,"",IF($A667&lt;&gt;DRAFT!$B669,"ERR",IF(DRAFT!AA669="3E","3E",IF(COUNT(DRAFT!W669,DRAFT!AA669)&gt;0,DRAFT!AB669,""))))</f>
        <v/>
      </c>
      <c r="I667" s="3" t="str">
        <f>IF(COUNT($A667)=0,"",IF(H667="3E","3E",IF(H667="","I",LOOKUP(H667/J$2,{0,0.4,0.45,0.5,0.55,0.6,0.65,0.7,0.75,0.8,1},{"F","D","C","C+","B-","B","B+","A-","A","A+"}))))</f>
        <v/>
      </c>
      <c r="J667" s="2" t="str">
        <f>IF(COUNT($A667)=0,"",IF(H667="","--",IF(H667="3E","3E",LOOKUP(H667/J$2,{0,0.4,0.45,0.5,0.55,0.6,0.65,0.7,0.75,0.8,1},{0,2,2.25,2.5,2.75,3,3.25,3.5,3.75,4}))))</f>
        <v/>
      </c>
      <c r="K667" s="3" t="str">
        <f>IF(COUNT($A667)=0,"",IF($A667&lt;&gt;DRAFT!$B669,"ERR",IF(DRAFT!AJ669="3E","3E",IF(COUNT(DRAFT!AF669,DRAFT!AJ669)&gt;0,DRAFT!AK669,""))))</f>
        <v/>
      </c>
      <c r="L667" s="3" t="str">
        <f>IF(COUNT($A667)=0,"",IF(K667="3E","3E",IF(K667="","I",LOOKUP(K667/M$2,{0,0.4,0.45,0.5,0.55,0.6,0.65,0.7,0.75,0.8,1},{"F","D","C","C+","B-","B","B+","A-","A","A+"}))))</f>
        <v/>
      </c>
      <c r="M667" s="2" t="str">
        <f>IF(COUNT($A667)=0,"",IF(K667="","--",IF(K667="3E","3E",LOOKUP(K667/M$2,{0,0.4,0.45,0.5,0.55,0.6,0.65,0.7,0.75,0.8,1},{0,2,2.25,2.5,2.75,3,3.25,3.5,3.75,4}))))</f>
        <v/>
      </c>
      <c r="N667" s="3" t="str">
        <f>IF(COUNT($A667)=0,"",IF($A667&lt;&gt;DRAFT!$B669,"ERR",IF(DRAFT!AS669="3E","3E",IF(COUNT(DRAFT!AO669,DRAFT!AS669)&gt;0,DRAFT!AT669,""))))</f>
        <v/>
      </c>
      <c r="O667" s="3" t="str">
        <f>IF(COUNT($A667)=0,"",IF(N667="3E","3E",IF(N667="","I",LOOKUP(N667/P$2,{0,0.4,0.45,0.5,0.55,0.6,0.65,0.7,0.75,0.8,1},{"F","D","C","C+","B-","B","B+","A-","A","A+"}))))</f>
        <v/>
      </c>
      <c r="P667" s="2" t="str">
        <f>IF(COUNT($A667)=0,"",IF(N667="","--",IF(N667="3E","3E",LOOKUP(N667/P$2,{0,0.4,0.45,0.5,0.55,0.6,0.65,0.7,0.75,0.8,1},{0,2,2.25,2.5,2.75,3,3.25,3.5,3.75,4}))))</f>
        <v/>
      </c>
      <c r="Q667" s="3" t="str">
        <f>IF(COUNT($A667)=0,"",IF($A667&lt;&gt;DRAFT!$B669,"ERR",IF(DRAFT!BB669="3E","3E",IF(COUNT(DRAFT!AX669,DRAFT!BB669)&gt;0,DRAFT!BC669,""))))</f>
        <v/>
      </c>
      <c r="R667" s="3" t="str">
        <f>IF(COUNT($A667)=0,"",IF(Q667="3E","3E",IF(Q667="","I",LOOKUP(Q667/S$2,{0,0.4,0.45,0.5,0.55,0.6,0.65,0.7,0.75,0.8,1},{"F","D","C","C+","B-","B","B+","A-","A","A+"}))))</f>
        <v/>
      </c>
      <c r="S667" s="2" t="str">
        <f>IF(COUNT($A667)=0,"",IF(Q667="","--",IF(Q667="3E","3E",LOOKUP(Q667/S$2,{0,0.4,0.45,0.5,0.55,0.6,0.65,0.7,0.75,0.8,1},{0,2,2.25,2.5,2.75,3,3.25,3.5,3.75,4}))))</f>
        <v/>
      </c>
      <c r="T667" s="3" t="str">
        <f>IF(COUNT($A667)=0,"",IF($A667&lt;&gt;DRAFT!$B669,"ERR",IF(DRAFT!BK669="3E","3E",IF(COUNT(DRAFT!BG669,DRAFT!BK669)&gt;0,DRAFT!BL669,""))))</f>
        <v/>
      </c>
      <c r="U667" s="3" t="str">
        <f>IF(COUNT($A667)=0,"",IF(T667="3E","3E",IF(T667="","I",LOOKUP(T667/V$2,{0,0.4,0.45,0.5,0.55,0.6,0.65,0.7,0.75,0.8,1},{"F","D","C","C+","B-","B","B+","A-","A","A+"}))))</f>
        <v/>
      </c>
      <c r="V667" s="2" t="str">
        <f>IF(COUNT($A667)=0,"",IF(T667="","--",IF(T667="3E","3E",LOOKUP(T667/V$2,{0,0.4,0.45,0.5,0.55,0.6,0.65,0.7,0.75,0.8,1},{0,2,2.25,2.5,2.75,3,3.25,3.5,3.75,4}))))</f>
        <v/>
      </c>
      <c r="W667" s="3" t="str">
        <f>IF(COUNT($A667)=0,"",IF($A667&lt;&gt;DRAFT!$B669,"ERR",IF(DRAFT!BT669="3E","3E",IF(COUNT(DRAFT!BP669,DRAFT!BT669)&gt;0,DRAFT!BU669,""))))</f>
        <v/>
      </c>
      <c r="X667" s="3" t="str">
        <f>IF(COUNT($A667)=0,"",IF(W667="3E","3E",IF(W667="","I",LOOKUP(W667/Y$2,{0,0.4,0.45,0.5,0.55,0.6,0.65,0.7,0.75,0.8,1},{"F","D","C","C+","B-","B","B+","A-","A","A+"}))))</f>
        <v/>
      </c>
      <c r="Y667" s="2" t="str">
        <f>IF(COUNT($A667)=0,"",IF(W667="","--",IF(W667="3E","3E",LOOKUP(W667/Y$2,{0,0.4,0.45,0.5,0.55,0.6,0.65,0.7,0.75,0.8,1},{0,2,2.25,2.5,2.75,3,3.25,3.5,3.75,4}))))</f>
        <v/>
      </c>
      <c r="Z667" s="3" t="str">
        <f>IF(COUNT($A667)=0,"",IF($A667&lt;&gt;DRAFT!$B669,"ERR",IF(DRAFT!CC669="3E","3E",IF(COUNT(DRAFT!BY669,DRAFT!CC669)&gt;0,DRAFT!CD669,""))))</f>
        <v/>
      </c>
      <c r="AA667" s="3" t="str">
        <f>IF(COUNT($A667)=0,"",IF(Z667="3E","3E",IF(Z667="","I",LOOKUP(Z667/AB$2,{0,0.4,0.45,0.5,0.55,0.6,0.65,0.7,0.75,0.8,1},{"F","D","C","C+","B-","B","B+","A-","A","A+"}))))</f>
        <v/>
      </c>
      <c r="AB667" s="2" t="str">
        <f>IF(COUNT($A667)=0,"",IF(Z667="","--",IF(Z667="3E","3E",LOOKUP(Z667/AB$2,{0,0.4,0.45,0.5,0.55,0.6,0.65,0.7,0.75,0.8,1},{0,2,2.25,2.5,2.75,3,3.25,3.5,3.75,4}))))</f>
        <v/>
      </c>
      <c r="AC667" s="3" t="str">
        <f>IF(COUNT($A667)=0,"",IF($A667&lt;&gt;DRAFT!$B669,"ERR",IF(DRAFT!CF669&gt;0,DRAFT!CF669,"")))</f>
        <v/>
      </c>
      <c r="AD667" s="3" t="str">
        <f>IF(COUNT($A667)=0,"",IF(AC667="3E","3E",IF(AC667="","I",LOOKUP(AC667/AE$2,{0,0.4,0.45,0.5,0.55,0.6,0.65,0.7,0.75,0.8,1},{"F","D","C","C+","B-","B","B+","A-","A","A+"}))))</f>
        <v/>
      </c>
      <c r="AE667" s="2" t="str">
        <f>IF(COUNT($A667)=0,"",IF(AC667="","--",IF(AC667="3E","3E",LOOKUP(AC667/AE$2,{0,0.4,0.45,0.5,0.55,0.6,0.65,0.7,0.75,0.8,1},{0,2,2.25,2.5,2.75,3,3.25,3.5,3.75,4}))))</f>
        <v/>
      </c>
      <c r="AF667" s="3" t="str">
        <f>IF($A667&lt;&gt;DRAFT!$B669,"ERR",IF(OR(COUNT($A667)=0,COUNT(DRAFT!CI669:CK669,DRAFT!CM669:CO669)=0),"",CEILING(SUM(DRAFT!CL669,DRAFT!CP669),1)))</f>
        <v/>
      </c>
      <c r="AG667" s="3" t="str">
        <f>IF(COUNT($A667)=0,"",IF(AF667="3E","3E",IF(AF667="","I",LOOKUP(AF667/AH$2,{0,0.4,0.45,0.5,0.55,0.6,0.65,0.7,0.75,0.8,1},{"F","D","C","C+","B-","B","B+","A-","A","A+"}))))</f>
        <v/>
      </c>
      <c r="AH667" s="2" t="str">
        <f>IF(COUNT($A667)=0,"",IF(AF667="","--",IF(AF667="3E","3E",LOOKUP(AF667/AH$2,{0,0.4,0.45,0.5,0.55,0.6,0.65,0.7,0.75,0.8,1},{0,2,2.25,2.5,2.75,3,3.25,3.5,3.75,4}))))</f>
        <v/>
      </c>
      <c r="AI667" s="11" t="str">
        <f>IF(OR(COUNT($A667)=0,COUNT(B667:AH667)=0),"",IF(COUNTIF(B667:AH667,"3E")&gt;0,"3E",IF(DRAFT!$A669="R",TRUNC(SUMPRODUCT(RGP,RCP)/TCP,3),TRUNC((SUMPRODUCT(--(IMDGP&gt;0)*IMDGP,IMCP)+CEILING(DRAFT!$CQ669*42,0.25))/TCP,3))))</f>
        <v/>
      </c>
      <c r="AJ667" s="3" t="str">
        <f>IF(OR(COUNT($A667)=0,COUNT(B667:AH667)=0),"",IF(COUNTIF(B667:AH667,"3E")&gt;0,"3E",IF(DRAFT!$A669="R",SUMPRODUCT(--(RGP&gt;=2),RCP),SUMPRODUCT(--(IMDGP&gt;0),--(IMGP=0),IMCP)+DRAFT!$CR669)))</f>
        <v/>
      </c>
      <c r="AK667" s="3" t="str">
        <f>IF(OR(COUNT($A667)=0,COUNT(B667:AH667)=0),"",IF(COUNTIF(B667:AJ667,"3E")&gt;0,"3E",IF(AND(DRAFT!$A669="IM",OR($AI667&gt;DRAFT!$CQ669,$AJ667&gt;DRAFT!$CR669)),"IMPROVED",IF(AND(DRAFT!$A669="IM",$AI667&lt;=DRAFT!$CQ669,$AJ667&lt;=DRAFT!$CR669),"NOT IMPROVED",IF(AND(AH667&gt;=2,AI667&gt;=2,AJ667&gt;=30),"PASS","FAIL")))))</f>
        <v/>
      </c>
      <c r="AL667" s="3" t="str">
        <f t="shared" si="20"/>
        <v/>
      </c>
      <c r="AM667" s="3" t="str">
        <f t="shared" si="21"/>
        <v/>
      </c>
    </row>
    <row r="668" spans="1:39" ht="18.95" customHeight="1" x14ac:dyDescent="0.25">
      <c r="A668" s="4" t="str">
        <f>IF(DRAFT!$B670="","",DRAFT!$B670)</f>
        <v/>
      </c>
      <c r="B668" s="3" t="str">
        <f>IF(COUNT($A668)=0,"",IF($A668&lt;&gt;DRAFT!$B670,"ERR",IF(DRAFT!I670="3E","3E",IF(COUNT(DRAFT!E670,DRAFT!I670)&gt;0,DRAFT!J670,""))))</f>
        <v/>
      </c>
      <c r="C668" s="3" t="str">
        <f>IF(COUNT($A668)=0,"",IF(B668="3E","3E",IF(B668="","I",LOOKUP(B668/D$2,{0,0.4,0.45,0.5,0.55,0.6,0.65,0.7,0.75,0.8,1},{"F","D","C","C+","B-","B","B+","A-","A","A+"}))))</f>
        <v/>
      </c>
      <c r="D668" s="2" t="str">
        <f>IF(COUNT($A668)=0,"",IF(B668="","--",IF(B668="3E","3E",LOOKUP(B668/D$2,{0,0.4,0.45,0.5,0.55,0.6,0.65,0.7,0.75,0.8,1},{0,2,2.25,2.5,2.75,3,3.25,3.5,3.75,4}))))</f>
        <v/>
      </c>
      <c r="E668" s="3" t="str">
        <f>IF(COUNT($A668)=0,"",IF($A668&lt;&gt;DRAFT!$B670,"ERR",IF(DRAFT!R670="3E","3E",IF(COUNT(DRAFT!N670,DRAFT!R670)&gt;0,DRAFT!S670,""))))</f>
        <v/>
      </c>
      <c r="F668" s="3" t="str">
        <f>IF(COUNT($A668)=0,"",IF(E668="3E","3E",IF(E668="","I",LOOKUP(E668/G$2,{0,0.4,0.45,0.5,0.55,0.6,0.65,0.7,0.75,0.8,1},{"F","D","C","C+","B-","B","B+","A-","A","A+"}))))</f>
        <v/>
      </c>
      <c r="G668" s="2" t="str">
        <f>IF(COUNT($A668)=0,"",IF(E668="","--",IF(E668="3E","3E",LOOKUP(E668/G$2,{0,0.4,0.45,0.5,0.55,0.6,0.65,0.7,0.75,0.8,1},{0,2,2.25,2.5,2.75,3,3.25,3.5,3.75,4}))))</f>
        <v/>
      </c>
      <c r="H668" s="3" t="str">
        <f>IF(COUNT($A668)=0,"",IF($A668&lt;&gt;DRAFT!$B670,"ERR",IF(DRAFT!AA670="3E","3E",IF(COUNT(DRAFT!W670,DRAFT!AA670)&gt;0,DRAFT!AB670,""))))</f>
        <v/>
      </c>
      <c r="I668" s="3" t="str">
        <f>IF(COUNT($A668)=0,"",IF(H668="3E","3E",IF(H668="","I",LOOKUP(H668/J$2,{0,0.4,0.45,0.5,0.55,0.6,0.65,0.7,0.75,0.8,1},{"F","D","C","C+","B-","B","B+","A-","A","A+"}))))</f>
        <v/>
      </c>
      <c r="J668" s="2" t="str">
        <f>IF(COUNT($A668)=0,"",IF(H668="","--",IF(H668="3E","3E",LOOKUP(H668/J$2,{0,0.4,0.45,0.5,0.55,0.6,0.65,0.7,0.75,0.8,1},{0,2,2.25,2.5,2.75,3,3.25,3.5,3.75,4}))))</f>
        <v/>
      </c>
      <c r="K668" s="3" t="str">
        <f>IF(COUNT($A668)=0,"",IF($A668&lt;&gt;DRAFT!$B670,"ERR",IF(DRAFT!AJ670="3E","3E",IF(COUNT(DRAFT!AF670,DRAFT!AJ670)&gt;0,DRAFT!AK670,""))))</f>
        <v/>
      </c>
      <c r="L668" s="3" t="str">
        <f>IF(COUNT($A668)=0,"",IF(K668="3E","3E",IF(K668="","I",LOOKUP(K668/M$2,{0,0.4,0.45,0.5,0.55,0.6,0.65,0.7,0.75,0.8,1},{"F","D","C","C+","B-","B","B+","A-","A","A+"}))))</f>
        <v/>
      </c>
      <c r="M668" s="2" t="str">
        <f>IF(COUNT($A668)=0,"",IF(K668="","--",IF(K668="3E","3E",LOOKUP(K668/M$2,{0,0.4,0.45,0.5,0.55,0.6,0.65,0.7,0.75,0.8,1},{0,2,2.25,2.5,2.75,3,3.25,3.5,3.75,4}))))</f>
        <v/>
      </c>
      <c r="N668" s="3" t="str">
        <f>IF(COUNT($A668)=0,"",IF($A668&lt;&gt;DRAFT!$B670,"ERR",IF(DRAFT!AS670="3E","3E",IF(COUNT(DRAFT!AO670,DRAFT!AS670)&gt;0,DRAFT!AT670,""))))</f>
        <v/>
      </c>
      <c r="O668" s="3" t="str">
        <f>IF(COUNT($A668)=0,"",IF(N668="3E","3E",IF(N668="","I",LOOKUP(N668/P$2,{0,0.4,0.45,0.5,0.55,0.6,0.65,0.7,0.75,0.8,1},{"F","D","C","C+","B-","B","B+","A-","A","A+"}))))</f>
        <v/>
      </c>
      <c r="P668" s="2" t="str">
        <f>IF(COUNT($A668)=0,"",IF(N668="","--",IF(N668="3E","3E",LOOKUP(N668/P$2,{0,0.4,0.45,0.5,0.55,0.6,0.65,0.7,0.75,0.8,1},{0,2,2.25,2.5,2.75,3,3.25,3.5,3.75,4}))))</f>
        <v/>
      </c>
      <c r="Q668" s="3" t="str">
        <f>IF(COUNT($A668)=0,"",IF($A668&lt;&gt;DRAFT!$B670,"ERR",IF(DRAFT!BB670="3E","3E",IF(COUNT(DRAFT!AX670,DRAFT!BB670)&gt;0,DRAFT!BC670,""))))</f>
        <v/>
      </c>
      <c r="R668" s="3" t="str">
        <f>IF(COUNT($A668)=0,"",IF(Q668="3E","3E",IF(Q668="","I",LOOKUP(Q668/S$2,{0,0.4,0.45,0.5,0.55,0.6,0.65,0.7,0.75,0.8,1},{"F","D","C","C+","B-","B","B+","A-","A","A+"}))))</f>
        <v/>
      </c>
      <c r="S668" s="2" t="str">
        <f>IF(COUNT($A668)=0,"",IF(Q668="","--",IF(Q668="3E","3E",LOOKUP(Q668/S$2,{0,0.4,0.45,0.5,0.55,0.6,0.65,0.7,0.75,0.8,1},{0,2,2.25,2.5,2.75,3,3.25,3.5,3.75,4}))))</f>
        <v/>
      </c>
      <c r="T668" s="3" t="str">
        <f>IF(COUNT($A668)=0,"",IF($A668&lt;&gt;DRAFT!$B670,"ERR",IF(DRAFT!BK670="3E","3E",IF(COUNT(DRAFT!BG670,DRAFT!BK670)&gt;0,DRAFT!BL670,""))))</f>
        <v/>
      </c>
      <c r="U668" s="3" t="str">
        <f>IF(COUNT($A668)=0,"",IF(T668="3E","3E",IF(T668="","I",LOOKUP(T668/V$2,{0,0.4,0.45,0.5,0.55,0.6,0.65,0.7,0.75,0.8,1},{"F","D","C","C+","B-","B","B+","A-","A","A+"}))))</f>
        <v/>
      </c>
      <c r="V668" s="2" t="str">
        <f>IF(COUNT($A668)=0,"",IF(T668="","--",IF(T668="3E","3E",LOOKUP(T668/V$2,{0,0.4,0.45,0.5,0.55,0.6,0.65,0.7,0.75,0.8,1},{0,2,2.25,2.5,2.75,3,3.25,3.5,3.75,4}))))</f>
        <v/>
      </c>
      <c r="W668" s="3" t="str">
        <f>IF(COUNT($A668)=0,"",IF($A668&lt;&gt;DRAFT!$B670,"ERR",IF(DRAFT!BT670="3E","3E",IF(COUNT(DRAFT!BP670,DRAFT!BT670)&gt;0,DRAFT!BU670,""))))</f>
        <v/>
      </c>
      <c r="X668" s="3" t="str">
        <f>IF(COUNT($A668)=0,"",IF(W668="3E","3E",IF(W668="","I",LOOKUP(W668/Y$2,{0,0.4,0.45,0.5,0.55,0.6,0.65,0.7,0.75,0.8,1},{"F","D","C","C+","B-","B","B+","A-","A","A+"}))))</f>
        <v/>
      </c>
      <c r="Y668" s="2" t="str">
        <f>IF(COUNT($A668)=0,"",IF(W668="","--",IF(W668="3E","3E",LOOKUP(W668/Y$2,{0,0.4,0.45,0.5,0.55,0.6,0.65,0.7,0.75,0.8,1},{0,2,2.25,2.5,2.75,3,3.25,3.5,3.75,4}))))</f>
        <v/>
      </c>
      <c r="Z668" s="3" t="str">
        <f>IF(COUNT($A668)=0,"",IF($A668&lt;&gt;DRAFT!$B670,"ERR",IF(DRAFT!CC670="3E","3E",IF(COUNT(DRAFT!BY670,DRAFT!CC670)&gt;0,DRAFT!CD670,""))))</f>
        <v/>
      </c>
      <c r="AA668" s="3" t="str">
        <f>IF(COUNT($A668)=0,"",IF(Z668="3E","3E",IF(Z668="","I",LOOKUP(Z668/AB$2,{0,0.4,0.45,0.5,0.55,0.6,0.65,0.7,0.75,0.8,1},{"F","D","C","C+","B-","B","B+","A-","A","A+"}))))</f>
        <v/>
      </c>
      <c r="AB668" s="2" t="str">
        <f>IF(COUNT($A668)=0,"",IF(Z668="","--",IF(Z668="3E","3E",LOOKUP(Z668/AB$2,{0,0.4,0.45,0.5,0.55,0.6,0.65,0.7,0.75,0.8,1},{0,2,2.25,2.5,2.75,3,3.25,3.5,3.75,4}))))</f>
        <v/>
      </c>
      <c r="AC668" s="3" t="str">
        <f>IF(COUNT($A668)=0,"",IF($A668&lt;&gt;DRAFT!$B670,"ERR",IF(DRAFT!CF670&gt;0,DRAFT!CF670,"")))</f>
        <v/>
      </c>
      <c r="AD668" s="3" t="str">
        <f>IF(COUNT($A668)=0,"",IF(AC668="3E","3E",IF(AC668="","I",LOOKUP(AC668/AE$2,{0,0.4,0.45,0.5,0.55,0.6,0.65,0.7,0.75,0.8,1},{"F","D","C","C+","B-","B","B+","A-","A","A+"}))))</f>
        <v/>
      </c>
      <c r="AE668" s="2" t="str">
        <f>IF(COUNT($A668)=0,"",IF(AC668="","--",IF(AC668="3E","3E",LOOKUP(AC668/AE$2,{0,0.4,0.45,0.5,0.55,0.6,0.65,0.7,0.75,0.8,1},{0,2,2.25,2.5,2.75,3,3.25,3.5,3.75,4}))))</f>
        <v/>
      </c>
      <c r="AF668" s="3" t="str">
        <f>IF($A668&lt;&gt;DRAFT!$B670,"ERR",IF(OR(COUNT($A668)=0,COUNT(DRAFT!CI670:CK670,DRAFT!CM670:CO670)=0),"",CEILING(SUM(DRAFT!CL670,DRAFT!CP670),1)))</f>
        <v/>
      </c>
      <c r="AG668" s="3" t="str">
        <f>IF(COUNT($A668)=0,"",IF(AF668="3E","3E",IF(AF668="","I",LOOKUP(AF668/AH$2,{0,0.4,0.45,0.5,0.55,0.6,0.65,0.7,0.75,0.8,1},{"F","D","C","C+","B-","B","B+","A-","A","A+"}))))</f>
        <v/>
      </c>
      <c r="AH668" s="2" t="str">
        <f>IF(COUNT($A668)=0,"",IF(AF668="","--",IF(AF668="3E","3E",LOOKUP(AF668/AH$2,{0,0.4,0.45,0.5,0.55,0.6,0.65,0.7,0.75,0.8,1},{0,2,2.25,2.5,2.75,3,3.25,3.5,3.75,4}))))</f>
        <v/>
      </c>
      <c r="AI668" s="11" t="str">
        <f>IF(OR(COUNT($A668)=0,COUNT(B668:AH668)=0),"",IF(COUNTIF(B668:AH668,"3E")&gt;0,"3E",IF(DRAFT!$A670="R",TRUNC(SUMPRODUCT(RGP,RCP)/TCP,3),TRUNC((SUMPRODUCT(--(IMDGP&gt;0)*IMDGP,IMCP)+CEILING(DRAFT!$CQ670*42,0.25))/TCP,3))))</f>
        <v/>
      </c>
      <c r="AJ668" s="3" t="str">
        <f>IF(OR(COUNT($A668)=0,COUNT(B668:AH668)=0),"",IF(COUNTIF(B668:AH668,"3E")&gt;0,"3E",IF(DRAFT!$A670="R",SUMPRODUCT(--(RGP&gt;=2),RCP),SUMPRODUCT(--(IMDGP&gt;0),--(IMGP=0),IMCP)+DRAFT!$CR670)))</f>
        <v/>
      </c>
      <c r="AK668" s="3" t="str">
        <f>IF(OR(COUNT($A668)=0,COUNT(B668:AH668)=0),"",IF(COUNTIF(B668:AJ668,"3E")&gt;0,"3E",IF(AND(DRAFT!$A670="IM",OR($AI668&gt;DRAFT!$CQ670,$AJ668&gt;DRAFT!$CR670)),"IMPROVED",IF(AND(DRAFT!$A670="IM",$AI668&lt;=DRAFT!$CQ670,$AJ668&lt;=DRAFT!$CR670),"NOT IMPROVED",IF(AND(AH668&gt;=2,AI668&gt;=2,AJ668&gt;=30),"PASS","FAIL")))))</f>
        <v/>
      </c>
      <c r="AL668" s="3" t="str">
        <f t="shared" si="20"/>
        <v/>
      </c>
      <c r="AM668" s="3" t="str">
        <f t="shared" si="21"/>
        <v/>
      </c>
    </row>
    <row r="669" spans="1:39" ht="18.95" customHeight="1" x14ac:dyDescent="0.25">
      <c r="A669" s="4" t="str">
        <f>IF(DRAFT!$B671="","",DRAFT!$B671)</f>
        <v/>
      </c>
      <c r="B669" s="3" t="str">
        <f>IF(COUNT($A669)=0,"",IF($A669&lt;&gt;DRAFT!$B671,"ERR",IF(DRAFT!I671="3E","3E",IF(COUNT(DRAFT!E671,DRAFT!I671)&gt;0,DRAFT!J671,""))))</f>
        <v/>
      </c>
      <c r="C669" s="3" t="str">
        <f>IF(COUNT($A669)=0,"",IF(B669="3E","3E",IF(B669="","I",LOOKUP(B669/D$2,{0,0.4,0.45,0.5,0.55,0.6,0.65,0.7,0.75,0.8,1},{"F","D","C","C+","B-","B","B+","A-","A","A+"}))))</f>
        <v/>
      </c>
      <c r="D669" s="2" t="str">
        <f>IF(COUNT($A669)=0,"",IF(B669="","--",IF(B669="3E","3E",LOOKUP(B669/D$2,{0,0.4,0.45,0.5,0.55,0.6,0.65,0.7,0.75,0.8,1},{0,2,2.25,2.5,2.75,3,3.25,3.5,3.75,4}))))</f>
        <v/>
      </c>
      <c r="E669" s="3" t="str">
        <f>IF(COUNT($A669)=0,"",IF($A669&lt;&gt;DRAFT!$B671,"ERR",IF(DRAFT!R671="3E","3E",IF(COUNT(DRAFT!N671,DRAFT!R671)&gt;0,DRAFT!S671,""))))</f>
        <v/>
      </c>
      <c r="F669" s="3" t="str">
        <f>IF(COUNT($A669)=0,"",IF(E669="3E","3E",IF(E669="","I",LOOKUP(E669/G$2,{0,0.4,0.45,0.5,0.55,0.6,0.65,0.7,0.75,0.8,1},{"F","D","C","C+","B-","B","B+","A-","A","A+"}))))</f>
        <v/>
      </c>
      <c r="G669" s="2" t="str">
        <f>IF(COUNT($A669)=0,"",IF(E669="","--",IF(E669="3E","3E",LOOKUP(E669/G$2,{0,0.4,0.45,0.5,0.55,0.6,0.65,0.7,0.75,0.8,1},{0,2,2.25,2.5,2.75,3,3.25,3.5,3.75,4}))))</f>
        <v/>
      </c>
      <c r="H669" s="3" t="str">
        <f>IF(COUNT($A669)=0,"",IF($A669&lt;&gt;DRAFT!$B671,"ERR",IF(DRAFT!AA671="3E","3E",IF(COUNT(DRAFT!W671,DRAFT!AA671)&gt;0,DRAFT!AB671,""))))</f>
        <v/>
      </c>
      <c r="I669" s="3" t="str">
        <f>IF(COUNT($A669)=0,"",IF(H669="3E","3E",IF(H669="","I",LOOKUP(H669/J$2,{0,0.4,0.45,0.5,0.55,0.6,0.65,0.7,0.75,0.8,1},{"F","D","C","C+","B-","B","B+","A-","A","A+"}))))</f>
        <v/>
      </c>
      <c r="J669" s="2" t="str">
        <f>IF(COUNT($A669)=0,"",IF(H669="","--",IF(H669="3E","3E",LOOKUP(H669/J$2,{0,0.4,0.45,0.5,0.55,0.6,0.65,0.7,0.75,0.8,1},{0,2,2.25,2.5,2.75,3,3.25,3.5,3.75,4}))))</f>
        <v/>
      </c>
      <c r="K669" s="3" t="str">
        <f>IF(COUNT($A669)=0,"",IF($A669&lt;&gt;DRAFT!$B671,"ERR",IF(DRAFT!AJ671="3E","3E",IF(COUNT(DRAFT!AF671,DRAFT!AJ671)&gt;0,DRAFT!AK671,""))))</f>
        <v/>
      </c>
      <c r="L669" s="3" t="str">
        <f>IF(COUNT($A669)=0,"",IF(K669="3E","3E",IF(K669="","I",LOOKUP(K669/M$2,{0,0.4,0.45,0.5,0.55,0.6,0.65,0.7,0.75,0.8,1},{"F","D","C","C+","B-","B","B+","A-","A","A+"}))))</f>
        <v/>
      </c>
      <c r="M669" s="2" t="str">
        <f>IF(COUNT($A669)=0,"",IF(K669="","--",IF(K669="3E","3E",LOOKUP(K669/M$2,{0,0.4,0.45,0.5,0.55,0.6,0.65,0.7,0.75,0.8,1},{0,2,2.25,2.5,2.75,3,3.25,3.5,3.75,4}))))</f>
        <v/>
      </c>
      <c r="N669" s="3" t="str">
        <f>IF(COUNT($A669)=0,"",IF($A669&lt;&gt;DRAFT!$B671,"ERR",IF(DRAFT!AS671="3E","3E",IF(COUNT(DRAFT!AO671,DRAFT!AS671)&gt;0,DRAFT!AT671,""))))</f>
        <v/>
      </c>
      <c r="O669" s="3" t="str">
        <f>IF(COUNT($A669)=0,"",IF(N669="3E","3E",IF(N669="","I",LOOKUP(N669/P$2,{0,0.4,0.45,0.5,0.55,0.6,0.65,0.7,0.75,0.8,1},{"F","D","C","C+","B-","B","B+","A-","A","A+"}))))</f>
        <v/>
      </c>
      <c r="P669" s="2" t="str">
        <f>IF(COUNT($A669)=0,"",IF(N669="","--",IF(N669="3E","3E",LOOKUP(N669/P$2,{0,0.4,0.45,0.5,0.55,0.6,0.65,0.7,0.75,0.8,1},{0,2,2.25,2.5,2.75,3,3.25,3.5,3.75,4}))))</f>
        <v/>
      </c>
      <c r="Q669" s="3" t="str">
        <f>IF(COUNT($A669)=0,"",IF($A669&lt;&gt;DRAFT!$B671,"ERR",IF(DRAFT!BB671="3E","3E",IF(COUNT(DRAFT!AX671,DRAFT!BB671)&gt;0,DRAFT!BC671,""))))</f>
        <v/>
      </c>
      <c r="R669" s="3" t="str">
        <f>IF(COUNT($A669)=0,"",IF(Q669="3E","3E",IF(Q669="","I",LOOKUP(Q669/S$2,{0,0.4,0.45,0.5,0.55,0.6,0.65,0.7,0.75,0.8,1},{"F","D","C","C+","B-","B","B+","A-","A","A+"}))))</f>
        <v/>
      </c>
      <c r="S669" s="2" t="str">
        <f>IF(COUNT($A669)=0,"",IF(Q669="","--",IF(Q669="3E","3E",LOOKUP(Q669/S$2,{0,0.4,0.45,0.5,0.55,0.6,0.65,0.7,0.75,0.8,1},{0,2,2.25,2.5,2.75,3,3.25,3.5,3.75,4}))))</f>
        <v/>
      </c>
      <c r="T669" s="3" t="str">
        <f>IF(COUNT($A669)=0,"",IF($A669&lt;&gt;DRAFT!$B671,"ERR",IF(DRAFT!BK671="3E","3E",IF(COUNT(DRAFT!BG671,DRAFT!BK671)&gt;0,DRAFT!BL671,""))))</f>
        <v/>
      </c>
      <c r="U669" s="3" t="str">
        <f>IF(COUNT($A669)=0,"",IF(T669="3E","3E",IF(T669="","I",LOOKUP(T669/V$2,{0,0.4,0.45,0.5,0.55,0.6,0.65,0.7,0.75,0.8,1},{"F","D","C","C+","B-","B","B+","A-","A","A+"}))))</f>
        <v/>
      </c>
      <c r="V669" s="2" t="str">
        <f>IF(COUNT($A669)=0,"",IF(T669="","--",IF(T669="3E","3E",LOOKUP(T669/V$2,{0,0.4,0.45,0.5,0.55,0.6,0.65,0.7,0.75,0.8,1},{0,2,2.25,2.5,2.75,3,3.25,3.5,3.75,4}))))</f>
        <v/>
      </c>
      <c r="W669" s="3" t="str">
        <f>IF(COUNT($A669)=0,"",IF($A669&lt;&gt;DRAFT!$B671,"ERR",IF(DRAFT!BT671="3E","3E",IF(COUNT(DRAFT!BP671,DRAFT!BT671)&gt;0,DRAFT!BU671,""))))</f>
        <v/>
      </c>
      <c r="X669" s="3" t="str">
        <f>IF(COUNT($A669)=0,"",IF(W669="3E","3E",IF(W669="","I",LOOKUP(W669/Y$2,{0,0.4,0.45,0.5,0.55,0.6,0.65,0.7,0.75,0.8,1},{"F","D","C","C+","B-","B","B+","A-","A","A+"}))))</f>
        <v/>
      </c>
      <c r="Y669" s="2" t="str">
        <f>IF(COUNT($A669)=0,"",IF(W669="","--",IF(W669="3E","3E",LOOKUP(W669/Y$2,{0,0.4,0.45,0.5,0.55,0.6,0.65,0.7,0.75,0.8,1},{0,2,2.25,2.5,2.75,3,3.25,3.5,3.75,4}))))</f>
        <v/>
      </c>
      <c r="Z669" s="3" t="str">
        <f>IF(COUNT($A669)=0,"",IF($A669&lt;&gt;DRAFT!$B671,"ERR",IF(DRAFT!CC671="3E","3E",IF(COUNT(DRAFT!BY671,DRAFT!CC671)&gt;0,DRAFT!CD671,""))))</f>
        <v/>
      </c>
      <c r="AA669" s="3" t="str">
        <f>IF(COUNT($A669)=0,"",IF(Z669="3E","3E",IF(Z669="","I",LOOKUP(Z669/AB$2,{0,0.4,0.45,0.5,0.55,0.6,0.65,0.7,0.75,0.8,1},{"F","D","C","C+","B-","B","B+","A-","A","A+"}))))</f>
        <v/>
      </c>
      <c r="AB669" s="2" t="str">
        <f>IF(COUNT($A669)=0,"",IF(Z669="","--",IF(Z669="3E","3E",LOOKUP(Z669/AB$2,{0,0.4,0.45,0.5,0.55,0.6,0.65,0.7,0.75,0.8,1},{0,2,2.25,2.5,2.75,3,3.25,3.5,3.75,4}))))</f>
        <v/>
      </c>
      <c r="AC669" s="3" t="str">
        <f>IF(COUNT($A669)=0,"",IF($A669&lt;&gt;DRAFT!$B671,"ERR",IF(DRAFT!CF671&gt;0,DRAFT!CF671,"")))</f>
        <v/>
      </c>
      <c r="AD669" s="3" t="str">
        <f>IF(COUNT($A669)=0,"",IF(AC669="3E","3E",IF(AC669="","I",LOOKUP(AC669/AE$2,{0,0.4,0.45,0.5,0.55,0.6,0.65,0.7,0.75,0.8,1},{"F","D","C","C+","B-","B","B+","A-","A","A+"}))))</f>
        <v/>
      </c>
      <c r="AE669" s="2" t="str">
        <f>IF(COUNT($A669)=0,"",IF(AC669="","--",IF(AC669="3E","3E",LOOKUP(AC669/AE$2,{0,0.4,0.45,0.5,0.55,0.6,0.65,0.7,0.75,0.8,1},{0,2,2.25,2.5,2.75,3,3.25,3.5,3.75,4}))))</f>
        <v/>
      </c>
      <c r="AF669" s="3" t="str">
        <f>IF($A669&lt;&gt;DRAFT!$B671,"ERR",IF(OR(COUNT($A669)=0,COUNT(DRAFT!CI671:CK671,DRAFT!CM671:CO671)=0),"",CEILING(SUM(DRAFT!CL671,DRAFT!CP671),1)))</f>
        <v/>
      </c>
      <c r="AG669" s="3" t="str">
        <f>IF(COUNT($A669)=0,"",IF(AF669="3E","3E",IF(AF669="","I",LOOKUP(AF669/AH$2,{0,0.4,0.45,0.5,0.55,0.6,0.65,0.7,0.75,0.8,1},{"F","D","C","C+","B-","B","B+","A-","A","A+"}))))</f>
        <v/>
      </c>
      <c r="AH669" s="2" t="str">
        <f>IF(COUNT($A669)=0,"",IF(AF669="","--",IF(AF669="3E","3E",LOOKUP(AF669/AH$2,{0,0.4,0.45,0.5,0.55,0.6,0.65,0.7,0.75,0.8,1},{0,2,2.25,2.5,2.75,3,3.25,3.5,3.75,4}))))</f>
        <v/>
      </c>
      <c r="AI669" s="11" t="str">
        <f>IF(OR(COUNT($A669)=0,COUNT(B669:AH669)=0),"",IF(COUNTIF(B669:AH669,"3E")&gt;0,"3E",IF(DRAFT!$A671="R",TRUNC(SUMPRODUCT(RGP,RCP)/TCP,3),TRUNC((SUMPRODUCT(--(IMDGP&gt;0)*IMDGP,IMCP)+CEILING(DRAFT!$CQ671*42,0.25))/TCP,3))))</f>
        <v/>
      </c>
      <c r="AJ669" s="3" t="str">
        <f>IF(OR(COUNT($A669)=0,COUNT(B669:AH669)=0),"",IF(COUNTIF(B669:AH669,"3E")&gt;0,"3E",IF(DRAFT!$A671="R",SUMPRODUCT(--(RGP&gt;=2),RCP),SUMPRODUCT(--(IMDGP&gt;0),--(IMGP=0),IMCP)+DRAFT!$CR671)))</f>
        <v/>
      </c>
      <c r="AK669" s="3" t="str">
        <f>IF(OR(COUNT($A669)=0,COUNT(B669:AH669)=0),"",IF(COUNTIF(B669:AJ669,"3E")&gt;0,"3E",IF(AND(DRAFT!$A671="IM",OR($AI669&gt;DRAFT!$CQ671,$AJ669&gt;DRAFT!$CR671)),"IMPROVED",IF(AND(DRAFT!$A671="IM",$AI669&lt;=DRAFT!$CQ671,$AJ669&lt;=DRAFT!$CR671),"NOT IMPROVED",IF(AND(AH669&gt;=2,AI669&gt;=2,AJ669&gt;=30),"PASS","FAIL")))))</f>
        <v/>
      </c>
      <c r="AL669" s="3" t="str">
        <f t="shared" si="20"/>
        <v/>
      </c>
      <c r="AM669" s="3" t="str">
        <f t="shared" si="21"/>
        <v/>
      </c>
    </row>
    <row r="670" spans="1:39" ht="18.95" customHeight="1" x14ac:dyDescent="0.25">
      <c r="A670" s="4" t="str">
        <f>IF(DRAFT!$B672="","",DRAFT!$B672)</f>
        <v/>
      </c>
      <c r="B670" s="3" t="str">
        <f>IF(COUNT($A670)=0,"",IF($A670&lt;&gt;DRAFT!$B672,"ERR",IF(DRAFT!I672="3E","3E",IF(COUNT(DRAFT!E672,DRAFT!I672)&gt;0,DRAFT!J672,""))))</f>
        <v/>
      </c>
      <c r="C670" s="3" t="str">
        <f>IF(COUNT($A670)=0,"",IF(B670="3E","3E",IF(B670="","I",LOOKUP(B670/D$2,{0,0.4,0.45,0.5,0.55,0.6,0.65,0.7,0.75,0.8,1},{"F","D","C","C+","B-","B","B+","A-","A","A+"}))))</f>
        <v/>
      </c>
      <c r="D670" s="2" t="str">
        <f>IF(COUNT($A670)=0,"",IF(B670="","--",IF(B670="3E","3E",LOOKUP(B670/D$2,{0,0.4,0.45,0.5,0.55,0.6,0.65,0.7,0.75,0.8,1},{0,2,2.25,2.5,2.75,3,3.25,3.5,3.75,4}))))</f>
        <v/>
      </c>
      <c r="E670" s="3" t="str">
        <f>IF(COUNT($A670)=0,"",IF($A670&lt;&gt;DRAFT!$B672,"ERR",IF(DRAFT!R672="3E","3E",IF(COUNT(DRAFT!N672,DRAFT!R672)&gt;0,DRAFT!S672,""))))</f>
        <v/>
      </c>
      <c r="F670" s="3" t="str">
        <f>IF(COUNT($A670)=0,"",IF(E670="3E","3E",IF(E670="","I",LOOKUP(E670/G$2,{0,0.4,0.45,0.5,0.55,0.6,0.65,0.7,0.75,0.8,1},{"F","D","C","C+","B-","B","B+","A-","A","A+"}))))</f>
        <v/>
      </c>
      <c r="G670" s="2" t="str">
        <f>IF(COUNT($A670)=0,"",IF(E670="","--",IF(E670="3E","3E",LOOKUP(E670/G$2,{0,0.4,0.45,0.5,0.55,0.6,0.65,0.7,0.75,0.8,1},{0,2,2.25,2.5,2.75,3,3.25,3.5,3.75,4}))))</f>
        <v/>
      </c>
      <c r="H670" s="3" t="str">
        <f>IF(COUNT($A670)=0,"",IF($A670&lt;&gt;DRAFT!$B672,"ERR",IF(DRAFT!AA672="3E","3E",IF(COUNT(DRAFT!W672,DRAFT!AA672)&gt;0,DRAFT!AB672,""))))</f>
        <v/>
      </c>
      <c r="I670" s="3" t="str">
        <f>IF(COUNT($A670)=0,"",IF(H670="3E","3E",IF(H670="","I",LOOKUP(H670/J$2,{0,0.4,0.45,0.5,0.55,0.6,0.65,0.7,0.75,0.8,1},{"F","D","C","C+","B-","B","B+","A-","A","A+"}))))</f>
        <v/>
      </c>
      <c r="J670" s="2" t="str">
        <f>IF(COUNT($A670)=0,"",IF(H670="","--",IF(H670="3E","3E",LOOKUP(H670/J$2,{0,0.4,0.45,0.5,0.55,0.6,0.65,0.7,0.75,0.8,1},{0,2,2.25,2.5,2.75,3,3.25,3.5,3.75,4}))))</f>
        <v/>
      </c>
      <c r="K670" s="3" t="str">
        <f>IF(COUNT($A670)=0,"",IF($A670&lt;&gt;DRAFT!$B672,"ERR",IF(DRAFT!AJ672="3E","3E",IF(COUNT(DRAFT!AF672,DRAFT!AJ672)&gt;0,DRAFT!AK672,""))))</f>
        <v/>
      </c>
      <c r="L670" s="3" t="str">
        <f>IF(COUNT($A670)=0,"",IF(K670="3E","3E",IF(K670="","I",LOOKUP(K670/M$2,{0,0.4,0.45,0.5,0.55,0.6,0.65,0.7,0.75,0.8,1},{"F","D","C","C+","B-","B","B+","A-","A","A+"}))))</f>
        <v/>
      </c>
      <c r="M670" s="2" t="str">
        <f>IF(COUNT($A670)=0,"",IF(K670="","--",IF(K670="3E","3E",LOOKUP(K670/M$2,{0,0.4,0.45,0.5,0.55,0.6,0.65,0.7,0.75,0.8,1},{0,2,2.25,2.5,2.75,3,3.25,3.5,3.75,4}))))</f>
        <v/>
      </c>
      <c r="N670" s="3" t="str">
        <f>IF(COUNT($A670)=0,"",IF($A670&lt;&gt;DRAFT!$B672,"ERR",IF(DRAFT!AS672="3E","3E",IF(COUNT(DRAFT!AO672,DRAFT!AS672)&gt;0,DRAFT!AT672,""))))</f>
        <v/>
      </c>
      <c r="O670" s="3" t="str">
        <f>IF(COUNT($A670)=0,"",IF(N670="3E","3E",IF(N670="","I",LOOKUP(N670/P$2,{0,0.4,0.45,0.5,0.55,0.6,0.65,0.7,0.75,0.8,1},{"F","D","C","C+","B-","B","B+","A-","A","A+"}))))</f>
        <v/>
      </c>
      <c r="P670" s="2" t="str">
        <f>IF(COUNT($A670)=0,"",IF(N670="","--",IF(N670="3E","3E",LOOKUP(N670/P$2,{0,0.4,0.45,0.5,0.55,0.6,0.65,0.7,0.75,0.8,1},{0,2,2.25,2.5,2.75,3,3.25,3.5,3.75,4}))))</f>
        <v/>
      </c>
      <c r="Q670" s="3" t="str">
        <f>IF(COUNT($A670)=0,"",IF($A670&lt;&gt;DRAFT!$B672,"ERR",IF(DRAFT!BB672="3E","3E",IF(COUNT(DRAFT!AX672,DRAFT!BB672)&gt;0,DRAFT!BC672,""))))</f>
        <v/>
      </c>
      <c r="R670" s="3" t="str">
        <f>IF(COUNT($A670)=0,"",IF(Q670="3E","3E",IF(Q670="","I",LOOKUP(Q670/S$2,{0,0.4,0.45,0.5,0.55,0.6,0.65,0.7,0.75,0.8,1},{"F","D","C","C+","B-","B","B+","A-","A","A+"}))))</f>
        <v/>
      </c>
      <c r="S670" s="2" t="str">
        <f>IF(COUNT($A670)=0,"",IF(Q670="","--",IF(Q670="3E","3E",LOOKUP(Q670/S$2,{0,0.4,0.45,0.5,0.55,0.6,0.65,0.7,0.75,0.8,1},{0,2,2.25,2.5,2.75,3,3.25,3.5,3.75,4}))))</f>
        <v/>
      </c>
      <c r="T670" s="3" t="str">
        <f>IF(COUNT($A670)=0,"",IF($A670&lt;&gt;DRAFT!$B672,"ERR",IF(DRAFT!BK672="3E","3E",IF(COUNT(DRAFT!BG672,DRAFT!BK672)&gt;0,DRAFT!BL672,""))))</f>
        <v/>
      </c>
      <c r="U670" s="3" t="str">
        <f>IF(COUNT($A670)=0,"",IF(T670="3E","3E",IF(T670="","I",LOOKUP(T670/V$2,{0,0.4,0.45,0.5,0.55,0.6,0.65,0.7,0.75,0.8,1},{"F","D","C","C+","B-","B","B+","A-","A","A+"}))))</f>
        <v/>
      </c>
      <c r="V670" s="2" t="str">
        <f>IF(COUNT($A670)=0,"",IF(T670="","--",IF(T670="3E","3E",LOOKUP(T670/V$2,{0,0.4,0.45,0.5,0.55,0.6,0.65,0.7,0.75,0.8,1},{0,2,2.25,2.5,2.75,3,3.25,3.5,3.75,4}))))</f>
        <v/>
      </c>
      <c r="W670" s="3" t="str">
        <f>IF(COUNT($A670)=0,"",IF($A670&lt;&gt;DRAFT!$B672,"ERR",IF(DRAFT!BT672="3E","3E",IF(COUNT(DRAFT!BP672,DRAFT!BT672)&gt;0,DRAFT!BU672,""))))</f>
        <v/>
      </c>
      <c r="X670" s="3" t="str">
        <f>IF(COUNT($A670)=0,"",IF(W670="3E","3E",IF(W670="","I",LOOKUP(W670/Y$2,{0,0.4,0.45,0.5,0.55,0.6,0.65,0.7,0.75,0.8,1},{"F","D","C","C+","B-","B","B+","A-","A","A+"}))))</f>
        <v/>
      </c>
      <c r="Y670" s="2" t="str">
        <f>IF(COUNT($A670)=0,"",IF(W670="","--",IF(W670="3E","3E",LOOKUP(W670/Y$2,{0,0.4,0.45,0.5,0.55,0.6,0.65,0.7,0.75,0.8,1},{0,2,2.25,2.5,2.75,3,3.25,3.5,3.75,4}))))</f>
        <v/>
      </c>
      <c r="Z670" s="3" t="str">
        <f>IF(COUNT($A670)=0,"",IF($A670&lt;&gt;DRAFT!$B672,"ERR",IF(DRAFT!CC672="3E","3E",IF(COUNT(DRAFT!BY672,DRAFT!CC672)&gt;0,DRAFT!CD672,""))))</f>
        <v/>
      </c>
      <c r="AA670" s="3" t="str">
        <f>IF(COUNT($A670)=0,"",IF(Z670="3E","3E",IF(Z670="","I",LOOKUP(Z670/AB$2,{0,0.4,0.45,0.5,0.55,0.6,0.65,0.7,0.75,0.8,1},{"F","D","C","C+","B-","B","B+","A-","A","A+"}))))</f>
        <v/>
      </c>
      <c r="AB670" s="2" t="str">
        <f>IF(COUNT($A670)=0,"",IF(Z670="","--",IF(Z670="3E","3E",LOOKUP(Z670/AB$2,{0,0.4,0.45,0.5,0.55,0.6,0.65,0.7,0.75,0.8,1},{0,2,2.25,2.5,2.75,3,3.25,3.5,3.75,4}))))</f>
        <v/>
      </c>
      <c r="AC670" s="3" t="str">
        <f>IF(COUNT($A670)=0,"",IF($A670&lt;&gt;DRAFT!$B672,"ERR",IF(DRAFT!CF672&gt;0,DRAFT!CF672,"")))</f>
        <v/>
      </c>
      <c r="AD670" s="3" t="str">
        <f>IF(COUNT($A670)=0,"",IF(AC670="3E","3E",IF(AC670="","I",LOOKUP(AC670/AE$2,{0,0.4,0.45,0.5,0.55,0.6,0.65,0.7,0.75,0.8,1},{"F","D","C","C+","B-","B","B+","A-","A","A+"}))))</f>
        <v/>
      </c>
      <c r="AE670" s="2" t="str">
        <f>IF(COUNT($A670)=0,"",IF(AC670="","--",IF(AC670="3E","3E",LOOKUP(AC670/AE$2,{0,0.4,0.45,0.5,0.55,0.6,0.65,0.7,0.75,0.8,1},{0,2,2.25,2.5,2.75,3,3.25,3.5,3.75,4}))))</f>
        <v/>
      </c>
      <c r="AF670" s="3" t="str">
        <f>IF($A670&lt;&gt;DRAFT!$B672,"ERR",IF(OR(COUNT($A670)=0,COUNT(DRAFT!CI672:CK672,DRAFT!CM672:CO672)=0),"",CEILING(SUM(DRAFT!CL672,DRAFT!CP672),1)))</f>
        <v/>
      </c>
      <c r="AG670" s="3" t="str">
        <f>IF(COUNT($A670)=0,"",IF(AF670="3E","3E",IF(AF670="","I",LOOKUP(AF670/AH$2,{0,0.4,0.45,0.5,0.55,0.6,0.65,0.7,0.75,0.8,1},{"F","D","C","C+","B-","B","B+","A-","A","A+"}))))</f>
        <v/>
      </c>
      <c r="AH670" s="2" t="str">
        <f>IF(COUNT($A670)=0,"",IF(AF670="","--",IF(AF670="3E","3E",LOOKUP(AF670/AH$2,{0,0.4,0.45,0.5,0.55,0.6,0.65,0.7,0.75,0.8,1},{0,2,2.25,2.5,2.75,3,3.25,3.5,3.75,4}))))</f>
        <v/>
      </c>
      <c r="AI670" s="11" t="str">
        <f>IF(OR(COUNT($A670)=0,COUNT(B670:AH670)=0),"",IF(COUNTIF(B670:AH670,"3E")&gt;0,"3E",IF(DRAFT!$A672="R",TRUNC(SUMPRODUCT(RGP,RCP)/TCP,3),TRUNC((SUMPRODUCT(--(IMDGP&gt;0)*IMDGP,IMCP)+CEILING(DRAFT!$CQ672*42,0.25))/TCP,3))))</f>
        <v/>
      </c>
      <c r="AJ670" s="3" t="str">
        <f>IF(OR(COUNT($A670)=0,COUNT(B670:AH670)=0),"",IF(COUNTIF(B670:AH670,"3E")&gt;0,"3E",IF(DRAFT!$A672="R",SUMPRODUCT(--(RGP&gt;=2),RCP),SUMPRODUCT(--(IMDGP&gt;0),--(IMGP=0),IMCP)+DRAFT!$CR672)))</f>
        <v/>
      </c>
      <c r="AK670" s="3" t="str">
        <f>IF(OR(COUNT($A670)=0,COUNT(B670:AH670)=0),"",IF(COUNTIF(B670:AJ670,"3E")&gt;0,"3E",IF(AND(DRAFT!$A672="IM",OR($AI670&gt;DRAFT!$CQ672,$AJ670&gt;DRAFT!$CR672)),"IMPROVED",IF(AND(DRAFT!$A672="IM",$AI670&lt;=DRAFT!$CQ672,$AJ670&lt;=DRAFT!$CR672),"NOT IMPROVED",IF(AND(AH670&gt;=2,AI670&gt;=2,AJ670&gt;=30),"PASS","FAIL")))))</f>
        <v/>
      </c>
      <c r="AL670" s="3" t="str">
        <f t="shared" si="20"/>
        <v/>
      </c>
      <c r="AM670" s="3" t="str">
        <f t="shared" si="21"/>
        <v/>
      </c>
    </row>
    <row r="671" spans="1:39" ht="18.95" customHeight="1" x14ac:dyDescent="0.25">
      <c r="A671" s="4" t="str">
        <f>IF(DRAFT!$B673="","",DRAFT!$B673)</f>
        <v/>
      </c>
      <c r="B671" s="3" t="str">
        <f>IF(COUNT($A671)=0,"",IF($A671&lt;&gt;DRAFT!$B673,"ERR",IF(DRAFT!I673="3E","3E",IF(COUNT(DRAFT!E673,DRAFT!I673)&gt;0,DRAFT!J673,""))))</f>
        <v/>
      </c>
      <c r="C671" s="3" t="str">
        <f>IF(COUNT($A671)=0,"",IF(B671="3E","3E",IF(B671="","I",LOOKUP(B671/D$2,{0,0.4,0.45,0.5,0.55,0.6,0.65,0.7,0.75,0.8,1},{"F","D","C","C+","B-","B","B+","A-","A","A+"}))))</f>
        <v/>
      </c>
      <c r="D671" s="2" t="str">
        <f>IF(COUNT($A671)=0,"",IF(B671="","--",IF(B671="3E","3E",LOOKUP(B671/D$2,{0,0.4,0.45,0.5,0.55,0.6,0.65,0.7,0.75,0.8,1},{0,2,2.25,2.5,2.75,3,3.25,3.5,3.75,4}))))</f>
        <v/>
      </c>
      <c r="E671" s="3" t="str">
        <f>IF(COUNT($A671)=0,"",IF($A671&lt;&gt;DRAFT!$B673,"ERR",IF(DRAFT!R673="3E","3E",IF(COUNT(DRAFT!N673,DRAFT!R673)&gt;0,DRAFT!S673,""))))</f>
        <v/>
      </c>
      <c r="F671" s="3" t="str">
        <f>IF(COUNT($A671)=0,"",IF(E671="3E","3E",IF(E671="","I",LOOKUP(E671/G$2,{0,0.4,0.45,0.5,0.55,0.6,0.65,0.7,0.75,0.8,1},{"F","D","C","C+","B-","B","B+","A-","A","A+"}))))</f>
        <v/>
      </c>
      <c r="G671" s="2" t="str">
        <f>IF(COUNT($A671)=0,"",IF(E671="","--",IF(E671="3E","3E",LOOKUP(E671/G$2,{0,0.4,0.45,0.5,0.55,0.6,0.65,0.7,0.75,0.8,1},{0,2,2.25,2.5,2.75,3,3.25,3.5,3.75,4}))))</f>
        <v/>
      </c>
      <c r="H671" s="3" t="str">
        <f>IF(COUNT($A671)=0,"",IF($A671&lt;&gt;DRAFT!$B673,"ERR",IF(DRAFT!AA673="3E","3E",IF(COUNT(DRAFT!W673,DRAFT!AA673)&gt;0,DRAFT!AB673,""))))</f>
        <v/>
      </c>
      <c r="I671" s="3" t="str">
        <f>IF(COUNT($A671)=0,"",IF(H671="3E","3E",IF(H671="","I",LOOKUP(H671/J$2,{0,0.4,0.45,0.5,0.55,0.6,0.65,0.7,0.75,0.8,1},{"F","D","C","C+","B-","B","B+","A-","A","A+"}))))</f>
        <v/>
      </c>
      <c r="J671" s="2" t="str">
        <f>IF(COUNT($A671)=0,"",IF(H671="","--",IF(H671="3E","3E",LOOKUP(H671/J$2,{0,0.4,0.45,0.5,0.55,0.6,0.65,0.7,0.75,0.8,1},{0,2,2.25,2.5,2.75,3,3.25,3.5,3.75,4}))))</f>
        <v/>
      </c>
      <c r="K671" s="3" t="str">
        <f>IF(COUNT($A671)=0,"",IF($A671&lt;&gt;DRAFT!$B673,"ERR",IF(DRAFT!AJ673="3E","3E",IF(COUNT(DRAFT!AF673,DRAFT!AJ673)&gt;0,DRAFT!AK673,""))))</f>
        <v/>
      </c>
      <c r="L671" s="3" t="str">
        <f>IF(COUNT($A671)=0,"",IF(K671="3E","3E",IF(K671="","I",LOOKUP(K671/M$2,{0,0.4,0.45,0.5,0.55,0.6,0.65,0.7,0.75,0.8,1},{"F","D","C","C+","B-","B","B+","A-","A","A+"}))))</f>
        <v/>
      </c>
      <c r="M671" s="2" t="str">
        <f>IF(COUNT($A671)=0,"",IF(K671="","--",IF(K671="3E","3E",LOOKUP(K671/M$2,{0,0.4,0.45,0.5,0.55,0.6,0.65,0.7,0.75,0.8,1},{0,2,2.25,2.5,2.75,3,3.25,3.5,3.75,4}))))</f>
        <v/>
      </c>
      <c r="N671" s="3" t="str">
        <f>IF(COUNT($A671)=0,"",IF($A671&lt;&gt;DRAFT!$B673,"ERR",IF(DRAFT!AS673="3E","3E",IF(COUNT(DRAFT!AO673,DRAFT!AS673)&gt;0,DRAFT!AT673,""))))</f>
        <v/>
      </c>
      <c r="O671" s="3" t="str">
        <f>IF(COUNT($A671)=0,"",IF(N671="3E","3E",IF(N671="","I",LOOKUP(N671/P$2,{0,0.4,0.45,0.5,0.55,0.6,0.65,0.7,0.75,0.8,1},{"F","D","C","C+","B-","B","B+","A-","A","A+"}))))</f>
        <v/>
      </c>
      <c r="P671" s="2" t="str">
        <f>IF(COUNT($A671)=0,"",IF(N671="","--",IF(N671="3E","3E",LOOKUP(N671/P$2,{0,0.4,0.45,0.5,0.55,0.6,0.65,0.7,0.75,0.8,1},{0,2,2.25,2.5,2.75,3,3.25,3.5,3.75,4}))))</f>
        <v/>
      </c>
      <c r="Q671" s="3" t="str">
        <f>IF(COUNT($A671)=0,"",IF($A671&lt;&gt;DRAFT!$B673,"ERR",IF(DRAFT!BB673="3E","3E",IF(COUNT(DRAFT!AX673,DRAFT!BB673)&gt;0,DRAFT!BC673,""))))</f>
        <v/>
      </c>
      <c r="R671" s="3" t="str">
        <f>IF(COUNT($A671)=0,"",IF(Q671="3E","3E",IF(Q671="","I",LOOKUP(Q671/S$2,{0,0.4,0.45,0.5,0.55,0.6,0.65,0.7,0.75,0.8,1},{"F","D","C","C+","B-","B","B+","A-","A","A+"}))))</f>
        <v/>
      </c>
      <c r="S671" s="2" t="str">
        <f>IF(COUNT($A671)=0,"",IF(Q671="","--",IF(Q671="3E","3E",LOOKUP(Q671/S$2,{0,0.4,0.45,0.5,0.55,0.6,0.65,0.7,0.75,0.8,1},{0,2,2.25,2.5,2.75,3,3.25,3.5,3.75,4}))))</f>
        <v/>
      </c>
      <c r="T671" s="3" t="str">
        <f>IF(COUNT($A671)=0,"",IF($A671&lt;&gt;DRAFT!$B673,"ERR",IF(DRAFT!BK673="3E","3E",IF(COUNT(DRAFT!BG673,DRAFT!BK673)&gt;0,DRAFT!BL673,""))))</f>
        <v/>
      </c>
      <c r="U671" s="3" t="str">
        <f>IF(COUNT($A671)=0,"",IF(T671="3E","3E",IF(T671="","I",LOOKUP(T671/V$2,{0,0.4,0.45,0.5,0.55,0.6,0.65,0.7,0.75,0.8,1},{"F","D","C","C+","B-","B","B+","A-","A","A+"}))))</f>
        <v/>
      </c>
      <c r="V671" s="2" t="str">
        <f>IF(COUNT($A671)=0,"",IF(T671="","--",IF(T671="3E","3E",LOOKUP(T671/V$2,{0,0.4,0.45,0.5,0.55,0.6,0.65,0.7,0.75,0.8,1},{0,2,2.25,2.5,2.75,3,3.25,3.5,3.75,4}))))</f>
        <v/>
      </c>
      <c r="W671" s="3" t="str">
        <f>IF(COUNT($A671)=0,"",IF($A671&lt;&gt;DRAFT!$B673,"ERR",IF(DRAFT!BT673="3E","3E",IF(COUNT(DRAFT!BP673,DRAFT!BT673)&gt;0,DRAFT!BU673,""))))</f>
        <v/>
      </c>
      <c r="X671" s="3" t="str">
        <f>IF(COUNT($A671)=0,"",IF(W671="3E","3E",IF(W671="","I",LOOKUP(W671/Y$2,{0,0.4,0.45,0.5,0.55,0.6,0.65,0.7,0.75,0.8,1},{"F","D","C","C+","B-","B","B+","A-","A","A+"}))))</f>
        <v/>
      </c>
      <c r="Y671" s="2" t="str">
        <f>IF(COUNT($A671)=0,"",IF(W671="","--",IF(W671="3E","3E",LOOKUP(W671/Y$2,{0,0.4,0.45,0.5,0.55,0.6,0.65,0.7,0.75,0.8,1},{0,2,2.25,2.5,2.75,3,3.25,3.5,3.75,4}))))</f>
        <v/>
      </c>
      <c r="Z671" s="3" t="str">
        <f>IF(COUNT($A671)=0,"",IF($A671&lt;&gt;DRAFT!$B673,"ERR",IF(DRAFT!CC673="3E","3E",IF(COUNT(DRAFT!BY673,DRAFT!CC673)&gt;0,DRAFT!CD673,""))))</f>
        <v/>
      </c>
      <c r="AA671" s="3" t="str">
        <f>IF(COUNT($A671)=0,"",IF(Z671="3E","3E",IF(Z671="","I",LOOKUP(Z671/AB$2,{0,0.4,0.45,0.5,0.55,0.6,0.65,0.7,0.75,0.8,1},{"F","D","C","C+","B-","B","B+","A-","A","A+"}))))</f>
        <v/>
      </c>
      <c r="AB671" s="2" t="str">
        <f>IF(COUNT($A671)=0,"",IF(Z671="","--",IF(Z671="3E","3E",LOOKUP(Z671/AB$2,{0,0.4,0.45,0.5,0.55,0.6,0.65,0.7,0.75,0.8,1},{0,2,2.25,2.5,2.75,3,3.25,3.5,3.75,4}))))</f>
        <v/>
      </c>
      <c r="AC671" s="3" t="str">
        <f>IF(COUNT($A671)=0,"",IF($A671&lt;&gt;DRAFT!$B673,"ERR",IF(DRAFT!CF673&gt;0,DRAFT!CF673,"")))</f>
        <v/>
      </c>
      <c r="AD671" s="3" t="str">
        <f>IF(COUNT($A671)=0,"",IF(AC671="3E","3E",IF(AC671="","I",LOOKUP(AC671/AE$2,{0,0.4,0.45,0.5,0.55,0.6,0.65,0.7,0.75,0.8,1},{"F","D","C","C+","B-","B","B+","A-","A","A+"}))))</f>
        <v/>
      </c>
      <c r="AE671" s="2" t="str">
        <f>IF(COUNT($A671)=0,"",IF(AC671="","--",IF(AC671="3E","3E",LOOKUP(AC671/AE$2,{0,0.4,0.45,0.5,0.55,0.6,0.65,0.7,0.75,0.8,1},{0,2,2.25,2.5,2.75,3,3.25,3.5,3.75,4}))))</f>
        <v/>
      </c>
      <c r="AF671" s="3" t="str">
        <f>IF($A671&lt;&gt;DRAFT!$B673,"ERR",IF(OR(COUNT($A671)=0,COUNT(DRAFT!CI673:CK673,DRAFT!CM673:CO673)=0),"",CEILING(SUM(DRAFT!CL673,DRAFT!CP673),1)))</f>
        <v/>
      </c>
      <c r="AG671" s="3" t="str">
        <f>IF(COUNT($A671)=0,"",IF(AF671="3E","3E",IF(AF671="","I",LOOKUP(AF671/AH$2,{0,0.4,0.45,0.5,0.55,0.6,0.65,0.7,0.75,0.8,1},{"F","D","C","C+","B-","B","B+","A-","A","A+"}))))</f>
        <v/>
      </c>
      <c r="AH671" s="2" t="str">
        <f>IF(COUNT($A671)=0,"",IF(AF671="","--",IF(AF671="3E","3E",LOOKUP(AF671/AH$2,{0,0.4,0.45,0.5,0.55,0.6,0.65,0.7,0.75,0.8,1},{0,2,2.25,2.5,2.75,3,3.25,3.5,3.75,4}))))</f>
        <v/>
      </c>
      <c r="AI671" s="11" t="str">
        <f>IF(OR(COUNT($A671)=0,COUNT(B671:AH671)=0),"",IF(COUNTIF(B671:AH671,"3E")&gt;0,"3E",IF(DRAFT!$A673="R",TRUNC(SUMPRODUCT(RGP,RCP)/TCP,3),TRUNC((SUMPRODUCT(--(IMDGP&gt;0)*IMDGP,IMCP)+CEILING(DRAFT!$CQ673*42,0.25))/TCP,3))))</f>
        <v/>
      </c>
      <c r="AJ671" s="3" t="str">
        <f>IF(OR(COUNT($A671)=0,COUNT(B671:AH671)=0),"",IF(COUNTIF(B671:AH671,"3E")&gt;0,"3E",IF(DRAFT!$A673="R",SUMPRODUCT(--(RGP&gt;=2),RCP),SUMPRODUCT(--(IMDGP&gt;0),--(IMGP=0),IMCP)+DRAFT!$CR673)))</f>
        <v/>
      </c>
      <c r="AK671" s="3" t="str">
        <f>IF(OR(COUNT($A671)=0,COUNT(B671:AH671)=0),"",IF(COUNTIF(B671:AJ671,"3E")&gt;0,"3E",IF(AND(DRAFT!$A673="IM",OR($AI671&gt;DRAFT!$CQ673,$AJ671&gt;DRAFT!$CR673)),"IMPROVED",IF(AND(DRAFT!$A673="IM",$AI671&lt;=DRAFT!$CQ673,$AJ671&lt;=DRAFT!$CR673),"NOT IMPROVED",IF(AND(AH671&gt;=2,AI671&gt;=2,AJ671&gt;=30),"PASS","FAIL")))))</f>
        <v/>
      </c>
      <c r="AL671" s="3" t="str">
        <f t="shared" si="20"/>
        <v/>
      </c>
      <c r="AM671" s="3" t="str">
        <f t="shared" si="21"/>
        <v/>
      </c>
    </row>
    <row r="672" spans="1:39" ht="18.95" customHeight="1" x14ac:dyDescent="0.25">
      <c r="A672" s="4" t="str">
        <f>IF(DRAFT!$B674="","",DRAFT!$B674)</f>
        <v/>
      </c>
      <c r="B672" s="3" t="str">
        <f>IF(COUNT($A672)=0,"",IF($A672&lt;&gt;DRAFT!$B674,"ERR",IF(DRAFT!I674="3E","3E",IF(COUNT(DRAFT!E674,DRAFT!I674)&gt;0,DRAFT!J674,""))))</f>
        <v/>
      </c>
      <c r="C672" s="3" t="str">
        <f>IF(COUNT($A672)=0,"",IF(B672="3E","3E",IF(B672="","I",LOOKUP(B672/D$2,{0,0.4,0.45,0.5,0.55,0.6,0.65,0.7,0.75,0.8,1},{"F","D","C","C+","B-","B","B+","A-","A","A+"}))))</f>
        <v/>
      </c>
      <c r="D672" s="2" t="str">
        <f>IF(COUNT($A672)=0,"",IF(B672="","--",IF(B672="3E","3E",LOOKUP(B672/D$2,{0,0.4,0.45,0.5,0.55,0.6,0.65,0.7,0.75,0.8,1},{0,2,2.25,2.5,2.75,3,3.25,3.5,3.75,4}))))</f>
        <v/>
      </c>
      <c r="E672" s="3" t="str">
        <f>IF(COUNT($A672)=0,"",IF($A672&lt;&gt;DRAFT!$B674,"ERR",IF(DRAFT!R674="3E","3E",IF(COUNT(DRAFT!N674,DRAFT!R674)&gt;0,DRAFT!S674,""))))</f>
        <v/>
      </c>
      <c r="F672" s="3" t="str">
        <f>IF(COUNT($A672)=0,"",IF(E672="3E","3E",IF(E672="","I",LOOKUP(E672/G$2,{0,0.4,0.45,0.5,0.55,0.6,0.65,0.7,0.75,0.8,1},{"F","D","C","C+","B-","B","B+","A-","A","A+"}))))</f>
        <v/>
      </c>
      <c r="G672" s="2" t="str">
        <f>IF(COUNT($A672)=0,"",IF(E672="","--",IF(E672="3E","3E",LOOKUP(E672/G$2,{0,0.4,0.45,0.5,0.55,0.6,0.65,0.7,0.75,0.8,1},{0,2,2.25,2.5,2.75,3,3.25,3.5,3.75,4}))))</f>
        <v/>
      </c>
      <c r="H672" s="3" t="str">
        <f>IF(COUNT($A672)=0,"",IF($A672&lt;&gt;DRAFT!$B674,"ERR",IF(DRAFT!AA674="3E","3E",IF(COUNT(DRAFT!W674,DRAFT!AA674)&gt;0,DRAFT!AB674,""))))</f>
        <v/>
      </c>
      <c r="I672" s="3" t="str">
        <f>IF(COUNT($A672)=0,"",IF(H672="3E","3E",IF(H672="","I",LOOKUP(H672/J$2,{0,0.4,0.45,0.5,0.55,0.6,0.65,0.7,0.75,0.8,1},{"F","D","C","C+","B-","B","B+","A-","A","A+"}))))</f>
        <v/>
      </c>
      <c r="J672" s="2" t="str">
        <f>IF(COUNT($A672)=0,"",IF(H672="","--",IF(H672="3E","3E",LOOKUP(H672/J$2,{0,0.4,0.45,0.5,0.55,0.6,0.65,0.7,0.75,0.8,1},{0,2,2.25,2.5,2.75,3,3.25,3.5,3.75,4}))))</f>
        <v/>
      </c>
      <c r="K672" s="3" t="str">
        <f>IF(COUNT($A672)=0,"",IF($A672&lt;&gt;DRAFT!$B674,"ERR",IF(DRAFT!AJ674="3E","3E",IF(COUNT(DRAFT!AF674,DRAFT!AJ674)&gt;0,DRAFT!AK674,""))))</f>
        <v/>
      </c>
      <c r="L672" s="3" t="str">
        <f>IF(COUNT($A672)=0,"",IF(K672="3E","3E",IF(K672="","I",LOOKUP(K672/M$2,{0,0.4,0.45,0.5,0.55,0.6,0.65,0.7,0.75,0.8,1},{"F","D","C","C+","B-","B","B+","A-","A","A+"}))))</f>
        <v/>
      </c>
      <c r="M672" s="2" t="str">
        <f>IF(COUNT($A672)=0,"",IF(K672="","--",IF(K672="3E","3E",LOOKUP(K672/M$2,{0,0.4,0.45,0.5,0.55,0.6,0.65,0.7,0.75,0.8,1},{0,2,2.25,2.5,2.75,3,3.25,3.5,3.75,4}))))</f>
        <v/>
      </c>
      <c r="N672" s="3" t="str">
        <f>IF(COUNT($A672)=0,"",IF($A672&lt;&gt;DRAFT!$B674,"ERR",IF(DRAFT!AS674="3E","3E",IF(COUNT(DRAFT!AO674,DRAFT!AS674)&gt;0,DRAFT!AT674,""))))</f>
        <v/>
      </c>
      <c r="O672" s="3" t="str">
        <f>IF(COUNT($A672)=0,"",IF(N672="3E","3E",IF(N672="","I",LOOKUP(N672/P$2,{0,0.4,0.45,0.5,0.55,0.6,0.65,0.7,0.75,0.8,1},{"F","D","C","C+","B-","B","B+","A-","A","A+"}))))</f>
        <v/>
      </c>
      <c r="P672" s="2" t="str">
        <f>IF(COUNT($A672)=0,"",IF(N672="","--",IF(N672="3E","3E",LOOKUP(N672/P$2,{0,0.4,0.45,0.5,0.55,0.6,0.65,0.7,0.75,0.8,1},{0,2,2.25,2.5,2.75,3,3.25,3.5,3.75,4}))))</f>
        <v/>
      </c>
      <c r="Q672" s="3" t="str">
        <f>IF(COUNT($A672)=0,"",IF($A672&lt;&gt;DRAFT!$B674,"ERR",IF(DRAFT!BB674="3E","3E",IF(COUNT(DRAFT!AX674,DRAFT!BB674)&gt;0,DRAFT!BC674,""))))</f>
        <v/>
      </c>
      <c r="R672" s="3" t="str">
        <f>IF(COUNT($A672)=0,"",IF(Q672="3E","3E",IF(Q672="","I",LOOKUP(Q672/S$2,{0,0.4,0.45,0.5,0.55,0.6,0.65,0.7,0.75,0.8,1},{"F","D","C","C+","B-","B","B+","A-","A","A+"}))))</f>
        <v/>
      </c>
      <c r="S672" s="2" t="str">
        <f>IF(COUNT($A672)=0,"",IF(Q672="","--",IF(Q672="3E","3E",LOOKUP(Q672/S$2,{0,0.4,0.45,0.5,0.55,0.6,0.65,0.7,0.75,0.8,1},{0,2,2.25,2.5,2.75,3,3.25,3.5,3.75,4}))))</f>
        <v/>
      </c>
      <c r="T672" s="3" t="str">
        <f>IF(COUNT($A672)=0,"",IF($A672&lt;&gt;DRAFT!$B674,"ERR",IF(DRAFT!BK674="3E","3E",IF(COUNT(DRAFT!BG674,DRAFT!BK674)&gt;0,DRAFT!BL674,""))))</f>
        <v/>
      </c>
      <c r="U672" s="3" t="str">
        <f>IF(COUNT($A672)=0,"",IF(T672="3E","3E",IF(T672="","I",LOOKUP(T672/V$2,{0,0.4,0.45,0.5,0.55,0.6,0.65,0.7,0.75,0.8,1},{"F","D","C","C+","B-","B","B+","A-","A","A+"}))))</f>
        <v/>
      </c>
      <c r="V672" s="2" t="str">
        <f>IF(COUNT($A672)=0,"",IF(T672="","--",IF(T672="3E","3E",LOOKUP(T672/V$2,{0,0.4,0.45,0.5,0.55,0.6,0.65,0.7,0.75,0.8,1},{0,2,2.25,2.5,2.75,3,3.25,3.5,3.75,4}))))</f>
        <v/>
      </c>
      <c r="W672" s="3" t="str">
        <f>IF(COUNT($A672)=0,"",IF($A672&lt;&gt;DRAFT!$B674,"ERR",IF(DRAFT!BT674="3E","3E",IF(COUNT(DRAFT!BP674,DRAFT!BT674)&gt;0,DRAFT!BU674,""))))</f>
        <v/>
      </c>
      <c r="X672" s="3" t="str">
        <f>IF(COUNT($A672)=0,"",IF(W672="3E","3E",IF(W672="","I",LOOKUP(W672/Y$2,{0,0.4,0.45,0.5,0.55,0.6,0.65,0.7,0.75,0.8,1},{"F","D","C","C+","B-","B","B+","A-","A","A+"}))))</f>
        <v/>
      </c>
      <c r="Y672" s="2" t="str">
        <f>IF(COUNT($A672)=0,"",IF(W672="","--",IF(W672="3E","3E",LOOKUP(W672/Y$2,{0,0.4,0.45,0.5,0.55,0.6,0.65,0.7,0.75,0.8,1},{0,2,2.25,2.5,2.75,3,3.25,3.5,3.75,4}))))</f>
        <v/>
      </c>
      <c r="Z672" s="3" t="str">
        <f>IF(COUNT($A672)=0,"",IF($A672&lt;&gt;DRAFT!$B674,"ERR",IF(DRAFT!CC674="3E","3E",IF(COUNT(DRAFT!BY674,DRAFT!CC674)&gt;0,DRAFT!CD674,""))))</f>
        <v/>
      </c>
      <c r="AA672" s="3" t="str">
        <f>IF(COUNT($A672)=0,"",IF(Z672="3E","3E",IF(Z672="","I",LOOKUP(Z672/AB$2,{0,0.4,0.45,0.5,0.55,0.6,0.65,0.7,0.75,0.8,1},{"F","D","C","C+","B-","B","B+","A-","A","A+"}))))</f>
        <v/>
      </c>
      <c r="AB672" s="2" t="str">
        <f>IF(COUNT($A672)=0,"",IF(Z672="","--",IF(Z672="3E","3E",LOOKUP(Z672/AB$2,{0,0.4,0.45,0.5,0.55,0.6,0.65,0.7,0.75,0.8,1},{0,2,2.25,2.5,2.75,3,3.25,3.5,3.75,4}))))</f>
        <v/>
      </c>
      <c r="AC672" s="3" t="str">
        <f>IF(COUNT($A672)=0,"",IF($A672&lt;&gt;DRAFT!$B674,"ERR",IF(DRAFT!CF674&gt;0,DRAFT!CF674,"")))</f>
        <v/>
      </c>
      <c r="AD672" s="3" t="str">
        <f>IF(COUNT($A672)=0,"",IF(AC672="3E","3E",IF(AC672="","I",LOOKUP(AC672/AE$2,{0,0.4,0.45,0.5,0.55,0.6,0.65,0.7,0.75,0.8,1},{"F","D","C","C+","B-","B","B+","A-","A","A+"}))))</f>
        <v/>
      </c>
      <c r="AE672" s="2" t="str">
        <f>IF(COUNT($A672)=0,"",IF(AC672="","--",IF(AC672="3E","3E",LOOKUP(AC672/AE$2,{0,0.4,0.45,0.5,0.55,0.6,0.65,0.7,0.75,0.8,1},{0,2,2.25,2.5,2.75,3,3.25,3.5,3.75,4}))))</f>
        <v/>
      </c>
      <c r="AF672" s="3" t="str">
        <f>IF($A672&lt;&gt;DRAFT!$B674,"ERR",IF(OR(COUNT($A672)=0,COUNT(DRAFT!CI674:CK674,DRAFT!CM674:CO674)=0),"",CEILING(SUM(DRAFT!CL674,DRAFT!CP674),1)))</f>
        <v/>
      </c>
      <c r="AG672" s="3" t="str">
        <f>IF(COUNT($A672)=0,"",IF(AF672="3E","3E",IF(AF672="","I",LOOKUP(AF672/AH$2,{0,0.4,0.45,0.5,0.55,0.6,0.65,0.7,0.75,0.8,1},{"F","D","C","C+","B-","B","B+","A-","A","A+"}))))</f>
        <v/>
      </c>
      <c r="AH672" s="2" t="str">
        <f>IF(COUNT($A672)=0,"",IF(AF672="","--",IF(AF672="3E","3E",LOOKUP(AF672/AH$2,{0,0.4,0.45,0.5,0.55,0.6,0.65,0.7,0.75,0.8,1},{0,2,2.25,2.5,2.75,3,3.25,3.5,3.75,4}))))</f>
        <v/>
      </c>
      <c r="AI672" s="11" t="str">
        <f>IF(OR(COUNT($A672)=0,COUNT(B672:AH672)=0),"",IF(COUNTIF(B672:AH672,"3E")&gt;0,"3E",IF(DRAFT!$A674="R",TRUNC(SUMPRODUCT(RGP,RCP)/TCP,3),TRUNC((SUMPRODUCT(--(IMDGP&gt;0)*IMDGP,IMCP)+CEILING(DRAFT!$CQ674*42,0.25))/TCP,3))))</f>
        <v/>
      </c>
      <c r="AJ672" s="3" t="str">
        <f>IF(OR(COUNT($A672)=0,COUNT(B672:AH672)=0),"",IF(COUNTIF(B672:AH672,"3E")&gt;0,"3E",IF(DRAFT!$A674="R",SUMPRODUCT(--(RGP&gt;=2),RCP),SUMPRODUCT(--(IMDGP&gt;0),--(IMGP=0),IMCP)+DRAFT!$CR674)))</f>
        <v/>
      </c>
      <c r="AK672" s="3" t="str">
        <f>IF(OR(COUNT($A672)=0,COUNT(B672:AH672)=0),"",IF(COUNTIF(B672:AJ672,"3E")&gt;0,"3E",IF(AND(DRAFT!$A674="IM",OR($AI672&gt;DRAFT!$CQ674,$AJ672&gt;DRAFT!$CR674)),"IMPROVED",IF(AND(DRAFT!$A674="IM",$AI672&lt;=DRAFT!$CQ674,$AJ672&lt;=DRAFT!$CR674),"NOT IMPROVED",IF(AND(AH672&gt;=2,AI672&gt;=2,AJ672&gt;=30),"PASS","FAIL")))))</f>
        <v/>
      </c>
      <c r="AL672" s="3" t="str">
        <f t="shared" si="20"/>
        <v/>
      </c>
      <c r="AM672" s="3" t="str">
        <f t="shared" si="21"/>
        <v/>
      </c>
    </row>
    <row r="673" spans="1:39" ht="18.95" customHeight="1" x14ac:dyDescent="0.25">
      <c r="A673" s="4" t="str">
        <f>IF(DRAFT!$B675="","",DRAFT!$B675)</f>
        <v/>
      </c>
      <c r="B673" s="3" t="str">
        <f>IF(COUNT($A673)=0,"",IF($A673&lt;&gt;DRAFT!$B675,"ERR",IF(DRAFT!I675="3E","3E",IF(COUNT(DRAFT!E675,DRAFT!I675)&gt;0,DRAFT!J675,""))))</f>
        <v/>
      </c>
      <c r="C673" s="3" t="str">
        <f>IF(COUNT($A673)=0,"",IF(B673="3E","3E",IF(B673="","I",LOOKUP(B673/D$2,{0,0.4,0.45,0.5,0.55,0.6,0.65,0.7,0.75,0.8,1},{"F","D","C","C+","B-","B","B+","A-","A","A+"}))))</f>
        <v/>
      </c>
      <c r="D673" s="2" t="str">
        <f>IF(COUNT($A673)=0,"",IF(B673="","--",IF(B673="3E","3E",LOOKUP(B673/D$2,{0,0.4,0.45,0.5,0.55,0.6,0.65,0.7,0.75,0.8,1},{0,2,2.25,2.5,2.75,3,3.25,3.5,3.75,4}))))</f>
        <v/>
      </c>
      <c r="E673" s="3" t="str">
        <f>IF(COUNT($A673)=0,"",IF($A673&lt;&gt;DRAFT!$B675,"ERR",IF(DRAFT!R675="3E","3E",IF(COUNT(DRAFT!N675,DRAFT!R675)&gt;0,DRAFT!S675,""))))</f>
        <v/>
      </c>
      <c r="F673" s="3" t="str">
        <f>IF(COUNT($A673)=0,"",IF(E673="3E","3E",IF(E673="","I",LOOKUP(E673/G$2,{0,0.4,0.45,0.5,0.55,0.6,0.65,0.7,0.75,0.8,1},{"F","D","C","C+","B-","B","B+","A-","A","A+"}))))</f>
        <v/>
      </c>
      <c r="G673" s="2" t="str">
        <f>IF(COUNT($A673)=0,"",IF(E673="","--",IF(E673="3E","3E",LOOKUP(E673/G$2,{0,0.4,0.45,0.5,0.55,0.6,0.65,0.7,0.75,0.8,1},{0,2,2.25,2.5,2.75,3,3.25,3.5,3.75,4}))))</f>
        <v/>
      </c>
      <c r="H673" s="3" t="str">
        <f>IF(COUNT($A673)=0,"",IF($A673&lt;&gt;DRAFT!$B675,"ERR",IF(DRAFT!AA675="3E","3E",IF(COUNT(DRAFT!W675,DRAFT!AA675)&gt;0,DRAFT!AB675,""))))</f>
        <v/>
      </c>
      <c r="I673" s="3" t="str">
        <f>IF(COUNT($A673)=0,"",IF(H673="3E","3E",IF(H673="","I",LOOKUP(H673/J$2,{0,0.4,0.45,0.5,0.55,0.6,0.65,0.7,0.75,0.8,1},{"F","D","C","C+","B-","B","B+","A-","A","A+"}))))</f>
        <v/>
      </c>
      <c r="J673" s="2" t="str">
        <f>IF(COUNT($A673)=0,"",IF(H673="","--",IF(H673="3E","3E",LOOKUP(H673/J$2,{0,0.4,0.45,0.5,0.55,0.6,0.65,0.7,0.75,0.8,1},{0,2,2.25,2.5,2.75,3,3.25,3.5,3.75,4}))))</f>
        <v/>
      </c>
      <c r="K673" s="3" t="str">
        <f>IF(COUNT($A673)=0,"",IF($A673&lt;&gt;DRAFT!$B675,"ERR",IF(DRAFT!AJ675="3E","3E",IF(COUNT(DRAFT!AF675,DRAFT!AJ675)&gt;0,DRAFT!AK675,""))))</f>
        <v/>
      </c>
      <c r="L673" s="3" t="str">
        <f>IF(COUNT($A673)=0,"",IF(K673="3E","3E",IF(K673="","I",LOOKUP(K673/M$2,{0,0.4,0.45,0.5,0.55,0.6,0.65,0.7,0.75,0.8,1},{"F","D","C","C+","B-","B","B+","A-","A","A+"}))))</f>
        <v/>
      </c>
      <c r="M673" s="2" t="str">
        <f>IF(COUNT($A673)=0,"",IF(K673="","--",IF(K673="3E","3E",LOOKUP(K673/M$2,{0,0.4,0.45,0.5,0.55,0.6,0.65,0.7,0.75,0.8,1},{0,2,2.25,2.5,2.75,3,3.25,3.5,3.75,4}))))</f>
        <v/>
      </c>
      <c r="N673" s="3" t="str">
        <f>IF(COUNT($A673)=0,"",IF($A673&lt;&gt;DRAFT!$B675,"ERR",IF(DRAFT!AS675="3E","3E",IF(COUNT(DRAFT!AO675,DRAFT!AS675)&gt;0,DRAFT!AT675,""))))</f>
        <v/>
      </c>
      <c r="O673" s="3" t="str">
        <f>IF(COUNT($A673)=0,"",IF(N673="3E","3E",IF(N673="","I",LOOKUP(N673/P$2,{0,0.4,0.45,0.5,0.55,0.6,0.65,0.7,0.75,0.8,1},{"F","D","C","C+","B-","B","B+","A-","A","A+"}))))</f>
        <v/>
      </c>
      <c r="P673" s="2" t="str">
        <f>IF(COUNT($A673)=0,"",IF(N673="","--",IF(N673="3E","3E",LOOKUP(N673/P$2,{0,0.4,0.45,0.5,0.55,0.6,0.65,0.7,0.75,0.8,1},{0,2,2.25,2.5,2.75,3,3.25,3.5,3.75,4}))))</f>
        <v/>
      </c>
      <c r="Q673" s="3" t="str">
        <f>IF(COUNT($A673)=0,"",IF($A673&lt;&gt;DRAFT!$B675,"ERR",IF(DRAFT!BB675="3E","3E",IF(COUNT(DRAFT!AX675,DRAFT!BB675)&gt;0,DRAFT!BC675,""))))</f>
        <v/>
      </c>
      <c r="R673" s="3" t="str">
        <f>IF(COUNT($A673)=0,"",IF(Q673="3E","3E",IF(Q673="","I",LOOKUP(Q673/S$2,{0,0.4,0.45,0.5,0.55,0.6,0.65,0.7,0.75,0.8,1},{"F","D","C","C+","B-","B","B+","A-","A","A+"}))))</f>
        <v/>
      </c>
      <c r="S673" s="2" t="str">
        <f>IF(COUNT($A673)=0,"",IF(Q673="","--",IF(Q673="3E","3E",LOOKUP(Q673/S$2,{0,0.4,0.45,0.5,0.55,0.6,0.65,0.7,0.75,0.8,1},{0,2,2.25,2.5,2.75,3,3.25,3.5,3.75,4}))))</f>
        <v/>
      </c>
      <c r="T673" s="3" t="str">
        <f>IF(COUNT($A673)=0,"",IF($A673&lt;&gt;DRAFT!$B675,"ERR",IF(DRAFT!BK675="3E","3E",IF(COUNT(DRAFT!BG675,DRAFT!BK675)&gt;0,DRAFT!BL675,""))))</f>
        <v/>
      </c>
      <c r="U673" s="3" t="str">
        <f>IF(COUNT($A673)=0,"",IF(T673="3E","3E",IF(T673="","I",LOOKUP(T673/V$2,{0,0.4,0.45,0.5,0.55,0.6,0.65,0.7,0.75,0.8,1},{"F","D","C","C+","B-","B","B+","A-","A","A+"}))))</f>
        <v/>
      </c>
      <c r="V673" s="2" t="str">
        <f>IF(COUNT($A673)=0,"",IF(T673="","--",IF(T673="3E","3E",LOOKUP(T673/V$2,{0,0.4,0.45,0.5,0.55,0.6,0.65,0.7,0.75,0.8,1},{0,2,2.25,2.5,2.75,3,3.25,3.5,3.75,4}))))</f>
        <v/>
      </c>
      <c r="W673" s="3" t="str">
        <f>IF(COUNT($A673)=0,"",IF($A673&lt;&gt;DRAFT!$B675,"ERR",IF(DRAFT!BT675="3E","3E",IF(COUNT(DRAFT!BP675,DRAFT!BT675)&gt;0,DRAFT!BU675,""))))</f>
        <v/>
      </c>
      <c r="X673" s="3" t="str">
        <f>IF(COUNT($A673)=0,"",IF(W673="3E","3E",IF(W673="","I",LOOKUP(W673/Y$2,{0,0.4,0.45,0.5,0.55,0.6,0.65,0.7,0.75,0.8,1},{"F","D","C","C+","B-","B","B+","A-","A","A+"}))))</f>
        <v/>
      </c>
      <c r="Y673" s="2" t="str">
        <f>IF(COUNT($A673)=0,"",IF(W673="","--",IF(W673="3E","3E",LOOKUP(W673/Y$2,{0,0.4,0.45,0.5,0.55,0.6,0.65,0.7,0.75,0.8,1},{0,2,2.25,2.5,2.75,3,3.25,3.5,3.75,4}))))</f>
        <v/>
      </c>
      <c r="Z673" s="3" t="str">
        <f>IF(COUNT($A673)=0,"",IF($A673&lt;&gt;DRAFT!$B675,"ERR",IF(DRAFT!CC675="3E","3E",IF(COUNT(DRAFT!BY675,DRAFT!CC675)&gt;0,DRAFT!CD675,""))))</f>
        <v/>
      </c>
      <c r="AA673" s="3" t="str">
        <f>IF(COUNT($A673)=0,"",IF(Z673="3E","3E",IF(Z673="","I",LOOKUP(Z673/AB$2,{0,0.4,0.45,0.5,0.55,0.6,0.65,0.7,0.75,0.8,1},{"F","D","C","C+","B-","B","B+","A-","A","A+"}))))</f>
        <v/>
      </c>
      <c r="AB673" s="2" t="str">
        <f>IF(COUNT($A673)=0,"",IF(Z673="","--",IF(Z673="3E","3E",LOOKUP(Z673/AB$2,{0,0.4,0.45,0.5,0.55,0.6,0.65,0.7,0.75,0.8,1},{0,2,2.25,2.5,2.75,3,3.25,3.5,3.75,4}))))</f>
        <v/>
      </c>
      <c r="AC673" s="3" t="str">
        <f>IF(COUNT($A673)=0,"",IF($A673&lt;&gt;DRAFT!$B675,"ERR",IF(DRAFT!CF675&gt;0,DRAFT!CF675,"")))</f>
        <v/>
      </c>
      <c r="AD673" s="3" t="str">
        <f>IF(COUNT($A673)=0,"",IF(AC673="3E","3E",IF(AC673="","I",LOOKUP(AC673/AE$2,{0,0.4,0.45,0.5,0.55,0.6,0.65,0.7,0.75,0.8,1},{"F","D","C","C+","B-","B","B+","A-","A","A+"}))))</f>
        <v/>
      </c>
      <c r="AE673" s="2" t="str">
        <f>IF(COUNT($A673)=0,"",IF(AC673="","--",IF(AC673="3E","3E",LOOKUP(AC673/AE$2,{0,0.4,0.45,0.5,0.55,0.6,0.65,0.7,0.75,0.8,1},{0,2,2.25,2.5,2.75,3,3.25,3.5,3.75,4}))))</f>
        <v/>
      </c>
      <c r="AF673" s="3" t="str">
        <f>IF($A673&lt;&gt;DRAFT!$B675,"ERR",IF(OR(COUNT($A673)=0,COUNT(DRAFT!CI675:CK675,DRAFT!CM675:CO675)=0),"",CEILING(SUM(DRAFT!CL675,DRAFT!CP675),1)))</f>
        <v/>
      </c>
      <c r="AG673" s="3" t="str">
        <f>IF(COUNT($A673)=0,"",IF(AF673="3E","3E",IF(AF673="","I",LOOKUP(AF673/AH$2,{0,0.4,0.45,0.5,0.55,0.6,0.65,0.7,0.75,0.8,1},{"F","D","C","C+","B-","B","B+","A-","A","A+"}))))</f>
        <v/>
      </c>
      <c r="AH673" s="2" t="str">
        <f>IF(COUNT($A673)=0,"",IF(AF673="","--",IF(AF673="3E","3E",LOOKUP(AF673/AH$2,{0,0.4,0.45,0.5,0.55,0.6,0.65,0.7,0.75,0.8,1},{0,2,2.25,2.5,2.75,3,3.25,3.5,3.75,4}))))</f>
        <v/>
      </c>
      <c r="AI673" s="11" t="str">
        <f>IF(OR(COUNT($A673)=0,COUNT(B673:AH673)=0),"",IF(COUNTIF(B673:AH673,"3E")&gt;0,"3E",IF(DRAFT!$A675="R",TRUNC(SUMPRODUCT(RGP,RCP)/TCP,3),TRUNC((SUMPRODUCT(--(IMDGP&gt;0)*IMDGP,IMCP)+CEILING(DRAFT!$CQ675*42,0.25))/TCP,3))))</f>
        <v/>
      </c>
      <c r="AJ673" s="3" t="str">
        <f>IF(OR(COUNT($A673)=0,COUNT(B673:AH673)=0),"",IF(COUNTIF(B673:AH673,"3E")&gt;0,"3E",IF(DRAFT!$A675="R",SUMPRODUCT(--(RGP&gt;=2),RCP),SUMPRODUCT(--(IMDGP&gt;0),--(IMGP=0),IMCP)+DRAFT!$CR675)))</f>
        <v/>
      </c>
      <c r="AK673" s="3" t="str">
        <f>IF(OR(COUNT($A673)=0,COUNT(B673:AH673)=0),"",IF(COUNTIF(B673:AJ673,"3E")&gt;0,"3E",IF(AND(DRAFT!$A675="IM",OR($AI673&gt;DRAFT!$CQ675,$AJ673&gt;DRAFT!$CR675)),"IMPROVED",IF(AND(DRAFT!$A675="IM",$AI673&lt;=DRAFT!$CQ675,$AJ673&lt;=DRAFT!$CR675),"NOT IMPROVED",IF(AND(AH673&gt;=2,AI673&gt;=2,AJ673&gt;=30),"PASS","FAIL")))))</f>
        <v/>
      </c>
      <c r="AL673" s="3" t="str">
        <f t="shared" si="20"/>
        <v/>
      </c>
      <c r="AM673" s="3" t="str">
        <f t="shared" si="21"/>
        <v/>
      </c>
    </row>
    <row r="674" spans="1:39" ht="18.95" customHeight="1" x14ac:dyDescent="0.25">
      <c r="A674" s="4" t="str">
        <f>IF(DRAFT!$B676="","",DRAFT!$B676)</f>
        <v/>
      </c>
      <c r="B674" s="3" t="str">
        <f>IF(COUNT($A674)=0,"",IF($A674&lt;&gt;DRAFT!$B676,"ERR",IF(DRAFT!I676="3E","3E",IF(COUNT(DRAFT!E676,DRAFT!I676)&gt;0,DRAFT!J676,""))))</f>
        <v/>
      </c>
      <c r="C674" s="3" t="str">
        <f>IF(COUNT($A674)=0,"",IF(B674="3E","3E",IF(B674="","I",LOOKUP(B674/D$2,{0,0.4,0.45,0.5,0.55,0.6,0.65,0.7,0.75,0.8,1},{"F","D","C","C+","B-","B","B+","A-","A","A+"}))))</f>
        <v/>
      </c>
      <c r="D674" s="2" t="str">
        <f>IF(COUNT($A674)=0,"",IF(B674="","--",IF(B674="3E","3E",LOOKUP(B674/D$2,{0,0.4,0.45,0.5,0.55,0.6,0.65,0.7,0.75,0.8,1},{0,2,2.25,2.5,2.75,3,3.25,3.5,3.75,4}))))</f>
        <v/>
      </c>
      <c r="E674" s="3" t="str">
        <f>IF(COUNT($A674)=0,"",IF($A674&lt;&gt;DRAFT!$B676,"ERR",IF(DRAFT!R676="3E","3E",IF(COUNT(DRAFT!N676,DRAFT!R676)&gt;0,DRAFT!S676,""))))</f>
        <v/>
      </c>
      <c r="F674" s="3" t="str">
        <f>IF(COUNT($A674)=0,"",IF(E674="3E","3E",IF(E674="","I",LOOKUP(E674/G$2,{0,0.4,0.45,0.5,0.55,0.6,0.65,0.7,0.75,0.8,1},{"F","D","C","C+","B-","B","B+","A-","A","A+"}))))</f>
        <v/>
      </c>
      <c r="G674" s="2" t="str">
        <f>IF(COUNT($A674)=0,"",IF(E674="","--",IF(E674="3E","3E",LOOKUP(E674/G$2,{0,0.4,0.45,0.5,0.55,0.6,0.65,0.7,0.75,0.8,1},{0,2,2.25,2.5,2.75,3,3.25,3.5,3.75,4}))))</f>
        <v/>
      </c>
      <c r="H674" s="3" t="str">
        <f>IF(COUNT($A674)=0,"",IF($A674&lt;&gt;DRAFT!$B676,"ERR",IF(DRAFT!AA676="3E","3E",IF(COUNT(DRAFT!W676,DRAFT!AA676)&gt;0,DRAFT!AB676,""))))</f>
        <v/>
      </c>
      <c r="I674" s="3" t="str">
        <f>IF(COUNT($A674)=0,"",IF(H674="3E","3E",IF(H674="","I",LOOKUP(H674/J$2,{0,0.4,0.45,0.5,0.55,0.6,0.65,0.7,0.75,0.8,1},{"F","D","C","C+","B-","B","B+","A-","A","A+"}))))</f>
        <v/>
      </c>
      <c r="J674" s="2" t="str">
        <f>IF(COUNT($A674)=0,"",IF(H674="","--",IF(H674="3E","3E",LOOKUP(H674/J$2,{0,0.4,0.45,0.5,0.55,0.6,0.65,0.7,0.75,0.8,1},{0,2,2.25,2.5,2.75,3,3.25,3.5,3.75,4}))))</f>
        <v/>
      </c>
      <c r="K674" s="3" t="str">
        <f>IF(COUNT($A674)=0,"",IF($A674&lt;&gt;DRAFT!$B676,"ERR",IF(DRAFT!AJ676="3E","3E",IF(COUNT(DRAFT!AF676,DRAFT!AJ676)&gt;0,DRAFT!AK676,""))))</f>
        <v/>
      </c>
      <c r="L674" s="3" t="str">
        <f>IF(COUNT($A674)=0,"",IF(K674="3E","3E",IF(K674="","I",LOOKUP(K674/M$2,{0,0.4,0.45,0.5,0.55,0.6,0.65,0.7,0.75,0.8,1},{"F","D","C","C+","B-","B","B+","A-","A","A+"}))))</f>
        <v/>
      </c>
      <c r="M674" s="2" t="str">
        <f>IF(COUNT($A674)=0,"",IF(K674="","--",IF(K674="3E","3E",LOOKUP(K674/M$2,{0,0.4,0.45,0.5,0.55,0.6,0.65,0.7,0.75,0.8,1},{0,2,2.25,2.5,2.75,3,3.25,3.5,3.75,4}))))</f>
        <v/>
      </c>
      <c r="N674" s="3" t="str">
        <f>IF(COUNT($A674)=0,"",IF($A674&lt;&gt;DRAFT!$B676,"ERR",IF(DRAFT!AS676="3E","3E",IF(COUNT(DRAFT!AO676,DRAFT!AS676)&gt;0,DRAFT!AT676,""))))</f>
        <v/>
      </c>
      <c r="O674" s="3" t="str">
        <f>IF(COUNT($A674)=0,"",IF(N674="3E","3E",IF(N674="","I",LOOKUP(N674/P$2,{0,0.4,0.45,0.5,0.55,0.6,0.65,0.7,0.75,0.8,1},{"F","D","C","C+","B-","B","B+","A-","A","A+"}))))</f>
        <v/>
      </c>
      <c r="P674" s="2" t="str">
        <f>IF(COUNT($A674)=0,"",IF(N674="","--",IF(N674="3E","3E",LOOKUP(N674/P$2,{0,0.4,0.45,0.5,0.55,0.6,0.65,0.7,0.75,0.8,1},{0,2,2.25,2.5,2.75,3,3.25,3.5,3.75,4}))))</f>
        <v/>
      </c>
      <c r="Q674" s="3" t="str">
        <f>IF(COUNT($A674)=0,"",IF($A674&lt;&gt;DRAFT!$B676,"ERR",IF(DRAFT!BB676="3E","3E",IF(COUNT(DRAFT!AX676,DRAFT!BB676)&gt;0,DRAFT!BC676,""))))</f>
        <v/>
      </c>
      <c r="R674" s="3" t="str">
        <f>IF(COUNT($A674)=0,"",IF(Q674="3E","3E",IF(Q674="","I",LOOKUP(Q674/S$2,{0,0.4,0.45,0.5,0.55,0.6,0.65,0.7,0.75,0.8,1},{"F","D","C","C+","B-","B","B+","A-","A","A+"}))))</f>
        <v/>
      </c>
      <c r="S674" s="2" t="str">
        <f>IF(COUNT($A674)=0,"",IF(Q674="","--",IF(Q674="3E","3E",LOOKUP(Q674/S$2,{0,0.4,0.45,0.5,0.55,0.6,0.65,0.7,0.75,0.8,1},{0,2,2.25,2.5,2.75,3,3.25,3.5,3.75,4}))))</f>
        <v/>
      </c>
      <c r="T674" s="3" t="str">
        <f>IF(COUNT($A674)=0,"",IF($A674&lt;&gt;DRAFT!$B676,"ERR",IF(DRAFT!BK676="3E","3E",IF(COUNT(DRAFT!BG676,DRAFT!BK676)&gt;0,DRAFT!BL676,""))))</f>
        <v/>
      </c>
      <c r="U674" s="3" t="str">
        <f>IF(COUNT($A674)=0,"",IF(T674="3E","3E",IF(T674="","I",LOOKUP(T674/V$2,{0,0.4,0.45,0.5,0.55,0.6,0.65,0.7,0.75,0.8,1},{"F","D","C","C+","B-","B","B+","A-","A","A+"}))))</f>
        <v/>
      </c>
      <c r="V674" s="2" t="str">
        <f>IF(COUNT($A674)=0,"",IF(T674="","--",IF(T674="3E","3E",LOOKUP(T674/V$2,{0,0.4,0.45,0.5,0.55,0.6,0.65,0.7,0.75,0.8,1},{0,2,2.25,2.5,2.75,3,3.25,3.5,3.75,4}))))</f>
        <v/>
      </c>
      <c r="W674" s="3" t="str">
        <f>IF(COUNT($A674)=0,"",IF($A674&lt;&gt;DRAFT!$B676,"ERR",IF(DRAFT!BT676="3E","3E",IF(COUNT(DRAFT!BP676,DRAFT!BT676)&gt;0,DRAFT!BU676,""))))</f>
        <v/>
      </c>
      <c r="X674" s="3" t="str">
        <f>IF(COUNT($A674)=0,"",IF(W674="3E","3E",IF(W674="","I",LOOKUP(W674/Y$2,{0,0.4,0.45,0.5,0.55,0.6,0.65,0.7,0.75,0.8,1},{"F","D","C","C+","B-","B","B+","A-","A","A+"}))))</f>
        <v/>
      </c>
      <c r="Y674" s="2" t="str">
        <f>IF(COUNT($A674)=0,"",IF(W674="","--",IF(W674="3E","3E",LOOKUP(W674/Y$2,{0,0.4,0.45,0.5,0.55,0.6,0.65,0.7,0.75,0.8,1},{0,2,2.25,2.5,2.75,3,3.25,3.5,3.75,4}))))</f>
        <v/>
      </c>
      <c r="Z674" s="3" t="str">
        <f>IF(COUNT($A674)=0,"",IF($A674&lt;&gt;DRAFT!$B676,"ERR",IF(DRAFT!CC676="3E","3E",IF(COUNT(DRAFT!BY676,DRAFT!CC676)&gt;0,DRAFT!CD676,""))))</f>
        <v/>
      </c>
      <c r="AA674" s="3" t="str">
        <f>IF(COUNT($A674)=0,"",IF(Z674="3E","3E",IF(Z674="","I",LOOKUP(Z674/AB$2,{0,0.4,0.45,0.5,0.55,0.6,0.65,0.7,0.75,0.8,1},{"F","D","C","C+","B-","B","B+","A-","A","A+"}))))</f>
        <v/>
      </c>
      <c r="AB674" s="2" t="str">
        <f>IF(COUNT($A674)=0,"",IF(Z674="","--",IF(Z674="3E","3E",LOOKUP(Z674/AB$2,{0,0.4,0.45,0.5,0.55,0.6,0.65,0.7,0.75,0.8,1},{0,2,2.25,2.5,2.75,3,3.25,3.5,3.75,4}))))</f>
        <v/>
      </c>
      <c r="AC674" s="3" t="str">
        <f>IF(COUNT($A674)=0,"",IF($A674&lt;&gt;DRAFT!$B676,"ERR",IF(DRAFT!CF676&gt;0,DRAFT!CF676,"")))</f>
        <v/>
      </c>
      <c r="AD674" s="3" t="str">
        <f>IF(COUNT($A674)=0,"",IF(AC674="3E","3E",IF(AC674="","I",LOOKUP(AC674/AE$2,{0,0.4,0.45,0.5,0.55,0.6,0.65,0.7,0.75,0.8,1},{"F","D","C","C+","B-","B","B+","A-","A","A+"}))))</f>
        <v/>
      </c>
      <c r="AE674" s="2" t="str">
        <f>IF(COUNT($A674)=0,"",IF(AC674="","--",IF(AC674="3E","3E",LOOKUP(AC674/AE$2,{0,0.4,0.45,0.5,0.55,0.6,0.65,0.7,0.75,0.8,1},{0,2,2.25,2.5,2.75,3,3.25,3.5,3.75,4}))))</f>
        <v/>
      </c>
      <c r="AF674" s="3" t="str">
        <f>IF($A674&lt;&gt;DRAFT!$B676,"ERR",IF(OR(COUNT($A674)=0,COUNT(DRAFT!CI676:CK676,DRAFT!CM676:CO676)=0),"",CEILING(SUM(DRAFT!CL676,DRAFT!CP676),1)))</f>
        <v/>
      </c>
      <c r="AG674" s="3" t="str">
        <f>IF(COUNT($A674)=0,"",IF(AF674="3E","3E",IF(AF674="","I",LOOKUP(AF674/AH$2,{0,0.4,0.45,0.5,0.55,0.6,0.65,0.7,0.75,0.8,1},{"F","D","C","C+","B-","B","B+","A-","A","A+"}))))</f>
        <v/>
      </c>
      <c r="AH674" s="2" t="str">
        <f>IF(COUNT($A674)=0,"",IF(AF674="","--",IF(AF674="3E","3E",LOOKUP(AF674/AH$2,{0,0.4,0.45,0.5,0.55,0.6,0.65,0.7,0.75,0.8,1},{0,2,2.25,2.5,2.75,3,3.25,3.5,3.75,4}))))</f>
        <v/>
      </c>
      <c r="AI674" s="11" t="str">
        <f>IF(OR(COUNT($A674)=0,COUNT(B674:AH674)=0),"",IF(COUNTIF(B674:AH674,"3E")&gt;0,"3E",IF(DRAFT!$A676="R",TRUNC(SUMPRODUCT(RGP,RCP)/TCP,3),TRUNC((SUMPRODUCT(--(IMDGP&gt;0)*IMDGP,IMCP)+CEILING(DRAFT!$CQ676*42,0.25))/TCP,3))))</f>
        <v/>
      </c>
      <c r="AJ674" s="3" t="str">
        <f>IF(OR(COUNT($A674)=0,COUNT(B674:AH674)=0),"",IF(COUNTIF(B674:AH674,"3E")&gt;0,"3E",IF(DRAFT!$A676="R",SUMPRODUCT(--(RGP&gt;=2),RCP),SUMPRODUCT(--(IMDGP&gt;0),--(IMGP=0),IMCP)+DRAFT!$CR676)))</f>
        <v/>
      </c>
      <c r="AK674" s="3" t="str">
        <f>IF(OR(COUNT($A674)=0,COUNT(B674:AH674)=0),"",IF(COUNTIF(B674:AJ674,"3E")&gt;0,"3E",IF(AND(DRAFT!$A676="IM",OR($AI674&gt;DRAFT!$CQ676,$AJ674&gt;DRAFT!$CR676)),"IMPROVED",IF(AND(DRAFT!$A676="IM",$AI674&lt;=DRAFT!$CQ676,$AJ674&lt;=DRAFT!$CR676),"NOT IMPROVED",IF(AND(AH674&gt;=2,AI674&gt;=2,AJ674&gt;=30),"PASS","FAIL")))))</f>
        <v/>
      </c>
      <c r="AL674" s="3" t="str">
        <f t="shared" si="20"/>
        <v/>
      </c>
      <c r="AM674" s="3" t="str">
        <f t="shared" si="21"/>
        <v/>
      </c>
    </row>
    <row r="675" spans="1:39" ht="18.95" customHeight="1" x14ac:dyDescent="0.25">
      <c r="A675" s="4" t="str">
        <f>IF(DRAFT!$B677="","",DRAFT!$B677)</f>
        <v/>
      </c>
      <c r="B675" s="3" t="str">
        <f>IF(COUNT($A675)=0,"",IF($A675&lt;&gt;DRAFT!$B677,"ERR",IF(DRAFT!I677="3E","3E",IF(COUNT(DRAFT!E677,DRAFT!I677)&gt;0,DRAFT!J677,""))))</f>
        <v/>
      </c>
      <c r="C675" s="3" t="str">
        <f>IF(COUNT($A675)=0,"",IF(B675="3E","3E",IF(B675="","I",LOOKUP(B675/D$2,{0,0.4,0.45,0.5,0.55,0.6,0.65,0.7,0.75,0.8,1},{"F","D","C","C+","B-","B","B+","A-","A","A+"}))))</f>
        <v/>
      </c>
      <c r="D675" s="2" t="str">
        <f>IF(COUNT($A675)=0,"",IF(B675="","--",IF(B675="3E","3E",LOOKUP(B675/D$2,{0,0.4,0.45,0.5,0.55,0.6,0.65,0.7,0.75,0.8,1},{0,2,2.25,2.5,2.75,3,3.25,3.5,3.75,4}))))</f>
        <v/>
      </c>
      <c r="E675" s="3" t="str">
        <f>IF(COUNT($A675)=0,"",IF($A675&lt;&gt;DRAFT!$B677,"ERR",IF(DRAFT!R677="3E","3E",IF(COUNT(DRAFT!N677,DRAFT!R677)&gt;0,DRAFT!S677,""))))</f>
        <v/>
      </c>
      <c r="F675" s="3" t="str">
        <f>IF(COUNT($A675)=0,"",IF(E675="3E","3E",IF(E675="","I",LOOKUP(E675/G$2,{0,0.4,0.45,0.5,0.55,0.6,0.65,0.7,0.75,0.8,1},{"F","D","C","C+","B-","B","B+","A-","A","A+"}))))</f>
        <v/>
      </c>
      <c r="G675" s="2" t="str">
        <f>IF(COUNT($A675)=0,"",IF(E675="","--",IF(E675="3E","3E",LOOKUP(E675/G$2,{0,0.4,0.45,0.5,0.55,0.6,0.65,0.7,0.75,0.8,1},{0,2,2.25,2.5,2.75,3,3.25,3.5,3.75,4}))))</f>
        <v/>
      </c>
      <c r="H675" s="3" t="str">
        <f>IF(COUNT($A675)=0,"",IF($A675&lt;&gt;DRAFT!$B677,"ERR",IF(DRAFT!AA677="3E","3E",IF(COUNT(DRAFT!W677,DRAFT!AA677)&gt;0,DRAFT!AB677,""))))</f>
        <v/>
      </c>
      <c r="I675" s="3" t="str">
        <f>IF(COUNT($A675)=0,"",IF(H675="3E","3E",IF(H675="","I",LOOKUP(H675/J$2,{0,0.4,0.45,0.5,0.55,0.6,0.65,0.7,0.75,0.8,1},{"F","D","C","C+","B-","B","B+","A-","A","A+"}))))</f>
        <v/>
      </c>
      <c r="J675" s="2" t="str">
        <f>IF(COUNT($A675)=0,"",IF(H675="","--",IF(H675="3E","3E",LOOKUP(H675/J$2,{0,0.4,0.45,0.5,0.55,0.6,0.65,0.7,0.75,0.8,1},{0,2,2.25,2.5,2.75,3,3.25,3.5,3.75,4}))))</f>
        <v/>
      </c>
      <c r="K675" s="3" t="str">
        <f>IF(COUNT($A675)=0,"",IF($A675&lt;&gt;DRAFT!$B677,"ERR",IF(DRAFT!AJ677="3E","3E",IF(COUNT(DRAFT!AF677,DRAFT!AJ677)&gt;0,DRAFT!AK677,""))))</f>
        <v/>
      </c>
      <c r="L675" s="3" t="str">
        <f>IF(COUNT($A675)=0,"",IF(K675="3E","3E",IF(K675="","I",LOOKUP(K675/M$2,{0,0.4,0.45,0.5,0.55,0.6,0.65,0.7,0.75,0.8,1},{"F","D","C","C+","B-","B","B+","A-","A","A+"}))))</f>
        <v/>
      </c>
      <c r="M675" s="2" t="str">
        <f>IF(COUNT($A675)=0,"",IF(K675="","--",IF(K675="3E","3E",LOOKUP(K675/M$2,{0,0.4,0.45,0.5,0.55,0.6,0.65,0.7,0.75,0.8,1},{0,2,2.25,2.5,2.75,3,3.25,3.5,3.75,4}))))</f>
        <v/>
      </c>
      <c r="N675" s="3" t="str">
        <f>IF(COUNT($A675)=0,"",IF($A675&lt;&gt;DRAFT!$B677,"ERR",IF(DRAFT!AS677="3E","3E",IF(COUNT(DRAFT!AO677,DRAFT!AS677)&gt;0,DRAFT!AT677,""))))</f>
        <v/>
      </c>
      <c r="O675" s="3" t="str">
        <f>IF(COUNT($A675)=0,"",IF(N675="3E","3E",IF(N675="","I",LOOKUP(N675/P$2,{0,0.4,0.45,0.5,0.55,0.6,0.65,0.7,0.75,0.8,1},{"F","D","C","C+","B-","B","B+","A-","A","A+"}))))</f>
        <v/>
      </c>
      <c r="P675" s="2" t="str">
        <f>IF(COUNT($A675)=0,"",IF(N675="","--",IF(N675="3E","3E",LOOKUP(N675/P$2,{0,0.4,0.45,0.5,0.55,0.6,0.65,0.7,0.75,0.8,1},{0,2,2.25,2.5,2.75,3,3.25,3.5,3.75,4}))))</f>
        <v/>
      </c>
      <c r="Q675" s="3" t="str">
        <f>IF(COUNT($A675)=0,"",IF($A675&lt;&gt;DRAFT!$B677,"ERR",IF(DRAFT!BB677="3E","3E",IF(COUNT(DRAFT!AX677,DRAFT!BB677)&gt;0,DRAFT!BC677,""))))</f>
        <v/>
      </c>
      <c r="R675" s="3" t="str">
        <f>IF(COUNT($A675)=0,"",IF(Q675="3E","3E",IF(Q675="","I",LOOKUP(Q675/S$2,{0,0.4,0.45,0.5,0.55,0.6,0.65,0.7,0.75,0.8,1},{"F","D","C","C+","B-","B","B+","A-","A","A+"}))))</f>
        <v/>
      </c>
      <c r="S675" s="2" t="str">
        <f>IF(COUNT($A675)=0,"",IF(Q675="","--",IF(Q675="3E","3E",LOOKUP(Q675/S$2,{0,0.4,0.45,0.5,0.55,0.6,0.65,0.7,0.75,0.8,1},{0,2,2.25,2.5,2.75,3,3.25,3.5,3.75,4}))))</f>
        <v/>
      </c>
      <c r="T675" s="3" t="str">
        <f>IF(COUNT($A675)=0,"",IF($A675&lt;&gt;DRAFT!$B677,"ERR",IF(DRAFT!BK677="3E","3E",IF(COUNT(DRAFT!BG677,DRAFT!BK677)&gt;0,DRAFT!BL677,""))))</f>
        <v/>
      </c>
      <c r="U675" s="3" t="str">
        <f>IF(COUNT($A675)=0,"",IF(T675="3E","3E",IF(T675="","I",LOOKUP(T675/V$2,{0,0.4,0.45,0.5,0.55,0.6,0.65,0.7,0.75,0.8,1},{"F","D","C","C+","B-","B","B+","A-","A","A+"}))))</f>
        <v/>
      </c>
      <c r="V675" s="2" t="str">
        <f>IF(COUNT($A675)=0,"",IF(T675="","--",IF(T675="3E","3E",LOOKUP(T675/V$2,{0,0.4,0.45,0.5,0.55,0.6,0.65,0.7,0.75,0.8,1},{0,2,2.25,2.5,2.75,3,3.25,3.5,3.75,4}))))</f>
        <v/>
      </c>
      <c r="W675" s="3" t="str">
        <f>IF(COUNT($A675)=0,"",IF($A675&lt;&gt;DRAFT!$B677,"ERR",IF(DRAFT!BT677="3E","3E",IF(COUNT(DRAFT!BP677,DRAFT!BT677)&gt;0,DRAFT!BU677,""))))</f>
        <v/>
      </c>
      <c r="X675" s="3" t="str">
        <f>IF(COUNT($A675)=0,"",IF(W675="3E","3E",IF(W675="","I",LOOKUP(W675/Y$2,{0,0.4,0.45,0.5,0.55,0.6,0.65,0.7,0.75,0.8,1},{"F","D","C","C+","B-","B","B+","A-","A","A+"}))))</f>
        <v/>
      </c>
      <c r="Y675" s="2" t="str">
        <f>IF(COUNT($A675)=0,"",IF(W675="","--",IF(W675="3E","3E",LOOKUP(W675/Y$2,{0,0.4,0.45,0.5,0.55,0.6,0.65,0.7,0.75,0.8,1},{0,2,2.25,2.5,2.75,3,3.25,3.5,3.75,4}))))</f>
        <v/>
      </c>
      <c r="Z675" s="3" t="str">
        <f>IF(COUNT($A675)=0,"",IF($A675&lt;&gt;DRAFT!$B677,"ERR",IF(DRAFT!CC677="3E","3E",IF(COUNT(DRAFT!BY677,DRAFT!CC677)&gt;0,DRAFT!CD677,""))))</f>
        <v/>
      </c>
      <c r="AA675" s="3" t="str">
        <f>IF(COUNT($A675)=0,"",IF(Z675="3E","3E",IF(Z675="","I",LOOKUP(Z675/AB$2,{0,0.4,0.45,0.5,0.55,0.6,0.65,0.7,0.75,0.8,1},{"F","D","C","C+","B-","B","B+","A-","A","A+"}))))</f>
        <v/>
      </c>
      <c r="AB675" s="2" t="str">
        <f>IF(COUNT($A675)=0,"",IF(Z675="","--",IF(Z675="3E","3E",LOOKUP(Z675/AB$2,{0,0.4,0.45,0.5,0.55,0.6,0.65,0.7,0.75,0.8,1},{0,2,2.25,2.5,2.75,3,3.25,3.5,3.75,4}))))</f>
        <v/>
      </c>
      <c r="AC675" s="3" t="str">
        <f>IF(COUNT($A675)=0,"",IF($A675&lt;&gt;DRAFT!$B677,"ERR",IF(DRAFT!CF677&gt;0,DRAFT!CF677,"")))</f>
        <v/>
      </c>
      <c r="AD675" s="3" t="str">
        <f>IF(COUNT($A675)=0,"",IF(AC675="3E","3E",IF(AC675="","I",LOOKUP(AC675/AE$2,{0,0.4,0.45,0.5,0.55,0.6,0.65,0.7,0.75,0.8,1},{"F","D","C","C+","B-","B","B+","A-","A","A+"}))))</f>
        <v/>
      </c>
      <c r="AE675" s="2" t="str">
        <f>IF(COUNT($A675)=0,"",IF(AC675="","--",IF(AC675="3E","3E",LOOKUP(AC675/AE$2,{0,0.4,0.45,0.5,0.55,0.6,0.65,0.7,0.75,0.8,1},{0,2,2.25,2.5,2.75,3,3.25,3.5,3.75,4}))))</f>
        <v/>
      </c>
      <c r="AF675" s="3" t="str">
        <f>IF($A675&lt;&gt;DRAFT!$B677,"ERR",IF(OR(COUNT($A675)=0,COUNT(DRAFT!CI677:CK677,DRAFT!CM677:CO677)=0),"",CEILING(SUM(DRAFT!CL677,DRAFT!CP677),1)))</f>
        <v/>
      </c>
      <c r="AG675" s="3" t="str">
        <f>IF(COUNT($A675)=0,"",IF(AF675="3E","3E",IF(AF675="","I",LOOKUP(AF675/AH$2,{0,0.4,0.45,0.5,0.55,0.6,0.65,0.7,0.75,0.8,1},{"F","D","C","C+","B-","B","B+","A-","A","A+"}))))</f>
        <v/>
      </c>
      <c r="AH675" s="2" t="str">
        <f>IF(COUNT($A675)=0,"",IF(AF675="","--",IF(AF675="3E","3E",LOOKUP(AF675/AH$2,{0,0.4,0.45,0.5,0.55,0.6,0.65,0.7,0.75,0.8,1},{0,2,2.25,2.5,2.75,3,3.25,3.5,3.75,4}))))</f>
        <v/>
      </c>
      <c r="AI675" s="11" t="str">
        <f>IF(OR(COUNT($A675)=0,COUNT(B675:AH675)=0),"",IF(COUNTIF(B675:AH675,"3E")&gt;0,"3E",IF(DRAFT!$A677="R",TRUNC(SUMPRODUCT(RGP,RCP)/TCP,3),TRUNC((SUMPRODUCT(--(IMDGP&gt;0)*IMDGP,IMCP)+CEILING(DRAFT!$CQ677*42,0.25))/TCP,3))))</f>
        <v/>
      </c>
      <c r="AJ675" s="3" t="str">
        <f>IF(OR(COUNT($A675)=0,COUNT(B675:AH675)=0),"",IF(COUNTIF(B675:AH675,"3E")&gt;0,"3E",IF(DRAFT!$A677="R",SUMPRODUCT(--(RGP&gt;=2),RCP),SUMPRODUCT(--(IMDGP&gt;0),--(IMGP=0),IMCP)+DRAFT!$CR677)))</f>
        <v/>
      </c>
      <c r="AK675" s="3" t="str">
        <f>IF(OR(COUNT($A675)=0,COUNT(B675:AH675)=0),"",IF(COUNTIF(B675:AJ675,"3E")&gt;0,"3E",IF(AND(DRAFT!$A677="IM",OR($AI675&gt;DRAFT!$CQ677,$AJ675&gt;DRAFT!$CR677)),"IMPROVED",IF(AND(DRAFT!$A677="IM",$AI675&lt;=DRAFT!$CQ677,$AJ675&lt;=DRAFT!$CR677),"NOT IMPROVED",IF(AND(AH675&gt;=2,AI675&gt;=2,AJ675&gt;=30),"PASS","FAIL")))))</f>
        <v/>
      </c>
      <c r="AL675" s="3" t="str">
        <f t="shared" si="20"/>
        <v/>
      </c>
      <c r="AM675" s="3" t="str">
        <f t="shared" si="21"/>
        <v/>
      </c>
    </row>
    <row r="676" spans="1:39" ht="18.95" customHeight="1" x14ac:dyDescent="0.25">
      <c r="A676" s="4" t="str">
        <f>IF(DRAFT!$B678="","",DRAFT!$B678)</f>
        <v/>
      </c>
      <c r="B676" s="3" t="str">
        <f>IF(COUNT($A676)=0,"",IF($A676&lt;&gt;DRAFT!$B678,"ERR",IF(DRAFT!I678="3E","3E",IF(COUNT(DRAFT!E678,DRAFT!I678)&gt;0,DRAFT!J678,""))))</f>
        <v/>
      </c>
      <c r="C676" s="3" t="str">
        <f>IF(COUNT($A676)=0,"",IF(B676="3E","3E",IF(B676="","I",LOOKUP(B676/D$2,{0,0.4,0.45,0.5,0.55,0.6,0.65,0.7,0.75,0.8,1},{"F","D","C","C+","B-","B","B+","A-","A","A+"}))))</f>
        <v/>
      </c>
      <c r="D676" s="2" t="str">
        <f>IF(COUNT($A676)=0,"",IF(B676="","--",IF(B676="3E","3E",LOOKUP(B676/D$2,{0,0.4,0.45,0.5,0.55,0.6,0.65,0.7,0.75,0.8,1},{0,2,2.25,2.5,2.75,3,3.25,3.5,3.75,4}))))</f>
        <v/>
      </c>
      <c r="E676" s="3" t="str">
        <f>IF(COUNT($A676)=0,"",IF($A676&lt;&gt;DRAFT!$B678,"ERR",IF(DRAFT!R678="3E","3E",IF(COUNT(DRAFT!N678,DRAFT!R678)&gt;0,DRAFT!S678,""))))</f>
        <v/>
      </c>
      <c r="F676" s="3" t="str">
        <f>IF(COUNT($A676)=0,"",IF(E676="3E","3E",IF(E676="","I",LOOKUP(E676/G$2,{0,0.4,0.45,0.5,0.55,0.6,0.65,0.7,0.75,0.8,1},{"F","D","C","C+","B-","B","B+","A-","A","A+"}))))</f>
        <v/>
      </c>
      <c r="G676" s="2" t="str">
        <f>IF(COUNT($A676)=0,"",IF(E676="","--",IF(E676="3E","3E",LOOKUP(E676/G$2,{0,0.4,0.45,0.5,0.55,0.6,0.65,0.7,0.75,0.8,1},{0,2,2.25,2.5,2.75,3,3.25,3.5,3.75,4}))))</f>
        <v/>
      </c>
      <c r="H676" s="3" t="str">
        <f>IF(COUNT($A676)=0,"",IF($A676&lt;&gt;DRAFT!$B678,"ERR",IF(DRAFT!AA678="3E","3E",IF(COUNT(DRAFT!W678,DRAFT!AA678)&gt;0,DRAFT!AB678,""))))</f>
        <v/>
      </c>
      <c r="I676" s="3" t="str">
        <f>IF(COUNT($A676)=0,"",IF(H676="3E","3E",IF(H676="","I",LOOKUP(H676/J$2,{0,0.4,0.45,0.5,0.55,0.6,0.65,0.7,0.75,0.8,1},{"F","D","C","C+","B-","B","B+","A-","A","A+"}))))</f>
        <v/>
      </c>
      <c r="J676" s="2" t="str">
        <f>IF(COUNT($A676)=0,"",IF(H676="","--",IF(H676="3E","3E",LOOKUP(H676/J$2,{0,0.4,0.45,0.5,0.55,0.6,0.65,0.7,0.75,0.8,1},{0,2,2.25,2.5,2.75,3,3.25,3.5,3.75,4}))))</f>
        <v/>
      </c>
      <c r="K676" s="3" t="str">
        <f>IF(COUNT($A676)=0,"",IF($A676&lt;&gt;DRAFT!$B678,"ERR",IF(DRAFT!AJ678="3E","3E",IF(COUNT(DRAFT!AF678,DRAFT!AJ678)&gt;0,DRAFT!AK678,""))))</f>
        <v/>
      </c>
      <c r="L676" s="3" t="str">
        <f>IF(COUNT($A676)=0,"",IF(K676="3E","3E",IF(K676="","I",LOOKUP(K676/M$2,{0,0.4,0.45,0.5,0.55,0.6,0.65,0.7,0.75,0.8,1},{"F","D","C","C+","B-","B","B+","A-","A","A+"}))))</f>
        <v/>
      </c>
      <c r="M676" s="2" t="str">
        <f>IF(COUNT($A676)=0,"",IF(K676="","--",IF(K676="3E","3E",LOOKUP(K676/M$2,{0,0.4,0.45,0.5,0.55,0.6,0.65,0.7,0.75,0.8,1},{0,2,2.25,2.5,2.75,3,3.25,3.5,3.75,4}))))</f>
        <v/>
      </c>
      <c r="N676" s="3" t="str">
        <f>IF(COUNT($A676)=0,"",IF($A676&lt;&gt;DRAFT!$B678,"ERR",IF(DRAFT!AS678="3E","3E",IF(COUNT(DRAFT!AO678,DRAFT!AS678)&gt;0,DRAFT!AT678,""))))</f>
        <v/>
      </c>
      <c r="O676" s="3" t="str">
        <f>IF(COUNT($A676)=0,"",IF(N676="3E","3E",IF(N676="","I",LOOKUP(N676/P$2,{0,0.4,0.45,0.5,0.55,0.6,0.65,0.7,0.75,0.8,1},{"F","D","C","C+","B-","B","B+","A-","A","A+"}))))</f>
        <v/>
      </c>
      <c r="P676" s="2" t="str">
        <f>IF(COUNT($A676)=0,"",IF(N676="","--",IF(N676="3E","3E",LOOKUP(N676/P$2,{0,0.4,0.45,0.5,0.55,0.6,0.65,0.7,0.75,0.8,1},{0,2,2.25,2.5,2.75,3,3.25,3.5,3.75,4}))))</f>
        <v/>
      </c>
      <c r="Q676" s="3" t="str">
        <f>IF(COUNT($A676)=0,"",IF($A676&lt;&gt;DRAFT!$B678,"ERR",IF(DRAFT!BB678="3E","3E",IF(COUNT(DRAFT!AX678,DRAFT!BB678)&gt;0,DRAFT!BC678,""))))</f>
        <v/>
      </c>
      <c r="R676" s="3" t="str">
        <f>IF(COUNT($A676)=0,"",IF(Q676="3E","3E",IF(Q676="","I",LOOKUP(Q676/S$2,{0,0.4,0.45,0.5,0.55,0.6,0.65,0.7,0.75,0.8,1},{"F","D","C","C+","B-","B","B+","A-","A","A+"}))))</f>
        <v/>
      </c>
      <c r="S676" s="2" t="str">
        <f>IF(COUNT($A676)=0,"",IF(Q676="","--",IF(Q676="3E","3E",LOOKUP(Q676/S$2,{0,0.4,0.45,0.5,0.55,0.6,0.65,0.7,0.75,0.8,1},{0,2,2.25,2.5,2.75,3,3.25,3.5,3.75,4}))))</f>
        <v/>
      </c>
      <c r="T676" s="3" t="str">
        <f>IF(COUNT($A676)=0,"",IF($A676&lt;&gt;DRAFT!$B678,"ERR",IF(DRAFT!BK678="3E","3E",IF(COUNT(DRAFT!BG678,DRAFT!BK678)&gt;0,DRAFT!BL678,""))))</f>
        <v/>
      </c>
      <c r="U676" s="3" t="str">
        <f>IF(COUNT($A676)=0,"",IF(T676="3E","3E",IF(T676="","I",LOOKUP(T676/V$2,{0,0.4,0.45,0.5,0.55,0.6,0.65,0.7,0.75,0.8,1},{"F","D","C","C+","B-","B","B+","A-","A","A+"}))))</f>
        <v/>
      </c>
      <c r="V676" s="2" t="str">
        <f>IF(COUNT($A676)=0,"",IF(T676="","--",IF(T676="3E","3E",LOOKUP(T676/V$2,{0,0.4,0.45,0.5,0.55,0.6,0.65,0.7,0.75,0.8,1},{0,2,2.25,2.5,2.75,3,3.25,3.5,3.75,4}))))</f>
        <v/>
      </c>
      <c r="W676" s="3" t="str">
        <f>IF(COUNT($A676)=0,"",IF($A676&lt;&gt;DRAFT!$B678,"ERR",IF(DRAFT!BT678="3E","3E",IF(COUNT(DRAFT!BP678,DRAFT!BT678)&gt;0,DRAFT!BU678,""))))</f>
        <v/>
      </c>
      <c r="X676" s="3" t="str">
        <f>IF(COUNT($A676)=0,"",IF(W676="3E","3E",IF(W676="","I",LOOKUP(W676/Y$2,{0,0.4,0.45,0.5,0.55,0.6,0.65,0.7,0.75,0.8,1},{"F","D","C","C+","B-","B","B+","A-","A","A+"}))))</f>
        <v/>
      </c>
      <c r="Y676" s="2" t="str">
        <f>IF(COUNT($A676)=0,"",IF(W676="","--",IF(W676="3E","3E",LOOKUP(W676/Y$2,{0,0.4,0.45,0.5,0.55,0.6,0.65,0.7,0.75,0.8,1},{0,2,2.25,2.5,2.75,3,3.25,3.5,3.75,4}))))</f>
        <v/>
      </c>
      <c r="Z676" s="3" t="str">
        <f>IF(COUNT($A676)=0,"",IF($A676&lt;&gt;DRAFT!$B678,"ERR",IF(DRAFT!CC678="3E","3E",IF(COUNT(DRAFT!BY678,DRAFT!CC678)&gt;0,DRAFT!CD678,""))))</f>
        <v/>
      </c>
      <c r="AA676" s="3" t="str">
        <f>IF(COUNT($A676)=0,"",IF(Z676="3E","3E",IF(Z676="","I",LOOKUP(Z676/AB$2,{0,0.4,0.45,0.5,0.55,0.6,0.65,0.7,0.75,0.8,1},{"F","D","C","C+","B-","B","B+","A-","A","A+"}))))</f>
        <v/>
      </c>
      <c r="AB676" s="2" t="str">
        <f>IF(COUNT($A676)=0,"",IF(Z676="","--",IF(Z676="3E","3E",LOOKUP(Z676/AB$2,{0,0.4,0.45,0.5,0.55,0.6,0.65,0.7,0.75,0.8,1},{0,2,2.25,2.5,2.75,3,3.25,3.5,3.75,4}))))</f>
        <v/>
      </c>
      <c r="AC676" s="3" t="str">
        <f>IF(COUNT($A676)=0,"",IF($A676&lt;&gt;DRAFT!$B678,"ERR",IF(DRAFT!CF678&gt;0,DRAFT!CF678,"")))</f>
        <v/>
      </c>
      <c r="AD676" s="3" t="str">
        <f>IF(COUNT($A676)=0,"",IF(AC676="3E","3E",IF(AC676="","I",LOOKUP(AC676/AE$2,{0,0.4,0.45,0.5,0.55,0.6,0.65,0.7,0.75,0.8,1},{"F","D","C","C+","B-","B","B+","A-","A","A+"}))))</f>
        <v/>
      </c>
      <c r="AE676" s="2" t="str">
        <f>IF(COUNT($A676)=0,"",IF(AC676="","--",IF(AC676="3E","3E",LOOKUP(AC676/AE$2,{0,0.4,0.45,0.5,0.55,0.6,0.65,0.7,0.75,0.8,1},{0,2,2.25,2.5,2.75,3,3.25,3.5,3.75,4}))))</f>
        <v/>
      </c>
      <c r="AF676" s="3" t="str">
        <f>IF($A676&lt;&gt;DRAFT!$B678,"ERR",IF(OR(COUNT($A676)=0,COUNT(DRAFT!CI678:CK678,DRAFT!CM678:CO678)=0),"",CEILING(SUM(DRAFT!CL678,DRAFT!CP678),1)))</f>
        <v/>
      </c>
      <c r="AG676" s="3" t="str">
        <f>IF(COUNT($A676)=0,"",IF(AF676="3E","3E",IF(AF676="","I",LOOKUP(AF676/AH$2,{0,0.4,0.45,0.5,0.55,0.6,0.65,0.7,0.75,0.8,1},{"F","D","C","C+","B-","B","B+","A-","A","A+"}))))</f>
        <v/>
      </c>
      <c r="AH676" s="2" t="str">
        <f>IF(COUNT($A676)=0,"",IF(AF676="","--",IF(AF676="3E","3E",LOOKUP(AF676/AH$2,{0,0.4,0.45,0.5,0.55,0.6,0.65,0.7,0.75,0.8,1},{0,2,2.25,2.5,2.75,3,3.25,3.5,3.75,4}))))</f>
        <v/>
      </c>
      <c r="AI676" s="11" t="str">
        <f>IF(OR(COUNT($A676)=0,COUNT(B676:AH676)=0),"",IF(COUNTIF(B676:AH676,"3E")&gt;0,"3E",IF(DRAFT!$A678="R",TRUNC(SUMPRODUCT(RGP,RCP)/TCP,3),TRUNC((SUMPRODUCT(--(IMDGP&gt;0)*IMDGP,IMCP)+CEILING(DRAFT!$CQ678*42,0.25))/TCP,3))))</f>
        <v/>
      </c>
      <c r="AJ676" s="3" t="str">
        <f>IF(OR(COUNT($A676)=0,COUNT(B676:AH676)=0),"",IF(COUNTIF(B676:AH676,"3E")&gt;0,"3E",IF(DRAFT!$A678="R",SUMPRODUCT(--(RGP&gt;=2),RCP),SUMPRODUCT(--(IMDGP&gt;0),--(IMGP=0),IMCP)+DRAFT!$CR678)))</f>
        <v/>
      </c>
      <c r="AK676" s="3" t="str">
        <f>IF(OR(COUNT($A676)=0,COUNT(B676:AH676)=0),"",IF(COUNTIF(B676:AJ676,"3E")&gt;0,"3E",IF(AND(DRAFT!$A678="IM",OR($AI676&gt;DRAFT!$CQ678,$AJ676&gt;DRAFT!$CR678)),"IMPROVED",IF(AND(DRAFT!$A678="IM",$AI676&lt;=DRAFT!$CQ678,$AJ676&lt;=DRAFT!$CR678),"NOT IMPROVED",IF(AND(AH676&gt;=2,AI676&gt;=2,AJ676&gt;=30),"PASS","FAIL")))))</f>
        <v/>
      </c>
      <c r="AL676" s="3" t="str">
        <f t="shared" si="20"/>
        <v/>
      </c>
      <c r="AM676" s="3" t="str">
        <f t="shared" si="21"/>
        <v/>
      </c>
    </row>
    <row r="677" spans="1:39" ht="18.95" customHeight="1" x14ac:dyDescent="0.25">
      <c r="A677" s="4" t="str">
        <f>IF(DRAFT!$B679="","",DRAFT!$B679)</f>
        <v/>
      </c>
      <c r="B677" s="3" t="str">
        <f>IF(COUNT($A677)=0,"",IF($A677&lt;&gt;DRAFT!$B679,"ERR",IF(DRAFT!I679="3E","3E",IF(COUNT(DRAFT!E679,DRAFT!I679)&gt;0,DRAFT!J679,""))))</f>
        <v/>
      </c>
      <c r="C677" s="3" t="str">
        <f>IF(COUNT($A677)=0,"",IF(B677="3E","3E",IF(B677="","I",LOOKUP(B677/D$2,{0,0.4,0.45,0.5,0.55,0.6,0.65,0.7,0.75,0.8,1},{"F","D","C","C+","B-","B","B+","A-","A","A+"}))))</f>
        <v/>
      </c>
      <c r="D677" s="2" t="str">
        <f>IF(COUNT($A677)=0,"",IF(B677="","--",IF(B677="3E","3E",LOOKUP(B677/D$2,{0,0.4,0.45,0.5,0.55,0.6,0.65,0.7,0.75,0.8,1},{0,2,2.25,2.5,2.75,3,3.25,3.5,3.75,4}))))</f>
        <v/>
      </c>
      <c r="E677" s="3" t="str">
        <f>IF(COUNT($A677)=0,"",IF($A677&lt;&gt;DRAFT!$B679,"ERR",IF(DRAFT!R679="3E","3E",IF(COUNT(DRAFT!N679,DRAFT!R679)&gt;0,DRAFT!S679,""))))</f>
        <v/>
      </c>
      <c r="F677" s="3" t="str">
        <f>IF(COUNT($A677)=0,"",IF(E677="3E","3E",IF(E677="","I",LOOKUP(E677/G$2,{0,0.4,0.45,0.5,0.55,0.6,0.65,0.7,0.75,0.8,1},{"F","D","C","C+","B-","B","B+","A-","A","A+"}))))</f>
        <v/>
      </c>
      <c r="G677" s="2" t="str">
        <f>IF(COUNT($A677)=0,"",IF(E677="","--",IF(E677="3E","3E",LOOKUP(E677/G$2,{0,0.4,0.45,0.5,0.55,0.6,0.65,0.7,0.75,0.8,1},{0,2,2.25,2.5,2.75,3,3.25,3.5,3.75,4}))))</f>
        <v/>
      </c>
      <c r="H677" s="3" t="str">
        <f>IF(COUNT($A677)=0,"",IF($A677&lt;&gt;DRAFT!$B679,"ERR",IF(DRAFT!AA679="3E","3E",IF(COUNT(DRAFT!W679,DRAFT!AA679)&gt;0,DRAFT!AB679,""))))</f>
        <v/>
      </c>
      <c r="I677" s="3" t="str">
        <f>IF(COUNT($A677)=0,"",IF(H677="3E","3E",IF(H677="","I",LOOKUP(H677/J$2,{0,0.4,0.45,0.5,0.55,0.6,0.65,0.7,0.75,0.8,1},{"F","D","C","C+","B-","B","B+","A-","A","A+"}))))</f>
        <v/>
      </c>
      <c r="J677" s="2" t="str">
        <f>IF(COUNT($A677)=0,"",IF(H677="","--",IF(H677="3E","3E",LOOKUP(H677/J$2,{0,0.4,0.45,0.5,0.55,0.6,0.65,0.7,0.75,0.8,1},{0,2,2.25,2.5,2.75,3,3.25,3.5,3.75,4}))))</f>
        <v/>
      </c>
      <c r="K677" s="3" t="str">
        <f>IF(COUNT($A677)=0,"",IF($A677&lt;&gt;DRAFT!$B679,"ERR",IF(DRAFT!AJ679="3E","3E",IF(COUNT(DRAFT!AF679,DRAFT!AJ679)&gt;0,DRAFT!AK679,""))))</f>
        <v/>
      </c>
      <c r="L677" s="3" t="str">
        <f>IF(COUNT($A677)=0,"",IF(K677="3E","3E",IF(K677="","I",LOOKUP(K677/M$2,{0,0.4,0.45,0.5,0.55,0.6,0.65,0.7,0.75,0.8,1},{"F","D","C","C+","B-","B","B+","A-","A","A+"}))))</f>
        <v/>
      </c>
      <c r="M677" s="2" t="str">
        <f>IF(COUNT($A677)=0,"",IF(K677="","--",IF(K677="3E","3E",LOOKUP(K677/M$2,{0,0.4,0.45,0.5,0.55,0.6,0.65,0.7,0.75,0.8,1},{0,2,2.25,2.5,2.75,3,3.25,3.5,3.75,4}))))</f>
        <v/>
      </c>
      <c r="N677" s="3" t="str">
        <f>IF(COUNT($A677)=0,"",IF($A677&lt;&gt;DRAFT!$B679,"ERR",IF(DRAFT!AS679="3E","3E",IF(COUNT(DRAFT!AO679,DRAFT!AS679)&gt;0,DRAFT!AT679,""))))</f>
        <v/>
      </c>
      <c r="O677" s="3" t="str">
        <f>IF(COUNT($A677)=0,"",IF(N677="3E","3E",IF(N677="","I",LOOKUP(N677/P$2,{0,0.4,0.45,0.5,0.55,0.6,0.65,0.7,0.75,0.8,1},{"F","D","C","C+","B-","B","B+","A-","A","A+"}))))</f>
        <v/>
      </c>
      <c r="P677" s="2" t="str">
        <f>IF(COUNT($A677)=0,"",IF(N677="","--",IF(N677="3E","3E",LOOKUP(N677/P$2,{0,0.4,0.45,0.5,0.55,0.6,0.65,0.7,0.75,0.8,1},{0,2,2.25,2.5,2.75,3,3.25,3.5,3.75,4}))))</f>
        <v/>
      </c>
      <c r="Q677" s="3" t="str">
        <f>IF(COUNT($A677)=0,"",IF($A677&lt;&gt;DRAFT!$B679,"ERR",IF(DRAFT!BB679="3E","3E",IF(COUNT(DRAFT!AX679,DRAFT!BB679)&gt;0,DRAFT!BC679,""))))</f>
        <v/>
      </c>
      <c r="R677" s="3" t="str">
        <f>IF(COUNT($A677)=0,"",IF(Q677="3E","3E",IF(Q677="","I",LOOKUP(Q677/S$2,{0,0.4,0.45,0.5,0.55,0.6,0.65,0.7,0.75,0.8,1},{"F","D","C","C+","B-","B","B+","A-","A","A+"}))))</f>
        <v/>
      </c>
      <c r="S677" s="2" t="str">
        <f>IF(COUNT($A677)=0,"",IF(Q677="","--",IF(Q677="3E","3E",LOOKUP(Q677/S$2,{0,0.4,0.45,0.5,0.55,0.6,0.65,0.7,0.75,0.8,1},{0,2,2.25,2.5,2.75,3,3.25,3.5,3.75,4}))))</f>
        <v/>
      </c>
      <c r="T677" s="3" t="str">
        <f>IF(COUNT($A677)=0,"",IF($A677&lt;&gt;DRAFT!$B679,"ERR",IF(DRAFT!BK679="3E","3E",IF(COUNT(DRAFT!BG679,DRAFT!BK679)&gt;0,DRAFT!BL679,""))))</f>
        <v/>
      </c>
      <c r="U677" s="3" t="str">
        <f>IF(COUNT($A677)=0,"",IF(T677="3E","3E",IF(T677="","I",LOOKUP(T677/V$2,{0,0.4,0.45,0.5,0.55,0.6,0.65,0.7,0.75,0.8,1},{"F","D","C","C+","B-","B","B+","A-","A","A+"}))))</f>
        <v/>
      </c>
      <c r="V677" s="2" t="str">
        <f>IF(COUNT($A677)=0,"",IF(T677="","--",IF(T677="3E","3E",LOOKUP(T677/V$2,{0,0.4,0.45,0.5,0.55,0.6,0.65,0.7,0.75,0.8,1},{0,2,2.25,2.5,2.75,3,3.25,3.5,3.75,4}))))</f>
        <v/>
      </c>
      <c r="W677" s="3" t="str">
        <f>IF(COUNT($A677)=0,"",IF($A677&lt;&gt;DRAFT!$B679,"ERR",IF(DRAFT!BT679="3E","3E",IF(COUNT(DRAFT!BP679,DRAFT!BT679)&gt;0,DRAFT!BU679,""))))</f>
        <v/>
      </c>
      <c r="X677" s="3" t="str">
        <f>IF(COUNT($A677)=0,"",IF(W677="3E","3E",IF(W677="","I",LOOKUP(W677/Y$2,{0,0.4,0.45,0.5,0.55,0.6,0.65,0.7,0.75,0.8,1},{"F","D","C","C+","B-","B","B+","A-","A","A+"}))))</f>
        <v/>
      </c>
      <c r="Y677" s="2" t="str">
        <f>IF(COUNT($A677)=0,"",IF(W677="","--",IF(W677="3E","3E",LOOKUP(W677/Y$2,{0,0.4,0.45,0.5,0.55,0.6,0.65,0.7,0.75,0.8,1},{0,2,2.25,2.5,2.75,3,3.25,3.5,3.75,4}))))</f>
        <v/>
      </c>
      <c r="Z677" s="3" t="str">
        <f>IF(COUNT($A677)=0,"",IF($A677&lt;&gt;DRAFT!$B679,"ERR",IF(DRAFT!CC679="3E","3E",IF(COUNT(DRAFT!BY679,DRAFT!CC679)&gt;0,DRAFT!CD679,""))))</f>
        <v/>
      </c>
      <c r="AA677" s="3" t="str">
        <f>IF(COUNT($A677)=0,"",IF(Z677="3E","3E",IF(Z677="","I",LOOKUP(Z677/AB$2,{0,0.4,0.45,0.5,0.55,0.6,0.65,0.7,0.75,0.8,1},{"F","D","C","C+","B-","B","B+","A-","A","A+"}))))</f>
        <v/>
      </c>
      <c r="AB677" s="2" t="str">
        <f>IF(COUNT($A677)=0,"",IF(Z677="","--",IF(Z677="3E","3E",LOOKUP(Z677/AB$2,{0,0.4,0.45,0.5,0.55,0.6,0.65,0.7,0.75,0.8,1},{0,2,2.25,2.5,2.75,3,3.25,3.5,3.75,4}))))</f>
        <v/>
      </c>
      <c r="AC677" s="3" t="str">
        <f>IF(COUNT($A677)=0,"",IF($A677&lt;&gt;DRAFT!$B679,"ERR",IF(DRAFT!CF679&gt;0,DRAFT!CF679,"")))</f>
        <v/>
      </c>
      <c r="AD677" s="3" t="str">
        <f>IF(COUNT($A677)=0,"",IF(AC677="3E","3E",IF(AC677="","I",LOOKUP(AC677/AE$2,{0,0.4,0.45,0.5,0.55,0.6,0.65,0.7,0.75,0.8,1},{"F","D","C","C+","B-","B","B+","A-","A","A+"}))))</f>
        <v/>
      </c>
      <c r="AE677" s="2" t="str">
        <f>IF(COUNT($A677)=0,"",IF(AC677="","--",IF(AC677="3E","3E",LOOKUP(AC677/AE$2,{0,0.4,0.45,0.5,0.55,0.6,0.65,0.7,0.75,0.8,1},{0,2,2.25,2.5,2.75,3,3.25,3.5,3.75,4}))))</f>
        <v/>
      </c>
      <c r="AF677" s="3" t="str">
        <f>IF($A677&lt;&gt;DRAFT!$B679,"ERR",IF(OR(COUNT($A677)=0,COUNT(DRAFT!CI679:CK679,DRAFT!CM679:CO679)=0),"",CEILING(SUM(DRAFT!CL679,DRAFT!CP679),1)))</f>
        <v/>
      </c>
      <c r="AG677" s="3" t="str">
        <f>IF(COUNT($A677)=0,"",IF(AF677="3E","3E",IF(AF677="","I",LOOKUP(AF677/AH$2,{0,0.4,0.45,0.5,0.55,0.6,0.65,0.7,0.75,0.8,1},{"F","D","C","C+","B-","B","B+","A-","A","A+"}))))</f>
        <v/>
      </c>
      <c r="AH677" s="2" t="str">
        <f>IF(COUNT($A677)=0,"",IF(AF677="","--",IF(AF677="3E","3E",LOOKUP(AF677/AH$2,{0,0.4,0.45,0.5,0.55,0.6,0.65,0.7,0.75,0.8,1},{0,2,2.25,2.5,2.75,3,3.25,3.5,3.75,4}))))</f>
        <v/>
      </c>
      <c r="AI677" s="11" t="str">
        <f>IF(OR(COUNT($A677)=0,COUNT(B677:AH677)=0),"",IF(COUNTIF(B677:AH677,"3E")&gt;0,"3E",IF(DRAFT!$A679="R",TRUNC(SUMPRODUCT(RGP,RCP)/TCP,3),TRUNC((SUMPRODUCT(--(IMDGP&gt;0)*IMDGP,IMCP)+CEILING(DRAFT!$CQ679*42,0.25))/TCP,3))))</f>
        <v/>
      </c>
      <c r="AJ677" s="3" t="str">
        <f>IF(OR(COUNT($A677)=0,COUNT(B677:AH677)=0),"",IF(COUNTIF(B677:AH677,"3E")&gt;0,"3E",IF(DRAFT!$A679="R",SUMPRODUCT(--(RGP&gt;=2),RCP),SUMPRODUCT(--(IMDGP&gt;0),--(IMGP=0),IMCP)+DRAFT!$CR679)))</f>
        <v/>
      </c>
      <c r="AK677" s="3" t="str">
        <f>IF(OR(COUNT($A677)=0,COUNT(B677:AH677)=0),"",IF(COUNTIF(B677:AJ677,"3E")&gt;0,"3E",IF(AND(DRAFT!$A679="IM",OR($AI677&gt;DRAFT!$CQ679,$AJ677&gt;DRAFT!$CR679)),"IMPROVED",IF(AND(DRAFT!$A679="IM",$AI677&lt;=DRAFT!$CQ679,$AJ677&lt;=DRAFT!$CR679),"NOT IMPROVED",IF(AND(AH677&gt;=2,AI677&gt;=2,AJ677&gt;=30),"PASS","FAIL")))))</f>
        <v/>
      </c>
      <c r="AL677" s="3" t="str">
        <f t="shared" si="20"/>
        <v/>
      </c>
      <c r="AM677" s="3" t="str">
        <f t="shared" si="21"/>
        <v/>
      </c>
    </row>
    <row r="678" spans="1:39" ht="18.95" customHeight="1" x14ac:dyDescent="0.25">
      <c r="A678" s="4" t="str">
        <f>IF(DRAFT!$B680="","",DRAFT!$B680)</f>
        <v/>
      </c>
      <c r="B678" s="3" t="str">
        <f>IF(COUNT($A678)=0,"",IF($A678&lt;&gt;DRAFT!$B680,"ERR",IF(DRAFT!I680="3E","3E",IF(COUNT(DRAFT!E680,DRAFT!I680)&gt;0,DRAFT!J680,""))))</f>
        <v/>
      </c>
      <c r="C678" s="3" t="str">
        <f>IF(COUNT($A678)=0,"",IF(B678="3E","3E",IF(B678="","I",LOOKUP(B678/D$2,{0,0.4,0.45,0.5,0.55,0.6,0.65,0.7,0.75,0.8,1},{"F","D","C","C+","B-","B","B+","A-","A","A+"}))))</f>
        <v/>
      </c>
      <c r="D678" s="2" t="str">
        <f>IF(COUNT($A678)=0,"",IF(B678="","--",IF(B678="3E","3E",LOOKUP(B678/D$2,{0,0.4,0.45,0.5,0.55,0.6,0.65,0.7,0.75,0.8,1},{0,2,2.25,2.5,2.75,3,3.25,3.5,3.75,4}))))</f>
        <v/>
      </c>
      <c r="E678" s="3" t="str">
        <f>IF(COUNT($A678)=0,"",IF($A678&lt;&gt;DRAFT!$B680,"ERR",IF(DRAFT!R680="3E","3E",IF(COUNT(DRAFT!N680,DRAFT!R680)&gt;0,DRAFT!S680,""))))</f>
        <v/>
      </c>
      <c r="F678" s="3" t="str">
        <f>IF(COUNT($A678)=0,"",IF(E678="3E","3E",IF(E678="","I",LOOKUP(E678/G$2,{0,0.4,0.45,0.5,0.55,0.6,0.65,0.7,0.75,0.8,1},{"F","D","C","C+","B-","B","B+","A-","A","A+"}))))</f>
        <v/>
      </c>
      <c r="G678" s="2" t="str">
        <f>IF(COUNT($A678)=0,"",IF(E678="","--",IF(E678="3E","3E",LOOKUP(E678/G$2,{0,0.4,0.45,0.5,0.55,0.6,0.65,0.7,0.75,0.8,1},{0,2,2.25,2.5,2.75,3,3.25,3.5,3.75,4}))))</f>
        <v/>
      </c>
      <c r="H678" s="3" t="str">
        <f>IF(COUNT($A678)=0,"",IF($A678&lt;&gt;DRAFT!$B680,"ERR",IF(DRAFT!AA680="3E","3E",IF(COUNT(DRAFT!W680,DRAFT!AA680)&gt;0,DRAFT!AB680,""))))</f>
        <v/>
      </c>
      <c r="I678" s="3" t="str">
        <f>IF(COUNT($A678)=0,"",IF(H678="3E","3E",IF(H678="","I",LOOKUP(H678/J$2,{0,0.4,0.45,0.5,0.55,0.6,0.65,0.7,0.75,0.8,1},{"F","D","C","C+","B-","B","B+","A-","A","A+"}))))</f>
        <v/>
      </c>
      <c r="J678" s="2" t="str">
        <f>IF(COUNT($A678)=0,"",IF(H678="","--",IF(H678="3E","3E",LOOKUP(H678/J$2,{0,0.4,0.45,0.5,0.55,0.6,0.65,0.7,0.75,0.8,1},{0,2,2.25,2.5,2.75,3,3.25,3.5,3.75,4}))))</f>
        <v/>
      </c>
      <c r="K678" s="3" t="str">
        <f>IF(COUNT($A678)=0,"",IF($A678&lt;&gt;DRAFT!$B680,"ERR",IF(DRAFT!AJ680="3E","3E",IF(COUNT(DRAFT!AF680,DRAFT!AJ680)&gt;0,DRAFT!AK680,""))))</f>
        <v/>
      </c>
      <c r="L678" s="3" t="str">
        <f>IF(COUNT($A678)=0,"",IF(K678="3E","3E",IF(K678="","I",LOOKUP(K678/M$2,{0,0.4,0.45,0.5,0.55,0.6,0.65,0.7,0.75,0.8,1},{"F","D","C","C+","B-","B","B+","A-","A","A+"}))))</f>
        <v/>
      </c>
      <c r="M678" s="2" t="str">
        <f>IF(COUNT($A678)=0,"",IF(K678="","--",IF(K678="3E","3E",LOOKUP(K678/M$2,{0,0.4,0.45,0.5,0.55,0.6,0.65,0.7,0.75,0.8,1},{0,2,2.25,2.5,2.75,3,3.25,3.5,3.75,4}))))</f>
        <v/>
      </c>
      <c r="N678" s="3" t="str">
        <f>IF(COUNT($A678)=0,"",IF($A678&lt;&gt;DRAFT!$B680,"ERR",IF(DRAFT!AS680="3E","3E",IF(COUNT(DRAFT!AO680,DRAFT!AS680)&gt;0,DRAFT!AT680,""))))</f>
        <v/>
      </c>
      <c r="O678" s="3" t="str">
        <f>IF(COUNT($A678)=0,"",IF(N678="3E","3E",IF(N678="","I",LOOKUP(N678/P$2,{0,0.4,0.45,0.5,0.55,0.6,0.65,0.7,0.75,0.8,1},{"F","D","C","C+","B-","B","B+","A-","A","A+"}))))</f>
        <v/>
      </c>
      <c r="P678" s="2" t="str">
        <f>IF(COUNT($A678)=0,"",IF(N678="","--",IF(N678="3E","3E",LOOKUP(N678/P$2,{0,0.4,0.45,0.5,0.55,0.6,0.65,0.7,0.75,0.8,1},{0,2,2.25,2.5,2.75,3,3.25,3.5,3.75,4}))))</f>
        <v/>
      </c>
      <c r="Q678" s="3" t="str">
        <f>IF(COUNT($A678)=0,"",IF($A678&lt;&gt;DRAFT!$B680,"ERR",IF(DRAFT!BB680="3E","3E",IF(COUNT(DRAFT!AX680,DRAFT!BB680)&gt;0,DRAFT!BC680,""))))</f>
        <v/>
      </c>
      <c r="R678" s="3" t="str">
        <f>IF(COUNT($A678)=0,"",IF(Q678="3E","3E",IF(Q678="","I",LOOKUP(Q678/S$2,{0,0.4,0.45,0.5,0.55,0.6,0.65,0.7,0.75,0.8,1},{"F","D","C","C+","B-","B","B+","A-","A","A+"}))))</f>
        <v/>
      </c>
      <c r="S678" s="2" t="str">
        <f>IF(COUNT($A678)=0,"",IF(Q678="","--",IF(Q678="3E","3E",LOOKUP(Q678/S$2,{0,0.4,0.45,0.5,0.55,0.6,0.65,0.7,0.75,0.8,1},{0,2,2.25,2.5,2.75,3,3.25,3.5,3.75,4}))))</f>
        <v/>
      </c>
      <c r="T678" s="3" t="str">
        <f>IF(COUNT($A678)=0,"",IF($A678&lt;&gt;DRAFT!$B680,"ERR",IF(DRAFT!BK680="3E","3E",IF(COUNT(DRAFT!BG680,DRAFT!BK680)&gt;0,DRAFT!BL680,""))))</f>
        <v/>
      </c>
      <c r="U678" s="3" t="str">
        <f>IF(COUNT($A678)=0,"",IF(T678="3E","3E",IF(T678="","I",LOOKUP(T678/V$2,{0,0.4,0.45,0.5,0.55,0.6,0.65,0.7,0.75,0.8,1},{"F","D","C","C+","B-","B","B+","A-","A","A+"}))))</f>
        <v/>
      </c>
      <c r="V678" s="2" t="str">
        <f>IF(COUNT($A678)=0,"",IF(T678="","--",IF(T678="3E","3E",LOOKUP(T678/V$2,{0,0.4,0.45,0.5,0.55,0.6,0.65,0.7,0.75,0.8,1},{0,2,2.25,2.5,2.75,3,3.25,3.5,3.75,4}))))</f>
        <v/>
      </c>
      <c r="W678" s="3" t="str">
        <f>IF(COUNT($A678)=0,"",IF($A678&lt;&gt;DRAFT!$B680,"ERR",IF(DRAFT!BT680="3E","3E",IF(COUNT(DRAFT!BP680,DRAFT!BT680)&gt;0,DRAFT!BU680,""))))</f>
        <v/>
      </c>
      <c r="X678" s="3" t="str">
        <f>IF(COUNT($A678)=0,"",IF(W678="3E","3E",IF(W678="","I",LOOKUP(W678/Y$2,{0,0.4,0.45,0.5,0.55,0.6,0.65,0.7,0.75,0.8,1},{"F","D","C","C+","B-","B","B+","A-","A","A+"}))))</f>
        <v/>
      </c>
      <c r="Y678" s="2" t="str">
        <f>IF(COUNT($A678)=0,"",IF(W678="","--",IF(W678="3E","3E",LOOKUP(W678/Y$2,{0,0.4,0.45,0.5,0.55,0.6,0.65,0.7,0.75,0.8,1},{0,2,2.25,2.5,2.75,3,3.25,3.5,3.75,4}))))</f>
        <v/>
      </c>
      <c r="Z678" s="3" t="str">
        <f>IF(COUNT($A678)=0,"",IF($A678&lt;&gt;DRAFT!$B680,"ERR",IF(DRAFT!CC680="3E","3E",IF(COUNT(DRAFT!BY680,DRAFT!CC680)&gt;0,DRAFT!CD680,""))))</f>
        <v/>
      </c>
      <c r="AA678" s="3" t="str">
        <f>IF(COUNT($A678)=0,"",IF(Z678="3E","3E",IF(Z678="","I",LOOKUP(Z678/AB$2,{0,0.4,0.45,0.5,0.55,0.6,0.65,0.7,0.75,0.8,1},{"F","D","C","C+","B-","B","B+","A-","A","A+"}))))</f>
        <v/>
      </c>
      <c r="AB678" s="2" t="str">
        <f>IF(COUNT($A678)=0,"",IF(Z678="","--",IF(Z678="3E","3E",LOOKUP(Z678/AB$2,{0,0.4,0.45,0.5,0.55,0.6,0.65,0.7,0.75,0.8,1},{0,2,2.25,2.5,2.75,3,3.25,3.5,3.75,4}))))</f>
        <v/>
      </c>
      <c r="AC678" s="3" t="str">
        <f>IF(COUNT($A678)=0,"",IF($A678&lt;&gt;DRAFT!$B680,"ERR",IF(DRAFT!CF680&gt;0,DRAFT!CF680,"")))</f>
        <v/>
      </c>
      <c r="AD678" s="3" t="str">
        <f>IF(COUNT($A678)=0,"",IF(AC678="3E","3E",IF(AC678="","I",LOOKUP(AC678/AE$2,{0,0.4,0.45,0.5,0.55,0.6,0.65,0.7,0.75,0.8,1},{"F","D","C","C+","B-","B","B+","A-","A","A+"}))))</f>
        <v/>
      </c>
      <c r="AE678" s="2" t="str">
        <f>IF(COUNT($A678)=0,"",IF(AC678="","--",IF(AC678="3E","3E",LOOKUP(AC678/AE$2,{0,0.4,0.45,0.5,0.55,0.6,0.65,0.7,0.75,0.8,1},{0,2,2.25,2.5,2.75,3,3.25,3.5,3.75,4}))))</f>
        <v/>
      </c>
      <c r="AF678" s="3" t="str">
        <f>IF($A678&lt;&gt;DRAFT!$B680,"ERR",IF(OR(COUNT($A678)=0,COUNT(DRAFT!CI680:CK680,DRAFT!CM680:CO680)=0),"",CEILING(SUM(DRAFT!CL680,DRAFT!CP680),1)))</f>
        <v/>
      </c>
      <c r="AG678" s="3" t="str">
        <f>IF(COUNT($A678)=0,"",IF(AF678="3E","3E",IF(AF678="","I",LOOKUP(AF678/AH$2,{0,0.4,0.45,0.5,0.55,0.6,0.65,0.7,0.75,0.8,1},{"F","D","C","C+","B-","B","B+","A-","A","A+"}))))</f>
        <v/>
      </c>
      <c r="AH678" s="2" t="str">
        <f>IF(COUNT($A678)=0,"",IF(AF678="","--",IF(AF678="3E","3E",LOOKUP(AF678/AH$2,{0,0.4,0.45,0.5,0.55,0.6,0.65,0.7,0.75,0.8,1},{0,2,2.25,2.5,2.75,3,3.25,3.5,3.75,4}))))</f>
        <v/>
      </c>
      <c r="AI678" s="11" t="str">
        <f>IF(OR(COUNT($A678)=0,COUNT(B678:AH678)=0),"",IF(COUNTIF(B678:AH678,"3E")&gt;0,"3E",IF(DRAFT!$A680="R",TRUNC(SUMPRODUCT(RGP,RCP)/TCP,3),TRUNC((SUMPRODUCT(--(IMDGP&gt;0)*IMDGP,IMCP)+CEILING(DRAFT!$CQ680*42,0.25))/TCP,3))))</f>
        <v/>
      </c>
      <c r="AJ678" s="3" t="str">
        <f>IF(OR(COUNT($A678)=0,COUNT(B678:AH678)=0),"",IF(COUNTIF(B678:AH678,"3E")&gt;0,"3E",IF(DRAFT!$A680="R",SUMPRODUCT(--(RGP&gt;=2),RCP),SUMPRODUCT(--(IMDGP&gt;0),--(IMGP=0),IMCP)+DRAFT!$CR680)))</f>
        <v/>
      </c>
      <c r="AK678" s="3" t="str">
        <f>IF(OR(COUNT($A678)=0,COUNT(B678:AH678)=0),"",IF(COUNTIF(B678:AJ678,"3E")&gt;0,"3E",IF(AND(DRAFT!$A680="IM",OR($AI678&gt;DRAFT!$CQ680,$AJ678&gt;DRAFT!$CR680)),"IMPROVED",IF(AND(DRAFT!$A680="IM",$AI678&lt;=DRAFT!$CQ680,$AJ678&lt;=DRAFT!$CR680),"NOT IMPROVED",IF(AND(AH678&gt;=2,AI678&gt;=2,AJ678&gt;=30),"PASS","FAIL")))))</f>
        <v/>
      </c>
      <c r="AL678" s="3" t="str">
        <f t="shared" si="20"/>
        <v/>
      </c>
      <c r="AM678" s="3" t="str">
        <f t="shared" si="21"/>
        <v/>
      </c>
    </row>
    <row r="679" spans="1:39" ht="18.95" customHeight="1" x14ac:dyDescent="0.25">
      <c r="A679" s="4" t="str">
        <f>IF(DRAFT!$B681="","",DRAFT!$B681)</f>
        <v/>
      </c>
      <c r="B679" s="3" t="str">
        <f>IF(COUNT($A679)=0,"",IF($A679&lt;&gt;DRAFT!$B681,"ERR",IF(DRAFT!I681="3E","3E",IF(COUNT(DRAFT!E681,DRAFT!I681)&gt;0,DRAFT!J681,""))))</f>
        <v/>
      </c>
      <c r="C679" s="3" t="str">
        <f>IF(COUNT($A679)=0,"",IF(B679="3E","3E",IF(B679="","I",LOOKUP(B679/D$2,{0,0.4,0.45,0.5,0.55,0.6,0.65,0.7,0.75,0.8,1},{"F","D","C","C+","B-","B","B+","A-","A","A+"}))))</f>
        <v/>
      </c>
      <c r="D679" s="2" t="str">
        <f>IF(COUNT($A679)=0,"",IF(B679="","--",IF(B679="3E","3E",LOOKUP(B679/D$2,{0,0.4,0.45,0.5,0.55,0.6,0.65,0.7,0.75,0.8,1},{0,2,2.25,2.5,2.75,3,3.25,3.5,3.75,4}))))</f>
        <v/>
      </c>
      <c r="E679" s="3" t="str">
        <f>IF(COUNT($A679)=0,"",IF($A679&lt;&gt;DRAFT!$B681,"ERR",IF(DRAFT!R681="3E","3E",IF(COUNT(DRAFT!N681,DRAFT!R681)&gt;0,DRAFT!S681,""))))</f>
        <v/>
      </c>
      <c r="F679" s="3" t="str">
        <f>IF(COUNT($A679)=0,"",IF(E679="3E","3E",IF(E679="","I",LOOKUP(E679/G$2,{0,0.4,0.45,0.5,0.55,0.6,0.65,0.7,0.75,0.8,1},{"F","D","C","C+","B-","B","B+","A-","A","A+"}))))</f>
        <v/>
      </c>
      <c r="G679" s="2" t="str">
        <f>IF(COUNT($A679)=0,"",IF(E679="","--",IF(E679="3E","3E",LOOKUP(E679/G$2,{0,0.4,0.45,0.5,0.55,0.6,0.65,0.7,0.75,0.8,1},{0,2,2.25,2.5,2.75,3,3.25,3.5,3.75,4}))))</f>
        <v/>
      </c>
      <c r="H679" s="3" t="str">
        <f>IF(COUNT($A679)=0,"",IF($A679&lt;&gt;DRAFT!$B681,"ERR",IF(DRAFT!AA681="3E","3E",IF(COUNT(DRAFT!W681,DRAFT!AA681)&gt;0,DRAFT!AB681,""))))</f>
        <v/>
      </c>
      <c r="I679" s="3" t="str">
        <f>IF(COUNT($A679)=0,"",IF(H679="3E","3E",IF(H679="","I",LOOKUP(H679/J$2,{0,0.4,0.45,0.5,0.55,0.6,0.65,0.7,0.75,0.8,1},{"F","D","C","C+","B-","B","B+","A-","A","A+"}))))</f>
        <v/>
      </c>
      <c r="J679" s="2" t="str">
        <f>IF(COUNT($A679)=0,"",IF(H679="","--",IF(H679="3E","3E",LOOKUP(H679/J$2,{0,0.4,0.45,0.5,0.55,0.6,0.65,0.7,0.75,0.8,1},{0,2,2.25,2.5,2.75,3,3.25,3.5,3.75,4}))))</f>
        <v/>
      </c>
      <c r="K679" s="3" t="str">
        <f>IF(COUNT($A679)=0,"",IF($A679&lt;&gt;DRAFT!$B681,"ERR",IF(DRAFT!AJ681="3E","3E",IF(COUNT(DRAFT!AF681,DRAFT!AJ681)&gt;0,DRAFT!AK681,""))))</f>
        <v/>
      </c>
      <c r="L679" s="3" t="str">
        <f>IF(COUNT($A679)=0,"",IF(K679="3E","3E",IF(K679="","I",LOOKUP(K679/M$2,{0,0.4,0.45,0.5,0.55,0.6,0.65,0.7,0.75,0.8,1},{"F","D","C","C+","B-","B","B+","A-","A","A+"}))))</f>
        <v/>
      </c>
      <c r="M679" s="2" t="str">
        <f>IF(COUNT($A679)=0,"",IF(K679="","--",IF(K679="3E","3E",LOOKUP(K679/M$2,{0,0.4,0.45,0.5,0.55,0.6,0.65,0.7,0.75,0.8,1},{0,2,2.25,2.5,2.75,3,3.25,3.5,3.75,4}))))</f>
        <v/>
      </c>
      <c r="N679" s="3" t="str">
        <f>IF(COUNT($A679)=0,"",IF($A679&lt;&gt;DRAFT!$B681,"ERR",IF(DRAFT!AS681="3E","3E",IF(COUNT(DRAFT!AO681,DRAFT!AS681)&gt;0,DRAFT!AT681,""))))</f>
        <v/>
      </c>
      <c r="O679" s="3" t="str">
        <f>IF(COUNT($A679)=0,"",IF(N679="3E","3E",IF(N679="","I",LOOKUP(N679/P$2,{0,0.4,0.45,0.5,0.55,0.6,0.65,0.7,0.75,0.8,1},{"F","D","C","C+","B-","B","B+","A-","A","A+"}))))</f>
        <v/>
      </c>
      <c r="P679" s="2" t="str">
        <f>IF(COUNT($A679)=0,"",IF(N679="","--",IF(N679="3E","3E",LOOKUP(N679/P$2,{0,0.4,0.45,0.5,0.55,0.6,0.65,0.7,0.75,0.8,1},{0,2,2.25,2.5,2.75,3,3.25,3.5,3.75,4}))))</f>
        <v/>
      </c>
      <c r="Q679" s="3" t="str">
        <f>IF(COUNT($A679)=0,"",IF($A679&lt;&gt;DRAFT!$B681,"ERR",IF(DRAFT!BB681="3E","3E",IF(COUNT(DRAFT!AX681,DRAFT!BB681)&gt;0,DRAFT!BC681,""))))</f>
        <v/>
      </c>
      <c r="R679" s="3" t="str">
        <f>IF(COUNT($A679)=0,"",IF(Q679="3E","3E",IF(Q679="","I",LOOKUP(Q679/S$2,{0,0.4,0.45,0.5,0.55,0.6,0.65,0.7,0.75,0.8,1},{"F","D","C","C+","B-","B","B+","A-","A","A+"}))))</f>
        <v/>
      </c>
      <c r="S679" s="2" t="str">
        <f>IF(COUNT($A679)=0,"",IF(Q679="","--",IF(Q679="3E","3E",LOOKUP(Q679/S$2,{0,0.4,0.45,0.5,0.55,0.6,0.65,0.7,0.75,0.8,1},{0,2,2.25,2.5,2.75,3,3.25,3.5,3.75,4}))))</f>
        <v/>
      </c>
      <c r="T679" s="3" t="str">
        <f>IF(COUNT($A679)=0,"",IF($A679&lt;&gt;DRAFT!$B681,"ERR",IF(DRAFT!BK681="3E","3E",IF(COUNT(DRAFT!BG681,DRAFT!BK681)&gt;0,DRAFT!BL681,""))))</f>
        <v/>
      </c>
      <c r="U679" s="3" t="str">
        <f>IF(COUNT($A679)=0,"",IF(T679="3E","3E",IF(T679="","I",LOOKUP(T679/V$2,{0,0.4,0.45,0.5,0.55,0.6,0.65,0.7,0.75,0.8,1},{"F","D","C","C+","B-","B","B+","A-","A","A+"}))))</f>
        <v/>
      </c>
      <c r="V679" s="2" t="str">
        <f>IF(COUNT($A679)=0,"",IF(T679="","--",IF(T679="3E","3E",LOOKUP(T679/V$2,{0,0.4,0.45,0.5,0.55,0.6,0.65,0.7,0.75,0.8,1},{0,2,2.25,2.5,2.75,3,3.25,3.5,3.75,4}))))</f>
        <v/>
      </c>
      <c r="W679" s="3" t="str">
        <f>IF(COUNT($A679)=0,"",IF($A679&lt;&gt;DRAFT!$B681,"ERR",IF(DRAFT!BT681="3E","3E",IF(COUNT(DRAFT!BP681,DRAFT!BT681)&gt;0,DRAFT!BU681,""))))</f>
        <v/>
      </c>
      <c r="X679" s="3" t="str">
        <f>IF(COUNT($A679)=0,"",IF(W679="3E","3E",IF(W679="","I",LOOKUP(W679/Y$2,{0,0.4,0.45,0.5,0.55,0.6,0.65,0.7,0.75,0.8,1},{"F","D","C","C+","B-","B","B+","A-","A","A+"}))))</f>
        <v/>
      </c>
      <c r="Y679" s="2" t="str">
        <f>IF(COUNT($A679)=0,"",IF(W679="","--",IF(W679="3E","3E",LOOKUP(W679/Y$2,{0,0.4,0.45,0.5,0.55,0.6,0.65,0.7,0.75,0.8,1},{0,2,2.25,2.5,2.75,3,3.25,3.5,3.75,4}))))</f>
        <v/>
      </c>
      <c r="Z679" s="3" t="str">
        <f>IF(COUNT($A679)=0,"",IF($A679&lt;&gt;DRAFT!$B681,"ERR",IF(DRAFT!CC681="3E","3E",IF(COUNT(DRAFT!BY681,DRAFT!CC681)&gt;0,DRAFT!CD681,""))))</f>
        <v/>
      </c>
      <c r="AA679" s="3" t="str">
        <f>IF(COUNT($A679)=0,"",IF(Z679="3E","3E",IF(Z679="","I",LOOKUP(Z679/AB$2,{0,0.4,0.45,0.5,0.55,0.6,0.65,0.7,0.75,0.8,1},{"F","D","C","C+","B-","B","B+","A-","A","A+"}))))</f>
        <v/>
      </c>
      <c r="AB679" s="2" t="str">
        <f>IF(COUNT($A679)=0,"",IF(Z679="","--",IF(Z679="3E","3E",LOOKUP(Z679/AB$2,{0,0.4,0.45,0.5,0.55,0.6,0.65,0.7,0.75,0.8,1},{0,2,2.25,2.5,2.75,3,3.25,3.5,3.75,4}))))</f>
        <v/>
      </c>
      <c r="AC679" s="3" t="str">
        <f>IF(COUNT($A679)=0,"",IF($A679&lt;&gt;DRAFT!$B681,"ERR",IF(DRAFT!CF681&gt;0,DRAFT!CF681,"")))</f>
        <v/>
      </c>
      <c r="AD679" s="3" t="str">
        <f>IF(COUNT($A679)=0,"",IF(AC679="3E","3E",IF(AC679="","I",LOOKUP(AC679/AE$2,{0,0.4,0.45,0.5,0.55,0.6,0.65,0.7,0.75,0.8,1},{"F","D","C","C+","B-","B","B+","A-","A","A+"}))))</f>
        <v/>
      </c>
      <c r="AE679" s="2" t="str">
        <f>IF(COUNT($A679)=0,"",IF(AC679="","--",IF(AC679="3E","3E",LOOKUP(AC679/AE$2,{0,0.4,0.45,0.5,0.55,0.6,0.65,0.7,0.75,0.8,1},{0,2,2.25,2.5,2.75,3,3.25,3.5,3.75,4}))))</f>
        <v/>
      </c>
      <c r="AF679" s="3" t="str">
        <f>IF($A679&lt;&gt;DRAFT!$B681,"ERR",IF(OR(COUNT($A679)=0,COUNT(DRAFT!CI681:CK681,DRAFT!CM681:CO681)=0),"",CEILING(SUM(DRAFT!CL681,DRAFT!CP681),1)))</f>
        <v/>
      </c>
      <c r="AG679" s="3" t="str">
        <f>IF(COUNT($A679)=0,"",IF(AF679="3E","3E",IF(AF679="","I",LOOKUP(AF679/AH$2,{0,0.4,0.45,0.5,0.55,0.6,0.65,0.7,0.75,0.8,1},{"F","D","C","C+","B-","B","B+","A-","A","A+"}))))</f>
        <v/>
      </c>
      <c r="AH679" s="2" t="str">
        <f>IF(COUNT($A679)=0,"",IF(AF679="","--",IF(AF679="3E","3E",LOOKUP(AF679/AH$2,{0,0.4,0.45,0.5,0.55,0.6,0.65,0.7,0.75,0.8,1},{0,2,2.25,2.5,2.75,3,3.25,3.5,3.75,4}))))</f>
        <v/>
      </c>
      <c r="AI679" s="11" t="str">
        <f>IF(OR(COUNT($A679)=0,COUNT(B679:AH679)=0),"",IF(COUNTIF(B679:AH679,"3E")&gt;0,"3E",IF(DRAFT!$A681="R",TRUNC(SUMPRODUCT(RGP,RCP)/TCP,3),TRUNC((SUMPRODUCT(--(IMDGP&gt;0)*IMDGP,IMCP)+CEILING(DRAFT!$CQ681*42,0.25))/TCP,3))))</f>
        <v/>
      </c>
      <c r="AJ679" s="3" t="str">
        <f>IF(OR(COUNT($A679)=0,COUNT(B679:AH679)=0),"",IF(COUNTIF(B679:AH679,"3E")&gt;0,"3E",IF(DRAFT!$A681="R",SUMPRODUCT(--(RGP&gt;=2),RCP),SUMPRODUCT(--(IMDGP&gt;0),--(IMGP=0),IMCP)+DRAFT!$CR681)))</f>
        <v/>
      </c>
      <c r="AK679" s="3" t="str">
        <f>IF(OR(COUNT($A679)=0,COUNT(B679:AH679)=0),"",IF(COUNTIF(B679:AJ679,"3E")&gt;0,"3E",IF(AND(DRAFT!$A681="IM",OR($AI679&gt;DRAFT!$CQ681,$AJ679&gt;DRAFT!$CR681)),"IMPROVED",IF(AND(DRAFT!$A681="IM",$AI679&lt;=DRAFT!$CQ681,$AJ679&lt;=DRAFT!$CR681),"NOT IMPROVED",IF(AND(AH679&gt;=2,AI679&gt;=2,AJ679&gt;=30),"PASS","FAIL")))))</f>
        <v/>
      </c>
      <c r="AL679" s="3" t="str">
        <f t="shared" si="20"/>
        <v/>
      </c>
      <c r="AM679" s="3" t="str">
        <f t="shared" si="21"/>
        <v/>
      </c>
    </row>
    <row r="680" spans="1:39" ht="18.95" customHeight="1" x14ac:dyDescent="0.25">
      <c r="A680" s="4" t="str">
        <f>IF(DRAFT!$B682="","",DRAFT!$B682)</f>
        <v/>
      </c>
      <c r="B680" s="3" t="str">
        <f>IF(COUNT($A680)=0,"",IF($A680&lt;&gt;DRAFT!$B682,"ERR",IF(DRAFT!I682="3E","3E",IF(COUNT(DRAFT!E682,DRAFT!I682)&gt;0,DRAFT!J682,""))))</f>
        <v/>
      </c>
      <c r="C680" s="3" t="str">
        <f>IF(COUNT($A680)=0,"",IF(B680="3E","3E",IF(B680="","I",LOOKUP(B680/D$2,{0,0.4,0.45,0.5,0.55,0.6,0.65,0.7,0.75,0.8,1},{"F","D","C","C+","B-","B","B+","A-","A","A+"}))))</f>
        <v/>
      </c>
      <c r="D680" s="2" t="str">
        <f>IF(COUNT($A680)=0,"",IF(B680="","--",IF(B680="3E","3E",LOOKUP(B680/D$2,{0,0.4,0.45,0.5,0.55,0.6,0.65,0.7,0.75,0.8,1},{0,2,2.25,2.5,2.75,3,3.25,3.5,3.75,4}))))</f>
        <v/>
      </c>
      <c r="E680" s="3" t="str">
        <f>IF(COUNT($A680)=0,"",IF($A680&lt;&gt;DRAFT!$B682,"ERR",IF(DRAFT!R682="3E","3E",IF(COUNT(DRAFT!N682,DRAFT!R682)&gt;0,DRAFT!S682,""))))</f>
        <v/>
      </c>
      <c r="F680" s="3" t="str">
        <f>IF(COUNT($A680)=0,"",IF(E680="3E","3E",IF(E680="","I",LOOKUP(E680/G$2,{0,0.4,0.45,0.5,0.55,0.6,0.65,0.7,0.75,0.8,1},{"F","D","C","C+","B-","B","B+","A-","A","A+"}))))</f>
        <v/>
      </c>
      <c r="G680" s="2" t="str">
        <f>IF(COUNT($A680)=0,"",IF(E680="","--",IF(E680="3E","3E",LOOKUP(E680/G$2,{0,0.4,0.45,0.5,0.55,0.6,0.65,0.7,0.75,0.8,1},{0,2,2.25,2.5,2.75,3,3.25,3.5,3.75,4}))))</f>
        <v/>
      </c>
      <c r="H680" s="3" t="str">
        <f>IF(COUNT($A680)=0,"",IF($A680&lt;&gt;DRAFT!$B682,"ERR",IF(DRAFT!AA682="3E","3E",IF(COUNT(DRAFT!W682,DRAFT!AA682)&gt;0,DRAFT!AB682,""))))</f>
        <v/>
      </c>
      <c r="I680" s="3" t="str">
        <f>IF(COUNT($A680)=0,"",IF(H680="3E","3E",IF(H680="","I",LOOKUP(H680/J$2,{0,0.4,0.45,0.5,0.55,0.6,0.65,0.7,0.75,0.8,1},{"F","D","C","C+","B-","B","B+","A-","A","A+"}))))</f>
        <v/>
      </c>
      <c r="J680" s="2" t="str">
        <f>IF(COUNT($A680)=0,"",IF(H680="","--",IF(H680="3E","3E",LOOKUP(H680/J$2,{0,0.4,0.45,0.5,0.55,0.6,0.65,0.7,0.75,0.8,1},{0,2,2.25,2.5,2.75,3,3.25,3.5,3.75,4}))))</f>
        <v/>
      </c>
      <c r="K680" s="3" t="str">
        <f>IF(COUNT($A680)=0,"",IF($A680&lt;&gt;DRAFT!$B682,"ERR",IF(DRAFT!AJ682="3E","3E",IF(COUNT(DRAFT!AF682,DRAFT!AJ682)&gt;0,DRAFT!AK682,""))))</f>
        <v/>
      </c>
      <c r="L680" s="3" t="str">
        <f>IF(COUNT($A680)=0,"",IF(K680="3E","3E",IF(K680="","I",LOOKUP(K680/M$2,{0,0.4,0.45,0.5,0.55,0.6,0.65,0.7,0.75,0.8,1},{"F","D","C","C+","B-","B","B+","A-","A","A+"}))))</f>
        <v/>
      </c>
      <c r="M680" s="2" t="str">
        <f>IF(COUNT($A680)=0,"",IF(K680="","--",IF(K680="3E","3E",LOOKUP(K680/M$2,{0,0.4,0.45,0.5,0.55,0.6,0.65,0.7,0.75,0.8,1},{0,2,2.25,2.5,2.75,3,3.25,3.5,3.75,4}))))</f>
        <v/>
      </c>
      <c r="N680" s="3" t="str">
        <f>IF(COUNT($A680)=0,"",IF($A680&lt;&gt;DRAFT!$B682,"ERR",IF(DRAFT!AS682="3E","3E",IF(COUNT(DRAFT!AO682,DRAFT!AS682)&gt;0,DRAFT!AT682,""))))</f>
        <v/>
      </c>
      <c r="O680" s="3" t="str">
        <f>IF(COUNT($A680)=0,"",IF(N680="3E","3E",IF(N680="","I",LOOKUP(N680/P$2,{0,0.4,0.45,0.5,0.55,0.6,0.65,0.7,0.75,0.8,1},{"F","D","C","C+","B-","B","B+","A-","A","A+"}))))</f>
        <v/>
      </c>
      <c r="P680" s="2" t="str">
        <f>IF(COUNT($A680)=0,"",IF(N680="","--",IF(N680="3E","3E",LOOKUP(N680/P$2,{0,0.4,0.45,0.5,0.55,0.6,0.65,0.7,0.75,0.8,1},{0,2,2.25,2.5,2.75,3,3.25,3.5,3.75,4}))))</f>
        <v/>
      </c>
      <c r="Q680" s="3" t="str">
        <f>IF(COUNT($A680)=0,"",IF($A680&lt;&gt;DRAFT!$B682,"ERR",IF(DRAFT!BB682="3E","3E",IF(COUNT(DRAFT!AX682,DRAFT!BB682)&gt;0,DRAFT!BC682,""))))</f>
        <v/>
      </c>
      <c r="R680" s="3" t="str">
        <f>IF(COUNT($A680)=0,"",IF(Q680="3E","3E",IF(Q680="","I",LOOKUP(Q680/S$2,{0,0.4,0.45,0.5,0.55,0.6,0.65,0.7,0.75,0.8,1},{"F","D","C","C+","B-","B","B+","A-","A","A+"}))))</f>
        <v/>
      </c>
      <c r="S680" s="2" t="str">
        <f>IF(COUNT($A680)=0,"",IF(Q680="","--",IF(Q680="3E","3E",LOOKUP(Q680/S$2,{0,0.4,0.45,0.5,0.55,0.6,0.65,0.7,0.75,0.8,1},{0,2,2.25,2.5,2.75,3,3.25,3.5,3.75,4}))))</f>
        <v/>
      </c>
      <c r="T680" s="3" t="str">
        <f>IF(COUNT($A680)=0,"",IF($A680&lt;&gt;DRAFT!$B682,"ERR",IF(DRAFT!BK682="3E","3E",IF(COUNT(DRAFT!BG682,DRAFT!BK682)&gt;0,DRAFT!BL682,""))))</f>
        <v/>
      </c>
      <c r="U680" s="3" t="str">
        <f>IF(COUNT($A680)=0,"",IF(T680="3E","3E",IF(T680="","I",LOOKUP(T680/V$2,{0,0.4,0.45,0.5,0.55,0.6,0.65,0.7,0.75,0.8,1},{"F","D","C","C+","B-","B","B+","A-","A","A+"}))))</f>
        <v/>
      </c>
      <c r="V680" s="2" t="str">
        <f>IF(COUNT($A680)=0,"",IF(T680="","--",IF(T680="3E","3E",LOOKUP(T680/V$2,{0,0.4,0.45,0.5,0.55,0.6,0.65,0.7,0.75,0.8,1},{0,2,2.25,2.5,2.75,3,3.25,3.5,3.75,4}))))</f>
        <v/>
      </c>
      <c r="W680" s="3" t="str">
        <f>IF(COUNT($A680)=0,"",IF($A680&lt;&gt;DRAFT!$B682,"ERR",IF(DRAFT!BT682="3E","3E",IF(COUNT(DRAFT!BP682,DRAFT!BT682)&gt;0,DRAFT!BU682,""))))</f>
        <v/>
      </c>
      <c r="X680" s="3" t="str">
        <f>IF(COUNT($A680)=0,"",IF(W680="3E","3E",IF(W680="","I",LOOKUP(W680/Y$2,{0,0.4,0.45,0.5,0.55,0.6,0.65,0.7,0.75,0.8,1},{"F","D","C","C+","B-","B","B+","A-","A","A+"}))))</f>
        <v/>
      </c>
      <c r="Y680" s="2" t="str">
        <f>IF(COUNT($A680)=0,"",IF(W680="","--",IF(W680="3E","3E",LOOKUP(W680/Y$2,{0,0.4,0.45,0.5,0.55,0.6,0.65,0.7,0.75,0.8,1},{0,2,2.25,2.5,2.75,3,3.25,3.5,3.75,4}))))</f>
        <v/>
      </c>
      <c r="Z680" s="3" t="str">
        <f>IF(COUNT($A680)=0,"",IF($A680&lt;&gt;DRAFT!$B682,"ERR",IF(DRAFT!CC682="3E","3E",IF(COUNT(DRAFT!BY682,DRAFT!CC682)&gt;0,DRAFT!CD682,""))))</f>
        <v/>
      </c>
      <c r="AA680" s="3" t="str">
        <f>IF(COUNT($A680)=0,"",IF(Z680="3E","3E",IF(Z680="","I",LOOKUP(Z680/AB$2,{0,0.4,0.45,0.5,0.55,0.6,0.65,0.7,0.75,0.8,1},{"F","D","C","C+","B-","B","B+","A-","A","A+"}))))</f>
        <v/>
      </c>
      <c r="AB680" s="2" t="str">
        <f>IF(COUNT($A680)=0,"",IF(Z680="","--",IF(Z680="3E","3E",LOOKUP(Z680/AB$2,{0,0.4,0.45,0.5,0.55,0.6,0.65,0.7,0.75,0.8,1},{0,2,2.25,2.5,2.75,3,3.25,3.5,3.75,4}))))</f>
        <v/>
      </c>
      <c r="AC680" s="3" t="str">
        <f>IF(COUNT($A680)=0,"",IF($A680&lt;&gt;DRAFT!$B682,"ERR",IF(DRAFT!CF682&gt;0,DRAFT!CF682,"")))</f>
        <v/>
      </c>
      <c r="AD680" s="3" t="str">
        <f>IF(COUNT($A680)=0,"",IF(AC680="3E","3E",IF(AC680="","I",LOOKUP(AC680/AE$2,{0,0.4,0.45,0.5,0.55,0.6,0.65,0.7,0.75,0.8,1},{"F","D","C","C+","B-","B","B+","A-","A","A+"}))))</f>
        <v/>
      </c>
      <c r="AE680" s="2" t="str">
        <f>IF(COUNT($A680)=0,"",IF(AC680="","--",IF(AC680="3E","3E",LOOKUP(AC680/AE$2,{0,0.4,0.45,0.5,0.55,0.6,0.65,0.7,0.75,0.8,1},{0,2,2.25,2.5,2.75,3,3.25,3.5,3.75,4}))))</f>
        <v/>
      </c>
      <c r="AF680" s="3" t="str">
        <f>IF($A680&lt;&gt;DRAFT!$B682,"ERR",IF(OR(COUNT($A680)=0,COUNT(DRAFT!CI682:CK682,DRAFT!CM682:CO682)=0),"",CEILING(SUM(DRAFT!CL682,DRAFT!CP682),1)))</f>
        <v/>
      </c>
      <c r="AG680" s="3" t="str">
        <f>IF(COUNT($A680)=0,"",IF(AF680="3E","3E",IF(AF680="","I",LOOKUP(AF680/AH$2,{0,0.4,0.45,0.5,0.55,0.6,0.65,0.7,0.75,0.8,1},{"F","D","C","C+","B-","B","B+","A-","A","A+"}))))</f>
        <v/>
      </c>
      <c r="AH680" s="2" t="str">
        <f>IF(COUNT($A680)=0,"",IF(AF680="","--",IF(AF680="3E","3E",LOOKUP(AF680/AH$2,{0,0.4,0.45,0.5,0.55,0.6,0.65,0.7,0.75,0.8,1},{0,2,2.25,2.5,2.75,3,3.25,3.5,3.75,4}))))</f>
        <v/>
      </c>
      <c r="AI680" s="11" t="str">
        <f>IF(OR(COUNT($A680)=0,COUNT(B680:AH680)=0),"",IF(COUNTIF(B680:AH680,"3E")&gt;0,"3E",IF(DRAFT!$A682="R",TRUNC(SUMPRODUCT(RGP,RCP)/TCP,3),TRUNC((SUMPRODUCT(--(IMDGP&gt;0)*IMDGP,IMCP)+CEILING(DRAFT!$CQ682*42,0.25))/TCP,3))))</f>
        <v/>
      </c>
      <c r="AJ680" s="3" t="str">
        <f>IF(OR(COUNT($A680)=0,COUNT(B680:AH680)=0),"",IF(COUNTIF(B680:AH680,"3E")&gt;0,"3E",IF(DRAFT!$A682="R",SUMPRODUCT(--(RGP&gt;=2),RCP),SUMPRODUCT(--(IMDGP&gt;0),--(IMGP=0),IMCP)+DRAFT!$CR682)))</f>
        <v/>
      </c>
      <c r="AK680" s="3" t="str">
        <f>IF(OR(COUNT($A680)=0,COUNT(B680:AH680)=0),"",IF(COUNTIF(B680:AJ680,"3E")&gt;0,"3E",IF(AND(DRAFT!$A682="IM",OR($AI680&gt;DRAFT!$CQ682,$AJ680&gt;DRAFT!$CR682)),"IMPROVED",IF(AND(DRAFT!$A682="IM",$AI680&lt;=DRAFT!$CQ682,$AJ680&lt;=DRAFT!$CR682),"NOT IMPROVED",IF(AND(AH680&gt;=2,AI680&gt;=2,AJ680&gt;=30),"PASS","FAIL")))))</f>
        <v/>
      </c>
      <c r="AL680" s="3" t="str">
        <f t="shared" si="20"/>
        <v/>
      </c>
      <c r="AM680" s="3" t="str">
        <f t="shared" si="21"/>
        <v/>
      </c>
    </row>
    <row r="681" spans="1:39" ht="18.95" customHeight="1" x14ac:dyDescent="0.25">
      <c r="A681" s="4" t="str">
        <f>IF(DRAFT!$B683="","",DRAFT!$B683)</f>
        <v/>
      </c>
      <c r="B681" s="3" t="str">
        <f>IF(COUNT($A681)=0,"",IF($A681&lt;&gt;DRAFT!$B683,"ERR",IF(DRAFT!I683="3E","3E",IF(COUNT(DRAFT!E683,DRAFT!I683)&gt;0,DRAFT!J683,""))))</f>
        <v/>
      </c>
      <c r="C681" s="3" t="str">
        <f>IF(COUNT($A681)=0,"",IF(B681="3E","3E",IF(B681="","I",LOOKUP(B681/D$2,{0,0.4,0.45,0.5,0.55,0.6,0.65,0.7,0.75,0.8,1},{"F","D","C","C+","B-","B","B+","A-","A","A+"}))))</f>
        <v/>
      </c>
      <c r="D681" s="2" t="str">
        <f>IF(COUNT($A681)=0,"",IF(B681="","--",IF(B681="3E","3E",LOOKUP(B681/D$2,{0,0.4,0.45,0.5,0.55,0.6,0.65,0.7,0.75,0.8,1},{0,2,2.25,2.5,2.75,3,3.25,3.5,3.75,4}))))</f>
        <v/>
      </c>
      <c r="E681" s="3" t="str">
        <f>IF(COUNT($A681)=0,"",IF($A681&lt;&gt;DRAFT!$B683,"ERR",IF(DRAFT!R683="3E","3E",IF(COUNT(DRAFT!N683,DRAFT!R683)&gt;0,DRAFT!S683,""))))</f>
        <v/>
      </c>
      <c r="F681" s="3" t="str">
        <f>IF(COUNT($A681)=0,"",IF(E681="3E","3E",IF(E681="","I",LOOKUP(E681/G$2,{0,0.4,0.45,0.5,0.55,0.6,0.65,0.7,0.75,0.8,1},{"F","D","C","C+","B-","B","B+","A-","A","A+"}))))</f>
        <v/>
      </c>
      <c r="G681" s="2" t="str">
        <f>IF(COUNT($A681)=0,"",IF(E681="","--",IF(E681="3E","3E",LOOKUP(E681/G$2,{0,0.4,0.45,0.5,0.55,0.6,0.65,0.7,0.75,0.8,1},{0,2,2.25,2.5,2.75,3,3.25,3.5,3.75,4}))))</f>
        <v/>
      </c>
      <c r="H681" s="3" t="str">
        <f>IF(COUNT($A681)=0,"",IF($A681&lt;&gt;DRAFT!$B683,"ERR",IF(DRAFT!AA683="3E","3E",IF(COUNT(DRAFT!W683,DRAFT!AA683)&gt;0,DRAFT!AB683,""))))</f>
        <v/>
      </c>
      <c r="I681" s="3" t="str">
        <f>IF(COUNT($A681)=0,"",IF(H681="3E","3E",IF(H681="","I",LOOKUP(H681/J$2,{0,0.4,0.45,0.5,0.55,0.6,0.65,0.7,0.75,0.8,1},{"F","D","C","C+","B-","B","B+","A-","A","A+"}))))</f>
        <v/>
      </c>
      <c r="J681" s="2" t="str">
        <f>IF(COUNT($A681)=0,"",IF(H681="","--",IF(H681="3E","3E",LOOKUP(H681/J$2,{0,0.4,0.45,0.5,0.55,0.6,0.65,0.7,0.75,0.8,1},{0,2,2.25,2.5,2.75,3,3.25,3.5,3.75,4}))))</f>
        <v/>
      </c>
      <c r="K681" s="3" t="str">
        <f>IF(COUNT($A681)=0,"",IF($A681&lt;&gt;DRAFT!$B683,"ERR",IF(DRAFT!AJ683="3E","3E",IF(COUNT(DRAFT!AF683,DRAFT!AJ683)&gt;0,DRAFT!AK683,""))))</f>
        <v/>
      </c>
      <c r="L681" s="3" t="str">
        <f>IF(COUNT($A681)=0,"",IF(K681="3E","3E",IF(K681="","I",LOOKUP(K681/M$2,{0,0.4,0.45,0.5,0.55,0.6,0.65,0.7,0.75,0.8,1},{"F","D","C","C+","B-","B","B+","A-","A","A+"}))))</f>
        <v/>
      </c>
      <c r="M681" s="2" t="str">
        <f>IF(COUNT($A681)=0,"",IF(K681="","--",IF(K681="3E","3E",LOOKUP(K681/M$2,{0,0.4,0.45,0.5,0.55,0.6,0.65,0.7,0.75,0.8,1},{0,2,2.25,2.5,2.75,3,3.25,3.5,3.75,4}))))</f>
        <v/>
      </c>
      <c r="N681" s="3" t="str">
        <f>IF(COUNT($A681)=0,"",IF($A681&lt;&gt;DRAFT!$B683,"ERR",IF(DRAFT!AS683="3E","3E",IF(COUNT(DRAFT!AO683,DRAFT!AS683)&gt;0,DRAFT!AT683,""))))</f>
        <v/>
      </c>
      <c r="O681" s="3" t="str">
        <f>IF(COUNT($A681)=0,"",IF(N681="3E","3E",IF(N681="","I",LOOKUP(N681/P$2,{0,0.4,0.45,0.5,0.55,0.6,0.65,0.7,0.75,0.8,1},{"F","D","C","C+","B-","B","B+","A-","A","A+"}))))</f>
        <v/>
      </c>
      <c r="P681" s="2" t="str">
        <f>IF(COUNT($A681)=0,"",IF(N681="","--",IF(N681="3E","3E",LOOKUP(N681/P$2,{0,0.4,0.45,0.5,0.55,0.6,0.65,0.7,0.75,0.8,1},{0,2,2.25,2.5,2.75,3,3.25,3.5,3.75,4}))))</f>
        <v/>
      </c>
      <c r="Q681" s="3" t="str">
        <f>IF(COUNT($A681)=0,"",IF($A681&lt;&gt;DRAFT!$B683,"ERR",IF(DRAFT!BB683="3E","3E",IF(COUNT(DRAFT!AX683,DRAFT!BB683)&gt;0,DRAFT!BC683,""))))</f>
        <v/>
      </c>
      <c r="R681" s="3" t="str">
        <f>IF(COUNT($A681)=0,"",IF(Q681="3E","3E",IF(Q681="","I",LOOKUP(Q681/S$2,{0,0.4,0.45,0.5,0.55,0.6,0.65,0.7,0.75,0.8,1},{"F","D","C","C+","B-","B","B+","A-","A","A+"}))))</f>
        <v/>
      </c>
      <c r="S681" s="2" t="str">
        <f>IF(COUNT($A681)=0,"",IF(Q681="","--",IF(Q681="3E","3E",LOOKUP(Q681/S$2,{0,0.4,0.45,0.5,0.55,0.6,0.65,0.7,0.75,0.8,1},{0,2,2.25,2.5,2.75,3,3.25,3.5,3.75,4}))))</f>
        <v/>
      </c>
      <c r="T681" s="3" t="str">
        <f>IF(COUNT($A681)=0,"",IF($A681&lt;&gt;DRAFT!$B683,"ERR",IF(DRAFT!BK683="3E","3E",IF(COUNT(DRAFT!BG683,DRAFT!BK683)&gt;0,DRAFT!BL683,""))))</f>
        <v/>
      </c>
      <c r="U681" s="3" t="str">
        <f>IF(COUNT($A681)=0,"",IF(T681="3E","3E",IF(T681="","I",LOOKUP(T681/V$2,{0,0.4,0.45,0.5,0.55,0.6,0.65,0.7,0.75,0.8,1},{"F","D","C","C+","B-","B","B+","A-","A","A+"}))))</f>
        <v/>
      </c>
      <c r="V681" s="2" t="str">
        <f>IF(COUNT($A681)=0,"",IF(T681="","--",IF(T681="3E","3E",LOOKUP(T681/V$2,{0,0.4,0.45,0.5,0.55,0.6,0.65,0.7,0.75,0.8,1},{0,2,2.25,2.5,2.75,3,3.25,3.5,3.75,4}))))</f>
        <v/>
      </c>
      <c r="W681" s="3" t="str">
        <f>IF(COUNT($A681)=0,"",IF($A681&lt;&gt;DRAFT!$B683,"ERR",IF(DRAFT!BT683="3E","3E",IF(COUNT(DRAFT!BP683,DRAFT!BT683)&gt;0,DRAFT!BU683,""))))</f>
        <v/>
      </c>
      <c r="X681" s="3" t="str">
        <f>IF(COUNT($A681)=0,"",IF(W681="3E","3E",IF(W681="","I",LOOKUP(W681/Y$2,{0,0.4,0.45,0.5,0.55,0.6,0.65,0.7,0.75,0.8,1},{"F","D","C","C+","B-","B","B+","A-","A","A+"}))))</f>
        <v/>
      </c>
      <c r="Y681" s="2" t="str">
        <f>IF(COUNT($A681)=0,"",IF(W681="","--",IF(W681="3E","3E",LOOKUP(W681/Y$2,{0,0.4,0.45,0.5,0.55,0.6,0.65,0.7,0.75,0.8,1},{0,2,2.25,2.5,2.75,3,3.25,3.5,3.75,4}))))</f>
        <v/>
      </c>
      <c r="Z681" s="3" t="str">
        <f>IF(COUNT($A681)=0,"",IF($A681&lt;&gt;DRAFT!$B683,"ERR",IF(DRAFT!CC683="3E","3E",IF(COUNT(DRAFT!BY683,DRAFT!CC683)&gt;0,DRAFT!CD683,""))))</f>
        <v/>
      </c>
      <c r="AA681" s="3" t="str">
        <f>IF(COUNT($A681)=0,"",IF(Z681="3E","3E",IF(Z681="","I",LOOKUP(Z681/AB$2,{0,0.4,0.45,0.5,0.55,0.6,0.65,0.7,0.75,0.8,1},{"F","D","C","C+","B-","B","B+","A-","A","A+"}))))</f>
        <v/>
      </c>
      <c r="AB681" s="2" t="str">
        <f>IF(COUNT($A681)=0,"",IF(Z681="","--",IF(Z681="3E","3E",LOOKUP(Z681/AB$2,{0,0.4,0.45,0.5,0.55,0.6,0.65,0.7,0.75,0.8,1},{0,2,2.25,2.5,2.75,3,3.25,3.5,3.75,4}))))</f>
        <v/>
      </c>
      <c r="AC681" s="3" t="str">
        <f>IF(COUNT($A681)=0,"",IF($A681&lt;&gt;DRAFT!$B683,"ERR",IF(DRAFT!CF683&gt;0,DRAFT!CF683,"")))</f>
        <v/>
      </c>
      <c r="AD681" s="3" t="str">
        <f>IF(COUNT($A681)=0,"",IF(AC681="3E","3E",IF(AC681="","I",LOOKUP(AC681/AE$2,{0,0.4,0.45,0.5,0.55,0.6,0.65,0.7,0.75,0.8,1},{"F","D","C","C+","B-","B","B+","A-","A","A+"}))))</f>
        <v/>
      </c>
      <c r="AE681" s="2" t="str">
        <f>IF(COUNT($A681)=0,"",IF(AC681="","--",IF(AC681="3E","3E",LOOKUP(AC681/AE$2,{0,0.4,0.45,0.5,0.55,0.6,0.65,0.7,0.75,0.8,1},{0,2,2.25,2.5,2.75,3,3.25,3.5,3.75,4}))))</f>
        <v/>
      </c>
      <c r="AF681" s="3" t="str">
        <f>IF($A681&lt;&gt;DRAFT!$B683,"ERR",IF(OR(COUNT($A681)=0,COUNT(DRAFT!CI683:CK683,DRAFT!CM683:CO683)=0),"",CEILING(SUM(DRAFT!CL683,DRAFT!CP683),1)))</f>
        <v/>
      </c>
      <c r="AG681" s="3" t="str">
        <f>IF(COUNT($A681)=0,"",IF(AF681="3E","3E",IF(AF681="","I",LOOKUP(AF681/AH$2,{0,0.4,0.45,0.5,0.55,0.6,0.65,0.7,0.75,0.8,1},{"F","D","C","C+","B-","B","B+","A-","A","A+"}))))</f>
        <v/>
      </c>
      <c r="AH681" s="2" t="str">
        <f>IF(COUNT($A681)=0,"",IF(AF681="","--",IF(AF681="3E","3E",LOOKUP(AF681/AH$2,{0,0.4,0.45,0.5,0.55,0.6,0.65,0.7,0.75,0.8,1},{0,2,2.25,2.5,2.75,3,3.25,3.5,3.75,4}))))</f>
        <v/>
      </c>
      <c r="AI681" s="11" t="str">
        <f>IF(OR(COUNT($A681)=0,COUNT(B681:AH681)=0),"",IF(COUNTIF(B681:AH681,"3E")&gt;0,"3E",IF(DRAFT!$A683="R",TRUNC(SUMPRODUCT(RGP,RCP)/TCP,3),TRUNC((SUMPRODUCT(--(IMDGP&gt;0)*IMDGP,IMCP)+CEILING(DRAFT!$CQ683*42,0.25))/TCP,3))))</f>
        <v/>
      </c>
      <c r="AJ681" s="3" t="str">
        <f>IF(OR(COUNT($A681)=0,COUNT(B681:AH681)=0),"",IF(COUNTIF(B681:AH681,"3E")&gt;0,"3E",IF(DRAFT!$A683="R",SUMPRODUCT(--(RGP&gt;=2),RCP),SUMPRODUCT(--(IMDGP&gt;0),--(IMGP=0),IMCP)+DRAFT!$CR683)))</f>
        <v/>
      </c>
      <c r="AK681" s="3" t="str">
        <f>IF(OR(COUNT($A681)=0,COUNT(B681:AH681)=0),"",IF(COUNTIF(B681:AJ681,"3E")&gt;0,"3E",IF(AND(DRAFT!$A683="IM",OR($AI681&gt;DRAFT!$CQ683,$AJ681&gt;DRAFT!$CR683)),"IMPROVED",IF(AND(DRAFT!$A683="IM",$AI681&lt;=DRAFT!$CQ683,$AJ681&lt;=DRAFT!$CR683),"NOT IMPROVED",IF(AND(AH681&gt;=2,AI681&gt;=2,AJ681&gt;=30),"PASS","FAIL")))))</f>
        <v/>
      </c>
      <c r="AL681" s="3" t="str">
        <f t="shared" si="20"/>
        <v/>
      </c>
      <c r="AM681" s="3" t="str">
        <f t="shared" si="21"/>
        <v/>
      </c>
    </row>
    <row r="682" spans="1:39" ht="18.95" customHeight="1" x14ac:dyDescent="0.25">
      <c r="A682" s="4" t="str">
        <f>IF(DRAFT!$B684="","",DRAFT!$B684)</f>
        <v/>
      </c>
      <c r="B682" s="3" t="str">
        <f>IF(COUNT($A682)=0,"",IF($A682&lt;&gt;DRAFT!$B684,"ERR",IF(DRAFT!I684="3E","3E",IF(COUNT(DRAFT!E684,DRAFT!I684)&gt;0,DRAFT!J684,""))))</f>
        <v/>
      </c>
      <c r="C682" s="3" t="str">
        <f>IF(COUNT($A682)=0,"",IF(B682="3E","3E",IF(B682="","I",LOOKUP(B682/D$2,{0,0.4,0.45,0.5,0.55,0.6,0.65,0.7,0.75,0.8,1},{"F","D","C","C+","B-","B","B+","A-","A","A+"}))))</f>
        <v/>
      </c>
      <c r="D682" s="2" t="str">
        <f>IF(COUNT($A682)=0,"",IF(B682="","--",IF(B682="3E","3E",LOOKUP(B682/D$2,{0,0.4,0.45,0.5,0.55,0.6,0.65,0.7,0.75,0.8,1},{0,2,2.25,2.5,2.75,3,3.25,3.5,3.75,4}))))</f>
        <v/>
      </c>
      <c r="E682" s="3" t="str">
        <f>IF(COUNT($A682)=0,"",IF($A682&lt;&gt;DRAFT!$B684,"ERR",IF(DRAFT!R684="3E","3E",IF(COUNT(DRAFT!N684,DRAFT!R684)&gt;0,DRAFT!S684,""))))</f>
        <v/>
      </c>
      <c r="F682" s="3" t="str">
        <f>IF(COUNT($A682)=0,"",IF(E682="3E","3E",IF(E682="","I",LOOKUP(E682/G$2,{0,0.4,0.45,0.5,0.55,0.6,0.65,0.7,0.75,0.8,1},{"F","D","C","C+","B-","B","B+","A-","A","A+"}))))</f>
        <v/>
      </c>
      <c r="G682" s="2" t="str">
        <f>IF(COUNT($A682)=0,"",IF(E682="","--",IF(E682="3E","3E",LOOKUP(E682/G$2,{0,0.4,0.45,0.5,0.55,0.6,0.65,0.7,0.75,0.8,1},{0,2,2.25,2.5,2.75,3,3.25,3.5,3.75,4}))))</f>
        <v/>
      </c>
      <c r="H682" s="3" t="str">
        <f>IF(COUNT($A682)=0,"",IF($A682&lt;&gt;DRAFT!$B684,"ERR",IF(DRAFT!AA684="3E","3E",IF(COUNT(DRAFT!W684,DRAFT!AA684)&gt;0,DRAFT!AB684,""))))</f>
        <v/>
      </c>
      <c r="I682" s="3" t="str">
        <f>IF(COUNT($A682)=0,"",IF(H682="3E","3E",IF(H682="","I",LOOKUP(H682/J$2,{0,0.4,0.45,0.5,0.55,0.6,0.65,0.7,0.75,0.8,1},{"F","D","C","C+","B-","B","B+","A-","A","A+"}))))</f>
        <v/>
      </c>
      <c r="J682" s="2" t="str">
        <f>IF(COUNT($A682)=0,"",IF(H682="","--",IF(H682="3E","3E",LOOKUP(H682/J$2,{0,0.4,0.45,0.5,0.55,0.6,0.65,0.7,0.75,0.8,1},{0,2,2.25,2.5,2.75,3,3.25,3.5,3.75,4}))))</f>
        <v/>
      </c>
      <c r="K682" s="3" t="str">
        <f>IF(COUNT($A682)=0,"",IF($A682&lt;&gt;DRAFT!$B684,"ERR",IF(DRAFT!AJ684="3E","3E",IF(COUNT(DRAFT!AF684,DRAFT!AJ684)&gt;0,DRAFT!AK684,""))))</f>
        <v/>
      </c>
      <c r="L682" s="3" t="str">
        <f>IF(COUNT($A682)=0,"",IF(K682="3E","3E",IF(K682="","I",LOOKUP(K682/M$2,{0,0.4,0.45,0.5,0.55,0.6,0.65,0.7,0.75,0.8,1},{"F","D","C","C+","B-","B","B+","A-","A","A+"}))))</f>
        <v/>
      </c>
      <c r="M682" s="2" t="str">
        <f>IF(COUNT($A682)=0,"",IF(K682="","--",IF(K682="3E","3E",LOOKUP(K682/M$2,{0,0.4,0.45,0.5,0.55,0.6,0.65,0.7,0.75,0.8,1},{0,2,2.25,2.5,2.75,3,3.25,3.5,3.75,4}))))</f>
        <v/>
      </c>
      <c r="N682" s="3" t="str">
        <f>IF(COUNT($A682)=0,"",IF($A682&lt;&gt;DRAFT!$B684,"ERR",IF(DRAFT!AS684="3E","3E",IF(COUNT(DRAFT!AO684,DRAFT!AS684)&gt;0,DRAFT!AT684,""))))</f>
        <v/>
      </c>
      <c r="O682" s="3" t="str">
        <f>IF(COUNT($A682)=0,"",IF(N682="3E","3E",IF(N682="","I",LOOKUP(N682/P$2,{0,0.4,0.45,0.5,0.55,0.6,0.65,0.7,0.75,0.8,1},{"F","D","C","C+","B-","B","B+","A-","A","A+"}))))</f>
        <v/>
      </c>
      <c r="P682" s="2" t="str">
        <f>IF(COUNT($A682)=0,"",IF(N682="","--",IF(N682="3E","3E",LOOKUP(N682/P$2,{0,0.4,0.45,0.5,0.55,0.6,0.65,0.7,0.75,0.8,1},{0,2,2.25,2.5,2.75,3,3.25,3.5,3.75,4}))))</f>
        <v/>
      </c>
      <c r="Q682" s="3" t="str">
        <f>IF(COUNT($A682)=0,"",IF($A682&lt;&gt;DRAFT!$B684,"ERR",IF(DRAFT!BB684="3E","3E",IF(COUNT(DRAFT!AX684,DRAFT!BB684)&gt;0,DRAFT!BC684,""))))</f>
        <v/>
      </c>
      <c r="R682" s="3" t="str">
        <f>IF(COUNT($A682)=0,"",IF(Q682="3E","3E",IF(Q682="","I",LOOKUP(Q682/S$2,{0,0.4,0.45,0.5,0.55,0.6,0.65,0.7,0.75,0.8,1},{"F","D","C","C+","B-","B","B+","A-","A","A+"}))))</f>
        <v/>
      </c>
      <c r="S682" s="2" t="str">
        <f>IF(COUNT($A682)=0,"",IF(Q682="","--",IF(Q682="3E","3E",LOOKUP(Q682/S$2,{0,0.4,0.45,0.5,0.55,0.6,0.65,0.7,0.75,0.8,1},{0,2,2.25,2.5,2.75,3,3.25,3.5,3.75,4}))))</f>
        <v/>
      </c>
      <c r="T682" s="3" t="str">
        <f>IF(COUNT($A682)=0,"",IF($A682&lt;&gt;DRAFT!$B684,"ERR",IF(DRAFT!BK684="3E","3E",IF(COUNT(DRAFT!BG684,DRAFT!BK684)&gt;0,DRAFT!BL684,""))))</f>
        <v/>
      </c>
      <c r="U682" s="3" t="str">
        <f>IF(COUNT($A682)=0,"",IF(T682="3E","3E",IF(T682="","I",LOOKUP(T682/V$2,{0,0.4,0.45,0.5,0.55,0.6,0.65,0.7,0.75,0.8,1},{"F","D","C","C+","B-","B","B+","A-","A","A+"}))))</f>
        <v/>
      </c>
      <c r="V682" s="2" t="str">
        <f>IF(COUNT($A682)=0,"",IF(T682="","--",IF(T682="3E","3E",LOOKUP(T682/V$2,{0,0.4,0.45,0.5,0.55,0.6,0.65,0.7,0.75,0.8,1},{0,2,2.25,2.5,2.75,3,3.25,3.5,3.75,4}))))</f>
        <v/>
      </c>
      <c r="W682" s="3" t="str">
        <f>IF(COUNT($A682)=0,"",IF($A682&lt;&gt;DRAFT!$B684,"ERR",IF(DRAFT!BT684="3E","3E",IF(COUNT(DRAFT!BP684,DRAFT!BT684)&gt;0,DRAFT!BU684,""))))</f>
        <v/>
      </c>
      <c r="X682" s="3" t="str">
        <f>IF(COUNT($A682)=0,"",IF(W682="3E","3E",IF(W682="","I",LOOKUP(W682/Y$2,{0,0.4,0.45,0.5,0.55,0.6,0.65,0.7,0.75,0.8,1},{"F","D","C","C+","B-","B","B+","A-","A","A+"}))))</f>
        <v/>
      </c>
      <c r="Y682" s="2" t="str">
        <f>IF(COUNT($A682)=0,"",IF(W682="","--",IF(W682="3E","3E",LOOKUP(W682/Y$2,{0,0.4,0.45,0.5,0.55,0.6,0.65,0.7,0.75,0.8,1},{0,2,2.25,2.5,2.75,3,3.25,3.5,3.75,4}))))</f>
        <v/>
      </c>
      <c r="Z682" s="3" t="str">
        <f>IF(COUNT($A682)=0,"",IF($A682&lt;&gt;DRAFT!$B684,"ERR",IF(DRAFT!CC684="3E","3E",IF(COUNT(DRAFT!BY684,DRAFT!CC684)&gt;0,DRAFT!CD684,""))))</f>
        <v/>
      </c>
      <c r="AA682" s="3" t="str">
        <f>IF(COUNT($A682)=0,"",IF(Z682="3E","3E",IF(Z682="","I",LOOKUP(Z682/AB$2,{0,0.4,0.45,0.5,0.55,0.6,0.65,0.7,0.75,0.8,1},{"F","D","C","C+","B-","B","B+","A-","A","A+"}))))</f>
        <v/>
      </c>
      <c r="AB682" s="2" t="str">
        <f>IF(COUNT($A682)=0,"",IF(Z682="","--",IF(Z682="3E","3E",LOOKUP(Z682/AB$2,{0,0.4,0.45,0.5,0.55,0.6,0.65,0.7,0.75,0.8,1},{0,2,2.25,2.5,2.75,3,3.25,3.5,3.75,4}))))</f>
        <v/>
      </c>
      <c r="AC682" s="3" t="str">
        <f>IF(COUNT($A682)=0,"",IF($A682&lt;&gt;DRAFT!$B684,"ERR",IF(DRAFT!CF684&gt;0,DRAFT!CF684,"")))</f>
        <v/>
      </c>
      <c r="AD682" s="3" t="str">
        <f>IF(COUNT($A682)=0,"",IF(AC682="3E","3E",IF(AC682="","I",LOOKUP(AC682/AE$2,{0,0.4,0.45,0.5,0.55,0.6,0.65,0.7,0.75,0.8,1},{"F","D","C","C+","B-","B","B+","A-","A","A+"}))))</f>
        <v/>
      </c>
      <c r="AE682" s="2" t="str">
        <f>IF(COUNT($A682)=0,"",IF(AC682="","--",IF(AC682="3E","3E",LOOKUP(AC682/AE$2,{0,0.4,0.45,0.5,0.55,0.6,0.65,0.7,0.75,0.8,1},{0,2,2.25,2.5,2.75,3,3.25,3.5,3.75,4}))))</f>
        <v/>
      </c>
      <c r="AF682" s="3" t="str">
        <f>IF($A682&lt;&gt;DRAFT!$B684,"ERR",IF(OR(COUNT($A682)=0,COUNT(DRAFT!CI684:CK684,DRAFT!CM684:CO684)=0),"",CEILING(SUM(DRAFT!CL684,DRAFT!CP684),1)))</f>
        <v/>
      </c>
      <c r="AG682" s="3" t="str">
        <f>IF(COUNT($A682)=0,"",IF(AF682="3E","3E",IF(AF682="","I",LOOKUP(AF682/AH$2,{0,0.4,0.45,0.5,0.55,0.6,0.65,0.7,0.75,0.8,1},{"F","D","C","C+","B-","B","B+","A-","A","A+"}))))</f>
        <v/>
      </c>
      <c r="AH682" s="2" t="str">
        <f>IF(COUNT($A682)=0,"",IF(AF682="","--",IF(AF682="3E","3E",LOOKUP(AF682/AH$2,{0,0.4,0.45,0.5,0.55,0.6,0.65,0.7,0.75,0.8,1},{0,2,2.25,2.5,2.75,3,3.25,3.5,3.75,4}))))</f>
        <v/>
      </c>
      <c r="AI682" s="11" t="str">
        <f>IF(OR(COUNT($A682)=0,COUNT(B682:AH682)=0),"",IF(COUNTIF(B682:AH682,"3E")&gt;0,"3E",IF(DRAFT!$A684="R",TRUNC(SUMPRODUCT(RGP,RCP)/TCP,3),TRUNC((SUMPRODUCT(--(IMDGP&gt;0)*IMDGP,IMCP)+CEILING(DRAFT!$CQ684*42,0.25))/TCP,3))))</f>
        <v/>
      </c>
      <c r="AJ682" s="3" t="str">
        <f>IF(OR(COUNT($A682)=0,COUNT(B682:AH682)=0),"",IF(COUNTIF(B682:AH682,"3E")&gt;0,"3E",IF(DRAFT!$A684="R",SUMPRODUCT(--(RGP&gt;=2),RCP),SUMPRODUCT(--(IMDGP&gt;0),--(IMGP=0),IMCP)+DRAFT!$CR684)))</f>
        <v/>
      </c>
      <c r="AK682" s="3" t="str">
        <f>IF(OR(COUNT($A682)=0,COUNT(B682:AH682)=0),"",IF(COUNTIF(B682:AJ682,"3E")&gt;0,"3E",IF(AND(DRAFT!$A684="IM",OR($AI682&gt;DRAFT!$CQ684,$AJ682&gt;DRAFT!$CR684)),"IMPROVED",IF(AND(DRAFT!$A684="IM",$AI682&lt;=DRAFT!$CQ684,$AJ682&lt;=DRAFT!$CR684),"NOT IMPROVED",IF(AND(AH682&gt;=2,AI682&gt;=2,AJ682&gt;=30),"PASS","FAIL")))))</f>
        <v/>
      </c>
      <c r="AL682" s="3" t="str">
        <f t="shared" si="20"/>
        <v/>
      </c>
      <c r="AM682" s="3" t="str">
        <f t="shared" si="21"/>
        <v/>
      </c>
    </row>
    <row r="683" spans="1:39" ht="18.95" customHeight="1" x14ac:dyDescent="0.25">
      <c r="A683" s="4" t="str">
        <f>IF(DRAFT!$B685="","",DRAFT!$B685)</f>
        <v/>
      </c>
      <c r="B683" s="3" t="str">
        <f>IF(COUNT($A683)=0,"",IF($A683&lt;&gt;DRAFT!$B685,"ERR",IF(DRAFT!I685="3E","3E",IF(COUNT(DRAFT!E685,DRAFT!I685)&gt;0,DRAFT!J685,""))))</f>
        <v/>
      </c>
      <c r="C683" s="3" t="str">
        <f>IF(COUNT($A683)=0,"",IF(B683="3E","3E",IF(B683="","I",LOOKUP(B683/D$2,{0,0.4,0.45,0.5,0.55,0.6,0.65,0.7,0.75,0.8,1},{"F","D","C","C+","B-","B","B+","A-","A","A+"}))))</f>
        <v/>
      </c>
      <c r="D683" s="2" t="str">
        <f>IF(COUNT($A683)=0,"",IF(B683="","--",IF(B683="3E","3E",LOOKUP(B683/D$2,{0,0.4,0.45,0.5,0.55,0.6,0.65,0.7,0.75,0.8,1},{0,2,2.25,2.5,2.75,3,3.25,3.5,3.75,4}))))</f>
        <v/>
      </c>
      <c r="E683" s="3" t="str">
        <f>IF(COUNT($A683)=0,"",IF($A683&lt;&gt;DRAFT!$B685,"ERR",IF(DRAFT!R685="3E","3E",IF(COUNT(DRAFT!N685,DRAFT!R685)&gt;0,DRAFT!S685,""))))</f>
        <v/>
      </c>
      <c r="F683" s="3" t="str">
        <f>IF(COUNT($A683)=0,"",IF(E683="3E","3E",IF(E683="","I",LOOKUP(E683/G$2,{0,0.4,0.45,0.5,0.55,0.6,0.65,0.7,0.75,0.8,1},{"F","D","C","C+","B-","B","B+","A-","A","A+"}))))</f>
        <v/>
      </c>
      <c r="G683" s="2" t="str">
        <f>IF(COUNT($A683)=0,"",IF(E683="","--",IF(E683="3E","3E",LOOKUP(E683/G$2,{0,0.4,0.45,0.5,0.55,0.6,0.65,0.7,0.75,0.8,1},{0,2,2.25,2.5,2.75,3,3.25,3.5,3.75,4}))))</f>
        <v/>
      </c>
      <c r="H683" s="3" t="str">
        <f>IF(COUNT($A683)=0,"",IF($A683&lt;&gt;DRAFT!$B685,"ERR",IF(DRAFT!AA685="3E","3E",IF(COUNT(DRAFT!W685,DRAFT!AA685)&gt;0,DRAFT!AB685,""))))</f>
        <v/>
      </c>
      <c r="I683" s="3" t="str">
        <f>IF(COUNT($A683)=0,"",IF(H683="3E","3E",IF(H683="","I",LOOKUP(H683/J$2,{0,0.4,0.45,0.5,0.55,0.6,0.65,0.7,0.75,0.8,1},{"F","D","C","C+","B-","B","B+","A-","A","A+"}))))</f>
        <v/>
      </c>
      <c r="J683" s="2" t="str">
        <f>IF(COUNT($A683)=0,"",IF(H683="","--",IF(H683="3E","3E",LOOKUP(H683/J$2,{0,0.4,0.45,0.5,0.55,0.6,0.65,0.7,0.75,0.8,1},{0,2,2.25,2.5,2.75,3,3.25,3.5,3.75,4}))))</f>
        <v/>
      </c>
      <c r="K683" s="3" t="str">
        <f>IF(COUNT($A683)=0,"",IF($A683&lt;&gt;DRAFT!$B685,"ERR",IF(DRAFT!AJ685="3E","3E",IF(COUNT(DRAFT!AF685,DRAFT!AJ685)&gt;0,DRAFT!AK685,""))))</f>
        <v/>
      </c>
      <c r="L683" s="3" t="str">
        <f>IF(COUNT($A683)=0,"",IF(K683="3E","3E",IF(K683="","I",LOOKUP(K683/M$2,{0,0.4,0.45,0.5,0.55,0.6,0.65,0.7,0.75,0.8,1},{"F","D","C","C+","B-","B","B+","A-","A","A+"}))))</f>
        <v/>
      </c>
      <c r="M683" s="2" t="str">
        <f>IF(COUNT($A683)=0,"",IF(K683="","--",IF(K683="3E","3E",LOOKUP(K683/M$2,{0,0.4,0.45,0.5,0.55,0.6,0.65,0.7,0.75,0.8,1},{0,2,2.25,2.5,2.75,3,3.25,3.5,3.75,4}))))</f>
        <v/>
      </c>
      <c r="N683" s="3" t="str">
        <f>IF(COUNT($A683)=0,"",IF($A683&lt;&gt;DRAFT!$B685,"ERR",IF(DRAFT!AS685="3E","3E",IF(COUNT(DRAFT!AO685,DRAFT!AS685)&gt;0,DRAFT!AT685,""))))</f>
        <v/>
      </c>
      <c r="O683" s="3" t="str">
        <f>IF(COUNT($A683)=0,"",IF(N683="3E","3E",IF(N683="","I",LOOKUP(N683/P$2,{0,0.4,0.45,0.5,0.55,0.6,0.65,0.7,0.75,0.8,1},{"F","D","C","C+","B-","B","B+","A-","A","A+"}))))</f>
        <v/>
      </c>
      <c r="P683" s="2" t="str">
        <f>IF(COUNT($A683)=0,"",IF(N683="","--",IF(N683="3E","3E",LOOKUP(N683/P$2,{0,0.4,0.45,0.5,0.55,0.6,0.65,0.7,0.75,0.8,1},{0,2,2.25,2.5,2.75,3,3.25,3.5,3.75,4}))))</f>
        <v/>
      </c>
      <c r="Q683" s="3" t="str">
        <f>IF(COUNT($A683)=0,"",IF($A683&lt;&gt;DRAFT!$B685,"ERR",IF(DRAFT!BB685="3E","3E",IF(COUNT(DRAFT!AX685,DRAFT!BB685)&gt;0,DRAFT!BC685,""))))</f>
        <v/>
      </c>
      <c r="R683" s="3" t="str">
        <f>IF(COUNT($A683)=0,"",IF(Q683="3E","3E",IF(Q683="","I",LOOKUP(Q683/S$2,{0,0.4,0.45,0.5,0.55,0.6,0.65,0.7,0.75,0.8,1},{"F","D","C","C+","B-","B","B+","A-","A","A+"}))))</f>
        <v/>
      </c>
      <c r="S683" s="2" t="str">
        <f>IF(COUNT($A683)=0,"",IF(Q683="","--",IF(Q683="3E","3E",LOOKUP(Q683/S$2,{0,0.4,0.45,0.5,0.55,0.6,0.65,0.7,0.75,0.8,1},{0,2,2.25,2.5,2.75,3,3.25,3.5,3.75,4}))))</f>
        <v/>
      </c>
      <c r="T683" s="3" t="str">
        <f>IF(COUNT($A683)=0,"",IF($A683&lt;&gt;DRAFT!$B685,"ERR",IF(DRAFT!BK685="3E","3E",IF(COUNT(DRAFT!BG685,DRAFT!BK685)&gt;0,DRAFT!BL685,""))))</f>
        <v/>
      </c>
      <c r="U683" s="3" t="str">
        <f>IF(COUNT($A683)=0,"",IF(T683="3E","3E",IF(T683="","I",LOOKUP(T683/V$2,{0,0.4,0.45,0.5,0.55,0.6,0.65,0.7,0.75,0.8,1},{"F","D","C","C+","B-","B","B+","A-","A","A+"}))))</f>
        <v/>
      </c>
      <c r="V683" s="2" t="str">
        <f>IF(COUNT($A683)=0,"",IF(T683="","--",IF(T683="3E","3E",LOOKUP(T683/V$2,{0,0.4,0.45,0.5,0.55,0.6,0.65,0.7,0.75,0.8,1},{0,2,2.25,2.5,2.75,3,3.25,3.5,3.75,4}))))</f>
        <v/>
      </c>
      <c r="W683" s="3" t="str">
        <f>IF(COUNT($A683)=0,"",IF($A683&lt;&gt;DRAFT!$B685,"ERR",IF(DRAFT!BT685="3E","3E",IF(COUNT(DRAFT!BP685,DRAFT!BT685)&gt;0,DRAFT!BU685,""))))</f>
        <v/>
      </c>
      <c r="X683" s="3" t="str">
        <f>IF(COUNT($A683)=0,"",IF(W683="3E","3E",IF(W683="","I",LOOKUP(W683/Y$2,{0,0.4,0.45,0.5,0.55,0.6,0.65,0.7,0.75,0.8,1},{"F","D","C","C+","B-","B","B+","A-","A","A+"}))))</f>
        <v/>
      </c>
      <c r="Y683" s="2" t="str">
        <f>IF(COUNT($A683)=0,"",IF(W683="","--",IF(W683="3E","3E",LOOKUP(W683/Y$2,{0,0.4,0.45,0.5,0.55,0.6,0.65,0.7,0.75,0.8,1},{0,2,2.25,2.5,2.75,3,3.25,3.5,3.75,4}))))</f>
        <v/>
      </c>
      <c r="Z683" s="3" t="str">
        <f>IF(COUNT($A683)=0,"",IF($A683&lt;&gt;DRAFT!$B685,"ERR",IF(DRAFT!CC685="3E","3E",IF(COUNT(DRAFT!BY685,DRAFT!CC685)&gt;0,DRAFT!CD685,""))))</f>
        <v/>
      </c>
      <c r="AA683" s="3" t="str">
        <f>IF(COUNT($A683)=0,"",IF(Z683="3E","3E",IF(Z683="","I",LOOKUP(Z683/AB$2,{0,0.4,0.45,0.5,0.55,0.6,0.65,0.7,0.75,0.8,1},{"F","D","C","C+","B-","B","B+","A-","A","A+"}))))</f>
        <v/>
      </c>
      <c r="AB683" s="2" t="str">
        <f>IF(COUNT($A683)=0,"",IF(Z683="","--",IF(Z683="3E","3E",LOOKUP(Z683/AB$2,{0,0.4,0.45,0.5,0.55,0.6,0.65,0.7,0.75,0.8,1},{0,2,2.25,2.5,2.75,3,3.25,3.5,3.75,4}))))</f>
        <v/>
      </c>
      <c r="AC683" s="3" t="str">
        <f>IF(COUNT($A683)=0,"",IF($A683&lt;&gt;DRAFT!$B685,"ERR",IF(DRAFT!CF685&gt;0,DRAFT!CF685,"")))</f>
        <v/>
      </c>
      <c r="AD683" s="3" t="str">
        <f>IF(COUNT($A683)=0,"",IF(AC683="3E","3E",IF(AC683="","I",LOOKUP(AC683/AE$2,{0,0.4,0.45,0.5,0.55,0.6,0.65,0.7,0.75,0.8,1},{"F","D","C","C+","B-","B","B+","A-","A","A+"}))))</f>
        <v/>
      </c>
      <c r="AE683" s="2" t="str">
        <f>IF(COUNT($A683)=0,"",IF(AC683="","--",IF(AC683="3E","3E",LOOKUP(AC683/AE$2,{0,0.4,0.45,0.5,0.55,0.6,0.65,0.7,0.75,0.8,1},{0,2,2.25,2.5,2.75,3,3.25,3.5,3.75,4}))))</f>
        <v/>
      </c>
      <c r="AF683" s="3" t="str">
        <f>IF($A683&lt;&gt;DRAFT!$B685,"ERR",IF(OR(COUNT($A683)=0,COUNT(DRAFT!CI685:CK685,DRAFT!CM685:CO685)=0),"",CEILING(SUM(DRAFT!CL685,DRAFT!CP685),1)))</f>
        <v/>
      </c>
      <c r="AG683" s="3" t="str">
        <f>IF(COUNT($A683)=0,"",IF(AF683="3E","3E",IF(AF683="","I",LOOKUP(AF683/AH$2,{0,0.4,0.45,0.5,0.55,0.6,0.65,0.7,0.75,0.8,1},{"F","D","C","C+","B-","B","B+","A-","A","A+"}))))</f>
        <v/>
      </c>
      <c r="AH683" s="2" t="str">
        <f>IF(COUNT($A683)=0,"",IF(AF683="","--",IF(AF683="3E","3E",LOOKUP(AF683/AH$2,{0,0.4,0.45,0.5,0.55,0.6,0.65,0.7,0.75,0.8,1},{0,2,2.25,2.5,2.75,3,3.25,3.5,3.75,4}))))</f>
        <v/>
      </c>
      <c r="AI683" s="11" t="str">
        <f>IF(OR(COUNT($A683)=0,COUNT(B683:AH683)=0),"",IF(COUNTIF(B683:AH683,"3E")&gt;0,"3E",IF(DRAFT!$A685="R",TRUNC(SUMPRODUCT(RGP,RCP)/TCP,3),TRUNC((SUMPRODUCT(--(IMDGP&gt;0)*IMDGP,IMCP)+CEILING(DRAFT!$CQ685*42,0.25))/TCP,3))))</f>
        <v/>
      </c>
      <c r="AJ683" s="3" t="str">
        <f>IF(OR(COUNT($A683)=0,COUNT(B683:AH683)=0),"",IF(COUNTIF(B683:AH683,"3E")&gt;0,"3E",IF(DRAFT!$A685="R",SUMPRODUCT(--(RGP&gt;=2),RCP),SUMPRODUCT(--(IMDGP&gt;0),--(IMGP=0),IMCP)+DRAFT!$CR685)))</f>
        <v/>
      </c>
      <c r="AK683" s="3" t="str">
        <f>IF(OR(COUNT($A683)=0,COUNT(B683:AH683)=0),"",IF(COUNTIF(B683:AJ683,"3E")&gt;0,"3E",IF(AND(DRAFT!$A685="IM",OR($AI683&gt;DRAFT!$CQ685,$AJ683&gt;DRAFT!$CR685)),"IMPROVED",IF(AND(DRAFT!$A685="IM",$AI683&lt;=DRAFT!$CQ685,$AJ683&lt;=DRAFT!$CR685),"NOT IMPROVED",IF(AND(AH683&gt;=2,AI683&gt;=2,AJ683&gt;=30),"PASS","FAIL")))))</f>
        <v/>
      </c>
      <c r="AL683" s="3" t="str">
        <f t="shared" si="20"/>
        <v/>
      </c>
      <c r="AM683" s="3" t="str">
        <f t="shared" si="21"/>
        <v/>
      </c>
    </row>
    <row r="684" spans="1:39" ht="18.95" customHeight="1" x14ac:dyDescent="0.25">
      <c r="A684" s="4" t="str">
        <f>IF(DRAFT!$B686="","",DRAFT!$B686)</f>
        <v/>
      </c>
      <c r="B684" s="3" t="str">
        <f>IF(COUNT($A684)=0,"",IF($A684&lt;&gt;DRAFT!$B686,"ERR",IF(DRAFT!I686="3E","3E",IF(COUNT(DRAFT!E686,DRAFT!I686)&gt;0,DRAFT!J686,""))))</f>
        <v/>
      </c>
      <c r="C684" s="3" t="str">
        <f>IF(COUNT($A684)=0,"",IF(B684="3E","3E",IF(B684="","I",LOOKUP(B684/D$2,{0,0.4,0.45,0.5,0.55,0.6,0.65,0.7,0.75,0.8,1},{"F","D","C","C+","B-","B","B+","A-","A","A+"}))))</f>
        <v/>
      </c>
      <c r="D684" s="2" t="str">
        <f>IF(COUNT($A684)=0,"",IF(B684="","--",IF(B684="3E","3E",LOOKUP(B684/D$2,{0,0.4,0.45,0.5,0.55,0.6,0.65,0.7,0.75,0.8,1},{0,2,2.25,2.5,2.75,3,3.25,3.5,3.75,4}))))</f>
        <v/>
      </c>
      <c r="E684" s="3" t="str">
        <f>IF(COUNT($A684)=0,"",IF($A684&lt;&gt;DRAFT!$B686,"ERR",IF(DRAFT!R686="3E","3E",IF(COUNT(DRAFT!N686,DRAFT!R686)&gt;0,DRAFT!S686,""))))</f>
        <v/>
      </c>
      <c r="F684" s="3" t="str">
        <f>IF(COUNT($A684)=0,"",IF(E684="3E","3E",IF(E684="","I",LOOKUP(E684/G$2,{0,0.4,0.45,0.5,0.55,0.6,0.65,0.7,0.75,0.8,1},{"F","D","C","C+","B-","B","B+","A-","A","A+"}))))</f>
        <v/>
      </c>
      <c r="G684" s="2" t="str">
        <f>IF(COUNT($A684)=0,"",IF(E684="","--",IF(E684="3E","3E",LOOKUP(E684/G$2,{0,0.4,0.45,0.5,0.55,0.6,0.65,0.7,0.75,0.8,1},{0,2,2.25,2.5,2.75,3,3.25,3.5,3.75,4}))))</f>
        <v/>
      </c>
      <c r="H684" s="3" t="str">
        <f>IF(COUNT($A684)=0,"",IF($A684&lt;&gt;DRAFT!$B686,"ERR",IF(DRAFT!AA686="3E","3E",IF(COUNT(DRAFT!W686,DRAFT!AA686)&gt;0,DRAFT!AB686,""))))</f>
        <v/>
      </c>
      <c r="I684" s="3" t="str">
        <f>IF(COUNT($A684)=0,"",IF(H684="3E","3E",IF(H684="","I",LOOKUP(H684/J$2,{0,0.4,0.45,0.5,0.55,0.6,0.65,0.7,0.75,0.8,1},{"F","D","C","C+","B-","B","B+","A-","A","A+"}))))</f>
        <v/>
      </c>
      <c r="J684" s="2" t="str">
        <f>IF(COUNT($A684)=0,"",IF(H684="","--",IF(H684="3E","3E",LOOKUP(H684/J$2,{0,0.4,0.45,0.5,0.55,0.6,0.65,0.7,0.75,0.8,1},{0,2,2.25,2.5,2.75,3,3.25,3.5,3.75,4}))))</f>
        <v/>
      </c>
      <c r="K684" s="3" t="str">
        <f>IF(COUNT($A684)=0,"",IF($A684&lt;&gt;DRAFT!$B686,"ERR",IF(DRAFT!AJ686="3E","3E",IF(COUNT(DRAFT!AF686,DRAFT!AJ686)&gt;0,DRAFT!AK686,""))))</f>
        <v/>
      </c>
      <c r="L684" s="3" t="str">
        <f>IF(COUNT($A684)=0,"",IF(K684="3E","3E",IF(K684="","I",LOOKUP(K684/M$2,{0,0.4,0.45,0.5,0.55,0.6,0.65,0.7,0.75,0.8,1},{"F","D","C","C+","B-","B","B+","A-","A","A+"}))))</f>
        <v/>
      </c>
      <c r="M684" s="2" t="str">
        <f>IF(COUNT($A684)=0,"",IF(K684="","--",IF(K684="3E","3E",LOOKUP(K684/M$2,{0,0.4,0.45,0.5,0.55,0.6,0.65,0.7,0.75,0.8,1},{0,2,2.25,2.5,2.75,3,3.25,3.5,3.75,4}))))</f>
        <v/>
      </c>
      <c r="N684" s="3" t="str">
        <f>IF(COUNT($A684)=0,"",IF($A684&lt;&gt;DRAFT!$B686,"ERR",IF(DRAFT!AS686="3E","3E",IF(COUNT(DRAFT!AO686,DRAFT!AS686)&gt;0,DRAFT!AT686,""))))</f>
        <v/>
      </c>
      <c r="O684" s="3" t="str">
        <f>IF(COUNT($A684)=0,"",IF(N684="3E","3E",IF(N684="","I",LOOKUP(N684/P$2,{0,0.4,0.45,0.5,0.55,0.6,0.65,0.7,0.75,0.8,1},{"F","D","C","C+","B-","B","B+","A-","A","A+"}))))</f>
        <v/>
      </c>
      <c r="P684" s="2" t="str">
        <f>IF(COUNT($A684)=0,"",IF(N684="","--",IF(N684="3E","3E",LOOKUP(N684/P$2,{0,0.4,0.45,0.5,0.55,0.6,0.65,0.7,0.75,0.8,1},{0,2,2.25,2.5,2.75,3,3.25,3.5,3.75,4}))))</f>
        <v/>
      </c>
      <c r="Q684" s="3" t="str">
        <f>IF(COUNT($A684)=0,"",IF($A684&lt;&gt;DRAFT!$B686,"ERR",IF(DRAFT!BB686="3E","3E",IF(COUNT(DRAFT!AX686,DRAFT!BB686)&gt;0,DRAFT!BC686,""))))</f>
        <v/>
      </c>
      <c r="R684" s="3" t="str">
        <f>IF(COUNT($A684)=0,"",IF(Q684="3E","3E",IF(Q684="","I",LOOKUP(Q684/S$2,{0,0.4,0.45,0.5,0.55,0.6,0.65,0.7,0.75,0.8,1},{"F","D","C","C+","B-","B","B+","A-","A","A+"}))))</f>
        <v/>
      </c>
      <c r="S684" s="2" t="str">
        <f>IF(COUNT($A684)=0,"",IF(Q684="","--",IF(Q684="3E","3E",LOOKUP(Q684/S$2,{0,0.4,0.45,0.5,0.55,0.6,0.65,0.7,0.75,0.8,1},{0,2,2.25,2.5,2.75,3,3.25,3.5,3.75,4}))))</f>
        <v/>
      </c>
      <c r="T684" s="3" t="str">
        <f>IF(COUNT($A684)=0,"",IF($A684&lt;&gt;DRAFT!$B686,"ERR",IF(DRAFT!BK686="3E","3E",IF(COUNT(DRAFT!BG686,DRAFT!BK686)&gt;0,DRAFT!BL686,""))))</f>
        <v/>
      </c>
      <c r="U684" s="3" t="str">
        <f>IF(COUNT($A684)=0,"",IF(T684="3E","3E",IF(T684="","I",LOOKUP(T684/V$2,{0,0.4,0.45,0.5,0.55,0.6,0.65,0.7,0.75,0.8,1},{"F","D","C","C+","B-","B","B+","A-","A","A+"}))))</f>
        <v/>
      </c>
      <c r="V684" s="2" t="str">
        <f>IF(COUNT($A684)=0,"",IF(T684="","--",IF(T684="3E","3E",LOOKUP(T684/V$2,{0,0.4,0.45,0.5,0.55,0.6,0.65,0.7,0.75,0.8,1},{0,2,2.25,2.5,2.75,3,3.25,3.5,3.75,4}))))</f>
        <v/>
      </c>
      <c r="W684" s="3" t="str">
        <f>IF(COUNT($A684)=0,"",IF($A684&lt;&gt;DRAFT!$B686,"ERR",IF(DRAFT!BT686="3E","3E",IF(COUNT(DRAFT!BP686,DRAFT!BT686)&gt;0,DRAFT!BU686,""))))</f>
        <v/>
      </c>
      <c r="X684" s="3" t="str">
        <f>IF(COUNT($A684)=0,"",IF(W684="3E","3E",IF(W684="","I",LOOKUP(W684/Y$2,{0,0.4,0.45,0.5,0.55,0.6,0.65,0.7,0.75,0.8,1},{"F","D","C","C+","B-","B","B+","A-","A","A+"}))))</f>
        <v/>
      </c>
      <c r="Y684" s="2" t="str">
        <f>IF(COUNT($A684)=0,"",IF(W684="","--",IF(W684="3E","3E",LOOKUP(W684/Y$2,{0,0.4,0.45,0.5,0.55,0.6,0.65,0.7,0.75,0.8,1},{0,2,2.25,2.5,2.75,3,3.25,3.5,3.75,4}))))</f>
        <v/>
      </c>
      <c r="Z684" s="3" t="str">
        <f>IF(COUNT($A684)=0,"",IF($A684&lt;&gt;DRAFT!$B686,"ERR",IF(DRAFT!CC686="3E","3E",IF(COUNT(DRAFT!BY686,DRAFT!CC686)&gt;0,DRAFT!CD686,""))))</f>
        <v/>
      </c>
      <c r="AA684" s="3" t="str">
        <f>IF(COUNT($A684)=0,"",IF(Z684="3E","3E",IF(Z684="","I",LOOKUP(Z684/AB$2,{0,0.4,0.45,0.5,0.55,0.6,0.65,0.7,0.75,0.8,1},{"F","D","C","C+","B-","B","B+","A-","A","A+"}))))</f>
        <v/>
      </c>
      <c r="AB684" s="2" t="str">
        <f>IF(COUNT($A684)=0,"",IF(Z684="","--",IF(Z684="3E","3E",LOOKUP(Z684/AB$2,{0,0.4,0.45,0.5,0.55,0.6,0.65,0.7,0.75,0.8,1},{0,2,2.25,2.5,2.75,3,3.25,3.5,3.75,4}))))</f>
        <v/>
      </c>
      <c r="AC684" s="3" t="str">
        <f>IF(COUNT($A684)=0,"",IF($A684&lt;&gt;DRAFT!$B686,"ERR",IF(DRAFT!CF686&gt;0,DRAFT!CF686,"")))</f>
        <v/>
      </c>
      <c r="AD684" s="3" t="str">
        <f>IF(COUNT($A684)=0,"",IF(AC684="3E","3E",IF(AC684="","I",LOOKUP(AC684/AE$2,{0,0.4,0.45,0.5,0.55,0.6,0.65,0.7,0.75,0.8,1},{"F","D","C","C+","B-","B","B+","A-","A","A+"}))))</f>
        <v/>
      </c>
      <c r="AE684" s="2" t="str">
        <f>IF(COUNT($A684)=0,"",IF(AC684="","--",IF(AC684="3E","3E",LOOKUP(AC684/AE$2,{0,0.4,0.45,0.5,0.55,0.6,0.65,0.7,0.75,0.8,1},{0,2,2.25,2.5,2.75,3,3.25,3.5,3.75,4}))))</f>
        <v/>
      </c>
      <c r="AF684" s="3" t="str">
        <f>IF($A684&lt;&gt;DRAFT!$B686,"ERR",IF(OR(COUNT($A684)=0,COUNT(DRAFT!CI686:CK686,DRAFT!CM686:CO686)=0),"",CEILING(SUM(DRAFT!CL686,DRAFT!CP686),1)))</f>
        <v/>
      </c>
      <c r="AG684" s="3" t="str">
        <f>IF(COUNT($A684)=0,"",IF(AF684="3E","3E",IF(AF684="","I",LOOKUP(AF684/AH$2,{0,0.4,0.45,0.5,0.55,0.6,0.65,0.7,0.75,0.8,1},{"F","D","C","C+","B-","B","B+","A-","A","A+"}))))</f>
        <v/>
      </c>
      <c r="AH684" s="2" t="str">
        <f>IF(COUNT($A684)=0,"",IF(AF684="","--",IF(AF684="3E","3E",LOOKUP(AF684/AH$2,{0,0.4,0.45,0.5,0.55,0.6,0.65,0.7,0.75,0.8,1},{0,2,2.25,2.5,2.75,3,3.25,3.5,3.75,4}))))</f>
        <v/>
      </c>
      <c r="AI684" s="11" t="str">
        <f>IF(OR(COUNT($A684)=0,COUNT(B684:AH684)=0),"",IF(COUNTIF(B684:AH684,"3E")&gt;0,"3E",IF(DRAFT!$A686="R",TRUNC(SUMPRODUCT(RGP,RCP)/TCP,3),TRUNC((SUMPRODUCT(--(IMDGP&gt;0)*IMDGP,IMCP)+CEILING(DRAFT!$CQ686*42,0.25))/TCP,3))))</f>
        <v/>
      </c>
      <c r="AJ684" s="3" t="str">
        <f>IF(OR(COUNT($A684)=0,COUNT(B684:AH684)=0),"",IF(COUNTIF(B684:AH684,"3E")&gt;0,"3E",IF(DRAFT!$A686="R",SUMPRODUCT(--(RGP&gt;=2),RCP),SUMPRODUCT(--(IMDGP&gt;0),--(IMGP=0),IMCP)+DRAFT!$CR686)))</f>
        <v/>
      </c>
      <c r="AK684" s="3" t="str">
        <f>IF(OR(COUNT($A684)=0,COUNT(B684:AH684)=0),"",IF(COUNTIF(B684:AJ684,"3E")&gt;0,"3E",IF(AND(DRAFT!$A686="IM",OR($AI684&gt;DRAFT!$CQ686,$AJ684&gt;DRAFT!$CR686)),"IMPROVED",IF(AND(DRAFT!$A686="IM",$AI684&lt;=DRAFT!$CQ686,$AJ684&lt;=DRAFT!$CR686),"NOT IMPROVED",IF(AND(AH684&gt;=2,AI684&gt;=2,AJ684&gt;=30),"PASS","FAIL")))))</f>
        <v/>
      </c>
      <c r="AL684" s="3" t="str">
        <f t="shared" si="20"/>
        <v/>
      </c>
      <c r="AM684" s="3" t="str">
        <f t="shared" si="21"/>
        <v/>
      </c>
    </row>
    <row r="685" spans="1:39" ht="18.95" customHeight="1" x14ac:dyDescent="0.25">
      <c r="A685" s="4" t="str">
        <f>IF(DRAFT!$B687="","",DRAFT!$B687)</f>
        <v/>
      </c>
      <c r="B685" s="3" t="str">
        <f>IF(COUNT($A685)=0,"",IF($A685&lt;&gt;DRAFT!$B687,"ERR",IF(DRAFT!I687="3E","3E",IF(COUNT(DRAFT!E687,DRAFT!I687)&gt;0,DRAFT!J687,""))))</f>
        <v/>
      </c>
      <c r="C685" s="3" t="str">
        <f>IF(COUNT($A685)=0,"",IF(B685="3E","3E",IF(B685="","I",LOOKUP(B685/D$2,{0,0.4,0.45,0.5,0.55,0.6,0.65,0.7,0.75,0.8,1},{"F","D","C","C+","B-","B","B+","A-","A","A+"}))))</f>
        <v/>
      </c>
      <c r="D685" s="2" t="str">
        <f>IF(COUNT($A685)=0,"",IF(B685="","--",IF(B685="3E","3E",LOOKUP(B685/D$2,{0,0.4,0.45,0.5,0.55,0.6,0.65,0.7,0.75,0.8,1},{0,2,2.25,2.5,2.75,3,3.25,3.5,3.75,4}))))</f>
        <v/>
      </c>
      <c r="E685" s="3" t="str">
        <f>IF(COUNT($A685)=0,"",IF($A685&lt;&gt;DRAFT!$B687,"ERR",IF(DRAFT!R687="3E","3E",IF(COUNT(DRAFT!N687,DRAFT!R687)&gt;0,DRAFT!S687,""))))</f>
        <v/>
      </c>
      <c r="F685" s="3" t="str">
        <f>IF(COUNT($A685)=0,"",IF(E685="3E","3E",IF(E685="","I",LOOKUP(E685/G$2,{0,0.4,0.45,0.5,0.55,0.6,0.65,0.7,0.75,0.8,1},{"F","D","C","C+","B-","B","B+","A-","A","A+"}))))</f>
        <v/>
      </c>
      <c r="G685" s="2" t="str">
        <f>IF(COUNT($A685)=0,"",IF(E685="","--",IF(E685="3E","3E",LOOKUP(E685/G$2,{0,0.4,0.45,0.5,0.55,0.6,0.65,0.7,0.75,0.8,1},{0,2,2.25,2.5,2.75,3,3.25,3.5,3.75,4}))))</f>
        <v/>
      </c>
      <c r="H685" s="3" t="str">
        <f>IF(COUNT($A685)=0,"",IF($A685&lt;&gt;DRAFT!$B687,"ERR",IF(DRAFT!AA687="3E","3E",IF(COUNT(DRAFT!W687,DRAFT!AA687)&gt;0,DRAFT!AB687,""))))</f>
        <v/>
      </c>
      <c r="I685" s="3" t="str">
        <f>IF(COUNT($A685)=0,"",IF(H685="3E","3E",IF(H685="","I",LOOKUP(H685/J$2,{0,0.4,0.45,0.5,0.55,0.6,0.65,0.7,0.75,0.8,1},{"F","D","C","C+","B-","B","B+","A-","A","A+"}))))</f>
        <v/>
      </c>
      <c r="J685" s="2" t="str">
        <f>IF(COUNT($A685)=0,"",IF(H685="","--",IF(H685="3E","3E",LOOKUP(H685/J$2,{0,0.4,0.45,0.5,0.55,0.6,0.65,0.7,0.75,0.8,1},{0,2,2.25,2.5,2.75,3,3.25,3.5,3.75,4}))))</f>
        <v/>
      </c>
      <c r="K685" s="3" t="str">
        <f>IF(COUNT($A685)=0,"",IF($A685&lt;&gt;DRAFT!$B687,"ERR",IF(DRAFT!AJ687="3E","3E",IF(COUNT(DRAFT!AF687,DRAFT!AJ687)&gt;0,DRAFT!AK687,""))))</f>
        <v/>
      </c>
      <c r="L685" s="3" t="str">
        <f>IF(COUNT($A685)=0,"",IF(K685="3E","3E",IF(K685="","I",LOOKUP(K685/M$2,{0,0.4,0.45,0.5,0.55,0.6,0.65,0.7,0.75,0.8,1},{"F","D","C","C+","B-","B","B+","A-","A","A+"}))))</f>
        <v/>
      </c>
      <c r="M685" s="2" t="str">
        <f>IF(COUNT($A685)=0,"",IF(K685="","--",IF(K685="3E","3E",LOOKUP(K685/M$2,{0,0.4,0.45,0.5,0.55,0.6,0.65,0.7,0.75,0.8,1},{0,2,2.25,2.5,2.75,3,3.25,3.5,3.75,4}))))</f>
        <v/>
      </c>
      <c r="N685" s="3" t="str">
        <f>IF(COUNT($A685)=0,"",IF($A685&lt;&gt;DRAFT!$B687,"ERR",IF(DRAFT!AS687="3E","3E",IF(COUNT(DRAFT!AO687,DRAFT!AS687)&gt;0,DRAFT!AT687,""))))</f>
        <v/>
      </c>
      <c r="O685" s="3" t="str">
        <f>IF(COUNT($A685)=0,"",IF(N685="3E","3E",IF(N685="","I",LOOKUP(N685/P$2,{0,0.4,0.45,0.5,0.55,0.6,0.65,0.7,0.75,0.8,1},{"F","D","C","C+","B-","B","B+","A-","A","A+"}))))</f>
        <v/>
      </c>
      <c r="P685" s="2" t="str">
        <f>IF(COUNT($A685)=0,"",IF(N685="","--",IF(N685="3E","3E",LOOKUP(N685/P$2,{0,0.4,0.45,0.5,0.55,0.6,0.65,0.7,0.75,0.8,1},{0,2,2.25,2.5,2.75,3,3.25,3.5,3.75,4}))))</f>
        <v/>
      </c>
      <c r="Q685" s="3" t="str">
        <f>IF(COUNT($A685)=0,"",IF($A685&lt;&gt;DRAFT!$B687,"ERR",IF(DRAFT!BB687="3E","3E",IF(COUNT(DRAFT!AX687,DRAFT!BB687)&gt;0,DRAFT!BC687,""))))</f>
        <v/>
      </c>
      <c r="R685" s="3" t="str">
        <f>IF(COUNT($A685)=0,"",IF(Q685="3E","3E",IF(Q685="","I",LOOKUP(Q685/S$2,{0,0.4,0.45,0.5,0.55,0.6,0.65,0.7,0.75,0.8,1},{"F","D","C","C+","B-","B","B+","A-","A","A+"}))))</f>
        <v/>
      </c>
      <c r="S685" s="2" t="str">
        <f>IF(COUNT($A685)=0,"",IF(Q685="","--",IF(Q685="3E","3E",LOOKUP(Q685/S$2,{0,0.4,0.45,0.5,0.55,0.6,0.65,0.7,0.75,0.8,1},{0,2,2.25,2.5,2.75,3,3.25,3.5,3.75,4}))))</f>
        <v/>
      </c>
      <c r="T685" s="3" t="str">
        <f>IF(COUNT($A685)=0,"",IF($A685&lt;&gt;DRAFT!$B687,"ERR",IF(DRAFT!BK687="3E","3E",IF(COUNT(DRAFT!BG687,DRAFT!BK687)&gt;0,DRAFT!BL687,""))))</f>
        <v/>
      </c>
      <c r="U685" s="3" t="str">
        <f>IF(COUNT($A685)=0,"",IF(T685="3E","3E",IF(T685="","I",LOOKUP(T685/V$2,{0,0.4,0.45,0.5,0.55,0.6,0.65,0.7,0.75,0.8,1},{"F","D","C","C+","B-","B","B+","A-","A","A+"}))))</f>
        <v/>
      </c>
      <c r="V685" s="2" t="str">
        <f>IF(COUNT($A685)=0,"",IF(T685="","--",IF(T685="3E","3E",LOOKUP(T685/V$2,{0,0.4,0.45,0.5,0.55,0.6,0.65,0.7,0.75,0.8,1},{0,2,2.25,2.5,2.75,3,3.25,3.5,3.75,4}))))</f>
        <v/>
      </c>
      <c r="W685" s="3" t="str">
        <f>IF(COUNT($A685)=0,"",IF($A685&lt;&gt;DRAFT!$B687,"ERR",IF(DRAFT!BT687="3E","3E",IF(COUNT(DRAFT!BP687,DRAFT!BT687)&gt;0,DRAFT!BU687,""))))</f>
        <v/>
      </c>
      <c r="X685" s="3" t="str">
        <f>IF(COUNT($A685)=0,"",IF(W685="3E","3E",IF(W685="","I",LOOKUP(W685/Y$2,{0,0.4,0.45,0.5,0.55,0.6,0.65,0.7,0.75,0.8,1},{"F","D","C","C+","B-","B","B+","A-","A","A+"}))))</f>
        <v/>
      </c>
      <c r="Y685" s="2" t="str">
        <f>IF(COUNT($A685)=0,"",IF(W685="","--",IF(W685="3E","3E",LOOKUP(W685/Y$2,{0,0.4,0.45,0.5,0.55,0.6,0.65,0.7,0.75,0.8,1},{0,2,2.25,2.5,2.75,3,3.25,3.5,3.75,4}))))</f>
        <v/>
      </c>
      <c r="Z685" s="3" t="str">
        <f>IF(COUNT($A685)=0,"",IF($A685&lt;&gt;DRAFT!$B687,"ERR",IF(DRAFT!CC687="3E","3E",IF(COUNT(DRAFT!BY687,DRAFT!CC687)&gt;0,DRAFT!CD687,""))))</f>
        <v/>
      </c>
      <c r="AA685" s="3" t="str">
        <f>IF(COUNT($A685)=0,"",IF(Z685="3E","3E",IF(Z685="","I",LOOKUP(Z685/AB$2,{0,0.4,0.45,0.5,0.55,0.6,0.65,0.7,0.75,0.8,1},{"F","D","C","C+","B-","B","B+","A-","A","A+"}))))</f>
        <v/>
      </c>
      <c r="AB685" s="2" t="str">
        <f>IF(COUNT($A685)=0,"",IF(Z685="","--",IF(Z685="3E","3E",LOOKUP(Z685/AB$2,{0,0.4,0.45,0.5,0.55,0.6,0.65,0.7,0.75,0.8,1},{0,2,2.25,2.5,2.75,3,3.25,3.5,3.75,4}))))</f>
        <v/>
      </c>
      <c r="AC685" s="3" t="str">
        <f>IF(COUNT($A685)=0,"",IF($A685&lt;&gt;DRAFT!$B687,"ERR",IF(DRAFT!CF687&gt;0,DRAFT!CF687,"")))</f>
        <v/>
      </c>
      <c r="AD685" s="3" t="str">
        <f>IF(COUNT($A685)=0,"",IF(AC685="3E","3E",IF(AC685="","I",LOOKUP(AC685/AE$2,{0,0.4,0.45,0.5,0.55,0.6,0.65,0.7,0.75,0.8,1},{"F","D","C","C+","B-","B","B+","A-","A","A+"}))))</f>
        <v/>
      </c>
      <c r="AE685" s="2" t="str">
        <f>IF(COUNT($A685)=0,"",IF(AC685="","--",IF(AC685="3E","3E",LOOKUP(AC685/AE$2,{0,0.4,0.45,0.5,0.55,0.6,0.65,0.7,0.75,0.8,1},{0,2,2.25,2.5,2.75,3,3.25,3.5,3.75,4}))))</f>
        <v/>
      </c>
      <c r="AF685" s="3" t="str">
        <f>IF($A685&lt;&gt;DRAFT!$B687,"ERR",IF(OR(COUNT($A685)=0,COUNT(DRAFT!CI687:CK687,DRAFT!CM687:CO687)=0),"",CEILING(SUM(DRAFT!CL687,DRAFT!CP687),1)))</f>
        <v/>
      </c>
      <c r="AG685" s="3" t="str">
        <f>IF(COUNT($A685)=0,"",IF(AF685="3E","3E",IF(AF685="","I",LOOKUP(AF685/AH$2,{0,0.4,0.45,0.5,0.55,0.6,0.65,0.7,0.75,0.8,1},{"F","D","C","C+","B-","B","B+","A-","A","A+"}))))</f>
        <v/>
      </c>
      <c r="AH685" s="2" t="str">
        <f>IF(COUNT($A685)=0,"",IF(AF685="","--",IF(AF685="3E","3E",LOOKUP(AF685/AH$2,{0,0.4,0.45,0.5,0.55,0.6,0.65,0.7,0.75,0.8,1},{0,2,2.25,2.5,2.75,3,3.25,3.5,3.75,4}))))</f>
        <v/>
      </c>
      <c r="AI685" s="11" t="str">
        <f>IF(OR(COUNT($A685)=0,COUNT(B685:AH685)=0),"",IF(COUNTIF(B685:AH685,"3E")&gt;0,"3E",IF(DRAFT!$A687="R",TRUNC(SUMPRODUCT(RGP,RCP)/TCP,3),TRUNC((SUMPRODUCT(--(IMDGP&gt;0)*IMDGP,IMCP)+CEILING(DRAFT!$CQ687*42,0.25))/TCP,3))))</f>
        <v/>
      </c>
      <c r="AJ685" s="3" t="str">
        <f>IF(OR(COUNT($A685)=0,COUNT(B685:AH685)=0),"",IF(COUNTIF(B685:AH685,"3E")&gt;0,"3E",IF(DRAFT!$A687="R",SUMPRODUCT(--(RGP&gt;=2),RCP),SUMPRODUCT(--(IMDGP&gt;0),--(IMGP=0),IMCP)+DRAFT!$CR687)))</f>
        <v/>
      </c>
      <c r="AK685" s="3" t="str">
        <f>IF(OR(COUNT($A685)=0,COUNT(B685:AH685)=0),"",IF(COUNTIF(B685:AJ685,"3E")&gt;0,"3E",IF(AND(DRAFT!$A687="IM",OR($AI685&gt;DRAFT!$CQ687,$AJ685&gt;DRAFT!$CR687)),"IMPROVED",IF(AND(DRAFT!$A687="IM",$AI685&lt;=DRAFT!$CQ687,$AJ685&lt;=DRAFT!$CR687),"NOT IMPROVED",IF(AND(AH685&gt;=2,AI685&gt;=2,AJ685&gt;=30),"PASS","FAIL")))))</f>
        <v/>
      </c>
      <c r="AL685" s="3" t="str">
        <f t="shared" si="20"/>
        <v/>
      </c>
      <c r="AM685" s="3" t="str">
        <f t="shared" si="21"/>
        <v/>
      </c>
    </row>
    <row r="686" spans="1:39" ht="18.95" customHeight="1" x14ac:dyDescent="0.25">
      <c r="A686" s="4" t="str">
        <f>IF(DRAFT!$B688="","",DRAFT!$B688)</f>
        <v/>
      </c>
      <c r="B686" s="3" t="str">
        <f>IF(COUNT($A686)=0,"",IF($A686&lt;&gt;DRAFT!$B688,"ERR",IF(DRAFT!I688="3E","3E",IF(COUNT(DRAFT!E688,DRAFT!I688)&gt;0,DRAFT!J688,""))))</f>
        <v/>
      </c>
      <c r="C686" s="3" t="str">
        <f>IF(COUNT($A686)=0,"",IF(B686="3E","3E",IF(B686="","I",LOOKUP(B686/D$2,{0,0.4,0.45,0.5,0.55,0.6,0.65,0.7,0.75,0.8,1},{"F","D","C","C+","B-","B","B+","A-","A","A+"}))))</f>
        <v/>
      </c>
      <c r="D686" s="2" t="str">
        <f>IF(COUNT($A686)=0,"",IF(B686="","--",IF(B686="3E","3E",LOOKUP(B686/D$2,{0,0.4,0.45,0.5,0.55,0.6,0.65,0.7,0.75,0.8,1},{0,2,2.25,2.5,2.75,3,3.25,3.5,3.75,4}))))</f>
        <v/>
      </c>
      <c r="E686" s="3" t="str">
        <f>IF(COUNT($A686)=0,"",IF($A686&lt;&gt;DRAFT!$B688,"ERR",IF(DRAFT!R688="3E","3E",IF(COUNT(DRAFT!N688,DRAFT!R688)&gt;0,DRAFT!S688,""))))</f>
        <v/>
      </c>
      <c r="F686" s="3" t="str">
        <f>IF(COUNT($A686)=0,"",IF(E686="3E","3E",IF(E686="","I",LOOKUP(E686/G$2,{0,0.4,0.45,0.5,0.55,0.6,0.65,0.7,0.75,0.8,1},{"F","D","C","C+","B-","B","B+","A-","A","A+"}))))</f>
        <v/>
      </c>
      <c r="G686" s="2" t="str">
        <f>IF(COUNT($A686)=0,"",IF(E686="","--",IF(E686="3E","3E",LOOKUP(E686/G$2,{0,0.4,0.45,0.5,0.55,0.6,0.65,0.7,0.75,0.8,1},{0,2,2.25,2.5,2.75,3,3.25,3.5,3.75,4}))))</f>
        <v/>
      </c>
      <c r="H686" s="3" t="str">
        <f>IF(COUNT($A686)=0,"",IF($A686&lt;&gt;DRAFT!$B688,"ERR",IF(DRAFT!AA688="3E","3E",IF(COUNT(DRAFT!W688,DRAFT!AA688)&gt;0,DRAFT!AB688,""))))</f>
        <v/>
      </c>
      <c r="I686" s="3" t="str">
        <f>IF(COUNT($A686)=0,"",IF(H686="3E","3E",IF(H686="","I",LOOKUP(H686/J$2,{0,0.4,0.45,0.5,0.55,0.6,0.65,0.7,0.75,0.8,1},{"F","D","C","C+","B-","B","B+","A-","A","A+"}))))</f>
        <v/>
      </c>
      <c r="J686" s="2" t="str">
        <f>IF(COUNT($A686)=0,"",IF(H686="","--",IF(H686="3E","3E",LOOKUP(H686/J$2,{0,0.4,0.45,0.5,0.55,0.6,0.65,0.7,0.75,0.8,1},{0,2,2.25,2.5,2.75,3,3.25,3.5,3.75,4}))))</f>
        <v/>
      </c>
      <c r="K686" s="3" t="str">
        <f>IF(COUNT($A686)=0,"",IF($A686&lt;&gt;DRAFT!$B688,"ERR",IF(DRAFT!AJ688="3E","3E",IF(COUNT(DRAFT!AF688,DRAFT!AJ688)&gt;0,DRAFT!AK688,""))))</f>
        <v/>
      </c>
      <c r="L686" s="3" t="str">
        <f>IF(COUNT($A686)=0,"",IF(K686="3E","3E",IF(K686="","I",LOOKUP(K686/M$2,{0,0.4,0.45,0.5,0.55,0.6,0.65,0.7,0.75,0.8,1},{"F","D","C","C+","B-","B","B+","A-","A","A+"}))))</f>
        <v/>
      </c>
      <c r="M686" s="2" t="str">
        <f>IF(COUNT($A686)=0,"",IF(K686="","--",IF(K686="3E","3E",LOOKUP(K686/M$2,{0,0.4,0.45,0.5,0.55,0.6,0.65,0.7,0.75,0.8,1},{0,2,2.25,2.5,2.75,3,3.25,3.5,3.75,4}))))</f>
        <v/>
      </c>
      <c r="N686" s="3" t="str">
        <f>IF(COUNT($A686)=0,"",IF($A686&lt;&gt;DRAFT!$B688,"ERR",IF(DRAFT!AS688="3E","3E",IF(COUNT(DRAFT!AO688,DRAFT!AS688)&gt;0,DRAFT!AT688,""))))</f>
        <v/>
      </c>
      <c r="O686" s="3" t="str">
        <f>IF(COUNT($A686)=0,"",IF(N686="3E","3E",IF(N686="","I",LOOKUP(N686/P$2,{0,0.4,0.45,0.5,0.55,0.6,0.65,0.7,0.75,0.8,1},{"F","D","C","C+","B-","B","B+","A-","A","A+"}))))</f>
        <v/>
      </c>
      <c r="P686" s="2" t="str">
        <f>IF(COUNT($A686)=0,"",IF(N686="","--",IF(N686="3E","3E",LOOKUP(N686/P$2,{0,0.4,0.45,0.5,0.55,0.6,0.65,0.7,0.75,0.8,1},{0,2,2.25,2.5,2.75,3,3.25,3.5,3.75,4}))))</f>
        <v/>
      </c>
      <c r="Q686" s="3" t="str">
        <f>IF(COUNT($A686)=0,"",IF($A686&lt;&gt;DRAFT!$B688,"ERR",IF(DRAFT!BB688="3E","3E",IF(COUNT(DRAFT!AX688,DRAFT!BB688)&gt;0,DRAFT!BC688,""))))</f>
        <v/>
      </c>
      <c r="R686" s="3" t="str">
        <f>IF(COUNT($A686)=0,"",IF(Q686="3E","3E",IF(Q686="","I",LOOKUP(Q686/S$2,{0,0.4,0.45,0.5,0.55,0.6,0.65,0.7,0.75,0.8,1},{"F","D","C","C+","B-","B","B+","A-","A","A+"}))))</f>
        <v/>
      </c>
      <c r="S686" s="2" t="str">
        <f>IF(COUNT($A686)=0,"",IF(Q686="","--",IF(Q686="3E","3E",LOOKUP(Q686/S$2,{0,0.4,0.45,0.5,0.55,0.6,0.65,0.7,0.75,0.8,1},{0,2,2.25,2.5,2.75,3,3.25,3.5,3.75,4}))))</f>
        <v/>
      </c>
      <c r="T686" s="3" t="str">
        <f>IF(COUNT($A686)=0,"",IF($A686&lt;&gt;DRAFT!$B688,"ERR",IF(DRAFT!BK688="3E","3E",IF(COUNT(DRAFT!BG688,DRAFT!BK688)&gt;0,DRAFT!BL688,""))))</f>
        <v/>
      </c>
      <c r="U686" s="3" t="str">
        <f>IF(COUNT($A686)=0,"",IF(T686="3E","3E",IF(T686="","I",LOOKUP(T686/V$2,{0,0.4,0.45,0.5,0.55,0.6,0.65,0.7,0.75,0.8,1},{"F","D","C","C+","B-","B","B+","A-","A","A+"}))))</f>
        <v/>
      </c>
      <c r="V686" s="2" t="str">
        <f>IF(COUNT($A686)=0,"",IF(T686="","--",IF(T686="3E","3E",LOOKUP(T686/V$2,{0,0.4,0.45,0.5,0.55,0.6,0.65,0.7,0.75,0.8,1},{0,2,2.25,2.5,2.75,3,3.25,3.5,3.75,4}))))</f>
        <v/>
      </c>
      <c r="W686" s="3" t="str">
        <f>IF(COUNT($A686)=0,"",IF($A686&lt;&gt;DRAFT!$B688,"ERR",IF(DRAFT!BT688="3E","3E",IF(COUNT(DRAFT!BP688,DRAFT!BT688)&gt;0,DRAFT!BU688,""))))</f>
        <v/>
      </c>
      <c r="X686" s="3" t="str">
        <f>IF(COUNT($A686)=0,"",IF(W686="3E","3E",IF(W686="","I",LOOKUP(W686/Y$2,{0,0.4,0.45,0.5,0.55,0.6,0.65,0.7,0.75,0.8,1},{"F","D","C","C+","B-","B","B+","A-","A","A+"}))))</f>
        <v/>
      </c>
      <c r="Y686" s="2" t="str">
        <f>IF(COUNT($A686)=0,"",IF(W686="","--",IF(W686="3E","3E",LOOKUP(W686/Y$2,{0,0.4,0.45,0.5,0.55,0.6,0.65,0.7,0.75,0.8,1},{0,2,2.25,2.5,2.75,3,3.25,3.5,3.75,4}))))</f>
        <v/>
      </c>
      <c r="Z686" s="3" t="str">
        <f>IF(COUNT($A686)=0,"",IF($A686&lt;&gt;DRAFT!$B688,"ERR",IF(DRAFT!CC688="3E","3E",IF(COUNT(DRAFT!BY688,DRAFT!CC688)&gt;0,DRAFT!CD688,""))))</f>
        <v/>
      </c>
      <c r="AA686" s="3" t="str">
        <f>IF(COUNT($A686)=0,"",IF(Z686="3E","3E",IF(Z686="","I",LOOKUP(Z686/AB$2,{0,0.4,0.45,0.5,0.55,0.6,0.65,0.7,0.75,0.8,1},{"F","D","C","C+","B-","B","B+","A-","A","A+"}))))</f>
        <v/>
      </c>
      <c r="AB686" s="2" t="str">
        <f>IF(COUNT($A686)=0,"",IF(Z686="","--",IF(Z686="3E","3E",LOOKUP(Z686/AB$2,{0,0.4,0.45,0.5,0.55,0.6,0.65,0.7,0.75,0.8,1},{0,2,2.25,2.5,2.75,3,3.25,3.5,3.75,4}))))</f>
        <v/>
      </c>
      <c r="AC686" s="3" t="str">
        <f>IF(COUNT($A686)=0,"",IF($A686&lt;&gt;DRAFT!$B688,"ERR",IF(DRAFT!CF688&gt;0,DRAFT!CF688,"")))</f>
        <v/>
      </c>
      <c r="AD686" s="3" t="str">
        <f>IF(COUNT($A686)=0,"",IF(AC686="3E","3E",IF(AC686="","I",LOOKUP(AC686/AE$2,{0,0.4,0.45,0.5,0.55,0.6,0.65,0.7,0.75,0.8,1},{"F","D","C","C+","B-","B","B+","A-","A","A+"}))))</f>
        <v/>
      </c>
      <c r="AE686" s="2" t="str">
        <f>IF(COUNT($A686)=0,"",IF(AC686="","--",IF(AC686="3E","3E",LOOKUP(AC686/AE$2,{0,0.4,0.45,0.5,0.55,0.6,0.65,0.7,0.75,0.8,1},{0,2,2.25,2.5,2.75,3,3.25,3.5,3.75,4}))))</f>
        <v/>
      </c>
      <c r="AF686" s="3" t="str">
        <f>IF($A686&lt;&gt;DRAFT!$B688,"ERR",IF(OR(COUNT($A686)=0,COUNT(DRAFT!CI688:CK688,DRAFT!CM688:CO688)=0),"",CEILING(SUM(DRAFT!CL688,DRAFT!CP688),1)))</f>
        <v/>
      </c>
      <c r="AG686" s="3" t="str">
        <f>IF(COUNT($A686)=0,"",IF(AF686="3E","3E",IF(AF686="","I",LOOKUP(AF686/AH$2,{0,0.4,0.45,0.5,0.55,0.6,0.65,0.7,0.75,0.8,1},{"F","D","C","C+","B-","B","B+","A-","A","A+"}))))</f>
        <v/>
      </c>
      <c r="AH686" s="2" t="str">
        <f>IF(COUNT($A686)=0,"",IF(AF686="","--",IF(AF686="3E","3E",LOOKUP(AF686/AH$2,{0,0.4,0.45,0.5,0.55,0.6,0.65,0.7,0.75,0.8,1},{0,2,2.25,2.5,2.75,3,3.25,3.5,3.75,4}))))</f>
        <v/>
      </c>
      <c r="AI686" s="11" t="str">
        <f>IF(OR(COUNT($A686)=0,COUNT(B686:AH686)=0),"",IF(COUNTIF(B686:AH686,"3E")&gt;0,"3E",IF(DRAFT!$A688="R",TRUNC(SUMPRODUCT(RGP,RCP)/TCP,3),TRUNC((SUMPRODUCT(--(IMDGP&gt;0)*IMDGP,IMCP)+CEILING(DRAFT!$CQ688*42,0.25))/TCP,3))))</f>
        <v/>
      </c>
      <c r="AJ686" s="3" t="str">
        <f>IF(OR(COUNT($A686)=0,COUNT(B686:AH686)=0),"",IF(COUNTIF(B686:AH686,"3E")&gt;0,"3E",IF(DRAFT!$A688="R",SUMPRODUCT(--(RGP&gt;=2),RCP),SUMPRODUCT(--(IMDGP&gt;0),--(IMGP=0),IMCP)+DRAFT!$CR688)))</f>
        <v/>
      </c>
      <c r="AK686" s="3" t="str">
        <f>IF(OR(COUNT($A686)=0,COUNT(B686:AH686)=0),"",IF(COUNTIF(B686:AJ686,"3E")&gt;0,"3E",IF(AND(DRAFT!$A688="IM",OR($AI686&gt;DRAFT!$CQ688,$AJ686&gt;DRAFT!$CR688)),"IMPROVED",IF(AND(DRAFT!$A688="IM",$AI686&lt;=DRAFT!$CQ688,$AJ686&lt;=DRAFT!$CR688),"NOT IMPROVED",IF(AND(AH686&gt;=2,AI686&gt;=2,AJ686&gt;=30),"PASS","FAIL")))))</f>
        <v/>
      </c>
      <c r="AL686" s="3" t="str">
        <f t="shared" si="20"/>
        <v/>
      </c>
      <c r="AM686" s="3" t="str">
        <f t="shared" si="21"/>
        <v/>
      </c>
    </row>
    <row r="687" spans="1:39" ht="18.95" customHeight="1" x14ac:dyDescent="0.25">
      <c r="A687" s="4" t="str">
        <f>IF(DRAFT!$B689="","",DRAFT!$B689)</f>
        <v/>
      </c>
      <c r="B687" s="3" t="str">
        <f>IF(COUNT($A687)=0,"",IF($A687&lt;&gt;DRAFT!$B689,"ERR",IF(DRAFT!I689="3E","3E",IF(COUNT(DRAFT!E689,DRAFT!I689)&gt;0,DRAFT!J689,""))))</f>
        <v/>
      </c>
      <c r="C687" s="3" t="str">
        <f>IF(COUNT($A687)=0,"",IF(B687="3E","3E",IF(B687="","I",LOOKUP(B687/D$2,{0,0.4,0.45,0.5,0.55,0.6,0.65,0.7,0.75,0.8,1},{"F","D","C","C+","B-","B","B+","A-","A","A+"}))))</f>
        <v/>
      </c>
      <c r="D687" s="2" t="str">
        <f>IF(COUNT($A687)=0,"",IF(B687="","--",IF(B687="3E","3E",LOOKUP(B687/D$2,{0,0.4,0.45,0.5,0.55,0.6,0.65,0.7,0.75,0.8,1},{0,2,2.25,2.5,2.75,3,3.25,3.5,3.75,4}))))</f>
        <v/>
      </c>
      <c r="E687" s="3" t="str">
        <f>IF(COUNT($A687)=0,"",IF($A687&lt;&gt;DRAFT!$B689,"ERR",IF(DRAFT!R689="3E","3E",IF(COUNT(DRAFT!N689,DRAFT!R689)&gt;0,DRAFT!S689,""))))</f>
        <v/>
      </c>
      <c r="F687" s="3" t="str">
        <f>IF(COUNT($A687)=0,"",IF(E687="3E","3E",IF(E687="","I",LOOKUP(E687/G$2,{0,0.4,0.45,0.5,0.55,0.6,0.65,0.7,0.75,0.8,1},{"F","D","C","C+","B-","B","B+","A-","A","A+"}))))</f>
        <v/>
      </c>
      <c r="G687" s="2" t="str">
        <f>IF(COUNT($A687)=0,"",IF(E687="","--",IF(E687="3E","3E",LOOKUP(E687/G$2,{0,0.4,0.45,0.5,0.55,0.6,0.65,0.7,0.75,0.8,1},{0,2,2.25,2.5,2.75,3,3.25,3.5,3.75,4}))))</f>
        <v/>
      </c>
      <c r="H687" s="3" t="str">
        <f>IF(COUNT($A687)=0,"",IF($A687&lt;&gt;DRAFT!$B689,"ERR",IF(DRAFT!AA689="3E","3E",IF(COUNT(DRAFT!W689,DRAFT!AA689)&gt;0,DRAFT!AB689,""))))</f>
        <v/>
      </c>
      <c r="I687" s="3" t="str">
        <f>IF(COUNT($A687)=0,"",IF(H687="3E","3E",IF(H687="","I",LOOKUP(H687/J$2,{0,0.4,0.45,0.5,0.55,0.6,0.65,0.7,0.75,0.8,1},{"F","D","C","C+","B-","B","B+","A-","A","A+"}))))</f>
        <v/>
      </c>
      <c r="J687" s="2" t="str">
        <f>IF(COUNT($A687)=0,"",IF(H687="","--",IF(H687="3E","3E",LOOKUP(H687/J$2,{0,0.4,0.45,0.5,0.55,0.6,0.65,0.7,0.75,0.8,1},{0,2,2.25,2.5,2.75,3,3.25,3.5,3.75,4}))))</f>
        <v/>
      </c>
      <c r="K687" s="3" t="str">
        <f>IF(COUNT($A687)=0,"",IF($A687&lt;&gt;DRAFT!$B689,"ERR",IF(DRAFT!AJ689="3E","3E",IF(COUNT(DRAFT!AF689,DRAFT!AJ689)&gt;0,DRAFT!AK689,""))))</f>
        <v/>
      </c>
      <c r="L687" s="3" t="str">
        <f>IF(COUNT($A687)=0,"",IF(K687="3E","3E",IF(K687="","I",LOOKUP(K687/M$2,{0,0.4,0.45,0.5,0.55,0.6,0.65,0.7,0.75,0.8,1},{"F","D","C","C+","B-","B","B+","A-","A","A+"}))))</f>
        <v/>
      </c>
      <c r="M687" s="2" t="str">
        <f>IF(COUNT($A687)=0,"",IF(K687="","--",IF(K687="3E","3E",LOOKUP(K687/M$2,{0,0.4,0.45,0.5,0.55,0.6,0.65,0.7,0.75,0.8,1},{0,2,2.25,2.5,2.75,3,3.25,3.5,3.75,4}))))</f>
        <v/>
      </c>
      <c r="N687" s="3" t="str">
        <f>IF(COUNT($A687)=0,"",IF($A687&lt;&gt;DRAFT!$B689,"ERR",IF(DRAFT!AS689="3E","3E",IF(COUNT(DRAFT!AO689,DRAFT!AS689)&gt;0,DRAFT!AT689,""))))</f>
        <v/>
      </c>
      <c r="O687" s="3" t="str">
        <f>IF(COUNT($A687)=0,"",IF(N687="3E","3E",IF(N687="","I",LOOKUP(N687/P$2,{0,0.4,0.45,0.5,0.55,0.6,0.65,0.7,0.75,0.8,1},{"F","D","C","C+","B-","B","B+","A-","A","A+"}))))</f>
        <v/>
      </c>
      <c r="P687" s="2" t="str">
        <f>IF(COUNT($A687)=0,"",IF(N687="","--",IF(N687="3E","3E",LOOKUP(N687/P$2,{0,0.4,0.45,0.5,0.55,0.6,0.65,0.7,0.75,0.8,1},{0,2,2.25,2.5,2.75,3,3.25,3.5,3.75,4}))))</f>
        <v/>
      </c>
      <c r="Q687" s="3" t="str">
        <f>IF(COUNT($A687)=0,"",IF($A687&lt;&gt;DRAFT!$B689,"ERR",IF(DRAFT!BB689="3E","3E",IF(COUNT(DRAFT!AX689,DRAFT!BB689)&gt;0,DRAFT!BC689,""))))</f>
        <v/>
      </c>
      <c r="R687" s="3" t="str">
        <f>IF(COUNT($A687)=0,"",IF(Q687="3E","3E",IF(Q687="","I",LOOKUP(Q687/S$2,{0,0.4,0.45,0.5,0.55,0.6,0.65,0.7,0.75,0.8,1},{"F","D","C","C+","B-","B","B+","A-","A","A+"}))))</f>
        <v/>
      </c>
      <c r="S687" s="2" t="str">
        <f>IF(COUNT($A687)=0,"",IF(Q687="","--",IF(Q687="3E","3E",LOOKUP(Q687/S$2,{0,0.4,0.45,0.5,0.55,0.6,0.65,0.7,0.75,0.8,1},{0,2,2.25,2.5,2.75,3,3.25,3.5,3.75,4}))))</f>
        <v/>
      </c>
      <c r="T687" s="3" t="str">
        <f>IF(COUNT($A687)=0,"",IF($A687&lt;&gt;DRAFT!$B689,"ERR",IF(DRAFT!BK689="3E","3E",IF(COUNT(DRAFT!BG689,DRAFT!BK689)&gt;0,DRAFT!BL689,""))))</f>
        <v/>
      </c>
      <c r="U687" s="3" t="str">
        <f>IF(COUNT($A687)=0,"",IF(T687="3E","3E",IF(T687="","I",LOOKUP(T687/V$2,{0,0.4,0.45,0.5,0.55,0.6,0.65,0.7,0.75,0.8,1},{"F","D","C","C+","B-","B","B+","A-","A","A+"}))))</f>
        <v/>
      </c>
      <c r="V687" s="2" t="str">
        <f>IF(COUNT($A687)=0,"",IF(T687="","--",IF(T687="3E","3E",LOOKUP(T687/V$2,{0,0.4,0.45,0.5,0.55,0.6,0.65,0.7,0.75,0.8,1},{0,2,2.25,2.5,2.75,3,3.25,3.5,3.75,4}))))</f>
        <v/>
      </c>
      <c r="W687" s="3" t="str">
        <f>IF(COUNT($A687)=0,"",IF($A687&lt;&gt;DRAFT!$B689,"ERR",IF(DRAFT!BT689="3E","3E",IF(COUNT(DRAFT!BP689,DRAFT!BT689)&gt;0,DRAFT!BU689,""))))</f>
        <v/>
      </c>
      <c r="X687" s="3" t="str">
        <f>IF(COUNT($A687)=0,"",IF(W687="3E","3E",IF(W687="","I",LOOKUP(W687/Y$2,{0,0.4,0.45,0.5,0.55,0.6,0.65,0.7,0.75,0.8,1},{"F","D","C","C+","B-","B","B+","A-","A","A+"}))))</f>
        <v/>
      </c>
      <c r="Y687" s="2" t="str">
        <f>IF(COUNT($A687)=0,"",IF(W687="","--",IF(W687="3E","3E",LOOKUP(W687/Y$2,{0,0.4,0.45,0.5,0.55,0.6,0.65,0.7,0.75,0.8,1},{0,2,2.25,2.5,2.75,3,3.25,3.5,3.75,4}))))</f>
        <v/>
      </c>
      <c r="Z687" s="3" t="str">
        <f>IF(COUNT($A687)=0,"",IF($A687&lt;&gt;DRAFT!$B689,"ERR",IF(DRAFT!CC689="3E","3E",IF(COUNT(DRAFT!BY689,DRAFT!CC689)&gt;0,DRAFT!CD689,""))))</f>
        <v/>
      </c>
      <c r="AA687" s="3" t="str">
        <f>IF(COUNT($A687)=0,"",IF(Z687="3E","3E",IF(Z687="","I",LOOKUP(Z687/AB$2,{0,0.4,0.45,0.5,0.55,0.6,0.65,0.7,0.75,0.8,1},{"F","D","C","C+","B-","B","B+","A-","A","A+"}))))</f>
        <v/>
      </c>
      <c r="AB687" s="2" t="str">
        <f>IF(COUNT($A687)=0,"",IF(Z687="","--",IF(Z687="3E","3E",LOOKUP(Z687/AB$2,{0,0.4,0.45,0.5,0.55,0.6,0.65,0.7,0.75,0.8,1},{0,2,2.25,2.5,2.75,3,3.25,3.5,3.75,4}))))</f>
        <v/>
      </c>
      <c r="AC687" s="3" t="str">
        <f>IF(COUNT($A687)=0,"",IF($A687&lt;&gt;DRAFT!$B689,"ERR",IF(DRAFT!CF689&gt;0,DRAFT!CF689,"")))</f>
        <v/>
      </c>
      <c r="AD687" s="3" t="str">
        <f>IF(COUNT($A687)=0,"",IF(AC687="3E","3E",IF(AC687="","I",LOOKUP(AC687/AE$2,{0,0.4,0.45,0.5,0.55,0.6,0.65,0.7,0.75,0.8,1},{"F","D","C","C+","B-","B","B+","A-","A","A+"}))))</f>
        <v/>
      </c>
      <c r="AE687" s="2" t="str">
        <f>IF(COUNT($A687)=0,"",IF(AC687="","--",IF(AC687="3E","3E",LOOKUP(AC687/AE$2,{0,0.4,0.45,0.5,0.55,0.6,0.65,0.7,0.75,0.8,1},{0,2,2.25,2.5,2.75,3,3.25,3.5,3.75,4}))))</f>
        <v/>
      </c>
      <c r="AF687" s="3" t="str">
        <f>IF($A687&lt;&gt;DRAFT!$B689,"ERR",IF(OR(COUNT($A687)=0,COUNT(DRAFT!CI689:CK689,DRAFT!CM689:CO689)=0),"",CEILING(SUM(DRAFT!CL689,DRAFT!CP689),1)))</f>
        <v/>
      </c>
      <c r="AG687" s="3" t="str">
        <f>IF(COUNT($A687)=0,"",IF(AF687="3E","3E",IF(AF687="","I",LOOKUP(AF687/AH$2,{0,0.4,0.45,0.5,0.55,0.6,0.65,0.7,0.75,0.8,1},{"F","D","C","C+","B-","B","B+","A-","A","A+"}))))</f>
        <v/>
      </c>
      <c r="AH687" s="2" t="str">
        <f>IF(COUNT($A687)=0,"",IF(AF687="","--",IF(AF687="3E","3E",LOOKUP(AF687/AH$2,{0,0.4,0.45,0.5,0.55,0.6,0.65,0.7,0.75,0.8,1},{0,2,2.25,2.5,2.75,3,3.25,3.5,3.75,4}))))</f>
        <v/>
      </c>
      <c r="AI687" s="11" t="str">
        <f>IF(OR(COUNT($A687)=0,COUNT(B687:AH687)=0),"",IF(COUNTIF(B687:AH687,"3E")&gt;0,"3E",IF(DRAFT!$A689="R",TRUNC(SUMPRODUCT(RGP,RCP)/TCP,3),TRUNC((SUMPRODUCT(--(IMDGP&gt;0)*IMDGP,IMCP)+CEILING(DRAFT!$CQ689*42,0.25))/TCP,3))))</f>
        <v/>
      </c>
      <c r="AJ687" s="3" t="str">
        <f>IF(OR(COUNT($A687)=0,COUNT(B687:AH687)=0),"",IF(COUNTIF(B687:AH687,"3E")&gt;0,"3E",IF(DRAFT!$A689="R",SUMPRODUCT(--(RGP&gt;=2),RCP),SUMPRODUCT(--(IMDGP&gt;0),--(IMGP=0),IMCP)+DRAFT!$CR689)))</f>
        <v/>
      </c>
      <c r="AK687" s="3" t="str">
        <f>IF(OR(COUNT($A687)=0,COUNT(B687:AH687)=0),"",IF(COUNTIF(B687:AJ687,"3E")&gt;0,"3E",IF(AND(DRAFT!$A689="IM",OR($AI687&gt;DRAFT!$CQ689,$AJ687&gt;DRAFT!$CR689)),"IMPROVED",IF(AND(DRAFT!$A689="IM",$AI687&lt;=DRAFT!$CQ689,$AJ687&lt;=DRAFT!$CR689),"NOT IMPROVED",IF(AND(AH687&gt;=2,AI687&gt;=2,AJ687&gt;=30),"PASS","FAIL")))))</f>
        <v/>
      </c>
      <c r="AL687" s="3" t="str">
        <f t="shared" si="20"/>
        <v/>
      </c>
      <c r="AM687" s="3" t="str">
        <f t="shared" si="21"/>
        <v/>
      </c>
    </row>
    <row r="688" spans="1:39" ht="18.95" customHeight="1" x14ac:dyDescent="0.25">
      <c r="A688" s="4" t="str">
        <f>IF(DRAFT!$B690="","",DRAFT!$B690)</f>
        <v/>
      </c>
      <c r="B688" s="3" t="str">
        <f>IF(COUNT($A688)=0,"",IF($A688&lt;&gt;DRAFT!$B690,"ERR",IF(DRAFT!I690="3E","3E",IF(COUNT(DRAFT!E690,DRAFT!I690)&gt;0,DRAFT!J690,""))))</f>
        <v/>
      </c>
      <c r="C688" s="3" t="str">
        <f>IF(COUNT($A688)=0,"",IF(B688="3E","3E",IF(B688="","I",LOOKUP(B688/D$2,{0,0.4,0.45,0.5,0.55,0.6,0.65,0.7,0.75,0.8,1},{"F","D","C","C+","B-","B","B+","A-","A","A+"}))))</f>
        <v/>
      </c>
      <c r="D688" s="2" t="str">
        <f>IF(COUNT($A688)=0,"",IF(B688="","--",IF(B688="3E","3E",LOOKUP(B688/D$2,{0,0.4,0.45,0.5,0.55,0.6,0.65,0.7,0.75,0.8,1},{0,2,2.25,2.5,2.75,3,3.25,3.5,3.75,4}))))</f>
        <v/>
      </c>
      <c r="E688" s="3" t="str">
        <f>IF(COUNT($A688)=0,"",IF($A688&lt;&gt;DRAFT!$B690,"ERR",IF(DRAFT!R690="3E","3E",IF(COUNT(DRAFT!N690,DRAFT!R690)&gt;0,DRAFT!S690,""))))</f>
        <v/>
      </c>
      <c r="F688" s="3" t="str">
        <f>IF(COUNT($A688)=0,"",IF(E688="3E","3E",IF(E688="","I",LOOKUP(E688/G$2,{0,0.4,0.45,0.5,0.55,0.6,0.65,0.7,0.75,0.8,1},{"F","D","C","C+","B-","B","B+","A-","A","A+"}))))</f>
        <v/>
      </c>
      <c r="G688" s="2" t="str">
        <f>IF(COUNT($A688)=0,"",IF(E688="","--",IF(E688="3E","3E",LOOKUP(E688/G$2,{0,0.4,0.45,0.5,0.55,0.6,0.65,0.7,0.75,0.8,1},{0,2,2.25,2.5,2.75,3,3.25,3.5,3.75,4}))))</f>
        <v/>
      </c>
      <c r="H688" s="3" t="str">
        <f>IF(COUNT($A688)=0,"",IF($A688&lt;&gt;DRAFT!$B690,"ERR",IF(DRAFT!AA690="3E","3E",IF(COUNT(DRAFT!W690,DRAFT!AA690)&gt;0,DRAFT!AB690,""))))</f>
        <v/>
      </c>
      <c r="I688" s="3" t="str">
        <f>IF(COUNT($A688)=0,"",IF(H688="3E","3E",IF(H688="","I",LOOKUP(H688/J$2,{0,0.4,0.45,0.5,0.55,0.6,0.65,0.7,0.75,0.8,1},{"F","D","C","C+","B-","B","B+","A-","A","A+"}))))</f>
        <v/>
      </c>
      <c r="J688" s="2" t="str">
        <f>IF(COUNT($A688)=0,"",IF(H688="","--",IF(H688="3E","3E",LOOKUP(H688/J$2,{0,0.4,0.45,0.5,0.55,0.6,0.65,0.7,0.75,0.8,1},{0,2,2.25,2.5,2.75,3,3.25,3.5,3.75,4}))))</f>
        <v/>
      </c>
      <c r="K688" s="3" t="str">
        <f>IF(COUNT($A688)=0,"",IF($A688&lt;&gt;DRAFT!$B690,"ERR",IF(DRAFT!AJ690="3E","3E",IF(COUNT(DRAFT!AF690,DRAFT!AJ690)&gt;0,DRAFT!AK690,""))))</f>
        <v/>
      </c>
      <c r="L688" s="3" t="str">
        <f>IF(COUNT($A688)=0,"",IF(K688="3E","3E",IF(K688="","I",LOOKUP(K688/M$2,{0,0.4,0.45,0.5,0.55,0.6,0.65,0.7,0.75,0.8,1},{"F","D","C","C+","B-","B","B+","A-","A","A+"}))))</f>
        <v/>
      </c>
      <c r="M688" s="2" t="str">
        <f>IF(COUNT($A688)=0,"",IF(K688="","--",IF(K688="3E","3E",LOOKUP(K688/M$2,{0,0.4,0.45,0.5,0.55,0.6,0.65,0.7,0.75,0.8,1},{0,2,2.25,2.5,2.75,3,3.25,3.5,3.75,4}))))</f>
        <v/>
      </c>
      <c r="N688" s="3" t="str">
        <f>IF(COUNT($A688)=0,"",IF($A688&lt;&gt;DRAFT!$B690,"ERR",IF(DRAFT!AS690="3E","3E",IF(COUNT(DRAFT!AO690,DRAFT!AS690)&gt;0,DRAFT!AT690,""))))</f>
        <v/>
      </c>
      <c r="O688" s="3" t="str">
        <f>IF(COUNT($A688)=0,"",IF(N688="3E","3E",IF(N688="","I",LOOKUP(N688/P$2,{0,0.4,0.45,0.5,0.55,0.6,0.65,0.7,0.75,0.8,1},{"F","D","C","C+","B-","B","B+","A-","A","A+"}))))</f>
        <v/>
      </c>
      <c r="P688" s="2" t="str">
        <f>IF(COUNT($A688)=0,"",IF(N688="","--",IF(N688="3E","3E",LOOKUP(N688/P$2,{0,0.4,0.45,0.5,0.55,0.6,0.65,0.7,0.75,0.8,1},{0,2,2.25,2.5,2.75,3,3.25,3.5,3.75,4}))))</f>
        <v/>
      </c>
      <c r="Q688" s="3" t="str">
        <f>IF(COUNT($A688)=0,"",IF($A688&lt;&gt;DRAFT!$B690,"ERR",IF(DRAFT!BB690="3E","3E",IF(COUNT(DRAFT!AX690,DRAFT!BB690)&gt;0,DRAFT!BC690,""))))</f>
        <v/>
      </c>
      <c r="R688" s="3" t="str">
        <f>IF(COUNT($A688)=0,"",IF(Q688="3E","3E",IF(Q688="","I",LOOKUP(Q688/S$2,{0,0.4,0.45,0.5,0.55,0.6,0.65,0.7,0.75,0.8,1},{"F","D","C","C+","B-","B","B+","A-","A","A+"}))))</f>
        <v/>
      </c>
      <c r="S688" s="2" t="str">
        <f>IF(COUNT($A688)=0,"",IF(Q688="","--",IF(Q688="3E","3E",LOOKUP(Q688/S$2,{0,0.4,0.45,0.5,0.55,0.6,0.65,0.7,0.75,0.8,1},{0,2,2.25,2.5,2.75,3,3.25,3.5,3.75,4}))))</f>
        <v/>
      </c>
      <c r="T688" s="3" t="str">
        <f>IF(COUNT($A688)=0,"",IF($A688&lt;&gt;DRAFT!$B690,"ERR",IF(DRAFT!BK690="3E","3E",IF(COUNT(DRAFT!BG690,DRAFT!BK690)&gt;0,DRAFT!BL690,""))))</f>
        <v/>
      </c>
      <c r="U688" s="3" t="str">
        <f>IF(COUNT($A688)=0,"",IF(T688="3E","3E",IF(T688="","I",LOOKUP(T688/V$2,{0,0.4,0.45,0.5,0.55,0.6,0.65,0.7,0.75,0.8,1},{"F","D","C","C+","B-","B","B+","A-","A","A+"}))))</f>
        <v/>
      </c>
      <c r="V688" s="2" t="str">
        <f>IF(COUNT($A688)=0,"",IF(T688="","--",IF(T688="3E","3E",LOOKUP(T688/V$2,{0,0.4,0.45,0.5,0.55,0.6,0.65,0.7,0.75,0.8,1},{0,2,2.25,2.5,2.75,3,3.25,3.5,3.75,4}))))</f>
        <v/>
      </c>
      <c r="W688" s="3" t="str">
        <f>IF(COUNT($A688)=0,"",IF($A688&lt;&gt;DRAFT!$B690,"ERR",IF(DRAFT!BT690="3E","3E",IF(COUNT(DRAFT!BP690,DRAFT!BT690)&gt;0,DRAFT!BU690,""))))</f>
        <v/>
      </c>
      <c r="X688" s="3" t="str">
        <f>IF(COUNT($A688)=0,"",IF(W688="3E","3E",IF(W688="","I",LOOKUP(W688/Y$2,{0,0.4,0.45,0.5,0.55,0.6,0.65,0.7,0.75,0.8,1},{"F","D","C","C+","B-","B","B+","A-","A","A+"}))))</f>
        <v/>
      </c>
      <c r="Y688" s="2" t="str">
        <f>IF(COUNT($A688)=0,"",IF(W688="","--",IF(W688="3E","3E",LOOKUP(W688/Y$2,{0,0.4,0.45,0.5,0.55,0.6,0.65,0.7,0.75,0.8,1},{0,2,2.25,2.5,2.75,3,3.25,3.5,3.75,4}))))</f>
        <v/>
      </c>
      <c r="Z688" s="3" t="str">
        <f>IF(COUNT($A688)=0,"",IF($A688&lt;&gt;DRAFT!$B690,"ERR",IF(DRAFT!CC690="3E","3E",IF(COUNT(DRAFT!BY690,DRAFT!CC690)&gt;0,DRAFT!CD690,""))))</f>
        <v/>
      </c>
      <c r="AA688" s="3" t="str">
        <f>IF(COUNT($A688)=0,"",IF(Z688="3E","3E",IF(Z688="","I",LOOKUP(Z688/AB$2,{0,0.4,0.45,0.5,0.55,0.6,0.65,0.7,0.75,0.8,1},{"F","D","C","C+","B-","B","B+","A-","A","A+"}))))</f>
        <v/>
      </c>
      <c r="AB688" s="2" t="str">
        <f>IF(COUNT($A688)=0,"",IF(Z688="","--",IF(Z688="3E","3E",LOOKUP(Z688/AB$2,{0,0.4,0.45,0.5,0.55,0.6,0.65,0.7,0.75,0.8,1},{0,2,2.25,2.5,2.75,3,3.25,3.5,3.75,4}))))</f>
        <v/>
      </c>
      <c r="AC688" s="3" t="str">
        <f>IF(COUNT($A688)=0,"",IF($A688&lt;&gt;DRAFT!$B690,"ERR",IF(DRAFT!CF690&gt;0,DRAFT!CF690,"")))</f>
        <v/>
      </c>
      <c r="AD688" s="3" t="str">
        <f>IF(COUNT($A688)=0,"",IF(AC688="3E","3E",IF(AC688="","I",LOOKUP(AC688/AE$2,{0,0.4,0.45,0.5,0.55,0.6,0.65,0.7,0.75,0.8,1},{"F","D","C","C+","B-","B","B+","A-","A","A+"}))))</f>
        <v/>
      </c>
      <c r="AE688" s="2" t="str">
        <f>IF(COUNT($A688)=0,"",IF(AC688="","--",IF(AC688="3E","3E",LOOKUP(AC688/AE$2,{0,0.4,0.45,0.5,0.55,0.6,0.65,0.7,0.75,0.8,1},{0,2,2.25,2.5,2.75,3,3.25,3.5,3.75,4}))))</f>
        <v/>
      </c>
      <c r="AF688" s="3" t="str">
        <f>IF($A688&lt;&gt;DRAFT!$B690,"ERR",IF(OR(COUNT($A688)=0,COUNT(DRAFT!CI690:CK690,DRAFT!CM690:CO690)=0),"",CEILING(SUM(DRAFT!CL690,DRAFT!CP690),1)))</f>
        <v/>
      </c>
      <c r="AG688" s="3" t="str">
        <f>IF(COUNT($A688)=0,"",IF(AF688="3E","3E",IF(AF688="","I",LOOKUP(AF688/AH$2,{0,0.4,0.45,0.5,0.55,0.6,0.65,0.7,0.75,0.8,1},{"F","D","C","C+","B-","B","B+","A-","A","A+"}))))</f>
        <v/>
      </c>
      <c r="AH688" s="2" t="str">
        <f>IF(COUNT($A688)=0,"",IF(AF688="","--",IF(AF688="3E","3E",LOOKUP(AF688/AH$2,{0,0.4,0.45,0.5,0.55,0.6,0.65,0.7,0.75,0.8,1},{0,2,2.25,2.5,2.75,3,3.25,3.5,3.75,4}))))</f>
        <v/>
      </c>
      <c r="AI688" s="11" t="str">
        <f>IF(OR(COUNT($A688)=0,COUNT(B688:AH688)=0),"",IF(COUNTIF(B688:AH688,"3E")&gt;0,"3E",IF(DRAFT!$A690="R",TRUNC(SUMPRODUCT(RGP,RCP)/TCP,3),TRUNC((SUMPRODUCT(--(IMDGP&gt;0)*IMDGP,IMCP)+CEILING(DRAFT!$CQ690*42,0.25))/TCP,3))))</f>
        <v/>
      </c>
      <c r="AJ688" s="3" t="str">
        <f>IF(OR(COUNT($A688)=0,COUNT(B688:AH688)=0),"",IF(COUNTIF(B688:AH688,"3E")&gt;0,"3E",IF(DRAFT!$A690="R",SUMPRODUCT(--(RGP&gt;=2),RCP),SUMPRODUCT(--(IMDGP&gt;0),--(IMGP=0),IMCP)+DRAFT!$CR690)))</f>
        <v/>
      </c>
      <c r="AK688" s="3" t="str">
        <f>IF(OR(COUNT($A688)=0,COUNT(B688:AH688)=0),"",IF(COUNTIF(B688:AJ688,"3E")&gt;0,"3E",IF(AND(DRAFT!$A690="IM",OR($AI688&gt;DRAFT!$CQ690,$AJ688&gt;DRAFT!$CR690)),"IMPROVED",IF(AND(DRAFT!$A690="IM",$AI688&lt;=DRAFT!$CQ690,$AJ688&lt;=DRAFT!$CR690),"NOT IMPROVED",IF(AND(AH688&gt;=2,AI688&gt;=2,AJ688&gt;=30),"PASS","FAIL")))))</f>
        <v/>
      </c>
      <c r="AL688" s="3" t="str">
        <f t="shared" si="20"/>
        <v/>
      </c>
      <c r="AM688" s="3" t="str">
        <f t="shared" si="21"/>
        <v/>
      </c>
    </row>
    <row r="689" spans="1:39" ht="18.95" customHeight="1" x14ac:dyDescent="0.25">
      <c r="A689" s="4" t="str">
        <f>IF(DRAFT!$B691="","",DRAFT!$B691)</f>
        <v/>
      </c>
      <c r="B689" s="3" t="str">
        <f>IF(COUNT($A689)=0,"",IF($A689&lt;&gt;DRAFT!$B691,"ERR",IF(DRAFT!I691="3E","3E",IF(COUNT(DRAFT!E691,DRAFT!I691)&gt;0,DRAFT!J691,""))))</f>
        <v/>
      </c>
      <c r="C689" s="3" t="str">
        <f>IF(COUNT($A689)=0,"",IF(B689="3E","3E",IF(B689="","I",LOOKUP(B689/D$2,{0,0.4,0.45,0.5,0.55,0.6,0.65,0.7,0.75,0.8,1},{"F","D","C","C+","B-","B","B+","A-","A","A+"}))))</f>
        <v/>
      </c>
      <c r="D689" s="2" t="str">
        <f>IF(COUNT($A689)=0,"",IF(B689="","--",IF(B689="3E","3E",LOOKUP(B689/D$2,{0,0.4,0.45,0.5,0.55,0.6,0.65,0.7,0.75,0.8,1},{0,2,2.25,2.5,2.75,3,3.25,3.5,3.75,4}))))</f>
        <v/>
      </c>
      <c r="E689" s="3" t="str">
        <f>IF(COUNT($A689)=0,"",IF($A689&lt;&gt;DRAFT!$B691,"ERR",IF(DRAFT!R691="3E","3E",IF(COUNT(DRAFT!N691,DRAFT!R691)&gt;0,DRAFT!S691,""))))</f>
        <v/>
      </c>
      <c r="F689" s="3" t="str">
        <f>IF(COUNT($A689)=0,"",IF(E689="3E","3E",IF(E689="","I",LOOKUP(E689/G$2,{0,0.4,0.45,0.5,0.55,0.6,0.65,0.7,0.75,0.8,1},{"F","D","C","C+","B-","B","B+","A-","A","A+"}))))</f>
        <v/>
      </c>
      <c r="G689" s="2" t="str">
        <f>IF(COUNT($A689)=0,"",IF(E689="","--",IF(E689="3E","3E",LOOKUP(E689/G$2,{0,0.4,0.45,0.5,0.55,0.6,0.65,0.7,0.75,0.8,1},{0,2,2.25,2.5,2.75,3,3.25,3.5,3.75,4}))))</f>
        <v/>
      </c>
      <c r="H689" s="3" t="str">
        <f>IF(COUNT($A689)=0,"",IF($A689&lt;&gt;DRAFT!$B691,"ERR",IF(DRAFT!AA691="3E","3E",IF(COUNT(DRAFT!W691,DRAFT!AA691)&gt;0,DRAFT!AB691,""))))</f>
        <v/>
      </c>
      <c r="I689" s="3" t="str">
        <f>IF(COUNT($A689)=0,"",IF(H689="3E","3E",IF(H689="","I",LOOKUP(H689/J$2,{0,0.4,0.45,0.5,0.55,0.6,0.65,0.7,0.75,0.8,1},{"F","D","C","C+","B-","B","B+","A-","A","A+"}))))</f>
        <v/>
      </c>
      <c r="J689" s="2" t="str">
        <f>IF(COUNT($A689)=0,"",IF(H689="","--",IF(H689="3E","3E",LOOKUP(H689/J$2,{0,0.4,0.45,0.5,0.55,0.6,0.65,0.7,0.75,0.8,1},{0,2,2.25,2.5,2.75,3,3.25,3.5,3.75,4}))))</f>
        <v/>
      </c>
      <c r="K689" s="3" t="str">
        <f>IF(COUNT($A689)=0,"",IF($A689&lt;&gt;DRAFT!$B691,"ERR",IF(DRAFT!AJ691="3E","3E",IF(COUNT(DRAFT!AF691,DRAFT!AJ691)&gt;0,DRAFT!AK691,""))))</f>
        <v/>
      </c>
      <c r="L689" s="3" t="str">
        <f>IF(COUNT($A689)=0,"",IF(K689="3E","3E",IF(K689="","I",LOOKUP(K689/M$2,{0,0.4,0.45,0.5,0.55,0.6,0.65,0.7,0.75,0.8,1},{"F","D","C","C+","B-","B","B+","A-","A","A+"}))))</f>
        <v/>
      </c>
      <c r="M689" s="2" t="str">
        <f>IF(COUNT($A689)=0,"",IF(K689="","--",IF(K689="3E","3E",LOOKUP(K689/M$2,{0,0.4,0.45,0.5,0.55,0.6,0.65,0.7,0.75,0.8,1},{0,2,2.25,2.5,2.75,3,3.25,3.5,3.75,4}))))</f>
        <v/>
      </c>
      <c r="N689" s="3" t="str">
        <f>IF(COUNT($A689)=0,"",IF($A689&lt;&gt;DRAFT!$B691,"ERR",IF(DRAFT!AS691="3E","3E",IF(COUNT(DRAFT!AO691,DRAFT!AS691)&gt;0,DRAFT!AT691,""))))</f>
        <v/>
      </c>
      <c r="O689" s="3" t="str">
        <f>IF(COUNT($A689)=0,"",IF(N689="3E","3E",IF(N689="","I",LOOKUP(N689/P$2,{0,0.4,0.45,0.5,0.55,0.6,0.65,0.7,0.75,0.8,1},{"F","D","C","C+","B-","B","B+","A-","A","A+"}))))</f>
        <v/>
      </c>
      <c r="P689" s="2" t="str">
        <f>IF(COUNT($A689)=0,"",IF(N689="","--",IF(N689="3E","3E",LOOKUP(N689/P$2,{0,0.4,0.45,0.5,0.55,0.6,0.65,0.7,0.75,0.8,1},{0,2,2.25,2.5,2.75,3,3.25,3.5,3.75,4}))))</f>
        <v/>
      </c>
      <c r="Q689" s="3" t="str">
        <f>IF(COUNT($A689)=0,"",IF($A689&lt;&gt;DRAFT!$B691,"ERR",IF(DRAFT!BB691="3E","3E",IF(COUNT(DRAFT!AX691,DRAFT!BB691)&gt;0,DRAFT!BC691,""))))</f>
        <v/>
      </c>
      <c r="R689" s="3" t="str">
        <f>IF(COUNT($A689)=0,"",IF(Q689="3E","3E",IF(Q689="","I",LOOKUP(Q689/S$2,{0,0.4,0.45,0.5,0.55,0.6,0.65,0.7,0.75,0.8,1},{"F","D","C","C+","B-","B","B+","A-","A","A+"}))))</f>
        <v/>
      </c>
      <c r="S689" s="2" t="str">
        <f>IF(COUNT($A689)=0,"",IF(Q689="","--",IF(Q689="3E","3E",LOOKUP(Q689/S$2,{0,0.4,0.45,0.5,0.55,0.6,0.65,0.7,0.75,0.8,1},{0,2,2.25,2.5,2.75,3,3.25,3.5,3.75,4}))))</f>
        <v/>
      </c>
      <c r="T689" s="3" t="str">
        <f>IF(COUNT($A689)=0,"",IF($A689&lt;&gt;DRAFT!$B691,"ERR",IF(DRAFT!BK691="3E","3E",IF(COUNT(DRAFT!BG691,DRAFT!BK691)&gt;0,DRAFT!BL691,""))))</f>
        <v/>
      </c>
      <c r="U689" s="3" t="str">
        <f>IF(COUNT($A689)=0,"",IF(T689="3E","3E",IF(T689="","I",LOOKUP(T689/V$2,{0,0.4,0.45,0.5,0.55,0.6,0.65,0.7,0.75,0.8,1},{"F","D","C","C+","B-","B","B+","A-","A","A+"}))))</f>
        <v/>
      </c>
      <c r="V689" s="2" t="str">
        <f>IF(COUNT($A689)=0,"",IF(T689="","--",IF(T689="3E","3E",LOOKUP(T689/V$2,{0,0.4,0.45,0.5,0.55,0.6,0.65,0.7,0.75,0.8,1},{0,2,2.25,2.5,2.75,3,3.25,3.5,3.75,4}))))</f>
        <v/>
      </c>
      <c r="W689" s="3" t="str">
        <f>IF(COUNT($A689)=0,"",IF($A689&lt;&gt;DRAFT!$B691,"ERR",IF(DRAFT!BT691="3E","3E",IF(COUNT(DRAFT!BP691,DRAFT!BT691)&gt;0,DRAFT!BU691,""))))</f>
        <v/>
      </c>
      <c r="X689" s="3" t="str">
        <f>IF(COUNT($A689)=0,"",IF(W689="3E","3E",IF(W689="","I",LOOKUP(W689/Y$2,{0,0.4,0.45,0.5,0.55,0.6,0.65,0.7,0.75,0.8,1},{"F","D","C","C+","B-","B","B+","A-","A","A+"}))))</f>
        <v/>
      </c>
      <c r="Y689" s="2" t="str">
        <f>IF(COUNT($A689)=0,"",IF(W689="","--",IF(W689="3E","3E",LOOKUP(W689/Y$2,{0,0.4,0.45,0.5,0.55,0.6,0.65,0.7,0.75,0.8,1},{0,2,2.25,2.5,2.75,3,3.25,3.5,3.75,4}))))</f>
        <v/>
      </c>
      <c r="Z689" s="3" t="str">
        <f>IF(COUNT($A689)=0,"",IF($A689&lt;&gt;DRAFT!$B691,"ERR",IF(DRAFT!CC691="3E","3E",IF(COUNT(DRAFT!BY691,DRAFT!CC691)&gt;0,DRAFT!CD691,""))))</f>
        <v/>
      </c>
      <c r="AA689" s="3" t="str">
        <f>IF(COUNT($A689)=0,"",IF(Z689="3E","3E",IF(Z689="","I",LOOKUP(Z689/AB$2,{0,0.4,0.45,0.5,0.55,0.6,0.65,0.7,0.75,0.8,1},{"F","D","C","C+","B-","B","B+","A-","A","A+"}))))</f>
        <v/>
      </c>
      <c r="AB689" s="2" t="str">
        <f>IF(COUNT($A689)=0,"",IF(Z689="","--",IF(Z689="3E","3E",LOOKUP(Z689/AB$2,{0,0.4,0.45,0.5,0.55,0.6,0.65,0.7,0.75,0.8,1},{0,2,2.25,2.5,2.75,3,3.25,3.5,3.75,4}))))</f>
        <v/>
      </c>
      <c r="AC689" s="3" t="str">
        <f>IF(COUNT($A689)=0,"",IF($A689&lt;&gt;DRAFT!$B691,"ERR",IF(DRAFT!CF691&gt;0,DRAFT!CF691,"")))</f>
        <v/>
      </c>
      <c r="AD689" s="3" t="str">
        <f>IF(COUNT($A689)=0,"",IF(AC689="3E","3E",IF(AC689="","I",LOOKUP(AC689/AE$2,{0,0.4,0.45,0.5,0.55,0.6,0.65,0.7,0.75,0.8,1},{"F","D","C","C+","B-","B","B+","A-","A","A+"}))))</f>
        <v/>
      </c>
      <c r="AE689" s="2" t="str">
        <f>IF(COUNT($A689)=0,"",IF(AC689="","--",IF(AC689="3E","3E",LOOKUP(AC689/AE$2,{0,0.4,0.45,0.5,0.55,0.6,0.65,0.7,0.75,0.8,1},{0,2,2.25,2.5,2.75,3,3.25,3.5,3.75,4}))))</f>
        <v/>
      </c>
      <c r="AF689" s="3" t="str">
        <f>IF($A689&lt;&gt;DRAFT!$B691,"ERR",IF(OR(COUNT($A689)=0,COUNT(DRAFT!CI691:CK691,DRAFT!CM691:CO691)=0),"",CEILING(SUM(DRAFT!CL691,DRAFT!CP691),1)))</f>
        <v/>
      </c>
      <c r="AG689" s="3" t="str">
        <f>IF(COUNT($A689)=0,"",IF(AF689="3E","3E",IF(AF689="","I",LOOKUP(AF689/AH$2,{0,0.4,0.45,0.5,0.55,0.6,0.65,0.7,0.75,0.8,1},{"F","D","C","C+","B-","B","B+","A-","A","A+"}))))</f>
        <v/>
      </c>
      <c r="AH689" s="2" t="str">
        <f>IF(COUNT($A689)=0,"",IF(AF689="","--",IF(AF689="3E","3E",LOOKUP(AF689/AH$2,{0,0.4,0.45,0.5,0.55,0.6,0.65,0.7,0.75,0.8,1},{0,2,2.25,2.5,2.75,3,3.25,3.5,3.75,4}))))</f>
        <v/>
      </c>
      <c r="AI689" s="11" t="str">
        <f>IF(OR(COUNT($A689)=0,COUNT(B689:AH689)=0),"",IF(COUNTIF(B689:AH689,"3E")&gt;0,"3E",IF(DRAFT!$A691="R",TRUNC(SUMPRODUCT(RGP,RCP)/TCP,3),TRUNC((SUMPRODUCT(--(IMDGP&gt;0)*IMDGP,IMCP)+CEILING(DRAFT!$CQ691*42,0.25))/TCP,3))))</f>
        <v/>
      </c>
      <c r="AJ689" s="3" t="str">
        <f>IF(OR(COUNT($A689)=0,COUNT(B689:AH689)=0),"",IF(COUNTIF(B689:AH689,"3E")&gt;0,"3E",IF(DRAFT!$A691="R",SUMPRODUCT(--(RGP&gt;=2),RCP),SUMPRODUCT(--(IMDGP&gt;0),--(IMGP=0),IMCP)+DRAFT!$CR691)))</f>
        <v/>
      </c>
      <c r="AK689" s="3" t="str">
        <f>IF(OR(COUNT($A689)=0,COUNT(B689:AH689)=0),"",IF(COUNTIF(B689:AJ689,"3E")&gt;0,"3E",IF(AND(DRAFT!$A691="IM",OR($AI689&gt;DRAFT!$CQ691,$AJ689&gt;DRAFT!$CR691)),"IMPROVED",IF(AND(DRAFT!$A691="IM",$AI689&lt;=DRAFT!$CQ691,$AJ689&lt;=DRAFT!$CR691),"NOT IMPROVED",IF(AND(AH689&gt;=2,AI689&gt;=2,AJ689&gt;=30),"PASS","FAIL")))))</f>
        <v/>
      </c>
      <c r="AL689" s="3" t="str">
        <f t="shared" si="20"/>
        <v/>
      </c>
      <c r="AM689" s="3" t="str">
        <f t="shared" si="21"/>
        <v/>
      </c>
    </row>
    <row r="690" spans="1:39" ht="18.95" customHeight="1" x14ac:dyDescent="0.25">
      <c r="A690" s="4" t="str">
        <f>IF(DRAFT!$B692="","",DRAFT!$B692)</f>
        <v/>
      </c>
      <c r="B690" s="3" t="str">
        <f>IF(COUNT($A690)=0,"",IF($A690&lt;&gt;DRAFT!$B692,"ERR",IF(DRAFT!I692="3E","3E",IF(COUNT(DRAFT!E692,DRAFT!I692)&gt;0,DRAFT!J692,""))))</f>
        <v/>
      </c>
      <c r="C690" s="3" t="str">
        <f>IF(COUNT($A690)=0,"",IF(B690="3E","3E",IF(B690="","I",LOOKUP(B690/D$2,{0,0.4,0.45,0.5,0.55,0.6,0.65,0.7,0.75,0.8,1},{"F","D","C","C+","B-","B","B+","A-","A","A+"}))))</f>
        <v/>
      </c>
      <c r="D690" s="2" t="str">
        <f>IF(COUNT($A690)=0,"",IF(B690="","--",IF(B690="3E","3E",LOOKUP(B690/D$2,{0,0.4,0.45,0.5,0.55,0.6,0.65,0.7,0.75,0.8,1},{0,2,2.25,2.5,2.75,3,3.25,3.5,3.75,4}))))</f>
        <v/>
      </c>
      <c r="E690" s="3" t="str">
        <f>IF(COUNT($A690)=0,"",IF($A690&lt;&gt;DRAFT!$B692,"ERR",IF(DRAFT!R692="3E","3E",IF(COUNT(DRAFT!N692,DRAFT!R692)&gt;0,DRAFT!S692,""))))</f>
        <v/>
      </c>
      <c r="F690" s="3" t="str">
        <f>IF(COUNT($A690)=0,"",IF(E690="3E","3E",IF(E690="","I",LOOKUP(E690/G$2,{0,0.4,0.45,0.5,0.55,0.6,0.65,0.7,0.75,0.8,1},{"F","D","C","C+","B-","B","B+","A-","A","A+"}))))</f>
        <v/>
      </c>
      <c r="G690" s="2" t="str">
        <f>IF(COUNT($A690)=0,"",IF(E690="","--",IF(E690="3E","3E",LOOKUP(E690/G$2,{0,0.4,0.45,0.5,0.55,0.6,0.65,0.7,0.75,0.8,1},{0,2,2.25,2.5,2.75,3,3.25,3.5,3.75,4}))))</f>
        <v/>
      </c>
      <c r="H690" s="3" t="str">
        <f>IF(COUNT($A690)=0,"",IF($A690&lt;&gt;DRAFT!$B692,"ERR",IF(DRAFT!AA692="3E","3E",IF(COUNT(DRAFT!W692,DRAFT!AA692)&gt;0,DRAFT!AB692,""))))</f>
        <v/>
      </c>
      <c r="I690" s="3" t="str">
        <f>IF(COUNT($A690)=0,"",IF(H690="3E","3E",IF(H690="","I",LOOKUP(H690/J$2,{0,0.4,0.45,0.5,0.55,0.6,0.65,0.7,0.75,0.8,1},{"F","D","C","C+","B-","B","B+","A-","A","A+"}))))</f>
        <v/>
      </c>
      <c r="J690" s="2" t="str">
        <f>IF(COUNT($A690)=0,"",IF(H690="","--",IF(H690="3E","3E",LOOKUP(H690/J$2,{0,0.4,0.45,0.5,0.55,0.6,0.65,0.7,0.75,0.8,1},{0,2,2.25,2.5,2.75,3,3.25,3.5,3.75,4}))))</f>
        <v/>
      </c>
      <c r="K690" s="3" t="str">
        <f>IF(COUNT($A690)=0,"",IF($A690&lt;&gt;DRAFT!$B692,"ERR",IF(DRAFT!AJ692="3E","3E",IF(COUNT(DRAFT!AF692,DRAFT!AJ692)&gt;0,DRAFT!AK692,""))))</f>
        <v/>
      </c>
      <c r="L690" s="3" t="str">
        <f>IF(COUNT($A690)=0,"",IF(K690="3E","3E",IF(K690="","I",LOOKUP(K690/M$2,{0,0.4,0.45,0.5,0.55,0.6,0.65,0.7,0.75,0.8,1},{"F","D","C","C+","B-","B","B+","A-","A","A+"}))))</f>
        <v/>
      </c>
      <c r="M690" s="2" t="str">
        <f>IF(COUNT($A690)=0,"",IF(K690="","--",IF(K690="3E","3E",LOOKUP(K690/M$2,{0,0.4,0.45,0.5,0.55,0.6,0.65,0.7,0.75,0.8,1},{0,2,2.25,2.5,2.75,3,3.25,3.5,3.75,4}))))</f>
        <v/>
      </c>
      <c r="N690" s="3" t="str">
        <f>IF(COUNT($A690)=0,"",IF($A690&lt;&gt;DRAFT!$B692,"ERR",IF(DRAFT!AS692="3E","3E",IF(COUNT(DRAFT!AO692,DRAFT!AS692)&gt;0,DRAFT!AT692,""))))</f>
        <v/>
      </c>
      <c r="O690" s="3" t="str">
        <f>IF(COUNT($A690)=0,"",IF(N690="3E","3E",IF(N690="","I",LOOKUP(N690/P$2,{0,0.4,0.45,0.5,0.55,0.6,0.65,0.7,0.75,0.8,1},{"F","D","C","C+","B-","B","B+","A-","A","A+"}))))</f>
        <v/>
      </c>
      <c r="P690" s="2" t="str">
        <f>IF(COUNT($A690)=0,"",IF(N690="","--",IF(N690="3E","3E",LOOKUP(N690/P$2,{0,0.4,0.45,0.5,0.55,0.6,0.65,0.7,0.75,0.8,1},{0,2,2.25,2.5,2.75,3,3.25,3.5,3.75,4}))))</f>
        <v/>
      </c>
      <c r="Q690" s="3" t="str">
        <f>IF(COUNT($A690)=0,"",IF($A690&lt;&gt;DRAFT!$B692,"ERR",IF(DRAFT!BB692="3E","3E",IF(COUNT(DRAFT!AX692,DRAFT!BB692)&gt;0,DRAFT!BC692,""))))</f>
        <v/>
      </c>
      <c r="R690" s="3" t="str">
        <f>IF(COUNT($A690)=0,"",IF(Q690="3E","3E",IF(Q690="","I",LOOKUP(Q690/S$2,{0,0.4,0.45,0.5,0.55,0.6,0.65,0.7,0.75,0.8,1},{"F","D","C","C+","B-","B","B+","A-","A","A+"}))))</f>
        <v/>
      </c>
      <c r="S690" s="2" t="str">
        <f>IF(COUNT($A690)=0,"",IF(Q690="","--",IF(Q690="3E","3E",LOOKUP(Q690/S$2,{0,0.4,0.45,0.5,0.55,0.6,0.65,0.7,0.75,0.8,1},{0,2,2.25,2.5,2.75,3,3.25,3.5,3.75,4}))))</f>
        <v/>
      </c>
      <c r="T690" s="3" t="str">
        <f>IF(COUNT($A690)=0,"",IF($A690&lt;&gt;DRAFT!$B692,"ERR",IF(DRAFT!BK692="3E","3E",IF(COUNT(DRAFT!BG692,DRAFT!BK692)&gt;0,DRAFT!BL692,""))))</f>
        <v/>
      </c>
      <c r="U690" s="3" t="str">
        <f>IF(COUNT($A690)=0,"",IF(T690="3E","3E",IF(T690="","I",LOOKUP(T690/V$2,{0,0.4,0.45,0.5,0.55,0.6,0.65,0.7,0.75,0.8,1},{"F","D","C","C+","B-","B","B+","A-","A","A+"}))))</f>
        <v/>
      </c>
      <c r="V690" s="2" t="str">
        <f>IF(COUNT($A690)=0,"",IF(T690="","--",IF(T690="3E","3E",LOOKUP(T690/V$2,{0,0.4,0.45,0.5,0.55,0.6,0.65,0.7,0.75,0.8,1},{0,2,2.25,2.5,2.75,3,3.25,3.5,3.75,4}))))</f>
        <v/>
      </c>
      <c r="W690" s="3" t="str">
        <f>IF(COUNT($A690)=0,"",IF($A690&lt;&gt;DRAFT!$B692,"ERR",IF(DRAFT!BT692="3E","3E",IF(COUNT(DRAFT!BP692,DRAFT!BT692)&gt;0,DRAFT!BU692,""))))</f>
        <v/>
      </c>
      <c r="X690" s="3" t="str">
        <f>IF(COUNT($A690)=0,"",IF(W690="3E","3E",IF(W690="","I",LOOKUP(W690/Y$2,{0,0.4,0.45,0.5,0.55,0.6,0.65,0.7,0.75,0.8,1},{"F","D","C","C+","B-","B","B+","A-","A","A+"}))))</f>
        <v/>
      </c>
      <c r="Y690" s="2" t="str">
        <f>IF(COUNT($A690)=0,"",IF(W690="","--",IF(W690="3E","3E",LOOKUP(W690/Y$2,{0,0.4,0.45,0.5,0.55,0.6,0.65,0.7,0.75,0.8,1},{0,2,2.25,2.5,2.75,3,3.25,3.5,3.75,4}))))</f>
        <v/>
      </c>
      <c r="Z690" s="3" t="str">
        <f>IF(COUNT($A690)=0,"",IF($A690&lt;&gt;DRAFT!$B692,"ERR",IF(DRAFT!CC692="3E","3E",IF(COUNT(DRAFT!BY692,DRAFT!CC692)&gt;0,DRAFT!CD692,""))))</f>
        <v/>
      </c>
      <c r="AA690" s="3" t="str">
        <f>IF(COUNT($A690)=0,"",IF(Z690="3E","3E",IF(Z690="","I",LOOKUP(Z690/AB$2,{0,0.4,0.45,0.5,0.55,0.6,0.65,0.7,0.75,0.8,1},{"F","D","C","C+","B-","B","B+","A-","A","A+"}))))</f>
        <v/>
      </c>
      <c r="AB690" s="2" t="str">
        <f>IF(COUNT($A690)=0,"",IF(Z690="","--",IF(Z690="3E","3E",LOOKUP(Z690/AB$2,{0,0.4,0.45,0.5,0.55,0.6,0.65,0.7,0.75,0.8,1},{0,2,2.25,2.5,2.75,3,3.25,3.5,3.75,4}))))</f>
        <v/>
      </c>
      <c r="AC690" s="3" t="str">
        <f>IF(COUNT($A690)=0,"",IF($A690&lt;&gt;DRAFT!$B692,"ERR",IF(DRAFT!CF692&gt;0,DRAFT!CF692,"")))</f>
        <v/>
      </c>
      <c r="AD690" s="3" t="str">
        <f>IF(COUNT($A690)=0,"",IF(AC690="3E","3E",IF(AC690="","I",LOOKUP(AC690/AE$2,{0,0.4,0.45,0.5,0.55,0.6,0.65,0.7,0.75,0.8,1},{"F","D","C","C+","B-","B","B+","A-","A","A+"}))))</f>
        <v/>
      </c>
      <c r="AE690" s="2" t="str">
        <f>IF(COUNT($A690)=0,"",IF(AC690="","--",IF(AC690="3E","3E",LOOKUP(AC690/AE$2,{0,0.4,0.45,0.5,0.55,0.6,0.65,0.7,0.75,0.8,1},{0,2,2.25,2.5,2.75,3,3.25,3.5,3.75,4}))))</f>
        <v/>
      </c>
      <c r="AF690" s="3" t="str">
        <f>IF($A690&lt;&gt;DRAFT!$B692,"ERR",IF(OR(COUNT($A690)=0,COUNT(DRAFT!CI692:CK692,DRAFT!CM692:CO692)=0),"",CEILING(SUM(DRAFT!CL692,DRAFT!CP692),1)))</f>
        <v/>
      </c>
      <c r="AG690" s="3" t="str">
        <f>IF(COUNT($A690)=0,"",IF(AF690="3E","3E",IF(AF690="","I",LOOKUP(AF690/AH$2,{0,0.4,0.45,0.5,0.55,0.6,0.65,0.7,0.75,0.8,1},{"F","D","C","C+","B-","B","B+","A-","A","A+"}))))</f>
        <v/>
      </c>
      <c r="AH690" s="2" t="str">
        <f>IF(COUNT($A690)=0,"",IF(AF690="","--",IF(AF690="3E","3E",LOOKUP(AF690/AH$2,{0,0.4,0.45,0.5,0.55,0.6,0.65,0.7,0.75,0.8,1},{0,2,2.25,2.5,2.75,3,3.25,3.5,3.75,4}))))</f>
        <v/>
      </c>
      <c r="AI690" s="11" t="str">
        <f>IF(OR(COUNT($A690)=0,COUNT(B690:AH690)=0),"",IF(COUNTIF(B690:AH690,"3E")&gt;0,"3E",IF(DRAFT!$A692="R",TRUNC(SUMPRODUCT(RGP,RCP)/TCP,3),TRUNC((SUMPRODUCT(--(IMDGP&gt;0)*IMDGP,IMCP)+CEILING(DRAFT!$CQ692*42,0.25))/TCP,3))))</f>
        <v/>
      </c>
      <c r="AJ690" s="3" t="str">
        <f>IF(OR(COUNT($A690)=0,COUNT(B690:AH690)=0),"",IF(COUNTIF(B690:AH690,"3E")&gt;0,"3E",IF(DRAFT!$A692="R",SUMPRODUCT(--(RGP&gt;=2),RCP),SUMPRODUCT(--(IMDGP&gt;0),--(IMGP=0),IMCP)+DRAFT!$CR692)))</f>
        <v/>
      </c>
      <c r="AK690" s="3" t="str">
        <f>IF(OR(COUNT($A690)=0,COUNT(B690:AH690)=0),"",IF(COUNTIF(B690:AJ690,"3E")&gt;0,"3E",IF(AND(DRAFT!$A692="IM",OR($AI690&gt;DRAFT!$CQ692,$AJ690&gt;DRAFT!$CR692)),"IMPROVED",IF(AND(DRAFT!$A692="IM",$AI690&lt;=DRAFT!$CQ692,$AJ690&lt;=DRAFT!$CR692),"NOT IMPROVED",IF(AND(AH690&gt;=2,AI690&gt;=2,AJ690&gt;=30),"PASS","FAIL")))))</f>
        <v/>
      </c>
      <c r="AL690" s="3" t="str">
        <f t="shared" si="20"/>
        <v/>
      </c>
      <c r="AM690" s="3" t="str">
        <f t="shared" si="21"/>
        <v/>
      </c>
    </row>
    <row r="691" spans="1:39" ht="18.95" customHeight="1" x14ac:dyDescent="0.25">
      <c r="A691" s="4" t="str">
        <f>IF(DRAFT!$B693="","",DRAFT!$B693)</f>
        <v/>
      </c>
      <c r="B691" s="3" t="str">
        <f>IF(COUNT($A691)=0,"",IF($A691&lt;&gt;DRAFT!$B693,"ERR",IF(DRAFT!I693="3E","3E",IF(COUNT(DRAFT!E693,DRAFT!I693)&gt;0,DRAFT!J693,""))))</f>
        <v/>
      </c>
      <c r="C691" s="3" t="str">
        <f>IF(COUNT($A691)=0,"",IF(B691="3E","3E",IF(B691="","I",LOOKUP(B691/D$2,{0,0.4,0.45,0.5,0.55,0.6,0.65,0.7,0.75,0.8,1},{"F","D","C","C+","B-","B","B+","A-","A","A+"}))))</f>
        <v/>
      </c>
      <c r="D691" s="2" t="str">
        <f>IF(COUNT($A691)=0,"",IF(B691="","--",IF(B691="3E","3E",LOOKUP(B691/D$2,{0,0.4,0.45,0.5,0.55,0.6,0.65,0.7,0.75,0.8,1},{0,2,2.25,2.5,2.75,3,3.25,3.5,3.75,4}))))</f>
        <v/>
      </c>
      <c r="E691" s="3" t="str">
        <f>IF(COUNT($A691)=0,"",IF($A691&lt;&gt;DRAFT!$B693,"ERR",IF(DRAFT!R693="3E","3E",IF(COUNT(DRAFT!N693,DRAFT!R693)&gt;0,DRAFT!S693,""))))</f>
        <v/>
      </c>
      <c r="F691" s="3" t="str">
        <f>IF(COUNT($A691)=0,"",IF(E691="3E","3E",IF(E691="","I",LOOKUP(E691/G$2,{0,0.4,0.45,0.5,0.55,0.6,0.65,0.7,0.75,0.8,1},{"F","D","C","C+","B-","B","B+","A-","A","A+"}))))</f>
        <v/>
      </c>
      <c r="G691" s="2" t="str">
        <f>IF(COUNT($A691)=0,"",IF(E691="","--",IF(E691="3E","3E",LOOKUP(E691/G$2,{0,0.4,0.45,0.5,0.55,0.6,0.65,0.7,0.75,0.8,1},{0,2,2.25,2.5,2.75,3,3.25,3.5,3.75,4}))))</f>
        <v/>
      </c>
      <c r="H691" s="3" t="str">
        <f>IF(COUNT($A691)=0,"",IF($A691&lt;&gt;DRAFT!$B693,"ERR",IF(DRAFT!AA693="3E","3E",IF(COUNT(DRAFT!W693,DRAFT!AA693)&gt;0,DRAFT!AB693,""))))</f>
        <v/>
      </c>
      <c r="I691" s="3" t="str">
        <f>IF(COUNT($A691)=0,"",IF(H691="3E","3E",IF(H691="","I",LOOKUP(H691/J$2,{0,0.4,0.45,0.5,0.55,0.6,0.65,0.7,0.75,0.8,1},{"F","D","C","C+","B-","B","B+","A-","A","A+"}))))</f>
        <v/>
      </c>
      <c r="J691" s="2" t="str">
        <f>IF(COUNT($A691)=0,"",IF(H691="","--",IF(H691="3E","3E",LOOKUP(H691/J$2,{0,0.4,0.45,0.5,0.55,0.6,0.65,0.7,0.75,0.8,1},{0,2,2.25,2.5,2.75,3,3.25,3.5,3.75,4}))))</f>
        <v/>
      </c>
      <c r="K691" s="3" t="str">
        <f>IF(COUNT($A691)=0,"",IF($A691&lt;&gt;DRAFT!$B693,"ERR",IF(DRAFT!AJ693="3E","3E",IF(COUNT(DRAFT!AF693,DRAFT!AJ693)&gt;0,DRAFT!AK693,""))))</f>
        <v/>
      </c>
      <c r="L691" s="3" t="str">
        <f>IF(COUNT($A691)=0,"",IF(K691="3E","3E",IF(K691="","I",LOOKUP(K691/M$2,{0,0.4,0.45,0.5,0.55,0.6,0.65,0.7,0.75,0.8,1},{"F","D","C","C+","B-","B","B+","A-","A","A+"}))))</f>
        <v/>
      </c>
      <c r="M691" s="2" t="str">
        <f>IF(COUNT($A691)=0,"",IF(K691="","--",IF(K691="3E","3E",LOOKUP(K691/M$2,{0,0.4,0.45,0.5,0.55,0.6,0.65,0.7,0.75,0.8,1},{0,2,2.25,2.5,2.75,3,3.25,3.5,3.75,4}))))</f>
        <v/>
      </c>
      <c r="N691" s="3" t="str">
        <f>IF(COUNT($A691)=0,"",IF($A691&lt;&gt;DRAFT!$B693,"ERR",IF(DRAFT!AS693="3E","3E",IF(COUNT(DRAFT!AO693,DRAFT!AS693)&gt;0,DRAFT!AT693,""))))</f>
        <v/>
      </c>
      <c r="O691" s="3" t="str">
        <f>IF(COUNT($A691)=0,"",IF(N691="3E","3E",IF(N691="","I",LOOKUP(N691/P$2,{0,0.4,0.45,0.5,0.55,0.6,0.65,0.7,0.75,0.8,1},{"F","D","C","C+","B-","B","B+","A-","A","A+"}))))</f>
        <v/>
      </c>
      <c r="P691" s="2" t="str">
        <f>IF(COUNT($A691)=0,"",IF(N691="","--",IF(N691="3E","3E",LOOKUP(N691/P$2,{0,0.4,0.45,0.5,0.55,0.6,0.65,0.7,0.75,0.8,1},{0,2,2.25,2.5,2.75,3,3.25,3.5,3.75,4}))))</f>
        <v/>
      </c>
      <c r="Q691" s="3" t="str">
        <f>IF(COUNT($A691)=0,"",IF($A691&lt;&gt;DRAFT!$B693,"ERR",IF(DRAFT!BB693="3E","3E",IF(COUNT(DRAFT!AX693,DRAFT!BB693)&gt;0,DRAFT!BC693,""))))</f>
        <v/>
      </c>
      <c r="R691" s="3" t="str">
        <f>IF(COUNT($A691)=0,"",IF(Q691="3E","3E",IF(Q691="","I",LOOKUP(Q691/S$2,{0,0.4,0.45,0.5,0.55,0.6,0.65,0.7,0.75,0.8,1},{"F","D","C","C+","B-","B","B+","A-","A","A+"}))))</f>
        <v/>
      </c>
      <c r="S691" s="2" t="str">
        <f>IF(COUNT($A691)=0,"",IF(Q691="","--",IF(Q691="3E","3E",LOOKUP(Q691/S$2,{0,0.4,0.45,0.5,0.55,0.6,0.65,0.7,0.75,0.8,1},{0,2,2.25,2.5,2.75,3,3.25,3.5,3.75,4}))))</f>
        <v/>
      </c>
      <c r="T691" s="3" t="str">
        <f>IF(COUNT($A691)=0,"",IF($A691&lt;&gt;DRAFT!$B693,"ERR",IF(DRAFT!BK693="3E","3E",IF(COUNT(DRAFT!BG693,DRAFT!BK693)&gt;0,DRAFT!BL693,""))))</f>
        <v/>
      </c>
      <c r="U691" s="3" t="str">
        <f>IF(COUNT($A691)=0,"",IF(T691="3E","3E",IF(T691="","I",LOOKUP(T691/V$2,{0,0.4,0.45,0.5,0.55,0.6,0.65,0.7,0.75,0.8,1},{"F","D","C","C+","B-","B","B+","A-","A","A+"}))))</f>
        <v/>
      </c>
      <c r="V691" s="2" t="str">
        <f>IF(COUNT($A691)=0,"",IF(T691="","--",IF(T691="3E","3E",LOOKUP(T691/V$2,{0,0.4,0.45,0.5,0.55,0.6,0.65,0.7,0.75,0.8,1},{0,2,2.25,2.5,2.75,3,3.25,3.5,3.75,4}))))</f>
        <v/>
      </c>
      <c r="W691" s="3" t="str">
        <f>IF(COUNT($A691)=0,"",IF($A691&lt;&gt;DRAFT!$B693,"ERR",IF(DRAFT!BT693="3E","3E",IF(COUNT(DRAFT!BP693,DRAFT!BT693)&gt;0,DRAFT!BU693,""))))</f>
        <v/>
      </c>
      <c r="X691" s="3" t="str">
        <f>IF(COUNT($A691)=0,"",IF(W691="3E","3E",IF(W691="","I",LOOKUP(W691/Y$2,{0,0.4,0.45,0.5,0.55,0.6,0.65,0.7,0.75,0.8,1},{"F","D","C","C+","B-","B","B+","A-","A","A+"}))))</f>
        <v/>
      </c>
      <c r="Y691" s="2" t="str">
        <f>IF(COUNT($A691)=0,"",IF(W691="","--",IF(W691="3E","3E",LOOKUP(W691/Y$2,{0,0.4,0.45,0.5,0.55,0.6,0.65,0.7,0.75,0.8,1},{0,2,2.25,2.5,2.75,3,3.25,3.5,3.75,4}))))</f>
        <v/>
      </c>
      <c r="Z691" s="3" t="str">
        <f>IF(COUNT($A691)=0,"",IF($A691&lt;&gt;DRAFT!$B693,"ERR",IF(DRAFT!CC693="3E","3E",IF(COUNT(DRAFT!BY693,DRAFT!CC693)&gt;0,DRAFT!CD693,""))))</f>
        <v/>
      </c>
      <c r="AA691" s="3" t="str">
        <f>IF(COUNT($A691)=0,"",IF(Z691="3E","3E",IF(Z691="","I",LOOKUP(Z691/AB$2,{0,0.4,0.45,0.5,0.55,0.6,0.65,0.7,0.75,0.8,1},{"F","D","C","C+","B-","B","B+","A-","A","A+"}))))</f>
        <v/>
      </c>
      <c r="AB691" s="2" t="str">
        <f>IF(COUNT($A691)=0,"",IF(Z691="","--",IF(Z691="3E","3E",LOOKUP(Z691/AB$2,{0,0.4,0.45,0.5,0.55,0.6,0.65,0.7,0.75,0.8,1},{0,2,2.25,2.5,2.75,3,3.25,3.5,3.75,4}))))</f>
        <v/>
      </c>
      <c r="AC691" s="3" t="str">
        <f>IF(COUNT($A691)=0,"",IF($A691&lt;&gt;DRAFT!$B693,"ERR",IF(DRAFT!CF693&gt;0,DRAFT!CF693,"")))</f>
        <v/>
      </c>
      <c r="AD691" s="3" t="str">
        <f>IF(COUNT($A691)=0,"",IF(AC691="3E","3E",IF(AC691="","I",LOOKUP(AC691/AE$2,{0,0.4,0.45,0.5,0.55,0.6,0.65,0.7,0.75,0.8,1},{"F","D","C","C+","B-","B","B+","A-","A","A+"}))))</f>
        <v/>
      </c>
      <c r="AE691" s="2" t="str">
        <f>IF(COUNT($A691)=0,"",IF(AC691="","--",IF(AC691="3E","3E",LOOKUP(AC691/AE$2,{0,0.4,0.45,0.5,0.55,0.6,0.65,0.7,0.75,0.8,1},{0,2,2.25,2.5,2.75,3,3.25,3.5,3.75,4}))))</f>
        <v/>
      </c>
      <c r="AF691" s="3" t="str">
        <f>IF($A691&lt;&gt;DRAFT!$B693,"ERR",IF(OR(COUNT($A691)=0,COUNT(DRAFT!CI693:CK693,DRAFT!CM693:CO693)=0),"",CEILING(SUM(DRAFT!CL693,DRAFT!CP693),1)))</f>
        <v/>
      </c>
      <c r="AG691" s="3" t="str">
        <f>IF(COUNT($A691)=0,"",IF(AF691="3E","3E",IF(AF691="","I",LOOKUP(AF691/AH$2,{0,0.4,0.45,0.5,0.55,0.6,0.65,0.7,0.75,0.8,1},{"F","D","C","C+","B-","B","B+","A-","A","A+"}))))</f>
        <v/>
      </c>
      <c r="AH691" s="2" t="str">
        <f>IF(COUNT($A691)=0,"",IF(AF691="","--",IF(AF691="3E","3E",LOOKUP(AF691/AH$2,{0,0.4,0.45,0.5,0.55,0.6,0.65,0.7,0.75,0.8,1},{0,2,2.25,2.5,2.75,3,3.25,3.5,3.75,4}))))</f>
        <v/>
      </c>
      <c r="AI691" s="11" t="str">
        <f>IF(OR(COUNT($A691)=0,COUNT(B691:AH691)=0),"",IF(COUNTIF(B691:AH691,"3E")&gt;0,"3E",IF(DRAFT!$A693="R",TRUNC(SUMPRODUCT(RGP,RCP)/TCP,3),TRUNC((SUMPRODUCT(--(IMDGP&gt;0)*IMDGP,IMCP)+CEILING(DRAFT!$CQ693*42,0.25))/TCP,3))))</f>
        <v/>
      </c>
      <c r="AJ691" s="3" t="str">
        <f>IF(OR(COUNT($A691)=0,COUNT(B691:AH691)=0),"",IF(COUNTIF(B691:AH691,"3E")&gt;0,"3E",IF(DRAFT!$A693="R",SUMPRODUCT(--(RGP&gt;=2),RCP),SUMPRODUCT(--(IMDGP&gt;0),--(IMGP=0),IMCP)+DRAFT!$CR693)))</f>
        <v/>
      </c>
      <c r="AK691" s="3" t="str">
        <f>IF(OR(COUNT($A691)=0,COUNT(B691:AH691)=0),"",IF(COUNTIF(B691:AJ691,"3E")&gt;0,"3E",IF(AND(DRAFT!$A693="IM",OR($AI691&gt;DRAFT!$CQ693,$AJ691&gt;DRAFT!$CR693)),"IMPROVED",IF(AND(DRAFT!$A693="IM",$AI691&lt;=DRAFT!$CQ693,$AJ691&lt;=DRAFT!$CR693),"NOT IMPROVED",IF(AND(AH691&gt;=2,AI691&gt;=2,AJ691&gt;=30),"PASS","FAIL")))))</f>
        <v/>
      </c>
      <c r="AL691" s="3" t="str">
        <f t="shared" si="20"/>
        <v/>
      </c>
      <c r="AM691" s="3" t="str">
        <f t="shared" si="21"/>
        <v/>
      </c>
    </row>
    <row r="692" spans="1:39" ht="18.95" customHeight="1" x14ac:dyDescent="0.25">
      <c r="A692" s="4" t="str">
        <f>IF(DRAFT!$B694="","",DRAFT!$B694)</f>
        <v/>
      </c>
      <c r="B692" s="3" t="str">
        <f>IF(COUNT($A692)=0,"",IF($A692&lt;&gt;DRAFT!$B694,"ERR",IF(DRAFT!I694="3E","3E",IF(COUNT(DRAFT!E694,DRAFT!I694)&gt;0,DRAFT!J694,""))))</f>
        <v/>
      </c>
      <c r="C692" s="3" t="str">
        <f>IF(COUNT($A692)=0,"",IF(B692="3E","3E",IF(B692="","I",LOOKUP(B692/D$2,{0,0.4,0.45,0.5,0.55,0.6,0.65,0.7,0.75,0.8,1},{"F","D","C","C+","B-","B","B+","A-","A","A+"}))))</f>
        <v/>
      </c>
      <c r="D692" s="2" t="str">
        <f>IF(COUNT($A692)=0,"",IF(B692="","--",IF(B692="3E","3E",LOOKUP(B692/D$2,{0,0.4,0.45,0.5,0.55,0.6,0.65,0.7,0.75,0.8,1},{0,2,2.25,2.5,2.75,3,3.25,3.5,3.75,4}))))</f>
        <v/>
      </c>
      <c r="E692" s="3" t="str">
        <f>IF(COUNT($A692)=0,"",IF($A692&lt;&gt;DRAFT!$B694,"ERR",IF(DRAFT!R694="3E","3E",IF(COUNT(DRAFT!N694,DRAFT!R694)&gt;0,DRAFT!S694,""))))</f>
        <v/>
      </c>
      <c r="F692" s="3" t="str">
        <f>IF(COUNT($A692)=0,"",IF(E692="3E","3E",IF(E692="","I",LOOKUP(E692/G$2,{0,0.4,0.45,0.5,0.55,0.6,0.65,0.7,0.75,0.8,1},{"F","D","C","C+","B-","B","B+","A-","A","A+"}))))</f>
        <v/>
      </c>
      <c r="G692" s="2" t="str">
        <f>IF(COUNT($A692)=0,"",IF(E692="","--",IF(E692="3E","3E",LOOKUP(E692/G$2,{0,0.4,0.45,0.5,0.55,0.6,0.65,0.7,0.75,0.8,1},{0,2,2.25,2.5,2.75,3,3.25,3.5,3.75,4}))))</f>
        <v/>
      </c>
      <c r="H692" s="3" t="str">
        <f>IF(COUNT($A692)=0,"",IF($A692&lt;&gt;DRAFT!$B694,"ERR",IF(DRAFT!AA694="3E","3E",IF(COUNT(DRAFT!W694,DRAFT!AA694)&gt;0,DRAFT!AB694,""))))</f>
        <v/>
      </c>
      <c r="I692" s="3" t="str">
        <f>IF(COUNT($A692)=0,"",IF(H692="3E","3E",IF(H692="","I",LOOKUP(H692/J$2,{0,0.4,0.45,0.5,0.55,0.6,0.65,0.7,0.75,0.8,1},{"F","D","C","C+","B-","B","B+","A-","A","A+"}))))</f>
        <v/>
      </c>
      <c r="J692" s="2" t="str">
        <f>IF(COUNT($A692)=0,"",IF(H692="","--",IF(H692="3E","3E",LOOKUP(H692/J$2,{0,0.4,0.45,0.5,0.55,0.6,0.65,0.7,0.75,0.8,1},{0,2,2.25,2.5,2.75,3,3.25,3.5,3.75,4}))))</f>
        <v/>
      </c>
      <c r="K692" s="3" t="str">
        <f>IF(COUNT($A692)=0,"",IF($A692&lt;&gt;DRAFT!$B694,"ERR",IF(DRAFT!AJ694="3E","3E",IF(COUNT(DRAFT!AF694,DRAFT!AJ694)&gt;0,DRAFT!AK694,""))))</f>
        <v/>
      </c>
      <c r="L692" s="3" t="str">
        <f>IF(COUNT($A692)=0,"",IF(K692="3E","3E",IF(K692="","I",LOOKUP(K692/M$2,{0,0.4,0.45,0.5,0.55,0.6,0.65,0.7,0.75,0.8,1},{"F","D","C","C+","B-","B","B+","A-","A","A+"}))))</f>
        <v/>
      </c>
      <c r="M692" s="2" t="str">
        <f>IF(COUNT($A692)=0,"",IF(K692="","--",IF(K692="3E","3E",LOOKUP(K692/M$2,{0,0.4,0.45,0.5,0.55,0.6,0.65,0.7,0.75,0.8,1},{0,2,2.25,2.5,2.75,3,3.25,3.5,3.75,4}))))</f>
        <v/>
      </c>
      <c r="N692" s="3" t="str">
        <f>IF(COUNT($A692)=0,"",IF($A692&lt;&gt;DRAFT!$B694,"ERR",IF(DRAFT!AS694="3E","3E",IF(COUNT(DRAFT!AO694,DRAFT!AS694)&gt;0,DRAFT!AT694,""))))</f>
        <v/>
      </c>
      <c r="O692" s="3" t="str">
        <f>IF(COUNT($A692)=0,"",IF(N692="3E","3E",IF(N692="","I",LOOKUP(N692/P$2,{0,0.4,0.45,0.5,0.55,0.6,0.65,0.7,0.75,0.8,1},{"F","D","C","C+","B-","B","B+","A-","A","A+"}))))</f>
        <v/>
      </c>
      <c r="P692" s="2" t="str">
        <f>IF(COUNT($A692)=0,"",IF(N692="","--",IF(N692="3E","3E",LOOKUP(N692/P$2,{0,0.4,0.45,0.5,0.55,0.6,0.65,0.7,0.75,0.8,1},{0,2,2.25,2.5,2.75,3,3.25,3.5,3.75,4}))))</f>
        <v/>
      </c>
      <c r="Q692" s="3" t="str">
        <f>IF(COUNT($A692)=0,"",IF($A692&lt;&gt;DRAFT!$B694,"ERR",IF(DRAFT!BB694="3E","3E",IF(COUNT(DRAFT!AX694,DRAFT!BB694)&gt;0,DRAFT!BC694,""))))</f>
        <v/>
      </c>
      <c r="R692" s="3" t="str">
        <f>IF(COUNT($A692)=0,"",IF(Q692="3E","3E",IF(Q692="","I",LOOKUP(Q692/S$2,{0,0.4,0.45,0.5,0.55,0.6,0.65,0.7,0.75,0.8,1},{"F","D","C","C+","B-","B","B+","A-","A","A+"}))))</f>
        <v/>
      </c>
      <c r="S692" s="2" t="str">
        <f>IF(COUNT($A692)=0,"",IF(Q692="","--",IF(Q692="3E","3E",LOOKUP(Q692/S$2,{0,0.4,0.45,0.5,0.55,0.6,0.65,0.7,0.75,0.8,1},{0,2,2.25,2.5,2.75,3,3.25,3.5,3.75,4}))))</f>
        <v/>
      </c>
      <c r="T692" s="3" t="str">
        <f>IF(COUNT($A692)=0,"",IF($A692&lt;&gt;DRAFT!$B694,"ERR",IF(DRAFT!BK694="3E","3E",IF(COUNT(DRAFT!BG694,DRAFT!BK694)&gt;0,DRAFT!BL694,""))))</f>
        <v/>
      </c>
      <c r="U692" s="3" t="str">
        <f>IF(COUNT($A692)=0,"",IF(T692="3E","3E",IF(T692="","I",LOOKUP(T692/V$2,{0,0.4,0.45,0.5,0.55,0.6,0.65,0.7,0.75,0.8,1},{"F","D","C","C+","B-","B","B+","A-","A","A+"}))))</f>
        <v/>
      </c>
      <c r="V692" s="2" t="str">
        <f>IF(COUNT($A692)=0,"",IF(T692="","--",IF(T692="3E","3E",LOOKUP(T692/V$2,{0,0.4,0.45,0.5,0.55,0.6,0.65,0.7,0.75,0.8,1},{0,2,2.25,2.5,2.75,3,3.25,3.5,3.75,4}))))</f>
        <v/>
      </c>
      <c r="W692" s="3" t="str">
        <f>IF(COUNT($A692)=0,"",IF($A692&lt;&gt;DRAFT!$B694,"ERR",IF(DRAFT!BT694="3E","3E",IF(COUNT(DRAFT!BP694,DRAFT!BT694)&gt;0,DRAFT!BU694,""))))</f>
        <v/>
      </c>
      <c r="X692" s="3" t="str">
        <f>IF(COUNT($A692)=0,"",IF(W692="3E","3E",IF(W692="","I",LOOKUP(W692/Y$2,{0,0.4,0.45,0.5,0.55,0.6,0.65,0.7,0.75,0.8,1},{"F","D","C","C+","B-","B","B+","A-","A","A+"}))))</f>
        <v/>
      </c>
      <c r="Y692" s="2" t="str">
        <f>IF(COUNT($A692)=0,"",IF(W692="","--",IF(W692="3E","3E",LOOKUP(W692/Y$2,{0,0.4,0.45,0.5,0.55,0.6,0.65,0.7,0.75,0.8,1},{0,2,2.25,2.5,2.75,3,3.25,3.5,3.75,4}))))</f>
        <v/>
      </c>
      <c r="Z692" s="3" t="str">
        <f>IF(COUNT($A692)=0,"",IF($A692&lt;&gt;DRAFT!$B694,"ERR",IF(DRAFT!CC694="3E","3E",IF(COUNT(DRAFT!BY694,DRAFT!CC694)&gt;0,DRAFT!CD694,""))))</f>
        <v/>
      </c>
      <c r="AA692" s="3" t="str">
        <f>IF(COUNT($A692)=0,"",IF(Z692="3E","3E",IF(Z692="","I",LOOKUP(Z692/AB$2,{0,0.4,0.45,0.5,0.55,0.6,0.65,0.7,0.75,0.8,1},{"F","D","C","C+","B-","B","B+","A-","A","A+"}))))</f>
        <v/>
      </c>
      <c r="AB692" s="2" t="str">
        <f>IF(COUNT($A692)=0,"",IF(Z692="","--",IF(Z692="3E","3E",LOOKUP(Z692/AB$2,{0,0.4,0.45,0.5,0.55,0.6,0.65,0.7,0.75,0.8,1},{0,2,2.25,2.5,2.75,3,3.25,3.5,3.75,4}))))</f>
        <v/>
      </c>
      <c r="AC692" s="3" t="str">
        <f>IF(COUNT($A692)=0,"",IF($A692&lt;&gt;DRAFT!$B694,"ERR",IF(DRAFT!CF694&gt;0,DRAFT!CF694,"")))</f>
        <v/>
      </c>
      <c r="AD692" s="3" t="str">
        <f>IF(COUNT($A692)=0,"",IF(AC692="3E","3E",IF(AC692="","I",LOOKUP(AC692/AE$2,{0,0.4,0.45,0.5,0.55,0.6,0.65,0.7,0.75,0.8,1},{"F","D","C","C+","B-","B","B+","A-","A","A+"}))))</f>
        <v/>
      </c>
      <c r="AE692" s="2" t="str">
        <f>IF(COUNT($A692)=0,"",IF(AC692="","--",IF(AC692="3E","3E",LOOKUP(AC692/AE$2,{0,0.4,0.45,0.5,0.55,0.6,0.65,0.7,0.75,0.8,1},{0,2,2.25,2.5,2.75,3,3.25,3.5,3.75,4}))))</f>
        <v/>
      </c>
      <c r="AF692" s="3" t="str">
        <f>IF($A692&lt;&gt;DRAFT!$B694,"ERR",IF(OR(COUNT($A692)=0,COUNT(DRAFT!CI694:CK694,DRAFT!CM694:CO694)=0),"",CEILING(SUM(DRAFT!CL694,DRAFT!CP694),1)))</f>
        <v/>
      </c>
      <c r="AG692" s="3" t="str">
        <f>IF(COUNT($A692)=0,"",IF(AF692="3E","3E",IF(AF692="","I",LOOKUP(AF692/AH$2,{0,0.4,0.45,0.5,0.55,0.6,0.65,0.7,0.75,0.8,1},{"F","D","C","C+","B-","B","B+","A-","A","A+"}))))</f>
        <v/>
      </c>
      <c r="AH692" s="2" t="str">
        <f>IF(COUNT($A692)=0,"",IF(AF692="","--",IF(AF692="3E","3E",LOOKUP(AF692/AH$2,{0,0.4,0.45,0.5,0.55,0.6,0.65,0.7,0.75,0.8,1},{0,2,2.25,2.5,2.75,3,3.25,3.5,3.75,4}))))</f>
        <v/>
      </c>
      <c r="AI692" s="11" t="str">
        <f>IF(OR(COUNT($A692)=0,COUNT(B692:AH692)=0),"",IF(COUNTIF(B692:AH692,"3E")&gt;0,"3E",IF(DRAFT!$A694="R",TRUNC(SUMPRODUCT(RGP,RCP)/TCP,3),TRUNC((SUMPRODUCT(--(IMDGP&gt;0)*IMDGP,IMCP)+CEILING(DRAFT!$CQ694*42,0.25))/TCP,3))))</f>
        <v/>
      </c>
      <c r="AJ692" s="3" t="str">
        <f>IF(OR(COUNT($A692)=0,COUNT(B692:AH692)=0),"",IF(COUNTIF(B692:AH692,"3E")&gt;0,"3E",IF(DRAFT!$A694="R",SUMPRODUCT(--(RGP&gt;=2),RCP),SUMPRODUCT(--(IMDGP&gt;0),--(IMGP=0),IMCP)+DRAFT!$CR694)))</f>
        <v/>
      </c>
      <c r="AK692" s="3" t="str">
        <f>IF(OR(COUNT($A692)=0,COUNT(B692:AH692)=0),"",IF(COUNTIF(B692:AJ692,"3E")&gt;0,"3E",IF(AND(DRAFT!$A694="IM",OR($AI692&gt;DRAFT!$CQ694,$AJ692&gt;DRAFT!$CR694)),"IMPROVED",IF(AND(DRAFT!$A694="IM",$AI692&lt;=DRAFT!$CQ694,$AJ692&lt;=DRAFT!$CR694),"NOT IMPROVED",IF(AND(AH692&gt;=2,AI692&gt;=2,AJ692&gt;=30),"PASS","FAIL")))))</f>
        <v/>
      </c>
      <c r="AL692" s="3" t="str">
        <f t="shared" si="20"/>
        <v/>
      </c>
      <c r="AM692" s="3" t="str">
        <f t="shared" si="21"/>
        <v/>
      </c>
    </row>
    <row r="693" spans="1:39" ht="18.95" customHeight="1" x14ac:dyDescent="0.25">
      <c r="A693" s="4" t="str">
        <f>IF(DRAFT!$B695="","",DRAFT!$B695)</f>
        <v/>
      </c>
      <c r="B693" s="3" t="str">
        <f>IF(COUNT($A693)=0,"",IF($A693&lt;&gt;DRAFT!$B695,"ERR",IF(DRAFT!I695="3E","3E",IF(COUNT(DRAFT!E695,DRAFT!I695)&gt;0,DRAFT!J695,""))))</f>
        <v/>
      </c>
      <c r="C693" s="3" t="str">
        <f>IF(COUNT($A693)=0,"",IF(B693="3E","3E",IF(B693="","I",LOOKUP(B693/D$2,{0,0.4,0.45,0.5,0.55,0.6,0.65,0.7,0.75,0.8,1},{"F","D","C","C+","B-","B","B+","A-","A","A+"}))))</f>
        <v/>
      </c>
      <c r="D693" s="2" t="str">
        <f>IF(COUNT($A693)=0,"",IF(B693="","--",IF(B693="3E","3E",LOOKUP(B693/D$2,{0,0.4,0.45,0.5,0.55,0.6,0.65,0.7,0.75,0.8,1},{0,2,2.25,2.5,2.75,3,3.25,3.5,3.75,4}))))</f>
        <v/>
      </c>
      <c r="E693" s="3" t="str">
        <f>IF(COUNT($A693)=0,"",IF($A693&lt;&gt;DRAFT!$B695,"ERR",IF(DRAFT!R695="3E","3E",IF(COUNT(DRAFT!N695,DRAFT!R695)&gt;0,DRAFT!S695,""))))</f>
        <v/>
      </c>
      <c r="F693" s="3" t="str">
        <f>IF(COUNT($A693)=0,"",IF(E693="3E","3E",IF(E693="","I",LOOKUP(E693/G$2,{0,0.4,0.45,0.5,0.55,0.6,0.65,0.7,0.75,0.8,1},{"F","D","C","C+","B-","B","B+","A-","A","A+"}))))</f>
        <v/>
      </c>
      <c r="G693" s="2" t="str">
        <f>IF(COUNT($A693)=0,"",IF(E693="","--",IF(E693="3E","3E",LOOKUP(E693/G$2,{0,0.4,0.45,0.5,0.55,0.6,0.65,0.7,0.75,0.8,1},{0,2,2.25,2.5,2.75,3,3.25,3.5,3.75,4}))))</f>
        <v/>
      </c>
      <c r="H693" s="3" t="str">
        <f>IF(COUNT($A693)=0,"",IF($A693&lt;&gt;DRAFT!$B695,"ERR",IF(DRAFT!AA695="3E","3E",IF(COUNT(DRAFT!W695,DRAFT!AA695)&gt;0,DRAFT!AB695,""))))</f>
        <v/>
      </c>
      <c r="I693" s="3" t="str">
        <f>IF(COUNT($A693)=0,"",IF(H693="3E","3E",IF(H693="","I",LOOKUP(H693/J$2,{0,0.4,0.45,0.5,0.55,0.6,0.65,0.7,0.75,0.8,1},{"F","D","C","C+","B-","B","B+","A-","A","A+"}))))</f>
        <v/>
      </c>
      <c r="J693" s="2" t="str">
        <f>IF(COUNT($A693)=0,"",IF(H693="","--",IF(H693="3E","3E",LOOKUP(H693/J$2,{0,0.4,0.45,0.5,0.55,0.6,0.65,0.7,0.75,0.8,1},{0,2,2.25,2.5,2.75,3,3.25,3.5,3.75,4}))))</f>
        <v/>
      </c>
      <c r="K693" s="3" t="str">
        <f>IF(COUNT($A693)=0,"",IF($A693&lt;&gt;DRAFT!$B695,"ERR",IF(DRAFT!AJ695="3E","3E",IF(COUNT(DRAFT!AF695,DRAFT!AJ695)&gt;0,DRAFT!AK695,""))))</f>
        <v/>
      </c>
      <c r="L693" s="3" t="str">
        <f>IF(COUNT($A693)=0,"",IF(K693="3E","3E",IF(K693="","I",LOOKUP(K693/M$2,{0,0.4,0.45,0.5,0.55,0.6,0.65,0.7,0.75,0.8,1},{"F","D","C","C+","B-","B","B+","A-","A","A+"}))))</f>
        <v/>
      </c>
      <c r="M693" s="2" t="str">
        <f>IF(COUNT($A693)=0,"",IF(K693="","--",IF(K693="3E","3E",LOOKUP(K693/M$2,{0,0.4,0.45,0.5,0.55,0.6,0.65,0.7,0.75,0.8,1},{0,2,2.25,2.5,2.75,3,3.25,3.5,3.75,4}))))</f>
        <v/>
      </c>
      <c r="N693" s="3" t="str">
        <f>IF(COUNT($A693)=0,"",IF($A693&lt;&gt;DRAFT!$B695,"ERR",IF(DRAFT!AS695="3E","3E",IF(COUNT(DRAFT!AO695,DRAFT!AS695)&gt;0,DRAFT!AT695,""))))</f>
        <v/>
      </c>
      <c r="O693" s="3" t="str">
        <f>IF(COUNT($A693)=0,"",IF(N693="3E","3E",IF(N693="","I",LOOKUP(N693/P$2,{0,0.4,0.45,0.5,0.55,0.6,0.65,0.7,0.75,0.8,1},{"F","D","C","C+","B-","B","B+","A-","A","A+"}))))</f>
        <v/>
      </c>
      <c r="P693" s="2" t="str">
        <f>IF(COUNT($A693)=0,"",IF(N693="","--",IF(N693="3E","3E",LOOKUP(N693/P$2,{0,0.4,0.45,0.5,0.55,0.6,0.65,0.7,0.75,0.8,1},{0,2,2.25,2.5,2.75,3,3.25,3.5,3.75,4}))))</f>
        <v/>
      </c>
      <c r="Q693" s="3" t="str">
        <f>IF(COUNT($A693)=0,"",IF($A693&lt;&gt;DRAFT!$B695,"ERR",IF(DRAFT!BB695="3E","3E",IF(COUNT(DRAFT!AX695,DRAFT!BB695)&gt;0,DRAFT!BC695,""))))</f>
        <v/>
      </c>
      <c r="R693" s="3" t="str">
        <f>IF(COUNT($A693)=0,"",IF(Q693="3E","3E",IF(Q693="","I",LOOKUP(Q693/S$2,{0,0.4,0.45,0.5,0.55,0.6,0.65,0.7,0.75,0.8,1},{"F","D","C","C+","B-","B","B+","A-","A","A+"}))))</f>
        <v/>
      </c>
      <c r="S693" s="2" t="str">
        <f>IF(COUNT($A693)=0,"",IF(Q693="","--",IF(Q693="3E","3E",LOOKUP(Q693/S$2,{0,0.4,0.45,0.5,0.55,0.6,0.65,0.7,0.75,0.8,1},{0,2,2.25,2.5,2.75,3,3.25,3.5,3.75,4}))))</f>
        <v/>
      </c>
      <c r="T693" s="3" t="str">
        <f>IF(COUNT($A693)=0,"",IF($A693&lt;&gt;DRAFT!$B695,"ERR",IF(DRAFT!BK695="3E","3E",IF(COUNT(DRAFT!BG695,DRAFT!BK695)&gt;0,DRAFT!BL695,""))))</f>
        <v/>
      </c>
      <c r="U693" s="3" t="str">
        <f>IF(COUNT($A693)=0,"",IF(T693="3E","3E",IF(T693="","I",LOOKUP(T693/V$2,{0,0.4,0.45,0.5,0.55,0.6,0.65,0.7,0.75,0.8,1},{"F","D","C","C+","B-","B","B+","A-","A","A+"}))))</f>
        <v/>
      </c>
      <c r="V693" s="2" t="str">
        <f>IF(COUNT($A693)=0,"",IF(T693="","--",IF(T693="3E","3E",LOOKUP(T693/V$2,{0,0.4,0.45,0.5,0.55,0.6,0.65,0.7,0.75,0.8,1},{0,2,2.25,2.5,2.75,3,3.25,3.5,3.75,4}))))</f>
        <v/>
      </c>
      <c r="W693" s="3" t="str">
        <f>IF(COUNT($A693)=0,"",IF($A693&lt;&gt;DRAFT!$B695,"ERR",IF(DRAFT!BT695="3E","3E",IF(COUNT(DRAFT!BP695,DRAFT!BT695)&gt;0,DRAFT!BU695,""))))</f>
        <v/>
      </c>
      <c r="X693" s="3" t="str">
        <f>IF(COUNT($A693)=0,"",IF(W693="3E","3E",IF(W693="","I",LOOKUP(W693/Y$2,{0,0.4,0.45,0.5,0.55,0.6,0.65,0.7,0.75,0.8,1},{"F","D","C","C+","B-","B","B+","A-","A","A+"}))))</f>
        <v/>
      </c>
      <c r="Y693" s="2" t="str">
        <f>IF(COUNT($A693)=0,"",IF(W693="","--",IF(W693="3E","3E",LOOKUP(W693/Y$2,{0,0.4,0.45,0.5,0.55,0.6,0.65,0.7,0.75,0.8,1},{0,2,2.25,2.5,2.75,3,3.25,3.5,3.75,4}))))</f>
        <v/>
      </c>
      <c r="Z693" s="3" t="str">
        <f>IF(COUNT($A693)=0,"",IF($A693&lt;&gt;DRAFT!$B695,"ERR",IF(DRAFT!CC695="3E","3E",IF(COUNT(DRAFT!BY695,DRAFT!CC695)&gt;0,DRAFT!CD695,""))))</f>
        <v/>
      </c>
      <c r="AA693" s="3" t="str">
        <f>IF(COUNT($A693)=0,"",IF(Z693="3E","3E",IF(Z693="","I",LOOKUP(Z693/AB$2,{0,0.4,0.45,0.5,0.55,0.6,0.65,0.7,0.75,0.8,1},{"F","D","C","C+","B-","B","B+","A-","A","A+"}))))</f>
        <v/>
      </c>
      <c r="AB693" s="2" t="str">
        <f>IF(COUNT($A693)=0,"",IF(Z693="","--",IF(Z693="3E","3E",LOOKUP(Z693/AB$2,{0,0.4,0.45,0.5,0.55,0.6,0.65,0.7,0.75,0.8,1},{0,2,2.25,2.5,2.75,3,3.25,3.5,3.75,4}))))</f>
        <v/>
      </c>
      <c r="AC693" s="3" t="str">
        <f>IF(COUNT($A693)=0,"",IF($A693&lt;&gt;DRAFT!$B695,"ERR",IF(DRAFT!CF695&gt;0,DRAFT!CF695,"")))</f>
        <v/>
      </c>
      <c r="AD693" s="3" t="str">
        <f>IF(COUNT($A693)=0,"",IF(AC693="3E","3E",IF(AC693="","I",LOOKUP(AC693/AE$2,{0,0.4,0.45,0.5,0.55,0.6,0.65,0.7,0.75,0.8,1},{"F","D","C","C+","B-","B","B+","A-","A","A+"}))))</f>
        <v/>
      </c>
      <c r="AE693" s="2" t="str">
        <f>IF(COUNT($A693)=0,"",IF(AC693="","--",IF(AC693="3E","3E",LOOKUP(AC693/AE$2,{0,0.4,0.45,0.5,0.55,0.6,0.65,0.7,0.75,0.8,1},{0,2,2.25,2.5,2.75,3,3.25,3.5,3.75,4}))))</f>
        <v/>
      </c>
      <c r="AF693" s="3" t="str">
        <f>IF($A693&lt;&gt;DRAFT!$B695,"ERR",IF(OR(COUNT($A693)=0,COUNT(DRAFT!CI695:CK695,DRAFT!CM695:CO695)=0),"",CEILING(SUM(DRAFT!CL695,DRAFT!CP695),1)))</f>
        <v/>
      </c>
      <c r="AG693" s="3" t="str">
        <f>IF(COUNT($A693)=0,"",IF(AF693="3E","3E",IF(AF693="","I",LOOKUP(AF693/AH$2,{0,0.4,0.45,0.5,0.55,0.6,0.65,0.7,0.75,0.8,1},{"F","D","C","C+","B-","B","B+","A-","A","A+"}))))</f>
        <v/>
      </c>
      <c r="AH693" s="2" t="str">
        <f>IF(COUNT($A693)=0,"",IF(AF693="","--",IF(AF693="3E","3E",LOOKUP(AF693/AH$2,{0,0.4,0.45,0.5,0.55,0.6,0.65,0.7,0.75,0.8,1},{0,2,2.25,2.5,2.75,3,3.25,3.5,3.75,4}))))</f>
        <v/>
      </c>
      <c r="AI693" s="11" t="str">
        <f>IF(OR(COUNT($A693)=0,COUNT(B693:AH693)=0),"",IF(COUNTIF(B693:AH693,"3E")&gt;0,"3E",IF(DRAFT!$A695="R",TRUNC(SUMPRODUCT(RGP,RCP)/TCP,3),TRUNC((SUMPRODUCT(--(IMDGP&gt;0)*IMDGP,IMCP)+CEILING(DRAFT!$CQ695*42,0.25))/TCP,3))))</f>
        <v/>
      </c>
      <c r="AJ693" s="3" t="str">
        <f>IF(OR(COUNT($A693)=0,COUNT(B693:AH693)=0),"",IF(COUNTIF(B693:AH693,"3E")&gt;0,"3E",IF(DRAFT!$A695="R",SUMPRODUCT(--(RGP&gt;=2),RCP),SUMPRODUCT(--(IMDGP&gt;0),--(IMGP=0),IMCP)+DRAFT!$CR695)))</f>
        <v/>
      </c>
      <c r="AK693" s="3" t="str">
        <f>IF(OR(COUNT($A693)=0,COUNT(B693:AH693)=0),"",IF(COUNTIF(B693:AJ693,"3E")&gt;0,"3E",IF(AND(DRAFT!$A695="IM",OR($AI693&gt;DRAFT!$CQ695,$AJ693&gt;DRAFT!$CR695)),"IMPROVED",IF(AND(DRAFT!$A695="IM",$AI693&lt;=DRAFT!$CQ695,$AJ693&lt;=DRAFT!$CR695),"NOT IMPROVED",IF(AND(AH693&gt;=2,AI693&gt;=2,AJ693&gt;=30),"PASS","FAIL")))))</f>
        <v/>
      </c>
      <c r="AL693" s="3" t="str">
        <f t="shared" si="20"/>
        <v/>
      </c>
      <c r="AM693" s="3" t="str">
        <f t="shared" si="21"/>
        <v/>
      </c>
    </row>
    <row r="694" spans="1:39" ht="18.95" customHeight="1" x14ac:dyDescent="0.25">
      <c r="A694" s="4" t="str">
        <f>IF(DRAFT!$B696="","",DRAFT!$B696)</f>
        <v/>
      </c>
      <c r="B694" s="3" t="str">
        <f>IF(COUNT($A694)=0,"",IF($A694&lt;&gt;DRAFT!$B696,"ERR",IF(DRAFT!I696="3E","3E",IF(COUNT(DRAFT!E696,DRAFT!I696)&gt;0,DRAFT!J696,""))))</f>
        <v/>
      </c>
      <c r="C694" s="3" t="str">
        <f>IF(COUNT($A694)=0,"",IF(B694="3E","3E",IF(B694="","I",LOOKUP(B694/D$2,{0,0.4,0.45,0.5,0.55,0.6,0.65,0.7,0.75,0.8,1},{"F","D","C","C+","B-","B","B+","A-","A","A+"}))))</f>
        <v/>
      </c>
      <c r="D694" s="2" t="str">
        <f>IF(COUNT($A694)=0,"",IF(B694="","--",IF(B694="3E","3E",LOOKUP(B694/D$2,{0,0.4,0.45,0.5,0.55,0.6,0.65,0.7,0.75,0.8,1},{0,2,2.25,2.5,2.75,3,3.25,3.5,3.75,4}))))</f>
        <v/>
      </c>
      <c r="E694" s="3" t="str">
        <f>IF(COUNT($A694)=0,"",IF($A694&lt;&gt;DRAFT!$B696,"ERR",IF(DRAFT!R696="3E","3E",IF(COUNT(DRAFT!N696,DRAFT!R696)&gt;0,DRAFT!S696,""))))</f>
        <v/>
      </c>
      <c r="F694" s="3" t="str">
        <f>IF(COUNT($A694)=0,"",IF(E694="3E","3E",IF(E694="","I",LOOKUP(E694/G$2,{0,0.4,0.45,0.5,0.55,0.6,0.65,0.7,0.75,0.8,1},{"F","D","C","C+","B-","B","B+","A-","A","A+"}))))</f>
        <v/>
      </c>
      <c r="G694" s="2" t="str">
        <f>IF(COUNT($A694)=0,"",IF(E694="","--",IF(E694="3E","3E",LOOKUP(E694/G$2,{0,0.4,0.45,0.5,0.55,0.6,0.65,0.7,0.75,0.8,1},{0,2,2.25,2.5,2.75,3,3.25,3.5,3.75,4}))))</f>
        <v/>
      </c>
      <c r="H694" s="3" t="str">
        <f>IF(COUNT($A694)=0,"",IF($A694&lt;&gt;DRAFT!$B696,"ERR",IF(DRAFT!AA696="3E","3E",IF(COUNT(DRAFT!W696,DRAFT!AA696)&gt;0,DRAFT!AB696,""))))</f>
        <v/>
      </c>
      <c r="I694" s="3" t="str">
        <f>IF(COUNT($A694)=0,"",IF(H694="3E","3E",IF(H694="","I",LOOKUP(H694/J$2,{0,0.4,0.45,0.5,0.55,0.6,0.65,0.7,0.75,0.8,1},{"F","D","C","C+","B-","B","B+","A-","A","A+"}))))</f>
        <v/>
      </c>
      <c r="J694" s="2" t="str">
        <f>IF(COUNT($A694)=0,"",IF(H694="","--",IF(H694="3E","3E",LOOKUP(H694/J$2,{0,0.4,0.45,0.5,0.55,0.6,0.65,0.7,0.75,0.8,1},{0,2,2.25,2.5,2.75,3,3.25,3.5,3.75,4}))))</f>
        <v/>
      </c>
      <c r="K694" s="3" t="str">
        <f>IF(COUNT($A694)=0,"",IF($A694&lt;&gt;DRAFT!$B696,"ERR",IF(DRAFT!AJ696="3E","3E",IF(COUNT(DRAFT!AF696,DRAFT!AJ696)&gt;0,DRAFT!AK696,""))))</f>
        <v/>
      </c>
      <c r="L694" s="3" t="str">
        <f>IF(COUNT($A694)=0,"",IF(K694="3E","3E",IF(K694="","I",LOOKUP(K694/M$2,{0,0.4,0.45,0.5,0.55,0.6,0.65,0.7,0.75,0.8,1},{"F","D","C","C+","B-","B","B+","A-","A","A+"}))))</f>
        <v/>
      </c>
      <c r="M694" s="2" t="str">
        <f>IF(COUNT($A694)=0,"",IF(K694="","--",IF(K694="3E","3E",LOOKUP(K694/M$2,{0,0.4,0.45,0.5,0.55,0.6,0.65,0.7,0.75,0.8,1},{0,2,2.25,2.5,2.75,3,3.25,3.5,3.75,4}))))</f>
        <v/>
      </c>
      <c r="N694" s="3" t="str">
        <f>IF(COUNT($A694)=0,"",IF($A694&lt;&gt;DRAFT!$B696,"ERR",IF(DRAFT!AS696="3E","3E",IF(COUNT(DRAFT!AO696,DRAFT!AS696)&gt;0,DRAFT!AT696,""))))</f>
        <v/>
      </c>
      <c r="O694" s="3" t="str">
        <f>IF(COUNT($A694)=0,"",IF(N694="3E","3E",IF(N694="","I",LOOKUP(N694/P$2,{0,0.4,0.45,0.5,0.55,0.6,0.65,0.7,0.75,0.8,1},{"F","D","C","C+","B-","B","B+","A-","A","A+"}))))</f>
        <v/>
      </c>
      <c r="P694" s="2" t="str">
        <f>IF(COUNT($A694)=0,"",IF(N694="","--",IF(N694="3E","3E",LOOKUP(N694/P$2,{0,0.4,0.45,0.5,0.55,0.6,0.65,0.7,0.75,0.8,1},{0,2,2.25,2.5,2.75,3,3.25,3.5,3.75,4}))))</f>
        <v/>
      </c>
      <c r="Q694" s="3" t="str">
        <f>IF(COUNT($A694)=0,"",IF($A694&lt;&gt;DRAFT!$B696,"ERR",IF(DRAFT!BB696="3E","3E",IF(COUNT(DRAFT!AX696,DRAFT!BB696)&gt;0,DRAFT!BC696,""))))</f>
        <v/>
      </c>
      <c r="R694" s="3" t="str">
        <f>IF(COUNT($A694)=0,"",IF(Q694="3E","3E",IF(Q694="","I",LOOKUP(Q694/S$2,{0,0.4,0.45,0.5,0.55,0.6,0.65,0.7,0.75,0.8,1},{"F","D","C","C+","B-","B","B+","A-","A","A+"}))))</f>
        <v/>
      </c>
      <c r="S694" s="2" t="str">
        <f>IF(COUNT($A694)=0,"",IF(Q694="","--",IF(Q694="3E","3E",LOOKUP(Q694/S$2,{0,0.4,0.45,0.5,0.55,0.6,0.65,0.7,0.75,0.8,1},{0,2,2.25,2.5,2.75,3,3.25,3.5,3.75,4}))))</f>
        <v/>
      </c>
      <c r="T694" s="3" t="str">
        <f>IF(COUNT($A694)=0,"",IF($A694&lt;&gt;DRAFT!$B696,"ERR",IF(DRAFT!BK696="3E","3E",IF(COUNT(DRAFT!BG696,DRAFT!BK696)&gt;0,DRAFT!BL696,""))))</f>
        <v/>
      </c>
      <c r="U694" s="3" t="str">
        <f>IF(COUNT($A694)=0,"",IF(T694="3E","3E",IF(T694="","I",LOOKUP(T694/V$2,{0,0.4,0.45,0.5,0.55,0.6,0.65,0.7,0.75,0.8,1},{"F","D","C","C+","B-","B","B+","A-","A","A+"}))))</f>
        <v/>
      </c>
      <c r="V694" s="2" t="str">
        <f>IF(COUNT($A694)=0,"",IF(T694="","--",IF(T694="3E","3E",LOOKUP(T694/V$2,{0,0.4,0.45,0.5,0.55,0.6,0.65,0.7,0.75,0.8,1},{0,2,2.25,2.5,2.75,3,3.25,3.5,3.75,4}))))</f>
        <v/>
      </c>
      <c r="W694" s="3" t="str">
        <f>IF(COUNT($A694)=0,"",IF($A694&lt;&gt;DRAFT!$B696,"ERR",IF(DRAFT!BT696="3E","3E",IF(COUNT(DRAFT!BP696,DRAFT!BT696)&gt;0,DRAFT!BU696,""))))</f>
        <v/>
      </c>
      <c r="X694" s="3" t="str">
        <f>IF(COUNT($A694)=0,"",IF(W694="3E","3E",IF(W694="","I",LOOKUP(W694/Y$2,{0,0.4,0.45,0.5,0.55,0.6,0.65,0.7,0.75,0.8,1},{"F","D","C","C+","B-","B","B+","A-","A","A+"}))))</f>
        <v/>
      </c>
      <c r="Y694" s="2" t="str">
        <f>IF(COUNT($A694)=0,"",IF(W694="","--",IF(W694="3E","3E",LOOKUP(W694/Y$2,{0,0.4,0.45,0.5,0.55,0.6,0.65,0.7,0.75,0.8,1},{0,2,2.25,2.5,2.75,3,3.25,3.5,3.75,4}))))</f>
        <v/>
      </c>
      <c r="Z694" s="3" t="str">
        <f>IF(COUNT($A694)=0,"",IF($A694&lt;&gt;DRAFT!$B696,"ERR",IF(DRAFT!CC696="3E","3E",IF(COUNT(DRAFT!BY696,DRAFT!CC696)&gt;0,DRAFT!CD696,""))))</f>
        <v/>
      </c>
      <c r="AA694" s="3" t="str">
        <f>IF(COUNT($A694)=0,"",IF(Z694="3E","3E",IF(Z694="","I",LOOKUP(Z694/AB$2,{0,0.4,0.45,0.5,0.55,0.6,0.65,0.7,0.75,0.8,1},{"F","D","C","C+","B-","B","B+","A-","A","A+"}))))</f>
        <v/>
      </c>
      <c r="AB694" s="2" t="str">
        <f>IF(COUNT($A694)=0,"",IF(Z694="","--",IF(Z694="3E","3E",LOOKUP(Z694/AB$2,{0,0.4,0.45,0.5,0.55,0.6,0.65,0.7,0.75,0.8,1},{0,2,2.25,2.5,2.75,3,3.25,3.5,3.75,4}))))</f>
        <v/>
      </c>
      <c r="AC694" s="3" t="str">
        <f>IF(COUNT($A694)=0,"",IF($A694&lt;&gt;DRAFT!$B696,"ERR",IF(DRAFT!CF696&gt;0,DRAFT!CF696,"")))</f>
        <v/>
      </c>
      <c r="AD694" s="3" t="str">
        <f>IF(COUNT($A694)=0,"",IF(AC694="3E","3E",IF(AC694="","I",LOOKUP(AC694/AE$2,{0,0.4,0.45,0.5,0.55,0.6,0.65,0.7,0.75,0.8,1},{"F","D","C","C+","B-","B","B+","A-","A","A+"}))))</f>
        <v/>
      </c>
      <c r="AE694" s="2" t="str">
        <f>IF(COUNT($A694)=0,"",IF(AC694="","--",IF(AC694="3E","3E",LOOKUP(AC694/AE$2,{0,0.4,0.45,0.5,0.55,0.6,0.65,0.7,0.75,0.8,1},{0,2,2.25,2.5,2.75,3,3.25,3.5,3.75,4}))))</f>
        <v/>
      </c>
      <c r="AF694" s="3" t="str">
        <f>IF($A694&lt;&gt;DRAFT!$B696,"ERR",IF(OR(COUNT($A694)=0,COUNT(DRAFT!CI696:CK696,DRAFT!CM696:CO696)=0),"",CEILING(SUM(DRAFT!CL696,DRAFT!CP696),1)))</f>
        <v/>
      </c>
      <c r="AG694" s="3" t="str">
        <f>IF(COUNT($A694)=0,"",IF(AF694="3E","3E",IF(AF694="","I",LOOKUP(AF694/AH$2,{0,0.4,0.45,0.5,0.55,0.6,0.65,0.7,0.75,0.8,1},{"F","D","C","C+","B-","B","B+","A-","A","A+"}))))</f>
        <v/>
      </c>
      <c r="AH694" s="2" t="str">
        <f>IF(COUNT($A694)=0,"",IF(AF694="","--",IF(AF694="3E","3E",LOOKUP(AF694/AH$2,{0,0.4,0.45,0.5,0.55,0.6,0.65,0.7,0.75,0.8,1},{0,2,2.25,2.5,2.75,3,3.25,3.5,3.75,4}))))</f>
        <v/>
      </c>
      <c r="AI694" s="11" t="str">
        <f>IF(OR(COUNT($A694)=0,COUNT(B694:AH694)=0),"",IF(COUNTIF(B694:AH694,"3E")&gt;0,"3E",IF(DRAFT!$A696="R",TRUNC(SUMPRODUCT(RGP,RCP)/TCP,3),TRUNC((SUMPRODUCT(--(IMDGP&gt;0)*IMDGP,IMCP)+CEILING(DRAFT!$CQ696*42,0.25))/TCP,3))))</f>
        <v/>
      </c>
      <c r="AJ694" s="3" t="str">
        <f>IF(OR(COUNT($A694)=0,COUNT(B694:AH694)=0),"",IF(COUNTIF(B694:AH694,"3E")&gt;0,"3E",IF(DRAFT!$A696="R",SUMPRODUCT(--(RGP&gt;=2),RCP),SUMPRODUCT(--(IMDGP&gt;0),--(IMGP=0),IMCP)+DRAFT!$CR696)))</f>
        <v/>
      </c>
      <c r="AK694" s="3" t="str">
        <f>IF(OR(COUNT($A694)=0,COUNT(B694:AH694)=0),"",IF(COUNTIF(B694:AJ694,"3E")&gt;0,"3E",IF(AND(DRAFT!$A696="IM",OR($AI694&gt;DRAFT!$CQ696,$AJ694&gt;DRAFT!$CR696)),"IMPROVED",IF(AND(DRAFT!$A696="IM",$AI694&lt;=DRAFT!$CQ696,$AJ694&lt;=DRAFT!$CR696),"NOT IMPROVED",IF(AND(AH694&gt;=2,AI694&gt;=2,AJ694&gt;=30),"PASS","FAIL")))))</f>
        <v/>
      </c>
      <c r="AL694" s="3" t="str">
        <f t="shared" si="20"/>
        <v/>
      </c>
      <c r="AM694" s="3" t="str">
        <f t="shared" si="21"/>
        <v/>
      </c>
    </row>
    <row r="695" spans="1:39" ht="18.95" customHeight="1" x14ac:dyDescent="0.25">
      <c r="A695" s="4" t="str">
        <f>IF(DRAFT!$B697="","",DRAFT!$B697)</f>
        <v/>
      </c>
      <c r="B695" s="3" t="str">
        <f>IF(COUNT($A695)=0,"",IF($A695&lt;&gt;DRAFT!$B697,"ERR",IF(DRAFT!I697="3E","3E",IF(COUNT(DRAFT!E697,DRAFT!I697)&gt;0,DRAFT!J697,""))))</f>
        <v/>
      </c>
      <c r="C695" s="3" t="str">
        <f>IF(COUNT($A695)=0,"",IF(B695="3E","3E",IF(B695="","I",LOOKUP(B695/D$2,{0,0.4,0.45,0.5,0.55,0.6,0.65,0.7,0.75,0.8,1},{"F","D","C","C+","B-","B","B+","A-","A","A+"}))))</f>
        <v/>
      </c>
      <c r="D695" s="2" t="str">
        <f>IF(COUNT($A695)=0,"",IF(B695="","--",IF(B695="3E","3E",LOOKUP(B695/D$2,{0,0.4,0.45,0.5,0.55,0.6,0.65,0.7,0.75,0.8,1},{0,2,2.25,2.5,2.75,3,3.25,3.5,3.75,4}))))</f>
        <v/>
      </c>
      <c r="E695" s="3" t="str">
        <f>IF(COUNT($A695)=0,"",IF($A695&lt;&gt;DRAFT!$B697,"ERR",IF(DRAFT!R697="3E","3E",IF(COUNT(DRAFT!N697,DRAFT!R697)&gt;0,DRAFT!S697,""))))</f>
        <v/>
      </c>
      <c r="F695" s="3" t="str">
        <f>IF(COUNT($A695)=0,"",IF(E695="3E","3E",IF(E695="","I",LOOKUP(E695/G$2,{0,0.4,0.45,0.5,0.55,0.6,0.65,0.7,0.75,0.8,1},{"F","D","C","C+","B-","B","B+","A-","A","A+"}))))</f>
        <v/>
      </c>
      <c r="G695" s="2" t="str">
        <f>IF(COUNT($A695)=0,"",IF(E695="","--",IF(E695="3E","3E",LOOKUP(E695/G$2,{0,0.4,0.45,0.5,0.55,0.6,0.65,0.7,0.75,0.8,1},{0,2,2.25,2.5,2.75,3,3.25,3.5,3.75,4}))))</f>
        <v/>
      </c>
      <c r="H695" s="3" t="str">
        <f>IF(COUNT($A695)=0,"",IF($A695&lt;&gt;DRAFT!$B697,"ERR",IF(DRAFT!AA697="3E","3E",IF(COUNT(DRAFT!W697,DRAFT!AA697)&gt;0,DRAFT!AB697,""))))</f>
        <v/>
      </c>
      <c r="I695" s="3" t="str">
        <f>IF(COUNT($A695)=0,"",IF(H695="3E","3E",IF(H695="","I",LOOKUP(H695/J$2,{0,0.4,0.45,0.5,0.55,0.6,0.65,0.7,0.75,0.8,1},{"F","D","C","C+","B-","B","B+","A-","A","A+"}))))</f>
        <v/>
      </c>
      <c r="J695" s="2" t="str">
        <f>IF(COUNT($A695)=0,"",IF(H695="","--",IF(H695="3E","3E",LOOKUP(H695/J$2,{0,0.4,0.45,0.5,0.55,0.6,0.65,0.7,0.75,0.8,1},{0,2,2.25,2.5,2.75,3,3.25,3.5,3.75,4}))))</f>
        <v/>
      </c>
      <c r="K695" s="3" t="str">
        <f>IF(COUNT($A695)=0,"",IF($A695&lt;&gt;DRAFT!$B697,"ERR",IF(DRAFT!AJ697="3E","3E",IF(COUNT(DRAFT!AF697,DRAFT!AJ697)&gt;0,DRAFT!AK697,""))))</f>
        <v/>
      </c>
      <c r="L695" s="3" t="str">
        <f>IF(COUNT($A695)=0,"",IF(K695="3E","3E",IF(K695="","I",LOOKUP(K695/M$2,{0,0.4,0.45,0.5,0.55,0.6,0.65,0.7,0.75,0.8,1},{"F","D","C","C+","B-","B","B+","A-","A","A+"}))))</f>
        <v/>
      </c>
      <c r="M695" s="2" t="str">
        <f>IF(COUNT($A695)=0,"",IF(K695="","--",IF(K695="3E","3E",LOOKUP(K695/M$2,{0,0.4,0.45,0.5,0.55,0.6,0.65,0.7,0.75,0.8,1},{0,2,2.25,2.5,2.75,3,3.25,3.5,3.75,4}))))</f>
        <v/>
      </c>
      <c r="N695" s="3" t="str">
        <f>IF(COUNT($A695)=0,"",IF($A695&lt;&gt;DRAFT!$B697,"ERR",IF(DRAFT!AS697="3E","3E",IF(COUNT(DRAFT!AO697,DRAFT!AS697)&gt;0,DRAFT!AT697,""))))</f>
        <v/>
      </c>
      <c r="O695" s="3" t="str">
        <f>IF(COUNT($A695)=0,"",IF(N695="3E","3E",IF(N695="","I",LOOKUP(N695/P$2,{0,0.4,0.45,0.5,0.55,0.6,0.65,0.7,0.75,0.8,1},{"F","D","C","C+","B-","B","B+","A-","A","A+"}))))</f>
        <v/>
      </c>
      <c r="P695" s="2" t="str">
        <f>IF(COUNT($A695)=0,"",IF(N695="","--",IF(N695="3E","3E",LOOKUP(N695/P$2,{0,0.4,0.45,0.5,0.55,0.6,0.65,0.7,0.75,0.8,1},{0,2,2.25,2.5,2.75,3,3.25,3.5,3.75,4}))))</f>
        <v/>
      </c>
      <c r="Q695" s="3" t="str">
        <f>IF(COUNT($A695)=0,"",IF($A695&lt;&gt;DRAFT!$B697,"ERR",IF(DRAFT!BB697="3E","3E",IF(COUNT(DRAFT!AX697,DRAFT!BB697)&gt;0,DRAFT!BC697,""))))</f>
        <v/>
      </c>
      <c r="R695" s="3" t="str">
        <f>IF(COUNT($A695)=0,"",IF(Q695="3E","3E",IF(Q695="","I",LOOKUP(Q695/S$2,{0,0.4,0.45,0.5,0.55,0.6,0.65,0.7,0.75,0.8,1},{"F","D","C","C+","B-","B","B+","A-","A","A+"}))))</f>
        <v/>
      </c>
      <c r="S695" s="2" t="str">
        <f>IF(COUNT($A695)=0,"",IF(Q695="","--",IF(Q695="3E","3E",LOOKUP(Q695/S$2,{0,0.4,0.45,0.5,0.55,0.6,0.65,0.7,0.75,0.8,1},{0,2,2.25,2.5,2.75,3,3.25,3.5,3.75,4}))))</f>
        <v/>
      </c>
      <c r="T695" s="3" t="str">
        <f>IF(COUNT($A695)=0,"",IF($A695&lt;&gt;DRAFT!$B697,"ERR",IF(DRAFT!BK697="3E","3E",IF(COUNT(DRAFT!BG697,DRAFT!BK697)&gt;0,DRAFT!BL697,""))))</f>
        <v/>
      </c>
      <c r="U695" s="3" t="str">
        <f>IF(COUNT($A695)=0,"",IF(T695="3E","3E",IF(T695="","I",LOOKUP(T695/V$2,{0,0.4,0.45,0.5,0.55,0.6,0.65,0.7,0.75,0.8,1},{"F","D","C","C+","B-","B","B+","A-","A","A+"}))))</f>
        <v/>
      </c>
      <c r="V695" s="2" t="str">
        <f>IF(COUNT($A695)=0,"",IF(T695="","--",IF(T695="3E","3E",LOOKUP(T695/V$2,{0,0.4,0.45,0.5,0.55,0.6,0.65,0.7,0.75,0.8,1},{0,2,2.25,2.5,2.75,3,3.25,3.5,3.75,4}))))</f>
        <v/>
      </c>
      <c r="W695" s="3" t="str">
        <f>IF(COUNT($A695)=0,"",IF($A695&lt;&gt;DRAFT!$B697,"ERR",IF(DRAFT!BT697="3E","3E",IF(COUNT(DRAFT!BP697,DRAFT!BT697)&gt;0,DRAFT!BU697,""))))</f>
        <v/>
      </c>
      <c r="X695" s="3" t="str">
        <f>IF(COUNT($A695)=0,"",IF(W695="3E","3E",IF(W695="","I",LOOKUP(W695/Y$2,{0,0.4,0.45,0.5,0.55,0.6,0.65,0.7,0.75,0.8,1},{"F","D","C","C+","B-","B","B+","A-","A","A+"}))))</f>
        <v/>
      </c>
      <c r="Y695" s="2" t="str">
        <f>IF(COUNT($A695)=0,"",IF(W695="","--",IF(W695="3E","3E",LOOKUP(W695/Y$2,{0,0.4,0.45,0.5,0.55,0.6,0.65,0.7,0.75,0.8,1},{0,2,2.25,2.5,2.75,3,3.25,3.5,3.75,4}))))</f>
        <v/>
      </c>
      <c r="Z695" s="3" t="str">
        <f>IF(COUNT($A695)=0,"",IF($A695&lt;&gt;DRAFT!$B697,"ERR",IF(DRAFT!CC697="3E","3E",IF(COUNT(DRAFT!BY697,DRAFT!CC697)&gt;0,DRAFT!CD697,""))))</f>
        <v/>
      </c>
      <c r="AA695" s="3" t="str">
        <f>IF(COUNT($A695)=0,"",IF(Z695="3E","3E",IF(Z695="","I",LOOKUP(Z695/AB$2,{0,0.4,0.45,0.5,0.55,0.6,0.65,0.7,0.75,0.8,1},{"F","D","C","C+","B-","B","B+","A-","A","A+"}))))</f>
        <v/>
      </c>
      <c r="AB695" s="2" t="str">
        <f>IF(COUNT($A695)=0,"",IF(Z695="","--",IF(Z695="3E","3E",LOOKUP(Z695/AB$2,{0,0.4,0.45,0.5,0.55,0.6,0.65,0.7,0.75,0.8,1},{0,2,2.25,2.5,2.75,3,3.25,3.5,3.75,4}))))</f>
        <v/>
      </c>
      <c r="AC695" s="3" t="str">
        <f>IF(COUNT($A695)=0,"",IF($A695&lt;&gt;DRAFT!$B697,"ERR",IF(DRAFT!CF697&gt;0,DRAFT!CF697,"")))</f>
        <v/>
      </c>
      <c r="AD695" s="3" t="str">
        <f>IF(COUNT($A695)=0,"",IF(AC695="3E","3E",IF(AC695="","I",LOOKUP(AC695/AE$2,{0,0.4,0.45,0.5,0.55,0.6,0.65,0.7,0.75,0.8,1},{"F","D","C","C+","B-","B","B+","A-","A","A+"}))))</f>
        <v/>
      </c>
      <c r="AE695" s="2" t="str">
        <f>IF(COUNT($A695)=0,"",IF(AC695="","--",IF(AC695="3E","3E",LOOKUP(AC695/AE$2,{0,0.4,0.45,0.5,0.55,0.6,0.65,0.7,0.75,0.8,1},{0,2,2.25,2.5,2.75,3,3.25,3.5,3.75,4}))))</f>
        <v/>
      </c>
      <c r="AF695" s="3" t="str">
        <f>IF($A695&lt;&gt;DRAFT!$B697,"ERR",IF(OR(COUNT($A695)=0,COUNT(DRAFT!CI697:CK697,DRAFT!CM697:CO697)=0),"",CEILING(SUM(DRAFT!CL697,DRAFT!CP697),1)))</f>
        <v/>
      </c>
      <c r="AG695" s="3" t="str">
        <f>IF(COUNT($A695)=0,"",IF(AF695="3E","3E",IF(AF695="","I",LOOKUP(AF695/AH$2,{0,0.4,0.45,0.5,0.55,0.6,0.65,0.7,0.75,0.8,1},{"F","D","C","C+","B-","B","B+","A-","A","A+"}))))</f>
        <v/>
      </c>
      <c r="AH695" s="2" t="str">
        <f>IF(COUNT($A695)=0,"",IF(AF695="","--",IF(AF695="3E","3E",LOOKUP(AF695/AH$2,{0,0.4,0.45,0.5,0.55,0.6,0.65,0.7,0.75,0.8,1},{0,2,2.25,2.5,2.75,3,3.25,3.5,3.75,4}))))</f>
        <v/>
      </c>
      <c r="AI695" s="11" t="str">
        <f>IF(OR(COUNT($A695)=0,COUNT(B695:AH695)=0),"",IF(COUNTIF(B695:AH695,"3E")&gt;0,"3E",IF(DRAFT!$A697="R",TRUNC(SUMPRODUCT(RGP,RCP)/TCP,3),TRUNC((SUMPRODUCT(--(IMDGP&gt;0)*IMDGP,IMCP)+CEILING(DRAFT!$CQ697*42,0.25))/TCP,3))))</f>
        <v/>
      </c>
      <c r="AJ695" s="3" t="str">
        <f>IF(OR(COUNT($A695)=0,COUNT(B695:AH695)=0),"",IF(COUNTIF(B695:AH695,"3E")&gt;0,"3E",IF(DRAFT!$A697="R",SUMPRODUCT(--(RGP&gt;=2),RCP),SUMPRODUCT(--(IMDGP&gt;0),--(IMGP=0),IMCP)+DRAFT!$CR697)))</f>
        <v/>
      </c>
      <c r="AK695" s="3" t="str">
        <f>IF(OR(COUNT($A695)=0,COUNT(B695:AH695)=0),"",IF(COUNTIF(B695:AJ695,"3E")&gt;0,"3E",IF(AND(DRAFT!$A697="IM",OR($AI695&gt;DRAFT!$CQ697,$AJ695&gt;DRAFT!$CR697)),"IMPROVED",IF(AND(DRAFT!$A697="IM",$AI695&lt;=DRAFT!$CQ697,$AJ695&lt;=DRAFT!$CR697),"NOT IMPROVED",IF(AND(AH695&gt;=2,AI695&gt;=2,AJ695&gt;=30),"PASS","FAIL")))))</f>
        <v/>
      </c>
      <c r="AL695" s="3" t="str">
        <f t="shared" si="20"/>
        <v/>
      </c>
      <c r="AM695" s="3" t="str">
        <f t="shared" si="21"/>
        <v/>
      </c>
    </row>
    <row r="696" spans="1:39" ht="18.95" customHeight="1" x14ac:dyDescent="0.25">
      <c r="A696" s="4" t="str">
        <f>IF(DRAFT!$B698="","",DRAFT!$B698)</f>
        <v/>
      </c>
      <c r="B696" s="3" t="str">
        <f>IF(COUNT($A696)=0,"",IF($A696&lt;&gt;DRAFT!$B698,"ERR",IF(DRAFT!I698="3E","3E",IF(COUNT(DRAFT!E698,DRAFT!I698)&gt;0,DRAFT!J698,""))))</f>
        <v/>
      </c>
      <c r="C696" s="3" t="str">
        <f>IF(COUNT($A696)=0,"",IF(B696="3E","3E",IF(B696="","I",LOOKUP(B696/D$2,{0,0.4,0.45,0.5,0.55,0.6,0.65,0.7,0.75,0.8,1},{"F","D","C","C+","B-","B","B+","A-","A","A+"}))))</f>
        <v/>
      </c>
      <c r="D696" s="2" t="str">
        <f>IF(COUNT($A696)=0,"",IF(B696="","--",IF(B696="3E","3E",LOOKUP(B696/D$2,{0,0.4,0.45,0.5,0.55,0.6,0.65,0.7,0.75,0.8,1},{0,2,2.25,2.5,2.75,3,3.25,3.5,3.75,4}))))</f>
        <v/>
      </c>
      <c r="E696" s="3" t="str">
        <f>IF(COUNT($A696)=0,"",IF($A696&lt;&gt;DRAFT!$B698,"ERR",IF(DRAFT!R698="3E","3E",IF(COUNT(DRAFT!N698,DRAFT!R698)&gt;0,DRAFT!S698,""))))</f>
        <v/>
      </c>
      <c r="F696" s="3" t="str">
        <f>IF(COUNT($A696)=0,"",IF(E696="3E","3E",IF(E696="","I",LOOKUP(E696/G$2,{0,0.4,0.45,0.5,0.55,0.6,0.65,0.7,0.75,0.8,1},{"F","D","C","C+","B-","B","B+","A-","A","A+"}))))</f>
        <v/>
      </c>
      <c r="G696" s="2" t="str">
        <f>IF(COUNT($A696)=0,"",IF(E696="","--",IF(E696="3E","3E",LOOKUP(E696/G$2,{0,0.4,0.45,0.5,0.55,0.6,0.65,0.7,0.75,0.8,1},{0,2,2.25,2.5,2.75,3,3.25,3.5,3.75,4}))))</f>
        <v/>
      </c>
      <c r="H696" s="3" t="str">
        <f>IF(COUNT($A696)=0,"",IF($A696&lt;&gt;DRAFT!$B698,"ERR",IF(DRAFT!AA698="3E","3E",IF(COUNT(DRAFT!W698,DRAFT!AA698)&gt;0,DRAFT!AB698,""))))</f>
        <v/>
      </c>
      <c r="I696" s="3" t="str">
        <f>IF(COUNT($A696)=0,"",IF(H696="3E","3E",IF(H696="","I",LOOKUP(H696/J$2,{0,0.4,0.45,0.5,0.55,0.6,0.65,0.7,0.75,0.8,1},{"F","D","C","C+","B-","B","B+","A-","A","A+"}))))</f>
        <v/>
      </c>
      <c r="J696" s="2" t="str">
        <f>IF(COUNT($A696)=0,"",IF(H696="","--",IF(H696="3E","3E",LOOKUP(H696/J$2,{0,0.4,0.45,0.5,0.55,0.6,0.65,0.7,0.75,0.8,1},{0,2,2.25,2.5,2.75,3,3.25,3.5,3.75,4}))))</f>
        <v/>
      </c>
      <c r="K696" s="3" t="str">
        <f>IF(COUNT($A696)=0,"",IF($A696&lt;&gt;DRAFT!$B698,"ERR",IF(DRAFT!AJ698="3E","3E",IF(COUNT(DRAFT!AF698,DRAFT!AJ698)&gt;0,DRAFT!AK698,""))))</f>
        <v/>
      </c>
      <c r="L696" s="3" t="str">
        <f>IF(COUNT($A696)=0,"",IF(K696="3E","3E",IF(K696="","I",LOOKUP(K696/M$2,{0,0.4,0.45,0.5,0.55,0.6,0.65,0.7,0.75,0.8,1},{"F","D","C","C+","B-","B","B+","A-","A","A+"}))))</f>
        <v/>
      </c>
      <c r="M696" s="2" t="str">
        <f>IF(COUNT($A696)=0,"",IF(K696="","--",IF(K696="3E","3E",LOOKUP(K696/M$2,{0,0.4,0.45,0.5,0.55,0.6,0.65,0.7,0.75,0.8,1},{0,2,2.25,2.5,2.75,3,3.25,3.5,3.75,4}))))</f>
        <v/>
      </c>
      <c r="N696" s="3" t="str">
        <f>IF(COUNT($A696)=0,"",IF($A696&lt;&gt;DRAFT!$B698,"ERR",IF(DRAFT!AS698="3E","3E",IF(COUNT(DRAFT!AO698,DRAFT!AS698)&gt;0,DRAFT!AT698,""))))</f>
        <v/>
      </c>
      <c r="O696" s="3" t="str">
        <f>IF(COUNT($A696)=0,"",IF(N696="3E","3E",IF(N696="","I",LOOKUP(N696/P$2,{0,0.4,0.45,0.5,0.55,0.6,0.65,0.7,0.75,0.8,1},{"F","D","C","C+","B-","B","B+","A-","A","A+"}))))</f>
        <v/>
      </c>
      <c r="P696" s="2" t="str">
        <f>IF(COUNT($A696)=0,"",IF(N696="","--",IF(N696="3E","3E",LOOKUP(N696/P$2,{0,0.4,0.45,0.5,0.55,0.6,0.65,0.7,0.75,0.8,1},{0,2,2.25,2.5,2.75,3,3.25,3.5,3.75,4}))))</f>
        <v/>
      </c>
      <c r="Q696" s="3" t="str">
        <f>IF(COUNT($A696)=0,"",IF($A696&lt;&gt;DRAFT!$B698,"ERR",IF(DRAFT!BB698="3E","3E",IF(COUNT(DRAFT!AX698,DRAFT!BB698)&gt;0,DRAFT!BC698,""))))</f>
        <v/>
      </c>
      <c r="R696" s="3" t="str">
        <f>IF(COUNT($A696)=0,"",IF(Q696="3E","3E",IF(Q696="","I",LOOKUP(Q696/S$2,{0,0.4,0.45,0.5,0.55,0.6,0.65,0.7,0.75,0.8,1},{"F","D","C","C+","B-","B","B+","A-","A","A+"}))))</f>
        <v/>
      </c>
      <c r="S696" s="2" t="str">
        <f>IF(COUNT($A696)=0,"",IF(Q696="","--",IF(Q696="3E","3E",LOOKUP(Q696/S$2,{0,0.4,0.45,0.5,0.55,0.6,0.65,0.7,0.75,0.8,1},{0,2,2.25,2.5,2.75,3,3.25,3.5,3.75,4}))))</f>
        <v/>
      </c>
      <c r="T696" s="3" t="str">
        <f>IF(COUNT($A696)=0,"",IF($A696&lt;&gt;DRAFT!$B698,"ERR",IF(DRAFT!BK698="3E","3E",IF(COUNT(DRAFT!BG698,DRAFT!BK698)&gt;0,DRAFT!BL698,""))))</f>
        <v/>
      </c>
      <c r="U696" s="3" t="str">
        <f>IF(COUNT($A696)=0,"",IF(T696="3E","3E",IF(T696="","I",LOOKUP(T696/V$2,{0,0.4,0.45,0.5,0.55,0.6,0.65,0.7,0.75,0.8,1},{"F","D","C","C+","B-","B","B+","A-","A","A+"}))))</f>
        <v/>
      </c>
      <c r="V696" s="2" t="str">
        <f>IF(COUNT($A696)=0,"",IF(T696="","--",IF(T696="3E","3E",LOOKUP(T696/V$2,{0,0.4,0.45,0.5,0.55,0.6,0.65,0.7,0.75,0.8,1},{0,2,2.25,2.5,2.75,3,3.25,3.5,3.75,4}))))</f>
        <v/>
      </c>
      <c r="W696" s="3" t="str">
        <f>IF(COUNT($A696)=0,"",IF($A696&lt;&gt;DRAFT!$B698,"ERR",IF(DRAFT!BT698="3E","3E",IF(COUNT(DRAFT!BP698,DRAFT!BT698)&gt;0,DRAFT!BU698,""))))</f>
        <v/>
      </c>
      <c r="X696" s="3" t="str">
        <f>IF(COUNT($A696)=0,"",IF(W696="3E","3E",IF(W696="","I",LOOKUP(W696/Y$2,{0,0.4,0.45,0.5,0.55,0.6,0.65,0.7,0.75,0.8,1},{"F","D","C","C+","B-","B","B+","A-","A","A+"}))))</f>
        <v/>
      </c>
      <c r="Y696" s="2" t="str">
        <f>IF(COUNT($A696)=0,"",IF(W696="","--",IF(W696="3E","3E",LOOKUP(W696/Y$2,{0,0.4,0.45,0.5,0.55,0.6,0.65,0.7,0.75,0.8,1},{0,2,2.25,2.5,2.75,3,3.25,3.5,3.75,4}))))</f>
        <v/>
      </c>
      <c r="Z696" s="3" t="str">
        <f>IF(COUNT($A696)=0,"",IF($A696&lt;&gt;DRAFT!$B698,"ERR",IF(DRAFT!CC698="3E","3E",IF(COUNT(DRAFT!BY698,DRAFT!CC698)&gt;0,DRAFT!CD698,""))))</f>
        <v/>
      </c>
      <c r="AA696" s="3" t="str">
        <f>IF(COUNT($A696)=0,"",IF(Z696="3E","3E",IF(Z696="","I",LOOKUP(Z696/AB$2,{0,0.4,0.45,0.5,0.55,0.6,0.65,0.7,0.75,0.8,1},{"F","D","C","C+","B-","B","B+","A-","A","A+"}))))</f>
        <v/>
      </c>
      <c r="AB696" s="2" t="str">
        <f>IF(COUNT($A696)=0,"",IF(Z696="","--",IF(Z696="3E","3E",LOOKUP(Z696/AB$2,{0,0.4,0.45,0.5,0.55,0.6,0.65,0.7,0.75,0.8,1},{0,2,2.25,2.5,2.75,3,3.25,3.5,3.75,4}))))</f>
        <v/>
      </c>
      <c r="AC696" s="3" t="str">
        <f>IF(COUNT($A696)=0,"",IF($A696&lt;&gt;DRAFT!$B698,"ERR",IF(DRAFT!CF698&gt;0,DRAFT!CF698,"")))</f>
        <v/>
      </c>
      <c r="AD696" s="3" t="str">
        <f>IF(COUNT($A696)=0,"",IF(AC696="3E","3E",IF(AC696="","I",LOOKUP(AC696/AE$2,{0,0.4,0.45,0.5,0.55,0.6,0.65,0.7,0.75,0.8,1},{"F","D","C","C+","B-","B","B+","A-","A","A+"}))))</f>
        <v/>
      </c>
      <c r="AE696" s="2" t="str">
        <f>IF(COUNT($A696)=0,"",IF(AC696="","--",IF(AC696="3E","3E",LOOKUP(AC696/AE$2,{0,0.4,0.45,0.5,0.55,0.6,0.65,0.7,0.75,0.8,1},{0,2,2.25,2.5,2.75,3,3.25,3.5,3.75,4}))))</f>
        <v/>
      </c>
      <c r="AF696" s="3" t="str">
        <f>IF($A696&lt;&gt;DRAFT!$B698,"ERR",IF(OR(COUNT($A696)=0,COUNT(DRAFT!CI698:CK698,DRAFT!CM698:CO698)=0),"",CEILING(SUM(DRAFT!CL698,DRAFT!CP698),1)))</f>
        <v/>
      </c>
      <c r="AG696" s="3" t="str">
        <f>IF(COUNT($A696)=0,"",IF(AF696="3E","3E",IF(AF696="","I",LOOKUP(AF696/AH$2,{0,0.4,0.45,0.5,0.55,0.6,0.65,0.7,0.75,0.8,1},{"F","D","C","C+","B-","B","B+","A-","A","A+"}))))</f>
        <v/>
      </c>
      <c r="AH696" s="2" t="str">
        <f>IF(COUNT($A696)=0,"",IF(AF696="","--",IF(AF696="3E","3E",LOOKUP(AF696/AH$2,{0,0.4,0.45,0.5,0.55,0.6,0.65,0.7,0.75,0.8,1},{0,2,2.25,2.5,2.75,3,3.25,3.5,3.75,4}))))</f>
        <v/>
      </c>
      <c r="AI696" s="11" t="str">
        <f>IF(OR(COUNT($A696)=0,COUNT(B696:AH696)=0),"",IF(COUNTIF(B696:AH696,"3E")&gt;0,"3E",IF(DRAFT!$A698="R",TRUNC(SUMPRODUCT(RGP,RCP)/TCP,3),TRUNC((SUMPRODUCT(--(IMDGP&gt;0)*IMDGP,IMCP)+CEILING(DRAFT!$CQ698*42,0.25))/TCP,3))))</f>
        <v/>
      </c>
      <c r="AJ696" s="3" t="str">
        <f>IF(OR(COUNT($A696)=0,COUNT(B696:AH696)=0),"",IF(COUNTIF(B696:AH696,"3E")&gt;0,"3E",IF(DRAFT!$A698="R",SUMPRODUCT(--(RGP&gt;=2),RCP),SUMPRODUCT(--(IMDGP&gt;0),--(IMGP=0),IMCP)+DRAFT!$CR698)))</f>
        <v/>
      </c>
      <c r="AK696" s="3" t="str">
        <f>IF(OR(COUNT($A696)=0,COUNT(B696:AH696)=0),"",IF(COUNTIF(B696:AJ696,"3E")&gt;0,"3E",IF(AND(DRAFT!$A698="IM",OR($AI696&gt;DRAFT!$CQ698,$AJ696&gt;DRAFT!$CR698)),"IMPROVED",IF(AND(DRAFT!$A698="IM",$AI696&lt;=DRAFT!$CQ698,$AJ696&lt;=DRAFT!$CR698),"NOT IMPROVED",IF(AND(AH696&gt;=2,AI696&gt;=2,AJ696&gt;=30),"PASS","FAIL")))))</f>
        <v/>
      </c>
      <c r="AL696" s="3" t="str">
        <f t="shared" si="20"/>
        <v/>
      </c>
      <c r="AM696" s="3" t="str">
        <f t="shared" si="21"/>
        <v/>
      </c>
    </row>
    <row r="697" spans="1:39" ht="18.95" customHeight="1" x14ac:dyDescent="0.25">
      <c r="A697" s="4" t="str">
        <f>IF(DRAFT!$B699="","",DRAFT!$B699)</f>
        <v/>
      </c>
      <c r="B697" s="3" t="str">
        <f>IF(COUNT($A697)=0,"",IF($A697&lt;&gt;DRAFT!$B699,"ERR",IF(DRAFT!I699="3E","3E",IF(COUNT(DRAFT!E699,DRAFT!I699)&gt;0,DRAFT!J699,""))))</f>
        <v/>
      </c>
      <c r="C697" s="3" t="str">
        <f>IF(COUNT($A697)=0,"",IF(B697="3E","3E",IF(B697="","I",LOOKUP(B697/D$2,{0,0.4,0.45,0.5,0.55,0.6,0.65,0.7,0.75,0.8,1},{"F","D","C","C+","B-","B","B+","A-","A","A+"}))))</f>
        <v/>
      </c>
      <c r="D697" s="2" t="str">
        <f>IF(COUNT($A697)=0,"",IF(B697="","--",IF(B697="3E","3E",LOOKUP(B697/D$2,{0,0.4,0.45,0.5,0.55,0.6,0.65,0.7,0.75,0.8,1},{0,2,2.25,2.5,2.75,3,3.25,3.5,3.75,4}))))</f>
        <v/>
      </c>
      <c r="E697" s="3" t="str">
        <f>IF(COUNT($A697)=0,"",IF($A697&lt;&gt;DRAFT!$B699,"ERR",IF(DRAFT!R699="3E","3E",IF(COUNT(DRAFT!N699,DRAFT!R699)&gt;0,DRAFT!S699,""))))</f>
        <v/>
      </c>
      <c r="F697" s="3" t="str">
        <f>IF(COUNT($A697)=0,"",IF(E697="3E","3E",IF(E697="","I",LOOKUP(E697/G$2,{0,0.4,0.45,0.5,0.55,0.6,0.65,0.7,0.75,0.8,1},{"F","D","C","C+","B-","B","B+","A-","A","A+"}))))</f>
        <v/>
      </c>
      <c r="G697" s="2" t="str">
        <f>IF(COUNT($A697)=0,"",IF(E697="","--",IF(E697="3E","3E",LOOKUP(E697/G$2,{0,0.4,0.45,0.5,0.55,0.6,0.65,0.7,0.75,0.8,1},{0,2,2.25,2.5,2.75,3,3.25,3.5,3.75,4}))))</f>
        <v/>
      </c>
      <c r="H697" s="3" t="str">
        <f>IF(COUNT($A697)=0,"",IF($A697&lt;&gt;DRAFT!$B699,"ERR",IF(DRAFT!AA699="3E","3E",IF(COUNT(DRAFT!W699,DRAFT!AA699)&gt;0,DRAFT!AB699,""))))</f>
        <v/>
      </c>
      <c r="I697" s="3" t="str">
        <f>IF(COUNT($A697)=0,"",IF(H697="3E","3E",IF(H697="","I",LOOKUP(H697/J$2,{0,0.4,0.45,0.5,0.55,0.6,0.65,0.7,0.75,0.8,1},{"F","D","C","C+","B-","B","B+","A-","A","A+"}))))</f>
        <v/>
      </c>
      <c r="J697" s="2" t="str">
        <f>IF(COUNT($A697)=0,"",IF(H697="","--",IF(H697="3E","3E",LOOKUP(H697/J$2,{0,0.4,0.45,0.5,0.55,0.6,0.65,0.7,0.75,0.8,1},{0,2,2.25,2.5,2.75,3,3.25,3.5,3.75,4}))))</f>
        <v/>
      </c>
      <c r="K697" s="3" t="str">
        <f>IF(COUNT($A697)=0,"",IF($A697&lt;&gt;DRAFT!$B699,"ERR",IF(DRAFT!AJ699="3E","3E",IF(COUNT(DRAFT!AF699,DRAFT!AJ699)&gt;0,DRAFT!AK699,""))))</f>
        <v/>
      </c>
      <c r="L697" s="3" t="str">
        <f>IF(COUNT($A697)=0,"",IF(K697="3E","3E",IF(K697="","I",LOOKUP(K697/M$2,{0,0.4,0.45,0.5,0.55,0.6,0.65,0.7,0.75,0.8,1},{"F","D","C","C+","B-","B","B+","A-","A","A+"}))))</f>
        <v/>
      </c>
      <c r="M697" s="2" t="str">
        <f>IF(COUNT($A697)=0,"",IF(K697="","--",IF(K697="3E","3E",LOOKUP(K697/M$2,{0,0.4,0.45,0.5,0.55,0.6,0.65,0.7,0.75,0.8,1},{0,2,2.25,2.5,2.75,3,3.25,3.5,3.75,4}))))</f>
        <v/>
      </c>
      <c r="N697" s="3" t="str">
        <f>IF(COUNT($A697)=0,"",IF($A697&lt;&gt;DRAFT!$B699,"ERR",IF(DRAFT!AS699="3E","3E",IF(COUNT(DRAFT!AO699,DRAFT!AS699)&gt;0,DRAFT!AT699,""))))</f>
        <v/>
      </c>
      <c r="O697" s="3" t="str">
        <f>IF(COUNT($A697)=0,"",IF(N697="3E","3E",IF(N697="","I",LOOKUP(N697/P$2,{0,0.4,0.45,0.5,0.55,0.6,0.65,0.7,0.75,0.8,1},{"F","D","C","C+","B-","B","B+","A-","A","A+"}))))</f>
        <v/>
      </c>
      <c r="P697" s="2" t="str">
        <f>IF(COUNT($A697)=0,"",IF(N697="","--",IF(N697="3E","3E",LOOKUP(N697/P$2,{0,0.4,0.45,0.5,0.55,0.6,0.65,0.7,0.75,0.8,1},{0,2,2.25,2.5,2.75,3,3.25,3.5,3.75,4}))))</f>
        <v/>
      </c>
      <c r="Q697" s="3" t="str">
        <f>IF(COUNT($A697)=0,"",IF($A697&lt;&gt;DRAFT!$B699,"ERR",IF(DRAFT!BB699="3E","3E",IF(COUNT(DRAFT!AX699,DRAFT!BB699)&gt;0,DRAFT!BC699,""))))</f>
        <v/>
      </c>
      <c r="R697" s="3" t="str">
        <f>IF(COUNT($A697)=0,"",IF(Q697="3E","3E",IF(Q697="","I",LOOKUP(Q697/S$2,{0,0.4,0.45,0.5,0.55,0.6,0.65,0.7,0.75,0.8,1},{"F","D","C","C+","B-","B","B+","A-","A","A+"}))))</f>
        <v/>
      </c>
      <c r="S697" s="2" t="str">
        <f>IF(COUNT($A697)=0,"",IF(Q697="","--",IF(Q697="3E","3E",LOOKUP(Q697/S$2,{0,0.4,0.45,0.5,0.55,0.6,0.65,0.7,0.75,0.8,1},{0,2,2.25,2.5,2.75,3,3.25,3.5,3.75,4}))))</f>
        <v/>
      </c>
      <c r="T697" s="3" t="str">
        <f>IF(COUNT($A697)=0,"",IF($A697&lt;&gt;DRAFT!$B699,"ERR",IF(DRAFT!BK699="3E","3E",IF(COUNT(DRAFT!BG699,DRAFT!BK699)&gt;0,DRAFT!BL699,""))))</f>
        <v/>
      </c>
      <c r="U697" s="3" t="str">
        <f>IF(COUNT($A697)=0,"",IF(T697="3E","3E",IF(T697="","I",LOOKUP(T697/V$2,{0,0.4,0.45,0.5,0.55,0.6,0.65,0.7,0.75,0.8,1},{"F","D","C","C+","B-","B","B+","A-","A","A+"}))))</f>
        <v/>
      </c>
      <c r="V697" s="2" t="str">
        <f>IF(COUNT($A697)=0,"",IF(T697="","--",IF(T697="3E","3E",LOOKUP(T697/V$2,{0,0.4,0.45,0.5,0.55,0.6,0.65,0.7,0.75,0.8,1},{0,2,2.25,2.5,2.75,3,3.25,3.5,3.75,4}))))</f>
        <v/>
      </c>
      <c r="W697" s="3" t="str">
        <f>IF(COUNT($A697)=0,"",IF($A697&lt;&gt;DRAFT!$B699,"ERR",IF(DRAFT!BT699="3E","3E",IF(COUNT(DRAFT!BP699,DRAFT!BT699)&gt;0,DRAFT!BU699,""))))</f>
        <v/>
      </c>
      <c r="X697" s="3" t="str">
        <f>IF(COUNT($A697)=0,"",IF(W697="3E","3E",IF(W697="","I",LOOKUP(W697/Y$2,{0,0.4,0.45,0.5,0.55,0.6,0.65,0.7,0.75,0.8,1},{"F","D","C","C+","B-","B","B+","A-","A","A+"}))))</f>
        <v/>
      </c>
      <c r="Y697" s="2" t="str">
        <f>IF(COUNT($A697)=0,"",IF(W697="","--",IF(W697="3E","3E",LOOKUP(W697/Y$2,{0,0.4,0.45,0.5,0.55,0.6,0.65,0.7,0.75,0.8,1},{0,2,2.25,2.5,2.75,3,3.25,3.5,3.75,4}))))</f>
        <v/>
      </c>
      <c r="Z697" s="3" t="str">
        <f>IF(COUNT($A697)=0,"",IF($A697&lt;&gt;DRAFT!$B699,"ERR",IF(DRAFT!CC699="3E","3E",IF(COUNT(DRAFT!BY699,DRAFT!CC699)&gt;0,DRAFT!CD699,""))))</f>
        <v/>
      </c>
      <c r="AA697" s="3" t="str">
        <f>IF(COUNT($A697)=0,"",IF(Z697="3E","3E",IF(Z697="","I",LOOKUP(Z697/AB$2,{0,0.4,0.45,0.5,0.55,0.6,0.65,0.7,0.75,0.8,1},{"F","D","C","C+","B-","B","B+","A-","A","A+"}))))</f>
        <v/>
      </c>
      <c r="AB697" s="2" t="str">
        <f>IF(COUNT($A697)=0,"",IF(Z697="","--",IF(Z697="3E","3E",LOOKUP(Z697/AB$2,{0,0.4,0.45,0.5,0.55,0.6,0.65,0.7,0.75,0.8,1},{0,2,2.25,2.5,2.75,3,3.25,3.5,3.75,4}))))</f>
        <v/>
      </c>
      <c r="AC697" s="3" t="str">
        <f>IF(COUNT($A697)=0,"",IF($A697&lt;&gt;DRAFT!$B699,"ERR",IF(DRAFT!CF699&gt;0,DRAFT!CF699,"")))</f>
        <v/>
      </c>
      <c r="AD697" s="3" t="str">
        <f>IF(COUNT($A697)=0,"",IF(AC697="3E","3E",IF(AC697="","I",LOOKUP(AC697/AE$2,{0,0.4,0.45,0.5,0.55,0.6,0.65,0.7,0.75,0.8,1},{"F","D","C","C+","B-","B","B+","A-","A","A+"}))))</f>
        <v/>
      </c>
      <c r="AE697" s="2" t="str">
        <f>IF(COUNT($A697)=0,"",IF(AC697="","--",IF(AC697="3E","3E",LOOKUP(AC697/AE$2,{0,0.4,0.45,0.5,0.55,0.6,0.65,0.7,0.75,0.8,1},{0,2,2.25,2.5,2.75,3,3.25,3.5,3.75,4}))))</f>
        <v/>
      </c>
      <c r="AF697" s="3" t="str">
        <f>IF($A697&lt;&gt;DRAFT!$B699,"ERR",IF(OR(COUNT($A697)=0,COUNT(DRAFT!CI699:CK699,DRAFT!CM699:CO699)=0),"",CEILING(SUM(DRAFT!CL699,DRAFT!CP699),1)))</f>
        <v/>
      </c>
      <c r="AG697" s="3" t="str">
        <f>IF(COUNT($A697)=0,"",IF(AF697="3E","3E",IF(AF697="","I",LOOKUP(AF697/AH$2,{0,0.4,0.45,0.5,0.55,0.6,0.65,0.7,0.75,0.8,1},{"F","D","C","C+","B-","B","B+","A-","A","A+"}))))</f>
        <v/>
      </c>
      <c r="AH697" s="2" t="str">
        <f>IF(COUNT($A697)=0,"",IF(AF697="","--",IF(AF697="3E","3E",LOOKUP(AF697/AH$2,{0,0.4,0.45,0.5,0.55,0.6,0.65,0.7,0.75,0.8,1},{0,2,2.25,2.5,2.75,3,3.25,3.5,3.75,4}))))</f>
        <v/>
      </c>
      <c r="AI697" s="11" t="str">
        <f>IF(OR(COUNT($A697)=0,COUNT(B697:AH697)=0),"",IF(COUNTIF(B697:AH697,"3E")&gt;0,"3E",IF(DRAFT!$A699="R",TRUNC(SUMPRODUCT(RGP,RCP)/TCP,3),TRUNC((SUMPRODUCT(--(IMDGP&gt;0)*IMDGP,IMCP)+CEILING(DRAFT!$CQ699*42,0.25))/TCP,3))))</f>
        <v/>
      </c>
      <c r="AJ697" s="3" t="str">
        <f>IF(OR(COUNT($A697)=0,COUNT(B697:AH697)=0),"",IF(COUNTIF(B697:AH697,"3E")&gt;0,"3E",IF(DRAFT!$A699="R",SUMPRODUCT(--(RGP&gt;=2),RCP),SUMPRODUCT(--(IMDGP&gt;0),--(IMGP=0),IMCP)+DRAFT!$CR699)))</f>
        <v/>
      </c>
      <c r="AK697" s="3" t="str">
        <f>IF(OR(COUNT($A697)=0,COUNT(B697:AH697)=0),"",IF(COUNTIF(B697:AJ697,"3E")&gt;0,"3E",IF(AND(DRAFT!$A699="IM",OR($AI697&gt;DRAFT!$CQ699,$AJ697&gt;DRAFT!$CR699)),"IMPROVED",IF(AND(DRAFT!$A699="IM",$AI697&lt;=DRAFT!$CQ699,$AJ697&lt;=DRAFT!$CR699),"NOT IMPROVED",IF(AND(AH697&gt;=2,AI697&gt;=2,AJ697&gt;=30),"PASS","FAIL")))))</f>
        <v/>
      </c>
      <c r="AL697" s="3" t="str">
        <f t="shared" si="20"/>
        <v/>
      </c>
      <c r="AM697" s="3" t="str">
        <f t="shared" si="21"/>
        <v/>
      </c>
    </row>
    <row r="698" spans="1:39" ht="18.95" customHeight="1" x14ac:dyDescent="0.25">
      <c r="A698" s="4" t="str">
        <f>IF(DRAFT!$B700="","",DRAFT!$B700)</f>
        <v/>
      </c>
      <c r="B698" s="3" t="str">
        <f>IF(COUNT($A698)=0,"",IF($A698&lt;&gt;DRAFT!$B700,"ERR",IF(DRAFT!I700="3E","3E",IF(COUNT(DRAFT!E700,DRAFT!I700)&gt;0,DRAFT!J700,""))))</f>
        <v/>
      </c>
      <c r="C698" s="3" t="str">
        <f>IF(COUNT($A698)=0,"",IF(B698="3E","3E",IF(B698="","I",LOOKUP(B698/D$2,{0,0.4,0.45,0.5,0.55,0.6,0.65,0.7,0.75,0.8,1},{"F","D","C","C+","B-","B","B+","A-","A","A+"}))))</f>
        <v/>
      </c>
      <c r="D698" s="2" t="str">
        <f>IF(COUNT($A698)=0,"",IF(B698="","--",IF(B698="3E","3E",LOOKUP(B698/D$2,{0,0.4,0.45,0.5,0.55,0.6,0.65,0.7,0.75,0.8,1},{0,2,2.25,2.5,2.75,3,3.25,3.5,3.75,4}))))</f>
        <v/>
      </c>
      <c r="E698" s="3" t="str">
        <f>IF(COUNT($A698)=0,"",IF($A698&lt;&gt;DRAFT!$B700,"ERR",IF(DRAFT!R700="3E","3E",IF(COUNT(DRAFT!N700,DRAFT!R700)&gt;0,DRAFT!S700,""))))</f>
        <v/>
      </c>
      <c r="F698" s="3" t="str">
        <f>IF(COUNT($A698)=0,"",IF(E698="3E","3E",IF(E698="","I",LOOKUP(E698/G$2,{0,0.4,0.45,0.5,0.55,0.6,0.65,0.7,0.75,0.8,1},{"F","D","C","C+","B-","B","B+","A-","A","A+"}))))</f>
        <v/>
      </c>
      <c r="G698" s="2" t="str">
        <f>IF(COUNT($A698)=0,"",IF(E698="","--",IF(E698="3E","3E",LOOKUP(E698/G$2,{0,0.4,0.45,0.5,0.55,0.6,0.65,0.7,0.75,0.8,1},{0,2,2.25,2.5,2.75,3,3.25,3.5,3.75,4}))))</f>
        <v/>
      </c>
      <c r="H698" s="3" t="str">
        <f>IF(COUNT($A698)=0,"",IF($A698&lt;&gt;DRAFT!$B700,"ERR",IF(DRAFT!AA700="3E","3E",IF(COUNT(DRAFT!W700,DRAFT!AA700)&gt;0,DRAFT!AB700,""))))</f>
        <v/>
      </c>
      <c r="I698" s="3" t="str">
        <f>IF(COUNT($A698)=0,"",IF(H698="3E","3E",IF(H698="","I",LOOKUP(H698/J$2,{0,0.4,0.45,0.5,0.55,0.6,0.65,0.7,0.75,0.8,1},{"F","D","C","C+","B-","B","B+","A-","A","A+"}))))</f>
        <v/>
      </c>
      <c r="J698" s="2" t="str">
        <f>IF(COUNT($A698)=0,"",IF(H698="","--",IF(H698="3E","3E",LOOKUP(H698/J$2,{0,0.4,0.45,0.5,0.55,0.6,0.65,0.7,0.75,0.8,1},{0,2,2.25,2.5,2.75,3,3.25,3.5,3.75,4}))))</f>
        <v/>
      </c>
      <c r="K698" s="3" t="str">
        <f>IF(COUNT($A698)=0,"",IF($A698&lt;&gt;DRAFT!$B700,"ERR",IF(DRAFT!AJ700="3E","3E",IF(COUNT(DRAFT!AF700,DRAFT!AJ700)&gt;0,DRAFT!AK700,""))))</f>
        <v/>
      </c>
      <c r="L698" s="3" t="str">
        <f>IF(COUNT($A698)=0,"",IF(K698="3E","3E",IF(K698="","I",LOOKUP(K698/M$2,{0,0.4,0.45,0.5,0.55,0.6,0.65,0.7,0.75,0.8,1},{"F","D","C","C+","B-","B","B+","A-","A","A+"}))))</f>
        <v/>
      </c>
      <c r="M698" s="2" t="str">
        <f>IF(COUNT($A698)=0,"",IF(K698="","--",IF(K698="3E","3E",LOOKUP(K698/M$2,{0,0.4,0.45,0.5,0.55,0.6,0.65,0.7,0.75,0.8,1},{0,2,2.25,2.5,2.75,3,3.25,3.5,3.75,4}))))</f>
        <v/>
      </c>
      <c r="N698" s="3" t="str">
        <f>IF(COUNT($A698)=0,"",IF($A698&lt;&gt;DRAFT!$B700,"ERR",IF(DRAFT!AS700="3E","3E",IF(COUNT(DRAFT!AO700,DRAFT!AS700)&gt;0,DRAFT!AT700,""))))</f>
        <v/>
      </c>
      <c r="O698" s="3" t="str">
        <f>IF(COUNT($A698)=0,"",IF(N698="3E","3E",IF(N698="","I",LOOKUP(N698/P$2,{0,0.4,0.45,0.5,0.55,0.6,0.65,0.7,0.75,0.8,1},{"F","D","C","C+","B-","B","B+","A-","A","A+"}))))</f>
        <v/>
      </c>
      <c r="P698" s="2" t="str">
        <f>IF(COUNT($A698)=0,"",IF(N698="","--",IF(N698="3E","3E",LOOKUP(N698/P$2,{0,0.4,0.45,0.5,0.55,0.6,0.65,0.7,0.75,0.8,1},{0,2,2.25,2.5,2.75,3,3.25,3.5,3.75,4}))))</f>
        <v/>
      </c>
      <c r="Q698" s="3" t="str">
        <f>IF(COUNT($A698)=0,"",IF($A698&lt;&gt;DRAFT!$B700,"ERR",IF(DRAFT!BB700="3E","3E",IF(COUNT(DRAFT!AX700,DRAFT!BB700)&gt;0,DRAFT!BC700,""))))</f>
        <v/>
      </c>
      <c r="R698" s="3" t="str">
        <f>IF(COUNT($A698)=0,"",IF(Q698="3E","3E",IF(Q698="","I",LOOKUP(Q698/S$2,{0,0.4,0.45,0.5,0.55,0.6,0.65,0.7,0.75,0.8,1},{"F","D","C","C+","B-","B","B+","A-","A","A+"}))))</f>
        <v/>
      </c>
      <c r="S698" s="2" t="str">
        <f>IF(COUNT($A698)=0,"",IF(Q698="","--",IF(Q698="3E","3E",LOOKUP(Q698/S$2,{0,0.4,0.45,0.5,0.55,0.6,0.65,0.7,0.75,0.8,1},{0,2,2.25,2.5,2.75,3,3.25,3.5,3.75,4}))))</f>
        <v/>
      </c>
      <c r="T698" s="3" t="str">
        <f>IF(COUNT($A698)=0,"",IF($A698&lt;&gt;DRAFT!$B700,"ERR",IF(DRAFT!BK700="3E","3E",IF(COUNT(DRAFT!BG700,DRAFT!BK700)&gt;0,DRAFT!BL700,""))))</f>
        <v/>
      </c>
      <c r="U698" s="3" t="str">
        <f>IF(COUNT($A698)=0,"",IF(T698="3E","3E",IF(T698="","I",LOOKUP(T698/V$2,{0,0.4,0.45,0.5,0.55,0.6,0.65,0.7,0.75,0.8,1},{"F","D","C","C+","B-","B","B+","A-","A","A+"}))))</f>
        <v/>
      </c>
      <c r="V698" s="2" t="str">
        <f>IF(COUNT($A698)=0,"",IF(T698="","--",IF(T698="3E","3E",LOOKUP(T698/V$2,{0,0.4,0.45,0.5,0.55,0.6,0.65,0.7,0.75,0.8,1},{0,2,2.25,2.5,2.75,3,3.25,3.5,3.75,4}))))</f>
        <v/>
      </c>
      <c r="W698" s="3" t="str">
        <f>IF(COUNT($A698)=0,"",IF($A698&lt;&gt;DRAFT!$B700,"ERR",IF(DRAFT!BT700="3E","3E",IF(COUNT(DRAFT!BP700,DRAFT!BT700)&gt;0,DRAFT!BU700,""))))</f>
        <v/>
      </c>
      <c r="X698" s="3" t="str">
        <f>IF(COUNT($A698)=0,"",IF(W698="3E","3E",IF(W698="","I",LOOKUP(W698/Y$2,{0,0.4,0.45,0.5,0.55,0.6,0.65,0.7,0.75,0.8,1},{"F","D","C","C+","B-","B","B+","A-","A","A+"}))))</f>
        <v/>
      </c>
      <c r="Y698" s="2" t="str">
        <f>IF(COUNT($A698)=0,"",IF(W698="","--",IF(W698="3E","3E",LOOKUP(W698/Y$2,{0,0.4,0.45,0.5,0.55,0.6,0.65,0.7,0.75,0.8,1},{0,2,2.25,2.5,2.75,3,3.25,3.5,3.75,4}))))</f>
        <v/>
      </c>
      <c r="Z698" s="3" t="str">
        <f>IF(COUNT($A698)=0,"",IF($A698&lt;&gt;DRAFT!$B700,"ERR",IF(DRAFT!CC700="3E","3E",IF(COUNT(DRAFT!BY700,DRAFT!CC700)&gt;0,DRAFT!CD700,""))))</f>
        <v/>
      </c>
      <c r="AA698" s="3" t="str">
        <f>IF(COUNT($A698)=0,"",IF(Z698="3E","3E",IF(Z698="","I",LOOKUP(Z698/AB$2,{0,0.4,0.45,0.5,0.55,0.6,0.65,0.7,0.75,0.8,1},{"F","D","C","C+","B-","B","B+","A-","A","A+"}))))</f>
        <v/>
      </c>
      <c r="AB698" s="2" t="str">
        <f>IF(COUNT($A698)=0,"",IF(Z698="","--",IF(Z698="3E","3E",LOOKUP(Z698/AB$2,{0,0.4,0.45,0.5,0.55,0.6,0.65,0.7,0.75,0.8,1},{0,2,2.25,2.5,2.75,3,3.25,3.5,3.75,4}))))</f>
        <v/>
      </c>
      <c r="AC698" s="3" t="str">
        <f>IF(COUNT($A698)=0,"",IF($A698&lt;&gt;DRAFT!$B700,"ERR",IF(DRAFT!CF700&gt;0,DRAFT!CF700,"")))</f>
        <v/>
      </c>
      <c r="AD698" s="3" t="str">
        <f>IF(COUNT($A698)=0,"",IF(AC698="3E","3E",IF(AC698="","I",LOOKUP(AC698/AE$2,{0,0.4,0.45,0.5,0.55,0.6,0.65,0.7,0.75,0.8,1},{"F","D","C","C+","B-","B","B+","A-","A","A+"}))))</f>
        <v/>
      </c>
      <c r="AE698" s="2" t="str">
        <f>IF(COUNT($A698)=0,"",IF(AC698="","--",IF(AC698="3E","3E",LOOKUP(AC698/AE$2,{0,0.4,0.45,0.5,0.55,0.6,0.65,0.7,0.75,0.8,1},{0,2,2.25,2.5,2.75,3,3.25,3.5,3.75,4}))))</f>
        <v/>
      </c>
      <c r="AF698" s="3" t="str">
        <f>IF($A698&lt;&gt;DRAFT!$B700,"ERR",IF(OR(COUNT($A698)=0,COUNT(DRAFT!CI700:CK700,DRAFT!CM700:CO700)=0),"",CEILING(SUM(DRAFT!CL700,DRAFT!CP700),1)))</f>
        <v/>
      </c>
      <c r="AG698" s="3" t="str">
        <f>IF(COUNT($A698)=0,"",IF(AF698="3E","3E",IF(AF698="","I",LOOKUP(AF698/AH$2,{0,0.4,0.45,0.5,0.55,0.6,0.65,0.7,0.75,0.8,1},{"F","D","C","C+","B-","B","B+","A-","A","A+"}))))</f>
        <v/>
      </c>
      <c r="AH698" s="2" t="str">
        <f>IF(COUNT($A698)=0,"",IF(AF698="","--",IF(AF698="3E","3E",LOOKUP(AF698/AH$2,{0,0.4,0.45,0.5,0.55,0.6,0.65,0.7,0.75,0.8,1},{0,2,2.25,2.5,2.75,3,3.25,3.5,3.75,4}))))</f>
        <v/>
      </c>
      <c r="AI698" s="11" t="str">
        <f>IF(OR(COUNT($A698)=0,COUNT(B698:AH698)=0),"",IF(COUNTIF(B698:AH698,"3E")&gt;0,"3E",IF(DRAFT!$A700="R",TRUNC(SUMPRODUCT(RGP,RCP)/TCP,3),TRUNC((SUMPRODUCT(--(IMDGP&gt;0)*IMDGP,IMCP)+CEILING(DRAFT!$CQ700*42,0.25))/TCP,3))))</f>
        <v/>
      </c>
      <c r="AJ698" s="3" t="str">
        <f>IF(OR(COUNT($A698)=0,COUNT(B698:AH698)=0),"",IF(COUNTIF(B698:AH698,"3E")&gt;0,"3E",IF(DRAFT!$A700="R",SUMPRODUCT(--(RGP&gt;=2),RCP),SUMPRODUCT(--(IMDGP&gt;0),--(IMGP=0),IMCP)+DRAFT!$CR700)))</f>
        <v/>
      </c>
      <c r="AK698" s="3" t="str">
        <f>IF(OR(COUNT($A698)=0,COUNT(B698:AH698)=0),"",IF(COUNTIF(B698:AJ698,"3E")&gt;0,"3E",IF(AND(DRAFT!$A700="IM",OR($AI698&gt;DRAFT!$CQ700,$AJ698&gt;DRAFT!$CR700)),"IMPROVED",IF(AND(DRAFT!$A700="IM",$AI698&lt;=DRAFT!$CQ700,$AJ698&lt;=DRAFT!$CR700),"NOT IMPROVED",IF(AND(AH698&gt;=2,AI698&gt;=2,AJ698&gt;=30),"PASS","FAIL")))))</f>
        <v/>
      </c>
      <c r="AL698" s="3" t="str">
        <f t="shared" si="20"/>
        <v/>
      </c>
      <c r="AM698" s="3" t="str">
        <f t="shared" si="21"/>
        <v/>
      </c>
    </row>
    <row r="699" spans="1:39" ht="18.95" customHeight="1" x14ac:dyDescent="0.25">
      <c r="A699" s="4" t="str">
        <f>IF(DRAFT!$B701="","",DRAFT!$B701)</f>
        <v/>
      </c>
      <c r="B699" s="3" t="str">
        <f>IF(COUNT($A699)=0,"",IF($A699&lt;&gt;DRAFT!$B701,"ERR",IF(DRAFT!I701="3E","3E",IF(COUNT(DRAFT!E701,DRAFT!I701)&gt;0,DRAFT!J701,""))))</f>
        <v/>
      </c>
      <c r="C699" s="3" t="str">
        <f>IF(COUNT($A699)=0,"",IF(B699="3E","3E",IF(B699="","I",LOOKUP(B699/D$2,{0,0.4,0.45,0.5,0.55,0.6,0.65,0.7,0.75,0.8,1},{"F","D","C","C+","B-","B","B+","A-","A","A+"}))))</f>
        <v/>
      </c>
      <c r="D699" s="2" t="str">
        <f>IF(COUNT($A699)=0,"",IF(B699="","--",IF(B699="3E","3E",LOOKUP(B699/D$2,{0,0.4,0.45,0.5,0.55,0.6,0.65,0.7,0.75,0.8,1},{0,2,2.25,2.5,2.75,3,3.25,3.5,3.75,4}))))</f>
        <v/>
      </c>
      <c r="E699" s="3" t="str">
        <f>IF(COUNT($A699)=0,"",IF($A699&lt;&gt;DRAFT!$B701,"ERR",IF(DRAFT!R701="3E","3E",IF(COUNT(DRAFT!N701,DRAFT!R701)&gt;0,DRAFT!S701,""))))</f>
        <v/>
      </c>
      <c r="F699" s="3" t="str">
        <f>IF(COUNT($A699)=0,"",IF(E699="3E","3E",IF(E699="","I",LOOKUP(E699/G$2,{0,0.4,0.45,0.5,0.55,0.6,0.65,0.7,0.75,0.8,1},{"F","D","C","C+","B-","B","B+","A-","A","A+"}))))</f>
        <v/>
      </c>
      <c r="G699" s="2" t="str">
        <f>IF(COUNT($A699)=0,"",IF(E699="","--",IF(E699="3E","3E",LOOKUP(E699/G$2,{0,0.4,0.45,0.5,0.55,0.6,0.65,0.7,0.75,0.8,1},{0,2,2.25,2.5,2.75,3,3.25,3.5,3.75,4}))))</f>
        <v/>
      </c>
      <c r="H699" s="3" t="str">
        <f>IF(COUNT($A699)=0,"",IF($A699&lt;&gt;DRAFT!$B701,"ERR",IF(DRAFT!AA701="3E","3E",IF(COUNT(DRAFT!W701,DRAFT!AA701)&gt;0,DRAFT!AB701,""))))</f>
        <v/>
      </c>
      <c r="I699" s="3" t="str">
        <f>IF(COUNT($A699)=0,"",IF(H699="3E","3E",IF(H699="","I",LOOKUP(H699/J$2,{0,0.4,0.45,0.5,0.55,0.6,0.65,0.7,0.75,0.8,1},{"F","D","C","C+","B-","B","B+","A-","A","A+"}))))</f>
        <v/>
      </c>
      <c r="J699" s="2" t="str">
        <f>IF(COUNT($A699)=0,"",IF(H699="","--",IF(H699="3E","3E",LOOKUP(H699/J$2,{0,0.4,0.45,0.5,0.55,0.6,0.65,0.7,0.75,0.8,1},{0,2,2.25,2.5,2.75,3,3.25,3.5,3.75,4}))))</f>
        <v/>
      </c>
      <c r="K699" s="3" t="str">
        <f>IF(COUNT($A699)=0,"",IF($A699&lt;&gt;DRAFT!$B701,"ERR",IF(DRAFT!AJ701="3E","3E",IF(COUNT(DRAFT!AF701,DRAFT!AJ701)&gt;0,DRAFT!AK701,""))))</f>
        <v/>
      </c>
      <c r="L699" s="3" t="str">
        <f>IF(COUNT($A699)=0,"",IF(K699="3E","3E",IF(K699="","I",LOOKUP(K699/M$2,{0,0.4,0.45,0.5,0.55,0.6,0.65,0.7,0.75,0.8,1},{"F","D","C","C+","B-","B","B+","A-","A","A+"}))))</f>
        <v/>
      </c>
      <c r="M699" s="2" t="str">
        <f>IF(COUNT($A699)=0,"",IF(K699="","--",IF(K699="3E","3E",LOOKUP(K699/M$2,{0,0.4,0.45,0.5,0.55,0.6,0.65,0.7,0.75,0.8,1},{0,2,2.25,2.5,2.75,3,3.25,3.5,3.75,4}))))</f>
        <v/>
      </c>
      <c r="N699" s="3" t="str">
        <f>IF(COUNT($A699)=0,"",IF($A699&lt;&gt;DRAFT!$B701,"ERR",IF(DRAFT!AS701="3E","3E",IF(COUNT(DRAFT!AO701,DRAFT!AS701)&gt;0,DRAFT!AT701,""))))</f>
        <v/>
      </c>
      <c r="O699" s="3" t="str">
        <f>IF(COUNT($A699)=0,"",IF(N699="3E","3E",IF(N699="","I",LOOKUP(N699/P$2,{0,0.4,0.45,0.5,0.55,0.6,0.65,0.7,0.75,0.8,1},{"F","D","C","C+","B-","B","B+","A-","A","A+"}))))</f>
        <v/>
      </c>
      <c r="P699" s="2" t="str">
        <f>IF(COUNT($A699)=0,"",IF(N699="","--",IF(N699="3E","3E",LOOKUP(N699/P$2,{0,0.4,0.45,0.5,0.55,0.6,0.65,0.7,0.75,0.8,1},{0,2,2.25,2.5,2.75,3,3.25,3.5,3.75,4}))))</f>
        <v/>
      </c>
      <c r="Q699" s="3" t="str">
        <f>IF(COUNT($A699)=0,"",IF($A699&lt;&gt;DRAFT!$B701,"ERR",IF(DRAFT!BB701="3E","3E",IF(COUNT(DRAFT!AX701,DRAFT!BB701)&gt;0,DRAFT!BC701,""))))</f>
        <v/>
      </c>
      <c r="R699" s="3" t="str">
        <f>IF(COUNT($A699)=0,"",IF(Q699="3E","3E",IF(Q699="","I",LOOKUP(Q699/S$2,{0,0.4,0.45,0.5,0.55,0.6,0.65,0.7,0.75,0.8,1},{"F","D","C","C+","B-","B","B+","A-","A","A+"}))))</f>
        <v/>
      </c>
      <c r="S699" s="2" t="str">
        <f>IF(COUNT($A699)=0,"",IF(Q699="","--",IF(Q699="3E","3E",LOOKUP(Q699/S$2,{0,0.4,0.45,0.5,0.55,0.6,0.65,0.7,0.75,0.8,1},{0,2,2.25,2.5,2.75,3,3.25,3.5,3.75,4}))))</f>
        <v/>
      </c>
      <c r="T699" s="3" t="str">
        <f>IF(COUNT($A699)=0,"",IF($A699&lt;&gt;DRAFT!$B701,"ERR",IF(DRAFT!BK701="3E","3E",IF(COUNT(DRAFT!BG701,DRAFT!BK701)&gt;0,DRAFT!BL701,""))))</f>
        <v/>
      </c>
      <c r="U699" s="3" t="str">
        <f>IF(COUNT($A699)=0,"",IF(T699="3E","3E",IF(T699="","I",LOOKUP(T699/V$2,{0,0.4,0.45,0.5,0.55,0.6,0.65,0.7,0.75,0.8,1},{"F","D","C","C+","B-","B","B+","A-","A","A+"}))))</f>
        <v/>
      </c>
      <c r="V699" s="2" t="str">
        <f>IF(COUNT($A699)=0,"",IF(T699="","--",IF(T699="3E","3E",LOOKUP(T699/V$2,{0,0.4,0.45,0.5,0.55,0.6,0.65,0.7,0.75,0.8,1},{0,2,2.25,2.5,2.75,3,3.25,3.5,3.75,4}))))</f>
        <v/>
      </c>
      <c r="W699" s="3" t="str">
        <f>IF(COUNT($A699)=0,"",IF($A699&lt;&gt;DRAFT!$B701,"ERR",IF(DRAFT!BT701="3E","3E",IF(COUNT(DRAFT!BP701,DRAFT!BT701)&gt;0,DRAFT!BU701,""))))</f>
        <v/>
      </c>
      <c r="X699" s="3" t="str">
        <f>IF(COUNT($A699)=0,"",IF(W699="3E","3E",IF(W699="","I",LOOKUP(W699/Y$2,{0,0.4,0.45,0.5,0.55,0.6,0.65,0.7,0.75,0.8,1},{"F","D","C","C+","B-","B","B+","A-","A","A+"}))))</f>
        <v/>
      </c>
      <c r="Y699" s="2" t="str">
        <f>IF(COUNT($A699)=0,"",IF(W699="","--",IF(W699="3E","3E",LOOKUP(W699/Y$2,{0,0.4,0.45,0.5,0.55,0.6,0.65,0.7,0.75,0.8,1},{0,2,2.25,2.5,2.75,3,3.25,3.5,3.75,4}))))</f>
        <v/>
      </c>
      <c r="Z699" s="3" t="str">
        <f>IF(COUNT($A699)=0,"",IF($A699&lt;&gt;DRAFT!$B701,"ERR",IF(DRAFT!CC701="3E","3E",IF(COUNT(DRAFT!BY701,DRAFT!CC701)&gt;0,DRAFT!CD701,""))))</f>
        <v/>
      </c>
      <c r="AA699" s="3" t="str">
        <f>IF(COUNT($A699)=0,"",IF(Z699="3E","3E",IF(Z699="","I",LOOKUP(Z699/AB$2,{0,0.4,0.45,0.5,0.55,0.6,0.65,0.7,0.75,0.8,1},{"F","D","C","C+","B-","B","B+","A-","A","A+"}))))</f>
        <v/>
      </c>
      <c r="AB699" s="2" t="str">
        <f>IF(COUNT($A699)=0,"",IF(Z699="","--",IF(Z699="3E","3E",LOOKUP(Z699/AB$2,{0,0.4,0.45,0.5,0.55,0.6,0.65,0.7,0.75,0.8,1},{0,2,2.25,2.5,2.75,3,3.25,3.5,3.75,4}))))</f>
        <v/>
      </c>
      <c r="AC699" s="3" t="str">
        <f>IF(COUNT($A699)=0,"",IF($A699&lt;&gt;DRAFT!$B701,"ERR",IF(DRAFT!CF701&gt;0,DRAFT!CF701,"")))</f>
        <v/>
      </c>
      <c r="AD699" s="3" t="str">
        <f>IF(COUNT($A699)=0,"",IF(AC699="3E","3E",IF(AC699="","I",LOOKUP(AC699/AE$2,{0,0.4,0.45,0.5,0.55,0.6,0.65,0.7,0.75,0.8,1},{"F","D","C","C+","B-","B","B+","A-","A","A+"}))))</f>
        <v/>
      </c>
      <c r="AE699" s="2" t="str">
        <f>IF(COUNT($A699)=0,"",IF(AC699="","--",IF(AC699="3E","3E",LOOKUP(AC699/AE$2,{0,0.4,0.45,0.5,0.55,0.6,0.65,0.7,0.75,0.8,1},{0,2,2.25,2.5,2.75,3,3.25,3.5,3.75,4}))))</f>
        <v/>
      </c>
      <c r="AF699" s="3" t="str">
        <f>IF($A699&lt;&gt;DRAFT!$B701,"ERR",IF(OR(COUNT($A699)=0,COUNT(DRAFT!CI701:CK701,DRAFT!CM701:CO701)=0),"",CEILING(SUM(DRAFT!CL701,DRAFT!CP701),1)))</f>
        <v/>
      </c>
      <c r="AG699" s="3" t="str">
        <f>IF(COUNT($A699)=0,"",IF(AF699="3E","3E",IF(AF699="","I",LOOKUP(AF699/AH$2,{0,0.4,0.45,0.5,0.55,0.6,0.65,0.7,0.75,0.8,1},{"F","D","C","C+","B-","B","B+","A-","A","A+"}))))</f>
        <v/>
      </c>
      <c r="AH699" s="2" t="str">
        <f>IF(COUNT($A699)=0,"",IF(AF699="","--",IF(AF699="3E","3E",LOOKUP(AF699/AH$2,{0,0.4,0.45,0.5,0.55,0.6,0.65,0.7,0.75,0.8,1},{0,2,2.25,2.5,2.75,3,3.25,3.5,3.75,4}))))</f>
        <v/>
      </c>
      <c r="AI699" s="11" t="str">
        <f>IF(OR(COUNT($A699)=0,COUNT(B699:AH699)=0),"",IF(COUNTIF(B699:AH699,"3E")&gt;0,"3E",IF(DRAFT!$A701="R",TRUNC(SUMPRODUCT(RGP,RCP)/TCP,3),TRUNC((SUMPRODUCT(--(IMDGP&gt;0)*IMDGP,IMCP)+CEILING(DRAFT!$CQ701*42,0.25))/TCP,3))))</f>
        <v/>
      </c>
      <c r="AJ699" s="3" t="str">
        <f>IF(OR(COUNT($A699)=0,COUNT(B699:AH699)=0),"",IF(COUNTIF(B699:AH699,"3E")&gt;0,"3E",IF(DRAFT!$A701="R",SUMPRODUCT(--(RGP&gt;=2),RCP),SUMPRODUCT(--(IMDGP&gt;0),--(IMGP=0),IMCP)+DRAFT!$CR701)))</f>
        <v/>
      </c>
      <c r="AK699" s="3" t="str">
        <f>IF(OR(COUNT($A699)=0,COUNT(B699:AH699)=0),"",IF(COUNTIF(B699:AJ699,"3E")&gt;0,"3E",IF(AND(DRAFT!$A701="IM",OR($AI699&gt;DRAFT!$CQ701,$AJ699&gt;DRAFT!$CR701)),"IMPROVED",IF(AND(DRAFT!$A701="IM",$AI699&lt;=DRAFT!$CQ701,$AJ699&lt;=DRAFT!$CR701),"NOT IMPROVED",IF(AND(AH699&gt;=2,AI699&gt;=2,AJ699&gt;=30),"PASS","FAIL")))))</f>
        <v/>
      </c>
      <c r="AL699" s="3" t="str">
        <f t="shared" si="20"/>
        <v/>
      </c>
      <c r="AM699" s="3" t="str">
        <f t="shared" si="21"/>
        <v/>
      </c>
    </row>
    <row r="700" spans="1:39" ht="18.95" customHeight="1" x14ac:dyDescent="0.25">
      <c r="A700" s="4" t="str">
        <f>IF(DRAFT!$B702="","",DRAFT!$B702)</f>
        <v/>
      </c>
      <c r="B700" s="3" t="str">
        <f>IF(COUNT($A700)=0,"",IF($A700&lt;&gt;DRAFT!$B702,"ERR",IF(DRAFT!I702="3E","3E",IF(COUNT(DRAFT!E702,DRAFT!I702)&gt;0,DRAFT!J702,""))))</f>
        <v/>
      </c>
      <c r="C700" s="3" t="str">
        <f>IF(COUNT($A700)=0,"",IF(B700="3E","3E",IF(B700="","I",LOOKUP(B700/D$2,{0,0.4,0.45,0.5,0.55,0.6,0.65,0.7,0.75,0.8,1},{"F","D","C","C+","B-","B","B+","A-","A","A+"}))))</f>
        <v/>
      </c>
      <c r="D700" s="2" t="str">
        <f>IF(COUNT($A700)=0,"",IF(B700="","--",IF(B700="3E","3E",LOOKUP(B700/D$2,{0,0.4,0.45,0.5,0.55,0.6,0.65,0.7,0.75,0.8,1},{0,2,2.25,2.5,2.75,3,3.25,3.5,3.75,4}))))</f>
        <v/>
      </c>
      <c r="E700" s="3" t="str">
        <f>IF(COUNT($A700)=0,"",IF($A700&lt;&gt;DRAFT!$B702,"ERR",IF(DRAFT!R702="3E","3E",IF(COUNT(DRAFT!N702,DRAFT!R702)&gt;0,DRAFT!S702,""))))</f>
        <v/>
      </c>
      <c r="F700" s="3" t="str">
        <f>IF(COUNT($A700)=0,"",IF(E700="3E","3E",IF(E700="","I",LOOKUP(E700/G$2,{0,0.4,0.45,0.5,0.55,0.6,0.65,0.7,0.75,0.8,1},{"F","D","C","C+","B-","B","B+","A-","A","A+"}))))</f>
        <v/>
      </c>
      <c r="G700" s="2" t="str">
        <f>IF(COUNT($A700)=0,"",IF(E700="","--",IF(E700="3E","3E",LOOKUP(E700/G$2,{0,0.4,0.45,0.5,0.55,0.6,0.65,0.7,0.75,0.8,1},{0,2,2.25,2.5,2.75,3,3.25,3.5,3.75,4}))))</f>
        <v/>
      </c>
      <c r="H700" s="3" t="str">
        <f>IF(COUNT($A700)=0,"",IF($A700&lt;&gt;DRAFT!$B702,"ERR",IF(DRAFT!AA702="3E","3E",IF(COUNT(DRAFT!W702,DRAFT!AA702)&gt;0,DRAFT!AB702,""))))</f>
        <v/>
      </c>
      <c r="I700" s="3" t="str">
        <f>IF(COUNT($A700)=0,"",IF(H700="3E","3E",IF(H700="","I",LOOKUP(H700/J$2,{0,0.4,0.45,0.5,0.55,0.6,0.65,0.7,0.75,0.8,1},{"F","D","C","C+","B-","B","B+","A-","A","A+"}))))</f>
        <v/>
      </c>
      <c r="J700" s="2" t="str">
        <f>IF(COUNT($A700)=0,"",IF(H700="","--",IF(H700="3E","3E",LOOKUP(H700/J$2,{0,0.4,0.45,0.5,0.55,0.6,0.65,0.7,0.75,0.8,1},{0,2,2.25,2.5,2.75,3,3.25,3.5,3.75,4}))))</f>
        <v/>
      </c>
      <c r="K700" s="3" t="str">
        <f>IF(COUNT($A700)=0,"",IF($A700&lt;&gt;DRAFT!$B702,"ERR",IF(DRAFT!AJ702="3E","3E",IF(COUNT(DRAFT!AF702,DRAFT!AJ702)&gt;0,DRAFT!AK702,""))))</f>
        <v/>
      </c>
      <c r="L700" s="3" t="str">
        <f>IF(COUNT($A700)=0,"",IF(K700="3E","3E",IF(K700="","I",LOOKUP(K700/M$2,{0,0.4,0.45,0.5,0.55,0.6,0.65,0.7,0.75,0.8,1},{"F","D","C","C+","B-","B","B+","A-","A","A+"}))))</f>
        <v/>
      </c>
      <c r="M700" s="2" t="str">
        <f>IF(COUNT($A700)=0,"",IF(K700="","--",IF(K700="3E","3E",LOOKUP(K700/M$2,{0,0.4,0.45,0.5,0.55,0.6,0.65,0.7,0.75,0.8,1},{0,2,2.25,2.5,2.75,3,3.25,3.5,3.75,4}))))</f>
        <v/>
      </c>
      <c r="N700" s="3" t="str">
        <f>IF(COUNT($A700)=0,"",IF($A700&lt;&gt;DRAFT!$B702,"ERR",IF(DRAFT!AS702="3E","3E",IF(COUNT(DRAFT!AO702,DRAFT!AS702)&gt;0,DRAFT!AT702,""))))</f>
        <v/>
      </c>
      <c r="O700" s="3" t="str">
        <f>IF(COUNT($A700)=0,"",IF(N700="3E","3E",IF(N700="","I",LOOKUP(N700/P$2,{0,0.4,0.45,0.5,0.55,0.6,0.65,0.7,0.75,0.8,1},{"F","D","C","C+","B-","B","B+","A-","A","A+"}))))</f>
        <v/>
      </c>
      <c r="P700" s="2" t="str">
        <f>IF(COUNT($A700)=0,"",IF(N700="","--",IF(N700="3E","3E",LOOKUP(N700/P$2,{0,0.4,0.45,0.5,0.55,0.6,0.65,0.7,0.75,0.8,1},{0,2,2.25,2.5,2.75,3,3.25,3.5,3.75,4}))))</f>
        <v/>
      </c>
      <c r="Q700" s="3" t="str">
        <f>IF(COUNT($A700)=0,"",IF($A700&lt;&gt;DRAFT!$B702,"ERR",IF(DRAFT!BB702="3E","3E",IF(COUNT(DRAFT!AX702,DRAFT!BB702)&gt;0,DRAFT!BC702,""))))</f>
        <v/>
      </c>
      <c r="R700" s="3" t="str">
        <f>IF(COUNT($A700)=0,"",IF(Q700="3E","3E",IF(Q700="","I",LOOKUP(Q700/S$2,{0,0.4,0.45,0.5,0.55,0.6,0.65,0.7,0.75,0.8,1},{"F","D","C","C+","B-","B","B+","A-","A","A+"}))))</f>
        <v/>
      </c>
      <c r="S700" s="2" t="str">
        <f>IF(COUNT($A700)=0,"",IF(Q700="","--",IF(Q700="3E","3E",LOOKUP(Q700/S$2,{0,0.4,0.45,0.5,0.55,0.6,0.65,0.7,0.75,0.8,1},{0,2,2.25,2.5,2.75,3,3.25,3.5,3.75,4}))))</f>
        <v/>
      </c>
      <c r="T700" s="3" t="str">
        <f>IF(COUNT($A700)=0,"",IF($A700&lt;&gt;DRAFT!$B702,"ERR",IF(DRAFT!BK702="3E","3E",IF(COUNT(DRAFT!BG702,DRAFT!BK702)&gt;0,DRAFT!BL702,""))))</f>
        <v/>
      </c>
      <c r="U700" s="3" t="str">
        <f>IF(COUNT($A700)=0,"",IF(T700="3E","3E",IF(T700="","I",LOOKUP(T700/V$2,{0,0.4,0.45,0.5,0.55,0.6,0.65,0.7,0.75,0.8,1},{"F","D","C","C+","B-","B","B+","A-","A","A+"}))))</f>
        <v/>
      </c>
      <c r="V700" s="2" t="str">
        <f>IF(COUNT($A700)=0,"",IF(T700="","--",IF(T700="3E","3E",LOOKUP(T700/V$2,{0,0.4,0.45,0.5,0.55,0.6,0.65,0.7,0.75,0.8,1},{0,2,2.25,2.5,2.75,3,3.25,3.5,3.75,4}))))</f>
        <v/>
      </c>
      <c r="W700" s="3" t="str">
        <f>IF(COUNT($A700)=0,"",IF($A700&lt;&gt;DRAFT!$B702,"ERR",IF(DRAFT!BT702="3E","3E",IF(COUNT(DRAFT!BP702,DRAFT!BT702)&gt;0,DRAFT!BU702,""))))</f>
        <v/>
      </c>
      <c r="X700" s="3" t="str">
        <f>IF(COUNT($A700)=0,"",IF(W700="3E","3E",IF(W700="","I",LOOKUP(W700/Y$2,{0,0.4,0.45,0.5,0.55,0.6,0.65,0.7,0.75,0.8,1},{"F","D","C","C+","B-","B","B+","A-","A","A+"}))))</f>
        <v/>
      </c>
      <c r="Y700" s="2" t="str">
        <f>IF(COUNT($A700)=0,"",IF(W700="","--",IF(W700="3E","3E",LOOKUP(W700/Y$2,{0,0.4,0.45,0.5,0.55,0.6,0.65,0.7,0.75,0.8,1},{0,2,2.25,2.5,2.75,3,3.25,3.5,3.75,4}))))</f>
        <v/>
      </c>
      <c r="Z700" s="3" t="str">
        <f>IF(COUNT($A700)=0,"",IF($A700&lt;&gt;DRAFT!$B702,"ERR",IF(DRAFT!CC702="3E","3E",IF(COUNT(DRAFT!BY702,DRAFT!CC702)&gt;0,DRAFT!CD702,""))))</f>
        <v/>
      </c>
      <c r="AA700" s="3" t="str">
        <f>IF(COUNT($A700)=0,"",IF(Z700="3E","3E",IF(Z700="","I",LOOKUP(Z700/AB$2,{0,0.4,0.45,0.5,0.55,0.6,0.65,0.7,0.75,0.8,1},{"F","D","C","C+","B-","B","B+","A-","A","A+"}))))</f>
        <v/>
      </c>
      <c r="AB700" s="2" t="str">
        <f>IF(COUNT($A700)=0,"",IF(Z700="","--",IF(Z700="3E","3E",LOOKUP(Z700/AB$2,{0,0.4,0.45,0.5,0.55,0.6,0.65,0.7,0.75,0.8,1},{0,2,2.25,2.5,2.75,3,3.25,3.5,3.75,4}))))</f>
        <v/>
      </c>
      <c r="AC700" s="3" t="str">
        <f>IF(COUNT($A700)=0,"",IF($A700&lt;&gt;DRAFT!$B702,"ERR",IF(DRAFT!CF702&gt;0,DRAFT!CF702,"")))</f>
        <v/>
      </c>
      <c r="AD700" s="3" t="str">
        <f>IF(COUNT($A700)=0,"",IF(AC700="3E","3E",IF(AC700="","I",LOOKUP(AC700/AE$2,{0,0.4,0.45,0.5,0.55,0.6,0.65,0.7,0.75,0.8,1},{"F","D","C","C+","B-","B","B+","A-","A","A+"}))))</f>
        <v/>
      </c>
      <c r="AE700" s="2" t="str">
        <f>IF(COUNT($A700)=0,"",IF(AC700="","--",IF(AC700="3E","3E",LOOKUP(AC700/AE$2,{0,0.4,0.45,0.5,0.55,0.6,0.65,0.7,0.75,0.8,1},{0,2,2.25,2.5,2.75,3,3.25,3.5,3.75,4}))))</f>
        <v/>
      </c>
      <c r="AF700" s="3" t="str">
        <f>IF($A700&lt;&gt;DRAFT!$B702,"ERR",IF(OR(COUNT($A700)=0,COUNT(DRAFT!CI702:CK702,DRAFT!CM702:CO702)=0),"",CEILING(SUM(DRAFT!CL702,DRAFT!CP702),1)))</f>
        <v/>
      </c>
      <c r="AG700" s="3" t="str">
        <f>IF(COUNT($A700)=0,"",IF(AF700="3E","3E",IF(AF700="","I",LOOKUP(AF700/AH$2,{0,0.4,0.45,0.5,0.55,0.6,0.65,0.7,0.75,0.8,1},{"F","D","C","C+","B-","B","B+","A-","A","A+"}))))</f>
        <v/>
      </c>
      <c r="AH700" s="2" t="str">
        <f>IF(COUNT($A700)=0,"",IF(AF700="","--",IF(AF700="3E","3E",LOOKUP(AF700/AH$2,{0,0.4,0.45,0.5,0.55,0.6,0.65,0.7,0.75,0.8,1},{0,2,2.25,2.5,2.75,3,3.25,3.5,3.75,4}))))</f>
        <v/>
      </c>
      <c r="AI700" s="11" t="str">
        <f>IF(OR(COUNT($A700)=0,COUNT(B700:AH700)=0),"",IF(COUNTIF(B700:AH700,"3E")&gt;0,"3E",IF(DRAFT!$A702="R",TRUNC(SUMPRODUCT(RGP,RCP)/TCP,3),TRUNC((SUMPRODUCT(--(IMDGP&gt;0)*IMDGP,IMCP)+CEILING(DRAFT!$CQ702*42,0.25))/TCP,3))))</f>
        <v/>
      </c>
      <c r="AJ700" s="3" t="str">
        <f>IF(OR(COUNT($A700)=0,COUNT(B700:AH700)=0),"",IF(COUNTIF(B700:AH700,"3E")&gt;0,"3E",IF(DRAFT!$A702="R",SUMPRODUCT(--(RGP&gt;=2),RCP),SUMPRODUCT(--(IMDGP&gt;0),--(IMGP=0),IMCP)+DRAFT!$CR702)))</f>
        <v/>
      </c>
      <c r="AK700" s="3" t="str">
        <f>IF(OR(COUNT($A700)=0,COUNT(B700:AH700)=0),"",IF(COUNTIF(B700:AJ700,"3E")&gt;0,"3E",IF(AND(DRAFT!$A702="IM",OR($AI700&gt;DRAFT!$CQ702,$AJ700&gt;DRAFT!$CR702)),"IMPROVED",IF(AND(DRAFT!$A702="IM",$AI700&lt;=DRAFT!$CQ702,$AJ700&lt;=DRAFT!$CR702),"NOT IMPROVED",IF(AND(AH700&gt;=2,AI700&gt;=2,AJ700&gt;=30),"PASS","FAIL")))))</f>
        <v/>
      </c>
      <c r="AL700" s="3" t="str">
        <f t="shared" si="20"/>
        <v/>
      </c>
      <c r="AM700" s="3" t="str">
        <f t="shared" si="21"/>
        <v/>
      </c>
    </row>
    <row r="701" spans="1:39" ht="18.95" customHeight="1" x14ac:dyDescent="0.25">
      <c r="A701" s="4" t="str">
        <f>IF(DRAFT!$B703="","",DRAFT!$B703)</f>
        <v/>
      </c>
      <c r="B701" s="3" t="str">
        <f>IF(COUNT($A701)=0,"",IF($A701&lt;&gt;DRAFT!$B703,"ERR",IF(DRAFT!I703="3E","3E",IF(COUNT(DRAFT!E703,DRAFT!I703)&gt;0,DRAFT!J703,""))))</f>
        <v/>
      </c>
      <c r="C701" s="3" t="str">
        <f>IF(COUNT($A701)=0,"",IF(B701="3E","3E",IF(B701="","I",LOOKUP(B701/D$2,{0,0.4,0.45,0.5,0.55,0.6,0.65,0.7,0.75,0.8,1},{"F","D","C","C+","B-","B","B+","A-","A","A+"}))))</f>
        <v/>
      </c>
      <c r="D701" s="2" t="str">
        <f>IF(COUNT($A701)=0,"",IF(B701="","--",IF(B701="3E","3E",LOOKUP(B701/D$2,{0,0.4,0.45,0.5,0.55,0.6,0.65,0.7,0.75,0.8,1},{0,2,2.25,2.5,2.75,3,3.25,3.5,3.75,4}))))</f>
        <v/>
      </c>
      <c r="E701" s="3" t="str">
        <f>IF(COUNT($A701)=0,"",IF($A701&lt;&gt;DRAFT!$B703,"ERR",IF(DRAFT!R703="3E","3E",IF(COUNT(DRAFT!N703,DRAFT!R703)&gt;0,DRAFT!S703,""))))</f>
        <v/>
      </c>
      <c r="F701" s="3" t="str">
        <f>IF(COUNT($A701)=0,"",IF(E701="3E","3E",IF(E701="","I",LOOKUP(E701/G$2,{0,0.4,0.45,0.5,0.55,0.6,0.65,0.7,0.75,0.8,1},{"F","D","C","C+","B-","B","B+","A-","A","A+"}))))</f>
        <v/>
      </c>
      <c r="G701" s="2" t="str">
        <f>IF(COUNT($A701)=0,"",IF(E701="","--",IF(E701="3E","3E",LOOKUP(E701/G$2,{0,0.4,0.45,0.5,0.55,0.6,0.65,0.7,0.75,0.8,1},{0,2,2.25,2.5,2.75,3,3.25,3.5,3.75,4}))))</f>
        <v/>
      </c>
      <c r="H701" s="3" t="str">
        <f>IF(COUNT($A701)=0,"",IF($A701&lt;&gt;DRAFT!$B703,"ERR",IF(DRAFT!AA703="3E","3E",IF(COUNT(DRAFT!W703,DRAFT!AA703)&gt;0,DRAFT!AB703,""))))</f>
        <v/>
      </c>
      <c r="I701" s="3" t="str">
        <f>IF(COUNT($A701)=0,"",IF(H701="3E","3E",IF(H701="","I",LOOKUP(H701/J$2,{0,0.4,0.45,0.5,0.55,0.6,0.65,0.7,0.75,0.8,1},{"F","D","C","C+","B-","B","B+","A-","A","A+"}))))</f>
        <v/>
      </c>
      <c r="J701" s="2" t="str">
        <f>IF(COUNT($A701)=0,"",IF(H701="","--",IF(H701="3E","3E",LOOKUP(H701/J$2,{0,0.4,0.45,0.5,0.55,0.6,0.65,0.7,0.75,0.8,1},{0,2,2.25,2.5,2.75,3,3.25,3.5,3.75,4}))))</f>
        <v/>
      </c>
      <c r="K701" s="3" t="str">
        <f>IF(COUNT($A701)=0,"",IF($A701&lt;&gt;DRAFT!$B703,"ERR",IF(DRAFT!AJ703="3E","3E",IF(COUNT(DRAFT!AF703,DRAFT!AJ703)&gt;0,DRAFT!AK703,""))))</f>
        <v/>
      </c>
      <c r="L701" s="3" t="str">
        <f>IF(COUNT($A701)=0,"",IF(K701="3E","3E",IF(K701="","I",LOOKUP(K701/M$2,{0,0.4,0.45,0.5,0.55,0.6,0.65,0.7,0.75,0.8,1},{"F","D","C","C+","B-","B","B+","A-","A","A+"}))))</f>
        <v/>
      </c>
      <c r="M701" s="2" t="str">
        <f>IF(COUNT($A701)=0,"",IF(K701="","--",IF(K701="3E","3E",LOOKUP(K701/M$2,{0,0.4,0.45,0.5,0.55,0.6,0.65,0.7,0.75,0.8,1},{0,2,2.25,2.5,2.75,3,3.25,3.5,3.75,4}))))</f>
        <v/>
      </c>
      <c r="N701" s="3" t="str">
        <f>IF(COUNT($A701)=0,"",IF($A701&lt;&gt;DRAFT!$B703,"ERR",IF(DRAFT!AS703="3E","3E",IF(COUNT(DRAFT!AO703,DRAFT!AS703)&gt;0,DRAFT!AT703,""))))</f>
        <v/>
      </c>
      <c r="O701" s="3" t="str">
        <f>IF(COUNT($A701)=0,"",IF(N701="3E","3E",IF(N701="","I",LOOKUP(N701/P$2,{0,0.4,0.45,0.5,0.55,0.6,0.65,0.7,0.75,0.8,1},{"F","D","C","C+","B-","B","B+","A-","A","A+"}))))</f>
        <v/>
      </c>
      <c r="P701" s="2" t="str">
        <f>IF(COUNT($A701)=0,"",IF(N701="","--",IF(N701="3E","3E",LOOKUP(N701/P$2,{0,0.4,0.45,0.5,0.55,0.6,0.65,0.7,0.75,0.8,1},{0,2,2.25,2.5,2.75,3,3.25,3.5,3.75,4}))))</f>
        <v/>
      </c>
      <c r="Q701" s="3" t="str">
        <f>IF(COUNT($A701)=0,"",IF($A701&lt;&gt;DRAFT!$B703,"ERR",IF(DRAFT!BB703="3E","3E",IF(COUNT(DRAFT!AX703,DRAFT!BB703)&gt;0,DRAFT!BC703,""))))</f>
        <v/>
      </c>
      <c r="R701" s="3" t="str">
        <f>IF(COUNT($A701)=0,"",IF(Q701="3E","3E",IF(Q701="","I",LOOKUP(Q701/S$2,{0,0.4,0.45,0.5,0.55,0.6,0.65,0.7,0.75,0.8,1},{"F","D","C","C+","B-","B","B+","A-","A","A+"}))))</f>
        <v/>
      </c>
      <c r="S701" s="2" t="str">
        <f>IF(COUNT($A701)=0,"",IF(Q701="","--",IF(Q701="3E","3E",LOOKUP(Q701/S$2,{0,0.4,0.45,0.5,0.55,0.6,0.65,0.7,0.75,0.8,1},{0,2,2.25,2.5,2.75,3,3.25,3.5,3.75,4}))))</f>
        <v/>
      </c>
      <c r="T701" s="3" t="str">
        <f>IF(COUNT($A701)=0,"",IF($A701&lt;&gt;DRAFT!$B703,"ERR",IF(DRAFT!BK703="3E","3E",IF(COUNT(DRAFT!BG703,DRAFT!BK703)&gt;0,DRAFT!BL703,""))))</f>
        <v/>
      </c>
      <c r="U701" s="3" t="str">
        <f>IF(COUNT($A701)=0,"",IF(T701="3E","3E",IF(T701="","I",LOOKUP(T701/V$2,{0,0.4,0.45,0.5,0.55,0.6,0.65,0.7,0.75,0.8,1},{"F","D","C","C+","B-","B","B+","A-","A","A+"}))))</f>
        <v/>
      </c>
      <c r="V701" s="2" t="str">
        <f>IF(COUNT($A701)=0,"",IF(T701="","--",IF(T701="3E","3E",LOOKUP(T701/V$2,{0,0.4,0.45,0.5,0.55,0.6,0.65,0.7,0.75,0.8,1},{0,2,2.25,2.5,2.75,3,3.25,3.5,3.75,4}))))</f>
        <v/>
      </c>
      <c r="W701" s="3" t="str">
        <f>IF(COUNT($A701)=0,"",IF($A701&lt;&gt;DRAFT!$B703,"ERR",IF(DRAFT!BT703="3E","3E",IF(COUNT(DRAFT!BP703,DRAFT!BT703)&gt;0,DRAFT!BU703,""))))</f>
        <v/>
      </c>
      <c r="X701" s="3" t="str">
        <f>IF(COUNT($A701)=0,"",IF(W701="3E","3E",IF(W701="","I",LOOKUP(W701/Y$2,{0,0.4,0.45,0.5,0.55,0.6,0.65,0.7,0.75,0.8,1},{"F","D","C","C+","B-","B","B+","A-","A","A+"}))))</f>
        <v/>
      </c>
      <c r="Y701" s="2" t="str">
        <f>IF(COUNT($A701)=0,"",IF(W701="","--",IF(W701="3E","3E",LOOKUP(W701/Y$2,{0,0.4,0.45,0.5,0.55,0.6,0.65,0.7,0.75,0.8,1},{0,2,2.25,2.5,2.75,3,3.25,3.5,3.75,4}))))</f>
        <v/>
      </c>
      <c r="Z701" s="3" t="str">
        <f>IF(COUNT($A701)=0,"",IF($A701&lt;&gt;DRAFT!$B703,"ERR",IF(DRAFT!CC703="3E","3E",IF(COUNT(DRAFT!BY703,DRAFT!CC703)&gt;0,DRAFT!CD703,""))))</f>
        <v/>
      </c>
      <c r="AA701" s="3" t="str">
        <f>IF(COUNT($A701)=0,"",IF(Z701="3E","3E",IF(Z701="","I",LOOKUP(Z701/AB$2,{0,0.4,0.45,0.5,0.55,0.6,0.65,0.7,0.75,0.8,1},{"F","D","C","C+","B-","B","B+","A-","A","A+"}))))</f>
        <v/>
      </c>
      <c r="AB701" s="2" t="str">
        <f>IF(COUNT($A701)=0,"",IF(Z701="","--",IF(Z701="3E","3E",LOOKUP(Z701/AB$2,{0,0.4,0.45,0.5,0.55,0.6,0.65,0.7,0.75,0.8,1},{0,2,2.25,2.5,2.75,3,3.25,3.5,3.75,4}))))</f>
        <v/>
      </c>
      <c r="AC701" s="3" t="str">
        <f>IF(COUNT($A701)=0,"",IF($A701&lt;&gt;DRAFT!$B703,"ERR",IF(DRAFT!CF703&gt;0,DRAFT!CF703,"")))</f>
        <v/>
      </c>
      <c r="AD701" s="3" t="str">
        <f>IF(COUNT($A701)=0,"",IF(AC701="3E","3E",IF(AC701="","I",LOOKUP(AC701/AE$2,{0,0.4,0.45,0.5,0.55,0.6,0.65,0.7,0.75,0.8,1},{"F","D","C","C+","B-","B","B+","A-","A","A+"}))))</f>
        <v/>
      </c>
      <c r="AE701" s="2" t="str">
        <f>IF(COUNT($A701)=0,"",IF(AC701="","--",IF(AC701="3E","3E",LOOKUP(AC701/AE$2,{0,0.4,0.45,0.5,0.55,0.6,0.65,0.7,0.75,0.8,1},{0,2,2.25,2.5,2.75,3,3.25,3.5,3.75,4}))))</f>
        <v/>
      </c>
      <c r="AF701" s="3" t="str">
        <f>IF($A701&lt;&gt;DRAFT!$B703,"ERR",IF(OR(COUNT($A701)=0,COUNT(DRAFT!CI703:CK703,DRAFT!CM703:CO703)=0),"",CEILING(SUM(DRAFT!CL703,DRAFT!CP703),1)))</f>
        <v/>
      </c>
      <c r="AG701" s="3" t="str">
        <f>IF(COUNT($A701)=0,"",IF(AF701="3E","3E",IF(AF701="","I",LOOKUP(AF701/AH$2,{0,0.4,0.45,0.5,0.55,0.6,0.65,0.7,0.75,0.8,1},{"F","D","C","C+","B-","B","B+","A-","A","A+"}))))</f>
        <v/>
      </c>
      <c r="AH701" s="2" t="str">
        <f>IF(COUNT($A701)=0,"",IF(AF701="","--",IF(AF701="3E","3E",LOOKUP(AF701/AH$2,{0,0.4,0.45,0.5,0.55,0.6,0.65,0.7,0.75,0.8,1},{0,2,2.25,2.5,2.75,3,3.25,3.5,3.75,4}))))</f>
        <v/>
      </c>
      <c r="AI701" s="11" t="str">
        <f>IF(OR(COUNT($A701)=0,COUNT(B701:AH701)=0),"",IF(COUNTIF(B701:AH701,"3E")&gt;0,"3E",IF(DRAFT!$A703="R",TRUNC(SUMPRODUCT(RGP,RCP)/TCP,3),TRUNC((SUMPRODUCT(--(IMDGP&gt;0)*IMDGP,IMCP)+CEILING(DRAFT!$CQ703*42,0.25))/TCP,3))))</f>
        <v/>
      </c>
      <c r="AJ701" s="3" t="str">
        <f>IF(OR(COUNT($A701)=0,COUNT(B701:AH701)=0),"",IF(COUNTIF(B701:AH701,"3E")&gt;0,"3E",IF(DRAFT!$A703="R",SUMPRODUCT(--(RGP&gt;=2),RCP),SUMPRODUCT(--(IMDGP&gt;0),--(IMGP=0),IMCP)+DRAFT!$CR703)))</f>
        <v/>
      </c>
      <c r="AK701" s="3" t="str">
        <f>IF(OR(COUNT($A701)=0,COUNT(B701:AH701)=0),"",IF(COUNTIF(B701:AJ701,"3E")&gt;0,"3E",IF(AND(DRAFT!$A703="IM",OR($AI701&gt;DRAFT!$CQ703,$AJ701&gt;DRAFT!$CR703)),"IMPROVED",IF(AND(DRAFT!$A703="IM",$AI701&lt;=DRAFT!$CQ703,$AJ701&lt;=DRAFT!$CR703),"NOT IMPROVED",IF(AND(AH701&gt;=2,AI701&gt;=2,AJ701&gt;=30),"PASS","FAIL")))))</f>
        <v/>
      </c>
      <c r="AL701" s="3" t="str">
        <f t="shared" si="20"/>
        <v/>
      </c>
      <c r="AM701" s="3" t="str">
        <f t="shared" si="21"/>
        <v/>
      </c>
    </row>
    <row r="702" spans="1:39" ht="18.95" customHeight="1" x14ac:dyDescent="0.25">
      <c r="A702" s="4" t="str">
        <f>IF(DRAFT!$B704="","",DRAFT!$B704)</f>
        <v/>
      </c>
      <c r="B702" s="3" t="str">
        <f>IF(COUNT($A702)=0,"",IF($A702&lt;&gt;DRAFT!$B704,"ERR",IF(DRAFT!I704="3E","3E",IF(COUNT(DRAFT!E704,DRAFT!I704)&gt;0,DRAFT!J704,""))))</f>
        <v/>
      </c>
      <c r="C702" s="3" t="str">
        <f>IF(COUNT($A702)=0,"",IF(B702="3E","3E",IF(B702="","I",LOOKUP(B702/D$2,{0,0.4,0.45,0.5,0.55,0.6,0.65,0.7,0.75,0.8,1},{"F","D","C","C+","B-","B","B+","A-","A","A+"}))))</f>
        <v/>
      </c>
      <c r="D702" s="2" t="str">
        <f>IF(COUNT($A702)=0,"",IF(B702="","--",IF(B702="3E","3E",LOOKUP(B702/D$2,{0,0.4,0.45,0.5,0.55,0.6,0.65,0.7,0.75,0.8,1},{0,2,2.25,2.5,2.75,3,3.25,3.5,3.75,4}))))</f>
        <v/>
      </c>
      <c r="E702" s="3" t="str">
        <f>IF(COUNT($A702)=0,"",IF($A702&lt;&gt;DRAFT!$B704,"ERR",IF(DRAFT!R704="3E","3E",IF(COUNT(DRAFT!N704,DRAFT!R704)&gt;0,DRAFT!S704,""))))</f>
        <v/>
      </c>
      <c r="F702" s="3" t="str">
        <f>IF(COUNT($A702)=0,"",IF(E702="3E","3E",IF(E702="","I",LOOKUP(E702/G$2,{0,0.4,0.45,0.5,0.55,0.6,0.65,0.7,0.75,0.8,1},{"F","D","C","C+","B-","B","B+","A-","A","A+"}))))</f>
        <v/>
      </c>
      <c r="G702" s="2" t="str">
        <f>IF(COUNT($A702)=0,"",IF(E702="","--",IF(E702="3E","3E",LOOKUP(E702/G$2,{0,0.4,0.45,0.5,0.55,0.6,0.65,0.7,0.75,0.8,1},{0,2,2.25,2.5,2.75,3,3.25,3.5,3.75,4}))))</f>
        <v/>
      </c>
      <c r="H702" s="3" t="str">
        <f>IF(COUNT($A702)=0,"",IF($A702&lt;&gt;DRAFT!$B704,"ERR",IF(DRAFT!AA704="3E","3E",IF(COUNT(DRAFT!W704,DRAFT!AA704)&gt;0,DRAFT!AB704,""))))</f>
        <v/>
      </c>
      <c r="I702" s="3" t="str">
        <f>IF(COUNT($A702)=0,"",IF(H702="3E","3E",IF(H702="","I",LOOKUP(H702/J$2,{0,0.4,0.45,0.5,0.55,0.6,0.65,0.7,0.75,0.8,1},{"F","D","C","C+","B-","B","B+","A-","A","A+"}))))</f>
        <v/>
      </c>
      <c r="J702" s="2" t="str">
        <f>IF(COUNT($A702)=0,"",IF(H702="","--",IF(H702="3E","3E",LOOKUP(H702/J$2,{0,0.4,0.45,0.5,0.55,0.6,0.65,0.7,0.75,0.8,1},{0,2,2.25,2.5,2.75,3,3.25,3.5,3.75,4}))))</f>
        <v/>
      </c>
      <c r="K702" s="3" t="str">
        <f>IF(COUNT($A702)=0,"",IF($A702&lt;&gt;DRAFT!$B704,"ERR",IF(DRAFT!AJ704="3E","3E",IF(COUNT(DRAFT!AF704,DRAFT!AJ704)&gt;0,DRAFT!AK704,""))))</f>
        <v/>
      </c>
      <c r="L702" s="3" t="str">
        <f>IF(COUNT($A702)=0,"",IF(K702="3E","3E",IF(K702="","I",LOOKUP(K702/M$2,{0,0.4,0.45,0.5,0.55,0.6,0.65,0.7,0.75,0.8,1},{"F","D","C","C+","B-","B","B+","A-","A","A+"}))))</f>
        <v/>
      </c>
      <c r="M702" s="2" t="str">
        <f>IF(COUNT($A702)=0,"",IF(K702="","--",IF(K702="3E","3E",LOOKUP(K702/M$2,{0,0.4,0.45,0.5,0.55,0.6,0.65,0.7,0.75,0.8,1},{0,2,2.25,2.5,2.75,3,3.25,3.5,3.75,4}))))</f>
        <v/>
      </c>
      <c r="N702" s="3" t="str">
        <f>IF(COUNT($A702)=0,"",IF($A702&lt;&gt;DRAFT!$B704,"ERR",IF(DRAFT!AS704="3E","3E",IF(COUNT(DRAFT!AO704,DRAFT!AS704)&gt;0,DRAFT!AT704,""))))</f>
        <v/>
      </c>
      <c r="O702" s="3" t="str">
        <f>IF(COUNT($A702)=0,"",IF(N702="3E","3E",IF(N702="","I",LOOKUP(N702/P$2,{0,0.4,0.45,0.5,0.55,0.6,0.65,0.7,0.75,0.8,1},{"F","D","C","C+","B-","B","B+","A-","A","A+"}))))</f>
        <v/>
      </c>
      <c r="P702" s="2" t="str">
        <f>IF(COUNT($A702)=0,"",IF(N702="","--",IF(N702="3E","3E",LOOKUP(N702/P$2,{0,0.4,0.45,0.5,0.55,0.6,0.65,0.7,0.75,0.8,1},{0,2,2.25,2.5,2.75,3,3.25,3.5,3.75,4}))))</f>
        <v/>
      </c>
      <c r="Q702" s="3" t="str">
        <f>IF(COUNT($A702)=0,"",IF($A702&lt;&gt;DRAFT!$B704,"ERR",IF(DRAFT!BB704="3E","3E",IF(COUNT(DRAFT!AX704,DRAFT!BB704)&gt;0,DRAFT!BC704,""))))</f>
        <v/>
      </c>
      <c r="R702" s="3" t="str">
        <f>IF(COUNT($A702)=0,"",IF(Q702="3E","3E",IF(Q702="","I",LOOKUP(Q702/S$2,{0,0.4,0.45,0.5,0.55,0.6,0.65,0.7,0.75,0.8,1},{"F","D","C","C+","B-","B","B+","A-","A","A+"}))))</f>
        <v/>
      </c>
      <c r="S702" s="2" t="str">
        <f>IF(COUNT($A702)=0,"",IF(Q702="","--",IF(Q702="3E","3E",LOOKUP(Q702/S$2,{0,0.4,0.45,0.5,0.55,0.6,0.65,0.7,0.75,0.8,1},{0,2,2.25,2.5,2.75,3,3.25,3.5,3.75,4}))))</f>
        <v/>
      </c>
      <c r="T702" s="3" t="str">
        <f>IF(COUNT($A702)=0,"",IF($A702&lt;&gt;DRAFT!$B704,"ERR",IF(DRAFT!BK704="3E","3E",IF(COUNT(DRAFT!BG704,DRAFT!BK704)&gt;0,DRAFT!BL704,""))))</f>
        <v/>
      </c>
      <c r="U702" s="3" t="str">
        <f>IF(COUNT($A702)=0,"",IF(T702="3E","3E",IF(T702="","I",LOOKUP(T702/V$2,{0,0.4,0.45,0.5,0.55,0.6,0.65,0.7,0.75,0.8,1},{"F","D","C","C+","B-","B","B+","A-","A","A+"}))))</f>
        <v/>
      </c>
      <c r="V702" s="2" t="str">
        <f>IF(COUNT($A702)=0,"",IF(T702="","--",IF(T702="3E","3E",LOOKUP(T702/V$2,{0,0.4,0.45,0.5,0.55,0.6,0.65,0.7,0.75,0.8,1},{0,2,2.25,2.5,2.75,3,3.25,3.5,3.75,4}))))</f>
        <v/>
      </c>
      <c r="W702" s="3" t="str">
        <f>IF(COUNT($A702)=0,"",IF($A702&lt;&gt;DRAFT!$B704,"ERR",IF(DRAFT!BT704="3E","3E",IF(COUNT(DRAFT!BP704,DRAFT!BT704)&gt;0,DRAFT!BU704,""))))</f>
        <v/>
      </c>
      <c r="X702" s="3" t="str">
        <f>IF(COUNT($A702)=0,"",IF(W702="3E","3E",IF(W702="","I",LOOKUP(W702/Y$2,{0,0.4,0.45,0.5,0.55,0.6,0.65,0.7,0.75,0.8,1},{"F","D","C","C+","B-","B","B+","A-","A","A+"}))))</f>
        <v/>
      </c>
      <c r="Y702" s="2" t="str">
        <f>IF(COUNT($A702)=0,"",IF(W702="","--",IF(W702="3E","3E",LOOKUP(W702/Y$2,{0,0.4,0.45,0.5,0.55,0.6,0.65,0.7,0.75,0.8,1},{0,2,2.25,2.5,2.75,3,3.25,3.5,3.75,4}))))</f>
        <v/>
      </c>
      <c r="Z702" s="3" t="str">
        <f>IF(COUNT($A702)=0,"",IF($A702&lt;&gt;DRAFT!$B704,"ERR",IF(DRAFT!CC704="3E","3E",IF(COUNT(DRAFT!BY704,DRAFT!CC704)&gt;0,DRAFT!CD704,""))))</f>
        <v/>
      </c>
      <c r="AA702" s="3" t="str">
        <f>IF(COUNT($A702)=0,"",IF(Z702="3E","3E",IF(Z702="","I",LOOKUP(Z702/AB$2,{0,0.4,0.45,0.5,0.55,0.6,0.65,0.7,0.75,0.8,1},{"F","D","C","C+","B-","B","B+","A-","A","A+"}))))</f>
        <v/>
      </c>
      <c r="AB702" s="2" t="str">
        <f>IF(COUNT($A702)=0,"",IF(Z702="","--",IF(Z702="3E","3E",LOOKUP(Z702/AB$2,{0,0.4,0.45,0.5,0.55,0.6,0.65,0.7,0.75,0.8,1},{0,2,2.25,2.5,2.75,3,3.25,3.5,3.75,4}))))</f>
        <v/>
      </c>
      <c r="AC702" s="3" t="str">
        <f>IF(COUNT($A702)=0,"",IF($A702&lt;&gt;DRAFT!$B704,"ERR",IF(DRAFT!CF704&gt;0,DRAFT!CF704,"")))</f>
        <v/>
      </c>
      <c r="AD702" s="3" t="str">
        <f>IF(COUNT($A702)=0,"",IF(AC702="3E","3E",IF(AC702="","I",LOOKUP(AC702/AE$2,{0,0.4,0.45,0.5,0.55,0.6,0.65,0.7,0.75,0.8,1},{"F","D","C","C+","B-","B","B+","A-","A","A+"}))))</f>
        <v/>
      </c>
      <c r="AE702" s="2" t="str">
        <f>IF(COUNT($A702)=0,"",IF(AC702="","--",IF(AC702="3E","3E",LOOKUP(AC702/AE$2,{0,0.4,0.45,0.5,0.55,0.6,0.65,0.7,0.75,0.8,1},{0,2,2.25,2.5,2.75,3,3.25,3.5,3.75,4}))))</f>
        <v/>
      </c>
      <c r="AF702" s="3" t="str">
        <f>IF($A702&lt;&gt;DRAFT!$B704,"ERR",IF(OR(COUNT($A702)=0,COUNT(DRAFT!CI704:CK704,DRAFT!CM704:CO704)=0),"",CEILING(SUM(DRAFT!CL704,DRAFT!CP704),1)))</f>
        <v/>
      </c>
      <c r="AG702" s="3" t="str">
        <f>IF(COUNT($A702)=0,"",IF(AF702="3E","3E",IF(AF702="","I",LOOKUP(AF702/AH$2,{0,0.4,0.45,0.5,0.55,0.6,0.65,0.7,0.75,0.8,1},{"F","D","C","C+","B-","B","B+","A-","A","A+"}))))</f>
        <v/>
      </c>
      <c r="AH702" s="2" t="str">
        <f>IF(COUNT($A702)=0,"",IF(AF702="","--",IF(AF702="3E","3E",LOOKUP(AF702/AH$2,{0,0.4,0.45,0.5,0.55,0.6,0.65,0.7,0.75,0.8,1},{0,2,2.25,2.5,2.75,3,3.25,3.5,3.75,4}))))</f>
        <v/>
      </c>
      <c r="AI702" s="11" t="str">
        <f>IF(OR(COUNT($A702)=0,COUNT(B702:AH702)=0),"",IF(COUNTIF(B702:AH702,"3E")&gt;0,"3E",IF(DRAFT!$A704="R",TRUNC(SUMPRODUCT(RGP,RCP)/TCP,3),TRUNC((SUMPRODUCT(--(IMDGP&gt;0)*IMDGP,IMCP)+CEILING(DRAFT!$CQ704*42,0.25))/TCP,3))))</f>
        <v/>
      </c>
      <c r="AJ702" s="3" t="str">
        <f>IF(OR(COUNT($A702)=0,COUNT(B702:AH702)=0),"",IF(COUNTIF(B702:AH702,"3E")&gt;0,"3E",IF(DRAFT!$A704="R",SUMPRODUCT(--(RGP&gt;=2),RCP),SUMPRODUCT(--(IMDGP&gt;0),--(IMGP=0),IMCP)+DRAFT!$CR704)))</f>
        <v/>
      </c>
      <c r="AK702" s="3" t="str">
        <f>IF(OR(COUNT($A702)=0,COUNT(B702:AH702)=0),"",IF(COUNTIF(B702:AJ702,"3E")&gt;0,"3E",IF(AND(DRAFT!$A704="IM",OR($AI702&gt;DRAFT!$CQ704,$AJ702&gt;DRAFT!$CR704)),"IMPROVED",IF(AND(DRAFT!$A704="IM",$AI702&lt;=DRAFT!$CQ704,$AJ702&lt;=DRAFT!$CR704),"NOT IMPROVED",IF(AND(AH702&gt;=2,AI702&gt;=2,AJ702&gt;=30),"PASS","FAIL")))))</f>
        <v/>
      </c>
      <c r="AL702" s="3" t="str">
        <f t="shared" si="20"/>
        <v/>
      </c>
      <c r="AM702" s="3" t="str">
        <f t="shared" si="21"/>
        <v/>
      </c>
    </row>
    <row r="703" spans="1:39" ht="18.95" customHeight="1" x14ac:dyDescent="0.25">
      <c r="A703" s="4" t="str">
        <f>IF(DRAFT!$B705="","",DRAFT!$B705)</f>
        <v/>
      </c>
      <c r="B703" s="3" t="str">
        <f>IF(COUNT($A703)=0,"",IF($A703&lt;&gt;DRAFT!$B705,"ERR",IF(DRAFT!I705="3E","3E",IF(COUNT(DRAFT!E705,DRAFT!I705)&gt;0,DRAFT!J705,""))))</f>
        <v/>
      </c>
      <c r="C703" s="3" t="str">
        <f>IF(COUNT($A703)=0,"",IF(B703="3E","3E",IF(B703="","I",LOOKUP(B703/D$2,{0,0.4,0.45,0.5,0.55,0.6,0.65,0.7,0.75,0.8,1},{"F","D","C","C+","B-","B","B+","A-","A","A+"}))))</f>
        <v/>
      </c>
      <c r="D703" s="2" t="str">
        <f>IF(COUNT($A703)=0,"",IF(B703="","--",IF(B703="3E","3E",LOOKUP(B703/D$2,{0,0.4,0.45,0.5,0.55,0.6,0.65,0.7,0.75,0.8,1},{0,2,2.25,2.5,2.75,3,3.25,3.5,3.75,4}))))</f>
        <v/>
      </c>
      <c r="E703" s="3" t="str">
        <f>IF(COUNT($A703)=0,"",IF($A703&lt;&gt;DRAFT!$B705,"ERR",IF(DRAFT!R705="3E","3E",IF(COUNT(DRAFT!N705,DRAFT!R705)&gt;0,DRAFT!S705,""))))</f>
        <v/>
      </c>
      <c r="F703" s="3" t="str">
        <f>IF(COUNT($A703)=0,"",IF(E703="3E","3E",IF(E703="","I",LOOKUP(E703/G$2,{0,0.4,0.45,0.5,0.55,0.6,0.65,0.7,0.75,0.8,1},{"F","D","C","C+","B-","B","B+","A-","A","A+"}))))</f>
        <v/>
      </c>
      <c r="G703" s="2" t="str">
        <f>IF(COUNT($A703)=0,"",IF(E703="","--",IF(E703="3E","3E",LOOKUP(E703/G$2,{0,0.4,0.45,0.5,0.55,0.6,0.65,0.7,0.75,0.8,1},{0,2,2.25,2.5,2.75,3,3.25,3.5,3.75,4}))))</f>
        <v/>
      </c>
      <c r="H703" s="3" t="str">
        <f>IF(COUNT($A703)=0,"",IF($A703&lt;&gt;DRAFT!$B705,"ERR",IF(DRAFT!AA705="3E","3E",IF(COUNT(DRAFT!W705,DRAFT!AA705)&gt;0,DRAFT!AB705,""))))</f>
        <v/>
      </c>
      <c r="I703" s="3" t="str">
        <f>IF(COUNT($A703)=0,"",IF(H703="3E","3E",IF(H703="","I",LOOKUP(H703/J$2,{0,0.4,0.45,0.5,0.55,0.6,0.65,0.7,0.75,0.8,1},{"F","D","C","C+","B-","B","B+","A-","A","A+"}))))</f>
        <v/>
      </c>
      <c r="J703" s="2" t="str">
        <f>IF(COUNT($A703)=0,"",IF(H703="","--",IF(H703="3E","3E",LOOKUP(H703/J$2,{0,0.4,0.45,0.5,0.55,0.6,0.65,0.7,0.75,0.8,1},{0,2,2.25,2.5,2.75,3,3.25,3.5,3.75,4}))))</f>
        <v/>
      </c>
      <c r="K703" s="3" t="str">
        <f>IF(COUNT($A703)=0,"",IF($A703&lt;&gt;DRAFT!$B705,"ERR",IF(DRAFT!AJ705="3E","3E",IF(COUNT(DRAFT!AF705,DRAFT!AJ705)&gt;0,DRAFT!AK705,""))))</f>
        <v/>
      </c>
      <c r="L703" s="3" t="str">
        <f>IF(COUNT($A703)=0,"",IF(K703="3E","3E",IF(K703="","I",LOOKUP(K703/M$2,{0,0.4,0.45,0.5,0.55,0.6,0.65,0.7,0.75,0.8,1},{"F","D","C","C+","B-","B","B+","A-","A","A+"}))))</f>
        <v/>
      </c>
      <c r="M703" s="2" t="str">
        <f>IF(COUNT($A703)=0,"",IF(K703="","--",IF(K703="3E","3E",LOOKUP(K703/M$2,{0,0.4,0.45,0.5,0.55,0.6,0.65,0.7,0.75,0.8,1},{0,2,2.25,2.5,2.75,3,3.25,3.5,3.75,4}))))</f>
        <v/>
      </c>
      <c r="N703" s="3" t="str">
        <f>IF(COUNT($A703)=0,"",IF($A703&lt;&gt;DRAFT!$B705,"ERR",IF(DRAFT!AS705="3E","3E",IF(COUNT(DRAFT!AO705,DRAFT!AS705)&gt;0,DRAFT!AT705,""))))</f>
        <v/>
      </c>
      <c r="O703" s="3" t="str">
        <f>IF(COUNT($A703)=0,"",IF(N703="3E","3E",IF(N703="","I",LOOKUP(N703/P$2,{0,0.4,0.45,0.5,0.55,0.6,0.65,0.7,0.75,0.8,1},{"F","D","C","C+","B-","B","B+","A-","A","A+"}))))</f>
        <v/>
      </c>
      <c r="P703" s="2" t="str">
        <f>IF(COUNT($A703)=0,"",IF(N703="","--",IF(N703="3E","3E",LOOKUP(N703/P$2,{0,0.4,0.45,0.5,0.55,0.6,0.65,0.7,0.75,0.8,1},{0,2,2.25,2.5,2.75,3,3.25,3.5,3.75,4}))))</f>
        <v/>
      </c>
      <c r="Q703" s="3" t="str">
        <f>IF(COUNT($A703)=0,"",IF($A703&lt;&gt;DRAFT!$B705,"ERR",IF(DRAFT!BB705="3E","3E",IF(COUNT(DRAFT!AX705,DRAFT!BB705)&gt;0,DRAFT!BC705,""))))</f>
        <v/>
      </c>
      <c r="R703" s="3" t="str">
        <f>IF(COUNT($A703)=0,"",IF(Q703="3E","3E",IF(Q703="","I",LOOKUP(Q703/S$2,{0,0.4,0.45,0.5,0.55,0.6,0.65,0.7,0.75,0.8,1},{"F","D","C","C+","B-","B","B+","A-","A","A+"}))))</f>
        <v/>
      </c>
      <c r="S703" s="2" t="str">
        <f>IF(COUNT($A703)=0,"",IF(Q703="","--",IF(Q703="3E","3E",LOOKUP(Q703/S$2,{0,0.4,0.45,0.5,0.55,0.6,0.65,0.7,0.75,0.8,1},{0,2,2.25,2.5,2.75,3,3.25,3.5,3.75,4}))))</f>
        <v/>
      </c>
      <c r="T703" s="3" t="str">
        <f>IF(COUNT($A703)=0,"",IF($A703&lt;&gt;DRAFT!$B705,"ERR",IF(DRAFT!BK705="3E","3E",IF(COUNT(DRAFT!BG705,DRAFT!BK705)&gt;0,DRAFT!BL705,""))))</f>
        <v/>
      </c>
      <c r="U703" s="3" t="str">
        <f>IF(COUNT($A703)=0,"",IF(T703="3E","3E",IF(T703="","I",LOOKUP(T703/V$2,{0,0.4,0.45,0.5,0.55,0.6,0.65,0.7,0.75,0.8,1},{"F","D","C","C+","B-","B","B+","A-","A","A+"}))))</f>
        <v/>
      </c>
      <c r="V703" s="2" t="str">
        <f>IF(COUNT($A703)=0,"",IF(T703="","--",IF(T703="3E","3E",LOOKUP(T703/V$2,{0,0.4,0.45,0.5,0.55,0.6,0.65,0.7,0.75,0.8,1},{0,2,2.25,2.5,2.75,3,3.25,3.5,3.75,4}))))</f>
        <v/>
      </c>
      <c r="W703" s="3" t="str">
        <f>IF(COUNT($A703)=0,"",IF($A703&lt;&gt;DRAFT!$B705,"ERR",IF(DRAFT!BT705="3E","3E",IF(COUNT(DRAFT!BP705,DRAFT!BT705)&gt;0,DRAFT!BU705,""))))</f>
        <v/>
      </c>
      <c r="X703" s="3" t="str">
        <f>IF(COUNT($A703)=0,"",IF(W703="3E","3E",IF(W703="","I",LOOKUP(W703/Y$2,{0,0.4,0.45,0.5,0.55,0.6,0.65,0.7,0.75,0.8,1},{"F","D","C","C+","B-","B","B+","A-","A","A+"}))))</f>
        <v/>
      </c>
      <c r="Y703" s="2" t="str">
        <f>IF(COUNT($A703)=0,"",IF(W703="","--",IF(W703="3E","3E",LOOKUP(W703/Y$2,{0,0.4,0.45,0.5,0.55,0.6,0.65,0.7,0.75,0.8,1},{0,2,2.25,2.5,2.75,3,3.25,3.5,3.75,4}))))</f>
        <v/>
      </c>
      <c r="Z703" s="3" t="str">
        <f>IF(COUNT($A703)=0,"",IF($A703&lt;&gt;DRAFT!$B705,"ERR",IF(DRAFT!CC705="3E","3E",IF(COUNT(DRAFT!BY705,DRAFT!CC705)&gt;0,DRAFT!CD705,""))))</f>
        <v/>
      </c>
      <c r="AA703" s="3" t="str">
        <f>IF(COUNT($A703)=0,"",IF(Z703="3E","3E",IF(Z703="","I",LOOKUP(Z703/AB$2,{0,0.4,0.45,0.5,0.55,0.6,0.65,0.7,0.75,0.8,1},{"F","D","C","C+","B-","B","B+","A-","A","A+"}))))</f>
        <v/>
      </c>
      <c r="AB703" s="2" t="str">
        <f>IF(COUNT($A703)=0,"",IF(Z703="","--",IF(Z703="3E","3E",LOOKUP(Z703/AB$2,{0,0.4,0.45,0.5,0.55,0.6,0.65,0.7,0.75,0.8,1},{0,2,2.25,2.5,2.75,3,3.25,3.5,3.75,4}))))</f>
        <v/>
      </c>
      <c r="AC703" s="3" t="str">
        <f>IF(COUNT($A703)=0,"",IF($A703&lt;&gt;DRAFT!$B705,"ERR",IF(DRAFT!CF705&gt;0,DRAFT!CF705,"")))</f>
        <v/>
      </c>
      <c r="AD703" s="3" t="str">
        <f>IF(COUNT($A703)=0,"",IF(AC703="3E","3E",IF(AC703="","I",LOOKUP(AC703/AE$2,{0,0.4,0.45,0.5,0.55,0.6,0.65,0.7,0.75,0.8,1},{"F","D","C","C+","B-","B","B+","A-","A","A+"}))))</f>
        <v/>
      </c>
      <c r="AE703" s="2" t="str">
        <f>IF(COUNT($A703)=0,"",IF(AC703="","--",IF(AC703="3E","3E",LOOKUP(AC703/AE$2,{0,0.4,0.45,0.5,0.55,0.6,0.65,0.7,0.75,0.8,1},{0,2,2.25,2.5,2.75,3,3.25,3.5,3.75,4}))))</f>
        <v/>
      </c>
      <c r="AF703" s="3" t="str">
        <f>IF($A703&lt;&gt;DRAFT!$B705,"ERR",IF(OR(COUNT($A703)=0,COUNT(DRAFT!CI705:CK705,DRAFT!CM705:CO705)=0),"",CEILING(SUM(DRAFT!CL705,DRAFT!CP705),1)))</f>
        <v/>
      </c>
      <c r="AG703" s="3" t="str">
        <f>IF(COUNT($A703)=0,"",IF(AF703="3E","3E",IF(AF703="","I",LOOKUP(AF703/AH$2,{0,0.4,0.45,0.5,0.55,0.6,0.65,0.7,0.75,0.8,1},{"F","D","C","C+","B-","B","B+","A-","A","A+"}))))</f>
        <v/>
      </c>
      <c r="AH703" s="2" t="str">
        <f>IF(COUNT($A703)=0,"",IF(AF703="","--",IF(AF703="3E","3E",LOOKUP(AF703/AH$2,{0,0.4,0.45,0.5,0.55,0.6,0.65,0.7,0.75,0.8,1},{0,2,2.25,2.5,2.75,3,3.25,3.5,3.75,4}))))</f>
        <v/>
      </c>
      <c r="AI703" s="11" t="str">
        <f>IF(OR(COUNT($A703)=0,COUNT(B703:AH703)=0),"",IF(COUNTIF(B703:AH703,"3E")&gt;0,"3E",IF(DRAFT!$A705="R",TRUNC(SUMPRODUCT(RGP,RCP)/TCP,3),TRUNC((SUMPRODUCT(--(IMDGP&gt;0)*IMDGP,IMCP)+CEILING(DRAFT!$CQ705*42,0.25))/TCP,3))))</f>
        <v/>
      </c>
      <c r="AJ703" s="3" t="str">
        <f>IF(OR(COUNT($A703)=0,COUNT(B703:AH703)=0),"",IF(COUNTIF(B703:AH703,"3E")&gt;0,"3E",IF(DRAFT!$A705="R",SUMPRODUCT(--(RGP&gt;=2),RCP),SUMPRODUCT(--(IMDGP&gt;0),--(IMGP=0),IMCP)+DRAFT!$CR705)))</f>
        <v/>
      </c>
      <c r="AK703" s="3" t="str">
        <f>IF(OR(COUNT($A703)=0,COUNT(B703:AH703)=0),"",IF(COUNTIF(B703:AJ703,"3E")&gt;0,"3E",IF(AND(DRAFT!$A705="IM",OR($AI703&gt;DRAFT!$CQ705,$AJ703&gt;DRAFT!$CR705)),"IMPROVED",IF(AND(DRAFT!$A705="IM",$AI703&lt;=DRAFT!$CQ705,$AJ703&lt;=DRAFT!$CR705),"NOT IMPROVED",IF(AND(AH703&gt;=2,AI703&gt;=2,AJ703&gt;=30),"PASS","FAIL")))))</f>
        <v/>
      </c>
      <c r="AL703" s="3" t="str">
        <f t="shared" si="20"/>
        <v/>
      </c>
      <c r="AM703" s="3" t="str">
        <f t="shared" si="21"/>
        <v/>
      </c>
    </row>
    <row r="704" spans="1:39" ht="18.95" customHeight="1" x14ac:dyDescent="0.25">
      <c r="A704" s="4" t="str">
        <f>IF(DRAFT!$B706="","",DRAFT!$B706)</f>
        <v/>
      </c>
      <c r="B704" s="3" t="str">
        <f>IF(COUNT($A704)=0,"",IF($A704&lt;&gt;DRAFT!$B706,"ERR",IF(DRAFT!I706="3E","3E",IF(COUNT(DRAFT!E706,DRAFT!I706)&gt;0,DRAFT!J706,""))))</f>
        <v/>
      </c>
      <c r="C704" s="3" t="str">
        <f>IF(COUNT($A704)=0,"",IF(B704="3E","3E",IF(B704="","I",LOOKUP(B704/D$2,{0,0.4,0.45,0.5,0.55,0.6,0.65,0.7,0.75,0.8,1},{"F","D","C","C+","B-","B","B+","A-","A","A+"}))))</f>
        <v/>
      </c>
      <c r="D704" s="2" t="str">
        <f>IF(COUNT($A704)=0,"",IF(B704="","--",IF(B704="3E","3E",LOOKUP(B704/D$2,{0,0.4,0.45,0.5,0.55,0.6,0.65,0.7,0.75,0.8,1},{0,2,2.25,2.5,2.75,3,3.25,3.5,3.75,4}))))</f>
        <v/>
      </c>
      <c r="E704" s="3" t="str">
        <f>IF(COUNT($A704)=0,"",IF($A704&lt;&gt;DRAFT!$B706,"ERR",IF(DRAFT!R706="3E","3E",IF(COUNT(DRAFT!N706,DRAFT!R706)&gt;0,DRAFT!S706,""))))</f>
        <v/>
      </c>
      <c r="F704" s="3" t="str">
        <f>IF(COUNT($A704)=0,"",IF(E704="3E","3E",IF(E704="","I",LOOKUP(E704/G$2,{0,0.4,0.45,0.5,0.55,0.6,0.65,0.7,0.75,0.8,1},{"F","D","C","C+","B-","B","B+","A-","A","A+"}))))</f>
        <v/>
      </c>
      <c r="G704" s="2" t="str">
        <f>IF(COUNT($A704)=0,"",IF(E704="","--",IF(E704="3E","3E",LOOKUP(E704/G$2,{0,0.4,0.45,0.5,0.55,0.6,0.65,0.7,0.75,0.8,1},{0,2,2.25,2.5,2.75,3,3.25,3.5,3.75,4}))))</f>
        <v/>
      </c>
      <c r="H704" s="3" t="str">
        <f>IF(COUNT($A704)=0,"",IF($A704&lt;&gt;DRAFT!$B706,"ERR",IF(DRAFT!AA706="3E","3E",IF(COUNT(DRAFT!W706,DRAFT!AA706)&gt;0,DRAFT!AB706,""))))</f>
        <v/>
      </c>
      <c r="I704" s="3" t="str">
        <f>IF(COUNT($A704)=0,"",IF(H704="3E","3E",IF(H704="","I",LOOKUP(H704/J$2,{0,0.4,0.45,0.5,0.55,0.6,0.65,0.7,0.75,0.8,1},{"F","D","C","C+","B-","B","B+","A-","A","A+"}))))</f>
        <v/>
      </c>
      <c r="J704" s="2" t="str">
        <f>IF(COUNT($A704)=0,"",IF(H704="","--",IF(H704="3E","3E",LOOKUP(H704/J$2,{0,0.4,0.45,0.5,0.55,0.6,0.65,0.7,0.75,0.8,1},{0,2,2.25,2.5,2.75,3,3.25,3.5,3.75,4}))))</f>
        <v/>
      </c>
      <c r="K704" s="3" t="str">
        <f>IF(COUNT($A704)=0,"",IF($A704&lt;&gt;DRAFT!$B706,"ERR",IF(DRAFT!AJ706="3E","3E",IF(COUNT(DRAFT!AF706,DRAFT!AJ706)&gt;0,DRAFT!AK706,""))))</f>
        <v/>
      </c>
      <c r="L704" s="3" t="str">
        <f>IF(COUNT($A704)=0,"",IF(K704="3E","3E",IF(K704="","I",LOOKUP(K704/M$2,{0,0.4,0.45,0.5,0.55,0.6,0.65,0.7,0.75,0.8,1},{"F","D","C","C+","B-","B","B+","A-","A","A+"}))))</f>
        <v/>
      </c>
      <c r="M704" s="2" t="str">
        <f>IF(COUNT($A704)=0,"",IF(K704="","--",IF(K704="3E","3E",LOOKUP(K704/M$2,{0,0.4,0.45,0.5,0.55,0.6,0.65,0.7,0.75,0.8,1},{0,2,2.25,2.5,2.75,3,3.25,3.5,3.75,4}))))</f>
        <v/>
      </c>
      <c r="N704" s="3" t="str">
        <f>IF(COUNT($A704)=0,"",IF($A704&lt;&gt;DRAFT!$B706,"ERR",IF(DRAFT!AS706="3E","3E",IF(COUNT(DRAFT!AO706,DRAFT!AS706)&gt;0,DRAFT!AT706,""))))</f>
        <v/>
      </c>
      <c r="O704" s="3" t="str">
        <f>IF(COUNT($A704)=0,"",IF(N704="3E","3E",IF(N704="","I",LOOKUP(N704/P$2,{0,0.4,0.45,0.5,0.55,0.6,0.65,0.7,0.75,0.8,1},{"F","D","C","C+","B-","B","B+","A-","A","A+"}))))</f>
        <v/>
      </c>
      <c r="P704" s="2" t="str">
        <f>IF(COUNT($A704)=0,"",IF(N704="","--",IF(N704="3E","3E",LOOKUP(N704/P$2,{0,0.4,0.45,0.5,0.55,0.6,0.65,0.7,0.75,0.8,1},{0,2,2.25,2.5,2.75,3,3.25,3.5,3.75,4}))))</f>
        <v/>
      </c>
      <c r="Q704" s="3" t="str">
        <f>IF(COUNT($A704)=0,"",IF($A704&lt;&gt;DRAFT!$B706,"ERR",IF(DRAFT!BB706="3E","3E",IF(COUNT(DRAFT!AX706,DRAFT!BB706)&gt;0,DRAFT!BC706,""))))</f>
        <v/>
      </c>
      <c r="R704" s="3" t="str">
        <f>IF(COUNT($A704)=0,"",IF(Q704="3E","3E",IF(Q704="","I",LOOKUP(Q704/S$2,{0,0.4,0.45,0.5,0.55,0.6,0.65,0.7,0.75,0.8,1},{"F","D","C","C+","B-","B","B+","A-","A","A+"}))))</f>
        <v/>
      </c>
      <c r="S704" s="2" t="str">
        <f>IF(COUNT($A704)=0,"",IF(Q704="","--",IF(Q704="3E","3E",LOOKUP(Q704/S$2,{0,0.4,0.45,0.5,0.55,0.6,0.65,0.7,0.75,0.8,1},{0,2,2.25,2.5,2.75,3,3.25,3.5,3.75,4}))))</f>
        <v/>
      </c>
      <c r="T704" s="3" t="str">
        <f>IF(COUNT($A704)=0,"",IF($A704&lt;&gt;DRAFT!$B706,"ERR",IF(DRAFT!BK706="3E","3E",IF(COUNT(DRAFT!BG706,DRAFT!BK706)&gt;0,DRAFT!BL706,""))))</f>
        <v/>
      </c>
      <c r="U704" s="3" t="str">
        <f>IF(COUNT($A704)=0,"",IF(T704="3E","3E",IF(T704="","I",LOOKUP(T704/V$2,{0,0.4,0.45,0.5,0.55,0.6,0.65,0.7,0.75,0.8,1},{"F","D","C","C+","B-","B","B+","A-","A","A+"}))))</f>
        <v/>
      </c>
      <c r="V704" s="2" t="str">
        <f>IF(COUNT($A704)=0,"",IF(T704="","--",IF(T704="3E","3E",LOOKUP(T704/V$2,{0,0.4,0.45,0.5,0.55,0.6,0.65,0.7,0.75,0.8,1},{0,2,2.25,2.5,2.75,3,3.25,3.5,3.75,4}))))</f>
        <v/>
      </c>
      <c r="W704" s="3" t="str">
        <f>IF(COUNT($A704)=0,"",IF($A704&lt;&gt;DRAFT!$B706,"ERR",IF(DRAFT!BT706="3E","3E",IF(COUNT(DRAFT!BP706,DRAFT!BT706)&gt;0,DRAFT!BU706,""))))</f>
        <v/>
      </c>
      <c r="X704" s="3" t="str">
        <f>IF(COUNT($A704)=0,"",IF(W704="3E","3E",IF(W704="","I",LOOKUP(W704/Y$2,{0,0.4,0.45,0.5,0.55,0.6,0.65,0.7,0.75,0.8,1},{"F","D","C","C+","B-","B","B+","A-","A","A+"}))))</f>
        <v/>
      </c>
      <c r="Y704" s="2" t="str">
        <f>IF(COUNT($A704)=0,"",IF(W704="","--",IF(W704="3E","3E",LOOKUP(W704/Y$2,{0,0.4,0.45,0.5,0.55,0.6,0.65,0.7,0.75,0.8,1},{0,2,2.25,2.5,2.75,3,3.25,3.5,3.75,4}))))</f>
        <v/>
      </c>
      <c r="Z704" s="3" t="str">
        <f>IF(COUNT($A704)=0,"",IF($A704&lt;&gt;DRAFT!$B706,"ERR",IF(DRAFT!CC706="3E","3E",IF(COUNT(DRAFT!BY706,DRAFT!CC706)&gt;0,DRAFT!CD706,""))))</f>
        <v/>
      </c>
      <c r="AA704" s="3" t="str">
        <f>IF(COUNT($A704)=0,"",IF(Z704="3E","3E",IF(Z704="","I",LOOKUP(Z704/AB$2,{0,0.4,0.45,0.5,0.55,0.6,0.65,0.7,0.75,0.8,1},{"F","D","C","C+","B-","B","B+","A-","A","A+"}))))</f>
        <v/>
      </c>
      <c r="AB704" s="2" t="str">
        <f>IF(COUNT($A704)=0,"",IF(Z704="","--",IF(Z704="3E","3E",LOOKUP(Z704/AB$2,{0,0.4,0.45,0.5,0.55,0.6,0.65,0.7,0.75,0.8,1},{0,2,2.25,2.5,2.75,3,3.25,3.5,3.75,4}))))</f>
        <v/>
      </c>
      <c r="AC704" s="3" t="str">
        <f>IF(COUNT($A704)=0,"",IF($A704&lt;&gt;DRAFT!$B706,"ERR",IF(DRAFT!CF706&gt;0,DRAFT!CF706,"")))</f>
        <v/>
      </c>
      <c r="AD704" s="3" t="str">
        <f>IF(COUNT($A704)=0,"",IF(AC704="3E","3E",IF(AC704="","I",LOOKUP(AC704/AE$2,{0,0.4,0.45,0.5,0.55,0.6,0.65,0.7,0.75,0.8,1},{"F","D","C","C+","B-","B","B+","A-","A","A+"}))))</f>
        <v/>
      </c>
      <c r="AE704" s="2" t="str">
        <f>IF(COUNT($A704)=0,"",IF(AC704="","--",IF(AC704="3E","3E",LOOKUP(AC704/AE$2,{0,0.4,0.45,0.5,0.55,0.6,0.65,0.7,0.75,0.8,1},{0,2,2.25,2.5,2.75,3,3.25,3.5,3.75,4}))))</f>
        <v/>
      </c>
      <c r="AF704" s="3" t="str">
        <f>IF($A704&lt;&gt;DRAFT!$B706,"ERR",IF(OR(COUNT($A704)=0,COUNT(DRAFT!CI706:CK706,DRAFT!CM706:CO706)=0),"",CEILING(SUM(DRAFT!CL706,DRAFT!CP706),1)))</f>
        <v/>
      </c>
      <c r="AG704" s="3" t="str">
        <f>IF(COUNT($A704)=0,"",IF(AF704="3E","3E",IF(AF704="","I",LOOKUP(AF704/AH$2,{0,0.4,0.45,0.5,0.55,0.6,0.65,0.7,0.75,0.8,1},{"F","D","C","C+","B-","B","B+","A-","A","A+"}))))</f>
        <v/>
      </c>
      <c r="AH704" s="2" t="str">
        <f>IF(COUNT($A704)=0,"",IF(AF704="","--",IF(AF704="3E","3E",LOOKUP(AF704/AH$2,{0,0.4,0.45,0.5,0.55,0.6,0.65,0.7,0.75,0.8,1},{0,2,2.25,2.5,2.75,3,3.25,3.5,3.75,4}))))</f>
        <v/>
      </c>
      <c r="AI704" s="11" t="str">
        <f>IF(OR(COUNT($A704)=0,COUNT(B704:AH704)=0),"",IF(COUNTIF(B704:AH704,"3E")&gt;0,"3E",IF(DRAFT!$A706="R",TRUNC(SUMPRODUCT(RGP,RCP)/TCP,3),TRUNC((SUMPRODUCT(--(IMDGP&gt;0)*IMDGP,IMCP)+CEILING(DRAFT!$CQ706*42,0.25))/TCP,3))))</f>
        <v/>
      </c>
      <c r="AJ704" s="3" t="str">
        <f>IF(OR(COUNT($A704)=0,COUNT(B704:AH704)=0),"",IF(COUNTIF(B704:AH704,"3E")&gt;0,"3E",IF(DRAFT!$A706="R",SUMPRODUCT(--(RGP&gt;=2),RCP),SUMPRODUCT(--(IMDGP&gt;0),--(IMGP=0),IMCP)+DRAFT!$CR706)))</f>
        <v/>
      </c>
      <c r="AK704" s="3" t="str">
        <f>IF(OR(COUNT($A704)=0,COUNT(B704:AH704)=0),"",IF(COUNTIF(B704:AJ704,"3E")&gt;0,"3E",IF(AND(DRAFT!$A706="IM",OR($AI704&gt;DRAFT!$CQ706,$AJ704&gt;DRAFT!$CR706)),"IMPROVED",IF(AND(DRAFT!$A706="IM",$AI704&lt;=DRAFT!$CQ706,$AJ704&lt;=DRAFT!$CR706),"NOT IMPROVED",IF(AND(AH704&gt;=2,AI704&gt;=2,AJ704&gt;=30),"PASS","FAIL")))))</f>
        <v/>
      </c>
      <c r="AL704" s="3" t="str">
        <f t="shared" si="20"/>
        <v/>
      </c>
      <c r="AM704" s="3" t="str">
        <f t="shared" si="21"/>
        <v/>
      </c>
    </row>
    <row r="705" spans="1:39" ht="18.95" customHeight="1" x14ac:dyDescent="0.25">
      <c r="A705" s="4" t="str">
        <f>IF(DRAFT!$B707="","",DRAFT!$B707)</f>
        <v/>
      </c>
      <c r="B705" s="3" t="str">
        <f>IF(COUNT($A705)=0,"",IF($A705&lt;&gt;DRAFT!$B707,"ERR",IF(DRAFT!I707="3E","3E",IF(COUNT(DRAFT!E707,DRAFT!I707)&gt;0,DRAFT!J707,""))))</f>
        <v/>
      </c>
      <c r="C705" s="3" t="str">
        <f>IF(COUNT($A705)=0,"",IF(B705="3E","3E",IF(B705="","I",LOOKUP(B705/D$2,{0,0.4,0.45,0.5,0.55,0.6,0.65,0.7,0.75,0.8,1},{"F","D","C","C+","B-","B","B+","A-","A","A+"}))))</f>
        <v/>
      </c>
      <c r="D705" s="2" t="str">
        <f>IF(COUNT($A705)=0,"",IF(B705="","--",IF(B705="3E","3E",LOOKUP(B705/D$2,{0,0.4,0.45,0.5,0.55,0.6,0.65,0.7,0.75,0.8,1},{0,2,2.25,2.5,2.75,3,3.25,3.5,3.75,4}))))</f>
        <v/>
      </c>
      <c r="E705" s="3" t="str">
        <f>IF(COUNT($A705)=0,"",IF($A705&lt;&gt;DRAFT!$B707,"ERR",IF(DRAFT!R707="3E","3E",IF(COUNT(DRAFT!N707,DRAFT!R707)&gt;0,DRAFT!S707,""))))</f>
        <v/>
      </c>
      <c r="F705" s="3" t="str">
        <f>IF(COUNT($A705)=0,"",IF(E705="3E","3E",IF(E705="","I",LOOKUP(E705/G$2,{0,0.4,0.45,0.5,0.55,0.6,0.65,0.7,0.75,0.8,1},{"F","D","C","C+","B-","B","B+","A-","A","A+"}))))</f>
        <v/>
      </c>
      <c r="G705" s="2" t="str">
        <f>IF(COUNT($A705)=0,"",IF(E705="","--",IF(E705="3E","3E",LOOKUP(E705/G$2,{0,0.4,0.45,0.5,0.55,0.6,0.65,0.7,0.75,0.8,1},{0,2,2.25,2.5,2.75,3,3.25,3.5,3.75,4}))))</f>
        <v/>
      </c>
      <c r="H705" s="3" t="str">
        <f>IF(COUNT($A705)=0,"",IF($A705&lt;&gt;DRAFT!$B707,"ERR",IF(DRAFT!AA707="3E","3E",IF(COUNT(DRAFT!W707,DRAFT!AA707)&gt;0,DRAFT!AB707,""))))</f>
        <v/>
      </c>
      <c r="I705" s="3" t="str">
        <f>IF(COUNT($A705)=0,"",IF(H705="3E","3E",IF(H705="","I",LOOKUP(H705/J$2,{0,0.4,0.45,0.5,0.55,0.6,0.65,0.7,0.75,0.8,1},{"F","D","C","C+","B-","B","B+","A-","A","A+"}))))</f>
        <v/>
      </c>
      <c r="J705" s="2" t="str">
        <f>IF(COUNT($A705)=0,"",IF(H705="","--",IF(H705="3E","3E",LOOKUP(H705/J$2,{0,0.4,0.45,0.5,0.55,0.6,0.65,0.7,0.75,0.8,1},{0,2,2.25,2.5,2.75,3,3.25,3.5,3.75,4}))))</f>
        <v/>
      </c>
      <c r="K705" s="3" t="str">
        <f>IF(COUNT($A705)=0,"",IF($A705&lt;&gt;DRAFT!$B707,"ERR",IF(DRAFT!AJ707="3E","3E",IF(COUNT(DRAFT!AF707,DRAFT!AJ707)&gt;0,DRAFT!AK707,""))))</f>
        <v/>
      </c>
      <c r="L705" s="3" t="str">
        <f>IF(COUNT($A705)=0,"",IF(K705="3E","3E",IF(K705="","I",LOOKUP(K705/M$2,{0,0.4,0.45,0.5,0.55,0.6,0.65,0.7,0.75,0.8,1},{"F","D","C","C+","B-","B","B+","A-","A","A+"}))))</f>
        <v/>
      </c>
      <c r="M705" s="2" t="str">
        <f>IF(COUNT($A705)=0,"",IF(K705="","--",IF(K705="3E","3E",LOOKUP(K705/M$2,{0,0.4,0.45,0.5,0.55,0.6,0.65,0.7,0.75,0.8,1},{0,2,2.25,2.5,2.75,3,3.25,3.5,3.75,4}))))</f>
        <v/>
      </c>
      <c r="N705" s="3" t="str">
        <f>IF(COUNT($A705)=0,"",IF($A705&lt;&gt;DRAFT!$B707,"ERR",IF(DRAFT!AS707="3E","3E",IF(COUNT(DRAFT!AO707,DRAFT!AS707)&gt;0,DRAFT!AT707,""))))</f>
        <v/>
      </c>
      <c r="O705" s="3" t="str">
        <f>IF(COUNT($A705)=0,"",IF(N705="3E","3E",IF(N705="","I",LOOKUP(N705/P$2,{0,0.4,0.45,0.5,0.55,0.6,0.65,0.7,0.75,0.8,1},{"F","D","C","C+","B-","B","B+","A-","A","A+"}))))</f>
        <v/>
      </c>
      <c r="P705" s="2" t="str">
        <f>IF(COUNT($A705)=0,"",IF(N705="","--",IF(N705="3E","3E",LOOKUP(N705/P$2,{0,0.4,0.45,0.5,0.55,0.6,0.65,0.7,0.75,0.8,1},{0,2,2.25,2.5,2.75,3,3.25,3.5,3.75,4}))))</f>
        <v/>
      </c>
      <c r="Q705" s="3" t="str">
        <f>IF(COUNT($A705)=0,"",IF($A705&lt;&gt;DRAFT!$B707,"ERR",IF(DRAFT!BB707="3E","3E",IF(COUNT(DRAFT!AX707,DRAFT!BB707)&gt;0,DRAFT!BC707,""))))</f>
        <v/>
      </c>
      <c r="R705" s="3" t="str">
        <f>IF(COUNT($A705)=0,"",IF(Q705="3E","3E",IF(Q705="","I",LOOKUP(Q705/S$2,{0,0.4,0.45,0.5,0.55,0.6,0.65,0.7,0.75,0.8,1},{"F","D","C","C+","B-","B","B+","A-","A","A+"}))))</f>
        <v/>
      </c>
      <c r="S705" s="2" t="str">
        <f>IF(COUNT($A705)=0,"",IF(Q705="","--",IF(Q705="3E","3E",LOOKUP(Q705/S$2,{0,0.4,0.45,0.5,0.55,0.6,0.65,0.7,0.75,0.8,1},{0,2,2.25,2.5,2.75,3,3.25,3.5,3.75,4}))))</f>
        <v/>
      </c>
      <c r="T705" s="3" t="str">
        <f>IF(COUNT($A705)=0,"",IF($A705&lt;&gt;DRAFT!$B707,"ERR",IF(DRAFT!BK707="3E","3E",IF(COUNT(DRAFT!BG707,DRAFT!BK707)&gt;0,DRAFT!BL707,""))))</f>
        <v/>
      </c>
      <c r="U705" s="3" t="str">
        <f>IF(COUNT($A705)=0,"",IF(T705="3E","3E",IF(T705="","I",LOOKUP(T705/V$2,{0,0.4,0.45,0.5,0.55,0.6,0.65,0.7,0.75,0.8,1},{"F","D","C","C+","B-","B","B+","A-","A","A+"}))))</f>
        <v/>
      </c>
      <c r="V705" s="2" t="str">
        <f>IF(COUNT($A705)=0,"",IF(T705="","--",IF(T705="3E","3E",LOOKUP(T705/V$2,{0,0.4,0.45,0.5,0.55,0.6,0.65,0.7,0.75,0.8,1},{0,2,2.25,2.5,2.75,3,3.25,3.5,3.75,4}))))</f>
        <v/>
      </c>
      <c r="W705" s="3" t="str">
        <f>IF(COUNT($A705)=0,"",IF($A705&lt;&gt;DRAFT!$B707,"ERR",IF(DRAFT!BT707="3E","3E",IF(COUNT(DRAFT!BP707,DRAFT!BT707)&gt;0,DRAFT!BU707,""))))</f>
        <v/>
      </c>
      <c r="X705" s="3" t="str">
        <f>IF(COUNT($A705)=0,"",IF(W705="3E","3E",IF(W705="","I",LOOKUP(W705/Y$2,{0,0.4,0.45,0.5,0.55,0.6,0.65,0.7,0.75,0.8,1},{"F","D","C","C+","B-","B","B+","A-","A","A+"}))))</f>
        <v/>
      </c>
      <c r="Y705" s="2" t="str">
        <f>IF(COUNT($A705)=0,"",IF(W705="","--",IF(W705="3E","3E",LOOKUP(W705/Y$2,{0,0.4,0.45,0.5,0.55,0.6,0.65,0.7,0.75,0.8,1},{0,2,2.25,2.5,2.75,3,3.25,3.5,3.75,4}))))</f>
        <v/>
      </c>
      <c r="Z705" s="3" t="str">
        <f>IF(COUNT($A705)=0,"",IF($A705&lt;&gt;DRAFT!$B707,"ERR",IF(DRAFT!CC707="3E","3E",IF(COUNT(DRAFT!BY707,DRAFT!CC707)&gt;0,DRAFT!CD707,""))))</f>
        <v/>
      </c>
      <c r="AA705" s="3" t="str">
        <f>IF(COUNT($A705)=0,"",IF(Z705="3E","3E",IF(Z705="","I",LOOKUP(Z705/AB$2,{0,0.4,0.45,0.5,0.55,0.6,0.65,0.7,0.75,0.8,1},{"F","D","C","C+","B-","B","B+","A-","A","A+"}))))</f>
        <v/>
      </c>
      <c r="AB705" s="2" t="str">
        <f>IF(COUNT($A705)=0,"",IF(Z705="","--",IF(Z705="3E","3E",LOOKUP(Z705/AB$2,{0,0.4,0.45,0.5,0.55,0.6,0.65,0.7,0.75,0.8,1},{0,2,2.25,2.5,2.75,3,3.25,3.5,3.75,4}))))</f>
        <v/>
      </c>
      <c r="AC705" s="3" t="str">
        <f>IF(COUNT($A705)=0,"",IF($A705&lt;&gt;DRAFT!$B707,"ERR",IF(DRAFT!CF707&gt;0,DRAFT!CF707,"")))</f>
        <v/>
      </c>
      <c r="AD705" s="3" t="str">
        <f>IF(COUNT($A705)=0,"",IF(AC705="3E","3E",IF(AC705="","I",LOOKUP(AC705/AE$2,{0,0.4,0.45,0.5,0.55,0.6,0.65,0.7,0.75,0.8,1},{"F","D","C","C+","B-","B","B+","A-","A","A+"}))))</f>
        <v/>
      </c>
      <c r="AE705" s="2" t="str">
        <f>IF(COUNT($A705)=0,"",IF(AC705="","--",IF(AC705="3E","3E",LOOKUP(AC705/AE$2,{0,0.4,0.45,0.5,0.55,0.6,0.65,0.7,0.75,0.8,1},{0,2,2.25,2.5,2.75,3,3.25,3.5,3.75,4}))))</f>
        <v/>
      </c>
      <c r="AF705" s="3" t="str">
        <f>IF($A705&lt;&gt;DRAFT!$B707,"ERR",IF(OR(COUNT($A705)=0,COUNT(DRAFT!CI707:CK707,DRAFT!CM707:CO707)=0),"",CEILING(SUM(DRAFT!CL707,DRAFT!CP707),1)))</f>
        <v/>
      </c>
      <c r="AG705" s="3" t="str">
        <f>IF(COUNT($A705)=0,"",IF(AF705="3E","3E",IF(AF705="","I",LOOKUP(AF705/AH$2,{0,0.4,0.45,0.5,0.55,0.6,0.65,0.7,0.75,0.8,1},{"F","D","C","C+","B-","B","B+","A-","A","A+"}))))</f>
        <v/>
      </c>
      <c r="AH705" s="2" t="str">
        <f>IF(COUNT($A705)=0,"",IF(AF705="","--",IF(AF705="3E","3E",LOOKUP(AF705/AH$2,{0,0.4,0.45,0.5,0.55,0.6,0.65,0.7,0.75,0.8,1},{0,2,2.25,2.5,2.75,3,3.25,3.5,3.75,4}))))</f>
        <v/>
      </c>
      <c r="AI705" s="11" t="str">
        <f>IF(OR(COUNT($A705)=0,COUNT(B705:AH705)=0),"",IF(COUNTIF(B705:AH705,"3E")&gt;0,"3E",IF(DRAFT!$A707="R",TRUNC(SUMPRODUCT(RGP,RCP)/TCP,3),TRUNC((SUMPRODUCT(--(IMDGP&gt;0)*IMDGP,IMCP)+CEILING(DRAFT!$CQ707*42,0.25))/TCP,3))))</f>
        <v/>
      </c>
      <c r="AJ705" s="3" t="str">
        <f>IF(OR(COUNT($A705)=0,COUNT(B705:AH705)=0),"",IF(COUNTIF(B705:AH705,"3E")&gt;0,"3E",IF(DRAFT!$A707="R",SUMPRODUCT(--(RGP&gt;=2),RCP),SUMPRODUCT(--(IMDGP&gt;0),--(IMGP=0),IMCP)+DRAFT!$CR707)))</f>
        <v/>
      </c>
      <c r="AK705" s="3" t="str">
        <f>IF(OR(COUNT($A705)=0,COUNT(B705:AH705)=0),"",IF(COUNTIF(B705:AJ705,"3E")&gt;0,"3E",IF(AND(DRAFT!$A707="IM",OR($AI705&gt;DRAFT!$CQ707,$AJ705&gt;DRAFT!$CR707)),"IMPROVED",IF(AND(DRAFT!$A707="IM",$AI705&lt;=DRAFT!$CQ707,$AJ705&lt;=DRAFT!$CR707),"NOT IMPROVED",IF(AND(AH705&gt;=2,AI705&gt;=2,AJ705&gt;=30),"PASS","FAIL")))))</f>
        <v/>
      </c>
      <c r="AL705" s="3" t="str">
        <f t="shared" si="20"/>
        <v/>
      </c>
      <c r="AM705" s="3" t="str">
        <f t="shared" si="21"/>
        <v/>
      </c>
    </row>
    <row r="706" spans="1:39" ht="18.95" customHeight="1" x14ac:dyDescent="0.25">
      <c r="A706" s="4" t="str">
        <f>IF(DRAFT!$B708="","",DRAFT!$B708)</f>
        <v/>
      </c>
      <c r="B706" s="3" t="str">
        <f>IF(COUNT($A706)=0,"",IF($A706&lt;&gt;DRAFT!$B708,"ERR",IF(DRAFT!I708="3E","3E",IF(COUNT(DRAFT!E708,DRAFT!I708)&gt;0,DRAFT!J708,""))))</f>
        <v/>
      </c>
      <c r="C706" s="3" t="str">
        <f>IF(COUNT($A706)=0,"",IF(B706="3E","3E",IF(B706="","I",LOOKUP(B706/D$2,{0,0.4,0.45,0.5,0.55,0.6,0.65,0.7,0.75,0.8,1},{"F","D","C","C+","B-","B","B+","A-","A","A+"}))))</f>
        <v/>
      </c>
      <c r="D706" s="2" t="str">
        <f>IF(COUNT($A706)=0,"",IF(B706="","--",IF(B706="3E","3E",LOOKUP(B706/D$2,{0,0.4,0.45,0.5,0.55,0.6,0.65,0.7,0.75,0.8,1},{0,2,2.25,2.5,2.75,3,3.25,3.5,3.75,4}))))</f>
        <v/>
      </c>
      <c r="E706" s="3" t="str">
        <f>IF(COUNT($A706)=0,"",IF($A706&lt;&gt;DRAFT!$B708,"ERR",IF(DRAFT!R708="3E","3E",IF(COUNT(DRAFT!N708,DRAFT!R708)&gt;0,DRAFT!S708,""))))</f>
        <v/>
      </c>
      <c r="F706" s="3" t="str">
        <f>IF(COUNT($A706)=0,"",IF(E706="3E","3E",IF(E706="","I",LOOKUP(E706/G$2,{0,0.4,0.45,0.5,0.55,0.6,0.65,0.7,0.75,0.8,1},{"F","D","C","C+","B-","B","B+","A-","A","A+"}))))</f>
        <v/>
      </c>
      <c r="G706" s="2" t="str">
        <f>IF(COUNT($A706)=0,"",IF(E706="","--",IF(E706="3E","3E",LOOKUP(E706/G$2,{0,0.4,0.45,0.5,0.55,0.6,0.65,0.7,0.75,0.8,1},{0,2,2.25,2.5,2.75,3,3.25,3.5,3.75,4}))))</f>
        <v/>
      </c>
      <c r="H706" s="3" t="str">
        <f>IF(COUNT($A706)=0,"",IF($A706&lt;&gt;DRAFT!$B708,"ERR",IF(DRAFT!AA708="3E","3E",IF(COUNT(DRAFT!W708,DRAFT!AA708)&gt;0,DRAFT!AB708,""))))</f>
        <v/>
      </c>
      <c r="I706" s="3" t="str">
        <f>IF(COUNT($A706)=0,"",IF(H706="3E","3E",IF(H706="","I",LOOKUP(H706/J$2,{0,0.4,0.45,0.5,0.55,0.6,0.65,0.7,0.75,0.8,1},{"F","D","C","C+","B-","B","B+","A-","A","A+"}))))</f>
        <v/>
      </c>
      <c r="J706" s="2" t="str">
        <f>IF(COUNT($A706)=0,"",IF(H706="","--",IF(H706="3E","3E",LOOKUP(H706/J$2,{0,0.4,0.45,0.5,0.55,0.6,0.65,0.7,0.75,0.8,1},{0,2,2.25,2.5,2.75,3,3.25,3.5,3.75,4}))))</f>
        <v/>
      </c>
      <c r="K706" s="3" t="str">
        <f>IF(COUNT($A706)=0,"",IF($A706&lt;&gt;DRAFT!$B708,"ERR",IF(DRAFT!AJ708="3E","3E",IF(COUNT(DRAFT!AF708,DRAFT!AJ708)&gt;0,DRAFT!AK708,""))))</f>
        <v/>
      </c>
      <c r="L706" s="3" t="str">
        <f>IF(COUNT($A706)=0,"",IF(K706="3E","3E",IF(K706="","I",LOOKUP(K706/M$2,{0,0.4,0.45,0.5,0.55,0.6,0.65,0.7,0.75,0.8,1},{"F","D","C","C+","B-","B","B+","A-","A","A+"}))))</f>
        <v/>
      </c>
      <c r="M706" s="2" t="str">
        <f>IF(COUNT($A706)=0,"",IF(K706="","--",IF(K706="3E","3E",LOOKUP(K706/M$2,{0,0.4,0.45,0.5,0.55,0.6,0.65,0.7,0.75,0.8,1},{0,2,2.25,2.5,2.75,3,3.25,3.5,3.75,4}))))</f>
        <v/>
      </c>
      <c r="N706" s="3" t="str">
        <f>IF(COUNT($A706)=0,"",IF($A706&lt;&gt;DRAFT!$B708,"ERR",IF(DRAFT!AS708="3E","3E",IF(COUNT(DRAFT!AO708,DRAFT!AS708)&gt;0,DRAFT!AT708,""))))</f>
        <v/>
      </c>
      <c r="O706" s="3" t="str">
        <f>IF(COUNT($A706)=0,"",IF(N706="3E","3E",IF(N706="","I",LOOKUP(N706/P$2,{0,0.4,0.45,0.5,0.55,0.6,0.65,0.7,0.75,0.8,1},{"F","D","C","C+","B-","B","B+","A-","A","A+"}))))</f>
        <v/>
      </c>
      <c r="P706" s="2" t="str">
        <f>IF(COUNT($A706)=0,"",IF(N706="","--",IF(N706="3E","3E",LOOKUP(N706/P$2,{0,0.4,0.45,0.5,0.55,0.6,0.65,0.7,0.75,0.8,1},{0,2,2.25,2.5,2.75,3,3.25,3.5,3.75,4}))))</f>
        <v/>
      </c>
      <c r="Q706" s="3" t="str">
        <f>IF(COUNT($A706)=0,"",IF($A706&lt;&gt;DRAFT!$B708,"ERR",IF(DRAFT!BB708="3E","3E",IF(COUNT(DRAFT!AX708,DRAFT!BB708)&gt;0,DRAFT!BC708,""))))</f>
        <v/>
      </c>
      <c r="R706" s="3" t="str">
        <f>IF(COUNT($A706)=0,"",IF(Q706="3E","3E",IF(Q706="","I",LOOKUP(Q706/S$2,{0,0.4,0.45,0.5,0.55,0.6,0.65,0.7,0.75,0.8,1},{"F","D","C","C+","B-","B","B+","A-","A","A+"}))))</f>
        <v/>
      </c>
      <c r="S706" s="2" t="str">
        <f>IF(COUNT($A706)=0,"",IF(Q706="","--",IF(Q706="3E","3E",LOOKUP(Q706/S$2,{0,0.4,0.45,0.5,0.55,0.6,0.65,0.7,0.75,0.8,1},{0,2,2.25,2.5,2.75,3,3.25,3.5,3.75,4}))))</f>
        <v/>
      </c>
      <c r="T706" s="3" t="str">
        <f>IF(COUNT($A706)=0,"",IF($A706&lt;&gt;DRAFT!$B708,"ERR",IF(DRAFT!BK708="3E","3E",IF(COUNT(DRAFT!BG708,DRAFT!BK708)&gt;0,DRAFT!BL708,""))))</f>
        <v/>
      </c>
      <c r="U706" s="3" t="str">
        <f>IF(COUNT($A706)=0,"",IF(T706="3E","3E",IF(T706="","I",LOOKUP(T706/V$2,{0,0.4,0.45,0.5,0.55,0.6,0.65,0.7,0.75,0.8,1},{"F","D","C","C+","B-","B","B+","A-","A","A+"}))))</f>
        <v/>
      </c>
      <c r="V706" s="2" t="str">
        <f>IF(COUNT($A706)=0,"",IF(T706="","--",IF(T706="3E","3E",LOOKUP(T706/V$2,{0,0.4,0.45,0.5,0.55,0.6,0.65,0.7,0.75,0.8,1},{0,2,2.25,2.5,2.75,3,3.25,3.5,3.75,4}))))</f>
        <v/>
      </c>
      <c r="W706" s="3" t="str">
        <f>IF(COUNT($A706)=0,"",IF($A706&lt;&gt;DRAFT!$B708,"ERR",IF(DRAFT!BT708="3E","3E",IF(COUNT(DRAFT!BP708,DRAFT!BT708)&gt;0,DRAFT!BU708,""))))</f>
        <v/>
      </c>
      <c r="X706" s="3" t="str">
        <f>IF(COUNT($A706)=0,"",IF(W706="3E","3E",IF(W706="","I",LOOKUP(W706/Y$2,{0,0.4,0.45,0.5,0.55,0.6,0.65,0.7,0.75,0.8,1},{"F","D","C","C+","B-","B","B+","A-","A","A+"}))))</f>
        <v/>
      </c>
      <c r="Y706" s="2" t="str">
        <f>IF(COUNT($A706)=0,"",IF(W706="","--",IF(W706="3E","3E",LOOKUP(W706/Y$2,{0,0.4,0.45,0.5,0.55,0.6,0.65,0.7,0.75,0.8,1},{0,2,2.25,2.5,2.75,3,3.25,3.5,3.75,4}))))</f>
        <v/>
      </c>
      <c r="Z706" s="3" t="str">
        <f>IF(COUNT($A706)=0,"",IF($A706&lt;&gt;DRAFT!$B708,"ERR",IF(DRAFT!CC708="3E","3E",IF(COUNT(DRAFT!BY708,DRAFT!CC708)&gt;0,DRAFT!CD708,""))))</f>
        <v/>
      </c>
      <c r="AA706" s="3" t="str">
        <f>IF(COUNT($A706)=0,"",IF(Z706="3E","3E",IF(Z706="","I",LOOKUP(Z706/AB$2,{0,0.4,0.45,0.5,0.55,0.6,0.65,0.7,0.75,0.8,1},{"F","D","C","C+","B-","B","B+","A-","A","A+"}))))</f>
        <v/>
      </c>
      <c r="AB706" s="2" t="str">
        <f>IF(COUNT($A706)=0,"",IF(Z706="","--",IF(Z706="3E","3E",LOOKUP(Z706/AB$2,{0,0.4,0.45,0.5,0.55,0.6,0.65,0.7,0.75,0.8,1},{0,2,2.25,2.5,2.75,3,3.25,3.5,3.75,4}))))</f>
        <v/>
      </c>
      <c r="AC706" s="3" t="str">
        <f>IF(COUNT($A706)=0,"",IF($A706&lt;&gt;DRAFT!$B708,"ERR",IF(DRAFT!CF708&gt;0,DRAFT!CF708,"")))</f>
        <v/>
      </c>
      <c r="AD706" s="3" t="str">
        <f>IF(COUNT($A706)=0,"",IF(AC706="3E","3E",IF(AC706="","I",LOOKUP(AC706/AE$2,{0,0.4,0.45,0.5,0.55,0.6,0.65,0.7,0.75,0.8,1},{"F","D","C","C+","B-","B","B+","A-","A","A+"}))))</f>
        <v/>
      </c>
      <c r="AE706" s="2" t="str">
        <f>IF(COUNT($A706)=0,"",IF(AC706="","--",IF(AC706="3E","3E",LOOKUP(AC706/AE$2,{0,0.4,0.45,0.5,0.55,0.6,0.65,0.7,0.75,0.8,1},{0,2,2.25,2.5,2.75,3,3.25,3.5,3.75,4}))))</f>
        <v/>
      </c>
      <c r="AF706" s="3" t="str">
        <f>IF($A706&lt;&gt;DRAFT!$B708,"ERR",IF(OR(COUNT($A706)=0,COUNT(DRAFT!CI708:CK708,DRAFT!CM708:CO708)=0),"",CEILING(SUM(DRAFT!CL708,DRAFT!CP708),1)))</f>
        <v/>
      </c>
      <c r="AG706" s="3" t="str">
        <f>IF(COUNT($A706)=0,"",IF(AF706="3E","3E",IF(AF706="","I",LOOKUP(AF706/AH$2,{0,0.4,0.45,0.5,0.55,0.6,0.65,0.7,0.75,0.8,1},{"F","D","C","C+","B-","B","B+","A-","A","A+"}))))</f>
        <v/>
      </c>
      <c r="AH706" s="2" t="str">
        <f>IF(COUNT($A706)=0,"",IF(AF706="","--",IF(AF706="3E","3E",LOOKUP(AF706/AH$2,{0,0.4,0.45,0.5,0.55,0.6,0.65,0.7,0.75,0.8,1},{0,2,2.25,2.5,2.75,3,3.25,3.5,3.75,4}))))</f>
        <v/>
      </c>
      <c r="AI706" s="11" t="str">
        <f>IF(OR(COUNT($A706)=0,COUNT(B706:AH706)=0),"",IF(COUNTIF(B706:AH706,"3E")&gt;0,"3E",IF(DRAFT!$A708="R",TRUNC(SUMPRODUCT(RGP,RCP)/TCP,3),TRUNC((SUMPRODUCT(--(IMDGP&gt;0)*IMDGP,IMCP)+CEILING(DRAFT!$CQ708*42,0.25))/TCP,3))))</f>
        <v/>
      </c>
      <c r="AJ706" s="3" t="str">
        <f>IF(OR(COUNT($A706)=0,COUNT(B706:AH706)=0),"",IF(COUNTIF(B706:AH706,"3E")&gt;0,"3E",IF(DRAFT!$A708="R",SUMPRODUCT(--(RGP&gt;=2),RCP),SUMPRODUCT(--(IMDGP&gt;0),--(IMGP=0),IMCP)+DRAFT!$CR708)))</f>
        <v/>
      </c>
      <c r="AK706" s="3" t="str">
        <f>IF(OR(COUNT($A706)=0,COUNT(B706:AH706)=0),"",IF(COUNTIF(B706:AJ706,"3E")&gt;0,"3E",IF(AND(DRAFT!$A708="IM",OR($AI706&gt;DRAFT!$CQ708,$AJ706&gt;DRAFT!$CR708)),"IMPROVED",IF(AND(DRAFT!$A708="IM",$AI706&lt;=DRAFT!$CQ708,$AJ706&lt;=DRAFT!$CR708),"NOT IMPROVED",IF(AND(AH706&gt;=2,AI706&gt;=2,AJ706&gt;=30),"PASS","FAIL")))))</f>
        <v/>
      </c>
      <c r="AL706" s="3" t="str">
        <f t="shared" si="20"/>
        <v/>
      </c>
      <c r="AM706" s="3" t="str">
        <f t="shared" si="21"/>
        <v/>
      </c>
    </row>
    <row r="707" spans="1:39" ht="18.95" customHeight="1" x14ac:dyDescent="0.25">
      <c r="A707" s="4" t="str">
        <f>IF(DRAFT!$B709="","",DRAFT!$B709)</f>
        <v/>
      </c>
      <c r="B707" s="3" t="str">
        <f>IF(COUNT($A707)=0,"",IF($A707&lt;&gt;DRAFT!$B709,"ERR",IF(DRAFT!I709="3E","3E",IF(COUNT(DRAFT!E709,DRAFT!I709)&gt;0,DRAFT!J709,""))))</f>
        <v/>
      </c>
      <c r="C707" s="3" t="str">
        <f>IF(COUNT($A707)=0,"",IF(B707="3E","3E",IF(B707="","I",LOOKUP(B707/D$2,{0,0.4,0.45,0.5,0.55,0.6,0.65,0.7,0.75,0.8,1},{"F","D","C","C+","B-","B","B+","A-","A","A+"}))))</f>
        <v/>
      </c>
      <c r="D707" s="2" t="str">
        <f>IF(COUNT($A707)=0,"",IF(B707="","--",IF(B707="3E","3E",LOOKUP(B707/D$2,{0,0.4,0.45,0.5,0.55,0.6,0.65,0.7,0.75,0.8,1},{0,2,2.25,2.5,2.75,3,3.25,3.5,3.75,4}))))</f>
        <v/>
      </c>
      <c r="E707" s="3" t="str">
        <f>IF(COUNT($A707)=0,"",IF($A707&lt;&gt;DRAFT!$B709,"ERR",IF(DRAFT!R709="3E","3E",IF(COUNT(DRAFT!N709,DRAFT!R709)&gt;0,DRAFT!S709,""))))</f>
        <v/>
      </c>
      <c r="F707" s="3" t="str">
        <f>IF(COUNT($A707)=0,"",IF(E707="3E","3E",IF(E707="","I",LOOKUP(E707/G$2,{0,0.4,0.45,0.5,0.55,0.6,0.65,0.7,0.75,0.8,1},{"F","D","C","C+","B-","B","B+","A-","A","A+"}))))</f>
        <v/>
      </c>
      <c r="G707" s="2" t="str">
        <f>IF(COUNT($A707)=0,"",IF(E707="","--",IF(E707="3E","3E",LOOKUP(E707/G$2,{0,0.4,0.45,0.5,0.55,0.6,0.65,0.7,0.75,0.8,1},{0,2,2.25,2.5,2.75,3,3.25,3.5,3.75,4}))))</f>
        <v/>
      </c>
      <c r="H707" s="3" t="str">
        <f>IF(COUNT($A707)=0,"",IF($A707&lt;&gt;DRAFT!$B709,"ERR",IF(DRAFT!AA709="3E","3E",IF(COUNT(DRAFT!W709,DRAFT!AA709)&gt;0,DRAFT!AB709,""))))</f>
        <v/>
      </c>
      <c r="I707" s="3" t="str">
        <f>IF(COUNT($A707)=0,"",IF(H707="3E","3E",IF(H707="","I",LOOKUP(H707/J$2,{0,0.4,0.45,0.5,0.55,0.6,0.65,0.7,0.75,0.8,1},{"F","D","C","C+","B-","B","B+","A-","A","A+"}))))</f>
        <v/>
      </c>
      <c r="J707" s="2" t="str">
        <f>IF(COUNT($A707)=0,"",IF(H707="","--",IF(H707="3E","3E",LOOKUP(H707/J$2,{0,0.4,0.45,0.5,0.55,0.6,0.65,0.7,0.75,0.8,1},{0,2,2.25,2.5,2.75,3,3.25,3.5,3.75,4}))))</f>
        <v/>
      </c>
      <c r="K707" s="3" t="str">
        <f>IF(COUNT($A707)=0,"",IF($A707&lt;&gt;DRAFT!$B709,"ERR",IF(DRAFT!AJ709="3E","3E",IF(COUNT(DRAFT!AF709,DRAFT!AJ709)&gt;0,DRAFT!AK709,""))))</f>
        <v/>
      </c>
      <c r="L707" s="3" t="str">
        <f>IF(COUNT($A707)=0,"",IF(K707="3E","3E",IF(K707="","I",LOOKUP(K707/M$2,{0,0.4,0.45,0.5,0.55,0.6,0.65,0.7,0.75,0.8,1},{"F","D","C","C+","B-","B","B+","A-","A","A+"}))))</f>
        <v/>
      </c>
      <c r="M707" s="2" t="str">
        <f>IF(COUNT($A707)=0,"",IF(K707="","--",IF(K707="3E","3E",LOOKUP(K707/M$2,{0,0.4,0.45,0.5,0.55,0.6,0.65,0.7,0.75,0.8,1},{0,2,2.25,2.5,2.75,3,3.25,3.5,3.75,4}))))</f>
        <v/>
      </c>
      <c r="N707" s="3" t="str">
        <f>IF(COUNT($A707)=0,"",IF($A707&lt;&gt;DRAFT!$B709,"ERR",IF(DRAFT!AS709="3E","3E",IF(COUNT(DRAFT!AO709,DRAFT!AS709)&gt;0,DRAFT!AT709,""))))</f>
        <v/>
      </c>
      <c r="O707" s="3" t="str">
        <f>IF(COUNT($A707)=0,"",IF(N707="3E","3E",IF(N707="","I",LOOKUP(N707/P$2,{0,0.4,0.45,0.5,0.55,0.6,0.65,0.7,0.75,0.8,1},{"F","D","C","C+","B-","B","B+","A-","A","A+"}))))</f>
        <v/>
      </c>
      <c r="P707" s="2" t="str">
        <f>IF(COUNT($A707)=0,"",IF(N707="","--",IF(N707="3E","3E",LOOKUP(N707/P$2,{0,0.4,0.45,0.5,0.55,0.6,0.65,0.7,0.75,0.8,1},{0,2,2.25,2.5,2.75,3,3.25,3.5,3.75,4}))))</f>
        <v/>
      </c>
      <c r="Q707" s="3" t="str">
        <f>IF(COUNT($A707)=0,"",IF($A707&lt;&gt;DRAFT!$B709,"ERR",IF(DRAFT!BB709="3E","3E",IF(COUNT(DRAFT!AX709,DRAFT!BB709)&gt;0,DRAFT!BC709,""))))</f>
        <v/>
      </c>
      <c r="R707" s="3" t="str">
        <f>IF(COUNT($A707)=0,"",IF(Q707="3E","3E",IF(Q707="","I",LOOKUP(Q707/S$2,{0,0.4,0.45,0.5,0.55,0.6,0.65,0.7,0.75,0.8,1},{"F","D","C","C+","B-","B","B+","A-","A","A+"}))))</f>
        <v/>
      </c>
      <c r="S707" s="2" t="str">
        <f>IF(COUNT($A707)=0,"",IF(Q707="","--",IF(Q707="3E","3E",LOOKUP(Q707/S$2,{0,0.4,0.45,0.5,0.55,0.6,0.65,0.7,0.75,0.8,1},{0,2,2.25,2.5,2.75,3,3.25,3.5,3.75,4}))))</f>
        <v/>
      </c>
      <c r="T707" s="3" t="str">
        <f>IF(COUNT($A707)=0,"",IF($A707&lt;&gt;DRAFT!$B709,"ERR",IF(DRAFT!BK709="3E","3E",IF(COUNT(DRAFT!BG709,DRAFT!BK709)&gt;0,DRAFT!BL709,""))))</f>
        <v/>
      </c>
      <c r="U707" s="3" t="str">
        <f>IF(COUNT($A707)=0,"",IF(T707="3E","3E",IF(T707="","I",LOOKUP(T707/V$2,{0,0.4,0.45,0.5,0.55,0.6,0.65,0.7,0.75,0.8,1},{"F","D","C","C+","B-","B","B+","A-","A","A+"}))))</f>
        <v/>
      </c>
      <c r="V707" s="2" t="str">
        <f>IF(COUNT($A707)=0,"",IF(T707="","--",IF(T707="3E","3E",LOOKUP(T707/V$2,{0,0.4,0.45,0.5,0.55,0.6,0.65,0.7,0.75,0.8,1},{0,2,2.25,2.5,2.75,3,3.25,3.5,3.75,4}))))</f>
        <v/>
      </c>
      <c r="W707" s="3" t="str">
        <f>IF(COUNT($A707)=0,"",IF($A707&lt;&gt;DRAFT!$B709,"ERR",IF(DRAFT!BT709="3E","3E",IF(COUNT(DRAFT!BP709,DRAFT!BT709)&gt;0,DRAFT!BU709,""))))</f>
        <v/>
      </c>
      <c r="X707" s="3" t="str">
        <f>IF(COUNT($A707)=0,"",IF(W707="3E","3E",IF(W707="","I",LOOKUP(W707/Y$2,{0,0.4,0.45,0.5,0.55,0.6,0.65,0.7,0.75,0.8,1},{"F","D","C","C+","B-","B","B+","A-","A","A+"}))))</f>
        <v/>
      </c>
      <c r="Y707" s="2" t="str">
        <f>IF(COUNT($A707)=0,"",IF(W707="","--",IF(W707="3E","3E",LOOKUP(W707/Y$2,{0,0.4,0.45,0.5,0.55,0.6,0.65,0.7,0.75,0.8,1},{0,2,2.25,2.5,2.75,3,3.25,3.5,3.75,4}))))</f>
        <v/>
      </c>
      <c r="Z707" s="3" t="str">
        <f>IF(COUNT($A707)=0,"",IF($A707&lt;&gt;DRAFT!$B709,"ERR",IF(DRAFT!CC709="3E","3E",IF(COUNT(DRAFT!BY709,DRAFT!CC709)&gt;0,DRAFT!CD709,""))))</f>
        <v/>
      </c>
      <c r="AA707" s="3" t="str">
        <f>IF(COUNT($A707)=0,"",IF(Z707="3E","3E",IF(Z707="","I",LOOKUP(Z707/AB$2,{0,0.4,0.45,0.5,0.55,0.6,0.65,0.7,0.75,0.8,1},{"F","D","C","C+","B-","B","B+","A-","A","A+"}))))</f>
        <v/>
      </c>
      <c r="AB707" s="2" t="str">
        <f>IF(COUNT($A707)=0,"",IF(Z707="","--",IF(Z707="3E","3E",LOOKUP(Z707/AB$2,{0,0.4,0.45,0.5,0.55,0.6,0.65,0.7,0.75,0.8,1},{0,2,2.25,2.5,2.75,3,3.25,3.5,3.75,4}))))</f>
        <v/>
      </c>
      <c r="AC707" s="3" t="str">
        <f>IF(COUNT($A707)=0,"",IF($A707&lt;&gt;DRAFT!$B709,"ERR",IF(DRAFT!CF709&gt;0,DRAFT!CF709,"")))</f>
        <v/>
      </c>
      <c r="AD707" s="3" t="str">
        <f>IF(COUNT($A707)=0,"",IF(AC707="3E","3E",IF(AC707="","I",LOOKUP(AC707/AE$2,{0,0.4,0.45,0.5,0.55,0.6,0.65,0.7,0.75,0.8,1},{"F","D","C","C+","B-","B","B+","A-","A","A+"}))))</f>
        <v/>
      </c>
      <c r="AE707" s="2" t="str">
        <f>IF(COUNT($A707)=0,"",IF(AC707="","--",IF(AC707="3E","3E",LOOKUP(AC707/AE$2,{0,0.4,0.45,0.5,0.55,0.6,0.65,0.7,0.75,0.8,1},{0,2,2.25,2.5,2.75,3,3.25,3.5,3.75,4}))))</f>
        <v/>
      </c>
      <c r="AF707" s="3" t="str">
        <f>IF($A707&lt;&gt;DRAFT!$B709,"ERR",IF(OR(COUNT($A707)=0,COUNT(DRAFT!CI709:CK709,DRAFT!CM709:CO709)=0),"",CEILING(SUM(DRAFT!CL709,DRAFT!CP709),1)))</f>
        <v/>
      </c>
      <c r="AG707" s="3" t="str">
        <f>IF(COUNT($A707)=0,"",IF(AF707="3E","3E",IF(AF707="","I",LOOKUP(AF707/AH$2,{0,0.4,0.45,0.5,0.55,0.6,0.65,0.7,0.75,0.8,1},{"F","D","C","C+","B-","B","B+","A-","A","A+"}))))</f>
        <v/>
      </c>
      <c r="AH707" s="2" t="str">
        <f>IF(COUNT($A707)=0,"",IF(AF707="","--",IF(AF707="3E","3E",LOOKUP(AF707/AH$2,{0,0.4,0.45,0.5,0.55,0.6,0.65,0.7,0.75,0.8,1},{0,2,2.25,2.5,2.75,3,3.25,3.5,3.75,4}))))</f>
        <v/>
      </c>
      <c r="AI707" s="11" t="str">
        <f>IF(OR(COUNT($A707)=0,COUNT(B707:AH707)=0),"",IF(COUNTIF(B707:AH707,"3E")&gt;0,"3E",IF(DRAFT!$A709="R",TRUNC(SUMPRODUCT(RGP,RCP)/TCP,3),TRUNC((SUMPRODUCT(--(IMDGP&gt;0)*IMDGP,IMCP)+CEILING(DRAFT!$CQ709*42,0.25))/TCP,3))))</f>
        <v/>
      </c>
      <c r="AJ707" s="3" t="str">
        <f>IF(OR(COUNT($A707)=0,COUNT(B707:AH707)=0),"",IF(COUNTIF(B707:AH707,"3E")&gt;0,"3E",IF(DRAFT!$A709="R",SUMPRODUCT(--(RGP&gt;=2),RCP),SUMPRODUCT(--(IMDGP&gt;0),--(IMGP=0),IMCP)+DRAFT!$CR709)))</f>
        <v/>
      </c>
      <c r="AK707" s="3" t="str">
        <f>IF(OR(COUNT($A707)=0,COUNT(B707:AH707)=0),"",IF(COUNTIF(B707:AJ707,"3E")&gt;0,"3E",IF(AND(DRAFT!$A709="IM",OR($AI707&gt;DRAFT!$CQ709,$AJ707&gt;DRAFT!$CR709)),"IMPROVED",IF(AND(DRAFT!$A709="IM",$AI707&lt;=DRAFT!$CQ709,$AJ707&lt;=DRAFT!$CR709),"NOT IMPROVED",IF(AND(AH707&gt;=2,AI707&gt;=2,AJ707&gt;=30),"PASS","FAIL")))))</f>
        <v/>
      </c>
      <c r="AL707" s="3" t="str">
        <f t="shared" si="20"/>
        <v/>
      </c>
      <c r="AM707" s="3" t="str">
        <f t="shared" si="21"/>
        <v/>
      </c>
    </row>
    <row r="708" spans="1:39" ht="18.95" customHeight="1" x14ac:dyDescent="0.25">
      <c r="A708" s="4" t="str">
        <f>IF(DRAFT!$B710="","",DRAFT!$B710)</f>
        <v/>
      </c>
      <c r="B708" s="3" t="str">
        <f>IF(COUNT($A708)=0,"",IF($A708&lt;&gt;DRAFT!$B710,"ERR",IF(DRAFT!I710="3E","3E",IF(COUNT(DRAFT!E710,DRAFT!I710)&gt;0,DRAFT!J710,""))))</f>
        <v/>
      </c>
      <c r="C708" s="3" t="str">
        <f>IF(COUNT($A708)=0,"",IF(B708="3E","3E",IF(B708="","I",LOOKUP(B708/D$2,{0,0.4,0.45,0.5,0.55,0.6,0.65,0.7,0.75,0.8,1},{"F","D","C","C+","B-","B","B+","A-","A","A+"}))))</f>
        <v/>
      </c>
      <c r="D708" s="2" t="str">
        <f>IF(COUNT($A708)=0,"",IF(B708="","--",IF(B708="3E","3E",LOOKUP(B708/D$2,{0,0.4,0.45,0.5,0.55,0.6,0.65,0.7,0.75,0.8,1},{0,2,2.25,2.5,2.75,3,3.25,3.5,3.75,4}))))</f>
        <v/>
      </c>
      <c r="E708" s="3" t="str">
        <f>IF(COUNT($A708)=0,"",IF($A708&lt;&gt;DRAFT!$B710,"ERR",IF(DRAFT!R710="3E","3E",IF(COUNT(DRAFT!N710,DRAFT!R710)&gt;0,DRAFT!S710,""))))</f>
        <v/>
      </c>
      <c r="F708" s="3" t="str">
        <f>IF(COUNT($A708)=0,"",IF(E708="3E","3E",IF(E708="","I",LOOKUP(E708/G$2,{0,0.4,0.45,0.5,0.55,0.6,0.65,0.7,0.75,0.8,1},{"F","D","C","C+","B-","B","B+","A-","A","A+"}))))</f>
        <v/>
      </c>
      <c r="G708" s="2" t="str">
        <f>IF(COUNT($A708)=0,"",IF(E708="","--",IF(E708="3E","3E",LOOKUP(E708/G$2,{0,0.4,0.45,0.5,0.55,0.6,0.65,0.7,0.75,0.8,1},{0,2,2.25,2.5,2.75,3,3.25,3.5,3.75,4}))))</f>
        <v/>
      </c>
      <c r="H708" s="3" t="str">
        <f>IF(COUNT($A708)=0,"",IF($A708&lt;&gt;DRAFT!$B710,"ERR",IF(DRAFT!AA710="3E","3E",IF(COUNT(DRAFT!W710,DRAFT!AA710)&gt;0,DRAFT!AB710,""))))</f>
        <v/>
      </c>
      <c r="I708" s="3" t="str">
        <f>IF(COUNT($A708)=0,"",IF(H708="3E","3E",IF(H708="","I",LOOKUP(H708/J$2,{0,0.4,0.45,0.5,0.55,0.6,0.65,0.7,0.75,0.8,1},{"F","D","C","C+","B-","B","B+","A-","A","A+"}))))</f>
        <v/>
      </c>
      <c r="J708" s="2" t="str">
        <f>IF(COUNT($A708)=0,"",IF(H708="","--",IF(H708="3E","3E",LOOKUP(H708/J$2,{0,0.4,0.45,0.5,0.55,0.6,0.65,0.7,0.75,0.8,1},{0,2,2.25,2.5,2.75,3,3.25,3.5,3.75,4}))))</f>
        <v/>
      </c>
      <c r="K708" s="3" t="str">
        <f>IF(COUNT($A708)=0,"",IF($A708&lt;&gt;DRAFT!$B710,"ERR",IF(DRAFT!AJ710="3E","3E",IF(COUNT(DRAFT!AF710,DRAFT!AJ710)&gt;0,DRAFT!AK710,""))))</f>
        <v/>
      </c>
      <c r="L708" s="3" t="str">
        <f>IF(COUNT($A708)=0,"",IF(K708="3E","3E",IF(K708="","I",LOOKUP(K708/M$2,{0,0.4,0.45,0.5,0.55,0.6,0.65,0.7,0.75,0.8,1},{"F","D","C","C+","B-","B","B+","A-","A","A+"}))))</f>
        <v/>
      </c>
      <c r="M708" s="2" t="str">
        <f>IF(COUNT($A708)=0,"",IF(K708="","--",IF(K708="3E","3E",LOOKUP(K708/M$2,{0,0.4,0.45,0.5,0.55,0.6,0.65,0.7,0.75,0.8,1},{0,2,2.25,2.5,2.75,3,3.25,3.5,3.75,4}))))</f>
        <v/>
      </c>
      <c r="N708" s="3" t="str">
        <f>IF(COUNT($A708)=0,"",IF($A708&lt;&gt;DRAFT!$B710,"ERR",IF(DRAFT!AS710="3E","3E",IF(COUNT(DRAFT!AO710,DRAFT!AS710)&gt;0,DRAFT!AT710,""))))</f>
        <v/>
      </c>
      <c r="O708" s="3" t="str">
        <f>IF(COUNT($A708)=0,"",IF(N708="3E","3E",IF(N708="","I",LOOKUP(N708/P$2,{0,0.4,0.45,0.5,0.55,0.6,0.65,0.7,0.75,0.8,1},{"F","D","C","C+","B-","B","B+","A-","A","A+"}))))</f>
        <v/>
      </c>
      <c r="P708" s="2" t="str">
        <f>IF(COUNT($A708)=0,"",IF(N708="","--",IF(N708="3E","3E",LOOKUP(N708/P$2,{0,0.4,0.45,0.5,0.55,0.6,0.65,0.7,0.75,0.8,1},{0,2,2.25,2.5,2.75,3,3.25,3.5,3.75,4}))))</f>
        <v/>
      </c>
      <c r="Q708" s="3" t="str">
        <f>IF(COUNT($A708)=0,"",IF($A708&lt;&gt;DRAFT!$B710,"ERR",IF(DRAFT!BB710="3E","3E",IF(COUNT(DRAFT!AX710,DRAFT!BB710)&gt;0,DRAFT!BC710,""))))</f>
        <v/>
      </c>
      <c r="R708" s="3" t="str">
        <f>IF(COUNT($A708)=0,"",IF(Q708="3E","3E",IF(Q708="","I",LOOKUP(Q708/S$2,{0,0.4,0.45,0.5,0.55,0.6,0.65,0.7,0.75,0.8,1},{"F","D","C","C+","B-","B","B+","A-","A","A+"}))))</f>
        <v/>
      </c>
      <c r="S708" s="2" t="str">
        <f>IF(COUNT($A708)=0,"",IF(Q708="","--",IF(Q708="3E","3E",LOOKUP(Q708/S$2,{0,0.4,0.45,0.5,0.55,0.6,0.65,0.7,0.75,0.8,1},{0,2,2.25,2.5,2.75,3,3.25,3.5,3.75,4}))))</f>
        <v/>
      </c>
      <c r="T708" s="3" t="str">
        <f>IF(COUNT($A708)=0,"",IF($A708&lt;&gt;DRAFT!$B710,"ERR",IF(DRAFT!BK710="3E","3E",IF(COUNT(DRAFT!BG710,DRAFT!BK710)&gt;0,DRAFT!BL710,""))))</f>
        <v/>
      </c>
      <c r="U708" s="3" t="str">
        <f>IF(COUNT($A708)=0,"",IF(T708="3E","3E",IF(T708="","I",LOOKUP(T708/V$2,{0,0.4,0.45,0.5,0.55,0.6,0.65,0.7,0.75,0.8,1},{"F","D","C","C+","B-","B","B+","A-","A","A+"}))))</f>
        <v/>
      </c>
      <c r="V708" s="2" t="str">
        <f>IF(COUNT($A708)=0,"",IF(T708="","--",IF(T708="3E","3E",LOOKUP(T708/V$2,{0,0.4,0.45,0.5,0.55,0.6,0.65,0.7,0.75,0.8,1},{0,2,2.25,2.5,2.75,3,3.25,3.5,3.75,4}))))</f>
        <v/>
      </c>
      <c r="W708" s="3" t="str">
        <f>IF(COUNT($A708)=0,"",IF($A708&lt;&gt;DRAFT!$B710,"ERR",IF(DRAFT!BT710="3E","3E",IF(COUNT(DRAFT!BP710,DRAFT!BT710)&gt;0,DRAFT!BU710,""))))</f>
        <v/>
      </c>
      <c r="X708" s="3" t="str">
        <f>IF(COUNT($A708)=0,"",IF(W708="3E","3E",IF(W708="","I",LOOKUP(W708/Y$2,{0,0.4,0.45,0.5,0.55,0.6,0.65,0.7,0.75,0.8,1},{"F","D","C","C+","B-","B","B+","A-","A","A+"}))))</f>
        <v/>
      </c>
      <c r="Y708" s="2" t="str">
        <f>IF(COUNT($A708)=0,"",IF(W708="","--",IF(W708="3E","3E",LOOKUP(W708/Y$2,{0,0.4,0.45,0.5,0.55,0.6,0.65,0.7,0.75,0.8,1},{0,2,2.25,2.5,2.75,3,3.25,3.5,3.75,4}))))</f>
        <v/>
      </c>
      <c r="Z708" s="3" t="str">
        <f>IF(COUNT($A708)=0,"",IF($A708&lt;&gt;DRAFT!$B710,"ERR",IF(DRAFT!CC710="3E","3E",IF(COUNT(DRAFT!BY710,DRAFT!CC710)&gt;0,DRAFT!CD710,""))))</f>
        <v/>
      </c>
      <c r="AA708" s="3" t="str">
        <f>IF(COUNT($A708)=0,"",IF(Z708="3E","3E",IF(Z708="","I",LOOKUP(Z708/AB$2,{0,0.4,0.45,0.5,0.55,0.6,0.65,0.7,0.75,0.8,1},{"F","D","C","C+","B-","B","B+","A-","A","A+"}))))</f>
        <v/>
      </c>
      <c r="AB708" s="2" t="str">
        <f>IF(COUNT($A708)=0,"",IF(Z708="","--",IF(Z708="3E","3E",LOOKUP(Z708/AB$2,{0,0.4,0.45,0.5,0.55,0.6,0.65,0.7,0.75,0.8,1},{0,2,2.25,2.5,2.75,3,3.25,3.5,3.75,4}))))</f>
        <v/>
      </c>
      <c r="AC708" s="3" t="str">
        <f>IF(COUNT($A708)=0,"",IF($A708&lt;&gt;DRAFT!$B710,"ERR",IF(DRAFT!CF710&gt;0,DRAFT!CF710,"")))</f>
        <v/>
      </c>
      <c r="AD708" s="3" t="str">
        <f>IF(COUNT($A708)=0,"",IF(AC708="3E","3E",IF(AC708="","I",LOOKUP(AC708/AE$2,{0,0.4,0.45,0.5,0.55,0.6,0.65,0.7,0.75,0.8,1},{"F","D","C","C+","B-","B","B+","A-","A","A+"}))))</f>
        <v/>
      </c>
      <c r="AE708" s="2" t="str">
        <f>IF(COUNT($A708)=0,"",IF(AC708="","--",IF(AC708="3E","3E",LOOKUP(AC708/AE$2,{0,0.4,0.45,0.5,0.55,0.6,0.65,0.7,0.75,0.8,1},{0,2,2.25,2.5,2.75,3,3.25,3.5,3.75,4}))))</f>
        <v/>
      </c>
      <c r="AF708" s="3" t="str">
        <f>IF($A708&lt;&gt;DRAFT!$B710,"ERR",IF(OR(COUNT($A708)=0,COUNT(DRAFT!CI710:CK710,DRAFT!CM710:CO710)=0),"",CEILING(SUM(DRAFT!CL710,DRAFT!CP710),1)))</f>
        <v/>
      </c>
      <c r="AG708" s="3" t="str">
        <f>IF(COUNT($A708)=0,"",IF(AF708="3E","3E",IF(AF708="","I",LOOKUP(AF708/AH$2,{0,0.4,0.45,0.5,0.55,0.6,0.65,0.7,0.75,0.8,1},{"F","D","C","C+","B-","B","B+","A-","A","A+"}))))</f>
        <v/>
      </c>
      <c r="AH708" s="2" t="str">
        <f>IF(COUNT($A708)=0,"",IF(AF708="","--",IF(AF708="3E","3E",LOOKUP(AF708/AH$2,{0,0.4,0.45,0.5,0.55,0.6,0.65,0.7,0.75,0.8,1},{0,2,2.25,2.5,2.75,3,3.25,3.5,3.75,4}))))</f>
        <v/>
      </c>
      <c r="AI708" s="11" t="str">
        <f>IF(OR(COUNT($A708)=0,COUNT(B708:AH708)=0),"",IF(COUNTIF(B708:AH708,"3E")&gt;0,"3E",IF(DRAFT!$A710="R",TRUNC(SUMPRODUCT(RGP,RCP)/TCP,3),TRUNC((SUMPRODUCT(--(IMDGP&gt;0)*IMDGP,IMCP)+CEILING(DRAFT!$CQ710*42,0.25))/TCP,3))))</f>
        <v/>
      </c>
      <c r="AJ708" s="3" t="str">
        <f>IF(OR(COUNT($A708)=0,COUNT(B708:AH708)=0),"",IF(COUNTIF(B708:AH708,"3E")&gt;0,"3E",IF(DRAFT!$A710="R",SUMPRODUCT(--(RGP&gt;=2),RCP),SUMPRODUCT(--(IMDGP&gt;0),--(IMGP=0),IMCP)+DRAFT!$CR710)))</f>
        <v/>
      </c>
      <c r="AK708" s="3" t="str">
        <f>IF(OR(COUNT($A708)=0,COUNT(B708:AH708)=0),"",IF(COUNTIF(B708:AJ708,"3E")&gt;0,"3E",IF(AND(DRAFT!$A710="IM",OR($AI708&gt;DRAFT!$CQ710,$AJ708&gt;DRAFT!$CR710)),"IMPROVED",IF(AND(DRAFT!$A710="IM",$AI708&lt;=DRAFT!$CQ710,$AJ708&lt;=DRAFT!$CR710),"NOT IMPROVED",IF(AND(AH708&gt;=2,AI708&gt;=2,AJ708&gt;=30),"PASS","FAIL")))))</f>
        <v/>
      </c>
      <c r="AL708" s="3" t="str">
        <f t="shared" si="20"/>
        <v/>
      </c>
      <c r="AM708" s="3" t="str">
        <f t="shared" si="21"/>
        <v/>
      </c>
    </row>
    <row r="709" spans="1:39" ht="18.95" customHeight="1" x14ac:dyDescent="0.25">
      <c r="A709" s="4" t="str">
        <f>IF(DRAFT!$B711="","",DRAFT!$B711)</f>
        <v/>
      </c>
      <c r="B709" s="3" t="str">
        <f>IF(COUNT($A709)=0,"",IF($A709&lt;&gt;DRAFT!$B711,"ERR",IF(DRAFT!I711="3E","3E",IF(COUNT(DRAFT!E711,DRAFT!I711)&gt;0,DRAFT!J711,""))))</f>
        <v/>
      </c>
      <c r="C709" s="3" t="str">
        <f>IF(COUNT($A709)=0,"",IF(B709="3E","3E",IF(B709="","I",LOOKUP(B709/D$2,{0,0.4,0.45,0.5,0.55,0.6,0.65,0.7,0.75,0.8,1},{"F","D","C","C+","B-","B","B+","A-","A","A+"}))))</f>
        <v/>
      </c>
      <c r="D709" s="2" t="str">
        <f>IF(COUNT($A709)=0,"",IF(B709="","--",IF(B709="3E","3E",LOOKUP(B709/D$2,{0,0.4,0.45,0.5,0.55,0.6,0.65,0.7,0.75,0.8,1},{0,2,2.25,2.5,2.75,3,3.25,3.5,3.75,4}))))</f>
        <v/>
      </c>
      <c r="E709" s="3" t="str">
        <f>IF(COUNT($A709)=0,"",IF($A709&lt;&gt;DRAFT!$B711,"ERR",IF(DRAFT!R711="3E","3E",IF(COUNT(DRAFT!N711,DRAFT!R711)&gt;0,DRAFT!S711,""))))</f>
        <v/>
      </c>
      <c r="F709" s="3" t="str">
        <f>IF(COUNT($A709)=0,"",IF(E709="3E","3E",IF(E709="","I",LOOKUP(E709/G$2,{0,0.4,0.45,0.5,0.55,0.6,0.65,0.7,0.75,0.8,1},{"F","D","C","C+","B-","B","B+","A-","A","A+"}))))</f>
        <v/>
      </c>
      <c r="G709" s="2" t="str">
        <f>IF(COUNT($A709)=0,"",IF(E709="","--",IF(E709="3E","3E",LOOKUP(E709/G$2,{0,0.4,0.45,0.5,0.55,0.6,0.65,0.7,0.75,0.8,1},{0,2,2.25,2.5,2.75,3,3.25,3.5,3.75,4}))))</f>
        <v/>
      </c>
      <c r="H709" s="3" t="str">
        <f>IF(COUNT($A709)=0,"",IF($A709&lt;&gt;DRAFT!$B711,"ERR",IF(DRAFT!AA711="3E","3E",IF(COUNT(DRAFT!W711,DRAFT!AA711)&gt;0,DRAFT!AB711,""))))</f>
        <v/>
      </c>
      <c r="I709" s="3" t="str">
        <f>IF(COUNT($A709)=0,"",IF(H709="3E","3E",IF(H709="","I",LOOKUP(H709/J$2,{0,0.4,0.45,0.5,0.55,0.6,0.65,0.7,0.75,0.8,1},{"F","D","C","C+","B-","B","B+","A-","A","A+"}))))</f>
        <v/>
      </c>
      <c r="J709" s="2" t="str">
        <f>IF(COUNT($A709)=0,"",IF(H709="","--",IF(H709="3E","3E",LOOKUP(H709/J$2,{0,0.4,0.45,0.5,0.55,0.6,0.65,0.7,0.75,0.8,1},{0,2,2.25,2.5,2.75,3,3.25,3.5,3.75,4}))))</f>
        <v/>
      </c>
      <c r="K709" s="3" t="str">
        <f>IF(COUNT($A709)=0,"",IF($A709&lt;&gt;DRAFT!$B711,"ERR",IF(DRAFT!AJ711="3E","3E",IF(COUNT(DRAFT!AF711,DRAFT!AJ711)&gt;0,DRAFT!AK711,""))))</f>
        <v/>
      </c>
      <c r="L709" s="3" t="str">
        <f>IF(COUNT($A709)=0,"",IF(K709="3E","3E",IF(K709="","I",LOOKUP(K709/M$2,{0,0.4,0.45,0.5,0.55,0.6,0.65,0.7,0.75,0.8,1},{"F","D","C","C+","B-","B","B+","A-","A","A+"}))))</f>
        <v/>
      </c>
      <c r="M709" s="2" t="str">
        <f>IF(COUNT($A709)=0,"",IF(K709="","--",IF(K709="3E","3E",LOOKUP(K709/M$2,{0,0.4,0.45,0.5,0.55,0.6,0.65,0.7,0.75,0.8,1},{0,2,2.25,2.5,2.75,3,3.25,3.5,3.75,4}))))</f>
        <v/>
      </c>
      <c r="N709" s="3" t="str">
        <f>IF(COUNT($A709)=0,"",IF($A709&lt;&gt;DRAFT!$B711,"ERR",IF(DRAFT!AS711="3E","3E",IF(COUNT(DRAFT!AO711,DRAFT!AS711)&gt;0,DRAFT!AT711,""))))</f>
        <v/>
      </c>
      <c r="O709" s="3" t="str">
        <f>IF(COUNT($A709)=0,"",IF(N709="3E","3E",IF(N709="","I",LOOKUP(N709/P$2,{0,0.4,0.45,0.5,0.55,0.6,0.65,0.7,0.75,0.8,1},{"F","D","C","C+","B-","B","B+","A-","A","A+"}))))</f>
        <v/>
      </c>
      <c r="P709" s="2" t="str">
        <f>IF(COUNT($A709)=0,"",IF(N709="","--",IF(N709="3E","3E",LOOKUP(N709/P$2,{0,0.4,0.45,0.5,0.55,0.6,0.65,0.7,0.75,0.8,1},{0,2,2.25,2.5,2.75,3,3.25,3.5,3.75,4}))))</f>
        <v/>
      </c>
      <c r="Q709" s="3" t="str">
        <f>IF(COUNT($A709)=0,"",IF($A709&lt;&gt;DRAFT!$B711,"ERR",IF(DRAFT!BB711="3E","3E",IF(COUNT(DRAFT!AX711,DRAFT!BB711)&gt;0,DRAFT!BC711,""))))</f>
        <v/>
      </c>
      <c r="R709" s="3" t="str">
        <f>IF(COUNT($A709)=0,"",IF(Q709="3E","3E",IF(Q709="","I",LOOKUP(Q709/S$2,{0,0.4,0.45,0.5,0.55,0.6,0.65,0.7,0.75,0.8,1},{"F","D","C","C+","B-","B","B+","A-","A","A+"}))))</f>
        <v/>
      </c>
      <c r="S709" s="2" t="str">
        <f>IF(COUNT($A709)=0,"",IF(Q709="","--",IF(Q709="3E","3E",LOOKUP(Q709/S$2,{0,0.4,0.45,0.5,0.55,0.6,0.65,0.7,0.75,0.8,1},{0,2,2.25,2.5,2.75,3,3.25,3.5,3.75,4}))))</f>
        <v/>
      </c>
      <c r="T709" s="3" t="str">
        <f>IF(COUNT($A709)=0,"",IF($A709&lt;&gt;DRAFT!$B711,"ERR",IF(DRAFT!BK711="3E","3E",IF(COUNT(DRAFT!BG711,DRAFT!BK711)&gt;0,DRAFT!BL711,""))))</f>
        <v/>
      </c>
      <c r="U709" s="3" t="str">
        <f>IF(COUNT($A709)=0,"",IF(T709="3E","3E",IF(T709="","I",LOOKUP(T709/V$2,{0,0.4,0.45,0.5,0.55,0.6,0.65,0.7,0.75,0.8,1},{"F","D","C","C+","B-","B","B+","A-","A","A+"}))))</f>
        <v/>
      </c>
      <c r="V709" s="2" t="str">
        <f>IF(COUNT($A709)=0,"",IF(T709="","--",IF(T709="3E","3E",LOOKUP(T709/V$2,{0,0.4,0.45,0.5,0.55,0.6,0.65,0.7,0.75,0.8,1},{0,2,2.25,2.5,2.75,3,3.25,3.5,3.75,4}))))</f>
        <v/>
      </c>
      <c r="W709" s="3" t="str">
        <f>IF(COUNT($A709)=0,"",IF($A709&lt;&gt;DRAFT!$B711,"ERR",IF(DRAFT!BT711="3E","3E",IF(COUNT(DRAFT!BP711,DRAFT!BT711)&gt;0,DRAFT!BU711,""))))</f>
        <v/>
      </c>
      <c r="X709" s="3" t="str">
        <f>IF(COUNT($A709)=0,"",IF(W709="3E","3E",IF(W709="","I",LOOKUP(W709/Y$2,{0,0.4,0.45,0.5,0.55,0.6,0.65,0.7,0.75,0.8,1},{"F","D","C","C+","B-","B","B+","A-","A","A+"}))))</f>
        <v/>
      </c>
      <c r="Y709" s="2" t="str">
        <f>IF(COUNT($A709)=0,"",IF(W709="","--",IF(W709="3E","3E",LOOKUP(W709/Y$2,{0,0.4,0.45,0.5,0.55,0.6,0.65,0.7,0.75,0.8,1},{0,2,2.25,2.5,2.75,3,3.25,3.5,3.75,4}))))</f>
        <v/>
      </c>
      <c r="Z709" s="3" t="str">
        <f>IF(COUNT($A709)=0,"",IF($A709&lt;&gt;DRAFT!$B711,"ERR",IF(DRAFT!CC711="3E","3E",IF(COUNT(DRAFT!BY711,DRAFT!CC711)&gt;0,DRAFT!CD711,""))))</f>
        <v/>
      </c>
      <c r="AA709" s="3" t="str">
        <f>IF(COUNT($A709)=0,"",IF(Z709="3E","3E",IF(Z709="","I",LOOKUP(Z709/AB$2,{0,0.4,0.45,0.5,0.55,0.6,0.65,0.7,0.75,0.8,1},{"F","D","C","C+","B-","B","B+","A-","A","A+"}))))</f>
        <v/>
      </c>
      <c r="AB709" s="2" t="str">
        <f>IF(COUNT($A709)=0,"",IF(Z709="","--",IF(Z709="3E","3E",LOOKUP(Z709/AB$2,{0,0.4,0.45,0.5,0.55,0.6,0.65,0.7,0.75,0.8,1},{0,2,2.25,2.5,2.75,3,3.25,3.5,3.75,4}))))</f>
        <v/>
      </c>
      <c r="AC709" s="3" t="str">
        <f>IF(COUNT($A709)=0,"",IF($A709&lt;&gt;DRAFT!$B711,"ERR",IF(DRAFT!CF711&gt;0,DRAFT!CF711,"")))</f>
        <v/>
      </c>
      <c r="AD709" s="3" t="str">
        <f>IF(COUNT($A709)=0,"",IF(AC709="3E","3E",IF(AC709="","I",LOOKUP(AC709/AE$2,{0,0.4,0.45,0.5,0.55,0.6,0.65,0.7,0.75,0.8,1},{"F","D","C","C+","B-","B","B+","A-","A","A+"}))))</f>
        <v/>
      </c>
      <c r="AE709" s="2" t="str">
        <f>IF(COUNT($A709)=0,"",IF(AC709="","--",IF(AC709="3E","3E",LOOKUP(AC709/AE$2,{0,0.4,0.45,0.5,0.55,0.6,0.65,0.7,0.75,0.8,1},{0,2,2.25,2.5,2.75,3,3.25,3.5,3.75,4}))))</f>
        <v/>
      </c>
      <c r="AF709" s="3" t="str">
        <f>IF($A709&lt;&gt;DRAFT!$B711,"ERR",IF(OR(COUNT($A709)=0,COUNT(DRAFT!CI711:CK711,DRAFT!CM711:CO711)=0),"",CEILING(SUM(DRAFT!CL711,DRAFT!CP711),1)))</f>
        <v/>
      </c>
      <c r="AG709" s="3" t="str">
        <f>IF(COUNT($A709)=0,"",IF(AF709="3E","3E",IF(AF709="","I",LOOKUP(AF709/AH$2,{0,0.4,0.45,0.5,0.55,0.6,0.65,0.7,0.75,0.8,1},{"F","D","C","C+","B-","B","B+","A-","A","A+"}))))</f>
        <v/>
      </c>
      <c r="AH709" s="2" t="str">
        <f>IF(COUNT($A709)=0,"",IF(AF709="","--",IF(AF709="3E","3E",LOOKUP(AF709/AH$2,{0,0.4,0.45,0.5,0.55,0.6,0.65,0.7,0.75,0.8,1},{0,2,2.25,2.5,2.75,3,3.25,3.5,3.75,4}))))</f>
        <v/>
      </c>
      <c r="AI709" s="11" t="str">
        <f>IF(OR(COUNT($A709)=0,COUNT(B709:AH709)=0),"",IF(COUNTIF(B709:AH709,"3E")&gt;0,"3E",IF(DRAFT!$A711="R",TRUNC(SUMPRODUCT(RGP,RCP)/TCP,3),TRUNC((SUMPRODUCT(--(IMDGP&gt;0)*IMDGP,IMCP)+CEILING(DRAFT!$CQ711*42,0.25))/TCP,3))))</f>
        <v/>
      </c>
      <c r="AJ709" s="3" t="str">
        <f>IF(OR(COUNT($A709)=0,COUNT(B709:AH709)=0),"",IF(COUNTIF(B709:AH709,"3E")&gt;0,"3E",IF(DRAFT!$A711="R",SUMPRODUCT(--(RGP&gt;=2),RCP),SUMPRODUCT(--(IMDGP&gt;0),--(IMGP=0),IMCP)+DRAFT!$CR711)))</f>
        <v/>
      </c>
      <c r="AK709" s="3" t="str">
        <f>IF(OR(COUNT($A709)=0,COUNT(B709:AH709)=0),"",IF(COUNTIF(B709:AJ709,"3E")&gt;0,"3E",IF(AND(DRAFT!$A711="IM",OR($AI709&gt;DRAFT!$CQ711,$AJ709&gt;DRAFT!$CR711)),"IMPROVED",IF(AND(DRAFT!$A711="IM",$AI709&lt;=DRAFT!$CQ711,$AJ709&lt;=DRAFT!$CR711),"NOT IMPROVED",IF(AND(AH709&gt;=2,AI709&gt;=2,AJ709&gt;=30),"PASS","FAIL")))))</f>
        <v/>
      </c>
      <c r="AL709" s="3" t="str">
        <f t="shared" si="20"/>
        <v/>
      </c>
      <c r="AM709" s="3" t="str">
        <f t="shared" si="21"/>
        <v/>
      </c>
    </row>
    <row r="710" spans="1:39" ht="18.95" customHeight="1" x14ac:dyDescent="0.25">
      <c r="A710" s="4" t="str">
        <f>IF(DRAFT!$B712="","",DRAFT!$B712)</f>
        <v/>
      </c>
      <c r="B710" s="3" t="str">
        <f>IF(COUNT($A710)=0,"",IF($A710&lt;&gt;DRAFT!$B712,"ERR",IF(DRAFT!I712="3E","3E",IF(COUNT(DRAFT!E712,DRAFT!I712)&gt;0,DRAFT!J712,""))))</f>
        <v/>
      </c>
      <c r="C710" s="3" t="str">
        <f>IF(COUNT($A710)=0,"",IF(B710="3E","3E",IF(B710="","I",LOOKUP(B710/D$2,{0,0.4,0.45,0.5,0.55,0.6,0.65,0.7,0.75,0.8,1},{"F","D","C","C+","B-","B","B+","A-","A","A+"}))))</f>
        <v/>
      </c>
      <c r="D710" s="2" t="str">
        <f>IF(COUNT($A710)=0,"",IF(B710="","--",IF(B710="3E","3E",LOOKUP(B710/D$2,{0,0.4,0.45,0.5,0.55,0.6,0.65,0.7,0.75,0.8,1},{0,2,2.25,2.5,2.75,3,3.25,3.5,3.75,4}))))</f>
        <v/>
      </c>
      <c r="E710" s="3" t="str">
        <f>IF(COUNT($A710)=0,"",IF($A710&lt;&gt;DRAFT!$B712,"ERR",IF(DRAFT!R712="3E","3E",IF(COUNT(DRAFT!N712,DRAFT!R712)&gt;0,DRAFT!S712,""))))</f>
        <v/>
      </c>
      <c r="F710" s="3" t="str">
        <f>IF(COUNT($A710)=0,"",IF(E710="3E","3E",IF(E710="","I",LOOKUP(E710/G$2,{0,0.4,0.45,0.5,0.55,0.6,0.65,0.7,0.75,0.8,1},{"F","D","C","C+","B-","B","B+","A-","A","A+"}))))</f>
        <v/>
      </c>
      <c r="G710" s="2" t="str">
        <f>IF(COUNT($A710)=0,"",IF(E710="","--",IF(E710="3E","3E",LOOKUP(E710/G$2,{0,0.4,0.45,0.5,0.55,0.6,0.65,0.7,0.75,0.8,1},{0,2,2.25,2.5,2.75,3,3.25,3.5,3.75,4}))))</f>
        <v/>
      </c>
      <c r="H710" s="3" t="str">
        <f>IF(COUNT($A710)=0,"",IF($A710&lt;&gt;DRAFT!$B712,"ERR",IF(DRAFT!AA712="3E","3E",IF(COUNT(DRAFT!W712,DRAFT!AA712)&gt;0,DRAFT!AB712,""))))</f>
        <v/>
      </c>
      <c r="I710" s="3" t="str">
        <f>IF(COUNT($A710)=0,"",IF(H710="3E","3E",IF(H710="","I",LOOKUP(H710/J$2,{0,0.4,0.45,0.5,0.55,0.6,0.65,0.7,0.75,0.8,1},{"F","D","C","C+","B-","B","B+","A-","A","A+"}))))</f>
        <v/>
      </c>
      <c r="J710" s="2" t="str">
        <f>IF(COUNT($A710)=0,"",IF(H710="","--",IF(H710="3E","3E",LOOKUP(H710/J$2,{0,0.4,0.45,0.5,0.55,0.6,0.65,0.7,0.75,0.8,1},{0,2,2.25,2.5,2.75,3,3.25,3.5,3.75,4}))))</f>
        <v/>
      </c>
      <c r="K710" s="3" t="str">
        <f>IF(COUNT($A710)=0,"",IF($A710&lt;&gt;DRAFT!$B712,"ERR",IF(DRAFT!AJ712="3E","3E",IF(COUNT(DRAFT!AF712,DRAFT!AJ712)&gt;0,DRAFT!AK712,""))))</f>
        <v/>
      </c>
      <c r="L710" s="3" t="str">
        <f>IF(COUNT($A710)=0,"",IF(K710="3E","3E",IF(K710="","I",LOOKUP(K710/M$2,{0,0.4,0.45,0.5,0.55,0.6,0.65,0.7,0.75,0.8,1},{"F","D","C","C+","B-","B","B+","A-","A","A+"}))))</f>
        <v/>
      </c>
      <c r="M710" s="2" t="str">
        <f>IF(COUNT($A710)=0,"",IF(K710="","--",IF(K710="3E","3E",LOOKUP(K710/M$2,{0,0.4,0.45,0.5,0.55,0.6,0.65,0.7,0.75,0.8,1},{0,2,2.25,2.5,2.75,3,3.25,3.5,3.75,4}))))</f>
        <v/>
      </c>
      <c r="N710" s="3" t="str">
        <f>IF(COUNT($A710)=0,"",IF($A710&lt;&gt;DRAFT!$B712,"ERR",IF(DRAFT!AS712="3E","3E",IF(COUNT(DRAFT!AO712,DRAFT!AS712)&gt;0,DRAFT!AT712,""))))</f>
        <v/>
      </c>
      <c r="O710" s="3" t="str">
        <f>IF(COUNT($A710)=0,"",IF(N710="3E","3E",IF(N710="","I",LOOKUP(N710/P$2,{0,0.4,0.45,0.5,0.55,0.6,0.65,0.7,0.75,0.8,1},{"F","D","C","C+","B-","B","B+","A-","A","A+"}))))</f>
        <v/>
      </c>
      <c r="P710" s="2" t="str">
        <f>IF(COUNT($A710)=0,"",IF(N710="","--",IF(N710="3E","3E",LOOKUP(N710/P$2,{0,0.4,0.45,0.5,0.55,0.6,0.65,0.7,0.75,0.8,1},{0,2,2.25,2.5,2.75,3,3.25,3.5,3.75,4}))))</f>
        <v/>
      </c>
      <c r="Q710" s="3" t="str">
        <f>IF(COUNT($A710)=0,"",IF($A710&lt;&gt;DRAFT!$B712,"ERR",IF(DRAFT!BB712="3E","3E",IF(COUNT(DRAFT!AX712,DRAFT!BB712)&gt;0,DRAFT!BC712,""))))</f>
        <v/>
      </c>
      <c r="R710" s="3" t="str">
        <f>IF(COUNT($A710)=0,"",IF(Q710="3E","3E",IF(Q710="","I",LOOKUP(Q710/S$2,{0,0.4,0.45,0.5,0.55,0.6,0.65,0.7,0.75,0.8,1},{"F","D","C","C+","B-","B","B+","A-","A","A+"}))))</f>
        <v/>
      </c>
      <c r="S710" s="2" t="str">
        <f>IF(COUNT($A710)=0,"",IF(Q710="","--",IF(Q710="3E","3E",LOOKUP(Q710/S$2,{0,0.4,0.45,0.5,0.55,0.6,0.65,0.7,0.75,0.8,1},{0,2,2.25,2.5,2.75,3,3.25,3.5,3.75,4}))))</f>
        <v/>
      </c>
      <c r="T710" s="3" t="str">
        <f>IF(COUNT($A710)=0,"",IF($A710&lt;&gt;DRAFT!$B712,"ERR",IF(DRAFT!BK712="3E","3E",IF(COUNT(DRAFT!BG712,DRAFT!BK712)&gt;0,DRAFT!BL712,""))))</f>
        <v/>
      </c>
      <c r="U710" s="3" t="str">
        <f>IF(COUNT($A710)=0,"",IF(T710="3E","3E",IF(T710="","I",LOOKUP(T710/V$2,{0,0.4,0.45,0.5,0.55,0.6,0.65,0.7,0.75,0.8,1},{"F","D","C","C+","B-","B","B+","A-","A","A+"}))))</f>
        <v/>
      </c>
      <c r="V710" s="2" t="str">
        <f>IF(COUNT($A710)=0,"",IF(T710="","--",IF(T710="3E","3E",LOOKUP(T710/V$2,{0,0.4,0.45,0.5,0.55,0.6,0.65,0.7,0.75,0.8,1},{0,2,2.25,2.5,2.75,3,3.25,3.5,3.75,4}))))</f>
        <v/>
      </c>
      <c r="W710" s="3" t="str">
        <f>IF(COUNT($A710)=0,"",IF($A710&lt;&gt;DRAFT!$B712,"ERR",IF(DRAFT!BT712="3E","3E",IF(COUNT(DRAFT!BP712,DRAFT!BT712)&gt;0,DRAFT!BU712,""))))</f>
        <v/>
      </c>
      <c r="X710" s="3" t="str">
        <f>IF(COUNT($A710)=0,"",IF(W710="3E","3E",IF(W710="","I",LOOKUP(W710/Y$2,{0,0.4,0.45,0.5,0.55,0.6,0.65,0.7,0.75,0.8,1},{"F","D","C","C+","B-","B","B+","A-","A","A+"}))))</f>
        <v/>
      </c>
      <c r="Y710" s="2" t="str">
        <f>IF(COUNT($A710)=0,"",IF(W710="","--",IF(W710="3E","3E",LOOKUP(W710/Y$2,{0,0.4,0.45,0.5,0.55,0.6,0.65,0.7,0.75,0.8,1},{0,2,2.25,2.5,2.75,3,3.25,3.5,3.75,4}))))</f>
        <v/>
      </c>
      <c r="Z710" s="3" t="str">
        <f>IF(COUNT($A710)=0,"",IF($A710&lt;&gt;DRAFT!$B712,"ERR",IF(DRAFT!CC712="3E","3E",IF(COUNT(DRAFT!BY712,DRAFT!CC712)&gt;0,DRAFT!CD712,""))))</f>
        <v/>
      </c>
      <c r="AA710" s="3" t="str">
        <f>IF(COUNT($A710)=0,"",IF(Z710="3E","3E",IF(Z710="","I",LOOKUP(Z710/AB$2,{0,0.4,0.45,0.5,0.55,0.6,0.65,0.7,0.75,0.8,1},{"F","D","C","C+","B-","B","B+","A-","A","A+"}))))</f>
        <v/>
      </c>
      <c r="AB710" s="2" t="str">
        <f>IF(COUNT($A710)=0,"",IF(Z710="","--",IF(Z710="3E","3E",LOOKUP(Z710/AB$2,{0,0.4,0.45,0.5,0.55,0.6,0.65,0.7,0.75,0.8,1},{0,2,2.25,2.5,2.75,3,3.25,3.5,3.75,4}))))</f>
        <v/>
      </c>
      <c r="AC710" s="3" t="str">
        <f>IF(COUNT($A710)=0,"",IF($A710&lt;&gt;DRAFT!$B712,"ERR",IF(DRAFT!CF712&gt;0,DRAFT!CF712,"")))</f>
        <v/>
      </c>
      <c r="AD710" s="3" t="str">
        <f>IF(COUNT($A710)=0,"",IF(AC710="3E","3E",IF(AC710="","I",LOOKUP(AC710/AE$2,{0,0.4,0.45,0.5,0.55,0.6,0.65,0.7,0.75,0.8,1},{"F","D","C","C+","B-","B","B+","A-","A","A+"}))))</f>
        <v/>
      </c>
      <c r="AE710" s="2" t="str">
        <f>IF(COUNT($A710)=0,"",IF(AC710="","--",IF(AC710="3E","3E",LOOKUP(AC710/AE$2,{0,0.4,0.45,0.5,0.55,0.6,0.65,0.7,0.75,0.8,1},{0,2,2.25,2.5,2.75,3,3.25,3.5,3.75,4}))))</f>
        <v/>
      </c>
      <c r="AF710" s="3" t="str">
        <f>IF($A710&lt;&gt;DRAFT!$B712,"ERR",IF(OR(COUNT($A710)=0,COUNT(DRAFT!CI712:CK712,DRAFT!CM712:CO712)=0),"",CEILING(SUM(DRAFT!CL712,DRAFT!CP712),1)))</f>
        <v/>
      </c>
      <c r="AG710" s="3" t="str">
        <f>IF(COUNT($A710)=0,"",IF(AF710="3E","3E",IF(AF710="","I",LOOKUP(AF710/AH$2,{0,0.4,0.45,0.5,0.55,0.6,0.65,0.7,0.75,0.8,1},{"F","D","C","C+","B-","B","B+","A-","A","A+"}))))</f>
        <v/>
      </c>
      <c r="AH710" s="2" t="str">
        <f>IF(COUNT($A710)=0,"",IF(AF710="","--",IF(AF710="3E","3E",LOOKUP(AF710/AH$2,{0,0.4,0.45,0.5,0.55,0.6,0.65,0.7,0.75,0.8,1},{0,2,2.25,2.5,2.75,3,3.25,3.5,3.75,4}))))</f>
        <v/>
      </c>
      <c r="AI710" s="11" t="str">
        <f>IF(OR(COUNT($A710)=0,COUNT(B710:AH710)=0),"",IF(COUNTIF(B710:AH710,"3E")&gt;0,"3E",IF(DRAFT!$A712="R",TRUNC(SUMPRODUCT(RGP,RCP)/TCP,3),TRUNC((SUMPRODUCT(--(IMDGP&gt;0)*IMDGP,IMCP)+CEILING(DRAFT!$CQ712*42,0.25))/TCP,3))))</f>
        <v/>
      </c>
      <c r="AJ710" s="3" t="str">
        <f>IF(OR(COUNT($A710)=0,COUNT(B710:AH710)=0),"",IF(COUNTIF(B710:AH710,"3E")&gt;0,"3E",IF(DRAFT!$A712="R",SUMPRODUCT(--(RGP&gt;=2),RCP),SUMPRODUCT(--(IMDGP&gt;0),--(IMGP=0),IMCP)+DRAFT!$CR712)))</f>
        <v/>
      </c>
      <c r="AK710" s="3" t="str">
        <f>IF(OR(COUNT($A710)=0,COUNT(B710:AH710)=0),"",IF(COUNTIF(B710:AJ710,"3E")&gt;0,"3E",IF(AND(DRAFT!$A712="IM",OR($AI710&gt;DRAFT!$CQ712,$AJ710&gt;DRAFT!$CR712)),"IMPROVED",IF(AND(DRAFT!$A712="IM",$AI710&lt;=DRAFT!$CQ712,$AJ710&lt;=DRAFT!$CR712),"NOT IMPROVED",IF(AND(AH710&gt;=2,AI710&gt;=2,AJ710&gt;=30),"PASS","FAIL")))))</f>
        <v/>
      </c>
      <c r="AL710" s="3" t="str">
        <f t="shared" ref="AL710:AL773" si="22">IF(COUNT($A710)=0,"",IF(AK710="3E","3E",IF(AK710="PASS",CONCATENATE(IF(N(D710)&lt;2,"311F,",""),IF(N(G710)&lt;2,"312F,",""),IF(N(J710)&lt;2,"313F,",""),IF(N(M710)&lt;2,"321F,",""),IF(N(P710)&lt;2,"322F,",""),IF(N(S710)&lt;2,"323F,",""),IF(N(V710)&lt;2,"331F,",""),IF(N(Y710)&lt;2,"332F,",""),IF(N(AB710)&lt;2,"333F,","")),"")))</f>
        <v/>
      </c>
      <c r="AM710" s="3" t="str">
        <f t="shared" ref="AM710:AM773" si="23">IF($AI710="3E","3E",IF(AH710=0,"",IF(OR(COUNT($A710)=0,COUNT(AF710)=0),"",RANK(AI710,$AI$5:$AI$420,0))))</f>
        <v/>
      </c>
    </row>
    <row r="711" spans="1:39" ht="18.95" customHeight="1" x14ac:dyDescent="0.25">
      <c r="A711" s="4" t="str">
        <f>IF(DRAFT!$B713="","",DRAFT!$B713)</f>
        <v/>
      </c>
      <c r="B711" s="3" t="str">
        <f>IF(COUNT($A711)=0,"",IF($A711&lt;&gt;DRAFT!$B713,"ERR",IF(DRAFT!I713="3E","3E",IF(COUNT(DRAFT!E713,DRAFT!I713)&gt;0,DRAFT!J713,""))))</f>
        <v/>
      </c>
      <c r="C711" s="3" t="str">
        <f>IF(COUNT($A711)=0,"",IF(B711="3E","3E",IF(B711="","I",LOOKUP(B711/D$2,{0,0.4,0.45,0.5,0.55,0.6,0.65,0.7,0.75,0.8,1},{"F","D","C","C+","B-","B","B+","A-","A","A+"}))))</f>
        <v/>
      </c>
      <c r="D711" s="2" t="str">
        <f>IF(COUNT($A711)=0,"",IF(B711="","--",IF(B711="3E","3E",LOOKUP(B711/D$2,{0,0.4,0.45,0.5,0.55,0.6,0.65,0.7,0.75,0.8,1},{0,2,2.25,2.5,2.75,3,3.25,3.5,3.75,4}))))</f>
        <v/>
      </c>
      <c r="E711" s="3" t="str">
        <f>IF(COUNT($A711)=0,"",IF($A711&lt;&gt;DRAFT!$B713,"ERR",IF(DRAFT!R713="3E","3E",IF(COUNT(DRAFT!N713,DRAFT!R713)&gt;0,DRAFT!S713,""))))</f>
        <v/>
      </c>
      <c r="F711" s="3" t="str">
        <f>IF(COUNT($A711)=0,"",IF(E711="3E","3E",IF(E711="","I",LOOKUP(E711/G$2,{0,0.4,0.45,0.5,0.55,0.6,0.65,0.7,0.75,0.8,1},{"F","D","C","C+","B-","B","B+","A-","A","A+"}))))</f>
        <v/>
      </c>
      <c r="G711" s="2" t="str">
        <f>IF(COUNT($A711)=0,"",IF(E711="","--",IF(E711="3E","3E",LOOKUP(E711/G$2,{0,0.4,0.45,0.5,0.55,0.6,0.65,0.7,0.75,0.8,1},{0,2,2.25,2.5,2.75,3,3.25,3.5,3.75,4}))))</f>
        <v/>
      </c>
      <c r="H711" s="3" t="str">
        <f>IF(COUNT($A711)=0,"",IF($A711&lt;&gt;DRAFT!$B713,"ERR",IF(DRAFT!AA713="3E","3E",IF(COUNT(DRAFT!W713,DRAFT!AA713)&gt;0,DRAFT!AB713,""))))</f>
        <v/>
      </c>
      <c r="I711" s="3" t="str">
        <f>IF(COUNT($A711)=0,"",IF(H711="3E","3E",IF(H711="","I",LOOKUP(H711/J$2,{0,0.4,0.45,0.5,0.55,0.6,0.65,0.7,0.75,0.8,1},{"F","D","C","C+","B-","B","B+","A-","A","A+"}))))</f>
        <v/>
      </c>
      <c r="J711" s="2" t="str">
        <f>IF(COUNT($A711)=0,"",IF(H711="","--",IF(H711="3E","3E",LOOKUP(H711/J$2,{0,0.4,0.45,0.5,0.55,0.6,0.65,0.7,0.75,0.8,1},{0,2,2.25,2.5,2.75,3,3.25,3.5,3.75,4}))))</f>
        <v/>
      </c>
      <c r="K711" s="3" t="str">
        <f>IF(COUNT($A711)=0,"",IF($A711&lt;&gt;DRAFT!$B713,"ERR",IF(DRAFT!AJ713="3E","3E",IF(COUNT(DRAFT!AF713,DRAFT!AJ713)&gt;0,DRAFT!AK713,""))))</f>
        <v/>
      </c>
      <c r="L711" s="3" t="str">
        <f>IF(COUNT($A711)=0,"",IF(K711="3E","3E",IF(K711="","I",LOOKUP(K711/M$2,{0,0.4,0.45,0.5,0.55,0.6,0.65,0.7,0.75,0.8,1},{"F","D","C","C+","B-","B","B+","A-","A","A+"}))))</f>
        <v/>
      </c>
      <c r="M711" s="2" t="str">
        <f>IF(COUNT($A711)=0,"",IF(K711="","--",IF(K711="3E","3E",LOOKUP(K711/M$2,{0,0.4,0.45,0.5,0.55,0.6,0.65,0.7,0.75,0.8,1},{0,2,2.25,2.5,2.75,3,3.25,3.5,3.75,4}))))</f>
        <v/>
      </c>
      <c r="N711" s="3" t="str">
        <f>IF(COUNT($A711)=0,"",IF($A711&lt;&gt;DRAFT!$B713,"ERR",IF(DRAFT!AS713="3E","3E",IF(COUNT(DRAFT!AO713,DRAFT!AS713)&gt;0,DRAFT!AT713,""))))</f>
        <v/>
      </c>
      <c r="O711" s="3" t="str">
        <f>IF(COUNT($A711)=0,"",IF(N711="3E","3E",IF(N711="","I",LOOKUP(N711/P$2,{0,0.4,0.45,0.5,0.55,0.6,0.65,0.7,0.75,0.8,1},{"F","D","C","C+","B-","B","B+","A-","A","A+"}))))</f>
        <v/>
      </c>
      <c r="P711" s="2" t="str">
        <f>IF(COUNT($A711)=0,"",IF(N711="","--",IF(N711="3E","3E",LOOKUP(N711/P$2,{0,0.4,0.45,0.5,0.55,0.6,0.65,0.7,0.75,0.8,1},{0,2,2.25,2.5,2.75,3,3.25,3.5,3.75,4}))))</f>
        <v/>
      </c>
      <c r="Q711" s="3" t="str">
        <f>IF(COUNT($A711)=0,"",IF($A711&lt;&gt;DRAFT!$B713,"ERR",IF(DRAFT!BB713="3E","3E",IF(COUNT(DRAFT!AX713,DRAFT!BB713)&gt;0,DRAFT!BC713,""))))</f>
        <v/>
      </c>
      <c r="R711" s="3" t="str">
        <f>IF(COUNT($A711)=0,"",IF(Q711="3E","3E",IF(Q711="","I",LOOKUP(Q711/S$2,{0,0.4,0.45,0.5,0.55,0.6,0.65,0.7,0.75,0.8,1},{"F","D","C","C+","B-","B","B+","A-","A","A+"}))))</f>
        <v/>
      </c>
      <c r="S711" s="2" t="str">
        <f>IF(COUNT($A711)=0,"",IF(Q711="","--",IF(Q711="3E","3E",LOOKUP(Q711/S$2,{0,0.4,0.45,0.5,0.55,0.6,0.65,0.7,0.75,0.8,1},{0,2,2.25,2.5,2.75,3,3.25,3.5,3.75,4}))))</f>
        <v/>
      </c>
      <c r="T711" s="3" t="str">
        <f>IF(COUNT($A711)=0,"",IF($A711&lt;&gt;DRAFT!$B713,"ERR",IF(DRAFT!BK713="3E","3E",IF(COUNT(DRAFT!BG713,DRAFT!BK713)&gt;0,DRAFT!BL713,""))))</f>
        <v/>
      </c>
      <c r="U711" s="3" t="str">
        <f>IF(COUNT($A711)=0,"",IF(T711="3E","3E",IF(T711="","I",LOOKUP(T711/V$2,{0,0.4,0.45,0.5,0.55,0.6,0.65,0.7,0.75,0.8,1},{"F","D","C","C+","B-","B","B+","A-","A","A+"}))))</f>
        <v/>
      </c>
      <c r="V711" s="2" t="str">
        <f>IF(COUNT($A711)=0,"",IF(T711="","--",IF(T711="3E","3E",LOOKUP(T711/V$2,{0,0.4,0.45,0.5,0.55,0.6,0.65,0.7,0.75,0.8,1},{0,2,2.25,2.5,2.75,3,3.25,3.5,3.75,4}))))</f>
        <v/>
      </c>
      <c r="W711" s="3" t="str">
        <f>IF(COUNT($A711)=0,"",IF($A711&lt;&gt;DRAFT!$B713,"ERR",IF(DRAFT!BT713="3E","3E",IF(COUNT(DRAFT!BP713,DRAFT!BT713)&gt;0,DRAFT!BU713,""))))</f>
        <v/>
      </c>
      <c r="X711" s="3" t="str">
        <f>IF(COUNT($A711)=0,"",IF(W711="3E","3E",IF(W711="","I",LOOKUP(W711/Y$2,{0,0.4,0.45,0.5,0.55,0.6,0.65,0.7,0.75,0.8,1},{"F","D","C","C+","B-","B","B+","A-","A","A+"}))))</f>
        <v/>
      </c>
      <c r="Y711" s="2" t="str">
        <f>IF(COUNT($A711)=0,"",IF(W711="","--",IF(W711="3E","3E",LOOKUP(W711/Y$2,{0,0.4,0.45,0.5,0.55,0.6,0.65,0.7,0.75,0.8,1},{0,2,2.25,2.5,2.75,3,3.25,3.5,3.75,4}))))</f>
        <v/>
      </c>
      <c r="Z711" s="3" t="str">
        <f>IF(COUNT($A711)=0,"",IF($A711&lt;&gt;DRAFT!$B713,"ERR",IF(DRAFT!CC713="3E","3E",IF(COUNT(DRAFT!BY713,DRAFT!CC713)&gt;0,DRAFT!CD713,""))))</f>
        <v/>
      </c>
      <c r="AA711" s="3" t="str">
        <f>IF(COUNT($A711)=0,"",IF(Z711="3E","3E",IF(Z711="","I",LOOKUP(Z711/AB$2,{0,0.4,0.45,0.5,0.55,0.6,0.65,0.7,0.75,0.8,1},{"F","D","C","C+","B-","B","B+","A-","A","A+"}))))</f>
        <v/>
      </c>
      <c r="AB711" s="2" t="str">
        <f>IF(COUNT($A711)=0,"",IF(Z711="","--",IF(Z711="3E","3E",LOOKUP(Z711/AB$2,{0,0.4,0.45,0.5,0.55,0.6,0.65,0.7,0.75,0.8,1},{0,2,2.25,2.5,2.75,3,3.25,3.5,3.75,4}))))</f>
        <v/>
      </c>
      <c r="AC711" s="3" t="str">
        <f>IF(COUNT($A711)=0,"",IF($A711&lt;&gt;DRAFT!$B713,"ERR",IF(DRAFT!CF713&gt;0,DRAFT!CF713,"")))</f>
        <v/>
      </c>
      <c r="AD711" s="3" t="str">
        <f>IF(COUNT($A711)=0,"",IF(AC711="3E","3E",IF(AC711="","I",LOOKUP(AC711/AE$2,{0,0.4,0.45,0.5,0.55,0.6,0.65,0.7,0.75,0.8,1},{"F","D","C","C+","B-","B","B+","A-","A","A+"}))))</f>
        <v/>
      </c>
      <c r="AE711" s="2" t="str">
        <f>IF(COUNT($A711)=0,"",IF(AC711="","--",IF(AC711="3E","3E",LOOKUP(AC711/AE$2,{0,0.4,0.45,0.5,0.55,0.6,0.65,0.7,0.75,0.8,1},{0,2,2.25,2.5,2.75,3,3.25,3.5,3.75,4}))))</f>
        <v/>
      </c>
      <c r="AF711" s="3" t="str">
        <f>IF($A711&lt;&gt;DRAFT!$B713,"ERR",IF(OR(COUNT($A711)=0,COUNT(DRAFT!CI713:CK713,DRAFT!CM713:CO713)=0),"",CEILING(SUM(DRAFT!CL713,DRAFT!CP713),1)))</f>
        <v/>
      </c>
      <c r="AG711" s="3" t="str">
        <f>IF(COUNT($A711)=0,"",IF(AF711="3E","3E",IF(AF711="","I",LOOKUP(AF711/AH$2,{0,0.4,0.45,0.5,0.55,0.6,0.65,0.7,0.75,0.8,1},{"F","D","C","C+","B-","B","B+","A-","A","A+"}))))</f>
        <v/>
      </c>
      <c r="AH711" s="2" t="str">
        <f>IF(COUNT($A711)=0,"",IF(AF711="","--",IF(AF711="3E","3E",LOOKUP(AF711/AH$2,{0,0.4,0.45,0.5,0.55,0.6,0.65,0.7,0.75,0.8,1},{0,2,2.25,2.5,2.75,3,3.25,3.5,3.75,4}))))</f>
        <v/>
      </c>
      <c r="AI711" s="11" t="str">
        <f>IF(OR(COUNT($A711)=0,COUNT(B711:AH711)=0),"",IF(COUNTIF(B711:AH711,"3E")&gt;0,"3E",IF(DRAFT!$A713="R",TRUNC(SUMPRODUCT(RGP,RCP)/TCP,3),TRUNC((SUMPRODUCT(--(IMDGP&gt;0)*IMDGP,IMCP)+CEILING(DRAFT!$CQ713*42,0.25))/TCP,3))))</f>
        <v/>
      </c>
      <c r="AJ711" s="3" t="str">
        <f>IF(OR(COUNT($A711)=0,COUNT(B711:AH711)=0),"",IF(COUNTIF(B711:AH711,"3E")&gt;0,"3E",IF(DRAFT!$A713="R",SUMPRODUCT(--(RGP&gt;=2),RCP),SUMPRODUCT(--(IMDGP&gt;0),--(IMGP=0),IMCP)+DRAFT!$CR713)))</f>
        <v/>
      </c>
      <c r="AK711" s="3" t="str">
        <f>IF(OR(COUNT($A711)=0,COUNT(B711:AH711)=0),"",IF(COUNTIF(B711:AJ711,"3E")&gt;0,"3E",IF(AND(DRAFT!$A713="IM",OR($AI711&gt;DRAFT!$CQ713,$AJ711&gt;DRAFT!$CR713)),"IMPROVED",IF(AND(DRAFT!$A713="IM",$AI711&lt;=DRAFT!$CQ713,$AJ711&lt;=DRAFT!$CR713),"NOT IMPROVED",IF(AND(AH711&gt;=2,AI711&gt;=2,AJ711&gt;=30),"PASS","FAIL")))))</f>
        <v/>
      </c>
      <c r="AL711" s="3" t="str">
        <f t="shared" si="22"/>
        <v/>
      </c>
      <c r="AM711" s="3" t="str">
        <f t="shared" si="23"/>
        <v/>
      </c>
    </row>
    <row r="712" spans="1:39" ht="18.95" customHeight="1" x14ac:dyDescent="0.25">
      <c r="A712" s="4" t="str">
        <f>IF(DRAFT!$B714="","",DRAFT!$B714)</f>
        <v/>
      </c>
      <c r="B712" s="3" t="str">
        <f>IF(COUNT($A712)=0,"",IF($A712&lt;&gt;DRAFT!$B714,"ERR",IF(DRAFT!I714="3E","3E",IF(COUNT(DRAFT!E714,DRAFT!I714)&gt;0,DRAFT!J714,""))))</f>
        <v/>
      </c>
      <c r="C712" s="3" t="str">
        <f>IF(COUNT($A712)=0,"",IF(B712="3E","3E",IF(B712="","I",LOOKUP(B712/D$2,{0,0.4,0.45,0.5,0.55,0.6,0.65,0.7,0.75,0.8,1},{"F","D","C","C+","B-","B","B+","A-","A","A+"}))))</f>
        <v/>
      </c>
      <c r="D712" s="2" t="str">
        <f>IF(COUNT($A712)=0,"",IF(B712="","--",IF(B712="3E","3E",LOOKUP(B712/D$2,{0,0.4,0.45,0.5,0.55,0.6,0.65,0.7,0.75,0.8,1},{0,2,2.25,2.5,2.75,3,3.25,3.5,3.75,4}))))</f>
        <v/>
      </c>
      <c r="E712" s="3" t="str">
        <f>IF(COUNT($A712)=0,"",IF($A712&lt;&gt;DRAFT!$B714,"ERR",IF(DRAFT!R714="3E","3E",IF(COUNT(DRAFT!N714,DRAFT!R714)&gt;0,DRAFT!S714,""))))</f>
        <v/>
      </c>
      <c r="F712" s="3" t="str">
        <f>IF(COUNT($A712)=0,"",IF(E712="3E","3E",IF(E712="","I",LOOKUP(E712/G$2,{0,0.4,0.45,0.5,0.55,0.6,0.65,0.7,0.75,0.8,1},{"F","D","C","C+","B-","B","B+","A-","A","A+"}))))</f>
        <v/>
      </c>
      <c r="G712" s="2" t="str">
        <f>IF(COUNT($A712)=0,"",IF(E712="","--",IF(E712="3E","3E",LOOKUP(E712/G$2,{0,0.4,0.45,0.5,0.55,0.6,0.65,0.7,0.75,0.8,1},{0,2,2.25,2.5,2.75,3,3.25,3.5,3.75,4}))))</f>
        <v/>
      </c>
      <c r="H712" s="3" t="str">
        <f>IF(COUNT($A712)=0,"",IF($A712&lt;&gt;DRAFT!$B714,"ERR",IF(DRAFT!AA714="3E","3E",IF(COUNT(DRAFT!W714,DRAFT!AA714)&gt;0,DRAFT!AB714,""))))</f>
        <v/>
      </c>
      <c r="I712" s="3" t="str">
        <f>IF(COUNT($A712)=0,"",IF(H712="3E","3E",IF(H712="","I",LOOKUP(H712/J$2,{0,0.4,0.45,0.5,0.55,0.6,0.65,0.7,0.75,0.8,1},{"F","D","C","C+","B-","B","B+","A-","A","A+"}))))</f>
        <v/>
      </c>
      <c r="J712" s="2" t="str">
        <f>IF(COUNT($A712)=0,"",IF(H712="","--",IF(H712="3E","3E",LOOKUP(H712/J$2,{0,0.4,0.45,0.5,0.55,0.6,0.65,0.7,0.75,0.8,1},{0,2,2.25,2.5,2.75,3,3.25,3.5,3.75,4}))))</f>
        <v/>
      </c>
      <c r="K712" s="3" t="str">
        <f>IF(COUNT($A712)=0,"",IF($A712&lt;&gt;DRAFT!$B714,"ERR",IF(DRAFT!AJ714="3E","3E",IF(COUNT(DRAFT!AF714,DRAFT!AJ714)&gt;0,DRAFT!AK714,""))))</f>
        <v/>
      </c>
      <c r="L712" s="3" t="str">
        <f>IF(COUNT($A712)=0,"",IF(K712="3E","3E",IF(K712="","I",LOOKUP(K712/M$2,{0,0.4,0.45,0.5,0.55,0.6,0.65,0.7,0.75,0.8,1},{"F","D","C","C+","B-","B","B+","A-","A","A+"}))))</f>
        <v/>
      </c>
      <c r="M712" s="2" t="str">
        <f>IF(COUNT($A712)=0,"",IF(K712="","--",IF(K712="3E","3E",LOOKUP(K712/M$2,{0,0.4,0.45,0.5,0.55,0.6,0.65,0.7,0.75,0.8,1},{0,2,2.25,2.5,2.75,3,3.25,3.5,3.75,4}))))</f>
        <v/>
      </c>
      <c r="N712" s="3" t="str">
        <f>IF(COUNT($A712)=0,"",IF($A712&lt;&gt;DRAFT!$B714,"ERR",IF(DRAFT!AS714="3E","3E",IF(COUNT(DRAFT!AO714,DRAFT!AS714)&gt;0,DRAFT!AT714,""))))</f>
        <v/>
      </c>
      <c r="O712" s="3" t="str">
        <f>IF(COUNT($A712)=0,"",IF(N712="3E","3E",IF(N712="","I",LOOKUP(N712/P$2,{0,0.4,0.45,0.5,0.55,0.6,0.65,0.7,0.75,0.8,1},{"F","D","C","C+","B-","B","B+","A-","A","A+"}))))</f>
        <v/>
      </c>
      <c r="P712" s="2" t="str">
        <f>IF(COUNT($A712)=0,"",IF(N712="","--",IF(N712="3E","3E",LOOKUP(N712/P$2,{0,0.4,0.45,0.5,0.55,0.6,0.65,0.7,0.75,0.8,1},{0,2,2.25,2.5,2.75,3,3.25,3.5,3.75,4}))))</f>
        <v/>
      </c>
      <c r="Q712" s="3" t="str">
        <f>IF(COUNT($A712)=0,"",IF($A712&lt;&gt;DRAFT!$B714,"ERR",IF(DRAFT!BB714="3E","3E",IF(COUNT(DRAFT!AX714,DRAFT!BB714)&gt;0,DRAFT!BC714,""))))</f>
        <v/>
      </c>
      <c r="R712" s="3" t="str">
        <f>IF(COUNT($A712)=0,"",IF(Q712="3E","3E",IF(Q712="","I",LOOKUP(Q712/S$2,{0,0.4,0.45,0.5,0.55,0.6,0.65,0.7,0.75,0.8,1},{"F","D","C","C+","B-","B","B+","A-","A","A+"}))))</f>
        <v/>
      </c>
      <c r="S712" s="2" t="str">
        <f>IF(COUNT($A712)=0,"",IF(Q712="","--",IF(Q712="3E","3E",LOOKUP(Q712/S$2,{0,0.4,0.45,0.5,0.55,0.6,0.65,0.7,0.75,0.8,1},{0,2,2.25,2.5,2.75,3,3.25,3.5,3.75,4}))))</f>
        <v/>
      </c>
      <c r="T712" s="3" t="str">
        <f>IF(COUNT($A712)=0,"",IF($A712&lt;&gt;DRAFT!$B714,"ERR",IF(DRAFT!BK714="3E","3E",IF(COUNT(DRAFT!BG714,DRAFT!BK714)&gt;0,DRAFT!BL714,""))))</f>
        <v/>
      </c>
      <c r="U712" s="3" t="str">
        <f>IF(COUNT($A712)=0,"",IF(T712="3E","3E",IF(T712="","I",LOOKUP(T712/V$2,{0,0.4,0.45,0.5,0.55,0.6,0.65,0.7,0.75,0.8,1},{"F","D","C","C+","B-","B","B+","A-","A","A+"}))))</f>
        <v/>
      </c>
      <c r="V712" s="2" t="str">
        <f>IF(COUNT($A712)=0,"",IF(T712="","--",IF(T712="3E","3E",LOOKUP(T712/V$2,{0,0.4,0.45,0.5,0.55,0.6,0.65,0.7,0.75,0.8,1},{0,2,2.25,2.5,2.75,3,3.25,3.5,3.75,4}))))</f>
        <v/>
      </c>
      <c r="W712" s="3" t="str">
        <f>IF(COUNT($A712)=0,"",IF($A712&lt;&gt;DRAFT!$B714,"ERR",IF(DRAFT!BT714="3E","3E",IF(COUNT(DRAFT!BP714,DRAFT!BT714)&gt;0,DRAFT!BU714,""))))</f>
        <v/>
      </c>
      <c r="X712" s="3" t="str">
        <f>IF(COUNT($A712)=0,"",IF(W712="3E","3E",IF(W712="","I",LOOKUP(W712/Y$2,{0,0.4,0.45,0.5,0.55,0.6,0.65,0.7,0.75,0.8,1},{"F","D","C","C+","B-","B","B+","A-","A","A+"}))))</f>
        <v/>
      </c>
      <c r="Y712" s="2" t="str">
        <f>IF(COUNT($A712)=0,"",IF(W712="","--",IF(W712="3E","3E",LOOKUP(W712/Y$2,{0,0.4,0.45,0.5,0.55,0.6,0.65,0.7,0.75,0.8,1},{0,2,2.25,2.5,2.75,3,3.25,3.5,3.75,4}))))</f>
        <v/>
      </c>
      <c r="Z712" s="3" t="str">
        <f>IF(COUNT($A712)=0,"",IF($A712&lt;&gt;DRAFT!$B714,"ERR",IF(DRAFT!CC714="3E","3E",IF(COUNT(DRAFT!BY714,DRAFT!CC714)&gt;0,DRAFT!CD714,""))))</f>
        <v/>
      </c>
      <c r="AA712" s="3" t="str">
        <f>IF(COUNT($A712)=0,"",IF(Z712="3E","3E",IF(Z712="","I",LOOKUP(Z712/AB$2,{0,0.4,0.45,0.5,0.55,0.6,0.65,0.7,0.75,0.8,1},{"F","D","C","C+","B-","B","B+","A-","A","A+"}))))</f>
        <v/>
      </c>
      <c r="AB712" s="2" t="str">
        <f>IF(COUNT($A712)=0,"",IF(Z712="","--",IF(Z712="3E","3E",LOOKUP(Z712/AB$2,{0,0.4,0.45,0.5,0.55,0.6,0.65,0.7,0.75,0.8,1},{0,2,2.25,2.5,2.75,3,3.25,3.5,3.75,4}))))</f>
        <v/>
      </c>
      <c r="AC712" s="3" t="str">
        <f>IF(COUNT($A712)=0,"",IF($A712&lt;&gt;DRAFT!$B714,"ERR",IF(DRAFT!CF714&gt;0,DRAFT!CF714,"")))</f>
        <v/>
      </c>
      <c r="AD712" s="3" t="str">
        <f>IF(COUNT($A712)=0,"",IF(AC712="3E","3E",IF(AC712="","I",LOOKUP(AC712/AE$2,{0,0.4,0.45,0.5,0.55,0.6,0.65,0.7,0.75,0.8,1},{"F","D","C","C+","B-","B","B+","A-","A","A+"}))))</f>
        <v/>
      </c>
      <c r="AE712" s="2" t="str">
        <f>IF(COUNT($A712)=0,"",IF(AC712="","--",IF(AC712="3E","3E",LOOKUP(AC712/AE$2,{0,0.4,0.45,0.5,0.55,0.6,0.65,0.7,0.75,0.8,1},{0,2,2.25,2.5,2.75,3,3.25,3.5,3.75,4}))))</f>
        <v/>
      </c>
      <c r="AF712" s="3" t="str">
        <f>IF($A712&lt;&gt;DRAFT!$B714,"ERR",IF(OR(COUNT($A712)=0,COUNT(DRAFT!CI714:CK714,DRAFT!CM714:CO714)=0),"",CEILING(SUM(DRAFT!CL714,DRAFT!CP714),1)))</f>
        <v/>
      </c>
      <c r="AG712" s="3" t="str">
        <f>IF(COUNT($A712)=0,"",IF(AF712="3E","3E",IF(AF712="","I",LOOKUP(AF712/AH$2,{0,0.4,0.45,0.5,0.55,0.6,0.65,0.7,0.75,0.8,1},{"F","D","C","C+","B-","B","B+","A-","A","A+"}))))</f>
        <v/>
      </c>
      <c r="AH712" s="2" t="str">
        <f>IF(COUNT($A712)=0,"",IF(AF712="","--",IF(AF712="3E","3E",LOOKUP(AF712/AH$2,{0,0.4,0.45,0.5,0.55,0.6,0.65,0.7,0.75,0.8,1},{0,2,2.25,2.5,2.75,3,3.25,3.5,3.75,4}))))</f>
        <v/>
      </c>
      <c r="AI712" s="11" t="str">
        <f>IF(OR(COUNT($A712)=0,COUNT(B712:AH712)=0),"",IF(COUNTIF(B712:AH712,"3E")&gt;0,"3E",IF(DRAFT!$A714="R",TRUNC(SUMPRODUCT(RGP,RCP)/TCP,3),TRUNC((SUMPRODUCT(--(IMDGP&gt;0)*IMDGP,IMCP)+CEILING(DRAFT!$CQ714*42,0.25))/TCP,3))))</f>
        <v/>
      </c>
      <c r="AJ712" s="3" t="str">
        <f>IF(OR(COUNT($A712)=0,COUNT(B712:AH712)=0),"",IF(COUNTIF(B712:AH712,"3E")&gt;0,"3E",IF(DRAFT!$A714="R",SUMPRODUCT(--(RGP&gt;=2),RCP),SUMPRODUCT(--(IMDGP&gt;0),--(IMGP=0),IMCP)+DRAFT!$CR714)))</f>
        <v/>
      </c>
      <c r="AK712" s="3" t="str">
        <f>IF(OR(COUNT($A712)=0,COUNT(B712:AH712)=0),"",IF(COUNTIF(B712:AJ712,"3E")&gt;0,"3E",IF(AND(DRAFT!$A714="IM",OR($AI712&gt;DRAFT!$CQ714,$AJ712&gt;DRAFT!$CR714)),"IMPROVED",IF(AND(DRAFT!$A714="IM",$AI712&lt;=DRAFT!$CQ714,$AJ712&lt;=DRAFT!$CR714),"NOT IMPROVED",IF(AND(AH712&gt;=2,AI712&gt;=2,AJ712&gt;=30),"PASS","FAIL")))))</f>
        <v/>
      </c>
      <c r="AL712" s="3" t="str">
        <f t="shared" si="22"/>
        <v/>
      </c>
      <c r="AM712" s="3" t="str">
        <f t="shared" si="23"/>
        <v/>
      </c>
    </row>
    <row r="713" spans="1:39" ht="18.95" customHeight="1" x14ac:dyDescent="0.25">
      <c r="A713" s="4" t="str">
        <f>IF(DRAFT!$B715="","",DRAFT!$B715)</f>
        <v/>
      </c>
      <c r="B713" s="3" t="str">
        <f>IF(COUNT($A713)=0,"",IF($A713&lt;&gt;DRAFT!$B715,"ERR",IF(DRAFT!I715="3E","3E",IF(COUNT(DRAFT!E715,DRAFT!I715)&gt;0,DRAFT!J715,""))))</f>
        <v/>
      </c>
      <c r="C713" s="3" t="str">
        <f>IF(COUNT($A713)=0,"",IF(B713="3E","3E",IF(B713="","I",LOOKUP(B713/D$2,{0,0.4,0.45,0.5,0.55,0.6,0.65,0.7,0.75,0.8,1},{"F","D","C","C+","B-","B","B+","A-","A","A+"}))))</f>
        <v/>
      </c>
      <c r="D713" s="2" t="str">
        <f>IF(COUNT($A713)=0,"",IF(B713="","--",IF(B713="3E","3E",LOOKUP(B713/D$2,{0,0.4,0.45,0.5,0.55,0.6,0.65,0.7,0.75,0.8,1},{0,2,2.25,2.5,2.75,3,3.25,3.5,3.75,4}))))</f>
        <v/>
      </c>
      <c r="E713" s="3" t="str">
        <f>IF(COUNT($A713)=0,"",IF($A713&lt;&gt;DRAFT!$B715,"ERR",IF(DRAFT!R715="3E","3E",IF(COUNT(DRAFT!N715,DRAFT!R715)&gt;0,DRAFT!S715,""))))</f>
        <v/>
      </c>
      <c r="F713" s="3" t="str">
        <f>IF(COUNT($A713)=0,"",IF(E713="3E","3E",IF(E713="","I",LOOKUP(E713/G$2,{0,0.4,0.45,0.5,0.55,0.6,0.65,0.7,0.75,0.8,1},{"F","D","C","C+","B-","B","B+","A-","A","A+"}))))</f>
        <v/>
      </c>
      <c r="G713" s="2" t="str">
        <f>IF(COUNT($A713)=0,"",IF(E713="","--",IF(E713="3E","3E",LOOKUP(E713/G$2,{0,0.4,0.45,0.5,0.55,0.6,0.65,0.7,0.75,0.8,1},{0,2,2.25,2.5,2.75,3,3.25,3.5,3.75,4}))))</f>
        <v/>
      </c>
      <c r="H713" s="3" t="str">
        <f>IF(COUNT($A713)=0,"",IF($A713&lt;&gt;DRAFT!$B715,"ERR",IF(DRAFT!AA715="3E","3E",IF(COUNT(DRAFT!W715,DRAFT!AA715)&gt;0,DRAFT!AB715,""))))</f>
        <v/>
      </c>
      <c r="I713" s="3" t="str">
        <f>IF(COUNT($A713)=0,"",IF(H713="3E","3E",IF(H713="","I",LOOKUP(H713/J$2,{0,0.4,0.45,0.5,0.55,0.6,0.65,0.7,0.75,0.8,1},{"F","D","C","C+","B-","B","B+","A-","A","A+"}))))</f>
        <v/>
      </c>
      <c r="J713" s="2" t="str">
        <f>IF(COUNT($A713)=0,"",IF(H713="","--",IF(H713="3E","3E",LOOKUP(H713/J$2,{0,0.4,0.45,0.5,0.55,0.6,0.65,0.7,0.75,0.8,1},{0,2,2.25,2.5,2.75,3,3.25,3.5,3.75,4}))))</f>
        <v/>
      </c>
      <c r="K713" s="3" t="str">
        <f>IF(COUNT($A713)=0,"",IF($A713&lt;&gt;DRAFT!$B715,"ERR",IF(DRAFT!AJ715="3E","3E",IF(COUNT(DRAFT!AF715,DRAFT!AJ715)&gt;0,DRAFT!AK715,""))))</f>
        <v/>
      </c>
      <c r="L713" s="3" t="str">
        <f>IF(COUNT($A713)=0,"",IF(K713="3E","3E",IF(K713="","I",LOOKUP(K713/M$2,{0,0.4,0.45,0.5,0.55,0.6,0.65,0.7,0.75,0.8,1},{"F","D","C","C+","B-","B","B+","A-","A","A+"}))))</f>
        <v/>
      </c>
      <c r="M713" s="2" t="str">
        <f>IF(COUNT($A713)=0,"",IF(K713="","--",IF(K713="3E","3E",LOOKUP(K713/M$2,{0,0.4,0.45,0.5,0.55,0.6,0.65,0.7,0.75,0.8,1},{0,2,2.25,2.5,2.75,3,3.25,3.5,3.75,4}))))</f>
        <v/>
      </c>
      <c r="N713" s="3" t="str">
        <f>IF(COUNT($A713)=0,"",IF($A713&lt;&gt;DRAFT!$B715,"ERR",IF(DRAFT!AS715="3E","3E",IF(COUNT(DRAFT!AO715,DRAFT!AS715)&gt;0,DRAFT!AT715,""))))</f>
        <v/>
      </c>
      <c r="O713" s="3" t="str">
        <f>IF(COUNT($A713)=0,"",IF(N713="3E","3E",IF(N713="","I",LOOKUP(N713/P$2,{0,0.4,0.45,0.5,0.55,0.6,0.65,0.7,0.75,0.8,1},{"F","D","C","C+","B-","B","B+","A-","A","A+"}))))</f>
        <v/>
      </c>
      <c r="P713" s="2" t="str">
        <f>IF(COUNT($A713)=0,"",IF(N713="","--",IF(N713="3E","3E",LOOKUP(N713/P$2,{0,0.4,0.45,0.5,0.55,0.6,0.65,0.7,0.75,0.8,1},{0,2,2.25,2.5,2.75,3,3.25,3.5,3.75,4}))))</f>
        <v/>
      </c>
      <c r="Q713" s="3" t="str">
        <f>IF(COUNT($A713)=0,"",IF($A713&lt;&gt;DRAFT!$B715,"ERR",IF(DRAFT!BB715="3E","3E",IF(COUNT(DRAFT!AX715,DRAFT!BB715)&gt;0,DRAFT!BC715,""))))</f>
        <v/>
      </c>
      <c r="R713" s="3" t="str">
        <f>IF(COUNT($A713)=0,"",IF(Q713="3E","3E",IF(Q713="","I",LOOKUP(Q713/S$2,{0,0.4,0.45,0.5,0.55,0.6,0.65,0.7,0.75,0.8,1},{"F","D","C","C+","B-","B","B+","A-","A","A+"}))))</f>
        <v/>
      </c>
      <c r="S713" s="2" t="str">
        <f>IF(COUNT($A713)=0,"",IF(Q713="","--",IF(Q713="3E","3E",LOOKUP(Q713/S$2,{0,0.4,0.45,0.5,0.55,0.6,0.65,0.7,0.75,0.8,1},{0,2,2.25,2.5,2.75,3,3.25,3.5,3.75,4}))))</f>
        <v/>
      </c>
      <c r="T713" s="3" t="str">
        <f>IF(COUNT($A713)=0,"",IF($A713&lt;&gt;DRAFT!$B715,"ERR",IF(DRAFT!BK715="3E","3E",IF(COUNT(DRAFT!BG715,DRAFT!BK715)&gt;0,DRAFT!BL715,""))))</f>
        <v/>
      </c>
      <c r="U713" s="3" t="str">
        <f>IF(COUNT($A713)=0,"",IF(T713="3E","3E",IF(T713="","I",LOOKUP(T713/V$2,{0,0.4,0.45,0.5,0.55,0.6,0.65,0.7,0.75,0.8,1},{"F","D","C","C+","B-","B","B+","A-","A","A+"}))))</f>
        <v/>
      </c>
      <c r="V713" s="2" t="str">
        <f>IF(COUNT($A713)=0,"",IF(T713="","--",IF(T713="3E","3E",LOOKUP(T713/V$2,{0,0.4,0.45,0.5,0.55,0.6,0.65,0.7,0.75,0.8,1},{0,2,2.25,2.5,2.75,3,3.25,3.5,3.75,4}))))</f>
        <v/>
      </c>
      <c r="W713" s="3" t="str">
        <f>IF(COUNT($A713)=0,"",IF($A713&lt;&gt;DRAFT!$B715,"ERR",IF(DRAFT!BT715="3E","3E",IF(COUNT(DRAFT!BP715,DRAFT!BT715)&gt;0,DRAFT!BU715,""))))</f>
        <v/>
      </c>
      <c r="X713" s="3" t="str">
        <f>IF(COUNT($A713)=0,"",IF(W713="3E","3E",IF(W713="","I",LOOKUP(W713/Y$2,{0,0.4,0.45,0.5,0.55,0.6,0.65,0.7,0.75,0.8,1},{"F","D","C","C+","B-","B","B+","A-","A","A+"}))))</f>
        <v/>
      </c>
      <c r="Y713" s="2" t="str">
        <f>IF(COUNT($A713)=0,"",IF(W713="","--",IF(W713="3E","3E",LOOKUP(W713/Y$2,{0,0.4,0.45,0.5,0.55,0.6,0.65,0.7,0.75,0.8,1},{0,2,2.25,2.5,2.75,3,3.25,3.5,3.75,4}))))</f>
        <v/>
      </c>
      <c r="Z713" s="3" t="str">
        <f>IF(COUNT($A713)=0,"",IF($A713&lt;&gt;DRAFT!$B715,"ERR",IF(DRAFT!CC715="3E","3E",IF(COUNT(DRAFT!BY715,DRAFT!CC715)&gt;0,DRAFT!CD715,""))))</f>
        <v/>
      </c>
      <c r="AA713" s="3" t="str">
        <f>IF(COUNT($A713)=0,"",IF(Z713="3E","3E",IF(Z713="","I",LOOKUP(Z713/AB$2,{0,0.4,0.45,0.5,0.55,0.6,0.65,0.7,0.75,0.8,1},{"F","D","C","C+","B-","B","B+","A-","A","A+"}))))</f>
        <v/>
      </c>
      <c r="AB713" s="2" t="str">
        <f>IF(COUNT($A713)=0,"",IF(Z713="","--",IF(Z713="3E","3E",LOOKUP(Z713/AB$2,{0,0.4,0.45,0.5,0.55,0.6,0.65,0.7,0.75,0.8,1},{0,2,2.25,2.5,2.75,3,3.25,3.5,3.75,4}))))</f>
        <v/>
      </c>
      <c r="AC713" s="3" t="str">
        <f>IF(COUNT($A713)=0,"",IF($A713&lt;&gt;DRAFT!$B715,"ERR",IF(DRAFT!CF715&gt;0,DRAFT!CF715,"")))</f>
        <v/>
      </c>
      <c r="AD713" s="3" t="str">
        <f>IF(COUNT($A713)=0,"",IF(AC713="3E","3E",IF(AC713="","I",LOOKUP(AC713/AE$2,{0,0.4,0.45,0.5,0.55,0.6,0.65,0.7,0.75,0.8,1},{"F","D","C","C+","B-","B","B+","A-","A","A+"}))))</f>
        <v/>
      </c>
      <c r="AE713" s="2" t="str">
        <f>IF(COUNT($A713)=0,"",IF(AC713="","--",IF(AC713="3E","3E",LOOKUP(AC713/AE$2,{0,0.4,0.45,0.5,0.55,0.6,0.65,0.7,0.75,0.8,1},{0,2,2.25,2.5,2.75,3,3.25,3.5,3.75,4}))))</f>
        <v/>
      </c>
      <c r="AF713" s="3" t="str">
        <f>IF($A713&lt;&gt;DRAFT!$B715,"ERR",IF(OR(COUNT($A713)=0,COUNT(DRAFT!CI715:CK715,DRAFT!CM715:CO715)=0),"",CEILING(SUM(DRAFT!CL715,DRAFT!CP715),1)))</f>
        <v/>
      </c>
      <c r="AG713" s="3" t="str">
        <f>IF(COUNT($A713)=0,"",IF(AF713="3E","3E",IF(AF713="","I",LOOKUP(AF713/AH$2,{0,0.4,0.45,0.5,0.55,0.6,0.65,0.7,0.75,0.8,1},{"F","D","C","C+","B-","B","B+","A-","A","A+"}))))</f>
        <v/>
      </c>
      <c r="AH713" s="2" t="str">
        <f>IF(COUNT($A713)=0,"",IF(AF713="","--",IF(AF713="3E","3E",LOOKUP(AF713/AH$2,{0,0.4,0.45,0.5,0.55,0.6,0.65,0.7,0.75,0.8,1},{0,2,2.25,2.5,2.75,3,3.25,3.5,3.75,4}))))</f>
        <v/>
      </c>
      <c r="AI713" s="11" t="str">
        <f>IF(OR(COUNT($A713)=0,COUNT(B713:AH713)=0),"",IF(COUNTIF(B713:AH713,"3E")&gt;0,"3E",IF(DRAFT!$A715="R",TRUNC(SUMPRODUCT(RGP,RCP)/TCP,3),TRUNC((SUMPRODUCT(--(IMDGP&gt;0)*IMDGP,IMCP)+CEILING(DRAFT!$CQ715*42,0.25))/TCP,3))))</f>
        <v/>
      </c>
      <c r="AJ713" s="3" t="str">
        <f>IF(OR(COUNT($A713)=0,COUNT(B713:AH713)=0),"",IF(COUNTIF(B713:AH713,"3E")&gt;0,"3E",IF(DRAFT!$A715="R",SUMPRODUCT(--(RGP&gt;=2),RCP),SUMPRODUCT(--(IMDGP&gt;0),--(IMGP=0),IMCP)+DRAFT!$CR715)))</f>
        <v/>
      </c>
      <c r="AK713" s="3" t="str">
        <f>IF(OR(COUNT($A713)=0,COUNT(B713:AH713)=0),"",IF(COUNTIF(B713:AJ713,"3E")&gt;0,"3E",IF(AND(DRAFT!$A715="IM",OR($AI713&gt;DRAFT!$CQ715,$AJ713&gt;DRAFT!$CR715)),"IMPROVED",IF(AND(DRAFT!$A715="IM",$AI713&lt;=DRAFT!$CQ715,$AJ713&lt;=DRAFT!$CR715),"NOT IMPROVED",IF(AND(AH713&gt;=2,AI713&gt;=2,AJ713&gt;=30),"PASS","FAIL")))))</f>
        <v/>
      </c>
      <c r="AL713" s="3" t="str">
        <f t="shared" si="22"/>
        <v/>
      </c>
      <c r="AM713" s="3" t="str">
        <f t="shared" si="23"/>
        <v/>
      </c>
    </row>
    <row r="714" spans="1:39" ht="18.95" customHeight="1" x14ac:dyDescent="0.25">
      <c r="A714" s="4" t="str">
        <f>IF(DRAFT!$B716="","",DRAFT!$B716)</f>
        <v/>
      </c>
      <c r="B714" s="3" t="str">
        <f>IF(COUNT($A714)=0,"",IF($A714&lt;&gt;DRAFT!$B716,"ERR",IF(DRAFT!I716="3E","3E",IF(COUNT(DRAFT!E716,DRAFT!I716)&gt;0,DRAFT!J716,""))))</f>
        <v/>
      </c>
      <c r="C714" s="3" t="str">
        <f>IF(COUNT($A714)=0,"",IF(B714="3E","3E",IF(B714="","I",LOOKUP(B714/D$2,{0,0.4,0.45,0.5,0.55,0.6,0.65,0.7,0.75,0.8,1},{"F","D","C","C+","B-","B","B+","A-","A","A+"}))))</f>
        <v/>
      </c>
      <c r="D714" s="2" t="str">
        <f>IF(COUNT($A714)=0,"",IF(B714="","--",IF(B714="3E","3E",LOOKUP(B714/D$2,{0,0.4,0.45,0.5,0.55,0.6,0.65,0.7,0.75,0.8,1},{0,2,2.25,2.5,2.75,3,3.25,3.5,3.75,4}))))</f>
        <v/>
      </c>
      <c r="E714" s="3" t="str">
        <f>IF(COUNT($A714)=0,"",IF($A714&lt;&gt;DRAFT!$B716,"ERR",IF(DRAFT!R716="3E","3E",IF(COUNT(DRAFT!N716,DRAFT!R716)&gt;0,DRAFT!S716,""))))</f>
        <v/>
      </c>
      <c r="F714" s="3" t="str">
        <f>IF(COUNT($A714)=0,"",IF(E714="3E","3E",IF(E714="","I",LOOKUP(E714/G$2,{0,0.4,0.45,0.5,0.55,0.6,0.65,0.7,0.75,0.8,1},{"F","D","C","C+","B-","B","B+","A-","A","A+"}))))</f>
        <v/>
      </c>
      <c r="G714" s="2" t="str">
        <f>IF(COUNT($A714)=0,"",IF(E714="","--",IF(E714="3E","3E",LOOKUP(E714/G$2,{0,0.4,0.45,0.5,0.55,0.6,0.65,0.7,0.75,0.8,1},{0,2,2.25,2.5,2.75,3,3.25,3.5,3.75,4}))))</f>
        <v/>
      </c>
      <c r="H714" s="3" t="str">
        <f>IF(COUNT($A714)=0,"",IF($A714&lt;&gt;DRAFT!$B716,"ERR",IF(DRAFT!AA716="3E","3E",IF(COUNT(DRAFT!W716,DRAFT!AA716)&gt;0,DRAFT!AB716,""))))</f>
        <v/>
      </c>
      <c r="I714" s="3" t="str">
        <f>IF(COUNT($A714)=0,"",IF(H714="3E","3E",IF(H714="","I",LOOKUP(H714/J$2,{0,0.4,0.45,0.5,0.55,0.6,0.65,0.7,0.75,0.8,1},{"F","D","C","C+","B-","B","B+","A-","A","A+"}))))</f>
        <v/>
      </c>
      <c r="J714" s="2" t="str">
        <f>IF(COUNT($A714)=0,"",IF(H714="","--",IF(H714="3E","3E",LOOKUP(H714/J$2,{0,0.4,0.45,0.5,0.55,0.6,0.65,0.7,0.75,0.8,1},{0,2,2.25,2.5,2.75,3,3.25,3.5,3.75,4}))))</f>
        <v/>
      </c>
      <c r="K714" s="3" t="str">
        <f>IF(COUNT($A714)=0,"",IF($A714&lt;&gt;DRAFT!$B716,"ERR",IF(DRAFT!AJ716="3E","3E",IF(COUNT(DRAFT!AF716,DRAFT!AJ716)&gt;0,DRAFT!AK716,""))))</f>
        <v/>
      </c>
      <c r="L714" s="3" t="str">
        <f>IF(COUNT($A714)=0,"",IF(K714="3E","3E",IF(K714="","I",LOOKUP(K714/M$2,{0,0.4,0.45,0.5,0.55,0.6,0.65,0.7,0.75,0.8,1},{"F","D","C","C+","B-","B","B+","A-","A","A+"}))))</f>
        <v/>
      </c>
      <c r="M714" s="2" t="str">
        <f>IF(COUNT($A714)=0,"",IF(K714="","--",IF(K714="3E","3E",LOOKUP(K714/M$2,{0,0.4,0.45,0.5,0.55,0.6,0.65,0.7,0.75,0.8,1},{0,2,2.25,2.5,2.75,3,3.25,3.5,3.75,4}))))</f>
        <v/>
      </c>
      <c r="N714" s="3" t="str">
        <f>IF(COUNT($A714)=0,"",IF($A714&lt;&gt;DRAFT!$B716,"ERR",IF(DRAFT!AS716="3E","3E",IF(COUNT(DRAFT!AO716,DRAFT!AS716)&gt;0,DRAFT!AT716,""))))</f>
        <v/>
      </c>
      <c r="O714" s="3" t="str">
        <f>IF(COUNT($A714)=0,"",IF(N714="3E","3E",IF(N714="","I",LOOKUP(N714/P$2,{0,0.4,0.45,0.5,0.55,0.6,0.65,0.7,0.75,0.8,1},{"F","D","C","C+","B-","B","B+","A-","A","A+"}))))</f>
        <v/>
      </c>
      <c r="P714" s="2" t="str">
        <f>IF(COUNT($A714)=0,"",IF(N714="","--",IF(N714="3E","3E",LOOKUP(N714/P$2,{0,0.4,0.45,0.5,0.55,0.6,0.65,0.7,0.75,0.8,1},{0,2,2.25,2.5,2.75,3,3.25,3.5,3.75,4}))))</f>
        <v/>
      </c>
      <c r="Q714" s="3" t="str">
        <f>IF(COUNT($A714)=0,"",IF($A714&lt;&gt;DRAFT!$B716,"ERR",IF(DRAFT!BB716="3E","3E",IF(COUNT(DRAFT!AX716,DRAFT!BB716)&gt;0,DRAFT!BC716,""))))</f>
        <v/>
      </c>
      <c r="R714" s="3" t="str">
        <f>IF(COUNT($A714)=0,"",IF(Q714="3E","3E",IF(Q714="","I",LOOKUP(Q714/S$2,{0,0.4,0.45,0.5,0.55,0.6,0.65,0.7,0.75,0.8,1},{"F","D","C","C+","B-","B","B+","A-","A","A+"}))))</f>
        <v/>
      </c>
      <c r="S714" s="2" t="str">
        <f>IF(COUNT($A714)=0,"",IF(Q714="","--",IF(Q714="3E","3E",LOOKUP(Q714/S$2,{0,0.4,0.45,0.5,0.55,0.6,0.65,0.7,0.75,0.8,1},{0,2,2.25,2.5,2.75,3,3.25,3.5,3.75,4}))))</f>
        <v/>
      </c>
      <c r="T714" s="3" t="str">
        <f>IF(COUNT($A714)=0,"",IF($A714&lt;&gt;DRAFT!$B716,"ERR",IF(DRAFT!BK716="3E","3E",IF(COUNT(DRAFT!BG716,DRAFT!BK716)&gt;0,DRAFT!BL716,""))))</f>
        <v/>
      </c>
      <c r="U714" s="3" t="str">
        <f>IF(COUNT($A714)=0,"",IF(T714="3E","3E",IF(T714="","I",LOOKUP(T714/V$2,{0,0.4,0.45,0.5,0.55,0.6,0.65,0.7,0.75,0.8,1},{"F","D","C","C+","B-","B","B+","A-","A","A+"}))))</f>
        <v/>
      </c>
      <c r="V714" s="2" t="str">
        <f>IF(COUNT($A714)=0,"",IF(T714="","--",IF(T714="3E","3E",LOOKUP(T714/V$2,{0,0.4,0.45,0.5,0.55,0.6,0.65,0.7,0.75,0.8,1},{0,2,2.25,2.5,2.75,3,3.25,3.5,3.75,4}))))</f>
        <v/>
      </c>
      <c r="W714" s="3" t="str">
        <f>IF(COUNT($A714)=0,"",IF($A714&lt;&gt;DRAFT!$B716,"ERR",IF(DRAFT!BT716="3E","3E",IF(COUNT(DRAFT!BP716,DRAFT!BT716)&gt;0,DRAFT!BU716,""))))</f>
        <v/>
      </c>
      <c r="X714" s="3" t="str">
        <f>IF(COUNT($A714)=0,"",IF(W714="3E","3E",IF(W714="","I",LOOKUP(W714/Y$2,{0,0.4,0.45,0.5,0.55,0.6,0.65,0.7,0.75,0.8,1},{"F","D","C","C+","B-","B","B+","A-","A","A+"}))))</f>
        <v/>
      </c>
      <c r="Y714" s="2" t="str">
        <f>IF(COUNT($A714)=0,"",IF(W714="","--",IF(W714="3E","3E",LOOKUP(W714/Y$2,{0,0.4,0.45,0.5,0.55,0.6,0.65,0.7,0.75,0.8,1},{0,2,2.25,2.5,2.75,3,3.25,3.5,3.75,4}))))</f>
        <v/>
      </c>
      <c r="Z714" s="3" t="str">
        <f>IF(COUNT($A714)=0,"",IF($A714&lt;&gt;DRAFT!$B716,"ERR",IF(DRAFT!CC716="3E","3E",IF(COUNT(DRAFT!BY716,DRAFT!CC716)&gt;0,DRAFT!CD716,""))))</f>
        <v/>
      </c>
      <c r="AA714" s="3" t="str">
        <f>IF(COUNT($A714)=0,"",IF(Z714="3E","3E",IF(Z714="","I",LOOKUP(Z714/AB$2,{0,0.4,0.45,0.5,0.55,0.6,0.65,0.7,0.75,0.8,1},{"F","D","C","C+","B-","B","B+","A-","A","A+"}))))</f>
        <v/>
      </c>
      <c r="AB714" s="2" t="str">
        <f>IF(COUNT($A714)=0,"",IF(Z714="","--",IF(Z714="3E","3E",LOOKUP(Z714/AB$2,{0,0.4,0.45,0.5,0.55,0.6,0.65,0.7,0.75,0.8,1},{0,2,2.25,2.5,2.75,3,3.25,3.5,3.75,4}))))</f>
        <v/>
      </c>
      <c r="AC714" s="3" t="str">
        <f>IF(COUNT($A714)=0,"",IF($A714&lt;&gt;DRAFT!$B716,"ERR",IF(DRAFT!CF716&gt;0,DRAFT!CF716,"")))</f>
        <v/>
      </c>
      <c r="AD714" s="3" t="str">
        <f>IF(COUNT($A714)=0,"",IF(AC714="3E","3E",IF(AC714="","I",LOOKUP(AC714/AE$2,{0,0.4,0.45,0.5,0.55,0.6,0.65,0.7,0.75,0.8,1},{"F","D","C","C+","B-","B","B+","A-","A","A+"}))))</f>
        <v/>
      </c>
      <c r="AE714" s="2" t="str">
        <f>IF(COUNT($A714)=0,"",IF(AC714="","--",IF(AC714="3E","3E",LOOKUP(AC714/AE$2,{0,0.4,0.45,0.5,0.55,0.6,0.65,0.7,0.75,0.8,1},{0,2,2.25,2.5,2.75,3,3.25,3.5,3.75,4}))))</f>
        <v/>
      </c>
      <c r="AF714" s="3" t="str">
        <f>IF($A714&lt;&gt;DRAFT!$B716,"ERR",IF(OR(COUNT($A714)=0,COUNT(DRAFT!CI716:CK716,DRAFT!CM716:CO716)=0),"",CEILING(SUM(DRAFT!CL716,DRAFT!CP716),1)))</f>
        <v/>
      </c>
      <c r="AG714" s="3" t="str">
        <f>IF(COUNT($A714)=0,"",IF(AF714="3E","3E",IF(AF714="","I",LOOKUP(AF714/AH$2,{0,0.4,0.45,0.5,0.55,0.6,0.65,0.7,0.75,0.8,1},{"F","D","C","C+","B-","B","B+","A-","A","A+"}))))</f>
        <v/>
      </c>
      <c r="AH714" s="2" t="str">
        <f>IF(COUNT($A714)=0,"",IF(AF714="","--",IF(AF714="3E","3E",LOOKUP(AF714/AH$2,{0,0.4,0.45,0.5,0.55,0.6,0.65,0.7,0.75,0.8,1},{0,2,2.25,2.5,2.75,3,3.25,3.5,3.75,4}))))</f>
        <v/>
      </c>
      <c r="AI714" s="11" t="str">
        <f>IF(OR(COUNT($A714)=0,COUNT(B714:AH714)=0),"",IF(COUNTIF(B714:AH714,"3E")&gt;0,"3E",IF(DRAFT!$A716="R",TRUNC(SUMPRODUCT(RGP,RCP)/TCP,3),TRUNC((SUMPRODUCT(--(IMDGP&gt;0)*IMDGP,IMCP)+CEILING(DRAFT!$CQ716*42,0.25))/TCP,3))))</f>
        <v/>
      </c>
      <c r="AJ714" s="3" t="str">
        <f>IF(OR(COUNT($A714)=0,COUNT(B714:AH714)=0),"",IF(COUNTIF(B714:AH714,"3E")&gt;0,"3E",IF(DRAFT!$A716="R",SUMPRODUCT(--(RGP&gt;=2),RCP),SUMPRODUCT(--(IMDGP&gt;0),--(IMGP=0),IMCP)+DRAFT!$CR716)))</f>
        <v/>
      </c>
      <c r="AK714" s="3" t="str">
        <f>IF(OR(COUNT($A714)=0,COUNT(B714:AH714)=0),"",IF(COUNTIF(B714:AJ714,"3E")&gt;0,"3E",IF(AND(DRAFT!$A716="IM",OR($AI714&gt;DRAFT!$CQ716,$AJ714&gt;DRAFT!$CR716)),"IMPROVED",IF(AND(DRAFT!$A716="IM",$AI714&lt;=DRAFT!$CQ716,$AJ714&lt;=DRAFT!$CR716),"NOT IMPROVED",IF(AND(AH714&gt;=2,AI714&gt;=2,AJ714&gt;=30),"PASS","FAIL")))))</f>
        <v/>
      </c>
      <c r="AL714" s="3" t="str">
        <f t="shared" si="22"/>
        <v/>
      </c>
      <c r="AM714" s="3" t="str">
        <f t="shared" si="23"/>
        <v/>
      </c>
    </row>
    <row r="715" spans="1:39" ht="18.95" customHeight="1" x14ac:dyDescent="0.25">
      <c r="A715" s="4" t="str">
        <f>IF(DRAFT!$B717="","",DRAFT!$B717)</f>
        <v/>
      </c>
      <c r="B715" s="3" t="str">
        <f>IF(COUNT($A715)=0,"",IF($A715&lt;&gt;DRAFT!$B717,"ERR",IF(DRAFT!I717="3E","3E",IF(COUNT(DRAFT!E717,DRAFT!I717)&gt;0,DRAFT!J717,""))))</f>
        <v/>
      </c>
      <c r="C715" s="3" t="str">
        <f>IF(COUNT($A715)=0,"",IF(B715="3E","3E",IF(B715="","I",LOOKUP(B715/D$2,{0,0.4,0.45,0.5,0.55,0.6,0.65,0.7,0.75,0.8,1},{"F","D","C","C+","B-","B","B+","A-","A","A+"}))))</f>
        <v/>
      </c>
      <c r="D715" s="2" t="str">
        <f>IF(COUNT($A715)=0,"",IF(B715="","--",IF(B715="3E","3E",LOOKUP(B715/D$2,{0,0.4,0.45,0.5,0.55,0.6,0.65,0.7,0.75,0.8,1},{0,2,2.25,2.5,2.75,3,3.25,3.5,3.75,4}))))</f>
        <v/>
      </c>
      <c r="E715" s="3" t="str">
        <f>IF(COUNT($A715)=0,"",IF($A715&lt;&gt;DRAFT!$B717,"ERR",IF(DRAFT!R717="3E","3E",IF(COUNT(DRAFT!N717,DRAFT!R717)&gt;0,DRAFT!S717,""))))</f>
        <v/>
      </c>
      <c r="F715" s="3" t="str">
        <f>IF(COUNT($A715)=0,"",IF(E715="3E","3E",IF(E715="","I",LOOKUP(E715/G$2,{0,0.4,0.45,0.5,0.55,0.6,0.65,0.7,0.75,0.8,1},{"F","D","C","C+","B-","B","B+","A-","A","A+"}))))</f>
        <v/>
      </c>
      <c r="G715" s="2" t="str">
        <f>IF(COUNT($A715)=0,"",IF(E715="","--",IF(E715="3E","3E",LOOKUP(E715/G$2,{0,0.4,0.45,0.5,0.55,0.6,0.65,0.7,0.75,0.8,1},{0,2,2.25,2.5,2.75,3,3.25,3.5,3.75,4}))))</f>
        <v/>
      </c>
      <c r="H715" s="3" t="str">
        <f>IF(COUNT($A715)=0,"",IF($A715&lt;&gt;DRAFT!$B717,"ERR",IF(DRAFT!AA717="3E","3E",IF(COUNT(DRAFT!W717,DRAFT!AA717)&gt;0,DRAFT!AB717,""))))</f>
        <v/>
      </c>
      <c r="I715" s="3" t="str">
        <f>IF(COUNT($A715)=0,"",IF(H715="3E","3E",IF(H715="","I",LOOKUP(H715/J$2,{0,0.4,0.45,0.5,0.55,0.6,0.65,0.7,0.75,0.8,1},{"F","D","C","C+","B-","B","B+","A-","A","A+"}))))</f>
        <v/>
      </c>
      <c r="J715" s="2" t="str">
        <f>IF(COUNT($A715)=0,"",IF(H715="","--",IF(H715="3E","3E",LOOKUP(H715/J$2,{0,0.4,0.45,0.5,0.55,0.6,0.65,0.7,0.75,0.8,1},{0,2,2.25,2.5,2.75,3,3.25,3.5,3.75,4}))))</f>
        <v/>
      </c>
      <c r="K715" s="3" t="str">
        <f>IF(COUNT($A715)=0,"",IF($A715&lt;&gt;DRAFT!$B717,"ERR",IF(DRAFT!AJ717="3E","3E",IF(COUNT(DRAFT!AF717,DRAFT!AJ717)&gt;0,DRAFT!AK717,""))))</f>
        <v/>
      </c>
      <c r="L715" s="3" t="str">
        <f>IF(COUNT($A715)=0,"",IF(K715="3E","3E",IF(K715="","I",LOOKUP(K715/M$2,{0,0.4,0.45,0.5,0.55,0.6,0.65,0.7,0.75,0.8,1},{"F","D","C","C+","B-","B","B+","A-","A","A+"}))))</f>
        <v/>
      </c>
      <c r="M715" s="2" t="str">
        <f>IF(COUNT($A715)=0,"",IF(K715="","--",IF(K715="3E","3E",LOOKUP(K715/M$2,{0,0.4,0.45,0.5,0.55,0.6,0.65,0.7,0.75,0.8,1},{0,2,2.25,2.5,2.75,3,3.25,3.5,3.75,4}))))</f>
        <v/>
      </c>
      <c r="N715" s="3" t="str">
        <f>IF(COUNT($A715)=0,"",IF($A715&lt;&gt;DRAFT!$B717,"ERR",IF(DRAFT!AS717="3E","3E",IF(COUNT(DRAFT!AO717,DRAFT!AS717)&gt;0,DRAFT!AT717,""))))</f>
        <v/>
      </c>
      <c r="O715" s="3" t="str">
        <f>IF(COUNT($A715)=0,"",IF(N715="3E","3E",IF(N715="","I",LOOKUP(N715/P$2,{0,0.4,0.45,0.5,0.55,0.6,0.65,0.7,0.75,0.8,1},{"F","D","C","C+","B-","B","B+","A-","A","A+"}))))</f>
        <v/>
      </c>
      <c r="P715" s="2" t="str">
        <f>IF(COUNT($A715)=0,"",IF(N715="","--",IF(N715="3E","3E",LOOKUP(N715/P$2,{0,0.4,0.45,0.5,0.55,0.6,0.65,0.7,0.75,0.8,1},{0,2,2.25,2.5,2.75,3,3.25,3.5,3.75,4}))))</f>
        <v/>
      </c>
      <c r="Q715" s="3" t="str">
        <f>IF(COUNT($A715)=0,"",IF($A715&lt;&gt;DRAFT!$B717,"ERR",IF(DRAFT!BB717="3E","3E",IF(COUNT(DRAFT!AX717,DRAFT!BB717)&gt;0,DRAFT!BC717,""))))</f>
        <v/>
      </c>
      <c r="R715" s="3" t="str">
        <f>IF(COUNT($A715)=0,"",IF(Q715="3E","3E",IF(Q715="","I",LOOKUP(Q715/S$2,{0,0.4,0.45,0.5,0.55,0.6,0.65,0.7,0.75,0.8,1},{"F","D","C","C+","B-","B","B+","A-","A","A+"}))))</f>
        <v/>
      </c>
      <c r="S715" s="2" t="str">
        <f>IF(COUNT($A715)=0,"",IF(Q715="","--",IF(Q715="3E","3E",LOOKUP(Q715/S$2,{0,0.4,0.45,0.5,0.55,0.6,0.65,0.7,0.75,0.8,1},{0,2,2.25,2.5,2.75,3,3.25,3.5,3.75,4}))))</f>
        <v/>
      </c>
      <c r="T715" s="3" t="str">
        <f>IF(COUNT($A715)=0,"",IF($A715&lt;&gt;DRAFT!$B717,"ERR",IF(DRAFT!BK717="3E","3E",IF(COUNT(DRAFT!BG717,DRAFT!BK717)&gt;0,DRAFT!BL717,""))))</f>
        <v/>
      </c>
      <c r="U715" s="3" t="str">
        <f>IF(COUNT($A715)=0,"",IF(T715="3E","3E",IF(T715="","I",LOOKUP(T715/V$2,{0,0.4,0.45,0.5,0.55,0.6,0.65,0.7,0.75,0.8,1},{"F","D","C","C+","B-","B","B+","A-","A","A+"}))))</f>
        <v/>
      </c>
      <c r="V715" s="2" t="str">
        <f>IF(COUNT($A715)=0,"",IF(T715="","--",IF(T715="3E","3E",LOOKUP(T715/V$2,{0,0.4,0.45,0.5,0.55,0.6,0.65,0.7,0.75,0.8,1},{0,2,2.25,2.5,2.75,3,3.25,3.5,3.75,4}))))</f>
        <v/>
      </c>
      <c r="W715" s="3" t="str">
        <f>IF(COUNT($A715)=0,"",IF($A715&lt;&gt;DRAFT!$B717,"ERR",IF(DRAFT!BT717="3E","3E",IF(COUNT(DRAFT!BP717,DRAFT!BT717)&gt;0,DRAFT!BU717,""))))</f>
        <v/>
      </c>
      <c r="X715" s="3" t="str">
        <f>IF(COUNT($A715)=0,"",IF(W715="3E","3E",IF(W715="","I",LOOKUP(W715/Y$2,{0,0.4,0.45,0.5,0.55,0.6,0.65,0.7,0.75,0.8,1},{"F","D","C","C+","B-","B","B+","A-","A","A+"}))))</f>
        <v/>
      </c>
      <c r="Y715" s="2" t="str">
        <f>IF(COUNT($A715)=0,"",IF(W715="","--",IF(W715="3E","3E",LOOKUP(W715/Y$2,{0,0.4,0.45,0.5,0.55,0.6,0.65,0.7,0.75,0.8,1},{0,2,2.25,2.5,2.75,3,3.25,3.5,3.75,4}))))</f>
        <v/>
      </c>
      <c r="Z715" s="3" t="str">
        <f>IF(COUNT($A715)=0,"",IF($A715&lt;&gt;DRAFT!$B717,"ERR",IF(DRAFT!CC717="3E","3E",IF(COUNT(DRAFT!BY717,DRAFT!CC717)&gt;0,DRAFT!CD717,""))))</f>
        <v/>
      </c>
      <c r="AA715" s="3" t="str">
        <f>IF(COUNT($A715)=0,"",IF(Z715="3E","3E",IF(Z715="","I",LOOKUP(Z715/AB$2,{0,0.4,0.45,0.5,0.55,0.6,0.65,0.7,0.75,0.8,1},{"F","D","C","C+","B-","B","B+","A-","A","A+"}))))</f>
        <v/>
      </c>
      <c r="AB715" s="2" t="str">
        <f>IF(COUNT($A715)=0,"",IF(Z715="","--",IF(Z715="3E","3E",LOOKUP(Z715/AB$2,{0,0.4,0.45,0.5,0.55,0.6,0.65,0.7,0.75,0.8,1},{0,2,2.25,2.5,2.75,3,3.25,3.5,3.75,4}))))</f>
        <v/>
      </c>
      <c r="AC715" s="3" t="str">
        <f>IF(COUNT($A715)=0,"",IF($A715&lt;&gt;DRAFT!$B717,"ERR",IF(DRAFT!CF717&gt;0,DRAFT!CF717,"")))</f>
        <v/>
      </c>
      <c r="AD715" s="3" t="str">
        <f>IF(COUNT($A715)=0,"",IF(AC715="3E","3E",IF(AC715="","I",LOOKUP(AC715/AE$2,{0,0.4,0.45,0.5,0.55,0.6,0.65,0.7,0.75,0.8,1},{"F","D","C","C+","B-","B","B+","A-","A","A+"}))))</f>
        <v/>
      </c>
      <c r="AE715" s="2" t="str">
        <f>IF(COUNT($A715)=0,"",IF(AC715="","--",IF(AC715="3E","3E",LOOKUP(AC715/AE$2,{0,0.4,0.45,0.5,0.55,0.6,0.65,0.7,0.75,0.8,1},{0,2,2.25,2.5,2.75,3,3.25,3.5,3.75,4}))))</f>
        <v/>
      </c>
      <c r="AF715" s="3" t="str">
        <f>IF($A715&lt;&gt;DRAFT!$B717,"ERR",IF(OR(COUNT($A715)=0,COUNT(DRAFT!CI717:CK717,DRAFT!CM717:CO717)=0),"",CEILING(SUM(DRAFT!CL717,DRAFT!CP717),1)))</f>
        <v/>
      </c>
      <c r="AG715" s="3" t="str">
        <f>IF(COUNT($A715)=0,"",IF(AF715="3E","3E",IF(AF715="","I",LOOKUP(AF715/AH$2,{0,0.4,0.45,0.5,0.55,0.6,0.65,0.7,0.75,0.8,1},{"F","D","C","C+","B-","B","B+","A-","A","A+"}))))</f>
        <v/>
      </c>
      <c r="AH715" s="2" t="str">
        <f>IF(COUNT($A715)=0,"",IF(AF715="","--",IF(AF715="3E","3E",LOOKUP(AF715/AH$2,{0,0.4,0.45,0.5,0.55,0.6,0.65,0.7,0.75,0.8,1},{0,2,2.25,2.5,2.75,3,3.25,3.5,3.75,4}))))</f>
        <v/>
      </c>
      <c r="AI715" s="11" t="str">
        <f>IF(OR(COUNT($A715)=0,COUNT(B715:AH715)=0),"",IF(COUNTIF(B715:AH715,"3E")&gt;0,"3E",IF(DRAFT!$A717="R",TRUNC(SUMPRODUCT(RGP,RCP)/TCP,3),TRUNC((SUMPRODUCT(--(IMDGP&gt;0)*IMDGP,IMCP)+CEILING(DRAFT!$CQ717*42,0.25))/TCP,3))))</f>
        <v/>
      </c>
      <c r="AJ715" s="3" t="str">
        <f>IF(OR(COUNT($A715)=0,COUNT(B715:AH715)=0),"",IF(COUNTIF(B715:AH715,"3E")&gt;0,"3E",IF(DRAFT!$A717="R",SUMPRODUCT(--(RGP&gt;=2),RCP),SUMPRODUCT(--(IMDGP&gt;0),--(IMGP=0),IMCP)+DRAFT!$CR717)))</f>
        <v/>
      </c>
      <c r="AK715" s="3" t="str">
        <f>IF(OR(COUNT($A715)=0,COUNT(B715:AH715)=0),"",IF(COUNTIF(B715:AJ715,"3E")&gt;0,"3E",IF(AND(DRAFT!$A717="IM",OR($AI715&gt;DRAFT!$CQ717,$AJ715&gt;DRAFT!$CR717)),"IMPROVED",IF(AND(DRAFT!$A717="IM",$AI715&lt;=DRAFT!$CQ717,$AJ715&lt;=DRAFT!$CR717),"NOT IMPROVED",IF(AND(AH715&gt;=2,AI715&gt;=2,AJ715&gt;=30),"PASS","FAIL")))))</f>
        <v/>
      </c>
      <c r="AL715" s="3" t="str">
        <f t="shared" si="22"/>
        <v/>
      </c>
      <c r="AM715" s="3" t="str">
        <f t="shared" si="23"/>
        <v/>
      </c>
    </row>
    <row r="716" spans="1:39" ht="18.95" customHeight="1" x14ac:dyDescent="0.25">
      <c r="A716" s="4" t="str">
        <f>IF(DRAFT!$B718="","",DRAFT!$B718)</f>
        <v/>
      </c>
      <c r="B716" s="3" t="str">
        <f>IF(COUNT($A716)=0,"",IF($A716&lt;&gt;DRAFT!$B718,"ERR",IF(DRAFT!I718="3E","3E",IF(COUNT(DRAFT!E718,DRAFT!I718)&gt;0,DRAFT!J718,""))))</f>
        <v/>
      </c>
      <c r="C716" s="3" t="str">
        <f>IF(COUNT($A716)=0,"",IF(B716="3E","3E",IF(B716="","I",LOOKUP(B716/D$2,{0,0.4,0.45,0.5,0.55,0.6,0.65,0.7,0.75,0.8,1},{"F","D","C","C+","B-","B","B+","A-","A","A+"}))))</f>
        <v/>
      </c>
      <c r="D716" s="2" t="str">
        <f>IF(COUNT($A716)=0,"",IF(B716="","--",IF(B716="3E","3E",LOOKUP(B716/D$2,{0,0.4,0.45,0.5,0.55,0.6,0.65,0.7,0.75,0.8,1},{0,2,2.25,2.5,2.75,3,3.25,3.5,3.75,4}))))</f>
        <v/>
      </c>
      <c r="E716" s="3" t="str">
        <f>IF(COUNT($A716)=0,"",IF($A716&lt;&gt;DRAFT!$B718,"ERR",IF(DRAFT!R718="3E","3E",IF(COUNT(DRAFT!N718,DRAFT!R718)&gt;0,DRAFT!S718,""))))</f>
        <v/>
      </c>
      <c r="F716" s="3" t="str">
        <f>IF(COUNT($A716)=0,"",IF(E716="3E","3E",IF(E716="","I",LOOKUP(E716/G$2,{0,0.4,0.45,0.5,0.55,0.6,0.65,0.7,0.75,0.8,1},{"F","D","C","C+","B-","B","B+","A-","A","A+"}))))</f>
        <v/>
      </c>
      <c r="G716" s="2" t="str">
        <f>IF(COUNT($A716)=0,"",IF(E716="","--",IF(E716="3E","3E",LOOKUP(E716/G$2,{0,0.4,0.45,0.5,0.55,0.6,0.65,0.7,0.75,0.8,1},{0,2,2.25,2.5,2.75,3,3.25,3.5,3.75,4}))))</f>
        <v/>
      </c>
      <c r="H716" s="3" t="str">
        <f>IF(COUNT($A716)=0,"",IF($A716&lt;&gt;DRAFT!$B718,"ERR",IF(DRAFT!AA718="3E","3E",IF(COUNT(DRAFT!W718,DRAFT!AA718)&gt;0,DRAFT!AB718,""))))</f>
        <v/>
      </c>
      <c r="I716" s="3" t="str">
        <f>IF(COUNT($A716)=0,"",IF(H716="3E","3E",IF(H716="","I",LOOKUP(H716/J$2,{0,0.4,0.45,0.5,0.55,0.6,0.65,0.7,0.75,0.8,1},{"F","D","C","C+","B-","B","B+","A-","A","A+"}))))</f>
        <v/>
      </c>
      <c r="J716" s="2" t="str">
        <f>IF(COUNT($A716)=0,"",IF(H716="","--",IF(H716="3E","3E",LOOKUP(H716/J$2,{0,0.4,0.45,0.5,0.55,0.6,0.65,0.7,0.75,0.8,1},{0,2,2.25,2.5,2.75,3,3.25,3.5,3.75,4}))))</f>
        <v/>
      </c>
      <c r="K716" s="3" t="str">
        <f>IF(COUNT($A716)=0,"",IF($A716&lt;&gt;DRAFT!$B718,"ERR",IF(DRAFT!AJ718="3E","3E",IF(COUNT(DRAFT!AF718,DRAFT!AJ718)&gt;0,DRAFT!AK718,""))))</f>
        <v/>
      </c>
      <c r="L716" s="3" t="str">
        <f>IF(COUNT($A716)=0,"",IF(K716="3E","3E",IF(K716="","I",LOOKUP(K716/M$2,{0,0.4,0.45,0.5,0.55,0.6,0.65,0.7,0.75,0.8,1},{"F","D","C","C+","B-","B","B+","A-","A","A+"}))))</f>
        <v/>
      </c>
      <c r="M716" s="2" t="str">
        <f>IF(COUNT($A716)=0,"",IF(K716="","--",IF(K716="3E","3E",LOOKUP(K716/M$2,{0,0.4,0.45,0.5,0.55,0.6,0.65,0.7,0.75,0.8,1},{0,2,2.25,2.5,2.75,3,3.25,3.5,3.75,4}))))</f>
        <v/>
      </c>
      <c r="N716" s="3" t="str">
        <f>IF(COUNT($A716)=0,"",IF($A716&lt;&gt;DRAFT!$B718,"ERR",IF(DRAFT!AS718="3E","3E",IF(COUNT(DRAFT!AO718,DRAFT!AS718)&gt;0,DRAFT!AT718,""))))</f>
        <v/>
      </c>
      <c r="O716" s="3" t="str">
        <f>IF(COUNT($A716)=0,"",IF(N716="3E","3E",IF(N716="","I",LOOKUP(N716/P$2,{0,0.4,0.45,0.5,0.55,0.6,0.65,0.7,0.75,0.8,1},{"F","D","C","C+","B-","B","B+","A-","A","A+"}))))</f>
        <v/>
      </c>
      <c r="P716" s="2" t="str">
        <f>IF(COUNT($A716)=0,"",IF(N716="","--",IF(N716="3E","3E",LOOKUP(N716/P$2,{0,0.4,0.45,0.5,0.55,0.6,0.65,0.7,0.75,0.8,1},{0,2,2.25,2.5,2.75,3,3.25,3.5,3.75,4}))))</f>
        <v/>
      </c>
      <c r="Q716" s="3" t="str">
        <f>IF(COUNT($A716)=0,"",IF($A716&lt;&gt;DRAFT!$B718,"ERR",IF(DRAFT!BB718="3E","3E",IF(COUNT(DRAFT!AX718,DRAFT!BB718)&gt;0,DRAFT!BC718,""))))</f>
        <v/>
      </c>
      <c r="R716" s="3" t="str">
        <f>IF(COUNT($A716)=0,"",IF(Q716="3E","3E",IF(Q716="","I",LOOKUP(Q716/S$2,{0,0.4,0.45,0.5,0.55,0.6,0.65,0.7,0.75,0.8,1},{"F","D","C","C+","B-","B","B+","A-","A","A+"}))))</f>
        <v/>
      </c>
      <c r="S716" s="2" t="str">
        <f>IF(COUNT($A716)=0,"",IF(Q716="","--",IF(Q716="3E","3E",LOOKUP(Q716/S$2,{0,0.4,0.45,0.5,0.55,0.6,0.65,0.7,0.75,0.8,1},{0,2,2.25,2.5,2.75,3,3.25,3.5,3.75,4}))))</f>
        <v/>
      </c>
      <c r="T716" s="3" t="str">
        <f>IF(COUNT($A716)=0,"",IF($A716&lt;&gt;DRAFT!$B718,"ERR",IF(DRAFT!BK718="3E","3E",IF(COUNT(DRAFT!BG718,DRAFT!BK718)&gt;0,DRAFT!BL718,""))))</f>
        <v/>
      </c>
      <c r="U716" s="3" t="str">
        <f>IF(COUNT($A716)=0,"",IF(T716="3E","3E",IF(T716="","I",LOOKUP(T716/V$2,{0,0.4,0.45,0.5,0.55,0.6,0.65,0.7,0.75,0.8,1},{"F","D","C","C+","B-","B","B+","A-","A","A+"}))))</f>
        <v/>
      </c>
      <c r="V716" s="2" t="str">
        <f>IF(COUNT($A716)=0,"",IF(T716="","--",IF(T716="3E","3E",LOOKUP(T716/V$2,{0,0.4,0.45,0.5,0.55,0.6,0.65,0.7,0.75,0.8,1},{0,2,2.25,2.5,2.75,3,3.25,3.5,3.75,4}))))</f>
        <v/>
      </c>
      <c r="W716" s="3" t="str">
        <f>IF(COUNT($A716)=0,"",IF($A716&lt;&gt;DRAFT!$B718,"ERR",IF(DRAFT!BT718="3E","3E",IF(COUNT(DRAFT!BP718,DRAFT!BT718)&gt;0,DRAFT!BU718,""))))</f>
        <v/>
      </c>
      <c r="X716" s="3" t="str">
        <f>IF(COUNT($A716)=0,"",IF(W716="3E","3E",IF(W716="","I",LOOKUP(W716/Y$2,{0,0.4,0.45,0.5,0.55,0.6,0.65,0.7,0.75,0.8,1},{"F","D","C","C+","B-","B","B+","A-","A","A+"}))))</f>
        <v/>
      </c>
      <c r="Y716" s="2" t="str">
        <f>IF(COUNT($A716)=0,"",IF(W716="","--",IF(W716="3E","3E",LOOKUP(W716/Y$2,{0,0.4,0.45,0.5,0.55,0.6,0.65,0.7,0.75,0.8,1},{0,2,2.25,2.5,2.75,3,3.25,3.5,3.75,4}))))</f>
        <v/>
      </c>
      <c r="Z716" s="3" t="str">
        <f>IF(COUNT($A716)=0,"",IF($A716&lt;&gt;DRAFT!$B718,"ERR",IF(DRAFT!CC718="3E","3E",IF(COUNT(DRAFT!BY718,DRAFT!CC718)&gt;0,DRAFT!CD718,""))))</f>
        <v/>
      </c>
      <c r="AA716" s="3" t="str">
        <f>IF(COUNT($A716)=0,"",IF(Z716="3E","3E",IF(Z716="","I",LOOKUP(Z716/AB$2,{0,0.4,0.45,0.5,0.55,0.6,0.65,0.7,0.75,0.8,1},{"F","D","C","C+","B-","B","B+","A-","A","A+"}))))</f>
        <v/>
      </c>
      <c r="AB716" s="2" t="str">
        <f>IF(COUNT($A716)=0,"",IF(Z716="","--",IF(Z716="3E","3E",LOOKUP(Z716/AB$2,{0,0.4,0.45,0.5,0.55,0.6,0.65,0.7,0.75,0.8,1},{0,2,2.25,2.5,2.75,3,3.25,3.5,3.75,4}))))</f>
        <v/>
      </c>
      <c r="AC716" s="3" t="str">
        <f>IF(COUNT($A716)=0,"",IF($A716&lt;&gt;DRAFT!$B718,"ERR",IF(DRAFT!CF718&gt;0,DRAFT!CF718,"")))</f>
        <v/>
      </c>
      <c r="AD716" s="3" t="str">
        <f>IF(COUNT($A716)=0,"",IF(AC716="3E","3E",IF(AC716="","I",LOOKUP(AC716/AE$2,{0,0.4,0.45,0.5,0.55,0.6,0.65,0.7,0.75,0.8,1},{"F","D","C","C+","B-","B","B+","A-","A","A+"}))))</f>
        <v/>
      </c>
      <c r="AE716" s="2" t="str">
        <f>IF(COUNT($A716)=0,"",IF(AC716="","--",IF(AC716="3E","3E",LOOKUP(AC716/AE$2,{0,0.4,0.45,0.5,0.55,0.6,0.65,0.7,0.75,0.8,1},{0,2,2.25,2.5,2.75,3,3.25,3.5,3.75,4}))))</f>
        <v/>
      </c>
      <c r="AF716" s="3" t="str">
        <f>IF($A716&lt;&gt;DRAFT!$B718,"ERR",IF(OR(COUNT($A716)=0,COUNT(DRAFT!CI718:CK718,DRAFT!CM718:CO718)=0),"",CEILING(SUM(DRAFT!CL718,DRAFT!CP718),1)))</f>
        <v/>
      </c>
      <c r="AG716" s="3" t="str">
        <f>IF(COUNT($A716)=0,"",IF(AF716="3E","3E",IF(AF716="","I",LOOKUP(AF716/AH$2,{0,0.4,0.45,0.5,0.55,0.6,0.65,0.7,0.75,0.8,1},{"F","D","C","C+","B-","B","B+","A-","A","A+"}))))</f>
        <v/>
      </c>
      <c r="AH716" s="2" t="str">
        <f>IF(COUNT($A716)=0,"",IF(AF716="","--",IF(AF716="3E","3E",LOOKUP(AF716/AH$2,{0,0.4,0.45,0.5,0.55,0.6,0.65,0.7,0.75,0.8,1},{0,2,2.25,2.5,2.75,3,3.25,3.5,3.75,4}))))</f>
        <v/>
      </c>
      <c r="AI716" s="11" t="str">
        <f>IF(OR(COUNT($A716)=0,COUNT(B716:AH716)=0),"",IF(COUNTIF(B716:AH716,"3E")&gt;0,"3E",IF(DRAFT!$A718="R",TRUNC(SUMPRODUCT(RGP,RCP)/TCP,3),TRUNC((SUMPRODUCT(--(IMDGP&gt;0)*IMDGP,IMCP)+CEILING(DRAFT!$CQ718*42,0.25))/TCP,3))))</f>
        <v/>
      </c>
      <c r="AJ716" s="3" t="str">
        <f>IF(OR(COUNT($A716)=0,COUNT(B716:AH716)=0),"",IF(COUNTIF(B716:AH716,"3E")&gt;0,"3E",IF(DRAFT!$A718="R",SUMPRODUCT(--(RGP&gt;=2),RCP),SUMPRODUCT(--(IMDGP&gt;0),--(IMGP=0),IMCP)+DRAFT!$CR718)))</f>
        <v/>
      </c>
      <c r="AK716" s="3" t="str">
        <f>IF(OR(COUNT($A716)=0,COUNT(B716:AH716)=0),"",IF(COUNTIF(B716:AJ716,"3E")&gt;0,"3E",IF(AND(DRAFT!$A718="IM",OR($AI716&gt;DRAFT!$CQ718,$AJ716&gt;DRAFT!$CR718)),"IMPROVED",IF(AND(DRAFT!$A718="IM",$AI716&lt;=DRAFT!$CQ718,$AJ716&lt;=DRAFT!$CR718),"NOT IMPROVED",IF(AND(AH716&gt;=2,AI716&gt;=2,AJ716&gt;=30),"PASS","FAIL")))))</f>
        <v/>
      </c>
      <c r="AL716" s="3" t="str">
        <f t="shared" si="22"/>
        <v/>
      </c>
      <c r="AM716" s="3" t="str">
        <f t="shared" si="23"/>
        <v/>
      </c>
    </row>
    <row r="717" spans="1:39" ht="18.95" customHeight="1" x14ac:dyDescent="0.25">
      <c r="A717" s="4" t="str">
        <f>IF(DRAFT!$B719="","",DRAFT!$B719)</f>
        <v/>
      </c>
      <c r="B717" s="3" t="str">
        <f>IF(COUNT($A717)=0,"",IF($A717&lt;&gt;DRAFT!$B719,"ERR",IF(DRAFT!I719="3E","3E",IF(COUNT(DRAFT!E719,DRAFT!I719)&gt;0,DRAFT!J719,""))))</f>
        <v/>
      </c>
      <c r="C717" s="3" t="str">
        <f>IF(COUNT($A717)=0,"",IF(B717="3E","3E",IF(B717="","I",LOOKUP(B717/D$2,{0,0.4,0.45,0.5,0.55,0.6,0.65,0.7,0.75,0.8,1},{"F","D","C","C+","B-","B","B+","A-","A","A+"}))))</f>
        <v/>
      </c>
      <c r="D717" s="2" t="str">
        <f>IF(COUNT($A717)=0,"",IF(B717="","--",IF(B717="3E","3E",LOOKUP(B717/D$2,{0,0.4,0.45,0.5,0.55,0.6,0.65,0.7,0.75,0.8,1},{0,2,2.25,2.5,2.75,3,3.25,3.5,3.75,4}))))</f>
        <v/>
      </c>
      <c r="E717" s="3" t="str">
        <f>IF(COUNT($A717)=0,"",IF($A717&lt;&gt;DRAFT!$B719,"ERR",IF(DRAFT!R719="3E","3E",IF(COUNT(DRAFT!N719,DRAFT!R719)&gt;0,DRAFT!S719,""))))</f>
        <v/>
      </c>
      <c r="F717" s="3" t="str">
        <f>IF(COUNT($A717)=0,"",IF(E717="3E","3E",IF(E717="","I",LOOKUP(E717/G$2,{0,0.4,0.45,0.5,0.55,0.6,0.65,0.7,0.75,0.8,1},{"F","D","C","C+","B-","B","B+","A-","A","A+"}))))</f>
        <v/>
      </c>
      <c r="G717" s="2" t="str">
        <f>IF(COUNT($A717)=0,"",IF(E717="","--",IF(E717="3E","3E",LOOKUP(E717/G$2,{0,0.4,0.45,0.5,0.55,0.6,0.65,0.7,0.75,0.8,1},{0,2,2.25,2.5,2.75,3,3.25,3.5,3.75,4}))))</f>
        <v/>
      </c>
      <c r="H717" s="3" t="str">
        <f>IF(COUNT($A717)=0,"",IF($A717&lt;&gt;DRAFT!$B719,"ERR",IF(DRAFT!AA719="3E","3E",IF(COUNT(DRAFT!W719,DRAFT!AA719)&gt;0,DRAFT!AB719,""))))</f>
        <v/>
      </c>
      <c r="I717" s="3" t="str">
        <f>IF(COUNT($A717)=0,"",IF(H717="3E","3E",IF(H717="","I",LOOKUP(H717/J$2,{0,0.4,0.45,0.5,0.55,0.6,0.65,0.7,0.75,0.8,1},{"F","D","C","C+","B-","B","B+","A-","A","A+"}))))</f>
        <v/>
      </c>
      <c r="J717" s="2" t="str">
        <f>IF(COUNT($A717)=0,"",IF(H717="","--",IF(H717="3E","3E",LOOKUP(H717/J$2,{0,0.4,0.45,0.5,0.55,0.6,0.65,0.7,0.75,0.8,1},{0,2,2.25,2.5,2.75,3,3.25,3.5,3.75,4}))))</f>
        <v/>
      </c>
      <c r="K717" s="3" t="str">
        <f>IF(COUNT($A717)=0,"",IF($A717&lt;&gt;DRAFT!$B719,"ERR",IF(DRAFT!AJ719="3E","3E",IF(COUNT(DRAFT!AF719,DRAFT!AJ719)&gt;0,DRAFT!AK719,""))))</f>
        <v/>
      </c>
      <c r="L717" s="3" t="str">
        <f>IF(COUNT($A717)=0,"",IF(K717="3E","3E",IF(K717="","I",LOOKUP(K717/M$2,{0,0.4,0.45,0.5,0.55,0.6,0.65,0.7,0.75,0.8,1},{"F","D","C","C+","B-","B","B+","A-","A","A+"}))))</f>
        <v/>
      </c>
      <c r="M717" s="2" t="str">
        <f>IF(COUNT($A717)=0,"",IF(K717="","--",IF(K717="3E","3E",LOOKUP(K717/M$2,{0,0.4,0.45,0.5,0.55,0.6,0.65,0.7,0.75,0.8,1},{0,2,2.25,2.5,2.75,3,3.25,3.5,3.75,4}))))</f>
        <v/>
      </c>
      <c r="N717" s="3" t="str">
        <f>IF(COUNT($A717)=0,"",IF($A717&lt;&gt;DRAFT!$B719,"ERR",IF(DRAFT!AS719="3E","3E",IF(COUNT(DRAFT!AO719,DRAFT!AS719)&gt;0,DRAFT!AT719,""))))</f>
        <v/>
      </c>
      <c r="O717" s="3" t="str">
        <f>IF(COUNT($A717)=0,"",IF(N717="3E","3E",IF(N717="","I",LOOKUP(N717/P$2,{0,0.4,0.45,0.5,0.55,0.6,0.65,0.7,0.75,0.8,1},{"F","D","C","C+","B-","B","B+","A-","A","A+"}))))</f>
        <v/>
      </c>
      <c r="P717" s="2" t="str">
        <f>IF(COUNT($A717)=0,"",IF(N717="","--",IF(N717="3E","3E",LOOKUP(N717/P$2,{0,0.4,0.45,0.5,0.55,0.6,0.65,0.7,0.75,0.8,1},{0,2,2.25,2.5,2.75,3,3.25,3.5,3.75,4}))))</f>
        <v/>
      </c>
      <c r="Q717" s="3" t="str">
        <f>IF(COUNT($A717)=0,"",IF($A717&lt;&gt;DRAFT!$B719,"ERR",IF(DRAFT!BB719="3E","3E",IF(COUNT(DRAFT!AX719,DRAFT!BB719)&gt;0,DRAFT!BC719,""))))</f>
        <v/>
      </c>
      <c r="R717" s="3" t="str">
        <f>IF(COUNT($A717)=0,"",IF(Q717="3E","3E",IF(Q717="","I",LOOKUP(Q717/S$2,{0,0.4,0.45,0.5,0.55,0.6,0.65,0.7,0.75,0.8,1},{"F","D","C","C+","B-","B","B+","A-","A","A+"}))))</f>
        <v/>
      </c>
      <c r="S717" s="2" t="str">
        <f>IF(COUNT($A717)=0,"",IF(Q717="","--",IF(Q717="3E","3E",LOOKUP(Q717/S$2,{0,0.4,0.45,0.5,0.55,0.6,0.65,0.7,0.75,0.8,1},{0,2,2.25,2.5,2.75,3,3.25,3.5,3.75,4}))))</f>
        <v/>
      </c>
      <c r="T717" s="3" t="str">
        <f>IF(COUNT($A717)=0,"",IF($A717&lt;&gt;DRAFT!$B719,"ERR",IF(DRAFT!BK719="3E","3E",IF(COUNT(DRAFT!BG719,DRAFT!BK719)&gt;0,DRAFT!BL719,""))))</f>
        <v/>
      </c>
      <c r="U717" s="3" t="str">
        <f>IF(COUNT($A717)=0,"",IF(T717="3E","3E",IF(T717="","I",LOOKUP(T717/V$2,{0,0.4,0.45,0.5,0.55,0.6,0.65,0.7,0.75,0.8,1},{"F","D","C","C+","B-","B","B+","A-","A","A+"}))))</f>
        <v/>
      </c>
      <c r="V717" s="2" t="str">
        <f>IF(COUNT($A717)=0,"",IF(T717="","--",IF(T717="3E","3E",LOOKUP(T717/V$2,{0,0.4,0.45,0.5,0.55,0.6,0.65,0.7,0.75,0.8,1},{0,2,2.25,2.5,2.75,3,3.25,3.5,3.75,4}))))</f>
        <v/>
      </c>
      <c r="W717" s="3" t="str">
        <f>IF(COUNT($A717)=0,"",IF($A717&lt;&gt;DRAFT!$B719,"ERR",IF(DRAFT!BT719="3E","3E",IF(COUNT(DRAFT!BP719,DRAFT!BT719)&gt;0,DRAFT!BU719,""))))</f>
        <v/>
      </c>
      <c r="X717" s="3" t="str">
        <f>IF(COUNT($A717)=0,"",IF(W717="3E","3E",IF(W717="","I",LOOKUP(W717/Y$2,{0,0.4,0.45,0.5,0.55,0.6,0.65,0.7,0.75,0.8,1},{"F","D","C","C+","B-","B","B+","A-","A","A+"}))))</f>
        <v/>
      </c>
      <c r="Y717" s="2" t="str">
        <f>IF(COUNT($A717)=0,"",IF(W717="","--",IF(W717="3E","3E",LOOKUP(W717/Y$2,{0,0.4,0.45,0.5,0.55,0.6,0.65,0.7,0.75,0.8,1},{0,2,2.25,2.5,2.75,3,3.25,3.5,3.75,4}))))</f>
        <v/>
      </c>
      <c r="Z717" s="3" t="str">
        <f>IF(COUNT($A717)=0,"",IF($A717&lt;&gt;DRAFT!$B719,"ERR",IF(DRAFT!CC719="3E","3E",IF(COUNT(DRAFT!BY719,DRAFT!CC719)&gt;0,DRAFT!CD719,""))))</f>
        <v/>
      </c>
      <c r="AA717" s="3" t="str">
        <f>IF(COUNT($A717)=0,"",IF(Z717="3E","3E",IF(Z717="","I",LOOKUP(Z717/AB$2,{0,0.4,0.45,0.5,0.55,0.6,0.65,0.7,0.75,0.8,1},{"F","D","C","C+","B-","B","B+","A-","A","A+"}))))</f>
        <v/>
      </c>
      <c r="AB717" s="2" t="str">
        <f>IF(COUNT($A717)=0,"",IF(Z717="","--",IF(Z717="3E","3E",LOOKUP(Z717/AB$2,{0,0.4,0.45,0.5,0.55,0.6,0.65,0.7,0.75,0.8,1},{0,2,2.25,2.5,2.75,3,3.25,3.5,3.75,4}))))</f>
        <v/>
      </c>
      <c r="AC717" s="3" t="str">
        <f>IF(COUNT($A717)=0,"",IF($A717&lt;&gt;DRAFT!$B719,"ERR",IF(DRAFT!CF719&gt;0,DRAFT!CF719,"")))</f>
        <v/>
      </c>
      <c r="AD717" s="3" t="str">
        <f>IF(COUNT($A717)=0,"",IF(AC717="3E","3E",IF(AC717="","I",LOOKUP(AC717/AE$2,{0,0.4,0.45,0.5,0.55,0.6,0.65,0.7,0.75,0.8,1},{"F","D","C","C+","B-","B","B+","A-","A","A+"}))))</f>
        <v/>
      </c>
      <c r="AE717" s="2" t="str">
        <f>IF(COUNT($A717)=0,"",IF(AC717="","--",IF(AC717="3E","3E",LOOKUP(AC717/AE$2,{0,0.4,0.45,0.5,0.55,0.6,0.65,0.7,0.75,0.8,1},{0,2,2.25,2.5,2.75,3,3.25,3.5,3.75,4}))))</f>
        <v/>
      </c>
      <c r="AF717" s="3" t="str">
        <f>IF($A717&lt;&gt;DRAFT!$B719,"ERR",IF(OR(COUNT($A717)=0,COUNT(DRAFT!CI719:CK719,DRAFT!CM719:CO719)=0),"",CEILING(SUM(DRAFT!CL719,DRAFT!CP719),1)))</f>
        <v/>
      </c>
      <c r="AG717" s="3" t="str">
        <f>IF(COUNT($A717)=0,"",IF(AF717="3E","3E",IF(AF717="","I",LOOKUP(AF717/AH$2,{0,0.4,0.45,0.5,0.55,0.6,0.65,0.7,0.75,0.8,1},{"F","D","C","C+","B-","B","B+","A-","A","A+"}))))</f>
        <v/>
      </c>
      <c r="AH717" s="2" t="str">
        <f>IF(COUNT($A717)=0,"",IF(AF717="","--",IF(AF717="3E","3E",LOOKUP(AF717/AH$2,{0,0.4,0.45,0.5,0.55,0.6,0.65,0.7,0.75,0.8,1},{0,2,2.25,2.5,2.75,3,3.25,3.5,3.75,4}))))</f>
        <v/>
      </c>
      <c r="AI717" s="11" t="str">
        <f>IF(OR(COUNT($A717)=0,COUNT(B717:AH717)=0),"",IF(COUNTIF(B717:AH717,"3E")&gt;0,"3E",IF(DRAFT!$A719="R",TRUNC(SUMPRODUCT(RGP,RCP)/TCP,3),TRUNC((SUMPRODUCT(--(IMDGP&gt;0)*IMDGP,IMCP)+CEILING(DRAFT!$CQ719*42,0.25))/TCP,3))))</f>
        <v/>
      </c>
      <c r="AJ717" s="3" t="str">
        <f>IF(OR(COUNT($A717)=0,COUNT(B717:AH717)=0),"",IF(COUNTIF(B717:AH717,"3E")&gt;0,"3E",IF(DRAFT!$A719="R",SUMPRODUCT(--(RGP&gt;=2),RCP),SUMPRODUCT(--(IMDGP&gt;0),--(IMGP=0),IMCP)+DRAFT!$CR719)))</f>
        <v/>
      </c>
      <c r="AK717" s="3" t="str">
        <f>IF(OR(COUNT($A717)=0,COUNT(B717:AH717)=0),"",IF(COUNTIF(B717:AJ717,"3E")&gt;0,"3E",IF(AND(DRAFT!$A719="IM",OR($AI717&gt;DRAFT!$CQ719,$AJ717&gt;DRAFT!$CR719)),"IMPROVED",IF(AND(DRAFT!$A719="IM",$AI717&lt;=DRAFT!$CQ719,$AJ717&lt;=DRAFT!$CR719),"NOT IMPROVED",IF(AND(AH717&gt;=2,AI717&gt;=2,AJ717&gt;=30),"PASS","FAIL")))))</f>
        <v/>
      </c>
      <c r="AL717" s="3" t="str">
        <f t="shared" si="22"/>
        <v/>
      </c>
      <c r="AM717" s="3" t="str">
        <f t="shared" si="23"/>
        <v/>
      </c>
    </row>
    <row r="718" spans="1:39" ht="18.95" customHeight="1" x14ac:dyDescent="0.25">
      <c r="A718" s="4" t="str">
        <f>IF(DRAFT!$B720="","",DRAFT!$B720)</f>
        <v/>
      </c>
      <c r="B718" s="3" t="str">
        <f>IF(COUNT($A718)=0,"",IF($A718&lt;&gt;DRAFT!$B720,"ERR",IF(DRAFT!I720="3E","3E",IF(COUNT(DRAFT!E720,DRAFT!I720)&gt;0,DRAFT!J720,""))))</f>
        <v/>
      </c>
      <c r="C718" s="3" t="str">
        <f>IF(COUNT($A718)=0,"",IF(B718="3E","3E",IF(B718="","I",LOOKUP(B718/D$2,{0,0.4,0.45,0.5,0.55,0.6,0.65,0.7,0.75,0.8,1},{"F","D","C","C+","B-","B","B+","A-","A","A+"}))))</f>
        <v/>
      </c>
      <c r="D718" s="2" t="str">
        <f>IF(COUNT($A718)=0,"",IF(B718="","--",IF(B718="3E","3E",LOOKUP(B718/D$2,{0,0.4,0.45,0.5,0.55,0.6,0.65,0.7,0.75,0.8,1},{0,2,2.25,2.5,2.75,3,3.25,3.5,3.75,4}))))</f>
        <v/>
      </c>
      <c r="E718" s="3" t="str">
        <f>IF(COUNT($A718)=0,"",IF($A718&lt;&gt;DRAFT!$B720,"ERR",IF(DRAFT!R720="3E","3E",IF(COUNT(DRAFT!N720,DRAFT!R720)&gt;0,DRAFT!S720,""))))</f>
        <v/>
      </c>
      <c r="F718" s="3" t="str">
        <f>IF(COUNT($A718)=0,"",IF(E718="3E","3E",IF(E718="","I",LOOKUP(E718/G$2,{0,0.4,0.45,0.5,0.55,0.6,0.65,0.7,0.75,0.8,1},{"F","D","C","C+","B-","B","B+","A-","A","A+"}))))</f>
        <v/>
      </c>
      <c r="G718" s="2" t="str">
        <f>IF(COUNT($A718)=0,"",IF(E718="","--",IF(E718="3E","3E",LOOKUP(E718/G$2,{0,0.4,0.45,0.5,0.55,0.6,0.65,0.7,0.75,0.8,1},{0,2,2.25,2.5,2.75,3,3.25,3.5,3.75,4}))))</f>
        <v/>
      </c>
      <c r="H718" s="3" t="str">
        <f>IF(COUNT($A718)=0,"",IF($A718&lt;&gt;DRAFT!$B720,"ERR",IF(DRAFT!AA720="3E","3E",IF(COUNT(DRAFT!W720,DRAFT!AA720)&gt;0,DRAFT!AB720,""))))</f>
        <v/>
      </c>
      <c r="I718" s="3" t="str">
        <f>IF(COUNT($A718)=0,"",IF(H718="3E","3E",IF(H718="","I",LOOKUP(H718/J$2,{0,0.4,0.45,0.5,0.55,0.6,0.65,0.7,0.75,0.8,1},{"F","D","C","C+","B-","B","B+","A-","A","A+"}))))</f>
        <v/>
      </c>
      <c r="J718" s="2" t="str">
        <f>IF(COUNT($A718)=0,"",IF(H718="","--",IF(H718="3E","3E",LOOKUP(H718/J$2,{0,0.4,0.45,0.5,0.55,0.6,0.65,0.7,0.75,0.8,1},{0,2,2.25,2.5,2.75,3,3.25,3.5,3.75,4}))))</f>
        <v/>
      </c>
      <c r="K718" s="3" t="str">
        <f>IF(COUNT($A718)=0,"",IF($A718&lt;&gt;DRAFT!$B720,"ERR",IF(DRAFT!AJ720="3E","3E",IF(COUNT(DRAFT!AF720,DRAFT!AJ720)&gt;0,DRAFT!AK720,""))))</f>
        <v/>
      </c>
      <c r="L718" s="3" t="str">
        <f>IF(COUNT($A718)=0,"",IF(K718="3E","3E",IF(K718="","I",LOOKUP(K718/M$2,{0,0.4,0.45,0.5,0.55,0.6,0.65,0.7,0.75,0.8,1},{"F","D","C","C+","B-","B","B+","A-","A","A+"}))))</f>
        <v/>
      </c>
      <c r="M718" s="2" t="str">
        <f>IF(COUNT($A718)=0,"",IF(K718="","--",IF(K718="3E","3E",LOOKUP(K718/M$2,{0,0.4,0.45,0.5,0.55,0.6,0.65,0.7,0.75,0.8,1},{0,2,2.25,2.5,2.75,3,3.25,3.5,3.75,4}))))</f>
        <v/>
      </c>
      <c r="N718" s="3" t="str">
        <f>IF(COUNT($A718)=0,"",IF($A718&lt;&gt;DRAFT!$B720,"ERR",IF(DRAFT!AS720="3E","3E",IF(COUNT(DRAFT!AO720,DRAFT!AS720)&gt;0,DRAFT!AT720,""))))</f>
        <v/>
      </c>
      <c r="O718" s="3" t="str">
        <f>IF(COUNT($A718)=0,"",IF(N718="3E","3E",IF(N718="","I",LOOKUP(N718/P$2,{0,0.4,0.45,0.5,0.55,0.6,0.65,0.7,0.75,0.8,1},{"F","D","C","C+","B-","B","B+","A-","A","A+"}))))</f>
        <v/>
      </c>
      <c r="P718" s="2" t="str">
        <f>IF(COUNT($A718)=0,"",IF(N718="","--",IF(N718="3E","3E",LOOKUP(N718/P$2,{0,0.4,0.45,0.5,0.55,0.6,0.65,0.7,0.75,0.8,1},{0,2,2.25,2.5,2.75,3,3.25,3.5,3.75,4}))))</f>
        <v/>
      </c>
      <c r="Q718" s="3" t="str">
        <f>IF(COUNT($A718)=0,"",IF($A718&lt;&gt;DRAFT!$B720,"ERR",IF(DRAFT!BB720="3E","3E",IF(COUNT(DRAFT!AX720,DRAFT!BB720)&gt;0,DRAFT!BC720,""))))</f>
        <v/>
      </c>
      <c r="R718" s="3" t="str">
        <f>IF(COUNT($A718)=0,"",IF(Q718="3E","3E",IF(Q718="","I",LOOKUP(Q718/S$2,{0,0.4,0.45,0.5,0.55,0.6,0.65,0.7,0.75,0.8,1},{"F","D","C","C+","B-","B","B+","A-","A","A+"}))))</f>
        <v/>
      </c>
      <c r="S718" s="2" t="str">
        <f>IF(COUNT($A718)=0,"",IF(Q718="","--",IF(Q718="3E","3E",LOOKUP(Q718/S$2,{0,0.4,0.45,0.5,0.55,0.6,0.65,0.7,0.75,0.8,1},{0,2,2.25,2.5,2.75,3,3.25,3.5,3.75,4}))))</f>
        <v/>
      </c>
      <c r="T718" s="3" t="str">
        <f>IF(COUNT($A718)=0,"",IF($A718&lt;&gt;DRAFT!$B720,"ERR",IF(DRAFT!BK720="3E","3E",IF(COUNT(DRAFT!BG720,DRAFT!BK720)&gt;0,DRAFT!BL720,""))))</f>
        <v/>
      </c>
      <c r="U718" s="3" t="str">
        <f>IF(COUNT($A718)=0,"",IF(T718="3E","3E",IF(T718="","I",LOOKUP(T718/V$2,{0,0.4,0.45,0.5,0.55,0.6,0.65,0.7,0.75,0.8,1},{"F","D","C","C+","B-","B","B+","A-","A","A+"}))))</f>
        <v/>
      </c>
      <c r="V718" s="2" t="str">
        <f>IF(COUNT($A718)=0,"",IF(T718="","--",IF(T718="3E","3E",LOOKUP(T718/V$2,{0,0.4,0.45,0.5,0.55,0.6,0.65,0.7,0.75,0.8,1},{0,2,2.25,2.5,2.75,3,3.25,3.5,3.75,4}))))</f>
        <v/>
      </c>
      <c r="W718" s="3" t="str">
        <f>IF(COUNT($A718)=0,"",IF($A718&lt;&gt;DRAFT!$B720,"ERR",IF(DRAFT!BT720="3E","3E",IF(COUNT(DRAFT!BP720,DRAFT!BT720)&gt;0,DRAFT!BU720,""))))</f>
        <v/>
      </c>
      <c r="X718" s="3" t="str">
        <f>IF(COUNT($A718)=0,"",IF(W718="3E","3E",IF(W718="","I",LOOKUP(W718/Y$2,{0,0.4,0.45,0.5,0.55,0.6,0.65,0.7,0.75,0.8,1},{"F","D","C","C+","B-","B","B+","A-","A","A+"}))))</f>
        <v/>
      </c>
      <c r="Y718" s="2" t="str">
        <f>IF(COUNT($A718)=0,"",IF(W718="","--",IF(W718="3E","3E",LOOKUP(W718/Y$2,{0,0.4,0.45,0.5,0.55,0.6,0.65,0.7,0.75,0.8,1},{0,2,2.25,2.5,2.75,3,3.25,3.5,3.75,4}))))</f>
        <v/>
      </c>
      <c r="Z718" s="3" t="str">
        <f>IF(COUNT($A718)=0,"",IF($A718&lt;&gt;DRAFT!$B720,"ERR",IF(DRAFT!CC720="3E","3E",IF(COUNT(DRAFT!BY720,DRAFT!CC720)&gt;0,DRAFT!CD720,""))))</f>
        <v/>
      </c>
      <c r="AA718" s="3" t="str">
        <f>IF(COUNT($A718)=0,"",IF(Z718="3E","3E",IF(Z718="","I",LOOKUP(Z718/AB$2,{0,0.4,0.45,0.5,0.55,0.6,0.65,0.7,0.75,0.8,1},{"F","D","C","C+","B-","B","B+","A-","A","A+"}))))</f>
        <v/>
      </c>
      <c r="AB718" s="2" t="str">
        <f>IF(COUNT($A718)=0,"",IF(Z718="","--",IF(Z718="3E","3E",LOOKUP(Z718/AB$2,{0,0.4,0.45,0.5,0.55,0.6,0.65,0.7,0.75,0.8,1},{0,2,2.25,2.5,2.75,3,3.25,3.5,3.75,4}))))</f>
        <v/>
      </c>
      <c r="AC718" s="3" t="str">
        <f>IF(COUNT($A718)=0,"",IF($A718&lt;&gt;DRAFT!$B720,"ERR",IF(DRAFT!CF720&gt;0,DRAFT!CF720,"")))</f>
        <v/>
      </c>
      <c r="AD718" s="3" t="str">
        <f>IF(COUNT($A718)=0,"",IF(AC718="3E","3E",IF(AC718="","I",LOOKUP(AC718/AE$2,{0,0.4,0.45,0.5,0.55,0.6,0.65,0.7,0.75,0.8,1},{"F","D","C","C+","B-","B","B+","A-","A","A+"}))))</f>
        <v/>
      </c>
      <c r="AE718" s="2" t="str">
        <f>IF(COUNT($A718)=0,"",IF(AC718="","--",IF(AC718="3E","3E",LOOKUP(AC718/AE$2,{0,0.4,0.45,0.5,0.55,0.6,0.65,0.7,0.75,0.8,1},{0,2,2.25,2.5,2.75,3,3.25,3.5,3.75,4}))))</f>
        <v/>
      </c>
      <c r="AF718" s="3" t="str">
        <f>IF($A718&lt;&gt;DRAFT!$B720,"ERR",IF(OR(COUNT($A718)=0,COUNT(DRAFT!CI720:CK720,DRAFT!CM720:CO720)=0),"",CEILING(SUM(DRAFT!CL720,DRAFT!CP720),1)))</f>
        <v/>
      </c>
      <c r="AG718" s="3" t="str">
        <f>IF(COUNT($A718)=0,"",IF(AF718="3E","3E",IF(AF718="","I",LOOKUP(AF718/AH$2,{0,0.4,0.45,0.5,0.55,0.6,0.65,0.7,0.75,0.8,1},{"F","D","C","C+","B-","B","B+","A-","A","A+"}))))</f>
        <v/>
      </c>
      <c r="AH718" s="2" t="str">
        <f>IF(COUNT($A718)=0,"",IF(AF718="","--",IF(AF718="3E","3E",LOOKUP(AF718/AH$2,{0,0.4,0.45,0.5,0.55,0.6,0.65,0.7,0.75,0.8,1},{0,2,2.25,2.5,2.75,3,3.25,3.5,3.75,4}))))</f>
        <v/>
      </c>
      <c r="AI718" s="11" t="str">
        <f>IF(OR(COUNT($A718)=0,COUNT(B718:AH718)=0),"",IF(COUNTIF(B718:AH718,"3E")&gt;0,"3E",IF(DRAFT!$A720="R",TRUNC(SUMPRODUCT(RGP,RCP)/TCP,3),TRUNC((SUMPRODUCT(--(IMDGP&gt;0)*IMDGP,IMCP)+CEILING(DRAFT!$CQ720*42,0.25))/TCP,3))))</f>
        <v/>
      </c>
      <c r="AJ718" s="3" t="str">
        <f>IF(OR(COUNT($A718)=0,COUNT(B718:AH718)=0),"",IF(COUNTIF(B718:AH718,"3E")&gt;0,"3E",IF(DRAFT!$A720="R",SUMPRODUCT(--(RGP&gt;=2),RCP),SUMPRODUCT(--(IMDGP&gt;0),--(IMGP=0),IMCP)+DRAFT!$CR720)))</f>
        <v/>
      </c>
      <c r="AK718" s="3" t="str">
        <f>IF(OR(COUNT($A718)=0,COUNT(B718:AH718)=0),"",IF(COUNTIF(B718:AJ718,"3E")&gt;0,"3E",IF(AND(DRAFT!$A720="IM",OR($AI718&gt;DRAFT!$CQ720,$AJ718&gt;DRAFT!$CR720)),"IMPROVED",IF(AND(DRAFT!$A720="IM",$AI718&lt;=DRAFT!$CQ720,$AJ718&lt;=DRAFT!$CR720),"NOT IMPROVED",IF(AND(AH718&gt;=2,AI718&gt;=2,AJ718&gt;=30),"PASS","FAIL")))))</f>
        <v/>
      </c>
      <c r="AL718" s="3" t="str">
        <f t="shared" si="22"/>
        <v/>
      </c>
      <c r="AM718" s="3" t="str">
        <f t="shared" si="23"/>
        <v/>
      </c>
    </row>
    <row r="719" spans="1:39" ht="18.95" customHeight="1" x14ac:dyDescent="0.25">
      <c r="A719" s="4" t="str">
        <f>IF(DRAFT!$B721="","",DRAFT!$B721)</f>
        <v/>
      </c>
      <c r="B719" s="3" t="str">
        <f>IF(COUNT($A719)=0,"",IF($A719&lt;&gt;DRAFT!$B721,"ERR",IF(DRAFT!I721="3E","3E",IF(COUNT(DRAFT!E721,DRAFT!I721)&gt;0,DRAFT!J721,""))))</f>
        <v/>
      </c>
      <c r="C719" s="3" t="str">
        <f>IF(COUNT($A719)=0,"",IF(B719="3E","3E",IF(B719="","I",LOOKUP(B719/D$2,{0,0.4,0.45,0.5,0.55,0.6,0.65,0.7,0.75,0.8,1},{"F","D","C","C+","B-","B","B+","A-","A","A+"}))))</f>
        <v/>
      </c>
      <c r="D719" s="2" t="str">
        <f>IF(COUNT($A719)=0,"",IF(B719="","--",IF(B719="3E","3E",LOOKUP(B719/D$2,{0,0.4,0.45,0.5,0.55,0.6,0.65,0.7,0.75,0.8,1},{0,2,2.25,2.5,2.75,3,3.25,3.5,3.75,4}))))</f>
        <v/>
      </c>
      <c r="E719" s="3" t="str">
        <f>IF(COUNT($A719)=0,"",IF($A719&lt;&gt;DRAFT!$B721,"ERR",IF(DRAFT!R721="3E","3E",IF(COUNT(DRAFT!N721,DRAFT!R721)&gt;0,DRAFT!S721,""))))</f>
        <v/>
      </c>
      <c r="F719" s="3" t="str">
        <f>IF(COUNT($A719)=0,"",IF(E719="3E","3E",IF(E719="","I",LOOKUP(E719/G$2,{0,0.4,0.45,0.5,0.55,0.6,0.65,0.7,0.75,0.8,1},{"F","D","C","C+","B-","B","B+","A-","A","A+"}))))</f>
        <v/>
      </c>
      <c r="G719" s="2" t="str">
        <f>IF(COUNT($A719)=0,"",IF(E719="","--",IF(E719="3E","3E",LOOKUP(E719/G$2,{0,0.4,0.45,0.5,0.55,0.6,0.65,0.7,0.75,0.8,1},{0,2,2.25,2.5,2.75,3,3.25,3.5,3.75,4}))))</f>
        <v/>
      </c>
      <c r="H719" s="3" t="str">
        <f>IF(COUNT($A719)=0,"",IF($A719&lt;&gt;DRAFT!$B721,"ERR",IF(DRAFT!AA721="3E","3E",IF(COUNT(DRAFT!W721,DRAFT!AA721)&gt;0,DRAFT!AB721,""))))</f>
        <v/>
      </c>
      <c r="I719" s="3" t="str">
        <f>IF(COUNT($A719)=0,"",IF(H719="3E","3E",IF(H719="","I",LOOKUP(H719/J$2,{0,0.4,0.45,0.5,0.55,0.6,0.65,0.7,0.75,0.8,1},{"F","D","C","C+","B-","B","B+","A-","A","A+"}))))</f>
        <v/>
      </c>
      <c r="J719" s="2" t="str">
        <f>IF(COUNT($A719)=0,"",IF(H719="","--",IF(H719="3E","3E",LOOKUP(H719/J$2,{0,0.4,0.45,0.5,0.55,0.6,0.65,0.7,0.75,0.8,1},{0,2,2.25,2.5,2.75,3,3.25,3.5,3.75,4}))))</f>
        <v/>
      </c>
      <c r="K719" s="3" t="str">
        <f>IF(COUNT($A719)=0,"",IF($A719&lt;&gt;DRAFT!$B721,"ERR",IF(DRAFT!AJ721="3E","3E",IF(COUNT(DRAFT!AF721,DRAFT!AJ721)&gt;0,DRAFT!AK721,""))))</f>
        <v/>
      </c>
      <c r="L719" s="3" t="str">
        <f>IF(COUNT($A719)=0,"",IF(K719="3E","3E",IF(K719="","I",LOOKUP(K719/M$2,{0,0.4,0.45,0.5,0.55,0.6,0.65,0.7,0.75,0.8,1},{"F","D","C","C+","B-","B","B+","A-","A","A+"}))))</f>
        <v/>
      </c>
      <c r="M719" s="2" t="str">
        <f>IF(COUNT($A719)=0,"",IF(K719="","--",IF(K719="3E","3E",LOOKUP(K719/M$2,{0,0.4,0.45,0.5,0.55,0.6,0.65,0.7,0.75,0.8,1},{0,2,2.25,2.5,2.75,3,3.25,3.5,3.75,4}))))</f>
        <v/>
      </c>
      <c r="N719" s="3" t="str">
        <f>IF(COUNT($A719)=0,"",IF($A719&lt;&gt;DRAFT!$B721,"ERR",IF(DRAFT!AS721="3E","3E",IF(COUNT(DRAFT!AO721,DRAFT!AS721)&gt;0,DRAFT!AT721,""))))</f>
        <v/>
      </c>
      <c r="O719" s="3" t="str">
        <f>IF(COUNT($A719)=0,"",IF(N719="3E","3E",IF(N719="","I",LOOKUP(N719/P$2,{0,0.4,0.45,0.5,0.55,0.6,0.65,0.7,0.75,0.8,1},{"F","D","C","C+","B-","B","B+","A-","A","A+"}))))</f>
        <v/>
      </c>
      <c r="P719" s="2" t="str">
        <f>IF(COUNT($A719)=0,"",IF(N719="","--",IF(N719="3E","3E",LOOKUP(N719/P$2,{0,0.4,0.45,0.5,0.55,0.6,0.65,0.7,0.75,0.8,1},{0,2,2.25,2.5,2.75,3,3.25,3.5,3.75,4}))))</f>
        <v/>
      </c>
      <c r="Q719" s="3" t="str">
        <f>IF(COUNT($A719)=0,"",IF($A719&lt;&gt;DRAFT!$B721,"ERR",IF(DRAFT!BB721="3E","3E",IF(COUNT(DRAFT!AX721,DRAFT!BB721)&gt;0,DRAFT!BC721,""))))</f>
        <v/>
      </c>
      <c r="R719" s="3" t="str">
        <f>IF(COUNT($A719)=0,"",IF(Q719="3E","3E",IF(Q719="","I",LOOKUP(Q719/S$2,{0,0.4,0.45,0.5,0.55,0.6,0.65,0.7,0.75,0.8,1},{"F","D","C","C+","B-","B","B+","A-","A","A+"}))))</f>
        <v/>
      </c>
      <c r="S719" s="2" t="str">
        <f>IF(COUNT($A719)=0,"",IF(Q719="","--",IF(Q719="3E","3E",LOOKUP(Q719/S$2,{0,0.4,0.45,0.5,0.55,0.6,0.65,0.7,0.75,0.8,1},{0,2,2.25,2.5,2.75,3,3.25,3.5,3.75,4}))))</f>
        <v/>
      </c>
      <c r="T719" s="3" t="str">
        <f>IF(COUNT($A719)=0,"",IF($A719&lt;&gt;DRAFT!$B721,"ERR",IF(DRAFT!BK721="3E","3E",IF(COUNT(DRAFT!BG721,DRAFT!BK721)&gt;0,DRAFT!BL721,""))))</f>
        <v/>
      </c>
      <c r="U719" s="3" t="str">
        <f>IF(COUNT($A719)=0,"",IF(T719="3E","3E",IF(T719="","I",LOOKUP(T719/V$2,{0,0.4,0.45,0.5,0.55,0.6,0.65,0.7,0.75,0.8,1},{"F","D","C","C+","B-","B","B+","A-","A","A+"}))))</f>
        <v/>
      </c>
      <c r="V719" s="2" t="str">
        <f>IF(COUNT($A719)=0,"",IF(T719="","--",IF(T719="3E","3E",LOOKUP(T719/V$2,{0,0.4,0.45,0.5,0.55,0.6,0.65,0.7,0.75,0.8,1},{0,2,2.25,2.5,2.75,3,3.25,3.5,3.75,4}))))</f>
        <v/>
      </c>
      <c r="W719" s="3" t="str">
        <f>IF(COUNT($A719)=0,"",IF($A719&lt;&gt;DRAFT!$B721,"ERR",IF(DRAFT!BT721="3E","3E",IF(COUNT(DRAFT!BP721,DRAFT!BT721)&gt;0,DRAFT!BU721,""))))</f>
        <v/>
      </c>
      <c r="X719" s="3" t="str">
        <f>IF(COUNT($A719)=0,"",IF(W719="3E","3E",IF(W719="","I",LOOKUP(W719/Y$2,{0,0.4,0.45,0.5,0.55,0.6,0.65,0.7,0.75,0.8,1},{"F","D","C","C+","B-","B","B+","A-","A","A+"}))))</f>
        <v/>
      </c>
      <c r="Y719" s="2" t="str">
        <f>IF(COUNT($A719)=0,"",IF(W719="","--",IF(W719="3E","3E",LOOKUP(W719/Y$2,{0,0.4,0.45,0.5,0.55,0.6,0.65,0.7,0.75,0.8,1},{0,2,2.25,2.5,2.75,3,3.25,3.5,3.75,4}))))</f>
        <v/>
      </c>
      <c r="Z719" s="3" t="str">
        <f>IF(COUNT($A719)=0,"",IF($A719&lt;&gt;DRAFT!$B721,"ERR",IF(DRAFT!CC721="3E","3E",IF(COUNT(DRAFT!BY721,DRAFT!CC721)&gt;0,DRAFT!CD721,""))))</f>
        <v/>
      </c>
      <c r="AA719" s="3" t="str">
        <f>IF(COUNT($A719)=0,"",IF(Z719="3E","3E",IF(Z719="","I",LOOKUP(Z719/AB$2,{0,0.4,0.45,0.5,0.55,0.6,0.65,0.7,0.75,0.8,1},{"F","D","C","C+","B-","B","B+","A-","A","A+"}))))</f>
        <v/>
      </c>
      <c r="AB719" s="2" t="str">
        <f>IF(COUNT($A719)=0,"",IF(Z719="","--",IF(Z719="3E","3E",LOOKUP(Z719/AB$2,{0,0.4,0.45,0.5,0.55,0.6,0.65,0.7,0.75,0.8,1},{0,2,2.25,2.5,2.75,3,3.25,3.5,3.75,4}))))</f>
        <v/>
      </c>
      <c r="AC719" s="3" t="str">
        <f>IF(COUNT($A719)=0,"",IF($A719&lt;&gt;DRAFT!$B721,"ERR",IF(DRAFT!CF721&gt;0,DRAFT!CF721,"")))</f>
        <v/>
      </c>
      <c r="AD719" s="3" t="str">
        <f>IF(COUNT($A719)=0,"",IF(AC719="3E","3E",IF(AC719="","I",LOOKUP(AC719/AE$2,{0,0.4,0.45,0.5,0.55,0.6,0.65,0.7,0.75,0.8,1},{"F","D","C","C+","B-","B","B+","A-","A","A+"}))))</f>
        <v/>
      </c>
      <c r="AE719" s="2" t="str">
        <f>IF(COUNT($A719)=0,"",IF(AC719="","--",IF(AC719="3E","3E",LOOKUP(AC719/AE$2,{0,0.4,0.45,0.5,0.55,0.6,0.65,0.7,0.75,0.8,1},{0,2,2.25,2.5,2.75,3,3.25,3.5,3.75,4}))))</f>
        <v/>
      </c>
      <c r="AF719" s="3" t="str">
        <f>IF($A719&lt;&gt;DRAFT!$B721,"ERR",IF(OR(COUNT($A719)=0,COUNT(DRAFT!CI721:CK721,DRAFT!CM721:CO721)=0),"",CEILING(SUM(DRAFT!CL721,DRAFT!CP721),1)))</f>
        <v/>
      </c>
      <c r="AG719" s="3" t="str">
        <f>IF(COUNT($A719)=0,"",IF(AF719="3E","3E",IF(AF719="","I",LOOKUP(AF719/AH$2,{0,0.4,0.45,0.5,0.55,0.6,0.65,0.7,0.75,0.8,1},{"F","D","C","C+","B-","B","B+","A-","A","A+"}))))</f>
        <v/>
      </c>
      <c r="AH719" s="2" t="str">
        <f>IF(COUNT($A719)=0,"",IF(AF719="","--",IF(AF719="3E","3E",LOOKUP(AF719/AH$2,{0,0.4,0.45,0.5,0.55,0.6,0.65,0.7,0.75,0.8,1},{0,2,2.25,2.5,2.75,3,3.25,3.5,3.75,4}))))</f>
        <v/>
      </c>
      <c r="AI719" s="11" t="str">
        <f>IF(OR(COUNT($A719)=0,COUNT(B719:AH719)=0),"",IF(COUNTIF(B719:AH719,"3E")&gt;0,"3E",IF(DRAFT!$A721="R",TRUNC(SUMPRODUCT(RGP,RCP)/TCP,3),TRUNC((SUMPRODUCT(--(IMDGP&gt;0)*IMDGP,IMCP)+CEILING(DRAFT!$CQ721*42,0.25))/TCP,3))))</f>
        <v/>
      </c>
      <c r="AJ719" s="3" t="str">
        <f>IF(OR(COUNT($A719)=0,COUNT(B719:AH719)=0),"",IF(COUNTIF(B719:AH719,"3E")&gt;0,"3E",IF(DRAFT!$A721="R",SUMPRODUCT(--(RGP&gt;=2),RCP),SUMPRODUCT(--(IMDGP&gt;0),--(IMGP=0),IMCP)+DRAFT!$CR721)))</f>
        <v/>
      </c>
      <c r="AK719" s="3" t="str">
        <f>IF(OR(COUNT($A719)=0,COUNT(B719:AH719)=0),"",IF(COUNTIF(B719:AJ719,"3E")&gt;0,"3E",IF(AND(DRAFT!$A721="IM",OR($AI719&gt;DRAFT!$CQ721,$AJ719&gt;DRAFT!$CR721)),"IMPROVED",IF(AND(DRAFT!$A721="IM",$AI719&lt;=DRAFT!$CQ721,$AJ719&lt;=DRAFT!$CR721),"NOT IMPROVED",IF(AND(AH719&gt;=2,AI719&gt;=2,AJ719&gt;=30),"PASS","FAIL")))))</f>
        <v/>
      </c>
      <c r="AL719" s="3" t="str">
        <f t="shared" si="22"/>
        <v/>
      </c>
      <c r="AM719" s="3" t="str">
        <f t="shared" si="23"/>
        <v/>
      </c>
    </row>
    <row r="720" spans="1:39" ht="18.95" customHeight="1" x14ac:dyDescent="0.25">
      <c r="A720" s="4" t="str">
        <f>IF(DRAFT!$B722="","",DRAFT!$B722)</f>
        <v/>
      </c>
      <c r="B720" s="3" t="str">
        <f>IF(COUNT($A720)=0,"",IF($A720&lt;&gt;DRAFT!$B722,"ERR",IF(DRAFT!I722="3E","3E",IF(COUNT(DRAFT!E722,DRAFT!I722)&gt;0,DRAFT!J722,""))))</f>
        <v/>
      </c>
      <c r="C720" s="3" t="str">
        <f>IF(COUNT($A720)=0,"",IF(B720="3E","3E",IF(B720="","I",LOOKUP(B720/D$2,{0,0.4,0.45,0.5,0.55,0.6,0.65,0.7,0.75,0.8,1},{"F","D","C","C+","B-","B","B+","A-","A","A+"}))))</f>
        <v/>
      </c>
      <c r="D720" s="2" t="str">
        <f>IF(COUNT($A720)=0,"",IF(B720="","--",IF(B720="3E","3E",LOOKUP(B720/D$2,{0,0.4,0.45,0.5,0.55,0.6,0.65,0.7,0.75,0.8,1},{0,2,2.25,2.5,2.75,3,3.25,3.5,3.75,4}))))</f>
        <v/>
      </c>
      <c r="E720" s="3" t="str">
        <f>IF(COUNT($A720)=0,"",IF($A720&lt;&gt;DRAFT!$B722,"ERR",IF(DRAFT!R722="3E","3E",IF(COUNT(DRAFT!N722,DRAFT!R722)&gt;0,DRAFT!S722,""))))</f>
        <v/>
      </c>
      <c r="F720" s="3" t="str">
        <f>IF(COUNT($A720)=0,"",IF(E720="3E","3E",IF(E720="","I",LOOKUP(E720/G$2,{0,0.4,0.45,0.5,0.55,0.6,0.65,0.7,0.75,0.8,1},{"F","D","C","C+","B-","B","B+","A-","A","A+"}))))</f>
        <v/>
      </c>
      <c r="G720" s="2" t="str">
        <f>IF(COUNT($A720)=0,"",IF(E720="","--",IF(E720="3E","3E",LOOKUP(E720/G$2,{0,0.4,0.45,0.5,0.55,0.6,0.65,0.7,0.75,0.8,1},{0,2,2.25,2.5,2.75,3,3.25,3.5,3.75,4}))))</f>
        <v/>
      </c>
      <c r="H720" s="3" t="str">
        <f>IF(COUNT($A720)=0,"",IF($A720&lt;&gt;DRAFT!$B722,"ERR",IF(DRAFT!AA722="3E","3E",IF(COUNT(DRAFT!W722,DRAFT!AA722)&gt;0,DRAFT!AB722,""))))</f>
        <v/>
      </c>
      <c r="I720" s="3" t="str">
        <f>IF(COUNT($A720)=0,"",IF(H720="3E","3E",IF(H720="","I",LOOKUP(H720/J$2,{0,0.4,0.45,0.5,0.55,0.6,0.65,0.7,0.75,0.8,1},{"F","D","C","C+","B-","B","B+","A-","A","A+"}))))</f>
        <v/>
      </c>
      <c r="J720" s="2" t="str">
        <f>IF(COUNT($A720)=0,"",IF(H720="","--",IF(H720="3E","3E",LOOKUP(H720/J$2,{0,0.4,0.45,0.5,0.55,0.6,0.65,0.7,0.75,0.8,1},{0,2,2.25,2.5,2.75,3,3.25,3.5,3.75,4}))))</f>
        <v/>
      </c>
      <c r="K720" s="3" t="str">
        <f>IF(COUNT($A720)=0,"",IF($A720&lt;&gt;DRAFT!$B722,"ERR",IF(DRAFT!AJ722="3E","3E",IF(COUNT(DRAFT!AF722,DRAFT!AJ722)&gt;0,DRAFT!AK722,""))))</f>
        <v/>
      </c>
      <c r="L720" s="3" t="str">
        <f>IF(COUNT($A720)=0,"",IF(K720="3E","3E",IF(K720="","I",LOOKUP(K720/M$2,{0,0.4,0.45,0.5,0.55,0.6,0.65,0.7,0.75,0.8,1},{"F","D","C","C+","B-","B","B+","A-","A","A+"}))))</f>
        <v/>
      </c>
      <c r="M720" s="2" t="str">
        <f>IF(COUNT($A720)=0,"",IF(K720="","--",IF(K720="3E","3E",LOOKUP(K720/M$2,{0,0.4,0.45,0.5,0.55,0.6,0.65,0.7,0.75,0.8,1},{0,2,2.25,2.5,2.75,3,3.25,3.5,3.75,4}))))</f>
        <v/>
      </c>
      <c r="N720" s="3" t="str">
        <f>IF(COUNT($A720)=0,"",IF($A720&lt;&gt;DRAFT!$B722,"ERR",IF(DRAFT!AS722="3E","3E",IF(COUNT(DRAFT!AO722,DRAFT!AS722)&gt;0,DRAFT!AT722,""))))</f>
        <v/>
      </c>
      <c r="O720" s="3" t="str">
        <f>IF(COUNT($A720)=0,"",IF(N720="3E","3E",IF(N720="","I",LOOKUP(N720/P$2,{0,0.4,0.45,0.5,0.55,0.6,0.65,0.7,0.75,0.8,1},{"F","D","C","C+","B-","B","B+","A-","A","A+"}))))</f>
        <v/>
      </c>
      <c r="P720" s="2" t="str">
        <f>IF(COUNT($A720)=0,"",IF(N720="","--",IF(N720="3E","3E",LOOKUP(N720/P$2,{0,0.4,0.45,0.5,0.55,0.6,0.65,0.7,0.75,0.8,1},{0,2,2.25,2.5,2.75,3,3.25,3.5,3.75,4}))))</f>
        <v/>
      </c>
      <c r="Q720" s="3" t="str">
        <f>IF(COUNT($A720)=0,"",IF($A720&lt;&gt;DRAFT!$B722,"ERR",IF(DRAFT!BB722="3E","3E",IF(COUNT(DRAFT!AX722,DRAFT!BB722)&gt;0,DRAFT!BC722,""))))</f>
        <v/>
      </c>
      <c r="R720" s="3" t="str">
        <f>IF(COUNT($A720)=0,"",IF(Q720="3E","3E",IF(Q720="","I",LOOKUP(Q720/S$2,{0,0.4,0.45,0.5,0.55,0.6,0.65,0.7,0.75,0.8,1},{"F","D","C","C+","B-","B","B+","A-","A","A+"}))))</f>
        <v/>
      </c>
      <c r="S720" s="2" t="str">
        <f>IF(COUNT($A720)=0,"",IF(Q720="","--",IF(Q720="3E","3E",LOOKUP(Q720/S$2,{0,0.4,0.45,0.5,0.55,0.6,0.65,0.7,0.75,0.8,1},{0,2,2.25,2.5,2.75,3,3.25,3.5,3.75,4}))))</f>
        <v/>
      </c>
      <c r="T720" s="3" t="str">
        <f>IF(COUNT($A720)=0,"",IF($A720&lt;&gt;DRAFT!$B722,"ERR",IF(DRAFT!BK722="3E","3E",IF(COUNT(DRAFT!BG722,DRAFT!BK722)&gt;0,DRAFT!BL722,""))))</f>
        <v/>
      </c>
      <c r="U720" s="3" t="str">
        <f>IF(COUNT($A720)=0,"",IF(T720="3E","3E",IF(T720="","I",LOOKUP(T720/V$2,{0,0.4,0.45,0.5,0.55,0.6,0.65,0.7,0.75,0.8,1},{"F","D","C","C+","B-","B","B+","A-","A","A+"}))))</f>
        <v/>
      </c>
      <c r="V720" s="2" t="str">
        <f>IF(COUNT($A720)=0,"",IF(T720="","--",IF(T720="3E","3E",LOOKUP(T720/V$2,{0,0.4,0.45,0.5,0.55,0.6,0.65,0.7,0.75,0.8,1},{0,2,2.25,2.5,2.75,3,3.25,3.5,3.75,4}))))</f>
        <v/>
      </c>
      <c r="W720" s="3" t="str">
        <f>IF(COUNT($A720)=0,"",IF($A720&lt;&gt;DRAFT!$B722,"ERR",IF(DRAFT!BT722="3E","3E",IF(COUNT(DRAFT!BP722,DRAFT!BT722)&gt;0,DRAFT!BU722,""))))</f>
        <v/>
      </c>
      <c r="X720" s="3" t="str">
        <f>IF(COUNT($A720)=0,"",IF(W720="3E","3E",IF(W720="","I",LOOKUP(W720/Y$2,{0,0.4,0.45,0.5,0.55,0.6,0.65,0.7,0.75,0.8,1},{"F","D","C","C+","B-","B","B+","A-","A","A+"}))))</f>
        <v/>
      </c>
      <c r="Y720" s="2" t="str">
        <f>IF(COUNT($A720)=0,"",IF(W720="","--",IF(W720="3E","3E",LOOKUP(W720/Y$2,{0,0.4,0.45,0.5,0.55,0.6,0.65,0.7,0.75,0.8,1},{0,2,2.25,2.5,2.75,3,3.25,3.5,3.75,4}))))</f>
        <v/>
      </c>
      <c r="Z720" s="3" t="str">
        <f>IF(COUNT($A720)=0,"",IF($A720&lt;&gt;DRAFT!$B722,"ERR",IF(DRAFT!CC722="3E","3E",IF(COUNT(DRAFT!BY722,DRAFT!CC722)&gt;0,DRAFT!CD722,""))))</f>
        <v/>
      </c>
      <c r="AA720" s="3" t="str">
        <f>IF(COUNT($A720)=0,"",IF(Z720="3E","3E",IF(Z720="","I",LOOKUP(Z720/AB$2,{0,0.4,0.45,0.5,0.55,0.6,0.65,0.7,0.75,0.8,1},{"F","D","C","C+","B-","B","B+","A-","A","A+"}))))</f>
        <v/>
      </c>
      <c r="AB720" s="2" t="str">
        <f>IF(COUNT($A720)=0,"",IF(Z720="","--",IF(Z720="3E","3E",LOOKUP(Z720/AB$2,{0,0.4,0.45,0.5,0.55,0.6,0.65,0.7,0.75,0.8,1},{0,2,2.25,2.5,2.75,3,3.25,3.5,3.75,4}))))</f>
        <v/>
      </c>
      <c r="AC720" s="3" t="str">
        <f>IF(COUNT($A720)=0,"",IF($A720&lt;&gt;DRAFT!$B722,"ERR",IF(DRAFT!CF722&gt;0,DRAFT!CF722,"")))</f>
        <v/>
      </c>
      <c r="AD720" s="3" t="str">
        <f>IF(COUNT($A720)=0,"",IF(AC720="3E","3E",IF(AC720="","I",LOOKUP(AC720/AE$2,{0,0.4,0.45,0.5,0.55,0.6,0.65,0.7,0.75,0.8,1},{"F","D","C","C+","B-","B","B+","A-","A","A+"}))))</f>
        <v/>
      </c>
      <c r="AE720" s="2" t="str">
        <f>IF(COUNT($A720)=0,"",IF(AC720="","--",IF(AC720="3E","3E",LOOKUP(AC720/AE$2,{0,0.4,0.45,0.5,0.55,0.6,0.65,0.7,0.75,0.8,1},{0,2,2.25,2.5,2.75,3,3.25,3.5,3.75,4}))))</f>
        <v/>
      </c>
      <c r="AF720" s="3" t="str">
        <f>IF($A720&lt;&gt;DRAFT!$B722,"ERR",IF(OR(COUNT($A720)=0,COUNT(DRAFT!CI722:CK722,DRAFT!CM722:CO722)=0),"",CEILING(SUM(DRAFT!CL722,DRAFT!CP722),1)))</f>
        <v/>
      </c>
      <c r="AG720" s="3" t="str">
        <f>IF(COUNT($A720)=0,"",IF(AF720="3E","3E",IF(AF720="","I",LOOKUP(AF720/AH$2,{0,0.4,0.45,0.5,0.55,0.6,0.65,0.7,0.75,0.8,1},{"F","D","C","C+","B-","B","B+","A-","A","A+"}))))</f>
        <v/>
      </c>
      <c r="AH720" s="2" t="str">
        <f>IF(COUNT($A720)=0,"",IF(AF720="","--",IF(AF720="3E","3E",LOOKUP(AF720/AH$2,{0,0.4,0.45,0.5,0.55,0.6,0.65,0.7,0.75,0.8,1},{0,2,2.25,2.5,2.75,3,3.25,3.5,3.75,4}))))</f>
        <v/>
      </c>
      <c r="AI720" s="11" t="str">
        <f>IF(OR(COUNT($A720)=0,COUNT(B720:AH720)=0),"",IF(COUNTIF(B720:AH720,"3E")&gt;0,"3E",IF(DRAFT!$A722="R",TRUNC(SUMPRODUCT(RGP,RCP)/TCP,3),TRUNC((SUMPRODUCT(--(IMDGP&gt;0)*IMDGP,IMCP)+CEILING(DRAFT!$CQ722*42,0.25))/TCP,3))))</f>
        <v/>
      </c>
      <c r="AJ720" s="3" t="str">
        <f>IF(OR(COUNT($A720)=0,COUNT(B720:AH720)=0),"",IF(COUNTIF(B720:AH720,"3E")&gt;0,"3E",IF(DRAFT!$A722="R",SUMPRODUCT(--(RGP&gt;=2),RCP),SUMPRODUCT(--(IMDGP&gt;0),--(IMGP=0),IMCP)+DRAFT!$CR722)))</f>
        <v/>
      </c>
      <c r="AK720" s="3" t="str">
        <f>IF(OR(COUNT($A720)=0,COUNT(B720:AH720)=0),"",IF(COUNTIF(B720:AJ720,"3E")&gt;0,"3E",IF(AND(DRAFT!$A722="IM",OR($AI720&gt;DRAFT!$CQ722,$AJ720&gt;DRAFT!$CR722)),"IMPROVED",IF(AND(DRAFT!$A722="IM",$AI720&lt;=DRAFT!$CQ722,$AJ720&lt;=DRAFT!$CR722),"NOT IMPROVED",IF(AND(AH720&gt;=2,AI720&gt;=2,AJ720&gt;=30),"PASS","FAIL")))))</f>
        <v/>
      </c>
      <c r="AL720" s="3" t="str">
        <f t="shared" si="22"/>
        <v/>
      </c>
      <c r="AM720" s="3" t="str">
        <f t="shared" si="23"/>
        <v/>
      </c>
    </row>
    <row r="721" spans="1:39" ht="18.95" customHeight="1" x14ac:dyDescent="0.25">
      <c r="A721" s="4" t="str">
        <f>IF(DRAFT!$B723="","",DRAFT!$B723)</f>
        <v/>
      </c>
      <c r="B721" s="3" t="str">
        <f>IF(COUNT($A721)=0,"",IF($A721&lt;&gt;DRAFT!$B723,"ERR",IF(DRAFT!I723="3E","3E",IF(COUNT(DRAFT!E723,DRAFT!I723)&gt;0,DRAFT!J723,""))))</f>
        <v/>
      </c>
      <c r="C721" s="3" t="str">
        <f>IF(COUNT($A721)=0,"",IF(B721="3E","3E",IF(B721="","I",LOOKUP(B721/D$2,{0,0.4,0.45,0.5,0.55,0.6,0.65,0.7,0.75,0.8,1},{"F","D","C","C+","B-","B","B+","A-","A","A+"}))))</f>
        <v/>
      </c>
      <c r="D721" s="2" t="str">
        <f>IF(COUNT($A721)=0,"",IF(B721="","--",IF(B721="3E","3E",LOOKUP(B721/D$2,{0,0.4,0.45,0.5,0.55,0.6,0.65,0.7,0.75,0.8,1},{0,2,2.25,2.5,2.75,3,3.25,3.5,3.75,4}))))</f>
        <v/>
      </c>
      <c r="E721" s="3" t="str">
        <f>IF(COUNT($A721)=0,"",IF($A721&lt;&gt;DRAFT!$B723,"ERR",IF(DRAFT!R723="3E","3E",IF(COUNT(DRAFT!N723,DRAFT!R723)&gt;0,DRAFT!S723,""))))</f>
        <v/>
      </c>
      <c r="F721" s="3" t="str">
        <f>IF(COUNT($A721)=0,"",IF(E721="3E","3E",IF(E721="","I",LOOKUP(E721/G$2,{0,0.4,0.45,0.5,0.55,0.6,0.65,0.7,0.75,0.8,1},{"F","D","C","C+","B-","B","B+","A-","A","A+"}))))</f>
        <v/>
      </c>
      <c r="G721" s="2" t="str">
        <f>IF(COUNT($A721)=0,"",IF(E721="","--",IF(E721="3E","3E",LOOKUP(E721/G$2,{0,0.4,0.45,0.5,0.55,0.6,0.65,0.7,0.75,0.8,1},{0,2,2.25,2.5,2.75,3,3.25,3.5,3.75,4}))))</f>
        <v/>
      </c>
      <c r="H721" s="3" t="str">
        <f>IF(COUNT($A721)=0,"",IF($A721&lt;&gt;DRAFT!$B723,"ERR",IF(DRAFT!AA723="3E","3E",IF(COUNT(DRAFT!W723,DRAFT!AA723)&gt;0,DRAFT!AB723,""))))</f>
        <v/>
      </c>
      <c r="I721" s="3" t="str">
        <f>IF(COUNT($A721)=0,"",IF(H721="3E","3E",IF(H721="","I",LOOKUP(H721/J$2,{0,0.4,0.45,0.5,0.55,0.6,0.65,0.7,0.75,0.8,1},{"F","D","C","C+","B-","B","B+","A-","A","A+"}))))</f>
        <v/>
      </c>
      <c r="J721" s="2" t="str">
        <f>IF(COUNT($A721)=0,"",IF(H721="","--",IF(H721="3E","3E",LOOKUP(H721/J$2,{0,0.4,0.45,0.5,0.55,0.6,0.65,0.7,0.75,0.8,1},{0,2,2.25,2.5,2.75,3,3.25,3.5,3.75,4}))))</f>
        <v/>
      </c>
      <c r="K721" s="3" t="str">
        <f>IF(COUNT($A721)=0,"",IF($A721&lt;&gt;DRAFT!$B723,"ERR",IF(DRAFT!AJ723="3E","3E",IF(COUNT(DRAFT!AF723,DRAFT!AJ723)&gt;0,DRAFT!AK723,""))))</f>
        <v/>
      </c>
      <c r="L721" s="3" t="str">
        <f>IF(COUNT($A721)=0,"",IF(K721="3E","3E",IF(K721="","I",LOOKUP(K721/M$2,{0,0.4,0.45,0.5,0.55,0.6,0.65,0.7,0.75,0.8,1},{"F","D","C","C+","B-","B","B+","A-","A","A+"}))))</f>
        <v/>
      </c>
      <c r="M721" s="2" t="str">
        <f>IF(COUNT($A721)=0,"",IF(K721="","--",IF(K721="3E","3E",LOOKUP(K721/M$2,{0,0.4,0.45,0.5,0.55,0.6,0.65,0.7,0.75,0.8,1},{0,2,2.25,2.5,2.75,3,3.25,3.5,3.75,4}))))</f>
        <v/>
      </c>
      <c r="N721" s="3" t="str">
        <f>IF(COUNT($A721)=0,"",IF($A721&lt;&gt;DRAFT!$B723,"ERR",IF(DRAFT!AS723="3E","3E",IF(COUNT(DRAFT!AO723,DRAFT!AS723)&gt;0,DRAFT!AT723,""))))</f>
        <v/>
      </c>
      <c r="O721" s="3" t="str">
        <f>IF(COUNT($A721)=0,"",IF(N721="3E","3E",IF(N721="","I",LOOKUP(N721/P$2,{0,0.4,0.45,0.5,0.55,0.6,0.65,0.7,0.75,0.8,1},{"F","D","C","C+","B-","B","B+","A-","A","A+"}))))</f>
        <v/>
      </c>
      <c r="P721" s="2" t="str">
        <f>IF(COUNT($A721)=0,"",IF(N721="","--",IF(N721="3E","3E",LOOKUP(N721/P$2,{0,0.4,0.45,0.5,0.55,0.6,0.65,0.7,0.75,0.8,1},{0,2,2.25,2.5,2.75,3,3.25,3.5,3.75,4}))))</f>
        <v/>
      </c>
      <c r="Q721" s="3" t="str">
        <f>IF(COUNT($A721)=0,"",IF($A721&lt;&gt;DRAFT!$B723,"ERR",IF(DRAFT!BB723="3E","3E",IF(COUNT(DRAFT!AX723,DRAFT!BB723)&gt;0,DRAFT!BC723,""))))</f>
        <v/>
      </c>
      <c r="R721" s="3" t="str">
        <f>IF(COUNT($A721)=0,"",IF(Q721="3E","3E",IF(Q721="","I",LOOKUP(Q721/S$2,{0,0.4,0.45,0.5,0.55,0.6,0.65,0.7,0.75,0.8,1},{"F","D","C","C+","B-","B","B+","A-","A","A+"}))))</f>
        <v/>
      </c>
      <c r="S721" s="2" t="str">
        <f>IF(COUNT($A721)=0,"",IF(Q721="","--",IF(Q721="3E","3E",LOOKUP(Q721/S$2,{0,0.4,0.45,0.5,0.55,0.6,0.65,0.7,0.75,0.8,1},{0,2,2.25,2.5,2.75,3,3.25,3.5,3.75,4}))))</f>
        <v/>
      </c>
      <c r="T721" s="3" t="str">
        <f>IF(COUNT($A721)=0,"",IF($A721&lt;&gt;DRAFT!$B723,"ERR",IF(DRAFT!BK723="3E","3E",IF(COUNT(DRAFT!BG723,DRAFT!BK723)&gt;0,DRAFT!BL723,""))))</f>
        <v/>
      </c>
      <c r="U721" s="3" t="str">
        <f>IF(COUNT($A721)=0,"",IF(T721="3E","3E",IF(T721="","I",LOOKUP(T721/V$2,{0,0.4,0.45,0.5,0.55,0.6,0.65,0.7,0.75,0.8,1},{"F","D","C","C+","B-","B","B+","A-","A","A+"}))))</f>
        <v/>
      </c>
      <c r="V721" s="2" t="str">
        <f>IF(COUNT($A721)=0,"",IF(T721="","--",IF(T721="3E","3E",LOOKUP(T721/V$2,{0,0.4,0.45,0.5,0.55,0.6,0.65,0.7,0.75,0.8,1},{0,2,2.25,2.5,2.75,3,3.25,3.5,3.75,4}))))</f>
        <v/>
      </c>
      <c r="W721" s="3" t="str">
        <f>IF(COUNT($A721)=0,"",IF($A721&lt;&gt;DRAFT!$B723,"ERR",IF(DRAFT!BT723="3E","3E",IF(COUNT(DRAFT!BP723,DRAFT!BT723)&gt;0,DRAFT!BU723,""))))</f>
        <v/>
      </c>
      <c r="X721" s="3" t="str">
        <f>IF(COUNT($A721)=0,"",IF(W721="3E","3E",IF(W721="","I",LOOKUP(W721/Y$2,{0,0.4,0.45,0.5,0.55,0.6,0.65,0.7,0.75,0.8,1},{"F","D","C","C+","B-","B","B+","A-","A","A+"}))))</f>
        <v/>
      </c>
      <c r="Y721" s="2" t="str">
        <f>IF(COUNT($A721)=0,"",IF(W721="","--",IF(W721="3E","3E",LOOKUP(W721/Y$2,{0,0.4,0.45,0.5,0.55,0.6,0.65,0.7,0.75,0.8,1},{0,2,2.25,2.5,2.75,3,3.25,3.5,3.75,4}))))</f>
        <v/>
      </c>
      <c r="Z721" s="3" t="str">
        <f>IF(COUNT($A721)=0,"",IF($A721&lt;&gt;DRAFT!$B723,"ERR",IF(DRAFT!CC723="3E","3E",IF(COUNT(DRAFT!BY723,DRAFT!CC723)&gt;0,DRAFT!CD723,""))))</f>
        <v/>
      </c>
      <c r="AA721" s="3" t="str">
        <f>IF(COUNT($A721)=0,"",IF(Z721="3E","3E",IF(Z721="","I",LOOKUP(Z721/AB$2,{0,0.4,0.45,0.5,0.55,0.6,0.65,0.7,0.75,0.8,1},{"F","D","C","C+","B-","B","B+","A-","A","A+"}))))</f>
        <v/>
      </c>
      <c r="AB721" s="2" t="str">
        <f>IF(COUNT($A721)=0,"",IF(Z721="","--",IF(Z721="3E","3E",LOOKUP(Z721/AB$2,{0,0.4,0.45,0.5,0.55,0.6,0.65,0.7,0.75,0.8,1},{0,2,2.25,2.5,2.75,3,3.25,3.5,3.75,4}))))</f>
        <v/>
      </c>
      <c r="AC721" s="3" t="str">
        <f>IF(COUNT($A721)=0,"",IF($A721&lt;&gt;DRAFT!$B723,"ERR",IF(DRAFT!CF723&gt;0,DRAFT!CF723,"")))</f>
        <v/>
      </c>
      <c r="AD721" s="3" t="str">
        <f>IF(COUNT($A721)=0,"",IF(AC721="3E","3E",IF(AC721="","I",LOOKUP(AC721/AE$2,{0,0.4,0.45,0.5,0.55,0.6,0.65,0.7,0.75,0.8,1},{"F","D","C","C+","B-","B","B+","A-","A","A+"}))))</f>
        <v/>
      </c>
      <c r="AE721" s="2" t="str">
        <f>IF(COUNT($A721)=0,"",IF(AC721="","--",IF(AC721="3E","3E",LOOKUP(AC721/AE$2,{0,0.4,0.45,0.5,0.55,0.6,0.65,0.7,0.75,0.8,1},{0,2,2.25,2.5,2.75,3,3.25,3.5,3.75,4}))))</f>
        <v/>
      </c>
      <c r="AF721" s="3" t="str">
        <f>IF($A721&lt;&gt;DRAFT!$B723,"ERR",IF(OR(COUNT($A721)=0,COUNT(DRAFT!CI723:CK723,DRAFT!CM723:CO723)=0),"",CEILING(SUM(DRAFT!CL723,DRAFT!CP723),1)))</f>
        <v/>
      </c>
      <c r="AG721" s="3" t="str">
        <f>IF(COUNT($A721)=0,"",IF(AF721="3E","3E",IF(AF721="","I",LOOKUP(AF721/AH$2,{0,0.4,0.45,0.5,0.55,0.6,0.65,0.7,0.75,0.8,1},{"F","D","C","C+","B-","B","B+","A-","A","A+"}))))</f>
        <v/>
      </c>
      <c r="AH721" s="2" t="str">
        <f>IF(COUNT($A721)=0,"",IF(AF721="","--",IF(AF721="3E","3E",LOOKUP(AF721/AH$2,{0,0.4,0.45,0.5,0.55,0.6,0.65,0.7,0.75,0.8,1},{0,2,2.25,2.5,2.75,3,3.25,3.5,3.75,4}))))</f>
        <v/>
      </c>
      <c r="AI721" s="11" t="str">
        <f>IF(OR(COUNT($A721)=0,COUNT(B721:AH721)=0),"",IF(COUNTIF(B721:AH721,"3E")&gt;0,"3E",IF(DRAFT!$A723="R",TRUNC(SUMPRODUCT(RGP,RCP)/TCP,3),TRUNC((SUMPRODUCT(--(IMDGP&gt;0)*IMDGP,IMCP)+CEILING(DRAFT!$CQ723*42,0.25))/TCP,3))))</f>
        <v/>
      </c>
      <c r="AJ721" s="3" t="str">
        <f>IF(OR(COUNT($A721)=0,COUNT(B721:AH721)=0),"",IF(COUNTIF(B721:AH721,"3E")&gt;0,"3E",IF(DRAFT!$A723="R",SUMPRODUCT(--(RGP&gt;=2),RCP),SUMPRODUCT(--(IMDGP&gt;0),--(IMGP=0),IMCP)+DRAFT!$CR723)))</f>
        <v/>
      </c>
      <c r="AK721" s="3" t="str">
        <f>IF(OR(COUNT($A721)=0,COUNT(B721:AH721)=0),"",IF(COUNTIF(B721:AJ721,"3E")&gt;0,"3E",IF(AND(DRAFT!$A723="IM",OR($AI721&gt;DRAFT!$CQ723,$AJ721&gt;DRAFT!$CR723)),"IMPROVED",IF(AND(DRAFT!$A723="IM",$AI721&lt;=DRAFT!$CQ723,$AJ721&lt;=DRAFT!$CR723),"NOT IMPROVED",IF(AND(AH721&gt;=2,AI721&gt;=2,AJ721&gt;=30),"PASS","FAIL")))))</f>
        <v/>
      </c>
      <c r="AL721" s="3" t="str">
        <f t="shared" si="22"/>
        <v/>
      </c>
      <c r="AM721" s="3" t="str">
        <f t="shared" si="23"/>
        <v/>
      </c>
    </row>
    <row r="722" spans="1:39" ht="18.95" customHeight="1" x14ac:dyDescent="0.25">
      <c r="A722" s="4" t="str">
        <f>IF(DRAFT!$B724="","",DRAFT!$B724)</f>
        <v/>
      </c>
      <c r="B722" s="3" t="str">
        <f>IF(COUNT($A722)=0,"",IF($A722&lt;&gt;DRAFT!$B724,"ERR",IF(DRAFT!I724="3E","3E",IF(COUNT(DRAFT!E724,DRAFT!I724)&gt;0,DRAFT!J724,""))))</f>
        <v/>
      </c>
      <c r="C722" s="3" t="str">
        <f>IF(COUNT($A722)=0,"",IF(B722="3E","3E",IF(B722="","I",LOOKUP(B722/D$2,{0,0.4,0.45,0.5,0.55,0.6,0.65,0.7,0.75,0.8,1},{"F","D","C","C+","B-","B","B+","A-","A","A+"}))))</f>
        <v/>
      </c>
      <c r="D722" s="2" t="str">
        <f>IF(COUNT($A722)=0,"",IF(B722="","--",IF(B722="3E","3E",LOOKUP(B722/D$2,{0,0.4,0.45,0.5,0.55,0.6,0.65,0.7,0.75,0.8,1},{0,2,2.25,2.5,2.75,3,3.25,3.5,3.75,4}))))</f>
        <v/>
      </c>
      <c r="E722" s="3" t="str">
        <f>IF(COUNT($A722)=0,"",IF($A722&lt;&gt;DRAFT!$B724,"ERR",IF(DRAFT!R724="3E","3E",IF(COUNT(DRAFT!N724,DRAFT!R724)&gt;0,DRAFT!S724,""))))</f>
        <v/>
      </c>
      <c r="F722" s="3" t="str">
        <f>IF(COUNT($A722)=0,"",IF(E722="3E","3E",IF(E722="","I",LOOKUP(E722/G$2,{0,0.4,0.45,0.5,0.55,0.6,0.65,0.7,0.75,0.8,1},{"F","D","C","C+","B-","B","B+","A-","A","A+"}))))</f>
        <v/>
      </c>
      <c r="G722" s="2" t="str">
        <f>IF(COUNT($A722)=0,"",IF(E722="","--",IF(E722="3E","3E",LOOKUP(E722/G$2,{0,0.4,0.45,0.5,0.55,0.6,0.65,0.7,0.75,0.8,1},{0,2,2.25,2.5,2.75,3,3.25,3.5,3.75,4}))))</f>
        <v/>
      </c>
      <c r="H722" s="3" t="str">
        <f>IF(COUNT($A722)=0,"",IF($A722&lt;&gt;DRAFT!$B724,"ERR",IF(DRAFT!AA724="3E","3E",IF(COUNT(DRAFT!W724,DRAFT!AA724)&gt;0,DRAFT!AB724,""))))</f>
        <v/>
      </c>
      <c r="I722" s="3" t="str">
        <f>IF(COUNT($A722)=0,"",IF(H722="3E","3E",IF(H722="","I",LOOKUP(H722/J$2,{0,0.4,0.45,0.5,0.55,0.6,0.65,0.7,0.75,0.8,1},{"F","D","C","C+","B-","B","B+","A-","A","A+"}))))</f>
        <v/>
      </c>
      <c r="J722" s="2" t="str">
        <f>IF(COUNT($A722)=0,"",IF(H722="","--",IF(H722="3E","3E",LOOKUP(H722/J$2,{0,0.4,0.45,0.5,0.55,0.6,0.65,0.7,0.75,0.8,1},{0,2,2.25,2.5,2.75,3,3.25,3.5,3.75,4}))))</f>
        <v/>
      </c>
      <c r="K722" s="3" t="str">
        <f>IF(COUNT($A722)=0,"",IF($A722&lt;&gt;DRAFT!$B724,"ERR",IF(DRAFT!AJ724="3E","3E",IF(COUNT(DRAFT!AF724,DRAFT!AJ724)&gt;0,DRAFT!AK724,""))))</f>
        <v/>
      </c>
      <c r="L722" s="3" t="str">
        <f>IF(COUNT($A722)=0,"",IF(K722="3E","3E",IF(K722="","I",LOOKUP(K722/M$2,{0,0.4,0.45,0.5,0.55,0.6,0.65,0.7,0.75,0.8,1},{"F","D","C","C+","B-","B","B+","A-","A","A+"}))))</f>
        <v/>
      </c>
      <c r="M722" s="2" t="str">
        <f>IF(COUNT($A722)=0,"",IF(K722="","--",IF(K722="3E","3E",LOOKUP(K722/M$2,{0,0.4,0.45,0.5,0.55,0.6,0.65,0.7,0.75,0.8,1},{0,2,2.25,2.5,2.75,3,3.25,3.5,3.75,4}))))</f>
        <v/>
      </c>
      <c r="N722" s="3" t="str">
        <f>IF(COUNT($A722)=0,"",IF($A722&lt;&gt;DRAFT!$B724,"ERR",IF(DRAFT!AS724="3E","3E",IF(COUNT(DRAFT!AO724,DRAFT!AS724)&gt;0,DRAFT!AT724,""))))</f>
        <v/>
      </c>
      <c r="O722" s="3" t="str">
        <f>IF(COUNT($A722)=0,"",IF(N722="3E","3E",IF(N722="","I",LOOKUP(N722/P$2,{0,0.4,0.45,0.5,0.55,0.6,0.65,0.7,0.75,0.8,1},{"F","D","C","C+","B-","B","B+","A-","A","A+"}))))</f>
        <v/>
      </c>
      <c r="P722" s="2" t="str">
        <f>IF(COUNT($A722)=0,"",IF(N722="","--",IF(N722="3E","3E",LOOKUP(N722/P$2,{0,0.4,0.45,0.5,0.55,0.6,0.65,0.7,0.75,0.8,1},{0,2,2.25,2.5,2.75,3,3.25,3.5,3.75,4}))))</f>
        <v/>
      </c>
      <c r="Q722" s="3" t="str">
        <f>IF(COUNT($A722)=0,"",IF($A722&lt;&gt;DRAFT!$B724,"ERR",IF(DRAFT!BB724="3E","3E",IF(COUNT(DRAFT!AX724,DRAFT!BB724)&gt;0,DRAFT!BC724,""))))</f>
        <v/>
      </c>
      <c r="R722" s="3" t="str">
        <f>IF(COUNT($A722)=0,"",IF(Q722="3E","3E",IF(Q722="","I",LOOKUP(Q722/S$2,{0,0.4,0.45,0.5,0.55,0.6,0.65,0.7,0.75,0.8,1},{"F","D","C","C+","B-","B","B+","A-","A","A+"}))))</f>
        <v/>
      </c>
      <c r="S722" s="2" t="str">
        <f>IF(COUNT($A722)=0,"",IF(Q722="","--",IF(Q722="3E","3E",LOOKUP(Q722/S$2,{0,0.4,0.45,0.5,0.55,0.6,0.65,0.7,0.75,0.8,1},{0,2,2.25,2.5,2.75,3,3.25,3.5,3.75,4}))))</f>
        <v/>
      </c>
      <c r="T722" s="3" t="str">
        <f>IF(COUNT($A722)=0,"",IF($A722&lt;&gt;DRAFT!$B724,"ERR",IF(DRAFT!BK724="3E","3E",IF(COUNT(DRAFT!BG724,DRAFT!BK724)&gt;0,DRAFT!BL724,""))))</f>
        <v/>
      </c>
      <c r="U722" s="3" t="str">
        <f>IF(COUNT($A722)=0,"",IF(T722="3E","3E",IF(T722="","I",LOOKUP(T722/V$2,{0,0.4,0.45,0.5,0.55,0.6,0.65,0.7,0.75,0.8,1},{"F","D","C","C+","B-","B","B+","A-","A","A+"}))))</f>
        <v/>
      </c>
      <c r="V722" s="2" t="str">
        <f>IF(COUNT($A722)=0,"",IF(T722="","--",IF(T722="3E","3E",LOOKUP(T722/V$2,{0,0.4,0.45,0.5,0.55,0.6,0.65,0.7,0.75,0.8,1},{0,2,2.25,2.5,2.75,3,3.25,3.5,3.75,4}))))</f>
        <v/>
      </c>
      <c r="W722" s="3" t="str">
        <f>IF(COUNT($A722)=0,"",IF($A722&lt;&gt;DRAFT!$B724,"ERR",IF(DRAFT!BT724="3E","3E",IF(COUNT(DRAFT!BP724,DRAFT!BT724)&gt;0,DRAFT!BU724,""))))</f>
        <v/>
      </c>
      <c r="X722" s="3" t="str">
        <f>IF(COUNT($A722)=0,"",IF(W722="3E","3E",IF(W722="","I",LOOKUP(W722/Y$2,{0,0.4,0.45,0.5,0.55,0.6,0.65,0.7,0.75,0.8,1},{"F","D","C","C+","B-","B","B+","A-","A","A+"}))))</f>
        <v/>
      </c>
      <c r="Y722" s="2" t="str">
        <f>IF(COUNT($A722)=0,"",IF(W722="","--",IF(W722="3E","3E",LOOKUP(W722/Y$2,{0,0.4,0.45,0.5,0.55,0.6,0.65,0.7,0.75,0.8,1},{0,2,2.25,2.5,2.75,3,3.25,3.5,3.75,4}))))</f>
        <v/>
      </c>
      <c r="Z722" s="3" t="str">
        <f>IF(COUNT($A722)=0,"",IF($A722&lt;&gt;DRAFT!$B724,"ERR",IF(DRAFT!CC724="3E","3E",IF(COUNT(DRAFT!BY724,DRAFT!CC724)&gt;0,DRAFT!CD724,""))))</f>
        <v/>
      </c>
      <c r="AA722" s="3" t="str">
        <f>IF(COUNT($A722)=0,"",IF(Z722="3E","3E",IF(Z722="","I",LOOKUP(Z722/AB$2,{0,0.4,0.45,0.5,0.55,0.6,0.65,0.7,0.75,0.8,1},{"F","D","C","C+","B-","B","B+","A-","A","A+"}))))</f>
        <v/>
      </c>
      <c r="AB722" s="2" t="str">
        <f>IF(COUNT($A722)=0,"",IF(Z722="","--",IF(Z722="3E","3E",LOOKUP(Z722/AB$2,{0,0.4,0.45,0.5,0.55,0.6,0.65,0.7,0.75,0.8,1},{0,2,2.25,2.5,2.75,3,3.25,3.5,3.75,4}))))</f>
        <v/>
      </c>
      <c r="AC722" s="3" t="str">
        <f>IF(COUNT($A722)=0,"",IF($A722&lt;&gt;DRAFT!$B724,"ERR",IF(DRAFT!CF724&gt;0,DRAFT!CF724,"")))</f>
        <v/>
      </c>
      <c r="AD722" s="3" t="str">
        <f>IF(COUNT($A722)=0,"",IF(AC722="3E","3E",IF(AC722="","I",LOOKUP(AC722/AE$2,{0,0.4,0.45,0.5,0.55,0.6,0.65,0.7,0.75,0.8,1},{"F","D","C","C+","B-","B","B+","A-","A","A+"}))))</f>
        <v/>
      </c>
      <c r="AE722" s="2" t="str">
        <f>IF(COUNT($A722)=0,"",IF(AC722="","--",IF(AC722="3E","3E",LOOKUP(AC722/AE$2,{0,0.4,0.45,0.5,0.55,0.6,0.65,0.7,0.75,0.8,1},{0,2,2.25,2.5,2.75,3,3.25,3.5,3.75,4}))))</f>
        <v/>
      </c>
      <c r="AF722" s="3" t="str">
        <f>IF($A722&lt;&gt;DRAFT!$B724,"ERR",IF(OR(COUNT($A722)=0,COUNT(DRAFT!CI724:CK724,DRAFT!CM724:CO724)=0),"",CEILING(SUM(DRAFT!CL724,DRAFT!CP724),1)))</f>
        <v/>
      </c>
      <c r="AG722" s="3" t="str">
        <f>IF(COUNT($A722)=0,"",IF(AF722="3E","3E",IF(AF722="","I",LOOKUP(AF722/AH$2,{0,0.4,0.45,0.5,0.55,0.6,0.65,0.7,0.75,0.8,1},{"F","D","C","C+","B-","B","B+","A-","A","A+"}))))</f>
        <v/>
      </c>
      <c r="AH722" s="2" t="str">
        <f>IF(COUNT($A722)=0,"",IF(AF722="","--",IF(AF722="3E","3E",LOOKUP(AF722/AH$2,{0,0.4,0.45,0.5,0.55,0.6,0.65,0.7,0.75,0.8,1},{0,2,2.25,2.5,2.75,3,3.25,3.5,3.75,4}))))</f>
        <v/>
      </c>
      <c r="AI722" s="11" t="str">
        <f>IF(OR(COUNT($A722)=0,COUNT(B722:AH722)=0),"",IF(COUNTIF(B722:AH722,"3E")&gt;0,"3E",IF(DRAFT!$A724="R",TRUNC(SUMPRODUCT(RGP,RCP)/TCP,3),TRUNC((SUMPRODUCT(--(IMDGP&gt;0)*IMDGP,IMCP)+CEILING(DRAFT!$CQ724*42,0.25))/TCP,3))))</f>
        <v/>
      </c>
      <c r="AJ722" s="3" t="str">
        <f>IF(OR(COUNT($A722)=0,COUNT(B722:AH722)=0),"",IF(COUNTIF(B722:AH722,"3E")&gt;0,"3E",IF(DRAFT!$A724="R",SUMPRODUCT(--(RGP&gt;=2),RCP),SUMPRODUCT(--(IMDGP&gt;0),--(IMGP=0),IMCP)+DRAFT!$CR724)))</f>
        <v/>
      </c>
      <c r="AK722" s="3" t="str">
        <f>IF(OR(COUNT($A722)=0,COUNT(B722:AH722)=0),"",IF(COUNTIF(B722:AJ722,"3E")&gt;0,"3E",IF(AND(DRAFT!$A724="IM",OR($AI722&gt;DRAFT!$CQ724,$AJ722&gt;DRAFT!$CR724)),"IMPROVED",IF(AND(DRAFT!$A724="IM",$AI722&lt;=DRAFT!$CQ724,$AJ722&lt;=DRAFT!$CR724),"NOT IMPROVED",IF(AND(AH722&gt;=2,AI722&gt;=2,AJ722&gt;=30),"PASS","FAIL")))))</f>
        <v/>
      </c>
      <c r="AL722" s="3" t="str">
        <f t="shared" si="22"/>
        <v/>
      </c>
      <c r="AM722" s="3" t="str">
        <f t="shared" si="23"/>
        <v/>
      </c>
    </row>
    <row r="723" spans="1:39" ht="18.95" customHeight="1" x14ac:dyDescent="0.25">
      <c r="A723" s="4" t="str">
        <f>IF(DRAFT!$B725="","",DRAFT!$B725)</f>
        <v/>
      </c>
      <c r="B723" s="3" t="str">
        <f>IF(COUNT($A723)=0,"",IF($A723&lt;&gt;DRAFT!$B725,"ERR",IF(DRAFT!I725="3E","3E",IF(COUNT(DRAFT!E725,DRAFT!I725)&gt;0,DRAFT!J725,""))))</f>
        <v/>
      </c>
      <c r="C723" s="3" t="str">
        <f>IF(COUNT($A723)=0,"",IF(B723="3E","3E",IF(B723="","I",LOOKUP(B723/D$2,{0,0.4,0.45,0.5,0.55,0.6,0.65,0.7,0.75,0.8,1},{"F","D","C","C+","B-","B","B+","A-","A","A+"}))))</f>
        <v/>
      </c>
      <c r="D723" s="2" t="str">
        <f>IF(COUNT($A723)=0,"",IF(B723="","--",IF(B723="3E","3E",LOOKUP(B723/D$2,{0,0.4,0.45,0.5,0.55,0.6,0.65,0.7,0.75,0.8,1},{0,2,2.25,2.5,2.75,3,3.25,3.5,3.75,4}))))</f>
        <v/>
      </c>
      <c r="E723" s="3" t="str">
        <f>IF(COUNT($A723)=0,"",IF($A723&lt;&gt;DRAFT!$B725,"ERR",IF(DRAFT!R725="3E","3E",IF(COUNT(DRAFT!N725,DRAFT!R725)&gt;0,DRAFT!S725,""))))</f>
        <v/>
      </c>
      <c r="F723" s="3" t="str">
        <f>IF(COUNT($A723)=0,"",IF(E723="3E","3E",IF(E723="","I",LOOKUP(E723/G$2,{0,0.4,0.45,0.5,0.55,0.6,0.65,0.7,0.75,0.8,1},{"F","D","C","C+","B-","B","B+","A-","A","A+"}))))</f>
        <v/>
      </c>
      <c r="G723" s="2" t="str">
        <f>IF(COUNT($A723)=0,"",IF(E723="","--",IF(E723="3E","3E",LOOKUP(E723/G$2,{0,0.4,0.45,0.5,0.55,0.6,0.65,0.7,0.75,0.8,1},{0,2,2.25,2.5,2.75,3,3.25,3.5,3.75,4}))))</f>
        <v/>
      </c>
      <c r="H723" s="3" t="str">
        <f>IF(COUNT($A723)=0,"",IF($A723&lt;&gt;DRAFT!$B725,"ERR",IF(DRAFT!AA725="3E","3E",IF(COUNT(DRAFT!W725,DRAFT!AA725)&gt;0,DRAFT!AB725,""))))</f>
        <v/>
      </c>
      <c r="I723" s="3" t="str">
        <f>IF(COUNT($A723)=0,"",IF(H723="3E","3E",IF(H723="","I",LOOKUP(H723/J$2,{0,0.4,0.45,0.5,0.55,0.6,0.65,0.7,0.75,0.8,1},{"F","D","C","C+","B-","B","B+","A-","A","A+"}))))</f>
        <v/>
      </c>
      <c r="J723" s="2" t="str">
        <f>IF(COUNT($A723)=0,"",IF(H723="","--",IF(H723="3E","3E",LOOKUP(H723/J$2,{0,0.4,0.45,0.5,0.55,0.6,0.65,0.7,0.75,0.8,1},{0,2,2.25,2.5,2.75,3,3.25,3.5,3.75,4}))))</f>
        <v/>
      </c>
      <c r="K723" s="3" t="str">
        <f>IF(COUNT($A723)=0,"",IF($A723&lt;&gt;DRAFT!$B725,"ERR",IF(DRAFT!AJ725="3E","3E",IF(COUNT(DRAFT!AF725,DRAFT!AJ725)&gt;0,DRAFT!AK725,""))))</f>
        <v/>
      </c>
      <c r="L723" s="3" t="str">
        <f>IF(COUNT($A723)=0,"",IF(K723="3E","3E",IF(K723="","I",LOOKUP(K723/M$2,{0,0.4,0.45,0.5,0.55,0.6,0.65,0.7,0.75,0.8,1},{"F","D","C","C+","B-","B","B+","A-","A","A+"}))))</f>
        <v/>
      </c>
      <c r="M723" s="2" t="str">
        <f>IF(COUNT($A723)=0,"",IF(K723="","--",IF(K723="3E","3E",LOOKUP(K723/M$2,{0,0.4,0.45,0.5,0.55,0.6,0.65,0.7,0.75,0.8,1},{0,2,2.25,2.5,2.75,3,3.25,3.5,3.75,4}))))</f>
        <v/>
      </c>
      <c r="N723" s="3" t="str">
        <f>IF(COUNT($A723)=0,"",IF($A723&lt;&gt;DRAFT!$B725,"ERR",IF(DRAFT!AS725="3E","3E",IF(COUNT(DRAFT!AO725,DRAFT!AS725)&gt;0,DRAFT!AT725,""))))</f>
        <v/>
      </c>
      <c r="O723" s="3" t="str">
        <f>IF(COUNT($A723)=0,"",IF(N723="3E","3E",IF(N723="","I",LOOKUP(N723/P$2,{0,0.4,0.45,0.5,0.55,0.6,0.65,0.7,0.75,0.8,1},{"F","D","C","C+","B-","B","B+","A-","A","A+"}))))</f>
        <v/>
      </c>
      <c r="P723" s="2" t="str">
        <f>IF(COUNT($A723)=0,"",IF(N723="","--",IF(N723="3E","3E",LOOKUP(N723/P$2,{0,0.4,0.45,0.5,0.55,0.6,0.65,0.7,0.75,0.8,1},{0,2,2.25,2.5,2.75,3,3.25,3.5,3.75,4}))))</f>
        <v/>
      </c>
      <c r="Q723" s="3" t="str">
        <f>IF(COUNT($A723)=0,"",IF($A723&lt;&gt;DRAFT!$B725,"ERR",IF(DRAFT!BB725="3E","3E",IF(COUNT(DRAFT!AX725,DRAFT!BB725)&gt;0,DRAFT!BC725,""))))</f>
        <v/>
      </c>
      <c r="R723" s="3" t="str">
        <f>IF(COUNT($A723)=0,"",IF(Q723="3E","3E",IF(Q723="","I",LOOKUP(Q723/S$2,{0,0.4,0.45,0.5,0.55,0.6,0.65,0.7,0.75,0.8,1},{"F","D","C","C+","B-","B","B+","A-","A","A+"}))))</f>
        <v/>
      </c>
      <c r="S723" s="2" t="str">
        <f>IF(COUNT($A723)=0,"",IF(Q723="","--",IF(Q723="3E","3E",LOOKUP(Q723/S$2,{0,0.4,0.45,0.5,0.55,0.6,0.65,0.7,0.75,0.8,1},{0,2,2.25,2.5,2.75,3,3.25,3.5,3.75,4}))))</f>
        <v/>
      </c>
      <c r="T723" s="3" t="str">
        <f>IF(COUNT($A723)=0,"",IF($A723&lt;&gt;DRAFT!$B725,"ERR",IF(DRAFT!BK725="3E","3E",IF(COUNT(DRAFT!BG725,DRAFT!BK725)&gt;0,DRAFT!BL725,""))))</f>
        <v/>
      </c>
      <c r="U723" s="3" t="str">
        <f>IF(COUNT($A723)=0,"",IF(T723="3E","3E",IF(T723="","I",LOOKUP(T723/V$2,{0,0.4,0.45,0.5,0.55,0.6,0.65,0.7,0.75,0.8,1},{"F","D","C","C+","B-","B","B+","A-","A","A+"}))))</f>
        <v/>
      </c>
      <c r="V723" s="2" t="str">
        <f>IF(COUNT($A723)=0,"",IF(T723="","--",IF(T723="3E","3E",LOOKUP(T723/V$2,{0,0.4,0.45,0.5,0.55,0.6,0.65,0.7,0.75,0.8,1},{0,2,2.25,2.5,2.75,3,3.25,3.5,3.75,4}))))</f>
        <v/>
      </c>
      <c r="W723" s="3" t="str">
        <f>IF(COUNT($A723)=0,"",IF($A723&lt;&gt;DRAFT!$B725,"ERR",IF(DRAFT!BT725="3E","3E",IF(COUNT(DRAFT!BP725,DRAFT!BT725)&gt;0,DRAFT!BU725,""))))</f>
        <v/>
      </c>
      <c r="X723" s="3" t="str">
        <f>IF(COUNT($A723)=0,"",IF(W723="3E","3E",IF(W723="","I",LOOKUP(W723/Y$2,{0,0.4,0.45,0.5,0.55,0.6,0.65,0.7,0.75,0.8,1},{"F","D","C","C+","B-","B","B+","A-","A","A+"}))))</f>
        <v/>
      </c>
      <c r="Y723" s="2" t="str">
        <f>IF(COUNT($A723)=0,"",IF(W723="","--",IF(W723="3E","3E",LOOKUP(W723/Y$2,{0,0.4,0.45,0.5,0.55,0.6,0.65,0.7,0.75,0.8,1},{0,2,2.25,2.5,2.75,3,3.25,3.5,3.75,4}))))</f>
        <v/>
      </c>
      <c r="Z723" s="3" t="str">
        <f>IF(COUNT($A723)=0,"",IF($A723&lt;&gt;DRAFT!$B725,"ERR",IF(DRAFT!CC725="3E","3E",IF(COUNT(DRAFT!BY725,DRAFT!CC725)&gt;0,DRAFT!CD725,""))))</f>
        <v/>
      </c>
      <c r="AA723" s="3" t="str">
        <f>IF(COUNT($A723)=0,"",IF(Z723="3E","3E",IF(Z723="","I",LOOKUP(Z723/AB$2,{0,0.4,0.45,0.5,0.55,0.6,0.65,0.7,0.75,0.8,1},{"F","D","C","C+","B-","B","B+","A-","A","A+"}))))</f>
        <v/>
      </c>
      <c r="AB723" s="2" t="str">
        <f>IF(COUNT($A723)=0,"",IF(Z723="","--",IF(Z723="3E","3E",LOOKUP(Z723/AB$2,{0,0.4,0.45,0.5,0.55,0.6,0.65,0.7,0.75,0.8,1},{0,2,2.25,2.5,2.75,3,3.25,3.5,3.75,4}))))</f>
        <v/>
      </c>
      <c r="AC723" s="3" t="str">
        <f>IF(COUNT($A723)=0,"",IF($A723&lt;&gt;DRAFT!$B725,"ERR",IF(DRAFT!CF725&gt;0,DRAFT!CF725,"")))</f>
        <v/>
      </c>
      <c r="AD723" s="3" t="str">
        <f>IF(COUNT($A723)=0,"",IF(AC723="3E","3E",IF(AC723="","I",LOOKUP(AC723/AE$2,{0,0.4,0.45,0.5,0.55,0.6,0.65,0.7,0.75,0.8,1},{"F","D","C","C+","B-","B","B+","A-","A","A+"}))))</f>
        <v/>
      </c>
      <c r="AE723" s="2" t="str">
        <f>IF(COUNT($A723)=0,"",IF(AC723="","--",IF(AC723="3E","3E",LOOKUP(AC723/AE$2,{0,0.4,0.45,0.5,0.55,0.6,0.65,0.7,0.75,0.8,1},{0,2,2.25,2.5,2.75,3,3.25,3.5,3.75,4}))))</f>
        <v/>
      </c>
      <c r="AF723" s="3" t="str">
        <f>IF($A723&lt;&gt;DRAFT!$B725,"ERR",IF(OR(COUNT($A723)=0,COUNT(DRAFT!CI725:CK725,DRAFT!CM725:CO725)=0),"",CEILING(SUM(DRAFT!CL725,DRAFT!CP725),1)))</f>
        <v/>
      </c>
      <c r="AG723" s="3" t="str">
        <f>IF(COUNT($A723)=0,"",IF(AF723="3E","3E",IF(AF723="","I",LOOKUP(AF723/AH$2,{0,0.4,0.45,0.5,0.55,0.6,0.65,0.7,0.75,0.8,1},{"F","D","C","C+","B-","B","B+","A-","A","A+"}))))</f>
        <v/>
      </c>
      <c r="AH723" s="2" t="str">
        <f>IF(COUNT($A723)=0,"",IF(AF723="","--",IF(AF723="3E","3E",LOOKUP(AF723/AH$2,{0,0.4,0.45,0.5,0.55,0.6,0.65,0.7,0.75,0.8,1},{0,2,2.25,2.5,2.75,3,3.25,3.5,3.75,4}))))</f>
        <v/>
      </c>
      <c r="AI723" s="11" t="str">
        <f>IF(OR(COUNT($A723)=0,COUNT(B723:AH723)=0),"",IF(COUNTIF(B723:AH723,"3E")&gt;0,"3E",IF(DRAFT!$A725="R",TRUNC(SUMPRODUCT(RGP,RCP)/TCP,3),TRUNC((SUMPRODUCT(--(IMDGP&gt;0)*IMDGP,IMCP)+CEILING(DRAFT!$CQ725*42,0.25))/TCP,3))))</f>
        <v/>
      </c>
      <c r="AJ723" s="3" t="str">
        <f>IF(OR(COUNT($A723)=0,COUNT(B723:AH723)=0),"",IF(COUNTIF(B723:AH723,"3E")&gt;0,"3E",IF(DRAFT!$A725="R",SUMPRODUCT(--(RGP&gt;=2),RCP),SUMPRODUCT(--(IMDGP&gt;0),--(IMGP=0),IMCP)+DRAFT!$CR725)))</f>
        <v/>
      </c>
      <c r="AK723" s="3" t="str">
        <f>IF(OR(COUNT($A723)=0,COUNT(B723:AH723)=0),"",IF(COUNTIF(B723:AJ723,"3E")&gt;0,"3E",IF(AND(DRAFT!$A725="IM",OR($AI723&gt;DRAFT!$CQ725,$AJ723&gt;DRAFT!$CR725)),"IMPROVED",IF(AND(DRAFT!$A725="IM",$AI723&lt;=DRAFT!$CQ725,$AJ723&lt;=DRAFT!$CR725),"NOT IMPROVED",IF(AND(AH723&gt;=2,AI723&gt;=2,AJ723&gt;=30),"PASS","FAIL")))))</f>
        <v/>
      </c>
      <c r="AL723" s="3" t="str">
        <f t="shared" si="22"/>
        <v/>
      </c>
      <c r="AM723" s="3" t="str">
        <f t="shared" si="23"/>
        <v/>
      </c>
    </row>
    <row r="724" spans="1:39" ht="18.95" customHeight="1" x14ac:dyDescent="0.25">
      <c r="A724" s="4" t="str">
        <f>IF(DRAFT!$B726="","",DRAFT!$B726)</f>
        <v/>
      </c>
      <c r="B724" s="3" t="str">
        <f>IF(COUNT($A724)=0,"",IF($A724&lt;&gt;DRAFT!$B726,"ERR",IF(DRAFT!I726="3E","3E",IF(COUNT(DRAFT!E726,DRAFT!I726)&gt;0,DRAFT!J726,""))))</f>
        <v/>
      </c>
      <c r="C724" s="3" t="str">
        <f>IF(COUNT($A724)=0,"",IF(B724="3E","3E",IF(B724="","I",LOOKUP(B724/D$2,{0,0.4,0.45,0.5,0.55,0.6,0.65,0.7,0.75,0.8,1},{"F","D","C","C+","B-","B","B+","A-","A","A+"}))))</f>
        <v/>
      </c>
      <c r="D724" s="2" t="str">
        <f>IF(COUNT($A724)=0,"",IF(B724="","--",IF(B724="3E","3E",LOOKUP(B724/D$2,{0,0.4,0.45,0.5,0.55,0.6,0.65,0.7,0.75,0.8,1},{0,2,2.25,2.5,2.75,3,3.25,3.5,3.75,4}))))</f>
        <v/>
      </c>
      <c r="E724" s="3" t="str">
        <f>IF(COUNT($A724)=0,"",IF($A724&lt;&gt;DRAFT!$B726,"ERR",IF(DRAFT!R726="3E","3E",IF(COUNT(DRAFT!N726,DRAFT!R726)&gt;0,DRAFT!S726,""))))</f>
        <v/>
      </c>
      <c r="F724" s="3" t="str">
        <f>IF(COUNT($A724)=0,"",IF(E724="3E","3E",IF(E724="","I",LOOKUP(E724/G$2,{0,0.4,0.45,0.5,0.55,0.6,0.65,0.7,0.75,0.8,1},{"F","D","C","C+","B-","B","B+","A-","A","A+"}))))</f>
        <v/>
      </c>
      <c r="G724" s="2" t="str">
        <f>IF(COUNT($A724)=0,"",IF(E724="","--",IF(E724="3E","3E",LOOKUP(E724/G$2,{0,0.4,0.45,0.5,0.55,0.6,0.65,0.7,0.75,0.8,1},{0,2,2.25,2.5,2.75,3,3.25,3.5,3.75,4}))))</f>
        <v/>
      </c>
      <c r="H724" s="3" t="str">
        <f>IF(COUNT($A724)=0,"",IF($A724&lt;&gt;DRAFT!$B726,"ERR",IF(DRAFT!AA726="3E","3E",IF(COUNT(DRAFT!W726,DRAFT!AA726)&gt;0,DRAFT!AB726,""))))</f>
        <v/>
      </c>
      <c r="I724" s="3" t="str">
        <f>IF(COUNT($A724)=0,"",IF(H724="3E","3E",IF(H724="","I",LOOKUP(H724/J$2,{0,0.4,0.45,0.5,0.55,0.6,0.65,0.7,0.75,0.8,1},{"F","D","C","C+","B-","B","B+","A-","A","A+"}))))</f>
        <v/>
      </c>
      <c r="J724" s="2" t="str">
        <f>IF(COUNT($A724)=0,"",IF(H724="","--",IF(H724="3E","3E",LOOKUP(H724/J$2,{0,0.4,0.45,0.5,0.55,0.6,0.65,0.7,0.75,0.8,1},{0,2,2.25,2.5,2.75,3,3.25,3.5,3.75,4}))))</f>
        <v/>
      </c>
      <c r="K724" s="3" t="str">
        <f>IF(COUNT($A724)=0,"",IF($A724&lt;&gt;DRAFT!$B726,"ERR",IF(DRAFT!AJ726="3E","3E",IF(COUNT(DRAFT!AF726,DRAFT!AJ726)&gt;0,DRAFT!AK726,""))))</f>
        <v/>
      </c>
      <c r="L724" s="3" t="str">
        <f>IF(COUNT($A724)=0,"",IF(K724="3E","3E",IF(K724="","I",LOOKUP(K724/M$2,{0,0.4,0.45,0.5,0.55,0.6,0.65,0.7,0.75,0.8,1},{"F","D","C","C+","B-","B","B+","A-","A","A+"}))))</f>
        <v/>
      </c>
      <c r="M724" s="2" t="str">
        <f>IF(COUNT($A724)=0,"",IF(K724="","--",IF(K724="3E","3E",LOOKUP(K724/M$2,{0,0.4,0.45,0.5,0.55,0.6,0.65,0.7,0.75,0.8,1},{0,2,2.25,2.5,2.75,3,3.25,3.5,3.75,4}))))</f>
        <v/>
      </c>
      <c r="N724" s="3" t="str">
        <f>IF(COUNT($A724)=0,"",IF($A724&lt;&gt;DRAFT!$B726,"ERR",IF(DRAFT!AS726="3E","3E",IF(COUNT(DRAFT!AO726,DRAFT!AS726)&gt;0,DRAFT!AT726,""))))</f>
        <v/>
      </c>
      <c r="O724" s="3" t="str">
        <f>IF(COUNT($A724)=0,"",IF(N724="3E","3E",IF(N724="","I",LOOKUP(N724/P$2,{0,0.4,0.45,0.5,0.55,0.6,0.65,0.7,0.75,0.8,1},{"F","D","C","C+","B-","B","B+","A-","A","A+"}))))</f>
        <v/>
      </c>
      <c r="P724" s="2" t="str">
        <f>IF(COUNT($A724)=0,"",IF(N724="","--",IF(N724="3E","3E",LOOKUP(N724/P$2,{0,0.4,0.45,0.5,0.55,0.6,0.65,0.7,0.75,0.8,1},{0,2,2.25,2.5,2.75,3,3.25,3.5,3.75,4}))))</f>
        <v/>
      </c>
      <c r="Q724" s="3" t="str">
        <f>IF(COUNT($A724)=0,"",IF($A724&lt;&gt;DRAFT!$B726,"ERR",IF(DRAFT!BB726="3E","3E",IF(COUNT(DRAFT!AX726,DRAFT!BB726)&gt;0,DRAFT!BC726,""))))</f>
        <v/>
      </c>
      <c r="R724" s="3" t="str">
        <f>IF(COUNT($A724)=0,"",IF(Q724="3E","3E",IF(Q724="","I",LOOKUP(Q724/S$2,{0,0.4,0.45,0.5,0.55,0.6,0.65,0.7,0.75,0.8,1},{"F","D","C","C+","B-","B","B+","A-","A","A+"}))))</f>
        <v/>
      </c>
      <c r="S724" s="2" t="str">
        <f>IF(COUNT($A724)=0,"",IF(Q724="","--",IF(Q724="3E","3E",LOOKUP(Q724/S$2,{0,0.4,0.45,0.5,0.55,0.6,0.65,0.7,0.75,0.8,1},{0,2,2.25,2.5,2.75,3,3.25,3.5,3.75,4}))))</f>
        <v/>
      </c>
      <c r="T724" s="3" t="str">
        <f>IF(COUNT($A724)=0,"",IF($A724&lt;&gt;DRAFT!$B726,"ERR",IF(DRAFT!BK726="3E","3E",IF(COUNT(DRAFT!BG726,DRAFT!BK726)&gt;0,DRAFT!BL726,""))))</f>
        <v/>
      </c>
      <c r="U724" s="3" t="str">
        <f>IF(COUNT($A724)=0,"",IF(T724="3E","3E",IF(T724="","I",LOOKUP(T724/V$2,{0,0.4,0.45,0.5,0.55,0.6,0.65,0.7,0.75,0.8,1},{"F","D","C","C+","B-","B","B+","A-","A","A+"}))))</f>
        <v/>
      </c>
      <c r="V724" s="2" t="str">
        <f>IF(COUNT($A724)=0,"",IF(T724="","--",IF(T724="3E","3E",LOOKUP(T724/V$2,{0,0.4,0.45,0.5,0.55,0.6,0.65,0.7,0.75,0.8,1},{0,2,2.25,2.5,2.75,3,3.25,3.5,3.75,4}))))</f>
        <v/>
      </c>
      <c r="W724" s="3" t="str">
        <f>IF(COUNT($A724)=0,"",IF($A724&lt;&gt;DRAFT!$B726,"ERR",IF(DRAFT!BT726="3E","3E",IF(COUNT(DRAFT!BP726,DRAFT!BT726)&gt;0,DRAFT!BU726,""))))</f>
        <v/>
      </c>
      <c r="X724" s="3" t="str">
        <f>IF(COUNT($A724)=0,"",IF(W724="3E","3E",IF(W724="","I",LOOKUP(W724/Y$2,{0,0.4,0.45,0.5,0.55,0.6,0.65,0.7,0.75,0.8,1},{"F","D","C","C+","B-","B","B+","A-","A","A+"}))))</f>
        <v/>
      </c>
      <c r="Y724" s="2" t="str">
        <f>IF(COUNT($A724)=0,"",IF(W724="","--",IF(W724="3E","3E",LOOKUP(W724/Y$2,{0,0.4,0.45,0.5,0.55,0.6,0.65,0.7,0.75,0.8,1},{0,2,2.25,2.5,2.75,3,3.25,3.5,3.75,4}))))</f>
        <v/>
      </c>
      <c r="Z724" s="3" t="str">
        <f>IF(COUNT($A724)=0,"",IF($A724&lt;&gt;DRAFT!$B726,"ERR",IF(DRAFT!CC726="3E","3E",IF(COUNT(DRAFT!BY726,DRAFT!CC726)&gt;0,DRAFT!CD726,""))))</f>
        <v/>
      </c>
      <c r="AA724" s="3" t="str">
        <f>IF(COUNT($A724)=0,"",IF(Z724="3E","3E",IF(Z724="","I",LOOKUP(Z724/AB$2,{0,0.4,0.45,0.5,0.55,0.6,0.65,0.7,0.75,0.8,1},{"F","D","C","C+","B-","B","B+","A-","A","A+"}))))</f>
        <v/>
      </c>
      <c r="AB724" s="2" t="str">
        <f>IF(COUNT($A724)=0,"",IF(Z724="","--",IF(Z724="3E","3E",LOOKUP(Z724/AB$2,{0,0.4,0.45,0.5,0.55,0.6,0.65,0.7,0.75,0.8,1},{0,2,2.25,2.5,2.75,3,3.25,3.5,3.75,4}))))</f>
        <v/>
      </c>
      <c r="AC724" s="3" t="str">
        <f>IF(COUNT($A724)=0,"",IF($A724&lt;&gt;DRAFT!$B726,"ERR",IF(DRAFT!CF726&gt;0,DRAFT!CF726,"")))</f>
        <v/>
      </c>
      <c r="AD724" s="3" t="str">
        <f>IF(COUNT($A724)=0,"",IF(AC724="3E","3E",IF(AC724="","I",LOOKUP(AC724/AE$2,{0,0.4,0.45,0.5,0.55,0.6,0.65,0.7,0.75,0.8,1},{"F","D","C","C+","B-","B","B+","A-","A","A+"}))))</f>
        <v/>
      </c>
      <c r="AE724" s="2" t="str">
        <f>IF(COUNT($A724)=0,"",IF(AC724="","--",IF(AC724="3E","3E",LOOKUP(AC724/AE$2,{0,0.4,0.45,0.5,0.55,0.6,0.65,0.7,0.75,0.8,1},{0,2,2.25,2.5,2.75,3,3.25,3.5,3.75,4}))))</f>
        <v/>
      </c>
      <c r="AF724" s="3" t="str">
        <f>IF($A724&lt;&gt;DRAFT!$B726,"ERR",IF(OR(COUNT($A724)=0,COUNT(DRAFT!CI726:CK726,DRAFT!CM726:CO726)=0),"",CEILING(SUM(DRAFT!CL726,DRAFT!CP726),1)))</f>
        <v/>
      </c>
      <c r="AG724" s="3" t="str">
        <f>IF(COUNT($A724)=0,"",IF(AF724="3E","3E",IF(AF724="","I",LOOKUP(AF724/AH$2,{0,0.4,0.45,0.5,0.55,0.6,0.65,0.7,0.75,0.8,1},{"F","D","C","C+","B-","B","B+","A-","A","A+"}))))</f>
        <v/>
      </c>
      <c r="AH724" s="2" t="str">
        <f>IF(COUNT($A724)=0,"",IF(AF724="","--",IF(AF724="3E","3E",LOOKUP(AF724/AH$2,{0,0.4,0.45,0.5,0.55,0.6,0.65,0.7,0.75,0.8,1},{0,2,2.25,2.5,2.75,3,3.25,3.5,3.75,4}))))</f>
        <v/>
      </c>
      <c r="AI724" s="11" t="str">
        <f>IF(OR(COUNT($A724)=0,COUNT(B724:AH724)=0),"",IF(COUNTIF(B724:AH724,"3E")&gt;0,"3E",IF(DRAFT!$A726="R",TRUNC(SUMPRODUCT(RGP,RCP)/TCP,3),TRUNC((SUMPRODUCT(--(IMDGP&gt;0)*IMDGP,IMCP)+CEILING(DRAFT!$CQ726*42,0.25))/TCP,3))))</f>
        <v/>
      </c>
      <c r="AJ724" s="3" t="str">
        <f>IF(OR(COUNT($A724)=0,COUNT(B724:AH724)=0),"",IF(COUNTIF(B724:AH724,"3E")&gt;0,"3E",IF(DRAFT!$A726="R",SUMPRODUCT(--(RGP&gt;=2),RCP),SUMPRODUCT(--(IMDGP&gt;0),--(IMGP=0),IMCP)+DRAFT!$CR726)))</f>
        <v/>
      </c>
      <c r="AK724" s="3" t="str">
        <f>IF(OR(COUNT($A724)=0,COUNT(B724:AH724)=0),"",IF(COUNTIF(B724:AJ724,"3E")&gt;0,"3E",IF(AND(DRAFT!$A726="IM",OR($AI724&gt;DRAFT!$CQ726,$AJ724&gt;DRAFT!$CR726)),"IMPROVED",IF(AND(DRAFT!$A726="IM",$AI724&lt;=DRAFT!$CQ726,$AJ724&lt;=DRAFT!$CR726),"NOT IMPROVED",IF(AND(AH724&gt;=2,AI724&gt;=2,AJ724&gt;=30),"PASS","FAIL")))))</f>
        <v/>
      </c>
      <c r="AL724" s="3" t="str">
        <f t="shared" si="22"/>
        <v/>
      </c>
      <c r="AM724" s="3" t="str">
        <f t="shared" si="23"/>
        <v/>
      </c>
    </row>
    <row r="725" spans="1:39" ht="18.95" customHeight="1" x14ac:dyDescent="0.25">
      <c r="A725" s="4" t="str">
        <f>IF(DRAFT!$B727="","",DRAFT!$B727)</f>
        <v/>
      </c>
      <c r="B725" s="3" t="str">
        <f>IF(COUNT($A725)=0,"",IF($A725&lt;&gt;DRAFT!$B727,"ERR",IF(DRAFT!I727="3E","3E",IF(COUNT(DRAFT!E727,DRAFT!I727)&gt;0,DRAFT!J727,""))))</f>
        <v/>
      </c>
      <c r="C725" s="3" t="str">
        <f>IF(COUNT($A725)=0,"",IF(B725="3E","3E",IF(B725="","I",LOOKUP(B725/D$2,{0,0.4,0.45,0.5,0.55,0.6,0.65,0.7,0.75,0.8,1},{"F","D","C","C+","B-","B","B+","A-","A","A+"}))))</f>
        <v/>
      </c>
      <c r="D725" s="2" t="str">
        <f>IF(COUNT($A725)=0,"",IF(B725="","--",IF(B725="3E","3E",LOOKUP(B725/D$2,{0,0.4,0.45,0.5,0.55,0.6,0.65,0.7,0.75,0.8,1},{0,2,2.25,2.5,2.75,3,3.25,3.5,3.75,4}))))</f>
        <v/>
      </c>
      <c r="E725" s="3" t="str">
        <f>IF(COUNT($A725)=0,"",IF($A725&lt;&gt;DRAFT!$B727,"ERR",IF(DRAFT!R727="3E","3E",IF(COUNT(DRAFT!N727,DRAFT!R727)&gt;0,DRAFT!S727,""))))</f>
        <v/>
      </c>
      <c r="F725" s="3" t="str">
        <f>IF(COUNT($A725)=0,"",IF(E725="3E","3E",IF(E725="","I",LOOKUP(E725/G$2,{0,0.4,0.45,0.5,0.55,0.6,0.65,0.7,0.75,0.8,1},{"F","D","C","C+","B-","B","B+","A-","A","A+"}))))</f>
        <v/>
      </c>
      <c r="G725" s="2" t="str">
        <f>IF(COUNT($A725)=0,"",IF(E725="","--",IF(E725="3E","3E",LOOKUP(E725/G$2,{0,0.4,0.45,0.5,0.55,0.6,0.65,0.7,0.75,0.8,1},{0,2,2.25,2.5,2.75,3,3.25,3.5,3.75,4}))))</f>
        <v/>
      </c>
      <c r="H725" s="3" t="str">
        <f>IF(COUNT($A725)=0,"",IF($A725&lt;&gt;DRAFT!$B727,"ERR",IF(DRAFT!AA727="3E","3E",IF(COUNT(DRAFT!W727,DRAFT!AA727)&gt;0,DRAFT!AB727,""))))</f>
        <v/>
      </c>
      <c r="I725" s="3" t="str">
        <f>IF(COUNT($A725)=0,"",IF(H725="3E","3E",IF(H725="","I",LOOKUP(H725/J$2,{0,0.4,0.45,0.5,0.55,0.6,0.65,0.7,0.75,0.8,1},{"F","D","C","C+","B-","B","B+","A-","A","A+"}))))</f>
        <v/>
      </c>
      <c r="J725" s="2" t="str">
        <f>IF(COUNT($A725)=0,"",IF(H725="","--",IF(H725="3E","3E",LOOKUP(H725/J$2,{0,0.4,0.45,0.5,0.55,0.6,0.65,0.7,0.75,0.8,1},{0,2,2.25,2.5,2.75,3,3.25,3.5,3.75,4}))))</f>
        <v/>
      </c>
      <c r="K725" s="3" t="str">
        <f>IF(COUNT($A725)=0,"",IF($A725&lt;&gt;DRAFT!$B727,"ERR",IF(DRAFT!AJ727="3E","3E",IF(COUNT(DRAFT!AF727,DRAFT!AJ727)&gt;0,DRAFT!AK727,""))))</f>
        <v/>
      </c>
      <c r="L725" s="3" t="str">
        <f>IF(COUNT($A725)=0,"",IF(K725="3E","3E",IF(K725="","I",LOOKUP(K725/M$2,{0,0.4,0.45,0.5,0.55,0.6,0.65,0.7,0.75,0.8,1},{"F","D","C","C+","B-","B","B+","A-","A","A+"}))))</f>
        <v/>
      </c>
      <c r="M725" s="2" t="str">
        <f>IF(COUNT($A725)=0,"",IF(K725="","--",IF(K725="3E","3E",LOOKUP(K725/M$2,{0,0.4,0.45,0.5,0.55,0.6,0.65,0.7,0.75,0.8,1},{0,2,2.25,2.5,2.75,3,3.25,3.5,3.75,4}))))</f>
        <v/>
      </c>
      <c r="N725" s="3" t="str">
        <f>IF(COUNT($A725)=0,"",IF($A725&lt;&gt;DRAFT!$B727,"ERR",IF(DRAFT!AS727="3E","3E",IF(COUNT(DRAFT!AO727,DRAFT!AS727)&gt;0,DRAFT!AT727,""))))</f>
        <v/>
      </c>
      <c r="O725" s="3" t="str">
        <f>IF(COUNT($A725)=0,"",IF(N725="3E","3E",IF(N725="","I",LOOKUP(N725/P$2,{0,0.4,0.45,0.5,0.55,0.6,0.65,0.7,0.75,0.8,1},{"F","D","C","C+","B-","B","B+","A-","A","A+"}))))</f>
        <v/>
      </c>
      <c r="P725" s="2" t="str">
        <f>IF(COUNT($A725)=0,"",IF(N725="","--",IF(N725="3E","3E",LOOKUP(N725/P$2,{0,0.4,0.45,0.5,0.55,0.6,0.65,0.7,0.75,0.8,1},{0,2,2.25,2.5,2.75,3,3.25,3.5,3.75,4}))))</f>
        <v/>
      </c>
      <c r="Q725" s="3" t="str">
        <f>IF(COUNT($A725)=0,"",IF($A725&lt;&gt;DRAFT!$B727,"ERR",IF(DRAFT!BB727="3E","3E",IF(COUNT(DRAFT!AX727,DRAFT!BB727)&gt;0,DRAFT!BC727,""))))</f>
        <v/>
      </c>
      <c r="R725" s="3" t="str">
        <f>IF(COUNT($A725)=0,"",IF(Q725="3E","3E",IF(Q725="","I",LOOKUP(Q725/S$2,{0,0.4,0.45,0.5,0.55,0.6,0.65,0.7,0.75,0.8,1},{"F","D","C","C+","B-","B","B+","A-","A","A+"}))))</f>
        <v/>
      </c>
      <c r="S725" s="2" t="str">
        <f>IF(COUNT($A725)=0,"",IF(Q725="","--",IF(Q725="3E","3E",LOOKUP(Q725/S$2,{0,0.4,0.45,0.5,0.55,0.6,0.65,0.7,0.75,0.8,1},{0,2,2.25,2.5,2.75,3,3.25,3.5,3.75,4}))))</f>
        <v/>
      </c>
      <c r="T725" s="3" t="str">
        <f>IF(COUNT($A725)=0,"",IF($A725&lt;&gt;DRAFT!$B727,"ERR",IF(DRAFT!BK727="3E","3E",IF(COUNT(DRAFT!BG727,DRAFT!BK727)&gt;0,DRAFT!BL727,""))))</f>
        <v/>
      </c>
      <c r="U725" s="3" t="str">
        <f>IF(COUNT($A725)=0,"",IF(T725="3E","3E",IF(T725="","I",LOOKUP(T725/V$2,{0,0.4,0.45,0.5,0.55,0.6,0.65,0.7,0.75,0.8,1},{"F","D","C","C+","B-","B","B+","A-","A","A+"}))))</f>
        <v/>
      </c>
      <c r="V725" s="2" t="str">
        <f>IF(COUNT($A725)=0,"",IF(T725="","--",IF(T725="3E","3E",LOOKUP(T725/V$2,{0,0.4,0.45,0.5,0.55,0.6,0.65,0.7,0.75,0.8,1},{0,2,2.25,2.5,2.75,3,3.25,3.5,3.75,4}))))</f>
        <v/>
      </c>
      <c r="W725" s="3" t="str">
        <f>IF(COUNT($A725)=0,"",IF($A725&lt;&gt;DRAFT!$B727,"ERR",IF(DRAFT!BT727="3E","3E",IF(COUNT(DRAFT!BP727,DRAFT!BT727)&gt;0,DRAFT!BU727,""))))</f>
        <v/>
      </c>
      <c r="X725" s="3" t="str">
        <f>IF(COUNT($A725)=0,"",IF(W725="3E","3E",IF(W725="","I",LOOKUP(W725/Y$2,{0,0.4,0.45,0.5,0.55,0.6,0.65,0.7,0.75,0.8,1},{"F","D","C","C+","B-","B","B+","A-","A","A+"}))))</f>
        <v/>
      </c>
      <c r="Y725" s="2" t="str">
        <f>IF(COUNT($A725)=0,"",IF(W725="","--",IF(W725="3E","3E",LOOKUP(W725/Y$2,{0,0.4,0.45,0.5,0.55,0.6,0.65,0.7,0.75,0.8,1},{0,2,2.25,2.5,2.75,3,3.25,3.5,3.75,4}))))</f>
        <v/>
      </c>
      <c r="Z725" s="3" t="str">
        <f>IF(COUNT($A725)=0,"",IF($A725&lt;&gt;DRAFT!$B727,"ERR",IF(DRAFT!CC727="3E","3E",IF(COUNT(DRAFT!BY727,DRAFT!CC727)&gt;0,DRAFT!CD727,""))))</f>
        <v/>
      </c>
      <c r="AA725" s="3" t="str">
        <f>IF(COUNT($A725)=0,"",IF(Z725="3E","3E",IF(Z725="","I",LOOKUP(Z725/AB$2,{0,0.4,0.45,0.5,0.55,0.6,0.65,0.7,0.75,0.8,1},{"F","D","C","C+","B-","B","B+","A-","A","A+"}))))</f>
        <v/>
      </c>
      <c r="AB725" s="2" t="str">
        <f>IF(COUNT($A725)=0,"",IF(Z725="","--",IF(Z725="3E","3E",LOOKUP(Z725/AB$2,{0,0.4,0.45,0.5,0.55,0.6,0.65,0.7,0.75,0.8,1},{0,2,2.25,2.5,2.75,3,3.25,3.5,3.75,4}))))</f>
        <v/>
      </c>
      <c r="AC725" s="3" t="str">
        <f>IF(COUNT($A725)=0,"",IF($A725&lt;&gt;DRAFT!$B727,"ERR",IF(DRAFT!CF727&gt;0,DRAFT!CF727,"")))</f>
        <v/>
      </c>
      <c r="AD725" s="3" t="str">
        <f>IF(COUNT($A725)=0,"",IF(AC725="3E","3E",IF(AC725="","I",LOOKUP(AC725/AE$2,{0,0.4,0.45,0.5,0.55,0.6,0.65,0.7,0.75,0.8,1},{"F","D","C","C+","B-","B","B+","A-","A","A+"}))))</f>
        <v/>
      </c>
      <c r="AE725" s="2" t="str">
        <f>IF(COUNT($A725)=0,"",IF(AC725="","--",IF(AC725="3E","3E",LOOKUP(AC725/AE$2,{0,0.4,0.45,0.5,0.55,0.6,0.65,0.7,0.75,0.8,1},{0,2,2.25,2.5,2.75,3,3.25,3.5,3.75,4}))))</f>
        <v/>
      </c>
      <c r="AF725" s="3" t="str">
        <f>IF($A725&lt;&gt;DRAFT!$B727,"ERR",IF(OR(COUNT($A725)=0,COUNT(DRAFT!CI727:CK727,DRAFT!CM727:CO727)=0),"",CEILING(SUM(DRAFT!CL727,DRAFT!CP727),1)))</f>
        <v/>
      </c>
      <c r="AG725" s="3" t="str">
        <f>IF(COUNT($A725)=0,"",IF(AF725="3E","3E",IF(AF725="","I",LOOKUP(AF725/AH$2,{0,0.4,0.45,0.5,0.55,0.6,0.65,0.7,0.75,0.8,1},{"F","D","C","C+","B-","B","B+","A-","A","A+"}))))</f>
        <v/>
      </c>
      <c r="AH725" s="2" t="str">
        <f>IF(COUNT($A725)=0,"",IF(AF725="","--",IF(AF725="3E","3E",LOOKUP(AF725/AH$2,{0,0.4,0.45,0.5,0.55,0.6,0.65,0.7,0.75,0.8,1},{0,2,2.25,2.5,2.75,3,3.25,3.5,3.75,4}))))</f>
        <v/>
      </c>
      <c r="AI725" s="11" t="str">
        <f>IF(OR(COUNT($A725)=0,COUNT(B725:AH725)=0),"",IF(COUNTIF(B725:AH725,"3E")&gt;0,"3E",IF(DRAFT!$A727="R",TRUNC(SUMPRODUCT(RGP,RCP)/TCP,3),TRUNC((SUMPRODUCT(--(IMDGP&gt;0)*IMDGP,IMCP)+CEILING(DRAFT!$CQ727*42,0.25))/TCP,3))))</f>
        <v/>
      </c>
      <c r="AJ725" s="3" t="str">
        <f>IF(OR(COUNT($A725)=0,COUNT(B725:AH725)=0),"",IF(COUNTIF(B725:AH725,"3E")&gt;0,"3E",IF(DRAFT!$A727="R",SUMPRODUCT(--(RGP&gt;=2),RCP),SUMPRODUCT(--(IMDGP&gt;0),--(IMGP=0),IMCP)+DRAFT!$CR727)))</f>
        <v/>
      </c>
      <c r="AK725" s="3" t="str">
        <f>IF(OR(COUNT($A725)=0,COUNT(B725:AH725)=0),"",IF(COUNTIF(B725:AJ725,"3E")&gt;0,"3E",IF(AND(DRAFT!$A727="IM",OR($AI725&gt;DRAFT!$CQ727,$AJ725&gt;DRAFT!$CR727)),"IMPROVED",IF(AND(DRAFT!$A727="IM",$AI725&lt;=DRAFT!$CQ727,$AJ725&lt;=DRAFT!$CR727),"NOT IMPROVED",IF(AND(AH725&gt;=2,AI725&gt;=2,AJ725&gt;=30),"PASS","FAIL")))))</f>
        <v/>
      </c>
      <c r="AL725" s="3" t="str">
        <f t="shared" si="22"/>
        <v/>
      </c>
      <c r="AM725" s="3" t="str">
        <f t="shared" si="23"/>
        <v/>
      </c>
    </row>
    <row r="726" spans="1:39" ht="18.95" customHeight="1" x14ac:dyDescent="0.25">
      <c r="A726" s="4" t="str">
        <f>IF(DRAFT!$B728="","",DRAFT!$B728)</f>
        <v/>
      </c>
      <c r="B726" s="3" t="str">
        <f>IF(COUNT($A726)=0,"",IF($A726&lt;&gt;DRAFT!$B728,"ERR",IF(DRAFT!I728="3E","3E",IF(COUNT(DRAFT!E728,DRAFT!I728)&gt;0,DRAFT!J728,""))))</f>
        <v/>
      </c>
      <c r="C726" s="3" t="str">
        <f>IF(COUNT($A726)=0,"",IF(B726="3E","3E",IF(B726="","I",LOOKUP(B726/D$2,{0,0.4,0.45,0.5,0.55,0.6,0.65,0.7,0.75,0.8,1},{"F","D","C","C+","B-","B","B+","A-","A","A+"}))))</f>
        <v/>
      </c>
      <c r="D726" s="2" t="str">
        <f>IF(COUNT($A726)=0,"",IF(B726="","--",IF(B726="3E","3E",LOOKUP(B726/D$2,{0,0.4,0.45,0.5,0.55,0.6,0.65,0.7,0.75,0.8,1},{0,2,2.25,2.5,2.75,3,3.25,3.5,3.75,4}))))</f>
        <v/>
      </c>
      <c r="E726" s="3" t="str">
        <f>IF(COUNT($A726)=0,"",IF($A726&lt;&gt;DRAFT!$B728,"ERR",IF(DRAFT!R728="3E","3E",IF(COUNT(DRAFT!N728,DRAFT!R728)&gt;0,DRAFT!S728,""))))</f>
        <v/>
      </c>
      <c r="F726" s="3" t="str">
        <f>IF(COUNT($A726)=0,"",IF(E726="3E","3E",IF(E726="","I",LOOKUP(E726/G$2,{0,0.4,0.45,0.5,0.55,0.6,0.65,0.7,0.75,0.8,1},{"F","D","C","C+","B-","B","B+","A-","A","A+"}))))</f>
        <v/>
      </c>
      <c r="G726" s="2" t="str">
        <f>IF(COUNT($A726)=0,"",IF(E726="","--",IF(E726="3E","3E",LOOKUP(E726/G$2,{0,0.4,0.45,0.5,0.55,0.6,0.65,0.7,0.75,0.8,1},{0,2,2.25,2.5,2.75,3,3.25,3.5,3.75,4}))))</f>
        <v/>
      </c>
      <c r="H726" s="3" t="str">
        <f>IF(COUNT($A726)=0,"",IF($A726&lt;&gt;DRAFT!$B728,"ERR",IF(DRAFT!AA728="3E","3E",IF(COUNT(DRAFT!W728,DRAFT!AA728)&gt;0,DRAFT!AB728,""))))</f>
        <v/>
      </c>
      <c r="I726" s="3" t="str">
        <f>IF(COUNT($A726)=0,"",IF(H726="3E","3E",IF(H726="","I",LOOKUP(H726/J$2,{0,0.4,0.45,0.5,0.55,0.6,0.65,0.7,0.75,0.8,1},{"F","D","C","C+","B-","B","B+","A-","A","A+"}))))</f>
        <v/>
      </c>
      <c r="J726" s="2" t="str">
        <f>IF(COUNT($A726)=0,"",IF(H726="","--",IF(H726="3E","3E",LOOKUP(H726/J$2,{0,0.4,0.45,0.5,0.55,0.6,0.65,0.7,0.75,0.8,1},{0,2,2.25,2.5,2.75,3,3.25,3.5,3.75,4}))))</f>
        <v/>
      </c>
      <c r="K726" s="3" t="str">
        <f>IF(COUNT($A726)=0,"",IF($A726&lt;&gt;DRAFT!$B728,"ERR",IF(DRAFT!AJ728="3E","3E",IF(COUNT(DRAFT!AF728,DRAFT!AJ728)&gt;0,DRAFT!AK728,""))))</f>
        <v/>
      </c>
      <c r="L726" s="3" t="str">
        <f>IF(COUNT($A726)=0,"",IF(K726="3E","3E",IF(K726="","I",LOOKUP(K726/M$2,{0,0.4,0.45,0.5,0.55,0.6,0.65,0.7,0.75,0.8,1},{"F","D","C","C+","B-","B","B+","A-","A","A+"}))))</f>
        <v/>
      </c>
      <c r="M726" s="2" t="str">
        <f>IF(COUNT($A726)=0,"",IF(K726="","--",IF(K726="3E","3E",LOOKUP(K726/M$2,{0,0.4,0.45,0.5,0.55,0.6,0.65,0.7,0.75,0.8,1},{0,2,2.25,2.5,2.75,3,3.25,3.5,3.75,4}))))</f>
        <v/>
      </c>
      <c r="N726" s="3" t="str">
        <f>IF(COUNT($A726)=0,"",IF($A726&lt;&gt;DRAFT!$B728,"ERR",IF(DRAFT!AS728="3E","3E",IF(COUNT(DRAFT!AO728,DRAFT!AS728)&gt;0,DRAFT!AT728,""))))</f>
        <v/>
      </c>
      <c r="O726" s="3" t="str">
        <f>IF(COUNT($A726)=0,"",IF(N726="3E","3E",IF(N726="","I",LOOKUP(N726/P$2,{0,0.4,0.45,0.5,0.55,0.6,0.65,0.7,0.75,0.8,1},{"F","D","C","C+","B-","B","B+","A-","A","A+"}))))</f>
        <v/>
      </c>
      <c r="P726" s="2" t="str">
        <f>IF(COUNT($A726)=0,"",IF(N726="","--",IF(N726="3E","3E",LOOKUP(N726/P$2,{0,0.4,0.45,0.5,0.55,0.6,0.65,0.7,0.75,0.8,1},{0,2,2.25,2.5,2.75,3,3.25,3.5,3.75,4}))))</f>
        <v/>
      </c>
      <c r="Q726" s="3" t="str">
        <f>IF(COUNT($A726)=0,"",IF($A726&lt;&gt;DRAFT!$B728,"ERR",IF(DRAFT!BB728="3E","3E",IF(COUNT(DRAFT!AX728,DRAFT!BB728)&gt;0,DRAFT!BC728,""))))</f>
        <v/>
      </c>
      <c r="R726" s="3" t="str">
        <f>IF(COUNT($A726)=0,"",IF(Q726="3E","3E",IF(Q726="","I",LOOKUP(Q726/S$2,{0,0.4,0.45,0.5,0.55,0.6,0.65,0.7,0.75,0.8,1},{"F","D","C","C+","B-","B","B+","A-","A","A+"}))))</f>
        <v/>
      </c>
      <c r="S726" s="2" t="str">
        <f>IF(COUNT($A726)=0,"",IF(Q726="","--",IF(Q726="3E","3E",LOOKUP(Q726/S$2,{0,0.4,0.45,0.5,0.55,0.6,0.65,0.7,0.75,0.8,1},{0,2,2.25,2.5,2.75,3,3.25,3.5,3.75,4}))))</f>
        <v/>
      </c>
      <c r="T726" s="3" t="str">
        <f>IF(COUNT($A726)=0,"",IF($A726&lt;&gt;DRAFT!$B728,"ERR",IF(DRAFT!BK728="3E","3E",IF(COUNT(DRAFT!BG728,DRAFT!BK728)&gt;0,DRAFT!BL728,""))))</f>
        <v/>
      </c>
      <c r="U726" s="3" t="str">
        <f>IF(COUNT($A726)=0,"",IF(T726="3E","3E",IF(T726="","I",LOOKUP(T726/V$2,{0,0.4,0.45,0.5,0.55,0.6,0.65,0.7,0.75,0.8,1},{"F","D","C","C+","B-","B","B+","A-","A","A+"}))))</f>
        <v/>
      </c>
      <c r="V726" s="2" t="str">
        <f>IF(COUNT($A726)=0,"",IF(T726="","--",IF(T726="3E","3E",LOOKUP(T726/V$2,{0,0.4,0.45,0.5,0.55,0.6,0.65,0.7,0.75,0.8,1},{0,2,2.25,2.5,2.75,3,3.25,3.5,3.75,4}))))</f>
        <v/>
      </c>
      <c r="W726" s="3" t="str">
        <f>IF(COUNT($A726)=0,"",IF($A726&lt;&gt;DRAFT!$B728,"ERR",IF(DRAFT!BT728="3E","3E",IF(COUNT(DRAFT!BP728,DRAFT!BT728)&gt;0,DRAFT!BU728,""))))</f>
        <v/>
      </c>
      <c r="X726" s="3" t="str">
        <f>IF(COUNT($A726)=0,"",IF(W726="3E","3E",IF(W726="","I",LOOKUP(W726/Y$2,{0,0.4,0.45,0.5,0.55,0.6,0.65,0.7,0.75,0.8,1},{"F","D","C","C+","B-","B","B+","A-","A","A+"}))))</f>
        <v/>
      </c>
      <c r="Y726" s="2" t="str">
        <f>IF(COUNT($A726)=0,"",IF(W726="","--",IF(W726="3E","3E",LOOKUP(W726/Y$2,{0,0.4,0.45,0.5,0.55,0.6,0.65,0.7,0.75,0.8,1},{0,2,2.25,2.5,2.75,3,3.25,3.5,3.75,4}))))</f>
        <v/>
      </c>
      <c r="Z726" s="3" t="str">
        <f>IF(COUNT($A726)=0,"",IF($A726&lt;&gt;DRAFT!$B728,"ERR",IF(DRAFT!CC728="3E","3E",IF(COUNT(DRAFT!BY728,DRAFT!CC728)&gt;0,DRAFT!CD728,""))))</f>
        <v/>
      </c>
      <c r="AA726" s="3" t="str">
        <f>IF(COUNT($A726)=0,"",IF(Z726="3E","3E",IF(Z726="","I",LOOKUP(Z726/AB$2,{0,0.4,0.45,0.5,0.55,0.6,0.65,0.7,0.75,0.8,1},{"F","D","C","C+","B-","B","B+","A-","A","A+"}))))</f>
        <v/>
      </c>
      <c r="AB726" s="2" t="str">
        <f>IF(COUNT($A726)=0,"",IF(Z726="","--",IF(Z726="3E","3E",LOOKUP(Z726/AB$2,{0,0.4,0.45,0.5,0.55,0.6,0.65,0.7,0.75,0.8,1},{0,2,2.25,2.5,2.75,3,3.25,3.5,3.75,4}))))</f>
        <v/>
      </c>
      <c r="AC726" s="3" t="str">
        <f>IF(COUNT($A726)=0,"",IF($A726&lt;&gt;DRAFT!$B728,"ERR",IF(DRAFT!CF728&gt;0,DRAFT!CF728,"")))</f>
        <v/>
      </c>
      <c r="AD726" s="3" t="str">
        <f>IF(COUNT($A726)=0,"",IF(AC726="3E","3E",IF(AC726="","I",LOOKUP(AC726/AE$2,{0,0.4,0.45,0.5,0.55,0.6,0.65,0.7,0.75,0.8,1},{"F","D","C","C+","B-","B","B+","A-","A","A+"}))))</f>
        <v/>
      </c>
      <c r="AE726" s="2" t="str">
        <f>IF(COUNT($A726)=0,"",IF(AC726="","--",IF(AC726="3E","3E",LOOKUP(AC726/AE$2,{0,0.4,0.45,0.5,0.55,0.6,0.65,0.7,0.75,0.8,1},{0,2,2.25,2.5,2.75,3,3.25,3.5,3.75,4}))))</f>
        <v/>
      </c>
      <c r="AF726" s="3" t="str">
        <f>IF($A726&lt;&gt;DRAFT!$B728,"ERR",IF(OR(COUNT($A726)=0,COUNT(DRAFT!CI728:CK728,DRAFT!CM728:CO728)=0),"",CEILING(SUM(DRAFT!CL728,DRAFT!CP728),1)))</f>
        <v/>
      </c>
      <c r="AG726" s="3" t="str">
        <f>IF(COUNT($A726)=0,"",IF(AF726="3E","3E",IF(AF726="","I",LOOKUP(AF726/AH$2,{0,0.4,0.45,0.5,0.55,0.6,0.65,0.7,0.75,0.8,1},{"F","D","C","C+","B-","B","B+","A-","A","A+"}))))</f>
        <v/>
      </c>
      <c r="AH726" s="2" t="str">
        <f>IF(COUNT($A726)=0,"",IF(AF726="","--",IF(AF726="3E","3E",LOOKUP(AF726/AH$2,{0,0.4,0.45,0.5,0.55,0.6,0.65,0.7,0.75,0.8,1},{0,2,2.25,2.5,2.75,3,3.25,3.5,3.75,4}))))</f>
        <v/>
      </c>
      <c r="AI726" s="11" t="str">
        <f>IF(OR(COUNT($A726)=0,COUNT(B726:AH726)=0),"",IF(COUNTIF(B726:AH726,"3E")&gt;0,"3E",IF(DRAFT!$A728="R",TRUNC(SUMPRODUCT(RGP,RCP)/TCP,3),TRUNC((SUMPRODUCT(--(IMDGP&gt;0)*IMDGP,IMCP)+CEILING(DRAFT!$CQ728*42,0.25))/TCP,3))))</f>
        <v/>
      </c>
      <c r="AJ726" s="3" t="str">
        <f>IF(OR(COUNT($A726)=0,COUNT(B726:AH726)=0),"",IF(COUNTIF(B726:AH726,"3E")&gt;0,"3E",IF(DRAFT!$A728="R",SUMPRODUCT(--(RGP&gt;=2),RCP),SUMPRODUCT(--(IMDGP&gt;0),--(IMGP=0),IMCP)+DRAFT!$CR728)))</f>
        <v/>
      </c>
      <c r="AK726" s="3" t="str">
        <f>IF(OR(COUNT($A726)=0,COUNT(B726:AH726)=0),"",IF(COUNTIF(B726:AJ726,"3E")&gt;0,"3E",IF(AND(DRAFT!$A728="IM",OR($AI726&gt;DRAFT!$CQ728,$AJ726&gt;DRAFT!$CR728)),"IMPROVED",IF(AND(DRAFT!$A728="IM",$AI726&lt;=DRAFT!$CQ728,$AJ726&lt;=DRAFT!$CR728),"NOT IMPROVED",IF(AND(AH726&gt;=2,AI726&gt;=2,AJ726&gt;=30),"PASS","FAIL")))))</f>
        <v/>
      </c>
      <c r="AL726" s="3" t="str">
        <f t="shared" si="22"/>
        <v/>
      </c>
      <c r="AM726" s="3" t="str">
        <f t="shared" si="23"/>
        <v/>
      </c>
    </row>
    <row r="727" spans="1:39" ht="18.95" customHeight="1" x14ac:dyDescent="0.25">
      <c r="A727" s="4" t="str">
        <f>IF(DRAFT!$B729="","",DRAFT!$B729)</f>
        <v/>
      </c>
      <c r="B727" s="3" t="str">
        <f>IF(COUNT($A727)=0,"",IF($A727&lt;&gt;DRAFT!$B729,"ERR",IF(DRAFT!I729="3E","3E",IF(COUNT(DRAFT!E729,DRAFT!I729)&gt;0,DRAFT!J729,""))))</f>
        <v/>
      </c>
      <c r="C727" s="3" t="str">
        <f>IF(COUNT($A727)=0,"",IF(B727="3E","3E",IF(B727="","I",LOOKUP(B727/D$2,{0,0.4,0.45,0.5,0.55,0.6,0.65,0.7,0.75,0.8,1},{"F","D","C","C+","B-","B","B+","A-","A","A+"}))))</f>
        <v/>
      </c>
      <c r="D727" s="2" t="str">
        <f>IF(COUNT($A727)=0,"",IF(B727="","--",IF(B727="3E","3E",LOOKUP(B727/D$2,{0,0.4,0.45,0.5,0.55,0.6,0.65,0.7,0.75,0.8,1},{0,2,2.25,2.5,2.75,3,3.25,3.5,3.75,4}))))</f>
        <v/>
      </c>
      <c r="E727" s="3" t="str">
        <f>IF(COUNT($A727)=0,"",IF($A727&lt;&gt;DRAFT!$B729,"ERR",IF(DRAFT!R729="3E","3E",IF(COUNT(DRAFT!N729,DRAFT!R729)&gt;0,DRAFT!S729,""))))</f>
        <v/>
      </c>
      <c r="F727" s="3" t="str">
        <f>IF(COUNT($A727)=0,"",IF(E727="3E","3E",IF(E727="","I",LOOKUP(E727/G$2,{0,0.4,0.45,0.5,0.55,0.6,0.65,0.7,0.75,0.8,1},{"F","D","C","C+","B-","B","B+","A-","A","A+"}))))</f>
        <v/>
      </c>
      <c r="G727" s="2" t="str">
        <f>IF(COUNT($A727)=0,"",IF(E727="","--",IF(E727="3E","3E",LOOKUP(E727/G$2,{0,0.4,0.45,0.5,0.55,0.6,0.65,0.7,0.75,0.8,1},{0,2,2.25,2.5,2.75,3,3.25,3.5,3.75,4}))))</f>
        <v/>
      </c>
      <c r="H727" s="3" t="str">
        <f>IF(COUNT($A727)=0,"",IF($A727&lt;&gt;DRAFT!$B729,"ERR",IF(DRAFT!AA729="3E","3E",IF(COUNT(DRAFT!W729,DRAFT!AA729)&gt;0,DRAFT!AB729,""))))</f>
        <v/>
      </c>
      <c r="I727" s="3" t="str">
        <f>IF(COUNT($A727)=0,"",IF(H727="3E","3E",IF(H727="","I",LOOKUP(H727/J$2,{0,0.4,0.45,0.5,0.55,0.6,0.65,0.7,0.75,0.8,1},{"F","D","C","C+","B-","B","B+","A-","A","A+"}))))</f>
        <v/>
      </c>
      <c r="J727" s="2" t="str">
        <f>IF(COUNT($A727)=0,"",IF(H727="","--",IF(H727="3E","3E",LOOKUP(H727/J$2,{0,0.4,0.45,0.5,0.55,0.6,0.65,0.7,0.75,0.8,1},{0,2,2.25,2.5,2.75,3,3.25,3.5,3.75,4}))))</f>
        <v/>
      </c>
      <c r="K727" s="3" t="str">
        <f>IF(COUNT($A727)=0,"",IF($A727&lt;&gt;DRAFT!$B729,"ERR",IF(DRAFT!AJ729="3E","3E",IF(COUNT(DRAFT!AF729,DRAFT!AJ729)&gt;0,DRAFT!AK729,""))))</f>
        <v/>
      </c>
      <c r="L727" s="3" t="str">
        <f>IF(COUNT($A727)=0,"",IF(K727="3E","3E",IF(K727="","I",LOOKUP(K727/M$2,{0,0.4,0.45,0.5,0.55,0.6,0.65,0.7,0.75,0.8,1},{"F","D","C","C+","B-","B","B+","A-","A","A+"}))))</f>
        <v/>
      </c>
      <c r="M727" s="2" t="str">
        <f>IF(COUNT($A727)=0,"",IF(K727="","--",IF(K727="3E","3E",LOOKUP(K727/M$2,{0,0.4,0.45,0.5,0.55,0.6,0.65,0.7,0.75,0.8,1},{0,2,2.25,2.5,2.75,3,3.25,3.5,3.75,4}))))</f>
        <v/>
      </c>
      <c r="N727" s="3" t="str">
        <f>IF(COUNT($A727)=0,"",IF($A727&lt;&gt;DRAFT!$B729,"ERR",IF(DRAFT!AS729="3E","3E",IF(COUNT(DRAFT!AO729,DRAFT!AS729)&gt;0,DRAFT!AT729,""))))</f>
        <v/>
      </c>
      <c r="O727" s="3" t="str">
        <f>IF(COUNT($A727)=0,"",IF(N727="3E","3E",IF(N727="","I",LOOKUP(N727/P$2,{0,0.4,0.45,0.5,0.55,0.6,0.65,0.7,0.75,0.8,1},{"F","D","C","C+","B-","B","B+","A-","A","A+"}))))</f>
        <v/>
      </c>
      <c r="P727" s="2" t="str">
        <f>IF(COUNT($A727)=0,"",IF(N727="","--",IF(N727="3E","3E",LOOKUP(N727/P$2,{0,0.4,0.45,0.5,0.55,0.6,0.65,0.7,0.75,0.8,1},{0,2,2.25,2.5,2.75,3,3.25,3.5,3.75,4}))))</f>
        <v/>
      </c>
      <c r="Q727" s="3" t="str">
        <f>IF(COUNT($A727)=0,"",IF($A727&lt;&gt;DRAFT!$B729,"ERR",IF(DRAFT!BB729="3E","3E",IF(COUNT(DRAFT!AX729,DRAFT!BB729)&gt;0,DRAFT!BC729,""))))</f>
        <v/>
      </c>
      <c r="R727" s="3" t="str">
        <f>IF(COUNT($A727)=0,"",IF(Q727="3E","3E",IF(Q727="","I",LOOKUP(Q727/S$2,{0,0.4,0.45,0.5,0.55,0.6,0.65,0.7,0.75,0.8,1},{"F","D","C","C+","B-","B","B+","A-","A","A+"}))))</f>
        <v/>
      </c>
      <c r="S727" s="2" t="str">
        <f>IF(COUNT($A727)=0,"",IF(Q727="","--",IF(Q727="3E","3E",LOOKUP(Q727/S$2,{0,0.4,0.45,0.5,0.55,0.6,0.65,0.7,0.75,0.8,1},{0,2,2.25,2.5,2.75,3,3.25,3.5,3.75,4}))))</f>
        <v/>
      </c>
      <c r="T727" s="3" t="str">
        <f>IF(COUNT($A727)=0,"",IF($A727&lt;&gt;DRAFT!$B729,"ERR",IF(DRAFT!BK729="3E","3E",IF(COUNT(DRAFT!BG729,DRAFT!BK729)&gt;0,DRAFT!BL729,""))))</f>
        <v/>
      </c>
      <c r="U727" s="3" t="str">
        <f>IF(COUNT($A727)=0,"",IF(T727="3E","3E",IF(T727="","I",LOOKUP(T727/V$2,{0,0.4,0.45,0.5,0.55,0.6,0.65,0.7,0.75,0.8,1},{"F","D","C","C+","B-","B","B+","A-","A","A+"}))))</f>
        <v/>
      </c>
      <c r="V727" s="2" t="str">
        <f>IF(COUNT($A727)=0,"",IF(T727="","--",IF(T727="3E","3E",LOOKUP(T727/V$2,{0,0.4,0.45,0.5,0.55,0.6,0.65,0.7,0.75,0.8,1},{0,2,2.25,2.5,2.75,3,3.25,3.5,3.75,4}))))</f>
        <v/>
      </c>
      <c r="W727" s="3" t="str">
        <f>IF(COUNT($A727)=0,"",IF($A727&lt;&gt;DRAFT!$B729,"ERR",IF(DRAFT!BT729="3E","3E",IF(COUNT(DRAFT!BP729,DRAFT!BT729)&gt;0,DRAFT!BU729,""))))</f>
        <v/>
      </c>
      <c r="X727" s="3" t="str">
        <f>IF(COUNT($A727)=0,"",IF(W727="3E","3E",IF(W727="","I",LOOKUP(W727/Y$2,{0,0.4,0.45,0.5,0.55,0.6,0.65,0.7,0.75,0.8,1},{"F","D","C","C+","B-","B","B+","A-","A","A+"}))))</f>
        <v/>
      </c>
      <c r="Y727" s="2" t="str">
        <f>IF(COUNT($A727)=0,"",IF(W727="","--",IF(W727="3E","3E",LOOKUP(W727/Y$2,{0,0.4,0.45,0.5,0.55,0.6,0.65,0.7,0.75,0.8,1},{0,2,2.25,2.5,2.75,3,3.25,3.5,3.75,4}))))</f>
        <v/>
      </c>
      <c r="Z727" s="3" t="str">
        <f>IF(COUNT($A727)=0,"",IF($A727&lt;&gt;DRAFT!$B729,"ERR",IF(DRAFT!CC729="3E","3E",IF(COUNT(DRAFT!BY729,DRAFT!CC729)&gt;0,DRAFT!CD729,""))))</f>
        <v/>
      </c>
      <c r="AA727" s="3" t="str">
        <f>IF(COUNT($A727)=0,"",IF(Z727="3E","3E",IF(Z727="","I",LOOKUP(Z727/AB$2,{0,0.4,0.45,0.5,0.55,0.6,0.65,0.7,0.75,0.8,1},{"F","D","C","C+","B-","B","B+","A-","A","A+"}))))</f>
        <v/>
      </c>
      <c r="AB727" s="2" t="str">
        <f>IF(COUNT($A727)=0,"",IF(Z727="","--",IF(Z727="3E","3E",LOOKUP(Z727/AB$2,{0,0.4,0.45,0.5,0.55,0.6,0.65,0.7,0.75,0.8,1},{0,2,2.25,2.5,2.75,3,3.25,3.5,3.75,4}))))</f>
        <v/>
      </c>
      <c r="AC727" s="3" t="str">
        <f>IF(COUNT($A727)=0,"",IF($A727&lt;&gt;DRAFT!$B729,"ERR",IF(DRAFT!CF729&gt;0,DRAFT!CF729,"")))</f>
        <v/>
      </c>
      <c r="AD727" s="3" t="str">
        <f>IF(COUNT($A727)=0,"",IF(AC727="3E","3E",IF(AC727="","I",LOOKUP(AC727/AE$2,{0,0.4,0.45,0.5,0.55,0.6,0.65,0.7,0.75,0.8,1},{"F","D","C","C+","B-","B","B+","A-","A","A+"}))))</f>
        <v/>
      </c>
      <c r="AE727" s="2" t="str">
        <f>IF(COUNT($A727)=0,"",IF(AC727="","--",IF(AC727="3E","3E",LOOKUP(AC727/AE$2,{0,0.4,0.45,0.5,0.55,0.6,0.65,0.7,0.75,0.8,1},{0,2,2.25,2.5,2.75,3,3.25,3.5,3.75,4}))))</f>
        <v/>
      </c>
      <c r="AF727" s="3" t="str">
        <f>IF($A727&lt;&gt;DRAFT!$B729,"ERR",IF(OR(COUNT($A727)=0,COUNT(DRAFT!CI729:CK729,DRAFT!CM729:CO729)=0),"",CEILING(SUM(DRAFT!CL729,DRAFT!CP729),1)))</f>
        <v/>
      </c>
      <c r="AG727" s="3" t="str">
        <f>IF(COUNT($A727)=0,"",IF(AF727="3E","3E",IF(AF727="","I",LOOKUP(AF727/AH$2,{0,0.4,0.45,0.5,0.55,0.6,0.65,0.7,0.75,0.8,1},{"F","D","C","C+","B-","B","B+","A-","A","A+"}))))</f>
        <v/>
      </c>
      <c r="AH727" s="2" t="str">
        <f>IF(COUNT($A727)=0,"",IF(AF727="","--",IF(AF727="3E","3E",LOOKUP(AF727/AH$2,{0,0.4,0.45,0.5,0.55,0.6,0.65,0.7,0.75,0.8,1},{0,2,2.25,2.5,2.75,3,3.25,3.5,3.75,4}))))</f>
        <v/>
      </c>
      <c r="AI727" s="11" t="str">
        <f>IF(OR(COUNT($A727)=0,COUNT(B727:AH727)=0),"",IF(COUNTIF(B727:AH727,"3E")&gt;0,"3E",IF(DRAFT!$A729="R",TRUNC(SUMPRODUCT(RGP,RCP)/TCP,3),TRUNC((SUMPRODUCT(--(IMDGP&gt;0)*IMDGP,IMCP)+CEILING(DRAFT!$CQ729*42,0.25))/TCP,3))))</f>
        <v/>
      </c>
      <c r="AJ727" s="3" t="str">
        <f>IF(OR(COUNT($A727)=0,COUNT(B727:AH727)=0),"",IF(COUNTIF(B727:AH727,"3E")&gt;0,"3E",IF(DRAFT!$A729="R",SUMPRODUCT(--(RGP&gt;=2),RCP),SUMPRODUCT(--(IMDGP&gt;0),--(IMGP=0),IMCP)+DRAFT!$CR729)))</f>
        <v/>
      </c>
      <c r="AK727" s="3" t="str">
        <f>IF(OR(COUNT($A727)=0,COUNT(B727:AH727)=0),"",IF(COUNTIF(B727:AJ727,"3E")&gt;0,"3E",IF(AND(DRAFT!$A729="IM",OR($AI727&gt;DRAFT!$CQ729,$AJ727&gt;DRAFT!$CR729)),"IMPROVED",IF(AND(DRAFT!$A729="IM",$AI727&lt;=DRAFT!$CQ729,$AJ727&lt;=DRAFT!$CR729),"NOT IMPROVED",IF(AND(AH727&gt;=2,AI727&gt;=2,AJ727&gt;=30),"PASS","FAIL")))))</f>
        <v/>
      </c>
      <c r="AL727" s="3" t="str">
        <f t="shared" si="22"/>
        <v/>
      </c>
      <c r="AM727" s="3" t="str">
        <f t="shared" si="23"/>
        <v/>
      </c>
    </row>
    <row r="728" spans="1:39" ht="18.95" customHeight="1" x14ac:dyDescent="0.25">
      <c r="A728" s="4" t="str">
        <f>IF(DRAFT!$B730="","",DRAFT!$B730)</f>
        <v/>
      </c>
      <c r="B728" s="3" t="str">
        <f>IF(COUNT($A728)=0,"",IF($A728&lt;&gt;DRAFT!$B730,"ERR",IF(DRAFT!I730="3E","3E",IF(COUNT(DRAFT!E730,DRAFT!I730)&gt;0,DRAFT!J730,""))))</f>
        <v/>
      </c>
      <c r="C728" s="3" t="str">
        <f>IF(COUNT($A728)=0,"",IF(B728="3E","3E",IF(B728="","I",LOOKUP(B728/D$2,{0,0.4,0.45,0.5,0.55,0.6,0.65,0.7,0.75,0.8,1},{"F","D","C","C+","B-","B","B+","A-","A","A+"}))))</f>
        <v/>
      </c>
      <c r="D728" s="2" t="str">
        <f>IF(COUNT($A728)=0,"",IF(B728="","--",IF(B728="3E","3E",LOOKUP(B728/D$2,{0,0.4,0.45,0.5,0.55,0.6,0.65,0.7,0.75,0.8,1},{0,2,2.25,2.5,2.75,3,3.25,3.5,3.75,4}))))</f>
        <v/>
      </c>
      <c r="E728" s="3" t="str">
        <f>IF(COUNT($A728)=0,"",IF($A728&lt;&gt;DRAFT!$B730,"ERR",IF(DRAFT!R730="3E","3E",IF(COUNT(DRAFT!N730,DRAFT!R730)&gt;0,DRAFT!S730,""))))</f>
        <v/>
      </c>
      <c r="F728" s="3" t="str">
        <f>IF(COUNT($A728)=0,"",IF(E728="3E","3E",IF(E728="","I",LOOKUP(E728/G$2,{0,0.4,0.45,0.5,0.55,0.6,0.65,0.7,0.75,0.8,1},{"F","D","C","C+","B-","B","B+","A-","A","A+"}))))</f>
        <v/>
      </c>
      <c r="G728" s="2" t="str">
        <f>IF(COUNT($A728)=0,"",IF(E728="","--",IF(E728="3E","3E",LOOKUP(E728/G$2,{0,0.4,0.45,0.5,0.55,0.6,0.65,0.7,0.75,0.8,1},{0,2,2.25,2.5,2.75,3,3.25,3.5,3.75,4}))))</f>
        <v/>
      </c>
      <c r="H728" s="3" t="str">
        <f>IF(COUNT($A728)=0,"",IF($A728&lt;&gt;DRAFT!$B730,"ERR",IF(DRAFT!AA730="3E","3E",IF(COUNT(DRAFT!W730,DRAFT!AA730)&gt;0,DRAFT!AB730,""))))</f>
        <v/>
      </c>
      <c r="I728" s="3" t="str">
        <f>IF(COUNT($A728)=0,"",IF(H728="3E","3E",IF(H728="","I",LOOKUP(H728/J$2,{0,0.4,0.45,0.5,0.55,0.6,0.65,0.7,0.75,0.8,1},{"F","D","C","C+","B-","B","B+","A-","A","A+"}))))</f>
        <v/>
      </c>
      <c r="J728" s="2" t="str">
        <f>IF(COUNT($A728)=0,"",IF(H728="","--",IF(H728="3E","3E",LOOKUP(H728/J$2,{0,0.4,0.45,0.5,0.55,0.6,0.65,0.7,0.75,0.8,1},{0,2,2.25,2.5,2.75,3,3.25,3.5,3.75,4}))))</f>
        <v/>
      </c>
      <c r="K728" s="3" t="str">
        <f>IF(COUNT($A728)=0,"",IF($A728&lt;&gt;DRAFT!$B730,"ERR",IF(DRAFT!AJ730="3E","3E",IF(COUNT(DRAFT!AF730,DRAFT!AJ730)&gt;0,DRAFT!AK730,""))))</f>
        <v/>
      </c>
      <c r="L728" s="3" t="str">
        <f>IF(COUNT($A728)=0,"",IF(K728="3E","3E",IF(K728="","I",LOOKUP(K728/M$2,{0,0.4,0.45,0.5,0.55,0.6,0.65,0.7,0.75,0.8,1},{"F","D","C","C+","B-","B","B+","A-","A","A+"}))))</f>
        <v/>
      </c>
      <c r="M728" s="2" t="str">
        <f>IF(COUNT($A728)=0,"",IF(K728="","--",IF(K728="3E","3E",LOOKUP(K728/M$2,{0,0.4,0.45,0.5,0.55,0.6,0.65,0.7,0.75,0.8,1},{0,2,2.25,2.5,2.75,3,3.25,3.5,3.75,4}))))</f>
        <v/>
      </c>
      <c r="N728" s="3" t="str">
        <f>IF(COUNT($A728)=0,"",IF($A728&lt;&gt;DRAFT!$B730,"ERR",IF(DRAFT!AS730="3E","3E",IF(COUNT(DRAFT!AO730,DRAFT!AS730)&gt;0,DRAFT!AT730,""))))</f>
        <v/>
      </c>
      <c r="O728" s="3" t="str">
        <f>IF(COUNT($A728)=0,"",IF(N728="3E","3E",IF(N728="","I",LOOKUP(N728/P$2,{0,0.4,0.45,0.5,0.55,0.6,0.65,0.7,0.75,0.8,1},{"F","D","C","C+","B-","B","B+","A-","A","A+"}))))</f>
        <v/>
      </c>
      <c r="P728" s="2" t="str">
        <f>IF(COUNT($A728)=0,"",IF(N728="","--",IF(N728="3E","3E",LOOKUP(N728/P$2,{0,0.4,0.45,0.5,0.55,0.6,0.65,0.7,0.75,0.8,1},{0,2,2.25,2.5,2.75,3,3.25,3.5,3.75,4}))))</f>
        <v/>
      </c>
      <c r="Q728" s="3" t="str">
        <f>IF(COUNT($A728)=0,"",IF($A728&lt;&gt;DRAFT!$B730,"ERR",IF(DRAFT!BB730="3E","3E",IF(COUNT(DRAFT!AX730,DRAFT!BB730)&gt;0,DRAFT!BC730,""))))</f>
        <v/>
      </c>
      <c r="R728" s="3" t="str">
        <f>IF(COUNT($A728)=0,"",IF(Q728="3E","3E",IF(Q728="","I",LOOKUP(Q728/S$2,{0,0.4,0.45,0.5,0.55,0.6,0.65,0.7,0.75,0.8,1},{"F","D","C","C+","B-","B","B+","A-","A","A+"}))))</f>
        <v/>
      </c>
      <c r="S728" s="2" t="str">
        <f>IF(COUNT($A728)=0,"",IF(Q728="","--",IF(Q728="3E","3E",LOOKUP(Q728/S$2,{0,0.4,0.45,0.5,0.55,0.6,0.65,0.7,0.75,0.8,1},{0,2,2.25,2.5,2.75,3,3.25,3.5,3.75,4}))))</f>
        <v/>
      </c>
      <c r="T728" s="3" t="str">
        <f>IF(COUNT($A728)=0,"",IF($A728&lt;&gt;DRAFT!$B730,"ERR",IF(DRAFT!BK730="3E","3E",IF(COUNT(DRAFT!BG730,DRAFT!BK730)&gt;0,DRAFT!BL730,""))))</f>
        <v/>
      </c>
      <c r="U728" s="3" t="str">
        <f>IF(COUNT($A728)=0,"",IF(T728="3E","3E",IF(T728="","I",LOOKUP(T728/V$2,{0,0.4,0.45,0.5,0.55,0.6,0.65,0.7,0.75,0.8,1},{"F","D","C","C+","B-","B","B+","A-","A","A+"}))))</f>
        <v/>
      </c>
      <c r="V728" s="2" t="str">
        <f>IF(COUNT($A728)=0,"",IF(T728="","--",IF(T728="3E","3E",LOOKUP(T728/V$2,{0,0.4,0.45,0.5,0.55,0.6,0.65,0.7,0.75,0.8,1},{0,2,2.25,2.5,2.75,3,3.25,3.5,3.75,4}))))</f>
        <v/>
      </c>
      <c r="W728" s="3" t="str">
        <f>IF(COUNT($A728)=0,"",IF($A728&lt;&gt;DRAFT!$B730,"ERR",IF(DRAFT!BT730="3E","3E",IF(COUNT(DRAFT!BP730,DRAFT!BT730)&gt;0,DRAFT!BU730,""))))</f>
        <v/>
      </c>
      <c r="X728" s="3" t="str">
        <f>IF(COUNT($A728)=0,"",IF(W728="3E","3E",IF(W728="","I",LOOKUP(W728/Y$2,{0,0.4,0.45,0.5,0.55,0.6,0.65,0.7,0.75,0.8,1},{"F","D","C","C+","B-","B","B+","A-","A","A+"}))))</f>
        <v/>
      </c>
      <c r="Y728" s="2" t="str">
        <f>IF(COUNT($A728)=0,"",IF(W728="","--",IF(W728="3E","3E",LOOKUP(W728/Y$2,{0,0.4,0.45,0.5,0.55,0.6,0.65,0.7,0.75,0.8,1},{0,2,2.25,2.5,2.75,3,3.25,3.5,3.75,4}))))</f>
        <v/>
      </c>
      <c r="Z728" s="3" t="str">
        <f>IF(COUNT($A728)=0,"",IF($A728&lt;&gt;DRAFT!$B730,"ERR",IF(DRAFT!CC730="3E","3E",IF(COUNT(DRAFT!BY730,DRAFT!CC730)&gt;0,DRAFT!CD730,""))))</f>
        <v/>
      </c>
      <c r="AA728" s="3" t="str">
        <f>IF(COUNT($A728)=0,"",IF(Z728="3E","3E",IF(Z728="","I",LOOKUP(Z728/AB$2,{0,0.4,0.45,0.5,0.55,0.6,0.65,0.7,0.75,0.8,1},{"F","D","C","C+","B-","B","B+","A-","A","A+"}))))</f>
        <v/>
      </c>
      <c r="AB728" s="2" t="str">
        <f>IF(COUNT($A728)=0,"",IF(Z728="","--",IF(Z728="3E","3E",LOOKUP(Z728/AB$2,{0,0.4,0.45,0.5,0.55,0.6,0.65,0.7,0.75,0.8,1},{0,2,2.25,2.5,2.75,3,3.25,3.5,3.75,4}))))</f>
        <v/>
      </c>
      <c r="AC728" s="3" t="str">
        <f>IF(COUNT($A728)=0,"",IF($A728&lt;&gt;DRAFT!$B730,"ERR",IF(DRAFT!CF730&gt;0,DRAFT!CF730,"")))</f>
        <v/>
      </c>
      <c r="AD728" s="3" t="str">
        <f>IF(COUNT($A728)=0,"",IF(AC728="3E","3E",IF(AC728="","I",LOOKUP(AC728/AE$2,{0,0.4,0.45,0.5,0.55,0.6,0.65,0.7,0.75,0.8,1},{"F","D","C","C+","B-","B","B+","A-","A","A+"}))))</f>
        <v/>
      </c>
      <c r="AE728" s="2" t="str">
        <f>IF(COUNT($A728)=0,"",IF(AC728="","--",IF(AC728="3E","3E",LOOKUP(AC728/AE$2,{0,0.4,0.45,0.5,0.55,0.6,0.65,0.7,0.75,0.8,1},{0,2,2.25,2.5,2.75,3,3.25,3.5,3.75,4}))))</f>
        <v/>
      </c>
      <c r="AF728" s="3" t="str">
        <f>IF($A728&lt;&gt;DRAFT!$B730,"ERR",IF(OR(COUNT($A728)=0,COUNT(DRAFT!CI730:CK730,DRAFT!CM730:CO730)=0),"",CEILING(SUM(DRAFT!CL730,DRAFT!CP730),1)))</f>
        <v/>
      </c>
      <c r="AG728" s="3" t="str">
        <f>IF(COUNT($A728)=0,"",IF(AF728="3E","3E",IF(AF728="","I",LOOKUP(AF728/AH$2,{0,0.4,0.45,0.5,0.55,0.6,0.65,0.7,0.75,0.8,1},{"F","D","C","C+","B-","B","B+","A-","A","A+"}))))</f>
        <v/>
      </c>
      <c r="AH728" s="2" t="str">
        <f>IF(COUNT($A728)=0,"",IF(AF728="","--",IF(AF728="3E","3E",LOOKUP(AF728/AH$2,{0,0.4,0.45,0.5,0.55,0.6,0.65,0.7,0.75,0.8,1},{0,2,2.25,2.5,2.75,3,3.25,3.5,3.75,4}))))</f>
        <v/>
      </c>
      <c r="AI728" s="11" t="str">
        <f>IF(OR(COUNT($A728)=0,COUNT(B728:AH728)=0),"",IF(COUNTIF(B728:AH728,"3E")&gt;0,"3E",IF(DRAFT!$A730="R",TRUNC(SUMPRODUCT(RGP,RCP)/TCP,3),TRUNC((SUMPRODUCT(--(IMDGP&gt;0)*IMDGP,IMCP)+CEILING(DRAFT!$CQ730*42,0.25))/TCP,3))))</f>
        <v/>
      </c>
      <c r="AJ728" s="3" t="str">
        <f>IF(OR(COUNT($A728)=0,COUNT(B728:AH728)=0),"",IF(COUNTIF(B728:AH728,"3E")&gt;0,"3E",IF(DRAFT!$A730="R",SUMPRODUCT(--(RGP&gt;=2),RCP),SUMPRODUCT(--(IMDGP&gt;0),--(IMGP=0),IMCP)+DRAFT!$CR730)))</f>
        <v/>
      </c>
      <c r="AK728" s="3" t="str">
        <f>IF(OR(COUNT($A728)=0,COUNT(B728:AH728)=0),"",IF(COUNTIF(B728:AJ728,"3E")&gt;0,"3E",IF(AND(DRAFT!$A730="IM",OR($AI728&gt;DRAFT!$CQ730,$AJ728&gt;DRAFT!$CR730)),"IMPROVED",IF(AND(DRAFT!$A730="IM",$AI728&lt;=DRAFT!$CQ730,$AJ728&lt;=DRAFT!$CR730),"NOT IMPROVED",IF(AND(AH728&gt;=2,AI728&gt;=2,AJ728&gt;=30),"PASS","FAIL")))))</f>
        <v/>
      </c>
      <c r="AL728" s="3" t="str">
        <f t="shared" si="22"/>
        <v/>
      </c>
      <c r="AM728" s="3" t="str">
        <f t="shared" si="23"/>
        <v/>
      </c>
    </row>
    <row r="729" spans="1:39" ht="18.95" customHeight="1" x14ac:dyDescent="0.25">
      <c r="A729" s="4" t="str">
        <f>IF(DRAFT!$B731="","",DRAFT!$B731)</f>
        <v/>
      </c>
      <c r="B729" s="3" t="str">
        <f>IF(COUNT($A729)=0,"",IF($A729&lt;&gt;DRAFT!$B731,"ERR",IF(DRAFT!I731="3E","3E",IF(COUNT(DRAFT!E731,DRAFT!I731)&gt;0,DRAFT!J731,""))))</f>
        <v/>
      </c>
      <c r="C729" s="3" t="str">
        <f>IF(COUNT($A729)=0,"",IF(B729="3E","3E",IF(B729="","I",LOOKUP(B729/D$2,{0,0.4,0.45,0.5,0.55,0.6,0.65,0.7,0.75,0.8,1},{"F","D","C","C+","B-","B","B+","A-","A","A+"}))))</f>
        <v/>
      </c>
      <c r="D729" s="2" t="str">
        <f>IF(COUNT($A729)=0,"",IF(B729="","--",IF(B729="3E","3E",LOOKUP(B729/D$2,{0,0.4,0.45,0.5,0.55,0.6,0.65,0.7,0.75,0.8,1},{0,2,2.25,2.5,2.75,3,3.25,3.5,3.75,4}))))</f>
        <v/>
      </c>
      <c r="E729" s="3" t="str">
        <f>IF(COUNT($A729)=0,"",IF($A729&lt;&gt;DRAFT!$B731,"ERR",IF(DRAFT!R731="3E","3E",IF(COUNT(DRAFT!N731,DRAFT!R731)&gt;0,DRAFT!S731,""))))</f>
        <v/>
      </c>
      <c r="F729" s="3" t="str">
        <f>IF(COUNT($A729)=0,"",IF(E729="3E","3E",IF(E729="","I",LOOKUP(E729/G$2,{0,0.4,0.45,0.5,0.55,0.6,0.65,0.7,0.75,0.8,1},{"F","D","C","C+","B-","B","B+","A-","A","A+"}))))</f>
        <v/>
      </c>
      <c r="G729" s="2" t="str">
        <f>IF(COUNT($A729)=0,"",IF(E729="","--",IF(E729="3E","3E",LOOKUP(E729/G$2,{0,0.4,0.45,0.5,0.55,0.6,0.65,0.7,0.75,0.8,1},{0,2,2.25,2.5,2.75,3,3.25,3.5,3.75,4}))))</f>
        <v/>
      </c>
      <c r="H729" s="3" t="str">
        <f>IF(COUNT($A729)=0,"",IF($A729&lt;&gt;DRAFT!$B731,"ERR",IF(DRAFT!AA731="3E","3E",IF(COUNT(DRAFT!W731,DRAFT!AA731)&gt;0,DRAFT!AB731,""))))</f>
        <v/>
      </c>
      <c r="I729" s="3" t="str">
        <f>IF(COUNT($A729)=0,"",IF(H729="3E","3E",IF(H729="","I",LOOKUP(H729/J$2,{0,0.4,0.45,0.5,0.55,0.6,0.65,0.7,0.75,0.8,1},{"F","D","C","C+","B-","B","B+","A-","A","A+"}))))</f>
        <v/>
      </c>
      <c r="J729" s="2" t="str">
        <f>IF(COUNT($A729)=0,"",IF(H729="","--",IF(H729="3E","3E",LOOKUP(H729/J$2,{0,0.4,0.45,0.5,0.55,0.6,0.65,0.7,0.75,0.8,1},{0,2,2.25,2.5,2.75,3,3.25,3.5,3.75,4}))))</f>
        <v/>
      </c>
      <c r="K729" s="3" t="str">
        <f>IF(COUNT($A729)=0,"",IF($A729&lt;&gt;DRAFT!$B731,"ERR",IF(DRAFT!AJ731="3E","3E",IF(COUNT(DRAFT!AF731,DRAFT!AJ731)&gt;0,DRAFT!AK731,""))))</f>
        <v/>
      </c>
      <c r="L729" s="3" t="str">
        <f>IF(COUNT($A729)=0,"",IF(K729="3E","3E",IF(K729="","I",LOOKUP(K729/M$2,{0,0.4,0.45,0.5,0.55,0.6,0.65,0.7,0.75,0.8,1},{"F","D","C","C+","B-","B","B+","A-","A","A+"}))))</f>
        <v/>
      </c>
      <c r="M729" s="2" t="str">
        <f>IF(COUNT($A729)=0,"",IF(K729="","--",IF(K729="3E","3E",LOOKUP(K729/M$2,{0,0.4,0.45,0.5,0.55,0.6,0.65,0.7,0.75,0.8,1},{0,2,2.25,2.5,2.75,3,3.25,3.5,3.75,4}))))</f>
        <v/>
      </c>
      <c r="N729" s="3" t="str">
        <f>IF(COUNT($A729)=0,"",IF($A729&lt;&gt;DRAFT!$B731,"ERR",IF(DRAFT!AS731="3E","3E",IF(COUNT(DRAFT!AO731,DRAFT!AS731)&gt;0,DRAFT!AT731,""))))</f>
        <v/>
      </c>
      <c r="O729" s="3" t="str">
        <f>IF(COUNT($A729)=0,"",IF(N729="3E","3E",IF(N729="","I",LOOKUP(N729/P$2,{0,0.4,0.45,0.5,0.55,0.6,0.65,0.7,0.75,0.8,1},{"F","D","C","C+","B-","B","B+","A-","A","A+"}))))</f>
        <v/>
      </c>
      <c r="P729" s="2" t="str">
        <f>IF(COUNT($A729)=0,"",IF(N729="","--",IF(N729="3E","3E",LOOKUP(N729/P$2,{0,0.4,0.45,0.5,0.55,0.6,0.65,0.7,0.75,0.8,1},{0,2,2.25,2.5,2.75,3,3.25,3.5,3.75,4}))))</f>
        <v/>
      </c>
      <c r="Q729" s="3" t="str">
        <f>IF(COUNT($A729)=0,"",IF($A729&lt;&gt;DRAFT!$B731,"ERR",IF(DRAFT!BB731="3E","3E",IF(COUNT(DRAFT!AX731,DRAFT!BB731)&gt;0,DRAFT!BC731,""))))</f>
        <v/>
      </c>
      <c r="R729" s="3" t="str">
        <f>IF(COUNT($A729)=0,"",IF(Q729="3E","3E",IF(Q729="","I",LOOKUP(Q729/S$2,{0,0.4,0.45,0.5,0.55,0.6,0.65,0.7,0.75,0.8,1},{"F","D","C","C+","B-","B","B+","A-","A","A+"}))))</f>
        <v/>
      </c>
      <c r="S729" s="2" t="str">
        <f>IF(COUNT($A729)=0,"",IF(Q729="","--",IF(Q729="3E","3E",LOOKUP(Q729/S$2,{0,0.4,0.45,0.5,0.55,0.6,0.65,0.7,0.75,0.8,1},{0,2,2.25,2.5,2.75,3,3.25,3.5,3.75,4}))))</f>
        <v/>
      </c>
      <c r="T729" s="3" t="str">
        <f>IF(COUNT($A729)=0,"",IF($A729&lt;&gt;DRAFT!$B731,"ERR",IF(DRAFT!BK731="3E","3E",IF(COUNT(DRAFT!BG731,DRAFT!BK731)&gt;0,DRAFT!BL731,""))))</f>
        <v/>
      </c>
      <c r="U729" s="3" t="str">
        <f>IF(COUNT($A729)=0,"",IF(T729="3E","3E",IF(T729="","I",LOOKUP(T729/V$2,{0,0.4,0.45,0.5,0.55,0.6,0.65,0.7,0.75,0.8,1},{"F","D","C","C+","B-","B","B+","A-","A","A+"}))))</f>
        <v/>
      </c>
      <c r="V729" s="2" t="str">
        <f>IF(COUNT($A729)=0,"",IF(T729="","--",IF(T729="3E","3E",LOOKUP(T729/V$2,{0,0.4,0.45,0.5,0.55,0.6,0.65,0.7,0.75,0.8,1},{0,2,2.25,2.5,2.75,3,3.25,3.5,3.75,4}))))</f>
        <v/>
      </c>
      <c r="W729" s="3" t="str">
        <f>IF(COUNT($A729)=0,"",IF($A729&lt;&gt;DRAFT!$B731,"ERR",IF(DRAFT!BT731="3E","3E",IF(COUNT(DRAFT!BP731,DRAFT!BT731)&gt;0,DRAFT!BU731,""))))</f>
        <v/>
      </c>
      <c r="X729" s="3" t="str">
        <f>IF(COUNT($A729)=0,"",IF(W729="3E","3E",IF(W729="","I",LOOKUP(W729/Y$2,{0,0.4,0.45,0.5,0.55,0.6,0.65,0.7,0.75,0.8,1},{"F","D","C","C+","B-","B","B+","A-","A","A+"}))))</f>
        <v/>
      </c>
      <c r="Y729" s="2" t="str">
        <f>IF(COUNT($A729)=0,"",IF(W729="","--",IF(W729="3E","3E",LOOKUP(W729/Y$2,{0,0.4,0.45,0.5,0.55,0.6,0.65,0.7,0.75,0.8,1},{0,2,2.25,2.5,2.75,3,3.25,3.5,3.75,4}))))</f>
        <v/>
      </c>
      <c r="Z729" s="3" t="str">
        <f>IF(COUNT($A729)=0,"",IF($A729&lt;&gt;DRAFT!$B731,"ERR",IF(DRAFT!CC731="3E","3E",IF(COUNT(DRAFT!BY731,DRAFT!CC731)&gt;0,DRAFT!CD731,""))))</f>
        <v/>
      </c>
      <c r="AA729" s="3" t="str">
        <f>IF(COUNT($A729)=0,"",IF(Z729="3E","3E",IF(Z729="","I",LOOKUP(Z729/AB$2,{0,0.4,0.45,0.5,0.55,0.6,0.65,0.7,0.75,0.8,1},{"F","D","C","C+","B-","B","B+","A-","A","A+"}))))</f>
        <v/>
      </c>
      <c r="AB729" s="2" t="str">
        <f>IF(COUNT($A729)=0,"",IF(Z729="","--",IF(Z729="3E","3E",LOOKUP(Z729/AB$2,{0,0.4,0.45,0.5,0.55,0.6,0.65,0.7,0.75,0.8,1},{0,2,2.25,2.5,2.75,3,3.25,3.5,3.75,4}))))</f>
        <v/>
      </c>
      <c r="AC729" s="3" t="str">
        <f>IF(COUNT($A729)=0,"",IF($A729&lt;&gt;DRAFT!$B731,"ERR",IF(DRAFT!CF731&gt;0,DRAFT!CF731,"")))</f>
        <v/>
      </c>
      <c r="AD729" s="3" t="str">
        <f>IF(COUNT($A729)=0,"",IF(AC729="3E","3E",IF(AC729="","I",LOOKUP(AC729/AE$2,{0,0.4,0.45,0.5,0.55,0.6,0.65,0.7,0.75,0.8,1},{"F","D","C","C+","B-","B","B+","A-","A","A+"}))))</f>
        <v/>
      </c>
      <c r="AE729" s="2" t="str">
        <f>IF(COUNT($A729)=0,"",IF(AC729="","--",IF(AC729="3E","3E",LOOKUP(AC729/AE$2,{0,0.4,0.45,0.5,0.55,0.6,0.65,0.7,0.75,0.8,1},{0,2,2.25,2.5,2.75,3,3.25,3.5,3.75,4}))))</f>
        <v/>
      </c>
      <c r="AF729" s="3" t="str">
        <f>IF($A729&lt;&gt;DRAFT!$B731,"ERR",IF(OR(COUNT($A729)=0,COUNT(DRAFT!CI731:CK731,DRAFT!CM731:CO731)=0),"",CEILING(SUM(DRAFT!CL731,DRAFT!CP731),1)))</f>
        <v/>
      </c>
      <c r="AG729" s="3" t="str">
        <f>IF(COUNT($A729)=0,"",IF(AF729="3E","3E",IF(AF729="","I",LOOKUP(AF729/AH$2,{0,0.4,0.45,0.5,0.55,0.6,0.65,0.7,0.75,0.8,1},{"F","D","C","C+","B-","B","B+","A-","A","A+"}))))</f>
        <v/>
      </c>
      <c r="AH729" s="2" t="str">
        <f>IF(COUNT($A729)=0,"",IF(AF729="","--",IF(AF729="3E","3E",LOOKUP(AF729/AH$2,{0,0.4,0.45,0.5,0.55,0.6,0.65,0.7,0.75,0.8,1},{0,2,2.25,2.5,2.75,3,3.25,3.5,3.75,4}))))</f>
        <v/>
      </c>
      <c r="AI729" s="11" t="str">
        <f>IF(OR(COUNT($A729)=0,COUNT(B729:AH729)=0),"",IF(COUNTIF(B729:AH729,"3E")&gt;0,"3E",IF(DRAFT!$A731="R",TRUNC(SUMPRODUCT(RGP,RCP)/TCP,3),TRUNC((SUMPRODUCT(--(IMDGP&gt;0)*IMDGP,IMCP)+CEILING(DRAFT!$CQ731*42,0.25))/TCP,3))))</f>
        <v/>
      </c>
      <c r="AJ729" s="3" t="str">
        <f>IF(OR(COUNT($A729)=0,COUNT(B729:AH729)=0),"",IF(COUNTIF(B729:AH729,"3E")&gt;0,"3E",IF(DRAFT!$A731="R",SUMPRODUCT(--(RGP&gt;=2),RCP),SUMPRODUCT(--(IMDGP&gt;0),--(IMGP=0),IMCP)+DRAFT!$CR731)))</f>
        <v/>
      </c>
      <c r="AK729" s="3" t="str">
        <f>IF(OR(COUNT($A729)=0,COUNT(B729:AH729)=0),"",IF(COUNTIF(B729:AJ729,"3E")&gt;0,"3E",IF(AND(DRAFT!$A731="IM",OR($AI729&gt;DRAFT!$CQ731,$AJ729&gt;DRAFT!$CR731)),"IMPROVED",IF(AND(DRAFT!$A731="IM",$AI729&lt;=DRAFT!$CQ731,$AJ729&lt;=DRAFT!$CR731),"NOT IMPROVED",IF(AND(AH729&gt;=2,AI729&gt;=2,AJ729&gt;=30),"PASS","FAIL")))))</f>
        <v/>
      </c>
      <c r="AL729" s="3" t="str">
        <f t="shared" si="22"/>
        <v/>
      </c>
      <c r="AM729" s="3" t="str">
        <f t="shared" si="23"/>
        <v/>
      </c>
    </row>
    <row r="730" spans="1:39" ht="18.95" customHeight="1" x14ac:dyDescent="0.25">
      <c r="A730" s="4" t="str">
        <f>IF(DRAFT!$B732="","",DRAFT!$B732)</f>
        <v/>
      </c>
      <c r="B730" s="3" t="str">
        <f>IF(COUNT($A730)=0,"",IF($A730&lt;&gt;DRAFT!$B732,"ERR",IF(DRAFT!I732="3E","3E",IF(COUNT(DRAFT!E732,DRAFT!I732)&gt;0,DRAFT!J732,""))))</f>
        <v/>
      </c>
      <c r="C730" s="3" t="str">
        <f>IF(COUNT($A730)=0,"",IF(B730="3E","3E",IF(B730="","I",LOOKUP(B730/D$2,{0,0.4,0.45,0.5,0.55,0.6,0.65,0.7,0.75,0.8,1},{"F","D","C","C+","B-","B","B+","A-","A","A+"}))))</f>
        <v/>
      </c>
      <c r="D730" s="2" t="str">
        <f>IF(COUNT($A730)=0,"",IF(B730="","--",IF(B730="3E","3E",LOOKUP(B730/D$2,{0,0.4,0.45,0.5,0.55,0.6,0.65,0.7,0.75,0.8,1},{0,2,2.25,2.5,2.75,3,3.25,3.5,3.75,4}))))</f>
        <v/>
      </c>
      <c r="E730" s="3" t="str">
        <f>IF(COUNT($A730)=0,"",IF($A730&lt;&gt;DRAFT!$B732,"ERR",IF(DRAFT!R732="3E","3E",IF(COUNT(DRAFT!N732,DRAFT!R732)&gt;0,DRAFT!S732,""))))</f>
        <v/>
      </c>
      <c r="F730" s="3" t="str">
        <f>IF(COUNT($A730)=0,"",IF(E730="3E","3E",IF(E730="","I",LOOKUP(E730/G$2,{0,0.4,0.45,0.5,0.55,0.6,0.65,0.7,0.75,0.8,1},{"F","D","C","C+","B-","B","B+","A-","A","A+"}))))</f>
        <v/>
      </c>
      <c r="G730" s="2" t="str">
        <f>IF(COUNT($A730)=0,"",IF(E730="","--",IF(E730="3E","3E",LOOKUP(E730/G$2,{0,0.4,0.45,0.5,0.55,0.6,0.65,0.7,0.75,0.8,1},{0,2,2.25,2.5,2.75,3,3.25,3.5,3.75,4}))))</f>
        <v/>
      </c>
      <c r="H730" s="3" t="str">
        <f>IF(COUNT($A730)=0,"",IF($A730&lt;&gt;DRAFT!$B732,"ERR",IF(DRAFT!AA732="3E","3E",IF(COUNT(DRAFT!W732,DRAFT!AA732)&gt;0,DRAFT!AB732,""))))</f>
        <v/>
      </c>
      <c r="I730" s="3" t="str">
        <f>IF(COUNT($A730)=0,"",IF(H730="3E","3E",IF(H730="","I",LOOKUP(H730/J$2,{0,0.4,0.45,0.5,0.55,0.6,0.65,0.7,0.75,0.8,1},{"F","D","C","C+","B-","B","B+","A-","A","A+"}))))</f>
        <v/>
      </c>
      <c r="J730" s="2" t="str">
        <f>IF(COUNT($A730)=0,"",IF(H730="","--",IF(H730="3E","3E",LOOKUP(H730/J$2,{0,0.4,0.45,0.5,0.55,0.6,0.65,0.7,0.75,0.8,1},{0,2,2.25,2.5,2.75,3,3.25,3.5,3.75,4}))))</f>
        <v/>
      </c>
      <c r="K730" s="3" t="str">
        <f>IF(COUNT($A730)=0,"",IF($A730&lt;&gt;DRAFT!$B732,"ERR",IF(DRAFT!AJ732="3E","3E",IF(COUNT(DRAFT!AF732,DRAFT!AJ732)&gt;0,DRAFT!AK732,""))))</f>
        <v/>
      </c>
      <c r="L730" s="3" t="str">
        <f>IF(COUNT($A730)=0,"",IF(K730="3E","3E",IF(K730="","I",LOOKUP(K730/M$2,{0,0.4,0.45,0.5,0.55,0.6,0.65,0.7,0.75,0.8,1},{"F","D","C","C+","B-","B","B+","A-","A","A+"}))))</f>
        <v/>
      </c>
      <c r="M730" s="2" t="str">
        <f>IF(COUNT($A730)=0,"",IF(K730="","--",IF(K730="3E","3E",LOOKUP(K730/M$2,{0,0.4,0.45,0.5,0.55,0.6,0.65,0.7,0.75,0.8,1},{0,2,2.25,2.5,2.75,3,3.25,3.5,3.75,4}))))</f>
        <v/>
      </c>
      <c r="N730" s="3" t="str">
        <f>IF(COUNT($A730)=0,"",IF($A730&lt;&gt;DRAFT!$B732,"ERR",IF(DRAFT!AS732="3E","3E",IF(COUNT(DRAFT!AO732,DRAFT!AS732)&gt;0,DRAFT!AT732,""))))</f>
        <v/>
      </c>
      <c r="O730" s="3" t="str">
        <f>IF(COUNT($A730)=0,"",IF(N730="3E","3E",IF(N730="","I",LOOKUP(N730/P$2,{0,0.4,0.45,0.5,0.55,0.6,0.65,0.7,0.75,0.8,1},{"F","D","C","C+","B-","B","B+","A-","A","A+"}))))</f>
        <v/>
      </c>
      <c r="P730" s="2" t="str">
        <f>IF(COUNT($A730)=0,"",IF(N730="","--",IF(N730="3E","3E",LOOKUP(N730/P$2,{0,0.4,0.45,0.5,0.55,0.6,0.65,0.7,0.75,0.8,1},{0,2,2.25,2.5,2.75,3,3.25,3.5,3.75,4}))))</f>
        <v/>
      </c>
      <c r="Q730" s="3" t="str">
        <f>IF(COUNT($A730)=0,"",IF($A730&lt;&gt;DRAFT!$B732,"ERR",IF(DRAFT!BB732="3E","3E",IF(COUNT(DRAFT!AX732,DRAFT!BB732)&gt;0,DRAFT!BC732,""))))</f>
        <v/>
      </c>
      <c r="R730" s="3" t="str">
        <f>IF(COUNT($A730)=0,"",IF(Q730="3E","3E",IF(Q730="","I",LOOKUP(Q730/S$2,{0,0.4,0.45,0.5,0.55,0.6,0.65,0.7,0.75,0.8,1},{"F","D","C","C+","B-","B","B+","A-","A","A+"}))))</f>
        <v/>
      </c>
      <c r="S730" s="2" t="str">
        <f>IF(COUNT($A730)=0,"",IF(Q730="","--",IF(Q730="3E","3E",LOOKUP(Q730/S$2,{0,0.4,0.45,0.5,0.55,0.6,0.65,0.7,0.75,0.8,1},{0,2,2.25,2.5,2.75,3,3.25,3.5,3.75,4}))))</f>
        <v/>
      </c>
      <c r="T730" s="3" t="str">
        <f>IF(COUNT($A730)=0,"",IF($A730&lt;&gt;DRAFT!$B732,"ERR",IF(DRAFT!BK732="3E","3E",IF(COUNT(DRAFT!BG732,DRAFT!BK732)&gt;0,DRAFT!BL732,""))))</f>
        <v/>
      </c>
      <c r="U730" s="3" t="str">
        <f>IF(COUNT($A730)=0,"",IF(T730="3E","3E",IF(T730="","I",LOOKUP(T730/V$2,{0,0.4,0.45,0.5,0.55,0.6,0.65,0.7,0.75,0.8,1},{"F","D","C","C+","B-","B","B+","A-","A","A+"}))))</f>
        <v/>
      </c>
      <c r="V730" s="2" t="str">
        <f>IF(COUNT($A730)=0,"",IF(T730="","--",IF(T730="3E","3E",LOOKUP(T730/V$2,{0,0.4,0.45,0.5,0.55,0.6,0.65,0.7,0.75,0.8,1},{0,2,2.25,2.5,2.75,3,3.25,3.5,3.75,4}))))</f>
        <v/>
      </c>
      <c r="W730" s="3" t="str">
        <f>IF(COUNT($A730)=0,"",IF($A730&lt;&gt;DRAFT!$B732,"ERR",IF(DRAFT!BT732="3E","3E",IF(COUNT(DRAFT!BP732,DRAFT!BT732)&gt;0,DRAFT!BU732,""))))</f>
        <v/>
      </c>
      <c r="X730" s="3" t="str">
        <f>IF(COUNT($A730)=0,"",IF(W730="3E","3E",IF(W730="","I",LOOKUP(W730/Y$2,{0,0.4,0.45,0.5,0.55,0.6,0.65,0.7,0.75,0.8,1},{"F","D","C","C+","B-","B","B+","A-","A","A+"}))))</f>
        <v/>
      </c>
      <c r="Y730" s="2" t="str">
        <f>IF(COUNT($A730)=0,"",IF(W730="","--",IF(W730="3E","3E",LOOKUP(W730/Y$2,{0,0.4,0.45,0.5,0.55,0.6,0.65,0.7,0.75,0.8,1},{0,2,2.25,2.5,2.75,3,3.25,3.5,3.75,4}))))</f>
        <v/>
      </c>
      <c r="Z730" s="3" t="str">
        <f>IF(COUNT($A730)=0,"",IF($A730&lt;&gt;DRAFT!$B732,"ERR",IF(DRAFT!CC732="3E","3E",IF(COUNT(DRAFT!BY732,DRAFT!CC732)&gt;0,DRAFT!CD732,""))))</f>
        <v/>
      </c>
      <c r="AA730" s="3" t="str">
        <f>IF(COUNT($A730)=0,"",IF(Z730="3E","3E",IF(Z730="","I",LOOKUP(Z730/AB$2,{0,0.4,0.45,0.5,0.55,0.6,0.65,0.7,0.75,0.8,1},{"F","D","C","C+","B-","B","B+","A-","A","A+"}))))</f>
        <v/>
      </c>
      <c r="AB730" s="2" t="str">
        <f>IF(COUNT($A730)=0,"",IF(Z730="","--",IF(Z730="3E","3E",LOOKUP(Z730/AB$2,{0,0.4,0.45,0.5,0.55,0.6,0.65,0.7,0.75,0.8,1},{0,2,2.25,2.5,2.75,3,3.25,3.5,3.75,4}))))</f>
        <v/>
      </c>
      <c r="AC730" s="3" t="str">
        <f>IF(COUNT($A730)=0,"",IF($A730&lt;&gt;DRAFT!$B732,"ERR",IF(DRAFT!CF732&gt;0,DRAFT!CF732,"")))</f>
        <v/>
      </c>
      <c r="AD730" s="3" t="str">
        <f>IF(COUNT($A730)=0,"",IF(AC730="3E","3E",IF(AC730="","I",LOOKUP(AC730/AE$2,{0,0.4,0.45,0.5,0.55,0.6,0.65,0.7,0.75,0.8,1},{"F","D","C","C+","B-","B","B+","A-","A","A+"}))))</f>
        <v/>
      </c>
      <c r="AE730" s="2" t="str">
        <f>IF(COUNT($A730)=0,"",IF(AC730="","--",IF(AC730="3E","3E",LOOKUP(AC730/AE$2,{0,0.4,0.45,0.5,0.55,0.6,0.65,0.7,0.75,0.8,1},{0,2,2.25,2.5,2.75,3,3.25,3.5,3.75,4}))))</f>
        <v/>
      </c>
      <c r="AF730" s="3" t="str">
        <f>IF($A730&lt;&gt;DRAFT!$B732,"ERR",IF(OR(COUNT($A730)=0,COUNT(DRAFT!CI732:CK732,DRAFT!CM732:CO732)=0),"",CEILING(SUM(DRAFT!CL732,DRAFT!CP732),1)))</f>
        <v/>
      </c>
      <c r="AG730" s="3" t="str">
        <f>IF(COUNT($A730)=0,"",IF(AF730="3E","3E",IF(AF730="","I",LOOKUP(AF730/AH$2,{0,0.4,0.45,0.5,0.55,0.6,0.65,0.7,0.75,0.8,1},{"F","D","C","C+","B-","B","B+","A-","A","A+"}))))</f>
        <v/>
      </c>
      <c r="AH730" s="2" t="str">
        <f>IF(COUNT($A730)=0,"",IF(AF730="","--",IF(AF730="3E","3E",LOOKUP(AF730/AH$2,{0,0.4,0.45,0.5,0.55,0.6,0.65,0.7,0.75,0.8,1},{0,2,2.25,2.5,2.75,3,3.25,3.5,3.75,4}))))</f>
        <v/>
      </c>
      <c r="AI730" s="11" t="str">
        <f>IF(OR(COUNT($A730)=0,COUNT(B730:AH730)=0),"",IF(COUNTIF(B730:AH730,"3E")&gt;0,"3E",IF(DRAFT!$A732="R",TRUNC(SUMPRODUCT(RGP,RCP)/TCP,3),TRUNC((SUMPRODUCT(--(IMDGP&gt;0)*IMDGP,IMCP)+CEILING(DRAFT!$CQ732*42,0.25))/TCP,3))))</f>
        <v/>
      </c>
      <c r="AJ730" s="3" t="str">
        <f>IF(OR(COUNT($A730)=0,COUNT(B730:AH730)=0),"",IF(COUNTIF(B730:AH730,"3E")&gt;0,"3E",IF(DRAFT!$A732="R",SUMPRODUCT(--(RGP&gt;=2),RCP),SUMPRODUCT(--(IMDGP&gt;0),--(IMGP=0),IMCP)+DRAFT!$CR732)))</f>
        <v/>
      </c>
      <c r="AK730" s="3" t="str">
        <f>IF(OR(COUNT($A730)=0,COUNT(B730:AH730)=0),"",IF(COUNTIF(B730:AJ730,"3E")&gt;0,"3E",IF(AND(DRAFT!$A732="IM",OR($AI730&gt;DRAFT!$CQ732,$AJ730&gt;DRAFT!$CR732)),"IMPROVED",IF(AND(DRAFT!$A732="IM",$AI730&lt;=DRAFT!$CQ732,$AJ730&lt;=DRAFT!$CR732),"NOT IMPROVED",IF(AND(AH730&gt;=2,AI730&gt;=2,AJ730&gt;=30),"PASS","FAIL")))))</f>
        <v/>
      </c>
      <c r="AL730" s="3" t="str">
        <f t="shared" si="22"/>
        <v/>
      </c>
      <c r="AM730" s="3" t="str">
        <f t="shared" si="23"/>
        <v/>
      </c>
    </row>
    <row r="731" spans="1:39" ht="18.95" customHeight="1" x14ac:dyDescent="0.25">
      <c r="A731" s="4" t="str">
        <f>IF(DRAFT!$B733="","",DRAFT!$B733)</f>
        <v/>
      </c>
      <c r="B731" s="3" t="str">
        <f>IF(COUNT($A731)=0,"",IF($A731&lt;&gt;DRAFT!$B733,"ERR",IF(DRAFT!I733="3E","3E",IF(COUNT(DRAFT!E733,DRAFT!I733)&gt;0,DRAFT!J733,""))))</f>
        <v/>
      </c>
      <c r="C731" s="3" t="str">
        <f>IF(COUNT($A731)=0,"",IF(B731="3E","3E",IF(B731="","I",LOOKUP(B731/D$2,{0,0.4,0.45,0.5,0.55,0.6,0.65,0.7,0.75,0.8,1},{"F","D","C","C+","B-","B","B+","A-","A","A+"}))))</f>
        <v/>
      </c>
      <c r="D731" s="2" t="str">
        <f>IF(COUNT($A731)=0,"",IF(B731="","--",IF(B731="3E","3E",LOOKUP(B731/D$2,{0,0.4,0.45,0.5,0.55,0.6,0.65,0.7,0.75,0.8,1},{0,2,2.25,2.5,2.75,3,3.25,3.5,3.75,4}))))</f>
        <v/>
      </c>
      <c r="E731" s="3" t="str">
        <f>IF(COUNT($A731)=0,"",IF($A731&lt;&gt;DRAFT!$B733,"ERR",IF(DRAFT!R733="3E","3E",IF(COUNT(DRAFT!N733,DRAFT!R733)&gt;0,DRAFT!S733,""))))</f>
        <v/>
      </c>
      <c r="F731" s="3" t="str">
        <f>IF(COUNT($A731)=0,"",IF(E731="3E","3E",IF(E731="","I",LOOKUP(E731/G$2,{0,0.4,0.45,0.5,0.55,0.6,0.65,0.7,0.75,0.8,1},{"F","D","C","C+","B-","B","B+","A-","A","A+"}))))</f>
        <v/>
      </c>
      <c r="G731" s="2" t="str">
        <f>IF(COUNT($A731)=0,"",IF(E731="","--",IF(E731="3E","3E",LOOKUP(E731/G$2,{0,0.4,0.45,0.5,0.55,0.6,0.65,0.7,0.75,0.8,1},{0,2,2.25,2.5,2.75,3,3.25,3.5,3.75,4}))))</f>
        <v/>
      </c>
      <c r="H731" s="3" t="str">
        <f>IF(COUNT($A731)=0,"",IF($A731&lt;&gt;DRAFT!$B733,"ERR",IF(DRAFT!AA733="3E","3E",IF(COUNT(DRAFT!W733,DRAFT!AA733)&gt;0,DRAFT!AB733,""))))</f>
        <v/>
      </c>
      <c r="I731" s="3" t="str">
        <f>IF(COUNT($A731)=0,"",IF(H731="3E","3E",IF(H731="","I",LOOKUP(H731/J$2,{0,0.4,0.45,0.5,0.55,0.6,0.65,0.7,0.75,0.8,1},{"F","D","C","C+","B-","B","B+","A-","A","A+"}))))</f>
        <v/>
      </c>
      <c r="J731" s="2" t="str">
        <f>IF(COUNT($A731)=0,"",IF(H731="","--",IF(H731="3E","3E",LOOKUP(H731/J$2,{0,0.4,0.45,0.5,0.55,0.6,0.65,0.7,0.75,0.8,1},{0,2,2.25,2.5,2.75,3,3.25,3.5,3.75,4}))))</f>
        <v/>
      </c>
      <c r="K731" s="3" t="str">
        <f>IF(COUNT($A731)=0,"",IF($A731&lt;&gt;DRAFT!$B733,"ERR",IF(DRAFT!AJ733="3E","3E",IF(COUNT(DRAFT!AF733,DRAFT!AJ733)&gt;0,DRAFT!AK733,""))))</f>
        <v/>
      </c>
      <c r="L731" s="3" t="str">
        <f>IF(COUNT($A731)=0,"",IF(K731="3E","3E",IF(K731="","I",LOOKUP(K731/M$2,{0,0.4,0.45,0.5,0.55,0.6,0.65,0.7,0.75,0.8,1},{"F","D","C","C+","B-","B","B+","A-","A","A+"}))))</f>
        <v/>
      </c>
      <c r="M731" s="2" t="str">
        <f>IF(COUNT($A731)=0,"",IF(K731="","--",IF(K731="3E","3E",LOOKUP(K731/M$2,{0,0.4,0.45,0.5,0.55,0.6,0.65,0.7,0.75,0.8,1},{0,2,2.25,2.5,2.75,3,3.25,3.5,3.75,4}))))</f>
        <v/>
      </c>
      <c r="N731" s="3" t="str">
        <f>IF(COUNT($A731)=0,"",IF($A731&lt;&gt;DRAFT!$B733,"ERR",IF(DRAFT!AS733="3E","3E",IF(COUNT(DRAFT!AO733,DRAFT!AS733)&gt;0,DRAFT!AT733,""))))</f>
        <v/>
      </c>
      <c r="O731" s="3" t="str">
        <f>IF(COUNT($A731)=0,"",IF(N731="3E","3E",IF(N731="","I",LOOKUP(N731/P$2,{0,0.4,0.45,0.5,0.55,0.6,0.65,0.7,0.75,0.8,1},{"F","D","C","C+","B-","B","B+","A-","A","A+"}))))</f>
        <v/>
      </c>
      <c r="P731" s="2" t="str">
        <f>IF(COUNT($A731)=0,"",IF(N731="","--",IF(N731="3E","3E",LOOKUP(N731/P$2,{0,0.4,0.45,0.5,0.55,0.6,0.65,0.7,0.75,0.8,1},{0,2,2.25,2.5,2.75,3,3.25,3.5,3.75,4}))))</f>
        <v/>
      </c>
      <c r="Q731" s="3" t="str">
        <f>IF(COUNT($A731)=0,"",IF($A731&lt;&gt;DRAFT!$B733,"ERR",IF(DRAFT!BB733="3E","3E",IF(COUNT(DRAFT!AX733,DRAFT!BB733)&gt;0,DRAFT!BC733,""))))</f>
        <v/>
      </c>
      <c r="R731" s="3" t="str">
        <f>IF(COUNT($A731)=0,"",IF(Q731="3E","3E",IF(Q731="","I",LOOKUP(Q731/S$2,{0,0.4,0.45,0.5,0.55,0.6,0.65,0.7,0.75,0.8,1},{"F","D","C","C+","B-","B","B+","A-","A","A+"}))))</f>
        <v/>
      </c>
      <c r="S731" s="2" t="str">
        <f>IF(COUNT($A731)=0,"",IF(Q731="","--",IF(Q731="3E","3E",LOOKUP(Q731/S$2,{0,0.4,0.45,0.5,0.55,0.6,0.65,0.7,0.75,0.8,1},{0,2,2.25,2.5,2.75,3,3.25,3.5,3.75,4}))))</f>
        <v/>
      </c>
      <c r="T731" s="3" t="str">
        <f>IF(COUNT($A731)=0,"",IF($A731&lt;&gt;DRAFT!$B733,"ERR",IF(DRAFT!BK733="3E","3E",IF(COUNT(DRAFT!BG733,DRAFT!BK733)&gt;0,DRAFT!BL733,""))))</f>
        <v/>
      </c>
      <c r="U731" s="3" t="str">
        <f>IF(COUNT($A731)=0,"",IF(T731="3E","3E",IF(T731="","I",LOOKUP(T731/V$2,{0,0.4,0.45,0.5,0.55,0.6,0.65,0.7,0.75,0.8,1},{"F","D","C","C+","B-","B","B+","A-","A","A+"}))))</f>
        <v/>
      </c>
      <c r="V731" s="2" t="str">
        <f>IF(COUNT($A731)=0,"",IF(T731="","--",IF(T731="3E","3E",LOOKUP(T731/V$2,{0,0.4,0.45,0.5,0.55,0.6,0.65,0.7,0.75,0.8,1},{0,2,2.25,2.5,2.75,3,3.25,3.5,3.75,4}))))</f>
        <v/>
      </c>
      <c r="W731" s="3" t="str">
        <f>IF(COUNT($A731)=0,"",IF($A731&lt;&gt;DRAFT!$B733,"ERR",IF(DRAFT!BT733="3E","3E",IF(COUNT(DRAFT!BP733,DRAFT!BT733)&gt;0,DRAFT!BU733,""))))</f>
        <v/>
      </c>
      <c r="X731" s="3" t="str">
        <f>IF(COUNT($A731)=0,"",IF(W731="3E","3E",IF(W731="","I",LOOKUP(W731/Y$2,{0,0.4,0.45,0.5,0.55,0.6,0.65,0.7,0.75,0.8,1},{"F","D","C","C+","B-","B","B+","A-","A","A+"}))))</f>
        <v/>
      </c>
      <c r="Y731" s="2" t="str">
        <f>IF(COUNT($A731)=0,"",IF(W731="","--",IF(W731="3E","3E",LOOKUP(W731/Y$2,{0,0.4,0.45,0.5,0.55,0.6,0.65,0.7,0.75,0.8,1},{0,2,2.25,2.5,2.75,3,3.25,3.5,3.75,4}))))</f>
        <v/>
      </c>
      <c r="Z731" s="3" t="str">
        <f>IF(COUNT($A731)=0,"",IF($A731&lt;&gt;DRAFT!$B733,"ERR",IF(DRAFT!CC733="3E","3E",IF(COUNT(DRAFT!BY733,DRAFT!CC733)&gt;0,DRAFT!CD733,""))))</f>
        <v/>
      </c>
      <c r="AA731" s="3" t="str">
        <f>IF(COUNT($A731)=0,"",IF(Z731="3E","3E",IF(Z731="","I",LOOKUP(Z731/AB$2,{0,0.4,0.45,0.5,0.55,0.6,0.65,0.7,0.75,0.8,1},{"F","D","C","C+","B-","B","B+","A-","A","A+"}))))</f>
        <v/>
      </c>
      <c r="AB731" s="2" t="str">
        <f>IF(COUNT($A731)=0,"",IF(Z731="","--",IF(Z731="3E","3E",LOOKUP(Z731/AB$2,{0,0.4,0.45,0.5,0.55,0.6,0.65,0.7,0.75,0.8,1},{0,2,2.25,2.5,2.75,3,3.25,3.5,3.75,4}))))</f>
        <v/>
      </c>
      <c r="AC731" s="3" t="str">
        <f>IF(COUNT($A731)=0,"",IF($A731&lt;&gt;DRAFT!$B733,"ERR",IF(DRAFT!CF733&gt;0,DRAFT!CF733,"")))</f>
        <v/>
      </c>
      <c r="AD731" s="3" t="str">
        <f>IF(COUNT($A731)=0,"",IF(AC731="3E","3E",IF(AC731="","I",LOOKUP(AC731/AE$2,{0,0.4,0.45,0.5,0.55,0.6,0.65,0.7,0.75,0.8,1},{"F","D","C","C+","B-","B","B+","A-","A","A+"}))))</f>
        <v/>
      </c>
      <c r="AE731" s="2" t="str">
        <f>IF(COUNT($A731)=0,"",IF(AC731="","--",IF(AC731="3E","3E",LOOKUP(AC731/AE$2,{0,0.4,0.45,0.5,0.55,0.6,0.65,0.7,0.75,0.8,1},{0,2,2.25,2.5,2.75,3,3.25,3.5,3.75,4}))))</f>
        <v/>
      </c>
      <c r="AF731" s="3" t="str">
        <f>IF($A731&lt;&gt;DRAFT!$B733,"ERR",IF(OR(COUNT($A731)=0,COUNT(DRAFT!CI733:CK733,DRAFT!CM733:CO733)=0),"",CEILING(SUM(DRAFT!CL733,DRAFT!CP733),1)))</f>
        <v/>
      </c>
      <c r="AG731" s="3" t="str">
        <f>IF(COUNT($A731)=0,"",IF(AF731="3E","3E",IF(AF731="","I",LOOKUP(AF731/AH$2,{0,0.4,0.45,0.5,0.55,0.6,0.65,0.7,0.75,0.8,1},{"F","D","C","C+","B-","B","B+","A-","A","A+"}))))</f>
        <v/>
      </c>
      <c r="AH731" s="2" t="str">
        <f>IF(COUNT($A731)=0,"",IF(AF731="","--",IF(AF731="3E","3E",LOOKUP(AF731/AH$2,{0,0.4,0.45,0.5,0.55,0.6,0.65,0.7,0.75,0.8,1},{0,2,2.25,2.5,2.75,3,3.25,3.5,3.75,4}))))</f>
        <v/>
      </c>
      <c r="AI731" s="11" t="str">
        <f>IF(OR(COUNT($A731)=0,COUNT(B731:AH731)=0),"",IF(COUNTIF(B731:AH731,"3E")&gt;0,"3E",IF(DRAFT!$A733="R",TRUNC(SUMPRODUCT(RGP,RCP)/TCP,3),TRUNC((SUMPRODUCT(--(IMDGP&gt;0)*IMDGP,IMCP)+CEILING(DRAFT!$CQ733*42,0.25))/TCP,3))))</f>
        <v/>
      </c>
      <c r="AJ731" s="3" t="str">
        <f>IF(OR(COUNT($A731)=0,COUNT(B731:AH731)=0),"",IF(COUNTIF(B731:AH731,"3E")&gt;0,"3E",IF(DRAFT!$A733="R",SUMPRODUCT(--(RGP&gt;=2),RCP),SUMPRODUCT(--(IMDGP&gt;0),--(IMGP=0),IMCP)+DRAFT!$CR733)))</f>
        <v/>
      </c>
      <c r="AK731" s="3" t="str">
        <f>IF(OR(COUNT($A731)=0,COUNT(B731:AH731)=0),"",IF(COUNTIF(B731:AJ731,"3E")&gt;0,"3E",IF(AND(DRAFT!$A733="IM",OR($AI731&gt;DRAFT!$CQ733,$AJ731&gt;DRAFT!$CR733)),"IMPROVED",IF(AND(DRAFT!$A733="IM",$AI731&lt;=DRAFT!$CQ733,$AJ731&lt;=DRAFT!$CR733),"NOT IMPROVED",IF(AND(AH731&gt;=2,AI731&gt;=2,AJ731&gt;=30),"PASS","FAIL")))))</f>
        <v/>
      </c>
      <c r="AL731" s="3" t="str">
        <f t="shared" si="22"/>
        <v/>
      </c>
      <c r="AM731" s="3" t="str">
        <f t="shared" si="23"/>
        <v/>
      </c>
    </row>
    <row r="732" spans="1:39" ht="18.95" customHeight="1" x14ac:dyDescent="0.25">
      <c r="A732" s="4" t="str">
        <f>IF(DRAFT!$B734="","",DRAFT!$B734)</f>
        <v/>
      </c>
      <c r="B732" s="3" t="str">
        <f>IF(COUNT($A732)=0,"",IF($A732&lt;&gt;DRAFT!$B734,"ERR",IF(DRAFT!I734="3E","3E",IF(COUNT(DRAFT!E734,DRAFT!I734)&gt;0,DRAFT!J734,""))))</f>
        <v/>
      </c>
      <c r="C732" s="3" t="str">
        <f>IF(COUNT($A732)=0,"",IF(B732="3E","3E",IF(B732="","I",LOOKUP(B732/D$2,{0,0.4,0.45,0.5,0.55,0.6,0.65,0.7,0.75,0.8,1},{"F","D","C","C+","B-","B","B+","A-","A","A+"}))))</f>
        <v/>
      </c>
      <c r="D732" s="2" t="str">
        <f>IF(COUNT($A732)=0,"",IF(B732="","--",IF(B732="3E","3E",LOOKUP(B732/D$2,{0,0.4,0.45,0.5,0.55,0.6,0.65,0.7,0.75,0.8,1},{0,2,2.25,2.5,2.75,3,3.25,3.5,3.75,4}))))</f>
        <v/>
      </c>
      <c r="E732" s="3" t="str">
        <f>IF(COUNT($A732)=0,"",IF($A732&lt;&gt;DRAFT!$B734,"ERR",IF(DRAFT!R734="3E","3E",IF(COUNT(DRAFT!N734,DRAFT!R734)&gt;0,DRAFT!S734,""))))</f>
        <v/>
      </c>
      <c r="F732" s="3" t="str">
        <f>IF(COUNT($A732)=0,"",IF(E732="3E","3E",IF(E732="","I",LOOKUP(E732/G$2,{0,0.4,0.45,0.5,0.55,0.6,0.65,0.7,0.75,0.8,1},{"F","D","C","C+","B-","B","B+","A-","A","A+"}))))</f>
        <v/>
      </c>
      <c r="G732" s="2" t="str">
        <f>IF(COUNT($A732)=0,"",IF(E732="","--",IF(E732="3E","3E",LOOKUP(E732/G$2,{0,0.4,0.45,0.5,0.55,0.6,0.65,0.7,0.75,0.8,1},{0,2,2.25,2.5,2.75,3,3.25,3.5,3.75,4}))))</f>
        <v/>
      </c>
      <c r="H732" s="3" t="str">
        <f>IF(COUNT($A732)=0,"",IF($A732&lt;&gt;DRAFT!$B734,"ERR",IF(DRAFT!AA734="3E","3E",IF(COUNT(DRAFT!W734,DRAFT!AA734)&gt;0,DRAFT!AB734,""))))</f>
        <v/>
      </c>
      <c r="I732" s="3" t="str">
        <f>IF(COUNT($A732)=0,"",IF(H732="3E","3E",IF(H732="","I",LOOKUP(H732/J$2,{0,0.4,0.45,0.5,0.55,0.6,0.65,0.7,0.75,0.8,1},{"F","D","C","C+","B-","B","B+","A-","A","A+"}))))</f>
        <v/>
      </c>
      <c r="J732" s="2" t="str">
        <f>IF(COUNT($A732)=0,"",IF(H732="","--",IF(H732="3E","3E",LOOKUP(H732/J$2,{0,0.4,0.45,0.5,0.55,0.6,0.65,0.7,0.75,0.8,1},{0,2,2.25,2.5,2.75,3,3.25,3.5,3.75,4}))))</f>
        <v/>
      </c>
      <c r="K732" s="3" t="str">
        <f>IF(COUNT($A732)=0,"",IF($A732&lt;&gt;DRAFT!$B734,"ERR",IF(DRAFT!AJ734="3E","3E",IF(COUNT(DRAFT!AF734,DRAFT!AJ734)&gt;0,DRAFT!AK734,""))))</f>
        <v/>
      </c>
      <c r="L732" s="3" t="str">
        <f>IF(COUNT($A732)=0,"",IF(K732="3E","3E",IF(K732="","I",LOOKUP(K732/M$2,{0,0.4,0.45,0.5,0.55,0.6,0.65,0.7,0.75,0.8,1},{"F","D","C","C+","B-","B","B+","A-","A","A+"}))))</f>
        <v/>
      </c>
      <c r="M732" s="2" t="str">
        <f>IF(COUNT($A732)=0,"",IF(K732="","--",IF(K732="3E","3E",LOOKUP(K732/M$2,{0,0.4,0.45,0.5,0.55,0.6,0.65,0.7,0.75,0.8,1},{0,2,2.25,2.5,2.75,3,3.25,3.5,3.75,4}))))</f>
        <v/>
      </c>
      <c r="N732" s="3" t="str">
        <f>IF(COUNT($A732)=0,"",IF($A732&lt;&gt;DRAFT!$B734,"ERR",IF(DRAFT!AS734="3E","3E",IF(COUNT(DRAFT!AO734,DRAFT!AS734)&gt;0,DRAFT!AT734,""))))</f>
        <v/>
      </c>
      <c r="O732" s="3" t="str">
        <f>IF(COUNT($A732)=0,"",IF(N732="3E","3E",IF(N732="","I",LOOKUP(N732/P$2,{0,0.4,0.45,0.5,0.55,0.6,0.65,0.7,0.75,0.8,1},{"F","D","C","C+","B-","B","B+","A-","A","A+"}))))</f>
        <v/>
      </c>
      <c r="P732" s="2" t="str">
        <f>IF(COUNT($A732)=0,"",IF(N732="","--",IF(N732="3E","3E",LOOKUP(N732/P$2,{0,0.4,0.45,0.5,0.55,0.6,0.65,0.7,0.75,0.8,1},{0,2,2.25,2.5,2.75,3,3.25,3.5,3.75,4}))))</f>
        <v/>
      </c>
      <c r="Q732" s="3" t="str">
        <f>IF(COUNT($A732)=0,"",IF($A732&lt;&gt;DRAFT!$B734,"ERR",IF(DRAFT!BB734="3E","3E",IF(COUNT(DRAFT!AX734,DRAFT!BB734)&gt;0,DRAFT!BC734,""))))</f>
        <v/>
      </c>
      <c r="R732" s="3" t="str">
        <f>IF(COUNT($A732)=0,"",IF(Q732="3E","3E",IF(Q732="","I",LOOKUP(Q732/S$2,{0,0.4,0.45,0.5,0.55,0.6,0.65,0.7,0.75,0.8,1},{"F","D","C","C+","B-","B","B+","A-","A","A+"}))))</f>
        <v/>
      </c>
      <c r="S732" s="2" t="str">
        <f>IF(COUNT($A732)=0,"",IF(Q732="","--",IF(Q732="3E","3E",LOOKUP(Q732/S$2,{0,0.4,0.45,0.5,0.55,0.6,0.65,0.7,0.75,0.8,1},{0,2,2.25,2.5,2.75,3,3.25,3.5,3.75,4}))))</f>
        <v/>
      </c>
      <c r="T732" s="3" t="str">
        <f>IF(COUNT($A732)=0,"",IF($A732&lt;&gt;DRAFT!$B734,"ERR",IF(DRAFT!BK734="3E","3E",IF(COUNT(DRAFT!BG734,DRAFT!BK734)&gt;0,DRAFT!BL734,""))))</f>
        <v/>
      </c>
      <c r="U732" s="3" t="str">
        <f>IF(COUNT($A732)=0,"",IF(T732="3E","3E",IF(T732="","I",LOOKUP(T732/V$2,{0,0.4,0.45,0.5,0.55,0.6,0.65,0.7,0.75,0.8,1},{"F","D","C","C+","B-","B","B+","A-","A","A+"}))))</f>
        <v/>
      </c>
      <c r="V732" s="2" t="str">
        <f>IF(COUNT($A732)=0,"",IF(T732="","--",IF(T732="3E","3E",LOOKUP(T732/V$2,{0,0.4,0.45,0.5,0.55,0.6,0.65,0.7,0.75,0.8,1},{0,2,2.25,2.5,2.75,3,3.25,3.5,3.75,4}))))</f>
        <v/>
      </c>
      <c r="W732" s="3" t="str">
        <f>IF(COUNT($A732)=0,"",IF($A732&lt;&gt;DRAFT!$B734,"ERR",IF(DRAFT!BT734="3E","3E",IF(COUNT(DRAFT!BP734,DRAFT!BT734)&gt;0,DRAFT!BU734,""))))</f>
        <v/>
      </c>
      <c r="X732" s="3" t="str">
        <f>IF(COUNT($A732)=0,"",IF(W732="3E","3E",IF(W732="","I",LOOKUP(W732/Y$2,{0,0.4,0.45,0.5,0.55,0.6,0.65,0.7,0.75,0.8,1},{"F","D","C","C+","B-","B","B+","A-","A","A+"}))))</f>
        <v/>
      </c>
      <c r="Y732" s="2" t="str">
        <f>IF(COUNT($A732)=0,"",IF(W732="","--",IF(W732="3E","3E",LOOKUP(W732/Y$2,{0,0.4,0.45,0.5,0.55,0.6,0.65,0.7,0.75,0.8,1},{0,2,2.25,2.5,2.75,3,3.25,3.5,3.75,4}))))</f>
        <v/>
      </c>
      <c r="Z732" s="3" t="str">
        <f>IF(COUNT($A732)=0,"",IF($A732&lt;&gt;DRAFT!$B734,"ERR",IF(DRAFT!CC734="3E","3E",IF(COUNT(DRAFT!BY734,DRAFT!CC734)&gt;0,DRAFT!CD734,""))))</f>
        <v/>
      </c>
      <c r="AA732" s="3" t="str">
        <f>IF(COUNT($A732)=0,"",IF(Z732="3E","3E",IF(Z732="","I",LOOKUP(Z732/AB$2,{0,0.4,0.45,0.5,0.55,0.6,0.65,0.7,0.75,0.8,1},{"F","D","C","C+","B-","B","B+","A-","A","A+"}))))</f>
        <v/>
      </c>
      <c r="AB732" s="2" t="str">
        <f>IF(COUNT($A732)=0,"",IF(Z732="","--",IF(Z732="3E","3E",LOOKUP(Z732/AB$2,{0,0.4,0.45,0.5,0.55,0.6,0.65,0.7,0.75,0.8,1},{0,2,2.25,2.5,2.75,3,3.25,3.5,3.75,4}))))</f>
        <v/>
      </c>
      <c r="AC732" s="3" t="str">
        <f>IF(COUNT($A732)=0,"",IF($A732&lt;&gt;DRAFT!$B734,"ERR",IF(DRAFT!CF734&gt;0,DRAFT!CF734,"")))</f>
        <v/>
      </c>
      <c r="AD732" s="3" t="str">
        <f>IF(COUNT($A732)=0,"",IF(AC732="3E","3E",IF(AC732="","I",LOOKUP(AC732/AE$2,{0,0.4,0.45,0.5,0.55,0.6,0.65,0.7,0.75,0.8,1},{"F","D","C","C+","B-","B","B+","A-","A","A+"}))))</f>
        <v/>
      </c>
      <c r="AE732" s="2" t="str">
        <f>IF(COUNT($A732)=0,"",IF(AC732="","--",IF(AC732="3E","3E",LOOKUP(AC732/AE$2,{0,0.4,0.45,0.5,0.55,0.6,0.65,0.7,0.75,0.8,1},{0,2,2.25,2.5,2.75,3,3.25,3.5,3.75,4}))))</f>
        <v/>
      </c>
      <c r="AF732" s="3" t="str">
        <f>IF($A732&lt;&gt;DRAFT!$B734,"ERR",IF(OR(COUNT($A732)=0,COUNT(DRAFT!CI734:CK734,DRAFT!CM734:CO734)=0),"",CEILING(SUM(DRAFT!CL734,DRAFT!CP734),1)))</f>
        <v/>
      </c>
      <c r="AG732" s="3" t="str">
        <f>IF(COUNT($A732)=0,"",IF(AF732="3E","3E",IF(AF732="","I",LOOKUP(AF732/AH$2,{0,0.4,0.45,0.5,0.55,0.6,0.65,0.7,0.75,0.8,1},{"F","D","C","C+","B-","B","B+","A-","A","A+"}))))</f>
        <v/>
      </c>
      <c r="AH732" s="2" t="str">
        <f>IF(COUNT($A732)=0,"",IF(AF732="","--",IF(AF732="3E","3E",LOOKUP(AF732/AH$2,{0,0.4,0.45,0.5,0.55,0.6,0.65,0.7,0.75,0.8,1},{0,2,2.25,2.5,2.75,3,3.25,3.5,3.75,4}))))</f>
        <v/>
      </c>
      <c r="AI732" s="11" t="str">
        <f>IF(OR(COUNT($A732)=0,COUNT(B732:AH732)=0),"",IF(COUNTIF(B732:AH732,"3E")&gt;0,"3E",IF(DRAFT!$A734="R",TRUNC(SUMPRODUCT(RGP,RCP)/TCP,3),TRUNC((SUMPRODUCT(--(IMDGP&gt;0)*IMDGP,IMCP)+CEILING(DRAFT!$CQ734*42,0.25))/TCP,3))))</f>
        <v/>
      </c>
      <c r="AJ732" s="3" t="str">
        <f>IF(OR(COUNT($A732)=0,COUNT(B732:AH732)=0),"",IF(COUNTIF(B732:AH732,"3E")&gt;0,"3E",IF(DRAFT!$A734="R",SUMPRODUCT(--(RGP&gt;=2),RCP),SUMPRODUCT(--(IMDGP&gt;0),--(IMGP=0),IMCP)+DRAFT!$CR734)))</f>
        <v/>
      </c>
      <c r="AK732" s="3" t="str">
        <f>IF(OR(COUNT($A732)=0,COUNT(B732:AH732)=0),"",IF(COUNTIF(B732:AJ732,"3E")&gt;0,"3E",IF(AND(DRAFT!$A734="IM",OR($AI732&gt;DRAFT!$CQ734,$AJ732&gt;DRAFT!$CR734)),"IMPROVED",IF(AND(DRAFT!$A734="IM",$AI732&lt;=DRAFT!$CQ734,$AJ732&lt;=DRAFT!$CR734),"NOT IMPROVED",IF(AND(AH732&gt;=2,AI732&gt;=2,AJ732&gt;=30),"PASS","FAIL")))))</f>
        <v/>
      </c>
      <c r="AL732" s="3" t="str">
        <f t="shared" si="22"/>
        <v/>
      </c>
      <c r="AM732" s="3" t="str">
        <f t="shared" si="23"/>
        <v/>
      </c>
    </row>
    <row r="733" spans="1:39" ht="18.95" customHeight="1" x14ac:dyDescent="0.25">
      <c r="A733" s="4" t="str">
        <f>IF(DRAFT!$B735="","",DRAFT!$B735)</f>
        <v/>
      </c>
      <c r="B733" s="3" t="str">
        <f>IF(COUNT($A733)=0,"",IF($A733&lt;&gt;DRAFT!$B735,"ERR",IF(DRAFT!I735="3E","3E",IF(COUNT(DRAFT!E735,DRAFT!I735)&gt;0,DRAFT!J735,""))))</f>
        <v/>
      </c>
      <c r="C733" s="3" t="str">
        <f>IF(COUNT($A733)=0,"",IF(B733="3E","3E",IF(B733="","I",LOOKUP(B733/D$2,{0,0.4,0.45,0.5,0.55,0.6,0.65,0.7,0.75,0.8,1},{"F","D","C","C+","B-","B","B+","A-","A","A+"}))))</f>
        <v/>
      </c>
      <c r="D733" s="2" t="str">
        <f>IF(COUNT($A733)=0,"",IF(B733="","--",IF(B733="3E","3E",LOOKUP(B733/D$2,{0,0.4,0.45,0.5,0.55,0.6,0.65,0.7,0.75,0.8,1},{0,2,2.25,2.5,2.75,3,3.25,3.5,3.75,4}))))</f>
        <v/>
      </c>
      <c r="E733" s="3" t="str">
        <f>IF(COUNT($A733)=0,"",IF($A733&lt;&gt;DRAFT!$B735,"ERR",IF(DRAFT!R735="3E","3E",IF(COUNT(DRAFT!N735,DRAFT!R735)&gt;0,DRAFT!S735,""))))</f>
        <v/>
      </c>
      <c r="F733" s="3" t="str">
        <f>IF(COUNT($A733)=0,"",IF(E733="3E","3E",IF(E733="","I",LOOKUP(E733/G$2,{0,0.4,0.45,0.5,0.55,0.6,0.65,0.7,0.75,0.8,1},{"F","D","C","C+","B-","B","B+","A-","A","A+"}))))</f>
        <v/>
      </c>
      <c r="G733" s="2" t="str">
        <f>IF(COUNT($A733)=0,"",IF(E733="","--",IF(E733="3E","3E",LOOKUP(E733/G$2,{0,0.4,0.45,0.5,0.55,0.6,0.65,0.7,0.75,0.8,1},{0,2,2.25,2.5,2.75,3,3.25,3.5,3.75,4}))))</f>
        <v/>
      </c>
      <c r="H733" s="3" t="str">
        <f>IF(COUNT($A733)=0,"",IF($A733&lt;&gt;DRAFT!$B735,"ERR",IF(DRAFT!AA735="3E","3E",IF(COUNT(DRAFT!W735,DRAFT!AA735)&gt;0,DRAFT!AB735,""))))</f>
        <v/>
      </c>
      <c r="I733" s="3" t="str">
        <f>IF(COUNT($A733)=0,"",IF(H733="3E","3E",IF(H733="","I",LOOKUP(H733/J$2,{0,0.4,0.45,0.5,0.55,0.6,0.65,0.7,0.75,0.8,1},{"F","D","C","C+","B-","B","B+","A-","A","A+"}))))</f>
        <v/>
      </c>
      <c r="J733" s="2" t="str">
        <f>IF(COUNT($A733)=0,"",IF(H733="","--",IF(H733="3E","3E",LOOKUP(H733/J$2,{0,0.4,0.45,0.5,0.55,0.6,0.65,0.7,0.75,0.8,1},{0,2,2.25,2.5,2.75,3,3.25,3.5,3.75,4}))))</f>
        <v/>
      </c>
      <c r="K733" s="3" t="str">
        <f>IF(COUNT($A733)=0,"",IF($A733&lt;&gt;DRAFT!$B735,"ERR",IF(DRAFT!AJ735="3E","3E",IF(COUNT(DRAFT!AF735,DRAFT!AJ735)&gt;0,DRAFT!AK735,""))))</f>
        <v/>
      </c>
      <c r="L733" s="3" t="str">
        <f>IF(COUNT($A733)=0,"",IF(K733="3E","3E",IF(K733="","I",LOOKUP(K733/M$2,{0,0.4,0.45,0.5,0.55,0.6,0.65,0.7,0.75,0.8,1},{"F","D","C","C+","B-","B","B+","A-","A","A+"}))))</f>
        <v/>
      </c>
      <c r="M733" s="2" t="str">
        <f>IF(COUNT($A733)=0,"",IF(K733="","--",IF(K733="3E","3E",LOOKUP(K733/M$2,{0,0.4,0.45,0.5,0.55,0.6,0.65,0.7,0.75,0.8,1},{0,2,2.25,2.5,2.75,3,3.25,3.5,3.75,4}))))</f>
        <v/>
      </c>
      <c r="N733" s="3" t="str">
        <f>IF(COUNT($A733)=0,"",IF($A733&lt;&gt;DRAFT!$B735,"ERR",IF(DRAFT!AS735="3E","3E",IF(COUNT(DRAFT!AO735,DRAFT!AS735)&gt;0,DRAFT!AT735,""))))</f>
        <v/>
      </c>
      <c r="O733" s="3" t="str">
        <f>IF(COUNT($A733)=0,"",IF(N733="3E","3E",IF(N733="","I",LOOKUP(N733/P$2,{0,0.4,0.45,0.5,0.55,0.6,0.65,0.7,0.75,0.8,1},{"F","D","C","C+","B-","B","B+","A-","A","A+"}))))</f>
        <v/>
      </c>
      <c r="P733" s="2" t="str">
        <f>IF(COUNT($A733)=0,"",IF(N733="","--",IF(N733="3E","3E",LOOKUP(N733/P$2,{0,0.4,0.45,0.5,0.55,0.6,0.65,0.7,0.75,0.8,1},{0,2,2.25,2.5,2.75,3,3.25,3.5,3.75,4}))))</f>
        <v/>
      </c>
      <c r="Q733" s="3" t="str">
        <f>IF(COUNT($A733)=0,"",IF($A733&lt;&gt;DRAFT!$B735,"ERR",IF(DRAFT!BB735="3E","3E",IF(COUNT(DRAFT!AX735,DRAFT!BB735)&gt;0,DRAFT!BC735,""))))</f>
        <v/>
      </c>
      <c r="R733" s="3" t="str">
        <f>IF(COUNT($A733)=0,"",IF(Q733="3E","3E",IF(Q733="","I",LOOKUP(Q733/S$2,{0,0.4,0.45,0.5,0.55,0.6,0.65,0.7,0.75,0.8,1},{"F","D","C","C+","B-","B","B+","A-","A","A+"}))))</f>
        <v/>
      </c>
      <c r="S733" s="2" t="str">
        <f>IF(COUNT($A733)=0,"",IF(Q733="","--",IF(Q733="3E","3E",LOOKUP(Q733/S$2,{0,0.4,0.45,0.5,0.55,0.6,0.65,0.7,0.75,0.8,1},{0,2,2.25,2.5,2.75,3,3.25,3.5,3.75,4}))))</f>
        <v/>
      </c>
      <c r="T733" s="3" t="str">
        <f>IF(COUNT($A733)=0,"",IF($A733&lt;&gt;DRAFT!$B735,"ERR",IF(DRAFT!BK735="3E","3E",IF(COUNT(DRAFT!BG735,DRAFT!BK735)&gt;0,DRAFT!BL735,""))))</f>
        <v/>
      </c>
      <c r="U733" s="3" t="str">
        <f>IF(COUNT($A733)=0,"",IF(T733="3E","3E",IF(T733="","I",LOOKUP(T733/V$2,{0,0.4,0.45,0.5,0.55,0.6,0.65,0.7,0.75,0.8,1},{"F","D","C","C+","B-","B","B+","A-","A","A+"}))))</f>
        <v/>
      </c>
      <c r="V733" s="2" t="str">
        <f>IF(COUNT($A733)=0,"",IF(T733="","--",IF(T733="3E","3E",LOOKUP(T733/V$2,{0,0.4,0.45,0.5,0.55,0.6,0.65,0.7,0.75,0.8,1},{0,2,2.25,2.5,2.75,3,3.25,3.5,3.75,4}))))</f>
        <v/>
      </c>
      <c r="W733" s="3" t="str">
        <f>IF(COUNT($A733)=0,"",IF($A733&lt;&gt;DRAFT!$B735,"ERR",IF(DRAFT!BT735="3E","3E",IF(COUNT(DRAFT!BP735,DRAFT!BT735)&gt;0,DRAFT!BU735,""))))</f>
        <v/>
      </c>
      <c r="X733" s="3" t="str">
        <f>IF(COUNT($A733)=0,"",IF(W733="3E","3E",IF(W733="","I",LOOKUP(W733/Y$2,{0,0.4,0.45,0.5,0.55,0.6,0.65,0.7,0.75,0.8,1},{"F","D","C","C+","B-","B","B+","A-","A","A+"}))))</f>
        <v/>
      </c>
      <c r="Y733" s="2" t="str">
        <f>IF(COUNT($A733)=0,"",IF(W733="","--",IF(W733="3E","3E",LOOKUP(W733/Y$2,{0,0.4,0.45,0.5,0.55,0.6,0.65,0.7,0.75,0.8,1},{0,2,2.25,2.5,2.75,3,3.25,3.5,3.75,4}))))</f>
        <v/>
      </c>
      <c r="Z733" s="3" t="str">
        <f>IF(COUNT($A733)=0,"",IF($A733&lt;&gt;DRAFT!$B735,"ERR",IF(DRAFT!CC735="3E","3E",IF(COUNT(DRAFT!BY735,DRAFT!CC735)&gt;0,DRAFT!CD735,""))))</f>
        <v/>
      </c>
      <c r="AA733" s="3" t="str">
        <f>IF(COUNT($A733)=0,"",IF(Z733="3E","3E",IF(Z733="","I",LOOKUP(Z733/AB$2,{0,0.4,0.45,0.5,0.55,0.6,0.65,0.7,0.75,0.8,1},{"F","D","C","C+","B-","B","B+","A-","A","A+"}))))</f>
        <v/>
      </c>
      <c r="AB733" s="2" t="str">
        <f>IF(COUNT($A733)=0,"",IF(Z733="","--",IF(Z733="3E","3E",LOOKUP(Z733/AB$2,{0,0.4,0.45,0.5,0.55,0.6,0.65,0.7,0.75,0.8,1},{0,2,2.25,2.5,2.75,3,3.25,3.5,3.75,4}))))</f>
        <v/>
      </c>
      <c r="AC733" s="3" t="str">
        <f>IF(COUNT($A733)=0,"",IF($A733&lt;&gt;DRAFT!$B735,"ERR",IF(DRAFT!CF735&gt;0,DRAFT!CF735,"")))</f>
        <v/>
      </c>
      <c r="AD733" s="3" t="str">
        <f>IF(COUNT($A733)=0,"",IF(AC733="3E","3E",IF(AC733="","I",LOOKUP(AC733/AE$2,{0,0.4,0.45,0.5,0.55,0.6,0.65,0.7,0.75,0.8,1},{"F","D","C","C+","B-","B","B+","A-","A","A+"}))))</f>
        <v/>
      </c>
      <c r="AE733" s="2" t="str">
        <f>IF(COUNT($A733)=0,"",IF(AC733="","--",IF(AC733="3E","3E",LOOKUP(AC733/AE$2,{0,0.4,0.45,0.5,0.55,0.6,0.65,0.7,0.75,0.8,1},{0,2,2.25,2.5,2.75,3,3.25,3.5,3.75,4}))))</f>
        <v/>
      </c>
      <c r="AF733" s="3" t="str">
        <f>IF($A733&lt;&gt;DRAFT!$B735,"ERR",IF(OR(COUNT($A733)=0,COUNT(DRAFT!CI735:CK735,DRAFT!CM735:CO735)=0),"",CEILING(SUM(DRAFT!CL735,DRAFT!CP735),1)))</f>
        <v/>
      </c>
      <c r="AG733" s="3" t="str">
        <f>IF(COUNT($A733)=0,"",IF(AF733="3E","3E",IF(AF733="","I",LOOKUP(AF733/AH$2,{0,0.4,0.45,0.5,0.55,0.6,0.65,0.7,0.75,0.8,1},{"F","D","C","C+","B-","B","B+","A-","A","A+"}))))</f>
        <v/>
      </c>
      <c r="AH733" s="2" t="str">
        <f>IF(COUNT($A733)=0,"",IF(AF733="","--",IF(AF733="3E","3E",LOOKUP(AF733/AH$2,{0,0.4,0.45,0.5,0.55,0.6,0.65,0.7,0.75,0.8,1},{0,2,2.25,2.5,2.75,3,3.25,3.5,3.75,4}))))</f>
        <v/>
      </c>
      <c r="AI733" s="11" t="str">
        <f>IF(OR(COUNT($A733)=0,COUNT(B733:AH733)=0),"",IF(COUNTIF(B733:AH733,"3E")&gt;0,"3E",IF(DRAFT!$A735="R",TRUNC(SUMPRODUCT(RGP,RCP)/TCP,3),TRUNC((SUMPRODUCT(--(IMDGP&gt;0)*IMDGP,IMCP)+CEILING(DRAFT!$CQ735*42,0.25))/TCP,3))))</f>
        <v/>
      </c>
      <c r="AJ733" s="3" t="str">
        <f>IF(OR(COUNT($A733)=0,COUNT(B733:AH733)=0),"",IF(COUNTIF(B733:AH733,"3E")&gt;0,"3E",IF(DRAFT!$A735="R",SUMPRODUCT(--(RGP&gt;=2),RCP),SUMPRODUCT(--(IMDGP&gt;0),--(IMGP=0),IMCP)+DRAFT!$CR735)))</f>
        <v/>
      </c>
      <c r="AK733" s="3" t="str">
        <f>IF(OR(COUNT($A733)=0,COUNT(B733:AH733)=0),"",IF(COUNTIF(B733:AJ733,"3E")&gt;0,"3E",IF(AND(DRAFT!$A735="IM",OR($AI733&gt;DRAFT!$CQ735,$AJ733&gt;DRAFT!$CR735)),"IMPROVED",IF(AND(DRAFT!$A735="IM",$AI733&lt;=DRAFT!$CQ735,$AJ733&lt;=DRAFT!$CR735),"NOT IMPROVED",IF(AND(AH733&gt;=2,AI733&gt;=2,AJ733&gt;=30),"PASS","FAIL")))))</f>
        <v/>
      </c>
      <c r="AL733" s="3" t="str">
        <f t="shared" si="22"/>
        <v/>
      </c>
      <c r="AM733" s="3" t="str">
        <f t="shared" si="23"/>
        <v/>
      </c>
    </row>
    <row r="734" spans="1:39" ht="18.95" customHeight="1" x14ac:dyDescent="0.25">
      <c r="A734" s="4" t="str">
        <f>IF(DRAFT!$B736="","",DRAFT!$B736)</f>
        <v/>
      </c>
      <c r="B734" s="3" t="str">
        <f>IF(COUNT($A734)=0,"",IF($A734&lt;&gt;DRAFT!$B736,"ERR",IF(DRAFT!I736="3E","3E",IF(COUNT(DRAFT!E736,DRAFT!I736)&gt;0,DRAFT!J736,""))))</f>
        <v/>
      </c>
      <c r="C734" s="3" t="str">
        <f>IF(COUNT($A734)=0,"",IF(B734="3E","3E",IF(B734="","I",LOOKUP(B734/D$2,{0,0.4,0.45,0.5,0.55,0.6,0.65,0.7,0.75,0.8,1},{"F","D","C","C+","B-","B","B+","A-","A","A+"}))))</f>
        <v/>
      </c>
      <c r="D734" s="2" t="str">
        <f>IF(COUNT($A734)=0,"",IF(B734="","--",IF(B734="3E","3E",LOOKUP(B734/D$2,{0,0.4,0.45,0.5,0.55,0.6,0.65,0.7,0.75,0.8,1},{0,2,2.25,2.5,2.75,3,3.25,3.5,3.75,4}))))</f>
        <v/>
      </c>
      <c r="E734" s="3" t="str">
        <f>IF(COUNT($A734)=0,"",IF($A734&lt;&gt;DRAFT!$B736,"ERR",IF(DRAFT!R736="3E","3E",IF(COUNT(DRAFT!N736,DRAFT!R736)&gt;0,DRAFT!S736,""))))</f>
        <v/>
      </c>
      <c r="F734" s="3" t="str">
        <f>IF(COUNT($A734)=0,"",IF(E734="3E","3E",IF(E734="","I",LOOKUP(E734/G$2,{0,0.4,0.45,0.5,0.55,0.6,0.65,0.7,0.75,0.8,1},{"F","D","C","C+","B-","B","B+","A-","A","A+"}))))</f>
        <v/>
      </c>
      <c r="G734" s="2" t="str">
        <f>IF(COUNT($A734)=0,"",IF(E734="","--",IF(E734="3E","3E",LOOKUP(E734/G$2,{0,0.4,0.45,0.5,0.55,0.6,0.65,0.7,0.75,0.8,1},{0,2,2.25,2.5,2.75,3,3.25,3.5,3.75,4}))))</f>
        <v/>
      </c>
      <c r="H734" s="3" t="str">
        <f>IF(COUNT($A734)=0,"",IF($A734&lt;&gt;DRAFT!$B736,"ERR",IF(DRAFT!AA736="3E","3E",IF(COUNT(DRAFT!W736,DRAFT!AA736)&gt;0,DRAFT!AB736,""))))</f>
        <v/>
      </c>
      <c r="I734" s="3" t="str">
        <f>IF(COUNT($A734)=0,"",IF(H734="3E","3E",IF(H734="","I",LOOKUP(H734/J$2,{0,0.4,0.45,0.5,0.55,0.6,0.65,0.7,0.75,0.8,1},{"F","D","C","C+","B-","B","B+","A-","A","A+"}))))</f>
        <v/>
      </c>
      <c r="J734" s="2" t="str">
        <f>IF(COUNT($A734)=0,"",IF(H734="","--",IF(H734="3E","3E",LOOKUP(H734/J$2,{0,0.4,0.45,0.5,0.55,0.6,0.65,0.7,0.75,0.8,1},{0,2,2.25,2.5,2.75,3,3.25,3.5,3.75,4}))))</f>
        <v/>
      </c>
      <c r="K734" s="3" t="str">
        <f>IF(COUNT($A734)=0,"",IF($A734&lt;&gt;DRAFT!$B736,"ERR",IF(DRAFT!AJ736="3E","3E",IF(COUNT(DRAFT!AF736,DRAFT!AJ736)&gt;0,DRAFT!AK736,""))))</f>
        <v/>
      </c>
      <c r="L734" s="3" t="str">
        <f>IF(COUNT($A734)=0,"",IF(K734="3E","3E",IF(K734="","I",LOOKUP(K734/M$2,{0,0.4,0.45,0.5,0.55,0.6,0.65,0.7,0.75,0.8,1},{"F","D","C","C+","B-","B","B+","A-","A","A+"}))))</f>
        <v/>
      </c>
      <c r="M734" s="2" t="str">
        <f>IF(COUNT($A734)=0,"",IF(K734="","--",IF(K734="3E","3E",LOOKUP(K734/M$2,{0,0.4,0.45,0.5,0.55,0.6,0.65,0.7,0.75,0.8,1},{0,2,2.25,2.5,2.75,3,3.25,3.5,3.75,4}))))</f>
        <v/>
      </c>
      <c r="N734" s="3" t="str">
        <f>IF(COUNT($A734)=0,"",IF($A734&lt;&gt;DRAFT!$B736,"ERR",IF(DRAFT!AS736="3E","3E",IF(COUNT(DRAFT!AO736,DRAFT!AS736)&gt;0,DRAFT!AT736,""))))</f>
        <v/>
      </c>
      <c r="O734" s="3" t="str">
        <f>IF(COUNT($A734)=0,"",IF(N734="3E","3E",IF(N734="","I",LOOKUP(N734/P$2,{0,0.4,0.45,0.5,0.55,0.6,0.65,0.7,0.75,0.8,1},{"F","D","C","C+","B-","B","B+","A-","A","A+"}))))</f>
        <v/>
      </c>
      <c r="P734" s="2" t="str">
        <f>IF(COUNT($A734)=0,"",IF(N734="","--",IF(N734="3E","3E",LOOKUP(N734/P$2,{0,0.4,0.45,0.5,0.55,0.6,0.65,0.7,0.75,0.8,1},{0,2,2.25,2.5,2.75,3,3.25,3.5,3.75,4}))))</f>
        <v/>
      </c>
      <c r="Q734" s="3" t="str">
        <f>IF(COUNT($A734)=0,"",IF($A734&lt;&gt;DRAFT!$B736,"ERR",IF(DRAFT!BB736="3E","3E",IF(COUNT(DRAFT!AX736,DRAFT!BB736)&gt;0,DRAFT!BC736,""))))</f>
        <v/>
      </c>
      <c r="R734" s="3" t="str">
        <f>IF(COUNT($A734)=0,"",IF(Q734="3E","3E",IF(Q734="","I",LOOKUP(Q734/S$2,{0,0.4,0.45,0.5,0.55,0.6,0.65,0.7,0.75,0.8,1},{"F","D","C","C+","B-","B","B+","A-","A","A+"}))))</f>
        <v/>
      </c>
      <c r="S734" s="2" t="str">
        <f>IF(COUNT($A734)=0,"",IF(Q734="","--",IF(Q734="3E","3E",LOOKUP(Q734/S$2,{0,0.4,0.45,0.5,0.55,0.6,0.65,0.7,0.75,0.8,1},{0,2,2.25,2.5,2.75,3,3.25,3.5,3.75,4}))))</f>
        <v/>
      </c>
      <c r="T734" s="3" t="str">
        <f>IF(COUNT($A734)=0,"",IF($A734&lt;&gt;DRAFT!$B736,"ERR",IF(DRAFT!BK736="3E","3E",IF(COUNT(DRAFT!BG736,DRAFT!BK736)&gt;0,DRAFT!BL736,""))))</f>
        <v/>
      </c>
      <c r="U734" s="3" t="str">
        <f>IF(COUNT($A734)=0,"",IF(T734="3E","3E",IF(T734="","I",LOOKUP(T734/V$2,{0,0.4,0.45,0.5,0.55,0.6,0.65,0.7,0.75,0.8,1},{"F","D","C","C+","B-","B","B+","A-","A","A+"}))))</f>
        <v/>
      </c>
      <c r="V734" s="2" t="str">
        <f>IF(COUNT($A734)=0,"",IF(T734="","--",IF(T734="3E","3E",LOOKUP(T734/V$2,{0,0.4,0.45,0.5,0.55,0.6,0.65,0.7,0.75,0.8,1},{0,2,2.25,2.5,2.75,3,3.25,3.5,3.75,4}))))</f>
        <v/>
      </c>
      <c r="W734" s="3" t="str">
        <f>IF(COUNT($A734)=0,"",IF($A734&lt;&gt;DRAFT!$B736,"ERR",IF(DRAFT!BT736="3E","3E",IF(COUNT(DRAFT!BP736,DRAFT!BT736)&gt;0,DRAFT!BU736,""))))</f>
        <v/>
      </c>
      <c r="X734" s="3" t="str">
        <f>IF(COUNT($A734)=0,"",IF(W734="3E","3E",IF(W734="","I",LOOKUP(W734/Y$2,{0,0.4,0.45,0.5,0.55,0.6,0.65,0.7,0.75,0.8,1},{"F","D","C","C+","B-","B","B+","A-","A","A+"}))))</f>
        <v/>
      </c>
      <c r="Y734" s="2" t="str">
        <f>IF(COUNT($A734)=0,"",IF(W734="","--",IF(W734="3E","3E",LOOKUP(W734/Y$2,{0,0.4,0.45,0.5,0.55,0.6,0.65,0.7,0.75,0.8,1},{0,2,2.25,2.5,2.75,3,3.25,3.5,3.75,4}))))</f>
        <v/>
      </c>
      <c r="Z734" s="3" t="str">
        <f>IF(COUNT($A734)=0,"",IF($A734&lt;&gt;DRAFT!$B736,"ERR",IF(DRAFT!CC736="3E","3E",IF(COUNT(DRAFT!BY736,DRAFT!CC736)&gt;0,DRAFT!CD736,""))))</f>
        <v/>
      </c>
      <c r="AA734" s="3" t="str">
        <f>IF(COUNT($A734)=0,"",IF(Z734="3E","3E",IF(Z734="","I",LOOKUP(Z734/AB$2,{0,0.4,0.45,0.5,0.55,0.6,0.65,0.7,0.75,0.8,1},{"F","D","C","C+","B-","B","B+","A-","A","A+"}))))</f>
        <v/>
      </c>
      <c r="AB734" s="2" t="str">
        <f>IF(COUNT($A734)=0,"",IF(Z734="","--",IF(Z734="3E","3E",LOOKUP(Z734/AB$2,{0,0.4,0.45,0.5,0.55,0.6,0.65,0.7,0.75,0.8,1},{0,2,2.25,2.5,2.75,3,3.25,3.5,3.75,4}))))</f>
        <v/>
      </c>
      <c r="AC734" s="3" t="str">
        <f>IF(COUNT($A734)=0,"",IF($A734&lt;&gt;DRAFT!$B736,"ERR",IF(DRAFT!CF736&gt;0,DRAFT!CF736,"")))</f>
        <v/>
      </c>
      <c r="AD734" s="3" t="str">
        <f>IF(COUNT($A734)=0,"",IF(AC734="3E","3E",IF(AC734="","I",LOOKUP(AC734/AE$2,{0,0.4,0.45,0.5,0.55,0.6,0.65,0.7,0.75,0.8,1},{"F","D","C","C+","B-","B","B+","A-","A","A+"}))))</f>
        <v/>
      </c>
      <c r="AE734" s="2" t="str">
        <f>IF(COUNT($A734)=0,"",IF(AC734="","--",IF(AC734="3E","3E",LOOKUP(AC734/AE$2,{0,0.4,0.45,0.5,0.55,0.6,0.65,0.7,0.75,0.8,1},{0,2,2.25,2.5,2.75,3,3.25,3.5,3.75,4}))))</f>
        <v/>
      </c>
      <c r="AF734" s="3" t="str">
        <f>IF($A734&lt;&gt;DRAFT!$B736,"ERR",IF(OR(COUNT($A734)=0,COUNT(DRAFT!CI736:CK736,DRAFT!CM736:CO736)=0),"",CEILING(SUM(DRAFT!CL736,DRAFT!CP736),1)))</f>
        <v/>
      </c>
      <c r="AG734" s="3" t="str">
        <f>IF(COUNT($A734)=0,"",IF(AF734="3E","3E",IF(AF734="","I",LOOKUP(AF734/AH$2,{0,0.4,0.45,0.5,0.55,0.6,0.65,0.7,0.75,0.8,1},{"F","D","C","C+","B-","B","B+","A-","A","A+"}))))</f>
        <v/>
      </c>
      <c r="AH734" s="2" t="str">
        <f>IF(COUNT($A734)=0,"",IF(AF734="","--",IF(AF734="3E","3E",LOOKUP(AF734/AH$2,{0,0.4,0.45,0.5,0.55,0.6,0.65,0.7,0.75,0.8,1},{0,2,2.25,2.5,2.75,3,3.25,3.5,3.75,4}))))</f>
        <v/>
      </c>
      <c r="AI734" s="11" t="str">
        <f>IF(OR(COUNT($A734)=0,COUNT(B734:AH734)=0),"",IF(COUNTIF(B734:AH734,"3E")&gt;0,"3E",IF(DRAFT!$A736="R",TRUNC(SUMPRODUCT(RGP,RCP)/TCP,3),TRUNC((SUMPRODUCT(--(IMDGP&gt;0)*IMDGP,IMCP)+CEILING(DRAFT!$CQ736*42,0.25))/TCP,3))))</f>
        <v/>
      </c>
      <c r="AJ734" s="3" t="str">
        <f>IF(OR(COUNT($A734)=0,COUNT(B734:AH734)=0),"",IF(COUNTIF(B734:AH734,"3E")&gt;0,"3E",IF(DRAFT!$A736="R",SUMPRODUCT(--(RGP&gt;=2),RCP),SUMPRODUCT(--(IMDGP&gt;0),--(IMGP=0),IMCP)+DRAFT!$CR736)))</f>
        <v/>
      </c>
      <c r="AK734" s="3" t="str">
        <f>IF(OR(COUNT($A734)=0,COUNT(B734:AH734)=0),"",IF(COUNTIF(B734:AJ734,"3E")&gt;0,"3E",IF(AND(DRAFT!$A736="IM",OR($AI734&gt;DRAFT!$CQ736,$AJ734&gt;DRAFT!$CR736)),"IMPROVED",IF(AND(DRAFT!$A736="IM",$AI734&lt;=DRAFT!$CQ736,$AJ734&lt;=DRAFT!$CR736),"NOT IMPROVED",IF(AND(AH734&gt;=2,AI734&gt;=2,AJ734&gt;=30),"PASS","FAIL")))))</f>
        <v/>
      </c>
      <c r="AL734" s="3" t="str">
        <f t="shared" si="22"/>
        <v/>
      </c>
      <c r="AM734" s="3" t="str">
        <f t="shared" si="23"/>
        <v/>
      </c>
    </row>
    <row r="735" spans="1:39" ht="18.95" customHeight="1" x14ac:dyDescent="0.25">
      <c r="A735" s="4" t="str">
        <f>IF(DRAFT!$B737="","",DRAFT!$B737)</f>
        <v/>
      </c>
      <c r="B735" s="3" t="str">
        <f>IF(COUNT($A735)=0,"",IF($A735&lt;&gt;DRAFT!$B737,"ERR",IF(DRAFT!I737="3E","3E",IF(COUNT(DRAFT!E737,DRAFT!I737)&gt;0,DRAFT!J737,""))))</f>
        <v/>
      </c>
      <c r="C735" s="3" t="str">
        <f>IF(COUNT($A735)=0,"",IF(B735="3E","3E",IF(B735="","I",LOOKUP(B735/D$2,{0,0.4,0.45,0.5,0.55,0.6,0.65,0.7,0.75,0.8,1},{"F","D","C","C+","B-","B","B+","A-","A","A+"}))))</f>
        <v/>
      </c>
      <c r="D735" s="2" t="str">
        <f>IF(COUNT($A735)=0,"",IF(B735="","--",IF(B735="3E","3E",LOOKUP(B735/D$2,{0,0.4,0.45,0.5,0.55,0.6,0.65,0.7,0.75,0.8,1},{0,2,2.25,2.5,2.75,3,3.25,3.5,3.75,4}))))</f>
        <v/>
      </c>
      <c r="E735" s="3" t="str">
        <f>IF(COUNT($A735)=0,"",IF($A735&lt;&gt;DRAFT!$B737,"ERR",IF(DRAFT!R737="3E","3E",IF(COUNT(DRAFT!N737,DRAFT!R737)&gt;0,DRAFT!S737,""))))</f>
        <v/>
      </c>
      <c r="F735" s="3" t="str">
        <f>IF(COUNT($A735)=0,"",IF(E735="3E","3E",IF(E735="","I",LOOKUP(E735/G$2,{0,0.4,0.45,0.5,0.55,0.6,0.65,0.7,0.75,0.8,1},{"F","D","C","C+","B-","B","B+","A-","A","A+"}))))</f>
        <v/>
      </c>
      <c r="G735" s="2" t="str">
        <f>IF(COUNT($A735)=0,"",IF(E735="","--",IF(E735="3E","3E",LOOKUP(E735/G$2,{0,0.4,0.45,0.5,0.55,0.6,0.65,0.7,0.75,0.8,1},{0,2,2.25,2.5,2.75,3,3.25,3.5,3.75,4}))))</f>
        <v/>
      </c>
      <c r="H735" s="3" t="str">
        <f>IF(COUNT($A735)=0,"",IF($A735&lt;&gt;DRAFT!$B737,"ERR",IF(DRAFT!AA737="3E","3E",IF(COUNT(DRAFT!W737,DRAFT!AA737)&gt;0,DRAFT!AB737,""))))</f>
        <v/>
      </c>
      <c r="I735" s="3" t="str">
        <f>IF(COUNT($A735)=0,"",IF(H735="3E","3E",IF(H735="","I",LOOKUP(H735/J$2,{0,0.4,0.45,0.5,0.55,0.6,0.65,0.7,0.75,0.8,1},{"F","D","C","C+","B-","B","B+","A-","A","A+"}))))</f>
        <v/>
      </c>
      <c r="J735" s="2" t="str">
        <f>IF(COUNT($A735)=0,"",IF(H735="","--",IF(H735="3E","3E",LOOKUP(H735/J$2,{0,0.4,0.45,0.5,0.55,0.6,0.65,0.7,0.75,0.8,1},{0,2,2.25,2.5,2.75,3,3.25,3.5,3.75,4}))))</f>
        <v/>
      </c>
      <c r="K735" s="3" t="str">
        <f>IF(COUNT($A735)=0,"",IF($A735&lt;&gt;DRAFT!$B737,"ERR",IF(DRAFT!AJ737="3E","3E",IF(COUNT(DRAFT!AF737,DRAFT!AJ737)&gt;0,DRAFT!AK737,""))))</f>
        <v/>
      </c>
      <c r="L735" s="3" t="str">
        <f>IF(COUNT($A735)=0,"",IF(K735="3E","3E",IF(K735="","I",LOOKUP(K735/M$2,{0,0.4,0.45,0.5,0.55,0.6,0.65,0.7,0.75,0.8,1},{"F","D","C","C+","B-","B","B+","A-","A","A+"}))))</f>
        <v/>
      </c>
      <c r="M735" s="2" t="str">
        <f>IF(COUNT($A735)=0,"",IF(K735="","--",IF(K735="3E","3E",LOOKUP(K735/M$2,{0,0.4,0.45,0.5,0.55,0.6,0.65,0.7,0.75,0.8,1},{0,2,2.25,2.5,2.75,3,3.25,3.5,3.75,4}))))</f>
        <v/>
      </c>
      <c r="N735" s="3" t="str">
        <f>IF(COUNT($A735)=0,"",IF($A735&lt;&gt;DRAFT!$B737,"ERR",IF(DRAFT!AS737="3E","3E",IF(COUNT(DRAFT!AO737,DRAFT!AS737)&gt;0,DRAFT!AT737,""))))</f>
        <v/>
      </c>
      <c r="O735" s="3" t="str">
        <f>IF(COUNT($A735)=0,"",IF(N735="3E","3E",IF(N735="","I",LOOKUP(N735/P$2,{0,0.4,0.45,0.5,0.55,0.6,0.65,0.7,0.75,0.8,1},{"F","D","C","C+","B-","B","B+","A-","A","A+"}))))</f>
        <v/>
      </c>
      <c r="P735" s="2" t="str">
        <f>IF(COUNT($A735)=0,"",IF(N735="","--",IF(N735="3E","3E",LOOKUP(N735/P$2,{0,0.4,0.45,0.5,0.55,0.6,0.65,0.7,0.75,0.8,1},{0,2,2.25,2.5,2.75,3,3.25,3.5,3.75,4}))))</f>
        <v/>
      </c>
      <c r="Q735" s="3" t="str">
        <f>IF(COUNT($A735)=0,"",IF($A735&lt;&gt;DRAFT!$B737,"ERR",IF(DRAFT!BB737="3E","3E",IF(COUNT(DRAFT!AX737,DRAFT!BB737)&gt;0,DRAFT!BC737,""))))</f>
        <v/>
      </c>
      <c r="R735" s="3" t="str">
        <f>IF(COUNT($A735)=0,"",IF(Q735="3E","3E",IF(Q735="","I",LOOKUP(Q735/S$2,{0,0.4,0.45,0.5,0.55,0.6,0.65,0.7,0.75,0.8,1},{"F","D","C","C+","B-","B","B+","A-","A","A+"}))))</f>
        <v/>
      </c>
      <c r="S735" s="2" t="str">
        <f>IF(COUNT($A735)=0,"",IF(Q735="","--",IF(Q735="3E","3E",LOOKUP(Q735/S$2,{0,0.4,0.45,0.5,0.55,0.6,0.65,0.7,0.75,0.8,1},{0,2,2.25,2.5,2.75,3,3.25,3.5,3.75,4}))))</f>
        <v/>
      </c>
      <c r="T735" s="3" t="str">
        <f>IF(COUNT($A735)=0,"",IF($A735&lt;&gt;DRAFT!$B737,"ERR",IF(DRAFT!BK737="3E","3E",IF(COUNT(DRAFT!BG737,DRAFT!BK737)&gt;0,DRAFT!BL737,""))))</f>
        <v/>
      </c>
      <c r="U735" s="3" t="str">
        <f>IF(COUNT($A735)=0,"",IF(T735="3E","3E",IF(T735="","I",LOOKUP(T735/V$2,{0,0.4,0.45,0.5,0.55,0.6,0.65,0.7,0.75,0.8,1},{"F","D","C","C+","B-","B","B+","A-","A","A+"}))))</f>
        <v/>
      </c>
      <c r="V735" s="2" t="str">
        <f>IF(COUNT($A735)=0,"",IF(T735="","--",IF(T735="3E","3E",LOOKUP(T735/V$2,{0,0.4,0.45,0.5,0.55,0.6,0.65,0.7,0.75,0.8,1},{0,2,2.25,2.5,2.75,3,3.25,3.5,3.75,4}))))</f>
        <v/>
      </c>
      <c r="W735" s="3" t="str">
        <f>IF(COUNT($A735)=0,"",IF($A735&lt;&gt;DRAFT!$B737,"ERR",IF(DRAFT!BT737="3E","3E",IF(COUNT(DRAFT!BP737,DRAFT!BT737)&gt;0,DRAFT!BU737,""))))</f>
        <v/>
      </c>
      <c r="X735" s="3" t="str">
        <f>IF(COUNT($A735)=0,"",IF(W735="3E","3E",IF(W735="","I",LOOKUP(W735/Y$2,{0,0.4,0.45,0.5,0.55,0.6,0.65,0.7,0.75,0.8,1},{"F","D","C","C+","B-","B","B+","A-","A","A+"}))))</f>
        <v/>
      </c>
      <c r="Y735" s="2" t="str">
        <f>IF(COUNT($A735)=0,"",IF(W735="","--",IF(W735="3E","3E",LOOKUP(W735/Y$2,{0,0.4,0.45,0.5,0.55,0.6,0.65,0.7,0.75,0.8,1},{0,2,2.25,2.5,2.75,3,3.25,3.5,3.75,4}))))</f>
        <v/>
      </c>
      <c r="Z735" s="3" t="str">
        <f>IF(COUNT($A735)=0,"",IF($A735&lt;&gt;DRAFT!$B737,"ERR",IF(DRAFT!CC737="3E","3E",IF(COUNT(DRAFT!BY737,DRAFT!CC737)&gt;0,DRAFT!CD737,""))))</f>
        <v/>
      </c>
      <c r="AA735" s="3" t="str">
        <f>IF(COUNT($A735)=0,"",IF(Z735="3E","3E",IF(Z735="","I",LOOKUP(Z735/AB$2,{0,0.4,0.45,0.5,0.55,0.6,0.65,0.7,0.75,0.8,1},{"F","D","C","C+","B-","B","B+","A-","A","A+"}))))</f>
        <v/>
      </c>
      <c r="AB735" s="2" t="str">
        <f>IF(COUNT($A735)=0,"",IF(Z735="","--",IF(Z735="3E","3E",LOOKUP(Z735/AB$2,{0,0.4,0.45,0.5,0.55,0.6,0.65,0.7,0.75,0.8,1},{0,2,2.25,2.5,2.75,3,3.25,3.5,3.75,4}))))</f>
        <v/>
      </c>
      <c r="AC735" s="3" t="str">
        <f>IF(COUNT($A735)=0,"",IF($A735&lt;&gt;DRAFT!$B737,"ERR",IF(DRAFT!CF737&gt;0,DRAFT!CF737,"")))</f>
        <v/>
      </c>
      <c r="AD735" s="3" t="str">
        <f>IF(COUNT($A735)=0,"",IF(AC735="3E","3E",IF(AC735="","I",LOOKUP(AC735/AE$2,{0,0.4,0.45,0.5,0.55,0.6,0.65,0.7,0.75,0.8,1},{"F","D","C","C+","B-","B","B+","A-","A","A+"}))))</f>
        <v/>
      </c>
      <c r="AE735" s="2" t="str">
        <f>IF(COUNT($A735)=0,"",IF(AC735="","--",IF(AC735="3E","3E",LOOKUP(AC735/AE$2,{0,0.4,0.45,0.5,0.55,0.6,0.65,0.7,0.75,0.8,1},{0,2,2.25,2.5,2.75,3,3.25,3.5,3.75,4}))))</f>
        <v/>
      </c>
      <c r="AF735" s="3" t="str">
        <f>IF($A735&lt;&gt;DRAFT!$B737,"ERR",IF(OR(COUNT($A735)=0,COUNT(DRAFT!CI737:CK737,DRAFT!CM737:CO737)=0),"",CEILING(SUM(DRAFT!CL737,DRAFT!CP737),1)))</f>
        <v/>
      </c>
      <c r="AG735" s="3" t="str">
        <f>IF(COUNT($A735)=0,"",IF(AF735="3E","3E",IF(AF735="","I",LOOKUP(AF735/AH$2,{0,0.4,0.45,0.5,0.55,0.6,0.65,0.7,0.75,0.8,1},{"F","D","C","C+","B-","B","B+","A-","A","A+"}))))</f>
        <v/>
      </c>
      <c r="AH735" s="2" t="str">
        <f>IF(COUNT($A735)=0,"",IF(AF735="","--",IF(AF735="3E","3E",LOOKUP(AF735/AH$2,{0,0.4,0.45,0.5,0.55,0.6,0.65,0.7,0.75,0.8,1},{0,2,2.25,2.5,2.75,3,3.25,3.5,3.75,4}))))</f>
        <v/>
      </c>
      <c r="AI735" s="11" t="str">
        <f>IF(OR(COUNT($A735)=0,COUNT(B735:AH735)=0),"",IF(COUNTIF(B735:AH735,"3E")&gt;0,"3E",IF(DRAFT!$A737="R",TRUNC(SUMPRODUCT(RGP,RCP)/TCP,3),TRUNC((SUMPRODUCT(--(IMDGP&gt;0)*IMDGP,IMCP)+CEILING(DRAFT!$CQ737*42,0.25))/TCP,3))))</f>
        <v/>
      </c>
      <c r="AJ735" s="3" t="str">
        <f>IF(OR(COUNT($A735)=0,COUNT(B735:AH735)=0),"",IF(COUNTIF(B735:AH735,"3E")&gt;0,"3E",IF(DRAFT!$A737="R",SUMPRODUCT(--(RGP&gt;=2),RCP),SUMPRODUCT(--(IMDGP&gt;0),--(IMGP=0),IMCP)+DRAFT!$CR737)))</f>
        <v/>
      </c>
      <c r="AK735" s="3" t="str">
        <f>IF(OR(COUNT($A735)=0,COUNT(B735:AH735)=0),"",IF(COUNTIF(B735:AJ735,"3E")&gt;0,"3E",IF(AND(DRAFT!$A737="IM",OR($AI735&gt;DRAFT!$CQ737,$AJ735&gt;DRAFT!$CR737)),"IMPROVED",IF(AND(DRAFT!$A737="IM",$AI735&lt;=DRAFT!$CQ737,$AJ735&lt;=DRAFT!$CR737),"NOT IMPROVED",IF(AND(AH735&gt;=2,AI735&gt;=2,AJ735&gt;=30),"PASS","FAIL")))))</f>
        <v/>
      </c>
      <c r="AL735" s="3" t="str">
        <f t="shared" si="22"/>
        <v/>
      </c>
      <c r="AM735" s="3" t="str">
        <f t="shared" si="23"/>
        <v/>
      </c>
    </row>
    <row r="736" spans="1:39" ht="18.95" customHeight="1" x14ac:dyDescent="0.25">
      <c r="A736" s="4" t="str">
        <f>IF(DRAFT!$B738="","",DRAFT!$B738)</f>
        <v/>
      </c>
      <c r="B736" s="3" t="str">
        <f>IF(COUNT($A736)=0,"",IF($A736&lt;&gt;DRAFT!$B738,"ERR",IF(DRAFT!I738="3E","3E",IF(COUNT(DRAFT!E738,DRAFT!I738)&gt;0,DRAFT!J738,""))))</f>
        <v/>
      </c>
      <c r="C736" s="3" t="str">
        <f>IF(COUNT($A736)=0,"",IF(B736="3E","3E",IF(B736="","I",LOOKUP(B736/D$2,{0,0.4,0.45,0.5,0.55,0.6,0.65,0.7,0.75,0.8,1},{"F","D","C","C+","B-","B","B+","A-","A","A+"}))))</f>
        <v/>
      </c>
      <c r="D736" s="2" t="str">
        <f>IF(COUNT($A736)=0,"",IF(B736="","--",IF(B736="3E","3E",LOOKUP(B736/D$2,{0,0.4,0.45,0.5,0.55,0.6,0.65,0.7,0.75,0.8,1},{0,2,2.25,2.5,2.75,3,3.25,3.5,3.75,4}))))</f>
        <v/>
      </c>
      <c r="E736" s="3" t="str">
        <f>IF(COUNT($A736)=0,"",IF($A736&lt;&gt;DRAFT!$B738,"ERR",IF(DRAFT!R738="3E","3E",IF(COUNT(DRAFT!N738,DRAFT!R738)&gt;0,DRAFT!S738,""))))</f>
        <v/>
      </c>
      <c r="F736" s="3" t="str">
        <f>IF(COUNT($A736)=0,"",IF(E736="3E","3E",IF(E736="","I",LOOKUP(E736/G$2,{0,0.4,0.45,0.5,0.55,0.6,0.65,0.7,0.75,0.8,1},{"F","D","C","C+","B-","B","B+","A-","A","A+"}))))</f>
        <v/>
      </c>
      <c r="G736" s="2" t="str">
        <f>IF(COUNT($A736)=0,"",IF(E736="","--",IF(E736="3E","3E",LOOKUP(E736/G$2,{0,0.4,0.45,0.5,0.55,0.6,0.65,0.7,0.75,0.8,1},{0,2,2.25,2.5,2.75,3,3.25,3.5,3.75,4}))))</f>
        <v/>
      </c>
      <c r="H736" s="3" t="str">
        <f>IF(COUNT($A736)=0,"",IF($A736&lt;&gt;DRAFT!$B738,"ERR",IF(DRAFT!AA738="3E","3E",IF(COUNT(DRAFT!W738,DRAFT!AA738)&gt;0,DRAFT!AB738,""))))</f>
        <v/>
      </c>
      <c r="I736" s="3" t="str">
        <f>IF(COUNT($A736)=0,"",IF(H736="3E","3E",IF(H736="","I",LOOKUP(H736/J$2,{0,0.4,0.45,0.5,0.55,0.6,0.65,0.7,0.75,0.8,1},{"F","D","C","C+","B-","B","B+","A-","A","A+"}))))</f>
        <v/>
      </c>
      <c r="J736" s="2" t="str">
        <f>IF(COUNT($A736)=0,"",IF(H736="","--",IF(H736="3E","3E",LOOKUP(H736/J$2,{0,0.4,0.45,0.5,0.55,0.6,0.65,0.7,0.75,0.8,1},{0,2,2.25,2.5,2.75,3,3.25,3.5,3.75,4}))))</f>
        <v/>
      </c>
      <c r="K736" s="3" t="str">
        <f>IF(COUNT($A736)=0,"",IF($A736&lt;&gt;DRAFT!$B738,"ERR",IF(DRAFT!AJ738="3E","3E",IF(COUNT(DRAFT!AF738,DRAFT!AJ738)&gt;0,DRAFT!AK738,""))))</f>
        <v/>
      </c>
      <c r="L736" s="3" t="str">
        <f>IF(COUNT($A736)=0,"",IF(K736="3E","3E",IF(K736="","I",LOOKUP(K736/M$2,{0,0.4,0.45,0.5,0.55,0.6,0.65,0.7,0.75,0.8,1},{"F","D","C","C+","B-","B","B+","A-","A","A+"}))))</f>
        <v/>
      </c>
      <c r="M736" s="2" t="str">
        <f>IF(COUNT($A736)=0,"",IF(K736="","--",IF(K736="3E","3E",LOOKUP(K736/M$2,{0,0.4,0.45,0.5,0.55,0.6,0.65,0.7,0.75,0.8,1},{0,2,2.25,2.5,2.75,3,3.25,3.5,3.75,4}))))</f>
        <v/>
      </c>
      <c r="N736" s="3" t="str">
        <f>IF(COUNT($A736)=0,"",IF($A736&lt;&gt;DRAFT!$B738,"ERR",IF(DRAFT!AS738="3E","3E",IF(COUNT(DRAFT!AO738,DRAFT!AS738)&gt;0,DRAFT!AT738,""))))</f>
        <v/>
      </c>
      <c r="O736" s="3" t="str">
        <f>IF(COUNT($A736)=0,"",IF(N736="3E","3E",IF(N736="","I",LOOKUP(N736/P$2,{0,0.4,0.45,0.5,0.55,0.6,0.65,0.7,0.75,0.8,1},{"F","D","C","C+","B-","B","B+","A-","A","A+"}))))</f>
        <v/>
      </c>
      <c r="P736" s="2" t="str">
        <f>IF(COUNT($A736)=0,"",IF(N736="","--",IF(N736="3E","3E",LOOKUP(N736/P$2,{0,0.4,0.45,0.5,0.55,0.6,0.65,0.7,0.75,0.8,1},{0,2,2.25,2.5,2.75,3,3.25,3.5,3.75,4}))))</f>
        <v/>
      </c>
      <c r="Q736" s="3" t="str">
        <f>IF(COUNT($A736)=0,"",IF($A736&lt;&gt;DRAFT!$B738,"ERR",IF(DRAFT!BB738="3E","3E",IF(COUNT(DRAFT!AX738,DRAFT!BB738)&gt;0,DRAFT!BC738,""))))</f>
        <v/>
      </c>
      <c r="R736" s="3" t="str">
        <f>IF(COUNT($A736)=0,"",IF(Q736="3E","3E",IF(Q736="","I",LOOKUP(Q736/S$2,{0,0.4,0.45,0.5,0.55,0.6,0.65,0.7,0.75,0.8,1},{"F","D","C","C+","B-","B","B+","A-","A","A+"}))))</f>
        <v/>
      </c>
      <c r="S736" s="2" t="str">
        <f>IF(COUNT($A736)=0,"",IF(Q736="","--",IF(Q736="3E","3E",LOOKUP(Q736/S$2,{0,0.4,0.45,0.5,0.55,0.6,0.65,0.7,0.75,0.8,1},{0,2,2.25,2.5,2.75,3,3.25,3.5,3.75,4}))))</f>
        <v/>
      </c>
      <c r="T736" s="3" t="str">
        <f>IF(COUNT($A736)=0,"",IF($A736&lt;&gt;DRAFT!$B738,"ERR",IF(DRAFT!BK738="3E","3E",IF(COUNT(DRAFT!BG738,DRAFT!BK738)&gt;0,DRAFT!BL738,""))))</f>
        <v/>
      </c>
      <c r="U736" s="3" t="str">
        <f>IF(COUNT($A736)=0,"",IF(T736="3E","3E",IF(T736="","I",LOOKUP(T736/V$2,{0,0.4,0.45,0.5,0.55,0.6,0.65,0.7,0.75,0.8,1},{"F","D","C","C+","B-","B","B+","A-","A","A+"}))))</f>
        <v/>
      </c>
      <c r="V736" s="2" t="str">
        <f>IF(COUNT($A736)=0,"",IF(T736="","--",IF(T736="3E","3E",LOOKUP(T736/V$2,{0,0.4,0.45,0.5,0.55,0.6,0.65,0.7,0.75,0.8,1},{0,2,2.25,2.5,2.75,3,3.25,3.5,3.75,4}))))</f>
        <v/>
      </c>
      <c r="W736" s="3" t="str">
        <f>IF(COUNT($A736)=0,"",IF($A736&lt;&gt;DRAFT!$B738,"ERR",IF(DRAFT!BT738="3E","3E",IF(COUNT(DRAFT!BP738,DRAFT!BT738)&gt;0,DRAFT!BU738,""))))</f>
        <v/>
      </c>
      <c r="X736" s="3" t="str">
        <f>IF(COUNT($A736)=0,"",IF(W736="3E","3E",IF(W736="","I",LOOKUP(W736/Y$2,{0,0.4,0.45,0.5,0.55,0.6,0.65,0.7,0.75,0.8,1},{"F","D","C","C+","B-","B","B+","A-","A","A+"}))))</f>
        <v/>
      </c>
      <c r="Y736" s="2" t="str">
        <f>IF(COUNT($A736)=0,"",IF(W736="","--",IF(W736="3E","3E",LOOKUP(W736/Y$2,{0,0.4,0.45,0.5,0.55,0.6,0.65,0.7,0.75,0.8,1},{0,2,2.25,2.5,2.75,3,3.25,3.5,3.75,4}))))</f>
        <v/>
      </c>
      <c r="Z736" s="3" t="str">
        <f>IF(COUNT($A736)=0,"",IF($A736&lt;&gt;DRAFT!$B738,"ERR",IF(DRAFT!CC738="3E","3E",IF(COUNT(DRAFT!BY738,DRAFT!CC738)&gt;0,DRAFT!CD738,""))))</f>
        <v/>
      </c>
      <c r="AA736" s="3" t="str">
        <f>IF(COUNT($A736)=0,"",IF(Z736="3E","3E",IF(Z736="","I",LOOKUP(Z736/AB$2,{0,0.4,0.45,0.5,0.55,0.6,0.65,0.7,0.75,0.8,1},{"F","D","C","C+","B-","B","B+","A-","A","A+"}))))</f>
        <v/>
      </c>
      <c r="AB736" s="2" t="str">
        <f>IF(COUNT($A736)=0,"",IF(Z736="","--",IF(Z736="3E","3E",LOOKUP(Z736/AB$2,{0,0.4,0.45,0.5,0.55,0.6,0.65,0.7,0.75,0.8,1},{0,2,2.25,2.5,2.75,3,3.25,3.5,3.75,4}))))</f>
        <v/>
      </c>
      <c r="AC736" s="3" t="str">
        <f>IF(COUNT($A736)=0,"",IF($A736&lt;&gt;DRAFT!$B738,"ERR",IF(DRAFT!CF738&gt;0,DRAFT!CF738,"")))</f>
        <v/>
      </c>
      <c r="AD736" s="3" t="str">
        <f>IF(COUNT($A736)=0,"",IF(AC736="3E","3E",IF(AC736="","I",LOOKUP(AC736/AE$2,{0,0.4,0.45,0.5,0.55,0.6,0.65,0.7,0.75,0.8,1},{"F","D","C","C+","B-","B","B+","A-","A","A+"}))))</f>
        <v/>
      </c>
      <c r="AE736" s="2" t="str">
        <f>IF(COUNT($A736)=0,"",IF(AC736="","--",IF(AC736="3E","3E",LOOKUP(AC736/AE$2,{0,0.4,0.45,0.5,0.55,0.6,0.65,0.7,0.75,0.8,1},{0,2,2.25,2.5,2.75,3,3.25,3.5,3.75,4}))))</f>
        <v/>
      </c>
      <c r="AF736" s="3" t="str">
        <f>IF($A736&lt;&gt;DRAFT!$B738,"ERR",IF(OR(COUNT($A736)=0,COUNT(DRAFT!CI738:CK738,DRAFT!CM738:CO738)=0),"",CEILING(SUM(DRAFT!CL738,DRAFT!CP738),1)))</f>
        <v/>
      </c>
      <c r="AG736" s="3" t="str">
        <f>IF(COUNT($A736)=0,"",IF(AF736="3E","3E",IF(AF736="","I",LOOKUP(AF736/AH$2,{0,0.4,0.45,0.5,0.55,0.6,0.65,0.7,0.75,0.8,1},{"F","D","C","C+","B-","B","B+","A-","A","A+"}))))</f>
        <v/>
      </c>
      <c r="AH736" s="2" t="str">
        <f>IF(COUNT($A736)=0,"",IF(AF736="","--",IF(AF736="3E","3E",LOOKUP(AF736/AH$2,{0,0.4,0.45,0.5,0.55,0.6,0.65,0.7,0.75,0.8,1},{0,2,2.25,2.5,2.75,3,3.25,3.5,3.75,4}))))</f>
        <v/>
      </c>
      <c r="AI736" s="11" t="str">
        <f>IF(OR(COUNT($A736)=0,COUNT(B736:AH736)=0),"",IF(COUNTIF(B736:AH736,"3E")&gt;0,"3E",IF(DRAFT!$A738="R",TRUNC(SUMPRODUCT(RGP,RCP)/TCP,3),TRUNC((SUMPRODUCT(--(IMDGP&gt;0)*IMDGP,IMCP)+CEILING(DRAFT!$CQ738*42,0.25))/TCP,3))))</f>
        <v/>
      </c>
      <c r="AJ736" s="3" t="str">
        <f>IF(OR(COUNT($A736)=0,COUNT(B736:AH736)=0),"",IF(COUNTIF(B736:AH736,"3E")&gt;0,"3E",IF(DRAFT!$A738="R",SUMPRODUCT(--(RGP&gt;=2),RCP),SUMPRODUCT(--(IMDGP&gt;0),--(IMGP=0),IMCP)+DRAFT!$CR738)))</f>
        <v/>
      </c>
      <c r="AK736" s="3" t="str">
        <f>IF(OR(COUNT($A736)=0,COUNT(B736:AH736)=0),"",IF(COUNTIF(B736:AJ736,"3E")&gt;0,"3E",IF(AND(DRAFT!$A738="IM",OR($AI736&gt;DRAFT!$CQ738,$AJ736&gt;DRAFT!$CR738)),"IMPROVED",IF(AND(DRAFT!$A738="IM",$AI736&lt;=DRAFT!$CQ738,$AJ736&lt;=DRAFT!$CR738),"NOT IMPROVED",IF(AND(AH736&gt;=2,AI736&gt;=2,AJ736&gt;=30),"PASS","FAIL")))))</f>
        <v/>
      </c>
      <c r="AL736" s="3" t="str">
        <f t="shared" si="22"/>
        <v/>
      </c>
      <c r="AM736" s="3" t="str">
        <f t="shared" si="23"/>
        <v/>
      </c>
    </row>
    <row r="737" spans="1:39" ht="18.95" customHeight="1" x14ac:dyDescent="0.25">
      <c r="A737" s="4" t="str">
        <f>IF(DRAFT!$B739="","",DRAFT!$B739)</f>
        <v/>
      </c>
      <c r="B737" s="3" t="str">
        <f>IF(COUNT($A737)=0,"",IF($A737&lt;&gt;DRAFT!$B739,"ERR",IF(DRAFT!I739="3E","3E",IF(COUNT(DRAFT!E739,DRAFT!I739)&gt;0,DRAFT!J739,""))))</f>
        <v/>
      </c>
      <c r="C737" s="3" t="str">
        <f>IF(COUNT($A737)=0,"",IF(B737="3E","3E",IF(B737="","I",LOOKUP(B737/D$2,{0,0.4,0.45,0.5,0.55,0.6,0.65,0.7,0.75,0.8,1},{"F","D","C","C+","B-","B","B+","A-","A","A+"}))))</f>
        <v/>
      </c>
      <c r="D737" s="2" t="str">
        <f>IF(COUNT($A737)=0,"",IF(B737="","--",IF(B737="3E","3E",LOOKUP(B737/D$2,{0,0.4,0.45,0.5,0.55,0.6,0.65,0.7,0.75,0.8,1},{0,2,2.25,2.5,2.75,3,3.25,3.5,3.75,4}))))</f>
        <v/>
      </c>
      <c r="E737" s="3" t="str">
        <f>IF(COUNT($A737)=0,"",IF($A737&lt;&gt;DRAFT!$B739,"ERR",IF(DRAFT!R739="3E","3E",IF(COUNT(DRAFT!N739,DRAFT!R739)&gt;0,DRAFT!S739,""))))</f>
        <v/>
      </c>
      <c r="F737" s="3" t="str">
        <f>IF(COUNT($A737)=0,"",IF(E737="3E","3E",IF(E737="","I",LOOKUP(E737/G$2,{0,0.4,0.45,0.5,0.55,0.6,0.65,0.7,0.75,0.8,1},{"F","D","C","C+","B-","B","B+","A-","A","A+"}))))</f>
        <v/>
      </c>
      <c r="G737" s="2" t="str">
        <f>IF(COUNT($A737)=0,"",IF(E737="","--",IF(E737="3E","3E",LOOKUP(E737/G$2,{0,0.4,0.45,0.5,0.55,0.6,0.65,0.7,0.75,0.8,1},{0,2,2.25,2.5,2.75,3,3.25,3.5,3.75,4}))))</f>
        <v/>
      </c>
      <c r="H737" s="3" t="str">
        <f>IF(COUNT($A737)=0,"",IF($A737&lt;&gt;DRAFT!$B739,"ERR",IF(DRAFT!AA739="3E","3E",IF(COUNT(DRAFT!W739,DRAFT!AA739)&gt;0,DRAFT!AB739,""))))</f>
        <v/>
      </c>
      <c r="I737" s="3" t="str">
        <f>IF(COUNT($A737)=0,"",IF(H737="3E","3E",IF(H737="","I",LOOKUP(H737/J$2,{0,0.4,0.45,0.5,0.55,0.6,0.65,0.7,0.75,0.8,1},{"F","D","C","C+","B-","B","B+","A-","A","A+"}))))</f>
        <v/>
      </c>
      <c r="J737" s="2" t="str">
        <f>IF(COUNT($A737)=0,"",IF(H737="","--",IF(H737="3E","3E",LOOKUP(H737/J$2,{0,0.4,0.45,0.5,0.55,0.6,0.65,0.7,0.75,0.8,1},{0,2,2.25,2.5,2.75,3,3.25,3.5,3.75,4}))))</f>
        <v/>
      </c>
      <c r="K737" s="3" t="str">
        <f>IF(COUNT($A737)=0,"",IF($A737&lt;&gt;DRAFT!$B739,"ERR",IF(DRAFT!AJ739="3E","3E",IF(COUNT(DRAFT!AF739,DRAFT!AJ739)&gt;0,DRAFT!AK739,""))))</f>
        <v/>
      </c>
      <c r="L737" s="3" t="str">
        <f>IF(COUNT($A737)=0,"",IF(K737="3E","3E",IF(K737="","I",LOOKUP(K737/M$2,{0,0.4,0.45,0.5,0.55,0.6,0.65,0.7,0.75,0.8,1},{"F","D","C","C+","B-","B","B+","A-","A","A+"}))))</f>
        <v/>
      </c>
      <c r="M737" s="2" t="str">
        <f>IF(COUNT($A737)=0,"",IF(K737="","--",IF(K737="3E","3E",LOOKUP(K737/M$2,{0,0.4,0.45,0.5,0.55,0.6,0.65,0.7,0.75,0.8,1},{0,2,2.25,2.5,2.75,3,3.25,3.5,3.75,4}))))</f>
        <v/>
      </c>
      <c r="N737" s="3" t="str">
        <f>IF(COUNT($A737)=0,"",IF($A737&lt;&gt;DRAFT!$B739,"ERR",IF(DRAFT!AS739="3E","3E",IF(COUNT(DRAFT!AO739,DRAFT!AS739)&gt;0,DRAFT!AT739,""))))</f>
        <v/>
      </c>
      <c r="O737" s="3" t="str">
        <f>IF(COUNT($A737)=0,"",IF(N737="3E","3E",IF(N737="","I",LOOKUP(N737/P$2,{0,0.4,0.45,0.5,0.55,0.6,0.65,0.7,0.75,0.8,1},{"F","D","C","C+","B-","B","B+","A-","A","A+"}))))</f>
        <v/>
      </c>
      <c r="P737" s="2" t="str">
        <f>IF(COUNT($A737)=0,"",IF(N737="","--",IF(N737="3E","3E",LOOKUP(N737/P$2,{0,0.4,0.45,0.5,0.55,0.6,0.65,0.7,0.75,0.8,1},{0,2,2.25,2.5,2.75,3,3.25,3.5,3.75,4}))))</f>
        <v/>
      </c>
      <c r="Q737" s="3" t="str">
        <f>IF(COUNT($A737)=0,"",IF($A737&lt;&gt;DRAFT!$B739,"ERR",IF(DRAFT!BB739="3E","3E",IF(COUNT(DRAFT!AX739,DRAFT!BB739)&gt;0,DRAFT!BC739,""))))</f>
        <v/>
      </c>
      <c r="R737" s="3" t="str">
        <f>IF(COUNT($A737)=0,"",IF(Q737="3E","3E",IF(Q737="","I",LOOKUP(Q737/S$2,{0,0.4,0.45,0.5,0.55,0.6,0.65,0.7,0.75,0.8,1},{"F","D","C","C+","B-","B","B+","A-","A","A+"}))))</f>
        <v/>
      </c>
      <c r="S737" s="2" t="str">
        <f>IF(COUNT($A737)=0,"",IF(Q737="","--",IF(Q737="3E","3E",LOOKUP(Q737/S$2,{0,0.4,0.45,0.5,0.55,0.6,0.65,0.7,0.75,0.8,1},{0,2,2.25,2.5,2.75,3,3.25,3.5,3.75,4}))))</f>
        <v/>
      </c>
      <c r="T737" s="3" t="str">
        <f>IF(COUNT($A737)=0,"",IF($A737&lt;&gt;DRAFT!$B739,"ERR",IF(DRAFT!BK739="3E","3E",IF(COUNT(DRAFT!BG739,DRAFT!BK739)&gt;0,DRAFT!BL739,""))))</f>
        <v/>
      </c>
      <c r="U737" s="3" t="str">
        <f>IF(COUNT($A737)=0,"",IF(T737="3E","3E",IF(T737="","I",LOOKUP(T737/V$2,{0,0.4,0.45,0.5,0.55,0.6,0.65,0.7,0.75,0.8,1},{"F","D","C","C+","B-","B","B+","A-","A","A+"}))))</f>
        <v/>
      </c>
      <c r="V737" s="2" t="str">
        <f>IF(COUNT($A737)=0,"",IF(T737="","--",IF(T737="3E","3E",LOOKUP(T737/V$2,{0,0.4,0.45,0.5,0.55,0.6,0.65,0.7,0.75,0.8,1},{0,2,2.25,2.5,2.75,3,3.25,3.5,3.75,4}))))</f>
        <v/>
      </c>
      <c r="W737" s="3" t="str">
        <f>IF(COUNT($A737)=0,"",IF($A737&lt;&gt;DRAFT!$B739,"ERR",IF(DRAFT!BT739="3E","3E",IF(COUNT(DRAFT!BP739,DRAFT!BT739)&gt;0,DRAFT!BU739,""))))</f>
        <v/>
      </c>
      <c r="X737" s="3" t="str">
        <f>IF(COUNT($A737)=0,"",IF(W737="3E","3E",IF(W737="","I",LOOKUP(W737/Y$2,{0,0.4,0.45,0.5,0.55,0.6,0.65,0.7,0.75,0.8,1},{"F","D","C","C+","B-","B","B+","A-","A","A+"}))))</f>
        <v/>
      </c>
      <c r="Y737" s="2" t="str">
        <f>IF(COUNT($A737)=0,"",IF(W737="","--",IF(W737="3E","3E",LOOKUP(W737/Y$2,{0,0.4,0.45,0.5,0.55,0.6,0.65,0.7,0.75,0.8,1},{0,2,2.25,2.5,2.75,3,3.25,3.5,3.75,4}))))</f>
        <v/>
      </c>
      <c r="Z737" s="3" t="str">
        <f>IF(COUNT($A737)=0,"",IF($A737&lt;&gt;DRAFT!$B739,"ERR",IF(DRAFT!CC739="3E","3E",IF(COUNT(DRAFT!BY739,DRAFT!CC739)&gt;0,DRAFT!CD739,""))))</f>
        <v/>
      </c>
      <c r="AA737" s="3" t="str">
        <f>IF(COUNT($A737)=0,"",IF(Z737="3E","3E",IF(Z737="","I",LOOKUP(Z737/AB$2,{0,0.4,0.45,0.5,0.55,0.6,0.65,0.7,0.75,0.8,1},{"F","D","C","C+","B-","B","B+","A-","A","A+"}))))</f>
        <v/>
      </c>
      <c r="AB737" s="2" t="str">
        <f>IF(COUNT($A737)=0,"",IF(Z737="","--",IF(Z737="3E","3E",LOOKUP(Z737/AB$2,{0,0.4,0.45,0.5,0.55,0.6,0.65,0.7,0.75,0.8,1},{0,2,2.25,2.5,2.75,3,3.25,3.5,3.75,4}))))</f>
        <v/>
      </c>
      <c r="AC737" s="3" t="str">
        <f>IF(COUNT($A737)=0,"",IF($A737&lt;&gt;DRAFT!$B739,"ERR",IF(DRAFT!CF739&gt;0,DRAFT!CF739,"")))</f>
        <v/>
      </c>
      <c r="AD737" s="3" t="str">
        <f>IF(COUNT($A737)=0,"",IF(AC737="3E","3E",IF(AC737="","I",LOOKUP(AC737/AE$2,{0,0.4,0.45,0.5,0.55,0.6,0.65,0.7,0.75,0.8,1},{"F","D","C","C+","B-","B","B+","A-","A","A+"}))))</f>
        <v/>
      </c>
      <c r="AE737" s="2" t="str">
        <f>IF(COUNT($A737)=0,"",IF(AC737="","--",IF(AC737="3E","3E",LOOKUP(AC737/AE$2,{0,0.4,0.45,0.5,0.55,0.6,0.65,0.7,0.75,0.8,1},{0,2,2.25,2.5,2.75,3,3.25,3.5,3.75,4}))))</f>
        <v/>
      </c>
      <c r="AF737" s="3" t="str">
        <f>IF($A737&lt;&gt;DRAFT!$B739,"ERR",IF(OR(COUNT($A737)=0,COUNT(DRAFT!CI739:CK739,DRAFT!CM739:CO739)=0),"",CEILING(SUM(DRAFT!CL739,DRAFT!CP739),1)))</f>
        <v/>
      </c>
      <c r="AG737" s="3" t="str">
        <f>IF(COUNT($A737)=0,"",IF(AF737="3E","3E",IF(AF737="","I",LOOKUP(AF737/AH$2,{0,0.4,0.45,0.5,0.55,0.6,0.65,0.7,0.75,0.8,1},{"F","D","C","C+","B-","B","B+","A-","A","A+"}))))</f>
        <v/>
      </c>
      <c r="AH737" s="2" t="str">
        <f>IF(COUNT($A737)=0,"",IF(AF737="","--",IF(AF737="3E","3E",LOOKUP(AF737/AH$2,{0,0.4,0.45,0.5,0.55,0.6,0.65,0.7,0.75,0.8,1},{0,2,2.25,2.5,2.75,3,3.25,3.5,3.75,4}))))</f>
        <v/>
      </c>
      <c r="AI737" s="11" t="str">
        <f>IF(OR(COUNT($A737)=0,COUNT(B737:AH737)=0),"",IF(COUNTIF(B737:AH737,"3E")&gt;0,"3E",IF(DRAFT!$A739="R",TRUNC(SUMPRODUCT(RGP,RCP)/TCP,3),TRUNC((SUMPRODUCT(--(IMDGP&gt;0)*IMDGP,IMCP)+CEILING(DRAFT!$CQ739*42,0.25))/TCP,3))))</f>
        <v/>
      </c>
      <c r="AJ737" s="3" t="str">
        <f>IF(OR(COUNT($A737)=0,COUNT(B737:AH737)=0),"",IF(COUNTIF(B737:AH737,"3E")&gt;0,"3E",IF(DRAFT!$A739="R",SUMPRODUCT(--(RGP&gt;=2),RCP),SUMPRODUCT(--(IMDGP&gt;0),--(IMGP=0),IMCP)+DRAFT!$CR739)))</f>
        <v/>
      </c>
      <c r="AK737" s="3" t="str">
        <f>IF(OR(COUNT($A737)=0,COUNT(B737:AH737)=0),"",IF(COUNTIF(B737:AJ737,"3E")&gt;0,"3E",IF(AND(DRAFT!$A739="IM",OR($AI737&gt;DRAFT!$CQ739,$AJ737&gt;DRAFT!$CR739)),"IMPROVED",IF(AND(DRAFT!$A739="IM",$AI737&lt;=DRAFT!$CQ739,$AJ737&lt;=DRAFT!$CR739),"NOT IMPROVED",IF(AND(AH737&gt;=2,AI737&gt;=2,AJ737&gt;=30),"PASS","FAIL")))))</f>
        <v/>
      </c>
      <c r="AL737" s="3" t="str">
        <f t="shared" si="22"/>
        <v/>
      </c>
      <c r="AM737" s="3" t="str">
        <f t="shared" si="23"/>
        <v/>
      </c>
    </row>
    <row r="738" spans="1:39" ht="18.95" customHeight="1" x14ac:dyDescent="0.25">
      <c r="A738" s="4" t="str">
        <f>IF(DRAFT!$B740="","",DRAFT!$B740)</f>
        <v/>
      </c>
      <c r="B738" s="3" t="str">
        <f>IF(COUNT($A738)=0,"",IF($A738&lt;&gt;DRAFT!$B740,"ERR",IF(DRAFT!I740="3E","3E",IF(COUNT(DRAFT!E740,DRAFT!I740)&gt;0,DRAFT!J740,""))))</f>
        <v/>
      </c>
      <c r="C738" s="3" t="str">
        <f>IF(COUNT($A738)=0,"",IF(B738="3E","3E",IF(B738="","I",LOOKUP(B738/D$2,{0,0.4,0.45,0.5,0.55,0.6,0.65,0.7,0.75,0.8,1},{"F","D","C","C+","B-","B","B+","A-","A","A+"}))))</f>
        <v/>
      </c>
      <c r="D738" s="2" t="str">
        <f>IF(COUNT($A738)=0,"",IF(B738="","--",IF(B738="3E","3E",LOOKUP(B738/D$2,{0,0.4,0.45,0.5,0.55,0.6,0.65,0.7,0.75,0.8,1},{0,2,2.25,2.5,2.75,3,3.25,3.5,3.75,4}))))</f>
        <v/>
      </c>
      <c r="E738" s="3" t="str">
        <f>IF(COUNT($A738)=0,"",IF($A738&lt;&gt;DRAFT!$B740,"ERR",IF(DRAFT!R740="3E","3E",IF(COUNT(DRAFT!N740,DRAFT!R740)&gt;0,DRAFT!S740,""))))</f>
        <v/>
      </c>
      <c r="F738" s="3" t="str">
        <f>IF(COUNT($A738)=0,"",IF(E738="3E","3E",IF(E738="","I",LOOKUP(E738/G$2,{0,0.4,0.45,0.5,0.55,0.6,0.65,0.7,0.75,0.8,1},{"F","D","C","C+","B-","B","B+","A-","A","A+"}))))</f>
        <v/>
      </c>
      <c r="G738" s="2" t="str">
        <f>IF(COUNT($A738)=0,"",IF(E738="","--",IF(E738="3E","3E",LOOKUP(E738/G$2,{0,0.4,0.45,0.5,0.55,0.6,0.65,0.7,0.75,0.8,1},{0,2,2.25,2.5,2.75,3,3.25,3.5,3.75,4}))))</f>
        <v/>
      </c>
      <c r="H738" s="3" t="str">
        <f>IF(COUNT($A738)=0,"",IF($A738&lt;&gt;DRAFT!$B740,"ERR",IF(DRAFT!AA740="3E","3E",IF(COUNT(DRAFT!W740,DRAFT!AA740)&gt;0,DRAFT!AB740,""))))</f>
        <v/>
      </c>
      <c r="I738" s="3" t="str">
        <f>IF(COUNT($A738)=0,"",IF(H738="3E","3E",IF(H738="","I",LOOKUP(H738/J$2,{0,0.4,0.45,0.5,0.55,0.6,0.65,0.7,0.75,0.8,1},{"F","D","C","C+","B-","B","B+","A-","A","A+"}))))</f>
        <v/>
      </c>
      <c r="J738" s="2" t="str">
        <f>IF(COUNT($A738)=0,"",IF(H738="","--",IF(H738="3E","3E",LOOKUP(H738/J$2,{0,0.4,0.45,0.5,0.55,0.6,0.65,0.7,0.75,0.8,1},{0,2,2.25,2.5,2.75,3,3.25,3.5,3.75,4}))))</f>
        <v/>
      </c>
      <c r="K738" s="3" t="str">
        <f>IF(COUNT($A738)=0,"",IF($A738&lt;&gt;DRAFT!$B740,"ERR",IF(DRAFT!AJ740="3E","3E",IF(COUNT(DRAFT!AF740,DRAFT!AJ740)&gt;0,DRAFT!AK740,""))))</f>
        <v/>
      </c>
      <c r="L738" s="3" t="str">
        <f>IF(COUNT($A738)=0,"",IF(K738="3E","3E",IF(K738="","I",LOOKUP(K738/M$2,{0,0.4,0.45,0.5,0.55,0.6,0.65,0.7,0.75,0.8,1},{"F","D","C","C+","B-","B","B+","A-","A","A+"}))))</f>
        <v/>
      </c>
      <c r="M738" s="2" t="str">
        <f>IF(COUNT($A738)=0,"",IF(K738="","--",IF(K738="3E","3E",LOOKUP(K738/M$2,{0,0.4,0.45,0.5,0.55,0.6,0.65,0.7,0.75,0.8,1},{0,2,2.25,2.5,2.75,3,3.25,3.5,3.75,4}))))</f>
        <v/>
      </c>
      <c r="N738" s="3" t="str">
        <f>IF(COUNT($A738)=0,"",IF($A738&lt;&gt;DRAFT!$B740,"ERR",IF(DRAFT!AS740="3E","3E",IF(COUNT(DRAFT!AO740,DRAFT!AS740)&gt;0,DRAFT!AT740,""))))</f>
        <v/>
      </c>
      <c r="O738" s="3" t="str">
        <f>IF(COUNT($A738)=0,"",IF(N738="3E","3E",IF(N738="","I",LOOKUP(N738/P$2,{0,0.4,0.45,0.5,0.55,0.6,0.65,0.7,0.75,0.8,1},{"F","D","C","C+","B-","B","B+","A-","A","A+"}))))</f>
        <v/>
      </c>
      <c r="P738" s="2" t="str">
        <f>IF(COUNT($A738)=0,"",IF(N738="","--",IF(N738="3E","3E",LOOKUP(N738/P$2,{0,0.4,0.45,0.5,0.55,0.6,0.65,0.7,0.75,0.8,1},{0,2,2.25,2.5,2.75,3,3.25,3.5,3.75,4}))))</f>
        <v/>
      </c>
      <c r="Q738" s="3" t="str">
        <f>IF(COUNT($A738)=0,"",IF($A738&lt;&gt;DRAFT!$B740,"ERR",IF(DRAFT!BB740="3E","3E",IF(COUNT(DRAFT!AX740,DRAFT!BB740)&gt;0,DRAFT!BC740,""))))</f>
        <v/>
      </c>
      <c r="R738" s="3" t="str">
        <f>IF(COUNT($A738)=0,"",IF(Q738="3E","3E",IF(Q738="","I",LOOKUP(Q738/S$2,{0,0.4,0.45,0.5,0.55,0.6,0.65,0.7,0.75,0.8,1},{"F","D","C","C+","B-","B","B+","A-","A","A+"}))))</f>
        <v/>
      </c>
      <c r="S738" s="2" t="str">
        <f>IF(COUNT($A738)=0,"",IF(Q738="","--",IF(Q738="3E","3E",LOOKUP(Q738/S$2,{0,0.4,0.45,0.5,0.55,0.6,0.65,0.7,0.75,0.8,1},{0,2,2.25,2.5,2.75,3,3.25,3.5,3.75,4}))))</f>
        <v/>
      </c>
      <c r="T738" s="3" t="str">
        <f>IF(COUNT($A738)=0,"",IF($A738&lt;&gt;DRAFT!$B740,"ERR",IF(DRAFT!BK740="3E","3E",IF(COUNT(DRAFT!BG740,DRAFT!BK740)&gt;0,DRAFT!BL740,""))))</f>
        <v/>
      </c>
      <c r="U738" s="3" t="str">
        <f>IF(COUNT($A738)=0,"",IF(T738="3E","3E",IF(T738="","I",LOOKUP(T738/V$2,{0,0.4,0.45,0.5,0.55,0.6,0.65,0.7,0.75,0.8,1},{"F","D","C","C+","B-","B","B+","A-","A","A+"}))))</f>
        <v/>
      </c>
      <c r="V738" s="2" t="str">
        <f>IF(COUNT($A738)=0,"",IF(T738="","--",IF(T738="3E","3E",LOOKUP(T738/V$2,{0,0.4,0.45,0.5,0.55,0.6,0.65,0.7,0.75,0.8,1},{0,2,2.25,2.5,2.75,3,3.25,3.5,3.75,4}))))</f>
        <v/>
      </c>
      <c r="W738" s="3" t="str">
        <f>IF(COUNT($A738)=0,"",IF($A738&lt;&gt;DRAFT!$B740,"ERR",IF(DRAFT!BT740="3E","3E",IF(COUNT(DRAFT!BP740,DRAFT!BT740)&gt;0,DRAFT!BU740,""))))</f>
        <v/>
      </c>
      <c r="X738" s="3" t="str">
        <f>IF(COUNT($A738)=0,"",IF(W738="3E","3E",IF(W738="","I",LOOKUP(W738/Y$2,{0,0.4,0.45,0.5,0.55,0.6,0.65,0.7,0.75,0.8,1},{"F","D","C","C+","B-","B","B+","A-","A","A+"}))))</f>
        <v/>
      </c>
      <c r="Y738" s="2" t="str">
        <f>IF(COUNT($A738)=0,"",IF(W738="","--",IF(W738="3E","3E",LOOKUP(W738/Y$2,{0,0.4,0.45,0.5,0.55,0.6,0.65,0.7,0.75,0.8,1},{0,2,2.25,2.5,2.75,3,3.25,3.5,3.75,4}))))</f>
        <v/>
      </c>
      <c r="Z738" s="3" t="str">
        <f>IF(COUNT($A738)=0,"",IF($A738&lt;&gt;DRAFT!$B740,"ERR",IF(DRAFT!CC740="3E","3E",IF(COUNT(DRAFT!BY740,DRAFT!CC740)&gt;0,DRAFT!CD740,""))))</f>
        <v/>
      </c>
      <c r="AA738" s="3" t="str">
        <f>IF(COUNT($A738)=0,"",IF(Z738="3E","3E",IF(Z738="","I",LOOKUP(Z738/AB$2,{0,0.4,0.45,0.5,0.55,0.6,0.65,0.7,0.75,0.8,1},{"F","D","C","C+","B-","B","B+","A-","A","A+"}))))</f>
        <v/>
      </c>
      <c r="AB738" s="2" t="str">
        <f>IF(COUNT($A738)=0,"",IF(Z738="","--",IF(Z738="3E","3E",LOOKUP(Z738/AB$2,{0,0.4,0.45,0.5,0.55,0.6,0.65,0.7,0.75,0.8,1},{0,2,2.25,2.5,2.75,3,3.25,3.5,3.75,4}))))</f>
        <v/>
      </c>
      <c r="AC738" s="3" t="str">
        <f>IF(COUNT($A738)=0,"",IF($A738&lt;&gt;DRAFT!$B740,"ERR",IF(DRAFT!CF740&gt;0,DRAFT!CF740,"")))</f>
        <v/>
      </c>
      <c r="AD738" s="3" t="str">
        <f>IF(COUNT($A738)=0,"",IF(AC738="3E","3E",IF(AC738="","I",LOOKUP(AC738/AE$2,{0,0.4,0.45,0.5,0.55,0.6,0.65,0.7,0.75,0.8,1},{"F","D","C","C+","B-","B","B+","A-","A","A+"}))))</f>
        <v/>
      </c>
      <c r="AE738" s="2" t="str">
        <f>IF(COUNT($A738)=0,"",IF(AC738="","--",IF(AC738="3E","3E",LOOKUP(AC738/AE$2,{0,0.4,0.45,0.5,0.55,0.6,0.65,0.7,0.75,0.8,1},{0,2,2.25,2.5,2.75,3,3.25,3.5,3.75,4}))))</f>
        <v/>
      </c>
      <c r="AF738" s="3" t="str">
        <f>IF($A738&lt;&gt;DRAFT!$B740,"ERR",IF(OR(COUNT($A738)=0,COUNT(DRAFT!CI740:CK740,DRAFT!CM740:CO740)=0),"",CEILING(SUM(DRAFT!CL740,DRAFT!CP740),1)))</f>
        <v/>
      </c>
      <c r="AG738" s="3" t="str">
        <f>IF(COUNT($A738)=0,"",IF(AF738="3E","3E",IF(AF738="","I",LOOKUP(AF738/AH$2,{0,0.4,0.45,0.5,0.55,0.6,0.65,0.7,0.75,0.8,1},{"F","D","C","C+","B-","B","B+","A-","A","A+"}))))</f>
        <v/>
      </c>
      <c r="AH738" s="2" t="str">
        <f>IF(COUNT($A738)=0,"",IF(AF738="","--",IF(AF738="3E","3E",LOOKUP(AF738/AH$2,{0,0.4,0.45,0.5,0.55,0.6,0.65,0.7,0.75,0.8,1},{0,2,2.25,2.5,2.75,3,3.25,3.5,3.75,4}))))</f>
        <v/>
      </c>
      <c r="AI738" s="11" t="str">
        <f>IF(OR(COUNT($A738)=0,COUNT(B738:AH738)=0),"",IF(COUNTIF(B738:AH738,"3E")&gt;0,"3E",IF(DRAFT!$A740="R",TRUNC(SUMPRODUCT(RGP,RCP)/TCP,3),TRUNC((SUMPRODUCT(--(IMDGP&gt;0)*IMDGP,IMCP)+CEILING(DRAFT!$CQ740*42,0.25))/TCP,3))))</f>
        <v/>
      </c>
      <c r="AJ738" s="3" t="str">
        <f>IF(OR(COUNT($A738)=0,COUNT(B738:AH738)=0),"",IF(COUNTIF(B738:AH738,"3E")&gt;0,"3E",IF(DRAFT!$A740="R",SUMPRODUCT(--(RGP&gt;=2),RCP),SUMPRODUCT(--(IMDGP&gt;0),--(IMGP=0),IMCP)+DRAFT!$CR740)))</f>
        <v/>
      </c>
      <c r="AK738" s="3" t="str">
        <f>IF(OR(COUNT($A738)=0,COUNT(B738:AH738)=0),"",IF(COUNTIF(B738:AJ738,"3E")&gt;0,"3E",IF(AND(DRAFT!$A740="IM",OR($AI738&gt;DRAFT!$CQ740,$AJ738&gt;DRAFT!$CR740)),"IMPROVED",IF(AND(DRAFT!$A740="IM",$AI738&lt;=DRAFT!$CQ740,$AJ738&lt;=DRAFT!$CR740),"NOT IMPROVED",IF(AND(AH738&gt;=2,AI738&gt;=2,AJ738&gt;=30),"PASS","FAIL")))))</f>
        <v/>
      </c>
      <c r="AL738" s="3" t="str">
        <f t="shared" si="22"/>
        <v/>
      </c>
      <c r="AM738" s="3" t="str">
        <f t="shared" si="23"/>
        <v/>
      </c>
    </row>
    <row r="739" spans="1:39" ht="18.95" customHeight="1" x14ac:dyDescent="0.25">
      <c r="A739" s="4" t="str">
        <f>IF(DRAFT!$B741="","",DRAFT!$B741)</f>
        <v/>
      </c>
      <c r="B739" s="3" t="str">
        <f>IF(COUNT($A739)=0,"",IF($A739&lt;&gt;DRAFT!$B741,"ERR",IF(DRAFT!I741="3E","3E",IF(COUNT(DRAFT!E741,DRAFT!I741)&gt;0,DRAFT!J741,""))))</f>
        <v/>
      </c>
      <c r="C739" s="3" t="str">
        <f>IF(COUNT($A739)=0,"",IF(B739="3E","3E",IF(B739="","I",LOOKUP(B739/D$2,{0,0.4,0.45,0.5,0.55,0.6,0.65,0.7,0.75,0.8,1},{"F","D","C","C+","B-","B","B+","A-","A","A+"}))))</f>
        <v/>
      </c>
      <c r="D739" s="2" t="str">
        <f>IF(COUNT($A739)=0,"",IF(B739="","--",IF(B739="3E","3E",LOOKUP(B739/D$2,{0,0.4,0.45,0.5,0.55,0.6,0.65,0.7,0.75,0.8,1},{0,2,2.25,2.5,2.75,3,3.25,3.5,3.75,4}))))</f>
        <v/>
      </c>
      <c r="E739" s="3" t="str">
        <f>IF(COUNT($A739)=0,"",IF($A739&lt;&gt;DRAFT!$B741,"ERR",IF(DRAFT!R741="3E","3E",IF(COUNT(DRAFT!N741,DRAFT!R741)&gt;0,DRAFT!S741,""))))</f>
        <v/>
      </c>
      <c r="F739" s="3" t="str">
        <f>IF(COUNT($A739)=0,"",IF(E739="3E","3E",IF(E739="","I",LOOKUP(E739/G$2,{0,0.4,0.45,0.5,0.55,0.6,0.65,0.7,0.75,0.8,1},{"F","D","C","C+","B-","B","B+","A-","A","A+"}))))</f>
        <v/>
      </c>
      <c r="G739" s="2" t="str">
        <f>IF(COUNT($A739)=0,"",IF(E739="","--",IF(E739="3E","3E",LOOKUP(E739/G$2,{0,0.4,0.45,0.5,0.55,0.6,0.65,0.7,0.75,0.8,1},{0,2,2.25,2.5,2.75,3,3.25,3.5,3.75,4}))))</f>
        <v/>
      </c>
      <c r="H739" s="3" t="str">
        <f>IF(COUNT($A739)=0,"",IF($A739&lt;&gt;DRAFT!$B741,"ERR",IF(DRAFT!AA741="3E","3E",IF(COUNT(DRAFT!W741,DRAFT!AA741)&gt;0,DRAFT!AB741,""))))</f>
        <v/>
      </c>
      <c r="I739" s="3" t="str">
        <f>IF(COUNT($A739)=0,"",IF(H739="3E","3E",IF(H739="","I",LOOKUP(H739/J$2,{0,0.4,0.45,0.5,0.55,0.6,0.65,0.7,0.75,0.8,1},{"F","D","C","C+","B-","B","B+","A-","A","A+"}))))</f>
        <v/>
      </c>
      <c r="J739" s="2" t="str">
        <f>IF(COUNT($A739)=0,"",IF(H739="","--",IF(H739="3E","3E",LOOKUP(H739/J$2,{0,0.4,0.45,0.5,0.55,0.6,0.65,0.7,0.75,0.8,1},{0,2,2.25,2.5,2.75,3,3.25,3.5,3.75,4}))))</f>
        <v/>
      </c>
      <c r="K739" s="3" t="str">
        <f>IF(COUNT($A739)=0,"",IF($A739&lt;&gt;DRAFT!$B741,"ERR",IF(DRAFT!AJ741="3E","3E",IF(COUNT(DRAFT!AF741,DRAFT!AJ741)&gt;0,DRAFT!AK741,""))))</f>
        <v/>
      </c>
      <c r="L739" s="3" t="str">
        <f>IF(COUNT($A739)=0,"",IF(K739="3E","3E",IF(K739="","I",LOOKUP(K739/M$2,{0,0.4,0.45,0.5,0.55,0.6,0.65,0.7,0.75,0.8,1},{"F","D","C","C+","B-","B","B+","A-","A","A+"}))))</f>
        <v/>
      </c>
      <c r="M739" s="2" t="str">
        <f>IF(COUNT($A739)=0,"",IF(K739="","--",IF(K739="3E","3E",LOOKUP(K739/M$2,{0,0.4,0.45,0.5,0.55,0.6,0.65,0.7,0.75,0.8,1},{0,2,2.25,2.5,2.75,3,3.25,3.5,3.75,4}))))</f>
        <v/>
      </c>
      <c r="N739" s="3" t="str">
        <f>IF(COUNT($A739)=0,"",IF($A739&lt;&gt;DRAFT!$B741,"ERR",IF(DRAFT!AS741="3E","3E",IF(COUNT(DRAFT!AO741,DRAFT!AS741)&gt;0,DRAFT!AT741,""))))</f>
        <v/>
      </c>
      <c r="O739" s="3" t="str">
        <f>IF(COUNT($A739)=0,"",IF(N739="3E","3E",IF(N739="","I",LOOKUP(N739/P$2,{0,0.4,0.45,0.5,0.55,0.6,0.65,0.7,0.75,0.8,1},{"F","D","C","C+","B-","B","B+","A-","A","A+"}))))</f>
        <v/>
      </c>
      <c r="P739" s="2" t="str">
        <f>IF(COUNT($A739)=0,"",IF(N739="","--",IF(N739="3E","3E",LOOKUP(N739/P$2,{0,0.4,0.45,0.5,0.55,0.6,0.65,0.7,0.75,0.8,1},{0,2,2.25,2.5,2.75,3,3.25,3.5,3.75,4}))))</f>
        <v/>
      </c>
      <c r="Q739" s="3" t="str">
        <f>IF(COUNT($A739)=0,"",IF($A739&lt;&gt;DRAFT!$B741,"ERR",IF(DRAFT!BB741="3E","3E",IF(COUNT(DRAFT!AX741,DRAFT!BB741)&gt;0,DRAFT!BC741,""))))</f>
        <v/>
      </c>
      <c r="R739" s="3" t="str">
        <f>IF(COUNT($A739)=0,"",IF(Q739="3E","3E",IF(Q739="","I",LOOKUP(Q739/S$2,{0,0.4,0.45,0.5,0.55,0.6,0.65,0.7,0.75,0.8,1},{"F","D","C","C+","B-","B","B+","A-","A","A+"}))))</f>
        <v/>
      </c>
      <c r="S739" s="2" t="str">
        <f>IF(COUNT($A739)=0,"",IF(Q739="","--",IF(Q739="3E","3E",LOOKUP(Q739/S$2,{0,0.4,0.45,0.5,0.55,0.6,0.65,0.7,0.75,0.8,1},{0,2,2.25,2.5,2.75,3,3.25,3.5,3.75,4}))))</f>
        <v/>
      </c>
      <c r="T739" s="3" t="str">
        <f>IF(COUNT($A739)=0,"",IF($A739&lt;&gt;DRAFT!$B741,"ERR",IF(DRAFT!BK741="3E","3E",IF(COUNT(DRAFT!BG741,DRAFT!BK741)&gt;0,DRAFT!BL741,""))))</f>
        <v/>
      </c>
      <c r="U739" s="3" t="str">
        <f>IF(COUNT($A739)=0,"",IF(T739="3E","3E",IF(T739="","I",LOOKUP(T739/V$2,{0,0.4,0.45,0.5,0.55,0.6,0.65,0.7,0.75,0.8,1},{"F","D","C","C+","B-","B","B+","A-","A","A+"}))))</f>
        <v/>
      </c>
      <c r="V739" s="2" t="str">
        <f>IF(COUNT($A739)=0,"",IF(T739="","--",IF(T739="3E","3E",LOOKUP(T739/V$2,{0,0.4,0.45,0.5,0.55,0.6,0.65,0.7,0.75,0.8,1},{0,2,2.25,2.5,2.75,3,3.25,3.5,3.75,4}))))</f>
        <v/>
      </c>
      <c r="W739" s="3" t="str">
        <f>IF(COUNT($A739)=0,"",IF($A739&lt;&gt;DRAFT!$B741,"ERR",IF(DRAFT!BT741="3E","3E",IF(COUNT(DRAFT!BP741,DRAFT!BT741)&gt;0,DRAFT!BU741,""))))</f>
        <v/>
      </c>
      <c r="X739" s="3" t="str">
        <f>IF(COUNT($A739)=0,"",IF(W739="3E","3E",IF(W739="","I",LOOKUP(W739/Y$2,{0,0.4,0.45,0.5,0.55,0.6,0.65,0.7,0.75,0.8,1},{"F","D","C","C+","B-","B","B+","A-","A","A+"}))))</f>
        <v/>
      </c>
      <c r="Y739" s="2" t="str">
        <f>IF(COUNT($A739)=0,"",IF(W739="","--",IF(W739="3E","3E",LOOKUP(W739/Y$2,{0,0.4,0.45,0.5,0.55,0.6,0.65,0.7,0.75,0.8,1},{0,2,2.25,2.5,2.75,3,3.25,3.5,3.75,4}))))</f>
        <v/>
      </c>
      <c r="Z739" s="3" t="str">
        <f>IF(COUNT($A739)=0,"",IF($A739&lt;&gt;DRAFT!$B741,"ERR",IF(DRAFT!CC741="3E","3E",IF(COUNT(DRAFT!BY741,DRAFT!CC741)&gt;0,DRAFT!CD741,""))))</f>
        <v/>
      </c>
      <c r="AA739" s="3" t="str">
        <f>IF(COUNT($A739)=0,"",IF(Z739="3E","3E",IF(Z739="","I",LOOKUP(Z739/AB$2,{0,0.4,0.45,0.5,0.55,0.6,0.65,0.7,0.75,0.8,1},{"F","D","C","C+","B-","B","B+","A-","A","A+"}))))</f>
        <v/>
      </c>
      <c r="AB739" s="2" t="str">
        <f>IF(COUNT($A739)=0,"",IF(Z739="","--",IF(Z739="3E","3E",LOOKUP(Z739/AB$2,{0,0.4,0.45,0.5,0.55,0.6,0.65,0.7,0.75,0.8,1},{0,2,2.25,2.5,2.75,3,3.25,3.5,3.75,4}))))</f>
        <v/>
      </c>
      <c r="AC739" s="3" t="str">
        <f>IF(COUNT($A739)=0,"",IF($A739&lt;&gt;DRAFT!$B741,"ERR",IF(DRAFT!CF741&gt;0,DRAFT!CF741,"")))</f>
        <v/>
      </c>
      <c r="AD739" s="3" t="str">
        <f>IF(COUNT($A739)=0,"",IF(AC739="3E","3E",IF(AC739="","I",LOOKUP(AC739/AE$2,{0,0.4,0.45,0.5,0.55,0.6,0.65,0.7,0.75,0.8,1},{"F","D","C","C+","B-","B","B+","A-","A","A+"}))))</f>
        <v/>
      </c>
      <c r="AE739" s="2" t="str">
        <f>IF(COUNT($A739)=0,"",IF(AC739="","--",IF(AC739="3E","3E",LOOKUP(AC739/AE$2,{0,0.4,0.45,0.5,0.55,0.6,0.65,0.7,0.75,0.8,1},{0,2,2.25,2.5,2.75,3,3.25,3.5,3.75,4}))))</f>
        <v/>
      </c>
      <c r="AF739" s="3" t="str">
        <f>IF($A739&lt;&gt;DRAFT!$B741,"ERR",IF(OR(COUNT($A739)=0,COUNT(DRAFT!CI741:CK741,DRAFT!CM741:CO741)=0),"",CEILING(SUM(DRAFT!CL741,DRAFT!CP741),1)))</f>
        <v/>
      </c>
      <c r="AG739" s="3" t="str">
        <f>IF(COUNT($A739)=0,"",IF(AF739="3E","3E",IF(AF739="","I",LOOKUP(AF739/AH$2,{0,0.4,0.45,0.5,0.55,0.6,0.65,0.7,0.75,0.8,1},{"F","D","C","C+","B-","B","B+","A-","A","A+"}))))</f>
        <v/>
      </c>
      <c r="AH739" s="2" t="str">
        <f>IF(COUNT($A739)=0,"",IF(AF739="","--",IF(AF739="3E","3E",LOOKUP(AF739/AH$2,{0,0.4,0.45,0.5,0.55,0.6,0.65,0.7,0.75,0.8,1},{0,2,2.25,2.5,2.75,3,3.25,3.5,3.75,4}))))</f>
        <v/>
      </c>
      <c r="AI739" s="11" t="str">
        <f>IF(OR(COUNT($A739)=0,COUNT(B739:AH739)=0),"",IF(COUNTIF(B739:AH739,"3E")&gt;0,"3E",IF(DRAFT!$A741="R",TRUNC(SUMPRODUCT(RGP,RCP)/TCP,3),TRUNC((SUMPRODUCT(--(IMDGP&gt;0)*IMDGP,IMCP)+CEILING(DRAFT!$CQ741*42,0.25))/TCP,3))))</f>
        <v/>
      </c>
      <c r="AJ739" s="3" t="str">
        <f>IF(OR(COUNT($A739)=0,COUNT(B739:AH739)=0),"",IF(COUNTIF(B739:AH739,"3E")&gt;0,"3E",IF(DRAFT!$A741="R",SUMPRODUCT(--(RGP&gt;=2),RCP),SUMPRODUCT(--(IMDGP&gt;0),--(IMGP=0),IMCP)+DRAFT!$CR741)))</f>
        <v/>
      </c>
      <c r="AK739" s="3" t="str">
        <f>IF(OR(COUNT($A739)=0,COUNT(B739:AH739)=0),"",IF(COUNTIF(B739:AJ739,"3E")&gt;0,"3E",IF(AND(DRAFT!$A741="IM",OR($AI739&gt;DRAFT!$CQ741,$AJ739&gt;DRAFT!$CR741)),"IMPROVED",IF(AND(DRAFT!$A741="IM",$AI739&lt;=DRAFT!$CQ741,$AJ739&lt;=DRAFT!$CR741),"NOT IMPROVED",IF(AND(AH739&gt;=2,AI739&gt;=2,AJ739&gt;=30),"PASS","FAIL")))))</f>
        <v/>
      </c>
      <c r="AL739" s="3" t="str">
        <f t="shared" si="22"/>
        <v/>
      </c>
      <c r="AM739" s="3" t="str">
        <f t="shared" si="23"/>
        <v/>
      </c>
    </row>
    <row r="740" spans="1:39" ht="18.95" customHeight="1" x14ac:dyDescent="0.25">
      <c r="A740" s="4" t="str">
        <f>IF(DRAFT!$B742="","",DRAFT!$B742)</f>
        <v/>
      </c>
      <c r="B740" s="3" t="str">
        <f>IF(COUNT($A740)=0,"",IF($A740&lt;&gt;DRAFT!$B742,"ERR",IF(DRAFT!I742="3E","3E",IF(COUNT(DRAFT!E742,DRAFT!I742)&gt;0,DRAFT!J742,""))))</f>
        <v/>
      </c>
      <c r="C740" s="3" t="str">
        <f>IF(COUNT($A740)=0,"",IF(B740="3E","3E",IF(B740="","I",LOOKUP(B740/D$2,{0,0.4,0.45,0.5,0.55,0.6,0.65,0.7,0.75,0.8,1},{"F","D","C","C+","B-","B","B+","A-","A","A+"}))))</f>
        <v/>
      </c>
      <c r="D740" s="2" t="str">
        <f>IF(COUNT($A740)=0,"",IF(B740="","--",IF(B740="3E","3E",LOOKUP(B740/D$2,{0,0.4,0.45,0.5,0.55,0.6,0.65,0.7,0.75,0.8,1},{0,2,2.25,2.5,2.75,3,3.25,3.5,3.75,4}))))</f>
        <v/>
      </c>
      <c r="E740" s="3" t="str">
        <f>IF(COUNT($A740)=0,"",IF($A740&lt;&gt;DRAFT!$B742,"ERR",IF(DRAFT!R742="3E","3E",IF(COUNT(DRAFT!N742,DRAFT!R742)&gt;0,DRAFT!S742,""))))</f>
        <v/>
      </c>
      <c r="F740" s="3" t="str">
        <f>IF(COUNT($A740)=0,"",IF(E740="3E","3E",IF(E740="","I",LOOKUP(E740/G$2,{0,0.4,0.45,0.5,0.55,0.6,0.65,0.7,0.75,0.8,1},{"F","D","C","C+","B-","B","B+","A-","A","A+"}))))</f>
        <v/>
      </c>
      <c r="G740" s="2" t="str">
        <f>IF(COUNT($A740)=0,"",IF(E740="","--",IF(E740="3E","3E",LOOKUP(E740/G$2,{0,0.4,0.45,0.5,0.55,0.6,0.65,0.7,0.75,0.8,1},{0,2,2.25,2.5,2.75,3,3.25,3.5,3.75,4}))))</f>
        <v/>
      </c>
      <c r="H740" s="3" t="str">
        <f>IF(COUNT($A740)=0,"",IF($A740&lt;&gt;DRAFT!$B742,"ERR",IF(DRAFT!AA742="3E","3E",IF(COUNT(DRAFT!W742,DRAFT!AA742)&gt;0,DRAFT!AB742,""))))</f>
        <v/>
      </c>
      <c r="I740" s="3" t="str">
        <f>IF(COUNT($A740)=0,"",IF(H740="3E","3E",IF(H740="","I",LOOKUP(H740/J$2,{0,0.4,0.45,0.5,0.55,0.6,0.65,0.7,0.75,0.8,1},{"F","D","C","C+","B-","B","B+","A-","A","A+"}))))</f>
        <v/>
      </c>
      <c r="J740" s="2" t="str">
        <f>IF(COUNT($A740)=0,"",IF(H740="","--",IF(H740="3E","3E",LOOKUP(H740/J$2,{0,0.4,0.45,0.5,0.55,0.6,0.65,0.7,0.75,0.8,1},{0,2,2.25,2.5,2.75,3,3.25,3.5,3.75,4}))))</f>
        <v/>
      </c>
      <c r="K740" s="3" t="str">
        <f>IF(COUNT($A740)=0,"",IF($A740&lt;&gt;DRAFT!$B742,"ERR",IF(DRAFT!AJ742="3E","3E",IF(COUNT(DRAFT!AF742,DRAFT!AJ742)&gt;0,DRAFT!AK742,""))))</f>
        <v/>
      </c>
      <c r="L740" s="3" t="str">
        <f>IF(COUNT($A740)=0,"",IF(K740="3E","3E",IF(K740="","I",LOOKUP(K740/M$2,{0,0.4,0.45,0.5,0.55,0.6,0.65,0.7,0.75,0.8,1},{"F","D","C","C+","B-","B","B+","A-","A","A+"}))))</f>
        <v/>
      </c>
      <c r="M740" s="2" t="str">
        <f>IF(COUNT($A740)=0,"",IF(K740="","--",IF(K740="3E","3E",LOOKUP(K740/M$2,{0,0.4,0.45,0.5,0.55,0.6,0.65,0.7,0.75,0.8,1},{0,2,2.25,2.5,2.75,3,3.25,3.5,3.75,4}))))</f>
        <v/>
      </c>
      <c r="N740" s="3" t="str">
        <f>IF(COUNT($A740)=0,"",IF($A740&lt;&gt;DRAFT!$B742,"ERR",IF(DRAFT!AS742="3E","3E",IF(COUNT(DRAFT!AO742,DRAFT!AS742)&gt;0,DRAFT!AT742,""))))</f>
        <v/>
      </c>
      <c r="O740" s="3" t="str">
        <f>IF(COUNT($A740)=0,"",IF(N740="3E","3E",IF(N740="","I",LOOKUP(N740/P$2,{0,0.4,0.45,0.5,0.55,0.6,0.65,0.7,0.75,0.8,1},{"F","D","C","C+","B-","B","B+","A-","A","A+"}))))</f>
        <v/>
      </c>
      <c r="P740" s="2" t="str">
        <f>IF(COUNT($A740)=0,"",IF(N740="","--",IF(N740="3E","3E",LOOKUP(N740/P$2,{0,0.4,0.45,0.5,0.55,0.6,0.65,0.7,0.75,0.8,1},{0,2,2.25,2.5,2.75,3,3.25,3.5,3.75,4}))))</f>
        <v/>
      </c>
      <c r="Q740" s="3" t="str">
        <f>IF(COUNT($A740)=0,"",IF($A740&lt;&gt;DRAFT!$B742,"ERR",IF(DRAFT!BB742="3E","3E",IF(COUNT(DRAFT!AX742,DRAFT!BB742)&gt;0,DRAFT!BC742,""))))</f>
        <v/>
      </c>
      <c r="R740" s="3" t="str">
        <f>IF(COUNT($A740)=0,"",IF(Q740="3E","3E",IF(Q740="","I",LOOKUP(Q740/S$2,{0,0.4,0.45,0.5,0.55,0.6,0.65,0.7,0.75,0.8,1},{"F","D","C","C+","B-","B","B+","A-","A","A+"}))))</f>
        <v/>
      </c>
      <c r="S740" s="2" t="str">
        <f>IF(COUNT($A740)=0,"",IF(Q740="","--",IF(Q740="3E","3E",LOOKUP(Q740/S$2,{0,0.4,0.45,0.5,0.55,0.6,0.65,0.7,0.75,0.8,1},{0,2,2.25,2.5,2.75,3,3.25,3.5,3.75,4}))))</f>
        <v/>
      </c>
      <c r="T740" s="3" t="str">
        <f>IF(COUNT($A740)=0,"",IF($A740&lt;&gt;DRAFT!$B742,"ERR",IF(DRAFT!BK742="3E","3E",IF(COUNT(DRAFT!BG742,DRAFT!BK742)&gt;0,DRAFT!BL742,""))))</f>
        <v/>
      </c>
      <c r="U740" s="3" t="str">
        <f>IF(COUNT($A740)=0,"",IF(T740="3E","3E",IF(T740="","I",LOOKUP(T740/V$2,{0,0.4,0.45,0.5,0.55,0.6,0.65,0.7,0.75,0.8,1},{"F","D","C","C+","B-","B","B+","A-","A","A+"}))))</f>
        <v/>
      </c>
      <c r="V740" s="2" t="str">
        <f>IF(COUNT($A740)=0,"",IF(T740="","--",IF(T740="3E","3E",LOOKUP(T740/V$2,{0,0.4,0.45,0.5,0.55,0.6,0.65,0.7,0.75,0.8,1},{0,2,2.25,2.5,2.75,3,3.25,3.5,3.75,4}))))</f>
        <v/>
      </c>
      <c r="W740" s="3" t="str">
        <f>IF(COUNT($A740)=0,"",IF($A740&lt;&gt;DRAFT!$B742,"ERR",IF(DRAFT!BT742="3E","3E",IF(COUNT(DRAFT!BP742,DRAFT!BT742)&gt;0,DRAFT!BU742,""))))</f>
        <v/>
      </c>
      <c r="X740" s="3" t="str">
        <f>IF(COUNT($A740)=0,"",IF(W740="3E","3E",IF(W740="","I",LOOKUP(W740/Y$2,{0,0.4,0.45,0.5,0.55,0.6,0.65,0.7,0.75,0.8,1},{"F","D","C","C+","B-","B","B+","A-","A","A+"}))))</f>
        <v/>
      </c>
      <c r="Y740" s="2" t="str">
        <f>IF(COUNT($A740)=0,"",IF(W740="","--",IF(W740="3E","3E",LOOKUP(W740/Y$2,{0,0.4,0.45,0.5,0.55,0.6,0.65,0.7,0.75,0.8,1},{0,2,2.25,2.5,2.75,3,3.25,3.5,3.75,4}))))</f>
        <v/>
      </c>
      <c r="Z740" s="3" t="str">
        <f>IF(COUNT($A740)=0,"",IF($A740&lt;&gt;DRAFT!$B742,"ERR",IF(DRAFT!CC742="3E","3E",IF(COUNT(DRAFT!BY742,DRAFT!CC742)&gt;0,DRAFT!CD742,""))))</f>
        <v/>
      </c>
      <c r="AA740" s="3" t="str">
        <f>IF(COUNT($A740)=0,"",IF(Z740="3E","3E",IF(Z740="","I",LOOKUP(Z740/AB$2,{0,0.4,0.45,0.5,0.55,0.6,0.65,0.7,0.75,0.8,1},{"F","D","C","C+","B-","B","B+","A-","A","A+"}))))</f>
        <v/>
      </c>
      <c r="AB740" s="2" t="str">
        <f>IF(COUNT($A740)=0,"",IF(Z740="","--",IF(Z740="3E","3E",LOOKUP(Z740/AB$2,{0,0.4,0.45,0.5,0.55,0.6,0.65,0.7,0.75,0.8,1},{0,2,2.25,2.5,2.75,3,3.25,3.5,3.75,4}))))</f>
        <v/>
      </c>
      <c r="AC740" s="3" t="str">
        <f>IF(COUNT($A740)=0,"",IF($A740&lt;&gt;DRAFT!$B742,"ERR",IF(DRAFT!CF742&gt;0,DRAFT!CF742,"")))</f>
        <v/>
      </c>
      <c r="AD740" s="3" t="str">
        <f>IF(COUNT($A740)=0,"",IF(AC740="3E","3E",IF(AC740="","I",LOOKUP(AC740/AE$2,{0,0.4,0.45,0.5,0.55,0.6,0.65,0.7,0.75,0.8,1},{"F","D","C","C+","B-","B","B+","A-","A","A+"}))))</f>
        <v/>
      </c>
      <c r="AE740" s="2" t="str">
        <f>IF(COUNT($A740)=0,"",IF(AC740="","--",IF(AC740="3E","3E",LOOKUP(AC740/AE$2,{0,0.4,0.45,0.5,0.55,0.6,0.65,0.7,0.75,0.8,1},{0,2,2.25,2.5,2.75,3,3.25,3.5,3.75,4}))))</f>
        <v/>
      </c>
      <c r="AF740" s="3" t="str">
        <f>IF($A740&lt;&gt;DRAFT!$B742,"ERR",IF(OR(COUNT($A740)=0,COUNT(DRAFT!CI742:CK742,DRAFT!CM742:CO742)=0),"",CEILING(SUM(DRAFT!CL742,DRAFT!CP742),1)))</f>
        <v/>
      </c>
      <c r="AG740" s="3" t="str">
        <f>IF(COUNT($A740)=0,"",IF(AF740="3E","3E",IF(AF740="","I",LOOKUP(AF740/AH$2,{0,0.4,0.45,0.5,0.55,0.6,0.65,0.7,0.75,0.8,1},{"F","D","C","C+","B-","B","B+","A-","A","A+"}))))</f>
        <v/>
      </c>
      <c r="AH740" s="2" t="str">
        <f>IF(COUNT($A740)=0,"",IF(AF740="","--",IF(AF740="3E","3E",LOOKUP(AF740/AH$2,{0,0.4,0.45,0.5,0.55,0.6,0.65,0.7,0.75,0.8,1},{0,2,2.25,2.5,2.75,3,3.25,3.5,3.75,4}))))</f>
        <v/>
      </c>
      <c r="AI740" s="11" t="str">
        <f>IF(OR(COUNT($A740)=0,COUNT(B740:AH740)=0),"",IF(COUNTIF(B740:AH740,"3E")&gt;0,"3E",IF(DRAFT!$A742="R",TRUNC(SUMPRODUCT(RGP,RCP)/TCP,3),TRUNC((SUMPRODUCT(--(IMDGP&gt;0)*IMDGP,IMCP)+CEILING(DRAFT!$CQ742*42,0.25))/TCP,3))))</f>
        <v/>
      </c>
      <c r="AJ740" s="3" t="str">
        <f>IF(OR(COUNT($A740)=0,COUNT(B740:AH740)=0),"",IF(COUNTIF(B740:AH740,"3E")&gt;0,"3E",IF(DRAFT!$A742="R",SUMPRODUCT(--(RGP&gt;=2),RCP),SUMPRODUCT(--(IMDGP&gt;0),--(IMGP=0),IMCP)+DRAFT!$CR742)))</f>
        <v/>
      </c>
      <c r="AK740" s="3" t="str">
        <f>IF(OR(COUNT($A740)=0,COUNT(B740:AH740)=0),"",IF(COUNTIF(B740:AJ740,"3E")&gt;0,"3E",IF(AND(DRAFT!$A742="IM",OR($AI740&gt;DRAFT!$CQ742,$AJ740&gt;DRAFT!$CR742)),"IMPROVED",IF(AND(DRAFT!$A742="IM",$AI740&lt;=DRAFT!$CQ742,$AJ740&lt;=DRAFT!$CR742),"NOT IMPROVED",IF(AND(AH740&gt;=2,AI740&gt;=2,AJ740&gt;=30),"PASS","FAIL")))))</f>
        <v/>
      </c>
      <c r="AL740" s="3" t="str">
        <f t="shared" si="22"/>
        <v/>
      </c>
      <c r="AM740" s="3" t="str">
        <f t="shared" si="23"/>
        <v/>
      </c>
    </row>
    <row r="741" spans="1:39" ht="18.95" customHeight="1" x14ac:dyDescent="0.25">
      <c r="A741" s="4" t="str">
        <f>IF(DRAFT!$B743="","",DRAFT!$B743)</f>
        <v/>
      </c>
      <c r="B741" s="3" t="str">
        <f>IF(COUNT($A741)=0,"",IF($A741&lt;&gt;DRAFT!$B743,"ERR",IF(DRAFT!I743="3E","3E",IF(COUNT(DRAFT!E743,DRAFT!I743)&gt;0,DRAFT!J743,""))))</f>
        <v/>
      </c>
      <c r="C741" s="3" t="str">
        <f>IF(COUNT($A741)=0,"",IF(B741="3E","3E",IF(B741="","I",LOOKUP(B741/D$2,{0,0.4,0.45,0.5,0.55,0.6,0.65,0.7,0.75,0.8,1},{"F","D","C","C+","B-","B","B+","A-","A","A+"}))))</f>
        <v/>
      </c>
      <c r="D741" s="2" t="str">
        <f>IF(COUNT($A741)=0,"",IF(B741="","--",IF(B741="3E","3E",LOOKUP(B741/D$2,{0,0.4,0.45,0.5,0.55,0.6,0.65,0.7,0.75,0.8,1},{0,2,2.25,2.5,2.75,3,3.25,3.5,3.75,4}))))</f>
        <v/>
      </c>
      <c r="E741" s="3" t="str">
        <f>IF(COUNT($A741)=0,"",IF($A741&lt;&gt;DRAFT!$B743,"ERR",IF(DRAFT!R743="3E","3E",IF(COUNT(DRAFT!N743,DRAFT!R743)&gt;0,DRAFT!S743,""))))</f>
        <v/>
      </c>
      <c r="F741" s="3" t="str">
        <f>IF(COUNT($A741)=0,"",IF(E741="3E","3E",IF(E741="","I",LOOKUP(E741/G$2,{0,0.4,0.45,0.5,0.55,0.6,0.65,0.7,0.75,0.8,1},{"F","D","C","C+","B-","B","B+","A-","A","A+"}))))</f>
        <v/>
      </c>
      <c r="G741" s="2" t="str">
        <f>IF(COUNT($A741)=0,"",IF(E741="","--",IF(E741="3E","3E",LOOKUP(E741/G$2,{0,0.4,0.45,0.5,0.55,0.6,0.65,0.7,0.75,0.8,1},{0,2,2.25,2.5,2.75,3,3.25,3.5,3.75,4}))))</f>
        <v/>
      </c>
      <c r="H741" s="3" t="str">
        <f>IF(COUNT($A741)=0,"",IF($A741&lt;&gt;DRAFT!$B743,"ERR",IF(DRAFT!AA743="3E","3E",IF(COUNT(DRAFT!W743,DRAFT!AA743)&gt;0,DRAFT!AB743,""))))</f>
        <v/>
      </c>
      <c r="I741" s="3" t="str">
        <f>IF(COUNT($A741)=0,"",IF(H741="3E","3E",IF(H741="","I",LOOKUP(H741/J$2,{0,0.4,0.45,0.5,0.55,0.6,0.65,0.7,0.75,0.8,1},{"F","D","C","C+","B-","B","B+","A-","A","A+"}))))</f>
        <v/>
      </c>
      <c r="J741" s="2" t="str">
        <f>IF(COUNT($A741)=0,"",IF(H741="","--",IF(H741="3E","3E",LOOKUP(H741/J$2,{0,0.4,0.45,0.5,0.55,0.6,0.65,0.7,0.75,0.8,1},{0,2,2.25,2.5,2.75,3,3.25,3.5,3.75,4}))))</f>
        <v/>
      </c>
      <c r="K741" s="3" t="str">
        <f>IF(COUNT($A741)=0,"",IF($A741&lt;&gt;DRAFT!$B743,"ERR",IF(DRAFT!AJ743="3E","3E",IF(COUNT(DRAFT!AF743,DRAFT!AJ743)&gt;0,DRAFT!AK743,""))))</f>
        <v/>
      </c>
      <c r="L741" s="3" t="str">
        <f>IF(COUNT($A741)=0,"",IF(K741="3E","3E",IF(K741="","I",LOOKUP(K741/M$2,{0,0.4,0.45,0.5,0.55,0.6,0.65,0.7,0.75,0.8,1},{"F","D","C","C+","B-","B","B+","A-","A","A+"}))))</f>
        <v/>
      </c>
      <c r="M741" s="2" t="str">
        <f>IF(COUNT($A741)=0,"",IF(K741="","--",IF(K741="3E","3E",LOOKUP(K741/M$2,{0,0.4,0.45,0.5,0.55,0.6,0.65,0.7,0.75,0.8,1},{0,2,2.25,2.5,2.75,3,3.25,3.5,3.75,4}))))</f>
        <v/>
      </c>
      <c r="N741" s="3" t="str">
        <f>IF(COUNT($A741)=0,"",IF($A741&lt;&gt;DRAFT!$B743,"ERR",IF(DRAFT!AS743="3E","3E",IF(COUNT(DRAFT!AO743,DRAFT!AS743)&gt;0,DRAFT!AT743,""))))</f>
        <v/>
      </c>
      <c r="O741" s="3" t="str">
        <f>IF(COUNT($A741)=0,"",IF(N741="3E","3E",IF(N741="","I",LOOKUP(N741/P$2,{0,0.4,0.45,0.5,0.55,0.6,0.65,0.7,0.75,0.8,1},{"F","D","C","C+","B-","B","B+","A-","A","A+"}))))</f>
        <v/>
      </c>
      <c r="P741" s="2" t="str">
        <f>IF(COUNT($A741)=0,"",IF(N741="","--",IF(N741="3E","3E",LOOKUP(N741/P$2,{0,0.4,0.45,0.5,0.55,0.6,0.65,0.7,0.75,0.8,1},{0,2,2.25,2.5,2.75,3,3.25,3.5,3.75,4}))))</f>
        <v/>
      </c>
      <c r="Q741" s="3" t="str">
        <f>IF(COUNT($A741)=0,"",IF($A741&lt;&gt;DRAFT!$B743,"ERR",IF(DRAFT!BB743="3E","3E",IF(COUNT(DRAFT!AX743,DRAFT!BB743)&gt;0,DRAFT!BC743,""))))</f>
        <v/>
      </c>
      <c r="R741" s="3" t="str">
        <f>IF(COUNT($A741)=0,"",IF(Q741="3E","3E",IF(Q741="","I",LOOKUP(Q741/S$2,{0,0.4,0.45,0.5,0.55,0.6,0.65,0.7,0.75,0.8,1},{"F","D","C","C+","B-","B","B+","A-","A","A+"}))))</f>
        <v/>
      </c>
      <c r="S741" s="2" t="str">
        <f>IF(COUNT($A741)=0,"",IF(Q741="","--",IF(Q741="3E","3E",LOOKUP(Q741/S$2,{0,0.4,0.45,0.5,0.55,0.6,0.65,0.7,0.75,0.8,1},{0,2,2.25,2.5,2.75,3,3.25,3.5,3.75,4}))))</f>
        <v/>
      </c>
      <c r="T741" s="3" t="str">
        <f>IF(COUNT($A741)=0,"",IF($A741&lt;&gt;DRAFT!$B743,"ERR",IF(DRAFT!BK743="3E","3E",IF(COUNT(DRAFT!BG743,DRAFT!BK743)&gt;0,DRAFT!BL743,""))))</f>
        <v/>
      </c>
      <c r="U741" s="3" t="str">
        <f>IF(COUNT($A741)=0,"",IF(T741="3E","3E",IF(T741="","I",LOOKUP(T741/V$2,{0,0.4,0.45,0.5,0.55,0.6,0.65,0.7,0.75,0.8,1},{"F","D","C","C+","B-","B","B+","A-","A","A+"}))))</f>
        <v/>
      </c>
      <c r="V741" s="2" t="str">
        <f>IF(COUNT($A741)=0,"",IF(T741="","--",IF(T741="3E","3E",LOOKUP(T741/V$2,{0,0.4,0.45,0.5,0.55,0.6,0.65,0.7,0.75,0.8,1},{0,2,2.25,2.5,2.75,3,3.25,3.5,3.75,4}))))</f>
        <v/>
      </c>
      <c r="W741" s="3" t="str">
        <f>IF(COUNT($A741)=0,"",IF($A741&lt;&gt;DRAFT!$B743,"ERR",IF(DRAFT!BT743="3E","3E",IF(COUNT(DRAFT!BP743,DRAFT!BT743)&gt;0,DRAFT!BU743,""))))</f>
        <v/>
      </c>
      <c r="X741" s="3" t="str">
        <f>IF(COUNT($A741)=0,"",IF(W741="3E","3E",IF(W741="","I",LOOKUP(W741/Y$2,{0,0.4,0.45,0.5,0.55,0.6,0.65,0.7,0.75,0.8,1},{"F","D","C","C+","B-","B","B+","A-","A","A+"}))))</f>
        <v/>
      </c>
      <c r="Y741" s="2" t="str">
        <f>IF(COUNT($A741)=0,"",IF(W741="","--",IF(W741="3E","3E",LOOKUP(W741/Y$2,{0,0.4,0.45,0.5,0.55,0.6,0.65,0.7,0.75,0.8,1},{0,2,2.25,2.5,2.75,3,3.25,3.5,3.75,4}))))</f>
        <v/>
      </c>
      <c r="Z741" s="3" t="str">
        <f>IF(COUNT($A741)=0,"",IF($A741&lt;&gt;DRAFT!$B743,"ERR",IF(DRAFT!CC743="3E","3E",IF(COUNT(DRAFT!BY743,DRAFT!CC743)&gt;0,DRAFT!CD743,""))))</f>
        <v/>
      </c>
      <c r="AA741" s="3" t="str">
        <f>IF(COUNT($A741)=0,"",IF(Z741="3E","3E",IF(Z741="","I",LOOKUP(Z741/AB$2,{0,0.4,0.45,0.5,0.55,0.6,0.65,0.7,0.75,0.8,1},{"F","D","C","C+","B-","B","B+","A-","A","A+"}))))</f>
        <v/>
      </c>
      <c r="AB741" s="2" t="str">
        <f>IF(COUNT($A741)=0,"",IF(Z741="","--",IF(Z741="3E","3E",LOOKUP(Z741/AB$2,{0,0.4,0.45,0.5,0.55,0.6,0.65,0.7,0.75,0.8,1},{0,2,2.25,2.5,2.75,3,3.25,3.5,3.75,4}))))</f>
        <v/>
      </c>
      <c r="AC741" s="3" t="str">
        <f>IF(COUNT($A741)=0,"",IF($A741&lt;&gt;DRAFT!$B743,"ERR",IF(DRAFT!CF743&gt;0,DRAFT!CF743,"")))</f>
        <v/>
      </c>
      <c r="AD741" s="3" t="str">
        <f>IF(COUNT($A741)=0,"",IF(AC741="3E","3E",IF(AC741="","I",LOOKUP(AC741/AE$2,{0,0.4,0.45,0.5,0.55,0.6,0.65,0.7,0.75,0.8,1},{"F","D","C","C+","B-","B","B+","A-","A","A+"}))))</f>
        <v/>
      </c>
      <c r="AE741" s="2" t="str">
        <f>IF(COUNT($A741)=0,"",IF(AC741="","--",IF(AC741="3E","3E",LOOKUP(AC741/AE$2,{0,0.4,0.45,0.5,0.55,0.6,0.65,0.7,0.75,0.8,1},{0,2,2.25,2.5,2.75,3,3.25,3.5,3.75,4}))))</f>
        <v/>
      </c>
      <c r="AF741" s="3" t="str">
        <f>IF($A741&lt;&gt;DRAFT!$B743,"ERR",IF(OR(COUNT($A741)=0,COUNT(DRAFT!CI743:CK743,DRAFT!CM743:CO743)=0),"",CEILING(SUM(DRAFT!CL743,DRAFT!CP743),1)))</f>
        <v/>
      </c>
      <c r="AG741" s="3" t="str">
        <f>IF(COUNT($A741)=0,"",IF(AF741="3E","3E",IF(AF741="","I",LOOKUP(AF741/AH$2,{0,0.4,0.45,0.5,0.55,0.6,0.65,0.7,0.75,0.8,1},{"F","D","C","C+","B-","B","B+","A-","A","A+"}))))</f>
        <v/>
      </c>
      <c r="AH741" s="2" t="str">
        <f>IF(COUNT($A741)=0,"",IF(AF741="","--",IF(AF741="3E","3E",LOOKUP(AF741/AH$2,{0,0.4,0.45,0.5,0.55,0.6,0.65,0.7,0.75,0.8,1},{0,2,2.25,2.5,2.75,3,3.25,3.5,3.75,4}))))</f>
        <v/>
      </c>
      <c r="AI741" s="11" t="str">
        <f>IF(OR(COUNT($A741)=0,COUNT(B741:AH741)=0),"",IF(COUNTIF(B741:AH741,"3E")&gt;0,"3E",IF(DRAFT!$A743="R",TRUNC(SUMPRODUCT(RGP,RCP)/TCP,3),TRUNC((SUMPRODUCT(--(IMDGP&gt;0)*IMDGP,IMCP)+CEILING(DRAFT!$CQ743*42,0.25))/TCP,3))))</f>
        <v/>
      </c>
      <c r="AJ741" s="3" t="str">
        <f>IF(OR(COUNT($A741)=0,COUNT(B741:AH741)=0),"",IF(COUNTIF(B741:AH741,"3E")&gt;0,"3E",IF(DRAFT!$A743="R",SUMPRODUCT(--(RGP&gt;=2),RCP),SUMPRODUCT(--(IMDGP&gt;0),--(IMGP=0),IMCP)+DRAFT!$CR743)))</f>
        <v/>
      </c>
      <c r="AK741" s="3" t="str">
        <f>IF(OR(COUNT($A741)=0,COUNT(B741:AH741)=0),"",IF(COUNTIF(B741:AJ741,"3E")&gt;0,"3E",IF(AND(DRAFT!$A743="IM",OR($AI741&gt;DRAFT!$CQ743,$AJ741&gt;DRAFT!$CR743)),"IMPROVED",IF(AND(DRAFT!$A743="IM",$AI741&lt;=DRAFT!$CQ743,$AJ741&lt;=DRAFT!$CR743),"NOT IMPROVED",IF(AND(AH741&gt;=2,AI741&gt;=2,AJ741&gt;=30),"PASS","FAIL")))))</f>
        <v/>
      </c>
      <c r="AL741" s="3" t="str">
        <f t="shared" si="22"/>
        <v/>
      </c>
      <c r="AM741" s="3" t="str">
        <f t="shared" si="23"/>
        <v/>
      </c>
    </row>
    <row r="742" spans="1:39" ht="18.95" customHeight="1" x14ac:dyDescent="0.25">
      <c r="A742" s="4" t="str">
        <f>IF(DRAFT!$B744="","",DRAFT!$B744)</f>
        <v/>
      </c>
      <c r="B742" s="3" t="str">
        <f>IF(COUNT($A742)=0,"",IF($A742&lt;&gt;DRAFT!$B744,"ERR",IF(DRAFT!I744="3E","3E",IF(COUNT(DRAFT!E744,DRAFT!I744)&gt;0,DRAFT!J744,""))))</f>
        <v/>
      </c>
      <c r="C742" s="3" t="str">
        <f>IF(COUNT($A742)=0,"",IF(B742="3E","3E",IF(B742="","I",LOOKUP(B742/D$2,{0,0.4,0.45,0.5,0.55,0.6,0.65,0.7,0.75,0.8,1},{"F","D","C","C+","B-","B","B+","A-","A","A+"}))))</f>
        <v/>
      </c>
      <c r="D742" s="2" t="str">
        <f>IF(COUNT($A742)=0,"",IF(B742="","--",IF(B742="3E","3E",LOOKUP(B742/D$2,{0,0.4,0.45,0.5,0.55,0.6,0.65,0.7,0.75,0.8,1},{0,2,2.25,2.5,2.75,3,3.25,3.5,3.75,4}))))</f>
        <v/>
      </c>
      <c r="E742" s="3" t="str">
        <f>IF(COUNT($A742)=0,"",IF($A742&lt;&gt;DRAFT!$B744,"ERR",IF(DRAFT!R744="3E","3E",IF(COUNT(DRAFT!N744,DRAFT!R744)&gt;0,DRAFT!S744,""))))</f>
        <v/>
      </c>
      <c r="F742" s="3" t="str">
        <f>IF(COUNT($A742)=0,"",IF(E742="3E","3E",IF(E742="","I",LOOKUP(E742/G$2,{0,0.4,0.45,0.5,0.55,0.6,0.65,0.7,0.75,0.8,1},{"F","D","C","C+","B-","B","B+","A-","A","A+"}))))</f>
        <v/>
      </c>
      <c r="G742" s="2" t="str">
        <f>IF(COUNT($A742)=0,"",IF(E742="","--",IF(E742="3E","3E",LOOKUP(E742/G$2,{0,0.4,0.45,0.5,0.55,0.6,0.65,0.7,0.75,0.8,1},{0,2,2.25,2.5,2.75,3,3.25,3.5,3.75,4}))))</f>
        <v/>
      </c>
      <c r="H742" s="3" t="str">
        <f>IF(COUNT($A742)=0,"",IF($A742&lt;&gt;DRAFT!$B744,"ERR",IF(DRAFT!AA744="3E","3E",IF(COUNT(DRAFT!W744,DRAFT!AA744)&gt;0,DRAFT!AB744,""))))</f>
        <v/>
      </c>
      <c r="I742" s="3" t="str">
        <f>IF(COUNT($A742)=0,"",IF(H742="3E","3E",IF(H742="","I",LOOKUP(H742/J$2,{0,0.4,0.45,0.5,0.55,0.6,0.65,0.7,0.75,0.8,1},{"F","D","C","C+","B-","B","B+","A-","A","A+"}))))</f>
        <v/>
      </c>
      <c r="J742" s="2" t="str">
        <f>IF(COUNT($A742)=0,"",IF(H742="","--",IF(H742="3E","3E",LOOKUP(H742/J$2,{0,0.4,0.45,0.5,0.55,0.6,0.65,0.7,0.75,0.8,1},{0,2,2.25,2.5,2.75,3,3.25,3.5,3.75,4}))))</f>
        <v/>
      </c>
      <c r="K742" s="3" t="str">
        <f>IF(COUNT($A742)=0,"",IF($A742&lt;&gt;DRAFT!$B744,"ERR",IF(DRAFT!AJ744="3E","3E",IF(COUNT(DRAFT!AF744,DRAFT!AJ744)&gt;0,DRAFT!AK744,""))))</f>
        <v/>
      </c>
      <c r="L742" s="3" t="str">
        <f>IF(COUNT($A742)=0,"",IF(K742="3E","3E",IF(K742="","I",LOOKUP(K742/M$2,{0,0.4,0.45,0.5,0.55,0.6,0.65,0.7,0.75,0.8,1},{"F","D","C","C+","B-","B","B+","A-","A","A+"}))))</f>
        <v/>
      </c>
      <c r="M742" s="2" t="str">
        <f>IF(COUNT($A742)=0,"",IF(K742="","--",IF(K742="3E","3E",LOOKUP(K742/M$2,{0,0.4,0.45,0.5,0.55,0.6,0.65,0.7,0.75,0.8,1},{0,2,2.25,2.5,2.75,3,3.25,3.5,3.75,4}))))</f>
        <v/>
      </c>
      <c r="N742" s="3" t="str">
        <f>IF(COUNT($A742)=0,"",IF($A742&lt;&gt;DRAFT!$B744,"ERR",IF(DRAFT!AS744="3E","3E",IF(COUNT(DRAFT!AO744,DRAFT!AS744)&gt;0,DRAFT!AT744,""))))</f>
        <v/>
      </c>
      <c r="O742" s="3" t="str">
        <f>IF(COUNT($A742)=0,"",IF(N742="3E","3E",IF(N742="","I",LOOKUP(N742/P$2,{0,0.4,0.45,0.5,0.55,0.6,0.65,0.7,0.75,0.8,1},{"F","D","C","C+","B-","B","B+","A-","A","A+"}))))</f>
        <v/>
      </c>
      <c r="P742" s="2" t="str">
        <f>IF(COUNT($A742)=0,"",IF(N742="","--",IF(N742="3E","3E",LOOKUP(N742/P$2,{0,0.4,0.45,0.5,0.55,0.6,0.65,0.7,0.75,0.8,1},{0,2,2.25,2.5,2.75,3,3.25,3.5,3.75,4}))))</f>
        <v/>
      </c>
      <c r="Q742" s="3" t="str">
        <f>IF(COUNT($A742)=0,"",IF($A742&lt;&gt;DRAFT!$B744,"ERR",IF(DRAFT!BB744="3E","3E",IF(COUNT(DRAFT!AX744,DRAFT!BB744)&gt;0,DRAFT!BC744,""))))</f>
        <v/>
      </c>
      <c r="R742" s="3" t="str">
        <f>IF(COUNT($A742)=0,"",IF(Q742="3E","3E",IF(Q742="","I",LOOKUP(Q742/S$2,{0,0.4,0.45,0.5,0.55,0.6,0.65,0.7,0.75,0.8,1},{"F","D","C","C+","B-","B","B+","A-","A","A+"}))))</f>
        <v/>
      </c>
      <c r="S742" s="2" t="str">
        <f>IF(COUNT($A742)=0,"",IF(Q742="","--",IF(Q742="3E","3E",LOOKUP(Q742/S$2,{0,0.4,0.45,0.5,0.55,0.6,0.65,0.7,0.75,0.8,1},{0,2,2.25,2.5,2.75,3,3.25,3.5,3.75,4}))))</f>
        <v/>
      </c>
      <c r="T742" s="3" t="str">
        <f>IF(COUNT($A742)=0,"",IF($A742&lt;&gt;DRAFT!$B744,"ERR",IF(DRAFT!BK744="3E","3E",IF(COUNT(DRAFT!BG744,DRAFT!BK744)&gt;0,DRAFT!BL744,""))))</f>
        <v/>
      </c>
      <c r="U742" s="3" t="str">
        <f>IF(COUNT($A742)=0,"",IF(T742="3E","3E",IF(T742="","I",LOOKUP(T742/V$2,{0,0.4,0.45,0.5,0.55,0.6,0.65,0.7,0.75,0.8,1},{"F","D","C","C+","B-","B","B+","A-","A","A+"}))))</f>
        <v/>
      </c>
      <c r="V742" s="2" t="str">
        <f>IF(COUNT($A742)=0,"",IF(T742="","--",IF(T742="3E","3E",LOOKUP(T742/V$2,{0,0.4,0.45,0.5,0.55,0.6,0.65,0.7,0.75,0.8,1},{0,2,2.25,2.5,2.75,3,3.25,3.5,3.75,4}))))</f>
        <v/>
      </c>
      <c r="W742" s="3" t="str">
        <f>IF(COUNT($A742)=0,"",IF($A742&lt;&gt;DRAFT!$B744,"ERR",IF(DRAFT!BT744="3E","3E",IF(COUNT(DRAFT!BP744,DRAFT!BT744)&gt;0,DRAFT!BU744,""))))</f>
        <v/>
      </c>
      <c r="X742" s="3" t="str">
        <f>IF(COUNT($A742)=0,"",IF(W742="3E","3E",IF(W742="","I",LOOKUP(W742/Y$2,{0,0.4,0.45,0.5,0.55,0.6,0.65,0.7,0.75,0.8,1},{"F","D","C","C+","B-","B","B+","A-","A","A+"}))))</f>
        <v/>
      </c>
      <c r="Y742" s="2" t="str">
        <f>IF(COUNT($A742)=0,"",IF(W742="","--",IF(W742="3E","3E",LOOKUP(W742/Y$2,{0,0.4,0.45,0.5,0.55,0.6,0.65,0.7,0.75,0.8,1},{0,2,2.25,2.5,2.75,3,3.25,3.5,3.75,4}))))</f>
        <v/>
      </c>
      <c r="Z742" s="3" t="str">
        <f>IF(COUNT($A742)=0,"",IF($A742&lt;&gt;DRAFT!$B744,"ERR",IF(DRAFT!CC744="3E","3E",IF(COUNT(DRAFT!BY744,DRAFT!CC744)&gt;0,DRAFT!CD744,""))))</f>
        <v/>
      </c>
      <c r="AA742" s="3" t="str">
        <f>IF(COUNT($A742)=0,"",IF(Z742="3E","3E",IF(Z742="","I",LOOKUP(Z742/AB$2,{0,0.4,0.45,0.5,0.55,0.6,0.65,0.7,0.75,0.8,1},{"F","D","C","C+","B-","B","B+","A-","A","A+"}))))</f>
        <v/>
      </c>
      <c r="AB742" s="2" t="str">
        <f>IF(COUNT($A742)=0,"",IF(Z742="","--",IF(Z742="3E","3E",LOOKUP(Z742/AB$2,{0,0.4,0.45,0.5,0.55,0.6,0.65,0.7,0.75,0.8,1},{0,2,2.25,2.5,2.75,3,3.25,3.5,3.75,4}))))</f>
        <v/>
      </c>
      <c r="AC742" s="3" t="str">
        <f>IF(COUNT($A742)=0,"",IF($A742&lt;&gt;DRAFT!$B744,"ERR",IF(DRAFT!CF744&gt;0,DRAFT!CF744,"")))</f>
        <v/>
      </c>
      <c r="AD742" s="3" t="str">
        <f>IF(COUNT($A742)=0,"",IF(AC742="3E","3E",IF(AC742="","I",LOOKUP(AC742/AE$2,{0,0.4,0.45,0.5,0.55,0.6,0.65,0.7,0.75,0.8,1},{"F","D","C","C+","B-","B","B+","A-","A","A+"}))))</f>
        <v/>
      </c>
      <c r="AE742" s="2" t="str">
        <f>IF(COUNT($A742)=0,"",IF(AC742="","--",IF(AC742="3E","3E",LOOKUP(AC742/AE$2,{0,0.4,0.45,0.5,0.55,0.6,0.65,0.7,0.75,0.8,1},{0,2,2.25,2.5,2.75,3,3.25,3.5,3.75,4}))))</f>
        <v/>
      </c>
      <c r="AF742" s="3" t="str">
        <f>IF($A742&lt;&gt;DRAFT!$B744,"ERR",IF(OR(COUNT($A742)=0,COUNT(DRAFT!CI744:CK744,DRAFT!CM744:CO744)=0),"",CEILING(SUM(DRAFT!CL744,DRAFT!CP744),1)))</f>
        <v/>
      </c>
      <c r="AG742" s="3" t="str">
        <f>IF(COUNT($A742)=0,"",IF(AF742="3E","3E",IF(AF742="","I",LOOKUP(AF742/AH$2,{0,0.4,0.45,0.5,0.55,0.6,0.65,0.7,0.75,0.8,1},{"F","D","C","C+","B-","B","B+","A-","A","A+"}))))</f>
        <v/>
      </c>
      <c r="AH742" s="2" t="str">
        <f>IF(COUNT($A742)=0,"",IF(AF742="","--",IF(AF742="3E","3E",LOOKUP(AF742/AH$2,{0,0.4,0.45,0.5,0.55,0.6,0.65,0.7,0.75,0.8,1},{0,2,2.25,2.5,2.75,3,3.25,3.5,3.75,4}))))</f>
        <v/>
      </c>
      <c r="AI742" s="11" t="str">
        <f>IF(OR(COUNT($A742)=0,COUNT(B742:AH742)=0),"",IF(COUNTIF(B742:AH742,"3E")&gt;0,"3E",IF(DRAFT!$A744="R",TRUNC(SUMPRODUCT(RGP,RCP)/TCP,3),TRUNC((SUMPRODUCT(--(IMDGP&gt;0)*IMDGP,IMCP)+CEILING(DRAFT!$CQ744*42,0.25))/TCP,3))))</f>
        <v/>
      </c>
      <c r="AJ742" s="3" t="str">
        <f>IF(OR(COUNT($A742)=0,COUNT(B742:AH742)=0),"",IF(COUNTIF(B742:AH742,"3E")&gt;0,"3E",IF(DRAFT!$A744="R",SUMPRODUCT(--(RGP&gt;=2),RCP),SUMPRODUCT(--(IMDGP&gt;0),--(IMGP=0),IMCP)+DRAFT!$CR744)))</f>
        <v/>
      </c>
      <c r="AK742" s="3" t="str">
        <f>IF(OR(COUNT($A742)=0,COUNT(B742:AH742)=0),"",IF(COUNTIF(B742:AJ742,"3E")&gt;0,"3E",IF(AND(DRAFT!$A744="IM",OR($AI742&gt;DRAFT!$CQ744,$AJ742&gt;DRAFT!$CR744)),"IMPROVED",IF(AND(DRAFT!$A744="IM",$AI742&lt;=DRAFT!$CQ744,$AJ742&lt;=DRAFT!$CR744),"NOT IMPROVED",IF(AND(AH742&gt;=2,AI742&gt;=2,AJ742&gt;=30),"PASS","FAIL")))))</f>
        <v/>
      </c>
      <c r="AL742" s="3" t="str">
        <f t="shared" si="22"/>
        <v/>
      </c>
      <c r="AM742" s="3" t="str">
        <f t="shared" si="23"/>
        <v/>
      </c>
    </row>
    <row r="743" spans="1:39" ht="18.95" customHeight="1" x14ac:dyDescent="0.25">
      <c r="A743" s="4" t="str">
        <f>IF(DRAFT!$B745="","",DRAFT!$B745)</f>
        <v/>
      </c>
      <c r="B743" s="3" t="str">
        <f>IF(COUNT($A743)=0,"",IF($A743&lt;&gt;DRAFT!$B745,"ERR",IF(DRAFT!I745="3E","3E",IF(COUNT(DRAFT!E745,DRAFT!I745)&gt;0,DRAFT!J745,""))))</f>
        <v/>
      </c>
      <c r="C743" s="3" t="str">
        <f>IF(COUNT($A743)=0,"",IF(B743="3E","3E",IF(B743="","I",LOOKUP(B743/D$2,{0,0.4,0.45,0.5,0.55,0.6,0.65,0.7,0.75,0.8,1},{"F","D","C","C+","B-","B","B+","A-","A","A+"}))))</f>
        <v/>
      </c>
      <c r="D743" s="2" t="str">
        <f>IF(COUNT($A743)=0,"",IF(B743="","--",IF(B743="3E","3E",LOOKUP(B743/D$2,{0,0.4,0.45,0.5,0.55,0.6,0.65,0.7,0.75,0.8,1},{0,2,2.25,2.5,2.75,3,3.25,3.5,3.75,4}))))</f>
        <v/>
      </c>
      <c r="E743" s="3" t="str">
        <f>IF(COUNT($A743)=0,"",IF($A743&lt;&gt;DRAFT!$B745,"ERR",IF(DRAFT!R745="3E","3E",IF(COUNT(DRAFT!N745,DRAFT!R745)&gt;0,DRAFT!S745,""))))</f>
        <v/>
      </c>
      <c r="F743" s="3" t="str">
        <f>IF(COUNT($A743)=0,"",IF(E743="3E","3E",IF(E743="","I",LOOKUP(E743/G$2,{0,0.4,0.45,0.5,0.55,0.6,0.65,0.7,0.75,0.8,1},{"F","D","C","C+","B-","B","B+","A-","A","A+"}))))</f>
        <v/>
      </c>
      <c r="G743" s="2" t="str">
        <f>IF(COUNT($A743)=0,"",IF(E743="","--",IF(E743="3E","3E",LOOKUP(E743/G$2,{0,0.4,0.45,0.5,0.55,0.6,0.65,0.7,0.75,0.8,1},{0,2,2.25,2.5,2.75,3,3.25,3.5,3.75,4}))))</f>
        <v/>
      </c>
      <c r="H743" s="3" t="str">
        <f>IF(COUNT($A743)=0,"",IF($A743&lt;&gt;DRAFT!$B745,"ERR",IF(DRAFT!AA745="3E","3E",IF(COUNT(DRAFT!W745,DRAFT!AA745)&gt;0,DRAFT!AB745,""))))</f>
        <v/>
      </c>
      <c r="I743" s="3" t="str">
        <f>IF(COUNT($A743)=0,"",IF(H743="3E","3E",IF(H743="","I",LOOKUP(H743/J$2,{0,0.4,0.45,0.5,0.55,0.6,0.65,0.7,0.75,0.8,1},{"F","D","C","C+","B-","B","B+","A-","A","A+"}))))</f>
        <v/>
      </c>
      <c r="J743" s="2" t="str">
        <f>IF(COUNT($A743)=0,"",IF(H743="","--",IF(H743="3E","3E",LOOKUP(H743/J$2,{0,0.4,0.45,0.5,0.55,0.6,0.65,0.7,0.75,0.8,1},{0,2,2.25,2.5,2.75,3,3.25,3.5,3.75,4}))))</f>
        <v/>
      </c>
      <c r="K743" s="3" t="str">
        <f>IF(COUNT($A743)=0,"",IF($A743&lt;&gt;DRAFT!$B745,"ERR",IF(DRAFT!AJ745="3E","3E",IF(COUNT(DRAFT!AF745,DRAFT!AJ745)&gt;0,DRAFT!AK745,""))))</f>
        <v/>
      </c>
      <c r="L743" s="3" t="str">
        <f>IF(COUNT($A743)=0,"",IF(K743="3E","3E",IF(K743="","I",LOOKUP(K743/M$2,{0,0.4,0.45,0.5,0.55,0.6,0.65,0.7,0.75,0.8,1},{"F","D","C","C+","B-","B","B+","A-","A","A+"}))))</f>
        <v/>
      </c>
      <c r="M743" s="2" t="str">
        <f>IF(COUNT($A743)=0,"",IF(K743="","--",IF(K743="3E","3E",LOOKUP(K743/M$2,{0,0.4,0.45,0.5,0.55,0.6,0.65,0.7,0.75,0.8,1},{0,2,2.25,2.5,2.75,3,3.25,3.5,3.75,4}))))</f>
        <v/>
      </c>
      <c r="N743" s="3" t="str">
        <f>IF(COUNT($A743)=0,"",IF($A743&lt;&gt;DRAFT!$B745,"ERR",IF(DRAFT!AS745="3E","3E",IF(COUNT(DRAFT!AO745,DRAFT!AS745)&gt;0,DRAFT!AT745,""))))</f>
        <v/>
      </c>
      <c r="O743" s="3" t="str">
        <f>IF(COUNT($A743)=0,"",IF(N743="3E","3E",IF(N743="","I",LOOKUP(N743/P$2,{0,0.4,0.45,0.5,0.55,0.6,0.65,0.7,0.75,0.8,1},{"F","D","C","C+","B-","B","B+","A-","A","A+"}))))</f>
        <v/>
      </c>
      <c r="P743" s="2" t="str">
        <f>IF(COUNT($A743)=0,"",IF(N743="","--",IF(N743="3E","3E",LOOKUP(N743/P$2,{0,0.4,0.45,0.5,0.55,0.6,0.65,0.7,0.75,0.8,1},{0,2,2.25,2.5,2.75,3,3.25,3.5,3.75,4}))))</f>
        <v/>
      </c>
      <c r="Q743" s="3" t="str">
        <f>IF(COUNT($A743)=0,"",IF($A743&lt;&gt;DRAFT!$B745,"ERR",IF(DRAFT!BB745="3E","3E",IF(COUNT(DRAFT!AX745,DRAFT!BB745)&gt;0,DRAFT!BC745,""))))</f>
        <v/>
      </c>
      <c r="R743" s="3" t="str">
        <f>IF(COUNT($A743)=0,"",IF(Q743="3E","3E",IF(Q743="","I",LOOKUP(Q743/S$2,{0,0.4,0.45,0.5,0.55,0.6,0.65,0.7,0.75,0.8,1},{"F","D","C","C+","B-","B","B+","A-","A","A+"}))))</f>
        <v/>
      </c>
      <c r="S743" s="2" t="str">
        <f>IF(COUNT($A743)=0,"",IF(Q743="","--",IF(Q743="3E","3E",LOOKUP(Q743/S$2,{0,0.4,0.45,0.5,0.55,0.6,0.65,0.7,0.75,0.8,1},{0,2,2.25,2.5,2.75,3,3.25,3.5,3.75,4}))))</f>
        <v/>
      </c>
      <c r="T743" s="3" t="str">
        <f>IF(COUNT($A743)=0,"",IF($A743&lt;&gt;DRAFT!$B745,"ERR",IF(DRAFT!BK745="3E","3E",IF(COUNT(DRAFT!BG745,DRAFT!BK745)&gt;0,DRAFT!BL745,""))))</f>
        <v/>
      </c>
      <c r="U743" s="3" t="str">
        <f>IF(COUNT($A743)=0,"",IF(T743="3E","3E",IF(T743="","I",LOOKUP(T743/V$2,{0,0.4,0.45,0.5,0.55,0.6,0.65,0.7,0.75,0.8,1},{"F","D","C","C+","B-","B","B+","A-","A","A+"}))))</f>
        <v/>
      </c>
      <c r="V743" s="2" t="str">
        <f>IF(COUNT($A743)=0,"",IF(T743="","--",IF(T743="3E","3E",LOOKUP(T743/V$2,{0,0.4,0.45,0.5,0.55,0.6,0.65,0.7,0.75,0.8,1},{0,2,2.25,2.5,2.75,3,3.25,3.5,3.75,4}))))</f>
        <v/>
      </c>
      <c r="W743" s="3" t="str">
        <f>IF(COUNT($A743)=0,"",IF($A743&lt;&gt;DRAFT!$B745,"ERR",IF(DRAFT!BT745="3E","3E",IF(COUNT(DRAFT!BP745,DRAFT!BT745)&gt;0,DRAFT!BU745,""))))</f>
        <v/>
      </c>
      <c r="X743" s="3" t="str">
        <f>IF(COUNT($A743)=0,"",IF(W743="3E","3E",IF(W743="","I",LOOKUP(W743/Y$2,{0,0.4,0.45,0.5,0.55,0.6,0.65,0.7,0.75,0.8,1},{"F","D","C","C+","B-","B","B+","A-","A","A+"}))))</f>
        <v/>
      </c>
      <c r="Y743" s="2" t="str">
        <f>IF(COUNT($A743)=0,"",IF(W743="","--",IF(W743="3E","3E",LOOKUP(W743/Y$2,{0,0.4,0.45,0.5,0.55,0.6,0.65,0.7,0.75,0.8,1},{0,2,2.25,2.5,2.75,3,3.25,3.5,3.75,4}))))</f>
        <v/>
      </c>
      <c r="Z743" s="3" t="str">
        <f>IF(COUNT($A743)=0,"",IF($A743&lt;&gt;DRAFT!$B745,"ERR",IF(DRAFT!CC745="3E","3E",IF(COUNT(DRAFT!BY745,DRAFT!CC745)&gt;0,DRAFT!CD745,""))))</f>
        <v/>
      </c>
      <c r="AA743" s="3" t="str">
        <f>IF(COUNT($A743)=0,"",IF(Z743="3E","3E",IF(Z743="","I",LOOKUP(Z743/AB$2,{0,0.4,0.45,0.5,0.55,0.6,0.65,0.7,0.75,0.8,1},{"F","D","C","C+","B-","B","B+","A-","A","A+"}))))</f>
        <v/>
      </c>
      <c r="AB743" s="2" t="str">
        <f>IF(COUNT($A743)=0,"",IF(Z743="","--",IF(Z743="3E","3E",LOOKUP(Z743/AB$2,{0,0.4,0.45,0.5,0.55,0.6,0.65,0.7,0.75,0.8,1},{0,2,2.25,2.5,2.75,3,3.25,3.5,3.75,4}))))</f>
        <v/>
      </c>
      <c r="AC743" s="3" t="str">
        <f>IF(COUNT($A743)=0,"",IF($A743&lt;&gt;DRAFT!$B745,"ERR",IF(DRAFT!CF745&gt;0,DRAFT!CF745,"")))</f>
        <v/>
      </c>
      <c r="AD743" s="3" t="str">
        <f>IF(COUNT($A743)=0,"",IF(AC743="3E","3E",IF(AC743="","I",LOOKUP(AC743/AE$2,{0,0.4,0.45,0.5,0.55,0.6,0.65,0.7,0.75,0.8,1},{"F","D","C","C+","B-","B","B+","A-","A","A+"}))))</f>
        <v/>
      </c>
      <c r="AE743" s="2" t="str">
        <f>IF(COUNT($A743)=0,"",IF(AC743="","--",IF(AC743="3E","3E",LOOKUP(AC743/AE$2,{0,0.4,0.45,0.5,0.55,0.6,0.65,0.7,0.75,0.8,1},{0,2,2.25,2.5,2.75,3,3.25,3.5,3.75,4}))))</f>
        <v/>
      </c>
      <c r="AF743" s="3" t="str">
        <f>IF($A743&lt;&gt;DRAFT!$B745,"ERR",IF(OR(COUNT($A743)=0,COUNT(DRAFT!CI745:CK745,DRAFT!CM745:CO745)=0),"",CEILING(SUM(DRAFT!CL745,DRAFT!CP745),1)))</f>
        <v/>
      </c>
      <c r="AG743" s="3" t="str">
        <f>IF(COUNT($A743)=0,"",IF(AF743="3E","3E",IF(AF743="","I",LOOKUP(AF743/AH$2,{0,0.4,0.45,0.5,0.55,0.6,0.65,0.7,0.75,0.8,1},{"F","D","C","C+","B-","B","B+","A-","A","A+"}))))</f>
        <v/>
      </c>
      <c r="AH743" s="2" t="str">
        <f>IF(COUNT($A743)=0,"",IF(AF743="","--",IF(AF743="3E","3E",LOOKUP(AF743/AH$2,{0,0.4,0.45,0.5,0.55,0.6,0.65,0.7,0.75,0.8,1},{0,2,2.25,2.5,2.75,3,3.25,3.5,3.75,4}))))</f>
        <v/>
      </c>
      <c r="AI743" s="11" t="str">
        <f>IF(OR(COUNT($A743)=0,COUNT(B743:AH743)=0),"",IF(COUNTIF(B743:AH743,"3E")&gt;0,"3E",IF(DRAFT!$A745="R",TRUNC(SUMPRODUCT(RGP,RCP)/TCP,3),TRUNC((SUMPRODUCT(--(IMDGP&gt;0)*IMDGP,IMCP)+CEILING(DRAFT!$CQ745*42,0.25))/TCP,3))))</f>
        <v/>
      </c>
      <c r="AJ743" s="3" t="str">
        <f>IF(OR(COUNT($A743)=0,COUNT(B743:AH743)=0),"",IF(COUNTIF(B743:AH743,"3E")&gt;0,"3E",IF(DRAFT!$A745="R",SUMPRODUCT(--(RGP&gt;=2),RCP),SUMPRODUCT(--(IMDGP&gt;0),--(IMGP=0),IMCP)+DRAFT!$CR745)))</f>
        <v/>
      </c>
      <c r="AK743" s="3" t="str">
        <f>IF(OR(COUNT($A743)=0,COUNT(B743:AH743)=0),"",IF(COUNTIF(B743:AJ743,"3E")&gt;0,"3E",IF(AND(DRAFT!$A745="IM",OR($AI743&gt;DRAFT!$CQ745,$AJ743&gt;DRAFT!$CR745)),"IMPROVED",IF(AND(DRAFT!$A745="IM",$AI743&lt;=DRAFT!$CQ745,$AJ743&lt;=DRAFT!$CR745),"NOT IMPROVED",IF(AND(AH743&gt;=2,AI743&gt;=2,AJ743&gt;=30),"PASS","FAIL")))))</f>
        <v/>
      </c>
      <c r="AL743" s="3" t="str">
        <f t="shared" si="22"/>
        <v/>
      </c>
      <c r="AM743" s="3" t="str">
        <f t="shared" si="23"/>
        <v/>
      </c>
    </row>
    <row r="744" spans="1:39" ht="18.95" customHeight="1" x14ac:dyDescent="0.25">
      <c r="A744" s="4" t="str">
        <f>IF(DRAFT!$B746="","",DRAFT!$B746)</f>
        <v/>
      </c>
      <c r="B744" s="3" t="str">
        <f>IF(COUNT($A744)=0,"",IF($A744&lt;&gt;DRAFT!$B746,"ERR",IF(DRAFT!I746="3E","3E",IF(COUNT(DRAFT!E746,DRAFT!I746)&gt;0,DRAFT!J746,""))))</f>
        <v/>
      </c>
      <c r="C744" s="3" t="str">
        <f>IF(COUNT($A744)=0,"",IF(B744="3E","3E",IF(B744="","I",LOOKUP(B744/D$2,{0,0.4,0.45,0.5,0.55,0.6,0.65,0.7,0.75,0.8,1},{"F","D","C","C+","B-","B","B+","A-","A","A+"}))))</f>
        <v/>
      </c>
      <c r="D744" s="2" t="str">
        <f>IF(COUNT($A744)=0,"",IF(B744="","--",IF(B744="3E","3E",LOOKUP(B744/D$2,{0,0.4,0.45,0.5,0.55,0.6,0.65,0.7,0.75,0.8,1},{0,2,2.25,2.5,2.75,3,3.25,3.5,3.75,4}))))</f>
        <v/>
      </c>
      <c r="E744" s="3" t="str">
        <f>IF(COUNT($A744)=0,"",IF($A744&lt;&gt;DRAFT!$B746,"ERR",IF(DRAFT!R746="3E","3E",IF(COUNT(DRAFT!N746,DRAFT!R746)&gt;0,DRAFT!S746,""))))</f>
        <v/>
      </c>
      <c r="F744" s="3" t="str">
        <f>IF(COUNT($A744)=0,"",IF(E744="3E","3E",IF(E744="","I",LOOKUP(E744/G$2,{0,0.4,0.45,0.5,0.55,0.6,0.65,0.7,0.75,0.8,1},{"F","D","C","C+","B-","B","B+","A-","A","A+"}))))</f>
        <v/>
      </c>
      <c r="G744" s="2" t="str">
        <f>IF(COUNT($A744)=0,"",IF(E744="","--",IF(E744="3E","3E",LOOKUP(E744/G$2,{0,0.4,0.45,0.5,0.55,0.6,0.65,0.7,0.75,0.8,1},{0,2,2.25,2.5,2.75,3,3.25,3.5,3.75,4}))))</f>
        <v/>
      </c>
      <c r="H744" s="3" t="str">
        <f>IF(COUNT($A744)=0,"",IF($A744&lt;&gt;DRAFT!$B746,"ERR",IF(DRAFT!AA746="3E","3E",IF(COUNT(DRAFT!W746,DRAFT!AA746)&gt;0,DRAFT!AB746,""))))</f>
        <v/>
      </c>
      <c r="I744" s="3" t="str">
        <f>IF(COUNT($A744)=0,"",IF(H744="3E","3E",IF(H744="","I",LOOKUP(H744/J$2,{0,0.4,0.45,0.5,0.55,0.6,0.65,0.7,0.75,0.8,1},{"F","D","C","C+","B-","B","B+","A-","A","A+"}))))</f>
        <v/>
      </c>
      <c r="J744" s="2" t="str">
        <f>IF(COUNT($A744)=0,"",IF(H744="","--",IF(H744="3E","3E",LOOKUP(H744/J$2,{0,0.4,0.45,0.5,0.55,0.6,0.65,0.7,0.75,0.8,1},{0,2,2.25,2.5,2.75,3,3.25,3.5,3.75,4}))))</f>
        <v/>
      </c>
      <c r="K744" s="3" t="str">
        <f>IF(COUNT($A744)=0,"",IF($A744&lt;&gt;DRAFT!$B746,"ERR",IF(DRAFT!AJ746="3E","3E",IF(COUNT(DRAFT!AF746,DRAFT!AJ746)&gt;0,DRAFT!AK746,""))))</f>
        <v/>
      </c>
      <c r="L744" s="3" t="str">
        <f>IF(COUNT($A744)=0,"",IF(K744="3E","3E",IF(K744="","I",LOOKUP(K744/M$2,{0,0.4,0.45,0.5,0.55,0.6,0.65,0.7,0.75,0.8,1},{"F","D","C","C+","B-","B","B+","A-","A","A+"}))))</f>
        <v/>
      </c>
      <c r="M744" s="2" t="str">
        <f>IF(COUNT($A744)=0,"",IF(K744="","--",IF(K744="3E","3E",LOOKUP(K744/M$2,{0,0.4,0.45,0.5,0.55,0.6,0.65,0.7,0.75,0.8,1},{0,2,2.25,2.5,2.75,3,3.25,3.5,3.75,4}))))</f>
        <v/>
      </c>
      <c r="N744" s="3" t="str">
        <f>IF(COUNT($A744)=0,"",IF($A744&lt;&gt;DRAFT!$B746,"ERR",IF(DRAFT!AS746="3E","3E",IF(COUNT(DRAFT!AO746,DRAFT!AS746)&gt;0,DRAFT!AT746,""))))</f>
        <v/>
      </c>
      <c r="O744" s="3" t="str">
        <f>IF(COUNT($A744)=0,"",IF(N744="3E","3E",IF(N744="","I",LOOKUP(N744/P$2,{0,0.4,0.45,0.5,0.55,0.6,0.65,0.7,0.75,0.8,1},{"F","D","C","C+","B-","B","B+","A-","A","A+"}))))</f>
        <v/>
      </c>
      <c r="P744" s="2" t="str">
        <f>IF(COUNT($A744)=0,"",IF(N744="","--",IF(N744="3E","3E",LOOKUP(N744/P$2,{0,0.4,0.45,0.5,0.55,0.6,0.65,0.7,0.75,0.8,1},{0,2,2.25,2.5,2.75,3,3.25,3.5,3.75,4}))))</f>
        <v/>
      </c>
      <c r="Q744" s="3" t="str">
        <f>IF(COUNT($A744)=0,"",IF($A744&lt;&gt;DRAFT!$B746,"ERR",IF(DRAFT!BB746="3E","3E",IF(COUNT(DRAFT!AX746,DRAFT!BB746)&gt;0,DRAFT!BC746,""))))</f>
        <v/>
      </c>
      <c r="R744" s="3" t="str">
        <f>IF(COUNT($A744)=0,"",IF(Q744="3E","3E",IF(Q744="","I",LOOKUP(Q744/S$2,{0,0.4,0.45,0.5,0.55,0.6,0.65,0.7,0.75,0.8,1},{"F","D","C","C+","B-","B","B+","A-","A","A+"}))))</f>
        <v/>
      </c>
      <c r="S744" s="2" t="str">
        <f>IF(COUNT($A744)=0,"",IF(Q744="","--",IF(Q744="3E","3E",LOOKUP(Q744/S$2,{0,0.4,0.45,0.5,0.55,0.6,0.65,0.7,0.75,0.8,1},{0,2,2.25,2.5,2.75,3,3.25,3.5,3.75,4}))))</f>
        <v/>
      </c>
      <c r="T744" s="3" t="str">
        <f>IF(COUNT($A744)=0,"",IF($A744&lt;&gt;DRAFT!$B746,"ERR",IF(DRAFT!BK746="3E","3E",IF(COUNT(DRAFT!BG746,DRAFT!BK746)&gt;0,DRAFT!BL746,""))))</f>
        <v/>
      </c>
      <c r="U744" s="3" t="str">
        <f>IF(COUNT($A744)=0,"",IF(T744="3E","3E",IF(T744="","I",LOOKUP(T744/V$2,{0,0.4,0.45,0.5,0.55,0.6,0.65,0.7,0.75,0.8,1},{"F","D","C","C+","B-","B","B+","A-","A","A+"}))))</f>
        <v/>
      </c>
      <c r="V744" s="2" t="str">
        <f>IF(COUNT($A744)=0,"",IF(T744="","--",IF(T744="3E","3E",LOOKUP(T744/V$2,{0,0.4,0.45,0.5,0.55,0.6,0.65,0.7,0.75,0.8,1},{0,2,2.25,2.5,2.75,3,3.25,3.5,3.75,4}))))</f>
        <v/>
      </c>
      <c r="W744" s="3" t="str">
        <f>IF(COUNT($A744)=0,"",IF($A744&lt;&gt;DRAFT!$B746,"ERR",IF(DRAFT!BT746="3E","3E",IF(COUNT(DRAFT!BP746,DRAFT!BT746)&gt;0,DRAFT!BU746,""))))</f>
        <v/>
      </c>
      <c r="X744" s="3" t="str">
        <f>IF(COUNT($A744)=0,"",IF(W744="3E","3E",IF(W744="","I",LOOKUP(W744/Y$2,{0,0.4,0.45,0.5,0.55,0.6,0.65,0.7,0.75,0.8,1},{"F","D","C","C+","B-","B","B+","A-","A","A+"}))))</f>
        <v/>
      </c>
      <c r="Y744" s="2" t="str">
        <f>IF(COUNT($A744)=0,"",IF(W744="","--",IF(W744="3E","3E",LOOKUP(W744/Y$2,{0,0.4,0.45,0.5,0.55,0.6,0.65,0.7,0.75,0.8,1},{0,2,2.25,2.5,2.75,3,3.25,3.5,3.75,4}))))</f>
        <v/>
      </c>
      <c r="Z744" s="3" t="str">
        <f>IF(COUNT($A744)=0,"",IF($A744&lt;&gt;DRAFT!$B746,"ERR",IF(DRAFT!CC746="3E","3E",IF(COUNT(DRAFT!BY746,DRAFT!CC746)&gt;0,DRAFT!CD746,""))))</f>
        <v/>
      </c>
      <c r="AA744" s="3" t="str">
        <f>IF(COUNT($A744)=0,"",IF(Z744="3E","3E",IF(Z744="","I",LOOKUP(Z744/AB$2,{0,0.4,0.45,0.5,0.55,0.6,0.65,0.7,0.75,0.8,1},{"F","D","C","C+","B-","B","B+","A-","A","A+"}))))</f>
        <v/>
      </c>
      <c r="AB744" s="2" t="str">
        <f>IF(COUNT($A744)=0,"",IF(Z744="","--",IF(Z744="3E","3E",LOOKUP(Z744/AB$2,{0,0.4,0.45,0.5,0.55,0.6,0.65,0.7,0.75,0.8,1},{0,2,2.25,2.5,2.75,3,3.25,3.5,3.75,4}))))</f>
        <v/>
      </c>
      <c r="AC744" s="3" t="str">
        <f>IF(COUNT($A744)=0,"",IF($A744&lt;&gt;DRAFT!$B746,"ERR",IF(DRAFT!CF746&gt;0,DRAFT!CF746,"")))</f>
        <v/>
      </c>
      <c r="AD744" s="3" t="str">
        <f>IF(COUNT($A744)=0,"",IF(AC744="3E","3E",IF(AC744="","I",LOOKUP(AC744/AE$2,{0,0.4,0.45,0.5,0.55,0.6,0.65,0.7,0.75,0.8,1},{"F","D","C","C+","B-","B","B+","A-","A","A+"}))))</f>
        <v/>
      </c>
      <c r="AE744" s="2" t="str">
        <f>IF(COUNT($A744)=0,"",IF(AC744="","--",IF(AC744="3E","3E",LOOKUP(AC744/AE$2,{0,0.4,0.45,0.5,0.55,0.6,0.65,0.7,0.75,0.8,1},{0,2,2.25,2.5,2.75,3,3.25,3.5,3.75,4}))))</f>
        <v/>
      </c>
      <c r="AF744" s="3" t="str">
        <f>IF($A744&lt;&gt;DRAFT!$B746,"ERR",IF(OR(COUNT($A744)=0,COUNT(DRAFT!CI746:CK746,DRAFT!CM746:CO746)=0),"",CEILING(SUM(DRAFT!CL746,DRAFT!CP746),1)))</f>
        <v/>
      </c>
      <c r="AG744" s="3" t="str">
        <f>IF(COUNT($A744)=0,"",IF(AF744="3E","3E",IF(AF744="","I",LOOKUP(AF744/AH$2,{0,0.4,0.45,0.5,0.55,0.6,0.65,0.7,0.75,0.8,1},{"F","D","C","C+","B-","B","B+","A-","A","A+"}))))</f>
        <v/>
      </c>
      <c r="AH744" s="2" t="str">
        <f>IF(COUNT($A744)=0,"",IF(AF744="","--",IF(AF744="3E","3E",LOOKUP(AF744/AH$2,{0,0.4,0.45,0.5,0.55,0.6,0.65,0.7,0.75,0.8,1},{0,2,2.25,2.5,2.75,3,3.25,3.5,3.75,4}))))</f>
        <v/>
      </c>
      <c r="AI744" s="11" t="str">
        <f>IF(OR(COUNT($A744)=0,COUNT(B744:AH744)=0),"",IF(COUNTIF(B744:AH744,"3E")&gt;0,"3E",IF(DRAFT!$A746="R",TRUNC(SUMPRODUCT(RGP,RCP)/TCP,3),TRUNC((SUMPRODUCT(--(IMDGP&gt;0)*IMDGP,IMCP)+CEILING(DRAFT!$CQ746*42,0.25))/TCP,3))))</f>
        <v/>
      </c>
      <c r="AJ744" s="3" t="str">
        <f>IF(OR(COUNT($A744)=0,COUNT(B744:AH744)=0),"",IF(COUNTIF(B744:AH744,"3E")&gt;0,"3E",IF(DRAFT!$A746="R",SUMPRODUCT(--(RGP&gt;=2),RCP),SUMPRODUCT(--(IMDGP&gt;0),--(IMGP=0),IMCP)+DRAFT!$CR746)))</f>
        <v/>
      </c>
      <c r="AK744" s="3" t="str">
        <f>IF(OR(COUNT($A744)=0,COUNT(B744:AH744)=0),"",IF(COUNTIF(B744:AJ744,"3E")&gt;0,"3E",IF(AND(DRAFT!$A746="IM",OR($AI744&gt;DRAFT!$CQ746,$AJ744&gt;DRAFT!$CR746)),"IMPROVED",IF(AND(DRAFT!$A746="IM",$AI744&lt;=DRAFT!$CQ746,$AJ744&lt;=DRAFT!$CR746),"NOT IMPROVED",IF(AND(AH744&gt;=2,AI744&gt;=2,AJ744&gt;=30),"PASS","FAIL")))))</f>
        <v/>
      </c>
      <c r="AL744" s="3" t="str">
        <f t="shared" si="22"/>
        <v/>
      </c>
      <c r="AM744" s="3" t="str">
        <f t="shared" si="23"/>
        <v/>
      </c>
    </row>
    <row r="745" spans="1:39" ht="18.95" customHeight="1" x14ac:dyDescent="0.25">
      <c r="A745" s="4" t="str">
        <f>IF(DRAFT!$B747="","",DRAFT!$B747)</f>
        <v/>
      </c>
      <c r="B745" s="3" t="str">
        <f>IF(COUNT($A745)=0,"",IF($A745&lt;&gt;DRAFT!$B747,"ERR",IF(DRAFT!I747="3E","3E",IF(COUNT(DRAFT!E747,DRAFT!I747)&gt;0,DRAFT!J747,""))))</f>
        <v/>
      </c>
      <c r="C745" s="3" t="str">
        <f>IF(COUNT($A745)=0,"",IF(B745="3E","3E",IF(B745="","I",LOOKUP(B745/D$2,{0,0.4,0.45,0.5,0.55,0.6,0.65,0.7,0.75,0.8,1},{"F","D","C","C+","B-","B","B+","A-","A","A+"}))))</f>
        <v/>
      </c>
      <c r="D745" s="2" t="str">
        <f>IF(COUNT($A745)=0,"",IF(B745="","--",IF(B745="3E","3E",LOOKUP(B745/D$2,{0,0.4,0.45,0.5,0.55,0.6,0.65,0.7,0.75,0.8,1},{0,2,2.25,2.5,2.75,3,3.25,3.5,3.75,4}))))</f>
        <v/>
      </c>
      <c r="E745" s="3" t="str">
        <f>IF(COUNT($A745)=0,"",IF($A745&lt;&gt;DRAFT!$B747,"ERR",IF(DRAFT!R747="3E","3E",IF(COUNT(DRAFT!N747,DRAFT!R747)&gt;0,DRAFT!S747,""))))</f>
        <v/>
      </c>
      <c r="F745" s="3" t="str">
        <f>IF(COUNT($A745)=0,"",IF(E745="3E","3E",IF(E745="","I",LOOKUP(E745/G$2,{0,0.4,0.45,0.5,0.55,0.6,0.65,0.7,0.75,0.8,1},{"F","D","C","C+","B-","B","B+","A-","A","A+"}))))</f>
        <v/>
      </c>
      <c r="G745" s="2" t="str">
        <f>IF(COUNT($A745)=0,"",IF(E745="","--",IF(E745="3E","3E",LOOKUP(E745/G$2,{0,0.4,0.45,0.5,0.55,0.6,0.65,0.7,0.75,0.8,1},{0,2,2.25,2.5,2.75,3,3.25,3.5,3.75,4}))))</f>
        <v/>
      </c>
      <c r="H745" s="3" t="str">
        <f>IF(COUNT($A745)=0,"",IF($A745&lt;&gt;DRAFT!$B747,"ERR",IF(DRAFT!AA747="3E","3E",IF(COUNT(DRAFT!W747,DRAFT!AA747)&gt;0,DRAFT!AB747,""))))</f>
        <v/>
      </c>
      <c r="I745" s="3" t="str">
        <f>IF(COUNT($A745)=0,"",IF(H745="3E","3E",IF(H745="","I",LOOKUP(H745/J$2,{0,0.4,0.45,0.5,0.55,0.6,0.65,0.7,0.75,0.8,1},{"F","D","C","C+","B-","B","B+","A-","A","A+"}))))</f>
        <v/>
      </c>
      <c r="J745" s="2" t="str">
        <f>IF(COUNT($A745)=0,"",IF(H745="","--",IF(H745="3E","3E",LOOKUP(H745/J$2,{0,0.4,0.45,0.5,0.55,0.6,0.65,0.7,0.75,0.8,1},{0,2,2.25,2.5,2.75,3,3.25,3.5,3.75,4}))))</f>
        <v/>
      </c>
      <c r="K745" s="3" t="str">
        <f>IF(COUNT($A745)=0,"",IF($A745&lt;&gt;DRAFT!$B747,"ERR",IF(DRAFT!AJ747="3E","3E",IF(COUNT(DRAFT!AF747,DRAFT!AJ747)&gt;0,DRAFT!AK747,""))))</f>
        <v/>
      </c>
      <c r="L745" s="3" t="str">
        <f>IF(COUNT($A745)=0,"",IF(K745="3E","3E",IF(K745="","I",LOOKUP(K745/M$2,{0,0.4,0.45,0.5,0.55,0.6,0.65,0.7,0.75,0.8,1},{"F","D","C","C+","B-","B","B+","A-","A","A+"}))))</f>
        <v/>
      </c>
      <c r="M745" s="2" t="str">
        <f>IF(COUNT($A745)=0,"",IF(K745="","--",IF(K745="3E","3E",LOOKUP(K745/M$2,{0,0.4,0.45,0.5,0.55,0.6,0.65,0.7,0.75,0.8,1},{0,2,2.25,2.5,2.75,3,3.25,3.5,3.75,4}))))</f>
        <v/>
      </c>
      <c r="N745" s="3" t="str">
        <f>IF(COUNT($A745)=0,"",IF($A745&lt;&gt;DRAFT!$B747,"ERR",IF(DRAFT!AS747="3E","3E",IF(COUNT(DRAFT!AO747,DRAFT!AS747)&gt;0,DRAFT!AT747,""))))</f>
        <v/>
      </c>
      <c r="O745" s="3" t="str">
        <f>IF(COUNT($A745)=0,"",IF(N745="3E","3E",IF(N745="","I",LOOKUP(N745/P$2,{0,0.4,0.45,0.5,0.55,0.6,0.65,0.7,0.75,0.8,1},{"F","D","C","C+","B-","B","B+","A-","A","A+"}))))</f>
        <v/>
      </c>
      <c r="P745" s="2" t="str">
        <f>IF(COUNT($A745)=0,"",IF(N745="","--",IF(N745="3E","3E",LOOKUP(N745/P$2,{0,0.4,0.45,0.5,0.55,0.6,0.65,0.7,0.75,0.8,1},{0,2,2.25,2.5,2.75,3,3.25,3.5,3.75,4}))))</f>
        <v/>
      </c>
      <c r="Q745" s="3" t="str">
        <f>IF(COUNT($A745)=0,"",IF($A745&lt;&gt;DRAFT!$B747,"ERR",IF(DRAFT!BB747="3E","3E",IF(COUNT(DRAFT!AX747,DRAFT!BB747)&gt;0,DRAFT!BC747,""))))</f>
        <v/>
      </c>
      <c r="R745" s="3" t="str">
        <f>IF(COUNT($A745)=0,"",IF(Q745="3E","3E",IF(Q745="","I",LOOKUP(Q745/S$2,{0,0.4,0.45,0.5,0.55,0.6,0.65,0.7,0.75,0.8,1},{"F","D","C","C+","B-","B","B+","A-","A","A+"}))))</f>
        <v/>
      </c>
      <c r="S745" s="2" t="str">
        <f>IF(COUNT($A745)=0,"",IF(Q745="","--",IF(Q745="3E","3E",LOOKUP(Q745/S$2,{0,0.4,0.45,0.5,0.55,0.6,0.65,0.7,0.75,0.8,1},{0,2,2.25,2.5,2.75,3,3.25,3.5,3.75,4}))))</f>
        <v/>
      </c>
      <c r="T745" s="3" t="str">
        <f>IF(COUNT($A745)=0,"",IF($A745&lt;&gt;DRAFT!$B747,"ERR",IF(DRAFT!BK747="3E","3E",IF(COUNT(DRAFT!BG747,DRAFT!BK747)&gt;0,DRAFT!BL747,""))))</f>
        <v/>
      </c>
      <c r="U745" s="3" t="str">
        <f>IF(COUNT($A745)=0,"",IF(T745="3E","3E",IF(T745="","I",LOOKUP(T745/V$2,{0,0.4,0.45,0.5,0.55,0.6,0.65,0.7,0.75,0.8,1},{"F","D","C","C+","B-","B","B+","A-","A","A+"}))))</f>
        <v/>
      </c>
      <c r="V745" s="2" t="str">
        <f>IF(COUNT($A745)=0,"",IF(T745="","--",IF(T745="3E","3E",LOOKUP(T745/V$2,{0,0.4,0.45,0.5,0.55,0.6,0.65,0.7,0.75,0.8,1},{0,2,2.25,2.5,2.75,3,3.25,3.5,3.75,4}))))</f>
        <v/>
      </c>
      <c r="W745" s="3" t="str">
        <f>IF(COUNT($A745)=0,"",IF($A745&lt;&gt;DRAFT!$B747,"ERR",IF(DRAFT!BT747="3E","3E",IF(COUNT(DRAFT!BP747,DRAFT!BT747)&gt;0,DRAFT!BU747,""))))</f>
        <v/>
      </c>
      <c r="X745" s="3" t="str">
        <f>IF(COUNT($A745)=0,"",IF(W745="3E","3E",IF(W745="","I",LOOKUP(W745/Y$2,{0,0.4,0.45,0.5,0.55,0.6,0.65,0.7,0.75,0.8,1},{"F","D","C","C+","B-","B","B+","A-","A","A+"}))))</f>
        <v/>
      </c>
      <c r="Y745" s="2" t="str">
        <f>IF(COUNT($A745)=0,"",IF(W745="","--",IF(W745="3E","3E",LOOKUP(W745/Y$2,{0,0.4,0.45,0.5,0.55,0.6,0.65,0.7,0.75,0.8,1},{0,2,2.25,2.5,2.75,3,3.25,3.5,3.75,4}))))</f>
        <v/>
      </c>
      <c r="Z745" s="3" t="str">
        <f>IF(COUNT($A745)=0,"",IF($A745&lt;&gt;DRAFT!$B747,"ERR",IF(DRAFT!CC747="3E","3E",IF(COUNT(DRAFT!BY747,DRAFT!CC747)&gt;0,DRAFT!CD747,""))))</f>
        <v/>
      </c>
      <c r="AA745" s="3" t="str">
        <f>IF(COUNT($A745)=0,"",IF(Z745="3E","3E",IF(Z745="","I",LOOKUP(Z745/AB$2,{0,0.4,0.45,0.5,0.55,0.6,0.65,0.7,0.75,0.8,1},{"F","D","C","C+","B-","B","B+","A-","A","A+"}))))</f>
        <v/>
      </c>
      <c r="AB745" s="2" t="str">
        <f>IF(COUNT($A745)=0,"",IF(Z745="","--",IF(Z745="3E","3E",LOOKUP(Z745/AB$2,{0,0.4,0.45,0.5,0.55,0.6,0.65,0.7,0.75,0.8,1},{0,2,2.25,2.5,2.75,3,3.25,3.5,3.75,4}))))</f>
        <v/>
      </c>
      <c r="AC745" s="3" t="str">
        <f>IF(COUNT($A745)=0,"",IF($A745&lt;&gt;DRAFT!$B747,"ERR",IF(DRAFT!CF747&gt;0,DRAFT!CF747,"")))</f>
        <v/>
      </c>
      <c r="AD745" s="3" t="str">
        <f>IF(COUNT($A745)=0,"",IF(AC745="3E","3E",IF(AC745="","I",LOOKUP(AC745/AE$2,{0,0.4,0.45,0.5,0.55,0.6,0.65,0.7,0.75,0.8,1},{"F","D","C","C+","B-","B","B+","A-","A","A+"}))))</f>
        <v/>
      </c>
      <c r="AE745" s="2" t="str">
        <f>IF(COUNT($A745)=0,"",IF(AC745="","--",IF(AC745="3E","3E",LOOKUP(AC745/AE$2,{0,0.4,0.45,0.5,0.55,0.6,0.65,0.7,0.75,0.8,1},{0,2,2.25,2.5,2.75,3,3.25,3.5,3.75,4}))))</f>
        <v/>
      </c>
      <c r="AF745" s="3" t="str">
        <f>IF($A745&lt;&gt;DRAFT!$B747,"ERR",IF(OR(COUNT($A745)=0,COUNT(DRAFT!CI747:CK747,DRAFT!CM747:CO747)=0),"",CEILING(SUM(DRAFT!CL747,DRAFT!CP747),1)))</f>
        <v/>
      </c>
      <c r="AG745" s="3" t="str">
        <f>IF(COUNT($A745)=0,"",IF(AF745="3E","3E",IF(AF745="","I",LOOKUP(AF745/AH$2,{0,0.4,0.45,0.5,0.55,0.6,0.65,0.7,0.75,0.8,1},{"F","D","C","C+","B-","B","B+","A-","A","A+"}))))</f>
        <v/>
      </c>
      <c r="AH745" s="2" t="str">
        <f>IF(COUNT($A745)=0,"",IF(AF745="","--",IF(AF745="3E","3E",LOOKUP(AF745/AH$2,{0,0.4,0.45,0.5,0.55,0.6,0.65,0.7,0.75,0.8,1},{0,2,2.25,2.5,2.75,3,3.25,3.5,3.75,4}))))</f>
        <v/>
      </c>
      <c r="AI745" s="11" t="str">
        <f>IF(OR(COUNT($A745)=0,COUNT(B745:AH745)=0),"",IF(COUNTIF(B745:AH745,"3E")&gt;0,"3E",IF(DRAFT!$A747="R",TRUNC(SUMPRODUCT(RGP,RCP)/TCP,3),TRUNC((SUMPRODUCT(--(IMDGP&gt;0)*IMDGP,IMCP)+CEILING(DRAFT!$CQ747*42,0.25))/TCP,3))))</f>
        <v/>
      </c>
      <c r="AJ745" s="3" t="str">
        <f>IF(OR(COUNT($A745)=0,COUNT(B745:AH745)=0),"",IF(COUNTIF(B745:AH745,"3E")&gt;0,"3E",IF(DRAFT!$A747="R",SUMPRODUCT(--(RGP&gt;=2),RCP),SUMPRODUCT(--(IMDGP&gt;0),--(IMGP=0),IMCP)+DRAFT!$CR747)))</f>
        <v/>
      </c>
      <c r="AK745" s="3" t="str">
        <f>IF(OR(COUNT($A745)=0,COUNT(B745:AH745)=0),"",IF(COUNTIF(B745:AJ745,"3E")&gt;0,"3E",IF(AND(DRAFT!$A747="IM",OR($AI745&gt;DRAFT!$CQ747,$AJ745&gt;DRAFT!$CR747)),"IMPROVED",IF(AND(DRAFT!$A747="IM",$AI745&lt;=DRAFT!$CQ747,$AJ745&lt;=DRAFT!$CR747),"NOT IMPROVED",IF(AND(AH745&gt;=2,AI745&gt;=2,AJ745&gt;=30),"PASS","FAIL")))))</f>
        <v/>
      </c>
      <c r="AL745" s="3" t="str">
        <f t="shared" si="22"/>
        <v/>
      </c>
      <c r="AM745" s="3" t="str">
        <f t="shared" si="23"/>
        <v/>
      </c>
    </row>
    <row r="746" spans="1:39" ht="18.95" customHeight="1" x14ac:dyDescent="0.25">
      <c r="A746" s="4" t="str">
        <f>IF(DRAFT!$B748="","",DRAFT!$B748)</f>
        <v/>
      </c>
      <c r="B746" s="3" t="str">
        <f>IF(COUNT($A746)=0,"",IF($A746&lt;&gt;DRAFT!$B748,"ERR",IF(DRAFT!I748="3E","3E",IF(COUNT(DRAFT!E748,DRAFT!I748)&gt;0,DRAFT!J748,""))))</f>
        <v/>
      </c>
      <c r="C746" s="3" t="str">
        <f>IF(COUNT($A746)=0,"",IF(B746="3E","3E",IF(B746="","I",LOOKUP(B746/D$2,{0,0.4,0.45,0.5,0.55,0.6,0.65,0.7,0.75,0.8,1},{"F","D","C","C+","B-","B","B+","A-","A","A+"}))))</f>
        <v/>
      </c>
      <c r="D746" s="2" t="str">
        <f>IF(COUNT($A746)=0,"",IF(B746="","--",IF(B746="3E","3E",LOOKUP(B746/D$2,{0,0.4,0.45,0.5,0.55,0.6,0.65,0.7,0.75,0.8,1},{0,2,2.25,2.5,2.75,3,3.25,3.5,3.75,4}))))</f>
        <v/>
      </c>
      <c r="E746" s="3" t="str">
        <f>IF(COUNT($A746)=0,"",IF($A746&lt;&gt;DRAFT!$B748,"ERR",IF(DRAFT!R748="3E","3E",IF(COUNT(DRAFT!N748,DRAFT!R748)&gt;0,DRAFT!S748,""))))</f>
        <v/>
      </c>
      <c r="F746" s="3" t="str">
        <f>IF(COUNT($A746)=0,"",IF(E746="3E","3E",IF(E746="","I",LOOKUP(E746/G$2,{0,0.4,0.45,0.5,0.55,0.6,0.65,0.7,0.75,0.8,1},{"F","D","C","C+","B-","B","B+","A-","A","A+"}))))</f>
        <v/>
      </c>
      <c r="G746" s="2" t="str">
        <f>IF(COUNT($A746)=0,"",IF(E746="","--",IF(E746="3E","3E",LOOKUP(E746/G$2,{0,0.4,0.45,0.5,0.55,0.6,0.65,0.7,0.75,0.8,1},{0,2,2.25,2.5,2.75,3,3.25,3.5,3.75,4}))))</f>
        <v/>
      </c>
      <c r="H746" s="3" t="str">
        <f>IF(COUNT($A746)=0,"",IF($A746&lt;&gt;DRAFT!$B748,"ERR",IF(DRAFT!AA748="3E","3E",IF(COUNT(DRAFT!W748,DRAFT!AA748)&gt;0,DRAFT!AB748,""))))</f>
        <v/>
      </c>
      <c r="I746" s="3" t="str">
        <f>IF(COUNT($A746)=0,"",IF(H746="3E","3E",IF(H746="","I",LOOKUP(H746/J$2,{0,0.4,0.45,0.5,0.55,0.6,0.65,0.7,0.75,0.8,1},{"F","D","C","C+","B-","B","B+","A-","A","A+"}))))</f>
        <v/>
      </c>
      <c r="J746" s="2" t="str">
        <f>IF(COUNT($A746)=0,"",IF(H746="","--",IF(H746="3E","3E",LOOKUP(H746/J$2,{0,0.4,0.45,0.5,0.55,0.6,0.65,0.7,0.75,0.8,1},{0,2,2.25,2.5,2.75,3,3.25,3.5,3.75,4}))))</f>
        <v/>
      </c>
      <c r="K746" s="3" t="str">
        <f>IF(COUNT($A746)=0,"",IF($A746&lt;&gt;DRAFT!$B748,"ERR",IF(DRAFT!AJ748="3E","3E",IF(COUNT(DRAFT!AF748,DRAFT!AJ748)&gt;0,DRAFT!AK748,""))))</f>
        <v/>
      </c>
      <c r="L746" s="3" t="str">
        <f>IF(COUNT($A746)=0,"",IF(K746="3E","3E",IF(K746="","I",LOOKUP(K746/M$2,{0,0.4,0.45,0.5,0.55,0.6,0.65,0.7,0.75,0.8,1},{"F","D","C","C+","B-","B","B+","A-","A","A+"}))))</f>
        <v/>
      </c>
      <c r="M746" s="2" t="str">
        <f>IF(COUNT($A746)=0,"",IF(K746="","--",IF(K746="3E","3E",LOOKUP(K746/M$2,{0,0.4,0.45,0.5,0.55,0.6,0.65,0.7,0.75,0.8,1},{0,2,2.25,2.5,2.75,3,3.25,3.5,3.75,4}))))</f>
        <v/>
      </c>
      <c r="N746" s="3" t="str">
        <f>IF(COUNT($A746)=0,"",IF($A746&lt;&gt;DRAFT!$B748,"ERR",IF(DRAFT!AS748="3E","3E",IF(COUNT(DRAFT!AO748,DRAFT!AS748)&gt;0,DRAFT!AT748,""))))</f>
        <v/>
      </c>
      <c r="O746" s="3" t="str">
        <f>IF(COUNT($A746)=0,"",IF(N746="3E","3E",IF(N746="","I",LOOKUP(N746/P$2,{0,0.4,0.45,0.5,0.55,0.6,0.65,0.7,0.75,0.8,1},{"F","D","C","C+","B-","B","B+","A-","A","A+"}))))</f>
        <v/>
      </c>
      <c r="P746" s="2" t="str">
        <f>IF(COUNT($A746)=0,"",IF(N746="","--",IF(N746="3E","3E",LOOKUP(N746/P$2,{0,0.4,0.45,0.5,0.55,0.6,0.65,0.7,0.75,0.8,1},{0,2,2.25,2.5,2.75,3,3.25,3.5,3.75,4}))))</f>
        <v/>
      </c>
      <c r="Q746" s="3" t="str">
        <f>IF(COUNT($A746)=0,"",IF($A746&lt;&gt;DRAFT!$B748,"ERR",IF(DRAFT!BB748="3E","3E",IF(COUNT(DRAFT!AX748,DRAFT!BB748)&gt;0,DRAFT!BC748,""))))</f>
        <v/>
      </c>
      <c r="R746" s="3" t="str">
        <f>IF(COUNT($A746)=0,"",IF(Q746="3E","3E",IF(Q746="","I",LOOKUP(Q746/S$2,{0,0.4,0.45,0.5,0.55,0.6,0.65,0.7,0.75,0.8,1},{"F","D","C","C+","B-","B","B+","A-","A","A+"}))))</f>
        <v/>
      </c>
      <c r="S746" s="2" t="str">
        <f>IF(COUNT($A746)=0,"",IF(Q746="","--",IF(Q746="3E","3E",LOOKUP(Q746/S$2,{0,0.4,0.45,0.5,0.55,0.6,0.65,0.7,0.75,0.8,1},{0,2,2.25,2.5,2.75,3,3.25,3.5,3.75,4}))))</f>
        <v/>
      </c>
      <c r="T746" s="3" t="str">
        <f>IF(COUNT($A746)=0,"",IF($A746&lt;&gt;DRAFT!$B748,"ERR",IF(DRAFT!BK748="3E","3E",IF(COUNT(DRAFT!BG748,DRAFT!BK748)&gt;0,DRAFT!BL748,""))))</f>
        <v/>
      </c>
      <c r="U746" s="3" t="str">
        <f>IF(COUNT($A746)=0,"",IF(T746="3E","3E",IF(T746="","I",LOOKUP(T746/V$2,{0,0.4,0.45,0.5,0.55,0.6,0.65,0.7,0.75,0.8,1},{"F","D","C","C+","B-","B","B+","A-","A","A+"}))))</f>
        <v/>
      </c>
      <c r="V746" s="2" t="str">
        <f>IF(COUNT($A746)=0,"",IF(T746="","--",IF(T746="3E","3E",LOOKUP(T746/V$2,{0,0.4,0.45,0.5,0.55,0.6,0.65,0.7,0.75,0.8,1},{0,2,2.25,2.5,2.75,3,3.25,3.5,3.75,4}))))</f>
        <v/>
      </c>
      <c r="W746" s="3" t="str">
        <f>IF(COUNT($A746)=0,"",IF($A746&lt;&gt;DRAFT!$B748,"ERR",IF(DRAFT!BT748="3E","3E",IF(COUNT(DRAFT!BP748,DRAFT!BT748)&gt;0,DRAFT!BU748,""))))</f>
        <v/>
      </c>
      <c r="X746" s="3" t="str">
        <f>IF(COUNT($A746)=0,"",IF(W746="3E","3E",IF(W746="","I",LOOKUP(W746/Y$2,{0,0.4,0.45,0.5,0.55,0.6,0.65,0.7,0.75,0.8,1},{"F","D","C","C+","B-","B","B+","A-","A","A+"}))))</f>
        <v/>
      </c>
      <c r="Y746" s="2" t="str">
        <f>IF(COUNT($A746)=0,"",IF(W746="","--",IF(W746="3E","3E",LOOKUP(W746/Y$2,{0,0.4,0.45,0.5,0.55,0.6,0.65,0.7,0.75,0.8,1},{0,2,2.25,2.5,2.75,3,3.25,3.5,3.75,4}))))</f>
        <v/>
      </c>
      <c r="Z746" s="3" t="str">
        <f>IF(COUNT($A746)=0,"",IF($A746&lt;&gt;DRAFT!$B748,"ERR",IF(DRAFT!CC748="3E","3E",IF(COUNT(DRAFT!BY748,DRAFT!CC748)&gt;0,DRAFT!CD748,""))))</f>
        <v/>
      </c>
      <c r="AA746" s="3" t="str">
        <f>IF(COUNT($A746)=0,"",IF(Z746="3E","3E",IF(Z746="","I",LOOKUP(Z746/AB$2,{0,0.4,0.45,0.5,0.55,0.6,0.65,0.7,0.75,0.8,1},{"F","D","C","C+","B-","B","B+","A-","A","A+"}))))</f>
        <v/>
      </c>
      <c r="AB746" s="2" t="str">
        <f>IF(COUNT($A746)=0,"",IF(Z746="","--",IF(Z746="3E","3E",LOOKUP(Z746/AB$2,{0,0.4,0.45,0.5,0.55,0.6,0.65,0.7,0.75,0.8,1},{0,2,2.25,2.5,2.75,3,3.25,3.5,3.75,4}))))</f>
        <v/>
      </c>
      <c r="AC746" s="3" t="str">
        <f>IF(COUNT($A746)=0,"",IF($A746&lt;&gt;DRAFT!$B748,"ERR",IF(DRAFT!CF748&gt;0,DRAFT!CF748,"")))</f>
        <v/>
      </c>
      <c r="AD746" s="3" t="str">
        <f>IF(COUNT($A746)=0,"",IF(AC746="3E","3E",IF(AC746="","I",LOOKUP(AC746/AE$2,{0,0.4,0.45,0.5,0.55,0.6,0.65,0.7,0.75,0.8,1},{"F","D","C","C+","B-","B","B+","A-","A","A+"}))))</f>
        <v/>
      </c>
      <c r="AE746" s="2" t="str">
        <f>IF(COUNT($A746)=0,"",IF(AC746="","--",IF(AC746="3E","3E",LOOKUP(AC746/AE$2,{0,0.4,0.45,0.5,0.55,0.6,0.65,0.7,0.75,0.8,1},{0,2,2.25,2.5,2.75,3,3.25,3.5,3.75,4}))))</f>
        <v/>
      </c>
      <c r="AF746" s="3" t="str">
        <f>IF($A746&lt;&gt;DRAFT!$B748,"ERR",IF(OR(COUNT($A746)=0,COUNT(DRAFT!CI748:CK748,DRAFT!CM748:CO748)=0),"",CEILING(SUM(DRAFT!CL748,DRAFT!CP748),1)))</f>
        <v/>
      </c>
      <c r="AG746" s="3" t="str">
        <f>IF(COUNT($A746)=0,"",IF(AF746="3E","3E",IF(AF746="","I",LOOKUP(AF746/AH$2,{0,0.4,0.45,0.5,0.55,0.6,0.65,0.7,0.75,0.8,1},{"F","D","C","C+","B-","B","B+","A-","A","A+"}))))</f>
        <v/>
      </c>
      <c r="AH746" s="2" t="str">
        <f>IF(COUNT($A746)=0,"",IF(AF746="","--",IF(AF746="3E","3E",LOOKUP(AF746/AH$2,{0,0.4,0.45,0.5,0.55,0.6,0.65,0.7,0.75,0.8,1},{0,2,2.25,2.5,2.75,3,3.25,3.5,3.75,4}))))</f>
        <v/>
      </c>
      <c r="AI746" s="11" t="str">
        <f>IF(OR(COUNT($A746)=0,COUNT(B746:AH746)=0),"",IF(COUNTIF(B746:AH746,"3E")&gt;0,"3E",IF(DRAFT!$A748="R",TRUNC(SUMPRODUCT(RGP,RCP)/TCP,3),TRUNC((SUMPRODUCT(--(IMDGP&gt;0)*IMDGP,IMCP)+CEILING(DRAFT!$CQ748*42,0.25))/TCP,3))))</f>
        <v/>
      </c>
      <c r="AJ746" s="3" t="str">
        <f>IF(OR(COUNT($A746)=0,COUNT(B746:AH746)=0),"",IF(COUNTIF(B746:AH746,"3E")&gt;0,"3E",IF(DRAFT!$A748="R",SUMPRODUCT(--(RGP&gt;=2),RCP),SUMPRODUCT(--(IMDGP&gt;0),--(IMGP=0),IMCP)+DRAFT!$CR748)))</f>
        <v/>
      </c>
      <c r="AK746" s="3" t="str">
        <f>IF(OR(COUNT($A746)=0,COUNT(B746:AH746)=0),"",IF(COUNTIF(B746:AJ746,"3E")&gt;0,"3E",IF(AND(DRAFT!$A748="IM",OR($AI746&gt;DRAFT!$CQ748,$AJ746&gt;DRAFT!$CR748)),"IMPROVED",IF(AND(DRAFT!$A748="IM",$AI746&lt;=DRAFT!$CQ748,$AJ746&lt;=DRAFT!$CR748),"NOT IMPROVED",IF(AND(AH746&gt;=2,AI746&gt;=2,AJ746&gt;=30),"PASS","FAIL")))))</f>
        <v/>
      </c>
      <c r="AL746" s="3" t="str">
        <f t="shared" si="22"/>
        <v/>
      </c>
      <c r="AM746" s="3" t="str">
        <f t="shared" si="23"/>
        <v/>
      </c>
    </row>
    <row r="747" spans="1:39" ht="18.95" customHeight="1" x14ac:dyDescent="0.25">
      <c r="A747" s="4" t="str">
        <f>IF(DRAFT!$B749="","",DRAFT!$B749)</f>
        <v/>
      </c>
      <c r="B747" s="3" t="str">
        <f>IF(COUNT($A747)=0,"",IF($A747&lt;&gt;DRAFT!$B749,"ERR",IF(DRAFT!I749="3E","3E",IF(COUNT(DRAFT!E749,DRAFT!I749)&gt;0,DRAFT!J749,""))))</f>
        <v/>
      </c>
      <c r="C747" s="3" t="str">
        <f>IF(COUNT($A747)=0,"",IF(B747="3E","3E",IF(B747="","I",LOOKUP(B747/D$2,{0,0.4,0.45,0.5,0.55,0.6,0.65,0.7,0.75,0.8,1},{"F","D","C","C+","B-","B","B+","A-","A","A+"}))))</f>
        <v/>
      </c>
      <c r="D747" s="2" t="str">
        <f>IF(COUNT($A747)=0,"",IF(B747="","--",IF(B747="3E","3E",LOOKUP(B747/D$2,{0,0.4,0.45,0.5,0.55,0.6,0.65,0.7,0.75,0.8,1},{0,2,2.25,2.5,2.75,3,3.25,3.5,3.75,4}))))</f>
        <v/>
      </c>
      <c r="E747" s="3" t="str">
        <f>IF(COUNT($A747)=0,"",IF($A747&lt;&gt;DRAFT!$B749,"ERR",IF(DRAFT!R749="3E","3E",IF(COUNT(DRAFT!N749,DRAFT!R749)&gt;0,DRAFT!S749,""))))</f>
        <v/>
      </c>
      <c r="F747" s="3" t="str">
        <f>IF(COUNT($A747)=0,"",IF(E747="3E","3E",IF(E747="","I",LOOKUP(E747/G$2,{0,0.4,0.45,0.5,0.55,0.6,0.65,0.7,0.75,0.8,1},{"F","D","C","C+","B-","B","B+","A-","A","A+"}))))</f>
        <v/>
      </c>
      <c r="G747" s="2" t="str">
        <f>IF(COUNT($A747)=0,"",IF(E747="","--",IF(E747="3E","3E",LOOKUP(E747/G$2,{0,0.4,0.45,0.5,0.55,0.6,0.65,0.7,0.75,0.8,1},{0,2,2.25,2.5,2.75,3,3.25,3.5,3.75,4}))))</f>
        <v/>
      </c>
      <c r="H747" s="3" t="str">
        <f>IF(COUNT($A747)=0,"",IF($A747&lt;&gt;DRAFT!$B749,"ERR",IF(DRAFT!AA749="3E","3E",IF(COUNT(DRAFT!W749,DRAFT!AA749)&gt;0,DRAFT!AB749,""))))</f>
        <v/>
      </c>
      <c r="I747" s="3" t="str">
        <f>IF(COUNT($A747)=0,"",IF(H747="3E","3E",IF(H747="","I",LOOKUP(H747/J$2,{0,0.4,0.45,0.5,0.55,0.6,0.65,0.7,0.75,0.8,1},{"F","D","C","C+","B-","B","B+","A-","A","A+"}))))</f>
        <v/>
      </c>
      <c r="J747" s="2" t="str">
        <f>IF(COUNT($A747)=0,"",IF(H747="","--",IF(H747="3E","3E",LOOKUP(H747/J$2,{0,0.4,0.45,0.5,0.55,0.6,0.65,0.7,0.75,0.8,1},{0,2,2.25,2.5,2.75,3,3.25,3.5,3.75,4}))))</f>
        <v/>
      </c>
      <c r="K747" s="3" t="str">
        <f>IF(COUNT($A747)=0,"",IF($A747&lt;&gt;DRAFT!$B749,"ERR",IF(DRAFT!AJ749="3E","3E",IF(COUNT(DRAFT!AF749,DRAFT!AJ749)&gt;0,DRAFT!AK749,""))))</f>
        <v/>
      </c>
      <c r="L747" s="3" t="str">
        <f>IF(COUNT($A747)=0,"",IF(K747="3E","3E",IF(K747="","I",LOOKUP(K747/M$2,{0,0.4,0.45,0.5,0.55,0.6,0.65,0.7,0.75,0.8,1},{"F","D","C","C+","B-","B","B+","A-","A","A+"}))))</f>
        <v/>
      </c>
      <c r="M747" s="2" t="str">
        <f>IF(COUNT($A747)=0,"",IF(K747="","--",IF(K747="3E","3E",LOOKUP(K747/M$2,{0,0.4,0.45,0.5,0.55,0.6,0.65,0.7,0.75,0.8,1},{0,2,2.25,2.5,2.75,3,3.25,3.5,3.75,4}))))</f>
        <v/>
      </c>
      <c r="N747" s="3" t="str">
        <f>IF(COUNT($A747)=0,"",IF($A747&lt;&gt;DRAFT!$B749,"ERR",IF(DRAFT!AS749="3E","3E",IF(COUNT(DRAFT!AO749,DRAFT!AS749)&gt;0,DRAFT!AT749,""))))</f>
        <v/>
      </c>
      <c r="O747" s="3" t="str">
        <f>IF(COUNT($A747)=0,"",IF(N747="3E","3E",IF(N747="","I",LOOKUP(N747/P$2,{0,0.4,0.45,0.5,0.55,0.6,0.65,0.7,0.75,0.8,1},{"F","D","C","C+","B-","B","B+","A-","A","A+"}))))</f>
        <v/>
      </c>
      <c r="P747" s="2" t="str">
        <f>IF(COUNT($A747)=0,"",IF(N747="","--",IF(N747="3E","3E",LOOKUP(N747/P$2,{0,0.4,0.45,0.5,0.55,0.6,0.65,0.7,0.75,0.8,1},{0,2,2.25,2.5,2.75,3,3.25,3.5,3.75,4}))))</f>
        <v/>
      </c>
      <c r="Q747" s="3" t="str">
        <f>IF(COUNT($A747)=0,"",IF($A747&lt;&gt;DRAFT!$B749,"ERR",IF(DRAFT!BB749="3E","3E",IF(COUNT(DRAFT!AX749,DRAFT!BB749)&gt;0,DRAFT!BC749,""))))</f>
        <v/>
      </c>
      <c r="R747" s="3" t="str">
        <f>IF(COUNT($A747)=0,"",IF(Q747="3E","3E",IF(Q747="","I",LOOKUP(Q747/S$2,{0,0.4,0.45,0.5,0.55,0.6,0.65,0.7,0.75,0.8,1},{"F","D","C","C+","B-","B","B+","A-","A","A+"}))))</f>
        <v/>
      </c>
      <c r="S747" s="2" t="str">
        <f>IF(COUNT($A747)=0,"",IF(Q747="","--",IF(Q747="3E","3E",LOOKUP(Q747/S$2,{0,0.4,0.45,0.5,0.55,0.6,0.65,0.7,0.75,0.8,1},{0,2,2.25,2.5,2.75,3,3.25,3.5,3.75,4}))))</f>
        <v/>
      </c>
      <c r="T747" s="3" t="str">
        <f>IF(COUNT($A747)=0,"",IF($A747&lt;&gt;DRAFT!$B749,"ERR",IF(DRAFT!BK749="3E","3E",IF(COUNT(DRAFT!BG749,DRAFT!BK749)&gt;0,DRAFT!BL749,""))))</f>
        <v/>
      </c>
      <c r="U747" s="3" t="str">
        <f>IF(COUNT($A747)=0,"",IF(T747="3E","3E",IF(T747="","I",LOOKUP(T747/V$2,{0,0.4,0.45,0.5,0.55,0.6,0.65,0.7,0.75,0.8,1},{"F","D","C","C+","B-","B","B+","A-","A","A+"}))))</f>
        <v/>
      </c>
      <c r="V747" s="2" t="str">
        <f>IF(COUNT($A747)=0,"",IF(T747="","--",IF(T747="3E","3E",LOOKUP(T747/V$2,{0,0.4,0.45,0.5,0.55,0.6,0.65,0.7,0.75,0.8,1},{0,2,2.25,2.5,2.75,3,3.25,3.5,3.75,4}))))</f>
        <v/>
      </c>
      <c r="W747" s="3" t="str">
        <f>IF(COUNT($A747)=0,"",IF($A747&lt;&gt;DRAFT!$B749,"ERR",IF(DRAFT!BT749="3E","3E",IF(COUNT(DRAFT!BP749,DRAFT!BT749)&gt;0,DRAFT!BU749,""))))</f>
        <v/>
      </c>
      <c r="X747" s="3" t="str">
        <f>IF(COUNT($A747)=0,"",IF(W747="3E","3E",IF(W747="","I",LOOKUP(W747/Y$2,{0,0.4,0.45,0.5,0.55,0.6,0.65,0.7,0.75,0.8,1},{"F","D","C","C+","B-","B","B+","A-","A","A+"}))))</f>
        <v/>
      </c>
      <c r="Y747" s="2" t="str">
        <f>IF(COUNT($A747)=0,"",IF(W747="","--",IF(W747="3E","3E",LOOKUP(W747/Y$2,{0,0.4,0.45,0.5,0.55,0.6,0.65,0.7,0.75,0.8,1},{0,2,2.25,2.5,2.75,3,3.25,3.5,3.75,4}))))</f>
        <v/>
      </c>
      <c r="Z747" s="3" t="str">
        <f>IF(COUNT($A747)=0,"",IF($A747&lt;&gt;DRAFT!$B749,"ERR",IF(DRAFT!CC749="3E","3E",IF(COUNT(DRAFT!BY749,DRAFT!CC749)&gt;0,DRAFT!CD749,""))))</f>
        <v/>
      </c>
      <c r="AA747" s="3" t="str">
        <f>IF(COUNT($A747)=0,"",IF(Z747="3E","3E",IF(Z747="","I",LOOKUP(Z747/AB$2,{0,0.4,0.45,0.5,0.55,0.6,0.65,0.7,0.75,0.8,1},{"F","D","C","C+","B-","B","B+","A-","A","A+"}))))</f>
        <v/>
      </c>
      <c r="AB747" s="2" t="str">
        <f>IF(COUNT($A747)=0,"",IF(Z747="","--",IF(Z747="3E","3E",LOOKUP(Z747/AB$2,{0,0.4,0.45,0.5,0.55,0.6,0.65,0.7,0.75,0.8,1},{0,2,2.25,2.5,2.75,3,3.25,3.5,3.75,4}))))</f>
        <v/>
      </c>
      <c r="AC747" s="3" t="str">
        <f>IF(COUNT($A747)=0,"",IF($A747&lt;&gt;DRAFT!$B749,"ERR",IF(DRAFT!CF749&gt;0,DRAFT!CF749,"")))</f>
        <v/>
      </c>
      <c r="AD747" s="3" t="str">
        <f>IF(COUNT($A747)=0,"",IF(AC747="3E","3E",IF(AC747="","I",LOOKUP(AC747/AE$2,{0,0.4,0.45,0.5,0.55,0.6,0.65,0.7,0.75,0.8,1},{"F","D","C","C+","B-","B","B+","A-","A","A+"}))))</f>
        <v/>
      </c>
      <c r="AE747" s="2" t="str">
        <f>IF(COUNT($A747)=0,"",IF(AC747="","--",IF(AC747="3E","3E",LOOKUP(AC747/AE$2,{0,0.4,0.45,0.5,0.55,0.6,0.65,0.7,0.75,0.8,1},{0,2,2.25,2.5,2.75,3,3.25,3.5,3.75,4}))))</f>
        <v/>
      </c>
      <c r="AF747" s="3" t="str">
        <f>IF($A747&lt;&gt;DRAFT!$B749,"ERR",IF(OR(COUNT($A747)=0,COUNT(DRAFT!CI749:CK749,DRAFT!CM749:CO749)=0),"",CEILING(SUM(DRAFT!CL749,DRAFT!CP749),1)))</f>
        <v/>
      </c>
      <c r="AG747" s="3" t="str">
        <f>IF(COUNT($A747)=0,"",IF(AF747="3E","3E",IF(AF747="","I",LOOKUP(AF747/AH$2,{0,0.4,0.45,0.5,0.55,0.6,0.65,0.7,0.75,0.8,1},{"F","D","C","C+","B-","B","B+","A-","A","A+"}))))</f>
        <v/>
      </c>
      <c r="AH747" s="2" t="str">
        <f>IF(COUNT($A747)=0,"",IF(AF747="","--",IF(AF747="3E","3E",LOOKUP(AF747/AH$2,{0,0.4,0.45,0.5,0.55,0.6,0.65,0.7,0.75,0.8,1},{0,2,2.25,2.5,2.75,3,3.25,3.5,3.75,4}))))</f>
        <v/>
      </c>
      <c r="AI747" s="11" t="str">
        <f>IF(OR(COUNT($A747)=0,COUNT(B747:AH747)=0),"",IF(COUNTIF(B747:AH747,"3E")&gt;0,"3E",IF(DRAFT!$A749="R",TRUNC(SUMPRODUCT(RGP,RCP)/TCP,3),TRUNC((SUMPRODUCT(--(IMDGP&gt;0)*IMDGP,IMCP)+CEILING(DRAFT!$CQ749*42,0.25))/TCP,3))))</f>
        <v/>
      </c>
      <c r="AJ747" s="3" t="str">
        <f>IF(OR(COUNT($A747)=0,COUNT(B747:AH747)=0),"",IF(COUNTIF(B747:AH747,"3E")&gt;0,"3E",IF(DRAFT!$A749="R",SUMPRODUCT(--(RGP&gt;=2),RCP),SUMPRODUCT(--(IMDGP&gt;0),--(IMGP=0),IMCP)+DRAFT!$CR749)))</f>
        <v/>
      </c>
      <c r="AK747" s="3" t="str">
        <f>IF(OR(COUNT($A747)=0,COUNT(B747:AH747)=0),"",IF(COUNTIF(B747:AJ747,"3E")&gt;0,"3E",IF(AND(DRAFT!$A749="IM",OR($AI747&gt;DRAFT!$CQ749,$AJ747&gt;DRAFT!$CR749)),"IMPROVED",IF(AND(DRAFT!$A749="IM",$AI747&lt;=DRAFT!$CQ749,$AJ747&lt;=DRAFT!$CR749),"NOT IMPROVED",IF(AND(AH747&gt;=2,AI747&gt;=2,AJ747&gt;=30),"PASS","FAIL")))))</f>
        <v/>
      </c>
      <c r="AL747" s="3" t="str">
        <f t="shared" si="22"/>
        <v/>
      </c>
      <c r="AM747" s="3" t="str">
        <f t="shared" si="23"/>
        <v/>
      </c>
    </row>
    <row r="748" spans="1:39" ht="18.95" customHeight="1" x14ac:dyDescent="0.25">
      <c r="A748" s="4" t="str">
        <f>IF(DRAFT!$B750="","",DRAFT!$B750)</f>
        <v/>
      </c>
      <c r="B748" s="3" t="str">
        <f>IF(COUNT($A748)=0,"",IF($A748&lt;&gt;DRAFT!$B750,"ERR",IF(DRAFT!I750="3E","3E",IF(COUNT(DRAFT!E750,DRAFT!I750)&gt;0,DRAFT!J750,""))))</f>
        <v/>
      </c>
      <c r="C748" s="3" t="str">
        <f>IF(COUNT($A748)=0,"",IF(B748="3E","3E",IF(B748="","I",LOOKUP(B748/D$2,{0,0.4,0.45,0.5,0.55,0.6,0.65,0.7,0.75,0.8,1},{"F","D","C","C+","B-","B","B+","A-","A","A+"}))))</f>
        <v/>
      </c>
      <c r="D748" s="2" t="str">
        <f>IF(COUNT($A748)=0,"",IF(B748="","--",IF(B748="3E","3E",LOOKUP(B748/D$2,{0,0.4,0.45,0.5,0.55,0.6,0.65,0.7,0.75,0.8,1},{0,2,2.25,2.5,2.75,3,3.25,3.5,3.75,4}))))</f>
        <v/>
      </c>
      <c r="E748" s="3" t="str">
        <f>IF(COUNT($A748)=0,"",IF($A748&lt;&gt;DRAFT!$B750,"ERR",IF(DRAFT!R750="3E","3E",IF(COUNT(DRAFT!N750,DRAFT!R750)&gt;0,DRAFT!S750,""))))</f>
        <v/>
      </c>
      <c r="F748" s="3" t="str">
        <f>IF(COUNT($A748)=0,"",IF(E748="3E","3E",IF(E748="","I",LOOKUP(E748/G$2,{0,0.4,0.45,0.5,0.55,0.6,0.65,0.7,0.75,0.8,1},{"F","D","C","C+","B-","B","B+","A-","A","A+"}))))</f>
        <v/>
      </c>
      <c r="G748" s="2" t="str">
        <f>IF(COUNT($A748)=0,"",IF(E748="","--",IF(E748="3E","3E",LOOKUP(E748/G$2,{0,0.4,0.45,0.5,0.55,0.6,0.65,0.7,0.75,0.8,1},{0,2,2.25,2.5,2.75,3,3.25,3.5,3.75,4}))))</f>
        <v/>
      </c>
      <c r="H748" s="3" t="str">
        <f>IF(COUNT($A748)=0,"",IF($A748&lt;&gt;DRAFT!$B750,"ERR",IF(DRAFT!AA750="3E","3E",IF(COUNT(DRAFT!W750,DRAFT!AA750)&gt;0,DRAFT!AB750,""))))</f>
        <v/>
      </c>
      <c r="I748" s="3" t="str">
        <f>IF(COUNT($A748)=0,"",IF(H748="3E","3E",IF(H748="","I",LOOKUP(H748/J$2,{0,0.4,0.45,0.5,0.55,0.6,0.65,0.7,0.75,0.8,1},{"F","D","C","C+","B-","B","B+","A-","A","A+"}))))</f>
        <v/>
      </c>
      <c r="J748" s="2" t="str">
        <f>IF(COUNT($A748)=0,"",IF(H748="","--",IF(H748="3E","3E",LOOKUP(H748/J$2,{0,0.4,0.45,0.5,0.55,0.6,0.65,0.7,0.75,0.8,1},{0,2,2.25,2.5,2.75,3,3.25,3.5,3.75,4}))))</f>
        <v/>
      </c>
      <c r="K748" s="3" t="str">
        <f>IF(COUNT($A748)=0,"",IF($A748&lt;&gt;DRAFT!$B750,"ERR",IF(DRAFT!AJ750="3E","3E",IF(COUNT(DRAFT!AF750,DRAFT!AJ750)&gt;0,DRAFT!AK750,""))))</f>
        <v/>
      </c>
      <c r="L748" s="3" t="str">
        <f>IF(COUNT($A748)=0,"",IF(K748="3E","3E",IF(K748="","I",LOOKUP(K748/M$2,{0,0.4,0.45,0.5,0.55,0.6,0.65,0.7,0.75,0.8,1},{"F","D","C","C+","B-","B","B+","A-","A","A+"}))))</f>
        <v/>
      </c>
      <c r="M748" s="2" t="str">
        <f>IF(COUNT($A748)=0,"",IF(K748="","--",IF(K748="3E","3E",LOOKUP(K748/M$2,{0,0.4,0.45,0.5,0.55,0.6,0.65,0.7,0.75,0.8,1},{0,2,2.25,2.5,2.75,3,3.25,3.5,3.75,4}))))</f>
        <v/>
      </c>
      <c r="N748" s="3" t="str">
        <f>IF(COUNT($A748)=0,"",IF($A748&lt;&gt;DRAFT!$B750,"ERR",IF(DRAFT!AS750="3E","3E",IF(COUNT(DRAFT!AO750,DRAFT!AS750)&gt;0,DRAFT!AT750,""))))</f>
        <v/>
      </c>
      <c r="O748" s="3" t="str">
        <f>IF(COUNT($A748)=0,"",IF(N748="3E","3E",IF(N748="","I",LOOKUP(N748/P$2,{0,0.4,0.45,0.5,0.55,0.6,0.65,0.7,0.75,0.8,1},{"F","D","C","C+","B-","B","B+","A-","A","A+"}))))</f>
        <v/>
      </c>
      <c r="P748" s="2" t="str">
        <f>IF(COUNT($A748)=0,"",IF(N748="","--",IF(N748="3E","3E",LOOKUP(N748/P$2,{0,0.4,0.45,0.5,0.55,0.6,0.65,0.7,0.75,0.8,1},{0,2,2.25,2.5,2.75,3,3.25,3.5,3.75,4}))))</f>
        <v/>
      </c>
      <c r="Q748" s="3" t="str">
        <f>IF(COUNT($A748)=0,"",IF($A748&lt;&gt;DRAFT!$B750,"ERR",IF(DRAFT!BB750="3E","3E",IF(COUNT(DRAFT!AX750,DRAFT!BB750)&gt;0,DRAFT!BC750,""))))</f>
        <v/>
      </c>
      <c r="R748" s="3" t="str">
        <f>IF(COUNT($A748)=0,"",IF(Q748="3E","3E",IF(Q748="","I",LOOKUP(Q748/S$2,{0,0.4,0.45,0.5,0.55,0.6,0.65,0.7,0.75,0.8,1},{"F","D","C","C+","B-","B","B+","A-","A","A+"}))))</f>
        <v/>
      </c>
      <c r="S748" s="2" t="str">
        <f>IF(COUNT($A748)=0,"",IF(Q748="","--",IF(Q748="3E","3E",LOOKUP(Q748/S$2,{0,0.4,0.45,0.5,0.55,0.6,0.65,0.7,0.75,0.8,1},{0,2,2.25,2.5,2.75,3,3.25,3.5,3.75,4}))))</f>
        <v/>
      </c>
      <c r="T748" s="3" t="str">
        <f>IF(COUNT($A748)=0,"",IF($A748&lt;&gt;DRAFT!$B750,"ERR",IF(DRAFT!BK750="3E","3E",IF(COUNT(DRAFT!BG750,DRAFT!BK750)&gt;0,DRAFT!BL750,""))))</f>
        <v/>
      </c>
      <c r="U748" s="3" t="str">
        <f>IF(COUNT($A748)=0,"",IF(T748="3E","3E",IF(T748="","I",LOOKUP(T748/V$2,{0,0.4,0.45,0.5,0.55,0.6,0.65,0.7,0.75,0.8,1},{"F","D","C","C+","B-","B","B+","A-","A","A+"}))))</f>
        <v/>
      </c>
      <c r="V748" s="2" t="str">
        <f>IF(COUNT($A748)=0,"",IF(T748="","--",IF(T748="3E","3E",LOOKUP(T748/V$2,{0,0.4,0.45,0.5,0.55,0.6,0.65,0.7,0.75,0.8,1},{0,2,2.25,2.5,2.75,3,3.25,3.5,3.75,4}))))</f>
        <v/>
      </c>
      <c r="W748" s="3" t="str">
        <f>IF(COUNT($A748)=0,"",IF($A748&lt;&gt;DRAFT!$B750,"ERR",IF(DRAFT!BT750="3E","3E",IF(COUNT(DRAFT!BP750,DRAFT!BT750)&gt;0,DRAFT!BU750,""))))</f>
        <v/>
      </c>
      <c r="X748" s="3" t="str">
        <f>IF(COUNT($A748)=0,"",IF(W748="3E","3E",IF(W748="","I",LOOKUP(W748/Y$2,{0,0.4,0.45,0.5,0.55,0.6,0.65,0.7,0.75,0.8,1},{"F","D","C","C+","B-","B","B+","A-","A","A+"}))))</f>
        <v/>
      </c>
      <c r="Y748" s="2" t="str">
        <f>IF(COUNT($A748)=0,"",IF(W748="","--",IF(W748="3E","3E",LOOKUP(W748/Y$2,{0,0.4,0.45,0.5,0.55,0.6,0.65,0.7,0.75,0.8,1},{0,2,2.25,2.5,2.75,3,3.25,3.5,3.75,4}))))</f>
        <v/>
      </c>
      <c r="Z748" s="3" t="str">
        <f>IF(COUNT($A748)=0,"",IF($A748&lt;&gt;DRAFT!$B750,"ERR",IF(DRAFT!CC750="3E","3E",IF(COUNT(DRAFT!BY750,DRAFT!CC750)&gt;0,DRAFT!CD750,""))))</f>
        <v/>
      </c>
      <c r="AA748" s="3" t="str">
        <f>IF(COUNT($A748)=0,"",IF(Z748="3E","3E",IF(Z748="","I",LOOKUP(Z748/AB$2,{0,0.4,0.45,0.5,0.55,0.6,0.65,0.7,0.75,0.8,1},{"F","D","C","C+","B-","B","B+","A-","A","A+"}))))</f>
        <v/>
      </c>
      <c r="AB748" s="2" t="str">
        <f>IF(COUNT($A748)=0,"",IF(Z748="","--",IF(Z748="3E","3E",LOOKUP(Z748/AB$2,{0,0.4,0.45,0.5,0.55,0.6,0.65,0.7,0.75,0.8,1},{0,2,2.25,2.5,2.75,3,3.25,3.5,3.75,4}))))</f>
        <v/>
      </c>
      <c r="AC748" s="3" t="str">
        <f>IF(COUNT($A748)=0,"",IF($A748&lt;&gt;DRAFT!$B750,"ERR",IF(DRAFT!CF750&gt;0,DRAFT!CF750,"")))</f>
        <v/>
      </c>
      <c r="AD748" s="3" t="str">
        <f>IF(COUNT($A748)=0,"",IF(AC748="3E","3E",IF(AC748="","I",LOOKUP(AC748/AE$2,{0,0.4,0.45,0.5,0.55,0.6,0.65,0.7,0.75,0.8,1},{"F","D","C","C+","B-","B","B+","A-","A","A+"}))))</f>
        <v/>
      </c>
      <c r="AE748" s="2" t="str">
        <f>IF(COUNT($A748)=0,"",IF(AC748="","--",IF(AC748="3E","3E",LOOKUP(AC748/AE$2,{0,0.4,0.45,0.5,0.55,0.6,0.65,0.7,0.75,0.8,1},{0,2,2.25,2.5,2.75,3,3.25,3.5,3.75,4}))))</f>
        <v/>
      </c>
      <c r="AF748" s="3" t="str">
        <f>IF($A748&lt;&gt;DRAFT!$B750,"ERR",IF(OR(COUNT($A748)=0,COUNT(DRAFT!CI750:CK750,DRAFT!CM750:CO750)=0),"",CEILING(SUM(DRAFT!CL750,DRAFT!CP750),1)))</f>
        <v/>
      </c>
      <c r="AG748" s="3" t="str">
        <f>IF(COUNT($A748)=0,"",IF(AF748="3E","3E",IF(AF748="","I",LOOKUP(AF748/AH$2,{0,0.4,0.45,0.5,0.55,0.6,0.65,0.7,0.75,0.8,1},{"F","D","C","C+","B-","B","B+","A-","A","A+"}))))</f>
        <v/>
      </c>
      <c r="AH748" s="2" t="str">
        <f>IF(COUNT($A748)=0,"",IF(AF748="","--",IF(AF748="3E","3E",LOOKUP(AF748/AH$2,{0,0.4,0.45,0.5,0.55,0.6,0.65,0.7,0.75,0.8,1},{0,2,2.25,2.5,2.75,3,3.25,3.5,3.75,4}))))</f>
        <v/>
      </c>
      <c r="AI748" s="11" t="str">
        <f>IF(OR(COUNT($A748)=0,COUNT(B748:AH748)=0),"",IF(COUNTIF(B748:AH748,"3E")&gt;0,"3E",IF(DRAFT!$A750="R",TRUNC(SUMPRODUCT(RGP,RCP)/TCP,3),TRUNC((SUMPRODUCT(--(IMDGP&gt;0)*IMDGP,IMCP)+CEILING(DRAFT!$CQ750*42,0.25))/TCP,3))))</f>
        <v/>
      </c>
      <c r="AJ748" s="3" t="str">
        <f>IF(OR(COUNT($A748)=0,COUNT(B748:AH748)=0),"",IF(COUNTIF(B748:AH748,"3E")&gt;0,"3E",IF(DRAFT!$A750="R",SUMPRODUCT(--(RGP&gt;=2),RCP),SUMPRODUCT(--(IMDGP&gt;0),--(IMGP=0),IMCP)+DRAFT!$CR750)))</f>
        <v/>
      </c>
      <c r="AK748" s="3" t="str">
        <f>IF(OR(COUNT($A748)=0,COUNT(B748:AH748)=0),"",IF(COUNTIF(B748:AJ748,"3E")&gt;0,"3E",IF(AND(DRAFT!$A750="IM",OR($AI748&gt;DRAFT!$CQ750,$AJ748&gt;DRAFT!$CR750)),"IMPROVED",IF(AND(DRAFT!$A750="IM",$AI748&lt;=DRAFT!$CQ750,$AJ748&lt;=DRAFT!$CR750),"NOT IMPROVED",IF(AND(AH748&gt;=2,AI748&gt;=2,AJ748&gt;=30),"PASS","FAIL")))))</f>
        <v/>
      </c>
      <c r="AL748" s="3" t="str">
        <f t="shared" si="22"/>
        <v/>
      </c>
      <c r="AM748" s="3" t="str">
        <f t="shared" si="23"/>
        <v/>
      </c>
    </row>
    <row r="749" spans="1:39" ht="18.95" customHeight="1" x14ac:dyDescent="0.25">
      <c r="A749" s="4" t="str">
        <f>IF(DRAFT!$B751="","",DRAFT!$B751)</f>
        <v/>
      </c>
      <c r="B749" s="3" t="str">
        <f>IF(COUNT($A749)=0,"",IF($A749&lt;&gt;DRAFT!$B751,"ERR",IF(DRAFT!I751="3E","3E",IF(COUNT(DRAFT!E751,DRAFT!I751)&gt;0,DRAFT!J751,""))))</f>
        <v/>
      </c>
      <c r="C749" s="3" t="str">
        <f>IF(COUNT($A749)=0,"",IF(B749="3E","3E",IF(B749="","I",LOOKUP(B749/D$2,{0,0.4,0.45,0.5,0.55,0.6,0.65,0.7,0.75,0.8,1},{"F","D","C","C+","B-","B","B+","A-","A","A+"}))))</f>
        <v/>
      </c>
      <c r="D749" s="2" t="str">
        <f>IF(COUNT($A749)=0,"",IF(B749="","--",IF(B749="3E","3E",LOOKUP(B749/D$2,{0,0.4,0.45,0.5,0.55,0.6,0.65,0.7,0.75,0.8,1},{0,2,2.25,2.5,2.75,3,3.25,3.5,3.75,4}))))</f>
        <v/>
      </c>
      <c r="E749" s="3" t="str">
        <f>IF(COUNT($A749)=0,"",IF($A749&lt;&gt;DRAFT!$B751,"ERR",IF(DRAFT!R751="3E","3E",IF(COUNT(DRAFT!N751,DRAFT!R751)&gt;0,DRAFT!S751,""))))</f>
        <v/>
      </c>
      <c r="F749" s="3" t="str">
        <f>IF(COUNT($A749)=0,"",IF(E749="3E","3E",IF(E749="","I",LOOKUP(E749/G$2,{0,0.4,0.45,0.5,0.55,0.6,0.65,0.7,0.75,0.8,1},{"F","D","C","C+","B-","B","B+","A-","A","A+"}))))</f>
        <v/>
      </c>
      <c r="G749" s="2" t="str">
        <f>IF(COUNT($A749)=0,"",IF(E749="","--",IF(E749="3E","3E",LOOKUP(E749/G$2,{0,0.4,0.45,0.5,0.55,0.6,0.65,0.7,0.75,0.8,1},{0,2,2.25,2.5,2.75,3,3.25,3.5,3.75,4}))))</f>
        <v/>
      </c>
      <c r="H749" s="3" t="str">
        <f>IF(COUNT($A749)=0,"",IF($A749&lt;&gt;DRAFT!$B751,"ERR",IF(DRAFT!AA751="3E","3E",IF(COUNT(DRAFT!W751,DRAFT!AA751)&gt;0,DRAFT!AB751,""))))</f>
        <v/>
      </c>
      <c r="I749" s="3" t="str">
        <f>IF(COUNT($A749)=0,"",IF(H749="3E","3E",IF(H749="","I",LOOKUP(H749/J$2,{0,0.4,0.45,0.5,0.55,0.6,0.65,0.7,0.75,0.8,1},{"F","D","C","C+","B-","B","B+","A-","A","A+"}))))</f>
        <v/>
      </c>
      <c r="J749" s="2" t="str">
        <f>IF(COUNT($A749)=0,"",IF(H749="","--",IF(H749="3E","3E",LOOKUP(H749/J$2,{0,0.4,0.45,0.5,0.55,0.6,0.65,0.7,0.75,0.8,1},{0,2,2.25,2.5,2.75,3,3.25,3.5,3.75,4}))))</f>
        <v/>
      </c>
      <c r="K749" s="3" t="str">
        <f>IF(COUNT($A749)=0,"",IF($A749&lt;&gt;DRAFT!$B751,"ERR",IF(DRAFT!AJ751="3E","3E",IF(COUNT(DRAFT!AF751,DRAFT!AJ751)&gt;0,DRAFT!AK751,""))))</f>
        <v/>
      </c>
      <c r="L749" s="3" t="str">
        <f>IF(COUNT($A749)=0,"",IF(K749="3E","3E",IF(K749="","I",LOOKUP(K749/M$2,{0,0.4,0.45,0.5,0.55,0.6,0.65,0.7,0.75,0.8,1},{"F","D","C","C+","B-","B","B+","A-","A","A+"}))))</f>
        <v/>
      </c>
      <c r="M749" s="2" t="str">
        <f>IF(COUNT($A749)=0,"",IF(K749="","--",IF(K749="3E","3E",LOOKUP(K749/M$2,{0,0.4,0.45,0.5,0.55,0.6,0.65,0.7,0.75,0.8,1},{0,2,2.25,2.5,2.75,3,3.25,3.5,3.75,4}))))</f>
        <v/>
      </c>
      <c r="N749" s="3" t="str">
        <f>IF(COUNT($A749)=0,"",IF($A749&lt;&gt;DRAFT!$B751,"ERR",IF(DRAFT!AS751="3E","3E",IF(COUNT(DRAFT!AO751,DRAFT!AS751)&gt;0,DRAFT!AT751,""))))</f>
        <v/>
      </c>
      <c r="O749" s="3" t="str">
        <f>IF(COUNT($A749)=0,"",IF(N749="3E","3E",IF(N749="","I",LOOKUP(N749/P$2,{0,0.4,0.45,0.5,0.55,0.6,0.65,0.7,0.75,0.8,1},{"F","D","C","C+","B-","B","B+","A-","A","A+"}))))</f>
        <v/>
      </c>
      <c r="P749" s="2" t="str">
        <f>IF(COUNT($A749)=0,"",IF(N749="","--",IF(N749="3E","3E",LOOKUP(N749/P$2,{0,0.4,0.45,0.5,0.55,0.6,0.65,0.7,0.75,0.8,1},{0,2,2.25,2.5,2.75,3,3.25,3.5,3.75,4}))))</f>
        <v/>
      </c>
      <c r="Q749" s="3" t="str">
        <f>IF(COUNT($A749)=0,"",IF($A749&lt;&gt;DRAFT!$B751,"ERR",IF(DRAFT!BB751="3E","3E",IF(COUNT(DRAFT!AX751,DRAFT!BB751)&gt;0,DRAFT!BC751,""))))</f>
        <v/>
      </c>
      <c r="R749" s="3" t="str">
        <f>IF(COUNT($A749)=0,"",IF(Q749="3E","3E",IF(Q749="","I",LOOKUP(Q749/S$2,{0,0.4,0.45,0.5,0.55,0.6,0.65,0.7,0.75,0.8,1},{"F","D","C","C+","B-","B","B+","A-","A","A+"}))))</f>
        <v/>
      </c>
      <c r="S749" s="2" t="str">
        <f>IF(COUNT($A749)=0,"",IF(Q749="","--",IF(Q749="3E","3E",LOOKUP(Q749/S$2,{0,0.4,0.45,0.5,0.55,0.6,0.65,0.7,0.75,0.8,1},{0,2,2.25,2.5,2.75,3,3.25,3.5,3.75,4}))))</f>
        <v/>
      </c>
      <c r="T749" s="3" t="str">
        <f>IF(COUNT($A749)=0,"",IF($A749&lt;&gt;DRAFT!$B751,"ERR",IF(DRAFT!BK751="3E","3E",IF(COUNT(DRAFT!BG751,DRAFT!BK751)&gt;0,DRAFT!BL751,""))))</f>
        <v/>
      </c>
      <c r="U749" s="3" t="str">
        <f>IF(COUNT($A749)=0,"",IF(T749="3E","3E",IF(T749="","I",LOOKUP(T749/V$2,{0,0.4,0.45,0.5,0.55,0.6,0.65,0.7,0.75,0.8,1},{"F","D","C","C+","B-","B","B+","A-","A","A+"}))))</f>
        <v/>
      </c>
      <c r="V749" s="2" t="str">
        <f>IF(COUNT($A749)=0,"",IF(T749="","--",IF(T749="3E","3E",LOOKUP(T749/V$2,{0,0.4,0.45,0.5,0.55,0.6,0.65,0.7,0.75,0.8,1},{0,2,2.25,2.5,2.75,3,3.25,3.5,3.75,4}))))</f>
        <v/>
      </c>
      <c r="W749" s="3" t="str">
        <f>IF(COUNT($A749)=0,"",IF($A749&lt;&gt;DRAFT!$B751,"ERR",IF(DRAFT!BT751="3E","3E",IF(COUNT(DRAFT!BP751,DRAFT!BT751)&gt;0,DRAFT!BU751,""))))</f>
        <v/>
      </c>
      <c r="X749" s="3" t="str">
        <f>IF(COUNT($A749)=0,"",IF(W749="3E","3E",IF(W749="","I",LOOKUP(W749/Y$2,{0,0.4,0.45,0.5,0.55,0.6,0.65,0.7,0.75,0.8,1},{"F","D","C","C+","B-","B","B+","A-","A","A+"}))))</f>
        <v/>
      </c>
      <c r="Y749" s="2" t="str">
        <f>IF(COUNT($A749)=0,"",IF(W749="","--",IF(W749="3E","3E",LOOKUP(W749/Y$2,{0,0.4,0.45,0.5,0.55,0.6,0.65,0.7,0.75,0.8,1},{0,2,2.25,2.5,2.75,3,3.25,3.5,3.75,4}))))</f>
        <v/>
      </c>
      <c r="Z749" s="3" t="str">
        <f>IF(COUNT($A749)=0,"",IF($A749&lt;&gt;DRAFT!$B751,"ERR",IF(DRAFT!CC751="3E","3E",IF(COUNT(DRAFT!BY751,DRAFT!CC751)&gt;0,DRAFT!CD751,""))))</f>
        <v/>
      </c>
      <c r="AA749" s="3" t="str">
        <f>IF(COUNT($A749)=0,"",IF(Z749="3E","3E",IF(Z749="","I",LOOKUP(Z749/AB$2,{0,0.4,0.45,0.5,0.55,0.6,0.65,0.7,0.75,0.8,1},{"F","D","C","C+","B-","B","B+","A-","A","A+"}))))</f>
        <v/>
      </c>
      <c r="AB749" s="2" t="str">
        <f>IF(COUNT($A749)=0,"",IF(Z749="","--",IF(Z749="3E","3E",LOOKUP(Z749/AB$2,{0,0.4,0.45,0.5,0.55,0.6,0.65,0.7,0.75,0.8,1},{0,2,2.25,2.5,2.75,3,3.25,3.5,3.75,4}))))</f>
        <v/>
      </c>
      <c r="AC749" s="3" t="str">
        <f>IF(COUNT($A749)=0,"",IF($A749&lt;&gt;DRAFT!$B751,"ERR",IF(DRAFT!CF751&gt;0,DRAFT!CF751,"")))</f>
        <v/>
      </c>
      <c r="AD749" s="3" t="str">
        <f>IF(COUNT($A749)=0,"",IF(AC749="3E","3E",IF(AC749="","I",LOOKUP(AC749/AE$2,{0,0.4,0.45,0.5,0.55,0.6,0.65,0.7,0.75,0.8,1},{"F","D","C","C+","B-","B","B+","A-","A","A+"}))))</f>
        <v/>
      </c>
      <c r="AE749" s="2" t="str">
        <f>IF(COUNT($A749)=0,"",IF(AC749="","--",IF(AC749="3E","3E",LOOKUP(AC749/AE$2,{0,0.4,0.45,0.5,0.55,0.6,0.65,0.7,0.75,0.8,1},{0,2,2.25,2.5,2.75,3,3.25,3.5,3.75,4}))))</f>
        <v/>
      </c>
      <c r="AF749" s="3" t="str">
        <f>IF($A749&lt;&gt;DRAFT!$B751,"ERR",IF(OR(COUNT($A749)=0,COUNT(DRAFT!CI751:CK751,DRAFT!CM751:CO751)=0),"",CEILING(SUM(DRAFT!CL751,DRAFT!CP751),1)))</f>
        <v/>
      </c>
      <c r="AG749" s="3" t="str">
        <f>IF(COUNT($A749)=0,"",IF(AF749="3E","3E",IF(AF749="","I",LOOKUP(AF749/AH$2,{0,0.4,0.45,0.5,0.55,0.6,0.65,0.7,0.75,0.8,1},{"F","D","C","C+","B-","B","B+","A-","A","A+"}))))</f>
        <v/>
      </c>
      <c r="AH749" s="2" t="str">
        <f>IF(COUNT($A749)=0,"",IF(AF749="","--",IF(AF749="3E","3E",LOOKUP(AF749/AH$2,{0,0.4,0.45,0.5,0.55,0.6,0.65,0.7,0.75,0.8,1},{0,2,2.25,2.5,2.75,3,3.25,3.5,3.75,4}))))</f>
        <v/>
      </c>
      <c r="AI749" s="11" t="str">
        <f>IF(OR(COUNT($A749)=0,COUNT(B749:AH749)=0),"",IF(COUNTIF(B749:AH749,"3E")&gt;0,"3E",IF(DRAFT!$A751="R",TRUNC(SUMPRODUCT(RGP,RCP)/TCP,3),TRUNC((SUMPRODUCT(--(IMDGP&gt;0)*IMDGP,IMCP)+CEILING(DRAFT!$CQ751*42,0.25))/TCP,3))))</f>
        <v/>
      </c>
      <c r="AJ749" s="3" t="str">
        <f>IF(OR(COUNT($A749)=0,COUNT(B749:AH749)=0),"",IF(COUNTIF(B749:AH749,"3E")&gt;0,"3E",IF(DRAFT!$A751="R",SUMPRODUCT(--(RGP&gt;=2),RCP),SUMPRODUCT(--(IMDGP&gt;0),--(IMGP=0),IMCP)+DRAFT!$CR751)))</f>
        <v/>
      </c>
      <c r="AK749" s="3" t="str">
        <f>IF(OR(COUNT($A749)=0,COUNT(B749:AH749)=0),"",IF(COUNTIF(B749:AJ749,"3E")&gt;0,"3E",IF(AND(DRAFT!$A751="IM",OR($AI749&gt;DRAFT!$CQ751,$AJ749&gt;DRAFT!$CR751)),"IMPROVED",IF(AND(DRAFT!$A751="IM",$AI749&lt;=DRAFT!$CQ751,$AJ749&lt;=DRAFT!$CR751),"NOT IMPROVED",IF(AND(AH749&gt;=2,AI749&gt;=2,AJ749&gt;=30),"PASS","FAIL")))))</f>
        <v/>
      </c>
      <c r="AL749" s="3" t="str">
        <f t="shared" si="22"/>
        <v/>
      </c>
      <c r="AM749" s="3" t="str">
        <f t="shared" si="23"/>
        <v/>
      </c>
    </row>
    <row r="750" spans="1:39" ht="18.95" customHeight="1" x14ac:dyDescent="0.25">
      <c r="A750" s="4" t="str">
        <f>IF(DRAFT!$B752="","",DRAFT!$B752)</f>
        <v/>
      </c>
      <c r="B750" s="3" t="str">
        <f>IF(COUNT($A750)=0,"",IF($A750&lt;&gt;DRAFT!$B752,"ERR",IF(DRAFT!I752="3E","3E",IF(COUNT(DRAFT!E752,DRAFT!I752)&gt;0,DRAFT!J752,""))))</f>
        <v/>
      </c>
      <c r="C750" s="3" t="str">
        <f>IF(COUNT($A750)=0,"",IF(B750="3E","3E",IF(B750="","I",LOOKUP(B750/D$2,{0,0.4,0.45,0.5,0.55,0.6,0.65,0.7,0.75,0.8,1},{"F","D","C","C+","B-","B","B+","A-","A","A+"}))))</f>
        <v/>
      </c>
      <c r="D750" s="2" t="str">
        <f>IF(COUNT($A750)=0,"",IF(B750="","--",IF(B750="3E","3E",LOOKUP(B750/D$2,{0,0.4,0.45,0.5,0.55,0.6,0.65,0.7,0.75,0.8,1},{0,2,2.25,2.5,2.75,3,3.25,3.5,3.75,4}))))</f>
        <v/>
      </c>
      <c r="E750" s="3" t="str">
        <f>IF(COUNT($A750)=0,"",IF($A750&lt;&gt;DRAFT!$B752,"ERR",IF(DRAFT!R752="3E","3E",IF(COUNT(DRAFT!N752,DRAFT!R752)&gt;0,DRAFT!S752,""))))</f>
        <v/>
      </c>
      <c r="F750" s="3" t="str">
        <f>IF(COUNT($A750)=0,"",IF(E750="3E","3E",IF(E750="","I",LOOKUP(E750/G$2,{0,0.4,0.45,0.5,0.55,0.6,0.65,0.7,0.75,0.8,1},{"F","D","C","C+","B-","B","B+","A-","A","A+"}))))</f>
        <v/>
      </c>
      <c r="G750" s="2" t="str">
        <f>IF(COUNT($A750)=0,"",IF(E750="","--",IF(E750="3E","3E",LOOKUP(E750/G$2,{0,0.4,0.45,0.5,0.55,0.6,0.65,0.7,0.75,0.8,1},{0,2,2.25,2.5,2.75,3,3.25,3.5,3.75,4}))))</f>
        <v/>
      </c>
      <c r="H750" s="3" t="str">
        <f>IF(COUNT($A750)=0,"",IF($A750&lt;&gt;DRAFT!$B752,"ERR",IF(DRAFT!AA752="3E","3E",IF(COUNT(DRAFT!W752,DRAFT!AA752)&gt;0,DRAFT!AB752,""))))</f>
        <v/>
      </c>
      <c r="I750" s="3" t="str">
        <f>IF(COUNT($A750)=0,"",IF(H750="3E","3E",IF(H750="","I",LOOKUP(H750/J$2,{0,0.4,0.45,0.5,0.55,0.6,0.65,0.7,0.75,0.8,1},{"F","D","C","C+","B-","B","B+","A-","A","A+"}))))</f>
        <v/>
      </c>
      <c r="J750" s="2" t="str">
        <f>IF(COUNT($A750)=0,"",IF(H750="","--",IF(H750="3E","3E",LOOKUP(H750/J$2,{0,0.4,0.45,0.5,0.55,0.6,0.65,0.7,0.75,0.8,1},{0,2,2.25,2.5,2.75,3,3.25,3.5,3.75,4}))))</f>
        <v/>
      </c>
      <c r="K750" s="3" t="str">
        <f>IF(COUNT($A750)=0,"",IF($A750&lt;&gt;DRAFT!$B752,"ERR",IF(DRAFT!AJ752="3E","3E",IF(COUNT(DRAFT!AF752,DRAFT!AJ752)&gt;0,DRAFT!AK752,""))))</f>
        <v/>
      </c>
      <c r="L750" s="3" t="str">
        <f>IF(COUNT($A750)=0,"",IF(K750="3E","3E",IF(K750="","I",LOOKUP(K750/M$2,{0,0.4,0.45,0.5,0.55,0.6,0.65,0.7,0.75,0.8,1},{"F","D","C","C+","B-","B","B+","A-","A","A+"}))))</f>
        <v/>
      </c>
      <c r="M750" s="2" t="str">
        <f>IF(COUNT($A750)=0,"",IF(K750="","--",IF(K750="3E","3E",LOOKUP(K750/M$2,{0,0.4,0.45,0.5,0.55,0.6,0.65,0.7,0.75,0.8,1},{0,2,2.25,2.5,2.75,3,3.25,3.5,3.75,4}))))</f>
        <v/>
      </c>
      <c r="N750" s="3" t="str">
        <f>IF(COUNT($A750)=0,"",IF($A750&lt;&gt;DRAFT!$B752,"ERR",IF(DRAFT!AS752="3E","3E",IF(COUNT(DRAFT!AO752,DRAFT!AS752)&gt;0,DRAFT!AT752,""))))</f>
        <v/>
      </c>
      <c r="O750" s="3" t="str">
        <f>IF(COUNT($A750)=0,"",IF(N750="3E","3E",IF(N750="","I",LOOKUP(N750/P$2,{0,0.4,0.45,0.5,0.55,0.6,0.65,0.7,0.75,0.8,1},{"F","D","C","C+","B-","B","B+","A-","A","A+"}))))</f>
        <v/>
      </c>
      <c r="P750" s="2" t="str">
        <f>IF(COUNT($A750)=0,"",IF(N750="","--",IF(N750="3E","3E",LOOKUP(N750/P$2,{0,0.4,0.45,0.5,0.55,0.6,0.65,0.7,0.75,0.8,1},{0,2,2.25,2.5,2.75,3,3.25,3.5,3.75,4}))))</f>
        <v/>
      </c>
      <c r="Q750" s="3" t="str">
        <f>IF(COUNT($A750)=0,"",IF($A750&lt;&gt;DRAFT!$B752,"ERR",IF(DRAFT!BB752="3E","3E",IF(COUNT(DRAFT!AX752,DRAFT!BB752)&gt;0,DRAFT!BC752,""))))</f>
        <v/>
      </c>
      <c r="R750" s="3" t="str">
        <f>IF(COUNT($A750)=0,"",IF(Q750="3E","3E",IF(Q750="","I",LOOKUP(Q750/S$2,{0,0.4,0.45,0.5,0.55,0.6,0.65,0.7,0.75,0.8,1},{"F","D","C","C+","B-","B","B+","A-","A","A+"}))))</f>
        <v/>
      </c>
      <c r="S750" s="2" t="str">
        <f>IF(COUNT($A750)=0,"",IF(Q750="","--",IF(Q750="3E","3E",LOOKUP(Q750/S$2,{0,0.4,0.45,0.5,0.55,0.6,0.65,0.7,0.75,0.8,1},{0,2,2.25,2.5,2.75,3,3.25,3.5,3.75,4}))))</f>
        <v/>
      </c>
      <c r="T750" s="3" t="str">
        <f>IF(COUNT($A750)=0,"",IF($A750&lt;&gt;DRAFT!$B752,"ERR",IF(DRAFT!BK752="3E","3E",IF(COUNT(DRAFT!BG752,DRAFT!BK752)&gt;0,DRAFT!BL752,""))))</f>
        <v/>
      </c>
      <c r="U750" s="3" t="str">
        <f>IF(COUNT($A750)=0,"",IF(T750="3E","3E",IF(T750="","I",LOOKUP(T750/V$2,{0,0.4,0.45,0.5,0.55,0.6,0.65,0.7,0.75,0.8,1},{"F","D","C","C+","B-","B","B+","A-","A","A+"}))))</f>
        <v/>
      </c>
      <c r="V750" s="2" t="str">
        <f>IF(COUNT($A750)=0,"",IF(T750="","--",IF(T750="3E","3E",LOOKUP(T750/V$2,{0,0.4,0.45,0.5,0.55,0.6,0.65,0.7,0.75,0.8,1},{0,2,2.25,2.5,2.75,3,3.25,3.5,3.75,4}))))</f>
        <v/>
      </c>
      <c r="W750" s="3" t="str">
        <f>IF(COUNT($A750)=0,"",IF($A750&lt;&gt;DRAFT!$B752,"ERR",IF(DRAFT!BT752="3E","3E",IF(COUNT(DRAFT!BP752,DRAFT!BT752)&gt;0,DRAFT!BU752,""))))</f>
        <v/>
      </c>
      <c r="X750" s="3" t="str">
        <f>IF(COUNT($A750)=0,"",IF(W750="3E","3E",IF(W750="","I",LOOKUP(W750/Y$2,{0,0.4,0.45,0.5,0.55,0.6,0.65,0.7,0.75,0.8,1},{"F","D","C","C+","B-","B","B+","A-","A","A+"}))))</f>
        <v/>
      </c>
      <c r="Y750" s="2" t="str">
        <f>IF(COUNT($A750)=0,"",IF(W750="","--",IF(W750="3E","3E",LOOKUP(W750/Y$2,{0,0.4,0.45,0.5,0.55,0.6,0.65,0.7,0.75,0.8,1},{0,2,2.25,2.5,2.75,3,3.25,3.5,3.75,4}))))</f>
        <v/>
      </c>
      <c r="Z750" s="3" t="str">
        <f>IF(COUNT($A750)=0,"",IF($A750&lt;&gt;DRAFT!$B752,"ERR",IF(DRAFT!CC752="3E","3E",IF(COUNT(DRAFT!BY752,DRAFT!CC752)&gt;0,DRAFT!CD752,""))))</f>
        <v/>
      </c>
      <c r="AA750" s="3" t="str">
        <f>IF(COUNT($A750)=0,"",IF(Z750="3E","3E",IF(Z750="","I",LOOKUP(Z750/AB$2,{0,0.4,0.45,0.5,0.55,0.6,0.65,0.7,0.75,0.8,1},{"F","D","C","C+","B-","B","B+","A-","A","A+"}))))</f>
        <v/>
      </c>
      <c r="AB750" s="2" t="str">
        <f>IF(COUNT($A750)=0,"",IF(Z750="","--",IF(Z750="3E","3E",LOOKUP(Z750/AB$2,{0,0.4,0.45,0.5,0.55,0.6,0.65,0.7,0.75,0.8,1},{0,2,2.25,2.5,2.75,3,3.25,3.5,3.75,4}))))</f>
        <v/>
      </c>
      <c r="AC750" s="3" t="str">
        <f>IF(COUNT($A750)=0,"",IF($A750&lt;&gt;DRAFT!$B752,"ERR",IF(DRAFT!CF752&gt;0,DRAFT!CF752,"")))</f>
        <v/>
      </c>
      <c r="AD750" s="3" t="str">
        <f>IF(COUNT($A750)=0,"",IF(AC750="3E","3E",IF(AC750="","I",LOOKUP(AC750/AE$2,{0,0.4,0.45,0.5,0.55,0.6,0.65,0.7,0.75,0.8,1},{"F","D","C","C+","B-","B","B+","A-","A","A+"}))))</f>
        <v/>
      </c>
      <c r="AE750" s="2" t="str">
        <f>IF(COUNT($A750)=0,"",IF(AC750="","--",IF(AC750="3E","3E",LOOKUP(AC750/AE$2,{0,0.4,0.45,0.5,0.55,0.6,0.65,0.7,0.75,0.8,1},{0,2,2.25,2.5,2.75,3,3.25,3.5,3.75,4}))))</f>
        <v/>
      </c>
      <c r="AF750" s="3" t="str">
        <f>IF($A750&lt;&gt;DRAFT!$B752,"ERR",IF(OR(COUNT($A750)=0,COUNT(DRAFT!CI752:CK752,DRAFT!CM752:CO752)=0),"",CEILING(SUM(DRAFT!CL752,DRAFT!CP752),1)))</f>
        <v/>
      </c>
      <c r="AG750" s="3" t="str">
        <f>IF(COUNT($A750)=0,"",IF(AF750="3E","3E",IF(AF750="","I",LOOKUP(AF750/AH$2,{0,0.4,0.45,0.5,0.55,0.6,0.65,0.7,0.75,0.8,1},{"F","D","C","C+","B-","B","B+","A-","A","A+"}))))</f>
        <v/>
      </c>
      <c r="AH750" s="2" t="str">
        <f>IF(COUNT($A750)=0,"",IF(AF750="","--",IF(AF750="3E","3E",LOOKUP(AF750/AH$2,{0,0.4,0.45,0.5,0.55,0.6,0.65,0.7,0.75,0.8,1},{0,2,2.25,2.5,2.75,3,3.25,3.5,3.75,4}))))</f>
        <v/>
      </c>
      <c r="AI750" s="11" t="str">
        <f>IF(OR(COUNT($A750)=0,COUNT(B750:AH750)=0),"",IF(COUNTIF(B750:AH750,"3E")&gt;0,"3E",IF(DRAFT!$A752="R",TRUNC(SUMPRODUCT(RGP,RCP)/TCP,3),TRUNC((SUMPRODUCT(--(IMDGP&gt;0)*IMDGP,IMCP)+CEILING(DRAFT!$CQ752*42,0.25))/TCP,3))))</f>
        <v/>
      </c>
      <c r="AJ750" s="3" t="str">
        <f>IF(OR(COUNT($A750)=0,COUNT(B750:AH750)=0),"",IF(COUNTIF(B750:AH750,"3E")&gt;0,"3E",IF(DRAFT!$A752="R",SUMPRODUCT(--(RGP&gt;=2),RCP),SUMPRODUCT(--(IMDGP&gt;0),--(IMGP=0),IMCP)+DRAFT!$CR752)))</f>
        <v/>
      </c>
      <c r="AK750" s="3" t="str">
        <f>IF(OR(COUNT($A750)=0,COUNT(B750:AH750)=0),"",IF(COUNTIF(B750:AJ750,"3E")&gt;0,"3E",IF(AND(DRAFT!$A752="IM",OR($AI750&gt;DRAFT!$CQ752,$AJ750&gt;DRAFT!$CR752)),"IMPROVED",IF(AND(DRAFT!$A752="IM",$AI750&lt;=DRAFT!$CQ752,$AJ750&lt;=DRAFT!$CR752),"NOT IMPROVED",IF(AND(AH750&gt;=2,AI750&gt;=2,AJ750&gt;=30),"PASS","FAIL")))))</f>
        <v/>
      </c>
      <c r="AL750" s="3" t="str">
        <f t="shared" si="22"/>
        <v/>
      </c>
      <c r="AM750" s="3" t="str">
        <f t="shared" si="23"/>
        <v/>
      </c>
    </row>
    <row r="751" spans="1:39" ht="18.95" customHeight="1" x14ac:dyDescent="0.25">
      <c r="A751" s="4" t="str">
        <f>IF(DRAFT!$B753="","",DRAFT!$B753)</f>
        <v/>
      </c>
      <c r="B751" s="3" t="str">
        <f>IF(COUNT($A751)=0,"",IF($A751&lt;&gt;DRAFT!$B753,"ERR",IF(DRAFT!I753="3E","3E",IF(COUNT(DRAFT!E753,DRAFT!I753)&gt;0,DRAFT!J753,""))))</f>
        <v/>
      </c>
      <c r="C751" s="3" t="str">
        <f>IF(COUNT($A751)=0,"",IF(B751="3E","3E",IF(B751="","I",LOOKUP(B751/D$2,{0,0.4,0.45,0.5,0.55,0.6,0.65,0.7,0.75,0.8,1},{"F","D","C","C+","B-","B","B+","A-","A","A+"}))))</f>
        <v/>
      </c>
      <c r="D751" s="2" t="str">
        <f>IF(COUNT($A751)=0,"",IF(B751="","--",IF(B751="3E","3E",LOOKUP(B751/D$2,{0,0.4,0.45,0.5,0.55,0.6,0.65,0.7,0.75,0.8,1},{0,2,2.25,2.5,2.75,3,3.25,3.5,3.75,4}))))</f>
        <v/>
      </c>
      <c r="E751" s="3" t="str">
        <f>IF(COUNT($A751)=0,"",IF($A751&lt;&gt;DRAFT!$B753,"ERR",IF(DRAFT!R753="3E","3E",IF(COUNT(DRAFT!N753,DRAFT!R753)&gt;0,DRAFT!S753,""))))</f>
        <v/>
      </c>
      <c r="F751" s="3" t="str">
        <f>IF(COUNT($A751)=0,"",IF(E751="3E","3E",IF(E751="","I",LOOKUP(E751/G$2,{0,0.4,0.45,0.5,0.55,0.6,0.65,0.7,0.75,0.8,1},{"F","D","C","C+","B-","B","B+","A-","A","A+"}))))</f>
        <v/>
      </c>
      <c r="G751" s="2" t="str">
        <f>IF(COUNT($A751)=0,"",IF(E751="","--",IF(E751="3E","3E",LOOKUP(E751/G$2,{0,0.4,0.45,0.5,0.55,0.6,0.65,0.7,0.75,0.8,1},{0,2,2.25,2.5,2.75,3,3.25,3.5,3.75,4}))))</f>
        <v/>
      </c>
      <c r="H751" s="3" t="str">
        <f>IF(COUNT($A751)=0,"",IF($A751&lt;&gt;DRAFT!$B753,"ERR",IF(DRAFT!AA753="3E","3E",IF(COUNT(DRAFT!W753,DRAFT!AA753)&gt;0,DRAFT!AB753,""))))</f>
        <v/>
      </c>
      <c r="I751" s="3" t="str">
        <f>IF(COUNT($A751)=0,"",IF(H751="3E","3E",IF(H751="","I",LOOKUP(H751/J$2,{0,0.4,0.45,0.5,0.55,0.6,0.65,0.7,0.75,0.8,1},{"F","D","C","C+","B-","B","B+","A-","A","A+"}))))</f>
        <v/>
      </c>
      <c r="J751" s="2" t="str">
        <f>IF(COUNT($A751)=0,"",IF(H751="","--",IF(H751="3E","3E",LOOKUP(H751/J$2,{0,0.4,0.45,0.5,0.55,0.6,0.65,0.7,0.75,0.8,1},{0,2,2.25,2.5,2.75,3,3.25,3.5,3.75,4}))))</f>
        <v/>
      </c>
      <c r="K751" s="3" t="str">
        <f>IF(COUNT($A751)=0,"",IF($A751&lt;&gt;DRAFT!$B753,"ERR",IF(DRAFT!AJ753="3E","3E",IF(COUNT(DRAFT!AF753,DRAFT!AJ753)&gt;0,DRAFT!AK753,""))))</f>
        <v/>
      </c>
      <c r="L751" s="3" t="str">
        <f>IF(COUNT($A751)=0,"",IF(K751="3E","3E",IF(K751="","I",LOOKUP(K751/M$2,{0,0.4,0.45,0.5,0.55,0.6,0.65,0.7,0.75,0.8,1},{"F","D","C","C+","B-","B","B+","A-","A","A+"}))))</f>
        <v/>
      </c>
      <c r="M751" s="2" t="str">
        <f>IF(COUNT($A751)=0,"",IF(K751="","--",IF(K751="3E","3E",LOOKUP(K751/M$2,{0,0.4,0.45,0.5,0.55,0.6,0.65,0.7,0.75,0.8,1},{0,2,2.25,2.5,2.75,3,3.25,3.5,3.75,4}))))</f>
        <v/>
      </c>
      <c r="N751" s="3" t="str">
        <f>IF(COUNT($A751)=0,"",IF($A751&lt;&gt;DRAFT!$B753,"ERR",IF(DRAFT!AS753="3E","3E",IF(COUNT(DRAFT!AO753,DRAFT!AS753)&gt;0,DRAFT!AT753,""))))</f>
        <v/>
      </c>
      <c r="O751" s="3" t="str">
        <f>IF(COUNT($A751)=0,"",IF(N751="3E","3E",IF(N751="","I",LOOKUP(N751/P$2,{0,0.4,0.45,0.5,0.55,0.6,0.65,0.7,0.75,0.8,1},{"F","D","C","C+","B-","B","B+","A-","A","A+"}))))</f>
        <v/>
      </c>
      <c r="P751" s="2" t="str">
        <f>IF(COUNT($A751)=0,"",IF(N751="","--",IF(N751="3E","3E",LOOKUP(N751/P$2,{0,0.4,0.45,0.5,0.55,0.6,0.65,0.7,0.75,0.8,1},{0,2,2.25,2.5,2.75,3,3.25,3.5,3.75,4}))))</f>
        <v/>
      </c>
      <c r="Q751" s="3" t="str">
        <f>IF(COUNT($A751)=0,"",IF($A751&lt;&gt;DRAFT!$B753,"ERR",IF(DRAFT!BB753="3E","3E",IF(COUNT(DRAFT!AX753,DRAFT!BB753)&gt;0,DRAFT!BC753,""))))</f>
        <v/>
      </c>
      <c r="R751" s="3" t="str">
        <f>IF(COUNT($A751)=0,"",IF(Q751="3E","3E",IF(Q751="","I",LOOKUP(Q751/S$2,{0,0.4,0.45,0.5,0.55,0.6,0.65,0.7,0.75,0.8,1},{"F","D","C","C+","B-","B","B+","A-","A","A+"}))))</f>
        <v/>
      </c>
      <c r="S751" s="2" t="str">
        <f>IF(COUNT($A751)=0,"",IF(Q751="","--",IF(Q751="3E","3E",LOOKUP(Q751/S$2,{0,0.4,0.45,0.5,0.55,0.6,0.65,0.7,0.75,0.8,1},{0,2,2.25,2.5,2.75,3,3.25,3.5,3.75,4}))))</f>
        <v/>
      </c>
      <c r="T751" s="3" t="str">
        <f>IF(COUNT($A751)=0,"",IF($A751&lt;&gt;DRAFT!$B753,"ERR",IF(DRAFT!BK753="3E","3E",IF(COUNT(DRAFT!BG753,DRAFT!BK753)&gt;0,DRAFT!BL753,""))))</f>
        <v/>
      </c>
      <c r="U751" s="3" t="str">
        <f>IF(COUNT($A751)=0,"",IF(T751="3E","3E",IF(T751="","I",LOOKUP(T751/V$2,{0,0.4,0.45,0.5,0.55,0.6,0.65,0.7,0.75,0.8,1},{"F","D","C","C+","B-","B","B+","A-","A","A+"}))))</f>
        <v/>
      </c>
      <c r="V751" s="2" t="str">
        <f>IF(COUNT($A751)=0,"",IF(T751="","--",IF(T751="3E","3E",LOOKUP(T751/V$2,{0,0.4,0.45,0.5,0.55,0.6,0.65,0.7,0.75,0.8,1},{0,2,2.25,2.5,2.75,3,3.25,3.5,3.75,4}))))</f>
        <v/>
      </c>
      <c r="W751" s="3" t="str">
        <f>IF(COUNT($A751)=0,"",IF($A751&lt;&gt;DRAFT!$B753,"ERR",IF(DRAFT!BT753="3E","3E",IF(COUNT(DRAFT!BP753,DRAFT!BT753)&gt;0,DRAFT!BU753,""))))</f>
        <v/>
      </c>
      <c r="X751" s="3" t="str">
        <f>IF(COUNT($A751)=0,"",IF(W751="3E","3E",IF(W751="","I",LOOKUP(W751/Y$2,{0,0.4,0.45,0.5,0.55,0.6,0.65,0.7,0.75,0.8,1},{"F","D","C","C+","B-","B","B+","A-","A","A+"}))))</f>
        <v/>
      </c>
      <c r="Y751" s="2" t="str">
        <f>IF(COUNT($A751)=0,"",IF(W751="","--",IF(W751="3E","3E",LOOKUP(W751/Y$2,{0,0.4,0.45,0.5,0.55,0.6,0.65,0.7,0.75,0.8,1},{0,2,2.25,2.5,2.75,3,3.25,3.5,3.75,4}))))</f>
        <v/>
      </c>
      <c r="Z751" s="3" t="str">
        <f>IF(COUNT($A751)=0,"",IF($A751&lt;&gt;DRAFT!$B753,"ERR",IF(DRAFT!CC753="3E","3E",IF(COUNT(DRAFT!BY753,DRAFT!CC753)&gt;0,DRAFT!CD753,""))))</f>
        <v/>
      </c>
      <c r="AA751" s="3" t="str">
        <f>IF(COUNT($A751)=0,"",IF(Z751="3E","3E",IF(Z751="","I",LOOKUP(Z751/AB$2,{0,0.4,0.45,0.5,0.55,0.6,0.65,0.7,0.75,0.8,1},{"F","D","C","C+","B-","B","B+","A-","A","A+"}))))</f>
        <v/>
      </c>
      <c r="AB751" s="2" t="str">
        <f>IF(COUNT($A751)=0,"",IF(Z751="","--",IF(Z751="3E","3E",LOOKUP(Z751/AB$2,{0,0.4,0.45,0.5,0.55,0.6,0.65,0.7,0.75,0.8,1},{0,2,2.25,2.5,2.75,3,3.25,3.5,3.75,4}))))</f>
        <v/>
      </c>
      <c r="AC751" s="3" t="str">
        <f>IF(COUNT($A751)=0,"",IF($A751&lt;&gt;DRAFT!$B753,"ERR",IF(DRAFT!CF753&gt;0,DRAFT!CF753,"")))</f>
        <v/>
      </c>
      <c r="AD751" s="3" t="str">
        <f>IF(COUNT($A751)=0,"",IF(AC751="3E","3E",IF(AC751="","I",LOOKUP(AC751/AE$2,{0,0.4,0.45,0.5,0.55,0.6,0.65,0.7,0.75,0.8,1},{"F","D","C","C+","B-","B","B+","A-","A","A+"}))))</f>
        <v/>
      </c>
      <c r="AE751" s="2" t="str">
        <f>IF(COUNT($A751)=0,"",IF(AC751="","--",IF(AC751="3E","3E",LOOKUP(AC751/AE$2,{0,0.4,0.45,0.5,0.55,0.6,0.65,0.7,0.75,0.8,1},{0,2,2.25,2.5,2.75,3,3.25,3.5,3.75,4}))))</f>
        <v/>
      </c>
      <c r="AF751" s="3" t="str">
        <f>IF($A751&lt;&gt;DRAFT!$B753,"ERR",IF(OR(COUNT($A751)=0,COUNT(DRAFT!CI753:CK753,DRAFT!CM753:CO753)=0),"",CEILING(SUM(DRAFT!CL753,DRAFT!CP753),1)))</f>
        <v/>
      </c>
      <c r="AG751" s="3" t="str">
        <f>IF(COUNT($A751)=0,"",IF(AF751="3E","3E",IF(AF751="","I",LOOKUP(AF751/AH$2,{0,0.4,0.45,0.5,0.55,0.6,0.65,0.7,0.75,0.8,1},{"F","D","C","C+","B-","B","B+","A-","A","A+"}))))</f>
        <v/>
      </c>
      <c r="AH751" s="2" t="str">
        <f>IF(COUNT($A751)=0,"",IF(AF751="","--",IF(AF751="3E","3E",LOOKUP(AF751/AH$2,{0,0.4,0.45,0.5,0.55,0.6,0.65,0.7,0.75,0.8,1},{0,2,2.25,2.5,2.75,3,3.25,3.5,3.75,4}))))</f>
        <v/>
      </c>
      <c r="AI751" s="11" t="str">
        <f>IF(OR(COUNT($A751)=0,COUNT(B751:AH751)=0),"",IF(COUNTIF(B751:AH751,"3E")&gt;0,"3E",IF(DRAFT!$A753="R",TRUNC(SUMPRODUCT(RGP,RCP)/TCP,3),TRUNC((SUMPRODUCT(--(IMDGP&gt;0)*IMDGP,IMCP)+CEILING(DRAFT!$CQ753*42,0.25))/TCP,3))))</f>
        <v/>
      </c>
      <c r="AJ751" s="3" t="str">
        <f>IF(OR(COUNT($A751)=0,COUNT(B751:AH751)=0),"",IF(COUNTIF(B751:AH751,"3E")&gt;0,"3E",IF(DRAFT!$A753="R",SUMPRODUCT(--(RGP&gt;=2),RCP),SUMPRODUCT(--(IMDGP&gt;0),--(IMGP=0),IMCP)+DRAFT!$CR753)))</f>
        <v/>
      </c>
      <c r="AK751" s="3" t="str">
        <f>IF(OR(COUNT($A751)=0,COUNT(B751:AH751)=0),"",IF(COUNTIF(B751:AJ751,"3E")&gt;0,"3E",IF(AND(DRAFT!$A753="IM",OR($AI751&gt;DRAFT!$CQ753,$AJ751&gt;DRAFT!$CR753)),"IMPROVED",IF(AND(DRAFT!$A753="IM",$AI751&lt;=DRAFT!$CQ753,$AJ751&lt;=DRAFT!$CR753),"NOT IMPROVED",IF(AND(AH751&gt;=2,AI751&gt;=2,AJ751&gt;=30),"PASS","FAIL")))))</f>
        <v/>
      </c>
      <c r="AL751" s="3" t="str">
        <f t="shared" si="22"/>
        <v/>
      </c>
      <c r="AM751" s="3" t="str">
        <f t="shared" si="23"/>
        <v/>
      </c>
    </row>
    <row r="752" spans="1:39" ht="18.95" customHeight="1" x14ac:dyDescent="0.25">
      <c r="A752" s="4" t="str">
        <f>IF(DRAFT!$B754="","",DRAFT!$B754)</f>
        <v/>
      </c>
      <c r="B752" s="3" t="str">
        <f>IF(COUNT($A752)=0,"",IF($A752&lt;&gt;DRAFT!$B754,"ERR",IF(DRAFT!I754="3E","3E",IF(COUNT(DRAFT!E754,DRAFT!I754)&gt;0,DRAFT!J754,""))))</f>
        <v/>
      </c>
      <c r="C752" s="3" t="str">
        <f>IF(COUNT($A752)=0,"",IF(B752="3E","3E",IF(B752="","I",LOOKUP(B752/D$2,{0,0.4,0.45,0.5,0.55,0.6,0.65,0.7,0.75,0.8,1},{"F","D","C","C+","B-","B","B+","A-","A","A+"}))))</f>
        <v/>
      </c>
      <c r="D752" s="2" t="str">
        <f>IF(COUNT($A752)=0,"",IF(B752="","--",IF(B752="3E","3E",LOOKUP(B752/D$2,{0,0.4,0.45,0.5,0.55,0.6,0.65,0.7,0.75,0.8,1},{0,2,2.25,2.5,2.75,3,3.25,3.5,3.75,4}))))</f>
        <v/>
      </c>
      <c r="E752" s="3" t="str">
        <f>IF(COUNT($A752)=0,"",IF($A752&lt;&gt;DRAFT!$B754,"ERR",IF(DRAFT!R754="3E","3E",IF(COUNT(DRAFT!N754,DRAFT!R754)&gt;0,DRAFT!S754,""))))</f>
        <v/>
      </c>
      <c r="F752" s="3" t="str">
        <f>IF(COUNT($A752)=0,"",IF(E752="3E","3E",IF(E752="","I",LOOKUP(E752/G$2,{0,0.4,0.45,0.5,0.55,0.6,0.65,0.7,0.75,0.8,1},{"F","D","C","C+","B-","B","B+","A-","A","A+"}))))</f>
        <v/>
      </c>
      <c r="G752" s="2" t="str">
        <f>IF(COUNT($A752)=0,"",IF(E752="","--",IF(E752="3E","3E",LOOKUP(E752/G$2,{0,0.4,0.45,0.5,0.55,0.6,0.65,0.7,0.75,0.8,1},{0,2,2.25,2.5,2.75,3,3.25,3.5,3.75,4}))))</f>
        <v/>
      </c>
      <c r="H752" s="3" t="str">
        <f>IF(COUNT($A752)=0,"",IF($A752&lt;&gt;DRAFT!$B754,"ERR",IF(DRAFT!AA754="3E","3E",IF(COUNT(DRAFT!W754,DRAFT!AA754)&gt;0,DRAFT!AB754,""))))</f>
        <v/>
      </c>
      <c r="I752" s="3" t="str">
        <f>IF(COUNT($A752)=0,"",IF(H752="3E","3E",IF(H752="","I",LOOKUP(H752/J$2,{0,0.4,0.45,0.5,0.55,0.6,0.65,0.7,0.75,0.8,1},{"F","D","C","C+","B-","B","B+","A-","A","A+"}))))</f>
        <v/>
      </c>
      <c r="J752" s="2" t="str">
        <f>IF(COUNT($A752)=0,"",IF(H752="","--",IF(H752="3E","3E",LOOKUP(H752/J$2,{0,0.4,0.45,0.5,0.55,0.6,0.65,0.7,0.75,0.8,1},{0,2,2.25,2.5,2.75,3,3.25,3.5,3.75,4}))))</f>
        <v/>
      </c>
      <c r="K752" s="3" t="str">
        <f>IF(COUNT($A752)=0,"",IF($A752&lt;&gt;DRAFT!$B754,"ERR",IF(DRAFT!AJ754="3E","3E",IF(COUNT(DRAFT!AF754,DRAFT!AJ754)&gt;0,DRAFT!AK754,""))))</f>
        <v/>
      </c>
      <c r="L752" s="3" t="str">
        <f>IF(COUNT($A752)=0,"",IF(K752="3E","3E",IF(K752="","I",LOOKUP(K752/M$2,{0,0.4,0.45,0.5,0.55,0.6,0.65,0.7,0.75,0.8,1},{"F","D","C","C+","B-","B","B+","A-","A","A+"}))))</f>
        <v/>
      </c>
      <c r="M752" s="2" t="str">
        <f>IF(COUNT($A752)=0,"",IF(K752="","--",IF(K752="3E","3E",LOOKUP(K752/M$2,{0,0.4,0.45,0.5,0.55,0.6,0.65,0.7,0.75,0.8,1},{0,2,2.25,2.5,2.75,3,3.25,3.5,3.75,4}))))</f>
        <v/>
      </c>
      <c r="N752" s="3" t="str">
        <f>IF(COUNT($A752)=0,"",IF($A752&lt;&gt;DRAFT!$B754,"ERR",IF(DRAFT!AS754="3E","3E",IF(COUNT(DRAFT!AO754,DRAFT!AS754)&gt;0,DRAFT!AT754,""))))</f>
        <v/>
      </c>
      <c r="O752" s="3" t="str">
        <f>IF(COUNT($A752)=0,"",IF(N752="3E","3E",IF(N752="","I",LOOKUP(N752/P$2,{0,0.4,0.45,0.5,0.55,0.6,0.65,0.7,0.75,0.8,1},{"F","D","C","C+","B-","B","B+","A-","A","A+"}))))</f>
        <v/>
      </c>
      <c r="P752" s="2" t="str">
        <f>IF(COUNT($A752)=0,"",IF(N752="","--",IF(N752="3E","3E",LOOKUP(N752/P$2,{0,0.4,0.45,0.5,0.55,0.6,0.65,0.7,0.75,0.8,1},{0,2,2.25,2.5,2.75,3,3.25,3.5,3.75,4}))))</f>
        <v/>
      </c>
      <c r="Q752" s="3" t="str">
        <f>IF(COUNT($A752)=0,"",IF($A752&lt;&gt;DRAFT!$B754,"ERR",IF(DRAFT!BB754="3E","3E",IF(COUNT(DRAFT!AX754,DRAFT!BB754)&gt;0,DRAFT!BC754,""))))</f>
        <v/>
      </c>
      <c r="R752" s="3" t="str">
        <f>IF(COUNT($A752)=0,"",IF(Q752="3E","3E",IF(Q752="","I",LOOKUP(Q752/S$2,{0,0.4,0.45,0.5,0.55,0.6,0.65,0.7,0.75,0.8,1},{"F","D","C","C+","B-","B","B+","A-","A","A+"}))))</f>
        <v/>
      </c>
      <c r="S752" s="2" t="str">
        <f>IF(COUNT($A752)=0,"",IF(Q752="","--",IF(Q752="3E","3E",LOOKUP(Q752/S$2,{0,0.4,0.45,0.5,0.55,0.6,0.65,0.7,0.75,0.8,1},{0,2,2.25,2.5,2.75,3,3.25,3.5,3.75,4}))))</f>
        <v/>
      </c>
      <c r="T752" s="3" t="str">
        <f>IF(COUNT($A752)=0,"",IF($A752&lt;&gt;DRAFT!$B754,"ERR",IF(DRAFT!BK754="3E","3E",IF(COUNT(DRAFT!BG754,DRAFT!BK754)&gt;0,DRAFT!BL754,""))))</f>
        <v/>
      </c>
      <c r="U752" s="3" t="str">
        <f>IF(COUNT($A752)=0,"",IF(T752="3E","3E",IF(T752="","I",LOOKUP(T752/V$2,{0,0.4,0.45,0.5,0.55,0.6,0.65,0.7,0.75,0.8,1},{"F","D","C","C+","B-","B","B+","A-","A","A+"}))))</f>
        <v/>
      </c>
      <c r="V752" s="2" t="str">
        <f>IF(COUNT($A752)=0,"",IF(T752="","--",IF(T752="3E","3E",LOOKUP(T752/V$2,{0,0.4,0.45,0.5,0.55,0.6,0.65,0.7,0.75,0.8,1},{0,2,2.25,2.5,2.75,3,3.25,3.5,3.75,4}))))</f>
        <v/>
      </c>
      <c r="W752" s="3" t="str">
        <f>IF(COUNT($A752)=0,"",IF($A752&lt;&gt;DRAFT!$B754,"ERR",IF(DRAFT!BT754="3E","3E",IF(COUNT(DRAFT!BP754,DRAFT!BT754)&gt;0,DRAFT!BU754,""))))</f>
        <v/>
      </c>
      <c r="X752" s="3" t="str">
        <f>IF(COUNT($A752)=0,"",IF(W752="3E","3E",IF(W752="","I",LOOKUP(W752/Y$2,{0,0.4,0.45,0.5,0.55,0.6,0.65,0.7,0.75,0.8,1},{"F","D","C","C+","B-","B","B+","A-","A","A+"}))))</f>
        <v/>
      </c>
      <c r="Y752" s="2" t="str">
        <f>IF(COUNT($A752)=0,"",IF(W752="","--",IF(W752="3E","3E",LOOKUP(W752/Y$2,{0,0.4,0.45,0.5,0.55,0.6,0.65,0.7,0.75,0.8,1},{0,2,2.25,2.5,2.75,3,3.25,3.5,3.75,4}))))</f>
        <v/>
      </c>
      <c r="Z752" s="3" t="str">
        <f>IF(COUNT($A752)=0,"",IF($A752&lt;&gt;DRAFT!$B754,"ERR",IF(DRAFT!CC754="3E","3E",IF(COUNT(DRAFT!BY754,DRAFT!CC754)&gt;0,DRAFT!CD754,""))))</f>
        <v/>
      </c>
      <c r="AA752" s="3" t="str">
        <f>IF(COUNT($A752)=0,"",IF(Z752="3E","3E",IF(Z752="","I",LOOKUP(Z752/AB$2,{0,0.4,0.45,0.5,0.55,0.6,0.65,0.7,0.75,0.8,1},{"F","D","C","C+","B-","B","B+","A-","A","A+"}))))</f>
        <v/>
      </c>
      <c r="AB752" s="2" t="str">
        <f>IF(COUNT($A752)=0,"",IF(Z752="","--",IF(Z752="3E","3E",LOOKUP(Z752/AB$2,{0,0.4,0.45,0.5,0.55,0.6,0.65,0.7,0.75,0.8,1},{0,2,2.25,2.5,2.75,3,3.25,3.5,3.75,4}))))</f>
        <v/>
      </c>
      <c r="AC752" s="3" t="str">
        <f>IF(COUNT($A752)=0,"",IF($A752&lt;&gt;DRAFT!$B754,"ERR",IF(DRAFT!CF754&gt;0,DRAFT!CF754,"")))</f>
        <v/>
      </c>
      <c r="AD752" s="3" t="str">
        <f>IF(COUNT($A752)=0,"",IF(AC752="3E","3E",IF(AC752="","I",LOOKUP(AC752/AE$2,{0,0.4,0.45,0.5,0.55,0.6,0.65,0.7,0.75,0.8,1},{"F","D","C","C+","B-","B","B+","A-","A","A+"}))))</f>
        <v/>
      </c>
      <c r="AE752" s="2" t="str">
        <f>IF(COUNT($A752)=0,"",IF(AC752="","--",IF(AC752="3E","3E",LOOKUP(AC752/AE$2,{0,0.4,0.45,0.5,0.55,0.6,0.65,0.7,0.75,0.8,1},{0,2,2.25,2.5,2.75,3,3.25,3.5,3.75,4}))))</f>
        <v/>
      </c>
      <c r="AF752" s="3" t="str">
        <f>IF($A752&lt;&gt;DRAFT!$B754,"ERR",IF(OR(COUNT($A752)=0,COUNT(DRAFT!CI754:CK754,DRAFT!CM754:CO754)=0),"",CEILING(SUM(DRAFT!CL754,DRAFT!CP754),1)))</f>
        <v/>
      </c>
      <c r="AG752" s="3" t="str">
        <f>IF(COUNT($A752)=0,"",IF(AF752="3E","3E",IF(AF752="","I",LOOKUP(AF752/AH$2,{0,0.4,0.45,0.5,0.55,0.6,0.65,0.7,0.75,0.8,1},{"F","D","C","C+","B-","B","B+","A-","A","A+"}))))</f>
        <v/>
      </c>
      <c r="AH752" s="2" t="str">
        <f>IF(COUNT($A752)=0,"",IF(AF752="","--",IF(AF752="3E","3E",LOOKUP(AF752/AH$2,{0,0.4,0.45,0.5,0.55,0.6,0.65,0.7,0.75,0.8,1},{0,2,2.25,2.5,2.75,3,3.25,3.5,3.75,4}))))</f>
        <v/>
      </c>
      <c r="AI752" s="11" t="str">
        <f>IF(OR(COUNT($A752)=0,COUNT(B752:AH752)=0),"",IF(COUNTIF(B752:AH752,"3E")&gt;0,"3E",IF(DRAFT!$A754="R",TRUNC(SUMPRODUCT(RGP,RCP)/TCP,3),TRUNC((SUMPRODUCT(--(IMDGP&gt;0)*IMDGP,IMCP)+CEILING(DRAFT!$CQ754*42,0.25))/TCP,3))))</f>
        <v/>
      </c>
      <c r="AJ752" s="3" t="str">
        <f>IF(OR(COUNT($A752)=0,COUNT(B752:AH752)=0),"",IF(COUNTIF(B752:AH752,"3E")&gt;0,"3E",IF(DRAFT!$A754="R",SUMPRODUCT(--(RGP&gt;=2),RCP),SUMPRODUCT(--(IMDGP&gt;0),--(IMGP=0),IMCP)+DRAFT!$CR754)))</f>
        <v/>
      </c>
      <c r="AK752" s="3" t="str">
        <f>IF(OR(COUNT($A752)=0,COUNT(B752:AH752)=0),"",IF(COUNTIF(B752:AJ752,"3E")&gt;0,"3E",IF(AND(DRAFT!$A754="IM",OR($AI752&gt;DRAFT!$CQ754,$AJ752&gt;DRAFT!$CR754)),"IMPROVED",IF(AND(DRAFT!$A754="IM",$AI752&lt;=DRAFT!$CQ754,$AJ752&lt;=DRAFT!$CR754),"NOT IMPROVED",IF(AND(AH752&gt;=2,AI752&gt;=2,AJ752&gt;=30),"PASS","FAIL")))))</f>
        <v/>
      </c>
      <c r="AL752" s="3" t="str">
        <f t="shared" si="22"/>
        <v/>
      </c>
      <c r="AM752" s="3" t="str">
        <f t="shared" si="23"/>
        <v/>
      </c>
    </row>
    <row r="753" spans="1:39" ht="18.95" customHeight="1" x14ac:dyDescent="0.25">
      <c r="A753" s="4" t="str">
        <f>IF(DRAFT!$B755="","",DRAFT!$B755)</f>
        <v/>
      </c>
      <c r="B753" s="3" t="str">
        <f>IF(COUNT($A753)=0,"",IF($A753&lt;&gt;DRAFT!$B755,"ERR",IF(DRAFT!I755="3E","3E",IF(COUNT(DRAFT!E755,DRAFT!I755)&gt;0,DRAFT!J755,""))))</f>
        <v/>
      </c>
      <c r="C753" s="3" t="str">
        <f>IF(COUNT($A753)=0,"",IF(B753="3E","3E",IF(B753="","I",LOOKUP(B753/D$2,{0,0.4,0.45,0.5,0.55,0.6,0.65,0.7,0.75,0.8,1},{"F","D","C","C+","B-","B","B+","A-","A","A+"}))))</f>
        <v/>
      </c>
      <c r="D753" s="2" t="str">
        <f>IF(COUNT($A753)=0,"",IF(B753="","--",IF(B753="3E","3E",LOOKUP(B753/D$2,{0,0.4,0.45,0.5,0.55,0.6,0.65,0.7,0.75,0.8,1},{0,2,2.25,2.5,2.75,3,3.25,3.5,3.75,4}))))</f>
        <v/>
      </c>
      <c r="E753" s="3" t="str">
        <f>IF(COUNT($A753)=0,"",IF($A753&lt;&gt;DRAFT!$B755,"ERR",IF(DRAFT!R755="3E","3E",IF(COUNT(DRAFT!N755,DRAFT!R755)&gt;0,DRAFT!S755,""))))</f>
        <v/>
      </c>
      <c r="F753" s="3" t="str">
        <f>IF(COUNT($A753)=0,"",IF(E753="3E","3E",IF(E753="","I",LOOKUP(E753/G$2,{0,0.4,0.45,0.5,0.55,0.6,0.65,0.7,0.75,0.8,1},{"F","D","C","C+","B-","B","B+","A-","A","A+"}))))</f>
        <v/>
      </c>
      <c r="G753" s="2" t="str">
        <f>IF(COUNT($A753)=0,"",IF(E753="","--",IF(E753="3E","3E",LOOKUP(E753/G$2,{0,0.4,0.45,0.5,0.55,0.6,0.65,0.7,0.75,0.8,1},{0,2,2.25,2.5,2.75,3,3.25,3.5,3.75,4}))))</f>
        <v/>
      </c>
      <c r="H753" s="3" t="str">
        <f>IF(COUNT($A753)=0,"",IF($A753&lt;&gt;DRAFT!$B755,"ERR",IF(DRAFT!AA755="3E","3E",IF(COUNT(DRAFT!W755,DRAFT!AA755)&gt;0,DRAFT!AB755,""))))</f>
        <v/>
      </c>
      <c r="I753" s="3" t="str">
        <f>IF(COUNT($A753)=0,"",IF(H753="3E","3E",IF(H753="","I",LOOKUP(H753/J$2,{0,0.4,0.45,0.5,0.55,0.6,0.65,0.7,0.75,0.8,1},{"F","D","C","C+","B-","B","B+","A-","A","A+"}))))</f>
        <v/>
      </c>
      <c r="J753" s="2" t="str">
        <f>IF(COUNT($A753)=0,"",IF(H753="","--",IF(H753="3E","3E",LOOKUP(H753/J$2,{0,0.4,0.45,0.5,0.55,0.6,0.65,0.7,0.75,0.8,1},{0,2,2.25,2.5,2.75,3,3.25,3.5,3.75,4}))))</f>
        <v/>
      </c>
      <c r="K753" s="3" t="str">
        <f>IF(COUNT($A753)=0,"",IF($A753&lt;&gt;DRAFT!$B755,"ERR",IF(DRAFT!AJ755="3E","3E",IF(COUNT(DRAFT!AF755,DRAFT!AJ755)&gt;0,DRAFT!AK755,""))))</f>
        <v/>
      </c>
      <c r="L753" s="3" t="str">
        <f>IF(COUNT($A753)=0,"",IF(K753="3E","3E",IF(K753="","I",LOOKUP(K753/M$2,{0,0.4,0.45,0.5,0.55,0.6,0.65,0.7,0.75,0.8,1},{"F","D","C","C+","B-","B","B+","A-","A","A+"}))))</f>
        <v/>
      </c>
      <c r="M753" s="2" t="str">
        <f>IF(COUNT($A753)=0,"",IF(K753="","--",IF(K753="3E","3E",LOOKUP(K753/M$2,{0,0.4,0.45,0.5,0.55,0.6,0.65,0.7,0.75,0.8,1},{0,2,2.25,2.5,2.75,3,3.25,3.5,3.75,4}))))</f>
        <v/>
      </c>
      <c r="N753" s="3" t="str">
        <f>IF(COUNT($A753)=0,"",IF($A753&lt;&gt;DRAFT!$B755,"ERR",IF(DRAFT!AS755="3E","3E",IF(COUNT(DRAFT!AO755,DRAFT!AS755)&gt;0,DRAFT!AT755,""))))</f>
        <v/>
      </c>
      <c r="O753" s="3" t="str">
        <f>IF(COUNT($A753)=0,"",IF(N753="3E","3E",IF(N753="","I",LOOKUP(N753/P$2,{0,0.4,0.45,0.5,0.55,0.6,0.65,0.7,0.75,0.8,1},{"F","D","C","C+","B-","B","B+","A-","A","A+"}))))</f>
        <v/>
      </c>
      <c r="P753" s="2" t="str">
        <f>IF(COUNT($A753)=0,"",IF(N753="","--",IF(N753="3E","3E",LOOKUP(N753/P$2,{0,0.4,0.45,0.5,0.55,0.6,0.65,0.7,0.75,0.8,1},{0,2,2.25,2.5,2.75,3,3.25,3.5,3.75,4}))))</f>
        <v/>
      </c>
      <c r="Q753" s="3" t="str">
        <f>IF(COUNT($A753)=0,"",IF($A753&lt;&gt;DRAFT!$B755,"ERR",IF(DRAFT!BB755="3E","3E",IF(COUNT(DRAFT!AX755,DRAFT!BB755)&gt;0,DRAFT!BC755,""))))</f>
        <v/>
      </c>
      <c r="R753" s="3" t="str">
        <f>IF(COUNT($A753)=0,"",IF(Q753="3E","3E",IF(Q753="","I",LOOKUP(Q753/S$2,{0,0.4,0.45,0.5,0.55,0.6,0.65,0.7,0.75,0.8,1},{"F","D","C","C+","B-","B","B+","A-","A","A+"}))))</f>
        <v/>
      </c>
      <c r="S753" s="2" t="str">
        <f>IF(COUNT($A753)=0,"",IF(Q753="","--",IF(Q753="3E","3E",LOOKUP(Q753/S$2,{0,0.4,0.45,0.5,0.55,0.6,0.65,0.7,0.75,0.8,1},{0,2,2.25,2.5,2.75,3,3.25,3.5,3.75,4}))))</f>
        <v/>
      </c>
      <c r="T753" s="3" t="str">
        <f>IF(COUNT($A753)=0,"",IF($A753&lt;&gt;DRAFT!$B755,"ERR",IF(DRAFT!BK755="3E","3E",IF(COUNT(DRAFT!BG755,DRAFT!BK755)&gt;0,DRAFT!BL755,""))))</f>
        <v/>
      </c>
      <c r="U753" s="3" t="str">
        <f>IF(COUNT($A753)=0,"",IF(T753="3E","3E",IF(T753="","I",LOOKUP(T753/V$2,{0,0.4,0.45,0.5,0.55,0.6,0.65,0.7,0.75,0.8,1},{"F","D","C","C+","B-","B","B+","A-","A","A+"}))))</f>
        <v/>
      </c>
      <c r="V753" s="2" t="str">
        <f>IF(COUNT($A753)=0,"",IF(T753="","--",IF(T753="3E","3E",LOOKUP(T753/V$2,{0,0.4,0.45,0.5,0.55,0.6,0.65,0.7,0.75,0.8,1},{0,2,2.25,2.5,2.75,3,3.25,3.5,3.75,4}))))</f>
        <v/>
      </c>
      <c r="W753" s="3" t="str">
        <f>IF(COUNT($A753)=0,"",IF($A753&lt;&gt;DRAFT!$B755,"ERR",IF(DRAFT!BT755="3E","3E",IF(COUNT(DRAFT!BP755,DRAFT!BT755)&gt;0,DRAFT!BU755,""))))</f>
        <v/>
      </c>
      <c r="X753" s="3" t="str">
        <f>IF(COUNT($A753)=0,"",IF(W753="3E","3E",IF(W753="","I",LOOKUP(W753/Y$2,{0,0.4,0.45,0.5,0.55,0.6,0.65,0.7,0.75,0.8,1},{"F","D","C","C+","B-","B","B+","A-","A","A+"}))))</f>
        <v/>
      </c>
      <c r="Y753" s="2" t="str">
        <f>IF(COUNT($A753)=0,"",IF(W753="","--",IF(W753="3E","3E",LOOKUP(W753/Y$2,{0,0.4,0.45,0.5,0.55,0.6,0.65,0.7,0.75,0.8,1},{0,2,2.25,2.5,2.75,3,3.25,3.5,3.75,4}))))</f>
        <v/>
      </c>
      <c r="Z753" s="3" t="str">
        <f>IF(COUNT($A753)=0,"",IF($A753&lt;&gt;DRAFT!$B755,"ERR",IF(DRAFT!CC755="3E","3E",IF(COUNT(DRAFT!BY755,DRAFT!CC755)&gt;0,DRAFT!CD755,""))))</f>
        <v/>
      </c>
      <c r="AA753" s="3" t="str">
        <f>IF(COUNT($A753)=0,"",IF(Z753="3E","3E",IF(Z753="","I",LOOKUP(Z753/AB$2,{0,0.4,0.45,0.5,0.55,0.6,0.65,0.7,0.75,0.8,1},{"F","D","C","C+","B-","B","B+","A-","A","A+"}))))</f>
        <v/>
      </c>
      <c r="AB753" s="2" t="str">
        <f>IF(COUNT($A753)=0,"",IF(Z753="","--",IF(Z753="3E","3E",LOOKUP(Z753/AB$2,{0,0.4,0.45,0.5,0.55,0.6,0.65,0.7,0.75,0.8,1},{0,2,2.25,2.5,2.75,3,3.25,3.5,3.75,4}))))</f>
        <v/>
      </c>
      <c r="AC753" s="3" t="str">
        <f>IF(COUNT($A753)=0,"",IF($A753&lt;&gt;DRAFT!$B755,"ERR",IF(DRAFT!CF755&gt;0,DRAFT!CF755,"")))</f>
        <v/>
      </c>
      <c r="AD753" s="3" t="str">
        <f>IF(COUNT($A753)=0,"",IF(AC753="3E","3E",IF(AC753="","I",LOOKUP(AC753/AE$2,{0,0.4,0.45,0.5,0.55,0.6,0.65,0.7,0.75,0.8,1},{"F","D","C","C+","B-","B","B+","A-","A","A+"}))))</f>
        <v/>
      </c>
      <c r="AE753" s="2" t="str">
        <f>IF(COUNT($A753)=0,"",IF(AC753="","--",IF(AC753="3E","3E",LOOKUP(AC753/AE$2,{0,0.4,0.45,0.5,0.55,0.6,0.65,0.7,0.75,0.8,1},{0,2,2.25,2.5,2.75,3,3.25,3.5,3.75,4}))))</f>
        <v/>
      </c>
      <c r="AF753" s="3" t="str">
        <f>IF($A753&lt;&gt;DRAFT!$B755,"ERR",IF(OR(COUNT($A753)=0,COUNT(DRAFT!CI755:CK755,DRAFT!CM755:CO755)=0),"",CEILING(SUM(DRAFT!CL755,DRAFT!CP755),1)))</f>
        <v/>
      </c>
      <c r="AG753" s="3" t="str">
        <f>IF(COUNT($A753)=0,"",IF(AF753="3E","3E",IF(AF753="","I",LOOKUP(AF753/AH$2,{0,0.4,0.45,0.5,0.55,0.6,0.65,0.7,0.75,0.8,1},{"F","D","C","C+","B-","B","B+","A-","A","A+"}))))</f>
        <v/>
      </c>
      <c r="AH753" s="2" t="str">
        <f>IF(COUNT($A753)=0,"",IF(AF753="","--",IF(AF753="3E","3E",LOOKUP(AF753/AH$2,{0,0.4,0.45,0.5,0.55,0.6,0.65,0.7,0.75,0.8,1},{0,2,2.25,2.5,2.75,3,3.25,3.5,3.75,4}))))</f>
        <v/>
      </c>
      <c r="AI753" s="11" t="str">
        <f>IF(OR(COUNT($A753)=0,COUNT(B753:AH753)=0),"",IF(COUNTIF(B753:AH753,"3E")&gt;0,"3E",IF(DRAFT!$A755="R",TRUNC(SUMPRODUCT(RGP,RCP)/TCP,3),TRUNC((SUMPRODUCT(--(IMDGP&gt;0)*IMDGP,IMCP)+CEILING(DRAFT!$CQ755*42,0.25))/TCP,3))))</f>
        <v/>
      </c>
      <c r="AJ753" s="3" t="str">
        <f>IF(OR(COUNT($A753)=0,COUNT(B753:AH753)=0),"",IF(COUNTIF(B753:AH753,"3E")&gt;0,"3E",IF(DRAFT!$A755="R",SUMPRODUCT(--(RGP&gt;=2),RCP),SUMPRODUCT(--(IMDGP&gt;0),--(IMGP=0),IMCP)+DRAFT!$CR755)))</f>
        <v/>
      </c>
      <c r="AK753" s="3" t="str">
        <f>IF(OR(COUNT($A753)=0,COUNT(B753:AH753)=0),"",IF(COUNTIF(B753:AJ753,"3E")&gt;0,"3E",IF(AND(DRAFT!$A755="IM",OR($AI753&gt;DRAFT!$CQ755,$AJ753&gt;DRAFT!$CR755)),"IMPROVED",IF(AND(DRAFT!$A755="IM",$AI753&lt;=DRAFT!$CQ755,$AJ753&lt;=DRAFT!$CR755),"NOT IMPROVED",IF(AND(AH753&gt;=2,AI753&gt;=2,AJ753&gt;=30),"PASS","FAIL")))))</f>
        <v/>
      </c>
      <c r="AL753" s="3" t="str">
        <f t="shared" si="22"/>
        <v/>
      </c>
      <c r="AM753" s="3" t="str">
        <f t="shared" si="23"/>
        <v/>
      </c>
    </row>
    <row r="754" spans="1:39" ht="18.95" customHeight="1" x14ac:dyDescent="0.25">
      <c r="A754" s="4" t="str">
        <f>IF(DRAFT!$B756="","",DRAFT!$B756)</f>
        <v/>
      </c>
      <c r="B754" s="3" t="str">
        <f>IF(COUNT($A754)=0,"",IF($A754&lt;&gt;DRAFT!$B756,"ERR",IF(DRAFT!I756="3E","3E",IF(COUNT(DRAFT!E756,DRAFT!I756)&gt;0,DRAFT!J756,""))))</f>
        <v/>
      </c>
      <c r="C754" s="3" t="str">
        <f>IF(COUNT($A754)=0,"",IF(B754="3E","3E",IF(B754="","I",LOOKUP(B754/D$2,{0,0.4,0.45,0.5,0.55,0.6,0.65,0.7,0.75,0.8,1},{"F","D","C","C+","B-","B","B+","A-","A","A+"}))))</f>
        <v/>
      </c>
      <c r="D754" s="2" t="str">
        <f>IF(COUNT($A754)=0,"",IF(B754="","--",IF(B754="3E","3E",LOOKUP(B754/D$2,{0,0.4,0.45,0.5,0.55,0.6,0.65,0.7,0.75,0.8,1},{0,2,2.25,2.5,2.75,3,3.25,3.5,3.75,4}))))</f>
        <v/>
      </c>
      <c r="E754" s="3" t="str">
        <f>IF(COUNT($A754)=0,"",IF($A754&lt;&gt;DRAFT!$B756,"ERR",IF(DRAFT!R756="3E","3E",IF(COUNT(DRAFT!N756,DRAFT!R756)&gt;0,DRAFT!S756,""))))</f>
        <v/>
      </c>
      <c r="F754" s="3" t="str">
        <f>IF(COUNT($A754)=0,"",IF(E754="3E","3E",IF(E754="","I",LOOKUP(E754/G$2,{0,0.4,0.45,0.5,0.55,0.6,0.65,0.7,0.75,0.8,1},{"F","D","C","C+","B-","B","B+","A-","A","A+"}))))</f>
        <v/>
      </c>
      <c r="G754" s="2" t="str">
        <f>IF(COUNT($A754)=0,"",IF(E754="","--",IF(E754="3E","3E",LOOKUP(E754/G$2,{0,0.4,0.45,0.5,0.55,0.6,0.65,0.7,0.75,0.8,1},{0,2,2.25,2.5,2.75,3,3.25,3.5,3.75,4}))))</f>
        <v/>
      </c>
      <c r="H754" s="3" t="str">
        <f>IF(COUNT($A754)=0,"",IF($A754&lt;&gt;DRAFT!$B756,"ERR",IF(DRAFT!AA756="3E","3E",IF(COUNT(DRAFT!W756,DRAFT!AA756)&gt;0,DRAFT!AB756,""))))</f>
        <v/>
      </c>
      <c r="I754" s="3" t="str">
        <f>IF(COUNT($A754)=0,"",IF(H754="3E","3E",IF(H754="","I",LOOKUP(H754/J$2,{0,0.4,0.45,0.5,0.55,0.6,0.65,0.7,0.75,0.8,1},{"F","D","C","C+","B-","B","B+","A-","A","A+"}))))</f>
        <v/>
      </c>
      <c r="J754" s="2" t="str">
        <f>IF(COUNT($A754)=0,"",IF(H754="","--",IF(H754="3E","3E",LOOKUP(H754/J$2,{0,0.4,0.45,0.5,0.55,0.6,0.65,0.7,0.75,0.8,1},{0,2,2.25,2.5,2.75,3,3.25,3.5,3.75,4}))))</f>
        <v/>
      </c>
      <c r="K754" s="3" t="str">
        <f>IF(COUNT($A754)=0,"",IF($A754&lt;&gt;DRAFT!$B756,"ERR",IF(DRAFT!AJ756="3E","3E",IF(COUNT(DRAFT!AF756,DRAFT!AJ756)&gt;0,DRAFT!AK756,""))))</f>
        <v/>
      </c>
      <c r="L754" s="3" t="str">
        <f>IF(COUNT($A754)=0,"",IF(K754="3E","3E",IF(K754="","I",LOOKUP(K754/M$2,{0,0.4,0.45,0.5,0.55,0.6,0.65,0.7,0.75,0.8,1},{"F","D","C","C+","B-","B","B+","A-","A","A+"}))))</f>
        <v/>
      </c>
      <c r="M754" s="2" t="str">
        <f>IF(COUNT($A754)=0,"",IF(K754="","--",IF(K754="3E","3E",LOOKUP(K754/M$2,{0,0.4,0.45,0.5,0.55,0.6,0.65,0.7,0.75,0.8,1},{0,2,2.25,2.5,2.75,3,3.25,3.5,3.75,4}))))</f>
        <v/>
      </c>
      <c r="N754" s="3" t="str">
        <f>IF(COUNT($A754)=0,"",IF($A754&lt;&gt;DRAFT!$B756,"ERR",IF(DRAFT!AS756="3E","3E",IF(COUNT(DRAFT!AO756,DRAFT!AS756)&gt;0,DRAFT!AT756,""))))</f>
        <v/>
      </c>
      <c r="O754" s="3" t="str">
        <f>IF(COUNT($A754)=0,"",IF(N754="3E","3E",IF(N754="","I",LOOKUP(N754/P$2,{0,0.4,0.45,0.5,0.55,0.6,0.65,0.7,0.75,0.8,1},{"F","D","C","C+","B-","B","B+","A-","A","A+"}))))</f>
        <v/>
      </c>
      <c r="P754" s="2" t="str">
        <f>IF(COUNT($A754)=0,"",IF(N754="","--",IF(N754="3E","3E",LOOKUP(N754/P$2,{0,0.4,0.45,0.5,0.55,0.6,0.65,0.7,0.75,0.8,1},{0,2,2.25,2.5,2.75,3,3.25,3.5,3.75,4}))))</f>
        <v/>
      </c>
      <c r="Q754" s="3" t="str">
        <f>IF(COUNT($A754)=0,"",IF($A754&lt;&gt;DRAFT!$B756,"ERR",IF(DRAFT!BB756="3E","3E",IF(COUNT(DRAFT!AX756,DRAFT!BB756)&gt;0,DRAFT!BC756,""))))</f>
        <v/>
      </c>
      <c r="R754" s="3" t="str">
        <f>IF(COUNT($A754)=0,"",IF(Q754="3E","3E",IF(Q754="","I",LOOKUP(Q754/S$2,{0,0.4,0.45,0.5,0.55,0.6,0.65,0.7,0.75,0.8,1},{"F","D","C","C+","B-","B","B+","A-","A","A+"}))))</f>
        <v/>
      </c>
      <c r="S754" s="2" t="str">
        <f>IF(COUNT($A754)=0,"",IF(Q754="","--",IF(Q754="3E","3E",LOOKUP(Q754/S$2,{0,0.4,0.45,0.5,0.55,0.6,0.65,0.7,0.75,0.8,1},{0,2,2.25,2.5,2.75,3,3.25,3.5,3.75,4}))))</f>
        <v/>
      </c>
      <c r="T754" s="3" t="str">
        <f>IF(COUNT($A754)=0,"",IF($A754&lt;&gt;DRAFT!$B756,"ERR",IF(DRAFT!BK756="3E","3E",IF(COUNT(DRAFT!BG756,DRAFT!BK756)&gt;0,DRAFT!BL756,""))))</f>
        <v/>
      </c>
      <c r="U754" s="3" t="str">
        <f>IF(COUNT($A754)=0,"",IF(T754="3E","3E",IF(T754="","I",LOOKUP(T754/V$2,{0,0.4,0.45,0.5,0.55,0.6,0.65,0.7,0.75,0.8,1},{"F","D","C","C+","B-","B","B+","A-","A","A+"}))))</f>
        <v/>
      </c>
      <c r="V754" s="2" t="str">
        <f>IF(COUNT($A754)=0,"",IF(T754="","--",IF(T754="3E","3E",LOOKUP(T754/V$2,{0,0.4,0.45,0.5,0.55,0.6,0.65,0.7,0.75,0.8,1},{0,2,2.25,2.5,2.75,3,3.25,3.5,3.75,4}))))</f>
        <v/>
      </c>
      <c r="W754" s="3" t="str">
        <f>IF(COUNT($A754)=0,"",IF($A754&lt;&gt;DRAFT!$B756,"ERR",IF(DRAFT!BT756="3E","3E",IF(COUNT(DRAFT!BP756,DRAFT!BT756)&gt;0,DRAFT!BU756,""))))</f>
        <v/>
      </c>
      <c r="X754" s="3" t="str">
        <f>IF(COUNT($A754)=0,"",IF(W754="3E","3E",IF(W754="","I",LOOKUP(W754/Y$2,{0,0.4,0.45,0.5,0.55,0.6,0.65,0.7,0.75,0.8,1},{"F","D","C","C+","B-","B","B+","A-","A","A+"}))))</f>
        <v/>
      </c>
      <c r="Y754" s="2" t="str">
        <f>IF(COUNT($A754)=0,"",IF(W754="","--",IF(W754="3E","3E",LOOKUP(W754/Y$2,{0,0.4,0.45,0.5,0.55,0.6,0.65,0.7,0.75,0.8,1},{0,2,2.25,2.5,2.75,3,3.25,3.5,3.75,4}))))</f>
        <v/>
      </c>
      <c r="Z754" s="3" t="str">
        <f>IF(COUNT($A754)=0,"",IF($A754&lt;&gt;DRAFT!$B756,"ERR",IF(DRAFT!CC756="3E","3E",IF(COUNT(DRAFT!BY756,DRAFT!CC756)&gt;0,DRAFT!CD756,""))))</f>
        <v/>
      </c>
      <c r="AA754" s="3" t="str">
        <f>IF(COUNT($A754)=0,"",IF(Z754="3E","3E",IF(Z754="","I",LOOKUP(Z754/AB$2,{0,0.4,0.45,0.5,0.55,0.6,0.65,0.7,0.75,0.8,1},{"F","D","C","C+","B-","B","B+","A-","A","A+"}))))</f>
        <v/>
      </c>
      <c r="AB754" s="2" t="str">
        <f>IF(COUNT($A754)=0,"",IF(Z754="","--",IF(Z754="3E","3E",LOOKUP(Z754/AB$2,{0,0.4,0.45,0.5,0.55,0.6,0.65,0.7,0.75,0.8,1},{0,2,2.25,2.5,2.75,3,3.25,3.5,3.75,4}))))</f>
        <v/>
      </c>
      <c r="AC754" s="3" t="str">
        <f>IF(COUNT($A754)=0,"",IF($A754&lt;&gt;DRAFT!$B756,"ERR",IF(DRAFT!CF756&gt;0,DRAFT!CF756,"")))</f>
        <v/>
      </c>
      <c r="AD754" s="3" t="str">
        <f>IF(COUNT($A754)=0,"",IF(AC754="3E","3E",IF(AC754="","I",LOOKUP(AC754/AE$2,{0,0.4,0.45,0.5,0.55,0.6,0.65,0.7,0.75,0.8,1},{"F","D","C","C+","B-","B","B+","A-","A","A+"}))))</f>
        <v/>
      </c>
      <c r="AE754" s="2" t="str">
        <f>IF(COUNT($A754)=0,"",IF(AC754="","--",IF(AC754="3E","3E",LOOKUP(AC754/AE$2,{0,0.4,0.45,0.5,0.55,0.6,0.65,0.7,0.75,0.8,1},{0,2,2.25,2.5,2.75,3,3.25,3.5,3.75,4}))))</f>
        <v/>
      </c>
      <c r="AF754" s="3" t="str">
        <f>IF($A754&lt;&gt;DRAFT!$B756,"ERR",IF(OR(COUNT($A754)=0,COUNT(DRAFT!CI756:CK756,DRAFT!CM756:CO756)=0),"",CEILING(SUM(DRAFT!CL756,DRAFT!CP756),1)))</f>
        <v/>
      </c>
      <c r="AG754" s="3" t="str">
        <f>IF(COUNT($A754)=0,"",IF(AF754="3E","3E",IF(AF754="","I",LOOKUP(AF754/AH$2,{0,0.4,0.45,0.5,0.55,0.6,0.65,0.7,0.75,0.8,1},{"F","D","C","C+","B-","B","B+","A-","A","A+"}))))</f>
        <v/>
      </c>
      <c r="AH754" s="2" t="str">
        <f>IF(COUNT($A754)=0,"",IF(AF754="","--",IF(AF754="3E","3E",LOOKUP(AF754/AH$2,{0,0.4,0.45,0.5,0.55,0.6,0.65,0.7,0.75,0.8,1},{0,2,2.25,2.5,2.75,3,3.25,3.5,3.75,4}))))</f>
        <v/>
      </c>
      <c r="AI754" s="11" t="str">
        <f>IF(OR(COUNT($A754)=0,COUNT(B754:AH754)=0),"",IF(COUNTIF(B754:AH754,"3E")&gt;0,"3E",IF(DRAFT!$A756="R",TRUNC(SUMPRODUCT(RGP,RCP)/TCP,3),TRUNC((SUMPRODUCT(--(IMDGP&gt;0)*IMDGP,IMCP)+CEILING(DRAFT!$CQ756*42,0.25))/TCP,3))))</f>
        <v/>
      </c>
      <c r="AJ754" s="3" t="str">
        <f>IF(OR(COUNT($A754)=0,COUNT(B754:AH754)=0),"",IF(COUNTIF(B754:AH754,"3E")&gt;0,"3E",IF(DRAFT!$A756="R",SUMPRODUCT(--(RGP&gt;=2),RCP),SUMPRODUCT(--(IMDGP&gt;0),--(IMGP=0),IMCP)+DRAFT!$CR756)))</f>
        <v/>
      </c>
      <c r="AK754" s="3" t="str">
        <f>IF(OR(COUNT($A754)=0,COUNT(B754:AH754)=0),"",IF(COUNTIF(B754:AJ754,"3E")&gt;0,"3E",IF(AND(DRAFT!$A756="IM",OR($AI754&gt;DRAFT!$CQ756,$AJ754&gt;DRAFT!$CR756)),"IMPROVED",IF(AND(DRAFT!$A756="IM",$AI754&lt;=DRAFT!$CQ756,$AJ754&lt;=DRAFT!$CR756),"NOT IMPROVED",IF(AND(AH754&gt;=2,AI754&gt;=2,AJ754&gt;=30),"PASS","FAIL")))))</f>
        <v/>
      </c>
      <c r="AL754" s="3" t="str">
        <f t="shared" si="22"/>
        <v/>
      </c>
      <c r="AM754" s="3" t="str">
        <f t="shared" si="23"/>
        <v/>
      </c>
    </row>
    <row r="755" spans="1:39" ht="18.95" customHeight="1" x14ac:dyDescent="0.25">
      <c r="A755" s="4" t="str">
        <f>IF(DRAFT!$B757="","",DRAFT!$B757)</f>
        <v/>
      </c>
      <c r="B755" s="3" t="str">
        <f>IF(COUNT($A755)=0,"",IF($A755&lt;&gt;DRAFT!$B757,"ERR",IF(DRAFT!I757="3E","3E",IF(COUNT(DRAFT!E757,DRAFT!I757)&gt;0,DRAFT!J757,""))))</f>
        <v/>
      </c>
      <c r="C755" s="3" t="str">
        <f>IF(COUNT($A755)=0,"",IF(B755="3E","3E",IF(B755="","I",LOOKUP(B755/D$2,{0,0.4,0.45,0.5,0.55,0.6,0.65,0.7,0.75,0.8,1},{"F","D","C","C+","B-","B","B+","A-","A","A+"}))))</f>
        <v/>
      </c>
      <c r="D755" s="2" t="str">
        <f>IF(COUNT($A755)=0,"",IF(B755="","--",IF(B755="3E","3E",LOOKUP(B755/D$2,{0,0.4,0.45,0.5,0.55,0.6,0.65,0.7,0.75,0.8,1},{0,2,2.25,2.5,2.75,3,3.25,3.5,3.75,4}))))</f>
        <v/>
      </c>
      <c r="E755" s="3" t="str">
        <f>IF(COUNT($A755)=0,"",IF($A755&lt;&gt;DRAFT!$B757,"ERR",IF(DRAFT!R757="3E","3E",IF(COUNT(DRAFT!N757,DRAFT!R757)&gt;0,DRAFT!S757,""))))</f>
        <v/>
      </c>
      <c r="F755" s="3" t="str">
        <f>IF(COUNT($A755)=0,"",IF(E755="3E","3E",IF(E755="","I",LOOKUP(E755/G$2,{0,0.4,0.45,0.5,0.55,0.6,0.65,0.7,0.75,0.8,1},{"F","D","C","C+","B-","B","B+","A-","A","A+"}))))</f>
        <v/>
      </c>
      <c r="G755" s="2" t="str">
        <f>IF(COUNT($A755)=0,"",IF(E755="","--",IF(E755="3E","3E",LOOKUP(E755/G$2,{0,0.4,0.45,0.5,0.55,0.6,0.65,0.7,0.75,0.8,1},{0,2,2.25,2.5,2.75,3,3.25,3.5,3.75,4}))))</f>
        <v/>
      </c>
      <c r="H755" s="3" t="str">
        <f>IF(COUNT($A755)=0,"",IF($A755&lt;&gt;DRAFT!$B757,"ERR",IF(DRAFT!AA757="3E","3E",IF(COUNT(DRAFT!W757,DRAFT!AA757)&gt;0,DRAFT!AB757,""))))</f>
        <v/>
      </c>
      <c r="I755" s="3" t="str">
        <f>IF(COUNT($A755)=0,"",IF(H755="3E","3E",IF(H755="","I",LOOKUP(H755/J$2,{0,0.4,0.45,0.5,0.55,0.6,0.65,0.7,0.75,0.8,1},{"F","D","C","C+","B-","B","B+","A-","A","A+"}))))</f>
        <v/>
      </c>
      <c r="J755" s="2" t="str">
        <f>IF(COUNT($A755)=0,"",IF(H755="","--",IF(H755="3E","3E",LOOKUP(H755/J$2,{0,0.4,0.45,0.5,0.55,0.6,0.65,0.7,0.75,0.8,1},{0,2,2.25,2.5,2.75,3,3.25,3.5,3.75,4}))))</f>
        <v/>
      </c>
      <c r="K755" s="3" t="str">
        <f>IF(COUNT($A755)=0,"",IF($A755&lt;&gt;DRAFT!$B757,"ERR",IF(DRAFT!AJ757="3E","3E",IF(COUNT(DRAFT!AF757,DRAFT!AJ757)&gt;0,DRAFT!AK757,""))))</f>
        <v/>
      </c>
      <c r="L755" s="3" t="str">
        <f>IF(COUNT($A755)=0,"",IF(K755="3E","3E",IF(K755="","I",LOOKUP(K755/M$2,{0,0.4,0.45,0.5,0.55,0.6,0.65,0.7,0.75,0.8,1},{"F","D","C","C+","B-","B","B+","A-","A","A+"}))))</f>
        <v/>
      </c>
      <c r="M755" s="2" t="str">
        <f>IF(COUNT($A755)=0,"",IF(K755="","--",IF(K755="3E","3E",LOOKUP(K755/M$2,{0,0.4,0.45,0.5,0.55,0.6,0.65,0.7,0.75,0.8,1},{0,2,2.25,2.5,2.75,3,3.25,3.5,3.75,4}))))</f>
        <v/>
      </c>
      <c r="N755" s="3" t="str">
        <f>IF(COUNT($A755)=0,"",IF($A755&lt;&gt;DRAFT!$B757,"ERR",IF(DRAFT!AS757="3E","3E",IF(COUNT(DRAFT!AO757,DRAFT!AS757)&gt;0,DRAFT!AT757,""))))</f>
        <v/>
      </c>
      <c r="O755" s="3" t="str">
        <f>IF(COUNT($A755)=0,"",IF(N755="3E","3E",IF(N755="","I",LOOKUP(N755/P$2,{0,0.4,0.45,0.5,0.55,0.6,0.65,0.7,0.75,0.8,1},{"F","D","C","C+","B-","B","B+","A-","A","A+"}))))</f>
        <v/>
      </c>
      <c r="P755" s="2" t="str">
        <f>IF(COUNT($A755)=0,"",IF(N755="","--",IF(N755="3E","3E",LOOKUP(N755/P$2,{0,0.4,0.45,0.5,0.55,0.6,0.65,0.7,0.75,0.8,1},{0,2,2.25,2.5,2.75,3,3.25,3.5,3.75,4}))))</f>
        <v/>
      </c>
      <c r="Q755" s="3" t="str">
        <f>IF(COUNT($A755)=0,"",IF($A755&lt;&gt;DRAFT!$B757,"ERR",IF(DRAFT!BB757="3E","3E",IF(COUNT(DRAFT!AX757,DRAFT!BB757)&gt;0,DRAFT!BC757,""))))</f>
        <v/>
      </c>
      <c r="R755" s="3" t="str">
        <f>IF(COUNT($A755)=0,"",IF(Q755="3E","3E",IF(Q755="","I",LOOKUP(Q755/S$2,{0,0.4,0.45,0.5,0.55,0.6,0.65,0.7,0.75,0.8,1},{"F","D","C","C+","B-","B","B+","A-","A","A+"}))))</f>
        <v/>
      </c>
      <c r="S755" s="2" t="str">
        <f>IF(COUNT($A755)=0,"",IF(Q755="","--",IF(Q755="3E","3E",LOOKUP(Q755/S$2,{0,0.4,0.45,0.5,0.55,0.6,0.65,0.7,0.75,0.8,1},{0,2,2.25,2.5,2.75,3,3.25,3.5,3.75,4}))))</f>
        <v/>
      </c>
      <c r="T755" s="3" t="str">
        <f>IF(COUNT($A755)=0,"",IF($A755&lt;&gt;DRAFT!$B757,"ERR",IF(DRAFT!BK757="3E","3E",IF(COUNT(DRAFT!BG757,DRAFT!BK757)&gt;0,DRAFT!BL757,""))))</f>
        <v/>
      </c>
      <c r="U755" s="3" t="str">
        <f>IF(COUNT($A755)=0,"",IF(T755="3E","3E",IF(T755="","I",LOOKUP(T755/V$2,{0,0.4,0.45,0.5,0.55,0.6,0.65,0.7,0.75,0.8,1},{"F","D","C","C+","B-","B","B+","A-","A","A+"}))))</f>
        <v/>
      </c>
      <c r="V755" s="2" t="str">
        <f>IF(COUNT($A755)=0,"",IF(T755="","--",IF(T755="3E","3E",LOOKUP(T755/V$2,{0,0.4,0.45,0.5,0.55,0.6,0.65,0.7,0.75,0.8,1},{0,2,2.25,2.5,2.75,3,3.25,3.5,3.75,4}))))</f>
        <v/>
      </c>
      <c r="W755" s="3" t="str">
        <f>IF(COUNT($A755)=0,"",IF($A755&lt;&gt;DRAFT!$B757,"ERR",IF(DRAFT!BT757="3E","3E",IF(COUNT(DRAFT!BP757,DRAFT!BT757)&gt;0,DRAFT!BU757,""))))</f>
        <v/>
      </c>
      <c r="X755" s="3" t="str">
        <f>IF(COUNT($A755)=0,"",IF(W755="3E","3E",IF(W755="","I",LOOKUP(W755/Y$2,{0,0.4,0.45,0.5,0.55,0.6,0.65,0.7,0.75,0.8,1},{"F","D","C","C+","B-","B","B+","A-","A","A+"}))))</f>
        <v/>
      </c>
      <c r="Y755" s="2" t="str">
        <f>IF(COUNT($A755)=0,"",IF(W755="","--",IF(W755="3E","3E",LOOKUP(W755/Y$2,{0,0.4,0.45,0.5,0.55,0.6,0.65,0.7,0.75,0.8,1},{0,2,2.25,2.5,2.75,3,3.25,3.5,3.75,4}))))</f>
        <v/>
      </c>
      <c r="Z755" s="3" t="str">
        <f>IF(COUNT($A755)=0,"",IF($A755&lt;&gt;DRAFT!$B757,"ERR",IF(DRAFT!CC757="3E","3E",IF(COUNT(DRAFT!BY757,DRAFT!CC757)&gt;0,DRAFT!CD757,""))))</f>
        <v/>
      </c>
      <c r="AA755" s="3" t="str">
        <f>IF(COUNT($A755)=0,"",IF(Z755="3E","3E",IF(Z755="","I",LOOKUP(Z755/AB$2,{0,0.4,0.45,0.5,0.55,0.6,0.65,0.7,0.75,0.8,1},{"F","D","C","C+","B-","B","B+","A-","A","A+"}))))</f>
        <v/>
      </c>
      <c r="AB755" s="2" t="str">
        <f>IF(COUNT($A755)=0,"",IF(Z755="","--",IF(Z755="3E","3E",LOOKUP(Z755/AB$2,{0,0.4,0.45,0.5,0.55,0.6,0.65,0.7,0.75,0.8,1},{0,2,2.25,2.5,2.75,3,3.25,3.5,3.75,4}))))</f>
        <v/>
      </c>
      <c r="AC755" s="3" t="str">
        <f>IF(COUNT($A755)=0,"",IF($A755&lt;&gt;DRAFT!$B757,"ERR",IF(DRAFT!CF757&gt;0,DRAFT!CF757,"")))</f>
        <v/>
      </c>
      <c r="AD755" s="3" t="str">
        <f>IF(COUNT($A755)=0,"",IF(AC755="3E","3E",IF(AC755="","I",LOOKUP(AC755/AE$2,{0,0.4,0.45,0.5,0.55,0.6,0.65,0.7,0.75,0.8,1},{"F","D","C","C+","B-","B","B+","A-","A","A+"}))))</f>
        <v/>
      </c>
      <c r="AE755" s="2" t="str">
        <f>IF(COUNT($A755)=0,"",IF(AC755="","--",IF(AC755="3E","3E",LOOKUP(AC755/AE$2,{0,0.4,0.45,0.5,0.55,0.6,0.65,0.7,0.75,0.8,1},{0,2,2.25,2.5,2.75,3,3.25,3.5,3.75,4}))))</f>
        <v/>
      </c>
      <c r="AF755" s="3" t="str">
        <f>IF($A755&lt;&gt;DRAFT!$B757,"ERR",IF(OR(COUNT($A755)=0,COUNT(DRAFT!CI757:CK757,DRAFT!CM757:CO757)=0),"",CEILING(SUM(DRAFT!CL757,DRAFT!CP757),1)))</f>
        <v/>
      </c>
      <c r="AG755" s="3" t="str">
        <f>IF(COUNT($A755)=0,"",IF(AF755="3E","3E",IF(AF755="","I",LOOKUP(AF755/AH$2,{0,0.4,0.45,0.5,0.55,0.6,0.65,0.7,0.75,0.8,1},{"F","D","C","C+","B-","B","B+","A-","A","A+"}))))</f>
        <v/>
      </c>
      <c r="AH755" s="2" t="str">
        <f>IF(COUNT($A755)=0,"",IF(AF755="","--",IF(AF755="3E","3E",LOOKUP(AF755/AH$2,{0,0.4,0.45,0.5,0.55,0.6,0.65,0.7,0.75,0.8,1},{0,2,2.25,2.5,2.75,3,3.25,3.5,3.75,4}))))</f>
        <v/>
      </c>
      <c r="AI755" s="11" t="str">
        <f>IF(OR(COUNT($A755)=0,COUNT(B755:AH755)=0),"",IF(COUNTIF(B755:AH755,"3E")&gt;0,"3E",IF(DRAFT!$A757="R",TRUNC(SUMPRODUCT(RGP,RCP)/TCP,3),TRUNC((SUMPRODUCT(--(IMDGP&gt;0)*IMDGP,IMCP)+CEILING(DRAFT!$CQ757*42,0.25))/TCP,3))))</f>
        <v/>
      </c>
      <c r="AJ755" s="3" t="str">
        <f>IF(OR(COUNT($A755)=0,COUNT(B755:AH755)=0),"",IF(COUNTIF(B755:AH755,"3E")&gt;0,"3E",IF(DRAFT!$A757="R",SUMPRODUCT(--(RGP&gt;=2),RCP),SUMPRODUCT(--(IMDGP&gt;0),--(IMGP=0),IMCP)+DRAFT!$CR757)))</f>
        <v/>
      </c>
      <c r="AK755" s="3" t="str">
        <f>IF(OR(COUNT($A755)=0,COUNT(B755:AH755)=0),"",IF(COUNTIF(B755:AJ755,"3E")&gt;0,"3E",IF(AND(DRAFT!$A757="IM",OR($AI755&gt;DRAFT!$CQ757,$AJ755&gt;DRAFT!$CR757)),"IMPROVED",IF(AND(DRAFT!$A757="IM",$AI755&lt;=DRAFT!$CQ757,$AJ755&lt;=DRAFT!$CR757),"NOT IMPROVED",IF(AND(AH755&gt;=2,AI755&gt;=2,AJ755&gt;=30),"PASS","FAIL")))))</f>
        <v/>
      </c>
      <c r="AL755" s="3" t="str">
        <f t="shared" si="22"/>
        <v/>
      </c>
      <c r="AM755" s="3" t="str">
        <f t="shared" si="23"/>
        <v/>
      </c>
    </row>
    <row r="756" spans="1:39" ht="18.95" customHeight="1" x14ac:dyDescent="0.25">
      <c r="A756" s="4" t="str">
        <f>IF(DRAFT!$B758="","",DRAFT!$B758)</f>
        <v/>
      </c>
      <c r="B756" s="3" t="str">
        <f>IF(COUNT($A756)=0,"",IF($A756&lt;&gt;DRAFT!$B758,"ERR",IF(DRAFT!I758="3E","3E",IF(COUNT(DRAFT!E758,DRAFT!I758)&gt;0,DRAFT!J758,""))))</f>
        <v/>
      </c>
      <c r="C756" s="3" t="str">
        <f>IF(COUNT($A756)=0,"",IF(B756="3E","3E",IF(B756="","I",LOOKUP(B756/D$2,{0,0.4,0.45,0.5,0.55,0.6,0.65,0.7,0.75,0.8,1},{"F","D","C","C+","B-","B","B+","A-","A","A+"}))))</f>
        <v/>
      </c>
      <c r="D756" s="2" t="str">
        <f>IF(COUNT($A756)=0,"",IF(B756="","--",IF(B756="3E","3E",LOOKUP(B756/D$2,{0,0.4,0.45,0.5,0.55,0.6,0.65,0.7,0.75,0.8,1},{0,2,2.25,2.5,2.75,3,3.25,3.5,3.75,4}))))</f>
        <v/>
      </c>
      <c r="E756" s="3" t="str">
        <f>IF(COUNT($A756)=0,"",IF($A756&lt;&gt;DRAFT!$B758,"ERR",IF(DRAFT!R758="3E","3E",IF(COUNT(DRAFT!N758,DRAFT!R758)&gt;0,DRAFT!S758,""))))</f>
        <v/>
      </c>
      <c r="F756" s="3" t="str">
        <f>IF(COUNT($A756)=0,"",IF(E756="3E","3E",IF(E756="","I",LOOKUP(E756/G$2,{0,0.4,0.45,0.5,0.55,0.6,0.65,0.7,0.75,0.8,1},{"F","D","C","C+","B-","B","B+","A-","A","A+"}))))</f>
        <v/>
      </c>
      <c r="G756" s="2" t="str">
        <f>IF(COUNT($A756)=0,"",IF(E756="","--",IF(E756="3E","3E",LOOKUP(E756/G$2,{0,0.4,0.45,0.5,0.55,0.6,0.65,0.7,0.75,0.8,1},{0,2,2.25,2.5,2.75,3,3.25,3.5,3.75,4}))))</f>
        <v/>
      </c>
      <c r="H756" s="3" t="str">
        <f>IF(COUNT($A756)=0,"",IF($A756&lt;&gt;DRAFT!$B758,"ERR",IF(DRAFT!AA758="3E","3E",IF(COUNT(DRAFT!W758,DRAFT!AA758)&gt;0,DRAFT!AB758,""))))</f>
        <v/>
      </c>
      <c r="I756" s="3" t="str">
        <f>IF(COUNT($A756)=0,"",IF(H756="3E","3E",IF(H756="","I",LOOKUP(H756/J$2,{0,0.4,0.45,0.5,0.55,0.6,0.65,0.7,0.75,0.8,1},{"F","D","C","C+","B-","B","B+","A-","A","A+"}))))</f>
        <v/>
      </c>
      <c r="J756" s="2" t="str">
        <f>IF(COUNT($A756)=0,"",IF(H756="","--",IF(H756="3E","3E",LOOKUP(H756/J$2,{0,0.4,0.45,0.5,0.55,0.6,0.65,0.7,0.75,0.8,1},{0,2,2.25,2.5,2.75,3,3.25,3.5,3.75,4}))))</f>
        <v/>
      </c>
      <c r="K756" s="3" t="str">
        <f>IF(COUNT($A756)=0,"",IF($A756&lt;&gt;DRAFT!$B758,"ERR",IF(DRAFT!AJ758="3E","3E",IF(COUNT(DRAFT!AF758,DRAFT!AJ758)&gt;0,DRAFT!AK758,""))))</f>
        <v/>
      </c>
      <c r="L756" s="3" t="str">
        <f>IF(COUNT($A756)=0,"",IF(K756="3E","3E",IF(K756="","I",LOOKUP(K756/M$2,{0,0.4,0.45,0.5,0.55,0.6,0.65,0.7,0.75,0.8,1},{"F","D","C","C+","B-","B","B+","A-","A","A+"}))))</f>
        <v/>
      </c>
      <c r="M756" s="2" t="str">
        <f>IF(COUNT($A756)=0,"",IF(K756="","--",IF(K756="3E","3E",LOOKUP(K756/M$2,{0,0.4,0.45,0.5,0.55,0.6,0.65,0.7,0.75,0.8,1},{0,2,2.25,2.5,2.75,3,3.25,3.5,3.75,4}))))</f>
        <v/>
      </c>
      <c r="N756" s="3" t="str">
        <f>IF(COUNT($A756)=0,"",IF($A756&lt;&gt;DRAFT!$B758,"ERR",IF(DRAFT!AS758="3E","3E",IF(COUNT(DRAFT!AO758,DRAFT!AS758)&gt;0,DRAFT!AT758,""))))</f>
        <v/>
      </c>
      <c r="O756" s="3" t="str">
        <f>IF(COUNT($A756)=0,"",IF(N756="3E","3E",IF(N756="","I",LOOKUP(N756/P$2,{0,0.4,0.45,0.5,0.55,0.6,0.65,0.7,0.75,0.8,1},{"F","D","C","C+","B-","B","B+","A-","A","A+"}))))</f>
        <v/>
      </c>
      <c r="P756" s="2" t="str">
        <f>IF(COUNT($A756)=0,"",IF(N756="","--",IF(N756="3E","3E",LOOKUP(N756/P$2,{0,0.4,0.45,0.5,0.55,0.6,0.65,0.7,0.75,0.8,1},{0,2,2.25,2.5,2.75,3,3.25,3.5,3.75,4}))))</f>
        <v/>
      </c>
      <c r="Q756" s="3" t="str">
        <f>IF(COUNT($A756)=0,"",IF($A756&lt;&gt;DRAFT!$B758,"ERR",IF(DRAFT!BB758="3E","3E",IF(COUNT(DRAFT!AX758,DRAFT!BB758)&gt;0,DRAFT!BC758,""))))</f>
        <v/>
      </c>
      <c r="R756" s="3" t="str">
        <f>IF(COUNT($A756)=0,"",IF(Q756="3E","3E",IF(Q756="","I",LOOKUP(Q756/S$2,{0,0.4,0.45,0.5,0.55,0.6,0.65,0.7,0.75,0.8,1},{"F","D","C","C+","B-","B","B+","A-","A","A+"}))))</f>
        <v/>
      </c>
      <c r="S756" s="2" t="str">
        <f>IF(COUNT($A756)=0,"",IF(Q756="","--",IF(Q756="3E","3E",LOOKUP(Q756/S$2,{0,0.4,0.45,0.5,0.55,0.6,0.65,0.7,0.75,0.8,1},{0,2,2.25,2.5,2.75,3,3.25,3.5,3.75,4}))))</f>
        <v/>
      </c>
      <c r="T756" s="3" t="str">
        <f>IF(COUNT($A756)=0,"",IF($A756&lt;&gt;DRAFT!$B758,"ERR",IF(DRAFT!BK758="3E","3E",IF(COUNT(DRAFT!BG758,DRAFT!BK758)&gt;0,DRAFT!BL758,""))))</f>
        <v/>
      </c>
      <c r="U756" s="3" t="str">
        <f>IF(COUNT($A756)=0,"",IF(T756="3E","3E",IF(T756="","I",LOOKUP(T756/V$2,{0,0.4,0.45,0.5,0.55,0.6,0.65,0.7,0.75,0.8,1},{"F","D","C","C+","B-","B","B+","A-","A","A+"}))))</f>
        <v/>
      </c>
      <c r="V756" s="2" t="str">
        <f>IF(COUNT($A756)=0,"",IF(T756="","--",IF(T756="3E","3E",LOOKUP(T756/V$2,{0,0.4,0.45,0.5,0.55,0.6,0.65,0.7,0.75,0.8,1},{0,2,2.25,2.5,2.75,3,3.25,3.5,3.75,4}))))</f>
        <v/>
      </c>
      <c r="W756" s="3" t="str">
        <f>IF(COUNT($A756)=0,"",IF($A756&lt;&gt;DRAFT!$B758,"ERR",IF(DRAFT!BT758="3E","3E",IF(COUNT(DRAFT!BP758,DRAFT!BT758)&gt;0,DRAFT!BU758,""))))</f>
        <v/>
      </c>
      <c r="X756" s="3" t="str">
        <f>IF(COUNT($A756)=0,"",IF(W756="3E","3E",IF(W756="","I",LOOKUP(W756/Y$2,{0,0.4,0.45,0.5,0.55,0.6,0.65,0.7,0.75,0.8,1},{"F","D","C","C+","B-","B","B+","A-","A","A+"}))))</f>
        <v/>
      </c>
      <c r="Y756" s="2" t="str">
        <f>IF(COUNT($A756)=0,"",IF(W756="","--",IF(W756="3E","3E",LOOKUP(W756/Y$2,{0,0.4,0.45,0.5,0.55,0.6,0.65,0.7,0.75,0.8,1},{0,2,2.25,2.5,2.75,3,3.25,3.5,3.75,4}))))</f>
        <v/>
      </c>
      <c r="Z756" s="3" t="str">
        <f>IF(COUNT($A756)=0,"",IF($A756&lt;&gt;DRAFT!$B758,"ERR",IF(DRAFT!CC758="3E","3E",IF(COUNT(DRAFT!BY758,DRAFT!CC758)&gt;0,DRAFT!CD758,""))))</f>
        <v/>
      </c>
      <c r="AA756" s="3" t="str">
        <f>IF(COUNT($A756)=0,"",IF(Z756="3E","3E",IF(Z756="","I",LOOKUP(Z756/AB$2,{0,0.4,0.45,0.5,0.55,0.6,0.65,0.7,0.75,0.8,1},{"F","D","C","C+","B-","B","B+","A-","A","A+"}))))</f>
        <v/>
      </c>
      <c r="AB756" s="2" t="str">
        <f>IF(COUNT($A756)=0,"",IF(Z756="","--",IF(Z756="3E","3E",LOOKUP(Z756/AB$2,{0,0.4,0.45,0.5,0.55,0.6,0.65,0.7,0.75,0.8,1},{0,2,2.25,2.5,2.75,3,3.25,3.5,3.75,4}))))</f>
        <v/>
      </c>
      <c r="AC756" s="3" t="str">
        <f>IF(COUNT($A756)=0,"",IF($A756&lt;&gt;DRAFT!$B758,"ERR",IF(DRAFT!CF758&gt;0,DRAFT!CF758,"")))</f>
        <v/>
      </c>
      <c r="AD756" s="3" t="str">
        <f>IF(COUNT($A756)=0,"",IF(AC756="3E","3E",IF(AC756="","I",LOOKUP(AC756/AE$2,{0,0.4,0.45,0.5,0.55,0.6,0.65,0.7,0.75,0.8,1},{"F","D","C","C+","B-","B","B+","A-","A","A+"}))))</f>
        <v/>
      </c>
      <c r="AE756" s="2" t="str">
        <f>IF(COUNT($A756)=0,"",IF(AC756="","--",IF(AC756="3E","3E",LOOKUP(AC756/AE$2,{0,0.4,0.45,0.5,0.55,0.6,0.65,0.7,0.75,0.8,1},{0,2,2.25,2.5,2.75,3,3.25,3.5,3.75,4}))))</f>
        <v/>
      </c>
      <c r="AF756" s="3" t="str">
        <f>IF($A756&lt;&gt;DRAFT!$B758,"ERR",IF(OR(COUNT($A756)=0,COUNT(DRAFT!CI758:CK758,DRAFT!CM758:CO758)=0),"",CEILING(SUM(DRAFT!CL758,DRAFT!CP758),1)))</f>
        <v/>
      </c>
      <c r="AG756" s="3" t="str">
        <f>IF(COUNT($A756)=0,"",IF(AF756="3E","3E",IF(AF756="","I",LOOKUP(AF756/AH$2,{0,0.4,0.45,0.5,0.55,0.6,0.65,0.7,0.75,0.8,1},{"F","D","C","C+","B-","B","B+","A-","A","A+"}))))</f>
        <v/>
      </c>
      <c r="AH756" s="2" t="str">
        <f>IF(COUNT($A756)=0,"",IF(AF756="","--",IF(AF756="3E","3E",LOOKUP(AF756/AH$2,{0,0.4,0.45,0.5,0.55,0.6,0.65,0.7,0.75,0.8,1},{0,2,2.25,2.5,2.75,3,3.25,3.5,3.75,4}))))</f>
        <v/>
      </c>
      <c r="AI756" s="11" t="str">
        <f>IF(OR(COUNT($A756)=0,COUNT(B756:AH756)=0),"",IF(COUNTIF(B756:AH756,"3E")&gt;0,"3E",IF(DRAFT!$A758="R",TRUNC(SUMPRODUCT(RGP,RCP)/TCP,3),TRUNC((SUMPRODUCT(--(IMDGP&gt;0)*IMDGP,IMCP)+CEILING(DRAFT!$CQ758*42,0.25))/TCP,3))))</f>
        <v/>
      </c>
      <c r="AJ756" s="3" t="str">
        <f>IF(OR(COUNT($A756)=0,COUNT(B756:AH756)=0),"",IF(COUNTIF(B756:AH756,"3E")&gt;0,"3E",IF(DRAFT!$A758="R",SUMPRODUCT(--(RGP&gt;=2),RCP),SUMPRODUCT(--(IMDGP&gt;0),--(IMGP=0),IMCP)+DRAFT!$CR758)))</f>
        <v/>
      </c>
      <c r="AK756" s="3" t="str">
        <f>IF(OR(COUNT($A756)=0,COUNT(B756:AH756)=0),"",IF(COUNTIF(B756:AJ756,"3E")&gt;0,"3E",IF(AND(DRAFT!$A758="IM",OR($AI756&gt;DRAFT!$CQ758,$AJ756&gt;DRAFT!$CR758)),"IMPROVED",IF(AND(DRAFT!$A758="IM",$AI756&lt;=DRAFT!$CQ758,$AJ756&lt;=DRAFT!$CR758),"NOT IMPROVED",IF(AND(AH756&gt;=2,AI756&gt;=2,AJ756&gt;=30),"PASS","FAIL")))))</f>
        <v/>
      </c>
      <c r="AL756" s="3" t="str">
        <f t="shared" si="22"/>
        <v/>
      </c>
      <c r="AM756" s="3" t="str">
        <f t="shared" si="23"/>
        <v/>
      </c>
    </row>
    <row r="757" spans="1:39" ht="18.95" customHeight="1" x14ac:dyDescent="0.25">
      <c r="A757" s="4" t="str">
        <f>IF(DRAFT!$B759="","",DRAFT!$B759)</f>
        <v/>
      </c>
      <c r="B757" s="3" t="str">
        <f>IF(COUNT($A757)=0,"",IF($A757&lt;&gt;DRAFT!$B759,"ERR",IF(DRAFT!I759="3E","3E",IF(COUNT(DRAFT!E759,DRAFT!I759)&gt;0,DRAFT!J759,""))))</f>
        <v/>
      </c>
      <c r="C757" s="3" t="str">
        <f>IF(COUNT($A757)=0,"",IF(B757="3E","3E",IF(B757="","I",LOOKUP(B757/D$2,{0,0.4,0.45,0.5,0.55,0.6,0.65,0.7,0.75,0.8,1},{"F","D","C","C+","B-","B","B+","A-","A","A+"}))))</f>
        <v/>
      </c>
      <c r="D757" s="2" t="str">
        <f>IF(COUNT($A757)=0,"",IF(B757="","--",IF(B757="3E","3E",LOOKUP(B757/D$2,{0,0.4,0.45,0.5,0.55,0.6,0.65,0.7,0.75,0.8,1},{0,2,2.25,2.5,2.75,3,3.25,3.5,3.75,4}))))</f>
        <v/>
      </c>
      <c r="E757" s="3" t="str">
        <f>IF(COUNT($A757)=0,"",IF($A757&lt;&gt;DRAFT!$B759,"ERR",IF(DRAFT!R759="3E","3E",IF(COUNT(DRAFT!N759,DRAFT!R759)&gt;0,DRAFT!S759,""))))</f>
        <v/>
      </c>
      <c r="F757" s="3" t="str">
        <f>IF(COUNT($A757)=0,"",IF(E757="3E","3E",IF(E757="","I",LOOKUP(E757/G$2,{0,0.4,0.45,0.5,0.55,0.6,0.65,0.7,0.75,0.8,1},{"F","D","C","C+","B-","B","B+","A-","A","A+"}))))</f>
        <v/>
      </c>
      <c r="G757" s="2" t="str">
        <f>IF(COUNT($A757)=0,"",IF(E757="","--",IF(E757="3E","3E",LOOKUP(E757/G$2,{0,0.4,0.45,0.5,0.55,0.6,0.65,0.7,0.75,0.8,1},{0,2,2.25,2.5,2.75,3,3.25,3.5,3.75,4}))))</f>
        <v/>
      </c>
      <c r="H757" s="3" t="str">
        <f>IF(COUNT($A757)=0,"",IF($A757&lt;&gt;DRAFT!$B759,"ERR",IF(DRAFT!AA759="3E","3E",IF(COUNT(DRAFT!W759,DRAFT!AA759)&gt;0,DRAFT!AB759,""))))</f>
        <v/>
      </c>
      <c r="I757" s="3" t="str">
        <f>IF(COUNT($A757)=0,"",IF(H757="3E","3E",IF(H757="","I",LOOKUP(H757/J$2,{0,0.4,0.45,0.5,0.55,0.6,0.65,0.7,0.75,0.8,1},{"F","D","C","C+","B-","B","B+","A-","A","A+"}))))</f>
        <v/>
      </c>
      <c r="J757" s="2" t="str">
        <f>IF(COUNT($A757)=0,"",IF(H757="","--",IF(H757="3E","3E",LOOKUP(H757/J$2,{0,0.4,0.45,0.5,0.55,0.6,0.65,0.7,0.75,0.8,1},{0,2,2.25,2.5,2.75,3,3.25,3.5,3.75,4}))))</f>
        <v/>
      </c>
      <c r="K757" s="3" t="str">
        <f>IF(COUNT($A757)=0,"",IF($A757&lt;&gt;DRAFT!$B759,"ERR",IF(DRAFT!AJ759="3E","3E",IF(COUNT(DRAFT!AF759,DRAFT!AJ759)&gt;0,DRAFT!AK759,""))))</f>
        <v/>
      </c>
      <c r="L757" s="3" t="str">
        <f>IF(COUNT($A757)=0,"",IF(K757="3E","3E",IF(K757="","I",LOOKUP(K757/M$2,{0,0.4,0.45,0.5,0.55,0.6,0.65,0.7,0.75,0.8,1},{"F","D","C","C+","B-","B","B+","A-","A","A+"}))))</f>
        <v/>
      </c>
      <c r="M757" s="2" t="str">
        <f>IF(COUNT($A757)=0,"",IF(K757="","--",IF(K757="3E","3E",LOOKUP(K757/M$2,{0,0.4,0.45,0.5,0.55,0.6,0.65,0.7,0.75,0.8,1},{0,2,2.25,2.5,2.75,3,3.25,3.5,3.75,4}))))</f>
        <v/>
      </c>
      <c r="N757" s="3" t="str">
        <f>IF(COUNT($A757)=0,"",IF($A757&lt;&gt;DRAFT!$B759,"ERR",IF(DRAFT!AS759="3E","3E",IF(COUNT(DRAFT!AO759,DRAFT!AS759)&gt;0,DRAFT!AT759,""))))</f>
        <v/>
      </c>
      <c r="O757" s="3" t="str">
        <f>IF(COUNT($A757)=0,"",IF(N757="3E","3E",IF(N757="","I",LOOKUP(N757/P$2,{0,0.4,0.45,0.5,0.55,0.6,0.65,0.7,0.75,0.8,1},{"F","D","C","C+","B-","B","B+","A-","A","A+"}))))</f>
        <v/>
      </c>
      <c r="P757" s="2" t="str">
        <f>IF(COUNT($A757)=0,"",IF(N757="","--",IF(N757="3E","3E",LOOKUP(N757/P$2,{0,0.4,0.45,0.5,0.55,0.6,0.65,0.7,0.75,0.8,1},{0,2,2.25,2.5,2.75,3,3.25,3.5,3.75,4}))))</f>
        <v/>
      </c>
      <c r="Q757" s="3" t="str">
        <f>IF(COUNT($A757)=0,"",IF($A757&lt;&gt;DRAFT!$B759,"ERR",IF(DRAFT!BB759="3E","3E",IF(COUNT(DRAFT!AX759,DRAFT!BB759)&gt;0,DRAFT!BC759,""))))</f>
        <v/>
      </c>
      <c r="R757" s="3" t="str">
        <f>IF(COUNT($A757)=0,"",IF(Q757="3E","3E",IF(Q757="","I",LOOKUP(Q757/S$2,{0,0.4,0.45,0.5,0.55,0.6,0.65,0.7,0.75,0.8,1},{"F","D","C","C+","B-","B","B+","A-","A","A+"}))))</f>
        <v/>
      </c>
      <c r="S757" s="2" t="str">
        <f>IF(COUNT($A757)=0,"",IF(Q757="","--",IF(Q757="3E","3E",LOOKUP(Q757/S$2,{0,0.4,0.45,0.5,0.55,0.6,0.65,0.7,0.75,0.8,1},{0,2,2.25,2.5,2.75,3,3.25,3.5,3.75,4}))))</f>
        <v/>
      </c>
      <c r="T757" s="3" t="str">
        <f>IF(COUNT($A757)=0,"",IF($A757&lt;&gt;DRAFT!$B759,"ERR",IF(DRAFT!BK759="3E","3E",IF(COUNT(DRAFT!BG759,DRAFT!BK759)&gt;0,DRAFT!BL759,""))))</f>
        <v/>
      </c>
      <c r="U757" s="3" t="str">
        <f>IF(COUNT($A757)=0,"",IF(T757="3E","3E",IF(T757="","I",LOOKUP(T757/V$2,{0,0.4,0.45,0.5,0.55,0.6,0.65,0.7,0.75,0.8,1},{"F","D","C","C+","B-","B","B+","A-","A","A+"}))))</f>
        <v/>
      </c>
      <c r="V757" s="2" t="str">
        <f>IF(COUNT($A757)=0,"",IF(T757="","--",IF(T757="3E","3E",LOOKUP(T757/V$2,{0,0.4,0.45,0.5,0.55,0.6,0.65,0.7,0.75,0.8,1},{0,2,2.25,2.5,2.75,3,3.25,3.5,3.75,4}))))</f>
        <v/>
      </c>
      <c r="W757" s="3" t="str">
        <f>IF(COUNT($A757)=0,"",IF($A757&lt;&gt;DRAFT!$B759,"ERR",IF(DRAFT!BT759="3E","3E",IF(COUNT(DRAFT!BP759,DRAFT!BT759)&gt;0,DRAFT!BU759,""))))</f>
        <v/>
      </c>
      <c r="X757" s="3" t="str">
        <f>IF(COUNT($A757)=0,"",IF(W757="3E","3E",IF(W757="","I",LOOKUP(W757/Y$2,{0,0.4,0.45,0.5,0.55,0.6,0.65,0.7,0.75,0.8,1},{"F","D","C","C+","B-","B","B+","A-","A","A+"}))))</f>
        <v/>
      </c>
      <c r="Y757" s="2" t="str">
        <f>IF(COUNT($A757)=0,"",IF(W757="","--",IF(W757="3E","3E",LOOKUP(W757/Y$2,{0,0.4,0.45,0.5,0.55,0.6,0.65,0.7,0.75,0.8,1},{0,2,2.25,2.5,2.75,3,3.25,3.5,3.75,4}))))</f>
        <v/>
      </c>
      <c r="Z757" s="3" t="str">
        <f>IF(COUNT($A757)=0,"",IF($A757&lt;&gt;DRAFT!$B759,"ERR",IF(DRAFT!CC759="3E","3E",IF(COUNT(DRAFT!BY759,DRAFT!CC759)&gt;0,DRAFT!CD759,""))))</f>
        <v/>
      </c>
      <c r="AA757" s="3" t="str">
        <f>IF(COUNT($A757)=0,"",IF(Z757="3E","3E",IF(Z757="","I",LOOKUP(Z757/AB$2,{0,0.4,0.45,0.5,0.55,0.6,0.65,0.7,0.75,0.8,1},{"F","D","C","C+","B-","B","B+","A-","A","A+"}))))</f>
        <v/>
      </c>
      <c r="AB757" s="2" t="str">
        <f>IF(COUNT($A757)=0,"",IF(Z757="","--",IF(Z757="3E","3E",LOOKUP(Z757/AB$2,{0,0.4,0.45,0.5,0.55,0.6,0.65,0.7,0.75,0.8,1},{0,2,2.25,2.5,2.75,3,3.25,3.5,3.75,4}))))</f>
        <v/>
      </c>
      <c r="AC757" s="3" t="str">
        <f>IF(COUNT($A757)=0,"",IF($A757&lt;&gt;DRAFT!$B759,"ERR",IF(DRAFT!CF759&gt;0,DRAFT!CF759,"")))</f>
        <v/>
      </c>
      <c r="AD757" s="3" t="str">
        <f>IF(COUNT($A757)=0,"",IF(AC757="3E","3E",IF(AC757="","I",LOOKUP(AC757/AE$2,{0,0.4,0.45,0.5,0.55,0.6,0.65,0.7,0.75,0.8,1},{"F","D","C","C+","B-","B","B+","A-","A","A+"}))))</f>
        <v/>
      </c>
      <c r="AE757" s="2" t="str">
        <f>IF(COUNT($A757)=0,"",IF(AC757="","--",IF(AC757="3E","3E",LOOKUP(AC757/AE$2,{0,0.4,0.45,0.5,0.55,0.6,0.65,0.7,0.75,0.8,1},{0,2,2.25,2.5,2.75,3,3.25,3.5,3.75,4}))))</f>
        <v/>
      </c>
      <c r="AF757" s="3" t="str">
        <f>IF($A757&lt;&gt;DRAFT!$B759,"ERR",IF(OR(COUNT($A757)=0,COUNT(DRAFT!CI759:CK759,DRAFT!CM759:CO759)=0),"",CEILING(SUM(DRAFT!CL759,DRAFT!CP759),1)))</f>
        <v/>
      </c>
      <c r="AG757" s="3" t="str">
        <f>IF(COUNT($A757)=0,"",IF(AF757="3E","3E",IF(AF757="","I",LOOKUP(AF757/AH$2,{0,0.4,0.45,0.5,0.55,0.6,0.65,0.7,0.75,0.8,1},{"F","D","C","C+","B-","B","B+","A-","A","A+"}))))</f>
        <v/>
      </c>
      <c r="AH757" s="2" t="str">
        <f>IF(COUNT($A757)=0,"",IF(AF757="","--",IF(AF757="3E","3E",LOOKUP(AF757/AH$2,{0,0.4,0.45,0.5,0.55,0.6,0.65,0.7,0.75,0.8,1},{0,2,2.25,2.5,2.75,3,3.25,3.5,3.75,4}))))</f>
        <v/>
      </c>
      <c r="AI757" s="11" t="str">
        <f>IF(OR(COUNT($A757)=0,COUNT(B757:AH757)=0),"",IF(COUNTIF(B757:AH757,"3E")&gt;0,"3E",IF(DRAFT!$A759="R",TRUNC(SUMPRODUCT(RGP,RCP)/TCP,3),TRUNC((SUMPRODUCT(--(IMDGP&gt;0)*IMDGP,IMCP)+CEILING(DRAFT!$CQ759*42,0.25))/TCP,3))))</f>
        <v/>
      </c>
      <c r="AJ757" s="3" t="str">
        <f>IF(OR(COUNT($A757)=0,COUNT(B757:AH757)=0),"",IF(COUNTIF(B757:AH757,"3E")&gt;0,"3E",IF(DRAFT!$A759="R",SUMPRODUCT(--(RGP&gt;=2),RCP),SUMPRODUCT(--(IMDGP&gt;0),--(IMGP=0),IMCP)+DRAFT!$CR759)))</f>
        <v/>
      </c>
      <c r="AK757" s="3" t="str">
        <f>IF(OR(COUNT($A757)=0,COUNT(B757:AH757)=0),"",IF(COUNTIF(B757:AJ757,"3E")&gt;0,"3E",IF(AND(DRAFT!$A759="IM",OR($AI757&gt;DRAFT!$CQ759,$AJ757&gt;DRAFT!$CR759)),"IMPROVED",IF(AND(DRAFT!$A759="IM",$AI757&lt;=DRAFT!$CQ759,$AJ757&lt;=DRAFT!$CR759),"NOT IMPROVED",IF(AND(AH757&gt;=2,AI757&gt;=2,AJ757&gt;=30),"PASS","FAIL")))))</f>
        <v/>
      </c>
      <c r="AL757" s="3" t="str">
        <f t="shared" si="22"/>
        <v/>
      </c>
      <c r="AM757" s="3" t="str">
        <f t="shared" si="23"/>
        <v/>
      </c>
    </row>
    <row r="758" spans="1:39" ht="18.95" customHeight="1" x14ac:dyDescent="0.25">
      <c r="A758" s="4" t="str">
        <f>IF(DRAFT!$B760="","",DRAFT!$B760)</f>
        <v/>
      </c>
      <c r="B758" s="3" t="str">
        <f>IF(COUNT($A758)=0,"",IF($A758&lt;&gt;DRAFT!$B760,"ERR",IF(DRAFT!I760="3E","3E",IF(COUNT(DRAFT!E760,DRAFT!I760)&gt;0,DRAFT!J760,""))))</f>
        <v/>
      </c>
      <c r="C758" s="3" t="str">
        <f>IF(COUNT($A758)=0,"",IF(B758="3E","3E",IF(B758="","I",LOOKUP(B758/D$2,{0,0.4,0.45,0.5,0.55,0.6,0.65,0.7,0.75,0.8,1},{"F","D","C","C+","B-","B","B+","A-","A","A+"}))))</f>
        <v/>
      </c>
      <c r="D758" s="2" t="str">
        <f>IF(COUNT($A758)=0,"",IF(B758="","--",IF(B758="3E","3E",LOOKUP(B758/D$2,{0,0.4,0.45,0.5,0.55,0.6,0.65,0.7,0.75,0.8,1},{0,2,2.25,2.5,2.75,3,3.25,3.5,3.75,4}))))</f>
        <v/>
      </c>
      <c r="E758" s="3" t="str">
        <f>IF(COUNT($A758)=0,"",IF($A758&lt;&gt;DRAFT!$B760,"ERR",IF(DRAFT!R760="3E","3E",IF(COUNT(DRAFT!N760,DRAFT!R760)&gt;0,DRAFT!S760,""))))</f>
        <v/>
      </c>
      <c r="F758" s="3" t="str">
        <f>IF(COUNT($A758)=0,"",IF(E758="3E","3E",IF(E758="","I",LOOKUP(E758/G$2,{0,0.4,0.45,0.5,0.55,0.6,0.65,0.7,0.75,0.8,1},{"F","D","C","C+","B-","B","B+","A-","A","A+"}))))</f>
        <v/>
      </c>
      <c r="G758" s="2" t="str">
        <f>IF(COUNT($A758)=0,"",IF(E758="","--",IF(E758="3E","3E",LOOKUP(E758/G$2,{0,0.4,0.45,0.5,0.55,0.6,0.65,0.7,0.75,0.8,1},{0,2,2.25,2.5,2.75,3,3.25,3.5,3.75,4}))))</f>
        <v/>
      </c>
      <c r="H758" s="3" t="str">
        <f>IF(COUNT($A758)=0,"",IF($A758&lt;&gt;DRAFT!$B760,"ERR",IF(DRAFT!AA760="3E","3E",IF(COUNT(DRAFT!W760,DRAFT!AA760)&gt;0,DRAFT!AB760,""))))</f>
        <v/>
      </c>
      <c r="I758" s="3" t="str">
        <f>IF(COUNT($A758)=0,"",IF(H758="3E","3E",IF(H758="","I",LOOKUP(H758/J$2,{0,0.4,0.45,0.5,0.55,0.6,0.65,0.7,0.75,0.8,1},{"F","D","C","C+","B-","B","B+","A-","A","A+"}))))</f>
        <v/>
      </c>
      <c r="J758" s="2" t="str">
        <f>IF(COUNT($A758)=0,"",IF(H758="","--",IF(H758="3E","3E",LOOKUP(H758/J$2,{0,0.4,0.45,0.5,0.55,0.6,0.65,0.7,0.75,0.8,1},{0,2,2.25,2.5,2.75,3,3.25,3.5,3.75,4}))))</f>
        <v/>
      </c>
      <c r="K758" s="3" t="str">
        <f>IF(COUNT($A758)=0,"",IF($A758&lt;&gt;DRAFT!$B760,"ERR",IF(DRAFT!AJ760="3E","3E",IF(COUNT(DRAFT!AF760,DRAFT!AJ760)&gt;0,DRAFT!AK760,""))))</f>
        <v/>
      </c>
      <c r="L758" s="3" t="str">
        <f>IF(COUNT($A758)=0,"",IF(K758="3E","3E",IF(K758="","I",LOOKUP(K758/M$2,{0,0.4,0.45,0.5,0.55,0.6,0.65,0.7,0.75,0.8,1},{"F","D","C","C+","B-","B","B+","A-","A","A+"}))))</f>
        <v/>
      </c>
      <c r="M758" s="2" t="str">
        <f>IF(COUNT($A758)=0,"",IF(K758="","--",IF(K758="3E","3E",LOOKUP(K758/M$2,{0,0.4,0.45,0.5,0.55,0.6,0.65,0.7,0.75,0.8,1},{0,2,2.25,2.5,2.75,3,3.25,3.5,3.75,4}))))</f>
        <v/>
      </c>
      <c r="N758" s="3" t="str">
        <f>IF(COUNT($A758)=0,"",IF($A758&lt;&gt;DRAFT!$B760,"ERR",IF(DRAFT!AS760="3E","3E",IF(COUNT(DRAFT!AO760,DRAFT!AS760)&gt;0,DRAFT!AT760,""))))</f>
        <v/>
      </c>
      <c r="O758" s="3" t="str">
        <f>IF(COUNT($A758)=0,"",IF(N758="3E","3E",IF(N758="","I",LOOKUP(N758/P$2,{0,0.4,0.45,0.5,0.55,0.6,0.65,0.7,0.75,0.8,1},{"F","D","C","C+","B-","B","B+","A-","A","A+"}))))</f>
        <v/>
      </c>
      <c r="P758" s="2" t="str">
        <f>IF(COUNT($A758)=0,"",IF(N758="","--",IF(N758="3E","3E",LOOKUP(N758/P$2,{0,0.4,0.45,0.5,0.55,0.6,0.65,0.7,0.75,0.8,1},{0,2,2.25,2.5,2.75,3,3.25,3.5,3.75,4}))))</f>
        <v/>
      </c>
      <c r="Q758" s="3" t="str">
        <f>IF(COUNT($A758)=0,"",IF($A758&lt;&gt;DRAFT!$B760,"ERR",IF(DRAFT!BB760="3E","3E",IF(COUNT(DRAFT!AX760,DRAFT!BB760)&gt;0,DRAFT!BC760,""))))</f>
        <v/>
      </c>
      <c r="R758" s="3" t="str">
        <f>IF(COUNT($A758)=0,"",IF(Q758="3E","3E",IF(Q758="","I",LOOKUP(Q758/S$2,{0,0.4,0.45,0.5,0.55,0.6,0.65,0.7,0.75,0.8,1},{"F","D","C","C+","B-","B","B+","A-","A","A+"}))))</f>
        <v/>
      </c>
      <c r="S758" s="2" t="str">
        <f>IF(COUNT($A758)=0,"",IF(Q758="","--",IF(Q758="3E","3E",LOOKUP(Q758/S$2,{0,0.4,0.45,0.5,0.55,0.6,0.65,0.7,0.75,0.8,1},{0,2,2.25,2.5,2.75,3,3.25,3.5,3.75,4}))))</f>
        <v/>
      </c>
      <c r="T758" s="3" t="str">
        <f>IF(COUNT($A758)=0,"",IF($A758&lt;&gt;DRAFT!$B760,"ERR",IF(DRAFT!BK760="3E","3E",IF(COUNT(DRAFT!BG760,DRAFT!BK760)&gt;0,DRAFT!BL760,""))))</f>
        <v/>
      </c>
      <c r="U758" s="3" t="str">
        <f>IF(COUNT($A758)=0,"",IF(T758="3E","3E",IF(T758="","I",LOOKUP(T758/V$2,{0,0.4,0.45,0.5,0.55,0.6,0.65,0.7,0.75,0.8,1},{"F","D","C","C+","B-","B","B+","A-","A","A+"}))))</f>
        <v/>
      </c>
      <c r="V758" s="2" t="str">
        <f>IF(COUNT($A758)=0,"",IF(T758="","--",IF(T758="3E","3E",LOOKUP(T758/V$2,{0,0.4,0.45,0.5,0.55,0.6,0.65,0.7,0.75,0.8,1},{0,2,2.25,2.5,2.75,3,3.25,3.5,3.75,4}))))</f>
        <v/>
      </c>
      <c r="W758" s="3" t="str">
        <f>IF(COUNT($A758)=0,"",IF($A758&lt;&gt;DRAFT!$B760,"ERR",IF(DRAFT!BT760="3E","3E",IF(COUNT(DRAFT!BP760,DRAFT!BT760)&gt;0,DRAFT!BU760,""))))</f>
        <v/>
      </c>
      <c r="X758" s="3" t="str">
        <f>IF(COUNT($A758)=0,"",IF(W758="3E","3E",IF(W758="","I",LOOKUP(W758/Y$2,{0,0.4,0.45,0.5,0.55,0.6,0.65,0.7,0.75,0.8,1},{"F","D","C","C+","B-","B","B+","A-","A","A+"}))))</f>
        <v/>
      </c>
      <c r="Y758" s="2" t="str">
        <f>IF(COUNT($A758)=0,"",IF(W758="","--",IF(W758="3E","3E",LOOKUP(W758/Y$2,{0,0.4,0.45,0.5,0.55,0.6,0.65,0.7,0.75,0.8,1},{0,2,2.25,2.5,2.75,3,3.25,3.5,3.75,4}))))</f>
        <v/>
      </c>
      <c r="Z758" s="3" t="str">
        <f>IF(COUNT($A758)=0,"",IF($A758&lt;&gt;DRAFT!$B760,"ERR",IF(DRAFT!CC760="3E","3E",IF(COUNT(DRAFT!BY760,DRAFT!CC760)&gt;0,DRAFT!CD760,""))))</f>
        <v/>
      </c>
      <c r="AA758" s="3" t="str">
        <f>IF(COUNT($A758)=0,"",IF(Z758="3E","3E",IF(Z758="","I",LOOKUP(Z758/AB$2,{0,0.4,0.45,0.5,0.55,0.6,0.65,0.7,0.75,0.8,1},{"F","D","C","C+","B-","B","B+","A-","A","A+"}))))</f>
        <v/>
      </c>
      <c r="AB758" s="2" t="str">
        <f>IF(COUNT($A758)=0,"",IF(Z758="","--",IF(Z758="3E","3E",LOOKUP(Z758/AB$2,{0,0.4,0.45,0.5,0.55,0.6,0.65,0.7,0.75,0.8,1},{0,2,2.25,2.5,2.75,3,3.25,3.5,3.75,4}))))</f>
        <v/>
      </c>
      <c r="AC758" s="3" t="str">
        <f>IF(COUNT($A758)=0,"",IF($A758&lt;&gt;DRAFT!$B760,"ERR",IF(DRAFT!CF760&gt;0,DRAFT!CF760,"")))</f>
        <v/>
      </c>
      <c r="AD758" s="3" t="str">
        <f>IF(COUNT($A758)=0,"",IF(AC758="3E","3E",IF(AC758="","I",LOOKUP(AC758/AE$2,{0,0.4,0.45,0.5,0.55,0.6,0.65,0.7,0.75,0.8,1},{"F","D","C","C+","B-","B","B+","A-","A","A+"}))))</f>
        <v/>
      </c>
      <c r="AE758" s="2" t="str">
        <f>IF(COUNT($A758)=0,"",IF(AC758="","--",IF(AC758="3E","3E",LOOKUP(AC758/AE$2,{0,0.4,0.45,0.5,0.55,0.6,0.65,0.7,0.75,0.8,1},{0,2,2.25,2.5,2.75,3,3.25,3.5,3.75,4}))))</f>
        <v/>
      </c>
      <c r="AF758" s="3" t="str">
        <f>IF($A758&lt;&gt;DRAFT!$B760,"ERR",IF(OR(COUNT($A758)=0,COUNT(DRAFT!CI760:CK760,DRAFT!CM760:CO760)=0),"",CEILING(SUM(DRAFT!CL760,DRAFT!CP760),1)))</f>
        <v/>
      </c>
      <c r="AG758" s="3" t="str">
        <f>IF(COUNT($A758)=0,"",IF(AF758="3E","3E",IF(AF758="","I",LOOKUP(AF758/AH$2,{0,0.4,0.45,0.5,0.55,0.6,0.65,0.7,0.75,0.8,1},{"F","D","C","C+","B-","B","B+","A-","A","A+"}))))</f>
        <v/>
      </c>
      <c r="AH758" s="2" t="str">
        <f>IF(COUNT($A758)=0,"",IF(AF758="","--",IF(AF758="3E","3E",LOOKUP(AF758/AH$2,{0,0.4,0.45,0.5,0.55,0.6,0.65,0.7,0.75,0.8,1},{0,2,2.25,2.5,2.75,3,3.25,3.5,3.75,4}))))</f>
        <v/>
      </c>
      <c r="AI758" s="11" t="str">
        <f>IF(OR(COUNT($A758)=0,COUNT(B758:AH758)=0),"",IF(COUNTIF(B758:AH758,"3E")&gt;0,"3E",IF(DRAFT!$A760="R",TRUNC(SUMPRODUCT(RGP,RCP)/TCP,3),TRUNC((SUMPRODUCT(--(IMDGP&gt;0)*IMDGP,IMCP)+CEILING(DRAFT!$CQ760*42,0.25))/TCP,3))))</f>
        <v/>
      </c>
      <c r="AJ758" s="3" t="str">
        <f>IF(OR(COUNT($A758)=0,COUNT(B758:AH758)=0),"",IF(COUNTIF(B758:AH758,"3E")&gt;0,"3E",IF(DRAFT!$A760="R",SUMPRODUCT(--(RGP&gt;=2),RCP),SUMPRODUCT(--(IMDGP&gt;0),--(IMGP=0),IMCP)+DRAFT!$CR760)))</f>
        <v/>
      </c>
      <c r="AK758" s="3" t="str">
        <f>IF(OR(COUNT($A758)=0,COUNT(B758:AH758)=0),"",IF(COUNTIF(B758:AJ758,"3E")&gt;0,"3E",IF(AND(DRAFT!$A760="IM",OR($AI758&gt;DRAFT!$CQ760,$AJ758&gt;DRAFT!$CR760)),"IMPROVED",IF(AND(DRAFT!$A760="IM",$AI758&lt;=DRAFT!$CQ760,$AJ758&lt;=DRAFT!$CR760),"NOT IMPROVED",IF(AND(AH758&gt;=2,AI758&gt;=2,AJ758&gt;=30),"PASS","FAIL")))))</f>
        <v/>
      </c>
      <c r="AL758" s="3" t="str">
        <f t="shared" si="22"/>
        <v/>
      </c>
      <c r="AM758" s="3" t="str">
        <f t="shared" si="23"/>
        <v/>
      </c>
    </row>
    <row r="759" spans="1:39" ht="18.95" customHeight="1" x14ac:dyDescent="0.25">
      <c r="A759" s="4" t="str">
        <f>IF(DRAFT!$B761="","",DRAFT!$B761)</f>
        <v/>
      </c>
      <c r="B759" s="3" t="str">
        <f>IF(COUNT($A759)=0,"",IF($A759&lt;&gt;DRAFT!$B761,"ERR",IF(DRAFT!I761="3E","3E",IF(COUNT(DRAFT!E761,DRAFT!I761)&gt;0,DRAFT!J761,""))))</f>
        <v/>
      </c>
      <c r="C759" s="3" t="str">
        <f>IF(COUNT($A759)=0,"",IF(B759="3E","3E",IF(B759="","I",LOOKUP(B759/D$2,{0,0.4,0.45,0.5,0.55,0.6,0.65,0.7,0.75,0.8,1},{"F","D","C","C+","B-","B","B+","A-","A","A+"}))))</f>
        <v/>
      </c>
      <c r="D759" s="2" t="str">
        <f>IF(COUNT($A759)=0,"",IF(B759="","--",IF(B759="3E","3E",LOOKUP(B759/D$2,{0,0.4,0.45,0.5,0.55,0.6,0.65,0.7,0.75,0.8,1},{0,2,2.25,2.5,2.75,3,3.25,3.5,3.75,4}))))</f>
        <v/>
      </c>
      <c r="E759" s="3" t="str">
        <f>IF(COUNT($A759)=0,"",IF($A759&lt;&gt;DRAFT!$B761,"ERR",IF(DRAFT!R761="3E","3E",IF(COUNT(DRAFT!N761,DRAFT!R761)&gt;0,DRAFT!S761,""))))</f>
        <v/>
      </c>
      <c r="F759" s="3" t="str">
        <f>IF(COUNT($A759)=0,"",IF(E759="3E","3E",IF(E759="","I",LOOKUP(E759/G$2,{0,0.4,0.45,0.5,0.55,0.6,0.65,0.7,0.75,0.8,1},{"F","D","C","C+","B-","B","B+","A-","A","A+"}))))</f>
        <v/>
      </c>
      <c r="G759" s="2" t="str">
        <f>IF(COUNT($A759)=0,"",IF(E759="","--",IF(E759="3E","3E",LOOKUP(E759/G$2,{0,0.4,0.45,0.5,0.55,0.6,0.65,0.7,0.75,0.8,1},{0,2,2.25,2.5,2.75,3,3.25,3.5,3.75,4}))))</f>
        <v/>
      </c>
      <c r="H759" s="3" t="str">
        <f>IF(COUNT($A759)=0,"",IF($A759&lt;&gt;DRAFT!$B761,"ERR",IF(DRAFT!AA761="3E","3E",IF(COUNT(DRAFT!W761,DRAFT!AA761)&gt;0,DRAFT!AB761,""))))</f>
        <v/>
      </c>
      <c r="I759" s="3" t="str">
        <f>IF(COUNT($A759)=0,"",IF(H759="3E","3E",IF(H759="","I",LOOKUP(H759/J$2,{0,0.4,0.45,0.5,0.55,0.6,0.65,0.7,0.75,0.8,1},{"F","D","C","C+","B-","B","B+","A-","A","A+"}))))</f>
        <v/>
      </c>
      <c r="J759" s="2" t="str">
        <f>IF(COUNT($A759)=0,"",IF(H759="","--",IF(H759="3E","3E",LOOKUP(H759/J$2,{0,0.4,0.45,0.5,0.55,0.6,0.65,0.7,0.75,0.8,1},{0,2,2.25,2.5,2.75,3,3.25,3.5,3.75,4}))))</f>
        <v/>
      </c>
      <c r="K759" s="3" t="str">
        <f>IF(COUNT($A759)=0,"",IF($A759&lt;&gt;DRAFT!$B761,"ERR",IF(DRAFT!AJ761="3E","3E",IF(COUNT(DRAFT!AF761,DRAFT!AJ761)&gt;0,DRAFT!AK761,""))))</f>
        <v/>
      </c>
      <c r="L759" s="3" t="str">
        <f>IF(COUNT($A759)=0,"",IF(K759="3E","3E",IF(K759="","I",LOOKUP(K759/M$2,{0,0.4,0.45,0.5,0.55,0.6,0.65,0.7,0.75,0.8,1},{"F","D","C","C+","B-","B","B+","A-","A","A+"}))))</f>
        <v/>
      </c>
      <c r="M759" s="2" t="str">
        <f>IF(COUNT($A759)=0,"",IF(K759="","--",IF(K759="3E","3E",LOOKUP(K759/M$2,{0,0.4,0.45,0.5,0.55,0.6,0.65,0.7,0.75,0.8,1},{0,2,2.25,2.5,2.75,3,3.25,3.5,3.75,4}))))</f>
        <v/>
      </c>
      <c r="N759" s="3" t="str">
        <f>IF(COUNT($A759)=0,"",IF($A759&lt;&gt;DRAFT!$B761,"ERR",IF(DRAFT!AS761="3E","3E",IF(COUNT(DRAFT!AO761,DRAFT!AS761)&gt;0,DRAFT!AT761,""))))</f>
        <v/>
      </c>
      <c r="O759" s="3" t="str">
        <f>IF(COUNT($A759)=0,"",IF(N759="3E","3E",IF(N759="","I",LOOKUP(N759/P$2,{0,0.4,0.45,0.5,0.55,0.6,0.65,0.7,0.75,0.8,1},{"F","D","C","C+","B-","B","B+","A-","A","A+"}))))</f>
        <v/>
      </c>
      <c r="P759" s="2" t="str">
        <f>IF(COUNT($A759)=0,"",IF(N759="","--",IF(N759="3E","3E",LOOKUP(N759/P$2,{0,0.4,0.45,0.5,0.55,0.6,0.65,0.7,0.75,0.8,1},{0,2,2.25,2.5,2.75,3,3.25,3.5,3.75,4}))))</f>
        <v/>
      </c>
      <c r="Q759" s="3" t="str">
        <f>IF(COUNT($A759)=0,"",IF($A759&lt;&gt;DRAFT!$B761,"ERR",IF(DRAFT!BB761="3E","3E",IF(COUNT(DRAFT!AX761,DRAFT!BB761)&gt;0,DRAFT!BC761,""))))</f>
        <v/>
      </c>
      <c r="R759" s="3" t="str">
        <f>IF(COUNT($A759)=0,"",IF(Q759="3E","3E",IF(Q759="","I",LOOKUP(Q759/S$2,{0,0.4,0.45,0.5,0.55,0.6,0.65,0.7,0.75,0.8,1},{"F","D","C","C+","B-","B","B+","A-","A","A+"}))))</f>
        <v/>
      </c>
      <c r="S759" s="2" t="str">
        <f>IF(COUNT($A759)=0,"",IF(Q759="","--",IF(Q759="3E","3E",LOOKUP(Q759/S$2,{0,0.4,0.45,0.5,0.55,0.6,0.65,0.7,0.75,0.8,1},{0,2,2.25,2.5,2.75,3,3.25,3.5,3.75,4}))))</f>
        <v/>
      </c>
      <c r="T759" s="3" t="str">
        <f>IF(COUNT($A759)=0,"",IF($A759&lt;&gt;DRAFT!$B761,"ERR",IF(DRAFT!BK761="3E","3E",IF(COUNT(DRAFT!BG761,DRAFT!BK761)&gt;0,DRAFT!BL761,""))))</f>
        <v/>
      </c>
      <c r="U759" s="3" t="str">
        <f>IF(COUNT($A759)=0,"",IF(T759="3E","3E",IF(T759="","I",LOOKUP(T759/V$2,{0,0.4,0.45,0.5,0.55,0.6,0.65,0.7,0.75,0.8,1},{"F","D","C","C+","B-","B","B+","A-","A","A+"}))))</f>
        <v/>
      </c>
      <c r="V759" s="2" t="str">
        <f>IF(COUNT($A759)=0,"",IF(T759="","--",IF(T759="3E","3E",LOOKUP(T759/V$2,{0,0.4,0.45,0.5,0.55,0.6,0.65,0.7,0.75,0.8,1},{0,2,2.25,2.5,2.75,3,3.25,3.5,3.75,4}))))</f>
        <v/>
      </c>
      <c r="W759" s="3" t="str">
        <f>IF(COUNT($A759)=0,"",IF($A759&lt;&gt;DRAFT!$B761,"ERR",IF(DRAFT!BT761="3E","3E",IF(COUNT(DRAFT!BP761,DRAFT!BT761)&gt;0,DRAFT!BU761,""))))</f>
        <v/>
      </c>
      <c r="X759" s="3" t="str">
        <f>IF(COUNT($A759)=0,"",IF(W759="3E","3E",IF(W759="","I",LOOKUP(W759/Y$2,{0,0.4,0.45,0.5,0.55,0.6,0.65,0.7,0.75,0.8,1},{"F","D","C","C+","B-","B","B+","A-","A","A+"}))))</f>
        <v/>
      </c>
      <c r="Y759" s="2" t="str">
        <f>IF(COUNT($A759)=0,"",IF(W759="","--",IF(W759="3E","3E",LOOKUP(W759/Y$2,{0,0.4,0.45,0.5,0.55,0.6,0.65,0.7,0.75,0.8,1},{0,2,2.25,2.5,2.75,3,3.25,3.5,3.75,4}))))</f>
        <v/>
      </c>
      <c r="Z759" s="3" t="str">
        <f>IF(COUNT($A759)=0,"",IF($A759&lt;&gt;DRAFT!$B761,"ERR",IF(DRAFT!CC761="3E","3E",IF(COUNT(DRAFT!BY761,DRAFT!CC761)&gt;0,DRAFT!CD761,""))))</f>
        <v/>
      </c>
      <c r="AA759" s="3" t="str">
        <f>IF(COUNT($A759)=0,"",IF(Z759="3E","3E",IF(Z759="","I",LOOKUP(Z759/AB$2,{0,0.4,0.45,0.5,0.55,0.6,0.65,0.7,0.75,0.8,1},{"F","D","C","C+","B-","B","B+","A-","A","A+"}))))</f>
        <v/>
      </c>
      <c r="AB759" s="2" t="str">
        <f>IF(COUNT($A759)=0,"",IF(Z759="","--",IF(Z759="3E","3E",LOOKUP(Z759/AB$2,{0,0.4,0.45,0.5,0.55,0.6,0.65,0.7,0.75,0.8,1},{0,2,2.25,2.5,2.75,3,3.25,3.5,3.75,4}))))</f>
        <v/>
      </c>
      <c r="AC759" s="3" t="str">
        <f>IF(COUNT($A759)=0,"",IF($A759&lt;&gt;DRAFT!$B761,"ERR",IF(DRAFT!CF761&gt;0,DRAFT!CF761,"")))</f>
        <v/>
      </c>
      <c r="AD759" s="3" t="str">
        <f>IF(COUNT($A759)=0,"",IF(AC759="3E","3E",IF(AC759="","I",LOOKUP(AC759/AE$2,{0,0.4,0.45,0.5,0.55,0.6,0.65,0.7,0.75,0.8,1},{"F","D","C","C+","B-","B","B+","A-","A","A+"}))))</f>
        <v/>
      </c>
      <c r="AE759" s="2" t="str">
        <f>IF(COUNT($A759)=0,"",IF(AC759="","--",IF(AC759="3E","3E",LOOKUP(AC759/AE$2,{0,0.4,0.45,0.5,0.55,0.6,0.65,0.7,0.75,0.8,1},{0,2,2.25,2.5,2.75,3,3.25,3.5,3.75,4}))))</f>
        <v/>
      </c>
      <c r="AF759" s="3" t="str">
        <f>IF($A759&lt;&gt;DRAFT!$B761,"ERR",IF(OR(COUNT($A759)=0,COUNT(DRAFT!CI761:CK761,DRAFT!CM761:CO761)=0),"",CEILING(SUM(DRAFT!CL761,DRAFT!CP761),1)))</f>
        <v/>
      </c>
      <c r="AG759" s="3" t="str">
        <f>IF(COUNT($A759)=0,"",IF(AF759="3E","3E",IF(AF759="","I",LOOKUP(AF759/AH$2,{0,0.4,0.45,0.5,0.55,0.6,0.65,0.7,0.75,0.8,1},{"F","D","C","C+","B-","B","B+","A-","A","A+"}))))</f>
        <v/>
      </c>
      <c r="AH759" s="2" t="str">
        <f>IF(COUNT($A759)=0,"",IF(AF759="","--",IF(AF759="3E","3E",LOOKUP(AF759/AH$2,{0,0.4,0.45,0.5,0.55,0.6,0.65,0.7,0.75,0.8,1},{0,2,2.25,2.5,2.75,3,3.25,3.5,3.75,4}))))</f>
        <v/>
      </c>
      <c r="AI759" s="11" t="str">
        <f>IF(OR(COUNT($A759)=0,COUNT(B759:AH759)=0),"",IF(COUNTIF(B759:AH759,"3E")&gt;0,"3E",IF(DRAFT!$A761="R",TRUNC(SUMPRODUCT(RGP,RCP)/TCP,3),TRUNC((SUMPRODUCT(--(IMDGP&gt;0)*IMDGP,IMCP)+CEILING(DRAFT!$CQ761*42,0.25))/TCP,3))))</f>
        <v/>
      </c>
      <c r="AJ759" s="3" t="str">
        <f>IF(OR(COUNT($A759)=0,COUNT(B759:AH759)=0),"",IF(COUNTIF(B759:AH759,"3E")&gt;0,"3E",IF(DRAFT!$A761="R",SUMPRODUCT(--(RGP&gt;=2),RCP),SUMPRODUCT(--(IMDGP&gt;0),--(IMGP=0),IMCP)+DRAFT!$CR761)))</f>
        <v/>
      </c>
      <c r="AK759" s="3" t="str">
        <f>IF(OR(COUNT($A759)=0,COUNT(B759:AH759)=0),"",IF(COUNTIF(B759:AJ759,"3E")&gt;0,"3E",IF(AND(DRAFT!$A761="IM",OR($AI759&gt;DRAFT!$CQ761,$AJ759&gt;DRAFT!$CR761)),"IMPROVED",IF(AND(DRAFT!$A761="IM",$AI759&lt;=DRAFT!$CQ761,$AJ759&lt;=DRAFT!$CR761),"NOT IMPROVED",IF(AND(AH759&gt;=2,AI759&gt;=2,AJ759&gt;=30),"PASS","FAIL")))))</f>
        <v/>
      </c>
      <c r="AL759" s="3" t="str">
        <f t="shared" si="22"/>
        <v/>
      </c>
      <c r="AM759" s="3" t="str">
        <f t="shared" si="23"/>
        <v/>
      </c>
    </row>
    <row r="760" spans="1:39" ht="18.95" customHeight="1" x14ac:dyDescent="0.25">
      <c r="A760" s="4" t="str">
        <f>IF(DRAFT!$B762="","",DRAFT!$B762)</f>
        <v/>
      </c>
      <c r="B760" s="3" t="str">
        <f>IF(COUNT($A760)=0,"",IF($A760&lt;&gt;DRAFT!$B762,"ERR",IF(DRAFT!I762="3E","3E",IF(COUNT(DRAFT!E762,DRAFT!I762)&gt;0,DRAFT!J762,""))))</f>
        <v/>
      </c>
      <c r="C760" s="3" t="str">
        <f>IF(COUNT($A760)=0,"",IF(B760="3E","3E",IF(B760="","I",LOOKUP(B760/D$2,{0,0.4,0.45,0.5,0.55,0.6,0.65,0.7,0.75,0.8,1},{"F","D","C","C+","B-","B","B+","A-","A","A+"}))))</f>
        <v/>
      </c>
      <c r="D760" s="2" t="str">
        <f>IF(COUNT($A760)=0,"",IF(B760="","--",IF(B760="3E","3E",LOOKUP(B760/D$2,{0,0.4,0.45,0.5,0.55,0.6,0.65,0.7,0.75,0.8,1},{0,2,2.25,2.5,2.75,3,3.25,3.5,3.75,4}))))</f>
        <v/>
      </c>
      <c r="E760" s="3" t="str">
        <f>IF(COUNT($A760)=0,"",IF($A760&lt;&gt;DRAFT!$B762,"ERR",IF(DRAFT!R762="3E","3E",IF(COUNT(DRAFT!N762,DRAFT!R762)&gt;0,DRAFT!S762,""))))</f>
        <v/>
      </c>
      <c r="F760" s="3" t="str">
        <f>IF(COUNT($A760)=0,"",IF(E760="3E","3E",IF(E760="","I",LOOKUP(E760/G$2,{0,0.4,0.45,0.5,0.55,0.6,0.65,0.7,0.75,0.8,1},{"F","D","C","C+","B-","B","B+","A-","A","A+"}))))</f>
        <v/>
      </c>
      <c r="G760" s="2" t="str">
        <f>IF(COUNT($A760)=0,"",IF(E760="","--",IF(E760="3E","3E",LOOKUP(E760/G$2,{0,0.4,0.45,0.5,0.55,0.6,0.65,0.7,0.75,0.8,1},{0,2,2.25,2.5,2.75,3,3.25,3.5,3.75,4}))))</f>
        <v/>
      </c>
      <c r="H760" s="3" t="str">
        <f>IF(COUNT($A760)=0,"",IF($A760&lt;&gt;DRAFT!$B762,"ERR",IF(DRAFT!AA762="3E","3E",IF(COUNT(DRAFT!W762,DRAFT!AA762)&gt;0,DRAFT!AB762,""))))</f>
        <v/>
      </c>
      <c r="I760" s="3" t="str">
        <f>IF(COUNT($A760)=0,"",IF(H760="3E","3E",IF(H760="","I",LOOKUP(H760/J$2,{0,0.4,0.45,0.5,0.55,0.6,0.65,0.7,0.75,0.8,1},{"F","D","C","C+","B-","B","B+","A-","A","A+"}))))</f>
        <v/>
      </c>
      <c r="J760" s="2" t="str">
        <f>IF(COUNT($A760)=0,"",IF(H760="","--",IF(H760="3E","3E",LOOKUP(H760/J$2,{0,0.4,0.45,0.5,0.55,0.6,0.65,0.7,0.75,0.8,1},{0,2,2.25,2.5,2.75,3,3.25,3.5,3.75,4}))))</f>
        <v/>
      </c>
      <c r="K760" s="3" t="str">
        <f>IF(COUNT($A760)=0,"",IF($A760&lt;&gt;DRAFT!$B762,"ERR",IF(DRAFT!AJ762="3E","3E",IF(COUNT(DRAFT!AF762,DRAFT!AJ762)&gt;0,DRAFT!AK762,""))))</f>
        <v/>
      </c>
      <c r="L760" s="3" t="str">
        <f>IF(COUNT($A760)=0,"",IF(K760="3E","3E",IF(K760="","I",LOOKUP(K760/M$2,{0,0.4,0.45,0.5,0.55,0.6,0.65,0.7,0.75,0.8,1},{"F","D","C","C+","B-","B","B+","A-","A","A+"}))))</f>
        <v/>
      </c>
      <c r="M760" s="2" t="str">
        <f>IF(COUNT($A760)=0,"",IF(K760="","--",IF(K760="3E","3E",LOOKUP(K760/M$2,{0,0.4,0.45,0.5,0.55,0.6,0.65,0.7,0.75,0.8,1},{0,2,2.25,2.5,2.75,3,3.25,3.5,3.75,4}))))</f>
        <v/>
      </c>
      <c r="N760" s="3" t="str">
        <f>IF(COUNT($A760)=0,"",IF($A760&lt;&gt;DRAFT!$B762,"ERR",IF(DRAFT!AS762="3E","3E",IF(COUNT(DRAFT!AO762,DRAFT!AS762)&gt;0,DRAFT!AT762,""))))</f>
        <v/>
      </c>
      <c r="O760" s="3" t="str">
        <f>IF(COUNT($A760)=0,"",IF(N760="3E","3E",IF(N760="","I",LOOKUP(N760/P$2,{0,0.4,0.45,0.5,0.55,0.6,0.65,0.7,0.75,0.8,1},{"F","D","C","C+","B-","B","B+","A-","A","A+"}))))</f>
        <v/>
      </c>
      <c r="P760" s="2" t="str">
        <f>IF(COUNT($A760)=0,"",IF(N760="","--",IF(N760="3E","3E",LOOKUP(N760/P$2,{0,0.4,0.45,0.5,0.55,0.6,0.65,0.7,0.75,0.8,1},{0,2,2.25,2.5,2.75,3,3.25,3.5,3.75,4}))))</f>
        <v/>
      </c>
      <c r="Q760" s="3" t="str">
        <f>IF(COUNT($A760)=0,"",IF($A760&lt;&gt;DRAFT!$B762,"ERR",IF(DRAFT!BB762="3E","3E",IF(COUNT(DRAFT!AX762,DRAFT!BB762)&gt;0,DRAFT!BC762,""))))</f>
        <v/>
      </c>
      <c r="R760" s="3" t="str">
        <f>IF(COUNT($A760)=0,"",IF(Q760="3E","3E",IF(Q760="","I",LOOKUP(Q760/S$2,{0,0.4,0.45,0.5,0.55,0.6,0.65,0.7,0.75,0.8,1},{"F","D","C","C+","B-","B","B+","A-","A","A+"}))))</f>
        <v/>
      </c>
      <c r="S760" s="2" t="str">
        <f>IF(COUNT($A760)=0,"",IF(Q760="","--",IF(Q760="3E","3E",LOOKUP(Q760/S$2,{0,0.4,0.45,0.5,0.55,0.6,0.65,0.7,0.75,0.8,1},{0,2,2.25,2.5,2.75,3,3.25,3.5,3.75,4}))))</f>
        <v/>
      </c>
      <c r="T760" s="3" t="str">
        <f>IF(COUNT($A760)=0,"",IF($A760&lt;&gt;DRAFT!$B762,"ERR",IF(DRAFT!BK762="3E","3E",IF(COUNT(DRAFT!BG762,DRAFT!BK762)&gt;0,DRAFT!BL762,""))))</f>
        <v/>
      </c>
      <c r="U760" s="3" t="str">
        <f>IF(COUNT($A760)=0,"",IF(T760="3E","3E",IF(T760="","I",LOOKUP(T760/V$2,{0,0.4,0.45,0.5,0.55,0.6,0.65,0.7,0.75,0.8,1},{"F","D","C","C+","B-","B","B+","A-","A","A+"}))))</f>
        <v/>
      </c>
      <c r="V760" s="2" t="str">
        <f>IF(COUNT($A760)=0,"",IF(T760="","--",IF(T760="3E","3E",LOOKUP(T760/V$2,{0,0.4,0.45,0.5,0.55,0.6,0.65,0.7,0.75,0.8,1},{0,2,2.25,2.5,2.75,3,3.25,3.5,3.75,4}))))</f>
        <v/>
      </c>
      <c r="W760" s="3" t="str">
        <f>IF(COUNT($A760)=0,"",IF($A760&lt;&gt;DRAFT!$B762,"ERR",IF(DRAFT!BT762="3E","3E",IF(COUNT(DRAFT!BP762,DRAFT!BT762)&gt;0,DRAFT!BU762,""))))</f>
        <v/>
      </c>
      <c r="X760" s="3" t="str">
        <f>IF(COUNT($A760)=0,"",IF(W760="3E","3E",IF(W760="","I",LOOKUP(W760/Y$2,{0,0.4,0.45,0.5,0.55,0.6,0.65,0.7,0.75,0.8,1},{"F","D","C","C+","B-","B","B+","A-","A","A+"}))))</f>
        <v/>
      </c>
      <c r="Y760" s="2" t="str">
        <f>IF(COUNT($A760)=0,"",IF(W760="","--",IF(W760="3E","3E",LOOKUP(W760/Y$2,{0,0.4,0.45,0.5,0.55,0.6,0.65,0.7,0.75,0.8,1},{0,2,2.25,2.5,2.75,3,3.25,3.5,3.75,4}))))</f>
        <v/>
      </c>
      <c r="Z760" s="3" t="str">
        <f>IF(COUNT($A760)=0,"",IF($A760&lt;&gt;DRAFT!$B762,"ERR",IF(DRAFT!CC762="3E","3E",IF(COUNT(DRAFT!BY762,DRAFT!CC762)&gt;0,DRAFT!CD762,""))))</f>
        <v/>
      </c>
      <c r="AA760" s="3" t="str">
        <f>IF(COUNT($A760)=0,"",IF(Z760="3E","3E",IF(Z760="","I",LOOKUP(Z760/AB$2,{0,0.4,0.45,0.5,0.55,0.6,0.65,0.7,0.75,0.8,1},{"F","D","C","C+","B-","B","B+","A-","A","A+"}))))</f>
        <v/>
      </c>
      <c r="AB760" s="2" t="str">
        <f>IF(COUNT($A760)=0,"",IF(Z760="","--",IF(Z760="3E","3E",LOOKUP(Z760/AB$2,{0,0.4,0.45,0.5,0.55,0.6,0.65,0.7,0.75,0.8,1},{0,2,2.25,2.5,2.75,3,3.25,3.5,3.75,4}))))</f>
        <v/>
      </c>
      <c r="AC760" s="3" t="str">
        <f>IF(COUNT($A760)=0,"",IF($A760&lt;&gt;DRAFT!$B762,"ERR",IF(DRAFT!CF762&gt;0,DRAFT!CF762,"")))</f>
        <v/>
      </c>
      <c r="AD760" s="3" t="str">
        <f>IF(COUNT($A760)=0,"",IF(AC760="3E","3E",IF(AC760="","I",LOOKUP(AC760/AE$2,{0,0.4,0.45,0.5,0.55,0.6,0.65,0.7,0.75,0.8,1},{"F","D","C","C+","B-","B","B+","A-","A","A+"}))))</f>
        <v/>
      </c>
      <c r="AE760" s="2" t="str">
        <f>IF(COUNT($A760)=0,"",IF(AC760="","--",IF(AC760="3E","3E",LOOKUP(AC760/AE$2,{0,0.4,0.45,0.5,0.55,0.6,0.65,0.7,0.75,0.8,1},{0,2,2.25,2.5,2.75,3,3.25,3.5,3.75,4}))))</f>
        <v/>
      </c>
      <c r="AF760" s="3" t="str">
        <f>IF($A760&lt;&gt;DRAFT!$B762,"ERR",IF(OR(COUNT($A760)=0,COUNT(DRAFT!CI762:CK762,DRAFT!CM762:CO762)=0),"",CEILING(SUM(DRAFT!CL762,DRAFT!CP762),1)))</f>
        <v/>
      </c>
      <c r="AG760" s="3" t="str">
        <f>IF(COUNT($A760)=0,"",IF(AF760="3E","3E",IF(AF760="","I",LOOKUP(AF760/AH$2,{0,0.4,0.45,0.5,0.55,0.6,0.65,0.7,0.75,0.8,1},{"F","D","C","C+","B-","B","B+","A-","A","A+"}))))</f>
        <v/>
      </c>
      <c r="AH760" s="2" t="str">
        <f>IF(COUNT($A760)=0,"",IF(AF760="","--",IF(AF760="3E","3E",LOOKUP(AF760/AH$2,{0,0.4,0.45,0.5,0.55,0.6,0.65,0.7,0.75,0.8,1},{0,2,2.25,2.5,2.75,3,3.25,3.5,3.75,4}))))</f>
        <v/>
      </c>
      <c r="AI760" s="11" t="str">
        <f>IF(OR(COUNT($A760)=0,COUNT(B760:AH760)=0),"",IF(COUNTIF(B760:AH760,"3E")&gt;0,"3E",IF(DRAFT!$A762="R",TRUNC(SUMPRODUCT(RGP,RCP)/TCP,3),TRUNC((SUMPRODUCT(--(IMDGP&gt;0)*IMDGP,IMCP)+CEILING(DRAFT!$CQ762*42,0.25))/TCP,3))))</f>
        <v/>
      </c>
      <c r="AJ760" s="3" t="str">
        <f>IF(OR(COUNT($A760)=0,COUNT(B760:AH760)=0),"",IF(COUNTIF(B760:AH760,"3E")&gt;0,"3E",IF(DRAFT!$A762="R",SUMPRODUCT(--(RGP&gt;=2),RCP),SUMPRODUCT(--(IMDGP&gt;0),--(IMGP=0),IMCP)+DRAFT!$CR762)))</f>
        <v/>
      </c>
      <c r="AK760" s="3" t="str">
        <f>IF(OR(COUNT($A760)=0,COUNT(B760:AH760)=0),"",IF(COUNTIF(B760:AJ760,"3E")&gt;0,"3E",IF(AND(DRAFT!$A762="IM",OR($AI760&gt;DRAFT!$CQ762,$AJ760&gt;DRAFT!$CR762)),"IMPROVED",IF(AND(DRAFT!$A762="IM",$AI760&lt;=DRAFT!$CQ762,$AJ760&lt;=DRAFT!$CR762),"NOT IMPROVED",IF(AND(AH760&gt;=2,AI760&gt;=2,AJ760&gt;=30),"PASS","FAIL")))))</f>
        <v/>
      </c>
      <c r="AL760" s="3" t="str">
        <f t="shared" si="22"/>
        <v/>
      </c>
      <c r="AM760" s="3" t="str">
        <f t="shared" si="23"/>
        <v/>
      </c>
    </row>
    <row r="761" spans="1:39" ht="18.95" customHeight="1" x14ac:dyDescent="0.25">
      <c r="A761" s="4" t="str">
        <f>IF(DRAFT!$B763="","",DRAFT!$B763)</f>
        <v/>
      </c>
      <c r="B761" s="3" t="str">
        <f>IF(COUNT($A761)=0,"",IF($A761&lt;&gt;DRAFT!$B763,"ERR",IF(DRAFT!I763="3E","3E",IF(COUNT(DRAFT!E763,DRAFT!I763)&gt;0,DRAFT!J763,""))))</f>
        <v/>
      </c>
      <c r="C761" s="3" t="str">
        <f>IF(COUNT($A761)=0,"",IF(B761="3E","3E",IF(B761="","I",LOOKUP(B761/D$2,{0,0.4,0.45,0.5,0.55,0.6,0.65,0.7,0.75,0.8,1},{"F","D","C","C+","B-","B","B+","A-","A","A+"}))))</f>
        <v/>
      </c>
      <c r="D761" s="2" t="str">
        <f>IF(COUNT($A761)=0,"",IF(B761="","--",IF(B761="3E","3E",LOOKUP(B761/D$2,{0,0.4,0.45,0.5,0.55,0.6,0.65,0.7,0.75,0.8,1},{0,2,2.25,2.5,2.75,3,3.25,3.5,3.75,4}))))</f>
        <v/>
      </c>
      <c r="E761" s="3" t="str">
        <f>IF(COUNT($A761)=0,"",IF($A761&lt;&gt;DRAFT!$B763,"ERR",IF(DRAFT!R763="3E","3E",IF(COUNT(DRAFT!N763,DRAFT!R763)&gt;0,DRAFT!S763,""))))</f>
        <v/>
      </c>
      <c r="F761" s="3" t="str">
        <f>IF(COUNT($A761)=0,"",IF(E761="3E","3E",IF(E761="","I",LOOKUP(E761/G$2,{0,0.4,0.45,0.5,0.55,0.6,0.65,0.7,0.75,0.8,1},{"F","D","C","C+","B-","B","B+","A-","A","A+"}))))</f>
        <v/>
      </c>
      <c r="G761" s="2" t="str">
        <f>IF(COUNT($A761)=0,"",IF(E761="","--",IF(E761="3E","3E",LOOKUP(E761/G$2,{0,0.4,0.45,0.5,0.55,0.6,0.65,0.7,0.75,0.8,1},{0,2,2.25,2.5,2.75,3,3.25,3.5,3.75,4}))))</f>
        <v/>
      </c>
      <c r="H761" s="3" t="str">
        <f>IF(COUNT($A761)=0,"",IF($A761&lt;&gt;DRAFT!$B763,"ERR",IF(DRAFT!AA763="3E","3E",IF(COUNT(DRAFT!W763,DRAFT!AA763)&gt;0,DRAFT!AB763,""))))</f>
        <v/>
      </c>
      <c r="I761" s="3" t="str">
        <f>IF(COUNT($A761)=0,"",IF(H761="3E","3E",IF(H761="","I",LOOKUP(H761/J$2,{0,0.4,0.45,0.5,0.55,0.6,0.65,0.7,0.75,0.8,1},{"F","D","C","C+","B-","B","B+","A-","A","A+"}))))</f>
        <v/>
      </c>
      <c r="J761" s="2" t="str">
        <f>IF(COUNT($A761)=0,"",IF(H761="","--",IF(H761="3E","3E",LOOKUP(H761/J$2,{0,0.4,0.45,0.5,0.55,0.6,0.65,0.7,0.75,0.8,1},{0,2,2.25,2.5,2.75,3,3.25,3.5,3.75,4}))))</f>
        <v/>
      </c>
      <c r="K761" s="3" t="str">
        <f>IF(COUNT($A761)=0,"",IF($A761&lt;&gt;DRAFT!$B763,"ERR",IF(DRAFT!AJ763="3E","3E",IF(COUNT(DRAFT!AF763,DRAFT!AJ763)&gt;0,DRAFT!AK763,""))))</f>
        <v/>
      </c>
      <c r="L761" s="3" t="str">
        <f>IF(COUNT($A761)=0,"",IF(K761="3E","3E",IF(K761="","I",LOOKUP(K761/M$2,{0,0.4,0.45,0.5,0.55,0.6,0.65,0.7,0.75,0.8,1},{"F","D","C","C+","B-","B","B+","A-","A","A+"}))))</f>
        <v/>
      </c>
      <c r="M761" s="2" t="str">
        <f>IF(COUNT($A761)=0,"",IF(K761="","--",IF(K761="3E","3E",LOOKUP(K761/M$2,{0,0.4,0.45,0.5,0.55,0.6,0.65,0.7,0.75,0.8,1},{0,2,2.25,2.5,2.75,3,3.25,3.5,3.75,4}))))</f>
        <v/>
      </c>
      <c r="N761" s="3" t="str">
        <f>IF(COUNT($A761)=0,"",IF($A761&lt;&gt;DRAFT!$B763,"ERR",IF(DRAFT!AS763="3E","3E",IF(COUNT(DRAFT!AO763,DRAFT!AS763)&gt;0,DRAFT!AT763,""))))</f>
        <v/>
      </c>
      <c r="O761" s="3" t="str">
        <f>IF(COUNT($A761)=0,"",IF(N761="3E","3E",IF(N761="","I",LOOKUP(N761/P$2,{0,0.4,0.45,0.5,0.55,0.6,0.65,0.7,0.75,0.8,1},{"F","D","C","C+","B-","B","B+","A-","A","A+"}))))</f>
        <v/>
      </c>
      <c r="P761" s="2" t="str">
        <f>IF(COUNT($A761)=0,"",IF(N761="","--",IF(N761="3E","3E",LOOKUP(N761/P$2,{0,0.4,0.45,0.5,0.55,0.6,0.65,0.7,0.75,0.8,1},{0,2,2.25,2.5,2.75,3,3.25,3.5,3.75,4}))))</f>
        <v/>
      </c>
      <c r="Q761" s="3" t="str">
        <f>IF(COUNT($A761)=0,"",IF($A761&lt;&gt;DRAFT!$B763,"ERR",IF(DRAFT!BB763="3E","3E",IF(COUNT(DRAFT!AX763,DRAFT!BB763)&gt;0,DRAFT!BC763,""))))</f>
        <v/>
      </c>
      <c r="R761" s="3" t="str">
        <f>IF(COUNT($A761)=0,"",IF(Q761="3E","3E",IF(Q761="","I",LOOKUP(Q761/S$2,{0,0.4,0.45,0.5,0.55,0.6,0.65,0.7,0.75,0.8,1},{"F","D","C","C+","B-","B","B+","A-","A","A+"}))))</f>
        <v/>
      </c>
      <c r="S761" s="2" t="str">
        <f>IF(COUNT($A761)=0,"",IF(Q761="","--",IF(Q761="3E","3E",LOOKUP(Q761/S$2,{0,0.4,0.45,0.5,0.55,0.6,0.65,0.7,0.75,0.8,1},{0,2,2.25,2.5,2.75,3,3.25,3.5,3.75,4}))))</f>
        <v/>
      </c>
      <c r="T761" s="3" t="str">
        <f>IF(COUNT($A761)=0,"",IF($A761&lt;&gt;DRAFT!$B763,"ERR",IF(DRAFT!BK763="3E","3E",IF(COUNT(DRAFT!BG763,DRAFT!BK763)&gt;0,DRAFT!BL763,""))))</f>
        <v/>
      </c>
      <c r="U761" s="3" t="str">
        <f>IF(COUNT($A761)=0,"",IF(T761="3E","3E",IF(T761="","I",LOOKUP(T761/V$2,{0,0.4,0.45,0.5,0.55,0.6,0.65,0.7,0.75,0.8,1},{"F","D","C","C+","B-","B","B+","A-","A","A+"}))))</f>
        <v/>
      </c>
      <c r="V761" s="2" t="str">
        <f>IF(COUNT($A761)=0,"",IF(T761="","--",IF(T761="3E","3E",LOOKUP(T761/V$2,{0,0.4,0.45,0.5,0.55,0.6,0.65,0.7,0.75,0.8,1},{0,2,2.25,2.5,2.75,3,3.25,3.5,3.75,4}))))</f>
        <v/>
      </c>
      <c r="W761" s="3" t="str">
        <f>IF(COUNT($A761)=0,"",IF($A761&lt;&gt;DRAFT!$B763,"ERR",IF(DRAFT!BT763="3E","3E",IF(COUNT(DRAFT!BP763,DRAFT!BT763)&gt;0,DRAFT!BU763,""))))</f>
        <v/>
      </c>
      <c r="X761" s="3" t="str">
        <f>IF(COUNT($A761)=0,"",IF(W761="3E","3E",IF(W761="","I",LOOKUP(W761/Y$2,{0,0.4,0.45,0.5,0.55,0.6,0.65,0.7,0.75,0.8,1},{"F","D","C","C+","B-","B","B+","A-","A","A+"}))))</f>
        <v/>
      </c>
      <c r="Y761" s="2" t="str">
        <f>IF(COUNT($A761)=0,"",IF(W761="","--",IF(W761="3E","3E",LOOKUP(W761/Y$2,{0,0.4,0.45,0.5,0.55,0.6,0.65,0.7,0.75,0.8,1},{0,2,2.25,2.5,2.75,3,3.25,3.5,3.75,4}))))</f>
        <v/>
      </c>
      <c r="Z761" s="3" t="str">
        <f>IF(COUNT($A761)=0,"",IF($A761&lt;&gt;DRAFT!$B763,"ERR",IF(DRAFT!CC763="3E","3E",IF(COUNT(DRAFT!BY763,DRAFT!CC763)&gt;0,DRAFT!CD763,""))))</f>
        <v/>
      </c>
      <c r="AA761" s="3" t="str">
        <f>IF(COUNT($A761)=0,"",IF(Z761="3E","3E",IF(Z761="","I",LOOKUP(Z761/AB$2,{0,0.4,0.45,0.5,0.55,0.6,0.65,0.7,0.75,0.8,1},{"F","D","C","C+","B-","B","B+","A-","A","A+"}))))</f>
        <v/>
      </c>
      <c r="AB761" s="2" t="str">
        <f>IF(COUNT($A761)=0,"",IF(Z761="","--",IF(Z761="3E","3E",LOOKUP(Z761/AB$2,{0,0.4,0.45,0.5,0.55,0.6,0.65,0.7,0.75,0.8,1},{0,2,2.25,2.5,2.75,3,3.25,3.5,3.75,4}))))</f>
        <v/>
      </c>
      <c r="AC761" s="3" t="str">
        <f>IF(COUNT($A761)=0,"",IF($A761&lt;&gt;DRAFT!$B763,"ERR",IF(DRAFT!CF763&gt;0,DRAFT!CF763,"")))</f>
        <v/>
      </c>
      <c r="AD761" s="3" t="str">
        <f>IF(COUNT($A761)=0,"",IF(AC761="3E","3E",IF(AC761="","I",LOOKUP(AC761/AE$2,{0,0.4,0.45,0.5,0.55,0.6,0.65,0.7,0.75,0.8,1},{"F","D","C","C+","B-","B","B+","A-","A","A+"}))))</f>
        <v/>
      </c>
      <c r="AE761" s="2" t="str">
        <f>IF(COUNT($A761)=0,"",IF(AC761="","--",IF(AC761="3E","3E",LOOKUP(AC761/AE$2,{0,0.4,0.45,0.5,0.55,0.6,0.65,0.7,0.75,0.8,1},{0,2,2.25,2.5,2.75,3,3.25,3.5,3.75,4}))))</f>
        <v/>
      </c>
      <c r="AF761" s="3" t="str">
        <f>IF($A761&lt;&gt;DRAFT!$B763,"ERR",IF(OR(COUNT($A761)=0,COUNT(DRAFT!CI763:CK763,DRAFT!CM763:CO763)=0),"",CEILING(SUM(DRAFT!CL763,DRAFT!CP763),1)))</f>
        <v/>
      </c>
      <c r="AG761" s="3" t="str">
        <f>IF(COUNT($A761)=0,"",IF(AF761="3E","3E",IF(AF761="","I",LOOKUP(AF761/AH$2,{0,0.4,0.45,0.5,0.55,0.6,0.65,0.7,0.75,0.8,1},{"F","D","C","C+","B-","B","B+","A-","A","A+"}))))</f>
        <v/>
      </c>
      <c r="AH761" s="2" t="str">
        <f>IF(COUNT($A761)=0,"",IF(AF761="","--",IF(AF761="3E","3E",LOOKUP(AF761/AH$2,{0,0.4,0.45,0.5,0.55,0.6,0.65,0.7,0.75,0.8,1},{0,2,2.25,2.5,2.75,3,3.25,3.5,3.75,4}))))</f>
        <v/>
      </c>
      <c r="AI761" s="11" t="str">
        <f>IF(OR(COUNT($A761)=0,COUNT(B761:AH761)=0),"",IF(COUNTIF(B761:AH761,"3E")&gt;0,"3E",IF(DRAFT!$A763="R",TRUNC(SUMPRODUCT(RGP,RCP)/TCP,3),TRUNC((SUMPRODUCT(--(IMDGP&gt;0)*IMDGP,IMCP)+CEILING(DRAFT!$CQ763*42,0.25))/TCP,3))))</f>
        <v/>
      </c>
      <c r="AJ761" s="3" t="str">
        <f>IF(OR(COUNT($A761)=0,COUNT(B761:AH761)=0),"",IF(COUNTIF(B761:AH761,"3E")&gt;0,"3E",IF(DRAFT!$A763="R",SUMPRODUCT(--(RGP&gt;=2),RCP),SUMPRODUCT(--(IMDGP&gt;0),--(IMGP=0),IMCP)+DRAFT!$CR763)))</f>
        <v/>
      </c>
      <c r="AK761" s="3" t="str">
        <f>IF(OR(COUNT($A761)=0,COUNT(B761:AH761)=0),"",IF(COUNTIF(B761:AJ761,"3E")&gt;0,"3E",IF(AND(DRAFT!$A763="IM",OR($AI761&gt;DRAFT!$CQ763,$AJ761&gt;DRAFT!$CR763)),"IMPROVED",IF(AND(DRAFT!$A763="IM",$AI761&lt;=DRAFT!$CQ763,$AJ761&lt;=DRAFT!$CR763),"NOT IMPROVED",IF(AND(AH761&gt;=2,AI761&gt;=2,AJ761&gt;=30),"PASS","FAIL")))))</f>
        <v/>
      </c>
      <c r="AL761" s="3" t="str">
        <f t="shared" si="22"/>
        <v/>
      </c>
      <c r="AM761" s="3" t="str">
        <f t="shared" si="23"/>
        <v/>
      </c>
    </row>
    <row r="762" spans="1:39" ht="18.95" customHeight="1" x14ac:dyDescent="0.25">
      <c r="A762" s="4" t="str">
        <f>IF(DRAFT!$B764="","",DRAFT!$B764)</f>
        <v/>
      </c>
      <c r="B762" s="3" t="str">
        <f>IF(COUNT($A762)=0,"",IF($A762&lt;&gt;DRAFT!$B764,"ERR",IF(DRAFT!I764="3E","3E",IF(COUNT(DRAFT!E764,DRAFT!I764)&gt;0,DRAFT!J764,""))))</f>
        <v/>
      </c>
      <c r="C762" s="3" t="str">
        <f>IF(COUNT($A762)=0,"",IF(B762="3E","3E",IF(B762="","I",LOOKUP(B762/D$2,{0,0.4,0.45,0.5,0.55,0.6,0.65,0.7,0.75,0.8,1},{"F","D","C","C+","B-","B","B+","A-","A","A+"}))))</f>
        <v/>
      </c>
      <c r="D762" s="2" t="str">
        <f>IF(COUNT($A762)=0,"",IF(B762="","--",IF(B762="3E","3E",LOOKUP(B762/D$2,{0,0.4,0.45,0.5,0.55,0.6,0.65,0.7,0.75,0.8,1},{0,2,2.25,2.5,2.75,3,3.25,3.5,3.75,4}))))</f>
        <v/>
      </c>
      <c r="E762" s="3" t="str">
        <f>IF(COUNT($A762)=0,"",IF($A762&lt;&gt;DRAFT!$B764,"ERR",IF(DRAFT!R764="3E","3E",IF(COUNT(DRAFT!N764,DRAFT!R764)&gt;0,DRAFT!S764,""))))</f>
        <v/>
      </c>
      <c r="F762" s="3" t="str">
        <f>IF(COUNT($A762)=0,"",IF(E762="3E","3E",IF(E762="","I",LOOKUP(E762/G$2,{0,0.4,0.45,0.5,0.55,0.6,0.65,0.7,0.75,0.8,1},{"F","D","C","C+","B-","B","B+","A-","A","A+"}))))</f>
        <v/>
      </c>
      <c r="G762" s="2" t="str">
        <f>IF(COUNT($A762)=0,"",IF(E762="","--",IF(E762="3E","3E",LOOKUP(E762/G$2,{0,0.4,0.45,0.5,0.55,0.6,0.65,0.7,0.75,0.8,1},{0,2,2.25,2.5,2.75,3,3.25,3.5,3.75,4}))))</f>
        <v/>
      </c>
      <c r="H762" s="3" t="str">
        <f>IF(COUNT($A762)=0,"",IF($A762&lt;&gt;DRAFT!$B764,"ERR",IF(DRAFT!AA764="3E","3E",IF(COUNT(DRAFT!W764,DRAFT!AA764)&gt;0,DRAFT!AB764,""))))</f>
        <v/>
      </c>
      <c r="I762" s="3" t="str">
        <f>IF(COUNT($A762)=0,"",IF(H762="3E","3E",IF(H762="","I",LOOKUP(H762/J$2,{0,0.4,0.45,0.5,0.55,0.6,0.65,0.7,0.75,0.8,1},{"F","D","C","C+","B-","B","B+","A-","A","A+"}))))</f>
        <v/>
      </c>
      <c r="J762" s="2" t="str">
        <f>IF(COUNT($A762)=0,"",IF(H762="","--",IF(H762="3E","3E",LOOKUP(H762/J$2,{0,0.4,0.45,0.5,0.55,0.6,0.65,0.7,0.75,0.8,1},{0,2,2.25,2.5,2.75,3,3.25,3.5,3.75,4}))))</f>
        <v/>
      </c>
      <c r="K762" s="3" t="str">
        <f>IF(COUNT($A762)=0,"",IF($A762&lt;&gt;DRAFT!$B764,"ERR",IF(DRAFT!AJ764="3E","3E",IF(COUNT(DRAFT!AF764,DRAFT!AJ764)&gt;0,DRAFT!AK764,""))))</f>
        <v/>
      </c>
      <c r="L762" s="3" t="str">
        <f>IF(COUNT($A762)=0,"",IF(K762="3E","3E",IF(K762="","I",LOOKUP(K762/M$2,{0,0.4,0.45,0.5,0.55,0.6,0.65,0.7,0.75,0.8,1},{"F","D","C","C+","B-","B","B+","A-","A","A+"}))))</f>
        <v/>
      </c>
      <c r="M762" s="2" t="str">
        <f>IF(COUNT($A762)=0,"",IF(K762="","--",IF(K762="3E","3E",LOOKUP(K762/M$2,{0,0.4,0.45,0.5,0.55,0.6,0.65,0.7,0.75,0.8,1},{0,2,2.25,2.5,2.75,3,3.25,3.5,3.75,4}))))</f>
        <v/>
      </c>
      <c r="N762" s="3" t="str">
        <f>IF(COUNT($A762)=0,"",IF($A762&lt;&gt;DRAFT!$B764,"ERR",IF(DRAFT!AS764="3E","3E",IF(COUNT(DRAFT!AO764,DRAFT!AS764)&gt;0,DRAFT!AT764,""))))</f>
        <v/>
      </c>
      <c r="O762" s="3" t="str">
        <f>IF(COUNT($A762)=0,"",IF(N762="3E","3E",IF(N762="","I",LOOKUP(N762/P$2,{0,0.4,0.45,0.5,0.55,0.6,0.65,0.7,0.75,0.8,1},{"F","D","C","C+","B-","B","B+","A-","A","A+"}))))</f>
        <v/>
      </c>
      <c r="P762" s="2" t="str">
        <f>IF(COUNT($A762)=0,"",IF(N762="","--",IF(N762="3E","3E",LOOKUP(N762/P$2,{0,0.4,0.45,0.5,0.55,0.6,0.65,0.7,0.75,0.8,1},{0,2,2.25,2.5,2.75,3,3.25,3.5,3.75,4}))))</f>
        <v/>
      </c>
      <c r="Q762" s="3" t="str">
        <f>IF(COUNT($A762)=0,"",IF($A762&lt;&gt;DRAFT!$B764,"ERR",IF(DRAFT!BB764="3E","3E",IF(COUNT(DRAFT!AX764,DRAFT!BB764)&gt;0,DRAFT!BC764,""))))</f>
        <v/>
      </c>
      <c r="R762" s="3" t="str">
        <f>IF(COUNT($A762)=0,"",IF(Q762="3E","3E",IF(Q762="","I",LOOKUP(Q762/S$2,{0,0.4,0.45,0.5,0.55,0.6,0.65,0.7,0.75,0.8,1},{"F","D","C","C+","B-","B","B+","A-","A","A+"}))))</f>
        <v/>
      </c>
      <c r="S762" s="2" t="str">
        <f>IF(COUNT($A762)=0,"",IF(Q762="","--",IF(Q762="3E","3E",LOOKUP(Q762/S$2,{0,0.4,0.45,0.5,0.55,0.6,0.65,0.7,0.75,0.8,1},{0,2,2.25,2.5,2.75,3,3.25,3.5,3.75,4}))))</f>
        <v/>
      </c>
      <c r="T762" s="3" t="str">
        <f>IF(COUNT($A762)=0,"",IF($A762&lt;&gt;DRAFT!$B764,"ERR",IF(DRAFT!BK764="3E","3E",IF(COUNT(DRAFT!BG764,DRAFT!BK764)&gt;0,DRAFT!BL764,""))))</f>
        <v/>
      </c>
      <c r="U762" s="3" t="str">
        <f>IF(COUNT($A762)=0,"",IF(T762="3E","3E",IF(T762="","I",LOOKUP(T762/V$2,{0,0.4,0.45,0.5,0.55,0.6,0.65,0.7,0.75,0.8,1},{"F","D","C","C+","B-","B","B+","A-","A","A+"}))))</f>
        <v/>
      </c>
      <c r="V762" s="2" t="str">
        <f>IF(COUNT($A762)=0,"",IF(T762="","--",IF(T762="3E","3E",LOOKUP(T762/V$2,{0,0.4,0.45,0.5,0.55,0.6,0.65,0.7,0.75,0.8,1},{0,2,2.25,2.5,2.75,3,3.25,3.5,3.75,4}))))</f>
        <v/>
      </c>
      <c r="W762" s="3" t="str">
        <f>IF(COUNT($A762)=0,"",IF($A762&lt;&gt;DRAFT!$B764,"ERR",IF(DRAFT!BT764="3E","3E",IF(COUNT(DRAFT!BP764,DRAFT!BT764)&gt;0,DRAFT!BU764,""))))</f>
        <v/>
      </c>
      <c r="X762" s="3" t="str">
        <f>IF(COUNT($A762)=0,"",IF(W762="3E","3E",IF(W762="","I",LOOKUP(W762/Y$2,{0,0.4,0.45,0.5,0.55,0.6,0.65,0.7,0.75,0.8,1},{"F","D","C","C+","B-","B","B+","A-","A","A+"}))))</f>
        <v/>
      </c>
      <c r="Y762" s="2" t="str">
        <f>IF(COUNT($A762)=0,"",IF(W762="","--",IF(W762="3E","3E",LOOKUP(W762/Y$2,{0,0.4,0.45,0.5,0.55,0.6,0.65,0.7,0.75,0.8,1},{0,2,2.25,2.5,2.75,3,3.25,3.5,3.75,4}))))</f>
        <v/>
      </c>
      <c r="Z762" s="3" t="str">
        <f>IF(COUNT($A762)=0,"",IF($A762&lt;&gt;DRAFT!$B764,"ERR",IF(DRAFT!CC764="3E","3E",IF(COUNT(DRAFT!BY764,DRAFT!CC764)&gt;0,DRAFT!CD764,""))))</f>
        <v/>
      </c>
      <c r="AA762" s="3" t="str">
        <f>IF(COUNT($A762)=0,"",IF(Z762="3E","3E",IF(Z762="","I",LOOKUP(Z762/AB$2,{0,0.4,0.45,0.5,0.55,0.6,0.65,0.7,0.75,0.8,1},{"F","D","C","C+","B-","B","B+","A-","A","A+"}))))</f>
        <v/>
      </c>
      <c r="AB762" s="2" t="str">
        <f>IF(COUNT($A762)=0,"",IF(Z762="","--",IF(Z762="3E","3E",LOOKUP(Z762/AB$2,{0,0.4,0.45,0.5,0.55,0.6,0.65,0.7,0.75,0.8,1},{0,2,2.25,2.5,2.75,3,3.25,3.5,3.75,4}))))</f>
        <v/>
      </c>
      <c r="AC762" s="3" t="str">
        <f>IF(COUNT($A762)=0,"",IF($A762&lt;&gt;DRAFT!$B764,"ERR",IF(DRAFT!CF764&gt;0,DRAFT!CF764,"")))</f>
        <v/>
      </c>
      <c r="AD762" s="3" t="str">
        <f>IF(COUNT($A762)=0,"",IF(AC762="3E","3E",IF(AC762="","I",LOOKUP(AC762/AE$2,{0,0.4,0.45,0.5,0.55,0.6,0.65,0.7,0.75,0.8,1},{"F","D","C","C+","B-","B","B+","A-","A","A+"}))))</f>
        <v/>
      </c>
      <c r="AE762" s="2" t="str">
        <f>IF(COUNT($A762)=0,"",IF(AC762="","--",IF(AC762="3E","3E",LOOKUP(AC762/AE$2,{0,0.4,0.45,0.5,0.55,0.6,0.65,0.7,0.75,0.8,1},{0,2,2.25,2.5,2.75,3,3.25,3.5,3.75,4}))))</f>
        <v/>
      </c>
      <c r="AF762" s="3" t="str">
        <f>IF($A762&lt;&gt;DRAFT!$B764,"ERR",IF(OR(COUNT($A762)=0,COUNT(DRAFT!CI764:CK764,DRAFT!CM764:CO764)=0),"",CEILING(SUM(DRAFT!CL764,DRAFT!CP764),1)))</f>
        <v/>
      </c>
      <c r="AG762" s="3" t="str">
        <f>IF(COUNT($A762)=0,"",IF(AF762="3E","3E",IF(AF762="","I",LOOKUP(AF762/AH$2,{0,0.4,0.45,0.5,0.55,0.6,0.65,0.7,0.75,0.8,1},{"F","D","C","C+","B-","B","B+","A-","A","A+"}))))</f>
        <v/>
      </c>
      <c r="AH762" s="2" t="str">
        <f>IF(COUNT($A762)=0,"",IF(AF762="","--",IF(AF762="3E","3E",LOOKUP(AF762/AH$2,{0,0.4,0.45,0.5,0.55,0.6,0.65,0.7,0.75,0.8,1},{0,2,2.25,2.5,2.75,3,3.25,3.5,3.75,4}))))</f>
        <v/>
      </c>
      <c r="AI762" s="11" t="str">
        <f>IF(OR(COUNT($A762)=0,COUNT(B762:AH762)=0),"",IF(COUNTIF(B762:AH762,"3E")&gt;0,"3E",IF(DRAFT!$A764="R",TRUNC(SUMPRODUCT(RGP,RCP)/TCP,3),TRUNC((SUMPRODUCT(--(IMDGP&gt;0)*IMDGP,IMCP)+CEILING(DRAFT!$CQ764*42,0.25))/TCP,3))))</f>
        <v/>
      </c>
      <c r="AJ762" s="3" t="str">
        <f>IF(OR(COUNT($A762)=0,COUNT(B762:AH762)=0),"",IF(COUNTIF(B762:AH762,"3E")&gt;0,"3E",IF(DRAFT!$A764="R",SUMPRODUCT(--(RGP&gt;=2),RCP),SUMPRODUCT(--(IMDGP&gt;0),--(IMGP=0),IMCP)+DRAFT!$CR764)))</f>
        <v/>
      </c>
      <c r="AK762" s="3" t="str">
        <f>IF(OR(COUNT($A762)=0,COUNT(B762:AH762)=0),"",IF(COUNTIF(B762:AJ762,"3E")&gt;0,"3E",IF(AND(DRAFT!$A764="IM",OR($AI762&gt;DRAFT!$CQ764,$AJ762&gt;DRAFT!$CR764)),"IMPROVED",IF(AND(DRAFT!$A764="IM",$AI762&lt;=DRAFT!$CQ764,$AJ762&lt;=DRAFT!$CR764),"NOT IMPROVED",IF(AND(AH762&gt;=2,AI762&gt;=2,AJ762&gt;=30),"PASS","FAIL")))))</f>
        <v/>
      </c>
      <c r="AL762" s="3" t="str">
        <f t="shared" si="22"/>
        <v/>
      </c>
      <c r="AM762" s="3" t="str">
        <f t="shared" si="23"/>
        <v/>
      </c>
    </row>
    <row r="763" spans="1:39" ht="18.95" customHeight="1" x14ac:dyDescent="0.25">
      <c r="A763" s="4" t="str">
        <f>IF(DRAFT!$B765="","",DRAFT!$B765)</f>
        <v/>
      </c>
      <c r="B763" s="3" t="str">
        <f>IF(COUNT($A763)=0,"",IF($A763&lt;&gt;DRAFT!$B765,"ERR",IF(DRAFT!I765="3E","3E",IF(COUNT(DRAFT!E765,DRAFT!I765)&gt;0,DRAFT!J765,""))))</f>
        <v/>
      </c>
      <c r="C763" s="3" t="str">
        <f>IF(COUNT($A763)=0,"",IF(B763="3E","3E",IF(B763="","I",LOOKUP(B763/D$2,{0,0.4,0.45,0.5,0.55,0.6,0.65,0.7,0.75,0.8,1},{"F","D","C","C+","B-","B","B+","A-","A","A+"}))))</f>
        <v/>
      </c>
      <c r="D763" s="2" t="str">
        <f>IF(COUNT($A763)=0,"",IF(B763="","--",IF(B763="3E","3E",LOOKUP(B763/D$2,{0,0.4,0.45,0.5,0.55,0.6,0.65,0.7,0.75,0.8,1},{0,2,2.25,2.5,2.75,3,3.25,3.5,3.75,4}))))</f>
        <v/>
      </c>
      <c r="E763" s="3" t="str">
        <f>IF(COUNT($A763)=0,"",IF($A763&lt;&gt;DRAFT!$B765,"ERR",IF(DRAFT!R765="3E","3E",IF(COUNT(DRAFT!N765,DRAFT!R765)&gt;0,DRAFT!S765,""))))</f>
        <v/>
      </c>
      <c r="F763" s="3" t="str">
        <f>IF(COUNT($A763)=0,"",IF(E763="3E","3E",IF(E763="","I",LOOKUP(E763/G$2,{0,0.4,0.45,0.5,0.55,0.6,0.65,0.7,0.75,0.8,1},{"F","D","C","C+","B-","B","B+","A-","A","A+"}))))</f>
        <v/>
      </c>
      <c r="G763" s="2" t="str">
        <f>IF(COUNT($A763)=0,"",IF(E763="","--",IF(E763="3E","3E",LOOKUP(E763/G$2,{0,0.4,0.45,0.5,0.55,0.6,0.65,0.7,0.75,0.8,1},{0,2,2.25,2.5,2.75,3,3.25,3.5,3.75,4}))))</f>
        <v/>
      </c>
      <c r="H763" s="3" t="str">
        <f>IF(COUNT($A763)=0,"",IF($A763&lt;&gt;DRAFT!$B765,"ERR",IF(DRAFT!AA765="3E","3E",IF(COUNT(DRAFT!W765,DRAFT!AA765)&gt;0,DRAFT!AB765,""))))</f>
        <v/>
      </c>
      <c r="I763" s="3" t="str">
        <f>IF(COUNT($A763)=0,"",IF(H763="3E","3E",IF(H763="","I",LOOKUP(H763/J$2,{0,0.4,0.45,0.5,0.55,0.6,0.65,0.7,0.75,0.8,1},{"F","D","C","C+","B-","B","B+","A-","A","A+"}))))</f>
        <v/>
      </c>
      <c r="J763" s="2" t="str">
        <f>IF(COUNT($A763)=0,"",IF(H763="","--",IF(H763="3E","3E",LOOKUP(H763/J$2,{0,0.4,0.45,0.5,0.55,0.6,0.65,0.7,0.75,0.8,1},{0,2,2.25,2.5,2.75,3,3.25,3.5,3.75,4}))))</f>
        <v/>
      </c>
      <c r="K763" s="3" t="str">
        <f>IF(COUNT($A763)=0,"",IF($A763&lt;&gt;DRAFT!$B765,"ERR",IF(DRAFT!AJ765="3E","3E",IF(COUNT(DRAFT!AF765,DRAFT!AJ765)&gt;0,DRAFT!AK765,""))))</f>
        <v/>
      </c>
      <c r="L763" s="3" t="str">
        <f>IF(COUNT($A763)=0,"",IF(K763="3E","3E",IF(K763="","I",LOOKUP(K763/M$2,{0,0.4,0.45,0.5,0.55,0.6,0.65,0.7,0.75,0.8,1},{"F","D","C","C+","B-","B","B+","A-","A","A+"}))))</f>
        <v/>
      </c>
      <c r="M763" s="2" t="str">
        <f>IF(COUNT($A763)=0,"",IF(K763="","--",IF(K763="3E","3E",LOOKUP(K763/M$2,{0,0.4,0.45,0.5,0.55,0.6,0.65,0.7,0.75,0.8,1},{0,2,2.25,2.5,2.75,3,3.25,3.5,3.75,4}))))</f>
        <v/>
      </c>
      <c r="N763" s="3" t="str">
        <f>IF(COUNT($A763)=0,"",IF($A763&lt;&gt;DRAFT!$B765,"ERR",IF(DRAFT!AS765="3E","3E",IF(COUNT(DRAFT!AO765,DRAFT!AS765)&gt;0,DRAFT!AT765,""))))</f>
        <v/>
      </c>
      <c r="O763" s="3" t="str">
        <f>IF(COUNT($A763)=0,"",IF(N763="3E","3E",IF(N763="","I",LOOKUP(N763/P$2,{0,0.4,0.45,0.5,0.55,0.6,0.65,0.7,0.75,0.8,1},{"F","D","C","C+","B-","B","B+","A-","A","A+"}))))</f>
        <v/>
      </c>
      <c r="P763" s="2" t="str">
        <f>IF(COUNT($A763)=0,"",IF(N763="","--",IF(N763="3E","3E",LOOKUP(N763/P$2,{0,0.4,0.45,0.5,0.55,0.6,0.65,0.7,0.75,0.8,1},{0,2,2.25,2.5,2.75,3,3.25,3.5,3.75,4}))))</f>
        <v/>
      </c>
      <c r="Q763" s="3" t="str">
        <f>IF(COUNT($A763)=0,"",IF($A763&lt;&gt;DRAFT!$B765,"ERR",IF(DRAFT!BB765="3E","3E",IF(COUNT(DRAFT!AX765,DRAFT!BB765)&gt;0,DRAFT!BC765,""))))</f>
        <v/>
      </c>
      <c r="R763" s="3" t="str">
        <f>IF(COUNT($A763)=0,"",IF(Q763="3E","3E",IF(Q763="","I",LOOKUP(Q763/S$2,{0,0.4,0.45,0.5,0.55,0.6,0.65,0.7,0.75,0.8,1},{"F","D","C","C+","B-","B","B+","A-","A","A+"}))))</f>
        <v/>
      </c>
      <c r="S763" s="2" t="str">
        <f>IF(COUNT($A763)=0,"",IF(Q763="","--",IF(Q763="3E","3E",LOOKUP(Q763/S$2,{0,0.4,0.45,0.5,0.55,0.6,0.65,0.7,0.75,0.8,1},{0,2,2.25,2.5,2.75,3,3.25,3.5,3.75,4}))))</f>
        <v/>
      </c>
      <c r="T763" s="3" t="str">
        <f>IF(COUNT($A763)=0,"",IF($A763&lt;&gt;DRAFT!$B765,"ERR",IF(DRAFT!BK765="3E","3E",IF(COUNT(DRAFT!BG765,DRAFT!BK765)&gt;0,DRAFT!BL765,""))))</f>
        <v/>
      </c>
      <c r="U763" s="3" t="str">
        <f>IF(COUNT($A763)=0,"",IF(T763="3E","3E",IF(T763="","I",LOOKUP(T763/V$2,{0,0.4,0.45,0.5,0.55,0.6,0.65,0.7,0.75,0.8,1},{"F","D","C","C+","B-","B","B+","A-","A","A+"}))))</f>
        <v/>
      </c>
      <c r="V763" s="2" t="str">
        <f>IF(COUNT($A763)=0,"",IF(T763="","--",IF(T763="3E","3E",LOOKUP(T763/V$2,{0,0.4,0.45,0.5,0.55,0.6,0.65,0.7,0.75,0.8,1},{0,2,2.25,2.5,2.75,3,3.25,3.5,3.75,4}))))</f>
        <v/>
      </c>
      <c r="W763" s="3" t="str">
        <f>IF(COUNT($A763)=0,"",IF($A763&lt;&gt;DRAFT!$B765,"ERR",IF(DRAFT!BT765="3E","3E",IF(COUNT(DRAFT!BP765,DRAFT!BT765)&gt;0,DRAFT!BU765,""))))</f>
        <v/>
      </c>
      <c r="X763" s="3" t="str">
        <f>IF(COUNT($A763)=0,"",IF(W763="3E","3E",IF(W763="","I",LOOKUP(W763/Y$2,{0,0.4,0.45,0.5,0.55,0.6,0.65,0.7,0.75,0.8,1},{"F","D","C","C+","B-","B","B+","A-","A","A+"}))))</f>
        <v/>
      </c>
      <c r="Y763" s="2" t="str">
        <f>IF(COUNT($A763)=0,"",IF(W763="","--",IF(W763="3E","3E",LOOKUP(W763/Y$2,{0,0.4,0.45,0.5,0.55,0.6,0.65,0.7,0.75,0.8,1},{0,2,2.25,2.5,2.75,3,3.25,3.5,3.75,4}))))</f>
        <v/>
      </c>
      <c r="Z763" s="3" t="str">
        <f>IF(COUNT($A763)=0,"",IF($A763&lt;&gt;DRAFT!$B765,"ERR",IF(DRAFT!CC765="3E","3E",IF(COUNT(DRAFT!BY765,DRAFT!CC765)&gt;0,DRAFT!CD765,""))))</f>
        <v/>
      </c>
      <c r="AA763" s="3" t="str">
        <f>IF(COUNT($A763)=0,"",IF(Z763="3E","3E",IF(Z763="","I",LOOKUP(Z763/AB$2,{0,0.4,0.45,0.5,0.55,0.6,0.65,0.7,0.75,0.8,1},{"F","D","C","C+","B-","B","B+","A-","A","A+"}))))</f>
        <v/>
      </c>
      <c r="AB763" s="2" t="str">
        <f>IF(COUNT($A763)=0,"",IF(Z763="","--",IF(Z763="3E","3E",LOOKUP(Z763/AB$2,{0,0.4,0.45,0.5,0.55,0.6,0.65,0.7,0.75,0.8,1},{0,2,2.25,2.5,2.75,3,3.25,3.5,3.75,4}))))</f>
        <v/>
      </c>
      <c r="AC763" s="3" t="str">
        <f>IF(COUNT($A763)=0,"",IF($A763&lt;&gt;DRAFT!$B765,"ERR",IF(DRAFT!CF765&gt;0,DRAFT!CF765,"")))</f>
        <v/>
      </c>
      <c r="AD763" s="3" t="str">
        <f>IF(COUNT($A763)=0,"",IF(AC763="3E","3E",IF(AC763="","I",LOOKUP(AC763/AE$2,{0,0.4,0.45,0.5,0.55,0.6,0.65,0.7,0.75,0.8,1},{"F","D","C","C+","B-","B","B+","A-","A","A+"}))))</f>
        <v/>
      </c>
      <c r="AE763" s="2" t="str">
        <f>IF(COUNT($A763)=0,"",IF(AC763="","--",IF(AC763="3E","3E",LOOKUP(AC763/AE$2,{0,0.4,0.45,0.5,0.55,0.6,0.65,0.7,0.75,0.8,1},{0,2,2.25,2.5,2.75,3,3.25,3.5,3.75,4}))))</f>
        <v/>
      </c>
      <c r="AF763" s="3" t="str">
        <f>IF($A763&lt;&gt;DRAFT!$B765,"ERR",IF(OR(COUNT($A763)=0,COUNT(DRAFT!CI765:CK765,DRAFT!CM765:CO765)=0),"",CEILING(SUM(DRAFT!CL765,DRAFT!CP765),1)))</f>
        <v/>
      </c>
      <c r="AG763" s="3" t="str">
        <f>IF(COUNT($A763)=0,"",IF(AF763="3E","3E",IF(AF763="","I",LOOKUP(AF763/AH$2,{0,0.4,0.45,0.5,0.55,0.6,0.65,0.7,0.75,0.8,1},{"F","D","C","C+","B-","B","B+","A-","A","A+"}))))</f>
        <v/>
      </c>
      <c r="AH763" s="2" t="str">
        <f>IF(COUNT($A763)=0,"",IF(AF763="","--",IF(AF763="3E","3E",LOOKUP(AF763/AH$2,{0,0.4,0.45,0.5,0.55,0.6,0.65,0.7,0.75,0.8,1},{0,2,2.25,2.5,2.75,3,3.25,3.5,3.75,4}))))</f>
        <v/>
      </c>
      <c r="AI763" s="11" t="str">
        <f>IF(OR(COUNT($A763)=0,COUNT(B763:AH763)=0),"",IF(COUNTIF(B763:AH763,"3E")&gt;0,"3E",IF(DRAFT!$A765="R",TRUNC(SUMPRODUCT(RGP,RCP)/TCP,3),TRUNC((SUMPRODUCT(--(IMDGP&gt;0)*IMDGP,IMCP)+CEILING(DRAFT!$CQ765*42,0.25))/TCP,3))))</f>
        <v/>
      </c>
      <c r="AJ763" s="3" t="str">
        <f>IF(OR(COUNT($A763)=0,COUNT(B763:AH763)=0),"",IF(COUNTIF(B763:AH763,"3E")&gt;0,"3E",IF(DRAFT!$A765="R",SUMPRODUCT(--(RGP&gt;=2),RCP),SUMPRODUCT(--(IMDGP&gt;0),--(IMGP=0),IMCP)+DRAFT!$CR765)))</f>
        <v/>
      </c>
      <c r="AK763" s="3" t="str">
        <f>IF(OR(COUNT($A763)=0,COUNT(B763:AH763)=0),"",IF(COUNTIF(B763:AJ763,"3E")&gt;0,"3E",IF(AND(DRAFT!$A765="IM",OR($AI763&gt;DRAFT!$CQ765,$AJ763&gt;DRAFT!$CR765)),"IMPROVED",IF(AND(DRAFT!$A765="IM",$AI763&lt;=DRAFT!$CQ765,$AJ763&lt;=DRAFT!$CR765),"NOT IMPROVED",IF(AND(AH763&gt;=2,AI763&gt;=2,AJ763&gt;=30),"PASS","FAIL")))))</f>
        <v/>
      </c>
      <c r="AL763" s="3" t="str">
        <f t="shared" si="22"/>
        <v/>
      </c>
      <c r="AM763" s="3" t="str">
        <f t="shared" si="23"/>
        <v/>
      </c>
    </row>
    <row r="764" spans="1:39" ht="18.95" customHeight="1" x14ac:dyDescent="0.25">
      <c r="A764" s="4" t="str">
        <f>IF(DRAFT!$B766="","",DRAFT!$B766)</f>
        <v/>
      </c>
      <c r="B764" s="3" t="str">
        <f>IF(COUNT($A764)=0,"",IF($A764&lt;&gt;DRAFT!$B766,"ERR",IF(DRAFT!I766="3E","3E",IF(COUNT(DRAFT!E766,DRAFT!I766)&gt;0,DRAFT!J766,""))))</f>
        <v/>
      </c>
      <c r="C764" s="3" t="str">
        <f>IF(COUNT($A764)=0,"",IF(B764="3E","3E",IF(B764="","I",LOOKUP(B764/D$2,{0,0.4,0.45,0.5,0.55,0.6,0.65,0.7,0.75,0.8,1},{"F","D","C","C+","B-","B","B+","A-","A","A+"}))))</f>
        <v/>
      </c>
      <c r="D764" s="2" t="str">
        <f>IF(COUNT($A764)=0,"",IF(B764="","--",IF(B764="3E","3E",LOOKUP(B764/D$2,{0,0.4,0.45,0.5,0.55,0.6,0.65,0.7,0.75,0.8,1},{0,2,2.25,2.5,2.75,3,3.25,3.5,3.75,4}))))</f>
        <v/>
      </c>
      <c r="E764" s="3" t="str">
        <f>IF(COUNT($A764)=0,"",IF($A764&lt;&gt;DRAFT!$B766,"ERR",IF(DRAFT!R766="3E","3E",IF(COUNT(DRAFT!N766,DRAFT!R766)&gt;0,DRAFT!S766,""))))</f>
        <v/>
      </c>
      <c r="F764" s="3" t="str">
        <f>IF(COUNT($A764)=0,"",IF(E764="3E","3E",IF(E764="","I",LOOKUP(E764/G$2,{0,0.4,0.45,0.5,0.55,0.6,0.65,0.7,0.75,0.8,1},{"F","D","C","C+","B-","B","B+","A-","A","A+"}))))</f>
        <v/>
      </c>
      <c r="G764" s="2" t="str">
        <f>IF(COUNT($A764)=0,"",IF(E764="","--",IF(E764="3E","3E",LOOKUP(E764/G$2,{0,0.4,0.45,0.5,0.55,0.6,0.65,0.7,0.75,0.8,1},{0,2,2.25,2.5,2.75,3,3.25,3.5,3.75,4}))))</f>
        <v/>
      </c>
      <c r="H764" s="3" t="str">
        <f>IF(COUNT($A764)=0,"",IF($A764&lt;&gt;DRAFT!$B766,"ERR",IF(DRAFT!AA766="3E","3E",IF(COUNT(DRAFT!W766,DRAFT!AA766)&gt;0,DRAFT!AB766,""))))</f>
        <v/>
      </c>
      <c r="I764" s="3" t="str">
        <f>IF(COUNT($A764)=0,"",IF(H764="3E","3E",IF(H764="","I",LOOKUP(H764/J$2,{0,0.4,0.45,0.5,0.55,0.6,0.65,0.7,0.75,0.8,1},{"F","D","C","C+","B-","B","B+","A-","A","A+"}))))</f>
        <v/>
      </c>
      <c r="J764" s="2" t="str">
        <f>IF(COUNT($A764)=0,"",IF(H764="","--",IF(H764="3E","3E",LOOKUP(H764/J$2,{0,0.4,0.45,0.5,0.55,0.6,0.65,0.7,0.75,0.8,1},{0,2,2.25,2.5,2.75,3,3.25,3.5,3.75,4}))))</f>
        <v/>
      </c>
      <c r="K764" s="3" t="str">
        <f>IF(COUNT($A764)=0,"",IF($A764&lt;&gt;DRAFT!$B766,"ERR",IF(DRAFT!AJ766="3E","3E",IF(COUNT(DRAFT!AF766,DRAFT!AJ766)&gt;0,DRAFT!AK766,""))))</f>
        <v/>
      </c>
      <c r="L764" s="3" t="str">
        <f>IF(COUNT($A764)=0,"",IF(K764="3E","3E",IF(K764="","I",LOOKUP(K764/M$2,{0,0.4,0.45,0.5,0.55,0.6,0.65,0.7,0.75,0.8,1},{"F","D","C","C+","B-","B","B+","A-","A","A+"}))))</f>
        <v/>
      </c>
      <c r="M764" s="2" t="str">
        <f>IF(COUNT($A764)=0,"",IF(K764="","--",IF(K764="3E","3E",LOOKUP(K764/M$2,{0,0.4,0.45,0.5,0.55,0.6,0.65,0.7,0.75,0.8,1},{0,2,2.25,2.5,2.75,3,3.25,3.5,3.75,4}))))</f>
        <v/>
      </c>
      <c r="N764" s="3" t="str">
        <f>IF(COUNT($A764)=0,"",IF($A764&lt;&gt;DRAFT!$B766,"ERR",IF(DRAFT!AS766="3E","3E",IF(COUNT(DRAFT!AO766,DRAFT!AS766)&gt;0,DRAFT!AT766,""))))</f>
        <v/>
      </c>
      <c r="O764" s="3" t="str">
        <f>IF(COUNT($A764)=0,"",IF(N764="3E","3E",IF(N764="","I",LOOKUP(N764/P$2,{0,0.4,0.45,0.5,0.55,0.6,0.65,0.7,0.75,0.8,1},{"F","D","C","C+","B-","B","B+","A-","A","A+"}))))</f>
        <v/>
      </c>
      <c r="P764" s="2" t="str">
        <f>IF(COUNT($A764)=0,"",IF(N764="","--",IF(N764="3E","3E",LOOKUP(N764/P$2,{0,0.4,0.45,0.5,0.55,0.6,0.65,0.7,0.75,0.8,1},{0,2,2.25,2.5,2.75,3,3.25,3.5,3.75,4}))))</f>
        <v/>
      </c>
      <c r="Q764" s="3" t="str">
        <f>IF(COUNT($A764)=0,"",IF($A764&lt;&gt;DRAFT!$B766,"ERR",IF(DRAFT!BB766="3E","3E",IF(COUNT(DRAFT!AX766,DRAFT!BB766)&gt;0,DRAFT!BC766,""))))</f>
        <v/>
      </c>
      <c r="R764" s="3" t="str">
        <f>IF(COUNT($A764)=0,"",IF(Q764="3E","3E",IF(Q764="","I",LOOKUP(Q764/S$2,{0,0.4,0.45,0.5,0.55,0.6,0.65,0.7,0.75,0.8,1},{"F","D","C","C+","B-","B","B+","A-","A","A+"}))))</f>
        <v/>
      </c>
      <c r="S764" s="2" t="str">
        <f>IF(COUNT($A764)=0,"",IF(Q764="","--",IF(Q764="3E","3E",LOOKUP(Q764/S$2,{0,0.4,0.45,0.5,0.55,0.6,0.65,0.7,0.75,0.8,1},{0,2,2.25,2.5,2.75,3,3.25,3.5,3.75,4}))))</f>
        <v/>
      </c>
      <c r="T764" s="3" t="str">
        <f>IF(COUNT($A764)=0,"",IF($A764&lt;&gt;DRAFT!$B766,"ERR",IF(DRAFT!BK766="3E","3E",IF(COUNT(DRAFT!BG766,DRAFT!BK766)&gt;0,DRAFT!BL766,""))))</f>
        <v/>
      </c>
      <c r="U764" s="3" t="str">
        <f>IF(COUNT($A764)=0,"",IF(T764="3E","3E",IF(T764="","I",LOOKUP(T764/V$2,{0,0.4,0.45,0.5,0.55,0.6,0.65,0.7,0.75,0.8,1},{"F","D","C","C+","B-","B","B+","A-","A","A+"}))))</f>
        <v/>
      </c>
      <c r="V764" s="2" t="str">
        <f>IF(COUNT($A764)=0,"",IF(T764="","--",IF(T764="3E","3E",LOOKUP(T764/V$2,{0,0.4,0.45,0.5,0.55,0.6,0.65,0.7,0.75,0.8,1},{0,2,2.25,2.5,2.75,3,3.25,3.5,3.75,4}))))</f>
        <v/>
      </c>
      <c r="W764" s="3" t="str">
        <f>IF(COUNT($A764)=0,"",IF($A764&lt;&gt;DRAFT!$B766,"ERR",IF(DRAFT!BT766="3E","3E",IF(COUNT(DRAFT!BP766,DRAFT!BT766)&gt;0,DRAFT!BU766,""))))</f>
        <v/>
      </c>
      <c r="X764" s="3" t="str">
        <f>IF(COUNT($A764)=0,"",IF(W764="3E","3E",IF(W764="","I",LOOKUP(W764/Y$2,{0,0.4,0.45,0.5,0.55,0.6,0.65,0.7,0.75,0.8,1},{"F","D","C","C+","B-","B","B+","A-","A","A+"}))))</f>
        <v/>
      </c>
      <c r="Y764" s="2" t="str">
        <f>IF(COUNT($A764)=0,"",IF(W764="","--",IF(W764="3E","3E",LOOKUP(W764/Y$2,{0,0.4,0.45,0.5,0.55,0.6,0.65,0.7,0.75,0.8,1},{0,2,2.25,2.5,2.75,3,3.25,3.5,3.75,4}))))</f>
        <v/>
      </c>
      <c r="Z764" s="3" t="str">
        <f>IF(COUNT($A764)=0,"",IF($A764&lt;&gt;DRAFT!$B766,"ERR",IF(DRAFT!CC766="3E","3E",IF(COUNT(DRAFT!BY766,DRAFT!CC766)&gt;0,DRAFT!CD766,""))))</f>
        <v/>
      </c>
      <c r="AA764" s="3" t="str">
        <f>IF(COUNT($A764)=0,"",IF(Z764="3E","3E",IF(Z764="","I",LOOKUP(Z764/AB$2,{0,0.4,0.45,0.5,0.55,0.6,0.65,0.7,0.75,0.8,1},{"F","D","C","C+","B-","B","B+","A-","A","A+"}))))</f>
        <v/>
      </c>
      <c r="AB764" s="2" t="str">
        <f>IF(COUNT($A764)=0,"",IF(Z764="","--",IF(Z764="3E","3E",LOOKUP(Z764/AB$2,{0,0.4,0.45,0.5,0.55,0.6,0.65,0.7,0.75,0.8,1},{0,2,2.25,2.5,2.75,3,3.25,3.5,3.75,4}))))</f>
        <v/>
      </c>
      <c r="AC764" s="3" t="str">
        <f>IF(COUNT($A764)=0,"",IF($A764&lt;&gt;DRAFT!$B766,"ERR",IF(DRAFT!CF766&gt;0,DRAFT!CF766,"")))</f>
        <v/>
      </c>
      <c r="AD764" s="3" t="str">
        <f>IF(COUNT($A764)=0,"",IF(AC764="3E","3E",IF(AC764="","I",LOOKUP(AC764/AE$2,{0,0.4,0.45,0.5,0.55,0.6,0.65,0.7,0.75,0.8,1},{"F","D","C","C+","B-","B","B+","A-","A","A+"}))))</f>
        <v/>
      </c>
      <c r="AE764" s="2" t="str">
        <f>IF(COUNT($A764)=0,"",IF(AC764="","--",IF(AC764="3E","3E",LOOKUP(AC764/AE$2,{0,0.4,0.45,0.5,0.55,0.6,0.65,0.7,0.75,0.8,1},{0,2,2.25,2.5,2.75,3,3.25,3.5,3.75,4}))))</f>
        <v/>
      </c>
      <c r="AF764" s="3" t="str">
        <f>IF($A764&lt;&gt;DRAFT!$B766,"ERR",IF(OR(COUNT($A764)=0,COUNT(DRAFT!CI766:CK766,DRAFT!CM766:CO766)=0),"",CEILING(SUM(DRAFT!CL766,DRAFT!CP766),1)))</f>
        <v/>
      </c>
      <c r="AG764" s="3" t="str">
        <f>IF(COUNT($A764)=0,"",IF(AF764="3E","3E",IF(AF764="","I",LOOKUP(AF764/AH$2,{0,0.4,0.45,0.5,0.55,0.6,0.65,0.7,0.75,0.8,1},{"F","D","C","C+","B-","B","B+","A-","A","A+"}))))</f>
        <v/>
      </c>
      <c r="AH764" s="2" t="str">
        <f>IF(COUNT($A764)=0,"",IF(AF764="","--",IF(AF764="3E","3E",LOOKUP(AF764/AH$2,{0,0.4,0.45,0.5,0.55,0.6,0.65,0.7,0.75,0.8,1},{0,2,2.25,2.5,2.75,3,3.25,3.5,3.75,4}))))</f>
        <v/>
      </c>
      <c r="AI764" s="11" t="str">
        <f>IF(OR(COUNT($A764)=0,COUNT(B764:AH764)=0),"",IF(COUNTIF(B764:AH764,"3E")&gt;0,"3E",IF(DRAFT!$A766="R",TRUNC(SUMPRODUCT(RGP,RCP)/TCP,3),TRUNC((SUMPRODUCT(--(IMDGP&gt;0)*IMDGP,IMCP)+CEILING(DRAFT!$CQ766*42,0.25))/TCP,3))))</f>
        <v/>
      </c>
      <c r="AJ764" s="3" t="str">
        <f>IF(OR(COUNT($A764)=0,COUNT(B764:AH764)=0),"",IF(COUNTIF(B764:AH764,"3E")&gt;0,"3E",IF(DRAFT!$A766="R",SUMPRODUCT(--(RGP&gt;=2),RCP),SUMPRODUCT(--(IMDGP&gt;0),--(IMGP=0),IMCP)+DRAFT!$CR766)))</f>
        <v/>
      </c>
      <c r="AK764" s="3" t="str">
        <f>IF(OR(COUNT($A764)=0,COUNT(B764:AH764)=0),"",IF(COUNTIF(B764:AJ764,"3E")&gt;0,"3E",IF(AND(DRAFT!$A766="IM",OR($AI764&gt;DRAFT!$CQ766,$AJ764&gt;DRAFT!$CR766)),"IMPROVED",IF(AND(DRAFT!$A766="IM",$AI764&lt;=DRAFT!$CQ766,$AJ764&lt;=DRAFT!$CR766),"NOT IMPROVED",IF(AND(AH764&gt;=2,AI764&gt;=2,AJ764&gt;=30),"PASS","FAIL")))))</f>
        <v/>
      </c>
      <c r="AL764" s="3" t="str">
        <f t="shared" si="22"/>
        <v/>
      </c>
      <c r="AM764" s="3" t="str">
        <f t="shared" si="23"/>
        <v/>
      </c>
    </row>
    <row r="765" spans="1:39" ht="18.95" customHeight="1" x14ac:dyDescent="0.25">
      <c r="A765" s="4" t="str">
        <f>IF(DRAFT!$B767="","",DRAFT!$B767)</f>
        <v/>
      </c>
      <c r="B765" s="3" t="str">
        <f>IF(COUNT($A765)=0,"",IF($A765&lt;&gt;DRAFT!$B767,"ERR",IF(DRAFT!I767="3E","3E",IF(COUNT(DRAFT!E767,DRAFT!I767)&gt;0,DRAFT!J767,""))))</f>
        <v/>
      </c>
      <c r="C765" s="3" t="str">
        <f>IF(COUNT($A765)=0,"",IF(B765="3E","3E",IF(B765="","I",LOOKUP(B765/D$2,{0,0.4,0.45,0.5,0.55,0.6,0.65,0.7,0.75,0.8,1},{"F","D","C","C+","B-","B","B+","A-","A","A+"}))))</f>
        <v/>
      </c>
      <c r="D765" s="2" t="str">
        <f>IF(COUNT($A765)=0,"",IF(B765="","--",IF(B765="3E","3E",LOOKUP(B765/D$2,{0,0.4,0.45,0.5,0.55,0.6,0.65,0.7,0.75,0.8,1},{0,2,2.25,2.5,2.75,3,3.25,3.5,3.75,4}))))</f>
        <v/>
      </c>
      <c r="E765" s="3" t="str">
        <f>IF(COUNT($A765)=0,"",IF($A765&lt;&gt;DRAFT!$B767,"ERR",IF(DRAFT!R767="3E","3E",IF(COUNT(DRAFT!N767,DRAFT!R767)&gt;0,DRAFT!S767,""))))</f>
        <v/>
      </c>
      <c r="F765" s="3" t="str">
        <f>IF(COUNT($A765)=0,"",IF(E765="3E","3E",IF(E765="","I",LOOKUP(E765/G$2,{0,0.4,0.45,0.5,0.55,0.6,0.65,0.7,0.75,0.8,1},{"F","D","C","C+","B-","B","B+","A-","A","A+"}))))</f>
        <v/>
      </c>
      <c r="G765" s="2" t="str">
        <f>IF(COUNT($A765)=0,"",IF(E765="","--",IF(E765="3E","3E",LOOKUP(E765/G$2,{0,0.4,0.45,0.5,0.55,0.6,0.65,0.7,0.75,0.8,1},{0,2,2.25,2.5,2.75,3,3.25,3.5,3.75,4}))))</f>
        <v/>
      </c>
      <c r="H765" s="3" t="str">
        <f>IF(COUNT($A765)=0,"",IF($A765&lt;&gt;DRAFT!$B767,"ERR",IF(DRAFT!AA767="3E","3E",IF(COUNT(DRAFT!W767,DRAFT!AA767)&gt;0,DRAFT!AB767,""))))</f>
        <v/>
      </c>
      <c r="I765" s="3" t="str">
        <f>IF(COUNT($A765)=0,"",IF(H765="3E","3E",IF(H765="","I",LOOKUP(H765/J$2,{0,0.4,0.45,0.5,0.55,0.6,0.65,0.7,0.75,0.8,1},{"F","D","C","C+","B-","B","B+","A-","A","A+"}))))</f>
        <v/>
      </c>
      <c r="J765" s="2" t="str">
        <f>IF(COUNT($A765)=0,"",IF(H765="","--",IF(H765="3E","3E",LOOKUP(H765/J$2,{0,0.4,0.45,0.5,0.55,0.6,0.65,0.7,0.75,0.8,1},{0,2,2.25,2.5,2.75,3,3.25,3.5,3.75,4}))))</f>
        <v/>
      </c>
      <c r="K765" s="3" t="str">
        <f>IF(COUNT($A765)=0,"",IF($A765&lt;&gt;DRAFT!$B767,"ERR",IF(DRAFT!AJ767="3E","3E",IF(COUNT(DRAFT!AF767,DRAFT!AJ767)&gt;0,DRAFT!AK767,""))))</f>
        <v/>
      </c>
      <c r="L765" s="3" t="str">
        <f>IF(COUNT($A765)=0,"",IF(K765="3E","3E",IF(K765="","I",LOOKUP(K765/M$2,{0,0.4,0.45,0.5,0.55,0.6,0.65,0.7,0.75,0.8,1},{"F","D","C","C+","B-","B","B+","A-","A","A+"}))))</f>
        <v/>
      </c>
      <c r="M765" s="2" t="str">
        <f>IF(COUNT($A765)=0,"",IF(K765="","--",IF(K765="3E","3E",LOOKUP(K765/M$2,{0,0.4,0.45,0.5,0.55,0.6,0.65,0.7,0.75,0.8,1},{0,2,2.25,2.5,2.75,3,3.25,3.5,3.75,4}))))</f>
        <v/>
      </c>
      <c r="N765" s="3" t="str">
        <f>IF(COUNT($A765)=0,"",IF($A765&lt;&gt;DRAFT!$B767,"ERR",IF(DRAFT!AS767="3E","3E",IF(COUNT(DRAFT!AO767,DRAFT!AS767)&gt;0,DRAFT!AT767,""))))</f>
        <v/>
      </c>
      <c r="O765" s="3" t="str">
        <f>IF(COUNT($A765)=0,"",IF(N765="3E","3E",IF(N765="","I",LOOKUP(N765/P$2,{0,0.4,0.45,0.5,0.55,0.6,0.65,0.7,0.75,0.8,1},{"F","D","C","C+","B-","B","B+","A-","A","A+"}))))</f>
        <v/>
      </c>
      <c r="P765" s="2" t="str">
        <f>IF(COUNT($A765)=0,"",IF(N765="","--",IF(N765="3E","3E",LOOKUP(N765/P$2,{0,0.4,0.45,0.5,0.55,0.6,0.65,0.7,0.75,0.8,1},{0,2,2.25,2.5,2.75,3,3.25,3.5,3.75,4}))))</f>
        <v/>
      </c>
      <c r="Q765" s="3" t="str">
        <f>IF(COUNT($A765)=0,"",IF($A765&lt;&gt;DRAFT!$B767,"ERR",IF(DRAFT!BB767="3E","3E",IF(COUNT(DRAFT!AX767,DRAFT!BB767)&gt;0,DRAFT!BC767,""))))</f>
        <v/>
      </c>
      <c r="R765" s="3" t="str">
        <f>IF(COUNT($A765)=0,"",IF(Q765="3E","3E",IF(Q765="","I",LOOKUP(Q765/S$2,{0,0.4,0.45,0.5,0.55,0.6,0.65,0.7,0.75,0.8,1},{"F","D","C","C+","B-","B","B+","A-","A","A+"}))))</f>
        <v/>
      </c>
      <c r="S765" s="2" t="str">
        <f>IF(COUNT($A765)=0,"",IF(Q765="","--",IF(Q765="3E","3E",LOOKUP(Q765/S$2,{0,0.4,0.45,0.5,0.55,0.6,0.65,0.7,0.75,0.8,1},{0,2,2.25,2.5,2.75,3,3.25,3.5,3.75,4}))))</f>
        <v/>
      </c>
      <c r="T765" s="3" t="str">
        <f>IF(COUNT($A765)=0,"",IF($A765&lt;&gt;DRAFT!$B767,"ERR",IF(DRAFT!BK767="3E","3E",IF(COUNT(DRAFT!BG767,DRAFT!BK767)&gt;0,DRAFT!BL767,""))))</f>
        <v/>
      </c>
      <c r="U765" s="3" t="str">
        <f>IF(COUNT($A765)=0,"",IF(T765="3E","3E",IF(T765="","I",LOOKUP(T765/V$2,{0,0.4,0.45,0.5,0.55,0.6,0.65,0.7,0.75,0.8,1},{"F","D","C","C+","B-","B","B+","A-","A","A+"}))))</f>
        <v/>
      </c>
      <c r="V765" s="2" t="str">
        <f>IF(COUNT($A765)=0,"",IF(T765="","--",IF(T765="3E","3E",LOOKUP(T765/V$2,{0,0.4,0.45,0.5,0.55,0.6,0.65,0.7,0.75,0.8,1},{0,2,2.25,2.5,2.75,3,3.25,3.5,3.75,4}))))</f>
        <v/>
      </c>
      <c r="W765" s="3" t="str">
        <f>IF(COUNT($A765)=0,"",IF($A765&lt;&gt;DRAFT!$B767,"ERR",IF(DRAFT!BT767="3E","3E",IF(COUNT(DRAFT!BP767,DRAFT!BT767)&gt;0,DRAFT!BU767,""))))</f>
        <v/>
      </c>
      <c r="X765" s="3" t="str">
        <f>IF(COUNT($A765)=0,"",IF(W765="3E","3E",IF(W765="","I",LOOKUP(W765/Y$2,{0,0.4,0.45,0.5,0.55,0.6,0.65,0.7,0.75,0.8,1},{"F","D","C","C+","B-","B","B+","A-","A","A+"}))))</f>
        <v/>
      </c>
      <c r="Y765" s="2" t="str">
        <f>IF(COUNT($A765)=0,"",IF(W765="","--",IF(W765="3E","3E",LOOKUP(W765/Y$2,{0,0.4,0.45,0.5,0.55,0.6,0.65,0.7,0.75,0.8,1},{0,2,2.25,2.5,2.75,3,3.25,3.5,3.75,4}))))</f>
        <v/>
      </c>
      <c r="Z765" s="3" t="str">
        <f>IF(COUNT($A765)=0,"",IF($A765&lt;&gt;DRAFT!$B767,"ERR",IF(DRAFT!CC767="3E","3E",IF(COUNT(DRAFT!BY767,DRAFT!CC767)&gt;0,DRAFT!CD767,""))))</f>
        <v/>
      </c>
      <c r="AA765" s="3" t="str">
        <f>IF(COUNT($A765)=0,"",IF(Z765="3E","3E",IF(Z765="","I",LOOKUP(Z765/AB$2,{0,0.4,0.45,0.5,0.55,0.6,0.65,0.7,0.75,0.8,1},{"F","D","C","C+","B-","B","B+","A-","A","A+"}))))</f>
        <v/>
      </c>
      <c r="AB765" s="2" t="str">
        <f>IF(COUNT($A765)=0,"",IF(Z765="","--",IF(Z765="3E","3E",LOOKUP(Z765/AB$2,{0,0.4,0.45,0.5,0.55,0.6,0.65,0.7,0.75,0.8,1},{0,2,2.25,2.5,2.75,3,3.25,3.5,3.75,4}))))</f>
        <v/>
      </c>
      <c r="AC765" s="3" t="str">
        <f>IF(COUNT($A765)=0,"",IF($A765&lt;&gt;DRAFT!$B767,"ERR",IF(DRAFT!CF767&gt;0,DRAFT!CF767,"")))</f>
        <v/>
      </c>
      <c r="AD765" s="3" t="str">
        <f>IF(COUNT($A765)=0,"",IF(AC765="3E","3E",IF(AC765="","I",LOOKUP(AC765/AE$2,{0,0.4,0.45,0.5,0.55,0.6,0.65,0.7,0.75,0.8,1},{"F","D","C","C+","B-","B","B+","A-","A","A+"}))))</f>
        <v/>
      </c>
      <c r="AE765" s="2" t="str">
        <f>IF(COUNT($A765)=0,"",IF(AC765="","--",IF(AC765="3E","3E",LOOKUP(AC765/AE$2,{0,0.4,0.45,0.5,0.55,0.6,0.65,0.7,0.75,0.8,1},{0,2,2.25,2.5,2.75,3,3.25,3.5,3.75,4}))))</f>
        <v/>
      </c>
      <c r="AF765" s="3" t="str">
        <f>IF($A765&lt;&gt;DRAFT!$B767,"ERR",IF(OR(COUNT($A765)=0,COUNT(DRAFT!CI767:CK767,DRAFT!CM767:CO767)=0),"",CEILING(SUM(DRAFT!CL767,DRAFT!CP767),1)))</f>
        <v/>
      </c>
      <c r="AG765" s="3" t="str">
        <f>IF(COUNT($A765)=0,"",IF(AF765="3E","3E",IF(AF765="","I",LOOKUP(AF765/AH$2,{0,0.4,0.45,0.5,0.55,0.6,0.65,0.7,0.75,0.8,1},{"F","D","C","C+","B-","B","B+","A-","A","A+"}))))</f>
        <v/>
      </c>
      <c r="AH765" s="2" t="str">
        <f>IF(COUNT($A765)=0,"",IF(AF765="","--",IF(AF765="3E","3E",LOOKUP(AF765/AH$2,{0,0.4,0.45,0.5,0.55,0.6,0.65,0.7,0.75,0.8,1},{0,2,2.25,2.5,2.75,3,3.25,3.5,3.75,4}))))</f>
        <v/>
      </c>
      <c r="AI765" s="11" t="str">
        <f>IF(OR(COUNT($A765)=0,COUNT(B765:AH765)=0),"",IF(COUNTIF(B765:AH765,"3E")&gt;0,"3E",IF(DRAFT!$A767="R",TRUNC(SUMPRODUCT(RGP,RCP)/TCP,3),TRUNC((SUMPRODUCT(--(IMDGP&gt;0)*IMDGP,IMCP)+CEILING(DRAFT!$CQ767*42,0.25))/TCP,3))))</f>
        <v/>
      </c>
      <c r="AJ765" s="3" t="str">
        <f>IF(OR(COUNT($A765)=0,COUNT(B765:AH765)=0),"",IF(COUNTIF(B765:AH765,"3E")&gt;0,"3E",IF(DRAFT!$A767="R",SUMPRODUCT(--(RGP&gt;=2),RCP),SUMPRODUCT(--(IMDGP&gt;0),--(IMGP=0),IMCP)+DRAFT!$CR767)))</f>
        <v/>
      </c>
      <c r="AK765" s="3" t="str">
        <f>IF(OR(COUNT($A765)=0,COUNT(B765:AH765)=0),"",IF(COUNTIF(B765:AJ765,"3E")&gt;0,"3E",IF(AND(DRAFT!$A767="IM",OR($AI765&gt;DRAFT!$CQ767,$AJ765&gt;DRAFT!$CR767)),"IMPROVED",IF(AND(DRAFT!$A767="IM",$AI765&lt;=DRAFT!$CQ767,$AJ765&lt;=DRAFT!$CR767),"NOT IMPROVED",IF(AND(AH765&gt;=2,AI765&gt;=2,AJ765&gt;=30),"PASS","FAIL")))))</f>
        <v/>
      </c>
      <c r="AL765" s="3" t="str">
        <f t="shared" si="22"/>
        <v/>
      </c>
      <c r="AM765" s="3" t="str">
        <f t="shared" si="23"/>
        <v/>
      </c>
    </row>
    <row r="766" spans="1:39" ht="18.95" customHeight="1" x14ac:dyDescent="0.25">
      <c r="A766" s="4" t="str">
        <f>IF(DRAFT!$B768="","",DRAFT!$B768)</f>
        <v/>
      </c>
      <c r="B766" s="3" t="str">
        <f>IF(COUNT($A766)=0,"",IF($A766&lt;&gt;DRAFT!$B768,"ERR",IF(DRAFT!I768="3E","3E",IF(COUNT(DRAFT!E768,DRAFT!I768)&gt;0,DRAFT!J768,""))))</f>
        <v/>
      </c>
      <c r="C766" s="3" t="str">
        <f>IF(COUNT($A766)=0,"",IF(B766="3E","3E",IF(B766="","I",LOOKUP(B766/D$2,{0,0.4,0.45,0.5,0.55,0.6,0.65,0.7,0.75,0.8,1},{"F","D","C","C+","B-","B","B+","A-","A","A+"}))))</f>
        <v/>
      </c>
      <c r="D766" s="2" t="str">
        <f>IF(COUNT($A766)=0,"",IF(B766="","--",IF(B766="3E","3E",LOOKUP(B766/D$2,{0,0.4,0.45,0.5,0.55,0.6,0.65,0.7,0.75,0.8,1},{0,2,2.25,2.5,2.75,3,3.25,3.5,3.75,4}))))</f>
        <v/>
      </c>
      <c r="E766" s="3" t="str">
        <f>IF(COUNT($A766)=0,"",IF($A766&lt;&gt;DRAFT!$B768,"ERR",IF(DRAFT!R768="3E","3E",IF(COUNT(DRAFT!N768,DRAFT!R768)&gt;0,DRAFT!S768,""))))</f>
        <v/>
      </c>
      <c r="F766" s="3" t="str">
        <f>IF(COUNT($A766)=0,"",IF(E766="3E","3E",IF(E766="","I",LOOKUP(E766/G$2,{0,0.4,0.45,0.5,0.55,0.6,0.65,0.7,0.75,0.8,1},{"F","D","C","C+","B-","B","B+","A-","A","A+"}))))</f>
        <v/>
      </c>
      <c r="G766" s="2" t="str">
        <f>IF(COUNT($A766)=0,"",IF(E766="","--",IF(E766="3E","3E",LOOKUP(E766/G$2,{0,0.4,0.45,0.5,0.55,0.6,0.65,0.7,0.75,0.8,1},{0,2,2.25,2.5,2.75,3,3.25,3.5,3.75,4}))))</f>
        <v/>
      </c>
      <c r="H766" s="3" t="str">
        <f>IF(COUNT($A766)=0,"",IF($A766&lt;&gt;DRAFT!$B768,"ERR",IF(DRAFT!AA768="3E","3E",IF(COUNT(DRAFT!W768,DRAFT!AA768)&gt;0,DRAFT!AB768,""))))</f>
        <v/>
      </c>
      <c r="I766" s="3" t="str">
        <f>IF(COUNT($A766)=0,"",IF(H766="3E","3E",IF(H766="","I",LOOKUP(H766/J$2,{0,0.4,0.45,0.5,0.55,0.6,0.65,0.7,0.75,0.8,1},{"F","D","C","C+","B-","B","B+","A-","A","A+"}))))</f>
        <v/>
      </c>
      <c r="J766" s="2" t="str">
        <f>IF(COUNT($A766)=0,"",IF(H766="","--",IF(H766="3E","3E",LOOKUP(H766/J$2,{0,0.4,0.45,0.5,0.55,0.6,0.65,0.7,0.75,0.8,1},{0,2,2.25,2.5,2.75,3,3.25,3.5,3.75,4}))))</f>
        <v/>
      </c>
      <c r="K766" s="3" t="str">
        <f>IF(COUNT($A766)=0,"",IF($A766&lt;&gt;DRAFT!$B768,"ERR",IF(DRAFT!AJ768="3E","3E",IF(COUNT(DRAFT!AF768,DRAFT!AJ768)&gt;0,DRAFT!AK768,""))))</f>
        <v/>
      </c>
      <c r="L766" s="3" t="str">
        <f>IF(COUNT($A766)=0,"",IF(K766="3E","3E",IF(K766="","I",LOOKUP(K766/M$2,{0,0.4,0.45,0.5,0.55,0.6,0.65,0.7,0.75,0.8,1},{"F","D","C","C+","B-","B","B+","A-","A","A+"}))))</f>
        <v/>
      </c>
      <c r="M766" s="2" t="str">
        <f>IF(COUNT($A766)=0,"",IF(K766="","--",IF(K766="3E","3E",LOOKUP(K766/M$2,{0,0.4,0.45,0.5,0.55,0.6,0.65,0.7,0.75,0.8,1},{0,2,2.25,2.5,2.75,3,3.25,3.5,3.75,4}))))</f>
        <v/>
      </c>
      <c r="N766" s="3" t="str">
        <f>IF(COUNT($A766)=0,"",IF($A766&lt;&gt;DRAFT!$B768,"ERR",IF(DRAFT!AS768="3E","3E",IF(COUNT(DRAFT!AO768,DRAFT!AS768)&gt;0,DRAFT!AT768,""))))</f>
        <v/>
      </c>
      <c r="O766" s="3" t="str">
        <f>IF(COUNT($A766)=0,"",IF(N766="3E","3E",IF(N766="","I",LOOKUP(N766/P$2,{0,0.4,0.45,0.5,0.55,0.6,0.65,0.7,0.75,0.8,1},{"F","D","C","C+","B-","B","B+","A-","A","A+"}))))</f>
        <v/>
      </c>
      <c r="P766" s="2" t="str">
        <f>IF(COUNT($A766)=0,"",IF(N766="","--",IF(N766="3E","3E",LOOKUP(N766/P$2,{0,0.4,0.45,0.5,0.55,0.6,0.65,0.7,0.75,0.8,1},{0,2,2.25,2.5,2.75,3,3.25,3.5,3.75,4}))))</f>
        <v/>
      </c>
      <c r="Q766" s="3" t="str">
        <f>IF(COUNT($A766)=0,"",IF($A766&lt;&gt;DRAFT!$B768,"ERR",IF(DRAFT!BB768="3E","3E",IF(COUNT(DRAFT!AX768,DRAFT!BB768)&gt;0,DRAFT!BC768,""))))</f>
        <v/>
      </c>
      <c r="R766" s="3" t="str">
        <f>IF(COUNT($A766)=0,"",IF(Q766="3E","3E",IF(Q766="","I",LOOKUP(Q766/S$2,{0,0.4,0.45,0.5,0.55,0.6,0.65,0.7,0.75,0.8,1},{"F","D","C","C+","B-","B","B+","A-","A","A+"}))))</f>
        <v/>
      </c>
      <c r="S766" s="2" t="str">
        <f>IF(COUNT($A766)=0,"",IF(Q766="","--",IF(Q766="3E","3E",LOOKUP(Q766/S$2,{0,0.4,0.45,0.5,0.55,0.6,0.65,0.7,0.75,0.8,1},{0,2,2.25,2.5,2.75,3,3.25,3.5,3.75,4}))))</f>
        <v/>
      </c>
      <c r="T766" s="3" t="str">
        <f>IF(COUNT($A766)=0,"",IF($A766&lt;&gt;DRAFT!$B768,"ERR",IF(DRAFT!BK768="3E","3E",IF(COUNT(DRAFT!BG768,DRAFT!BK768)&gt;0,DRAFT!BL768,""))))</f>
        <v/>
      </c>
      <c r="U766" s="3" t="str">
        <f>IF(COUNT($A766)=0,"",IF(T766="3E","3E",IF(T766="","I",LOOKUP(T766/V$2,{0,0.4,0.45,0.5,0.55,0.6,0.65,0.7,0.75,0.8,1},{"F","D","C","C+","B-","B","B+","A-","A","A+"}))))</f>
        <v/>
      </c>
      <c r="V766" s="2" t="str">
        <f>IF(COUNT($A766)=0,"",IF(T766="","--",IF(T766="3E","3E",LOOKUP(T766/V$2,{0,0.4,0.45,0.5,0.55,0.6,0.65,0.7,0.75,0.8,1},{0,2,2.25,2.5,2.75,3,3.25,3.5,3.75,4}))))</f>
        <v/>
      </c>
      <c r="W766" s="3" t="str">
        <f>IF(COUNT($A766)=0,"",IF($A766&lt;&gt;DRAFT!$B768,"ERR",IF(DRAFT!BT768="3E","3E",IF(COUNT(DRAFT!BP768,DRAFT!BT768)&gt;0,DRAFT!BU768,""))))</f>
        <v/>
      </c>
      <c r="X766" s="3" t="str">
        <f>IF(COUNT($A766)=0,"",IF(W766="3E","3E",IF(W766="","I",LOOKUP(W766/Y$2,{0,0.4,0.45,0.5,0.55,0.6,0.65,0.7,0.75,0.8,1},{"F","D","C","C+","B-","B","B+","A-","A","A+"}))))</f>
        <v/>
      </c>
      <c r="Y766" s="2" t="str">
        <f>IF(COUNT($A766)=0,"",IF(W766="","--",IF(W766="3E","3E",LOOKUP(W766/Y$2,{0,0.4,0.45,0.5,0.55,0.6,0.65,0.7,0.75,0.8,1},{0,2,2.25,2.5,2.75,3,3.25,3.5,3.75,4}))))</f>
        <v/>
      </c>
      <c r="Z766" s="3" t="str">
        <f>IF(COUNT($A766)=0,"",IF($A766&lt;&gt;DRAFT!$B768,"ERR",IF(DRAFT!CC768="3E","3E",IF(COUNT(DRAFT!BY768,DRAFT!CC768)&gt;0,DRAFT!CD768,""))))</f>
        <v/>
      </c>
      <c r="AA766" s="3" t="str">
        <f>IF(COUNT($A766)=0,"",IF(Z766="3E","3E",IF(Z766="","I",LOOKUP(Z766/AB$2,{0,0.4,0.45,0.5,0.55,0.6,0.65,0.7,0.75,0.8,1},{"F","D","C","C+","B-","B","B+","A-","A","A+"}))))</f>
        <v/>
      </c>
      <c r="AB766" s="2" t="str">
        <f>IF(COUNT($A766)=0,"",IF(Z766="","--",IF(Z766="3E","3E",LOOKUP(Z766/AB$2,{0,0.4,0.45,0.5,0.55,0.6,0.65,0.7,0.75,0.8,1},{0,2,2.25,2.5,2.75,3,3.25,3.5,3.75,4}))))</f>
        <v/>
      </c>
      <c r="AC766" s="3" t="str">
        <f>IF(COUNT($A766)=0,"",IF($A766&lt;&gt;DRAFT!$B768,"ERR",IF(DRAFT!CF768&gt;0,DRAFT!CF768,"")))</f>
        <v/>
      </c>
      <c r="AD766" s="3" t="str">
        <f>IF(COUNT($A766)=0,"",IF(AC766="3E","3E",IF(AC766="","I",LOOKUP(AC766/AE$2,{0,0.4,0.45,0.5,0.55,0.6,0.65,0.7,0.75,0.8,1},{"F","D","C","C+","B-","B","B+","A-","A","A+"}))))</f>
        <v/>
      </c>
      <c r="AE766" s="2" t="str">
        <f>IF(COUNT($A766)=0,"",IF(AC766="","--",IF(AC766="3E","3E",LOOKUP(AC766/AE$2,{0,0.4,0.45,0.5,0.55,0.6,0.65,0.7,0.75,0.8,1},{0,2,2.25,2.5,2.75,3,3.25,3.5,3.75,4}))))</f>
        <v/>
      </c>
      <c r="AF766" s="3" t="str">
        <f>IF($A766&lt;&gt;DRAFT!$B768,"ERR",IF(OR(COUNT($A766)=0,COUNT(DRAFT!CI768:CK768,DRAFT!CM768:CO768)=0),"",CEILING(SUM(DRAFT!CL768,DRAFT!CP768),1)))</f>
        <v/>
      </c>
      <c r="AG766" s="3" t="str">
        <f>IF(COUNT($A766)=0,"",IF(AF766="3E","3E",IF(AF766="","I",LOOKUP(AF766/AH$2,{0,0.4,0.45,0.5,0.55,0.6,0.65,0.7,0.75,0.8,1},{"F","D","C","C+","B-","B","B+","A-","A","A+"}))))</f>
        <v/>
      </c>
      <c r="AH766" s="2" t="str">
        <f>IF(COUNT($A766)=0,"",IF(AF766="","--",IF(AF766="3E","3E",LOOKUP(AF766/AH$2,{0,0.4,0.45,0.5,0.55,0.6,0.65,0.7,0.75,0.8,1},{0,2,2.25,2.5,2.75,3,3.25,3.5,3.75,4}))))</f>
        <v/>
      </c>
      <c r="AI766" s="11" t="str">
        <f>IF(OR(COUNT($A766)=0,COUNT(B766:AH766)=0),"",IF(COUNTIF(B766:AH766,"3E")&gt;0,"3E",IF(DRAFT!$A768="R",TRUNC(SUMPRODUCT(RGP,RCP)/TCP,3),TRUNC((SUMPRODUCT(--(IMDGP&gt;0)*IMDGP,IMCP)+CEILING(DRAFT!$CQ768*42,0.25))/TCP,3))))</f>
        <v/>
      </c>
      <c r="AJ766" s="3" t="str">
        <f>IF(OR(COUNT($A766)=0,COUNT(B766:AH766)=0),"",IF(COUNTIF(B766:AH766,"3E")&gt;0,"3E",IF(DRAFT!$A768="R",SUMPRODUCT(--(RGP&gt;=2),RCP),SUMPRODUCT(--(IMDGP&gt;0),--(IMGP=0),IMCP)+DRAFT!$CR768)))</f>
        <v/>
      </c>
      <c r="AK766" s="3" t="str">
        <f>IF(OR(COUNT($A766)=0,COUNT(B766:AH766)=0),"",IF(COUNTIF(B766:AJ766,"3E")&gt;0,"3E",IF(AND(DRAFT!$A768="IM",OR($AI766&gt;DRAFT!$CQ768,$AJ766&gt;DRAFT!$CR768)),"IMPROVED",IF(AND(DRAFT!$A768="IM",$AI766&lt;=DRAFT!$CQ768,$AJ766&lt;=DRAFT!$CR768),"NOT IMPROVED",IF(AND(AH766&gt;=2,AI766&gt;=2,AJ766&gt;=30),"PASS","FAIL")))))</f>
        <v/>
      </c>
      <c r="AL766" s="3" t="str">
        <f t="shared" si="22"/>
        <v/>
      </c>
      <c r="AM766" s="3" t="str">
        <f t="shared" si="23"/>
        <v/>
      </c>
    </row>
    <row r="767" spans="1:39" ht="18.95" customHeight="1" x14ac:dyDescent="0.25">
      <c r="A767" s="4" t="str">
        <f>IF(DRAFT!$B769="","",DRAFT!$B769)</f>
        <v/>
      </c>
      <c r="B767" s="3" t="str">
        <f>IF(COUNT($A767)=0,"",IF($A767&lt;&gt;DRAFT!$B769,"ERR",IF(DRAFT!I769="3E","3E",IF(COUNT(DRAFT!E769,DRAFT!I769)&gt;0,DRAFT!J769,""))))</f>
        <v/>
      </c>
      <c r="C767" s="3" t="str">
        <f>IF(COUNT($A767)=0,"",IF(B767="3E","3E",IF(B767="","I",LOOKUP(B767/D$2,{0,0.4,0.45,0.5,0.55,0.6,0.65,0.7,0.75,0.8,1},{"F","D","C","C+","B-","B","B+","A-","A","A+"}))))</f>
        <v/>
      </c>
      <c r="D767" s="2" t="str">
        <f>IF(COUNT($A767)=0,"",IF(B767="","--",IF(B767="3E","3E",LOOKUP(B767/D$2,{0,0.4,0.45,0.5,0.55,0.6,0.65,0.7,0.75,0.8,1},{0,2,2.25,2.5,2.75,3,3.25,3.5,3.75,4}))))</f>
        <v/>
      </c>
      <c r="E767" s="3" t="str">
        <f>IF(COUNT($A767)=0,"",IF($A767&lt;&gt;DRAFT!$B769,"ERR",IF(DRAFT!R769="3E","3E",IF(COUNT(DRAFT!N769,DRAFT!R769)&gt;0,DRAFT!S769,""))))</f>
        <v/>
      </c>
      <c r="F767" s="3" t="str">
        <f>IF(COUNT($A767)=0,"",IF(E767="3E","3E",IF(E767="","I",LOOKUP(E767/G$2,{0,0.4,0.45,0.5,0.55,0.6,0.65,0.7,0.75,0.8,1},{"F","D","C","C+","B-","B","B+","A-","A","A+"}))))</f>
        <v/>
      </c>
      <c r="G767" s="2" t="str">
        <f>IF(COUNT($A767)=0,"",IF(E767="","--",IF(E767="3E","3E",LOOKUP(E767/G$2,{0,0.4,0.45,0.5,0.55,0.6,0.65,0.7,0.75,0.8,1},{0,2,2.25,2.5,2.75,3,3.25,3.5,3.75,4}))))</f>
        <v/>
      </c>
      <c r="H767" s="3" t="str">
        <f>IF(COUNT($A767)=0,"",IF($A767&lt;&gt;DRAFT!$B769,"ERR",IF(DRAFT!AA769="3E","3E",IF(COUNT(DRAFT!W769,DRAFT!AA769)&gt;0,DRAFT!AB769,""))))</f>
        <v/>
      </c>
      <c r="I767" s="3" t="str">
        <f>IF(COUNT($A767)=0,"",IF(H767="3E","3E",IF(H767="","I",LOOKUP(H767/J$2,{0,0.4,0.45,0.5,0.55,0.6,0.65,0.7,0.75,0.8,1},{"F","D","C","C+","B-","B","B+","A-","A","A+"}))))</f>
        <v/>
      </c>
      <c r="J767" s="2" t="str">
        <f>IF(COUNT($A767)=0,"",IF(H767="","--",IF(H767="3E","3E",LOOKUP(H767/J$2,{0,0.4,0.45,0.5,0.55,0.6,0.65,0.7,0.75,0.8,1},{0,2,2.25,2.5,2.75,3,3.25,3.5,3.75,4}))))</f>
        <v/>
      </c>
      <c r="K767" s="3" t="str">
        <f>IF(COUNT($A767)=0,"",IF($A767&lt;&gt;DRAFT!$B769,"ERR",IF(DRAFT!AJ769="3E","3E",IF(COUNT(DRAFT!AF769,DRAFT!AJ769)&gt;0,DRAFT!AK769,""))))</f>
        <v/>
      </c>
      <c r="L767" s="3" t="str">
        <f>IF(COUNT($A767)=0,"",IF(K767="3E","3E",IF(K767="","I",LOOKUP(K767/M$2,{0,0.4,0.45,0.5,0.55,0.6,0.65,0.7,0.75,0.8,1},{"F","D","C","C+","B-","B","B+","A-","A","A+"}))))</f>
        <v/>
      </c>
      <c r="M767" s="2" t="str">
        <f>IF(COUNT($A767)=0,"",IF(K767="","--",IF(K767="3E","3E",LOOKUP(K767/M$2,{0,0.4,0.45,0.5,0.55,0.6,0.65,0.7,0.75,0.8,1},{0,2,2.25,2.5,2.75,3,3.25,3.5,3.75,4}))))</f>
        <v/>
      </c>
      <c r="N767" s="3" t="str">
        <f>IF(COUNT($A767)=0,"",IF($A767&lt;&gt;DRAFT!$B769,"ERR",IF(DRAFT!AS769="3E","3E",IF(COUNT(DRAFT!AO769,DRAFT!AS769)&gt;0,DRAFT!AT769,""))))</f>
        <v/>
      </c>
      <c r="O767" s="3" t="str">
        <f>IF(COUNT($A767)=0,"",IF(N767="3E","3E",IF(N767="","I",LOOKUP(N767/P$2,{0,0.4,0.45,0.5,0.55,0.6,0.65,0.7,0.75,0.8,1},{"F","D","C","C+","B-","B","B+","A-","A","A+"}))))</f>
        <v/>
      </c>
      <c r="P767" s="2" t="str">
        <f>IF(COUNT($A767)=0,"",IF(N767="","--",IF(N767="3E","3E",LOOKUP(N767/P$2,{0,0.4,0.45,0.5,0.55,0.6,0.65,0.7,0.75,0.8,1},{0,2,2.25,2.5,2.75,3,3.25,3.5,3.75,4}))))</f>
        <v/>
      </c>
      <c r="Q767" s="3" t="str">
        <f>IF(COUNT($A767)=0,"",IF($A767&lt;&gt;DRAFT!$B769,"ERR",IF(DRAFT!BB769="3E","3E",IF(COUNT(DRAFT!AX769,DRAFT!BB769)&gt;0,DRAFT!BC769,""))))</f>
        <v/>
      </c>
      <c r="R767" s="3" t="str">
        <f>IF(COUNT($A767)=0,"",IF(Q767="3E","3E",IF(Q767="","I",LOOKUP(Q767/S$2,{0,0.4,0.45,0.5,0.55,0.6,0.65,0.7,0.75,0.8,1},{"F","D","C","C+","B-","B","B+","A-","A","A+"}))))</f>
        <v/>
      </c>
      <c r="S767" s="2" t="str">
        <f>IF(COUNT($A767)=0,"",IF(Q767="","--",IF(Q767="3E","3E",LOOKUP(Q767/S$2,{0,0.4,0.45,0.5,0.55,0.6,0.65,0.7,0.75,0.8,1},{0,2,2.25,2.5,2.75,3,3.25,3.5,3.75,4}))))</f>
        <v/>
      </c>
      <c r="T767" s="3" t="str">
        <f>IF(COUNT($A767)=0,"",IF($A767&lt;&gt;DRAFT!$B769,"ERR",IF(DRAFT!BK769="3E","3E",IF(COUNT(DRAFT!BG769,DRAFT!BK769)&gt;0,DRAFT!BL769,""))))</f>
        <v/>
      </c>
      <c r="U767" s="3" t="str">
        <f>IF(COUNT($A767)=0,"",IF(T767="3E","3E",IF(T767="","I",LOOKUP(T767/V$2,{0,0.4,0.45,0.5,0.55,0.6,0.65,0.7,0.75,0.8,1},{"F","D","C","C+","B-","B","B+","A-","A","A+"}))))</f>
        <v/>
      </c>
      <c r="V767" s="2" t="str">
        <f>IF(COUNT($A767)=0,"",IF(T767="","--",IF(T767="3E","3E",LOOKUP(T767/V$2,{0,0.4,0.45,0.5,0.55,0.6,0.65,0.7,0.75,0.8,1},{0,2,2.25,2.5,2.75,3,3.25,3.5,3.75,4}))))</f>
        <v/>
      </c>
      <c r="W767" s="3" t="str">
        <f>IF(COUNT($A767)=0,"",IF($A767&lt;&gt;DRAFT!$B769,"ERR",IF(DRAFT!BT769="3E","3E",IF(COUNT(DRAFT!BP769,DRAFT!BT769)&gt;0,DRAFT!BU769,""))))</f>
        <v/>
      </c>
      <c r="X767" s="3" t="str">
        <f>IF(COUNT($A767)=0,"",IF(W767="3E","3E",IF(W767="","I",LOOKUP(W767/Y$2,{0,0.4,0.45,0.5,0.55,0.6,0.65,0.7,0.75,0.8,1},{"F","D","C","C+","B-","B","B+","A-","A","A+"}))))</f>
        <v/>
      </c>
      <c r="Y767" s="2" t="str">
        <f>IF(COUNT($A767)=0,"",IF(W767="","--",IF(W767="3E","3E",LOOKUP(W767/Y$2,{0,0.4,0.45,0.5,0.55,0.6,0.65,0.7,0.75,0.8,1},{0,2,2.25,2.5,2.75,3,3.25,3.5,3.75,4}))))</f>
        <v/>
      </c>
      <c r="Z767" s="3" t="str">
        <f>IF(COUNT($A767)=0,"",IF($A767&lt;&gt;DRAFT!$B769,"ERR",IF(DRAFT!CC769="3E","3E",IF(COUNT(DRAFT!BY769,DRAFT!CC769)&gt;0,DRAFT!CD769,""))))</f>
        <v/>
      </c>
      <c r="AA767" s="3" t="str">
        <f>IF(COUNT($A767)=0,"",IF(Z767="3E","3E",IF(Z767="","I",LOOKUP(Z767/AB$2,{0,0.4,0.45,0.5,0.55,0.6,0.65,0.7,0.75,0.8,1},{"F","D","C","C+","B-","B","B+","A-","A","A+"}))))</f>
        <v/>
      </c>
      <c r="AB767" s="2" t="str">
        <f>IF(COUNT($A767)=0,"",IF(Z767="","--",IF(Z767="3E","3E",LOOKUP(Z767/AB$2,{0,0.4,0.45,0.5,0.55,0.6,0.65,0.7,0.75,0.8,1},{0,2,2.25,2.5,2.75,3,3.25,3.5,3.75,4}))))</f>
        <v/>
      </c>
      <c r="AC767" s="3" t="str">
        <f>IF(COUNT($A767)=0,"",IF($A767&lt;&gt;DRAFT!$B769,"ERR",IF(DRAFT!CF769&gt;0,DRAFT!CF769,"")))</f>
        <v/>
      </c>
      <c r="AD767" s="3" t="str">
        <f>IF(COUNT($A767)=0,"",IF(AC767="3E","3E",IF(AC767="","I",LOOKUP(AC767/AE$2,{0,0.4,0.45,0.5,0.55,0.6,0.65,0.7,0.75,0.8,1},{"F","D","C","C+","B-","B","B+","A-","A","A+"}))))</f>
        <v/>
      </c>
      <c r="AE767" s="2" t="str">
        <f>IF(COUNT($A767)=0,"",IF(AC767="","--",IF(AC767="3E","3E",LOOKUP(AC767/AE$2,{0,0.4,0.45,0.5,0.55,0.6,0.65,0.7,0.75,0.8,1},{0,2,2.25,2.5,2.75,3,3.25,3.5,3.75,4}))))</f>
        <v/>
      </c>
      <c r="AF767" s="3" t="str">
        <f>IF($A767&lt;&gt;DRAFT!$B769,"ERR",IF(OR(COUNT($A767)=0,COUNT(DRAFT!CI769:CK769,DRAFT!CM769:CO769)=0),"",CEILING(SUM(DRAFT!CL769,DRAFT!CP769),1)))</f>
        <v/>
      </c>
      <c r="AG767" s="3" t="str">
        <f>IF(COUNT($A767)=0,"",IF(AF767="3E","3E",IF(AF767="","I",LOOKUP(AF767/AH$2,{0,0.4,0.45,0.5,0.55,0.6,0.65,0.7,0.75,0.8,1},{"F","D","C","C+","B-","B","B+","A-","A","A+"}))))</f>
        <v/>
      </c>
      <c r="AH767" s="2" t="str">
        <f>IF(COUNT($A767)=0,"",IF(AF767="","--",IF(AF767="3E","3E",LOOKUP(AF767/AH$2,{0,0.4,0.45,0.5,0.55,0.6,0.65,0.7,0.75,0.8,1},{0,2,2.25,2.5,2.75,3,3.25,3.5,3.75,4}))))</f>
        <v/>
      </c>
      <c r="AI767" s="11" t="str">
        <f>IF(OR(COUNT($A767)=0,COUNT(B767:AH767)=0),"",IF(COUNTIF(B767:AH767,"3E")&gt;0,"3E",IF(DRAFT!$A769="R",TRUNC(SUMPRODUCT(RGP,RCP)/TCP,3),TRUNC((SUMPRODUCT(--(IMDGP&gt;0)*IMDGP,IMCP)+CEILING(DRAFT!$CQ769*42,0.25))/TCP,3))))</f>
        <v/>
      </c>
      <c r="AJ767" s="3" t="str">
        <f>IF(OR(COUNT($A767)=0,COUNT(B767:AH767)=0),"",IF(COUNTIF(B767:AH767,"3E")&gt;0,"3E",IF(DRAFT!$A769="R",SUMPRODUCT(--(RGP&gt;=2),RCP),SUMPRODUCT(--(IMDGP&gt;0),--(IMGP=0),IMCP)+DRAFT!$CR769)))</f>
        <v/>
      </c>
      <c r="AK767" s="3" t="str">
        <f>IF(OR(COUNT($A767)=0,COUNT(B767:AH767)=0),"",IF(COUNTIF(B767:AJ767,"3E")&gt;0,"3E",IF(AND(DRAFT!$A769="IM",OR($AI767&gt;DRAFT!$CQ769,$AJ767&gt;DRAFT!$CR769)),"IMPROVED",IF(AND(DRAFT!$A769="IM",$AI767&lt;=DRAFT!$CQ769,$AJ767&lt;=DRAFT!$CR769),"NOT IMPROVED",IF(AND(AH767&gt;=2,AI767&gt;=2,AJ767&gt;=30),"PASS","FAIL")))))</f>
        <v/>
      </c>
      <c r="AL767" s="3" t="str">
        <f t="shared" si="22"/>
        <v/>
      </c>
      <c r="AM767" s="3" t="str">
        <f t="shared" si="23"/>
        <v/>
      </c>
    </row>
    <row r="768" spans="1:39" ht="18.95" customHeight="1" x14ac:dyDescent="0.25">
      <c r="A768" s="4" t="str">
        <f>IF(DRAFT!$B770="","",DRAFT!$B770)</f>
        <v/>
      </c>
      <c r="B768" s="3" t="str">
        <f>IF(COUNT($A768)=0,"",IF($A768&lt;&gt;DRAFT!$B770,"ERR",IF(DRAFT!I770="3E","3E",IF(COUNT(DRAFT!E770,DRAFT!I770)&gt;0,DRAFT!J770,""))))</f>
        <v/>
      </c>
      <c r="C768" s="3" t="str">
        <f>IF(COUNT($A768)=0,"",IF(B768="3E","3E",IF(B768="","I",LOOKUP(B768/D$2,{0,0.4,0.45,0.5,0.55,0.6,0.65,0.7,0.75,0.8,1},{"F","D","C","C+","B-","B","B+","A-","A","A+"}))))</f>
        <v/>
      </c>
      <c r="D768" s="2" t="str">
        <f>IF(COUNT($A768)=0,"",IF(B768="","--",IF(B768="3E","3E",LOOKUP(B768/D$2,{0,0.4,0.45,0.5,0.55,0.6,0.65,0.7,0.75,0.8,1},{0,2,2.25,2.5,2.75,3,3.25,3.5,3.75,4}))))</f>
        <v/>
      </c>
      <c r="E768" s="3" t="str">
        <f>IF(COUNT($A768)=0,"",IF($A768&lt;&gt;DRAFT!$B770,"ERR",IF(DRAFT!R770="3E","3E",IF(COUNT(DRAFT!N770,DRAFT!R770)&gt;0,DRAFT!S770,""))))</f>
        <v/>
      </c>
      <c r="F768" s="3" t="str">
        <f>IF(COUNT($A768)=0,"",IF(E768="3E","3E",IF(E768="","I",LOOKUP(E768/G$2,{0,0.4,0.45,0.5,0.55,0.6,0.65,0.7,0.75,0.8,1},{"F","D","C","C+","B-","B","B+","A-","A","A+"}))))</f>
        <v/>
      </c>
      <c r="G768" s="2" t="str">
        <f>IF(COUNT($A768)=0,"",IF(E768="","--",IF(E768="3E","3E",LOOKUP(E768/G$2,{0,0.4,0.45,0.5,0.55,0.6,0.65,0.7,0.75,0.8,1},{0,2,2.25,2.5,2.75,3,3.25,3.5,3.75,4}))))</f>
        <v/>
      </c>
      <c r="H768" s="3" t="str">
        <f>IF(COUNT($A768)=0,"",IF($A768&lt;&gt;DRAFT!$B770,"ERR",IF(DRAFT!AA770="3E","3E",IF(COUNT(DRAFT!W770,DRAFT!AA770)&gt;0,DRAFT!AB770,""))))</f>
        <v/>
      </c>
      <c r="I768" s="3" t="str">
        <f>IF(COUNT($A768)=0,"",IF(H768="3E","3E",IF(H768="","I",LOOKUP(H768/J$2,{0,0.4,0.45,0.5,0.55,0.6,0.65,0.7,0.75,0.8,1},{"F","D","C","C+","B-","B","B+","A-","A","A+"}))))</f>
        <v/>
      </c>
      <c r="J768" s="2" t="str">
        <f>IF(COUNT($A768)=0,"",IF(H768="","--",IF(H768="3E","3E",LOOKUP(H768/J$2,{0,0.4,0.45,0.5,0.55,0.6,0.65,0.7,0.75,0.8,1},{0,2,2.25,2.5,2.75,3,3.25,3.5,3.75,4}))))</f>
        <v/>
      </c>
      <c r="K768" s="3" t="str">
        <f>IF(COUNT($A768)=0,"",IF($A768&lt;&gt;DRAFT!$B770,"ERR",IF(DRAFT!AJ770="3E","3E",IF(COUNT(DRAFT!AF770,DRAFT!AJ770)&gt;0,DRAFT!AK770,""))))</f>
        <v/>
      </c>
      <c r="L768" s="3" t="str">
        <f>IF(COUNT($A768)=0,"",IF(K768="3E","3E",IF(K768="","I",LOOKUP(K768/M$2,{0,0.4,0.45,0.5,0.55,0.6,0.65,0.7,0.75,0.8,1},{"F","D","C","C+","B-","B","B+","A-","A","A+"}))))</f>
        <v/>
      </c>
      <c r="M768" s="2" t="str">
        <f>IF(COUNT($A768)=0,"",IF(K768="","--",IF(K768="3E","3E",LOOKUP(K768/M$2,{0,0.4,0.45,0.5,0.55,0.6,0.65,0.7,0.75,0.8,1},{0,2,2.25,2.5,2.75,3,3.25,3.5,3.75,4}))))</f>
        <v/>
      </c>
      <c r="N768" s="3" t="str">
        <f>IF(COUNT($A768)=0,"",IF($A768&lt;&gt;DRAFT!$B770,"ERR",IF(DRAFT!AS770="3E","3E",IF(COUNT(DRAFT!AO770,DRAFT!AS770)&gt;0,DRAFT!AT770,""))))</f>
        <v/>
      </c>
      <c r="O768" s="3" t="str">
        <f>IF(COUNT($A768)=0,"",IF(N768="3E","3E",IF(N768="","I",LOOKUP(N768/P$2,{0,0.4,0.45,0.5,0.55,0.6,0.65,0.7,0.75,0.8,1},{"F","D","C","C+","B-","B","B+","A-","A","A+"}))))</f>
        <v/>
      </c>
      <c r="P768" s="2" t="str">
        <f>IF(COUNT($A768)=0,"",IF(N768="","--",IF(N768="3E","3E",LOOKUP(N768/P$2,{0,0.4,0.45,0.5,0.55,0.6,0.65,0.7,0.75,0.8,1},{0,2,2.25,2.5,2.75,3,3.25,3.5,3.75,4}))))</f>
        <v/>
      </c>
      <c r="Q768" s="3" t="str">
        <f>IF(COUNT($A768)=0,"",IF($A768&lt;&gt;DRAFT!$B770,"ERR",IF(DRAFT!BB770="3E","3E",IF(COUNT(DRAFT!AX770,DRAFT!BB770)&gt;0,DRAFT!BC770,""))))</f>
        <v/>
      </c>
      <c r="R768" s="3" t="str">
        <f>IF(COUNT($A768)=0,"",IF(Q768="3E","3E",IF(Q768="","I",LOOKUP(Q768/S$2,{0,0.4,0.45,0.5,0.55,0.6,0.65,0.7,0.75,0.8,1},{"F","D","C","C+","B-","B","B+","A-","A","A+"}))))</f>
        <v/>
      </c>
      <c r="S768" s="2" t="str">
        <f>IF(COUNT($A768)=0,"",IF(Q768="","--",IF(Q768="3E","3E",LOOKUP(Q768/S$2,{0,0.4,0.45,0.5,0.55,0.6,0.65,0.7,0.75,0.8,1},{0,2,2.25,2.5,2.75,3,3.25,3.5,3.75,4}))))</f>
        <v/>
      </c>
      <c r="T768" s="3" t="str">
        <f>IF(COUNT($A768)=0,"",IF($A768&lt;&gt;DRAFT!$B770,"ERR",IF(DRAFT!BK770="3E","3E",IF(COUNT(DRAFT!BG770,DRAFT!BK770)&gt;0,DRAFT!BL770,""))))</f>
        <v/>
      </c>
      <c r="U768" s="3" t="str">
        <f>IF(COUNT($A768)=0,"",IF(T768="3E","3E",IF(T768="","I",LOOKUP(T768/V$2,{0,0.4,0.45,0.5,0.55,0.6,0.65,0.7,0.75,0.8,1},{"F","D","C","C+","B-","B","B+","A-","A","A+"}))))</f>
        <v/>
      </c>
      <c r="V768" s="2" t="str">
        <f>IF(COUNT($A768)=0,"",IF(T768="","--",IF(T768="3E","3E",LOOKUP(T768/V$2,{0,0.4,0.45,0.5,0.55,0.6,0.65,0.7,0.75,0.8,1},{0,2,2.25,2.5,2.75,3,3.25,3.5,3.75,4}))))</f>
        <v/>
      </c>
      <c r="W768" s="3" t="str">
        <f>IF(COUNT($A768)=0,"",IF($A768&lt;&gt;DRAFT!$B770,"ERR",IF(DRAFT!BT770="3E","3E",IF(COUNT(DRAFT!BP770,DRAFT!BT770)&gt;0,DRAFT!BU770,""))))</f>
        <v/>
      </c>
      <c r="X768" s="3" t="str">
        <f>IF(COUNT($A768)=0,"",IF(W768="3E","3E",IF(W768="","I",LOOKUP(W768/Y$2,{0,0.4,0.45,0.5,0.55,0.6,0.65,0.7,0.75,0.8,1},{"F","D","C","C+","B-","B","B+","A-","A","A+"}))))</f>
        <v/>
      </c>
      <c r="Y768" s="2" t="str">
        <f>IF(COUNT($A768)=0,"",IF(W768="","--",IF(W768="3E","3E",LOOKUP(W768/Y$2,{0,0.4,0.45,0.5,0.55,0.6,0.65,0.7,0.75,0.8,1},{0,2,2.25,2.5,2.75,3,3.25,3.5,3.75,4}))))</f>
        <v/>
      </c>
      <c r="Z768" s="3" t="str">
        <f>IF(COUNT($A768)=0,"",IF($A768&lt;&gt;DRAFT!$B770,"ERR",IF(DRAFT!CC770="3E","3E",IF(COUNT(DRAFT!BY770,DRAFT!CC770)&gt;0,DRAFT!CD770,""))))</f>
        <v/>
      </c>
      <c r="AA768" s="3" t="str">
        <f>IF(COUNT($A768)=0,"",IF(Z768="3E","3E",IF(Z768="","I",LOOKUP(Z768/AB$2,{0,0.4,0.45,0.5,0.55,0.6,0.65,0.7,0.75,0.8,1},{"F","D","C","C+","B-","B","B+","A-","A","A+"}))))</f>
        <v/>
      </c>
      <c r="AB768" s="2" t="str">
        <f>IF(COUNT($A768)=0,"",IF(Z768="","--",IF(Z768="3E","3E",LOOKUP(Z768/AB$2,{0,0.4,0.45,0.5,0.55,0.6,0.65,0.7,0.75,0.8,1},{0,2,2.25,2.5,2.75,3,3.25,3.5,3.75,4}))))</f>
        <v/>
      </c>
      <c r="AC768" s="3" t="str">
        <f>IF(COUNT($A768)=0,"",IF($A768&lt;&gt;DRAFT!$B770,"ERR",IF(DRAFT!CF770&gt;0,DRAFT!CF770,"")))</f>
        <v/>
      </c>
      <c r="AD768" s="3" t="str">
        <f>IF(COUNT($A768)=0,"",IF(AC768="3E","3E",IF(AC768="","I",LOOKUP(AC768/AE$2,{0,0.4,0.45,0.5,0.55,0.6,0.65,0.7,0.75,0.8,1},{"F","D","C","C+","B-","B","B+","A-","A","A+"}))))</f>
        <v/>
      </c>
      <c r="AE768" s="2" t="str">
        <f>IF(COUNT($A768)=0,"",IF(AC768="","--",IF(AC768="3E","3E",LOOKUP(AC768/AE$2,{0,0.4,0.45,0.5,0.55,0.6,0.65,0.7,0.75,0.8,1},{0,2,2.25,2.5,2.75,3,3.25,3.5,3.75,4}))))</f>
        <v/>
      </c>
      <c r="AF768" s="3" t="str">
        <f>IF($A768&lt;&gt;DRAFT!$B770,"ERR",IF(OR(COUNT($A768)=0,COUNT(DRAFT!CI770:CK770,DRAFT!CM770:CO770)=0),"",CEILING(SUM(DRAFT!CL770,DRAFT!CP770),1)))</f>
        <v/>
      </c>
      <c r="AG768" s="3" t="str">
        <f>IF(COUNT($A768)=0,"",IF(AF768="3E","3E",IF(AF768="","I",LOOKUP(AF768/AH$2,{0,0.4,0.45,0.5,0.55,0.6,0.65,0.7,0.75,0.8,1},{"F","D","C","C+","B-","B","B+","A-","A","A+"}))))</f>
        <v/>
      </c>
      <c r="AH768" s="2" t="str">
        <f>IF(COUNT($A768)=0,"",IF(AF768="","--",IF(AF768="3E","3E",LOOKUP(AF768/AH$2,{0,0.4,0.45,0.5,0.55,0.6,0.65,0.7,0.75,0.8,1},{0,2,2.25,2.5,2.75,3,3.25,3.5,3.75,4}))))</f>
        <v/>
      </c>
      <c r="AI768" s="11" t="str">
        <f>IF(OR(COUNT($A768)=0,COUNT(B768:AH768)=0),"",IF(COUNTIF(B768:AH768,"3E")&gt;0,"3E",IF(DRAFT!$A770="R",TRUNC(SUMPRODUCT(RGP,RCP)/TCP,3),TRUNC((SUMPRODUCT(--(IMDGP&gt;0)*IMDGP,IMCP)+CEILING(DRAFT!$CQ770*42,0.25))/TCP,3))))</f>
        <v/>
      </c>
      <c r="AJ768" s="3" t="str">
        <f>IF(OR(COUNT($A768)=0,COUNT(B768:AH768)=0),"",IF(COUNTIF(B768:AH768,"3E")&gt;0,"3E",IF(DRAFT!$A770="R",SUMPRODUCT(--(RGP&gt;=2),RCP),SUMPRODUCT(--(IMDGP&gt;0),--(IMGP=0),IMCP)+DRAFT!$CR770)))</f>
        <v/>
      </c>
      <c r="AK768" s="3" t="str">
        <f>IF(OR(COUNT($A768)=0,COUNT(B768:AH768)=0),"",IF(COUNTIF(B768:AJ768,"3E")&gt;0,"3E",IF(AND(DRAFT!$A770="IM",OR($AI768&gt;DRAFT!$CQ770,$AJ768&gt;DRAFT!$CR770)),"IMPROVED",IF(AND(DRAFT!$A770="IM",$AI768&lt;=DRAFT!$CQ770,$AJ768&lt;=DRAFT!$CR770),"NOT IMPROVED",IF(AND(AH768&gt;=2,AI768&gt;=2,AJ768&gt;=30),"PASS","FAIL")))))</f>
        <v/>
      </c>
      <c r="AL768" s="3" t="str">
        <f t="shared" si="22"/>
        <v/>
      </c>
      <c r="AM768" s="3" t="str">
        <f t="shared" si="23"/>
        <v/>
      </c>
    </row>
    <row r="769" spans="1:39" ht="18.95" customHeight="1" x14ac:dyDescent="0.25">
      <c r="A769" s="4" t="str">
        <f>IF(DRAFT!$B771="","",DRAFT!$B771)</f>
        <v/>
      </c>
      <c r="B769" s="3" t="str">
        <f>IF(COUNT($A769)=0,"",IF($A769&lt;&gt;DRAFT!$B771,"ERR",IF(DRAFT!I771="3E","3E",IF(COUNT(DRAFT!E771,DRAFT!I771)&gt;0,DRAFT!J771,""))))</f>
        <v/>
      </c>
      <c r="C769" s="3" t="str">
        <f>IF(COUNT($A769)=0,"",IF(B769="3E","3E",IF(B769="","I",LOOKUP(B769/D$2,{0,0.4,0.45,0.5,0.55,0.6,0.65,0.7,0.75,0.8,1},{"F","D","C","C+","B-","B","B+","A-","A","A+"}))))</f>
        <v/>
      </c>
      <c r="D769" s="2" t="str">
        <f>IF(COUNT($A769)=0,"",IF(B769="","--",IF(B769="3E","3E",LOOKUP(B769/D$2,{0,0.4,0.45,0.5,0.55,0.6,0.65,0.7,0.75,0.8,1},{0,2,2.25,2.5,2.75,3,3.25,3.5,3.75,4}))))</f>
        <v/>
      </c>
      <c r="E769" s="3" t="str">
        <f>IF(COUNT($A769)=0,"",IF($A769&lt;&gt;DRAFT!$B771,"ERR",IF(DRAFT!R771="3E","3E",IF(COUNT(DRAFT!N771,DRAFT!R771)&gt;0,DRAFT!S771,""))))</f>
        <v/>
      </c>
      <c r="F769" s="3" t="str">
        <f>IF(COUNT($A769)=0,"",IF(E769="3E","3E",IF(E769="","I",LOOKUP(E769/G$2,{0,0.4,0.45,0.5,0.55,0.6,0.65,0.7,0.75,0.8,1},{"F","D","C","C+","B-","B","B+","A-","A","A+"}))))</f>
        <v/>
      </c>
      <c r="G769" s="2" t="str">
        <f>IF(COUNT($A769)=0,"",IF(E769="","--",IF(E769="3E","3E",LOOKUP(E769/G$2,{0,0.4,0.45,0.5,0.55,0.6,0.65,0.7,0.75,0.8,1},{0,2,2.25,2.5,2.75,3,3.25,3.5,3.75,4}))))</f>
        <v/>
      </c>
      <c r="H769" s="3" t="str">
        <f>IF(COUNT($A769)=0,"",IF($A769&lt;&gt;DRAFT!$B771,"ERR",IF(DRAFT!AA771="3E","3E",IF(COUNT(DRAFT!W771,DRAFT!AA771)&gt;0,DRAFT!AB771,""))))</f>
        <v/>
      </c>
      <c r="I769" s="3" t="str">
        <f>IF(COUNT($A769)=0,"",IF(H769="3E","3E",IF(H769="","I",LOOKUP(H769/J$2,{0,0.4,0.45,0.5,0.55,0.6,0.65,0.7,0.75,0.8,1},{"F","D","C","C+","B-","B","B+","A-","A","A+"}))))</f>
        <v/>
      </c>
      <c r="J769" s="2" t="str">
        <f>IF(COUNT($A769)=0,"",IF(H769="","--",IF(H769="3E","3E",LOOKUP(H769/J$2,{0,0.4,0.45,0.5,0.55,0.6,0.65,0.7,0.75,0.8,1},{0,2,2.25,2.5,2.75,3,3.25,3.5,3.75,4}))))</f>
        <v/>
      </c>
      <c r="K769" s="3" t="str">
        <f>IF(COUNT($A769)=0,"",IF($A769&lt;&gt;DRAFT!$B771,"ERR",IF(DRAFT!AJ771="3E","3E",IF(COUNT(DRAFT!AF771,DRAFT!AJ771)&gt;0,DRAFT!AK771,""))))</f>
        <v/>
      </c>
      <c r="L769" s="3" t="str">
        <f>IF(COUNT($A769)=0,"",IF(K769="3E","3E",IF(K769="","I",LOOKUP(K769/M$2,{0,0.4,0.45,0.5,0.55,0.6,0.65,0.7,0.75,0.8,1},{"F","D","C","C+","B-","B","B+","A-","A","A+"}))))</f>
        <v/>
      </c>
      <c r="M769" s="2" t="str">
        <f>IF(COUNT($A769)=0,"",IF(K769="","--",IF(K769="3E","3E",LOOKUP(K769/M$2,{0,0.4,0.45,0.5,0.55,0.6,0.65,0.7,0.75,0.8,1},{0,2,2.25,2.5,2.75,3,3.25,3.5,3.75,4}))))</f>
        <v/>
      </c>
      <c r="N769" s="3" t="str">
        <f>IF(COUNT($A769)=0,"",IF($A769&lt;&gt;DRAFT!$B771,"ERR",IF(DRAFT!AS771="3E","3E",IF(COUNT(DRAFT!AO771,DRAFT!AS771)&gt;0,DRAFT!AT771,""))))</f>
        <v/>
      </c>
      <c r="O769" s="3" t="str">
        <f>IF(COUNT($A769)=0,"",IF(N769="3E","3E",IF(N769="","I",LOOKUP(N769/P$2,{0,0.4,0.45,0.5,0.55,0.6,0.65,0.7,0.75,0.8,1},{"F","D","C","C+","B-","B","B+","A-","A","A+"}))))</f>
        <v/>
      </c>
      <c r="P769" s="2" t="str">
        <f>IF(COUNT($A769)=0,"",IF(N769="","--",IF(N769="3E","3E",LOOKUP(N769/P$2,{0,0.4,0.45,0.5,0.55,0.6,0.65,0.7,0.75,0.8,1},{0,2,2.25,2.5,2.75,3,3.25,3.5,3.75,4}))))</f>
        <v/>
      </c>
      <c r="Q769" s="3" t="str">
        <f>IF(COUNT($A769)=0,"",IF($A769&lt;&gt;DRAFT!$B771,"ERR",IF(DRAFT!BB771="3E","3E",IF(COUNT(DRAFT!AX771,DRAFT!BB771)&gt;0,DRAFT!BC771,""))))</f>
        <v/>
      </c>
      <c r="R769" s="3" t="str">
        <f>IF(COUNT($A769)=0,"",IF(Q769="3E","3E",IF(Q769="","I",LOOKUP(Q769/S$2,{0,0.4,0.45,0.5,0.55,0.6,0.65,0.7,0.75,0.8,1},{"F","D","C","C+","B-","B","B+","A-","A","A+"}))))</f>
        <v/>
      </c>
      <c r="S769" s="2" t="str">
        <f>IF(COUNT($A769)=0,"",IF(Q769="","--",IF(Q769="3E","3E",LOOKUP(Q769/S$2,{0,0.4,0.45,0.5,0.55,0.6,0.65,0.7,0.75,0.8,1},{0,2,2.25,2.5,2.75,3,3.25,3.5,3.75,4}))))</f>
        <v/>
      </c>
      <c r="T769" s="3" t="str">
        <f>IF(COUNT($A769)=0,"",IF($A769&lt;&gt;DRAFT!$B771,"ERR",IF(DRAFT!BK771="3E","3E",IF(COUNT(DRAFT!BG771,DRAFT!BK771)&gt;0,DRAFT!BL771,""))))</f>
        <v/>
      </c>
      <c r="U769" s="3" t="str">
        <f>IF(COUNT($A769)=0,"",IF(T769="3E","3E",IF(T769="","I",LOOKUP(T769/V$2,{0,0.4,0.45,0.5,0.55,0.6,0.65,0.7,0.75,0.8,1},{"F","D","C","C+","B-","B","B+","A-","A","A+"}))))</f>
        <v/>
      </c>
      <c r="V769" s="2" t="str">
        <f>IF(COUNT($A769)=0,"",IF(T769="","--",IF(T769="3E","3E",LOOKUP(T769/V$2,{0,0.4,0.45,0.5,0.55,0.6,0.65,0.7,0.75,0.8,1},{0,2,2.25,2.5,2.75,3,3.25,3.5,3.75,4}))))</f>
        <v/>
      </c>
      <c r="W769" s="3" t="str">
        <f>IF(COUNT($A769)=0,"",IF($A769&lt;&gt;DRAFT!$B771,"ERR",IF(DRAFT!BT771="3E","3E",IF(COUNT(DRAFT!BP771,DRAFT!BT771)&gt;0,DRAFT!BU771,""))))</f>
        <v/>
      </c>
      <c r="X769" s="3" t="str">
        <f>IF(COUNT($A769)=0,"",IF(W769="3E","3E",IF(W769="","I",LOOKUP(W769/Y$2,{0,0.4,0.45,0.5,0.55,0.6,0.65,0.7,0.75,0.8,1},{"F","D","C","C+","B-","B","B+","A-","A","A+"}))))</f>
        <v/>
      </c>
      <c r="Y769" s="2" t="str">
        <f>IF(COUNT($A769)=0,"",IF(W769="","--",IF(W769="3E","3E",LOOKUP(W769/Y$2,{0,0.4,0.45,0.5,0.55,0.6,0.65,0.7,0.75,0.8,1},{0,2,2.25,2.5,2.75,3,3.25,3.5,3.75,4}))))</f>
        <v/>
      </c>
      <c r="Z769" s="3" t="str">
        <f>IF(COUNT($A769)=0,"",IF($A769&lt;&gt;DRAFT!$B771,"ERR",IF(DRAFT!CC771="3E","3E",IF(COUNT(DRAFT!BY771,DRAFT!CC771)&gt;0,DRAFT!CD771,""))))</f>
        <v/>
      </c>
      <c r="AA769" s="3" t="str">
        <f>IF(COUNT($A769)=0,"",IF(Z769="3E","3E",IF(Z769="","I",LOOKUP(Z769/AB$2,{0,0.4,0.45,0.5,0.55,0.6,0.65,0.7,0.75,0.8,1},{"F","D","C","C+","B-","B","B+","A-","A","A+"}))))</f>
        <v/>
      </c>
      <c r="AB769" s="2" t="str">
        <f>IF(COUNT($A769)=0,"",IF(Z769="","--",IF(Z769="3E","3E",LOOKUP(Z769/AB$2,{0,0.4,0.45,0.5,0.55,0.6,0.65,0.7,0.75,0.8,1},{0,2,2.25,2.5,2.75,3,3.25,3.5,3.75,4}))))</f>
        <v/>
      </c>
      <c r="AC769" s="3" t="str">
        <f>IF(COUNT($A769)=0,"",IF($A769&lt;&gt;DRAFT!$B771,"ERR",IF(DRAFT!CF771&gt;0,DRAFT!CF771,"")))</f>
        <v/>
      </c>
      <c r="AD769" s="3" t="str">
        <f>IF(COUNT($A769)=0,"",IF(AC769="3E","3E",IF(AC769="","I",LOOKUP(AC769/AE$2,{0,0.4,0.45,0.5,0.55,0.6,0.65,0.7,0.75,0.8,1},{"F","D","C","C+","B-","B","B+","A-","A","A+"}))))</f>
        <v/>
      </c>
      <c r="AE769" s="2" t="str">
        <f>IF(COUNT($A769)=0,"",IF(AC769="","--",IF(AC769="3E","3E",LOOKUP(AC769/AE$2,{0,0.4,0.45,0.5,0.55,0.6,0.65,0.7,0.75,0.8,1},{0,2,2.25,2.5,2.75,3,3.25,3.5,3.75,4}))))</f>
        <v/>
      </c>
      <c r="AF769" s="3" t="str">
        <f>IF($A769&lt;&gt;DRAFT!$B771,"ERR",IF(OR(COUNT($A769)=0,COUNT(DRAFT!CI771:CK771,DRAFT!CM771:CO771)=0),"",CEILING(SUM(DRAFT!CL771,DRAFT!CP771),1)))</f>
        <v/>
      </c>
      <c r="AG769" s="3" t="str">
        <f>IF(COUNT($A769)=0,"",IF(AF769="3E","3E",IF(AF769="","I",LOOKUP(AF769/AH$2,{0,0.4,0.45,0.5,0.55,0.6,0.65,0.7,0.75,0.8,1},{"F","D","C","C+","B-","B","B+","A-","A","A+"}))))</f>
        <v/>
      </c>
      <c r="AH769" s="2" t="str">
        <f>IF(COUNT($A769)=0,"",IF(AF769="","--",IF(AF769="3E","3E",LOOKUP(AF769/AH$2,{0,0.4,0.45,0.5,0.55,0.6,0.65,0.7,0.75,0.8,1},{0,2,2.25,2.5,2.75,3,3.25,3.5,3.75,4}))))</f>
        <v/>
      </c>
      <c r="AI769" s="11" t="str">
        <f>IF(OR(COUNT($A769)=0,COUNT(B769:AH769)=0),"",IF(COUNTIF(B769:AH769,"3E")&gt;0,"3E",IF(DRAFT!$A771="R",TRUNC(SUMPRODUCT(RGP,RCP)/TCP,3),TRUNC((SUMPRODUCT(--(IMDGP&gt;0)*IMDGP,IMCP)+CEILING(DRAFT!$CQ771*42,0.25))/TCP,3))))</f>
        <v/>
      </c>
      <c r="AJ769" s="3" t="str">
        <f>IF(OR(COUNT($A769)=0,COUNT(B769:AH769)=0),"",IF(COUNTIF(B769:AH769,"3E")&gt;0,"3E",IF(DRAFT!$A771="R",SUMPRODUCT(--(RGP&gt;=2),RCP),SUMPRODUCT(--(IMDGP&gt;0),--(IMGP=0),IMCP)+DRAFT!$CR771)))</f>
        <v/>
      </c>
      <c r="AK769" s="3" t="str">
        <f>IF(OR(COUNT($A769)=0,COUNT(B769:AH769)=0),"",IF(COUNTIF(B769:AJ769,"3E")&gt;0,"3E",IF(AND(DRAFT!$A771="IM",OR($AI769&gt;DRAFT!$CQ771,$AJ769&gt;DRAFT!$CR771)),"IMPROVED",IF(AND(DRAFT!$A771="IM",$AI769&lt;=DRAFT!$CQ771,$AJ769&lt;=DRAFT!$CR771),"NOT IMPROVED",IF(AND(AH769&gt;=2,AI769&gt;=2,AJ769&gt;=30),"PASS","FAIL")))))</f>
        <v/>
      </c>
      <c r="AL769" s="3" t="str">
        <f t="shared" si="22"/>
        <v/>
      </c>
      <c r="AM769" s="3" t="str">
        <f t="shared" si="23"/>
        <v/>
      </c>
    </row>
    <row r="770" spans="1:39" ht="18.95" customHeight="1" x14ac:dyDescent="0.25">
      <c r="A770" s="4" t="str">
        <f>IF(DRAFT!$B772="","",DRAFT!$B772)</f>
        <v/>
      </c>
      <c r="B770" s="3" t="str">
        <f>IF(COUNT($A770)=0,"",IF($A770&lt;&gt;DRAFT!$B772,"ERR",IF(DRAFT!I772="3E","3E",IF(COUNT(DRAFT!E772,DRAFT!I772)&gt;0,DRAFT!J772,""))))</f>
        <v/>
      </c>
      <c r="C770" s="3" t="str">
        <f>IF(COUNT($A770)=0,"",IF(B770="3E","3E",IF(B770="","I",LOOKUP(B770/D$2,{0,0.4,0.45,0.5,0.55,0.6,0.65,0.7,0.75,0.8,1},{"F","D","C","C+","B-","B","B+","A-","A","A+"}))))</f>
        <v/>
      </c>
      <c r="D770" s="2" t="str">
        <f>IF(COUNT($A770)=0,"",IF(B770="","--",IF(B770="3E","3E",LOOKUP(B770/D$2,{0,0.4,0.45,0.5,0.55,0.6,0.65,0.7,0.75,0.8,1},{0,2,2.25,2.5,2.75,3,3.25,3.5,3.75,4}))))</f>
        <v/>
      </c>
      <c r="E770" s="3" t="str">
        <f>IF(COUNT($A770)=0,"",IF($A770&lt;&gt;DRAFT!$B772,"ERR",IF(DRAFT!R772="3E","3E",IF(COUNT(DRAFT!N772,DRAFT!R772)&gt;0,DRAFT!S772,""))))</f>
        <v/>
      </c>
      <c r="F770" s="3" t="str">
        <f>IF(COUNT($A770)=0,"",IF(E770="3E","3E",IF(E770="","I",LOOKUP(E770/G$2,{0,0.4,0.45,0.5,0.55,0.6,0.65,0.7,0.75,0.8,1},{"F","D","C","C+","B-","B","B+","A-","A","A+"}))))</f>
        <v/>
      </c>
      <c r="G770" s="2" t="str">
        <f>IF(COUNT($A770)=0,"",IF(E770="","--",IF(E770="3E","3E",LOOKUP(E770/G$2,{0,0.4,0.45,0.5,0.55,0.6,0.65,0.7,0.75,0.8,1},{0,2,2.25,2.5,2.75,3,3.25,3.5,3.75,4}))))</f>
        <v/>
      </c>
      <c r="H770" s="3" t="str">
        <f>IF(COUNT($A770)=0,"",IF($A770&lt;&gt;DRAFT!$B772,"ERR",IF(DRAFT!AA772="3E","3E",IF(COUNT(DRAFT!W772,DRAFT!AA772)&gt;0,DRAFT!AB772,""))))</f>
        <v/>
      </c>
      <c r="I770" s="3" t="str">
        <f>IF(COUNT($A770)=0,"",IF(H770="3E","3E",IF(H770="","I",LOOKUP(H770/J$2,{0,0.4,0.45,0.5,0.55,0.6,0.65,0.7,0.75,0.8,1},{"F","D","C","C+","B-","B","B+","A-","A","A+"}))))</f>
        <v/>
      </c>
      <c r="J770" s="2" t="str">
        <f>IF(COUNT($A770)=0,"",IF(H770="","--",IF(H770="3E","3E",LOOKUP(H770/J$2,{0,0.4,0.45,0.5,0.55,0.6,0.65,0.7,0.75,0.8,1},{0,2,2.25,2.5,2.75,3,3.25,3.5,3.75,4}))))</f>
        <v/>
      </c>
      <c r="K770" s="3" t="str">
        <f>IF(COUNT($A770)=0,"",IF($A770&lt;&gt;DRAFT!$B772,"ERR",IF(DRAFT!AJ772="3E","3E",IF(COUNT(DRAFT!AF772,DRAFT!AJ772)&gt;0,DRAFT!AK772,""))))</f>
        <v/>
      </c>
      <c r="L770" s="3" t="str">
        <f>IF(COUNT($A770)=0,"",IF(K770="3E","3E",IF(K770="","I",LOOKUP(K770/M$2,{0,0.4,0.45,0.5,0.55,0.6,0.65,0.7,0.75,0.8,1},{"F","D","C","C+","B-","B","B+","A-","A","A+"}))))</f>
        <v/>
      </c>
      <c r="M770" s="2" t="str">
        <f>IF(COUNT($A770)=0,"",IF(K770="","--",IF(K770="3E","3E",LOOKUP(K770/M$2,{0,0.4,0.45,0.5,0.55,0.6,0.65,0.7,0.75,0.8,1},{0,2,2.25,2.5,2.75,3,3.25,3.5,3.75,4}))))</f>
        <v/>
      </c>
      <c r="N770" s="3" t="str">
        <f>IF(COUNT($A770)=0,"",IF($A770&lt;&gt;DRAFT!$B772,"ERR",IF(DRAFT!AS772="3E","3E",IF(COUNT(DRAFT!AO772,DRAFT!AS772)&gt;0,DRAFT!AT772,""))))</f>
        <v/>
      </c>
      <c r="O770" s="3" t="str">
        <f>IF(COUNT($A770)=0,"",IF(N770="3E","3E",IF(N770="","I",LOOKUP(N770/P$2,{0,0.4,0.45,0.5,0.55,0.6,0.65,0.7,0.75,0.8,1},{"F","D","C","C+","B-","B","B+","A-","A","A+"}))))</f>
        <v/>
      </c>
      <c r="P770" s="2" t="str">
        <f>IF(COUNT($A770)=0,"",IF(N770="","--",IF(N770="3E","3E",LOOKUP(N770/P$2,{0,0.4,0.45,0.5,0.55,0.6,0.65,0.7,0.75,0.8,1},{0,2,2.25,2.5,2.75,3,3.25,3.5,3.75,4}))))</f>
        <v/>
      </c>
      <c r="Q770" s="3" t="str">
        <f>IF(COUNT($A770)=0,"",IF($A770&lt;&gt;DRAFT!$B772,"ERR",IF(DRAFT!BB772="3E","3E",IF(COUNT(DRAFT!AX772,DRAFT!BB772)&gt;0,DRAFT!BC772,""))))</f>
        <v/>
      </c>
      <c r="R770" s="3" t="str">
        <f>IF(COUNT($A770)=0,"",IF(Q770="3E","3E",IF(Q770="","I",LOOKUP(Q770/S$2,{0,0.4,0.45,0.5,0.55,0.6,0.65,0.7,0.75,0.8,1},{"F","D","C","C+","B-","B","B+","A-","A","A+"}))))</f>
        <v/>
      </c>
      <c r="S770" s="2" t="str">
        <f>IF(COUNT($A770)=0,"",IF(Q770="","--",IF(Q770="3E","3E",LOOKUP(Q770/S$2,{0,0.4,0.45,0.5,0.55,0.6,0.65,0.7,0.75,0.8,1},{0,2,2.25,2.5,2.75,3,3.25,3.5,3.75,4}))))</f>
        <v/>
      </c>
      <c r="T770" s="3" t="str">
        <f>IF(COUNT($A770)=0,"",IF($A770&lt;&gt;DRAFT!$B772,"ERR",IF(DRAFT!BK772="3E","3E",IF(COUNT(DRAFT!BG772,DRAFT!BK772)&gt;0,DRAFT!BL772,""))))</f>
        <v/>
      </c>
      <c r="U770" s="3" t="str">
        <f>IF(COUNT($A770)=0,"",IF(T770="3E","3E",IF(T770="","I",LOOKUP(T770/V$2,{0,0.4,0.45,0.5,0.55,0.6,0.65,0.7,0.75,0.8,1},{"F","D","C","C+","B-","B","B+","A-","A","A+"}))))</f>
        <v/>
      </c>
      <c r="V770" s="2" t="str">
        <f>IF(COUNT($A770)=0,"",IF(T770="","--",IF(T770="3E","3E",LOOKUP(T770/V$2,{0,0.4,0.45,0.5,0.55,0.6,0.65,0.7,0.75,0.8,1},{0,2,2.25,2.5,2.75,3,3.25,3.5,3.75,4}))))</f>
        <v/>
      </c>
      <c r="W770" s="3" t="str">
        <f>IF(COUNT($A770)=0,"",IF($A770&lt;&gt;DRAFT!$B772,"ERR",IF(DRAFT!BT772="3E","3E",IF(COUNT(DRAFT!BP772,DRAFT!BT772)&gt;0,DRAFT!BU772,""))))</f>
        <v/>
      </c>
      <c r="X770" s="3" t="str">
        <f>IF(COUNT($A770)=0,"",IF(W770="3E","3E",IF(W770="","I",LOOKUP(W770/Y$2,{0,0.4,0.45,0.5,0.55,0.6,0.65,0.7,0.75,0.8,1},{"F","D","C","C+","B-","B","B+","A-","A","A+"}))))</f>
        <v/>
      </c>
      <c r="Y770" s="2" t="str">
        <f>IF(COUNT($A770)=0,"",IF(W770="","--",IF(W770="3E","3E",LOOKUP(W770/Y$2,{0,0.4,0.45,0.5,0.55,0.6,0.65,0.7,0.75,0.8,1},{0,2,2.25,2.5,2.75,3,3.25,3.5,3.75,4}))))</f>
        <v/>
      </c>
      <c r="Z770" s="3" t="str">
        <f>IF(COUNT($A770)=0,"",IF($A770&lt;&gt;DRAFT!$B772,"ERR",IF(DRAFT!CC772="3E","3E",IF(COUNT(DRAFT!BY772,DRAFT!CC772)&gt;0,DRAFT!CD772,""))))</f>
        <v/>
      </c>
      <c r="AA770" s="3" t="str">
        <f>IF(COUNT($A770)=0,"",IF(Z770="3E","3E",IF(Z770="","I",LOOKUP(Z770/AB$2,{0,0.4,0.45,0.5,0.55,0.6,0.65,0.7,0.75,0.8,1},{"F","D","C","C+","B-","B","B+","A-","A","A+"}))))</f>
        <v/>
      </c>
      <c r="AB770" s="2" t="str">
        <f>IF(COUNT($A770)=0,"",IF(Z770="","--",IF(Z770="3E","3E",LOOKUP(Z770/AB$2,{0,0.4,0.45,0.5,0.55,0.6,0.65,0.7,0.75,0.8,1},{0,2,2.25,2.5,2.75,3,3.25,3.5,3.75,4}))))</f>
        <v/>
      </c>
      <c r="AC770" s="3" t="str">
        <f>IF(COUNT($A770)=0,"",IF($A770&lt;&gt;DRAFT!$B772,"ERR",IF(DRAFT!CF772&gt;0,DRAFT!CF772,"")))</f>
        <v/>
      </c>
      <c r="AD770" s="3" t="str">
        <f>IF(COUNT($A770)=0,"",IF(AC770="3E","3E",IF(AC770="","I",LOOKUP(AC770/AE$2,{0,0.4,0.45,0.5,0.55,0.6,0.65,0.7,0.75,0.8,1},{"F","D","C","C+","B-","B","B+","A-","A","A+"}))))</f>
        <v/>
      </c>
      <c r="AE770" s="2" t="str">
        <f>IF(COUNT($A770)=0,"",IF(AC770="","--",IF(AC770="3E","3E",LOOKUP(AC770/AE$2,{0,0.4,0.45,0.5,0.55,0.6,0.65,0.7,0.75,0.8,1},{0,2,2.25,2.5,2.75,3,3.25,3.5,3.75,4}))))</f>
        <v/>
      </c>
      <c r="AF770" s="3" t="str">
        <f>IF($A770&lt;&gt;DRAFT!$B772,"ERR",IF(OR(COUNT($A770)=0,COUNT(DRAFT!CI772:CK772,DRAFT!CM772:CO772)=0),"",CEILING(SUM(DRAFT!CL772,DRAFT!CP772),1)))</f>
        <v/>
      </c>
      <c r="AG770" s="3" t="str">
        <f>IF(COUNT($A770)=0,"",IF(AF770="3E","3E",IF(AF770="","I",LOOKUP(AF770/AH$2,{0,0.4,0.45,0.5,0.55,0.6,0.65,0.7,0.75,0.8,1},{"F","D","C","C+","B-","B","B+","A-","A","A+"}))))</f>
        <v/>
      </c>
      <c r="AH770" s="2" t="str">
        <f>IF(COUNT($A770)=0,"",IF(AF770="","--",IF(AF770="3E","3E",LOOKUP(AF770/AH$2,{0,0.4,0.45,0.5,0.55,0.6,0.65,0.7,0.75,0.8,1},{0,2,2.25,2.5,2.75,3,3.25,3.5,3.75,4}))))</f>
        <v/>
      </c>
      <c r="AI770" s="11" t="str">
        <f>IF(OR(COUNT($A770)=0,COUNT(B770:AH770)=0),"",IF(COUNTIF(B770:AH770,"3E")&gt;0,"3E",IF(DRAFT!$A772="R",TRUNC(SUMPRODUCT(RGP,RCP)/TCP,3),TRUNC((SUMPRODUCT(--(IMDGP&gt;0)*IMDGP,IMCP)+CEILING(DRAFT!$CQ772*42,0.25))/TCP,3))))</f>
        <v/>
      </c>
      <c r="AJ770" s="3" t="str">
        <f>IF(OR(COUNT($A770)=0,COUNT(B770:AH770)=0),"",IF(COUNTIF(B770:AH770,"3E")&gt;0,"3E",IF(DRAFT!$A772="R",SUMPRODUCT(--(RGP&gt;=2),RCP),SUMPRODUCT(--(IMDGP&gt;0),--(IMGP=0),IMCP)+DRAFT!$CR772)))</f>
        <v/>
      </c>
      <c r="AK770" s="3" t="str">
        <f>IF(OR(COUNT($A770)=0,COUNT(B770:AH770)=0),"",IF(COUNTIF(B770:AJ770,"3E")&gt;0,"3E",IF(AND(DRAFT!$A772="IM",OR($AI770&gt;DRAFT!$CQ772,$AJ770&gt;DRAFT!$CR772)),"IMPROVED",IF(AND(DRAFT!$A772="IM",$AI770&lt;=DRAFT!$CQ772,$AJ770&lt;=DRAFT!$CR772),"NOT IMPROVED",IF(AND(AH770&gt;=2,AI770&gt;=2,AJ770&gt;=30),"PASS","FAIL")))))</f>
        <v/>
      </c>
      <c r="AL770" s="3" t="str">
        <f t="shared" si="22"/>
        <v/>
      </c>
      <c r="AM770" s="3" t="str">
        <f t="shared" si="23"/>
        <v/>
      </c>
    </row>
    <row r="771" spans="1:39" ht="18.95" customHeight="1" x14ac:dyDescent="0.25">
      <c r="A771" s="4" t="str">
        <f>IF(DRAFT!$B773="","",DRAFT!$B773)</f>
        <v/>
      </c>
      <c r="B771" s="3" t="str">
        <f>IF(COUNT($A771)=0,"",IF($A771&lt;&gt;DRAFT!$B773,"ERR",IF(DRAFT!I773="3E","3E",IF(COUNT(DRAFT!E773,DRAFT!I773)&gt;0,DRAFT!J773,""))))</f>
        <v/>
      </c>
      <c r="C771" s="3" t="str">
        <f>IF(COUNT($A771)=0,"",IF(B771="3E","3E",IF(B771="","I",LOOKUP(B771/D$2,{0,0.4,0.45,0.5,0.55,0.6,0.65,0.7,0.75,0.8,1},{"F","D","C","C+","B-","B","B+","A-","A","A+"}))))</f>
        <v/>
      </c>
      <c r="D771" s="2" t="str">
        <f>IF(COUNT($A771)=0,"",IF(B771="","--",IF(B771="3E","3E",LOOKUP(B771/D$2,{0,0.4,0.45,0.5,0.55,0.6,0.65,0.7,0.75,0.8,1},{0,2,2.25,2.5,2.75,3,3.25,3.5,3.75,4}))))</f>
        <v/>
      </c>
      <c r="E771" s="3" t="str">
        <f>IF(COUNT($A771)=0,"",IF($A771&lt;&gt;DRAFT!$B773,"ERR",IF(DRAFT!R773="3E","3E",IF(COUNT(DRAFT!N773,DRAFT!R773)&gt;0,DRAFT!S773,""))))</f>
        <v/>
      </c>
      <c r="F771" s="3" t="str">
        <f>IF(COUNT($A771)=0,"",IF(E771="3E","3E",IF(E771="","I",LOOKUP(E771/G$2,{0,0.4,0.45,0.5,0.55,0.6,0.65,0.7,0.75,0.8,1},{"F","D","C","C+","B-","B","B+","A-","A","A+"}))))</f>
        <v/>
      </c>
      <c r="G771" s="2" t="str">
        <f>IF(COUNT($A771)=0,"",IF(E771="","--",IF(E771="3E","3E",LOOKUP(E771/G$2,{0,0.4,0.45,0.5,0.55,0.6,0.65,0.7,0.75,0.8,1},{0,2,2.25,2.5,2.75,3,3.25,3.5,3.75,4}))))</f>
        <v/>
      </c>
      <c r="H771" s="3" t="str">
        <f>IF(COUNT($A771)=0,"",IF($A771&lt;&gt;DRAFT!$B773,"ERR",IF(DRAFT!AA773="3E","3E",IF(COUNT(DRAFT!W773,DRAFT!AA773)&gt;0,DRAFT!AB773,""))))</f>
        <v/>
      </c>
      <c r="I771" s="3" t="str">
        <f>IF(COUNT($A771)=0,"",IF(H771="3E","3E",IF(H771="","I",LOOKUP(H771/J$2,{0,0.4,0.45,0.5,0.55,0.6,0.65,0.7,0.75,0.8,1},{"F","D","C","C+","B-","B","B+","A-","A","A+"}))))</f>
        <v/>
      </c>
      <c r="J771" s="2" t="str">
        <f>IF(COUNT($A771)=0,"",IF(H771="","--",IF(H771="3E","3E",LOOKUP(H771/J$2,{0,0.4,0.45,0.5,0.55,0.6,0.65,0.7,0.75,0.8,1},{0,2,2.25,2.5,2.75,3,3.25,3.5,3.75,4}))))</f>
        <v/>
      </c>
      <c r="K771" s="3" t="str">
        <f>IF(COUNT($A771)=0,"",IF($A771&lt;&gt;DRAFT!$B773,"ERR",IF(DRAFT!AJ773="3E","3E",IF(COUNT(DRAFT!AF773,DRAFT!AJ773)&gt;0,DRAFT!AK773,""))))</f>
        <v/>
      </c>
      <c r="L771" s="3" t="str">
        <f>IF(COUNT($A771)=0,"",IF(K771="3E","3E",IF(K771="","I",LOOKUP(K771/M$2,{0,0.4,0.45,0.5,0.55,0.6,0.65,0.7,0.75,0.8,1},{"F","D","C","C+","B-","B","B+","A-","A","A+"}))))</f>
        <v/>
      </c>
      <c r="M771" s="2" t="str">
        <f>IF(COUNT($A771)=0,"",IF(K771="","--",IF(K771="3E","3E",LOOKUP(K771/M$2,{0,0.4,0.45,0.5,0.55,0.6,0.65,0.7,0.75,0.8,1},{0,2,2.25,2.5,2.75,3,3.25,3.5,3.75,4}))))</f>
        <v/>
      </c>
      <c r="N771" s="3" t="str">
        <f>IF(COUNT($A771)=0,"",IF($A771&lt;&gt;DRAFT!$B773,"ERR",IF(DRAFT!AS773="3E","3E",IF(COUNT(DRAFT!AO773,DRAFT!AS773)&gt;0,DRAFT!AT773,""))))</f>
        <v/>
      </c>
      <c r="O771" s="3" t="str">
        <f>IF(COUNT($A771)=0,"",IF(N771="3E","3E",IF(N771="","I",LOOKUP(N771/P$2,{0,0.4,0.45,0.5,0.55,0.6,0.65,0.7,0.75,0.8,1},{"F","D","C","C+","B-","B","B+","A-","A","A+"}))))</f>
        <v/>
      </c>
      <c r="P771" s="2" t="str">
        <f>IF(COUNT($A771)=0,"",IF(N771="","--",IF(N771="3E","3E",LOOKUP(N771/P$2,{0,0.4,0.45,0.5,0.55,0.6,0.65,0.7,0.75,0.8,1},{0,2,2.25,2.5,2.75,3,3.25,3.5,3.75,4}))))</f>
        <v/>
      </c>
      <c r="Q771" s="3" t="str">
        <f>IF(COUNT($A771)=0,"",IF($A771&lt;&gt;DRAFT!$B773,"ERR",IF(DRAFT!BB773="3E","3E",IF(COUNT(DRAFT!AX773,DRAFT!BB773)&gt;0,DRAFT!BC773,""))))</f>
        <v/>
      </c>
      <c r="R771" s="3" t="str">
        <f>IF(COUNT($A771)=0,"",IF(Q771="3E","3E",IF(Q771="","I",LOOKUP(Q771/S$2,{0,0.4,0.45,0.5,0.55,0.6,0.65,0.7,0.75,0.8,1},{"F","D","C","C+","B-","B","B+","A-","A","A+"}))))</f>
        <v/>
      </c>
      <c r="S771" s="2" t="str">
        <f>IF(COUNT($A771)=0,"",IF(Q771="","--",IF(Q771="3E","3E",LOOKUP(Q771/S$2,{0,0.4,0.45,0.5,0.55,0.6,0.65,0.7,0.75,0.8,1},{0,2,2.25,2.5,2.75,3,3.25,3.5,3.75,4}))))</f>
        <v/>
      </c>
      <c r="T771" s="3" t="str">
        <f>IF(COUNT($A771)=0,"",IF($A771&lt;&gt;DRAFT!$B773,"ERR",IF(DRAFT!BK773="3E","3E",IF(COUNT(DRAFT!BG773,DRAFT!BK773)&gt;0,DRAFT!BL773,""))))</f>
        <v/>
      </c>
      <c r="U771" s="3" t="str">
        <f>IF(COUNT($A771)=0,"",IF(T771="3E","3E",IF(T771="","I",LOOKUP(T771/V$2,{0,0.4,0.45,0.5,0.55,0.6,0.65,0.7,0.75,0.8,1},{"F","D","C","C+","B-","B","B+","A-","A","A+"}))))</f>
        <v/>
      </c>
      <c r="V771" s="2" t="str">
        <f>IF(COUNT($A771)=0,"",IF(T771="","--",IF(T771="3E","3E",LOOKUP(T771/V$2,{0,0.4,0.45,0.5,0.55,0.6,0.65,0.7,0.75,0.8,1},{0,2,2.25,2.5,2.75,3,3.25,3.5,3.75,4}))))</f>
        <v/>
      </c>
      <c r="W771" s="3" t="str">
        <f>IF(COUNT($A771)=0,"",IF($A771&lt;&gt;DRAFT!$B773,"ERR",IF(DRAFT!BT773="3E","3E",IF(COUNT(DRAFT!BP773,DRAFT!BT773)&gt;0,DRAFT!BU773,""))))</f>
        <v/>
      </c>
      <c r="X771" s="3" t="str">
        <f>IF(COUNT($A771)=0,"",IF(W771="3E","3E",IF(W771="","I",LOOKUP(W771/Y$2,{0,0.4,0.45,0.5,0.55,0.6,0.65,0.7,0.75,0.8,1},{"F","D","C","C+","B-","B","B+","A-","A","A+"}))))</f>
        <v/>
      </c>
      <c r="Y771" s="2" t="str">
        <f>IF(COUNT($A771)=0,"",IF(W771="","--",IF(W771="3E","3E",LOOKUP(W771/Y$2,{0,0.4,0.45,0.5,0.55,0.6,0.65,0.7,0.75,0.8,1},{0,2,2.25,2.5,2.75,3,3.25,3.5,3.75,4}))))</f>
        <v/>
      </c>
      <c r="Z771" s="3" t="str">
        <f>IF(COUNT($A771)=0,"",IF($A771&lt;&gt;DRAFT!$B773,"ERR",IF(DRAFT!CC773="3E","3E",IF(COUNT(DRAFT!BY773,DRAFT!CC773)&gt;0,DRAFT!CD773,""))))</f>
        <v/>
      </c>
      <c r="AA771" s="3" t="str">
        <f>IF(COUNT($A771)=0,"",IF(Z771="3E","3E",IF(Z771="","I",LOOKUP(Z771/AB$2,{0,0.4,0.45,0.5,0.55,0.6,0.65,0.7,0.75,0.8,1},{"F","D","C","C+","B-","B","B+","A-","A","A+"}))))</f>
        <v/>
      </c>
      <c r="AB771" s="2" t="str">
        <f>IF(COUNT($A771)=0,"",IF(Z771="","--",IF(Z771="3E","3E",LOOKUP(Z771/AB$2,{0,0.4,0.45,0.5,0.55,0.6,0.65,0.7,0.75,0.8,1},{0,2,2.25,2.5,2.75,3,3.25,3.5,3.75,4}))))</f>
        <v/>
      </c>
      <c r="AC771" s="3" t="str">
        <f>IF(COUNT($A771)=0,"",IF($A771&lt;&gt;DRAFT!$B773,"ERR",IF(DRAFT!CF773&gt;0,DRAFT!CF773,"")))</f>
        <v/>
      </c>
      <c r="AD771" s="3" t="str">
        <f>IF(COUNT($A771)=0,"",IF(AC771="3E","3E",IF(AC771="","I",LOOKUP(AC771/AE$2,{0,0.4,0.45,0.5,0.55,0.6,0.65,0.7,0.75,0.8,1},{"F","D","C","C+","B-","B","B+","A-","A","A+"}))))</f>
        <v/>
      </c>
      <c r="AE771" s="2" t="str">
        <f>IF(COUNT($A771)=0,"",IF(AC771="","--",IF(AC771="3E","3E",LOOKUP(AC771/AE$2,{0,0.4,0.45,0.5,0.55,0.6,0.65,0.7,0.75,0.8,1},{0,2,2.25,2.5,2.75,3,3.25,3.5,3.75,4}))))</f>
        <v/>
      </c>
      <c r="AF771" s="3" t="str">
        <f>IF($A771&lt;&gt;DRAFT!$B773,"ERR",IF(OR(COUNT($A771)=0,COUNT(DRAFT!CI773:CK773,DRAFT!CM773:CO773)=0),"",CEILING(SUM(DRAFT!CL773,DRAFT!CP773),1)))</f>
        <v/>
      </c>
      <c r="AG771" s="3" t="str">
        <f>IF(COUNT($A771)=0,"",IF(AF771="3E","3E",IF(AF771="","I",LOOKUP(AF771/AH$2,{0,0.4,0.45,0.5,0.55,0.6,0.65,0.7,0.75,0.8,1},{"F","D","C","C+","B-","B","B+","A-","A","A+"}))))</f>
        <v/>
      </c>
      <c r="AH771" s="2" t="str">
        <f>IF(COUNT($A771)=0,"",IF(AF771="","--",IF(AF771="3E","3E",LOOKUP(AF771/AH$2,{0,0.4,0.45,0.5,0.55,0.6,0.65,0.7,0.75,0.8,1},{0,2,2.25,2.5,2.75,3,3.25,3.5,3.75,4}))))</f>
        <v/>
      </c>
      <c r="AI771" s="11" t="str">
        <f>IF(OR(COUNT($A771)=0,COUNT(B771:AH771)=0),"",IF(COUNTIF(B771:AH771,"3E")&gt;0,"3E",IF(DRAFT!$A773="R",TRUNC(SUMPRODUCT(RGP,RCP)/TCP,3),TRUNC((SUMPRODUCT(--(IMDGP&gt;0)*IMDGP,IMCP)+CEILING(DRAFT!$CQ773*42,0.25))/TCP,3))))</f>
        <v/>
      </c>
      <c r="AJ771" s="3" t="str">
        <f>IF(OR(COUNT($A771)=0,COUNT(B771:AH771)=0),"",IF(COUNTIF(B771:AH771,"3E")&gt;0,"3E",IF(DRAFT!$A773="R",SUMPRODUCT(--(RGP&gt;=2),RCP),SUMPRODUCT(--(IMDGP&gt;0),--(IMGP=0),IMCP)+DRAFT!$CR773)))</f>
        <v/>
      </c>
      <c r="AK771" s="3" t="str">
        <f>IF(OR(COUNT($A771)=0,COUNT(B771:AH771)=0),"",IF(COUNTIF(B771:AJ771,"3E")&gt;0,"3E",IF(AND(DRAFT!$A773="IM",OR($AI771&gt;DRAFT!$CQ773,$AJ771&gt;DRAFT!$CR773)),"IMPROVED",IF(AND(DRAFT!$A773="IM",$AI771&lt;=DRAFT!$CQ773,$AJ771&lt;=DRAFT!$CR773),"NOT IMPROVED",IF(AND(AH771&gt;=2,AI771&gt;=2,AJ771&gt;=30),"PASS","FAIL")))))</f>
        <v/>
      </c>
      <c r="AL771" s="3" t="str">
        <f t="shared" si="22"/>
        <v/>
      </c>
      <c r="AM771" s="3" t="str">
        <f t="shared" si="23"/>
        <v/>
      </c>
    </row>
    <row r="772" spans="1:39" ht="18.95" customHeight="1" x14ac:dyDescent="0.25">
      <c r="A772" s="4" t="str">
        <f>IF(DRAFT!$B774="","",DRAFT!$B774)</f>
        <v/>
      </c>
      <c r="B772" s="3" t="str">
        <f>IF(COUNT($A772)=0,"",IF($A772&lt;&gt;DRAFT!$B774,"ERR",IF(DRAFT!I774="3E","3E",IF(COUNT(DRAFT!E774,DRAFT!I774)&gt;0,DRAFT!J774,""))))</f>
        <v/>
      </c>
      <c r="C772" s="3" t="str">
        <f>IF(COUNT($A772)=0,"",IF(B772="3E","3E",IF(B772="","I",LOOKUP(B772/D$2,{0,0.4,0.45,0.5,0.55,0.6,0.65,0.7,0.75,0.8,1},{"F","D","C","C+","B-","B","B+","A-","A","A+"}))))</f>
        <v/>
      </c>
      <c r="D772" s="2" t="str">
        <f>IF(COUNT($A772)=0,"",IF(B772="","--",IF(B772="3E","3E",LOOKUP(B772/D$2,{0,0.4,0.45,0.5,0.55,0.6,0.65,0.7,0.75,0.8,1},{0,2,2.25,2.5,2.75,3,3.25,3.5,3.75,4}))))</f>
        <v/>
      </c>
      <c r="E772" s="3" t="str">
        <f>IF(COUNT($A772)=0,"",IF($A772&lt;&gt;DRAFT!$B774,"ERR",IF(DRAFT!R774="3E","3E",IF(COUNT(DRAFT!N774,DRAFT!R774)&gt;0,DRAFT!S774,""))))</f>
        <v/>
      </c>
      <c r="F772" s="3" t="str">
        <f>IF(COUNT($A772)=0,"",IF(E772="3E","3E",IF(E772="","I",LOOKUP(E772/G$2,{0,0.4,0.45,0.5,0.55,0.6,0.65,0.7,0.75,0.8,1},{"F","D","C","C+","B-","B","B+","A-","A","A+"}))))</f>
        <v/>
      </c>
      <c r="G772" s="2" t="str">
        <f>IF(COUNT($A772)=0,"",IF(E772="","--",IF(E772="3E","3E",LOOKUP(E772/G$2,{0,0.4,0.45,0.5,0.55,0.6,0.65,0.7,0.75,0.8,1},{0,2,2.25,2.5,2.75,3,3.25,3.5,3.75,4}))))</f>
        <v/>
      </c>
      <c r="H772" s="3" t="str">
        <f>IF(COUNT($A772)=0,"",IF($A772&lt;&gt;DRAFT!$B774,"ERR",IF(DRAFT!AA774="3E","3E",IF(COUNT(DRAFT!W774,DRAFT!AA774)&gt;0,DRAFT!AB774,""))))</f>
        <v/>
      </c>
      <c r="I772" s="3" t="str">
        <f>IF(COUNT($A772)=0,"",IF(H772="3E","3E",IF(H772="","I",LOOKUP(H772/J$2,{0,0.4,0.45,0.5,0.55,0.6,0.65,0.7,0.75,0.8,1},{"F","D","C","C+","B-","B","B+","A-","A","A+"}))))</f>
        <v/>
      </c>
      <c r="J772" s="2" t="str">
        <f>IF(COUNT($A772)=0,"",IF(H772="","--",IF(H772="3E","3E",LOOKUP(H772/J$2,{0,0.4,0.45,0.5,0.55,0.6,0.65,0.7,0.75,0.8,1},{0,2,2.25,2.5,2.75,3,3.25,3.5,3.75,4}))))</f>
        <v/>
      </c>
      <c r="K772" s="3" t="str">
        <f>IF(COUNT($A772)=0,"",IF($A772&lt;&gt;DRAFT!$B774,"ERR",IF(DRAFT!AJ774="3E","3E",IF(COUNT(DRAFT!AF774,DRAFT!AJ774)&gt;0,DRAFT!AK774,""))))</f>
        <v/>
      </c>
      <c r="L772" s="3" t="str">
        <f>IF(COUNT($A772)=0,"",IF(K772="3E","3E",IF(K772="","I",LOOKUP(K772/M$2,{0,0.4,0.45,0.5,0.55,0.6,0.65,0.7,0.75,0.8,1},{"F","D","C","C+","B-","B","B+","A-","A","A+"}))))</f>
        <v/>
      </c>
      <c r="M772" s="2" t="str">
        <f>IF(COUNT($A772)=0,"",IF(K772="","--",IF(K772="3E","3E",LOOKUP(K772/M$2,{0,0.4,0.45,0.5,0.55,0.6,0.65,0.7,0.75,0.8,1},{0,2,2.25,2.5,2.75,3,3.25,3.5,3.75,4}))))</f>
        <v/>
      </c>
      <c r="N772" s="3" t="str">
        <f>IF(COUNT($A772)=0,"",IF($A772&lt;&gt;DRAFT!$B774,"ERR",IF(DRAFT!AS774="3E","3E",IF(COUNT(DRAFT!AO774,DRAFT!AS774)&gt;0,DRAFT!AT774,""))))</f>
        <v/>
      </c>
      <c r="O772" s="3" t="str">
        <f>IF(COUNT($A772)=0,"",IF(N772="3E","3E",IF(N772="","I",LOOKUP(N772/P$2,{0,0.4,0.45,0.5,0.55,0.6,0.65,0.7,0.75,0.8,1},{"F","D","C","C+","B-","B","B+","A-","A","A+"}))))</f>
        <v/>
      </c>
      <c r="P772" s="2" t="str">
        <f>IF(COUNT($A772)=0,"",IF(N772="","--",IF(N772="3E","3E",LOOKUP(N772/P$2,{0,0.4,0.45,0.5,0.55,0.6,0.65,0.7,0.75,0.8,1},{0,2,2.25,2.5,2.75,3,3.25,3.5,3.75,4}))))</f>
        <v/>
      </c>
      <c r="Q772" s="3" t="str">
        <f>IF(COUNT($A772)=0,"",IF($A772&lt;&gt;DRAFT!$B774,"ERR",IF(DRAFT!BB774="3E","3E",IF(COUNT(DRAFT!AX774,DRAFT!BB774)&gt;0,DRAFT!BC774,""))))</f>
        <v/>
      </c>
      <c r="R772" s="3" t="str">
        <f>IF(COUNT($A772)=0,"",IF(Q772="3E","3E",IF(Q772="","I",LOOKUP(Q772/S$2,{0,0.4,0.45,0.5,0.55,0.6,0.65,0.7,0.75,0.8,1},{"F","D","C","C+","B-","B","B+","A-","A","A+"}))))</f>
        <v/>
      </c>
      <c r="S772" s="2" t="str">
        <f>IF(COUNT($A772)=0,"",IF(Q772="","--",IF(Q772="3E","3E",LOOKUP(Q772/S$2,{0,0.4,0.45,0.5,0.55,0.6,0.65,0.7,0.75,0.8,1},{0,2,2.25,2.5,2.75,3,3.25,3.5,3.75,4}))))</f>
        <v/>
      </c>
      <c r="T772" s="3" t="str">
        <f>IF(COUNT($A772)=0,"",IF($A772&lt;&gt;DRAFT!$B774,"ERR",IF(DRAFT!BK774="3E","3E",IF(COUNT(DRAFT!BG774,DRAFT!BK774)&gt;0,DRAFT!BL774,""))))</f>
        <v/>
      </c>
      <c r="U772" s="3" t="str">
        <f>IF(COUNT($A772)=0,"",IF(T772="3E","3E",IF(T772="","I",LOOKUP(T772/V$2,{0,0.4,0.45,0.5,0.55,0.6,0.65,0.7,0.75,0.8,1},{"F","D","C","C+","B-","B","B+","A-","A","A+"}))))</f>
        <v/>
      </c>
      <c r="V772" s="2" t="str">
        <f>IF(COUNT($A772)=0,"",IF(T772="","--",IF(T772="3E","3E",LOOKUP(T772/V$2,{0,0.4,0.45,0.5,0.55,0.6,0.65,0.7,0.75,0.8,1},{0,2,2.25,2.5,2.75,3,3.25,3.5,3.75,4}))))</f>
        <v/>
      </c>
      <c r="W772" s="3" t="str">
        <f>IF(COUNT($A772)=0,"",IF($A772&lt;&gt;DRAFT!$B774,"ERR",IF(DRAFT!BT774="3E","3E",IF(COUNT(DRAFT!BP774,DRAFT!BT774)&gt;0,DRAFT!BU774,""))))</f>
        <v/>
      </c>
      <c r="X772" s="3" t="str">
        <f>IF(COUNT($A772)=0,"",IF(W772="3E","3E",IF(W772="","I",LOOKUP(W772/Y$2,{0,0.4,0.45,0.5,0.55,0.6,0.65,0.7,0.75,0.8,1},{"F","D","C","C+","B-","B","B+","A-","A","A+"}))))</f>
        <v/>
      </c>
      <c r="Y772" s="2" t="str">
        <f>IF(COUNT($A772)=0,"",IF(W772="","--",IF(W772="3E","3E",LOOKUP(W772/Y$2,{0,0.4,0.45,0.5,0.55,0.6,0.65,0.7,0.75,0.8,1},{0,2,2.25,2.5,2.75,3,3.25,3.5,3.75,4}))))</f>
        <v/>
      </c>
      <c r="Z772" s="3" t="str">
        <f>IF(COUNT($A772)=0,"",IF($A772&lt;&gt;DRAFT!$B774,"ERR",IF(DRAFT!CC774="3E","3E",IF(COUNT(DRAFT!BY774,DRAFT!CC774)&gt;0,DRAFT!CD774,""))))</f>
        <v/>
      </c>
      <c r="AA772" s="3" t="str">
        <f>IF(COUNT($A772)=0,"",IF(Z772="3E","3E",IF(Z772="","I",LOOKUP(Z772/AB$2,{0,0.4,0.45,0.5,0.55,0.6,0.65,0.7,0.75,0.8,1},{"F","D","C","C+","B-","B","B+","A-","A","A+"}))))</f>
        <v/>
      </c>
      <c r="AB772" s="2" t="str">
        <f>IF(COUNT($A772)=0,"",IF(Z772="","--",IF(Z772="3E","3E",LOOKUP(Z772/AB$2,{0,0.4,0.45,0.5,0.55,0.6,0.65,0.7,0.75,0.8,1},{0,2,2.25,2.5,2.75,3,3.25,3.5,3.75,4}))))</f>
        <v/>
      </c>
      <c r="AC772" s="3" t="str">
        <f>IF(COUNT($A772)=0,"",IF($A772&lt;&gt;DRAFT!$B774,"ERR",IF(DRAFT!CF774&gt;0,DRAFT!CF774,"")))</f>
        <v/>
      </c>
      <c r="AD772" s="3" t="str">
        <f>IF(COUNT($A772)=0,"",IF(AC772="3E","3E",IF(AC772="","I",LOOKUP(AC772/AE$2,{0,0.4,0.45,0.5,0.55,0.6,0.65,0.7,0.75,0.8,1},{"F","D","C","C+","B-","B","B+","A-","A","A+"}))))</f>
        <v/>
      </c>
      <c r="AE772" s="2" t="str">
        <f>IF(COUNT($A772)=0,"",IF(AC772="","--",IF(AC772="3E","3E",LOOKUP(AC772/AE$2,{0,0.4,0.45,0.5,0.55,0.6,0.65,0.7,0.75,0.8,1},{0,2,2.25,2.5,2.75,3,3.25,3.5,3.75,4}))))</f>
        <v/>
      </c>
      <c r="AF772" s="3" t="str">
        <f>IF($A772&lt;&gt;DRAFT!$B774,"ERR",IF(OR(COUNT($A772)=0,COUNT(DRAFT!CI774:CK774,DRAFT!CM774:CO774)=0),"",CEILING(SUM(DRAFT!CL774,DRAFT!CP774),1)))</f>
        <v/>
      </c>
      <c r="AG772" s="3" t="str">
        <f>IF(COUNT($A772)=0,"",IF(AF772="3E","3E",IF(AF772="","I",LOOKUP(AF772/AH$2,{0,0.4,0.45,0.5,0.55,0.6,0.65,0.7,0.75,0.8,1},{"F","D","C","C+","B-","B","B+","A-","A","A+"}))))</f>
        <v/>
      </c>
      <c r="AH772" s="2" t="str">
        <f>IF(COUNT($A772)=0,"",IF(AF772="","--",IF(AF772="3E","3E",LOOKUP(AF772/AH$2,{0,0.4,0.45,0.5,0.55,0.6,0.65,0.7,0.75,0.8,1},{0,2,2.25,2.5,2.75,3,3.25,3.5,3.75,4}))))</f>
        <v/>
      </c>
      <c r="AI772" s="11" t="str">
        <f>IF(OR(COUNT($A772)=0,COUNT(B772:AH772)=0),"",IF(COUNTIF(B772:AH772,"3E")&gt;0,"3E",IF(DRAFT!$A774="R",TRUNC(SUMPRODUCT(RGP,RCP)/TCP,3),TRUNC((SUMPRODUCT(--(IMDGP&gt;0)*IMDGP,IMCP)+CEILING(DRAFT!$CQ774*42,0.25))/TCP,3))))</f>
        <v/>
      </c>
      <c r="AJ772" s="3" t="str">
        <f>IF(OR(COUNT($A772)=0,COUNT(B772:AH772)=0),"",IF(COUNTIF(B772:AH772,"3E")&gt;0,"3E",IF(DRAFT!$A774="R",SUMPRODUCT(--(RGP&gt;=2),RCP),SUMPRODUCT(--(IMDGP&gt;0),--(IMGP=0),IMCP)+DRAFT!$CR774)))</f>
        <v/>
      </c>
      <c r="AK772" s="3" t="str">
        <f>IF(OR(COUNT($A772)=0,COUNT(B772:AH772)=0),"",IF(COUNTIF(B772:AJ772,"3E")&gt;0,"3E",IF(AND(DRAFT!$A774="IM",OR($AI772&gt;DRAFT!$CQ774,$AJ772&gt;DRAFT!$CR774)),"IMPROVED",IF(AND(DRAFT!$A774="IM",$AI772&lt;=DRAFT!$CQ774,$AJ772&lt;=DRAFT!$CR774),"NOT IMPROVED",IF(AND(AH772&gt;=2,AI772&gt;=2,AJ772&gt;=30),"PASS","FAIL")))))</f>
        <v/>
      </c>
      <c r="AL772" s="3" t="str">
        <f t="shared" si="22"/>
        <v/>
      </c>
      <c r="AM772" s="3" t="str">
        <f t="shared" si="23"/>
        <v/>
      </c>
    </row>
    <row r="773" spans="1:39" ht="18.95" customHeight="1" x14ac:dyDescent="0.25">
      <c r="A773" s="4" t="str">
        <f>IF(DRAFT!$B775="","",DRAFT!$B775)</f>
        <v/>
      </c>
      <c r="B773" s="3" t="str">
        <f>IF(COUNT($A773)=0,"",IF($A773&lt;&gt;DRAFT!$B775,"ERR",IF(DRAFT!I775="3E","3E",IF(COUNT(DRAFT!E775,DRAFT!I775)&gt;0,DRAFT!J775,""))))</f>
        <v/>
      </c>
      <c r="C773" s="3" t="str">
        <f>IF(COUNT($A773)=0,"",IF(B773="3E","3E",IF(B773="","I",LOOKUP(B773/D$2,{0,0.4,0.45,0.5,0.55,0.6,0.65,0.7,0.75,0.8,1},{"F","D","C","C+","B-","B","B+","A-","A","A+"}))))</f>
        <v/>
      </c>
      <c r="D773" s="2" t="str">
        <f>IF(COUNT($A773)=0,"",IF(B773="","--",IF(B773="3E","3E",LOOKUP(B773/D$2,{0,0.4,0.45,0.5,0.55,0.6,0.65,0.7,0.75,0.8,1},{0,2,2.25,2.5,2.75,3,3.25,3.5,3.75,4}))))</f>
        <v/>
      </c>
      <c r="E773" s="3" t="str">
        <f>IF(COUNT($A773)=0,"",IF($A773&lt;&gt;DRAFT!$B775,"ERR",IF(DRAFT!R775="3E","3E",IF(COUNT(DRAFT!N775,DRAFT!R775)&gt;0,DRAFT!S775,""))))</f>
        <v/>
      </c>
      <c r="F773" s="3" t="str">
        <f>IF(COUNT($A773)=0,"",IF(E773="3E","3E",IF(E773="","I",LOOKUP(E773/G$2,{0,0.4,0.45,0.5,0.55,0.6,0.65,0.7,0.75,0.8,1},{"F","D","C","C+","B-","B","B+","A-","A","A+"}))))</f>
        <v/>
      </c>
      <c r="G773" s="2" t="str">
        <f>IF(COUNT($A773)=0,"",IF(E773="","--",IF(E773="3E","3E",LOOKUP(E773/G$2,{0,0.4,0.45,0.5,0.55,0.6,0.65,0.7,0.75,0.8,1},{0,2,2.25,2.5,2.75,3,3.25,3.5,3.75,4}))))</f>
        <v/>
      </c>
      <c r="H773" s="3" t="str">
        <f>IF(COUNT($A773)=0,"",IF($A773&lt;&gt;DRAFT!$B775,"ERR",IF(DRAFT!AA775="3E","3E",IF(COUNT(DRAFT!W775,DRAFT!AA775)&gt;0,DRAFT!AB775,""))))</f>
        <v/>
      </c>
      <c r="I773" s="3" t="str">
        <f>IF(COUNT($A773)=0,"",IF(H773="3E","3E",IF(H773="","I",LOOKUP(H773/J$2,{0,0.4,0.45,0.5,0.55,0.6,0.65,0.7,0.75,0.8,1},{"F","D","C","C+","B-","B","B+","A-","A","A+"}))))</f>
        <v/>
      </c>
      <c r="J773" s="2" t="str">
        <f>IF(COUNT($A773)=0,"",IF(H773="","--",IF(H773="3E","3E",LOOKUP(H773/J$2,{0,0.4,0.45,0.5,0.55,0.6,0.65,0.7,0.75,0.8,1},{0,2,2.25,2.5,2.75,3,3.25,3.5,3.75,4}))))</f>
        <v/>
      </c>
      <c r="K773" s="3" t="str">
        <f>IF(COUNT($A773)=0,"",IF($A773&lt;&gt;DRAFT!$B775,"ERR",IF(DRAFT!AJ775="3E","3E",IF(COUNT(DRAFT!AF775,DRAFT!AJ775)&gt;0,DRAFT!AK775,""))))</f>
        <v/>
      </c>
      <c r="L773" s="3" t="str">
        <f>IF(COUNT($A773)=0,"",IF(K773="3E","3E",IF(K773="","I",LOOKUP(K773/M$2,{0,0.4,0.45,0.5,0.55,0.6,0.65,0.7,0.75,0.8,1},{"F","D","C","C+","B-","B","B+","A-","A","A+"}))))</f>
        <v/>
      </c>
      <c r="M773" s="2" t="str">
        <f>IF(COUNT($A773)=0,"",IF(K773="","--",IF(K773="3E","3E",LOOKUP(K773/M$2,{0,0.4,0.45,0.5,0.55,0.6,0.65,0.7,0.75,0.8,1},{0,2,2.25,2.5,2.75,3,3.25,3.5,3.75,4}))))</f>
        <v/>
      </c>
      <c r="N773" s="3" t="str">
        <f>IF(COUNT($A773)=0,"",IF($A773&lt;&gt;DRAFT!$B775,"ERR",IF(DRAFT!AS775="3E","3E",IF(COUNT(DRAFT!AO775,DRAFT!AS775)&gt;0,DRAFT!AT775,""))))</f>
        <v/>
      </c>
      <c r="O773" s="3" t="str">
        <f>IF(COUNT($A773)=0,"",IF(N773="3E","3E",IF(N773="","I",LOOKUP(N773/P$2,{0,0.4,0.45,0.5,0.55,0.6,0.65,0.7,0.75,0.8,1},{"F","D","C","C+","B-","B","B+","A-","A","A+"}))))</f>
        <v/>
      </c>
      <c r="P773" s="2" t="str">
        <f>IF(COUNT($A773)=0,"",IF(N773="","--",IF(N773="3E","3E",LOOKUP(N773/P$2,{0,0.4,0.45,0.5,0.55,0.6,0.65,0.7,0.75,0.8,1},{0,2,2.25,2.5,2.75,3,3.25,3.5,3.75,4}))))</f>
        <v/>
      </c>
      <c r="Q773" s="3" t="str">
        <f>IF(COUNT($A773)=0,"",IF($A773&lt;&gt;DRAFT!$B775,"ERR",IF(DRAFT!BB775="3E","3E",IF(COUNT(DRAFT!AX775,DRAFT!BB775)&gt;0,DRAFT!BC775,""))))</f>
        <v/>
      </c>
      <c r="R773" s="3" t="str">
        <f>IF(COUNT($A773)=0,"",IF(Q773="3E","3E",IF(Q773="","I",LOOKUP(Q773/S$2,{0,0.4,0.45,0.5,0.55,0.6,0.65,0.7,0.75,0.8,1},{"F","D","C","C+","B-","B","B+","A-","A","A+"}))))</f>
        <v/>
      </c>
      <c r="S773" s="2" t="str">
        <f>IF(COUNT($A773)=0,"",IF(Q773="","--",IF(Q773="3E","3E",LOOKUP(Q773/S$2,{0,0.4,0.45,0.5,0.55,0.6,0.65,0.7,0.75,0.8,1},{0,2,2.25,2.5,2.75,3,3.25,3.5,3.75,4}))))</f>
        <v/>
      </c>
      <c r="T773" s="3" t="str">
        <f>IF(COUNT($A773)=0,"",IF($A773&lt;&gt;DRAFT!$B775,"ERR",IF(DRAFT!BK775="3E","3E",IF(COUNT(DRAFT!BG775,DRAFT!BK775)&gt;0,DRAFT!BL775,""))))</f>
        <v/>
      </c>
      <c r="U773" s="3" t="str">
        <f>IF(COUNT($A773)=0,"",IF(T773="3E","3E",IF(T773="","I",LOOKUP(T773/V$2,{0,0.4,0.45,0.5,0.55,0.6,0.65,0.7,0.75,0.8,1},{"F","D","C","C+","B-","B","B+","A-","A","A+"}))))</f>
        <v/>
      </c>
      <c r="V773" s="2" t="str">
        <f>IF(COUNT($A773)=0,"",IF(T773="","--",IF(T773="3E","3E",LOOKUP(T773/V$2,{0,0.4,0.45,0.5,0.55,0.6,0.65,0.7,0.75,0.8,1},{0,2,2.25,2.5,2.75,3,3.25,3.5,3.75,4}))))</f>
        <v/>
      </c>
      <c r="W773" s="3" t="str">
        <f>IF(COUNT($A773)=0,"",IF($A773&lt;&gt;DRAFT!$B775,"ERR",IF(DRAFT!BT775="3E","3E",IF(COUNT(DRAFT!BP775,DRAFT!BT775)&gt;0,DRAFT!BU775,""))))</f>
        <v/>
      </c>
      <c r="X773" s="3" t="str">
        <f>IF(COUNT($A773)=0,"",IF(W773="3E","3E",IF(W773="","I",LOOKUP(W773/Y$2,{0,0.4,0.45,0.5,0.55,0.6,0.65,0.7,0.75,0.8,1},{"F","D","C","C+","B-","B","B+","A-","A","A+"}))))</f>
        <v/>
      </c>
      <c r="Y773" s="2" t="str">
        <f>IF(COUNT($A773)=0,"",IF(W773="","--",IF(W773="3E","3E",LOOKUP(W773/Y$2,{0,0.4,0.45,0.5,0.55,0.6,0.65,0.7,0.75,0.8,1},{0,2,2.25,2.5,2.75,3,3.25,3.5,3.75,4}))))</f>
        <v/>
      </c>
      <c r="Z773" s="3" t="str">
        <f>IF(COUNT($A773)=0,"",IF($A773&lt;&gt;DRAFT!$B775,"ERR",IF(DRAFT!CC775="3E","3E",IF(COUNT(DRAFT!BY775,DRAFT!CC775)&gt;0,DRAFT!CD775,""))))</f>
        <v/>
      </c>
      <c r="AA773" s="3" t="str">
        <f>IF(COUNT($A773)=0,"",IF(Z773="3E","3E",IF(Z773="","I",LOOKUP(Z773/AB$2,{0,0.4,0.45,0.5,0.55,0.6,0.65,0.7,0.75,0.8,1},{"F","D","C","C+","B-","B","B+","A-","A","A+"}))))</f>
        <v/>
      </c>
      <c r="AB773" s="2" t="str">
        <f>IF(COUNT($A773)=0,"",IF(Z773="","--",IF(Z773="3E","3E",LOOKUP(Z773/AB$2,{0,0.4,0.45,0.5,0.55,0.6,0.65,0.7,0.75,0.8,1},{0,2,2.25,2.5,2.75,3,3.25,3.5,3.75,4}))))</f>
        <v/>
      </c>
      <c r="AC773" s="3" t="str">
        <f>IF(COUNT($A773)=0,"",IF($A773&lt;&gt;DRAFT!$B775,"ERR",IF(DRAFT!CF775&gt;0,DRAFT!CF775,"")))</f>
        <v/>
      </c>
      <c r="AD773" s="3" t="str">
        <f>IF(COUNT($A773)=0,"",IF(AC773="3E","3E",IF(AC773="","I",LOOKUP(AC773/AE$2,{0,0.4,0.45,0.5,0.55,0.6,0.65,0.7,0.75,0.8,1},{"F","D","C","C+","B-","B","B+","A-","A","A+"}))))</f>
        <v/>
      </c>
      <c r="AE773" s="2" t="str">
        <f>IF(COUNT($A773)=0,"",IF(AC773="","--",IF(AC773="3E","3E",LOOKUP(AC773/AE$2,{0,0.4,0.45,0.5,0.55,0.6,0.65,0.7,0.75,0.8,1},{0,2,2.25,2.5,2.75,3,3.25,3.5,3.75,4}))))</f>
        <v/>
      </c>
      <c r="AF773" s="3" t="str">
        <f>IF($A773&lt;&gt;DRAFT!$B775,"ERR",IF(OR(COUNT($A773)=0,COUNT(DRAFT!CI775:CK775,DRAFT!CM775:CO775)=0),"",CEILING(SUM(DRAFT!CL775,DRAFT!CP775),1)))</f>
        <v/>
      </c>
      <c r="AG773" s="3" t="str">
        <f>IF(COUNT($A773)=0,"",IF(AF773="3E","3E",IF(AF773="","I",LOOKUP(AF773/AH$2,{0,0.4,0.45,0.5,0.55,0.6,0.65,0.7,0.75,0.8,1},{"F","D","C","C+","B-","B","B+","A-","A","A+"}))))</f>
        <v/>
      </c>
      <c r="AH773" s="2" t="str">
        <f>IF(COUNT($A773)=0,"",IF(AF773="","--",IF(AF773="3E","3E",LOOKUP(AF773/AH$2,{0,0.4,0.45,0.5,0.55,0.6,0.65,0.7,0.75,0.8,1},{0,2,2.25,2.5,2.75,3,3.25,3.5,3.75,4}))))</f>
        <v/>
      </c>
      <c r="AI773" s="11" t="str">
        <f>IF(OR(COUNT($A773)=0,COUNT(B773:AH773)=0),"",IF(COUNTIF(B773:AH773,"3E")&gt;0,"3E",IF(DRAFT!$A775="R",TRUNC(SUMPRODUCT(RGP,RCP)/TCP,3),TRUNC((SUMPRODUCT(--(IMDGP&gt;0)*IMDGP,IMCP)+CEILING(DRAFT!$CQ775*42,0.25))/TCP,3))))</f>
        <v/>
      </c>
      <c r="AJ773" s="3" t="str">
        <f>IF(OR(COUNT($A773)=0,COUNT(B773:AH773)=0),"",IF(COUNTIF(B773:AH773,"3E")&gt;0,"3E",IF(DRAFT!$A775="R",SUMPRODUCT(--(RGP&gt;=2),RCP),SUMPRODUCT(--(IMDGP&gt;0),--(IMGP=0),IMCP)+DRAFT!$CR775)))</f>
        <v/>
      </c>
      <c r="AK773" s="3" t="str">
        <f>IF(OR(COUNT($A773)=0,COUNT(B773:AH773)=0),"",IF(COUNTIF(B773:AJ773,"3E")&gt;0,"3E",IF(AND(DRAFT!$A775="IM",OR($AI773&gt;DRAFT!$CQ775,$AJ773&gt;DRAFT!$CR775)),"IMPROVED",IF(AND(DRAFT!$A775="IM",$AI773&lt;=DRAFT!$CQ775,$AJ773&lt;=DRAFT!$CR775),"NOT IMPROVED",IF(AND(AH773&gt;=2,AI773&gt;=2,AJ773&gt;=30),"PASS","FAIL")))))</f>
        <v/>
      </c>
      <c r="AL773" s="3" t="str">
        <f t="shared" si="22"/>
        <v/>
      </c>
      <c r="AM773" s="3" t="str">
        <f t="shared" si="23"/>
        <v/>
      </c>
    </row>
    <row r="774" spans="1:39" ht="18.95" customHeight="1" x14ac:dyDescent="0.25">
      <c r="A774" s="4" t="str">
        <f>IF(DRAFT!$B776="","",DRAFT!$B776)</f>
        <v/>
      </c>
      <c r="B774" s="3" t="str">
        <f>IF(COUNT($A774)=0,"",IF($A774&lt;&gt;DRAFT!$B776,"ERR",IF(DRAFT!I776="3E","3E",IF(COUNT(DRAFT!E776,DRAFT!I776)&gt;0,DRAFT!J776,""))))</f>
        <v/>
      </c>
      <c r="C774" s="3" t="str">
        <f>IF(COUNT($A774)=0,"",IF(B774="3E","3E",IF(B774="","I",LOOKUP(B774/D$2,{0,0.4,0.45,0.5,0.55,0.6,0.65,0.7,0.75,0.8,1},{"F","D","C","C+","B-","B","B+","A-","A","A+"}))))</f>
        <v/>
      </c>
      <c r="D774" s="2" t="str">
        <f>IF(COUNT($A774)=0,"",IF(B774="","--",IF(B774="3E","3E",LOOKUP(B774/D$2,{0,0.4,0.45,0.5,0.55,0.6,0.65,0.7,0.75,0.8,1},{0,2,2.25,2.5,2.75,3,3.25,3.5,3.75,4}))))</f>
        <v/>
      </c>
      <c r="E774" s="3" t="str">
        <f>IF(COUNT($A774)=0,"",IF($A774&lt;&gt;DRAFT!$B776,"ERR",IF(DRAFT!R776="3E","3E",IF(COUNT(DRAFT!N776,DRAFT!R776)&gt;0,DRAFT!S776,""))))</f>
        <v/>
      </c>
      <c r="F774" s="3" t="str">
        <f>IF(COUNT($A774)=0,"",IF(E774="3E","3E",IF(E774="","I",LOOKUP(E774/G$2,{0,0.4,0.45,0.5,0.55,0.6,0.65,0.7,0.75,0.8,1},{"F","D","C","C+","B-","B","B+","A-","A","A+"}))))</f>
        <v/>
      </c>
      <c r="G774" s="2" t="str">
        <f>IF(COUNT($A774)=0,"",IF(E774="","--",IF(E774="3E","3E",LOOKUP(E774/G$2,{0,0.4,0.45,0.5,0.55,0.6,0.65,0.7,0.75,0.8,1},{0,2,2.25,2.5,2.75,3,3.25,3.5,3.75,4}))))</f>
        <v/>
      </c>
      <c r="H774" s="3" t="str">
        <f>IF(COUNT($A774)=0,"",IF($A774&lt;&gt;DRAFT!$B776,"ERR",IF(DRAFT!AA776="3E","3E",IF(COUNT(DRAFT!W776,DRAFT!AA776)&gt;0,DRAFT!AB776,""))))</f>
        <v/>
      </c>
      <c r="I774" s="3" t="str">
        <f>IF(COUNT($A774)=0,"",IF(H774="3E","3E",IF(H774="","I",LOOKUP(H774/J$2,{0,0.4,0.45,0.5,0.55,0.6,0.65,0.7,0.75,0.8,1},{"F","D","C","C+","B-","B","B+","A-","A","A+"}))))</f>
        <v/>
      </c>
      <c r="J774" s="2" t="str">
        <f>IF(COUNT($A774)=0,"",IF(H774="","--",IF(H774="3E","3E",LOOKUP(H774/J$2,{0,0.4,0.45,0.5,0.55,0.6,0.65,0.7,0.75,0.8,1},{0,2,2.25,2.5,2.75,3,3.25,3.5,3.75,4}))))</f>
        <v/>
      </c>
      <c r="K774" s="3" t="str">
        <f>IF(COUNT($A774)=0,"",IF($A774&lt;&gt;DRAFT!$B776,"ERR",IF(DRAFT!AJ776="3E","3E",IF(COUNT(DRAFT!AF776,DRAFT!AJ776)&gt;0,DRAFT!AK776,""))))</f>
        <v/>
      </c>
      <c r="L774" s="3" t="str">
        <f>IF(COUNT($A774)=0,"",IF(K774="3E","3E",IF(K774="","I",LOOKUP(K774/M$2,{0,0.4,0.45,0.5,0.55,0.6,0.65,0.7,0.75,0.8,1},{"F","D","C","C+","B-","B","B+","A-","A","A+"}))))</f>
        <v/>
      </c>
      <c r="M774" s="2" t="str">
        <f>IF(COUNT($A774)=0,"",IF(K774="","--",IF(K774="3E","3E",LOOKUP(K774/M$2,{0,0.4,0.45,0.5,0.55,0.6,0.65,0.7,0.75,0.8,1},{0,2,2.25,2.5,2.75,3,3.25,3.5,3.75,4}))))</f>
        <v/>
      </c>
      <c r="N774" s="3" t="str">
        <f>IF(COUNT($A774)=0,"",IF($A774&lt;&gt;DRAFT!$B776,"ERR",IF(DRAFT!AS776="3E","3E",IF(COUNT(DRAFT!AO776,DRAFT!AS776)&gt;0,DRAFT!AT776,""))))</f>
        <v/>
      </c>
      <c r="O774" s="3" t="str">
        <f>IF(COUNT($A774)=0,"",IF(N774="3E","3E",IF(N774="","I",LOOKUP(N774/P$2,{0,0.4,0.45,0.5,0.55,0.6,0.65,0.7,0.75,0.8,1},{"F","D","C","C+","B-","B","B+","A-","A","A+"}))))</f>
        <v/>
      </c>
      <c r="P774" s="2" t="str">
        <f>IF(COUNT($A774)=0,"",IF(N774="","--",IF(N774="3E","3E",LOOKUP(N774/P$2,{0,0.4,0.45,0.5,0.55,0.6,0.65,0.7,0.75,0.8,1},{0,2,2.25,2.5,2.75,3,3.25,3.5,3.75,4}))))</f>
        <v/>
      </c>
      <c r="Q774" s="3" t="str">
        <f>IF(COUNT($A774)=0,"",IF($A774&lt;&gt;DRAFT!$B776,"ERR",IF(DRAFT!BB776="3E","3E",IF(COUNT(DRAFT!AX776,DRAFT!BB776)&gt;0,DRAFT!BC776,""))))</f>
        <v/>
      </c>
      <c r="R774" s="3" t="str">
        <f>IF(COUNT($A774)=0,"",IF(Q774="3E","3E",IF(Q774="","I",LOOKUP(Q774/S$2,{0,0.4,0.45,0.5,0.55,0.6,0.65,0.7,0.75,0.8,1},{"F","D","C","C+","B-","B","B+","A-","A","A+"}))))</f>
        <v/>
      </c>
      <c r="S774" s="2" t="str">
        <f>IF(COUNT($A774)=0,"",IF(Q774="","--",IF(Q774="3E","3E",LOOKUP(Q774/S$2,{0,0.4,0.45,0.5,0.55,0.6,0.65,0.7,0.75,0.8,1},{0,2,2.25,2.5,2.75,3,3.25,3.5,3.75,4}))))</f>
        <v/>
      </c>
      <c r="T774" s="3" t="str">
        <f>IF(COUNT($A774)=0,"",IF($A774&lt;&gt;DRAFT!$B776,"ERR",IF(DRAFT!BK776="3E","3E",IF(COUNT(DRAFT!BG776,DRAFT!BK776)&gt;0,DRAFT!BL776,""))))</f>
        <v/>
      </c>
      <c r="U774" s="3" t="str">
        <f>IF(COUNT($A774)=0,"",IF(T774="3E","3E",IF(T774="","I",LOOKUP(T774/V$2,{0,0.4,0.45,0.5,0.55,0.6,0.65,0.7,0.75,0.8,1},{"F","D","C","C+","B-","B","B+","A-","A","A+"}))))</f>
        <v/>
      </c>
      <c r="V774" s="2" t="str">
        <f>IF(COUNT($A774)=0,"",IF(T774="","--",IF(T774="3E","3E",LOOKUP(T774/V$2,{0,0.4,0.45,0.5,0.55,0.6,0.65,0.7,0.75,0.8,1},{0,2,2.25,2.5,2.75,3,3.25,3.5,3.75,4}))))</f>
        <v/>
      </c>
      <c r="W774" s="3" t="str">
        <f>IF(COUNT($A774)=0,"",IF($A774&lt;&gt;DRAFT!$B776,"ERR",IF(DRAFT!BT776="3E","3E",IF(COUNT(DRAFT!BP776,DRAFT!BT776)&gt;0,DRAFT!BU776,""))))</f>
        <v/>
      </c>
      <c r="X774" s="3" t="str">
        <f>IF(COUNT($A774)=0,"",IF(W774="3E","3E",IF(W774="","I",LOOKUP(W774/Y$2,{0,0.4,0.45,0.5,0.55,0.6,0.65,0.7,0.75,0.8,1},{"F","D","C","C+","B-","B","B+","A-","A","A+"}))))</f>
        <v/>
      </c>
      <c r="Y774" s="2" t="str">
        <f>IF(COUNT($A774)=0,"",IF(W774="","--",IF(W774="3E","3E",LOOKUP(W774/Y$2,{0,0.4,0.45,0.5,0.55,0.6,0.65,0.7,0.75,0.8,1},{0,2,2.25,2.5,2.75,3,3.25,3.5,3.75,4}))))</f>
        <v/>
      </c>
      <c r="Z774" s="3" t="str">
        <f>IF(COUNT($A774)=0,"",IF($A774&lt;&gt;DRAFT!$B776,"ERR",IF(DRAFT!CC776="3E","3E",IF(COUNT(DRAFT!BY776,DRAFT!CC776)&gt;0,DRAFT!CD776,""))))</f>
        <v/>
      </c>
      <c r="AA774" s="3" t="str">
        <f>IF(COUNT($A774)=0,"",IF(Z774="3E","3E",IF(Z774="","I",LOOKUP(Z774/AB$2,{0,0.4,0.45,0.5,0.55,0.6,0.65,0.7,0.75,0.8,1},{"F","D","C","C+","B-","B","B+","A-","A","A+"}))))</f>
        <v/>
      </c>
      <c r="AB774" s="2" t="str">
        <f>IF(COUNT($A774)=0,"",IF(Z774="","--",IF(Z774="3E","3E",LOOKUP(Z774/AB$2,{0,0.4,0.45,0.5,0.55,0.6,0.65,0.7,0.75,0.8,1},{0,2,2.25,2.5,2.75,3,3.25,3.5,3.75,4}))))</f>
        <v/>
      </c>
      <c r="AC774" s="3" t="str">
        <f>IF(COUNT($A774)=0,"",IF($A774&lt;&gt;DRAFT!$B776,"ERR",IF(DRAFT!CF776&gt;0,DRAFT!CF776,"")))</f>
        <v/>
      </c>
      <c r="AD774" s="3" t="str">
        <f>IF(COUNT($A774)=0,"",IF(AC774="3E","3E",IF(AC774="","I",LOOKUP(AC774/AE$2,{0,0.4,0.45,0.5,0.55,0.6,0.65,0.7,0.75,0.8,1},{"F","D","C","C+","B-","B","B+","A-","A","A+"}))))</f>
        <v/>
      </c>
      <c r="AE774" s="2" t="str">
        <f>IF(COUNT($A774)=0,"",IF(AC774="","--",IF(AC774="3E","3E",LOOKUP(AC774/AE$2,{0,0.4,0.45,0.5,0.55,0.6,0.65,0.7,0.75,0.8,1},{0,2,2.25,2.5,2.75,3,3.25,3.5,3.75,4}))))</f>
        <v/>
      </c>
      <c r="AF774" s="3" t="str">
        <f>IF($A774&lt;&gt;DRAFT!$B776,"ERR",IF(OR(COUNT($A774)=0,COUNT(DRAFT!CI776:CK776,DRAFT!CM776:CO776)=0),"",CEILING(SUM(DRAFT!CL776,DRAFT!CP776),1)))</f>
        <v/>
      </c>
      <c r="AG774" s="3" t="str">
        <f>IF(COUNT($A774)=0,"",IF(AF774="3E","3E",IF(AF774="","I",LOOKUP(AF774/AH$2,{0,0.4,0.45,0.5,0.55,0.6,0.65,0.7,0.75,0.8,1},{"F","D","C","C+","B-","B","B+","A-","A","A+"}))))</f>
        <v/>
      </c>
      <c r="AH774" s="2" t="str">
        <f>IF(COUNT($A774)=0,"",IF(AF774="","--",IF(AF774="3E","3E",LOOKUP(AF774/AH$2,{0,0.4,0.45,0.5,0.55,0.6,0.65,0.7,0.75,0.8,1},{0,2,2.25,2.5,2.75,3,3.25,3.5,3.75,4}))))</f>
        <v/>
      </c>
      <c r="AI774" s="11" t="str">
        <f>IF(OR(COUNT($A774)=0,COUNT(B774:AH774)=0),"",IF(COUNTIF(B774:AH774,"3E")&gt;0,"3E",IF(DRAFT!$A776="R",TRUNC(SUMPRODUCT(RGP,RCP)/TCP,3),TRUNC((SUMPRODUCT(--(IMDGP&gt;0)*IMDGP,IMCP)+CEILING(DRAFT!$CQ776*42,0.25))/TCP,3))))</f>
        <v/>
      </c>
      <c r="AJ774" s="3" t="str">
        <f>IF(OR(COUNT($A774)=0,COUNT(B774:AH774)=0),"",IF(COUNTIF(B774:AH774,"3E")&gt;0,"3E",IF(DRAFT!$A776="R",SUMPRODUCT(--(RGP&gt;=2),RCP),SUMPRODUCT(--(IMDGP&gt;0),--(IMGP=0),IMCP)+DRAFT!$CR776)))</f>
        <v/>
      </c>
      <c r="AK774" s="3" t="str">
        <f>IF(OR(COUNT($A774)=0,COUNT(B774:AH774)=0),"",IF(COUNTIF(B774:AJ774,"3E")&gt;0,"3E",IF(AND(DRAFT!$A776="IM",OR($AI774&gt;DRAFT!$CQ776,$AJ774&gt;DRAFT!$CR776)),"IMPROVED",IF(AND(DRAFT!$A776="IM",$AI774&lt;=DRAFT!$CQ776,$AJ774&lt;=DRAFT!$CR776),"NOT IMPROVED",IF(AND(AH774&gt;=2,AI774&gt;=2,AJ774&gt;=30),"PASS","FAIL")))))</f>
        <v/>
      </c>
      <c r="AL774" s="3" t="str">
        <f t="shared" ref="AL774:AL837" si="24">IF(COUNT($A774)=0,"",IF(AK774="3E","3E",IF(AK774="PASS",CONCATENATE(IF(N(D774)&lt;2,"311F,",""),IF(N(G774)&lt;2,"312F,",""),IF(N(J774)&lt;2,"313F,",""),IF(N(M774)&lt;2,"321F,",""),IF(N(P774)&lt;2,"322F,",""),IF(N(S774)&lt;2,"323F,",""),IF(N(V774)&lt;2,"331F,",""),IF(N(Y774)&lt;2,"332F,",""),IF(N(AB774)&lt;2,"333F,","")),"")))</f>
        <v/>
      </c>
      <c r="AM774" s="3" t="str">
        <f t="shared" ref="AM774:AM837" si="25">IF($AI774="3E","3E",IF(AH774=0,"",IF(OR(COUNT($A774)=0,COUNT(AF774)=0),"",RANK(AI774,$AI$5:$AI$420,0))))</f>
        <v/>
      </c>
    </row>
    <row r="775" spans="1:39" ht="18.95" customHeight="1" x14ac:dyDescent="0.25">
      <c r="A775" s="4" t="str">
        <f>IF(DRAFT!$B777="","",DRAFT!$B777)</f>
        <v/>
      </c>
      <c r="B775" s="3" t="str">
        <f>IF(COUNT($A775)=0,"",IF($A775&lt;&gt;DRAFT!$B777,"ERR",IF(DRAFT!I777="3E","3E",IF(COUNT(DRAFT!E777,DRAFT!I777)&gt;0,DRAFT!J777,""))))</f>
        <v/>
      </c>
      <c r="C775" s="3" t="str">
        <f>IF(COUNT($A775)=0,"",IF(B775="3E","3E",IF(B775="","I",LOOKUP(B775/D$2,{0,0.4,0.45,0.5,0.55,0.6,0.65,0.7,0.75,0.8,1},{"F","D","C","C+","B-","B","B+","A-","A","A+"}))))</f>
        <v/>
      </c>
      <c r="D775" s="2" t="str">
        <f>IF(COUNT($A775)=0,"",IF(B775="","--",IF(B775="3E","3E",LOOKUP(B775/D$2,{0,0.4,0.45,0.5,0.55,0.6,0.65,0.7,0.75,0.8,1},{0,2,2.25,2.5,2.75,3,3.25,3.5,3.75,4}))))</f>
        <v/>
      </c>
      <c r="E775" s="3" t="str">
        <f>IF(COUNT($A775)=0,"",IF($A775&lt;&gt;DRAFT!$B777,"ERR",IF(DRAFT!R777="3E","3E",IF(COUNT(DRAFT!N777,DRAFT!R777)&gt;0,DRAFT!S777,""))))</f>
        <v/>
      </c>
      <c r="F775" s="3" t="str">
        <f>IF(COUNT($A775)=0,"",IF(E775="3E","3E",IF(E775="","I",LOOKUP(E775/G$2,{0,0.4,0.45,0.5,0.55,0.6,0.65,0.7,0.75,0.8,1},{"F","D","C","C+","B-","B","B+","A-","A","A+"}))))</f>
        <v/>
      </c>
      <c r="G775" s="2" t="str">
        <f>IF(COUNT($A775)=0,"",IF(E775="","--",IF(E775="3E","3E",LOOKUP(E775/G$2,{0,0.4,0.45,0.5,0.55,0.6,0.65,0.7,0.75,0.8,1},{0,2,2.25,2.5,2.75,3,3.25,3.5,3.75,4}))))</f>
        <v/>
      </c>
      <c r="H775" s="3" t="str">
        <f>IF(COUNT($A775)=0,"",IF($A775&lt;&gt;DRAFT!$B777,"ERR",IF(DRAFT!AA777="3E","3E",IF(COUNT(DRAFT!W777,DRAFT!AA777)&gt;0,DRAFT!AB777,""))))</f>
        <v/>
      </c>
      <c r="I775" s="3" t="str">
        <f>IF(COUNT($A775)=0,"",IF(H775="3E","3E",IF(H775="","I",LOOKUP(H775/J$2,{0,0.4,0.45,0.5,0.55,0.6,0.65,0.7,0.75,0.8,1},{"F","D","C","C+","B-","B","B+","A-","A","A+"}))))</f>
        <v/>
      </c>
      <c r="J775" s="2" t="str">
        <f>IF(COUNT($A775)=0,"",IF(H775="","--",IF(H775="3E","3E",LOOKUP(H775/J$2,{0,0.4,0.45,0.5,0.55,0.6,0.65,0.7,0.75,0.8,1},{0,2,2.25,2.5,2.75,3,3.25,3.5,3.75,4}))))</f>
        <v/>
      </c>
      <c r="K775" s="3" t="str">
        <f>IF(COUNT($A775)=0,"",IF($A775&lt;&gt;DRAFT!$B777,"ERR",IF(DRAFT!AJ777="3E","3E",IF(COUNT(DRAFT!AF777,DRAFT!AJ777)&gt;0,DRAFT!AK777,""))))</f>
        <v/>
      </c>
      <c r="L775" s="3" t="str">
        <f>IF(COUNT($A775)=0,"",IF(K775="3E","3E",IF(K775="","I",LOOKUP(K775/M$2,{0,0.4,0.45,0.5,0.55,0.6,0.65,0.7,0.75,0.8,1},{"F","D","C","C+","B-","B","B+","A-","A","A+"}))))</f>
        <v/>
      </c>
      <c r="M775" s="2" t="str">
        <f>IF(COUNT($A775)=0,"",IF(K775="","--",IF(K775="3E","3E",LOOKUP(K775/M$2,{0,0.4,0.45,0.5,0.55,0.6,0.65,0.7,0.75,0.8,1},{0,2,2.25,2.5,2.75,3,3.25,3.5,3.75,4}))))</f>
        <v/>
      </c>
      <c r="N775" s="3" t="str">
        <f>IF(COUNT($A775)=0,"",IF($A775&lt;&gt;DRAFT!$B777,"ERR",IF(DRAFT!AS777="3E","3E",IF(COUNT(DRAFT!AO777,DRAFT!AS777)&gt;0,DRAFT!AT777,""))))</f>
        <v/>
      </c>
      <c r="O775" s="3" t="str">
        <f>IF(COUNT($A775)=0,"",IF(N775="3E","3E",IF(N775="","I",LOOKUP(N775/P$2,{0,0.4,0.45,0.5,0.55,0.6,0.65,0.7,0.75,0.8,1},{"F","D","C","C+","B-","B","B+","A-","A","A+"}))))</f>
        <v/>
      </c>
      <c r="P775" s="2" t="str">
        <f>IF(COUNT($A775)=0,"",IF(N775="","--",IF(N775="3E","3E",LOOKUP(N775/P$2,{0,0.4,0.45,0.5,0.55,0.6,0.65,0.7,0.75,0.8,1},{0,2,2.25,2.5,2.75,3,3.25,3.5,3.75,4}))))</f>
        <v/>
      </c>
      <c r="Q775" s="3" t="str">
        <f>IF(COUNT($A775)=0,"",IF($A775&lt;&gt;DRAFT!$B777,"ERR",IF(DRAFT!BB777="3E","3E",IF(COUNT(DRAFT!AX777,DRAFT!BB777)&gt;0,DRAFT!BC777,""))))</f>
        <v/>
      </c>
      <c r="R775" s="3" t="str">
        <f>IF(COUNT($A775)=0,"",IF(Q775="3E","3E",IF(Q775="","I",LOOKUP(Q775/S$2,{0,0.4,0.45,0.5,0.55,0.6,0.65,0.7,0.75,0.8,1},{"F","D","C","C+","B-","B","B+","A-","A","A+"}))))</f>
        <v/>
      </c>
      <c r="S775" s="2" t="str">
        <f>IF(COUNT($A775)=0,"",IF(Q775="","--",IF(Q775="3E","3E",LOOKUP(Q775/S$2,{0,0.4,0.45,0.5,0.55,0.6,0.65,0.7,0.75,0.8,1},{0,2,2.25,2.5,2.75,3,3.25,3.5,3.75,4}))))</f>
        <v/>
      </c>
      <c r="T775" s="3" t="str">
        <f>IF(COUNT($A775)=0,"",IF($A775&lt;&gt;DRAFT!$B777,"ERR",IF(DRAFT!BK777="3E","3E",IF(COUNT(DRAFT!BG777,DRAFT!BK777)&gt;0,DRAFT!BL777,""))))</f>
        <v/>
      </c>
      <c r="U775" s="3" t="str">
        <f>IF(COUNT($A775)=0,"",IF(T775="3E","3E",IF(T775="","I",LOOKUP(T775/V$2,{0,0.4,0.45,0.5,0.55,0.6,0.65,0.7,0.75,0.8,1},{"F","D","C","C+","B-","B","B+","A-","A","A+"}))))</f>
        <v/>
      </c>
      <c r="V775" s="2" t="str">
        <f>IF(COUNT($A775)=0,"",IF(T775="","--",IF(T775="3E","3E",LOOKUP(T775/V$2,{0,0.4,0.45,0.5,0.55,0.6,0.65,0.7,0.75,0.8,1},{0,2,2.25,2.5,2.75,3,3.25,3.5,3.75,4}))))</f>
        <v/>
      </c>
      <c r="W775" s="3" t="str">
        <f>IF(COUNT($A775)=0,"",IF($A775&lt;&gt;DRAFT!$B777,"ERR",IF(DRAFT!BT777="3E","3E",IF(COUNT(DRAFT!BP777,DRAFT!BT777)&gt;0,DRAFT!BU777,""))))</f>
        <v/>
      </c>
      <c r="X775" s="3" t="str">
        <f>IF(COUNT($A775)=0,"",IF(W775="3E","3E",IF(W775="","I",LOOKUP(W775/Y$2,{0,0.4,0.45,0.5,0.55,0.6,0.65,0.7,0.75,0.8,1},{"F","D","C","C+","B-","B","B+","A-","A","A+"}))))</f>
        <v/>
      </c>
      <c r="Y775" s="2" t="str">
        <f>IF(COUNT($A775)=0,"",IF(W775="","--",IF(W775="3E","3E",LOOKUP(W775/Y$2,{0,0.4,0.45,0.5,0.55,0.6,0.65,0.7,0.75,0.8,1},{0,2,2.25,2.5,2.75,3,3.25,3.5,3.75,4}))))</f>
        <v/>
      </c>
      <c r="Z775" s="3" t="str">
        <f>IF(COUNT($A775)=0,"",IF($A775&lt;&gt;DRAFT!$B777,"ERR",IF(DRAFT!CC777="3E","3E",IF(COUNT(DRAFT!BY777,DRAFT!CC777)&gt;0,DRAFT!CD777,""))))</f>
        <v/>
      </c>
      <c r="AA775" s="3" t="str">
        <f>IF(COUNT($A775)=0,"",IF(Z775="3E","3E",IF(Z775="","I",LOOKUP(Z775/AB$2,{0,0.4,0.45,0.5,0.55,0.6,0.65,0.7,0.75,0.8,1},{"F","D","C","C+","B-","B","B+","A-","A","A+"}))))</f>
        <v/>
      </c>
      <c r="AB775" s="2" t="str">
        <f>IF(COUNT($A775)=0,"",IF(Z775="","--",IF(Z775="3E","3E",LOOKUP(Z775/AB$2,{0,0.4,0.45,0.5,0.55,0.6,0.65,0.7,0.75,0.8,1},{0,2,2.25,2.5,2.75,3,3.25,3.5,3.75,4}))))</f>
        <v/>
      </c>
      <c r="AC775" s="3" t="str">
        <f>IF(COUNT($A775)=0,"",IF($A775&lt;&gt;DRAFT!$B777,"ERR",IF(DRAFT!CF777&gt;0,DRAFT!CF777,"")))</f>
        <v/>
      </c>
      <c r="AD775" s="3" t="str">
        <f>IF(COUNT($A775)=0,"",IF(AC775="3E","3E",IF(AC775="","I",LOOKUP(AC775/AE$2,{0,0.4,0.45,0.5,0.55,0.6,0.65,0.7,0.75,0.8,1},{"F","D","C","C+","B-","B","B+","A-","A","A+"}))))</f>
        <v/>
      </c>
      <c r="AE775" s="2" t="str">
        <f>IF(COUNT($A775)=0,"",IF(AC775="","--",IF(AC775="3E","3E",LOOKUP(AC775/AE$2,{0,0.4,0.45,0.5,0.55,0.6,0.65,0.7,0.75,0.8,1},{0,2,2.25,2.5,2.75,3,3.25,3.5,3.75,4}))))</f>
        <v/>
      </c>
      <c r="AF775" s="3" t="str">
        <f>IF($A775&lt;&gt;DRAFT!$B777,"ERR",IF(OR(COUNT($A775)=0,COUNT(DRAFT!CI777:CK777,DRAFT!CM777:CO777)=0),"",CEILING(SUM(DRAFT!CL777,DRAFT!CP777),1)))</f>
        <v/>
      </c>
      <c r="AG775" s="3" t="str">
        <f>IF(COUNT($A775)=0,"",IF(AF775="3E","3E",IF(AF775="","I",LOOKUP(AF775/AH$2,{0,0.4,0.45,0.5,0.55,0.6,0.65,0.7,0.75,0.8,1},{"F","D","C","C+","B-","B","B+","A-","A","A+"}))))</f>
        <v/>
      </c>
      <c r="AH775" s="2" t="str">
        <f>IF(COUNT($A775)=0,"",IF(AF775="","--",IF(AF775="3E","3E",LOOKUP(AF775/AH$2,{0,0.4,0.45,0.5,0.55,0.6,0.65,0.7,0.75,0.8,1},{0,2,2.25,2.5,2.75,3,3.25,3.5,3.75,4}))))</f>
        <v/>
      </c>
      <c r="AI775" s="11" t="str">
        <f>IF(OR(COUNT($A775)=0,COUNT(B775:AH775)=0),"",IF(COUNTIF(B775:AH775,"3E")&gt;0,"3E",IF(DRAFT!$A777="R",TRUNC(SUMPRODUCT(RGP,RCP)/TCP,3),TRUNC((SUMPRODUCT(--(IMDGP&gt;0)*IMDGP,IMCP)+CEILING(DRAFT!$CQ777*42,0.25))/TCP,3))))</f>
        <v/>
      </c>
      <c r="AJ775" s="3" t="str">
        <f>IF(OR(COUNT($A775)=0,COUNT(B775:AH775)=0),"",IF(COUNTIF(B775:AH775,"3E")&gt;0,"3E",IF(DRAFT!$A777="R",SUMPRODUCT(--(RGP&gt;=2),RCP),SUMPRODUCT(--(IMDGP&gt;0),--(IMGP=0),IMCP)+DRAFT!$CR777)))</f>
        <v/>
      </c>
      <c r="AK775" s="3" t="str">
        <f>IF(OR(COUNT($A775)=0,COUNT(B775:AH775)=0),"",IF(COUNTIF(B775:AJ775,"3E")&gt;0,"3E",IF(AND(DRAFT!$A777="IM",OR($AI775&gt;DRAFT!$CQ777,$AJ775&gt;DRAFT!$CR777)),"IMPROVED",IF(AND(DRAFT!$A777="IM",$AI775&lt;=DRAFT!$CQ777,$AJ775&lt;=DRAFT!$CR777),"NOT IMPROVED",IF(AND(AH775&gt;=2,AI775&gt;=2,AJ775&gt;=30),"PASS","FAIL")))))</f>
        <v/>
      </c>
      <c r="AL775" s="3" t="str">
        <f t="shared" si="24"/>
        <v/>
      </c>
      <c r="AM775" s="3" t="str">
        <f t="shared" si="25"/>
        <v/>
      </c>
    </row>
    <row r="776" spans="1:39" ht="18.95" customHeight="1" x14ac:dyDescent="0.25">
      <c r="A776" s="4" t="str">
        <f>IF(DRAFT!$B778="","",DRAFT!$B778)</f>
        <v/>
      </c>
      <c r="B776" s="3" t="str">
        <f>IF(COUNT($A776)=0,"",IF($A776&lt;&gt;DRAFT!$B778,"ERR",IF(DRAFT!I778="3E","3E",IF(COUNT(DRAFT!E778,DRAFT!I778)&gt;0,DRAFT!J778,""))))</f>
        <v/>
      </c>
      <c r="C776" s="3" t="str">
        <f>IF(COUNT($A776)=0,"",IF(B776="3E","3E",IF(B776="","I",LOOKUP(B776/D$2,{0,0.4,0.45,0.5,0.55,0.6,0.65,0.7,0.75,0.8,1},{"F","D","C","C+","B-","B","B+","A-","A","A+"}))))</f>
        <v/>
      </c>
      <c r="D776" s="2" t="str">
        <f>IF(COUNT($A776)=0,"",IF(B776="","--",IF(B776="3E","3E",LOOKUP(B776/D$2,{0,0.4,0.45,0.5,0.55,0.6,0.65,0.7,0.75,0.8,1},{0,2,2.25,2.5,2.75,3,3.25,3.5,3.75,4}))))</f>
        <v/>
      </c>
      <c r="E776" s="3" t="str">
        <f>IF(COUNT($A776)=0,"",IF($A776&lt;&gt;DRAFT!$B778,"ERR",IF(DRAFT!R778="3E","3E",IF(COUNT(DRAFT!N778,DRAFT!R778)&gt;0,DRAFT!S778,""))))</f>
        <v/>
      </c>
      <c r="F776" s="3" t="str">
        <f>IF(COUNT($A776)=0,"",IF(E776="3E","3E",IF(E776="","I",LOOKUP(E776/G$2,{0,0.4,0.45,0.5,0.55,0.6,0.65,0.7,0.75,0.8,1},{"F","D","C","C+","B-","B","B+","A-","A","A+"}))))</f>
        <v/>
      </c>
      <c r="G776" s="2" t="str">
        <f>IF(COUNT($A776)=0,"",IF(E776="","--",IF(E776="3E","3E",LOOKUP(E776/G$2,{0,0.4,0.45,0.5,0.55,0.6,0.65,0.7,0.75,0.8,1},{0,2,2.25,2.5,2.75,3,3.25,3.5,3.75,4}))))</f>
        <v/>
      </c>
      <c r="H776" s="3" t="str">
        <f>IF(COUNT($A776)=0,"",IF($A776&lt;&gt;DRAFT!$B778,"ERR",IF(DRAFT!AA778="3E","3E",IF(COUNT(DRAFT!W778,DRAFT!AA778)&gt;0,DRAFT!AB778,""))))</f>
        <v/>
      </c>
      <c r="I776" s="3" t="str">
        <f>IF(COUNT($A776)=0,"",IF(H776="3E","3E",IF(H776="","I",LOOKUP(H776/J$2,{0,0.4,0.45,0.5,0.55,0.6,0.65,0.7,0.75,0.8,1},{"F","D","C","C+","B-","B","B+","A-","A","A+"}))))</f>
        <v/>
      </c>
      <c r="J776" s="2" t="str">
        <f>IF(COUNT($A776)=0,"",IF(H776="","--",IF(H776="3E","3E",LOOKUP(H776/J$2,{0,0.4,0.45,0.5,0.55,0.6,0.65,0.7,0.75,0.8,1},{0,2,2.25,2.5,2.75,3,3.25,3.5,3.75,4}))))</f>
        <v/>
      </c>
      <c r="K776" s="3" t="str">
        <f>IF(COUNT($A776)=0,"",IF($A776&lt;&gt;DRAFT!$B778,"ERR",IF(DRAFT!AJ778="3E","3E",IF(COUNT(DRAFT!AF778,DRAFT!AJ778)&gt;0,DRAFT!AK778,""))))</f>
        <v/>
      </c>
      <c r="L776" s="3" t="str">
        <f>IF(COUNT($A776)=0,"",IF(K776="3E","3E",IF(K776="","I",LOOKUP(K776/M$2,{0,0.4,0.45,0.5,0.55,0.6,0.65,0.7,0.75,0.8,1},{"F","D","C","C+","B-","B","B+","A-","A","A+"}))))</f>
        <v/>
      </c>
      <c r="M776" s="2" t="str">
        <f>IF(COUNT($A776)=0,"",IF(K776="","--",IF(K776="3E","3E",LOOKUP(K776/M$2,{0,0.4,0.45,0.5,0.55,0.6,0.65,0.7,0.75,0.8,1},{0,2,2.25,2.5,2.75,3,3.25,3.5,3.75,4}))))</f>
        <v/>
      </c>
      <c r="N776" s="3" t="str">
        <f>IF(COUNT($A776)=0,"",IF($A776&lt;&gt;DRAFT!$B778,"ERR",IF(DRAFT!AS778="3E","3E",IF(COUNT(DRAFT!AO778,DRAFT!AS778)&gt;0,DRAFT!AT778,""))))</f>
        <v/>
      </c>
      <c r="O776" s="3" t="str">
        <f>IF(COUNT($A776)=0,"",IF(N776="3E","3E",IF(N776="","I",LOOKUP(N776/P$2,{0,0.4,0.45,0.5,0.55,0.6,0.65,0.7,0.75,0.8,1},{"F","D","C","C+","B-","B","B+","A-","A","A+"}))))</f>
        <v/>
      </c>
      <c r="P776" s="2" t="str">
        <f>IF(COUNT($A776)=0,"",IF(N776="","--",IF(N776="3E","3E",LOOKUP(N776/P$2,{0,0.4,0.45,0.5,0.55,0.6,0.65,0.7,0.75,0.8,1},{0,2,2.25,2.5,2.75,3,3.25,3.5,3.75,4}))))</f>
        <v/>
      </c>
      <c r="Q776" s="3" t="str">
        <f>IF(COUNT($A776)=0,"",IF($A776&lt;&gt;DRAFT!$B778,"ERR",IF(DRAFT!BB778="3E","3E",IF(COUNT(DRAFT!AX778,DRAFT!BB778)&gt;0,DRAFT!BC778,""))))</f>
        <v/>
      </c>
      <c r="R776" s="3" t="str">
        <f>IF(COUNT($A776)=0,"",IF(Q776="3E","3E",IF(Q776="","I",LOOKUP(Q776/S$2,{0,0.4,0.45,0.5,0.55,0.6,0.65,0.7,0.75,0.8,1},{"F","D","C","C+","B-","B","B+","A-","A","A+"}))))</f>
        <v/>
      </c>
      <c r="S776" s="2" t="str">
        <f>IF(COUNT($A776)=0,"",IF(Q776="","--",IF(Q776="3E","3E",LOOKUP(Q776/S$2,{0,0.4,0.45,0.5,0.55,0.6,0.65,0.7,0.75,0.8,1},{0,2,2.25,2.5,2.75,3,3.25,3.5,3.75,4}))))</f>
        <v/>
      </c>
      <c r="T776" s="3" t="str">
        <f>IF(COUNT($A776)=0,"",IF($A776&lt;&gt;DRAFT!$B778,"ERR",IF(DRAFT!BK778="3E","3E",IF(COUNT(DRAFT!BG778,DRAFT!BK778)&gt;0,DRAFT!BL778,""))))</f>
        <v/>
      </c>
      <c r="U776" s="3" t="str">
        <f>IF(COUNT($A776)=0,"",IF(T776="3E","3E",IF(T776="","I",LOOKUP(T776/V$2,{0,0.4,0.45,0.5,0.55,0.6,0.65,0.7,0.75,0.8,1},{"F","D","C","C+","B-","B","B+","A-","A","A+"}))))</f>
        <v/>
      </c>
      <c r="V776" s="2" t="str">
        <f>IF(COUNT($A776)=0,"",IF(T776="","--",IF(T776="3E","3E",LOOKUP(T776/V$2,{0,0.4,0.45,0.5,0.55,0.6,0.65,0.7,0.75,0.8,1},{0,2,2.25,2.5,2.75,3,3.25,3.5,3.75,4}))))</f>
        <v/>
      </c>
      <c r="W776" s="3" t="str">
        <f>IF(COUNT($A776)=0,"",IF($A776&lt;&gt;DRAFT!$B778,"ERR",IF(DRAFT!BT778="3E","3E",IF(COUNT(DRAFT!BP778,DRAFT!BT778)&gt;0,DRAFT!BU778,""))))</f>
        <v/>
      </c>
      <c r="X776" s="3" t="str">
        <f>IF(COUNT($A776)=0,"",IF(W776="3E","3E",IF(W776="","I",LOOKUP(W776/Y$2,{0,0.4,0.45,0.5,0.55,0.6,0.65,0.7,0.75,0.8,1},{"F","D","C","C+","B-","B","B+","A-","A","A+"}))))</f>
        <v/>
      </c>
      <c r="Y776" s="2" t="str">
        <f>IF(COUNT($A776)=0,"",IF(W776="","--",IF(W776="3E","3E",LOOKUP(W776/Y$2,{0,0.4,0.45,0.5,0.55,0.6,0.65,0.7,0.75,0.8,1},{0,2,2.25,2.5,2.75,3,3.25,3.5,3.75,4}))))</f>
        <v/>
      </c>
      <c r="Z776" s="3" t="str">
        <f>IF(COUNT($A776)=0,"",IF($A776&lt;&gt;DRAFT!$B778,"ERR",IF(DRAFT!CC778="3E","3E",IF(COUNT(DRAFT!BY778,DRAFT!CC778)&gt;0,DRAFT!CD778,""))))</f>
        <v/>
      </c>
      <c r="AA776" s="3" t="str">
        <f>IF(COUNT($A776)=0,"",IF(Z776="3E","3E",IF(Z776="","I",LOOKUP(Z776/AB$2,{0,0.4,0.45,0.5,0.55,0.6,0.65,0.7,0.75,0.8,1},{"F","D","C","C+","B-","B","B+","A-","A","A+"}))))</f>
        <v/>
      </c>
      <c r="AB776" s="2" t="str">
        <f>IF(COUNT($A776)=0,"",IF(Z776="","--",IF(Z776="3E","3E",LOOKUP(Z776/AB$2,{0,0.4,0.45,0.5,0.55,0.6,0.65,0.7,0.75,0.8,1},{0,2,2.25,2.5,2.75,3,3.25,3.5,3.75,4}))))</f>
        <v/>
      </c>
      <c r="AC776" s="3" t="str">
        <f>IF(COUNT($A776)=0,"",IF($A776&lt;&gt;DRAFT!$B778,"ERR",IF(DRAFT!CF778&gt;0,DRAFT!CF778,"")))</f>
        <v/>
      </c>
      <c r="AD776" s="3" t="str">
        <f>IF(COUNT($A776)=0,"",IF(AC776="3E","3E",IF(AC776="","I",LOOKUP(AC776/AE$2,{0,0.4,0.45,0.5,0.55,0.6,0.65,0.7,0.75,0.8,1},{"F","D","C","C+","B-","B","B+","A-","A","A+"}))))</f>
        <v/>
      </c>
      <c r="AE776" s="2" t="str">
        <f>IF(COUNT($A776)=0,"",IF(AC776="","--",IF(AC776="3E","3E",LOOKUP(AC776/AE$2,{0,0.4,0.45,0.5,0.55,0.6,0.65,0.7,0.75,0.8,1},{0,2,2.25,2.5,2.75,3,3.25,3.5,3.75,4}))))</f>
        <v/>
      </c>
      <c r="AF776" s="3" t="str">
        <f>IF($A776&lt;&gt;DRAFT!$B778,"ERR",IF(OR(COUNT($A776)=0,COUNT(DRAFT!CI778:CK778,DRAFT!CM778:CO778)=0),"",CEILING(SUM(DRAFT!CL778,DRAFT!CP778),1)))</f>
        <v/>
      </c>
      <c r="AG776" s="3" t="str">
        <f>IF(COUNT($A776)=0,"",IF(AF776="3E","3E",IF(AF776="","I",LOOKUP(AF776/AH$2,{0,0.4,0.45,0.5,0.55,0.6,0.65,0.7,0.75,0.8,1},{"F","D","C","C+","B-","B","B+","A-","A","A+"}))))</f>
        <v/>
      </c>
      <c r="AH776" s="2" t="str">
        <f>IF(COUNT($A776)=0,"",IF(AF776="","--",IF(AF776="3E","3E",LOOKUP(AF776/AH$2,{0,0.4,0.45,0.5,0.55,0.6,0.65,0.7,0.75,0.8,1},{0,2,2.25,2.5,2.75,3,3.25,3.5,3.75,4}))))</f>
        <v/>
      </c>
      <c r="AI776" s="11" t="str">
        <f>IF(OR(COUNT($A776)=0,COUNT(B776:AH776)=0),"",IF(COUNTIF(B776:AH776,"3E")&gt;0,"3E",IF(DRAFT!$A778="R",TRUNC(SUMPRODUCT(RGP,RCP)/TCP,3),TRUNC((SUMPRODUCT(--(IMDGP&gt;0)*IMDGP,IMCP)+CEILING(DRAFT!$CQ778*42,0.25))/TCP,3))))</f>
        <v/>
      </c>
      <c r="AJ776" s="3" t="str">
        <f>IF(OR(COUNT($A776)=0,COUNT(B776:AH776)=0),"",IF(COUNTIF(B776:AH776,"3E")&gt;0,"3E",IF(DRAFT!$A778="R",SUMPRODUCT(--(RGP&gt;=2),RCP),SUMPRODUCT(--(IMDGP&gt;0),--(IMGP=0),IMCP)+DRAFT!$CR778)))</f>
        <v/>
      </c>
      <c r="AK776" s="3" t="str">
        <f>IF(OR(COUNT($A776)=0,COUNT(B776:AH776)=0),"",IF(COUNTIF(B776:AJ776,"3E")&gt;0,"3E",IF(AND(DRAFT!$A778="IM",OR($AI776&gt;DRAFT!$CQ778,$AJ776&gt;DRAFT!$CR778)),"IMPROVED",IF(AND(DRAFT!$A778="IM",$AI776&lt;=DRAFT!$CQ778,$AJ776&lt;=DRAFT!$CR778),"NOT IMPROVED",IF(AND(AH776&gt;=2,AI776&gt;=2,AJ776&gt;=30),"PASS","FAIL")))))</f>
        <v/>
      </c>
      <c r="AL776" s="3" t="str">
        <f t="shared" si="24"/>
        <v/>
      </c>
      <c r="AM776" s="3" t="str">
        <f t="shared" si="25"/>
        <v/>
      </c>
    </row>
    <row r="777" spans="1:39" ht="18.95" customHeight="1" x14ac:dyDescent="0.25">
      <c r="A777" s="4" t="str">
        <f>IF(DRAFT!$B779="","",DRAFT!$B779)</f>
        <v/>
      </c>
      <c r="B777" s="3" t="str">
        <f>IF(COUNT($A777)=0,"",IF($A777&lt;&gt;DRAFT!$B779,"ERR",IF(DRAFT!I779="3E","3E",IF(COUNT(DRAFT!E779,DRAFT!I779)&gt;0,DRAFT!J779,""))))</f>
        <v/>
      </c>
      <c r="C777" s="3" t="str">
        <f>IF(COUNT($A777)=0,"",IF(B777="3E","3E",IF(B777="","I",LOOKUP(B777/D$2,{0,0.4,0.45,0.5,0.55,0.6,0.65,0.7,0.75,0.8,1},{"F","D","C","C+","B-","B","B+","A-","A","A+"}))))</f>
        <v/>
      </c>
      <c r="D777" s="2" t="str">
        <f>IF(COUNT($A777)=0,"",IF(B777="","--",IF(B777="3E","3E",LOOKUP(B777/D$2,{0,0.4,0.45,0.5,0.55,0.6,0.65,0.7,0.75,0.8,1},{0,2,2.25,2.5,2.75,3,3.25,3.5,3.75,4}))))</f>
        <v/>
      </c>
      <c r="E777" s="3" t="str">
        <f>IF(COUNT($A777)=0,"",IF($A777&lt;&gt;DRAFT!$B779,"ERR",IF(DRAFT!R779="3E","3E",IF(COUNT(DRAFT!N779,DRAFT!R779)&gt;0,DRAFT!S779,""))))</f>
        <v/>
      </c>
      <c r="F777" s="3" t="str">
        <f>IF(COUNT($A777)=0,"",IF(E777="3E","3E",IF(E777="","I",LOOKUP(E777/G$2,{0,0.4,0.45,0.5,0.55,0.6,0.65,0.7,0.75,0.8,1},{"F","D","C","C+","B-","B","B+","A-","A","A+"}))))</f>
        <v/>
      </c>
      <c r="G777" s="2" t="str">
        <f>IF(COUNT($A777)=0,"",IF(E777="","--",IF(E777="3E","3E",LOOKUP(E777/G$2,{0,0.4,0.45,0.5,0.55,0.6,0.65,0.7,0.75,0.8,1},{0,2,2.25,2.5,2.75,3,3.25,3.5,3.75,4}))))</f>
        <v/>
      </c>
      <c r="H777" s="3" t="str">
        <f>IF(COUNT($A777)=0,"",IF($A777&lt;&gt;DRAFT!$B779,"ERR",IF(DRAFT!AA779="3E","3E",IF(COUNT(DRAFT!W779,DRAFT!AA779)&gt;0,DRAFT!AB779,""))))</f>
        <v/>
      </c>
      <c r="I777" s="3" t="str">
        <f>IF(COUNT($A777)=0,"",IF(H777="3E","3E",IF(H777="","I",LOOKUP(H777/J$2,{0,0.4,0.45,0.5,0.55,0.6,0.65,0.7,0.75,0.8,1},{"F","D","C","C+","B-","B","B+","A-","A","A+"}))))</f>
        <v/>
      </c>
      <c r="J777" s="2" t="str">
        <f>IF(COUNT($A777)=0,"",IF(H777="","--",IF(H777="3E","3E",LOOKUP(H777/J$2,{0,0.4,0.45,0.5,0.55,0.6,0.65,0.7,0.75,0.8,1},{0,2,2.25,2.5,2.75,3,3.25,3.5,3.75,4}))))</f>
        <v/>
      </c>
      <c r="K777" s="3" t="str">
        <f>IF(COUNT($A777)=0,"",IF($A777&lt;&gt;DRAFT!$B779,"ERR",IF(DRAFT!AJ779="3E","3E",IF(COUNT(DRAFT!AF779,DRAFT!AJ779)&gt;0,DRAFT!AK779,""))))</f>
        <v/>
      </c>
      <c r="L777" s="3" t="str">
        <f>IF(COUNT($A777)=0,"",IF(K777="3E","3E",IF(K777="","I",LOOKUP(K777/M$2,{0,0.4,0.45,0.5,0.55,0.6,0.65,0.7,0.75,0.8,1},{"F","D","C","C+","B-","B","B+","A-","A","A+"}))))</f>
        <v/>
      </c>
      <c r="M777" s="2" t="str">
        <f>IF(COUNT($A777)=0,"",IF(K777="","--",IF(K777="3E","3E",LOOKUP(K777/M$2,{0,0.4,0.45,0.5,0.55,0.6,0.65,0.7,0.75,0.8,1},{0,2,2.25,2.5,2.75,3,3.25,3.5,3.75,4}))))</f>
        <v/>
      </c>
      <c r="N777" s="3" t="str">
        <f>IF(COUNT($A777)=0,"",IF($A777&lt;&gt;DRAFT!$B779,"ERR",IF(DRAFT!AS779="3E","3E",IF(COUNT(DRAFT!AO779,DRAFT!AS779)&gt;0,DRAFT!AT779,""))))</f>
        <v/>
      </c>
      <c r="O777" s="3" t="str">
        <f>IF(COUNT($A777)=0,"",IF(N777="3E","3E",IF(N777="","I",LOOKUP(N777/P$2,{0,0.4,0.45,0.5,0.55,0.6,0.65,0.7,0.75,0.8,1},{"F","D","C","C+","B-","B","B+","A-","A","A+"}))))</f>
        <v/>
      </c>
      <c r="P777" s="2" t="str">
        <f>IF(COUNT($A777)=0,"",IF(N777="","--",IF(N777="3E","3E",LOOKUP(N777/P$2,{0,0.4,0.45,0.5,0.55,0.6,0.65,0.7,0.75,0.8,1},{0,2,2.25,2.5,2.75,3,3.25,3.5,3.75,4}))))</f>
        <v/>
      </c>
      <c r="Q777" s="3" t="str">
        <f>IF(COUNT($A777)=0,"",IF($A777&lt;&gt;DRAFT!$B779,"ERR",IF(DRAFT!BB779="3E","3E",IF(COUNT(DRAFT!AX779,DRAFT!BB779)&gt;0,DRAFT!BC779,""))))</f>
        <v/>
      </c>
      <c r="R777" s="3" t="str">
        <f>IF(COUNT($A777)=0,"",IF(Q777="3E","3E",IF(Q777="","I",LOOKUP(Q777/S$2,{0,0.4,0.45,0.5,0.55,0.6,0.65,0.7,0.75,0.8,1},{"F","D","C","C+","B-","B","B+","A-","A","A+"}))))</f>
        <v/>
      </c>
      <c r="S777" s="2" t="str">
        <f>IF(COUNT($A777)=0,"",IF(Q777="","--",IF(Q777="3E","3E",LOOKUP(Q777/S$2,{0,0.4,0.45,0.5,0.55,0.6,0.65,0.7,0.75,0.8,1},{0,2,2.25,2.5,2.75,3,3.25,3.5,3.75,4}))))</f>
        <v/>
      </c>
      <c r="T777" s="3" t="str">
        <f>IF(COUNT($A777)=0,"",IF($A777&lt;&gt;DRAFT!$B779,"ERR",IF(DRAFT!BK779="3E","3E",IF(COUNT(DRAFT!BG779,DRAFT!BK779)&gt;0,DRAFT!BL779,""))))</f>
        <v/>
      </c>
      <c r="U777" s="3" t="str">
        <f>IF(COUNT($A777)=0,"",IF(T777="3E","3E",IF(T777="","I",LOOKUP(T777/V$2,{0,0.4,0.45,0.5,0.55,0.6,0.65,0.7,0.75,0.8,1},{"F","D","C","C+","B-","B","B+","A-","A","A+"}))))</f>
        <v/>
      </c>
      <c r="V777" s="2" t="str">
        <f>IF(COUNT($A777)=0,"",IF(T777="","--",IF(T777="3E","3E",LOOKUP(T777/V$2,{0,0.4,0.45,0.5,0.55,0.6,0.65,0.7,0.75,0.8,1},{0,2,2.25,2.5,2.75,3,3.25,3.5,3.75,4}))))</f>
        <v/>
      </c>
      <c r="W777" s="3" t="str">
        <f>IF(COUNT($A777)=0,"",IF($A777&lt;&gt;DRAFT!$B779,"ERR",IF(DRAFT!BT779="3E","3E",IF(COUNT(DRAFT!BP779,DRAFT!BT779)&gt;0,DRAFT!BU779,""))))</f>
        <v/>
      </c>
      <c r="X777" s="3" t="str">
        <f>IF(COUNT($A777)=0,"",IF(W777="3E","3E",IF(W777="","I",LOOKUP(W777/Y$2,{0,0.4,0.45,0.5,0.55,0.6,0.65,0.7,0.75,0.8,1},{"F","D","C","C+","B-","B","B+","A-","A","A+"}))))</f>
        <v/>
      </c>
      <c r="Y777" s="2" t="str">
        <f>IF(COUNT($A777)=0,"",IF(W777="","--",IF(W777="3E","3E",LOOKUP(W777/Y$2,{0,0.4,0.45,0.5,0.55,0.6,0.65,0.7,0.75,0.8,1},{0,2,2.25,2.5,2.75,3,3.25,3.5,3.75,4}))))</f>
        <v/>
      </c>
      <c r="Z777" s="3" t="str">
        <f>IF(COUNT($A777)=0,"",IF($A777&lt;&gt;DRAFT!$B779,"ERR",IF(DRAFT!CC779="3E","3E",IF(COUNT(DRAFT!BY779,DRAFT!CC779)&gt;0,DRAFT!CD779,""))))</f>
        <v/>
      </c>
      <c r="AA777" s="3" t="str">
        <f>IF(COUNT($A777)=0,"",IF(Z777="3E","3E",IF(Z777="","I",LOOKUP(Z777/AB$2,{0,0.4,0.45,0.5,0.55,0.6,0.65,0.7,0.75,0.8,1},{"F","D","C","C+","B-","B","B+","A-","A","A+"}))))</f>
        <v/>
      </c>
      <c r="AB777" s="2" t="str">
        <f>IF(COUNT($A777)=0,"",IF(Z777="","--",IF(Z777="3E","3E",LOOKUP(Z777/AB$2,{0,0.4,0.45,0.5,0.55,0.6,0.65,0.7,0.75,0.8,1},{0,2,2.25,2.5,2.75,3,3.25,3.5,3.75,4}))))</f>
        <v/>
      </c>
      <c r="AC777" s="3" t="str">
        <f>IF(COUNT($A777)=0,"",IF($A777&lt;&gt;DRAFT!$B779,"ERR",IF(DRAFT!CF779&gt;0,DRAFT!CF779,"")))</f>
        <v/>
      </c>
      <c r="AD777" s="3" t="str">
        <f>IF(COUNT($A777)=0,"",IF(AC777="3E","3E",IF(AC777="","I",LOOKUP(AC777/AE$2,{0,0.4,0.45,0.5,0.55,0.6,0.65,0.7,0.75,0.8,1},{"F","D","C","C+","B-","B","B+","A-","A","A+"}))))</f>
        <v/>
      </c>
      <c r="AE777" s="2" t="str">
        <f>IF(COUNT($A777)=0,"",IF(AC777="","--",IF(AC777="3E","3E",LOOKUP(AC777/AE$2,{0,0.4,0.45,0.5,0.55,0.6,0.65,0.7,0.75,0.8,1},{0,2,2.25,2.5,2.75,3,3.25,3.5,3.75,4}))))</f>
        <v/>
      </c>
      <c r="AF777" s="3" t="str">
        <f>IF($A777&lt;&gt;DRAFT!$B779,"ERR",IF(OR(COUNT($A777)=0,COUNT(DRAFT!CI779:CK779,DRAFT!CM779:CO779)=0),"",CEILING(SUM(DRAFT!CL779,DRAFT!CP779),1)))</f>
        <v/>
      </c>
      <c r="AG777" s="3" t="str">
        <f>IF(COUNT($A777)=0,"",IF(AF777="3E","3E",IF(AF777="","I",LOOKUP(AF777/AH$2,{0,0.4,0.45,0.5,0.55,0.6,0.65,0.7,0.75,0.8,1},{"F","D","C","C+","B-","B","B+","A-","A","A+"}))))</f>
        <v/>
      </c>
      <c r="AH777" s="2" t="str">
        <f>IF(COUNT($A777)=0,"",IF(AF777="","--",IF(AF777="3E","3E",LOOKUP(AF777/AH$2,{0,0.4,0.45,0.5,0.55,0.6,0.65,0.7,0.75,0.8,1},{0,2,2.25,2.5,2.75,3,3.25,3.5,3.75,4}))))</f>
        <v/>
      </c>
      <c r="AI777" s="11" t="str">
        <f>IF(OR(COUNT($A777)=0,COUNT(B777:AH777)=0),"",IF(COUNTIF(B777:AH777,"3E")&gt;0,"3E",IF(DRAFT!$A779="R",TRUNC(SUMPRODUCT(RGP,RCP)/TCP,3),TRUNC((SUMPRODUCT(--(IMDGP&gt;0)*IMDGP,IMCP)+CEILING(DRAFT!$CQ779*42,0.25))/TCP,3))))</f>
        <v/>
      </c>
      <c r="AJ777" s="3" t="str">
        <f>IF(OR(COUNT($A777)=0,COUNT(B777:AH777)=0),"",IF(COUNTIF(B777:AH777,"3E")&gt;0,"3E",IF(DRAFT!$A779="R",SUMPRODUCT(--(RGP&gt;=2),RCP),SUMPRODUCT(--(IMDGP&gt;0),--(IMGP=0),IMCP)+DRAFT!$CR779)))</f>
        <v/>
      </c>
      <c r="AK777" s="3" t="str">
        <f>IF(OR(COUNT($A777)=0,COUNT(B777:AH777)=0),"",IF(COUNTIF(B777:AJ777,"3E")&gt;0,"3E",IF(AND(DRAFT!$A779="IM",OR($AI777&gt;DRAFT!$CQ779,$AJ777&gt;DRAFT!$CR779)),"IMPROVED",IF(AND(DRAFT!$A779="IM",$AI777&lt;=DRAFT!$CQ779,$AJ777&lt;=DRAFT!$CR779),"NOT IMPROVED",IF(AND(AH777&gt;=2,AI777&gt;=2,AJ777&gt;=30),"PASS","FAIL")))))</f>
        <v/>
      </c>
      <c r="AL777" s="3" t="str">
        <f t="shared" si="24"/>
        <v/>
      </c>
      <c r="AM777" s="3" t="str">
        <f t="shared" si="25"/>
        <v/>
      </c>
    </row>
    <row r="778" spans="1:39" ht="18.95" customHeight="1" x14ac:dyDescent="0.25">
      <c r="A778" s="4" t="str">
        <f>IF(DRAFT!$B780="","",DRAFT!$B780)</f>
        <v/>
      </c>
      <c r="B778" s="3" t="str">
        <f>IF(COUNT($A778)=0,"",IF($A778&lt;&gt;DRAFT!$B780,"ERR",IF(DRAFT!I780="3E","3E",IF(COUNT(DRAFT!E780,DRAFT!I780)&gt;0,DRAFT!J780,""))))</f>
        <v/>
      </c>
      <c r="C778" s="3" t="str">
        <f>IF(COUNT($A778)=0,"",IF(B778="3E","3E",IF(B778="","I",LOOKUP(B778/D$2,{0,0.4,0.45,0.5,0.55,0.6,0.65,0.7,0.75,0.8,1},{"F","D","C","C+","B-","B","B+","A-","A","A+"}))))</f>
        <v/>
      </c>
      <c r="D778" s="2" t="str">
        <f>IF(COUNT($A778)=0,"",IF(B778="","--",IF(B778="3E","3E",LOOKUP(B778/D$2,{0,0.4,0.45,0.5,0.55,0.6,0.65,0.7,0.75,0.8,1},{0,2,2.25,2.5,2.75,3,3.25,3.5,3.75,4}))))</f>
        <v/>
      </c>
      <c r="E778" s="3" t="str">
        <f>IF(COUNT($A778)=0,"",IF($A778&lt;&gt;DRAFT!$B780,"ERR",IF(DRAFT!R780="3E","3E",IF(COUNT(DRAFT!N780,DRAFT!R780)&gt;0,DRAFT!S780,""))))</f>
        <v/>
      </c>
      <c r="F778" s="3" t="str">
        <f>IF(COUNT($A778)=0,"",IF(E778="3E","3E",IF(E778="","I",LOOKUP(E778/G$2,{0,0.4,0.45,0.5,0.55,0.6,0.65,0.7,0.75,0.8,1},{"F","D","C","C+","B-","B","B+","A-","A","A+"}))))</f>
        <v/>
      </c>
      <c r="G778" s="2" t="str">
        <f>IF(COUNT($A778)=0,"",IF(E778="","--",IF(E778="3E","3E",LOOKUP(E778/G$2,{0,0.4,0.45,0.5,0.55,0.6,0.65,0.7,0.75,0.8,1},{0,2,2.25,2.5,2.75,3,3.25,3.5,3.75,4}))))</f>
        <v/>
      </c>
      <c r="H778" s="3" t="str">
        <f>IF(COUNT($A778)=0,"",IF($A778&lt;&gt;DRAFT!$B780,"ERR",IF(DRAFT!AA780="3E","3E",IF(COUNT(DRAFT!W780,DRAFT!AA780)&gt;0,DRAFT!AB780,""))))</f>
        <v/>
      </c>
      <c r="I778" s="3" t="str">
        <f>IF(COUNT($A778)=0,"",IF(H778="3E","3E",IF(H778="","I",LOOKUP(H778/J$2,{0,0.4,0.45,0.5,0.55,0.6,0.65,0.7,0.75,0.8,1},{"F","D","C","C+","B-","B","B+","A-","A","A+"}))))</f>
        <v/>
      </c>
      <c r="J778" s="2" t="str">
        <f>IF(COUNT($A778)=0,"",IF(H778="","--",IF(H778="3E","3E",LOOKUP(H778/J$2,{0,0.4,0.45,0.5,0.55,0.6,0.65,0.7,0.75,0.8,1},{0,2,2.25,2.5,2.75,3,3.25,3.5,3.75,4}))))</f>
        <v/>
      </c>
      <c r="K778" s="3" t="str">
        <f>IF(COUNT($A778)=0,"",IF($A778&lt;&gt;DRAFT!$B780,"ERR",IF(DRAFT!AJ780="3E","3E",IF(COUNT(DRAFT!AF780,DRAFT!AJ780)&gt;0,DRAFT!AK780,""))))</f>
        <v/>
      </c>
      <c r="L778" s="3" t="str">
        <f>IF(COUNT($A778)=0,"",IF(K778="3E","3E",IF(K778="","I",LOOKUP(K778/M$2,{0,0.4,0.45,0.5,0.55,0.6,0.65,0.7,0.75,0.8,1},{"F","D","C","C+","B-","B","B+","A-","A","A+"}))))</f>
        <v/>
      </c>
      <c r="M778" s="2" t="str">
        <f>IF(COUNT($A778)=0,"",IF(K778="","--",IF(K778="3E","3E",LOOKUP(K778/M$2,{0,0.4,0.45,0.5,0.55,0.6,0.65,0.7,0.75,0.8,1},{0,2,2.25,2.5,2.75,3,3.25,3.5,3.75,4}))))</f>
        <v/>
      </c>
      <c r="N778" s="3" t="str">
        <f>IF(COUNT($A778)=0,"",IF($A778&lt;&gt;DRAFT!$B780,"ERR",IF(DRAFT!AS780="3E","3E",IF(COUNT(DRAFT!AO780,DRAFT!AS780)&gt;0,DRAFT!AT780,""))))</f>
        <v/>
      </c>
      <c r="O778" s="3" t="str">
        <f>IF(COUNT($A778)=0,"",IF(N778="3E","3E",IF(N778="","I",LOOKUP(N778/P$2,{0,0.4,0.45,0.5,0.55,0.6,0.65,0.7,0.75,0.8,1},{"F","D","C","C+","B-","B","B+","A-","A","A+"}))))</f>
        <v/>
      </c>
      <c r="P778" s="2" t="str">
        <f>IF(COUNT($A778)=0,"",IF(N778="","--",IF(N778="3E","3E",LOOKUP(N778/P$2,{0,0.4,0.45,0.5,0.55,0.6,0.65,0.7,0.75,0.8,1},{0,2,2.25,2.5,2.75,3,3.25,3.5,3.75,4}))))</f>
        <v/>
      </c>
      <c r="Q778" s="3" t="str">
        <f>IF(COUNT($A778)=0,"",IF($A778&lt;&gt;DRAFT!$B780,"ERR",IF(DRAFT!BB780="3E","3E",IF(COUNT(DRAFT!AX780,DRAFT!BB780)&gt;0,DRAFT!BC780,""))))</f>
        <v/>
      </c>
      <c r="R778" s="3" t="str">
        <f>IF(COUNT($A778)=0,"",IF(Q778="3E","3E",IF(Q778="","I",LOOKUP(Q778/S$2,{0,0.4,0.45,0.5,0.55,0.6,0.65,0.7,0.75,0.8,1},{"F","D","C","C+","B-","B","B+","A-","A","A+"}))))</f>
        <v/>
      </c>
      <c r="S778" s="2" t="str">
        <f>IF(COUNT($A778)=0,"",IF(Q778="","--",IF(Q778="3E","3E",LOOKUP(Q778/S$2,{0,0.4,0.45,0.5,0.55,0.6,0.65,0.7,0.75,0.8,1},{0,2,2.25,2.5,2.75,3,3.25,3.5,3.75,4}))))</f>
        <v/>
      </c>
      <c r="T778" s="3" t="str">
        <f>IF(COUNT($A778)=0,"",IF($A778&lt;&gt;DRAFT!$B780,"ERR",IF(DRAFT!BK780="3E","3E",IF(COUNT(DRAFT!BG780,DRAFT!BK780)&gt;0,DRAFT!BL780,""))))</f>
        <v/>
      </c>
      <c r="U778" s="3" t="str">
        <f>IF(COUNT($A778)=0,"",IF(T778="3E","3E",IF(T778="","I",LOOKUP(T778/V$2,{0,0.4,0.45,0.5,0.55,0.6,0.65,0.7,0.75,0.8,1},{"F","D","C","C+","B-","B","B+","A-","A","A+"}))))</f>
        <v/>
      </c>
      <c r="V778" s="2" t="str">
        <f>IF(COUNT($A778)=0,"",IF(T778="","--",IF(T778="3E","3E",LOOKUP(T778/V$2,{0,0.4,0.45,0.5,0.55,0.6,0.65,0.7,0.75,0.8,1},{0,2,2.25,2.5,2.75,3,3.25,3.5,3.75,4}))))</f>
        <v/>
      </c>
      <c r="W778" s="3" t="str">
        <f>IF(COUNT($A778)=0,"",IF($A778&lt;&gt;DRAFT!$B780,"ERR",IF(DRAFT!BT780="3E","3E",IF(COUNT(DRAFT!BP780,DRAFT!BT780)&gt;0,DRAFT!BU780,""))))</f>
        <v/>
      </c>
      <c r="X778" s="3" t="str">
        <f>IF(COUNT($A778)=0,"",IF(W778="3E","3E",IF(W778="","I",LOOKUP(W778/Y$2,{0,0.4,0.45,0.5,0.55,0.6,0.65,0.7,0.75,0.8,1},{"F","D","C","C+","B-","B","B+","A-","A","A+"}))))</f>
        <v/>
      </c>
      <c r="Y778" s="2" t="str">
        <f>IF(COUNT($A778)=0,"",IF(W778="","--",IF(W778="3E","3E",LOOKUP(W778/Y$2,{0,0.4,0.45,0.5,0.55,0.6,0.65,0.7,0.75,0.8,1},{0,2,2.25,2.5,2.75,3,3.25,3.5,3.75,4}))))</f>
        <v/>
      </c>
      <c r="Z778" s="3" t="str">
        <f>IF(COUNT($A778)=0,"",IF($A778&lt;&gt;DRAFT!$B780,"ERR",IF(DRAFT!CC780="3E","3E",IF(COUNT(DRAFT!BY780,DRAFT!CC780)&gt;0,DRAFT!CD780,""))))</f>
        <v/>
      </c>
      <c r="AA778" s="3" t="str">
        <f>IF(COUNT($A778)=0,"",IF(Z778="3E","3E",IF(Z778="","I",LOOKUP(Z778/AB$2,{0,0.4,0.45,0.5,0.55,0.6,0.65,0.7,0.75,0.8,1},{"F","D","C","C+","B-","B","B+","A-","A","A+"}))))</f>
        <v/>
      </c>
      <c r="AB778" s="2" t="str">
        <f>IF(COUNT($A778)=0,"",IF(Z778="","--",IF(Z778="3E","3E",LOOKUP(Z778/AB$2,{0,0.4,0.45,0.5,0.55,0.6,0.65,0.7,0.75,0.8,1},{0,2,2.25,2.5,2.75,3,3.25,3.5,3.75,4}))))</f>
        <v/>
      </c>
      <c r="AC778" s="3" t="str">
        <f>IF(COUNT($A778)=0,"",IF($A778&lt;&gt;DRAFT!$B780,"ERR",IF(DRAFT!CF780&gt;0,DRAFT!CF780,"")))</f>
        <v/>
      </c>
      <c r="AD778" s="3" t="str">
        <f>IF(COUNT($A778)=0,"",IF(AC778="3E","3E",IF(AC778="","I",LOOKUP(AC778/AE$2,{0,0.4,0.45,0.5,0.55,0.6,0.65,0.7,0.75,0.8,1},{"F","D","C","C+","B-","B","B+","A-","A","A+"}))))</f>
        <v/>
      </c>
      <c r="AE778" s="2" t="str">
        <f>IF(COUNT($A778)=0,"",IF(AC778="","--",IF(AC778="3E","3E",LOOKUP(AC778/AE$2,{0,0.4,0.45,0.5,0.55,0.6,0.65,0.7,0.75,0.8,1},{0,2,2.25,2.5,2.75,3,3.25,3.5,3.75,4}))))</f>
        <v/>
      </c>
      <c r="AF778" s="3" t="str">
        <f>IF($A778&lt;&gt;DRAFT!$B780,"ERR",IF(OR(COUNT($A778)=0,COUNT(DRAFT!CI780:CK780,DRAFT!CM780:CO780)=0),"",CEILING(SUM(DRAFT!CL780,DRAFT!CP780),1)))</f>
        <v/>
      </c>
      <c r="AG778" s="3" t="str">
        <f>IF(COUNT($A778)=0,"",IF(AF778="3E","3E",IF(AF778="","I",LOOKUP(AF778/AH$2,{0,0.4,0.45,0.5,0.55,0.6,0.65,0.7,0.75,0.8,1},{"F","D","C","C+","B-","B","B+","A-","A","A+"}))))</f>
        <v/>
      </c>
      <c r="AH778" s="2" t="str">
        <f>IF(COUNT($A778)=0,"",IF(AF778="","--",IF(AF778="3E","3E",LOOKUP(AF778/AH$2,{0,0.4,0.45,0.5,0.55,0.6,0.65,0.7,0.75,0.8,1},{0,2,2.25,2.5,2.75,3,3.25,3.5,3.75,4}))))</f>
        <v/>
      </c>
      <c r="AI778" s="11" t="str">
        <f>IF(OR(COUNT($A778)=0,COUNT(B778:AH778)=0),"",IF(COUNTIF(B778:AH778,"3E")&gt;0,"3E",IF(DRAFT!$A780="R",TRUNC(SUMPRODUCT(RGP,RCP)/TCP,3),TRUNC((SUMPRODUCT(--(IMDGP&gt;0)*IMDGP,IMCP)+CEILING(DRAFT!$CQ780*42,0.25))/TCP,3))))</f>
        <v/>
      </c>
      <c r="AJ778" s="3" t="str">
        <f>IF(OR(COUNT($A778)=0,COUNT(B778:AH778)=0),"",IF(COUNTIF(B778:AH778,"3E")&gt;0,"3E",IF(DRAFT!$A780="R",SUMPRODUCT(--(RGP&gt;=2),RCP),SUMPRODUCT(--(IMDGP&gt;0),--(IMGP=0),IMCP)+DRAFT!$CR780)))</f>
        <v/>
      </c>
      <c r="AK778" s="3" t="str">
        <f>IF(OR(COUNT($A778)=0,COUNT(B778:AH778)=0),"",IF(COUNTIF(B778:AJ778,"3E")&gt;0,"3E",IF(AND(DRAFT!$A780="IM",OR($AI778&gt;DRAFT!$CQ780,$AJ778&gt;DRAFT!$CR780)),"IMPROVED",IF(AND(DRAFT!$A780="IM",$AI778&lt;=DRAFT!$CQ780,$AJ778&lt;=DRAFT!$CR780),"NOT IMPROVED",IF(AND(AH778&gt;=2,AI778&gt;=2,AJ778&gt;=30),"PASS","FAIL")))))</f>
        <v/>
      </c>
      <c r="AL778" s="3" t="str">
        <f t="shared" si="24"/>
        <v/>
      </c>
      <c r="AM778" s="3" t="str">
        <f t="shared" si="25"/>
        <v/>
      </c>
    </row>
    <row r="779" spans="1:39" ht="18.95" customHeight="1" x14ac:dyDescent="0.25">
      <c r="A779" s="4" t="str">
        <f>IF(DRAFT!$B781="","",DRAFT!$B781)</f>
        <v/>
      </c>
      <c r="B779" s="3" t="str">
        <f>IF(COUNT($A779)=0,"",IF($A779&lt;&gt;DRAFT!$B781,"ERR",IF(DRAFT!I781="3E","3E",IF(COUNT(DRAFT!E781,DRAFT!I781)&gt;0,DRAFT!J781,""))))</f>
        <v/>
      </c>
      <c r="C779" s="3" t="str">
        <f>IF(COUNT($A779)=0,"",IF(B779="3E","3E",IF(B779="","I",LOOKUP(B779/D$2,{0,0.4,0.45,0.5,0.55,0.6,0.65,0.7,0.75,0.8,1},{"F","D","C","C+","B-","B","B+","A-","A","A+"}))))</f>
        <v/>
      </c>
      <c r="D779" s="2" t="str">
        <f>IF(COUNT($A779)=0,"",IF(B779="","--",IF(B779="3E","3E",LOOKUP(B779/D$2,{0,0.4,0.45,0.5,0.55,0.6,0.65,0.7,0.75,0.8,1},{0,2,2.25,2.5,2.75,3,3.25,3.5,3.75,4}))))</f>
        <v/>
      </c>
      <c r="E779" s="3" t="str">
        <f>IF(COUNT($A779)=0,"",IF($A779&lt;&gt;DRAFT!$B781,"ERR",IF(DRAFT!R781="3E","3E",IF(COUNT(DRAFT!N781,DRAFT!R781)&gt;0,DRAFT!S781,""))))</f>
        <v/>
      </c>
      <c r="F779" s="3" t="str">
        <f>IF(COUNT($A779)=0,"",IF(E779="3E","3E",IF(E779="","I",LOOKUP(E779/G$2,{0,0.4,0.45,0.5,0.55,0.6,0.65,0.7,0.75,0.8,1},{"F","D","C","C+","B-","B","B+","A-","A","A+"}))))</f>
        <v/>
      </c>
      <c r="G779" s="2" t="str">
        <f>IF(COUNT($A779)=0,"",IF(E779="","--",IF(E779="3E","3E",LOOKUP(E779/G$2,{0,0.4,0.45,0.5,0.55,0.6,0.65,0.7,0.75,0.8,1},{0,2,2.25,2.5,2.75,3,3.25,3.5,3.75,4}))))</f>
        <v/>
      </c>
      <c r="H779" s="3" t="str">
        <f>IF(COUNT($A779)=0,"",IF($A779&lt;&gt;DRAFT!$B781,"ERR",IF(DRAFT!AA781="3E","3E",IF(COUNT(DRAFT!W781,DRAFT!AA781)&gt;0,DRAFT!AB781,""))))</f>
        <v/>
      </c>
      <c r="I779" s="3" t="str">
        <f>IF(COUNT($A779)=0,"",IF(H779="3E","3E",IF(H779="","I",LOOKUP(H779/J$2,{0,0.4,0.45,0.5,0.55,0.6,0.65,0.7,0.75,0.8,1},{"F","D","C","C+","B-","B","B+","A-","A","A+"}))))</f>
        <v/>
      </c>
      <c r="J779" s="2" t="str">
        <f>IF(COUNT($A779)=0,"",IF(H779="","--",IF(H779="3E","3E",LOOKUP(H779/J$2,{0,0.4,0.45,0.5,0.55,0.6,0.65,0.7,0.75,0.8,1},{0,2,2.25,2.5,2.75,3,3.25,3.5,3.75,4}))))</f>
        <v/>
      </c>
      <c r="K779" s="3" t="str">
        <f>IF(COUNT($A779)=0,"",IF($A779&lt;&gt;DRAFT!$B781,"ERR",IF(DRAFT!AJ781="3E","3E",IF(COUNT(DRAFT!AF781,DRAFT!AJ781)&gt;0,DRAFT!AK781,""))))</f>
        <v/>
      </c>
      <c r="L779" s="3" t="str">
        <f>IF(COUNT($A779)=0,"",IF(K779="3E","3E",IF(K779="","I",LOOKUP(K779/M$2,{0,0.4,0.45,0.5,0.55,0.6,0.65,0.7,0.75,0.8,1},{"F","D","C","C+","B-","B","B+","A-","A","A+"}))))</f>
        <v/>
      </c>
      <c r="M779" s="2" t="str">
        <f>IF(COUNT($A779)=0,"",IF(K779="","--",IF(K779="3E","3E",LOOKUP(K779/M$2,{0,0.4,0.45,0.5,0.55,0.6,0.65,0.7,0.75,0.8,1},{0,2,2.25,2.5,2.75,3,3.25,3.5,3.75,4}))))</f>
        <v/>
      </c>
      <c r="N779" s="3" t="str">
        <f>IF(COUNT($A779)=0,"",IF($A779&lt;&gt;DRAFT!$B781,"ERR",IF(DRAFT!AS781="3E","3E",IF(COUNT(DRAFT!AO781,DRAFT!AS781)&gt;0,DRAFT!AT781,""))))</f>
        <v/>
      </c>
      <c r="O779" s="3" t="str">
        <f>IF(COUNT($A779)=0,"",IF(N779="3E","3E",IF(N779="","I",LOOKUP(N779/P$2,{0,0.4,0.45,0.5,0.55,0.6,0.65,0.7,0.75,0.8,1},{"F","D","C","C+","B-","B","B+","A-","A","A+"}))))</f>
        <v/>
      </c>
      <c r="P779" s="2" t="str">
        <f>IF(COUNT($A779)=0,"",IF(N779="","--",IF(N779="3E","3E",LOOKUP(N779/P$2,{0,0.4,0.45,0.5,0.55,0.6,0.65,0.7,0.75,0.8,1},{0,2,2.25,2.5,2.75,3,3.25,3.5,3.75,4}))))</f>
        <v/>
      </c>
      <c r="Q779" s="3" t="str">
        <f>IF(COUNT($A779)=0,"",IF($A779&lt;&gt;DRAFT!$B781,"ERR",IF(DRAFT!BB781="3E","3E",IF(COUNT(DRAFT!AX781,DRAFT!BB781)&gt;0,DRAFT!BC781,""))))</f>
        <v/>
      </c>
      <c r="R779" s="3" t="str">
        <f>IF(COUNT($A779)=0,"",IF(Q779="3E","3E",IF(Q779="","I",LOOKUP(Q779/S$2,{0,0.4,0.45,0.5,0.55,0.6,0.65,0.7,0.75,0.8,1},{"F","D","C","C+","B-","B","B+","A-","A","A+"}))))</f>
        <v/>
      </c>
      <c r="S779" s="2" t="str">
        <f>IF(COUNT($A779)=0,"",IF(Q779="","--",IF(Q779="3E","3E",LOOKUP(Q779/S$2,{0,0.4,0.45,0.5,0.55,0.6,0.65,0.7,0.75,0.8,1},{0,2,2.25,2.5,2.75,3,3.25,3.5,3.75,4}))))</f>
        <v/>
      </c>
      <c r="T779" s="3" t="str">
        <f>IF(COUNT($A779)=0,"",IF($A779&lt;&gt;DRAFT!$B781,"ERR",IF(DRAFT!BK781="3E","3E",IF(COUNT(DRAFT!BG781,DRAFT!BK781)&gt;0,DRAFT!BL781,""))))</f>
        <v/>
      </c>
      <c r="U779" s="3" t="str">
        <f>IF(COUNT($A779)=0,"",IF(T779="3E","3E",IF(T779="","I",LOOKUP(T779/V$2,{0,0.4,0.45,0.5,0.55,0.6,0.65,0.7,0.75,0.8,1},{"F","D","C","C+","B-","B","B+","A-","A","A+"}))))</f>
        <v/>
      </c>
      <c r="V779" s="2" t="str">
        <f>IF(COUNT($A779)=0,"",IF(T779="","--",IF(T779="3E","3E",LOOKUP(T779/V$2,{0,0.4,0.45,0.5,0.55,0.6,0.65,0.7,0.75,0.8,1},{0,2,2.25,2.5,2.75,3,3.25,3.5,3.75,4}))))</f>
        <v/>
      </c>
      <c r="W779" s="3" t="str">
        <f>IF(COUNT($A779)=0,"",IF($A779&lt;&gt;DRAFT!$B781,"ERR",IF(DRAFT!BT781="3E","3E",IF(COUNT(DRAFT!BP781,DRAFT!BT781)&gt;0,DRAFT!BU781,""))))</f>
        <v/>
      </c>
      <c r="X779" s="3" t="str">
        <f>IF(COUNT($A779)=0,"",IF(W779="3E","3E",IF(W779="","I",LOOKUP(W779/Y$2,{0,0.4,0.45,0.5,0.55,0.6,0.65,0.7,0.75,0.8,1},{"F","D","C","C+","B-","B","B+","A-","A","A+"}))))</f>
        <v/>
      </c>
      <c r="Y779" s="2" t="str">
        <f>IF(COUNT($A779)=0,"",IF(W779="","--",IF(W779="3E","3E",LOOKUP(W779/Y$2,{0,0.4,0.45,0.5,0.55,0.6,0.65,0.7,0.75,0.8,1},{0,2,2.25,2.5,2.75,3,3.25,3.5,3.75,4}))))</f>
        <v/>
      </c>
      <c r="Z779" s="3" t="str">
        <f>IF(COUNT($A779)=0,"",IF($A779&lt;&gt;DRAFT!$B781,"ERR",IF(DRAFT!CC781="3E","3E",IF(COUNT(DRAFT!BY781,DRAFT!CC781)&gt;0,DRAFT!CD781,""))))</f>
        <v/>
      </c>
      <c r="AA779" s="3" t="str">
        <f>IF(COUNT($A779)=0,"",IF(Z779="3E","3E",IF(Z779="","I",LOOKUP(Z779/AB$2,{0,0.4,0.45,0.5,0.55,0.6,0.65,0.7,0.75,0.8,1},{"F","D","C","C+","B-","B","B+","A-","A","A+"}))))</f>
        <v/>
      </c>
      <c r="AB779" s="2" t="str">
        <f>IF(COUNT($A779)=0,"",IF(Z779="","--",IF(Z779="3E","3E",LOOKUP(Z779/AB$2,{0,0.4,0.45,0.5,0.55,0.6,0.65,0.7,0.75,0.8,1},{0,2,2.25,2.5,2.75,3,3.25,3.5,3.75,4}))))</f>
        <v/>
      </c>
      <c r="AC779" s="3" t="str">
        <f>IF(COUNT($A779)=0,"",IF($A779&lt;&gt;DRAFT!$B781,"ERR",IF(DRAFT!CF781&gt;0,DRAFT!CF781,"")))</f>
        <v/>
      </c>
      <c r="AD779" s="3" t="str">
        <f>IF(COUNT($A779)=0,"",IF(AC779="3E","3E",IF(AC779="","I",LOOKUP(AC779/AE$2,{0,0.4,0.45,0.5,0.55,0.6,0.65,0.7,0.75,0.8,1},{"F","D","C","C+","B-","B","B+","A-","A","A+"}))))</f>
        <v/>
      </c>
      <c r="AE779" s="2" t="str">
        <f>IF(COUNT($A779)=0,"",IF(AC779="","--",IF(AC779="3E","3E",LOOKUP(AC779/AE$2,{0,0.4,0.45,0.5,0.55,0.6,0.65,0.7,0.75,0.8,1},{0,2,2.25,2.5,2.75,3,3.25,3.5,3.75,4}))))</f>
        <v/>
      </c>
      <c r="AF779" s="3" t="str">
        <f>IF($A779&lt;&gt;DRAFT!$B781,"ERR",IF(OR(COUNT($A779)=0,COUNT(DRAFT!CI781:CK781,DRAFT!CM781:CO781)=0),"",CEILING(SUM(DRAFT!CL781,DRAFT!CP781),1)))</f>
        <v/>
      </c>
      <c r="AG779" s="3" t="str">
        <f>IF(COUNT($A779)=0,"",IF(AF779="3E","3E",IF(AF779="","I",LOOKUP(AF779/AH$2,{0,0.4,0.45,0.5,0.55,0.6,0.65,0.7,0.75,0.8,1},{"F","D","C","C+","B-","B","B+","A-","A","A+"}))))</f>
        <v/>
      </c>
      <c r="AH779" s="2" t="str">
        <f>IF(COUNT($A779)=0,"",IF(AF779="","--",IF(AF779="3E","3E",LOOKUP(AF779/AH$2,{0,0.4,0.45,0.5,0.55,0.6,0.65,0.7,0.75,0.8,1},{0,2,2.25,2.5,2.75,3,3.25,3.5,3.75,4}))))</f>
        <v/>
      </c>
      <c r="AI779" s="11" t="str">
        <f>IF(OR(COUNT($A779)=0,COUNT(B779:AH779)=0),"",IF(COUNTIF(B779:AH779,"3E")&gt;0,"3E",IF(DRAFT!$A781="R",TRUNC(SUMPRODUCT(RGP,RCP)/TCP,3),TRUNC((SUMPRODUCT(--(IMDGP&gt;0)*IMDGP,IMCP)+CEILING(DRAFT!$CQ781*42,0.25))/TCP,3))))</f>
        <v/>
      </c>
      <c r="AJ779" s="3" t="str">
        <f>IF(OR(COUNT($A779)=0,COUNT(B779:AH779)=0),"",IF(COUNTIF(B779:AH779,"3E")&gt;0,"3E",IF(DRAFT!$A781="R",SUMPRODUCT(--(RGP&gt;=2),RCP),SUMPRODUCT(--(IMDGP&gt;0),--(IMGP=0),IMCP)+DRAFT!$CR781)))</f>
        <v/>
      </c>
      <c r="AK779" s="3" t="str">
        <f>IF(OR(COUNT($A779)=0,COUNT(B779:AH779)=0),"",IF(COUNTIF(B779:AJ779,"3E")&gt;0,"3E",IF(AND(DRAFT!$A781="IM",OR($AI779&gt;DRAFT!$CQ781,$AJ779&gt;DRAFT!$CR781)),"IMPROVED",IF(AND(DRAFT!$A781="IM",$AI779&lt;=DRAFT!$CQ781,$AJ779&lt;=DRAFT!$CR781),"NOT IMPROVED",IF(AND(AH779&gt;=2,AI779&gt;=2,AJ779&gt;=30),"PASS","FAIL")))))</f>
        <v/>
      </c>
      <c r="AL779" s="3" t="str">
        <f t="shared" si="24"/>
        <v/>
      </c>
      <c r="AM779" s="3" t="str">
        <f t="shared" si="25"/>
        <v/>
      </c>
    </row>
    <row r="780" spans="1:39" ht="18.95" customHeight="1" x14ac:dyDescent="0.25">
      <c r="A780" s="4" t="str">
        <f>IF(DRAFT!$B782="","",DRAFT!$B782)</f>
        <v/>
      </c>
      <c r="B780" s="3" t="str">
        <f>IF(COUNT($A780)=0,"",IF($A780&lt;&gt;DRAFT!$B782,"ERR",IF(DRAFT!I782="3E","3E",IF(COUNT(DRAFT!E782,DRAFT!I782)&gt;0,DRAFT!J782,""))))</f>
        <v/>
      </c>
      <c r="C780" s="3" t="str">
        <f>IF(COUNT($A780)=0,"",IF(B780="3E","3E",IF(B780="","I",LOOKUP(B780/D$2,{0,0.4,0.45,0.5,0.55,0.6,0.65,0.7,0.75,0.8,1},{"F","D","C","C+","B-","B","B+","A-","A","A+"}))))</f>
        <v/>
      </c>
      <c r="D780" s="2" t="str">
        <f>IF(COUNT($A780)=0,"",IF(B780="","--",IF(B780="3E","3E",LOOKUP(B780/D$2,{0,0.4,0.45,0.5,0.55,0.6,0.65,0.7,0.75,0.8,1},{0,2,2.25,2.5,2.75,3,3.25,3.5,3.75,4}))))</f>
        <v/>
      </c>
      <c r="E780" s="3" t="str">
        <f>IF(COUNT($A780)=0,"",IF($A780&lt;&gt;DRAFT!$B782,"ERR",IF(DRAFT!R782="3E","3E",IF(COUNT(DRAFT!N782,DRAFT!R782)&gt;0,DRAFT!S782,""))))</f>
        <v/>
      </c>
      <c r="F780" s="3" t="str">
        <f>IF(COUNT($A780)=0,"",IF(E780="3E","3E",IF(E780="","I",LOOKUP(E780/G$2,{0,0.4,0.45,0.5,0.55,0.6,0.65,0.7,0.75,0.8,1},{"F","D","C","C+","B-","B","B+","A-","A","A+"}))))</f>
        <v/>
      </c>
      <c r="G780" s="2" t="str">
        <f>IF(COUNT($A780)=0,"",IF(E780="","--",IF(E780="3E","3E",LOOKUP(E780/G$2,{0,0.4,0.45,0.5,0.55,0.6,0.65,0.7,0.75,0.8,1},{0,2,2.25,2.5,2.75,3,3.25,3.5,3.75,4}))))</f>
        <v/>
      </c>
      <c r="H780" s="3" t="str">
        <f>IF(COUNT($A780)=0,"",IF($A780&lt;&gt;DRAFT!$B782,"ERR",IF(DRAFT!AA782="3E","3E",IF(COUNT(DRAFT!W782,DRAFT!AA782)&gt;0,DRAFT!AB782,""))))</f>
        <v/>
      </c>
      <c r="I780" s="3" t="str">
        <f>IF(COUNT($A780)=0,"",IF(H780="3E","3E",IF(H780="","I",LOOKUP(H780/J$2,{0,0.4,0.45,0.5,0.55,0.6,0.65,0.7,0.75,0.8,1},{"F","D","C","C+","B-","B","B+","A-","A","A+"}))))</f>
        <v/>
      </c>
      <c r="J780" s="2" t="str">
        <f>IF(COUNT($A780)=0,"",IF(H780="","--",IF(H780="3E","3E",LOOKUP(H780/J$2,{0,0.4,0.45,0.5,0.55,0.6,0.65,0.7,0.75,0.8,1},{0,2,2.25,2.5,2.75,3,3.25,3.5,3.75,4}))))</f>
        <v/>
      </c>
      <c r="K780" s="3" t="str">
        <f>IF(COUNT($A780)=0,"",IF($A780&lt;&gt;DRAFT!$B782,"ERR",IF(DRAFT!AJ782="3E","3E",IF(COUNT(DRAFT!AF782,DRAFT!AJ782)&gt;0,DRAFT!AK782,""))))</f>
        <v/>
      </c>
      <c r="L780" s="3" t="str">
        <f>IF(COUNT($A780)=0,"",IF(K780="3E","3E",IF(K780="","I",LOOKUP(K780/M$2,{0,0.4,0.45,0.5,0.55,0.6,0.65,0.7,0.75,0.8,1},{"F","D","C","C+","B-","B","B+","A-","A","A+"}))))</f>
        <v/>
      </c>
      <c r="M780" s="2" t="str">
        <f>IF(COUNT($A780)=0,"",IF(K780="","--",IF(K780="3E","3E",LOOKUP(K780/M$2,{0,0.4,0.45,0.5,0.55,0.6,0.65,0.7,0.75,0.8,1},{0,2,2.25,2.5,2.75,3,3.25,3.5,3.75,4}))))</f>
        <v/>
      </c>
      <c r="N780" s="3" t="str">
        <f>IF(COUNT($A780)=0,"",IF($A780&lt;&gt;DRAFT!$B782,"ERR",IF(DRAFT!AS782="3E","3E",IF(COUNT(DRAFT!AO782,DRAFT!AS782)&gt;0,DRAFT!AT782,""))))</f>
        <v/>
      </c>
      <c r="O780" s="3" t="str">
        <f>IF(COUNT($A780)=0,"",IF(N780="3E","3E",IF(N780="","I",LOOKUP(N780/P$2,{0,0.4,0.45,0.5,0.55,0.6,0.65,0.7,0.75,0.8,1},{"F","D","C","C+","B-","B","B+","A-","A","A+"}))))</f>
        <v/>
      </c>
      <c r="P780" s="2" t="str">
        <f>IF(COUNT($A780)=0,"",IF(N780="","--",IF(N780="3E","3E",LOOKUP(N780/P$2,{0,0.4,0.45,0.5,0.55,0.6,0.65,0.7,0.75,0.8,1},{0,2,2.25,2.5,2.75,3,3.25,3.5,3.75,4}))))</f>
        <v/>
      </c>
      <c r="Q780" s="3" t="str">
        <f>IF(COUNT($A780)=0,"",IF($A780&lt;&gt;DRAFT!$B782,"ERR",IF(DRAFT!BB782="3E","3E",IF(COUNT(DRAFT!AX782,DRAFT!BB782)&gt;0,DRAFT!BC782,""))))</f>
        <v/>
      </c>
      <c r="R780" s="3" t="str">
        <f>IF(COUNT($A780)=0,"",IF(Q780="3E","3E",IF(Q780="","I",LOOKUP(Q780/S$2,{0,0.4,0.45,0.5,0.55,0.6,0.65,0.7,0.75,0.8,1},{"F","D","C","C+","B-","B","B+","A-","A","A+"}))))</f>
        <v/>
      </c>
      <c r="S780" s="2" t="str">
        <f>IF(COUNT($A780)=0,"",IF(Q780="","--",IF(Q780="3E","3E",LOOKUP(Q780/S$2,{0,0.4,0.45,0.5,0.55,0.6,0.65,0.7,0.75,0.8,1},{0,2,2.25,2.5,2.75,3,3.25,3.5,3.75,4}))))</f>
        <v/>
      </c>
      <c r="T780" s="3" t="str">
        <f>IF(COUNT($A780)=0,"",IF($A780&lt;&gt;DRAFT!$B782,"ERR",IF(DRAFT!BK782="3E","3E",IF(COUNT(DRAFT!BG782,DRAFT!BK782)&gt;0,DRAFT!BL782,""))))</f>
        <v/>
      </c>
      <c r="U780" s="3" t="str">
        <f>IF(COUNT($A780)=0,"",IF(T780="3E","3E",IF(T780="","I",LOOKUP(T780/V$2,{0,0.4,0.45,0.5,0.55,0.6,0.65,0.7,0.75,0.8,1},{"F","D","C","C+","B-","B","B+","A-","A","A+"}))))</f>
        <v/>
      </c>
      <c r="V780" s="2" t="str">
        <f>IF(COUNT($A780)=0,"",IF(T780="","--",IF(T780="3E","3E",LOOKUP(T780/V$2,{0,0.4,0.45,0.5,0.55,0.6,0.65,0.7,0.75,0.8,1},{0,2,2.25,2.5,2.75,3,3.25,3.5,3.75,4}))))</f>
        <v/>
      </c>
      <c r="W780" s="3" t="str">
        <f>IF(COUNT($A780)=0,"",IF($A780&lt;&gt;DRAFT!$B782,"ERR",IF(DRAFT!BT782="3E","3E",IF(COUNT(DRAFT!BP782,DRAFT!BT782)&gt;0,DRAFT!BU782,""))))</f>
        <v/>
      </c>
      <c r="X780" s="3" t="str">
        <f>IF(COUNT($A780)=0,"",IF(W780="3E","3E",IF(W780="","I",LOOKUP(W780/Y$2,{0,0.4,0.45,0.5,0.55,0.6,0.65,0.7,0.75,0.8,1},{"F","D","C","C+","B-","B","B+","A-","A","A+"}))))</f>
        <v/>
      </c>
      <c r="Y780" s="2" t="str">
        <f>IF(COUNT($A780)=0,"",IF(W780="","--",IF(W780="3E","3E",LOOKUP(W780/Y$2,{0,0.4,0.45,0.5,0.55,0.6,0.65,0.7,0.75,0.8,1},{0,2,2.25,2.5,2.75,3,3.25,3.5,3.75,4}))))</f>
        <v/>
      </c>
      <c r="Z780" s="3" t="str">
        <f>IF(COUNT($A780)=0,"",IF($A780&lt;&gt;DRAFT!$B782,"ERR",IF(DRAFT!CC782="3E","3E",IF(COUNT(DRAFT!BY782,DRAFT!CC782)&gt;0,DRAFT!CD782,""))))</f>
        <v/>
      </c>
      <c r="AA780" s="3" t="str">
        <f>IF(COUNT($A780)=0,"",IF(Z780="3E","3E",IF(Z780="","I",LOOKUP(Z780/AB$2,{0,0.4,0.45,0.5,0.55,0.6,0.65,0.7,0.75,0.8,1},{"F","D","C","C+","B-","B","B+","A-","A","A+"}))))</f>
        <v/>
      </c>
      <c r="AB780" s="2" t="str">
        <f>IF(COUNT($A780)=0,"",IF(Z780="","--",IF(Z780="3E","3E",LOOKUP(Z780/AB$2,{0,0.4,0.45,0.5,0.55,0.6,0.65,0.7,0.75,0.8,1},{0,2,2.25,2.5,2.75,3,3.25,3.5,3.75,4}))))</f>
        <v/>
      </c>
      <c r="AC780" s="3" t="str">
        <f>IF(COUNT($A780)=0,"",IF($A780&lt;&gt;DRAFT!$B782,"ERR",IF(DRAFT!CF782&gt;0,DRAFT!CF782,"")))</f>
        <v/>
      </c>
      <c r="AD780" s="3" t="str">
        <f>IF(COUNT($A780)=0,"",IF(AC780="3E","3E",IF(AC780="","I",LOOKUP(AC780/AE$2,{0,0.4,0.45,0.5,0.55,0.6,0.65,0.7,0.75,0.8,1},{"F","D","C","C+","B-","B","B+","A-","A","A+"}))))</f>
        <v/>
      </c>
      <c r="AE780" s="2" t="str">
        <f>IF(COUNT($A780)=0,"",IF(AC780="","--",IF(AC780="3E","3E",LOOKUP(AC780/AE$2,{0,0.4,0.45,0.5,0.55,0.6,0.65,0.7,0.75,0.8,1},{0,2,2.25,2.5,2.75,3,3.25,3.5,3.75,4}))))</f>
        <v/>
      </c>
      <c r="AF780" s="3" t="str">
        <f>IF($A780&lt;&gt;DRAFT!$B782,"ERR",IF(OR(COUNT($A780)=0,COUNT(DRAFT!CI782:CK782,DRAFT!CM782:CO782)=0),"",CEILING(SUM(DRAFT!CL782,DRAFT!CP782),1)))</f>
        <v/>
      </c>
      <c r="AG780" s="3" t="str">
        <f>IF(COUNT($A780)=0,"",IF(AF780="3E","3E",IF(AF780="","I",LOOKUP(AF780/AH$2,{0,0.4,0.45,0.5,0.55,0.6,0.65,0.7,0.75,0.8,1},{"F","D","C","C+","B-","B","B+","A-","A","A+"}))))</f>
        <v/>
      </c>
      <c r="AH780" s="2" t="str">
        <f>IF(COUNT($A780)=0,"",IF(AF780="","--",IF(AF780="3E","3E",LOOKUP(AF780/AH$2,{0,0.4,0.45,0.5,0.55,0.6,0.65,0.7,0.75,0.8,1},{0,2,2.25,2.5,2.75,3,3.25,3.5,3.75,4}))))</f>
        <v/>
      </c>
      <c r="AI780" s="11" t="str">
        <f>IF(OR(COUNT($A780)=0,COUNT(B780:AH780)=0),"",IF(COUNTIF(B780:AH780,"3E")&gt;0,"3E",IF(DRAFT!$A782="R",TRUNC(SUMPRODUCT(RGP,RCP)/TCP,3),TRUNC((SUMPRODUCT(--(IMDGP&gt;0)*IMDGP,IMCP)+CEILING(DRAFT!$CQ782*42,0.25))/TCP,3))))</f>
        <v/>
      </c>
      <c r="AJ780" s="3" t="str">
        <f>IF(OR(COUNT($A780)=0,COUNT(B780:AH780)=0),"",IF(COUNTIF(B780:AH780,"3E")&gt;0,"3E",IF(DRAFT!$A782="R",SUMPRODUCT(--(RGP&gt;=2),RCP),SUMPRODUCT(--(IMDGP&gt;0),--(IMGP=0),IMCP)+DRAFT!$CR782)))</f>
        <v/>
      </c>
      <c r="AK780" s="3" t="str">
        <f>IF(OR(COUNT($A780)=0,COUNT(B780:AH780)=0),"",IF(COUNTIF(B780:AJ780,"3E")&gt;0,"3E",IF(AND(DRAFT!$A782="IM",OR($AI780&gt;DRAFT!$CQ782,$AJ780&gt;DRAFT!$CR782)),"IMPROVED",IF(AND(DRAFT!$A782="IM",$AI780&lt;=DRAFT!$CQ782,$AJ780&lt;=DRAFT!$CR782),"NOT IMPROVED",IF(AND(AH780&gt;=2,AI780&gt;=2,AJ780&gt;=30),"PASS","FAIL")))))</f>
        <v/>
      </c>
      <c r="AL780" s="3" t="str">
        <f t="shared" si="24"/>
        <v/>
      </c>
      <c r="AM780" s="3" t="str">
        <f t="shared" si="25"/>
        <v/>
      </c>
    </row>
    <row r="781" spans="1:39" ht="18.95" customHeight="1" x14ac:dyDescent="0.25">
      <c r="A781" s="4" t="str">
        <f>IF(DRAFT!$B783="","",DRAFT!$B783)</f>
        <v/>
      </c>
      <c r="B781" s="3" t="str">
        <f>IF(COUNT($A781)=0,"",IF($A781&lt;&gt;DRAFT!$B783,"ERR",IF(DRAFT!I783="3E","3E",IF(COUNT(DRAFT!E783,DRAFT!I783)&gt;0,DRAFT!J783,""))))</f>
        <v/>
      </c>
      <c r="C781" s="3" t="str">
        <f>IF(COUNT($A781)=0,"",IF(B781="3E","3E",IF(B781="","I",LOOKUP(B781/D$2,{0,0.4,0.45,0.5,0.55,0.6,0.65,0.7,0.75,0.8,1},{"F","D","C","C+","B-","B","B+","A-","A","A+"}))))</f>
        <v/>
      </c>
      <c r="D781" s="2" t="str">
        <f>IF(COUNT($A781)=0,"",IF(B781="","--",IF(B781="3E","3E",LOOKUP(B781/D$2,{0,0.4,0.45,0.5,0.55,0.6,0.65,0.7,0.75,0.8,1},{0,2,2.25,2.5,2.75,3,3.25,3.5,3.75,4}))))</f>
        <v/>
      </c>
      <c r="E781" s="3" t="str">
        <f>IF(COUNT($A781)=0,"",IF($A781&lt;&gt;DRAFT!$B783,"ERR",IF(DRAFT!R783="3E","3E",IF(COUNT(DRAFT!N783,DRAFT!R783)&gt;0,DRAFT!S783,""))))</f>
        <v/>
      </c>
      <c r="F781" s="3" t="str">
        <f>IF(COUNT($A781)=0,"",IF(E781="3E","3E",IF(E781="","I",LOOKUP(E781/G$2,{0,0.4,0.45,0.5,0.55,0.6,0.65,0.7,0.75,0.8,1},{"F","D","C","C+","B-","B","B+","A-","A","A+"}))))</f>
        <v/>
      </c>
      <c r="G781" s="2" t="str">
        <f>IF(COUNT($A781)=0,"",IF(E781="","--",IF(E781="3E","3E",LOOKUP(E781/G$2,{0,0.4,0.45,0.5,0.55,0.6,0.65,0.7,0.75,0.8,1},{0,2,2.25,2.5,2.75,3,3.25,3.5,3.75,4}))))</f>
        <v/>
      </c>
      <c r="H781" s="3" t="str">
        <f>IF(COUNT($A781)=0,"",IF($A781&lt;&gt;DRAFT!$B783,"ERR",IF(DRAFT!AA783="3E","3E",IF(COUNT(DRAFT!W783,DRAFT!AA783)&gt;0,DRAFT!AB783,""))))</f>
        <v/>
      </c>
      <c r="I781" s="3" t="str">
        <f>IF(COUNT($A781)=0,"",IF(H781="3E","3E",IF(H781="","I",LOOKUP(H781/J$2,{0,0.4,0.45,0.5,0.55,0.6,0.65,0.7,0.75,0.8,1},{"F","D","C","C+","B-","B","B+","A-","A","A+"}))))</f>
        <v/>
      </c>
      <c r="J781" s="2" t="str">
        <f>IF(COUNT($A781)=0,"",IF(H781="","--",IF(H781="3E","3E",LOOKUP(H781/J$2,{0,0.4,0.45,0.5,0.55,0.6,0.65,0.7,0.75,0.8,1},{0,2,2.25,2.5,2.75,3,3.25,3.5,3.75,4}))))</f>
        <v/>
      </c>
      <c r="K781" s="3" t="str">
        <f>IF(COUNT($A781)=0,"",IF($A781&lt;&gt;DRAFT!$B783,"ERR",IF(DRAFT!AJ783="3E","3E",IF(COUNT(DRAFT!AF783,DRAFT!AJ783)&gt;0,DRAFT!AK783,""))))</f>
        <v/>
      </c>
      <c r="L781" s="3" t="str">
        <f>IF(COUNT($A781)=0,"",IF(K781="3E","3E",IF(K781="","I",LOOKUP(K781/M$2,{0,0.4,0.45,0.5,0.55,0.6,0.65,0.7,0.75,0.8,1},{"F","D","C","C+","B-","B","B+","A-","A","A+"}))))</f>
        <v/>
      </c>
      <c r="M781" s="2" t="str">
        <f>IF(COUNT($A781)=0,"",IF(K781="","--",IF(K781="3E","3E",LOOKUP(K781/M$2,{0,0.4,0.45,0.5,0.55,0.6,0.65,0.7,0.75,0.8,1},{0,2,2.25,2.5,2.75,3,3.25,3.5,3.75,4}))))</f>
        <v/>
      </c>
      <c r="N781" s="3" t="str">
        <f>IF(COUNT($A781)=0,"",IF($A781&lt;&gt;DRAFT!$B783,"ERR",IF(DRAFT!AS783="3E","3E",IF(COUNT(DRAFT!AO783,DRAFT!AS783)&gt;0,DRAFT!AT783,""))))</f>
        <v/>
      </c>
      <c r="O781" s="3" t="str">
        <f>IF(COUNT($A781)=0,"",IF(N781="3E","3E",IF(N781="","I",LOOKUP(N781/P$2,{0,0.4,0.45,0.5,0.55,0.6,0.65,0.7,0.75,0.8,1},{"F","D","C","C+","B-","B","B+","A-","A","A+"}))))</f>
        <v/>
      </c>
      <c r="P781" s="2" t="str">
        <f>IF(COUNT($A781)=0,"",IF(N781="","--",IF(N781="3E","3E",LOOKUP(N781/P$2,{0,0.4,0.45,0.5,0.55,0.6,0.65,0.7,0.75,0.8,1},{0,2,2.25,2.5,2.75,3,3.25,3.5,3.75,4}))))</f>
        <v/>
      </c>
      <c r="Q781" s="3" t="str">
        <f>IF(COUNT($A781)=0,"",IF($A781&lt;&gt;DRAFT!$B783,"ERR",IF(DRAFT!BB783="3E","3E",IF(COUNT(DRAFT!AX783,DRAFT!BB783)&gt;0,DRAFT!BC783,""))))</f>
        <v/>
      </c>
      <c r="R781" s="3" t="str">
        <f>IF(COUNT($A781)=0,"",IF(Q781="3E","3E",IF(Q781="","I",LOOKUP(Q781/S$2,{0,0.4,0.45,0.5,0.55,0.6,0.65,0.7,0.75,0.8,1},{"F","D","C","C+","B-","B","B+","A-","A","A+"}))))</f>
        <v/>
      </c>
      <c r="S781" s="2" t="str">
        <f>IF(COUNT($A781)=0,"",IF(Q781="","--",IF(Q781="3E","3E",LOOKUP(Q781/S$2,{0,0.4,0.45,0.5,0.55,0.6,0.65,0.7,0.75,0.8,1},{0,2,2.25,2.5,2.75,3,3.25,3.5,3.75,4}))))</f>
        <v/>
      </c>
      <c r="T781" s="3" t="str">
        <f>IF(COUNT($A781)=0,"",IF($A781&lt;&gt;DRAFT!$B783,"ERR",IF(DRAFT!BK783="3E","3E",IF(COUNT(DRAFT!BG783,DRAFT!BK783)&gt;0,DRAFT!BL783,""))))</f>
        <v/>
      </c>
      <c r="U781" s="3" t="str">
        <f>IF(COUNT($A781)=0,"",IF(T781="3E","3E",IF(T781="","I",LOOKUP(T781/V$2,{0,0.4,0.45,0.5,0.55,0.6,0.65,0.7,0.75,0.8,1},{"F","D","C","C+","B-","B","B+","A-","A","A+"}))))</f>
        <v/>
      </c>
      <c r="V781" s="2" t="str">
        <f>IF(COUNT($A781)=0,"",IF(T781="","--",IF(T781="3E","3E",LOOKUP(T781/V$2,{0,0.4,0.45,0.5,0.55,0.6,0.65,0.7,0.75,0.8,1},{0,2,2.25,2.5,2.75,3,3.25,3.5,3.75,4}))))</f>
        <v/>
      </c>
      <c r="W781" s="3" t="str">
        <f>IF(COUNT($A781)=0,"",IF($A781&lt;&gt;DRAFT!$B783,"ERR",IF(DRAFT!BT783="3E","3E",IF(COUNT(DRAFT!BP783,DRAFT!BT783)&gt;0,DRAFT!BU783,""))))</f>
        <v/>
      </c>
      <c r="X781" s="3" t="str">
        <f>IF(COUNT($A781)=0,"",IF(W781="3E","3E",IF(W781="","I",LOOKUP(W781/Y$2,{0,0.4,0.45,0.5,0.55,0.6,0.65,0.7,0.75,0.8,1},{"F","D","C","C+","B-","B","B+","A-","A","A+"}))))</f>
        <v/>
      </c>
      <c r="Y781" s="2" t="str">
        <f>IF(COUNT($A781)=0,"",IF(W781="","--",IF(W781="3E","3E",LOOKUP(W781/Y$2,{0,0.4,0.45,0.5,0.55,0.6,0.65,0.7,0.75,0.8,1},{0,2,2.25,2.5,2.75,3,3.25,3.5,3.75,4}))))</f>
        <v/>
      </c>
      <c r="Z781" s="3" t="str">
        <f>IF(COUNT($A781)=0,"",IF($A781&lt;&gt;DRAFT!$B783,"ERR",IF(DRAFT!CC783="3E","3E",IF(COUNT(DRAFT!BY783,DRAFT!CC783)&gt;0,DRAFT!CD783,""))))</f>
        <v/>
      </c>
      <c r="AA781" s="3" t="str">
        <f>IF(COUNT($A781)=0,"",IF(Z781="3E","3E",IF(Z781="","I",LOOKUP(Z781/AB$2,{0,0.4,0.45,0.5,0.55,0.6,0.65,0.7,0.75,0.8,1},{"F","D","C","C+","B-","B","B+","A-","A","A+"}))))</f>
        <v/>
      </c>
      <c r="AB781" s="2" t="str">
        <f>IF(COUNT($A781)=0,"",IF(Z781="","--",IF(Z781="3E","3E",LOOKUP(Z781/AB$2,{0,0.4,0.45,0.5,0.55,0.6,0.65,0.7,0.75,0.8,1},{0,2,2.25,2.5,2.75,3,3.25,3.5,3.75,4}))))</f>
        <v/>
      </c>
      <c r="AC781" s="3" t="str">
        <f>IF(COUNT($A781)=0,"",IF($A781&lt;&gt;DRAFT!$B783,"ERR",IF(DRAFT!CF783&gt;0,DRAFT!CF783,"")))</f>
        <v/>
      </c>
      <c r="AD781" s="3" t="str">
        <f>IF(COUNT($A781)=0,"",IF(AC781="3E","3E",IF(AC781="","I",LOOKUP(AC781/AE$2,{0,0.4,0.45,0.5,0.55,0.6,0.65,0.7,0.75,0.8,1},{"F","D","C","C+","B-","B","B+","A-","A","A+"}))))</f>
        <v/>
      </c>
      <c r="AE781" s="2" t="str">
        <f>IF(COUNT($A781)=0,"",IF(AC781="","--",IF(AC781="3E","3E",LOOKUP(AC781/AE$2,{0,0.4,0.45,0.5,0.55,0.6,0.65,0.7,0.75,0.8,1},{0,2,2.25,2.5,2.75,3,3.25,3.5,3.75,4}))))</f>
        <v/>
      </c>
      <c r="AF781" s="3" t="str">
        <f>IF($A781&lt;&gt;DRAFT!$B783,"ERR",IF(OR(COUNT($A781)=0,COUNT(DRAFT!CI783:CK783,DRAFT!CM783:CO783)=0),"",CEILING(SUM(DRAFT!CL783,DRAFT!CP783),1)))</f>
        <v/>
      </c>
      <c r="AG781" s="3" t="str">
        <f>IF(COUNT($A781)=0,"",IF(AF781="3E","3E",IF(AF781="","I",LOOKUP(AF781/AH$2,{0,0.4,0.45,0.5,0.55,0.6,0.65,0.7,0.75,0.8,1},{"F","D","C","C+","B-","B","B+","A-","A","A+"}))))</f>
        <v/>
      </c>
      <c r="AH781" s="2" t="str">
        <f>IF(COUNT($A781)=0,"",IF(AF781="","--",IF(AF781="3E","3E",LOOKUP(AF781/AH$2,{0,0.4,0.45,0.5,0.55,0.6,0.65,0.7,0.75,0.8,1},{0,2,2.25,2.5,2.75,3,3.25,3.5,3.75,4}))))</f>
        <v/>
      </c>
      <c r="AI781" s="11" t="str">
        <f>IF(OR(COUNT($A781)=0,COUNT(B781:AH781)=0),"",IF(COUNTIF(B781:AH781,"3E")&gt;0,"3E",IF(DRAFT!$A783="R",TRUNC(SUMPRODUCT(RGP,RCP)/TCP,3),TRUNC((SUMPRODUCT(--(IMDGP&gt;0)*IMDGP,IMCP)+CEILING(DRAFT!$CQ783*42,0.25))/TCP,3))))</f>
        <v/>
      </c>
      <c r="AJ781" s="3" t="str">
        <f>IF(OR(COUNT($A781)=0,COUNT(B781:AH781)=0),"",IF(COUNTIF(B781:AH781,"3E")&gt;0,"3E",IF(DRAFT!$A783="R",SUMPRODUCT(--(RGP&gt;=2),RCP),SUMPRODUCT(--(IMDGP&gt;0),--(IMGP=0),IMCP)+DRAFT!$CR783)))</f>
        <v/>
      </c>
      <c r="AK781" s="3" t="str">
        <f>IF(OR(COUNT($A781)=0,COUNT(B781:AH781)=0),"",IF(COUNTIF(B781:AJ781,"3E")&gt;0,"3E",IF(AND(DRAFT!$A783="IM",OR($AI781&gt;DRAFT!$CQ783,$AJ781&gt;DRAFT!$CR783)),"IMPROVED",IF(AND(DRAFT!$A783="IM",$AI781&lt;=DRAFT!$CQ783,$AJ781&lt;=DRAFT!$CR783),"NOT IMPROVED",IF(AND(AH781&gt;=2,AI781&gt;=2,AJ781&gt;=30),"PASS","FAIL")))))</f>
        <v/>
      </c>
      <c r="AL781" s="3" t="str">
        <f t="shared" si="24"/>
        <v/>
      </c>
      <c r="AM781" s="3" t="str">
        <f t="shared" si="25"/>
        <v/>
      </c>
    </row>
    <row r="782" spans="1:39" ht="18.95" customHeight="1" x14ac:dyDescent="0.25">
      <c r="A782" s="4" t="str">
        <f>IF(DRAFT!$B784="","",DRAFT!$B784)</f>
        <v/>
      </c>
      <c r="B782" s="3" t="str">
        <f>IF(COUNT($A782)=0,"",IF($A782&lt;&gt;DRAFT!$B784,"ERR",IF(DRAFT!I784="3E","3E",IF(COUNT(DRAFT!E784,DRAFT!I784)&gt;0,DRAFT!J784,""))))</f>
        <v/>
      </c>
      <c r="C782" s="3" t="str">
        <f>IF(COUNT($A782)=0,"",IF(B782="3E","3E",IF(B782="","I",LOOKUP(B782/D$2,{0,0.4,0.45,0.5,0.55,0.6,0.65,0.7,0.75,0.8,1},{"F","D","C","C+","B-","B","B+","A-","A","A+"}))))</f>
        <v/>
      </c>
      <c r="D782" s="2" t="str">
        <f>IF(COUNT($A782)=0,"",IF(B782="","--",IF(B782="3E","3E",LOOKUP(B782/D$2,{0,0.4,0.45,0.5,0.55,0.6,0.65,0.7,0.75,0.8,1},{0,2,2.25,2.5,2.75,3,3.25,3.5,3.75,4}))))</f>
        <v/>
      </c>
      <c r="E782" s="3" t="str">
        <f>IF(COUNT($A782)=0,"",IF($A782&lt;&gt;DRAFT!$B784,"ERR",IF(DRAFT!R784="3E","3E",IF(COUNT(DRAFT!N784,DRAFT!R784)&gt;0,DRAFT!S784,""))))</f>
        <v/>
      </c>
      <c r="F782" s="3" t="str">
        <f>IF(COUNT($A782)=0,"",IF(E782="3E","3E",IF(E782="","I",LOOKUP(E782/G$2,{0,0.4,0.45,0.5,0.55,0.6,0.65,0.7,0.75,0.8,1},{"F","D","C","C+","B-","B","B+","A-","A","A+"}))))</f>
        <v/>
      </c>
      <c r="G782" s="2" t="str">
        <f>IF(COUNT($A782)=0,"",IF(E782="","--",IF(E782="3E","3E",LOOKUP(E782/G$2,{0,0.4,0.45,0.5,0.55,0.6,0.65,0.7,0.75,0.8,1},{0,2,2.25,2.5,2.75,3,3.25,3.5,3.75,4}))))</f>
        <v/>
      </c>
      <c r="H782" s="3" t="str">
        <f>IF(COUNT($A782)=0,"",IF($A782&lt;&gt;DRAFT!$B784,"ERR",IF(DRAFT!AA784="3E","3E",IF(COUNT(DRAFT!W784,DRAFT!AA784)&gt;0,DRAFT!AB784,""))))</f>
        <v/>
      </c>
      <c r="I782" s="3" t="str">
        <f>IF(COUNT($A782)=0,"",IF(H782="3E","3E",IF(H782="","I",LOOKUP(H782/J$2,{0,0.4,0.45,0.5,0.55,0.6,0.65,0.7,0.75,0.8,1},{"F","D","C","C+","B-","B","B+","A-","A","A+"}))))</f>
        <v/>
      </c>
      <c r="J782" s="2" t="str">
        <f>IF(COUNT($A782)=0,"",IF(H782="","--",IF(H782="3E","3E",LOOKUP(H782/J$2,{0,0.4,0.45,0.5,0.55,0.6,0.65,0.7,0.75,0.8,1},{0,2,2.25,2.5,2.75,3,3.25,3.5,3.75,4}))))</f>
        <v/>
      </c>
      <c r="K782" s="3" t="str">
        <f>IF(COUNT($A782)=0,"",IF($A782&lt;&gt;DRAFT!$B784,"ERR",IF(DRAFT!AJ784="3E","3E",IF(COUNT(DRAFT!AF784,DRAFT!AJ784)&gt;0,DRAFT!AK784,""))))</f>
        <v/>
      </c>
      <c r="L782" s="3" t="str">
        <f>IF(COUNT($A782)=0,"",IF(K782="3E","3E",IF(K782="","I",LOOKUP(K782/M$2,{0,0.4,0.45,0.5,0.55,0.6,0.65,0.7,0.75,0.8,1},{"F","D","C","C+","B-","B","B+","A-","A","A+"}))))</f>
        <v/>
      </c>
      <c r="M782" s="2" t="str">
        <f>IF(COUNT($A782)=0,"",IF(K782="","--",IF(K782="3E","3E",LOOKUP(K782/M$2,{0,0.4,0.45,0.5,0.55,0.6,0.65,0.7,0.75,0.8,1},{0,2,2.25,2.5,2.75,3,3.25,3.5,3.75,4}))))</f>
        <v/>
      </c>
      <c r="N782" s="3" t="str">
        <f>IF(COUNT($A782)=0,"",IF($A782&lt;&gt;DRAFT!$B784,"ERR",IF(DRAFT!AS784="3E","3E",IF(COUNT(DRAFT!AO784,DRAFT!AS784)&gt;0,DRAFT!AT784,""))))</f>
        <v/>
      </c>
      <c r="O782" s="3" t="str">
        <f>IF(COUNT($A782)=0,"",IF(N782="3E","3E",IF(N782="","I",LOOKUP(N782/P$2,{0,0.4,0.45,0.5,0.55,0.6,0.65,0.7,0.75,0.8,1},{"F","D","C","C+","B-","B","B+","A-","A","A+"}))))</f>
        <v/>
      </c>
      <c r="P782" s="2" t="str">
        <f>IF(COUNT($A782)=0,"",IF(N782="","--",IF(N782="3E","3E",LOOKUP(N782/P$2,{0,0.4,0.45,0.5,0.55,0.6,0.65,0.7,0.75,0.8,1},{0,2,2.25,2.5,2.75,3,3.25,3.5,3.75,4}))))</f>
        <v/>
      </c>
      <c r="Q782" s="3" t="str">
        <f>IF(COUNT($A782)=0,"",IF($A782&lt;&gt;DRAFT!$B784,"ERR",IF(DRAFT!BB784="3E","3E",IF(COUNT(DRAFT!AX784,DRAFT!BB784)&gt;0,DRAFT!BC784,""))))</f>
        <v/>
      </c>
      <c r="R782" s="3" t="str">
        <f>IF(COUNT($A782)=0,"",IF(Q782="3E","3E",IF(Q782="","I",LOOKUP(Q782/S$2,{0,0.4,0.45,0.5,0.55,0.6,0.65,0.7,0.75,0.8,1},{"F","D","C","C+","B-","B","B+","A-","A","A+"}))))</f>
        <v/>
      </c>
      <c r="S782" s="2" t="str">
        <f>IF(COUNT($A782)=0,"",IF(Q782="","--",IF(Q782="3E","3E",LOOKUP(Q782/S$2,{0,0.4,0.45,0.5,0.55,0.6,0.65,0.7,0.75,0.8,1},{0,2,2.25,2.5,2.75,3,3.25,3.5,3.75,4}))))</f>
        <v/>
      </c>
      <c r="T782" s="3" t="str">
        <f>IF(COUNT($A782)=0,"",IF($A782&lt;&gt;DRAFT!$B784,"ERR",IF(DRAFT!BK784="3E","3E",IF(COUNT(DRAFT!BG784,DRAFT!BK784)&gt;0,DRAFT!BL784,""))))</f>
        <v/>
      </c>
      <c r="U782" s="3" t="str">
        <f>IF(COUNT($A782)=0,"",IF(T782="3E","3E",IF(T782="","I",LOOKUP(T782/V$2,{0,0.4,0.45,0.5,0.55,0.6,0.65,0.7,0.75,0.8,1},{"F","D","C","C+","B-","B","B+","A-","A","A+"}))))</f>
        <v/>
      </c>
      <c r="V782" s="2" t="str">
        <f>IF(COUNT($A782)=0,"",IF(T782="","--",IF(T782="3E","3E",LOOKUP(T782/V$2,{0,0.4,0.45,0.5,0.55,0.6,0.65,0.7,0.75,0.8,1},{0,2,2.25,2.5,2.75,3,3.25,3.5,3.75,4}))))</f>
        <v/>
      </c>
      <c r="W782" s="3" t="str">
        <f>IF(COUNT($A782)=0,"",IF($A782&lt;&gt;DRAFT!$B784,"ERR",IF(DRAFT!BT784="3E","3E",IF(COUNT(DRAFT!BP784,DRAFT!BT784)&gt;0,DRAFT!BU784,""))))</f>
        <v/>
      </c>
      <c r="X782" s="3" t="str">
        <f>IF(COUNT($A782)=0,"",IF(W782="3E","3E",IF(W782="","I",LOOKUP(W782/Y$2,{0,0.4,0.45,0.5,0.55,0.6,0.65,0.7,0.75,0.8,1},{"F","D","C","C+","B-","B","B+","A-","A","A+"}))))</f>
        <v/>
      </c>
      <c r="Y782" s="2" t="str">
        <f>IF(COUNT($A782)=0,"",IF(W782="","--",IF(W782="3E","3E",LOOKUP(W782/Y$2,{0,0.4,0.45,0.5,0.55,0.6,0.65,0.7,0.75,0.8,1},{0,2,2.25,2.5,2.75,3,3.25,3.5,3.75,4}))))</f>
        <v/>
      </c>
      <c r="Z782" s="3" t="str">
        <f>IF(COUNT($A782)=0,"",IF($A782&lt;&gt;DRAFT!$B784,"ERR",IF(DRAFT!CC784="3E","3E",IF(COUNT(DRAFT!BY784,DRAFT!CC784)&gt;0,DRAFT!CD784,""))))</f>
        <v/>
      </c>
      <c r="AA782" s="3" t="str">
        <f>IF(COUNT($A782)=0,"",IF(Z782="3E","3E",IF(Z782="","I",LOOKUP(Z782/AB$2,{0,0.4,0.45,0.5,0.55,0.6,0.65,0.7,0.75,0.8,1},{"F","D","C","C+","B-","B","B+","A-","A","A+"}))))</f>
        <v/>
      </c>
      <c r="AB782" s="2" t="str">
        <f>IF(COUNT($A782)=0,"",IF(Z782="","--",IF(Z782="3E","3E",LOOKUP(Z782/AB$2,{0,0.4,0.45,0.5,0.55,0.6,0.65,0.7,0.75,0.8,1},{0,2,2.25,2.5,2.75,3,3.25,3.5,3.75,4}))))</f>
        <v/>
      </c>
      <c r="AC782" s="3" t="str">
        <f>IF(COUNT($A782)=0,"",IF($A782&lt;&gt;DRAFT!$B784,"ERR",IF(DRAFT!CF784&gt;0,DRAFT!CF784,"")))</f>
        <v/>
      </c>
      <c r="AD782" s="3" t="str">
        <f>IF(COUNT($A782)=0,"",IF(AC782="3E","3E",IF(AC782="","I",LOOKUP(AC782/AE$2,{0,0.4,0.45,0.5,0.55,0.6,0.65,0.7,0.75,0.8,1},{"F","D","C","C+","B-","B","B+","A-","A","A+"}))))</f>
        <v/>
      </c>
      <c r="AE782" s="2" t="str">
        <f>IF(COUNT($A782)=0,"",IF(AC782="","--",IF(AC782="3E","3E",LOOKUP(AC782/AE$2,{0,0.4,0.45,0.5,0.55,0.6,0.65,0.7,0.75,0.8,1},{0,2,2.25,2.5,2.75,3,3.25,3.5,3.75,4}))))</f>
        <v/>
      </c>
      <c r="AF782" s="3" t="str">
        <f>IF($A782&lt;&gt;DRAFT!$B784,"ERR",IF(OR(COUNT($A782)=0,COUNT(DRAFT!CI784:CK784,DRAFT!CM784:CO784)=0),"",CEILING(SUM(DRAFT!CL784,DRAFT!CP784),1)))</f>
        <v/>
      </c>
      <c r="AG782" s="3" t="str">
        <f>IF(COUNT($A782)=0,"",IF(AF782="3E","3E",IF(AF782="","I",LOOKUP(AF782/AH$2,{0,0.4,0.45,0.5,0.55,0.6,0.65,0.7,0.75,0.8,1},{"F","D","C","C+","B-","B","B+","A-","A","A+"}))))</f>
        <v/>
      </c>
      <c r="AH782" s="2" t="str">
        <f>IF(COUNT($A782)=0,"",IF(AF782="","--",IF(AF782="3E","3E",LOOKUP(AF782/AH$2,{0,0.4,0.45,0.5,0.55,0.6,0.65,0.7,0.75,0.8,1},{0,2,2.25,2.5,2.75,3,3.25,3.5,3.75,4}))))</f>
        <v/>
      </c>
      <c r="AI782" s="11" t="str">
        <f>IF(OR(COUNT($A782)=0,COUNT(B782:AH782)=0),"",IF(COUNTIF(B782:AH782,"3E")&gt;0,"3E",IF(DRAFT!$A784="R",TRUNC(SUMPRODUCT(RGP,RCP)/TCP,3),TRUNC((SUMPRODUCT(--(IMDGP&gt;0)*IMDGP,IMCP)+CEILING(DRAFT!$CQ784*42,0.25))/TCP,3))))</f>
        <v/>
      </c>
      <c r="AJ782" s="3" t="str">
        <f>IF(OR(COUNT($A782)=0,COUNT(B782:AH782)=0),"",IF(COUNTIF(B782:AH782,"3E")&gt;0,"3E",IF(DRAFT!$A784="R",SUMPRODUCT(--(RGP&gt;=2),RCP),SUMPRODUCT(--(IMDGP&gt;0),--(IMGP=0),IMCP)+DRAFT!$CR784)))</f>
        <v/>
      </c>
      <c r="AK782" s="3" t="str">
        <f>IF(OR(COUNT($A782)=0,COUNT(B782:AH782)=0),"",IF(COUNTIF(B782:AJ782,"3E")&gt;0,"3E",IF(AND(DRAFT!$A784="IM",OR($AI782&gt;DRAFT!$CQ784,$AJ782&gt;DRAFT!$CR784)),"IMPROVED",IF(AND(DRAFT!$A784="IM",$AI782&lt;=DRAFT!$CQ784,$AJ782&lt;=DRAFT!$CR784),"NOT IMPROVED",IF(AND(AH782&gt;=2,AI782&gt;=2,AJ782&gt;=30),"PASS","FAIL")))))</f>
        <v/>
      </c>
      <c r="AL782" s="3" t="str">
        <f t="shared" si="24"/>
        <v/>
      </c>
      <c r="AM782" s="3" t="str">
        <f t="shared" si="25"/>
        <v/>
      </c>
    </row>
    <row r="783" spans="1:39" ht="18.95" customHeight="1" x14ac:dyDescent="0.25">
      <c r="A783" s="4" t="str">
        <f>IF(DRAFT!$B785="","",DRAFT!$B785)</f>
        <v/>
      </c>
      <c r="B783" s="3" t="str">
        <f>IF(COUNT($A783)=0,"",IF($A783&lt;&gt;DRAFT!$B785,"ERR",IF(DRAFT!I785="3E","3E",IF(COUNT(DRAFT!E785,DRAFT!I785)&gt;0,DRAFT!J785,""))))</f>
        <v/>
      </c>
      <c r="C783" s="3" t="str">
        <f>IF(COUNT($A783)=0,"",IF(B783="3E","3E",IF(B783="","I",LOOKUP(B783/D$2,{0,0.4,0.45,0.5,0.55,0.6,0.65,0.7,0.75,0.8,1},{"F","D","C","C+","B-","B","B+","A-","A","A+"}))))</f>
        <v/>
      </c>
      <c r="D783" s="2" t="str">
        <f>IF(COUNT($A783)=0,"",IF(B783="","--",IF(B783="3E","3E",LOOKUP(B783/D$2,{0,0.4,0.45,0.5,0.55,0.6,0.65,0.7,0.75,0.8,1},{0,2,2.25,2.5,2.75,3,3.25,3.5,3.75,4}))))</f>
        <v/>
      </c>
      <c r="E783" s="3" t="str">
        <f>IF(COUNT($A783)=0,"",IF($A783&lt;&gt;DRAFT!$B785,"ERR",IF(DRAFT!R785="3E","3E",IF(COUNT(DRAFT!N785,DRAFT!R785)&gt;0,DRAFT!S785,""))))</f>
        <v/>
      </c>
      <c r="F783" s="3" t="str">
        <f>IF(COUNT($A783)=0,"",IF(E783="3E","3E",IF(E783="","I",LOOKUP(E783/G$2,{0,0.4,0.45,0.5,0.55,0.6,0.65,0.7,0.75,0.8,1},{"F","D","C","C+","B-","B","B+","A-","A","A+"}))))</f>
        <v/>
      </c>
      <c r="G783" s="2" t="str">
        <f>IF(COUNT($A783)=0,"",IF(E783="","--",IF(E783="3E","3E",LOOKUP(E783/G$2,{0,0.4,0.45,0.5,0.55,0.6,0.65,0.7,0.75,0.8,1},{0,2,2.25,2.5,2.75,3,3.25,3.5,3.75,4}))))</f>
        <v/>
      </c>
      <c r="H783" s="3" t="str">
        <f>IF(COUNT($A783)=0,"",IF($A783&lt;&gt;DRAFT!$B785,"ERR",IF(DRAFT!AA785="3E","3E",IF(COUNT(DRAFT!W785,DRAFT!AA785)&gt;0,DRAFT!AB785,""))))</f>
        <v/>
      </c>
      <c r="I783" s="3" t="str">
        <f>IF(COUNT($A783)=0,"",IF(H783="3E","3E",IF(H783="","I",LOOKUP(H783/J$2,{0,0.4,0.45,0.5,0.55,0.6,0.65,0.7,0.75,0.8,1},{"F","D","C","C+","B-","B","B+","A-","A","A+"}))))</f>
        <v/>
      </c>
      <c r="J783" s="2" t="str">
        <f>IF(COUNT($A783)=0,"",IF(H783="","--",IF(H783="3E","3E",LOOKUP(H783/J$2,{0,0.4,0.45,0.5,0.55,0.6,0.65,0.7,0.75,0.8,1},{0,2,2.25,2.5,2.75,3,3.25,3.5,3.75,4}))))</f>
        <v/>
      </c>
      <c r="K783" s="3" t="str">
        <f>IF(COUNT($A783)=0,"",IF($A783&lt;&gt;DRAFT!$B785,"ERR",IF(DRAFT!AJ785="3E","3E",IF(COUNT(DRAFT!AF785,DRAFT!AJ785)&gt;0,DRAFT!AK785,""))))</f>
        <v/>
      </c>
      <c r="L783" s="3" t="str">
        <f>IF(COUNT($A783)=0,"",IF(K783="3E","3E",IF(K783="","I",LOOKUP(K783/M$2,{0,0.4,0.45,0.5,0.55,0.6,0.65,0.7,0.75,0.8,1},{"F","D","C","C+","B-","B","B+","A-","A","A+"}))))</f>
        <v/>
      </c>
      <c r="M783" s="2" t="str">
        <f>IF(COUNT($A783)=0,"",IF(K783="","--",IF(K783="3E","3E",LOOKUP(K783/M$2,{0,0.4,0.45,0.5,0.55,0.6,0.65,0.7,0.75,0.8,1},{0,2,2.25,2.5,2.75,3,3.25,3.5,3.75,4}))))</f>
        <v/>
      </c>
      <c r="N783" s="3" t="str">
        <f>IF(COUNT($A783)=0,"",IF($A783&lt;&gt;DRAFT!$B785,"ERR",IF(DRAFT!AS785="3E","3E",IF(COUNT(DRAFT!AO785,DRAFT!AS785)&gt;0,DRAFT!AT785,""))))</f>
        <v/>
      </c>
      <c r="O783" s="3" t="str">
        <f>IF(COUNT($A783)=0,"",IF(N783="3E","3E",IF(N783="","I",LOOKUP(N783/P$2,{0,0.4,0.45,0.5,0.55,0.6,0.65,0.7,0.75,0.8,1},{"F","D","C","C+","B-","B","B+","A-","A","A+"}))))</f>
        <v/>
      </c>
      <c r="P783" s="2" t="str">
        <f>IF(COUNT($A783)=0,"",IF(N783="","--",IF(N783="3E","3E",LOOKUP(N783/P$2,{0,0.4,0.45,0.5,0.55,0.6,0.65,0.7,0.75,0.8,1},{0,2,2.25,2.5,2.75,3,3.25,3.5,3.75,4}))))</f>
        <v/>
      </c>
      <c r="Q783" s="3" t="str">
        <f>IF(COUNT($A783)=0,"",IF($A783&lt;&gt;DRAFT!$B785,"ERR",IF(DRAFT!BB785="3E","3E",IF(COUNT(DRAFT!AX785,DRAFT!BB785)&gt;0,DRAFT!BC785,""))))</f>
        <v/>
      </c>
      <c r="R783" s="3" t="str">
        <f>IF(COUNT($A783)=0,"",IF(Q783="3E","3E",IF(Q783="","I",LOOKUP(Q783/S$2,{0,0.4,0.45,0.5,0.55,0.6,0.65,0.7,0.75,0.8,1},{"F","D","C","C+","B-","B","B+","A-","A","A+"}))))</f>
        <v/>
      </c>
      <c r="S783" s="2" t="str">
        <f>IF(COUNT($A783)=0,"",IF(Q783="","--",IF(Q783="3E","3E",LOOKUP(Q783/S$2,{0,0.4,0.45,0.5,0.55,0.6,0.65,0.7,0.75,0.8,1},{0,2,2.25,2.5,2.75,3,3.25,3.5,3.75,4}))))</f>
        <v/>
      </c>
      <c r="T783" s="3" t="str">
        <f>IF(COUNT($A783)=0,"",IF($A783&lt;&gt;DRAFT!$B785,"ERR",IF(DRAFT!BK785="3E","3E",IF(COUNT(DRAFT!BG785,DRAFT!BK785)&gt;0,DRAFT!BL785,""))))</f>
        <v/>
      </c>
      <c r="U783" s="3" t="str">
        <f>IF(COUNT($A783)=0,"",IF(T783="3E","3E",IF(T783="","I",LOOKUP(T783/V$2,{0,0.4,0.45,0.5,0.55,0.6,0.65,0.7,0.75,0.8,1},{"F","D","C","C+","B-","B","B+","A-","A","A+"}))))</f>
        <v/>
      </c>
      <c r="V783" s="2" t="str">
        <f>IF(COUNT($A783)=0,"",IF(T783="","--",IF(T783="3E","3E",LOOKUP(T783/V$2,{0,0.4,0.45,0.5,0.55,0.6,0.65,0.7,0.75,0.8,1},{0,2,2.25,2.5,2.75,3,3.25,3.5,3.75,4}))))</f>
        <v/>
      </c>
      <c r="W783" s="3" t="str">
        <f>IF(COUNT($A783)=0,"",IF($A783&lt;&gt;DRAFT!$B785,"ERR",IF(DRAFT!BT785="3E","3E",IF(COUNT(DRAFT!BP785,DRAFT!BT785)&gt;0,DRAFT!BU785,""))))</f>
        <v/>
      </c>
      <c r="X783" s="3" t="str">
        <f>IF(COUNT($A783)=0,"",IF(W783="3E","3E",IF(W783="","I",LOOKUP(W783/Y$2,{0,0.4,0.45,0.5,0.55,0.6,0.65,0.7,0.75,0.8,1},{"F","D","C","C+","B-","B","B+","A-","A","A+"}))))</f>
        <v/>
      </c>
      <c r="Y783" s="2" t="str">
        <f>IF(COUNT($A783)=0,"",IF(W783="","--",IF(W783="3E","3E",LOOKUP(W783/Y$2,{0,0.4,0.45,0.5,0.55,0.6,0.65,0.7,0.75,0.8,1},{0,2,2.25,2.5,2.75,3,3.25,3.5,3.75,4}))))</f>
        <v/>
      </c>
      <c r="Z783" s="3" t="str">
        <f>IF(COUNT($A783)=0,"",IF($A783&lt;&gt;DRAFT!$B785,"ERR",IF(DRAFT!CC785="3E","3E",IF(COUNT(DRAFT!BY785,DRAFT!CC785)&gt;0,DRAFT!CD785,""))))</f>
        <v/>
      </c>
      <c r="AA783" s="3" t="str">
        <f>IF(COUNT($A783)=0,"",IF(Z783="3E","3E",IF(Z783="","I",LOOKUP(Z783/AB$2,{0,0.4,0.45,0.5,0.55,0.6,0.65,0.7,0.75,0.8,1},{"F","D","C","C+","B-","B","B+","A-","A","A+"}))))</f>
        <v/>
      </c>
      <c r="AB783" s="2" t="str">
        <f>IF(COUNT($A783)=0,"",IF(Z783="","--",IF(Z783="3E","3E",LOOKUP(Z783/AB$2,{0,0.4,0.45,0.5,0.55,0.6,0.65,0.7,0.75,0.8,1},{0,2,2.25,2.5,2.75,3,3.25,3.5,3.75,4}))))</f>
        <v/>
      </c>
      <c r="AC783" s="3" t="str">
        <f>IF(COUNT($A783)=0,"",IF($A783&lt;&gt;DRAFT!$B785,"ERR",IF(DRAFT!CF785&gt;0,DRAFT!CF785,"")))</f>
        <v/>
      </c>
      <c r="AD783" s="3" t="str">
        <f>IF(COUNT($A783)=0,"",IF(AC783="3E","3E",IF(AC783="","I",LOOKUP(AC783/AE$2,{0,0.4,0.45,0.5,0.55,0.6,0.65,0.7,0.75,0.8,1},{"F","D","C","C+","B-","B","B+","A-","A","A+"}))))</f>
        <v/>
      </c>
      <c r="AE783" s="2" t="str">
        <f>IF(COUNT($A783)=0,"",IF(AC783="","--",IF(AC783="3E","3E",LOOKUP(AC783/AE$2,{0,0.4,0.45,0.5,0.55,0.6,0.65,0.7,0.75,0.8,1},{0,2,2.25,2.5,2.75,3,3.25,3.5,3.75,4}))))</f>
        <v/>
      </c>
      <c r="AF783" s="3" t="str">
        <f>IF($A783&lt;&gt;DRAFT!$B785,"ERR",IF(OR(COUNT($A783)=0,COUNT(DRAFT!CI785:CK785,DRAFT!CM785:CO785)=0),"",CEILING(SUM(DRAFT!CL785,DRAFT!CP785),1)))</f>
        <v/>
      </c>
      <c r="AG783" s="3" t="str">
        <f>IF(COUNT($A783)=0,"",IF(AF783="3E","3E",IF(AF783="","I",LOOKUP(AF783/AH$2,{0,0.4,0.45,0.5,0.55,0.6,0.65,0.7,0.75,0.8,1},{"F","D","C","C+","B-","B","B+","A-","A","A+"}))))</f>
        <v/>
      </c>
      <c r="AH783" s="2" t="str">
        <f>IF(COUNT($A783)=0,"",IF(AF783="","--",IF(AF783="3E","3E",LOOKUP(AF783/AH$2,{0,0.4,0.45,0.5,0.55,0.6,0.65,0.7,0.75,0.8,1},{0,2,2.25,2.5,2.75,3,3.25,3.5,3.75,4}))))</f>
        <v/>
      </c>
      <c r="AI783" s="11" t="str">
        <f>IF(OR(COUNT($A783)=0,COUNT(B783:AH783)=0),"",IF(COUNTIF(B783:AH783,"3E")&gt;0,"3E",IF(DRAFT!$A785="R",TRUNC(SUMPRODUCT(RGP,RCP)/TCP,3),TRUNC((SUMPRODUCT(--(IMDGP&gt;0)*IMDGP,IMCP)+CEILING(DRAFT!$CQ785*42,0.25))/TCP,3))))</f>
        <v/>
      </c>
      <c r="AJ783" s="3" t="str">
        <f>IF(OR(COUNT($A783)=0,COUNT(B783:AH783)=0),"",IF(COUNTIF(B783:AH783,"3E")&gt;0,"3E",IF(DRAFT!$A785="R",SUMPRODUCT(--(RGP&gt;=2),RCP),SUMPRODUCT(--(IMDGP&gt;0),--(IMGP=0),IMCP)+DRAFT!$CR785)))</f>
        <v/>
      </c>
      <c r="AK783" s="3" t="str">
        <f>IF(OR(COUNT($A783)=0,COUNT(B783:AH783)=0),"",IF(COUNTIF(B783:AJ783,"3E")&gt;0,"3E",IF(AND(DRAFT!$A785="IM",OR($AI783&gt;DRAFT!$CQ785,$AJ783&gt;DRAFT!$CR785)),"IMPROVED",IF(AND(DRAFT!$A785="IM",$AI783&lt;=DRAFT!$CQ785,$AJ783&lt;=DRAFT!$CR785),"NOT IMPROVED",IF(AND(AH783&gt;=2,AI783&gt;=2,AJ783&gt;=30),"PASS","FAIL")))))</f>
        <v/>
      </c>
      <c r="AL783" s="3" t="str">
        <f t="shared" si="24"/>
        <v/>
      </c>
      <c r="AM783" s="3" t="str">
        <f t="shared" si="25"/>
        <v/>
      </c>
    </row>
    <row r="784" spans="1:39" ht="18.95" customHeight="1" x14ac:dyDescent="0.25">
      <c r="A784" s="4" t="str">
        <f>IF(DRAFT!$B786="","",DRAFT!$B786)</f>
        <v/>
      </c>
      <c r="B784" s="3" t="str">
        <f>IF(COUNT($A784)=0,"",IF($A784&lt;&gt;DRAFT!$B786,"ERR",IF(DRAFT!I786="3E","3E",IF(COUNT(DRAFT!E786,DRAFT!I786)&gt;0,DRAFT!J786,""))))</f>
        <v/>
      </c>
      <c r="C784" s="3" t="str">
        <f>IF(COUNT($A784)=0,"",IF(B784="3E","3E",IF(B784="","I",LOOKUP(B784/D$2,{0,0.4,0.45,0.5,0.55,0.6,0.65,0.7,0.75,0.8,1},{"F","D","C","C+","B-","B","B+","A-","A","A+"}))))</f>
        <v/>
      </c>
      <c r="D784" s="2" t="str">
        <f>IF(COUNT($A784)=0,"",IF(B784="","--",IF(B784="3E","3E",LOOKUP(B784/D$2,{0,0.4,0.45,0.5,0.55,0.6,0.65,0.7,0.75,0.8,1},{0,2,2.25,2.5,2.75,3,3.25,3.5,3.75,4}))))</f>
        <v/>
      </c>
      <c r="E784" s="3" t="str">
        <f>IF(COUNT($A784)=0,"",IF($A784&lt;&gt;DRAFT!$B786,"ERR",IF(DRAFT!R786="3E","3E",IF(COUNT(DRAFT!N786,DRAFT!R786)&gt;0,DRAFT!S786,""))))</f>
        <v/>
      </c>
      <c r="F784" s="3" t="str">
        <f>IF(COUNT($A784)=0,"",IF(E784="3E","3E",IF(E784="","I",LOOKUP(E784/G$2,{0,0.4,0.45,0.5,0.55,0.6,0.65,0.7,0.75,0.8,1},{"F","D","C","C+","B-","B","B+","A-","A","A+"}))))</f>
        <v/>
      </c>
      <c r="G784" s="2" t="str">
        <f>IF(COUNT($A784)=0,"",IF(E784="","--",IF(E784="3E","3E",LOOKUP(E784/G$2,{0,0.4,0.45,0.5,0.55,0.6,0.65,0.7,0.75,0.8,1},{0,2,2.25,2.5,2.75,3,3.25,3.5,3.75,4}))))</f>
        <v/>
      </c>
      <c r="H784" s="3" t="str">
        <f>IF(COUNT($A784)=0,"",IF($A784&lt;&gt;DRAFT!$B786,"ERR",IF(DRAFT!AA786="3E","3E",IF(COUNT(DRAFT!W786,DRAFT!AA786)&gt;0,DRAFT!AB786,""))))</f>
        <v/>
      </c>
      <c r="I784" s="3" t="str">
        <f>IF(COUNT($A784)=0,"",IF(H784="3E","3E",IF(H784="","I",LOOKUP(H784/J$2,{0,0.4,0.45,0.5,0.55,0.6,0.65,0.7,0.75,0.8,1},{"F","D","C","C+","B-","B","B+","A-","A","A+"}))))</f>
        <v/>
      </c>
      <c r="J784" s="2" t="str">
        <f>IF(COUNT($A784)=0,"",IF(H784="","--",IF(H784="3E","3E",LOOKUP(H784/J$2,{0,0.4,0.45,0.5,0.55,0.6,0.65,0.7,0.75,0.8,1},{0,2,2.25,2.5,2.75,3,3.25,3.5,3.75,4}))))</f>
        <v/>
      </c>
      <c r="K784" s="3" t="str">
        <f>IF(COUNT($A784)=0,"",IF($A784&lt;&gt;DRAFT!$B786,"ERR",IF(DRAFT!AJ786="3E","3E",IF(COUNT(DRAFT!AF786,DRAFT!AJ786)&gt;0,DRAFT!AK786,""))))</f>
        <v/>
      </c>
      <c r="L784" s="3" t="str">
        <f>IF(COUNT($A784)=0,"",IF(K784="3E","3E",IF(K784="","I",LOOKUP(K784/M$2,{0,0.4,0.45,0.5,0.55,0.6,0.65,0.7,0.75,0.8,1},{"F","D","C","C+","B-","B","B+","A-","A","A+"}))))</f>
        <v/>
      </c>
      <c r="M784" s="2" t="str">
        <f>IF(COUNT($A784)=0,"",IF(K784="","--",IF(K784="3E","3E",LOOKUP(K784/M$2,{0,0.4,0.45,0.5,0.55,0.6,0.65,0.7,0.75,0.8,1},{0,2,2.25,2.5,2.75,3,3.25,3.5,3.75,4}))))</f>
        <v/>
      </c>
      <c r="N784" s="3" t="str">
        <f>IF(COUNT($A784)=0,"",IF($A784&lt;&gt;DRAFT!$B786,"ERR",IF(DRAFT!AS786="3E","3E",IF(COUNT(DRAFT!AO786,DRAFT!AS786)&gt;0,DRAFT!AT786,""))))</f>
        <v/>
      </c>
      <c r="O784" s="3" t="str">
        <f>IF(COUNT($A784)=0,"",IF(N784="3E","3E",IF(N784="","I",LOOKUP(N784/P$2,{0,0.4,0.45,0.5,0.55,0.6,0.65,0.7,0.75,0.8,1},{"F","D","C","C+","B-","B","B+","A-","A","A+"}))))</f>
        <v/>
      </c>
      <c r="P784" s="2" t="str">
        <f>IF(COUNT($A784)=0,"",IF(N784="","--",IF(N784="3E","3E",LOOKUP(N784/P$2,{0,0.4,0.45,0.5,0.55,0.6,0.65,0.7,0.75,0.8,1},{0,2,2.25,2.5,2.75,3,3.25,3.5,3.75,4}))))</f>
        <v/>
      </c>
      <c r="Q784" s="3" t="str">
        <f>IF(COUNT($A784)=0,"",IF($A784&lt;&gt;DRAFT!$B786,"ERR",IF(DRAFT!BB786="3E","3E",IF(COUNT(DRAFT!AX786,DRAFT!BB786)&gt;0,DRAFT!BC786,""))))</f>
        <v/>
      </c>
      <c r="R784" s="3" t="str">
        <f>IF(COUNT($A784)=0,"",IF(Q784="3E","3E",IF(Q784="","I",LOOKUP(Q784/S$2,{0,0.4,0.45,0.5,0.55,0.6,0.65,0.7,0.75,0.8,1},{"F","D","C","C+","B-","B","B+","A-","A","A+"}))))</f>
        <v/>
      </c>
      <c r="S784" s="2" t="str">
        <f>IF(COUNT($A784)=0,"",IF(Q784="","--",IF(Q784="3E","3E",LOOKUP(Q784/S$2,{0,0.4,0.45,0.5,0.55,0.6,0.65,0.7,0.75,0.8,1},{0,2,2.25,2.5,2.75,3,3.25,3.5,3.75,4}))))</f>
        <v/>
      </c>
      <c r="T784" s="3" t="str">
        <f>IF(COUNT($A784)=0,"",IF($A784&lt;&gt;DRAFT!$B786,"ERR",IF(DRAFT!BK786="3E","3E",IF(COUNT(DRAFT!BG786,DRAFT!BK786)&gt;0,DRAFT!BL786,""))))</f>
        <v/>
      </c>
      <c r="U784" s="3" t="str">
        <f>IF(COUNT($A784)=0,"",IF(T784="3E","3E",IF(T784="","I",LOOKUP(T784/V$2,{0,0.4,0.45,0.5,0.55,0.6,0.65,0.7,0.75,0.8,1},{"F","D","C","C+","B-","B","B+","A-","A","A+"}))))</f>
        <v/>
      </c>
      <c r="V784" s="2" t="str">
        <f>IF(COUNT($A784)=0,"",IF(T784="","--",IF(T784="3E","3E",LOOKUP(T784/V$2,{0,0.4,0.45,0.5,0.55,0.6,0.65,0.7,0.75,0.8,1},{0,2,2.25,2.5,2.75,3,3.25,3.5,3.75,4}))))</f>
        <v/>
      </c>
      <c r="W784" s="3" t="str">
        <f>IF(COUNT($A784)=0,"",IF($A784&lt;&gt;DRAFT!$B786,"ERR",IF(DRAFT!BT786="3E","3E",IF(COUNT(DRAFT!BP786,DRAFT!BT786)&gt;0,DRAFT!BU786,""))))</f>
        <v/>
      </c>
      <c r="X784" s="3" t="str">
        <f>IF(COUNT($A784)=0,"",IF(W784="3E","3E",IF(W784="","I",LOOKUP(W784/Y$2,{0,0.4,0.45,0.5,0.55,0.6,0.65,0.7,0.75,0.8,1},{"F","D","C","C+","B-","B","B+","A-","A","A+"}))))</f>
        <v/>
      </c>
      <c r="Y784" s="2" t="str">
        <f>IF(COUNT($A784)=0,"",IF(W784="","--",IF(W784="3E","3E",LOOKUP(W784/Y$2,{0,0.4,0.45,0.5,0.55,0.6,0.65,0.7,0.75,0.8,1},{0,2,2.25,2.5,2.75,3,3.25,3.5,3.75,4}))))</f>
        <v/>
      </c>
      <c r="Z784" s="3" t="str">
        <f>IF(COUNT($A784)=0,"",IF($A784&lt;&gt;DRAFT!$B786,"ERR",IF(DRAFT!CC786="3E","3E",IF(COUNT(DRAFT!BY786,DRAFT!CC786)&gt;0,DRAFT!CD786,""))))</f>
        <v/>
      </c>
      <c r="AA784" s="3" t="str">
        <f>IF(COUNT($A784)=0,"",IF(Z784="3E","3E",IF(Z784="","I",LOOKUP(Z784/AB$2,{0,0.4,0.45,0.5,0.55,0.6,0.65,0.7,0.75,0.8,1},{"F","D","C","C+","B-","B","B+","A-","A","A+"}))))</f>
        <v/>
      </c>
      <c r="AB784" s="2" t="str">
        <f>IF(COUNT($A784)=0,"",IF(Z784="","--",IF(Z784="3E","3E",LOOKUP(Z784/AB$2,{0,0.4,0.45,0.5,0.55,0.6,0.65,0.7,0.75,0.8,1},{0,2,2.25,2.5,2.75,3,3.25,3.5,3.75,4}))))</f>
        <v/>
      </c>
      <c r="AC784" s="3" t="str">
        <f>IF(COUNT($A784)=0,"",IF($A784&lt;&gt;DRAFT!$B786,"ERR",IF(DRAFT!CF786&gt;0,DRAFT!CF786,"")))</f>
        <v/>
      </c>
      <c r="AD784" s="3" t="str">
        <f>IF(COUNT($A784)=0,"",IF(AC784="3E","3E",IF(AC784="","I",LOOKUP(AC784/AE$2,{0,0.4,0.45,0.5,0.55,0.6,0.65,0.7,0.75,0.8,1},{"F","D","C","C+","B-","B","B+","A-","A","A+"}))))</f>
        <v/>
      </c>
      <c r="AE784" s="2" t="str">
        <f>IF(COUNT($A784)=0,"",IF(AC784="","--",IF(AC784="3E","3E",LOOKUP(AC784/AE$2,{0,0.4,0.45,0.5,0.55,0.6,0.65,0.7,0.75,0.8,1},{0,2,2.25,2.5,2.75,3,3.25,3.5,3.75,4}))))</f>
        <v/>
      </c>
      <c r="AF784" s="3" t="str">
        <f>IF($A784&lt;&gt;DRAFT!$B786,"ERR",IF(OR(COUNT($A784)=0,COUNT(DRAFT!CI786:CK786,DRAFT!CM786:CO786)=0),"",CEILING(SUM(DRAFT!CL786,DRAFT!CP786),1)))</f>
        <v/>
      </c>
      <c r="AG784" s="3" t="str">
        <f>IF(COUNT($A784)=0,"",IF(AF784="3E","3E",IF(AF784="","I",LOOKUP(AF784/AH$2,{0,0.4,0.45,0.5,0.55,0.6,0.65,0.7,0.75,0.8,1},{"F","D","C","C+","B-","B","B+","A-","A","A+"}))))</f>
        <v/>
      </c>
      <c r="AH784" s="2" t="str">
        <f>IF(COUNT($A784)=0,"",IF(AF784="","--",IF(AF784="3E","3E",LOOKUP(AF784/AH$2,{0,0.4,0.45,0.5,0.55,0.6,0.65,0.7,0.75,0.8,1},{0,2,2.25,2.5,2.75,3,3.25,3.5,3.75,4}))))</f>
        <v/>
      </c>
      <c r="AI784" s="11" t="str">
        <f>IF(OR(COUNT($A784)=0,COUNT(B784:AH784)=0),"",IF(COUNTIF(B784:AH784,"3E")&gt;0,"3E",IF(DRAFT!$A786="R",TRUNC(SUMPRODUCT(RGP,RCP)/TCP,3),TRUNC((SUMPRODUCT(--(IMDGP&gt;0)*IMDGP,IMCP)+CEILING(DRAFT!$CQ786*42,0.25))/TCP,3))))</f>
        <v/>
      </c>
      <c r="AJ784" s="3" t="str">
        <f>IF(OR(COUNT($A784)=0,COUNT(B784:AH784)=0),"",IF(COUNTIF(B784:AH784,"3E")&gt;0,"3E",IF(DRAFT!$A786="R",SUMPRODUCT(--(RGP&gt;=2),RCP),SUMPRODUCT(--(IMDGP&gt;0),--(IMGP=0),IMCP)+DRAFT!$CR786)))</f>
        <v/>
      </c>
      <c r="AK784" s="3" t="str">
        <f>IF(OR(COUNT($A784)=0,COUNT(B784:AH784)=0),"",IF(COUNTIF(B784:AJ784,"3E")&gt;0,"3E",IF(AND(DRAFT!$A786="IM",OR($AI784&gt;DRAFT!$CQ786,$AJ784&gt;DRAFT!$CR786)),"IMPROVED",IF(AND(DRAFT!$A786="IM",$AI784&lt;=DRAFT!$CQ786,$AJ784&lt;=DRAFT!$CR786),"NOT IMPROVED",IF(AND(AH784&gt;=2,AI784&gt;=2,AJ784&gt;=30),"PASS","FAIL")))))</f>
        <v/>
      </c>
      <c r="AL784" s="3" t="str">
        <f t="shared" si="24"/>
        <v/>
      </c>
      <c r="AM784" s="3" t="str">
        <f t="shared" si="25"/>
        <v/>
      </c>
    </row>
    <row r="785" spans="1:39" ht="18.95" customHeight="1" x14ac:dyDescent="0.25">
      <c r="A785" s="4" t="str">
        <f>IF(DRAFT!$B787="","",DRAFT!$B787)</f>
        <v/>
      </c>
      <c r="B785" s="3" t="str">
        <f>IF(COUNT($A785)=0,"",IF($A785&lt;&gt;DRAFT!$B787,"ERR",IF(DRAFT!I787="3E","3E",IF(COUNT(DRAFT!E787,DRAFT!I787)&gt;0,DRAFT!J787,""))))</f>
        <v/>
      </c>
      <c r="C785" s="3" t="str">
        <f>IF(COUNT($A785)=0,"",IF(B785="3E","3E",IF(B785="","I",LOOKUP(B785/D$2,{0,0.4,0.45,0.5,0.55,0.6,0.65,0.7,0.75,0.8,1},{"F","D","C","C+","B-","B","B+","A-","A","A+"}))))</f>
        <v/>
      </c>
      <c r="D785" s="2" t="str">
        <f>IF(COUNT($A785)=0,"",IF(B785="","--",IF(B785="3E","3E",LOOKUP(B785/D$2,{0,0.4,0.45,0.5,0.55,0.6,0.65,0.7,0.75,0.8,1},{0,2,2.25,2.5,2.75,3,3.25,3.5,3.75,4}))))</f>
        <v/>
      </c>
      <c r="E785" s="3" t="str">
        <f>IF(COUNT($A785)=0,"",IF($A785&lt;&gt;DRAFT!$B787,"ERR",IF(DRAFT!R787="3E","3E",IF(COUNT(DRAFT!N787,DRAFT!R787)&gt;0,DRAFT!S787,""))))</f>
        <v/>
      </c>
      <c r="F785" s="3" t="str">
        <f>IF(COUNT($A785)=0,"",IF(E785="3E","3E",IF(E785="","I",LOOKUP(E785/G$2,{0,0.4,0.45,0.5,0.55,0.6,0.65,0.7,0.75,0.8,1},{"F","D","C","C+","B-","B","B+","A-","A","A+"}))))</f>
        <v/>
      </c>
      <c r="G785" s="2" t="str">
        <f>IF(COUNT($A785)=0,"",IF(E785="","--",IF(E785="3E","3E",LOOKUP(E785/G$2,{0,0.4,0.45,0.5,0.55,0.6,0.65,0.7,0.75,0.8,1},{0,2,2.25,2.5,2.75,3,3.25,3.5,3.75,4}))))</f>
        <v/>
      </c>
      <c r="H785" s="3" t="str">
        <f>IF(COUNT($A785)=0,"",IF($A785&lt;&gt;DRAFT!$B787,"ERR",IF(DRAFT!AA787="3E","3E",IF(COUNT(DRAFT!W787,DRAFT!AA787)&gt;0,DRAFT!AB787,""))))</f>
        <v/>
      </c>
      <c r="I785" s="3" t="str">
        <f>IF(COUNT($A785)=0,"",IF(H785="3E","3E",IF(H785="","I",LOOKUP(H785/J$2,{0,0.4,0.45,0.5,0.55,0.6,0.65,0.7,0.75,0.8,1},{"F","D","C","C+","B-","B","B+","A-","A","A+"}))))</f>
        <v/>
      </c>
      <c r="J785" s="2" t="str">
        <f>IF(COUNT($A785)=0,"",IF(H785="","--",IF(H785="3E","3E",LOOKUP(H785/J$2,{0,0.4,0.45,0.5,0.55,0.6,0.65,0.7,0.75,0.8,1},{0,2,2.25,2.5,2.75,3,3.25,3.5,3.75,4}))))</f>
        <v/>
      </c>
      <c r="K785" s="3" t="str">
        <f>IF(COUNT($A785)=0,"",IF($A785&lt;&gt;DRAFT!$B787,"ERR",IF(DRAFT!AJ787="3E","3E",IF(COUNT(DRAFT!AF787,DRAFT!AJ787)&gt;0,DRAFT!AK787,""))))</f>
        <v/>
      </c>
      <c r="L785" s="3" t="str">
        <f>IF(COUNT($A785)=0,"",IF(K785="3E","3E",IF(K785="","I",LOOKUP(K785/M$2,{0,0.4,0.45,0.5,0.55,0.6,0.65,0.7,0.75,0.8,1},{"F","D","C","C+","B-","B","B+","A-","A","A+"}))))</f>
        <v/>
      </c>
      <c r="M785" s="2" t="str">
        <f>IF(COUNT($A785)=0,"",IF(K785="","--",IF(K785="3E","3E",LOOKUP(K785/M$2,{0,0.4,0.45,0.5,0.55,0.6,0.65,0.7,0.75,0.8,1},{0,2,2.25,2.5,2.75,3,3.25,3.5,3.75,4}))))</f>
        <v/>
      </c>
      <c r="N785" s="3" t="str">
        <f>IF(COUNT($A785)=0,"",IF($A785&lt;&gt;DRAFT!$B787,"ERR",IF(DRAFT!AS787="3E","3E",IF(COUNT(DRAFT!AO787,DRAFT!AS787)&gt;0,DRAFT!AT787,""))))</f>
        <v/>
      </c>
      <c r="O785" s="3" t="str">
        <f>IF(COUNT($A785)=0,"",IF(N785="3E","3E",IF(N785="","I",LOOKUP(N785/P$2,{0,0.4,0.45,0.5,0.55,0.6,0.65,0.7,0.75,0.8,1},{"F","D","C","C+","B-","B","B+","A-","A","A+"}))))</f>
        <v/>
      </c>
      <c r="P785" s="2" t="str">
        <f>IF(COUNT($A785)=0,"",IF(N785="","--",IF(N785="3E","3E",LOOKUP(N785/P$2,{0,0.4,0.45,0.5,0.55,0.6,0.65,0.7,0.75,0.8,1},{0,2,2.25,2.5,2.75,3,3.25,3.5,3.75,4}))))</f>
        <v/>
      </c>
      <c r="Q785" s="3" t="str">
        <f>IF(COUNT($A785)=0,"",IF($A785&lt;&gt;DRAFT!$B787,"ERR",IF(DRAFT!BB787="3E","3E",IF(COUNT(DRAFT!AX787,DRAFT!BB787)&gt;0,DRAFT!BC787,""))))</f>
        <v/>
      </c>
      <c r="R785" s="3" t="str">
        <f>IF(COUNT($A785)=0,"",IF(Q785="3E","3E",IF(Q785="","I",LOOKUP(Q785/S$2,{0,0.4,0.45,0.5,0.55,0.6,0.65,0.7,0.75,0.8,1},{"F","D","C","C+","B-","B","B+","A-","A","A+"}))))</f>
        <v/>
      </c>
      <c r="S785" s="2" t="str">
        <f>IF(COUNT($A785)=0,"",IF(Q785="","--",IF(Q785="3E","3E",LOOKUP(Q785/S$2,{0,0.4,0.45,0.5,0.55,0.6,0.65,0.7,0.75,0.8,1},{0,2,2.25,2.5,2.75,3,3.25,3.5,3.75,4}))))</f>
        <v/>
      </c>
      <c r="T785" s="3" t="str">
        <f>IF(COUNT($A785)=0,"",IF($A785&lt;&gt;DRAFT!$B787,"ERR",IF(DRAFT!BK787="3E","3E",IF(COUNT(DRAFT!BG787,DRAFT!BK787)&gt;0,DRAFT!BL787,""))))</f>
        <v/>
      </c>
      <c r="U785" s="3" t="str">
        <f>IF(COUNT($A785)=0,"",IF(T785="3E","3E",IF(T785="","I",LOOKUP(T785/V$2,{0,0.4,0.45,0.5,0.55,0.6,0.65,0.7,0.75,0.8,1},{"F","D","C","C+","B-","B","B+","A-","A","A+"}))))</f>
        <v/>
      </c>
      <c r="V785" s="2" t="str">
        <f>IF(COUNT($A785)=0,"",IF(T785="","--",IF(T785="3E","3E",LOOKUP(T785/V$2,{0,0.4,0.45,0.5,0.55,0.6,0.65,0.7,0.75,0.8,1},{0,2,2.25,2.5,2.75,3,3.25,3.5,3.75,4}))))</f>
        <v/>
      </c>
      <c r="W785" s="3" t="str">
        <f>IF(COUNT($A785)=0,"",IF($A785&lt;&gt;DRAFT!$B787,"ERR",IF(DRAFT!BT787="3E","3E",IF(COUNT(DRAFT!BP787,DRAFT!BT787)&gt;0,DRAFT!BU787,""))))</f>
        <v/>
      </c>
      <c r="X785" s="3" t="str">
        <f>IF(COUNT($A785)=0,"",IF(W785="3E","3E",IF(W785="","I",LOOKUP(W785/Y$2,{0,0.4,0.45,0.5,0.55,0.6,0.65,0.7,0.75,0.8,1},{"F","D","C","C+","B-","B","B+","A-","A","A+"}))))</f>
        <v/>
      </c>
      <c r="Y785" s="2" t="str">
        <f>IF(COUNT($A785)=0,"",IF(W785="","--",IF(W785="3E","3E",LOOKUP(W785/Y$2,{0,0.4,0.45,0.5,0.55,0.6,0.65,0.7,0.75,0.8,1},{0,2,2.25,2.5,2.75,3,3.25,3.5,3.75,4}))))</f>
        <v/>
      </c>
      <c r="Z785" s="3" t="str">
        <f>IF(COUNT($A785)=0,"",IF($A785&lt;&gt;DRAFT!$B787,"ERR",IF(DRAFT!CC787="3E","3E",IF(COUNT(DRAFT!BY787,DRAFT!CC787)&gt;0,DRAFT!CD787,""))))</f>
        <v/>
      </c>
      <c r="AA785" s="3" t="str">
        <f>IF(COUNT($A785)=0,"",IF(Z785="3E","3E",IF(Z785="","I",LOOKUP(Z785/AB$2,{0,0.4,0.45,0.5,0.55,0.6,0.65,0.7,0.75,0.8,1},{"F","D","C","C+","B-","B","B+","A-","A","A+"}))))</f>
        <v/>
      </c>
      <c r="AB785" s="2" t="str">
        <f>IF(COUNT($A785)=0,"",IF(Z785="","--",IF(Z785="3E","3E",LOOKUP(Z785/AB$2,{0,0.4,0.45,0.5,0.55,0.6,0.65,0.7,0.75,0.8,1},{0,2,2.25,2.5,2.75,3,3.25,3.5,3.75,4}))))</f>
        <v/>
      </c>
      <c r="AC785" s="3" t="str">
        <f>IF(COUNT($A785)=0,"",IF($A785&lt;&gt;DRAFT!$B787,"ERR",IF(DRAFT!CF787&gt;0,DRAFT!CF787,"")))</f>
        <v/>
      </c>
      <c r="AD785" s="3" t="str">
        <f>IF(COUNT($A785)=0,"",IF(AC785="3E","3E",IF(AC785="","I",LOOKUP(AC785/AE$2,{0,0.4,0.45,0.5,0.55,0.6,0.65,0.7,0.75,0.8,1},{"F","D","C","C+","B-","B","B+","A-","A","A+"}))))</f>
        <v/>
      </c>
      <c r="AE785" s="2" t="str">
        <f>IF(COUNT($A785)=0,"",IF(AC785="","--",IF(AC785="3E","3E",LOOKUP(AC785/AE$2,{0,0.4,0.45,0.5,0.55,0.6,0.65,0.7,0.75,0.8,1},{0,2,2.25,2.5,2.75,3,3.25,3.5,3.75,4}))))</f>
        <v/>
      </c>
      <c r="AF785" s="3" t="str">
        <f>IF($A785&lt;&gt;DRAFT!$B787,"ERR",IF(OR(COUNT($A785)=0,COUNT(DRAFT!CI787:CK787,DRAFT!CM787:CO787)=0),"",CEILING(SUM(DRAFT!CL787,DRAFT!CP787),1)))</f>
        <v/>
      </c>
      <c r="AG785" s="3" t="str">
        <f>IF(COUNT($A785)=0,"",IF(AF785="3E","3E",IF(AF785="","I",LOOKUP(AF785/AH$2,{0,0.4,0.45,0.5,0.55,0.6,0.65,0.7,0.75,0.8,1},{"F","D","C","C+","B-","B","B+","A-","A","A+"}))))</f>
        <v/>
      </c>
      <c r="AH785" s="2" t="str">
        <f>IF(COUNT($A785)=0,"",IF(AF785="","--",IF(AF785="3E","3E",LOOKUP(AF785/AH$2,{0,0.4,0.45,0.5,0.55,0.6,0.65,0.7,0.75,0.8,1},{0,2,2.25,2.5,2.75,3,3.25,3.5,3.75,4}))))</f>
        <v/>
      </c>
      <c r="AI785" s="11" t="str">
        <f>IF(OR(COUNT($A785)=0,COUNT(B785:AH785)=0),"",IF(COUNTIF(B785:AH785,"3E")&gt;0,"3E",IF(DRAFT!$A787="R",TRUNC(SUMPRODUCT(RGP,RCP)/TCP,3),TRUNC((SUMPRODUCT(--(IMDGP&gt;0)*IMDGP,IMCP)+CEILING(DRAFT!$CQ787*42,0.25))/TCP,3))))</f>
        <v/>
      </c>
      <c r="AJ785" s="3" t="str">
        <f>IF(OR(COUNT($A785)=0,COUNT(B785:AH785)=0),"",IF(COUNTIF(B785:AH785,"3E")&gt;0,"3E",IF(DRAFT!$A787="R",SUMPRODUCT(--(RGP&gt;=2),RCP),SUMPRODUCT(--(IMDGP&gt;0),--(IMGP=0),IMCP)+DRAFT!$CR787)))</f>
        <v/>
      </c>
      <c r="AK785" s="3" t="str">
        <f>IF(OR(COUNT($A785)=0,COUNT(B785:AH785)=0),"",IF(COUNTIF(B785:AJ785,"3E")&gt;0,"3E",IF(AND(DRAFT!$A787="IM",OR($AI785&gt;DRAFT!$CQ787,$AJ785&gt;DRAFT!$CR787)),"IMPROVED",IF(AND(DRAFT!$A787="IM",$AI785&lt;=DRAFT!$CQ787,$AJ785&lt;=DRAFT!$CR787),"NOT IMPROVED",IF(AND(AH785&gt;=2,AI785&gt;=2,AJ785&gt;=30),"PASS","FAIL")))))</f>
        <v/>
      </c>
      <c r="AL785" s="3" t="str">
        <f t="shared" si="24"/>
        <v/>
      </c>
      <c r="AM785" s="3" t="str">
        <f t="shared" si="25"/>
        <v/>
      </c>
    </row>
    <row r="786" spans="1:39" ht="18.95" customHeight="1" x14ac:dyDescent="0.25">
      <c r="A786" s="4" t="str">
        <f>IF(DRAFT!$B788="","",DRAFT!$B788)</f>
        <v/>
      </c>
      <c r="B786" s="3" t="str">
        <f>IF(COUNT($A786)=0,"",IF($A786&lt;&gt;DRAFT!$B788,"ERR",IF(DRAFT!I788="3E","3E",IF(COUNT(DRAFT!E788,DRAFT!I788)&gt;0,DRAFT!J788,""))))</f>
        <v/>
      </c>
      <c r="C786" s="3" t="str">
        <f>IF(COUNT($A786)=0,"",IF(B786="3E","3E",IF(B786="","I",LOOKUP(B786/D$2,{0,0.4,0.45,0.5,0.55,0.6,0.65,0.7,0.75,0.8,1},{"F","D","C","C+","B-","B","B+","A-","A","A+"}))))</f>
        <v/>
      </c>
      <c r="D786" s="2" t="str">
        <f>IF(COUNT($A786)=0,"",IF(B786="","--",IF(B786="3E","3E",LOOKUP(B786/D$2,{0,0.4,0.45,0.5,0.55,0.6,0.65,0.7,0.75,0.8,1},{0,2,2.25,2.5,2.75,3,3.25,3.5,3.75,4}))))</f>
        <v/>
      </c>
      <c r="E786" s="3" t="str">
        <f>IF(COUNT($A786)=0,"",IF($A786&lt;&gt;DRAFT!$B788,"ERR",IF(DRAFT!R788="3E","3E",IF(COUNT(DRAFT!N788,DRAFT!R788)&gt;0,DRAFT!S788,""))))</f>
        <v/>
      </c>
      <c r="F786" s="3" t="str">
        <f>IF(COUNT($A786)=0,"",IF(E786="3E","3E",IF(E786="","I",LOOKUP(E786/G$2,{0,0.4,0.45,0.5,0.55,0.6,0.65,0.7,0.75,0.8,1},{"F","D","C","C+","B-","B","B+","A-","A","A+"}))))</f>
        <v/>
      </c>
      <c r="G786" s="2" t="str">
        <f>IF(COUNT($A786)=0,"",IF(E786="","--",IF(E786="3E","3E",LOOKUP(E786/G$2,{0,0.4,0.45,0.5,0.55,0.6,0.65,0.7,0.75,0.8,1},{0,2,2.25,2.5,2.75,3,3.25,3.5,3.75,4}))))</f>
        <v/>
      </c>
      <c r="H786" s="3" t="str">
        <f>IF(COUNT($A786)=0,"",IF($A786&lt;&gt;DRAFT!$B788,"ERR",IF(DRAFT!AA788="3E","3E",IF(COUNT(DRAFT!W788,DRAFT!AA788)&gt;0,DRAFT!AB788,""))))</f>
        <v/>
      </c>
      <c r="I786" s="3" t="str">
        <f>IF(COUNT($A786)=0,"",IF(H786="3E","3E",IF(H786="","I",LOOKUP(H786/J$2,{0,0.4,0.45,0.5,0.55,0.6,0.65,0.7,0.75,0.8,1},{"F","D","C","C+","B-","B","B+","A-","A","A+"}))))</f>
        <v/>
      </c>
      <c r="J786" s="2" t="str">
        <f>IF(COUNT($A786)=0,"",IF(H786="","--",IF(H786="3E","3E",LOOKUP(H786/J$2,{0,0.4,0.45,0.5,0.55,0.6,0.65,0.7,0.75,0.8,1},{0,2,2.25,2.5,2.75,3,3.25,3.5,3.75,4}))))</f>
        <v/>
      </c>
      <c r="K786" s="3" t="str">
        <f>IF(COUNT($A786)=0,"",IF($A786&lt;&gt;DRAFT!$B788,"ERR",IF(DRAFT!AJ788="3E","3E",IF(COUNT(DRAFT!AF788,DRAFT!AJ788)&gt;0,DRAFT!AK788,""))))</f>
        <v/>
      </c>
      <c r="L786" s="3" t="str">
        <f>IF(COUNT($A786)=0,"",IF(K786="3E","3E",IF(K786="","I",LOOKUP(K786/M$2,{0,0.4,0.45,0.5,0.55,0.6,0.65,0.7,0.75,0.8,1},{"F","D","C","C+","B-","B","B+","A-","A","A+"}))))</f>
        <v/>
      </c>
      <c r="M786" s="2" t="str">
        <f>IF(COUNT($A786)=0,"",IF(K786="","--",IF(K786="3E","3E",LOOKUP(K786/M$2,{0,0.4,0.45,0.5,0.55,0.6,0.65,0.7,0.75,0.8,1},{0,2,2.25,2.5,2.75,3,3.25,3.5,3.75,4}))))</f>
        <v/>
      </c>
      <c r="N786" s="3" t="str">
        <f>IF(COUNT($A786)=0,"",IF($A786&lt;&gt;DRAFT!$B788,"ERR",IF(DRAFT!AS788="3E","3E",IF(COUNT(DRAFT!AO788,DRAFT!AS788)&gt;0,DRAFT!AT788,""))))</f>
        <v/>
      </c>
      <c r="O786" s="3" t="str">
        <f>IF(COUNT($A786)=0,"",IF(N786="3E","3E",IF(N786="","I",LOOKUP(N786/P$2,{0,0.4,0.45,0.5,0.55,0.6,0.65,0.7,0.75,0.8,1},{"F","D","C","C+","B-","B","B+","A-","A","A+"}))))</f>
        <v/>
      </c>
      <c r="P786" s="2" t="str">
        <f>IF(COUNT($A786)=0,"",IF(N786="","--",IF(N786="3E","3E",LOOKUP(N786/P$2,{0,0.4,0.45,0.5,0.55,0.6,0.65,0.7,0.75,0.8,1},{0,2,2.25,2.5,2.75,3,3.25,3.5,3.75,4}))))</f>
        <v/>
      </c>
      <c r="Q786" s="3" t="str">
        <f>IF(COUNT($A786)=0,"",IF($A786&lt;&gt;DRAFT!$B788,"ERR",IF(DRAFT!BB788="3E","3E",IF(COUNT(DRAFT!AX788,DRAFT!BB788)&gt;0,DRAFT!BC788,""))))</f>
        <v/>
      </c>
      <c r="R786" s="3" t="str">
        <f>IF(COUNT($A786)=0,"",IF(Q786="3E","3E",IF(Q786="","I",LOOKUP(Q786/S$2,{0,0.4,0.45,0.5,0.55,0.6,0.65,0.7,0.75,0.8,1},{"F","D","C","C+","B-","B","B+","A-","A","A+"}))))</f>
        <v/>
      </c>
      <c r="S786" s="2" t="str">
        <f>IF(COUNT($A786)=0,"",IF(Q786="","--",IF(Q786="3E","3E",LOOKUP(Q786/S$2,{0,0.4,0.45,0.5,0.55,0.6,0.65,0.7,0.75,0.8,1},{0,2,2.25,2.5,2.75,3,3.25,3.5,3.75,4}))))</f>
        <v/>
      </c>
      <c r="T786" s="3" t="str">
        <f>IF(COUNT($A786)=0,"",IF($A786&lt;&gt;DRAFT!$B788,"ERR",IF(DRAFT!BK788="3E","3E",IF(COUNT(DRAFT!BG788,DRAFT!BK788)&gt;0,DRAFT!BL788,""))))</f>
        <v/>
      </c>
      <c r="U786" s="3" t="str">
        <f>IF(COUNT($A786)=0,"",IF(T786="3E","3E",IF(T786="","I",LOOKUP(T786/V$2,{0,0.4,0.45,0.5,0.55,0.6,0.65,0.7,0.75,0.8,1},{"F","D","C","C+","B-","B","B+","A-","A","A+"}))))</f>
        <v/>
      </c>
      <c r="V786" s="2" t="str">
        <f>IF(COUNT($A786)=0,"",IF(T786="","--",IF(T786="3E","3E",LOOKUP(T786/V$2,{0,0.4,0.45,0.5,0.55,0.6,0.65,0.7,0.75,0.8,1},{0,2,2.25,2.5,2.75,3,3.25,3.5,3.75,4}))))</f>
        <v/>
      </c>
      <c r="W786" s="3" t="str">
        <f>IF(COUNT($A786)=0,"",IF($A786&lt;&gt;DRAFT!$B788,"ERR",IF(DRAFT!BT788="3E","3E",IF(COUNT(DRAFT!BP788,DRAFT!BT788)&gt;0,DRAFT!BU788,""))))</f>
        <v/>
      </c>
      <c r="X786" s="3" t="str">
        <f>IF(COUNT($A786)=0,"",IF(W786="3E","3E",IF(W786="","I",LOOKUP(W786/Y$2,{0,0.4,0.45,0.5,0.55,0.6,0.65,0.7,0.75,0.8,1},{"F","D","C","C+","B-","B","B+","A-","A","A+"}))))</f>
        <v/>
      </c>
      <c r="Y786" s="2" t="str">
        <f>IF(COUNT($A786)=0,"",IF(W786="","--",IF(W786="3E","3E",LOOKUP(W786/Y$2,{0,0.4,0.45,0.5,0.55,0.6,0.65,0.7,0.75,0.8,1},{0,2,2.25,2.5,2.75,3,3.25,3.5,3.75,4}))))</f>
        <v/>
      </c>
      <c r="Z786" s="3" t="str">
        <f>IF(COUNT($A786)=0,"",IF($A786&lt;&gt;DRAFT!$B788,"ERR",IF(DRAFT!CC788="3E","3E",IF(COUNT(DRAFT!BY788,DRAFT!CC788)&gt;0,DRAFT!CD788,""))))</f>
        <v/>
      </c>
      <c r="AA786" s="3" t="str">
        <f>IF(COUNT($A786)=0,"",IF(Z786="3E","3E",IF(Z786="","I",LOOKUP(Z786/AB$2,{0,0.4,0.45,0.5,0.55,0.6,0.65,0.7,0.75,0.8,1},{"F","D","C","C+","B-","B","B+","A-","A","A+"}))))</f>
        <v/>
      </c>
      <c r="AB786" s="2" t="str">
        <f>IF(COUNT($A786)=0,"",IF(Z786="","--",IF(Z786="3E","3E",LOOKUP(Z786/AB$2,{0,0.4,0.45,0.5,0.55,0.6,0.65,0.7,0.75,0.8,1},{0,2,2.25,2.5,2.75,3,3.25,3.5,3.75,4}))))</f>
        <v/>
      </c>
      <c r="AC786" s="3" t="str">
        <f>IF(COUNT($A786)=0,"",IF($A786&lt;&gt;DRAFT!$B788,"ERR",IF(DRAFT!CF788&gt;0,DRAFT!CF788,"")))</f>
        <v/>
      </c>
      <c r="AD786" s="3" t="str">
        <f>IF(COUNT($A786)=0,"",IF(AC786="3E","3E",IF(AC786="","I",LOOKUP(AC786/AE$2,{0,0.4,0.45,0.5,0.55,0.6,0.65,0.7,0.75,0.8,1},{"F","D","C","C+","B-","B","B+","A-","A","A+"}))))</f>
        <v/>
      </c>
      <c r="AE786" s="2" t="str">
        <f>IF(COUNT($A786)=0,"",IF(AC786="","--",IF(AC786="3E","3E",LOOKUP(AC786/AE$2,{0,0.4,0.45,0.5,0.55,0.6,0.65,0.7,0.75,0.8,1},{0,2,2.25,2.5,2.75,3,3.25,3.5,3.75,4}))))</f>
        <v/>
      </c>
      <c r="AF786" s="3" t="str">
        <f>IF($A786&lt;&gt;DRAFT!$B788,"ERR",IF(OR(COUNT($A786)=0,COUNT(DRAFT!CI788:CK788,DRAFT!CM788:CO788)=0),"",CEILING(SUM(DRAFT!CL788,DRAFT!CP788),1)))</f>
        <v/>
      </c>
      <c r="AG786" s="3" t="str">
        <f>IF(COUNT($A786)=0,"",IF(AF786="3E","3E",IF(AF786="","I",LOOKUP(AF786/AH$2,{0,0.4,0.45,0.5,0.55,0.6,0.65,0.7,0.75,0.8,1},{"F","D","C","C+","B-","B","B+","A-","A","A+"}))))</f>
        <v/>
      </c>
      <c r="AH786" s="2" t="str">
        <f>IF(COUNT($A786)=0,"",IF(AF786="","--",IF(AF786="3E","3E",LOOKUP(AF786/AH$2,{0,0.4,0.45,0.5,0.55,0.6,0.65,0.7,0.75,0.8,1},{0,2,2.25,2.5,2.75,3,3.25,3.5,3.75,4}))))</f>
        <v/>
      </c>
      <c r="AI786" s="11" t="str">
        <f>IF(OR(COUNT($A786)=0,COUNT(B786:AH786)=0),"",IF(COUNTIF(B786:AH786,"3E")&gt;0,"3E",IF(DRAFT!$A788="R",TRUNC(SUMPRODUCT(RGP,RCP)/TCP,3),TRUNC((SUMPRODUCT(--(IMDGP&gt;0)*IMDGP,IMCP)+CEILING(DRAFT!$CQ788*42,0.25))/TCP,3))))</f>
        <v/>
      </c>
      <c r="AJ786" s="3" t="str">
        <f>IF(OR(COUNT($A786)=0,COUNT(B786:AH786)=0),"",IF(COUNTIF(B786:AH786,"3E")&gt;0,"3E",IF(DRAFT!$A788="R",SUMPRODUCT(--(RGP&gt;=2),RCP),SUMPRODUCT(--(IMDGP&gt;0),--(IMGP=0),IMCP)+DRAFT!$CR788)))</f>
        <v/>
      </c>
      <c r="AK786" s="3" t="str">
        <f>IF(OR(COUNT($A786)=0,COUNT(B786:AH786)=0),"",IF(COUNTIF(B786:AJ786,"3E")&gt;0,"3E",IF(AND(DRAFT!$A788="IM",OR($AI786&gt;DRAFT!$CQ788,$AJ786&gt;DRAFT!$CR788)),"IMPROVED",IF(AND(DRAFT!$A788="IM",$AI786&lt;=DRAFT!$CQ788,$AJ786&lt;=DRAFT!$CR788),"NOT IMPROVED",IF(AND(AH786&gt;=2,AI786&gt;=2,AJ786&gt;=30),"PASS","FAIL")))))</f>
        <v/>
      </c>
      <c r="AL786" s="3" t="str">
        <f t="shared" si="24"/>
        <v/>
      </c>
      <c r="AM786" s="3" t="str">
        <f t="shared" si="25"/>
        <v/>
      </c>
    </row>
    <row r="787" spans="1:39" ht="18.95" customHeight="1" x14ac:dyDescent="0.25">
      <c r="A787" s="4" t="str">
        <f>IF(DRAFT!$B789="","",DRAFT!$B789)</f>
        <v/>
      </c>
      <c r="B787" s="3" t="str">
        <f>IF(COUNT($A787)=0,"",IF($A787&lt;&gt;DRAFT!$B789,"ERR",IF(DRAFT!I789="3E","3E",IF(COUNT(DRAFT!E789,DRAFT!I789)&gt;0,DRAFT!J789,""))))</f>
        <v/>
      </c>
      <c r="C787" s="3" t="str">
        <f>IF(COUNT($A787)=0,"",IF(B787="3E","3E",IF(B787="","I",LOOKUP(B787/D$2,{0,0.4,0.45,0.5,0.55,0.6,0.65,0.7,0.75,0.8,1},{"F","D","C","C+","B-","B","B+","A-","A","A+"}))))</f>
        <v/>
      </c>
      <c r="D787" s="2" t="str">
        <f>IF(COUNT($A787)=0,"",IF(B787="","--",IF(B787="3E","3E",LOOKUP(B787/D$2,{0,0.4,0.45,0.5,0.55,0.6,0.65,0.7,0.75,0.8,1},{0,2,2.25,2.5,2.75,3,3.25,3.5,3.75,4}))))</f>
        <v/>
      </c>
      <c r="E787" s="3" t="str">
        <f>IF(COUNT($A787)=0,"",IF($A787&lt;&gt;DRAFT!$B789,"ERR",IF(DRAFT!R789="3E","3E",IF(COUNT(DRAFT!N789,DRAFT!R789)&gt;0,DRAFT!S789,""))))</f>
        <v/>
      </c>
      <c r="F787" s="3" t="str">
        <f>IF(COUNT($A787)=0,"",IF(E787="3E","3E",IF(E787="","I",LOOKUP(E787/G$2,{0,0.4,0.45,0.5,0.55,0.6,0.65,0.7,0.75,0.8,1},{"F","D","C","C+","B-","B","B+","A-","A","A+"}))))</f>
        <v/>
      </c>
      <c r="G787" s="2" t="str">
        <f>IF(COUNT($A787)=0,"",IF(E787="","--",IF(E787="3E","3E",LOOKUP(E787/G$2,{0,0.4,0.45,0.5,0.55,0.6,0.65,0.7,0.75,0.8,1},{0,2,2.25,2.5,2.75,3,3.25,3.5,3.75,4}))))</f>
        <v/>
      </c>
      <c r="H787" s="3" t="str">
        <f>IF(COUNT($A787)=0,"",IF($A787&lt;&gt;DRAFT!$B789,"ERR",IF(DRAFT!AA789="3E","3E",IF(COUNT(DRAFT!W789,DRAFT!AA789)&gt;0,DRAFT!AB789,""))))</f>
        <v/>
      </c>
      <c r="I787" s="3" t="str">
        <f>IF(COUNT($A787)=0,"",IF(H787="3E","3E",IF(H787="","I",LOOKUP(H787/J$2,{0,0.4,0.45,0.5,0.55,0.6,0.65,0.7,0.75,0.8,1},{"F","D","C","C+","B-","B","B+","A-","A","A+"}))))</f>
        <v/>
      </c>
      <c r="J787" s="2" t="str">
        <f>IF(COUNT($A787)=0,"",IF(H787="","--",IF(H787="3E","3E",LOOKUP(H787/J$2,{0,0.4,0.45,0.5,0.55,0.6,0.65,0.7,0.75,0.8,1},{0,2,2.25,2.5,2.75,3,3.25,3.5,3.75,4}))))</f>
        <v/>
      </c>
      <c r="K787" s="3" t="str">
        <f>IF(COUNT($A787)=0,"",IF($A787&lt;&gt;DRAFT!$B789,"ERR",IF(DRAFT!AJ789="3E","3E",IF(COUNT(DRAFT!AF789,DRAFT!AJ789)&gt;0,DRAFT!AK789,""))))</f>
        <v/>
      </c>
      <c r="L787" s="3" t="str">
        <f>IF(COUNT($A787)=0,"",IF(K787="3E","3E",IF(K787="","I",LOOKUP(K787/M$2,{0,0.4,0.45,0.5,0.55,0.6,0.65,0.7,0.75,0.8,1},{"F","D","C","C+","B-","B","B+","A-","A","A+"}))))</f>
        <v/>
      </c>
      <c r="M787" s="2" t="str">
        <f>IF(COUNT($A787)=0,"",IF(K787="","--",IF(K787="3E","3E",LOOKUP(K787/M$2,{0,0.4,0.45,0.5,0.55,0.6,0.65,0.7,0.75,0.8,1},{0,2,2.25,2.5,2.75,3,3.25,3.5,3.75,4}))))</f>
        <v/>
      </c>
      <c r="N787" s="3" t="str">
        <f>IF(COUNT($A787)=0,"",IF($A787&lt;&gt;DRAFT!$B789,"ERR",IF(DRAFT!AS789="3E","3E",IF(COUNT(DRAFT!AO789,DRAFT!AS789)&gt;0,DRAFT!AT789,""))))</f>
        <v/>
      </c>
      <c r="O787" s="3" t="str">
        <f>IF(COUNT($A787)=0,"",IF(N787="3E","3E",IF(N787="","I",LOOKUP(N787/P$2,{0,0.4,0.45,0.5,0.55,0.6,0.65,0.7,0.75,0.8,1},{"F","D","C","C+","B-","B","B+","A-","A","A+"}))))</f>
        <v/>
      </c>
      <c r="P787" s="2" t="str">
        <f>IF(COUNT($A787)=0,"",IF(N787="","--",IF(N787="3E","3E",LOOKUP(N787/P$2,{0,0.4,0.45,0.5,0.55,0.6,0.65,0.7,0.75,0.8,1},{0,2,2.25,2.5,2.75,3,3.25,3.5,3.75,4}))))</f>
        <v/>
      </c>
      <c r="Q787" s="3" t="str">
        <f>IF(COUNT($A787)=0,"",IF($A787&lt;&gt;DRAFT!$B789,"ERR",IF(DRAFT!BB789="3E","3E",IF(COUNT(DRAFT!AX789,DRAFT!BB789)&gt;0,DRAFT!BC789,""))))</f>
        <v/>
      </c>
      <c r="R787" s="3" t="str">
        <f>IF(COUNT($A787)=0,"",IF(Q787="3E","3E",IF(Q787="","I",LOOKUP(Q787/S$2,{0,0.4,0.45,0.5,0.55,0.6,0.65,0.7,0.75,0.8,1},{"F","D","C","C+","B-","B","B+","A-","A","A+"}))))</f>
        <v/>
      </c>
      <c r="S787" s="2" t="str">
        <f>IF(COUNT($A787)=0,"",IF(Q787="","--",IF(Q787="3E","3E",LOOKUP(Q787/S$2,{0,0.4,0.45,0.5,0.55,0.6,0.65,0.7,0.75,0.8,1},{0,2,2.25,2.5,2.75,3,3.25,3.5,3.75,4}))))</f>
        <v/>
      </c>
      <c r="T787" s="3" t="str">
        <f>IF(COUNT($A787)=0,"",IF($A787&lt;&gt;DRAFT!$B789,"ERR",IF(DRAFT!BK789="3E","3E",IF(COUNT(DRAFT!BG789,DRAFT!BK789)&gt;0,DRAFT!BL789,""))))</f>
        <v/>
      </c>
      <c r="U787" s="3" t="str">
        <f>IF(COUNT($A787)=0,"",IF(T787="3E","3E",IF(T787="","I",LOOKUP(T787/V$2,{0,0.4,0.45,0.5,0.55,0.6,0.65,0.7,0.75,0.8,1},{"F","D","C","C+","B-","B","B+","A-","A","A+"}))))</f>
        <v/>
      </c>
      <c r="V787" s="2" t="str">
        <f>IF(COUNT($A787)=0,"",IF(T787="","--",IF(T787="3E","3E",LOOKUP(T787/V$2,{0,0.4,0.45,0.5,0.55,0.6,0.65,0.7,0.75,0.8,1},{0,2,2.25,2.5,2.75,3,3.25,3.5,3.75,4}))))</f>
        <v/>
      </c>
      <c r="W787" s="3" t="str">
        <f>IF(COUNT($A787)=0,"",IF($A787&lt;&gt;DRAFT!$B789,"ERR",IF(DRAFT!BT789="3E","3E",IF(COUNT(DRAFT!BP789,DRAFT!BT789)&gt;0,DRAFT!BU789,""))))</f>
        <v/>
      </c>
      <c r="X787" s="3" t="str">
        <f>IF(COUNT($A787)=0,"",IF(W787="3E","3E",IF(W787="","I",LOOKUP(W787/Y$2,{0,0.4,0.45,0.5,0.55,0.6,0.65,0.7,0.75,0.8,1},{"F","D","C","C+","B-","B","B+","A-","A","A+"}))))</f>
        <v/>
      </c>
      <c r="Y787" s="2" t="str">
        <f>IF(COUNT($A787)=0,"",IF(W787="","--",IF(W787="3E","3E",LOOKUP(W787/Y$2,{0,0.4,0.45,0.5,0.55,0.6,0.65,0.7,0.75,0.8,1},{0,2,2.25,2.5,2.75,3,3.25,3.5,3.75,4}))))</f>
        <v/>
      </c>
      <c r="Z787" s="3" t="str">
        <f>IF(COUNT($A787)=0,"",IF($A787&lt;&gt;DRAFT!$B789,"ERR",IF(DRAFT!CC789="3E","3E",IF(COUNT(DRAFT!BY789,DRAFT!CC789)&gt;0,DRAFT!CD789,""))))</f>
        <v/>
      </c>
      <c r="AA787" s="3" t="str">
        <f>IF(COUNT($A787)=0,"",IF(Z787="3E","3E",IF(Z787="","I",LOOKUP(Z787/AB$2,{0,0.4,0.45,0.5,0.55,0.6,0.65,0.7,0.75,0.8,1},{"F","D","C","C+","B-","B","B+","A-","A","A+"}))))</f>
        <v/>
      </c>
      <c r="AB787" s="2" t="str">
        <f>IF(COUNT($A787)=0,"",IF(Z787="","--",IF(Z787="3E","3E",LOOKUP(Z787/AB$2,{0,0.4,0.45,0.5,0.55,0.6,0.65,0.7,0.75,0.8,1},{0,2,2.25,2.5,2.75,3,3.25,3.5,3.75,4}))))</f>
        <v/>
      </c>
      <c r="AC787" s="3" t="str">
        <f>IF(COUNT($A787)=0,"",IF($A787&lt;&gt;DRAFT!$B789,"ERR",IF(DRAFT!CF789&gt;0,DRAFT!CF789,"")))</f>
        <v/>
      </c>
      <c r="AD787" s="3" t="str">
        <f>IF(COUNT($A787)=0,"",IF(AC787="3E","3E",IF(AC787="","I",LOOKUP(AC787/AE$2,{0,0.4,0.45,0.5,0.55,0.6,0.65,0.7,0.75,0.8,1},{"F","D","C","C+","B-","B","B+","A-","A","A+"}))))</f>
        <v/>
      </c>
      <c r="AE787" s="2" t="str">
        <f>IF(COUNT($A787)=0,"",IF(AC787="","--",IF(AC787="3E","3E",LOOKUP(AC787/AE$2,{0,0.4,0.45,0.5,0.55,0.6,0.65,0.7,0.75,0.8,1},{0,2,2.25,2.5,2.75,3,3.25,3.5,3.75,4}))))</f>
        <v/>
      </c>
      <c r="AF787" s="3" t="str">
        <f>IF($A787&lt;&gt;DRAFT!$B789,"ERR",IF(OR(COUNT($A787)=0,COUNT(DRAFT!CI789:CK789,DRAFT!CM789:CO789)=0),"",CEILING(SUM(DRAFT!CL789,DRAFT!CP789),1)))</f>
        <v/>
      </c>
      <c r="AG787" s="3" t="str">
        <f>IF(COUNT($A787)=0,"",IF(AF787="3E","3E",IF(AF787="","I",LOOKUP(AF787/AH$2,{0,0.4,0.45,0.5,0.55,0.6,0.65,0.7,0.75,0.8,1},{"F","D","C","C+","B-","B","B+","A-","A","A+"}))))</f>
        <v/>
      </c>
      <c r="AH787" s="2" t="str">
        <f>IF(COUNT($A787)=0,"",IF(AF787="","--",IF(AF787="3E","3E",LOOKUP(AF787/AH$2,{0,0.4,0.45,0.5,0.55,0.6,0.65,0.7,0.75,0.8,1},{0,2,2.25,2.5,2.75,3,3.25,3.5,3.75,4}))))</f>
        <v/>
      </c>
      <c r="AI787" s="11" t="str">
        <f>IF(OR(COUNT($A787)=0,COUNT(B787:AH787)=0),"",IF(COUNTIF(B787:AH787,"3E")&gt;0,"3E",IF(DRAFT!$A789="R",TRUNC(SUMPRODUCT(RGP,RCP)/TCP,3),TRUNC((SUMPRODUCT(--(IMDGP&gt;0)*IMDGP,IMCP)+CEILING(DRAFT!$CQ789*42,0.25))/TCP,3))))</f>
        <v/>
      </c>
      <c r="AJ787" s="3" t="str">
        <f>IF(OR(COUNT($A787)=0,COUNT(B787:AH787)=0),"",IF(COUNTIF(B787:AH787,"3E")&gt;0,"3E",IF(DRAFT!$A789="R",SUMPRODUCT(--(RGP&gt;=2),RCP),SUMPRODUCT(--(IMDGP&gt;0),--(IMGP=0),IMCP)+DRAFT!$CR789)))</f>
        <v/>
      </c>
      <c r="AK787" s="3" t="str">
        <f>IF(OR(COUNT($A787)=0,COUNT(B787:AH787)=0),"",IF(COUNTIF(B787:AJ787,"3E")&gt;0,"3E",IF(AND(DRAFT!$A789="IM",OR($AI787&gt;DRAFT!$CQ789,$AJ787&gt;DRAFT!$CR789)),"IMPROVED",IF(AND(DRAFT!$A789="IM",$AI787&lt;=DRAFT!$CQ789,$AJ787&lt;=DRAFT!$CR789),"NOT IMPROVED",IF(AND(AH787&gt;=2,AI787&gt;=2,AJ787&gt;=30),"PASS","FAIL")))))</f>
        <v/>
      </c>
      <c r="AL787" s="3" t="str">
        <f t="shared" si="24"/>
        <v/>
      </c>
      <c r="AM787" s="3" t="str">
        <f t="shared" si="25"/>
        <v/>
      </c>
    </row>
    <row r="788" spans="1:39" ht="18.95" customHeight="1" x14ac:dyDescent="0.25">
      <c r="A788" s="4" t="str">
        <f>IF(DRAFT!$B790="","",DRAFT!$B790)</f>
        <v/>
      </c>
      <c r="B788" s="3" t="str">
        <f>IF(COUNT($A788)=0,"",IF($A788&lt;&gt;DRAFT!$B790,"ERR",IF(DRAFT!I790="3E","3E",IF(COUNT(DRAFT!E790,DRAFT!I790)&gt;0,DRAFT!J790,""))))</f>
        <v/>
      </c>
      <c r="C788" s="3" t="str">
        <f>IF(COUNT($A788)=0,"",IF(B788="3E","3E",IF(B788="","I",LOOKUP(B788/D$2,{0,0.4,0.45,0.5,0.55,0.6,0.65,0.7,0.75,0.8,1},{"F","D","C","C+","B-","B","B+","A-","A","A+"}))))</f>
        <v/>
      </c>
      <c r="D788" s="2" t="str">
        <f>IF(COUNT($A788)=0,"",IF(B788="","--",IF(B788="3E","3E",LOOKUP(B788/D$2,{0,0.4,0.45,0.5,0.55,0.6,0.65,0.7,0.75,0.8,1},{0,2,2.25,2.5,2.75,3,3.25,3.5,3.75,4}))))</f>
        <v/>
      </c>
      <c r="E788" s="3" t="str">
        <f>IF(COUNT($A788)=0,"",IF($A788&lt;&gt;DRAFT!$B790,"ERR",IF(DRAFT!R790="3E","3E",IF(COUNT(DRAFT!N790,DRAFT!R790)&gt;0,DRAFT!S790,""))))</f>
        <v/>
      </c>
      <c r="F788" s="3" t="str">
        <f>IF(COUNT($A788)=0,"",IF(E788="3E","3E",IF(E788="","I",LOOKUP(E788/G$2,{0,0.4,0.45,0.5,0.55,0.6,0.65,0.7,0.75,0.8,1},{"F","D","C","C+","B-","B","B+","A-","A","A+"}))))</f>
        <v/>
      </c>
      <c r="G788" s="2" t="str">
        <f>IF(COUNT($A788)=0,"",IF(E788="","--",IF(E788="3E","3E",LOOKUP(E788/G$2,{0,0.4,0.45,0.5,0.55,0.6,0.65,0.7,0.75,0.8,1},{0,2,2.25,2.5,2.75,3,3.25,3.5,3.75,4}))))</f>
        <v/>
      </c>
      <c r="H788" s="3" t="str">
        <f>IF(COUNT($A788)=0,"",IF($A788&lt;&gt;DRAFT!$B790,"ERR",IF(DRAFT!AA790="3E","3E",IF(COUNT(DRAFT!W790,DRAFT!AA790)&gt;0,DRAFT!AB790,""))))</f>
        <v/>
      </c>
      <c r="I788" s="3" t="str">
        <f>IF(COUNT($A788)=0,"",IF(H788="3E","3E",IF(H788="","I",LOOKUP(H788/J$2,{0,0.4,0.45,0.5,0.55,0.6,0.65,0.7,0.75,0.8,1},{"F","D","C","C+","B-","B","B+","A-","A","A+"}))))</f>
        <v/>
      </c>
      <c r="J788" s="2" t="str">
        <f>IF(COUNT($A788)=0,"",IF(H788="","--",IF(H788="3E","3E",LOOKUP(H788/J$2,{0,0.4,0.45,0.5,0.55,0.6,0.65,0.7,0.75,0.8,1},{0,2,2.25,2.5,2.75,3,3.25,3.5,3.75,4}))))</f>
        <v/>
      </c>
      <c r="K788" s="3" t="str">
        <f>IF(COUNT($A788)=0,"",IF($A788&lt;&gt;DRAFT!$B790,"ERR",IF(DRAFT!AJ790="3E","3E",IF(COUNT(DRAFT!AF790,DRAFT!AJ790)&gt;0,DRAFT!AK790,""))))</f>
        <v/>
      </c>
      <c r="L788" s="3" t="str">
        <f>IF(COUNT($A788)=0,"",IF(K788="3E","3E",IF(K788="","I",LOOKUP(K788/M$2,{0,0.4,0.45,0.5,0.55,0.6,0.65,0.7,0.75,0.8,1},{"F","D","C","C+","B-","B","B+","A-","A","A+"}))))</f>
        <v/>
      </c>
      <c r="M788" s="2" t="str">
        <f>IF(COUNT($A788)=0,"",IF(K788="","--",IF(K788="3E","3E",LOOKUP(K788/M$2,{0,0.4,0.45,0.5,0.55,0.6,0.65,0.7,0.75,0.8,1},{0,2,2.25,2.5,2.75,3,3.25,3.5,3.75,4}))))</f>
        <v/>
      </c>
      <c r="N788" s="3" t="str">
        <f>IF(COUNT($A788)=0,"",IF($A788&lt;&gt;DRAFT!$B790,"ERR",IF(DRAFT!AS790="3E","3E",IF(COUNT(DRAFT!AO790,DRAFT!AS790)&gt;0,DRAFT!AT790,""))))</f>
        <v/>
      </c>
      <c r="O788" s="3" t="str">
        <f>IF(COUNT($A788)=0,"",IF(N788="3E","3E",IF(N788="","I",LOOKUP(N788/P$2,{0,0.4,0.45,0.5,0.55,0.6,0.65,0.7,0.75,0.8,1},{"F","D","C","C+","B-","B","B+","A-","A","A+"}))))</f>
        <v/>
      </c>
      <c r="P788" s="2" t="str">
        <f>IF(COUNT($A788)=0,"",IF(N788="","--",IF(N788="3E","3E",LOOKUP(N788/P$2,{0,0.4,0.45,0.5,0.55,0.6,0.65,0.7,0.75,0.8,1},{0,2,2.25,2.5,2.75,3,3.25,3.5,3.75,4}))))</f>
        <v/>
      </c>
      <c r="Q788" s="3" t="str">
        <f>IF(COUNT($A788)=0,"",IF($A788&lt;&gt;DRAFT!$B790,"ERR",IF(DRAFT!BB790="3E","3E",IF(COUNT(DRAFT!AX790,DRAFT!BB790)&gt;0,DRAFT!BC790,""))))</f>
        <v/>
      </c>
      <c r="R788" s="3" t="str">
        <f>IF(COUNT($A788)=0,"",IF(Q788="3E","3E",IF(Q788="","I",LOOKUP(Q788/S$2,{0,0.4,0.45,0.5,0.55,0.6,0.65,0.7,0.75,0.8,1},{"F","D","C","C+","B-","B","B+","A-","A","A+"}))))</f>
        <v/>
      </c>
      <c r="S788" s="2" t="str">
        <f>IF(COUNT($A788)=0,"",IF(Q788="","--",IF(Q788="3E","3E",LOOKUP(Q788/S$2,{0,0.4,0.45,0.5,0.55,0.6,0.65,0.7,0.75,0.8,1},{0,2,2.25,2.5,2.75,3,3.25,3.5,3.75,4}))))</f>
        <v/>
      </c>
      <c r="T788" s="3" t="str">
        <f>IF(COUNT($A788)=0,"",IF($A788&lt;&gt;DRAFT!$B790,"ERR",IF(DRAFT!BK790="3E","3E",IF(COUNT(DRAFT!BG790,DRAFT!BK790)&gt;0,DRAFT!BL790,""))))</f>
        <v/>
      </c>
      <c r="U788" s="3" t="str">
        <f>IF(COUNT($A788)=0,"",IF(T788="3E","3E",IF(T788="","I",LOOKUP(T788/V$2,{0,0.4,0.45,0.5,0.55,0.6,0.65,0.7,0.75,0.8,1},{"F","D","C","C+","B-","B","B+","A-","A","A+"}))))</f>
        <v/>
      </c>
      <c r="V788" s="2" t="str">
        <f>IF(COUNT($A788)=0,"",IF(T788="","--",IF(T788="3E","3E",LOOKUP(T788/V$2,{0,0.4,0.45,0.5,0.55,0.6,0.65,0.7,0.75,0.8,1},{0,2,2.25,2.5,2.75,3,3.25,3.5,3.75,4}))))</f>
        <v/>
      </c>
      <c r="W788" s="3" t="str">
        <f>IF(COUNT($A788)=0,"",IF($A788&lt;&gt;DRAFT!$B790,"ERR",IF(DRAFT!BT790="3E","3E",IF(COUNT(DRAFT!BP790,DRAFT!BT790)&gt;0,DRAFT!BU790,""))))</f>
        <v/>
      </c>
      <c r="X788" s="3" t="str">
        <f>IF(COUNT($A788)=0,"",IF(W788="3E","3E",IF(W788="","I",LOOKUP(W788/Y$2,{0,0.4,0.45,0.5,0.55,0.6,0.65,0.7,0.75,0.8,1},{"F","D","C","C+","B-","B","B+","A-","A","A+"}))))</f>
        <v/>
      </c>
      <c r="Y788" s="2" t="str">
        <f>IF(COUNT($A788)=0,"",IF(W788="","--",IF(W788="3E","3E",LOOKUP(W788/Y$2,{0,0.4,0.45,0.5,0.55,0.6,0.65,0.7,0.75,0.8,1},{0,2,2.25,2.5,2.75,3,3.25,3.5,3.75,4}))))</f>
        <v/>
      </c>
      <c r="Z788" s="3" t="str">
        <f>IF(COUNT($A788)=0,"",IF($A788&lt;&gt;DRAFT!$B790,"ERR",IF(DRAFT!CC790="3E","3E",IF(COUNT(DRAFT!BY790,DRAFT!CC790)&gt;0,DRAFT!CD790,""))))</f>
        <v/>
      </c>
      <c r="AA788" s="3" t="str">
        <f>IF(COUNT($A788)=0,"",IF(Z788="3E","3E",IF(Z788="","I",LOOKUP(Z788/AB$2,{0,0.4,0.45,0.5,0.55,0.6,0.65,0.7,0.75,0.8,1},{"F","D","C","C+","B-","B","B+","A-","A","A+"}))))</f>
        <v/>
      </c>
      <c r="AB788" s="2" t="str">
        <f>IF(COUNT($A788)=0,"",IF(Z788="","--",IF(Z788="3E","3E",LOOKUP(Z788/AB$2,{0,0.4,0.45,0.5,0.55,0.6,0.65,0.7,0.75,0.8,1},{0,2,2.25,2.5,2.75,3,3.25,3.5,3.75,4}))))</f>
        <v/>
      </c>
      <c r="AC788" s="3" t="str">
        <f>IF(COUNT($A788)=0,"",IF($A788&lt;&gt;DRAFT!$B790,"ERR",IF(DRAFT!CF790&gt;0,DRAFT!CF790,"")))</f>
        <v/>
      </c>
      <c r="AD788" s="3" t="str">
        <f>IF(COUNT($A788)=0,"",IF(AC788="3E","3E",IF(AC788="","I",LOOKUP(AC788/AE$2,{0,0.4,0.45,0.5,0.55,0.6,0.65,0.7,0.75,0.8,1},{"F","D","C","C+","B-","B","B+","A-","A","A+"}))))</f>
        <v/>
      </c>
      <c r="AE788" s="2" t="str">
        <f>IF(COUNT($A788)=0,"",IF(AC788="","--",IF(AC788="3E","3E",LOOKUP(AC788/AE$2,{0,0.4,0.45,0.5,0.55,0.6,0.65,0.7,0.75,0.8,1},{0,2,2.25,2.5,2.75,3,3.25,3.5,3.75,4}))))</f>
        <v/>
      </c>
      <c r="AF788" s="3" t="str">
        <f>IF($A788&lt;&gt;DRAFT!$B790,"ERR",IF(OR(COUNT($A788)=0,COUNT(DRAFT!CI790:CK790,DRAFT!CM790:CO790)=0),"",CEILING(SUM(DRAFT!CL790,DRAFT!CP790),1)))</f>
        <v/>
      </c>
      <c r="AG788" s="3" t="str">
        <f>IF(COUNT($A788)=0,"",IF(AF788="3E","3E",IF(AF788="","I",LOOKUP(AF788/AH$2,{0,0.4,0.45,0.5,0.55,0.6,0.65,0.7,0.75,0.8,1},{"F","D","C","C+","B-","B","B+","A-","A","A+"}))))</f>
        <v/>
      </c>
      <c r="AH788" s="2" t="str">
        <f>IF(COUNT($A788)=0,"",IF(AF788="","--",IF(AF788="3E","3E",LOOKUP(AF788/AH$2,{0,0.4,0.45,0.5,0.55,0.6,0.65,0.7,0.75,0.8,1},{0,2,2.25,2.5,2.75,3,3.25,3.5,3.75,4}))))</f>
        <v/>
      </c>
      <c r="AI788" s="11" t="str">
        <f>IF(OR(COUNT($A788)=0,COUNT(B788:AH788)=0),"",IF(COUNTIF(B788:AH788,"3E")&gt;0,"3E",IF(DRAFT!$A790="R",TRUNC(SUMPRODUCT(RGP,RCP)/TCP,3),TRUNC((SUMPRODUCT(--(IMDGP&gt;0)*IMDGP,IMCP)+CEILING(DRAFT!$CQ790*42,0.25))/TCP,3))))</f>
        <v/>
      </c>
      <c r="AJ788" s="3" t="str">
        <f>IF(OR(COUNT($A788)=0,COUNT(B788:AH788)=0),"",IF(COUNTIF(B788:AH788,"3E")&gt;0,"3E",IF(DRAFT!$A790="R",SUMPRODUCT(--(RGP&gt;=2),RCP),SUMPRODUCT(--(IMDGP&gt;0),--(IMGP=0),IMCP)+DRAFT!$CR790)))</f>
        <v/>
      </c>
      <c r="AK788" s="3" t="str">
        <f>IF(OR(COUNT($A788)=0,COUNT(B788:AH788)=0),"",IF(COUNTIF(B788:AJ788,"3E")&gt;0,"3E",IF(AND(DRAFT!$A790="IM",OR($AI788&gt;DRAFT!$CQ790,$AJ788&gt;DRAFT!$CR790)),"IMPROVED",IF(AND(DRAFT!$A790="IM",$AI788&lt;=DRAFT!$CQ790,$AJ788&lt;=DRAFT!$CR790),"NOT IMPROVED",IF(AND(AH788&gt;=2,AI788&gt;=2,AJ788&gt;=30),"PASS","FAIL")))))</f>
        <v/>
      </c>
      <c r="AL788" s="3" t="str">
        <f t="shared" si="24"/>
        <v/>
      </c>
      <c r="AM788" s="3" t="str">
        <f t="shared" si="25"/>
        <v/>
      </c>
    </row>
    <row r="789" spans="1:39" ht="18.95" customHeight="1" x14ac:dyDescent="0.25">
      <c r="A789" s="4" t="str">
        <f>IF(DRAFT!$B791="","",DRAFT!$B791)</f>
        <v/>
      </c>
      <c r="B789" s="3" t="str">
        <f>IF(COUNT($A789)=0,"",IF($A789&lt;&gt;DRAFT!$B791,"ERR",IF(DRAFT!I791="3E","3E",IF(COUNT(DRAFT!E791,DRAFT!I791)&gt;0,DRAFT!J791,""))))</f>
        <v/>
      </c>
      <c r="C789" s="3" t="str">
        <f>IF(COUNT($A789)=0,"",IF(B789="3E","3E",IF(B789="","I",LOOKUP(B789/D$2,{0,0.4,0.45,0.5,0.55,0.6,0.65,0.7,0.75,0.8,1},{"F","D","C","C+","B-","B","B+","A-","A","A+"}))))</f>
        <v/>
      </c>
      <c r="D789" s="2" t="str">
        <f>IF(COUNT($A789)=0,"",IF(B789="","--",IF(B789="3E","3E",LOOKUP(B789/D$2,{0,0.4,0.45,0.5,0.55,0.6,0.65,0.7,0.75,0.8,1},{0,2,2.25,2.5,2.75,3,3.25,3.5,3.75,4}))))</f>
        <v/>
      </c>
      <c r="E789" s="3" t="str">
        <f>IF(COUNT($A789)=0,"",IF($A789&lt;&gt;DRAFT!$B791,"ERR",IF(DRAFT!R791="3E","3E",IF(COUNT(DRAFT!N791,DRAFT!R791)&gt;0,DRAFT!S791,""))))</f>
        <v/>
      </c>
      <c r="F789" s="3" t="str">
        <f>IF(COUNT($A789)=0,"",IF(E789="3E","3E",IF(E789="","I",LOOKUP(E789/G$2,{0,0.4,0.45,0.5,0.55,0.6,0.65,0.7,0.75,0.8,1},{"F","D","C","C+","B-","B","B+","A-","A","A+"}))))</f>
        <v/>
      </c>
      <c r="G789" s="2" t="str">
        <f>IF(COUNT($A789)=0,"",IF(E789="","--",IF(E789="3E","3E",LOOKUP(E789/G$2,{0,0.4,0.45,0.5,0.55,0.6,0.65,0.7,0.75,0.8,1},{0,2,2.25,2.5,2.75,3,3.25,3.5,3.75,4}))))</f>
        <v/>
      </c>
      <c r="H789" s="3" t="str">
        <f>IF(COUNT($A789)=0,"",IF($A789&lt;&gt;DRAFT!$B791,"ERR",IF(DRAFT!AA791="3E","3E",IF(COUNT(DRAFT!W791,DRAFT!AA791)&gt;0,DRAFT!AB791,""))))</f>
        <v/>
      </c>
      <c r="I789" s="3" t="str">
        <f>IF(COUNT($A789)=0,"",IF(H789="3E","3E",IF(H789="","I",LOOKUP(H789/J$2,{0,0.4,0.45,0.5,0.55,0.6,0.65,0.7,0.75,0.8,1},{"F","D","C","C+","B-","B","B+","A-","A","A+"}))))</f>
        <v/>
      </c>
      <c r="J789" s="2" t="str">
        <f>IF(COUNT($A789)=0,"",IF(H789="","--",IF(H789="3E","3E",LOOKUP(H789/J$2,{0,0.4,0.45,0.5,0.55,0.6,0.65,0.7,0.75,0.8,1},{0,2,2.25,2.5,2.75,3,3.25,3.5,3.75,4}))))</f>
        <v/>
      </c>
      <c r="K789" s="3" t="str">
        <f>IF(COUNT($A789)=0,"",IF($A789&lt;&gt;DRAFT!$B791,"ERR",IF(DRAFT!AJ791="3E","3E",IF(COUNT(DRAFT!AF791,DRAFT!AJ791)&gt;0,DRAFT!AK791,""))))</f>
        <v/>
      </c>
      <c r="L789" s="3" t="str">
        <f>IF(COUNT($A789)=0,"",IF(K789="3E","3E",IF(K789="","I",LOOKUP(K789/M$2,{0,0.4,0.45,0.5,0.55,0.6,0.65,0.7,0.75,0.8,1},{"F","D","C","C+","B-","B","B+","A-","A","A+"}))))</f>
        <v/>
      </c>
      <c r="M789" s="2" t="str">
        <f>IF(COUNT($A789)=0,"",IF(K789="","--",IF(K789="3E","3E",LOOKUP(K789/M$2,{0,0.4,0.45,0.5,0.55,0.6,0.65,0.7,0.75,0.8,1},{0,2,2.25,2.5,2.75,3,3.25,3.5,3.75,4}))))</f>
        <v/>
      </c>
      <c r="N789" s="3" t="str">
        <f>IF(COUNT($A789)=0,"",IF($A789&lt;&gt;DRAFT!$B791,"ERR",IF(DRAFT!AS791="3E","3E",IF(COUNT(DRAFT!AO791,DRAFT!AS791)&gt;0,DRAFT!AT791,""))))</f>
        <v/>
      </c>
      <c r="O789" s="3" t="str">
        <f>IF(COUNT($A789)=0,"",IF(N789="3E","3E",IF(N789="","I",LOOKUP(N789/P$2,{0,0.4,0.45,0.5,0.55,0.6,0.65,0.7,0.75,0.8,1},{"F","D","C","C+","B-","B","B+","A-","A","A+"}))))</f>
        <v/>
      </c>
      <c r="P789" s="2" t="str">
        <f>IF(COUNT($A789)=0,"",IF(N789="","--",IF(N789="3E","3E",LOOKUP(N789/P$2,{0,0.4,0.45,0.5,0.55,0.6,0.65,0.7,0.75,0.8,1},{0,2,2.25,2.5,2.75,3,3.25,3.5,3.75,4}))))</f>
        <v/>
      </c>
      <c r="Q789" s="3" t="str">
        <f>IF(COUNT($A789)=0,"",IF($A789&lt;&gt;DRAFT!$B791,"ERR",IF(DRAFT!BB791="3E","3E",IF(COUNT(DRAFT!AX791,DRAFT!BB791)&gt;0,DRAFT!BC791,""))))</f>
        <v/>
      </c>
      <c r="R789" s="3" t="str">
        <f>IF(COUNT($A789)=0,"",IF(Q789="3E","3E",IF(Q789="","I",LOOKUP(Q789/S$2,{0,0.4,0.45,0.5,0.55,0.6,0.65,0.7,0.75,0.8,1},{"F","D","C","C+","B-","B","B+","A-","A","A+"}))))</f>
        <v/>
      </c>
      <c r="S789" s="2" t="str">
        <f>IF(COUNT($A789)=0,"",IF(Q789="","--",IF(Q789="3E","3E",LOOKUP(Q789/S$2,{0,0.4,0.45,0.5,0.55,0.6,0.65,0.7,0.75,0.8,1},{0,2,2.25,2.5,2.75,3,3.25,3.5,3.75,4}))))</f>
        <v/>
      </c>
      <c r="T789" s="3" t="str">
        <f>IF(COUNT($A789)=0,"",IF($A789&lt;&gt;DRAFT!$B791,"ERR",IF(DRAFT!BK791="3E","3E",IF(COUNT(DRAFT!BG791,DRAFT!BK791)&gt;0,DRAFT!BL791,""))))</f>
        <v/>
      </c>
      <c r="U789" s="3" t="str">
        <f>IF(COUNT($A789)=0,"",IF(T789="3E","3E",IF(T789="","I",LOOKUP(T789/V$2,{0,0.4,0.45,0.5,0.55,0.6,0.65,0.7,0.75,0.8,1},{"F","D","C","C+","B-","B","B+","A-","A","A+"}))))</f>
        <v/>
      </c>
      <c r="V789" s="2" t="str">
        <f>IF(COUNT($A789)=0,"",IF(T789="","--",IF(T789="3E","3E",LOOKUP(T789/V$2,{0,0.4,0.45,0.5,0.55,0.6,0.65,0.7,0.75,0.8,1},{0,2,2.25,2.5,2.75,3,3.25,3.5,3.75,4}))))</f>
        <v/>
      </c>
      <c r="W789" s="3" t="str">
        <f>IF(COUNT($A789)=0,"",IF($A789&lt;&gt;DRAFT!$B791,"ERR",IF(DRAFT!BT791="3E","3E",IF(COUNT(DRAFT!BP791,DRAFT!BT791)&gt;0,DRAFT!BU791,""))))</f>
        <v/>
      </c>
      <c r="X789" s="3" t="str">
        <f>IF(COUNT($A789)=0,"",IF(W789="3E","3E",IF(W789="","I",LOOKUP(W789/Y$2,{0,0.4,0.45,0.5,0.55,0.6,0.65,0.7,0.75,0.8,1},{"F","D","C","C+","B-","B","B+","A-","A","A+"}))))</f>
        <v/>
      </c>
      <c r="Y789" s="2" t="str">
        <f>IF(COUNT($A789)=0,"",IF(W789="","--",IF(W789="3E","3E",LOOKUP(W789/Y$2,{0,0.4,0.45,0.5,0.55,0.6,0.65,0.7,0.75,0.8,1},{0,2,2.25,2.5,2.75,3,3.25,3.5,3.75,4}))))</f>
        <v/>
      </c>
      <c r="Z789" s="3" t="str">
        <f>IF(COUNT($A789)=0,"",IF($A789&lt;&gt;DRAFT!$B791,"ERR",IF(DRAFT!CC791="3E","3E",IF(COUNT(DRAFT!BY791,DRAFT!CC791)&gt;0,DRAFT!CD791,""))))</f>
        <v/>
      </c>
      <c r="AA789" s="3" t="str">
        <f>IF(COUNT($A789)=0,"",IF(Z789="3E","3E",IF(Z789="","I",LOOKUP(Z789/AB$2,{0,0.4,0.45,0.5,0.55,0.6,0.65,0.7,0.75,0.8,1},{"F","D","C","C+","B-","B","B+","A-","A","A+"}))))</f>
        <v/>
      </c>
      <c r="AB789" s="2" t="str">
        <f>IF(COUNT($A789)=0,"",IF(Z789="","--",IF(Z789="3E","3E",LOOKUP(Z789/AB$2,{0,0.4,0.45,0.5,0.55,0.6,0.65,0.7,0.75,0.8,1},{0,2,2.25,2.5,2.75,3,3.25,3.5,3.75,4}))))</f>
        <v/>
      </c>
      <c r="AC789" s="3" t="str">
        <f>IF(COUNT($A789)=0,"",IF($A789&lt;&gt;DRAFT!$B791,"ERR",IF(DRAFT!CF791&gt;0,DRAFT!CF791,"")))</f>
        <v/>
      </c>
      <c r="AD789" s="3" t="str">
        <f>IF(COUNT($A789)=0,"",IF(AC789="3E","3E",IF(AC789="","I",LOOKUP(AC789/AE$2,{0,0.4,0.45,0.5,0.55,0.6,0.65,0.7,0.75,0.8,1},{"F","D","C","C+","B-","B","B+","A-","A","A+"}))))</f>
        <v/>
      </c>
      <c r="AE789" s="2" t="str">
        <f>IF(COUNT($A789)=0,"",IF(AC789="","--",IF(AC789="3E","3E",LOOKUP(AC789/AE$2,{0,0.4,0.45,0.5,0.55,0.6,0.65,0.7,0.75,0.8,1},{0,2,2.25,2.5,2.75,3,3.25,3.5,3.75,4}))))</f>
        <v/>
      </c>
      <c r="AF789" s="3" t="str">
        <f>IF($A789&lt;&gt;DRAFT!$B791,"ERR",IF(OR(COUNT($A789)=0,COUNT(DRAFT!CI791:CK791,DRAFT!CM791:CO791)=0),"",CEILING(SUM(DRAFT!CL791,DRAFT!CP791),1)))</f>
        <v/>
      </c>
      <c r="AG789" s="3" t="str">
        <f>IF(COUNT($A789)=0,"",IF(AF789="3E","3E",IF(AF789="","I",LOOKUP(AF789/AH$2,{0,0.4,0.45,0.5,0.55,0.6,0.65,0.7,0.75,0.8,1},{"F","D","C","C+","B-","B","B+","A-","A","A+"}))))</f>
        <v/>
      </c>
      <c r="AH789" s="2" t="str">
        <f>IF(COUNT($A789)=0,"",IF(AF789="","--",IF(AF789="3E","3E",LOOKUP(AF789/AH$2,{0,0.4,0.45,0.5,0.55,0.6,0.65,0.7,0.75,0.8,1},{0,2,2.25,2.5,2.75,3,3.25,3.5,3.75,4}))))</f>
        <v/>
      </c>
      <c r="AI789" s="11" t="str">
        <f>IF(OR(COUNT($A789)=0,COUNT(B789:AH789)=0),"",IF(COUNTIF(B789:AH789,"3E")&gt;0,"3E",IF(DRAFT!$A791="R",TRUNC(SUMPRODUCT(RGP,RCP)/TCP,3),TRUNC((SUMPRODUCT(--(IMDGP&gt;0)*IMDGP,IMCP)+CEILING(DRAFT!$CQ791*42,0.25))/TCP,3))))</f>
        <v/>
      </c>
      <c r="AJ789" s="3" t="str">
        <f>IF(OR(COUNT($A789)=0,COUNT(B789:AH789)=0),"",IF(COUNTIF(B789:AH789,"3E")&gt;0,"3E",IF(DRAFT!$A791="R",SUMPRODUCT(--(RGP&gt;=2),RCP),SUMPRODUCT(--(IMDGP&gt;0),--(IMGP=0),IMCP)+DRAFT!$CR791)))</f>
        <v/>
      </c>
      <c r="AK789" s="3" t="str">
        <f>IF(OR(COUNT($A789)=0,COUNT(B789:AH789)=0),"",IF(COUNTIF(B789:AJ789,"3E")&gt;0,"3E",IF(AND(DRAFT!$A791="IM",OR($AI789&gt;DRAFT!$CQ791,$AJ789&gt;DRAFT!$CR791)),"IMPROVED",IF(AND(DRAFT!$A791="IM",$AI789&lt;=DRAFT!$CQ791,$AJ789&lt;=DRAFT!$CR791),"NOT IMPROVED",IF(AND(AH789&gt;=2,AI789&gt;=2,AJ789&gt;=30),"PASS","FAIL")))))</f>
        <v/>
      </c>
      <c r="AL789" s="3" t="str">
        <f t="shared" si="24"/>
        <v/>
      </c>
      <c r="AM789" s="3" t="str">
        <f t="shared" si="25"/>
        <v/>
      </c>
    </row>
    <row r="790" spans="1:39" ht="18.95" customHeight="1" x14ac:dyDescent="0.25">
      <c r="A790" s="4" t="str">
        <f>IF(DRAFT!$B792="","",DRAFT!$B792)</f>
        <v/>
      </c>
      <c r="B790" s="3" t="str">
        <f>IF(COUNT($A790)=0,"",IF($A790&lt;&gt;DRAFT!$B792,"ERR",IF(DRAFT!I792="3E","3E",IF(COUNT(DRAFT!E792,DRAFT!I792)&gt;0,DRAFT!J792,""))))</f>
        <v/>
      </c>
      <c r="C790" s="3" t="str">
        <f>IF(COUNT($A790)=0,"",IF(B790="3E","3E",IF(B790="","I",LOOKUP(B790/D$2,{0,0.4,0.45,0.5,0.55,0.6,0.65,0.7,0.75,0.8,1},{"F","D","C","C+","B-","B","B+","A-","A","A+"}))))</f>
        <v/>
      </c>
      <c r="D790" s="2" t="str">
        <f>IF(COUNT($A790)=0,"",IF(B790="","--",IF(B790="3E","3E",LOOKUP(B790/D$2,{0,0.4,0.45,0.5,0.55,0.6,0.65,0.7,0.75,0.8,1},{0,2,2.25,2.5,2.75,3,3.25,3.5,3.75,4}))))</f>
        <v/>
      </c>
      <c r="E790" s="3" t="str">
        <f>IF(COUNT($A790)=0,"",IF($A790&lt;&gt;DRAFT!$B792,"ERR",IF(DRAFT!R792="3E","3E",IF(COUNT(DRAFT!N792,DRAFT!R792)&gt;0,DRAFT!S792,""))))</f>
        <v/>
      </c>
      <c r="F790" s="3" t="str">
        <f>IF(COUNT($A790)=0,"",IF(E790="3E","3E",IF(E790="","I",LOOKUP(E790/G$2,{0,0.4,0.45,0.5,0.55,0.6,0.65,0.7,0.75,0.8,1},{"F","D","C","C+","B-","B","B+","A-","A","A+"}))))</f>
        <v/>
      </c>
      <c r="G790" s="2" t="str">
        <f>IF(COUNT($A790)=0,"",IF(E790="","--",IF(E790="3E","3E",LOOKUP(E790/G$2,{0,0.4,0.45,0.5,0.55,0.6,0.65,0.7,0.75,0.8,1},{0,2,2.25,2.5,2.75,3,3.25,3.5,3.75,4}))))</f>
        <v/>
      </c>
      <c r="H790" s="3" t="str">
        <f>IF(COUNT($A790)=0,"",IF($A790&lt;&gt;DRAFT!$B792,"ERR",IF(DRAFT!AA792="3E","3E",IF(COUNT(DRAFT!W792,DRAFT!AA792)&gt;0,DRAFT!AB792,""))))</f>
        <v/>
      </c>
      <c r="I790" s="3" t="str">
        <f>IF(COUNT($A790)=0,"",IF(H790="3E","3E",IF(H790="","I",LOOKUP(H790/J$2,{0,0.4,0.45,0.5,0.55,0.6,0.65,0.7,0.75,0.8,1},{"F","D","C","C+","B-","B","B+","A-","A","A+"}))))</f>
        <v/>
      </c>
      <c r="J790" s="2" t="str">
        <f>IF(COUNT($A790)=0,"",IF(H790="","--",IF(H790="3E","3E",LOOKUP(H790/J$2,{0,0.4,0.45,0.5,0.55,0.6,0.65,0.7,0.75,0.8,1},{0,2,2.25,2.5,2.75,3,3.25,3.5,3.75,4}))))</f>
        <v/>
      </c>
      <c r="K790" s="3" t="str">
        <f>IF(COUNT($A790)=0,"",IF($A790&lt;&gt;DRAFT!$B792,"ERR",IF(DRAFT!AJ792="3E","3E",IF(COUNT(DRAFT!AF792,DRAFT!AJ792)&gt;0,DRAFT!AK792,""))))</f>
        <v/>
      </c>
      <c r="L790" s="3" t="str">
        <f>IF(COUNT($A790)=0,"",IF(K790="3E","3E",IF(K790="","I",LOOKUP(K790/M$2,{0,0.4,0.45,0.5,0.55,0.6,0.65,0.7,0.75,0.8,1},{"F","D","C","C+","B-","B","B+","A-","A","A+"}))))</f>
        <v/>
      </c>
      <c r="M790" s="2" t="str">
        <f>IF(COUNT($A790)=0,"",IF(K790="","--",IF(K790="3E","3E",LOOKUP(K790/M$2,{0,0.4,0.45,0.5,0.55,0.6,0.65,0.7,0.75,0.8,1},{0,2,2.25,2.5,2.75,3,3.25,3.5,3.75,4}))))</f>
        <v/>
      </c>
      <c r="N790" s="3" t="str">
        <f>IF(COUNT($A790)=0,"",IF($A790&lt;&gt;DRAFT!$B792,"ERR",IF(DRAFT!AS792="3E","3E",IF(COUNT(DRAFT!AO792,DRAFT!AS792)&gt;0,DRAFT!AT792,""))))</f>
        <v/>
      </c>
      <c r="O790" s="3" t="str">
        <f>IF(COUNT($A790)=0,"",IF(N790="3E","3E",IF(N790="","I",LOOKUP(N790/P$2,{0,0.4,0.45,0.5,0.55,0.6,0.65,0.7,0.75,0.8,1},{"F","D","C","C+","B-","B","B+","A-","A","A+"}))))</f>
        <v/>
      </c>
      <c r="P790" s="2" t="str">
        <f>IF(COUNT($A790)=0,"",IF(N790="","--",IF(N790="3E","3E",LOOKUP(N790/P$2,{0,0.4,0.45,0.5,0.55,0.6,0.65,0.7,0.75,0.8,1},{0,2,2.25,2.5,2.75,3,3.25,3.5,3.75,4}))))</f>
        <v/>
      </c>
      <c r="Q790" s="3" t="str">
        <f>IF(COUNT($A790)=0,"",IF($A790&lt;&gt;DRAFT!$B792,"ERR",IF(DRAFT!BB792="3E","3E",IF(COUNT(DRAFT!AX792,DRAFT!BB792)&gt;0,DRAFT!BC792,""))))</f>
        <v/>
      </c>
      <c r="R790" s="3" t="str">
        <f>IF(COUNT($A790)=0,"",IF(Q790="3E","3E",IF(Q790="","I",LOOKUP(Q790/S$2,{0,0.4,0.45,0.5,0.55,0.6,0.65,0.7,0.75,0.8,1},{"F","D","C","C+","B-","B","B+","A-","A","A+"}))))</f>
        <v/>
      </c>
      <c r="S790" s="2" t="str">
        <f>IF(COUNT($A790)=0,"",IF(Q790="","--",IF(Q790="3E","3E",LOOKUP(Q790/S$2,{0,0.4,0.45,0.5,0.55,0.6,0.65,0.7,0.75,0.8,1},{0,2,2.25,2.5,2.75,3,3.25,3.5,3.75,4}))))</f>
        <v/>
      </c>
      <c r="T790" s="3" t="str">
        <f>IF(COUNT($A790)=0,"",IF($A790&lt;&gt;DRAFT!$B792,"ERR",IF(DRAFT!BK792="3E","3E",IF(COUNT(DRAFT!BG792,DRAFT!BK792)&gt;0,DRAFT!BL792,""))))</f>
        <v/>
      </c>
      <c r="U790" s="3" t="str">
        <f>IF(COUNT($A790)=0,"",IF(T790="3E","3E",IF(T790="","I",LOOKUP(T790/V$2,{0,0.4,0.45,0.5,0.55,0.6,0.65,0.7,0.75,0.8,1},{"F","D","C","C+","B-","B","B+","A-","A","A+"}))))</f>
        <v/>
      </c>
      <c r="V790" s="2" t="str">
        <f>IF(COUNT($A790)=0,"",IF(T790="","--",IF(T790="3E","3E",LOOKUP(T790/V$2,{0,0.4,0.45,0.5,0.55,0.6,0.65,0.7,0.75,0.8,1},{0,2,2.25,2.5,2.75,3,3.25,3.5,3.75,4}))))</f>
        <v/>
      </c>
      <c r="W790" s="3" t="str">
        <f>IF(COUNT($A790)=0,"",IF($A790&lt;&gt;DRAFT!$B792,"ERR",IF(DRAFT!BT792="3E","3E",IF(COUNT(DRAFT!BP792,DRAFT!BT792)&gt;0,DRAFT!BU792,""))))</f>
        <v/>
      </c>
      <c r="X790" s="3" t="str">
        <f>IF(COUNT($A790)=0,"",IF(W790="3E","3E",IF(W790="","I",LOOKUP(W790/Y$2,{0,0.4,0.45,0.5,0.55,0.6,0.65,0.7,0.75,0.8,1},{"F","D","C","C+","B-","B","B+","A-","A","A+"}))))</f>
        <v/>
      </c>
      <c r="Y790" s="2" t="str">
        <f>IF(COUNT($A790)=0,"",IF(W790="","--",IF(W790="3E","3E",LOOKUP(W790/Y$2,{0,0.4,0.45,0.5,0.55,0.6,0.65,0.7,0.75,0.8,1},{0,2,2.25,2.5,2.75,3,3.25,3.5,3.75,4}))))</f>
        <v/>
      </c>
      <c r="Z790" s="3" t="str">
        <f>IF(COUNT($A790)=0,"",IF($A790&lt;&gt;DRAFT!$B792,"ERR",IF(DRAFT!CC792="3E","3E",IF(COUNT(DRAFT!BY792,DRAFT!CC792)&gt;0,DRAFT!CD792,""))))</f>
        <v/>
      </c>
      <c r="AA790" s="3" t="str">
        <f>IF(COUNT($A790)=0,"",IF(Z790="3E","3E",IF(Z790="","I",LOOKUP(Z790/AB$2,{0,0.4,0.45,0.5,0.55,0.6,0.65,0.7,0.75,0.8,1},{"F","D","C","C+","B-","B","B+","A-","A","A+"}))))</f>
        <v/>
      </c>
      <c r="AB790" s="2" t="str">
        <f>IF(COUNT($A790)=0,"",IF(Z790="","--",IF(Z790="3E","3E",LOOKUP(Z790/AB$2,{0,0.4,0.45,0.5,0.55,0.6,0.65,0.7,0.75,0.8,1},{0,2,2.25,2.5,2.75,3,3.25,3.5,3.75,4}))))</f>
        <v/>
      </c>
      <c r="AC790" s="3" t="str">
        <f>IF(COUNT($A790)=0,"",IF($A790&lt;&gt;DRAFT!$B792,"ERR",IF(DRAFT!CF792&gt;0,DRAFT!CF792,"")))</f>
        <v/>
      </c>
      <c r="AD790" s="3" t="str">
        <f>IF(COUNT($A790)=0,"",IF(AC790="3E","3E",IF(AC790="","I",LOOKUP(AC790/AE$2,{0,0.4,0.45,0.5,0.55,0.6,0.65,0.7,0.75,0.8,1},{"F","D","C","C+","B-","B","B+","A-","A","A+"}))))</f>
        <v/>
      </c>
      <c r="AE790" s="2" t="str">
        <f>IF(COUNT($A790)=0,"",IF(AC790="","--",IF(AC790="3E","3E",LOOKUP(AC790/AE$2,{0,0.4,0.45,0.5,0.55,0.6,0.65,0.7,0.75,0.8,1},{0,2,2.25,2.5,2.75,3,3.25,3.5,3.75,4}))))</f>
        <v/>
      </c>
      <c r="AF790" s="3" t="str">
        <f>IF($A790&lt;&gt;DRAFT!$B792,"ERR",IF(OR(COUNT($A790)=0,COUNT(DRAFT!CI792:CK792,DRAFT!CM792:CO792)=0),"",CEILING(SUM(DRAFT!CL792,DRAFT!CP792),1)))</f>
        <v/>
      </c>
      <c r="AG790" s="3" t="str">
        <f>IF(COUNT($A790)=0,"",IF(AF790="3E","3E",IF(AF790="","I",LOOKUP(AF790/AH$2,{0,0.4,0.45,0.5,0.55,0.6,0.65,0.7,0.75,0.8,1},{"F","D","C","C+","B-","B","B+","A-","A","A+"}))))</f>
        <v/>
      </c>
      <c r="AH790" s="2" t="str">
        <f>IF(COUNT($A790)=0,"",IF(AF790="","--",IF(AF790="3E","3E",LOOKUP(AF790/AH$2,{0,0.4,0.45,0.5,0.55,0.6,0.65,0.7,0.75,0.8,1},{0,2,2.25,2.5,2.75,3,3.25,3.5,3.75,4}))))</f>
        <v/>
      </c>
      <c r="AI790" s="11" t="str">
        <f>IF(OR(COUNT($A790)=0,COUNT(B790:AH790)=0),"",IF(COUNTIF(B790:AH790,"3E")&gt;0,"3E",IF(DRAFT!$A792="R",TRUNC(SUMPRODUCT(RGP,RCP)/TCP,3),TRUNC((SUMPRODUCT(--(IMDGP&gt;0)*IMDGP,IMCP)+CEILING(DRAFT!$CQ792*42,0.25))/TCP,3))))</f>
        <v/>
      </c>
      <c r="AJ790" s="3" t="str">
        <f>IF(OR(COUNT($A790)=0,COUNT(B790:AH790)=0),"",IF(COUNTIF(B790:AH790,"3E")&gt;0,"3E",IF(DRAFT!$A792="R",SUMPRODUCT(--(RGP&gt;=2),RCP),SUMPRODUCT(--(IMDGP&gt;0),--(IMGP=0),IMCP)+DRAFT!$CR792)))</f>
        <v/>
      </c>
      <c r="AK790" s="3" t="str">
        <f>IF(OR(COUNT($A790)=0,COUNT(B790:AH790)=0),"",IF(COUNTIF(B790:AJ790,"3E")&gt;0,"3E",IF(AND(DRAFT!$A792="IM",OR($AI790&gt;DRAFT!$CQ792,$AJ790&gt;DRAFT!$CR792)),"IMPROVED",IF(AND(DRAFT!$A792="IM",$AI790&lt;=DRAFT!$CQ792,$AJ790&lt;=DRAFT!$CR792),"NOT IMPROVED",IF(AND(AH790&gt;=2,AI790&gt;=2,AJ790&gt;=30),"PASS","FAIL")))))</f>
        <v/>
      </c>
      <c r="AL790" s="3" t="str">
        <f t="shared" si="24"/>
        <v/>
      </c>
      <c r="AM790" s="3" t="str">
        <f t="shared" si="25"/>
        <v/>
      </c>
    </row>
    <row r="791" spans="1:39" ht="18.95" customHeight="1" x14ac:dyDescent="0.25">
      <c r="A791" s="4" t="str">
        <f>IF(DRAFT!$B793="","",DRAFT!$B793)</f>
        <v/>
      </c>
      <c r="B791" s="3" t="str">
        <f>IF(COUNT($A791)=0,"",IF($A791&lt;&gt;DRAFT!$B793,"ERR",IF(DRAFT!I793="3E","3E",IF(COUNT(DRAFT!E793,DRAFT!I793)&gt;0,DRAFT!J793,""))))</f>
        <v/>
      </c>
      <c r="C791" s="3" t="str">
        <f>IF(COUNT($A791)=0,"",IF(B791="3E","3E",IF(B791="","I",LOOKUP(B791/D$2,{0,0.4,0.45,0.5,0.55,0.6,0.65,0.7,0.75,0.8,1},{"F","D","C","C+","B-","B","B+","A-","A","A+"}))))</f>
        <v/>
      </c>
      <c r="D791" s="2" t="str">
        <f>IF(COUNT($A791)=0,"",IF(B791="","--",IF(B791="3E","3E",LOOKUP(B791/D$2,{0,0.4,0.45,0.5,0.55,0.6,0.65,0.7,0.75,0.8,1},{0,2,2.25,2.5,2.75,3,3.25,3.5,3.75,4}))))</f>
        <v/>
      </c>
      <c r="E791" s="3" t="str">
        <f>IF(COUNT($A791)=0,"",IF($A791&lt;&gt;DRAFT!$B793,"ERR",IF(DRAFT!R793="3E","3E",IF(COUNT(DRAFT!N793,DRAFT!R793)&gt;0,DRAFT!S793,""))))</f>
        <v/>
      </c>
      <c r="F791" s="3" t="str">
        <f>IF(COUNT($A791)=0,"",IF(E791="3E","3E",IF(E791="","I",LOOKUP(E791/G$2,{0,0.4,0.45,0.5,0.55,0.6,0.65,0.7,0.75,0.8,1},{"F","D","C","C+","B-","B","B+","A-","A","A+"}))))</f>
        <v/>
      </c>
      <c r="G791" s="2" t="str">
        <f>IF(COUNT($A791)=0,"",IF(E791="","--",IF(E791="3E","3E",LOOKUP(E791/G$2,{0,0.4,0.45,0.5,0.55,0.6,0.65,0.7,0.75,0.8,1},{0,2,2.25,2.5,2.75,3,3.25,3.5,3.75,4}))))</f>
        <v/>
      </c>
      <c r="H791" s="3" t="str">
        <f>IF(COUNT($A791)=0,"",IF($A791&lt;&gt;DRAFT!$B793,"ERR",IF(DRAFT!AA793="3E","3E",IF(COUNT(DRAFT!W793,DRAFT!AA793)&gt;0,DRAFT!AB793,""))))</f>
        <v/>
      </c>
      <c r="I791" s="3" t="str">
        <f>IF(COUNT($A791)=0,"",IF(H791="3E","3E",IF(H791="","I",LOOKUP(H791/J$2,{0,0.4,0.45,0.5,0.55,0.6,0.65,0.7,0.75,0.8,1},{"F","D","C","C+","B-","B","B+","A-","A","A+"}))))</f>
        <v/>
      </c>
      <c r="J791" s="2" t="str">
        <f>IF(COUNT($A791)=0,"",IF(H791="","--",IF(H791="3E","3E",LOOKUP(H791/J$2,{0,0.4,0.45,0.5,0.55,0.6,0.65,0.7,0.75,0.8,1},{0,2,2.25,2.5,2.75,3,3.25,3.5,3.75,4}))))</f>
        <v/>
      </c>
      <c r="K791" s="3" t="str">
        <f>IF(COUNT($A791)=0,"",IF($A791&lt;&gt;DRAFT!$B793,"ERR",IF(DRAFT!AJ793="3E","3E",IF(COUNT(DRAFT!AF793,DRAFT!AJ793)&gt;0,DRAFT!AK793,""))))</f>
        <v/>
      </c>
      <c r="L791" s="3" t="str">
        <f>IF(COUNT($A791)=0,"",IF(K791="3E","3E",IF(K791="","I",LOOKUP(K791/M$2,{0,0.4,0.45,0.5,0.55,0.6,0.65,0.7,0.75,0.8,1},{"F","D","C","C+","B-","B","B+","A-","A","A+"}))))</f>
        <v/>
      </c>
      <c r="M791" s="2" t="str">
        <f>IF(COUNT($A791)=0,"",IF(K791="","--",IF(K791="3E","3E",LOOKUP(K791/M$2,{0,0.4,0.45,0.5,0.55,0.6,0.65,0.7,0.75,0.8,1},{0,2,2.25,2.5,2.75,3,3.25,3.5,3.75,4}))))</f>
        <v/>
      </c>
      <c r="N791" s="3" t="str">
        <f>IF(COUNT($A791)=0,"",IF($A791&lt;&gt;DRAFT!$B793,"ERR",IF(DRAFT!AS793="3E","3E",IF(COUNT(DRAFT!AO793,DRAFT!AS793)&gt;0,DRAFT!AT793,""))))</f>
        <v/>
      </c>
      <c r="O791" s="3" t="str">
        <f>IF(COUNT($A791)=0,"",IF(N791="3E","3E",IF(N791="","I",LOOKUP(N791/P$2,{0,0.4,0.45,0.5,0.55,0.6,0.65,0.7,0.75,0.8,1},{"F","D","C","C+","B-","B","B+","A-","A","A+"}))))</f>
        <v/>
      </c>
      <c r="P791" s="2" t="str">
        <f>IF(COUNT($A791)=0,"",IF(N791="","--",IF(N791="3E","3E",LOOKUP(N791/P$2,{0,0.4,0.45,0.5,0.55,0.6,0.65,0.7,0.75,0.8,1},{0,2,2.25,2.5,2.75,3,3.25,3.5,3.75,4}))))</f>
        <v/>
      </c>
      <c r="Q791" s="3" t="str">
        <f>IF(COUNT($A791)=0,"",IF($A791&lt;&gt;DRAFT!$B793,"ERR",IF(DRAFT!BB793="3E","3E",IF(COUNT(DRAFT!AX793,DRAFT!BB793)&gt;0,DRAFT!BC793,""))))</f>
        <v/>
      </c>
      <c r="R791" s="3" t="str">
        <f>IF(COUNT($A791)=0,"",IF(Q791="3E","3E",IF(Q791="","I",LOOKUP(Q791/S$2,{0,0.4,0.45,0.5,0.55,0.6,0.65,0.7,0.75,0.8,1},{"F","D","C","C+","B-","B","B+","A-","A","A+"}))))</f>
        <v/>
      </c>
      <c r="S791" s="2" t="str">
        <f>IF(COUNT($A791)=0,"",IF(Q791="","--",IF(Q791="3E","3E",LOOKUP(Q791/S$2,{0,0.4,0.45,0.5,0.55,0.6,0.65,0.7,0.75,0.8,1},{0,2,2.25,2.5,2.75,3,3.25,3.5,3.75,4}))))</f>
        <v/>
      </c>
      <c r="T791" s="3" t="str">
        <f>IF(COUNT($A791)=0,"",IF($A791&lt;&gt;DRAFT!$B793,"ERR",IF(DRAFT!BK793="3E","3E",IF(COUNT(DRAFT!BG793,DRAFT!BK793)&gt;0,DRAFT!BL793,""))))</f>
        <v/>
      </c>
      <c r="U791" s="3" t="str">
        <f>IF(COUNT($A791)=0,"",IF(T791="3E","3E",IF(T791="","I",LOOKUP(T791/V$2,{0,0.4,0.45,0.5,0.55,0.6,0.65,0.7,0.75,0.8,1},{"F","D","C","C+","B-","B","B+","A-","A","A+"}))))</f>
        <v/>
      </c>
      <c r="V791" s="2" t="str">
        <f>IF(COUNT($A791)=0,"",IF(T791="","--",IF(T791="3E","3E",LOOKUP(T791/V$2,{0,0.4,0.45,0.5,0.55,0.6,0.65,0.7,0.75,0.8,1},{0,2,2.25,2.5,2.75,3,3.25,3.5,3.75,4}))))</f>
        <v/>
      </c>
      <c r="W791" s="3" t="str">
        <f>IF(COUNT($A791)=0,"",IF($A791&lt;&gt;DRAFT!$B793,"ERR",IF(DRAFT!BT793="3E","3E",IF(COUNT(DRAFT!BP793,DRAFT!BT793)&gt;0,DRAFT!BU793,""))))</f>
        <v/>
      </c>
      <c r="X791" s="3" t="str">
        <f>IF(COUNT($A791)=0,"",IF(W791="3E","3E",IF(W791="","I",LOOKUP(W791/Y$2,{0,0.4,0.45,0.5,0.55,0.6,0.65,0.7,0.75,0.8,1},{"F","D","C","C+","B-","B","B+","A-","A","A+"}))))</f>
        <v/>
      </c>
      <c r="Y791" s="2" t="str">
        <f>IF(COUNT($A791)=0,"",IF(W791="","--",IF(W791="3E","3E",LOOKUP(W791/Y$2,{0,0.4,0.45,0.5,0.55,0.6,0.65,0.7,0.75,0.8,1},{0,2,2.25,2.5,2.75,3,3.25,3.5,3.75,4}))))</f>
        <v/>
      </c>
      <c r="Z791" s="3" t="str">
        <f>IF(COUNT($A791)=0,"",IF($A791&lt;&gt;DRAFT!$B793,"ERR",IF(DRAFT!CC793="3E","3E",IF(COUNT(DRAFT!BY793,DRAFT!CC793)&gt;0,DRAFT!CD793,""))))</f>
        <v/>
      </c>
      <c r="AA791" s="3" t="str">
        <f>IF(COUNT($A791)=0,"",IF(Z791="3E","3E",IF(Z791="","I",LOOKUP(Z791/AB$2,{0,0.4,0.45,0.5,0.55,0.6,0.65,0.7,0.75,0.8,1},{"F","D","C","C+","B-","B","B+","A-","A","A+"}))))</f>
        <v/>
      </c>
      <c r="AB791" s="2" t="str">
        <f>IF(COUNT($A791)=0,"",IF(Z791="","--",IF(Z791="3E","3E",LOOKUP(Z791/AB$2,{0,0.4,0.45,0.5,0.55,0.6,0.65,0.7,0.75,0.8,1},{0,2,2.25,2.5,2.75,3,3.25,3.5,3.75,4}))))</f>
        <v/>
      </c>
      <c r="AC791" s="3" t="str">
        <f>IF(COUNT($A791)=0,"",IF($A791&lt;&gt;DRAFT!$B793,"ERR",IF(DRAFT!CF793&gt;0,DRAFT!CF793,"")))</f>
        <v/>
      </c>
      <c r="AD791" s="3" t="str">
        <f>IF(COUNT($A791)=0,"",IF(AC791="3E","3E",IF(AC791="","I",LOOKUP(AC791/AE$2,{0,0.4,0.45,0.5,0.55,0.6,0.65,0.7,0.75,0.8,1},{"F","D","C","C+","B-","B","B+","A-","A","A+"}))))</f>
        <v/>
      </c>
      <c r="AE791" s="2" t="str">
        <f>IF(COUNT($A791)=0,"",IF(AC791="","--",IF(AC791="3E","3E",LOOKUP(AC791/AE$2,{0,0.4,0.45,0.5,0.55,0.6,0.65,0.7,0.75,0.8,1},{0,2,2.25,2.5,2.75,3,3.25,3.5,3.75,4}))))</f>
        <v/>
      </c>
      <c r="AF791" s="3" t="str">
        <f>IF($A791&lt;&gt;DRAFT!$B793,"ERR",IF(OR(COUNT($A791)=0,COUNT(DRAFT!CI793:CK793,DRAFT!CM793:CO793)=0),"",CEILING(SUM(DRAFT!CL793,DRAFT!CP793),1)))</f>
        <v/>
      </c>
      <c r="AG791" s="3" t="str">
        <f>IF(COUNT($A791)=0,"",IF(AF791="3E","3E",IF(AF791="","I",LOOKUP(AF791/AH$2,{0,0.4,0.45,0.5,0.55,0.6,0.65,0.7,0.75,0.8,1},{"F","D","C","C+","B-","B","B+","A-","A","A+"}))))</f>
        <v/>
      </c>
      <c r="AH791" s="2" t="str">
        <f>IF(COUNT($A791)=0,"",IF(AF791="","--",IF(AF791="3E","3E",LOOKUP(AF791/AH$2,{0,0.4,0.45,0.5,0.55,0.6,0.65,0.7,0.75,0.8,1},{0,2,2.25,2.5,2.75,3,3.25,3.5,3.75,4}))))</f>
        <v/>
      </c>
      <c r="AI791" s="11" t="str">
        <f>IF(OR(COUNT($A791)=0,COUNT(B791:AH791)=0),"",IF(COUNTIF(B791:AH791,"3E")&gt;0,"3E",IF(DRAFT!$A793="R",TRUNC(SUMPRODUCT(RGP,RCP)/TCP,3),TRUNC((SUMPRODUCT(--(IMDGP&gt;0)*IMDGP,IMCP)+CEILING(DRAFT!$CQ793*42,0.25))/TCP,3))))</f>
        <v/>
      </c>
      <c r="AJ791" s="3" t="str">
        <f>IF(OR(COUNT($A791)=0,COUNT(B791:AH791)=0),"",IF(COUNTIF(B791:AH791,"3E")&gt;0,"3E",IF(DRAFT!$A793="R",SUMPRODUCT(--(RGP&gt;=2),RCP),SUMPRODUCT(--(IMDGP&gt;0),--(IMGP=0),IMCP)+DRAFT!$CR793)))</f>
        <v/>
      </c>
      <c r="AK791" s="3" t="str">
        <f>IF(OR(COUNT($A791)=0,COUNT(B791:AH791)=0),"",IF(COUNTIF(B791:AJ791,"3E")&gt;0,"3E",IF(AND(DRAFT!$A793="IM",OR($AI791&gt;DRAFT!$CQ793,$AJ791&gt;DRAFT!$CR793)),"IMPROVED",IF(AND(DRAFT!$A793="IM",$AI791&lt;=DRAFT!$CQ793,$AJ791&lt;=DRAFT!$CR793),"NOT IMPROVED",IF(AND(AH791&gt;=2,AI791&gt;=2,AJ791&gt;=30),"PASS","FAIL")))))</f>
        <v/>
      </c>
      <c r="AL791" s="3" t="str">
        <f t="shared" si="24"/>
        <v/>
      </c>
      <c r="AM791" s="3" t="str">
        <f t="shared" si="25"/>
        <v/>
      </c>
    </row>
    <row r="792" spans="1:39" ht="18.95" customHeight="1" x14ac:dyDescent="0.25">
      <c r="A792" s="4" t="str">
        <f>IF(DRAFT!$B794="","",DRAFT!$B794)</f>
        <v/>
      </c>
      <c r="B792" s="3" t="str">
        <f>IF(COUNT($A792)=0,"",IF($A792&lt;&gt;DRAFT!$B794,"ERR",IF(DRAFT!I794="3E","3E",IF(COUNT(DRAFT!E794,DRAFT!I794)&gt;0,DRAFT!J794,""))))</f>
        <v/>
      </c>
      <c r="C792" s="3" t="str">
        <f>IF(COUNT($A792)=0,"",IF(B792="3E","3E",IF(B792="","I",LOOKUP(B792/D$2,{0,0.4,0.45,0.5,0.55,0.6,0.65,0.7,0.75,0.8,1},{"F","D","C","C+","B-","B","B+","A-","A","A+"}))))</f>
        <v/>
      </c>
      <c r="D792" s="2" t="str">
        <f>IF(COUNT($A792)=0,"",IF(B792="","--",IF(B792="3E","3E",LOOKUP(B792/D$2,{0,0.4,0.45,0.5,0.55,0.6,0.65,0.7,0.75,0.8,1},{0,2,2.25,2.5,2.75,3,3.25,3.5,3.75,4}))))</f>
        <v/>
      </c>
      <c r="E792" s="3" t="str">
        <f>IF(COUNT($A792)=0,"",IF($A792&lt;&gt;DRAFT!$B794,"ERR",IF(DRAFT!R794="3E","3E",IF(COUNT(DRAFT!N794,DRAFT!R794)&gt;0,DRAFT!S794,""))))</f>
        <v/>
      </c>
      <c r="F792" s="3" t="str">
        <f>IF(COUNT($A792)=0,"",IF(E792="3E","3E",IF(E792="","I",LOOKUP(E792/G$2,{0,0.4,0.45,0.5,0.55,0.6,0.65,0.7,0.75,0.8,1},{"F","D","C","C+","B-","B","B+","A-","A","A+"}))))</f>
        <v/>
      </c>
      <c r="G792" s="2" t="str">
        <f>IF(COUNT($A792)=0,"",IF(E792="","--",IF(E792="3E","3E",LOOKUP(E792/G$2,{0,0.4,0.45,0.5,0.55,0.6,0.65,0.7,0.75,0.8,1},{0,2,2.25,2.5,2.75,3,3.25,3.5,3.75,4}))))</f>
        <v/>
      </c>
      <c r="H792" s="3" t="str">
        <f>IF(COUNT($A792)=0,"",IF($A792&lt;&gt;DRAFT!$B794,"ERR",IF(DRAFT!AA794="3E","3E",IF(COUNT(DRAFT!W794,DRAFT!AA794)&gt;0,DRAFT!AB794,""))))</f>
        <v/>
      </c>
      <c r="I792" s="3" t="str">
        <f>IF(COUNT($A792)=0,"",IF(H792="3E","3E",IF(H792="","I",LOOKUP(H792/J$2,{0,0.4,0.45,0.5,0.55,0.6,0.65,0.7,0.75,0.8,1},{"F","D","C","C+","B-","B","B+","A-","A","A+"}))))</f>
        <v/>
      </c>
      <c r="J792" s="2" t="str">
        <f>IF(COUNT($A792)=0,"",IF(H792="","--",IF(H792="3E","3E",LOOKUP(H792/J$2,{0,0.4,0.45,0.5,0.55,0.6,0.65,0.7,0.75,0.8,1},{0,2,2.25,2.5,2.75,3,3.25,3.5,3.75,4}))))</f>
        <v/>
      </c>
      <c r="K792" s="3" t="str">
        <f>IF(COUNT($A792)=0,"",IF($A792&lt;&gt;DRAFT!$B794,"ERR",IF(DRAFT!AJ794="3E","3E",IF(COUNT(DRAFT!AF794,DRAFT!AJ794)&gt;0,DRAFT!AK794,""))))</f>
        <v/>
      </c>
      <c r="L792" s="3" t="str">
        <f>IF(COUNT($A792)=0,"",IF(K792="3E","3E",IF(K792="","I",LOOKUP(K792/M$2,{0,0.4,0.45,0.5,0.55,0.6,0.65,0.7,0.75,0.8,1},{"F","D","C","C+","B-","B","B+","A-","A","A+"}))))</f>
        <v/>
      </c>
      <c r="M792" s="2" t="str">
        <f>IF(COUNT($A792)=0,"",IF(K792="","--",IF(K792="3E","3E",LOOKUP(K792/M$2,{0,0.4,0.45,0.5,0.55,0.6,0.65,0.7,0.75,0.8,1},{0,2,2.25,2.5,2.75,3,3.25,3.5,3.75,4}))))</f>
        <v/>
      </c>
      <c r="N792" s="3" t="str">
        <f>IF(COUNT($A792)=0,"",IF($A792&lt;&gt;DRAFT!$B794,"ERR",IF(DRAFT!AS794="3E","3E",IF(COUNT(DRAFT!AO794,DRAFT!AS794)&gt;0,DRAFT!AT794,""))))</f>
        <v/>
      </c>
      <c r="O792" s="3" t="str">
        <f>IF(COUNT($A792)=0,"",IF(N792="3E","3E",IF(N792="","I",LOOKUP(N792/P$2,{0,0.4,0.45,0.5,0.55,0.6,0.65,0.7,0.75,0.8,1},{"F","D","C","C+","B-","B","B+","A-","A","A+"}))))</f>
        <v/>
      </c>
      <c r="P792" s="2" t="str">
        <f>IF(COUNT($A792)=0,"",IF(N792="","--",IF(N792="3E","3E",LOOKUP(N792/P$2,{0,0.4,0.45,0.5,0.55,0.6,0.65,0.7,0.75,0.8,1},{0,2,2.25,2.5,2.75,3,3.25,3.5,3.75,4}))))</f>
        <v/>
      </c>
      <c r="Q792" s="3" t="str">
        <f>IF(COUNT($A792)=0,"",IF($A792&lt;&gt;DRAFT!$B794,"ERR",IF(DRAFT!BB794="3E","3E",IF(COUNT(DRAFT!AX794,DRAFT!BB794)&gt;0,DRAFT!BC794,""))))</f>
        <v/>
      </c>
      <c r="R792" s="3" t="str">
        <f>IF(COUNT($A792)=0,"",IF(Q792="3E","3E",IF(Q792="","I",LOOKUP(Q792/S$2,{0,0.4,0.45,0.5,0.55,0.6,0.65,0.7,0.75,0.8,1},{"F","D","C","C+","B-","B","B+","A-","A","A+"}))))</f>
        <v/>
      </c>
      <c r="S792" s="2" t="str">
        <f>IF(COUNT($A792)=0,"",IF(Q792="","--",IF(Q792="3E","3E",LOOKUP(Q792/S$2,{0,0.4,0.45,0.5,0.55,0.6,0.65,0.7,0.75,0.8,1},{0,2,2.25,2.5,2.75,3,3.25,3.5,3.75,4}))))</f>
        <v/>
      </c>
      <c r="T792" s="3" t="str">
        <f>IF(COUNT($A792)=0,"",IF($A792&lt;&gt;DRAFT!$B794,"ERR",IF(DRAFT!BK794="3E","3E",IF(COUNT(DRAFT!BG794,DRAFT!BK794)&gt;0,DRAFT!BL794,""))))</f>
        <v/>
      </c>
      <c r="U792" s="3" t="str">
        <f>IF(COUNT($A792)=0,"",IF(T792="3E","3E",IF(T792="","I",LOOKUP(T792/V$2,{0,0.4,0.45,0.5,0.55,0.6,0.65,0.7,0.75,0.8,1},{"F","D","C","C+","B-","B","B+","A-","A","A+"}))))</f>
        <v/>
      </c>
      <c r="V792" s="2" t="str">
        <f>IF(COUNT($A792)=0,"",IF(T792="","--",IF(T792="3E","3E",LOOKUP(T792/V$2,{0,0.4,0.45,0.5,0.55,0.6,0.65,0.7,0.75,0.8,1},{0,2,2.25,2.5,2.75,3,3.25,3.5,3.75,4}))))</f>
        <v/>
      </c>
      <c r="W792" s="3" t="str">
        <f>IF(COUNT($A792)=0,"",IF($A792&lt;&gt;DRAFT!$B794,"ERR",IF(DRAFT!BT794="3E","3E",IF(COUNT(DRAFT!BP794,DRAFT!BT794)&gt;0,DRAFT!BU794,""))))</f>
        <v/>
      </c>
      <c r="X792" s="3" t="str">
        <f>IF(COUNT($A792)=0,"",IF(W792="3E","3E",IF(W792="","I",LOOKUP(W792/Y$2,{0,0.4,0.45,0.5,0.55,0.6,0.65,0.7,0.75,0.8,1},{"F","D","C","C+","B-","B","B+","A-","A","A+"}))))</f>
        <v/>
      </c>
      <c r="Y792" s="2" t="str">
        <f>IF(COUNT($A792)=0,"",IF(W792="","--",IF(W792="3E","3E",LOOKUP(W792/Y$2,{0,0.4,0.45,0.5,0.55,0.6,0.65,0.7,0.75,0.8,1},{0,2,2.25,2.5,2.75,3,3.25,3.5,3.75,4}))))</f>
        <v/>
      </c>
      <c r="Z792" s="3" t="str">
        <f>IF(COUNT($A792)=0,"",IF($A792&lt;&gt;DRAFT!$B794,"ERR",IF(DRAFT!CC794="3E","3E",IF(COUNT(DRAFT!BY794,DRAFT!CC794)&gt;0,DRAFT!CD794,""))))</f>
        <v/>
      </c>
      <c r="AA792" s="3" t="str">
        <f>IF(COUNT($A792)=0,"",IF(Z792="3E","3E",IF(Z792="","I",LOOKUP(Z792/AB$2,{0,0.4,0.45,0.5,0.55,0.6,0.65,0.7,0.75,0.8,1},{"F","D","C","C+","B-","B","B+","A-","A","A+"}))))</f>
        <v/>
      </c>
      <c r="AB792" s="2" t="str">
        <f>IF(COUNT($A792)=0,"",IF(Z792="","--",IF(Z792="3E","3E",LOOKUP(Z792/AB$2,{0,0.4,0.45,0.5,0.55,0.6,0.65,0.7,0.75,0.8,1},{0,2,2.25,2.5,2.75,3,3.25,3.5,3.75,4}))))</f>
        <v/>
      </c>
      <c r="AC792" s="3" t="str">
        <f>IF(COUNT($A792)=0,"",IF($A792&lt;&gt;DRAFT!$B794,"ERR",IF(DRAFT!CF794&gt;0,DRAFT!CF794,"")))</f>
        <v/>
      </c>
      <c r="AD792" s="3" t="str">
        <f>IF(COUNT($A792)=0,"",IF(AC792="3E","3E",IF(AC792="","I",LOOKUP(AC792/AE$2,{0,0.4,0.45,0.5,0.55,0.6,0.65,0.7,0.75,0.8,1},{"F","D","C","C+","B-","B","B+","A-","A","A+"}))))</f>
        <v/>
      </c>
      <c r="AE792" s="2" t="str">
        <f>IF(COUNT($A792)=0,"",IF(AC792="","--",IF(AC792="3E","3E",LOOKUP(AC792/AE$2,{0,0.4,0.45,0.5,0.55,0.6,0.65,0.7,0.75,0.8,1},{0,2,2.25,2.5,2.75,3,3.25,3.5,3.75,4}))))</f>
        <v/>
      </c>
      <c r="AF792" s="3" t="str">
        <f>IF($A792&lt;&gt;DRAFT!$B794,"ERR",IF(OR(COUNT($A792)=0,COUNT(DRAFT!CI794:CK794,DRAFT!CM794:CO794)=0),"",CEILING(SUM(DRAFT!CL794,DRAFT!CP794),1)))</f>
        <v/>
      </c>
      <c r="AG792" s="3" t="str">
        <f>IF(COUNT($A792)=0,"",IF(AF792="3E","3E",IF(AF792="","I",LOOKUP(AF792/AH$2,{0,0.4,0.45,0.5,0.55,0.6,0.65,0.7,0.75,0.8,1},{"F","D","C","C+","B-","B","B+","A-","A","A+"}))))</f>
        <v/>
      </c>
      <c r="AH792" s="2" t="str">
        <f>IF(COUNT($A792)=0,"",IF(AF792="","--",IF(AF792="3E","3E",LOOKUP(AF792/AH$2,{0,0.4,0.45,0.5,0.55,0.6,0.65,0.7,0.75,0.8,1},{0,2,2.25,2.5,2.75,3,3.25,3.5,3.75,4}))))</f>
        <v/>
      </c>
      <c r="AI792" s="11" t="str">
        <f>IF(OR(COUNT($A792)=0,COUNT(B792:AH792)=0),"",IF(COUNTIF(B792:AH792,"3E")&gt;0,"3E",IF(DRAFT!$A794="R",TRUNC(SUMPRODUCT(RGP,RCP)/TCP,3),TRUNC((SUMPRODUCT(--(IMDGP&gt;0)*IMDGP,IMCP)+CEILING(DRAFT!$CQ794*42,0.25))/TCP,3))))</f>
        <v/>
      </c>
      <c r="AJ792" s="3" t="str">
        <f>IF(OR(COUNT($A792)=0,COUNT(B792:AH792)=0),"",IF(COUNTIF(B792:AH792,"3E")&gt;0,"3E",IF(DRAFT!$A794="R",SUMPRODUCT(--(RGP&gt;=2),RCP),SUMPRODUCT(--(IMDGP&gt;0),--(IMGP=0),IMCP)+DRAFT!$CR794)))</f>
        <v/>
      </c>
      <c r="AK792" s="3" t="str">
        <f>IF(OR(COUNT($A792)=0,COUNT(B792:AH792)=0),"",IF(COUNTIF(B792:AJ792,"3E")&gt;0,"3E",IF(AND(DRAFT!$A794="IM",OR($AI792&gt;DRAFT!$CQ794,$AJ792&gt;DRAFT!$CR794)),"IMPROVED",IF(AND(DRAFT!$A794="IM",$AI792&lt;=DRAFT!$CQ794,$AJ792&lt;=DRAFT!$CR794),"NOT IMPROVED",IF(AND(AH792&gt;=2,AI792&gt;=2,AJ792&gt;=30),"PASS","FAIL")))))</f>
        <v/>
      </c>
      <c r="AL792" s="3" t="str">
        <f t="shared" si="24"/>
        <v/>
      </c>
      <c r="AM792" s="3" t="str">
        <f t="shared" si="25"/>
        <v/>
      </c>
    </row>
    <row r="793" spans="1:39" ht="18.95" customHeight="1" x14ac:dyDescent="0.25">
      <c r="A793" s="4" t="str">
        <f>IF(DRAFT!$B795="","",DRAFT!$B795)</f>
        <v/>
      </c>
      <c r="B793" s="3" t="str">
        <f>IF(COUNT($A793)=0,"",IF($A793&lt;&gt;DRAFT!$B795,"ERR",IF(DRAFT!I795="3E","3E",IF(COUNT(DRAFT!E795,DRAFT!I795)&gt;0,DRAFT!J795,""))))</f>
        <v/>
      </c>
      <c r="C793" s="3" t="str">
        <f>IF(COUNT($A793)=0,"",IF(B793="3E","3E",IF(B793="","I",LOOKUP(B793/D$2,{0,0.4,0.45,0.5,0.55,0.6,0.65,0.7,0.75,0.8,1},{"F","D","C","C+","B-","B","B+","A-","A","A+"}))))</f>
        <v/>
      </c>
      <c r="D793" s="2" t="str">
        <f>IF(COUNT($A793)=0,"",IF(B793="","--",IF(B793="3E","3E",LOOKUP(B793/D$2,{0,0.4,0.45,0.5,0.55,0.6,0.65,0.7,0.75,0.8,1},{0,2,2.25,2.5,2.75,3,3.25,3.5,3.75,4}))))</f>
        <v/>
      </c>
      <c r="E793" s="3" t="str">
        <f>IF(COUNT($A793)=0,"",IF($A793&lt;&gt;DRAFT!$B795,"ERR",IF(DRAFT!R795="3E","3E",IF(COUNT(DRAFT!N795,DRAFT!R795)&gt;0,DRAFT!S795,""))))</f>
        <v/>
      </c>
      <c r="F793" s="3" t="str">
        <f>IF(COUNT($A793)=0,"",IF(E793="3E","3E",IF(E793="","I",LOOKUP(E793/G$2,{0,0.4,0.45,0.5,0.55,0.6,0.65,0.7,0.75,0.8,1},{"F","D","C","C+","B-","B","B+","A-","A","A+"}))))</f>
        <v/>
      </c>
      <c r="G793" s="2" t="str">
        <f>IF(COUNT($A793)=0,"",IF(E793="","--",IF(E793="3E","3E",LOOKUP(E793/G$2,{0,0.4,0.45,0.5,0.55,0.6,0.65,0.7,0.75,0.8,1},{0,2,2.25,2.5,2.75,3,3.25,3.5,3.75,4}))))</f>
        <v/>
      </c>
      <c r="H793" s="3" t="str">
        <f>IF(COUNT($A793)=0,"",IF($A793&lt;&gt;DRAFT!$B795,"ERR",IF(DRAFT!AA795="3E","3E",IF(COUNT(DRAFT!W795,DRAFT!AA795)&gt;0,DRAFT!AB795,""))))</f>
        <v/>
      </c>
      <c r="I793" s="3" t="str">
        <f>IF(COUNT($A793)=0,"",IF(H793="3E","3E",IF(H793="","I",LOOKUP(H793/J$2,{0,0.4,0.45,0.5,0.55,0.6,0.65,0.7,0.75,0.8,1},{"F","D","C","C+","B-","B","B+","A-","A","A+"}))))</f>
        <v/>
      </c>
      <c r="J793" s="2" t="str">
        <f>IF(COUNT($A793)=0,"",IF(H793="","--",IF(H793="3E","3E",LOOKUP(H793/J$2,{0,0.4,0.45,0.5,0.55,0.6,0.65,0.7,0.75,0.8,1},{0,2,2.25,2.5,2.75,3,3.25,3.5,3.75,4}))))</f>
        <v/>
      </c>
      <c r="K793" s="3" t="str">
        <f>IF(COUNT($A793)=0,"",IF($A793&lt;&gt;DRAFT!$B795,"ERR",IF(DRAFT!AJ795="3E","3E",IF(COUNT(DRAFT!AF795,DRAFT!AJ795)&gt;0,DRAFT!AK795,""))))</f>
        <v/>
      </c>
      <c r="L793" s="3" t="str">
        <f>IF(COUNT($A793)=0,"",IF(K793="3E","3E",IF(K793="","I",LOOKUP(K793/M$2,{0,0.4,0.45,0.5,0.55,0.6,0.65,0.7,0.75,0.8,1},{"F","D","C","C+","B-","B","B+","A-","A","A+"}))))</f>
        <v/>
      </c>
      <c r="M793" s="2" t="str">
        <f>IF(COUNT($A793)=0,"",IF(K793="","--",IF(K793="3E","3E",LOOKUP(K793/M$2,{0,0.4,0.45,0.5,0.55,0.6,0.65,0.7,0.75,0.8,1},{0,2,2.25,2.5,2.75,3,3.25,3.5,3.75,4}))))</f>
        <v/>
      </c>
      <c r="N793" s="3" t="str">
        <f>IF(COUNT($A793)=0,"",IF($A793&lt;&gt;DRAFT!$B795,"ERR",IF(DRAFT!AS795="3E","3E",IF(COUNT(DRAFT!AO795,DRAFT!AS795)&gt;0,DRAFT!AT795,""))))</f>
        <v/>
      </c>
      <c r="O793" s="3" t="str">
        <f>IF(COUNT($A793)=0,"",IF(N793="3E","3E",IF(N793="","I",LOOKUP(N793/P$2,{0,0.4,0.45,0.5,0.55,0.6,0.65,0.7,0.75,0.8,1},{"F","D","C","C+","B-","B","B+","A-","A","A+"}))))</f>
        <v/>
      </c>
      <c r="P793" s="2" t="str">
        <f>IF(COUNT($A793)=0,"",IF(N793="","--",IF(N793="3E","3E",LOOKUP(N793/P$2,{0,0.4,0.45,0.5,0.55,0.6,0.65,0.7,0.75,0.8,1},{0,2,2.25,2.5,2.75,3,3.25,3.5,3.75,4}))))</f>
        <v/>
      </c>
      <c r="Q793" s="3" t="str">
        <f>IF(COUNT($A793)=0,"",IF($A793&lt;&gt;DRAFT!$B795,"ERR",IF(DRAFT!BB795="3E","3E",IF(COUNT(DRAFT!AX795,DRAFT!BB795)&gt;0,DRAFT!BC795,""))))</f>
        <v/>
      </c>
      <c r="R793" s="3" t="str">
        <f>IF(COUNT($A793)=0,"",IF(Q793="3E","3E",IF(Q793="","I",LOOKUP(Q793/S$2,{0,0.4,0.45,0.5,0.55,0.6,0.65,0.7,0.75,0.8,1},{"F","D","C","C+","B-","B","B+","A-","A","A+"}))))</f>
        <v/>
      </c>
      <c r="S793" s="2" t="str">
        <f>IF(COUNT($A793)=0,"",IF(Q793="","--",IF(Q793="3E","3E",LOOKUP(Q793/S$2,{0,0.4,0.45,0.5,0.55,0.6,0.65,0.7,0.75,0.8,1},{0,2,2.25,2.5,2.75,3,3.25,3.5,3.75,4}))))</f>
        <v/>
      </c>
      <c r="T793" s="3" t="str">
        <f>IF(COUNT($A793)=0,"",IF($A793&lt;&gt;DRAFT!$B795,"ERR",IF(DRAFT!BK795="3E","3E",IF(COUNT(DRAFT!BG795,DRAFT!BK795)&gt;0,DRAFT!BL795,""))))</f>
        <v/>
      </c>
      <c r="U793" s="3" t="str">
        <f>IF(COUNT($A793)=0,"",IF(T793="3E","3E",IF(T793="","I",LOOKUP(T793/V$2,{0,0.4,0.45,0.5,0.55,0.6,0.65,0.7,0.75,0.8,1},{"F","D","C","C+","B-","B","B+","A-","A","A+"}))))</f>
        <v/>
      </c>
      <c r="V793" s="2" t="str">
        <f>IF(COUNT($A793)=0,"",IF(T793="","--",IF(T793="3E","3E",LOOKUP(T793/V$2,{0,0.4,0.45,0.5,0.55,0.6,0.65,0.7,0.75,0.8,1},{0,2,2.25,2.5,2.75,3,3.25,3.5,3.75,4}))))</f>
        <v/>
      </c>
      <c r="W793" s="3" t="str">
        <f>IF(COUNT($A793)=0,"",IF($A793&lt;&gt;DRAFT!$B795,"ERR",IF(DRAFT!BT795="3E","3E",IF(COUNT(DRAFT!BP795,DRAFT!BT795)&gt;0,DRAFT!BU795,""))))</f>
        <v/>
      </c>
      <c r="X793" s="3" t="str">
        <f>IF(COUNT($A793)=0,"",IF(W793="3E","3E",IF(W793="","I",LOOKUP(W793/Y$2,{0,0.4,0.45,0.5,0.55,0.6,0.65,0.7,0.75,0.8,1},{"F","D","C","C+","B-","B","B+","A-","A","A+"}))))</f>
        <v/>
      </c>
      <c r="Y793" s="2" t="str">
        <f>IF(COUNT($A793)=0,"",IF(W793="","--",IF(W793="3E","3E",LOOKUP(W793/Y$2,{0,0.4,0.45,0.5,0.55,0.6,0.65,0.7,0.75,0.8,1},{0,2,2.25,2.5,2.75,3,3.25,3.5,3.75,4}))))</f>
        <v/>
      </c>
      <c r="Z793" s="3" t="str">
        <f>IF(COUNT($A793)=0,"",IF($A793&lt;&gt;DRAFT!$B795,"ERR",IF(DRAFT!CC795="3E","3E",IF(COUNT(DRAFT!BY795,DRAFT!CC795)&gt;0,DRAFT!CD795,""))))</f>
        <v/>
      </c>
      <c r="AA793" s="3" t="str">
        <f>IF(COUNT($A793)=0,"",IF(Z793="3E","3E",IF(Z793="","I",LOOKUP(Z793/AB$2,{0,0.4,0.45,0.5,0.55,0.6,0.65,0.7,0.75,0.8,1},{"F","D","C","C+","B-","B","B+","A-","A","A+"}))))</f>
        <v/>
      </c>
      <c r="AB793" s="2" t="str">
        <f>IF(COUNT($A793)=0,"",IF(Z793="","--",IF(Z793="3E","3E",LOOKUP(Z793/AB$2,{0,0.4,0.45,0.5,0.55,0.6,0.65,0.7,0.75,0.8,1},{0,2,2.25,2.5,2.75,3,3.25,3.5,3.75,4}))))</f>
        <v/>
      </c>
      <c r="AC793" s="3" t="str">
        <f>IF(COUNT($A793)=0,"",IF($A793&lt;&gt;DRAFT!$B795,"ERR",IF(DRAFT!CF795&gt;0,DRAFT!CF795,"")))</f>
        <v/>
      </c>
      <c r="AD793" s="3" t="str">
        <f>IF(COUNT($A793)=0,"",IF(AC793="3E","3E",IF(AC793="","I",LOOKUP(AC793/AE$2,{0,0.4,0.45,0.5,0.55,0.6,0.65,0.7,0.75,0.8,1},{"F","D","C","C+","B-","B","B+","A-","A","A+"}))))</f>
        <v/>
      </c>
      <c r="AE793" s="2" t="str">
        <f>IF(COUNT($A793)=0,"",IF(AC793="","--",IF(AC793="3E","3E",LOOKUP(AC793/AE$2,{0,0.4,0.45,0.5,0.55,0.6,0.65,0.7,0.75,0.8,1},{0,2,2.25,2.5,2.75,3,3.25,3.5,3.75,4}))))</f>
        <v/>
      </c>
      <c r="AF793" s="3" t="str">
        <f>IF($A793&lt;&gt;DRAFT!$B795,"ERR",IF(OR(COUNT($A793)=0,COUNT(DRAFT!CI795:CK795,DRAFT!CM795:CO795)=0),"",CEILING(SUM(DRAFT!CL795,DRAFT!CP795),1)))</f>
        <v/>
      </c>
      <c r="AG793" s="3" t="str">
        <f>IF(COUNT($A793)=0,"",IF(AF793="3E","3E",IF(AF793="","I",LOOKUP(AF793/AH$2,{0,0.4,0.45,0.5,0.55,0.6,0.65,0.7,0.75,0.8,1},{"F","D","C","C+","B-","B","B+","A-","A","A+"}))))</f>
        <v/>
      </c>
      <c r="AH793" s="2" t="str">
        <f>IF(COUNT($A793)=0,"",IF(AF793="","--",IF(AF793="3E","3E",LOOKUP(AF793/AH$2,{0,0.4,0.45,0.5,0.55,0.6,0.65,0.7,0.75,0.8,1},{0,2,2.25,2.5,2.75,3,3.25,3.5,3.75,4}))))</f>
        <v/>
      </c>
      <c r="AI793" s="11" t="str">
        <f>IF(OR(COUNT($A793)=0,COUNT(B793:AH793)=0),"",IF(COUNTIF(B793:AH793,"3E")&gt;0,"3E",IF(DRAFT!$A795="R",TRUNC(SUMPRODUCT(RGP,RCP)/TCP,3),TRUNC((SUMPRODUCT(--(IMDGP&gt;0)*IMDGP,IMCP)+CEILING(DRAFT!$CQ795*42,0.25))/TCP,3))))</f>
        <v/>
      </c>
      <c r="AJ793" s="3" t="str">
        <f>IF(OR(COUNT($A793)=0,COUNT(B793:AH793)=0),"",IF(COUNTIF(B793:AH793,"3E")&gt;0,"3E",IF(DRAFT!$A795="R",SUMPRODUCT(--(RGP&gt;=2),RCP),SUMPRODUCT(--(IMDGP&gt;0),--(IMGP=0),IMCP)+DRAFT!$CR795)))</f>
        <v/>
      </c>
      <c r="AK793" s="3" t="str">
        <f>IF(OR(COUNT($A793)=0,COUNT(B793:AH793)=0),"",IF(COUNTIF(B793:AJ793,"3E")&gt;0,"3E",IF(AND(DRAFT!$A795="IM",OR($AI793&gt;DRAFT!$CQ795,$AJ793&gt;DRAFT!$CR795)),"IMPROVED",IF(AND(DRAFT!$A795="IM",$AI793&lt;=DRAFT!$CQ795,$AJ793&lt;=DRAFT!$CR795),"NOT IMPROVED",IF(AND(AH793&gt;=2,AI793&gt;=2,AJ793&gt;=30),"PASS","FAIL")))))</f>
        <v/>
      </c>
      <c r="AL793" s="3" t="str">
        <f t="shared" si="24"/>
        <v/>
      </c>
      <c r="AM793" s="3" t="str">
        <f t="shared" si="25"/>
        <v/>
      </c>
    </row>
    <row r="794" spans="1:39" ht="18.95" customHeight="1" x14ac:dyDescent="0.25">
      <c r="A794" s="4" t="str">
        <f>IF(DRAFT!$B796="","",DRAFT!$B796)</f>
        <v/>
      </c>
      <c r="B794" s="3" t="str">
        <f>IF(COUNT($A794)=0,"",IF($A794&lt;&gt;DRAFT!$B796,"ERR",IF(DRAFT!I796="3E","3E",IF(COUNT(DRAFT!E796,DRAFT!I796)&gt;0,DRAFT!J796,""))))</f>
        <v/>
      </c>
      <c r="C794" s="3" t="str">
        <f>IF(COUNT($A794)=0,"",IF(B794="3E","3E",IF(B794="","I",LOOKUP(B794/D$2,{0,0.4,0.45,0.5,0.55,0.6,0.65,0.7,0.75,0.8,1},{"F","D","C","C+","B-","B","B+","A-","A","A+"}))))</f>
        <v/>
      </c>
      <c r="D794" s="2" t="str">
        <f>IF(COUNT($A794)=0,"",IF(B794="","--",IF(B794="3E","3E",LOOKUP(B794/D$2,{0,0.4,0.45,0.5,0.55,0.6,0.65,0.7,0.75,0.8,1},{0,2,2.25,2.5,2.75,3,3.25,3.5,3.75,4}))))</f>
        <v/>
      </c>
      <c r="E794" s="3" t="str">
        <f>IF(COUNT($A794)=0,"",IF($A794&lt;&gt;DRAFT!$B796,"ERR",IF(DRAFT!R796="3E","3E",IF(COUNT(DRAFT!N796,DRAFT!R796)&gt;0,DRAFT!S796,""))))</f>
        <v/>
      </c>
      <c r="F794" s="3" t="str">
        <f>IF(COUNT($A794)=0,"",IF(E794="3E","3E",IF(E794="","I",LOOKUP(E794/G$2,{0,0.4,0.45,0.5,0.55,0.6,0.65,0.7,0.75,0.8,1},{"F","D","C","C+","B-","B","B+","A-","A","A+"}))))</f>
        <v/>
      </c>
      <c r="G794" s="2" t="str">
        <f>IF(COUNT($A794)=0,"",IF(E794="","--",IF(E794="3E","3E",LOOKUP(E794/G$2,{0,0.4,0.45,0.5,0.55,0.6,0.65,0.7,0.75,0.8,1},{0,2,2.25,2.5,2.75,3,3.25,3.5,3.75,4}))))</f>
        <v/>
      </c>
      <c r="H794" s="3" t="str">
        <f>IF(COUNT($A794)=0,"",IF($A794&lt;&gt;DRAFT!$B796,"ERR",IF(DRAFT!AA796="3E","3E",IF(COUNT(DRAFT!W796,DRAFT!AA796)&gt;0,DRAFT!AB796,""))))</f>
        <v/>
      </c>
      <c r="I794" s="3" t="str">
        <f>IF(COUNT($A794)=0,"",IF(H794="3E","3E",IF(H794="","I",LOOKUP(H794/J$2,{0,0.4,0.45,0.5,0.55,0.6,0.65,0.7,0.75,0.8,1},{"F","D","C","C+","B-","B","B+","A-","A","A+"}))))</f>
        <v/>
      </c>
      <c r="J794" s="2" t="str">
        <f>IF(COUNT($A794)=0,"",IF(H794="","--",IF(H794="3E","3E",LOOKUP(H794/J$2,{0,0.4,0.45,0.5,0.55,0.6,0.65,0.7,0.75,0.8,1},{0,2,2.25,2.5,2.75,3,3.25,3.5,3.75,4}))))</f>
        <v/>
      </c>
      <c r="K794" s="3" t="str">
        <f>IF(COUNT($A794)=0,"",IF($A794&lt;&gt;DRAFT!$B796,"ERR",IF(DRAFT!AJ796="3E","3E",IF(COUNT(DRAFT!AF796,DRAFT!AJ796)&gt;0,DRAFT!AK796,""))))</f>
        <v/>
      </c>
      <c r="L794" s="3" t="str">
        <f>IF(COUNT($A794)=0,"",IF(K794="3E","3E",IF(K794="","I",LOOKUP(K794/M$2,{0,0.4,0.45,0.5,0.55,0.6,0.65,0.7,0.75,0.8,1},{"F","D","C","C+","B-","B","B+","A-","A","A+"}))))</f>
        <v/>
      </c>
      <c r="M794" s="2" t="str">
        <f>IF(COUNT($A794)=0,"",IF(K794="","--",IF(K794="3E","3E",LOOKUP(K794/M$2,{0,0.4,0.45,0.5,0.55,0.6,0.65,0.7,0.75,0.8,1},{0,2,2.25,2.5,2.75,3,3.25,3.5,3.75,4}))))</f>
        <v/>
      </c>
      <c r="N794" s="3" t="str">
        <f>IF(COUNT($A794)=0,"",IF($A794&lt;&gt;DRAFT!$B796,"ERR",IF(DRAFT!AS796="3E","3E",IF(COUNT(DRAFT!AO796,DRAFT!AS796)&gt;0,DRAFT!AT796,""))))</f>
        <v/>
      </c>
      <c r="O794" s="3" t="str">
        <f>IF(COUNT($A794)=0,"",IF(N794="3E","3E",IF(N794="","I",LOOKUP(N794/P$2,{0,0.4,0.45,0.5,0.55,0.6,0.65,0.7,0.75,0.8,1},{"F","D","C","C+","B-","B","B+","A-","A","A+"}))))</f>
        <v/>
      </c>
      <c r="P794" s="2" t="str">
        <f>IF(COUNT($A794)=0,"",IF(N794="","--",IF(N794="3E","3E",LOOKUP(N794/P$2,{0,0.4,0.45,0.5,0.55,0.6,0.65,0.7,0.75,0.8,1},{0,2,2.25,2.5,2.75,3,3.25,3.5,3.75,4}))))</f>
        <v/>
      </c>
      <c r="Q794" s="3" t="str">
        <f>IF(COUNT($A794)=0,"",IF($A794&lt;&gt;DRAFT!$B796,"ERR",IF(DRAFT!BB796="3E","3E",IF(COUNT(DRAFT!AX796,DRAFT!BB796)&gt;0,DRAFT!BC796,""))))</f>
        <v/>
      </c>
      <c r="R794" s="3" t="str">
        <f>IF(COUNT($A794)=0,"",IF(Q794="3E","3E",IF(Q794="","I",LOOKUP(Q794/S$2,{0,0.4,0.45,0.5,0.55,0.6,0.65,0.7,0.75,0.8,1},{"F","D","C","C+","B-","B","B+","A-","A","A+"}))))</f>
        <v/>
      </c>
      <c r="S794" s="2" t="str">
        <f>IF(COUNT($A794)=0,"",IF(Q794="","--",IF(Q794="3E","3E",LOOKUP(Q794/S$2,{0,0.4,0.45,0.5,0.55,0.6,0.65,0.7,0.75,0.8,1},{0,2,2.25,2.5,2.75,3,3.25,3.5,3.75,4}))))</f>
        <v/>
      </c>
      <c r="T794" s="3" t="str">
        <f>IF(COUNT($A794)=0,"",IF($A794&lt;&gt;DRAFT!$B796,"ERR",IF(DRAFT!BK796="3E","3E",IF(COUNT(DRAFT!BG796,DRAFT!BK796)&gt;0,DRAFT!BL796,""))))</f>
        <v/>
      </c>
      <c r="U794" s="3" t="str">
        <f>IF(COUNT($A794)=0,"",IF(T794="3E","3E",IF(T794="","I",LOOKUP(T794/V$2,{0,0.4,0.45,0.5,0.55,0.6,0.65,0.7,0.75,0.8,1},{"F","D","C","C+","B-","B","B+","A-","A","A+"}))))</f>
        <v/>
      </c>
      <c r="V794" s="2" t="str">
        <f>IF(COUNT($A794)=0,"",IF(T794="","--",IF(T794="3E","3E",LOOKUP(T794/V$2,{0,0.4,0.45,0.5,0.55,0.6,0.65,0.7,0.75,0.8,1},{0,2,2.25,2.5,2.75,3,3.25,3.5,3.75,4}))))</f>
        <v/>
      </c>
      <c r="W794" s="3" t="str">
        <f>IF(COUNT($A794)=0,"",IF($A794&lt;&gt;DRAFT!$B796,"ERR",IF(DRAFT!BT796="3E","3E",IF(COUNT(DRAFT!BP796,DRAFT!BT796)&gt;0,DRAFT!BU796,""))))</f>
        <v/>
      </c>
      <c r="X794" s="3" t="str">
        <f>IF(COUNT($A794)=0,"",IF(W794="3E","3E",IF(W794="","I",LOOKUP(W794/Y$2,{0,0.4,0.45,0.5,0.55,0.6,0.65,0.7,0.75,0.8,1},{"F","D","C","C+","B-","B","B+","A-","A","A+"}))))</f>
        <v/>
      </c>
      <c r="Y794" s="2" t="str">
        <f>IF(COUNT($A794)=0,"",IF(W794="","--",IF(W794="3E","3E",LOOKUP(W794/Y$2,{0,0.4,0.45,0.5,0.55,0.6,0.65,0.7,0.75,0.8,1},{0,2,2.25,2.5,2.75,3,3.25,3.5,3.75,4}))))</f>
        <v/>
      </c>
      <c r="Z794" s="3" t="str">
        <f>IF(COUNT($A794)=0,"",IF($A794&lt;&gt;DRAFT!$B796,"ERR",IF(DRAFT!CC796="3E","3E",IF(COUNT(DRAFT!BY796,DRAFT!CC796)&gt;0,DRAFT!CD796,""))))</f>
        <v/>
      </c>
      <c r="AA794" s="3" t="str">
        <f>IF(COUNT($A794)=0,"",IF(Z794="3E","3E",IF(Z794="","I",LOOKUP(Z794/AB$2,{0,0.4,0.45,0.5,0.55,0.6,0.65,0.7,0.75,0.8,1},{"F","D","C","C+","B-","B","B+","A-","A","A+"}))))</f>
        <v/>
      </c>
      <c r="AB794" s="2" t="str">
        <f>IF(COUNT($A794)=0,"",IF(Z794="","--",IF(Z794="3E","3E",LOOKUP(Z794/AB$2,{0,0.4,0.45,0.5,0.55,0.6,0.65,0.7,0.75,0.8,1},{0,2,2.25,2.5,2.75,3,3.25,3.5,3.75,4}))))</f>
        <v/>
      </c>
      <c r="AC794" s="3" t="str">
        <f>IF(COUNT($A794)=0,"",IF($A794&lt;&gt;DRAFT!$B796,"ERR",IF(DRAFT!CF796&gt;0,DRAFT!CF796,"")))</f>
        <v/>
      </c>
      <c r="AD794" s="3" t="str">
        <f>IF(COUNT($A794)=0,"",IF(AC794="3E","3E",IF(AC794="","I",LOOKUP(AC794/AE$2,{0,0.4,0.45,0.5,0.55,0.6,0.65,0.7,0.75,0.8,1},{"F","D","C","C+","B-","B","B+","A-","A","A+"}))))</f>
        <v/>
      </c>
      <c r="AE794" s="2" t="str">
        <f>IF(COUNT($A794)=0,"",IF(AC794="","--",IF(AC794="3E","3E",LOOKUP(AC794/AE$2,{0,0.4,0.45,0.5,0.55,0.6,0.65,0.7,0.75,0.8,1},{0,2,2.25,2.5,2.75,3,3.25,3.5,3.75,4}))))</f>
        <v/>
      </c>
      <c r="AF794" s="3" t="str">
        <f>IF($A794&lt;&gt;DRAFT!$B796,"ERR",IF(OR(COUNT($A794)=0,COUNT(DRAFT!CI796:CK796,DRAFT!CM796:CO796)=0),"",CEILING(SUM(DRAFT!CL796,DRAFT!CP796),1)))</f>
        <v/>
      </c>
      <c r="AG794" s="3" t="str">
        <f>IF(COUNT($A794)=0,"",IF(AF794="3E","3E",IF(AF794="","I",LOOKUP(AF794/AH$2,{0,0.4,0.45,0.5,0.55,0.6,0.65,0.7,0.75,0.8,1},{"F","D","C","C+","B-","B","B+","A-","A","A+"}))))</f>
        <v/>
      </c>
      <c r="AH794" s="2" t="str">
        <f>IF(COUNT($A794)=0,"",IF(AF794="","--",IF(AF794="3E","3E",LOOKUP(AF794/AH$2,{0,0.4,0.45,0.5,0.55,0.6,0.65,0.7,0.75,0.8,1},{0,2,2.25,2.5,2.75,3,3.25,3.5,3.75,4}))))</f>
        <v/>
      </c>
      <c r="AI794" s="11" t="str">
        <f>IF(OR(COUNT($A794)=0,COUNT(B794:AH794)=0),"",IF(COUNTIF(B794:AH794,"3E")&gt;0,"3E",IF(DRAFT!$A796="R",TRUNC(SUMPRODUCT(RGP,RCP)/TCP,3),TRUNC((SUMPRODUCT(--(IMDGP&gt;0)*IMDGP,IMCP)+CEILING(DRAFT!$CQ796*42,0.25))/TCP,3))))</f>
        <v/>
      </c>
      <c r="AJ794" s="3" t="str">
        <f>IF(OR(COUNT($A794)=0,COUNT(B794:AH794)=0),"",IF(COUNTIF(B794:AH794,"3E")&gt;0,"3E",IF(DRAFT!$A796="R",SUMPRODUCT(--(RGP&gt;=2),RCP),SUMPRODUCT(--(IMDGP&gt;0),--(IMGP=0),IMCP)+DRAFT!$CR796)))</f>
        <v/>
      </c>
      <c r="AK794" s="3" t="str">
        <f>IF(OR(COUNT($A794)=0,COUNT(B794:AH794)=0),"",IF(COUNTIF(B794:AJ794,"3E")&gt;0,"3E",IF(AND(DRAFT!$A796="IM",OR($AI794&gt;DRAFT!$CQ796,$AJ794&gt;DRAFT!$CR796)),"IMPROVED",IF(AND(DRAFT!$A796="IM",$AI794&lt;=DRAFT!$CQ796,$AJ794&lt;=DRAFT!$CR796),"NOT IMPROVED",IF(AND(AH794&gt;=2,AI794&gt;=2,AJ794&gt;=30),"PASS","FAIL")))))</f>
        <v/>
      </c>
      <c r="AL794" s="3" t="str">
        <f t="shared" si="24"/>
        <v/>
      </c>
      <c r="AM794" s="3" t="str">
        <f t="shared" si="25"/>
        <v/>
      </c>
    </row>
    <row r="795" spans="1:39" ht="18.95" customHeight="1" x14ac:dyDescent="0.25">
      <c r="A795" s="4" t="str">
        <f>IF(DRAFT!$B797="","",DRAFT!$B797)</f>
        <v/>
      </c>
      <c r="B795" s="3" t="str">
        <f>IF(COUNT($A795)=0,"",IF($A795&lt;&gt;DRAFT!$B797,"ERR",IF(DRAFT!I797="3E","3E",IF(COUNT(DRAFT!E797,DRAFT!I797)&gt;0,DRAFT!J797,""))))</f>
        <v/>
      </c>
      <c r="C795" s="3" t="str">
        <f>IF(COUNT($A795)=0,"",IF(B795="3E","3E",IF(B795="","I",LOOKUP(B795/D$2,{0,0.4,0.45,0.5,0.55,0.6,0.65,0.7,0.75,0.8,1},{"F","D","C","C+","B-","B","B+","A-","A","A+"}))))</f>
        <v/>
      </c>
      <c r="D795" s="2" t="str">
        <f>IF(COUNT($A795)=0,"",IF(B795="","--",IF(B795="3E","3E",LOOKUP(B795/D$2,{0,0.4,0.45,0.5,0.55,0.6,0.65,0.7,0.75,0.8,1},{0,2,2.25,2.5,2.75,3,3.25,3.5,3.75,4}))))</f>
        <v/>
      </c>
      <c r="E795" s="3" t="str">
        <f>IF(COUNT($A795)=0,"",IF($A795&lt;&gt;DRAFT!$B797,"ERR",IF(DRAFT!R797="3E","3E",IF(COUNT(DRAFT!N797,DRAFT!R797)&gt;0,DRAFT!S797,""))))</f>
        <v/>
      </c>
      <c r="F795" s="3" t="str">
        <f>IF(COUNT($A795)=0,"",IF(E795="3E","3E",IF(E795="","I",LOOKUP(E795/G$2,{0,0.4,0.45,0.5,0.55,0.6,0.65,0.7,0.75,0.8,1},{"F","D","C","C+","B-","B","B+","A-","A","A+"}))))</f>
        <v/>
      </c>
      <c r="G795" s="2" t="str">
        <f>IF(COUNT($A795)=0,"",IF(E795="","--",IF(E795="3E","3E",LOOKUP(E795/G$2,{0,0.4,0.45,0.5,0.55,0.6,0.65,0.7,0.75,0.8,1},{0,2,2.25,2.5,2.75,3,3.25,3.5,3.75,4}))))</f>
        <v/>
      </c>
      <c r="H795" s="3" t="str">
        <f>IF(COUNT($A795)=0,"",IF($A795&lt;&gt;DRAFT!$B797,"ERR",IF(DRAFT!AA797="3E","3E",IF(COUNT(DRAFT!W797,DRAFT!AA797)&gt;0,DRAFT!AB797,""))))</f>
        <v/>
      </c>
      <c r="I795" s="3" t="str">
        <f>IF(COUNT($A795)=0,"",IF(H795="3E","3E",IF(H795="","I",LOOKUP(H795/J$2,{0,0.4,0.45,0.5,0.55,0.6,0.65,0.7,0.75,0.8,1},{"F","D","C","C+","B-","B","B+","A-","A","A+"}))))</f>
        <v/>
      </c>
      <c r="J795" s="2" t="str">
        <f>IF(COUNT($A795)=0,"",IF(H795="","--",IF(H795="3E","3E",LOOKUP(H795/J$2,{0,0.4,0.45,0.5,0.55,0.6,0.65,0.7,0.75,0.8,1},{0,2,2.25,2.5,2.75,3,3.25,3.5,3.75,4}))))</f>
        <v/>
      </c>
      <c r="K795" s="3" t="str">
        <f>IF(COUNT($A795)=0,"",IF($A795&lt;&gt;DRAFT!$B797,"ERR",IF(DRAFT!AJ797="3E","3E",IF(COUNT(DRAFT!AF797,DRAFT!AJ797)&gt;0,DRAFT!AK797,""))))</f>
        <v/>
      </c>
      <c r="L795" s="3" t="str">
        <f>IF(COUNT($A795)=0,"",IF(K795="3E","3E",IF(K795="","I",LOOKUP(K795/M$2,{0,0.4,0.45,0.5,0.55,0.6,0.65,0.7,0.75,0.8,1},{"F","D","C","C+","B-","B","B+","A-","A","A+"}))))</f>
        <v/>
      </c>
      <c r="M795" s="2" t="str">
        <f>IF(COUNT($A795)=0,"",IF(K795="","--",IF(K795="3E","3E",LOOKUP(K795/M$2,{0,0.4,0.45,0.5,0.55,0.6,0.65,0.7,0.75,0.8,1},{0,2,2.25,2.5,2.75,3,3.25,3.5,3.75,4}))))</f>
        <v/>
      </c>
      <c r="N795" s="3" t="str">
        <f>IF(COUNT($A795)=0,"",IF($A795&lt;&gt;DRAFT!$B797,"ERR",IF(DRAFT!AS797="3E","3E",IF(COUNT(DRAFT!AO797,DRAFT!AS797)&gt;0,DRAFT!AT797,""))))</f>
        <v/>
      </c>
      <c r="O795" s="3" t="str">
        <f>IF(COUNT($A795)=0,"",IF(N795="3E","3E",IF(N795="","I",LOOKUP(N795/P$2,{0,0.4,0.45,0.5,0.55,0.6,0.65,0.7,0.75,0.8,1},{"F","D","C","C+","B-","B","B+","A-","A","A+"}))))</f>
        <v/>
      </c>
      <c r="P795" s="2" t="str">
        <f>IF(COUNT($A795)=0,"",IF(N795="","--",IF(N795="3E","3E",LOOKUP(N795/P$2,{0,0.4,0.45,0.5,0.55,0.6,0.65,0.7,0.75,0.8,1},{0,2,2.25,2.5,2.75,3,3.25,3.5,3.75,4}))))</f>
        <v/>
      </c>
      <c r="Q795" s="3" t="str">
        <f>IF(COUNT($A795)=0,"",IF($A795&lt;&gt;DRAFT!$B797,"ERR",IF(DRAFT!BB797="3E","3E",IF(COUNT(DRAFT!AX797,DRAFT!BB797)&gt;0,DRAFT!BC797,""))))</f>
        <v/>
      </c>
      <c r="R795" s="3" t="str">
        <f>IF(COUNT($A795)=0,"",IF(Q795="3E","3E",IF(Q795="","I",LOOKUP(Q795/S$2,{0,0.4,0.45,0.5,0.55,0.6,0.65,0.7,0.75,0.8,1},{"F","D","C","C+","B-","B","B+","A-","A","A+"}))))</f>
        <v/>
      </c>
      <c r="S795" s="2" t="str">
        <f>IF(COUNT($A795)=0,"",IF(Q795="","--",IF(Q795="3E","3E",LOOKUP(Q795/S$2,{0,0.4,0.45,0.5,0.55,0.6,0.65,0.7,0.75,0.8,1},{0,2,2.25,2.5,2.75,3,3.25,3.5,3.75,4}))))</f>
        <v/>
      </c>
      <c r="T795" s="3" t="str">
        <f>IF(COUNT($A795)=0,"",IF($A795&lt;&gt;DRAFT!$B797,"ERR",IF(DRAFT!BK797="3E","3E",IF(COUNT(DRAFT!BG797,DRAFT!BK797)&gt;0,DRAFT!BL797,""))))</f>
        <v/>
      </c>
      <c r="U795" s="3" t="str">
        <f>IF(COUNT($A795)=0,"",IF(T795="3E","3E",IF(T795="","I",LOOKUP(T795/V$2,{0,0.4,0.45,0.5,0.55,0.6,0.65,0.7,0.75,0.8,1},{"F","D","C","C+","B-","B","B+","A-","A","A+"}))))</f>
        <v/>
      </c>
      <c r="V795" s="2" t="str">
        <f>IF(COUNT($A795)=0,"",IF(T795="","--",IF(T795="3E","3E",LOOKUP(T795/V$2,{0,0.4,0.45,0.5,0.55,0.6,0.65,0.7,0.75,0.8,1},{0,2,2.25,2.5,2.75,3,3.25,3.5,3.75,4}))))</f>
        <v/>
      </c>
      <c r="W795" s="3" t="str">
        <f>IF(COUNT($A795)=0,"",IF($A795&lt;&gt;DRAFT!$B797,"ERR",IF(DRAFT!BT797="3E","3E",IF(COUNT(DRAFT!BP797,DRAFT!BT797)&gt;0,DRAFT!BU797,""))))</f>
        <v/>
      </c>
      <c r="X795" s="3" t="str">
        <f>IF(COUNT($A795)=0,"",IF(W795="3E","3E",IF(W795="","I",LOOKUP(W795/Y$2,{0,0.4,0.45,0.5,0.55,0.6,0.65,0.7,0.75,0.8,1},{"F","D","C","C+","B-","B","B+","A-","A","A+"}))))</f>
        <v/>
      </c>
      <c r="Y795" s="2" t="str">
        <f>IF(COUNT($A795)=0,"",IF(W795="","--",IF(W795="3E","3E",LOOKUP(W795/Y$2,{0,0.4,0.45,0.5,0.55,0.6,0.65,0.7,0.75,0.8,1},{0,2,2.25,2.5,2.75,3,3.25,3.5,3.75,4}))))</f>
        <v/>
      </c>
      <c r="Z795" s="3" t="str">
        <f>IF(COUNT($A795)=0,"",IF($A795&lt;&gt;DRAFT!$B797,"ERR",IF(DRAFT!CC797="3E","3E",IF(COUNT(DRAFT!BY797,DRAFT!CC797)&gt;0,DRAFT!CD797,""))))</f>
        <v/>
      </c>
      <c r="AA795" s="3" t="str">
        <f>IF(COUNT($A795)=0,"",IF(Z795="3E","3E",IF(Z795="","I",LOOKUP(Z795/AB$2,{0,0.4,0.45,0.5,0.55,0.6,0.65,0.7,0.75,0.8,1},{"F","D","C","C+","B-","B","B+","A-","A","A+"}))))</f>
        <v/>
      </c>
      <c r="AB795" s="2" t="str">
        <f>IF(COUNT($A795)=0,"",IF(Z795="","--",IF(Z795="3E","3E",LOOKUP(Z795/AB$2,{0,0.4,0.45,0.5,0.55,0.6,0.65,0.7,0.75,0.8,1},{0,2,2.25,2.5,2.75,3,3.25,3.5,3.75,4}))))</f>
        <v/>
      </c>
      <c r="AC795" s="3" t="str">
        <f>IF(COUNT($A795)=0,"",IF($A795&lt;&gt;DRAFT!$B797,"ERR",IF(DRAFT!CF797&gt;0,DRAFT!CF797,"")))</f>
        <v/>
      </c>
      <c r="AD795" s="3" t="str">
        <f>IF(COUNT($A795)=0,"",IF(AC795="3E","3E",IF(AC795="","I",LOOKUP(AC795/AE$2,{0,0.4,0.45,0.5,0.55,0.6,0.65,0.7,0.75,0.8,1},{"F","D","C","C+","B-","B","B+","A-","A","A+"}))))</f>
        <v/>
      </c>
      <c r="AE795" s="2" t="str">
        <f>IF(COUNT($A795)=0,"",IF(AC795="","--",IF(AC795="3E","3E",LOOKUP(AC795/AE$2,{0,0.4,0.45,0.5,0.55,0.6,0.65,0.7,0.75,0.8,1},{0,2,2.25,2.5,2.75,3,3.25,3.5,3.75,4}))))</f>
        <v/>
      </c>
      <c r="AF795" s="3" t="str">
        <f>IF($A795&lt;&gt;DRAFT!$B797,"ERR",IF(OR(COUNT($A795)=0,COUNT(DRAFT!CI797:CK797,DRAFT!CM797:CO797)=0),"",CEILING(SUM(DRAFT!CL797,DRAFT!CP797),1)))</f>
        <v/>
      </c>
      <c r="AG795" s="3" t="str">
        <f>IF(COUNT($A795)=0,"",IF(AF795="3E","3E",IF(AF795="","I",LOOKUP(AF795/AH$2,{0,0.4,0.45,0.5,0.55,0.6,0.65,0.7,0.75,0.8,1},{"F","D","C","C+","B-","B","B+","A-","A","A+"}))))</f>
        <v/>
      </c>
      <c r="AH795" s="2" t="str">
        <f>IF(COUNT($A795)=0,"",IF(AF795="","--",IF(AF795="3E","3E",LOOKUP(AF795/AH$2,{0,0.4,0.45,0.5,0.55,0.6,0.65,0.7,0.75,0.8,1},{0,2,2.25,2.5,2.75,3,3.25,3.5,3.75,4}))))</f>
        <v/>
      </c>
      <c r="AI795" s="11" t="str">
        <f>IF(OR(COUNT($A795)=0,COUNT(B795:AH795)=0),"",IF(COUNTIF(B795:AH795,"3E")&gt;0,"3E",IF(DRAFT!$A797="R",TRUNC(SUMPRODUCT(RGP,RCP)/TCP,3),TRUNC((SUMPRODUCT(--(IMDGP&gt;0)*IMDGP,IMCP)+CEILING(DRAFT!$CQ797*42,0.25))/TCP,3))))</f>
        <v/>
      </c>
      <c r="AJ795" s="3" t="str">
        <f>IF(OR(COUNT($A795)=0,COUNT(B795:AH795)=0),"",IF(COUNTIF(B795:AH795,"3E")&gt;0,"3E",IF(DRAFT!$A797="R",SUMPRODUCT(--(RGP&gt;=2),RCP),SUMPRODUCT(--(IMDGP&gt;0),--(IMGP=0),IMCP)+DRAFT!$CR797)))</f>
        <v/>
      </c>
      <c r="AK795" s="3" t="str">
        <f>IF(OR(COUNT($A795)=0,COUNT(B795:AH795)=0),"",IF(COUNTIF(B795:AJ795,"3E")&gt;0,"3E",IF(AND(DRAFT!$A797="IM",OR($AI795&gt;DRAFT!$CQ797,$AJ795&gt;DRAFT!$CR797)),"IMPROVED",IF(AND(DRAFT!$A797="IM",$AI795&lt;=DRAFT!$CQ797,$AJ795&lt;=DRAFT!$CR797),"NOT IMPROVED",IF(AND(AH795&gt;=2,AI795&gt;=2,AJ795&gt;=30),"PASS","FAIL")))))</f>
        <v/>
      </c>
      <c r="AL795" s="3" t="str">
        <f t="shared" si="24"/>
        <v/>
      </c>
      <c r="AM795" s="3" t="str">
        <f t="shared" si="25"/>
        <v/>
      </c>
    </row>
    <row r="796" spans="1:39" ht="18.95" customHeight="1" x14ac:dyDescent="0.25">
      <c r="A796" s="4" t="str">
        <f>IF(DRAFT!$B798="","",DRAFT!$B798)</f>
        <v/>
      </c>
      <c r="B796" s="3" t="str">
        <f>IF(COUNT($A796)=0,"",IF($A796&lt;&gt;DRAFT!$B798,"ERR",IF(DRAFT!I798="3E","3E",IF(COUNT(DRAFT!E798,DRAFT!I798)&gt;0,DRAFT!J798,""))))</f>
        <v/>
      </c>
      <c r="C796" s="3" t="str">
        <f>IF(COUNT($A796)=0,"",IF(B796="3E","3E",IF(B796="","I",LOOKUP(B796/D$2,{0,0.4,0.45,0.5,0.55,0.6,0.65,0.7,0.75,0.8,1},{"F","D","C","C+","B-","B","B+","A-","A","A+"}))))</f>
        <v/>
      </c>
      <c r="D796" s="2" t="str">
        <f>IF(COUNT($A796)=0,"",IF(B796="","--",IF(B796="3E","3E",LOOKUP(B796/D$2,{0,0.4,0.45,0.5,0.55,0.6,0.65,0.7,0.75,0.8,1},{0,2,2.25,2.5,2.75,3,3.25,3.5,3.75,4}))))</f>
        <v/>
      </c>
      <c r="E796" s="3" t="str">
        <f>IF(COUNT($A796)=0,"",IF($A796&lt;&gt;DRAFT!$B798,"ERR",IF(DRAFT!R798="3E","3E",IF(COUNT(DRAFT!N798,DRAFT!R798)&gt;0,DRAFT!S798,""))))</f>
        <v/>
      </c>
      <c r="F796" s="3" t="str">
        <f>IF(COUNT($A796)=0,"",IF(E796="3E","3E",IF(E796="","I",LOOKUP(E796/G$2,{0,0.4,0.45,0.5,0.55,0.6,0.65,0.7,0.75,0.8,1},{"F","D","C","C+","B-","B","B+","A-","A","A+"}))))</f>
        <v/>
      </c>
      <c r="G796" s="2" t="str">
        <f>IF(COUNT($A796)=0,"",IF(E796="","--",IF(E796="3E","3E",LOOKUP(E796/G$2,{0,0.4,0.45,0.5,0.55,0.6,0.65,0.7,0.75,0.8,1},{0,2,2.25,2.5,2.75,3,3.25,3.5,3.75,4}))))</f>
        <v/>
      </c>
      <c r="H796" s="3" t="str">
        <f>IF(COUNT($A796)=0,"",IF($A796&lt;&gt;DRAFT!$B798,"ERR",IF(DRAFT!AA798="3E","3E",IF(COUNT(DRAFT!W798,DRAFT!AA798)&gt;0,DRAFT!AB798,""))))</f>
        <v/>
      </c>
      <c r="I796" s="3" t="str">
        <f>IF(COUNT($A796)=0,"",IF(H796="3E","3E",IF(H796="","I",LOOKUP(H796/J$2,{0,0.4,0.45,0.5,0.55,0.6,0.65,0.7,0.75,0.8,1},{"F","D","C","C+","B-","B","B+","A-","A","A+"}))))</f>
        <v/>
      </c>
      <c r="J796" s="2" t="str">
        <f>IF(COUNT($A796)=0,"",IF(H796="","--",IF(H796="3E","3E",LOOKUP(H796/J$2,{0,0.4,0.45,0.5,0.55,0.6,0.65,0.7,0.75,0.8,1},{0,2,2.25,2.5,2.75,3,3.25,3.5,3.75,4}))))</f>
        <v/>
      </c>
      <c r="K796" s="3" t="str">
        <f>IF(COUNT($A796)=0,"",IF($A796&lt;&gt;DRAFT!$B798,"ERR",IF(DRAFT!AJ798="3E","3E",IF(COUNT(DRAFT!AF798,DRAFT!AJ798)&gt;0,DRAFT!AK798,""))))</f>
        <v/>
      </c>
      <c r="L796" s="3" t="str">
        <f>IF(COUNT($A796)=0,"",IF(K796="3E","3E",IF(K796="","I",LOOKUP(K796/M$2,{0,0.4,0.45,0.5,0.55,0.6,0.65,0.7,0.75,0.8,1},{"F","D","C","C+","B-","B","B+","A-","A","A+"}))))</f>
        <v/>
      </c>
      <c r="M796" s="2" t="str">
        <f>IF(COUNT($A796)=0,"",IF(K796="","--",IF(K796="3E","3E",LOOKUP(K796/M$2,{0,0.4,0.45,0.5,0.55,0.6,0.65,0.7,0.75,0.8,1},{0,2,2.25,2.5,2.75,3,3.25,3.5,3.75,4}))))</f>
        <v/>
      </c>
      <c r="N796" s="3" t="str">
        <f>IF(COUNT($A796)=0,"",IF($A796&lt;&gt;DRAFT!$B798,"ERR",IF(DRAFT!AS798="3E","3E",IF(COUNT(DRAFT!AO798,DRAFT!AS798)&gt;0,DRAFT!AT798,""))))</f>
        <v/>
      </c>
      <c r="O796" s="3" t="str">
        <f>IF(COUNT($A796)=0,"",IF(N796="3E","3E",IF(N796="","I",LOOKUP(N796/P$2,{0,0.4,0.45,0.5,0.55,0.6,0.65,0.7,0.75,0.8,1},{"F","D","C","C+","B-","B","B+","A-","A","A+"}))))</f>
        <v/>
      </c>
      <c r="P796" s="2" t="str">
        <f>IF(COUNT($A796)=0,"",IF(N796="","--",IF(N796="3E","3E",LOOKUP(N796/P$2,{0,0.4,0.45,0.5,0.55,0.6,0.65,0.7,0.75,0.8,1},{0,2,2.25,2.5,2.75,3,3.25,3.5,3.75,4}))))</f>
        <v/>
      </c>
      <c r="Q796" s="3" t="str">
        <f>IF(COUNT($A796)=0,"",IF($A796&lt;&gt;DRAFT!$B798,"ERR",IF(DRAFT!BB798="3E","3E",IF(COUNT(DRAFT!AX798,DRAFT!BB798)&gt;0,DRAFT!BC798,""))))</f>
        <v/>
      </c>
      <c r="R796" s="3" t="str">
        <f>IF(COUNT($A796)=0,"",IF(Q796="3E","3E",IF(Q796="","I",LOOKUP(Q796/S$2,{0,0.4,0.45,0.5,0.55,0.6,0.65,0.7,0.75,0.8,1},{"F","D","C","C+","B-","B","B+","A-","A","A+"}))))</f>
        <v/>
      </c>
      <c r="S796" s="2" t="str">
        <f>IF(COUNT($A796)=0,"",IF(Q796="","--",IF(Q796="3E","3E",LOOKUP(Q796/S$2,{0,0.4,0.45,0.5,0.55,0.6,0.65,0.7,0.75,0.8,1},{0,2,2.25,2.5,2.75,3,3.25,3.5,3.75,4}))))</f>
        <v/>
      </c>
      <c r="T796" s="3" t="str">
        <f>IF(COUNT($A796)=0,"",IF($A796&lt;&gt;DRAFT!$B798,"ERR",IF(DRAFT!BK798="3E","3E",IF(COUNT(DRAFT!BG798,DRAFT!BK798)&gt;0,DRAFT!BL798,""))))</f>
        <v/>
      </c>
      <c r="U796" s="3" t="str">
        <f>IF(COUNT($A796)=0,"",IF(T796="3E","3E",IF(T796="","I",LOOKUP(T796/V$2,{0,0.4,0.45,0.5,0.55,0.6,0.65,0.7,0.75,0.8,1},{"F","D","C","C+","B-","B","B+","A-","A","A+"}))))</f>
        <v/>
      </c>
      <c r="V796" s="2" t="str">
        <f>IF(COUNT($A796)=0,"",IF(T796="","--",IF(T796="3E","3E",LOOKUP(T796/V$2,{0,0.4,0.45,0.5,0.55,0.6,0.65,0.7,0.75,0.8,1},{0,2,2.25,2.5,2.75,3,3.25,3.5,3.75,4}))))</f>
        <v/>
      </c>
      <c r="W796" s="3" t="str">
        <f>IF(COUNT($A796)=0,"",IF($A796&lt;&gt;DRAFT!$B798,"ERR",IF(DRAFT!BT798="3E","3E",IF(COUNT(DRAFT!BP798,DRAFT!BT798)&gt;0,DRAFT!BU798,""))))</f>
        <v/>
      </c>
      <c r="X796" s="3" t="str">
        <f>IF(COUNT($A796)=0,"",IF(W796="3E","3E",IF(W796="","I",LOOKUP(W796/Y$2,{0,0.4,0.45,0.5,0.55,0.6,0.65,0.7,0.75,0.8,1},{"F","D","C","C+","B-","B","B+","A-","A","A+"}))))</f>
        <v/>
      </c>
      <c r="Y796" s="2" t="str">
        <f>IF(COUNT($A796)=0,"",IF(W796="","--",IF(W796="3E","3E",LOOKUP(W796/Y$2,{0,0.4,0.45,0.5,0.55,0.6,0.65,0.7,0.75,0.8,1},{0,2,2.25,2.5,2.75,3,3.25,3.5,3.75,4}))))</f>
        <v/>
      </c>
      <c r="Z796" s="3" t="str">
        <f>IF(COUNT($A796)=0,"",IF($A796&lt;&gt;DRAFT!$B798,"ERR",IF(DRAFT!CC798="3E","3E",IF(COUNT(DRAFT!BY798,DRAFT!CC798)&gt;0,DRAFT!CD798,""))))</f>
        <v/>
      </c>
      <c r="AA796" s="3" t="str">
        <f>IF(COUNT($A796)=0,"",IF(Z796="3E","3E",IF(Z796="","I",LOOKUP(Z796/AB$2,{0,0.4,0.45,0.5,0.55,0.6,0.65,0.7,0.75,0.8,1},{"F","D","C","C+","B-","B","B+","A-","A","A+"}))))</f>
        <v/>
      </c>
      <c r="AB796" s="2" t="str">
        <f>IF(COUNT($A796)=0,"",IF(Z796="","--",IF(Z796="3E","3E",LOOKUP(Z796/AB$2,{0,0.4,0.45,0.5,0.55,0.6,0.65,0.7,0.75,0.8,1},{0,2,2.25,2.5,2.75,3,3.25,3.5,3.75,4}))))</f>
        <v/>
      </c>
      <c r="AC796" s="3" t="str">
        <f>IF(COUNT($A796)=0,"",IF($A796&lt;&gt;DRAFT!$B798,"ERR",IF(DRAFT!CF798&gt;0,DRAFT!CF798,"")))</f>
        <v/>
      </c>
      <c r="AD796" s="3" t="str">
        <f>IF(COUNT($A796)=0,"",IF(AC796="3E","3E",IF(AC796="","I",LOOKUP(AC796/AE$2,{0,0.4,0.45,0.5,0.55,0.6,0.65,0.7,0.75,0.8,1},{"F","D","C","C+","B-","B","B+","A-","A","A+"}))))</f>
        <v/>
      </c>
      <c r="AE796" s="2" t="str">
        <f>IF(COUNT($A796)=0,"",IF(AC796="","--",IF(AC796="3E","3E",LOOKUP(AC796/AE$2,{0,0.4,0.45,0.5,0.55,0.6,0.65,0.7,0.75,0.8,1},{0,2,2.25,2.5,2.75,3,3.25,3.5,3.75,4}))))</f>
        <v/>
      </c>
      <c r="AF796" s="3" t="str">
        <f>IF($A796&lt;&gt;DRAFT!$B798,"ERR",IF(OR(COUNT($A796)=0,COUNT(DRAFT!CI798:CK798,DRAFT!CM798:CO798)=0),"",CEILING(SUM(DRAFT!CL798,DRAFT!CP798),1)))</f>
        <v/>
      </c>
      <c r="AG796" s="3" t="str">
        <f>IF(COUNT($A796)=0,"",IF(AF796="3E","3E",IF(AF796="","I",LOOKUP(AF796/AH$2,{0,0.4,0.45,0.5,0.55,0.6,0.65,0.7,0.75,0.8,1},{"F","D","C","C+","B-","B","B+","A-","A","A+"}))))</f>
        <v/>
      </c>
      <c r="AH796" s="2" t="str">
        <f>IF(COUNT($A796)=0,"",IF(AF796="","--",IF(AF796="3E","3E",LOOKUP(AF796/AH$2,{0,0.4,0.45,0.5,0.55,0.6,0.65,0.7,0.75,0.8,1},{0,2,2.25,2.5,2.75,3,3.25,3.5,3.75,4}))))</f>
        <v/>
      </c>
      <c r="AI796" s="11" t="str">
        <f>IF(OR(COUNT($A796)=0,COUNT(B796:AH796)=0),"",IF(COUNTIF(B796:AH796,"3E")&gt;0,"3E",IF(DRAFT!$A798="R",TRUNC(SUMPRODUCT(RGP,RCP)/TCP,3),TRUNC((SUMPRODUCT(--(IMDGP&gt;0)*IMDGP,IMCP)+CEILING(DRAFT!$CQ798*42,0.25))/TCP,3))))</f>
        <v/>
      </c>
      <c r="AJ796" s="3" t="str">
        <f>IF(OR(COUNT($A796)=0,COUNT(B796:AH796)=0),"",IF(COUNTIF(B796:AH796,"3E")&gt;0,"3E",IF(DRAFT!$A798="R",SUMPRODUCT(--(RGP&gt;=2),RCP),SUMPRODUCT(--(IMDGP&gt;0),--(IMGP=0),IMCP)+DRAFT!$CR798)))</f>
        <v/>
      </c>
      <c r="AK796" s="3" t="str">
        <f>IF(OR(COUNT($A796)=0,COUNT(B796:AH796)=0),"",IF(COUNTIF(B796:AJ796,"3E")&gt;0,"3E",IF(AND(DRAFT!$A798="IM",OR($AI796&gt;DRAFT!$CQ798,$AJ796&gt;DRAFT!$CR798)),"IMPROVED",IF(AND(DRAFT!$A798="IM",$AI796&lt;=DRAFT!$CQ798,$AJ796&lt;=DRAFT!$CR798),"NOT IMPROVED",IF(AND(AH796&gt;=2,AI796&gt;=2,AJ796&gt;=30),"PASS","FAIL")))))</f>
        <v/>
      </c>
      <c r="AL796" s="3" t="str">
        <f t="shared" si="24"/>
        <v/>
      </c>
      <c r="AM796" s="3" t="str">
        <f t="shared" si="25"/>
        <v/>
      </c>
    </row>
    <row r="797" spans="1:39" ht="18.95" customHeight="1" x14ac:dyDescent="0.25">
      <c r="A797" s="4" t="str">
        <f>IF(DRAFT!$B799="","",DRAFT!$B799)</f>
        <v/>
      </c>
      <c r="B797" s="3" t="str">
        <f>IF(COUNT($A797)=0,"",IF($A797&lt;&gt;DRAFT!$B799,"ERR",IF(DRAFT!I799="3E","3E",IF(COUNT(DRAFT!E799,DRAFT!I799)&gt;0,DRAFT!J799,""))))</f>
        <v/>
      </c>
      <c r="C797" s="3" t="str">
        <f>IF(COUNT($A797)=0,"",IF(B797="3E","3E",IF(B797="","I",LOOKUP(B797/D$2,{0,0.4,0.45,0.5,0.55,0.6,0.65,0.7,0.75,0.8,1},{"F","D","C","C+","B-","B","B+","A-","A","A+"}))))</f>
        <v/>
      </c>
      <c r="D797" s="2" t="str">
        <f>IF(COUNT($A797)=0,"",IF(B797="","--",IF(B797="3E","3E",LOOKUP(B797/D$2,{0,0.4,0.45,0.5,0.55,0.6,0.65,0.7,0.75,0.8,1},{0,2,2.25,2.5,2.75,3,3.25,3.5,3.75,4}))))</f>
        <v/>
      </c>
      <c r="E797" s="3" t="str">
        <f>IF(COUNT($A797)=0,"",IF($A797&lt;&gt;DRAFT!$B799,"ERR",IF(DRAFT!R799="3E","3E",IF(COUNT(DRAFT!N799,DRAFT!R799)&gt;0,DRAFT!S799,""))))</f>
        <v/>
      </c>
      <c r="F797" s="3" t="str">
        <f>IF(COUNT($A797)=0,"",IF(E797="3E","3E",IF(E797="","I",LOOKUP(E797/G$2,{0,0.4,0.45,0.5,0.55,0.6,0.65,0.7,0.75,0.8,1},{"F","D","C","C+","B-","B","B+","A-","A","A+"}))))</f>
        <v/>
      </c>
      <c r="G797" s="2" t="str">
        <f>IF(COUNT($A797)=0,"",IF(E797="","--",IF(E797="3E","3E",LOOKUP(E797/G$2,{0,0.4,0.45,0.5,0.55,0.6,0.65,0.7,0.75,0.8,1},{0,2,2.25,2.5,2.75,3,3.25,3.5,3.75,4}))))</f>
        <v/>
      </c>
      <c r="H797" s="3" t="str">
        <f>IF(COUNT($A797)=0,"",IF($A797&lt;&gt;DRAFT!$B799,"ERR",IF(DRAFT!AA799="3E","3E",IF(COUNT(DRAFT!W799,DRAFT!AA799)&gt;0,DRAFT!AB799,""))))</f>
        <v/>
      </c>
      <c r="I797" s="3" t="str">
        <f>IF(COUNT($A797)=0,"",IF(H797="3E","3E",IF(H797="","I",LOOKUP(H797/J$2,{0,0.4,0.45,0.5,0.55,0.6,0.65,0.7,0.75,0.8,1},{"F","D","C","C+","B-","B","B+","A-","A","A+"}))))</f>
        <v/>
      </c>
      <c r="J797" s="2" t="str">
        <f>IF(COUNT($A797)=0,"",IF(H797="","--",IF(H797="3E","3E",LOOKUP(H797/J$2,{0,0.4,0.45,0.5,0.55,0.6,0.65,0.7,0.75,0.8,1},{0,2,2.25,2.5,2.75,3,3.25,3.5,3.75,4}))))</f>
        <v/>
      </c>
      <c r="K797" s="3" t="str">
        <f>IF(COUNT($A797)=0,"",IF($A797&lt;&gt;DRAFT!$B799,"ERR",IF(DRAFT!AJ799="3E","3E",IF(COUNT(DRAFT!AF799,DRAFT!AJ799)&gt;0,DRAFT!AK799,""))))</f>
        <v/>
      </c>
      <c r="L797" s="3" t="str">
        <f>IF(COUNT($A797)=0,"",IF(K797="3E","3E",IF(K797="","I",LOOKUP(K797/M$2,{0,0.4,0.45,0.5,0.55,0.6,0.65,0.7,0.75,0.8,1},{"F","D","C","C+","B-","B","B+","A-","A","A+"}))))</f>
        <v/>
      </c>
      <c r="M797" s="2" t="str">
        <f>IF(COUNT($A797)=0,"",IF(K797="","--",IF(K797="3E","3E",LOOKUP(K797/M$2,{0,0.4,0.45,0.5,0.55,0.6,0.65,0.7,0.75,0.8,1},{0,2,2.25,2.5,2.75,3,3.25,3.5,3.75,4}))))</f>
        <v/>
      </c>
      <c r="N797" s="3" t="str">
        <f>IF(COUNT($A797)=0,"",IF($A797&lt;&gt;DRAFT!$B799,"ERR",IF(DRAFT!AS799="3E","3E",IF(COUNT(DRAFT!AO799,DRAFT!AS799)&gt;0,DRAFT!AT799,""))))</f>
        <v/>
      </c>
      <c r="O797" s="3" t="str">
        <f>IF(COUNT($A797)=0,"",IF(N797="3E","3E",IF(N797="","I",LOOKUP(N797/P$2,{0,0.4,0.45,0.5,0.55,0.6,0.65,0.7,0.75,0.8,1},{"F","D","C","C+","B-","B","B+","A-","A","A+"}))))</f>
        <v/>
      </c>
      <c r="P797" s="2" t="str">
        <f>IF(COUNT($A797)=0,"",IF(N797="","--",IF(N797="3E","3E",LOOKUP(N797/P$2,{0,0.4,0.45,0.5,0.55,0.6,0.65,0.7,0.75,0.8,1},{0,2,2.25,2.5,2.75,3,3.25,3.5,3.75,4}))))</f>
        <v/>
      </c>
      <c r="Q797" s="3" t="str">
        <f>IF(COUNT($A797)=0,"",IF($A797&lt;&gt;DRAFT!$B799,"ERR",IF(DRAFT!BB799="3E","3E",IF(COUNT(DRAFT!AX799,DRAFT!BB799)&gt;0,DRAFT!BC799,""))))</f>
        <v/>
      </c>
      <c r="R797" s="3" t="str">
        <f>IF(COUNT($A797)=0,"",IF(Q797="3E","3E",IF(Q797="","I",LOOKUP(Q797/S$2,{0,0.4,0.45,0.5,0.55,0.6,0.65,0.7,0.75,0.8,1},{"F","D","C","C+","B-","B","B+","A-","A","A+"}))))</f>
        <v/>
      </c>
      <c r="S797" s="2" t="str">
        <f>IF(COUNT($A797)=0,"",IF(Q797="","--",IF(Q797="3E","3E",LOOKUP(Q797/S$2,{0,0.4,0.45,0.5,0.55,0.6,0.65,0.7,0.75,0.8,1},{0,2,2.25,2.5,2.75,3,3.25,3.5,3.75,4}))))</f>
        <v/>
      </c>
      <c r="T797" s="3" t="str">
        <f>IF(COUNT($A797)=0,"",IF($A797&lt;&gt;DRAFT!$B799,"ERR",IF(DRAFT!BK799="3E","3E",IF(COUNT(DRAFT!BG799,DRAFT!BK799)&gt;0,DRAFT!BL799,""))))</f>
        <v/>
      </c>
      <c r="U797" s="3" t="str">
        <f>IF(COUNT($A797)=0,"",IF(T797="3E","3E",IF(T797="","I",LOOKUP(T797/V$2,{0,0.4,0.45,0.5,0.55,0.6,0.65,0.7,0.75,0.8,1},{"F","D","C","C+","B-","B","B+","A-","A","A+"}))))</f>
        <v/>
      </c>
      <c r="V797" s="2" t="str">
        <f>IF(COUNT($A797)=0,"",IF(T797="","--",IF(T797="3E","3E",LOOKUP(T797/V$2,{0,0.4,0.45,0.5,0.55,0.6,0.65,0.7,0.75,0.8,1},{0,2,2.25,2.5,2.75,3,3.25,3.5,3.75,4}))))</f>
        <v/>
      </c>
      <c r="W797" s="3" t="str">
        <f>IF(COUNT($A797)=0,"",IF($A797&lt;&gt;DRAFT!$B799,"ERR",IF(DRAFT!BT799="3E","3E",IF(COUNT(DRAFT!BP799,DRAFT!BT799)&gt;0,DRAFT!BU799,""))))</f>
        <v/>
      </c>
      <c r="X797" s="3" t="str">
        <f>IF(COUNT($A797)=0,"",IF(W797="3E","3E",IF(W797="","I",LOOKUP(W797/Y$2,{0,0.4,0.45,0.5,0.55,0.6,0.65,0.7,0.75,0.8,1},{"F","D","C","C+","B-","B","B+","A-","A","A+"}))))</f>
        <v/>
      </c>
      <c r="Y797" s="2" t="str">
        <f>IF(COUNT($A797)=0,"",IF(W797="","--",IF(W797="3E","3E",LOOKUP(W797/Y$2,{0,0.4,0.45,0.5,0.55,0.6,0.65,0.7,0.75,0.8,1},{0,2,2.25,2.5,2.75,3,3.25,3.5,3.75,4}))))</f>
        <v/>
      </c>
      <c r="Z797" s="3" t="str">
        <f>IF(COUNT($A797)=0,"",IF($A797&lt;&gt;DRAFT!$B799,"ERR",IF(DRAFT!CC799="3E","3E",IF(COUNT(DRAFT!BY799,DRAFT!CC799)&gt;0,DRAFT!CD799,""))))</f>
        <v/>
      </c>
      <c r="AA797" s="3" t="str">
        <f>IF(COUNT($A797)=0,"",IF(Z797="3E","3E",IF(Z797="","I",LOOKUP(Z797/AB$2,{0,0.4,0.45,0.5,0.55,0.6,0.65,0.7,0.75,0.8,1},{"F","D","C","C+","B-","B","B+","A-","A","A+"}))))</f>
        <v/>
      </c>
      <c r="AB797" s="2" t="str">
        <f>IF(COUNT($A797)=0,"",IF(Z797="","--",IF(Z797="3E","3E",LOOKUP(Z797/AB$2,{0,0.4,0.45,0.5,0.55,0.6,0.65,0.7,0.75,0.8,1},{0,2,2.25,2.5,2.75,3,3.25,3.5,3.75,4}))))</f>
        <v/>
      </c>
      <c r="AC797" s="3" t="str">
        <f>IF(COUNT($A797)=0,"",IF($A797&lt;&gt;DRAFT!$B799,"ERR",IF(DRAFT!CF799&gt;0,DRAFT!CF799,"")))</f>
        <v/>
      </c>
      <c r="AD797" s="3" t="str">
        <f>IF(COUNT($A797)=0,"",IF(AC797="3E","3E",IF(AC797="","I",LOOKUP(AC797/AE$2,{0,0.4,0.45,0.5,0.55,0.6,0.65,0.7,0.75,0.8,1},{"F","D","C","C+","B-","B","B+","A-","A","A+"}))))</f>
        <v/>
      </c>
      <c r="AE797" s="2" t="str">
        <f>IF(COUNT($A797)=0,"",IF(AC797="","--",IF(AC797="3E","3E",LOOKUP(AC797/AE$2,{0,0.4,0.45,0.5,0.55,0.6,0.65,0.7,0.75,0.8,1},{0,2,2.25,2.5,2.75,3,3.25,3.5,3.75,4}))))</f>
        <v/>
      </c>
      <c r="AF797" s="3" t="str">
        <f>IF($A797&lt;&gt;DRAFT!$B799,"ERR",IF(OR(COUNT($A797)=0,COUNT(DRAFT!CI799:CK799,DRAFT!CM799:CO799)=0),"",CEILING(SUM(DRAFT!CL799,DRAFT!CP799),1)))</f>
        <v/>
      </c>
      <c r="AG797" s="3" t="str">
        <f>IF(COUNT($A797)=0,"",IF(AF797="3E","3E",IF(AF797="","I",LOOKUP(AF797/AH$2,{0,0.4,0.45,0.5,0.55,0.6,0.65,0.7,0.75,0.8,1},{"F","D","C","C+","B-","B","B+","A-","A","A+"}))))</f>
        <v/>
      </c>
      <c r="AH797" s="2" t="str">
        <f>IF(COUNT($A797)=0,"",IF(AF797="","--",IF(AF797="3E","3E",LOOKUP(AF797/AH$2,{0,0.4,0.45,0.5,0.55,0.6,0.65,0.7,0.75,0.8,1},{0,2,2.25,2.5,2.75,3,3.25,3.5,3.75,4}))))</f>
        <v/>
      </c>
      <c r="AI797" s="11" t="str">
        <f>IF(OR(COUNT($A797)=0,COUNT(B797:AH797)=0),"",IF(COUNTIF(B797:AH797,"3E")&gt;0,"3E",IF(DRAFT!$A799="R",TRUNC(SUMPRODUCT(RGP,RCP)/TCP,3),TRUNC((SUMPRODUCT(--(IMDGP&gt;0)*IMDGP,IMCP)+CEILING(DRAFT!$CQ799*42,0.25))/TCP,3))))</f>
        <v/>
      </c>
      <c r="AJ797" s="3" t="str">
        <f>IF(OR(COUNT($A797)=0,COUNT(B797:AH797)=0),"",IF(COUNTIF(B797:AH797,"3E")&gt;0,"3E",IF(DRAFT!$A799="R",SUMPRODUCT(--(RGP&gt;=2),RCP),SUMPRODUCT(--(IMDGP&gt;0),--(IMGP=0),IMCP)+DRAFT!$CR799)))</f>
        <v/>
      </c>
      <c r="AK797" s="3" t="str">
        <f>IF(OR(COUNT($A797)=0,COUNT(B797:AH797)=0),"",IF(COUNTIF(B797:AJ797,"3E")&gt;0,"3E",IF(AND(DRAFT!$A799="IM",OR($AI797&gt;DRAFT!$CQ799,$AJ797&gt;DRAFT!$CR799)),"IMPROVED",IF(AND(DRAFT!$A799="IM",$AI797&lt;=DRAFT!$CQ799,$AJ797&lt;=DRAFT!$CR799),"NOT IMPROVED",IF(AND(AH797&gt;=2,AI797&gt;=2,AJ797&gt;=30),"PASS","FAIL")))))</f>
        <v/>
      </c>
      <c r="AL797" s="3" t="str">
        <f t="shared" si="24"/>
        <v/>
      </c>
      <c r="AM797" s="3" t="str">
        <f t="shared" si="25"/>
        <v/>
      </c>
    </row>
    <row r="798" spans="1:39" ht="18.95" customHeight="1" x14ac:dyDescent="0.25">
      <c r="A798" s="4" t="str">
        <f>IF(DRAFT!$B800="","",DRAFT!$B800)</f>
        <v/>
      </c>
      <c r="B798" s="3" t="str">
        <f>IF(COUNT($A798)=0,"",IF($A798&lt;&gt;DRAFT!$B800,"ERR",IF(DRAFT!I800="3E","3E",IF(COUNT(DRAFT!E800,DRAFT!I800)&gt;0,DRAFT!J800,""))))</f>
        <v/>
      </c>
      <c r="C798" s="3" t="str">
        <f>IF(COUNT($A798)=0,"",IF(B798="3E","3E",IF(B798="","I",LOOKUP(B798/D$2,{0,0.4,0.45,0.5,0.55,0.6,0.65,0.7,0.75,0.8,1},{"F","D","C","C+","B-","B","B+","A-","A","A+"}))))</f>
        <v/>
      </c>
      <c r="D798" s="2" t="str">
        <f>IF(COUNT($A798)=0,"",IF(B798="","--",IF(B798="3E","3E",LOOKUP(B798/D$2,{0,0.4,0.45,0.5,0.55,0.6,0.65,0.7,0.75,0.8,1},{0,2,2.25,2.5,2.75,3,3.25,3.5,3.75,4}))))</f>
        <v/>
      </c>
      <c r="E798" s="3" t="str">
        <f>IF(COUNT($A798)=0,"",IF($A798&lt;&gt;DRAFT!$B800,"ERR",IF(DRAFT!R800="3E","3E",IF(COUNT(DRAFT!N800,DRAFT!R800)&gt;0,DRAFT!S800,""))))</f>
        <v/>
      </c>
      <c r="F798" s="3" t="str">
        <f>IF(COUNT($A798)=0,"",IF(E798="3E","3E",IF(E798="","I",LOOKUP(E798/G$2,{0,0.4,0.45,0.5,0.55,0.6,0.65,0.7,0.75,0.8,1},{"F","D","C","C+","B-","B","B+","A-","A","A+"}))))</f>
        <v/>
      </c>
      <c r="G798" s="2" t="str">
        <f>IF(COUNT($A798)=0,"",IF(E798="","--",IF(E798="3E","3E",LOOKUP(E798/G$2,{0,0.4,0.45,0.5,0.55,0.6,0.65,0.7,0.75,0.8,1},{0,2,2.25,2.5,2.75,3,3.25,3.5,3.75,4}))))</f>
        <v/>
      </c>
      <c r="H798" s="3" t="str">
        <f>IF(COUNT($A798)=0,"",IF($A798&lt;&gt;DRAFT!$B800,"ERR",IF(DRAFT!AA800="3E","3E",IF(COUNT(DRAFT!W800,DRAFT!AA800)&gt;0,DRAFT!AB800,""))))</f>
        <v/>
      </c>
      <c r="I798" s="3" t="str">
        <f>IF(COUNT($A798)=0,"",IF(H798="3E","3E",IF(H798="","I",LOOKUP(H798/J$2,{0,0.4,0.45,0.5,0.55,0.6,0.65,0.7,0.75,0.8,1},{"F","D","C","C+","B-","B","B+","A-","A","A+"}))))</f>
        <v/>
      </c>
      <c r="J798" s="2" t="str">
        <f>IF(COUNT($A798)=0,"",IF(H798="","--",IF(H798="3E","3E",LOOKUP(H798/J$2,{0,0.4,0.45,0.5,0.55,0.6,0.65,0.7,0.75,0.8,1},{0,2,2.25,2.5,2.75,3,3.25,3.5,3.75,4}))))</f>
        <v/>
      </c>
      <c r="K798" s="3" t="str">
        <f>IF(COUNT($A798)=0,"",IF($A798&lt;&gt;DRAFT!$B800,"ERR",IF(DRAFT!AJ800="3E","3E",IF(COUNT(DRAFT!AF800,DRAFT!AJ800)&gt;0,DRAFT!AK800,""))))</f>
        <v/>
      </c>
      <c r="L798" s="3" t="str">
        <f>IF(COUNT($A798)=0,"",IF(K798="3E","3E",IF(K798="","I",LOOKUP(K798/M$2,{0,0.4,0.45,0.5,0.55,0.6,0.65,0.7,0.75,0.8,1},{"F","D","C","C+","B-","B","B+","A-","A","A+"}))))</f>
        <v/>
      </c>
      <c r="M798" s="2" t="str">
        <f>IF(COUNT($A798)=0,"",IF(K798="","--",IF(K798="3E","3E",LOOKUP(K798/M$2,{0,0.4,0.45,0.5,0.55,0.6,0.65,0.7,0.75,0.8,1},{0,2,2.25,2.5,2.75,3,3.25,3.5,3.75,4}))))</f>
        <v/>
      </c>
      <c r="N798" s="3" t="str">
        <f>IF(COUNT($A798)=0,"",IF($A798&lt;&gt;DRAFT!$B800,"ERR",IF(DRAFT!AS800="3E","3E",IF(COUNT(DRAFT!AO800,DRAFT!AS800)&gt;0,DRAFT!AT800,""))))</f>
        <v/>
      </c>
      <c r="O798" s="3" t="str">
        <f>IF(COUNT($A798)=0,"",IF(N798="3E","3E",IF(N798="","I",LOOKUP(N798/P$2,{0,0.4,0.45,0.5,0.55,0.6,0.65,0.7,0.75,0.8,1},{"F","D","C","C+","B-","B","B+","A-","A","A+"}))))</f>
        <v/>
      </c>
      <c r="P798" s="2" t="str">
        <f>IF(COUNT($A798)=0,"",IF(N798="","--",IF(N798="3E","3E",LOOKUP(N798/P$2,{0,0.4,0.45,0.5,0.55,0.6,0.65,0.7,0.75,0.8,1},{0,2,2.25,2.5,2.75,3,3.25,3.5,3.75,4}))))</f>
        <v/>
      </c>
      <c r="Q798" s="3" t="str">
        <f>IF(COUNT($A798)=0,"",IF($A798&lt;&gt;DRAFT!$B800,"ERR",IF(DRAFT!BB800="3E","3E",IF(COUNT(DRAFT!AX800,DRAFT!BB800)&gt;0,DRAFT!BC800,""))))</f>
        <v/>
      </c>
      <c r="R798" s="3" t="str">
        <f>IF(COUNT($A798)=0,"",IF(Q798="3E","3E",IF(Q798="","I",LOOKUP(Q798/S$2,{0,0.4,0.45,0.5,0.55,0.6,0.65,0.7,0.75,0.8,1},{"F","D","C","C+","B-","B","B+","A-","A","A+"}))))</f>
        <v/>
      </c>
      <c r="S798" s="2" t="str">
        <f>IF(COUNT($A798)=0,"",IF(Q798="","--",IF(Q798="3E","3E",LOOKUP(Q798/S$2,{0,0.4,0.45,0.5,0.55,0.6,0.65,0.7,0.75,0.8,1},{0,2,2.25,2.5,2.75,3,3.25,3.5,3.75,4}))))</f>
        <v/>
      </c>
      <c r="T798" s="3" t="str">
        <f>IF(COUNT($A798)=0,"",IF($A798&lt;&gt;DRAFT!$B800,"ERR",IF(DRAFT!BK800="3E","3E",IF(COUNT(DRAFT!BG800,DRAFT!BK800)&gt;0,DRAFT!BL800,""))))</f>
        <v/>
      </c>
      <c r="U798" s="3" t="str">
        <f>IF(COUNT($A798)=0,"",IF(T798="3E","3E",IF(T798="","I",LOOKUP(T798/V$2,{0,0.4,0.45,0.5,0.55,0.6,0.65,0.7,0.75,0.8,1},{"F","D","C","C+","B-","B","B+","A-","A","A+"}))))</f>
        <v/>
      </c>
      <c r="V798" s="2" t="str">
        <f>IF(COUNT($A798)=0,"",IF(T798="","--",IF(T798="3E","3E",LOOKUP(T798/V$2,{0,0.4,0.45,0.5,0.55,0.6,0.65,0.7,0.75,0.8,1},{0,2,2.25,2.5,2.75,3,3.25,3.5,3.75,4}))))</f>
        <v/>
      </c>
      <c r="W798" s="3" t="str">
        <f>IF(COUNT($A798)=0,"",IF($A798&lt;&gt;DRAFT!$B800,"ERR",IF(DRAFT!BT800="3E","3E",IF(COUNT(DRAFT!BP800,DRAFT!BT800)&gt;0,DRAFT!BU800,""))))</f>
        <v/>
      </c>
      <c r="X798" s="3" t="str">
        <f>IF(COUNT($A798)=0,"",IF(W798="3E","3E",IF(W798="","I",LOOKUP(W798/Y$2,{0,0.4,0.45,0.5,0.55,0.6,0.65,0.7,0.75,0.8,1},{"F","D","C","C+","B-","B","B+","A-","A","A+"}))))</f>
        <v/>
      </c>
      <c r="Y798" s="2" t="str">
        <f>IF(COUNT($A798)=0,"",IF(W798="","--",IF(W798="3E","3E",LOOKUP(W798/Y$2,{0,0.4,0.45,0.5,0.55,0.6,0.65,0.7,0.75,0.8,1},{0,2,2.25,2.5,2.75,3,3.25,3.5,3.75,4}))))</f>
        <v/>
      </c>
      <c r="Z798" s="3" t="str">
        <f>IF(COUNT($A798)=0,"",IF($A798&lt;&gt;DRAFT!$B800,"ERR",IF(DRAFT!CC800="3E","3E",IF(COUNT(DRAFT!BY800,DRAFT!CC800)&gt;0,DRAFT!CD800,""))))</f>
        <v/>
      </c>
      <c r="AA798" s="3" t="str">
        <f>IF(COUNT($A798)=0,"",IF(Z798="3E","3E",IF(Z798="","I",LOOKUP(Z798/AB$2,{0,0.4,0.45,0.5,0.55,0.6,0.65,0.7,0.75,0.8,1},{"F","D","C","C+","B-","B","B+","A-","A","A+"}))))</f>
        <v/>
      </c>
      <c r="AB798" s="2" t="str">
        <f>IF(COUNT($A798)=0,"",IF(Z798="","--",IF(Z798="3E","3E",LOOKUP(Z798/AB$2,{0,0.4,0.45,0.5,0.55,0.6,0.65,0.7,0.75,0.8,1},{0,2,2.25,2.5,2.75,3,3.25,3.5,3.75,4}))))</f>
        <v/>
      </c>
      <c r="AC798" s="3" t="str">
        <f>IF(COUNT($A798)=0,"",IF($A798&lt;&gt;DRAFT!$B800,"ERR",IF(DRAFT!CF800&gt;0,DRAFT!CF800,"")))</f>
        <v/>
      </c>
      <c r="AD798" s="3" t="str">
        <f>IF(COUNT($A798)=0,"",IF(AC798="3E","3E",IF(AC798="","I",LOOKUP(AC798/AE$2,{0,0.4,0.45,0.5,0.55,0.6,0.65,0.7,0.75,0.8,1},{"F","D","C","C+","B-","B","B+","A-","A","A+"}))))</f>
        <v/>
      </c>
      <c r="AE798" s="2" t="str">
        <f>IF(COUNT($A798)=0,"",IF(AC798="","--",IF(AC798="3E","3E",LOOKUP(AC798/AE$2,{0,0.4,0.45,0.5,0.55,0.6,0.65,0.7,0.75,0.8,1},{0,2,2.25,2.5,2.75,3,3.25,3.5,3.75,4}))))</f>
        <v/>
      </c>
      <c r="AF798" s="3" t="str">
        <f>IF($A798&lt;&gt;DRAFT!$B800,"ERR",IF(OR(COUNT($A798)=0,COUNT(DRAFT!CI800:CK800,DRAFT!CM800:CO800)=0),"",CEILING(SUM(DRAFT!CL800,DRAFT!CP800),1)))</f>
        <v/>
      </c>
      <c r="AG798" s="3" t="str">
        <f>IF(COUNT($A798)=0,"",IF(AF798="3E","3E",IF(AF798="","I",LOOKUP(AF798/AH$2,{0,0.4,0.45,0.5,0.55,0.6,0.65,0.7,0.75,0.8,1},{"F","D","C","C+","B-","B","B+","A-","A","A+"}))))</f>
        <v/>
      </c>
      <c r="AH798" s="2" t="str">
        <f>IF(COUNT($A798)=0,"",IF(AF798="","--",IF(AF798="3E","3E",LOOKUP(AF798/AH$2,{0,0.4,0.45,0.5,0.55,0.6,0.65,0.7,0.75,0.8,1},{0,2,2.25,2.5,2.75,3,3.25,3.5,3.75,4}))))</f>
        <v/>
      </c>
      <c r="AI798" s="11" t="str">
        <f>IF(OR(COUNT($A798)=0,COUNT(B798:AH798)=0),"",IF(COUNTIF(B798:AH798,"3E")&gt;0,"3E",IF(DRAFT!$A800="R",TRUNC(SUMPRODUCT(RGP,RCP)/TCP,3),TRUNC((SUMPRODUCT(--(IMDGP&gt;0)*IMDGP,IMCP)+CEILING(DRAFT!$CQ800*42,0.25))/TCP,3))))</f>
        <v/>
      </c>
      <c r="AJ798" s="3" t="str">
        <f>IF(OR(COUNT($A798)=0,COUNT(B798:AH798)=0),"",IF(COUNTIF(B798:AH798,"3E")&gt;0,"3E",IF(DRAFT!$A800="R",SUMPRODUCT(--(RGP&gt;=2),RCP),SUMPRODUCT(--(IMDGP&gt;0),--(IMGP=0),IMCP)+DRAFT!$CR800)))</f>
        <v/>
      </c>
      <c r="AK798" s="3" t="str">
        <f>IF(OR(COUNT($A798)=0,COUNT(B798:AH798)=0),"",IF(COUNTIF(B798:AJ798,"3E")&gt;0,"3E",IF(AND(DRAFT!$A800="IM",OR($AI798&gt;DRAFT!$CQ800,$AJ798&gt;DRAFT!$CR800)),"IMPROVED",IF(AND(DRAFT!$A800="IM",$AI798&lt;=DRAFT!$CQ800,$AJ798&lt;=DRAFT!$CR800),"NOT IMPROVED",IF(AND(AH798&gt;=2,AI798&gt;=2,AJ798&gt;=30),"PASS","FAIL")))))</f>
        <v/>
      </c>
      <c r="AL798" s="3" t="str">
        <f t="shared" si="24"/>
        <v/>
      </c>
      <c r="AM798" s="3" t="str">
        <f t="shared" si="25"/>
        <v/>
      </c>
    </row>
    <row r="799" spans="1:39" ht="18.95" customHeight="1" x14ac:dyDescent="0.25">
      <c r="A799" s="4" t="str">
        <f>IF(DRAFT!$B801="","",DRAFT!$B801)</f>
        <v/>
      </c>
      <c r="B799" s="3" t="str">
        <f>IF(COUNT($A799)=0,"",IF($A799&lt;&gt;DRAFT!$B801,"ERR",IF(DRAFT!I801="3E","3E",IF(COUNT(DRAFT!E801,DRAFT!I801)&gt;0,DRAFT!J801,""))))</f>
        <v/>
      </c>
      <c r="C799" s="3" t="str">
        <f>IF(COUNT($A799)=0,"",IF(B799="3E","3E",IF(B799="","I",LOOKUP(B799/D$2,{0,0.4,0.45,0.5,0.55,0.6,0.65,0.7,0.75,0.8,1},{"F","D","C","C+","B-","B","B+","A-","A","A+"}))))</f>
        <v/>
      </c>
      <c r="D799" s="2" t="str">
        <f>IF(COUNT($A799)=0,"",IF(B799="","--",IF(B799="3E","3E",LOOKUP(B799/D$2,{0,0.4,0.45,0.5,0.55,0.6,0.65,0.7,0.75,0.8,1},{0,2,2.25,2.5,2.75,3,3.25,3.5,3.75,4}))))</f>
        <v/>
      </c>
      <c r="E799" s="3" t="str">
        <f>IF(COUNT($A799)=0,"",IF($A799&lt;&gt;DRAFT!$B801,"ERR",IF(DRAFT!R801="3E","3E",IF(COUNT(DRAFT!N801,DRAFT!R801)&gt;0,DRAFT!S801,""))))</f>
        <v/>
      </c>
      <c r="F799" s="3" t="str">
        <f>IF(COUNT($A799)=0,"",IF(E799="3E","3E",IF(E799="","I",LOOKUP(E799/G$2,{0,0.4,0.45,0.5,0.55,0.6,0.65,0.7,0.75,0.8,1},{"F","D","C","C+","B-","B","B+","A-","A","A+"}))))</f>
        <v/>
      </c>
      <c r="G799" s="2" t="str">
        <f>IF(COUNT($A799)=0,"",IF(E799="","--",IF(E799="3E","3E",LOOKUP(E799/G$2,{0,0.4,0.45,0.5,0.55,0.6,0.65,0.7,0.75,0.8,1},{0,2,2.25,2.5,2.75,3,3.25,3.5,3.75,4}))))</f>
        <v/>
      </c>
      <c r="H799" s="3" t="str">
        <f>IF(COUNT($A799)=0,"",IF($A799&lt;&gt;DRAFT!$B801,"ERR",IF(DRAFT!AA801="3E","3E",IF(COUNT(DRAFT!W801,DRAFT!AA801)&gt;0,DRAFT!AB801,""))))</f>
        <v/>
      </c>
      <c r="I799" s="3" t="str">
        <f>IF(COUNT($A799)=0,"",IF(H799="3E","3E",IF(H799="","I",LOOKUP(H799/J$2,{0,0.4,0.45,0.5,0.55,0.6,0.65,0.7,0.75,0.8,1},{"F","D","C","C+","B-","B","B+","A-","A","A+"}))))</f>
        <v/>
      </c>
      <c r="J799" s="2" t="str">
        <f>IF(COUNT($A799)=0,"",IF(H799="","--",IF(H799="3E","3E",LOOKUP(H799/J$2,{0,0.4,0.45,0.5,0.55,0.6,0.65,0.7,0.75,0.8,1},{0,2,2.25,2.5,2.75,3,3.25,3.5,3.75,4}))))</f>
        <v/>
      </c>
      <c r="K799" s="3" t="str">
        <f>IF(COUNT($A799)=0,"",IF($A799&lt;&gt;DRAFT!$B801,"ERR",IF(DRAFT!AJ801="3E","3E",IF(COUNT(DRAFT!AF801,DRAFT!AJ801)&gt;0,DRAFT!AK801,""))))</f>
        <v/>
      </c>
      <c r="L799" s="3" t="str">
        <f>IF(COUNT($A799)=0,"",IF(K799="3E","3E",IF(K799="","I",LOOKUP(K799/M$2,{0,0.4,0.45,0.5,0.55,0.6,0.65,0.7,0.75,0.8,1},{"F","D","C","C+","B-","B","B+","A-","A","A+"}))))</f>
        <v/>
      </c>
      <c r="M799" s="2" t="str">
        <f>IF(COUNT($A799)=0,"",IF(K799="","--",IF(K799="3E","3E",LOOKUP(K799/M$2,{0,0.4,0.45,0.5,0.55,0.6,0.65,0.7,0.75,0.8,1},{0,2,2.25,2.5,2.75,3,3.25,3.5,3.75,4}))))</f>
        <v/>
      </c>
      <c r="N799" s="3" t="str">
        <f>IF(COUNT($A799)=0,"",IF($A799&lt;&gt;DRAFT!$B801,"ERR",IF(DRAFT!AS801="3E","3E",IF(COUNT(DRAFT!AO801,DRAFT!AS801)&gt;0,DRAFT!AT801,""))))</f>
        <v/>
      </c>
      <c r="O799" s="3" t="str">
        <f>IF(COUNT($A799)=0,"",IF(N799="3E","3E",IF(N799="","I",LOOKUP(N799/P$2,{0,0.4,0.45,0.5,0.55,0.6,0.65,0.7,0.75,0.8,1},{"F","D","C","C+","B-","B","B+","A-","A","A+"}))))</f>
        <v/>
      </c>
      <c r="P799" s="2" t="str">
        <f>IF(COUNT($A799)=0,"",IF(N799="","--",IF(N799="3E","3E",LOOKUP(N799/P$2,{0,0.4,0.45,0.5,0.55,0.6,0.65,0.7,0.75,0.8,1},{0,2,2.25,2.5,2.75,3,3.25,3.5,3.75,4}))))</f>
        <v/>
      </c>
      <c r="Q799" s="3" t="str">
        <f>IF(COUNT($A799)=0,"",IF($A799&lt;&gt;DRAFT!$B801,"ERR",IF(DRAFT!BB801="3E","3E",IF(COUNT(DRAFT!AX801,DRAFT!BB801)&gt;0,DRAFT!BC801,""))))</f>
        <v/>
      </c>
      <c r="R799" s="3" t="str">
        <f>IF(COUNT($A799)=0,"",IF(Q799="3E","3E",IF(Q799="","I",LOOKUP(Q799/S$2,{0,0.4,0.45,0.5,0.55,0.6,0.65,0.7,0.75,0.8,1},{"F","D","C","C+","B-","B","B+","A-","A","A+"}))))</f>
        <v/>
      </c>
      <c r="S799" s="2" t="str">
        <f>IF(COUNT($A799)=0,"",IF(Q799="","--",IF(Q799="3E","3E",LOOKUP(Q799/S$2,{0,0.4,0.45,0.5,0.55,0.6,0.65,0.7,0.75,0.8,1},{0,2,2.25,2.5,2.75,3,3.25,3.5,3.75,4}))))</f>
        <v/>
      </c>
      <c r="T799" s="3" t="str">
        <f>IF(COUNT($A799)=0,"",IF($A799&lt;&gt;DRAFT!$B801,"ERR",IF(DRAFT!BK801="3E","3E",IF(COUNT(DRAFT!BG801,DRAFT!BK801)&gt;0,DRAFT!BL801,""))))</f>
        <v/>
      </c>
      <c r="U799" s="3" t="str">
        <f>IF(COUNT($A799)=0,"",IF(T799="3E","3E",IF(T799="","I",LOOKUP(T799/V$2,{0,0.4,0.45,0.5,0.55,0.6,0.65,0.7,0.75,0.8,1},{"F","D","C","C+","B-","B","B+","A-","A","A+"}))))</f>
        <v/>
      </c>
      <c r="V799" s="2" t="str">
        <f>IF(COUNT($A799)=0,"",IF(T799="","--",IF(T799="3E","3E",LOOKUP(T799/V$2,{0,0.4,0.45,0.5,0.55,0.6,0.65,0.7,0.75,0.8,1},{0,2,2.25,2.5,2.75,3,3.25,3.5,3.75,4}))))</f>
        <v/>
      </c>
      <c r="W799" s="3" t="str">
        <f>IF(COUNT($A799)=0,"",IF($A799&lt;&gt;DRAFT!$B801,"ERR",IF(DRAFT!BT801="3E","3E",IF(COUNT(DRAFT!BP801,DRAFT!BT801)&gt;0,DRAFT!BU801,""))))</f>
        <v/>
      </c>
      <c r="X799" s="3" t="str">
        <f>IF(COUNT($A799)=0,"",IF(W799="3E","3E",IF(W799="","I",LOOKUP(W799/Y$2,{0,0.4,0.45,0.5,0.55,0.6,0.65,0.7,0.75,0.8,1},{"F","D","C","C+","B-","B","B+","A-","A","A+"}))))</f>
        <v/>
      </c>
      <c r="Y799" s="2" t="str">
        <f>IF(COUNT($A799)=0,"",IF(W799="","--",IF(W799="3E","3E",LOOKUP(W799/Y$2,{0,0.4,0.45,0.5,0.55,0.6,0.65,0.7,0.75,0.8,1},{0,2,2.25,2.5,2.75,3,3.25,3.5,3.75,4}))))</f>
        <v/>
      </c>
      <c r="Z799" s="3" t="str">
        <f>IF(COUNT($A799)=0,"",IF($A799&lt;&gt;DRAFT!$B801,"ERR",IF(DRAFT!CC801="3E","3E",IF(COUNT(DRAFT!BY801,DRAFT!CC801)&gt;0,DRAFT!CD801,""))))</f>
        <v/>
      </c>
      <c r="AA799" s="3" t="str">
        <f>IF(COUNT($A799)=0,"",IF(Z799="3E","3E",IF(Z799="","I",LOOKUP(Z799/AB$2,{0,0.4,0.45,0.5,0.55,0.6,0.65,0.7,0.75,0.8,1},{"F","D","C","C+","B-","B","B+","A-","A","A+"}))))</f>
        <v/>
      </c>
      <c r="AB799" s="2" t="str">
        <f>IF(COUNT($A799)=0,"",IF(Z799="","--",IF(Z799="3E","3E",LOOKUP(Z799/AB$2,{0,0.4,0.45,0.5,0.55,0.6,0.65,0.7,0.75,0.8,1},{0,2,2.25,2.5,2.75,3,3.25,3.5,3.75,4}))))</f>
        <v/>
      </c>
      <c r="AC799" s="3" t="str">
        <f>IF(COUNT($A799)=0,"",IF($A799&lt;&gt;DRAFT!$B801,"ERR",IF(DRAFT!CF801&gt;0,DRAFT!CF801,"")))</f>
        <v/>
      </c>
      <c r="AD799" s="3" t="str">
        <f>IF(COUNT($A799)=0,"",IF(AC799="3E","3E",IF(AC799="","I",LOOKUP(AC799/AE$2,{0,0.4,0.45,0.5,0.55,0.6,0.65,0.7,0.75,0.8,1},{"F","D","C","C+","B-","B","B+","A-","A","A+"}))))</f>
        <v/>
      </c>
      <c r="AE799" s="2" t="str">
        <f>IF(COUNT($A799)=0,"",IF(AC799="","--",IF(AC799="3E","3E",LOOKUP(AC799/AE$2,{0,0.4,0.45,0.5,0.55,0.6,0.65,0.7,0.75,0.8,1},{0,2,2.25,2.5,2.75,3,3.25,3.5,3.75,4}))))</f>
        <v/>
      </c>
      <c r="AF799" s="3" t="str">
        <f>IF($A799&lt;&gt;DRAFT!$B801,"ERR",IF(OR(COUNT($A799)=0,COUNT(DRAFT!CI801:CK801,DRAFT!CM801:CO801)=0),"",CEILING(SUM(DRAFT!CL801,DRAFT!CP801),1)))</f>
        <v/>
      </c>
      <c r="AG799" s="3" t="str">
        <f>IF(COUNT($A799)=0,"",IF(AF799="3E","3E",IF(AF799="","I",LOOKUP(AF799/AH$2,{0,0.4,0.45,0.5,0.55,0.6,0.65,0.7,0.75,0.8,1},{"F","D","C","C+","B-","B","B+","A-","A","A+"}))))</f>
        <v/>
      </c>
      <c r="AH799" s="2" t="str">
        <f>IF(COUNT($A799)=0,"",IF(AF799="","--",IF(AF799="3E","3E",LOOKUP(AF799/AH$2,{0,0.4,0.45,0.5,0.55,0.6,0.65,0.7,0.75,0.8,1},{0,2,2.25,2.5,2.75,3,3.25,3.5,3.75,4}))))</f>
        <v/>
      </c>
      <c r="AI799" s="11" t="str">
        <f>IF(OR(COUNT($A799)=0,COUNT(B799:AH799)=0),"",IF(COUNTIF(B799:AH799,"3E")&gt;0,"3E",IF(DRAFT!$A801="R",TRUNC(SUMPRODUCT(RGP,RCP)/TCP,3),TRUNC((SUMPRODUCT(--(IMDGP&gt;0)*IMDGP,IMCP)+CEILING(DRAFT!$CQ801*42,0.25))/TCP,3))))</f>
        <v/>
      </c>
      <c r="AJ799" s="3" t="str">
        <f>IF(OR(COUNT($A799)=0,COUNT(B799:AH799)=0),"",IF(COUNTIF(B799:AH799,"3E")&gt;0,"3E",IF(DRAFT!$A801="R",SUMPRODUCT(--(RGP&gt;=2),RCP),SUMPRODUCT(--(IMDGP&gt;0),--(IMGP=0),IMCP)+DRAFT!$CR801)))</f>
        <v/>
      </c>
      <c r="AK799" s="3" t="str">
        <f>IF(OR(COUNT($A799)=0,COUNT(B799:AH799)=0),"",IF(COUNTIF(B799:AJ799,"3E")&gt;0,"3E",IF(AND(DRAFT!$A801="IM",OR($AI799&gt;DRAFT!$CQ801,$AJ799&gt;DRAFT!$CR801)),"IMPROVED",IF(AND(DRAFT!$A801="IM",$AI799&lt;=DRAFT!$CQ801,$AJ799&lt;=DRAFT!$CR801),"NOT IMPROVED",IF(AND(AH799&gt;=2,AI799&gt;=2,AJ799&gt;=30),"PASS","FAIL")))))</f>
        <v/>
      </c>
      <c r="AL799" s="3" t="str">
        <f t="shared" si="24"/>
        <v/>
      </c>
      <c r="AM799" s="3" t="str">
        <f t="shared" si="25"/>
        <v/>
      </c>
    </row>
    <row r="800" spans="1:39" ht="18.95" customHeight="1" x14ac:dyDescent="0.25">
      <c r="A800" s="4" t="str">
        <f>IF(DRAFT!$B802="","",DRAFT!$B802)</f>
        <v/>
      </c>
      <c r="B800" s="3" t="str">
        <f>IF(COUNT($A800)=0,"",IF($A800&lt;&gt;DRAFT!$B802,"ERR",IF(DRAFT!I802="3E","3E",IF(COUNT(DRAFT!E802,DRAFT!I802)&gt;0,DRAFT!J802,""))))</f>
        <v/>
      </c>
      <c r="C800" s="3" t="str">
        <f>IF(COUNT($A800)=0,"",IF(B800="3E","3E",IF(B800="","I",LOOKUP(B800/D$2,{0,0.4,0.45,0.5,0.55,0.6,0.65,0.7,0.75,0.8,1},{"F","D","C","C+","B-","B","B+","A-","A","A+"}))))</f>
        <v/>
      </c>
      <c r="D800" s="2" t="str">
        <f>IF(COUNT($A800)=0,"",IF(B800="","--",IF(B800="3E","3E",LOOKUP(B800/D$2,{0,0.4,0.45,0.5,0.55,0.6,0.65,0.7,0.75,0.8,1},{0,2,2.25,2.5,2.75,3,3.25,3.5,3.75,4}))))</f>
        <v/>
      </c>
      <c r="E800" s="3" t="str">
        <f>IF(COUNT($A800)=0,"",IF($A800&lt;&gt;DRAFT!$B802,"ERR",IF(DRAFT!R802="3E","3E",IF(COUNT(DRAFT!N802,DRAFT!R802)&gt;0,DRAFT!S802,""))))</f>
        <v/>
      </c>
      <c r="F800" s="3" t="str">
        <f>IF(COUNT($A800)=0,"",IF(E800="3E","3E",IF(E800="","I",LOOKUP(E800/G$2,{0,0.4,0.45,0.5,0.55,0.6,0.65,0.7,0.75,0.8,1},{"F","D","C","C+","B-","B","B+","A-","A","A+"}))))</f>
        <v/>
      </c>
      <c r="G800" s="2" t="str">
        <f>IF(COUNT($A800)=0,"",IF(E800="","--",IF(E800="3E","3E",LOOKUP(E800/G$2,{0,0.4,0.45,0.5,0.55,0.6,0.65,0.7,0.75,0.8,1},{0,2,2.25,2.5,2.75,3,3.25,3.5,3.75,4}))))</f>
        <v/>
      </c>
      <c r="H800" s="3" t="str">
        <f>IF(COUNT($A800)=0,"",IF($A800&lt;&gt;DRAFT!$B802,"ERR",IF(DRAFT!AA802="3E","3E",IF(COUNT(DRAFT!W802,DRAFT!AA802)&gt;0,DRAFT!AB802,""))))</f>
        <v/>
      </c>
      <c r="I800" s="3" t="str">
        <f>IF(COUNT($A800)=0,"",IF(H800="3E","3E",IF(H800="","I",LOOKUP(H800/J$2,{0,0.4,0.45,0.5,0.55,0.6,0.65,0.7,0.75,0.8,1},{"F","D","C","C+","B-","B","B+","A-","A","A+"}))))</f>
        <v/>
      </c>
      <c r="J800" s="2" t="str">
        <f>IF(COUNT($A800)=0,"",IF(H800="","--",IF(H800="3E","3E",LOOKUP(H800/J$2,{0,0.4,0.45,0.5,0.55,0.6,0.65,0.7,0.75,0.8,1},{0,2,2.25,2.5,2.75,3,3.25,3.5,3.75,4}))))</f>
        <v/>
      </c>
      <c r="K800" s="3" t="str">
        <f>IF(COUNT($A800)=0,"",IF($A800&lt;&gt;DRAFT!$B802,"ERR",IF(DRAFT!AJ802="3E","3E",IF(COUNT(DRAFT!AF802,DRAFT!AJ802)&gt;0,DRAFT!AK802,""))))</f>
        <v/>
      </c>
      <c r="L800" s="3" t="str">
        <f>IF(COUNT($A800)=0,"",IF(K800="3E","3E",IF(K800="","I",LOOKUP(K800/M$2,{0,0.4,0.45,0.5,0.55,0.6,0.65,0.7,0.75,0.8,1},{"F","D","C","C+","B-","B","B+","A-","A","A+"}))))</f>
        <v/>
      </c>
      <c r="M800" s="2" t="str">
        <f>IF(COUNT($A800)=0,"",IF(K800="","--",IF(K800="3E","3E",LOOKUP(K800/M$2,{0,0.4,0.45,0.5,0.55,0.6,0.65,0.7,0.75,0.8,1},{0,2,2.25,2.5,2.75,3,3.25,3.5,3.75,4}))))</f>
        <v/>
      </c>
      <c r="N800" s="3" t="str">
        <f>IF(COUNT($A800)=0,"",IF($A800&lt;&gt;DRAFT!$B802,"ERR",IF(DRAFT!AS802="3E","3E",IF(COUNT(DRAFT!AO802,DRAFT!AS802)&gt;0,DRAFT!AT802,""))))</f>
        <v/>
      </c>
      <c r="O800" s="3" t="str">
        <f>IF(COUNT($A800)=0,"",IF(N800="3E","3E",IF(N800="","I",LOOKUP(N800/P$2,{0,0.4,0.45,0.5,0.55,0.6,0.65,0.7,0.75,0.8,1},{"F","D","C","C+","B-","B","B+","A-","A","A+"}))))</f>
        <v/>
      </c>
      <c r="P800" s="2" t="str">
        <f>IF(COUNT($A800)=0,"",IF(N800="","--",IF(N800="3E","3E",LOOKUP(N800/P$2,{0,0.4,0.45,0.5,0.55,0.6,0.65,0.7,0.75,0.8,1},{0,2,2.25,2.5,2.75,3,3.25,3.5,3.75,4}))))</f>
        <v/>
      </c>
      <c r="Q800" s="3" t="str">
        <f>IF(COUNT($A800)=0,"",IF($A800&lt;&gt;DRAFT!$B802,"ERR",IF(DRAFT!BB802="3E","3E",IF(COUNT(DRAFT!AX802,DRAFT!BB802)&gt;0,DRAFT!BC802,""))))</f>
        <v/>
      </c>
      <c r="R800" s="3" t="str">
        <f>IF(COUNT($A800)=0,"",IF(Q800="3E","3E",IF(Q800="","I",LOOKUP(Q800/S$2,{0,0.4,0.45,0.5,0.55,0.6,0.65,0.7,0.75,0.8,1},{"F","D","C","C+","B-","B","B+","A-","A","A+"}))))</f>
        <v/>
      </c>
      <c r="S800" s="2" t="str">
        <f>IF(COUNT($A800)=0,"",IF(Q800="","--",IF(Q800="3E","3E",LOOKUP(Q800/S$2,{0,0.4,0.45,0.5,0.55,0.6,0.65,0.7,0.75,0.8,1},{0,2,2.25,2.5,2.75,3,3.25,3.5,3.75,4}))))</f>
        <v/>
      </c>
      <c r="T800" s="3" t="str">
        <f>IF(COUNT($A800)=0,"",IF($A800&lt;&gt;DRAFT!$B802,"ERR",IF(DRAFT!BK802="3E","3E",IF(COUNT(DRAFT!BG802,DRAFT!BK802)&gt;0,DRAFT!BL802,""))))</f>
        <v/>
      </c>
      <c r="U800" s="3" t="str">
        <f>IF(COUNT($A800)=0,"",IF(T800="3E","3E",IF(T800="","I",LOOKUP(T800/V$2,{0,0.4,0.45,0.5,0.55,0.6,0.65,0.7,0.75,0.8,1},{"F","D","C","C+","B-","B","B+","A-","A","A+"}))))</f>
        <v/>
      </c>
      <c r="V800" s="2" t="str">
        <f>IF(COUNT($A800)=0,"",IF(T800="","--",IF(T800="3E","3E",LOOKUP(T800/V$2,{0,0.4,0.45,0.5,0.55,0.6,0.65,0.7,0.75,0.8,1},{0,2,2.25,2.5,2.75,3,3.25,3.5,3.75,4}))))</f>
        <v/>
      </c>
      <c r="W800" s="3" t="str">
        <f>IF(COUNT($A800)=0,"",IF($A800&lt;&gt;DRAFT!$B802,"ERR",IF(DRAFT!BT802="3E","3E",IF(COUNT(DRAFT!BP802,DRAFT!BT802)&gt;0,DRAFT!BU802,""))))</f>
        <v/>
      </c>
      <c r="X800" s="3" t="str">
        <f>IF(COUNT($A800)=0,"",IF(W800="3E","3E",IF(W800="","I",LOOKUP(W800/Y$2,{0,0.4,0.45,0.5,0.55,0.6,0.65,0.7,0.75,0.8,1},{"F","D","C","C+","B-","B","B+","A-","A","A+"}))))</f>
        <v/>
      </c>
      <c r="Y800" s="2" t="str">
        <f>IF(COUNT($A800)=0,"",IF(W800="","--",IF(W800="3E","3E",LOOKUP(W800/Y$2,{0,0.4,0.45,0.5,0.55,0.6,0.65,0.7,0.75,0.8,1},{0,2,2.25,2.5,2.75,3,3.25,3.5,3.75,4}))))</f>
        <v/>
      </c>
      <c r="Z800" s="3" t="str">
        <f>IF(COUNT($A800)=0,"",IF($A800&lt;&gt;DRAFT!$B802,"ERR",IF(DRAFT!CC802="3E","3E",IF(COUNT(DRAFT!BY802,DRAFT!CC802)&gt;0,DRAFT!CD802,""))))</f>
        <v/>
      </c>
      <c r="AA800" s="3" t="str">
        <f>IF(COUNT($A800)=0,"",IF(Z800="3E","3E",IF(Z800="","I",LOOKUP(Z800/AB$2,{0,0.4,0.45,0.5,0.55,0.6,0.65,0.7,0.75,0.8,1},{"F","D","C","C+","B-","B","B+","A-","A","A+"}))))</f>
        <v/>
      </c>
      <c r="AB800" s="2" t="str">
        <f>IF(COUNT($A800)=0,"",IF(Z800="","--",IF(Z800="3E","3E",LOOKUP(Z800/AB$2,{0,0.4,0.45,0.5,0.55,0.6,0.65,0.7,0.75,0.8,1},{0,2,2.25,2.5,2.75,3,3.25,3.5,3.75,4}))))</f>
        <v/>
      </c>
      <c r="AC800" s="3" t="str">
        <f>IF(COUNT($A800)=0,"",IF($A800&lt;&gt;DRAFT!$B802,"ERR",IF(DRAFT!CF802&gt;0,DRAFT!CF802,"")))</f>
        <v/>
      </c>
      <c r="AD800" s="3" t="str">
        <f>IF(COUNT($A800)=0,"",IF(AC800="3E","3E",IF(AC800="","I",LOOKUP(AC800/AE$2,{0,0.4,0.45,0.5,0.55,0.6,0.65,0.7,0.75,0.8,1},{"F","D","C","C+","B-","B","B+","A-","A","A+"}))))</f>
        <v/>
      </c>
      <c r="AE800" s="2" t="str">
        <f>IF(COUNT($A800)=0,"",IF(AC800="","--",IF(AC800="3E","3E",LOOKUP(AC800/AE$2,{0,0.4,0.45,0.5,0.55,0.6,0.65,0.7,0.75,0.8,1},{0,2,2.25,2.5,2.75,3,3.25,3.5,3.75,4}))))</f>
        <v/>
      </c>
      <c r="AF800" s="3" t="str">
        <f>IF($A800&lt;&gt;DRAFT!$B802,"ERR",IF(OR(COUNT($A800)=0,COUNT(DRAFT!CI802:CK802,DRAFT!CM802:CO802)=0),"",CEILING(SUM(DRAFT!CL802,DRAFT!CP802),1)))</f>
        <v/>
      </c>
      <c r="AG800" s="3" t="str">
        <f>IF(COUNT($A800)=0,"",IF(AF800="3E","3E",IF(AF800="","I",LOOKUP(AF800/AH$2,{0,0.4,0.45,0.5,0.55,0.6,0.65,0.7,0.75,0.8,1},{"F","D","C","C+","B-","B","B+","A-","A","A+"}))))</f>
        <v/>
      </c>
      <c r="AH800" s="2" t="str">
        <f>IF(COUNT($A800)=0,"",IF(AF800="","--",IF(AF800="3E","3E",LOOKUP(AF800/AH$2,{0,0.4,0.45,0.5,0.55,0.6,0.65,0.7,0.75,0.8,1},{0,2,2.25,2.5,2.75,3,3.25,3.5,3.75,4}))))</f>
        <v/>
      </c>
      <c r="AI800" s="11" t="str">
        <f>IF(OR(COUNT($A800)=0,COUNT(B800:AH800)=0),"",IF(COUNTIF(B800:AH800,"3E")&gt;0,"3E",IF(DRAFT!$A802="R",TRUNC(SUMPRODUCT(RGP,RCP)/TCP,3),TRUNC((SUMPRODUCT(--(IMDGP&gt;0)*IMDGP,IMCP)+CEILING(DRAFT!$CQ802*42,0.25))/TCP,3))))</f>
        <v/>
      </c>
      <c r="AJ800" s="3" t="str">
        <f>IF(OR(COUNT($A800)=0,COUNT(B800:AH800)=0),"",IF(COUNTIF(B800:AH800,"3E")&gt;0,"3E",IF(DRAFT!$A802="R",SUMPRODUCT(--(RGP&gt;=2),RCP),SUMPRODUCT(--(IMDGP&gt;0),--(IMGP=0),IMCP)+DRAFT!$CR802)))</f>
        <v/>
      </c>
      <c r="AK800" s="3" t="str">
        <f>IF(OR(COUNT($A800)=0,COUNT(B800:AH800)=0),"",IF(COUNTIF(B800:AJ800,"3E")&gt;0,"3E",IF(AND(DRAFT!$A802="IM",OR($AI800&gt;DRAFT!$CQ802,$AJ800&gt;DRAFT!$CR802)),"IMPROVED",IF(AND(DRAFT!$A802="IM",$AI800&lt;=DRAFT!$CQ802,$AJ800&lt;=DRAFT!$CR802),"NOT IMPROVED",IF(AND(AH800&gt;=2,AI800&gt;=2,AJ800&gt;=30),"PASS","FAIL")))))</f>
        <v/>
      </c>
      <c r="AL800" s="3" t="str">
        <f t="shared" si="24"/>
        <v/>
      </c>
      <c r="AM800" s="3" t="str">
        <f t="shared" si="25"/>
        <v/>
      </c>
    </row>
    <row r="801" spans="1:39" ht="18.95" customHeight="1" x14ac:dyDescent="0.25">
      <c r="A801" s="4" t="str">
        <f>IF(DRAFT!$B803="","",DRAFT!$B803)</f>
        <v/>
      </c>
      <c r="B801" s="3" t="str">
        <f>IF(COUNT($A801)=0,"",IF($A801&lt;&gt;DRAFT!$B803,"ERR",IF(DRAFT!I803="3E","3E",IF(COUNT(DRAFT!E803,DRAFT!I803)&gt;0,DRAFT!J803,""))))</f>
        <v/>
      </c>
      <c r="C801" s="3" t="str">
        <f>IF(COUNT($A801)=0,"",IF(B801="3E","3E",IF(B801="","I",LOOKUP(B801/D$2,{0,0.4,0.45,0.5,0.55,0.6,0.65,0.7,0.75,0.8,1},{"F","D","C","C+","B-","B","B+","A-","A","A+"}))))</f>
        <v/>
      </c>
      <c r="D801" s="2" t="str">
        <f>IF(COUNT($A801)=0,"",IF(B801="","--",IF(B801="3E","3E",LOOKUP(B801/D$2,{0,0.4,0.45,0.5,0.55,0.6,0.65,0.7,0.75,0.8,1},{0,2,2.25,2.5,2.75,3,3.25,3.5,3.75,4}))))</f>
        <v/>
      </c>
      <c r="E801" s="3" t="str">
        <f>IF(COUNT($A801)=0,"",IF($A801&lt;&gt;DRAFT!$B803,"ERR",IF(DRAFT!R803="3E","3E",IF(COUNT(DRAFT!N803,DRAFT!R803)&gt;0,DRAFT!S803,""))))</f>
        <v/>
      </c>
      <c r="F801" s="3" t="str">
        <f>IF(COUNT($A801)=0,"",IF(E801="3E","3E",IF(E801="","I",LOOKUP(E801/G$2,{0,0.4,0.45,0.5,0.55,0.6,0.65,0.7,0.75,0.8,1},{"F","D","C","C+","B-","B","B+","A-","A","A+"}))))</f>
        <v/>
      </c>
      <c r="G801" s="2" t="str">
        <f>IF(COUNT($A801)=0,"",IF(E801="","--",IF(E801="3E","3E",LOOKUP(E801/G$2,{0,0.4,0.45,0.5,0.55,0.6,0.65,0.7,0.75,0.8,1},{0,2,2.25,2.5,2.75,3,3.25,3.5,3.75,4}))))</f>
        <v/>
      </c>
      <c r="H801" s="3" t="str">
        <f>IF(COUNT($A801)=0,"",IF($A801&lt;&gt;DRAFT!$B803,"ERR",IF(DRAFT!AA803="3E","3E",IF(COUNT(DRAFT!W803,DRAFT!AA803)&gt;0,DRAFT!AB803,""))))</f>
        <v/>
      </c>
      <c r="I801" s="3" t="str">
        <f>IF(COUNT($A801)=0,"",IF(H801="3E","3E",IF(H801="","I",LOOKUP(H801/J$2,{0,0.4,0.45,0.5,0.55,0.6,0.65,0.7,0.75,0.8,1},{"F","D","C","C+","B-","B","B+","A-","A","A+"}))))</f>
        <v/>
      </c>
      <c r="J801" s="2" t="str">
        <f>IF(COUNT($A801)=0,"",IF(H801="","--",IF(H801="3E","3E",LOOKUP(H801/J$2,{0,0.4,0.45,0.5,0.55,0.6,0.65,0.7,0.75,0.8,1},{0,2,2.25,2.5,2.75,3,3.25,3.5,3.75,4}))))</f>
        <v/>
      </c>
      <c r="K801" s="3" t="str">
        <f>IF(COUNT($A801)=0,"",IF($A801&lt;&gt;DRAFT!$B803,"ERR",IF(DRAFT!AJ803="3E","3E",IF(COUNT(DRAFT!AF803,DRAFT!AJ803)&gt;0,DRAFT!AK803,""))))</f>
        <v/>
      </c>
      <c r="L801" s="3" t="str">
        <f>IF(COUNT($A801)=0,"",IF(K801="3E","3E",IF(K801="","I",LOOKUP(K801/M$2,{0,0.4,0.45,0.5,0.55,0.6,0.65,0.7,0.75,0.8,1},{"F","D","C","C+","B-","B","B+","A-","A","A+"}))))</f>
        <v/>
      </c>
      <c r="M801" s="2" t="str">
        <f>IF(COUNT($A801)=0,"",IF(K801="","--",IF(K801="3E","3E",LOOKUP(K801/M$2,{0,0.4,0.45,0.5,0.55,0.6,0.65,0.7,0.75,0.8,1},{0,2,2.25,2.5,2.75,3,3.25,3.5,3.75,4}))))</f>
        <v/>
      </c>
      <c r="N801" s="3" t="str">
        <f>IF(COUNT($A801)=0,"",IF($A801&lt;&gt;DRAFT!$B803,"ERR",IF(DRAFT!AS803="3E","3E",IF(COUNT(DRAFT!AO803,DRAFT!AS803)&gt;0,DRAFT!AT803,""))))</f>
        <v/>
      </c>
      <c r="O801" s="3" t="str">
        <f>IF(COUNT($A801)=0,"",IF(N801="3E","3E",IF(N801="","I",LOOKUP(N801/P$2,{0,0.4,0.45,0.5,0.55,0.6,0.65,0.7,0.75,0.8,1},{"F","D","C","C+","B-","B","B+","A-","A","A+"}))))</f>
        <v/>
      </c>
      <c r="P801" s="2" t="str">
        <f>IF(COUNT($A801)=0,"",IF(N801="","--",IF(N801="3E","3E",LOOKUP(N801/P$2,{0,0.4,0.45,0.5,0.55,0.6,0.65,0.7,0.75,0.8,1},{0,2,2.25,2.5,2.75,3,3.25,3.5,3.75,4}))))</f>
        <v/>
      </c>
      <c r="Q801" s="3" t="str">
        <f>IF(COUNT($A801)=0,"",IF($A801&lt;&gt;DRAFT!$B803,"ERR",IF(DRAFT!BB803="3E","3E",IF(COUNT(DRAFT!AX803,DRAFT!BB803)&gt;0,DRAFT!BC803,""))))</f>
        <v/>
      </c>
      <c r="R801" s="3" t="str">
        <f>IF(COUNT($A801)=0,"",IF(Q801="3E","3E",IF(Q801="","I",LOOKUP(Q801/S$2,{0,0.4,0.45,0.5,0.55,0.6,0.65,0.7,0.75,0.8,1},{"F","D","C","C+","B-","B","B+","A-","A","A+"}))))</f>
        <v/>
      </c>
      <c r="S801" s="2" t="str">
        <f>IF(COUNT($A801)=0,"",IF(Q801="","--",IF(Q801="3E","3E",LOOKUP(Q801/S$2,{0,0.4,0.45,0.5,0.55,0.6,0.65,0.7,0.75,0.8,1},{0,2,2.25,2.5,2.75,3,3.25,3.5,3.75,4}))))</f>
        <v/>
      </c>
      <c r="T801" s="3" t="str">
        <f>IF(COUNT($A801)=0,"",IF($A801&lt;&gt;DRAFT!$B803,"ERR",IF(DRAFT!BK803="3E","3E",IF(COUNT(DRAFT!BG803,DRAFT!BK803)&gt;0,DRAFT!BL803,""))))</f>
        <v/>
      </c>
      <c r="U801" s="3" t="str">
        <f>IF(COUNT($A801)=0,"",IF(T801="3E","3E",IF(T801="","I",LOOKUP(T801/V$2,{0,0.4,0.45,0.5,0.55,0.6,0.65,0.7,0.75,0.8,1},{"F","D","C","C+","B-","B","B+","A-","A","A+"}))))</f>
        <v/>
      </c>
      <c r="V801" s="2" t="str">
        <f>IF(COUNT($A801)=0,"",IF(T801="","--",IF(T801="3E","3E",LOOKUP(T801/V$2,{0,0.4,0.45,0.5,0.55,0.6,0.65,0.7,0.75,0.8,1},{0,2,2.25,2.5,2.75,3,3.25,3.5,3.75,4}))))</f>
        <v/>
      </c>
      <c r="W801" s="3" t="str">
        <f>IF(COUNT($A801)=0,"",IF($A801&lt;&gt;DRAFT!$B803,"ERR",IF(DRAFT!BT803="3E","3E",IF(COUNT(DRAFT!BP803,DRAFT!BT803)&gt;0,DRAFT!BU803,""))))</f>
        <v/>
      </c>
      <c r="X801" s="3" t="str">
        <f>IF(COUNT($A801)=0,"",IF(W801="3E","3E",IF(W801="","I",LOOKUP(W801/Y$2,{0,0.4,0.45,0.5,0.55,0.6,0.65,0.7,0.75,0.8,1},{"F","D","C","C+","B-","B","B+","A-","A","A+"}))))</f>
        <v/>
      </c>
      <c r="Y801" s="2" t="str">
        <f>IF(COUNT($A801)=0,"",IF(W801="","--",IF(W801="3E","3E",LOOKUP(W801/Y$2,{0,0.4,0.45,0.5,0.55,0.6,0.65,0.7,0.75,0.8,1},{0,2,2.25,2.5,2.75,3,3.25,3.5,3.75,4}))))</f>
        <v/>
      </c>
      <c r="Z801" s="3" t="str">
        <f>IF(COUNT($A801)=0,"",IF($A801&lt;&gt;DRAFT!$B803,"ERR",IF(DRAFT!CC803="3E","3E",IF(COUNT(DRAFT!BY803,DRAFT!CC803)&gt;0,DRAFT!CD803,""))))</f>
        <v/>
      </c>
      <c r="AA801" s="3" t="str">
        <f>IF(COUNT($A801)=0,"",IF(Z801="3E","3E",IF(Z801="","I",LOOKUP(Z801/AB$2,{0,0.4,0.45,0.5,0.55,0.6,0.65,0.7,0.75,0.8,1},{"F","D","C","C+","B-","B","B+","A-","A","A+"}))))</f>
        <v/>
      </c>
      <c r="AB801" s="2" t="str">
        <f>IF(COUNT($A801)=0,"",IF(Z801="","--",IF(Z801="3E","3E",LOOKUP(Z801/AB$2,{0,0.4,0.45,0.5,0.55,0.6,0.65,0.7,0.75,0.8,1},{0,2,2.25,2.5,2.75,3,3.25,3.5,3.75,4}))))</f>
        <v/>
      </c>
      <c r="AC801" s="3" t="str">
        <f>IF(COUNT($A801)=0,"",IF($A801&lt;&gt;DRAFT!$B803,"ERR",IF(DRAFT!CF803&gt;0,DRAFT!CF803,"")))</f>
        <v/>
      </c>
      <c r="AD801" s="3" t="str">
        <f>IF(COUNT($A801)=0,"",IF(AC801="3E","3E",IF(AC801="","I",LOOKUP(AC801/AE$2,{0,0.4,0.45,0.5,0.55,0.6,0.65,0.7,0.75,0.8,1},{"F","D","C","C+","B-","B","B+","A-","A","A+"}))))</f>
        <v/>
      </c>
      <c r="AE801" s="2" t="str">
        <f>IF(COUNT($A801)=0,"",IF(AC801="","--",IF(AC801="3E","3E",LOOKUP(AC801/AE$2,{0,0.4,0.45,0.5,0.55,0.6,0.65,0.7,0.75,0.8,1},{0,2,2.25,2.5,2.75,3,3.25,3.5,3.75,4}))))</f>
        <v/>
      </c>
      <c r="AF801" s="3" t="str">
        <f>IF($A801&lt;&gt;DRAFT!$B803,"ERR",IF(OR(COUNT($A801)=0,COUNT(DRAFT!CI803:CK803,DRAFT!CM803:CO803)=0),"",CEILING(SUM(DRAFT!CL803,DRAFT!CP803),1)))</f>
        <v/>
      </c>
      <c r="AG801" s="3" t="str">
        <f>IF(COUNT($A801)=0,"",IF(AF801="3E","3E",IF(AF801="","I",LOOKUP(AF801/AH$2,{0,0.4,0.45,0.5,0.55,0.6,0.65,0.7,0.75,0.8,1},{"F","D","C","C+","B-","B","B+","A-","A","A+"}))))</f>
        <v/>
      </c>
      <c r="AH801" s="2" t="str">
        <f>IF(COUNT($A801)=0,"",IF(AF801="","--",IF(AF801="3E","3E",LOOKUP(AF801/AH$2,{0,0.4,0.45,0.5,0.55,0.6,0.65,0.7,0.75,0.8,1},{0,2,2.25,2.5,2.75,3,3.25,3.5,3.75,4}))))</f>
        <v/>
      </c>
      <c r="AI801" s="11" t="str">
        <f>IF(OR(COUNT($A801)=0,COUNT(B801:AH801)=0),"",IF(COUNTIF(B801:AH801,"3E")&gt;0,"3E",IF(DRAFT!$A803="R",TRUNC(SUMPRODUCT(RGP,RCP)/TCP,3),TRUNC((SUMPRODUCT(--(IMDGP&gt;0)*IMDGP,IMCP)+CEILING(DRAFT!$CQ803*42,0.25))/TCP,3))))</f>
        <v/>
      </c>
      <c r="AJ801" s="3" t="str">
        <f>IF(OR(COUNT($A801)=0,COUNT(B801:AH801)=0),"",IF(COUNTIF(B801:AH801,"3E")&gt;0,"3E",IF(DRAFT!$A803="R",SUMPRODUCT(--(RGP&gt;=2),RCP),SUMPRODUCT(--(IMDGP&gt;0),--(IMGP=0),IMCP)+DRAFT!$CR803)))</f>
        <v/>
      </c>
      <c r="AK801" s="3" t="str">
        <f>IF(OR(COUNT($A801)=0,COUNT(B801:AH801)=0),"",IF(COUNTIF(B801:AJ801,"3E")&gt;0,"3E",IF(AND(DRAFT!$A803="IM",OR($AI801&gt;DRAFT!$CQ803,$AJ801&gt;DRAFT!$CR803)),"IMPROVED",IF(AND(DRAFT!$A803="IM",$AI801&lt;=DRAFT!$CQ803,$AJ801&lt;=DRAFT!$CR803),"NOT IMPROVED",IF(AND(AH801&gt;=2,AI801&gt;=2,AJ801&gt;=30),"PASS","FAIL")))))</f>
        <v/>
      </c>
      <c r="AL801" s="3" t="str">
        <f t="shared" si="24"/>
        <v/>
      </c>
      <c r="AM801" s="3" t="str">
        <f t="shared" si="25"/>
        <v/>
      </c>
    </row>
    <row r="802" spans="1:39" ht="18.95" customHeight="1" x14ac:dyDescent="0.25">
      <c r="A802" s="4" t="str">
        <f>IF(DRAFT!$B804="","",DRAFT!$B804)</f>
        <v/>
      </c>
      <c r="B802" s="3" t="str">
        <f>IF(COUNT($A802)=0,"",IF($A802&lt;&gt;DRAFT!$B804,"ERR",IF(DRAFT!I804="3E","3E",IF(COUNT(DRAFT!E804,DRAFT!I804)&gt;0,DRAFT!J804,""))))</f>
        <v/>
      </c>
      <c r="C802" s="3" t="str">
        <f>IF(COUNT($A802)=0,"",IF(B802="3E","3E",IF(B802="","I",LOOKUP(B802/D$2,{0,0.4,0.45,0.5,0.55,0.6,0.65,0.7,0.75,0.8,1},{"F","D","C","C+","B-","B","B+","A-","A","A+"}))))</f>
        <v/>
      </c>
      <c r="D802" s="2" t="str">
        <f>IF(COUNT($A802)=0,"",IF(B802="","--",IF(B802="3E","3E",LOOKUP(B802/D$2,{0,0.4,0.45,0.5,0.55,0.6,0.65,0.7,0.75,0.8,1},{0,2,2.25,2.5,2.75,3,3.25,3.5,3.75,4}))))</f>
        <v/>
      </c>
      <c r="E802" s="3" t="str">
        <f>IF(COUNT($A802)=0,"",IF($A802&lt;&gt;DRAFT!$B804,"ERR",IF(DRAFT!R804="3E","3E",IF(COUNT(DRAFT!N804,DRAFT!R804)&gt;0,DRAFT!S804,""))))</f>
        <v/>
      </c>
      <c r="F802" s="3" t="str">
        <f>IF(COUNT($A802)=0,"",IF(E802="3E","3E",IF(E802="","I",LOOKUP(E802/G$2,{0,0.4,0.45,0.5,0.55,0.6,0.65,0.7,0.75,0.8,1},{"F","D","C","C+","B-","B","B+","A-","A","A+"}))))</f>
        <v/>
      </c>
      <c r="G802" s="2" t="str">
        <f>IF(COUNT($A802)=0,"",IF(E802="","--",IF(E802="3E","3E",LOOKUP(E802/G$2,{0,0.4,0.45,0.5,0.55,0.6,0.65,0.7,0.75,0.8,1},{0,2,2.25,2.5,2.75,3,3.25,3.5,3.75,4}))))</f>
        <v/>
      </c>
      <c r="H802" s="3" t="str">
        <f>IF(COUNT($A802)=0,"",IF($A802&lt;&gt;DRAFT!$B804,"ERR",IF(DRAFT!AA804="3E","3E",IF(COUNT(DRAFT!W804,DRAFT!AA804)&gt;0,DRAFT!AB804,""))))</f>
        <v/>
      </c>
      <c r="I802" s="3" t="str">
        <f>IF(COUNT($A802)=0,"",IF(H802="3E","3E",IF(H802="","I",LOOKUP(H802/J$2,{0,0.4,0.45,0.5,0.55,0.6,0.65,0.7,0.75,0.8,1},{"F","D","C","C+","B-","B","B+","A-","A","A+"}))))</f>
        <v/>
      </c>
      <c r="J802" s="2" t="str">
        <f>IF(COUNT($A802)=0,"",IF(H802="","--",IF(H802="3E","3E",LOOKUP(H802/J$2,{0,0.4,0.45,0.5,0.55,0.6,0.65,0.7,0.75,0.8,1},{0,2,2.25,2.5,2.75,3,3.25,3.5,3.75,4}))))</f>
        <v/>
      </c>
      <c r="K802" s="3" t="str">
        <f>IF(COUNT($A802)=0,"",IF($A802&lt;&gt;DRAFT!$B804,"ERR",IF(DRAFT!AJ804="3E","3E",IF(COUNT(DRAFT!AF804,DRAFT!AJ804)&gt;0,DRAFT!AK804,""))))</f>
        <v/>
      </c>
      <c r="L802" s="3" t="str">
        <f>IF(COUNT($A802)=0,"",IF(K802="3E","3E",IF(K802="","I",LOOKUP(K802/M$2,{0,0.4,0.45,0.5,0.55,0.6,0.65,0.7,0.75,0.8,1},{"F","D","C","C+","B-","B","B+","A-","A","A+"}))))</f>
        <v/>
      </c>
      <c r="M802" s="2" t="str">
        <f>IF(COUNT($A802)=0,"",IF(K802="","--",IF(K802="3E","3E",LOOKUP(K802/M$2,{0,0.4,0.45,0.5,0.55,0.6,0.65,0.7,0.75,0.8,1},{0,2,2.25,2.5,2.75,3,3.25,3.5,3.75,4}))))</f>
        <v/>
      </c>
      <c r="N802" s="3" t="str">
        <f>IF(COUNT($A802)=0,"",IF($A802&lt;&gt;DRAFT!$B804,"ERR",IF(DRAFT!AS804="3E","3E",IF(COUNT(DRAFT!AO804,DRAFT!AS804)&gt;0,DRAFT!AT804,""))))</f>
        <v/>
      </c>
      <c r="O802" s="3" t="str">
        <f>IF(COUNT($A802)=0,"",IF(N802="3E","3E",IF(N802="","I",LOOKUP(N802/P$2,{0,0.4,0.45,0.5,0.55,0.6,0.65,0.7,0.75,0.8,1},{"F","D","C","C+","B-","B","B+","A-","A","A+"}))))</f>
        <v/>
      </c>
      <c r="P802" s="2" t="str">
        <f>IF(COUNT($A802)=0,"",IF(N802="","--",IF(N802="3E","3E",LOOKUP(N802/P$2,{0,0.4,0.45,0.5,0.55,0.6,0.65,0.7,0.75,0.8,1},{0,2,2.25,2.5,2.75,3,3.25,3.5,3.75,4}))))</f>
        <v/>
      </c>
      <c r="Q802" s="3" t="str">
        <f>IF(COUNT($A802)=0,"",IF($A802&lt;&gt;DRAFT!$B804,"ERR",IF(DRAFT!BB804="3E","3E",IF(COUNT(DRAFT!AX804,DRAFT!BB804)&gt;0,DRAFT!BC804,""))))</f>
        <v/>
      </c>
      <c r="R802" s="3" t="str">
        <f>IF(COUNT($A802)=0,"",IF(Q802="3E","3E",IF(Q802="","I",LOOKUP(Q802/S$2,{0,0.4,0.45,0.5,0.55,0.6,0.65,0.7,0.75,0.8,1},{"F","D","C","C+","B-","B","B+","A-","A","A+"}))))</f>
        <v/>
      </c>
      <c r="S802" s="2" t="str">
        <f>IF(COUNT($A802)=0,"",IF(Q802="","--",IF(Q802="3E","3E",LOOKUP(Q802/S$2,{0,0.4,0.45,0.5,0.55,0.6,0.65,0.7,0.75,0.8,1},{0,2,2.25,2.5,2.75,3,3.25,3.5,3.75,4}))))</f>
        <v/>
      </c>
      <c r="T802" s="3" t="str">
        <f>IF(COUNT($A802)=0,"",IF($A802&lt;&gt;DRAFT!$B804,"ERR",IF(DRAFT!BK804="3E","3E",IF(COUNT(DRAFT!BG804,DRAFT!BK804)&gt;0,DRAFT!BL804,""))))</f>
        <v/>
      </c>
      <c r="U802" s="3" t="str">
        <f>IF(COUNT($A802)=0,"",IF(T802="3E","3E",IF(T802="","I",LOOKUP(T802/V$2,{0,0.4,0.45,0.5,0.55,0.6,0.65,0.7,0.75,0.8,1},{"F","D","C","C+","B-","B","B+","A-","A","A+"}))))</f>
        <v/>
      </c>
      <c r="V802" s="2" t="str">
        <f>IF(COUNT($A802)=0,"",IF(T802="","--",IF(T802="3E","3E",LOOKUP(T802/V$2,{0,0.4,0.45,0.5,0.55,0.6,0.65,0.7,0.75,0.8,1},{0,2,2.25,2.5,2.75,3,3.25,3.5,3.75,4}))))</f>
        <v/>
      </c>
      <c r="W802" s="3" t="str">
        <f>IF(COUNT($A802)=0,"",IF($A802&lt;&gt;DRAFT!$B804,"ERR",IF(DRAFT!BT804="3E","3E",IF(COUNT(DRAFT!BP804,DRAFT!BT804)&gt;0,DRAFT!BU804,""))))</f>
        <v/>
      </c>
      <c r="X802" s="3" t="str">
        <f>IF(COUNT($A802)=0,"",IF(W802="3E","3E",IF(W802="","I",LOOKUP(W802/Y$2,{0,0.4,0.45,0.5,0.55,0.6,0.65,0.7,0.75,0.8,1},{"F","D","C","C+","B-","B","B+","A-","A","A+"}))))</f>
        <v/>
      </c>
      <c r="Y802" s="2" t="str">
        <f>IF(COUNT($A802)=0,"",IF(W802="","--",IF(W802="3E","3E",LOOKUP(W802/Y$2,{0,0.4,0.45,0.5,0.55,0.6,0.65,0.7,0.75,0.8,1},{0,2,2.25,2.5,2.75,3,3.25,3.5,3.75,4}))))</f>
        <v/>
      </c>
      <c r="Z802" s="3" t="str">
        <f>IF(COUNT($A802)=0,"",IF($A802&lt;&gt;DRAFT!$B804,"ERR",IF(DRAFT!CC804="3E","3E",IF(COUNT(DRAFT!BY804,DRAFT!CC804)&gt;0,DRAFT!CD804,""))))</f>
        <v/>
      </c>
      <c r="AA802" s="3" t="str">
        <f>IF(COUNT($A802)=0,"",IF(Z802="3E","3E",IF(Z802="","I",LOOKUP(Z802/AB$2,{0,0.4,0.45,0.5,0.55,0.6,0.65,0.7,0.75,0.8,1},{"F","D","C","C+","B-","B","B+","A-","A","A+"}))))</f>
        <v/>
      </c>
      <c r="AB802" s="2" t="str">
        <f>IF(COUNT($A802)=0,"",IF(Z802="","--",IF(Z802="3E","3E",LOOKUP(Z802/AB$2,{0,0.4,0.45,0.5,0.55,0.6,0.65,0.7,0.75,0.8,1},{0,2,2.25,2.5,2.75,3,3.25,3.5,3.75,4}))))</f>
        <v/>
      </c>
      <c r="AC802" s="3" t="str">
        <f>IF(COUNT($A802)=0,"",IF($A802&lt;&gt;DRAFT!$B804,"ERR",IF(DRAFT!CF804&gt;0,DRAFT!CF804,"")))</f>
        <v/>
      </c>
      <c r="AD802" s="3" t="str">
        <f>IF(COUNT($A802)=0,"",IF(AC802="3E","3E",IF(AC802="","I",LOOKUP(AC802/AE$2,{0,0.4,0.45,0.5,0.55,0.6,0.65,0.7,0.75,0.8,1},{"F","D","C","C+","B-","B","B+","A-","A","A+"}))))</f>
        <v/>
      </c>
      <c r="AE802" s="2" t="str">
        <f>IF(COUNT($A802)=0,"",IF(AC802="","--",IF(AC802="3E","3E",LOOKUP(AC802/AE$2,{0,0.4,0.45,0.5,0.55,0.6,0.65,0.7,0.75,0.8,1},{0,2,2.25,2.5,2.75,3,3.25,3.5,3.75,4}))))</f>
        <v/>
      </c>
      <c r="AF802" s="3" t="str">
        <f>IF($A802&lt;&gt;DRAFT!$B804,"ERR",IF(OR(COUNT($A802)=0,COUNT(DRAFT!CI804:CK804,DRAFT!CM804:CO804)=0),"",CEILING(SUM(DRAFT!CL804,DRAFT!CP804),1)))</f>
        <v/>
      </c>
      <c r="AG802" s="3" t="str">
        <f>IF(COUNT($A802)=0,"",IF(AF802="3E","3E",IF(AF802="","I",LOOKUP(AF802/AH$2,{0,0.4,0.45,0.5,0.55,0.6,0.65,0.7,0.75,0.8,1},{"F","D","C","C+","B-","B","B+","A-","A","A+"}))))</f>
        <v/>
      </c>
      <c r="AH802" s="2" t="str">
        <f>IF(COUNT($A802)=0,"",IF(AF802="","--",IF(AF802="3E","3E",LOOKUP(AF802/AH$2,{0,0.4,0.45,0.5,0.55,0.6,0.65,0.7,0.75,0.8,1},{0,2,2.25,2.5,2.75,3,3.25,3.5,3.75,4}))))</f>
        <v/>
      </c>
      <c r="AI802" s="11" t="str">
        <f>IF(OR(COUNT($A802)=0,COUNT(B802:AH802)=0),"",IF(COUNTIF(B802:AH802,"3E")&gt;0,"3E",IF(DRAFT!$A804="R",TRUNC(SUMPRODUCT(RGP,RCP)/TCP,3),TRUNC((SUMPRODUCT(--(IMDGP&gt;0)*IMDGP,IMCP)+CEILING(DRAFT!$CQ804*42,0.25))/TCP,3))))</f>
        <v/>
      </c>
      <c r="AJ802" s="3" t="str">
        <f>IF(OR(COUNT($A802)=0,COUNT(B802:AH802)=0),"",IF(COUNTIF(B802:AH802,"3E")&gt;0,"3E",IF(DRAFT!$A804="R",SUMPRODUCT(--(RGP&gt;=2),RCP),SUMPRODUCT(--(IMDGP&gt;0),--(IMGP=0),IMCP)+DRAFT!$CR804)))</f>
        <v/>
      </c>
      <c r="AK802" s="3" t="str">
        <f>IF(OR(COUNT($A802)=0,COUNT(B802:AH802)=0),"",IF(COUNTIF(B802:AJ802,"3E")&gt;0,"3E",IF(AND(DRAFT!$A804="IM",OR($AI802&gt;DRAFT!$CQ804,$AJ802&gt;DRAFT!$CR804)),"IMPROVED",IF(AND(DRAFT!$A804="IM",$AI802&lt;=DRAFT!$CQ804,$AJ802&lt;=DRAFT!$CR804),"NOT IMPROVED",IF(AND(AH802&gt;=2,AI802&gt;=2,AJ802&gt;=30),"PASS","FAIL")))))</f>
        <v/>
      </c>
      <c r="AL802" s="3" t="str">
        <f t="shared" si="24"/>
        <v/>
      </c>
      <c r="AM802" s="3" t="str">
        <f t="shared" si="25"/>
        <v/>
      </c>
    </row>
    <row r="803" spans="1:39" ht="18.95" customHeight="1" x14ac:dyDescent="0.25">
      <c r="A803" s="4" t="str">
        <f>IF(DRAFT!$B805="","",DRAFT!$B805)</f>
        <v/>
      </c>
      <c r="B803" s="3" t="str">
        <f>IF(COUNT($A803)=0,"",IF($A803&lt;&gt;DRAFT!$B805,"ERR",IF(DRAFT!I805="3E","3E",IF(COUNT(DRAFT!E805,DRAFT!I805)&gt;0,DRAFT!J805,""))))</f>
        <v/>
      </c>
      <c r="C803" s="3" t="str">
        <f>IF(COUNT($A803)=0,"",IF(B803="3E","3E",IF(B803="","I",LOOKUP(B803/D$2,{0,0.4,0.45,0.5,0.55,0.6,0.65,0.7,0.75,0.8,1},{"F","D","C","C+","B-","B","B+","A-","A","A+"}))))</f>
        <v/>
      </c>
      <c r="D803" s="2" t="str">
        <f>IF(COUNT($A803)=0,"",IF(B803="","--",IF(B803="3E","3E",LOOKUP(B803/D$2,{0,0.4,0.45,0.5,0.55,0.6,0.65,0.7,0.75,0.8,1},{0,2,2.25,2.5,2.75,3,3.25,3.5,3.75,4}))))</f>
        <v/>
      </c>
      <c r="E803" s="3" t="str">
        <f>IF(COUNT($A803)=0,"",IF($A803&lt;&gt;DRAFT!$B805,"ERR",IF(DRAFT!R805="3E","3E",IF(COUNT(DRAFT!N805,DRAFT!R805)&gt;0,DRAFT!S805,""))))</f>
        <v/>
      </c>
      <c r="F803" s="3" t="str">
        <f>IF(COUNT($A803)=0,"",IF(E803="3E","3E",IF(E803="","I",LOOKUP(E803/G$2,{0,0.4,0.45,0.5,0.55,0.6,0.65,0.7,0.75,0.8,1},{"F","D","C","C+","B-","B","B+","A-","A","A+"}))))</f>
        <v/>
      </c>
      <c r="G803" s="2" t="str">
        <f>IF(COUNT($A803)=0,"",IF(E803="","--",IF(E803="3E","3E",LOOKUP(E803/G$2,{0,0.4,0.45,0.5,0.55,0.6,0.65,0.7,0.75,0.8,1},{0,2,2.25,2.5,2.75,3,3.25,3.5,3.75,4}))))</f>
        <v/>
      </c>
      <c r="H803" s="3" t="str">
        <f>IF(COUNT($A803)=0,"",IF($A803&lt;&gt;DRAFT!$B805,"ERR",IF(DRAFT!AA805="3E","3E",IF(COUNT(DRAFT!W805,DRAFT!AA805)&gt;0,DRAFT!AB805,""))))</f>
        <v/>
      </c>
      <c r="I803" s="3" t="str">
        <f>IF(COUNT($A803)=0,"",IF(H803="3E","3E",IF(H803="","I",LOOKUP(H803/J$2,{0,0.4,0.45,0.5,0.55,0.6,0.65,0.7,0.75,0.8,1},{"F","D","C","C+","B-","B","B+","A-","A","A+"}))))</f>
        <v/>
      </c>
      <c r="J803" s="2" t="str">
        <f>IF(COUNT($A803)=0,"",IF(H803="","--",IF(H803="3E","3E",LOOKUP(H803/J$2,{0,0.4,0.45,0.5,0.55,0.6,0.65,0.7,0.75,0.8,1},{0,2,2.25,2.5,2.75,3,3.25,3.5,3.75,4}))))</f>
        <v/>
      </c>
      <c r="K803" s="3" t="str">
        <f>IF(COUNT($A803)=0,"",IF($A803&lt;&gt;DRAFT!$B805,"ERR",IF(DRAFT!AJ805="3E","3E",IF(COUNT(DRAFT!AF805,DRAFT!AJ805)&gt;0,DRAFT!AK805,""))))</f>
        <v/>
      </c>
      <c r="L803" s="3" t="str">
        <f>IF(COUNT($A803)=0,"",IF(K803="3E","3E",IF(K803="","I",LOOKUP(K803/M$2,{0,0.4,0.45,0.5,0.55,0.6,0.65,0.7,0.75,0.8,1},{"F","D","C","C+","B-","B","B+","A-","A","A+"}))))</f>
        <v/>
      </c>
      <c r="M803" s="2" t="str">
        <f>IF(COUNT($A803)=0,"",IF(K803="","--",IF(K803="3E","3E",LOOKUP(K803/M$2,{0,0.4,0.45,0.5,0.55,0.6,0.65,0.7,0.75,0.8,1},{0,2,2.25,2.5,2.75,3,3.25,3.5,3.75,4}))))</f>
        <v/>
      </c>
      <c r="N803" s="3" t="str">
        <f>IF(COUNT($A803)=0,"",IF($A803&lt;&gt;DRAFT!$B805,"ERR",IF(DRAFT!AS805="3E","3E",IF(COUNT(DRAFT!AO805,DRAFT!AS805)&gt;0,DRAFT!AT805,""))))</f>
        <v/>
      </c>
      <c r="O803" s="3" t="str">
        <f>IF(COUNT($A803)=0,"",IF(N803="3E","3E",IF(N803="","I",LOOKUP(N803/P$2,{0,0.4,0.45,0.5,0.55,0.6,0.65,0.7,0.75,0.8,1},{"F","D","C","C+","B-","B","B+","A-","A","A+"}))))</f>
        <v/>
      </c>
      <c r="P803" s="2" t="str">
        <f>IF(COUNT($A803)=0,"",IF(N803="","--",IF(N803="3E","3E",LOOKUP(N803/P$2,{0,0.4,0.45,0.5,0.55,0.6,0.65,0.7,0.75,0.8,1},{0,2,2.25,2.5,2.75,3,3.25,3.5,3.75,4}))))</f>
        <v/>
      </c>
      <c r="Q803" s="3" t="str">
        <f>IF(COUNT($A803)=0,"",IF($A803&lt;&gt;DRAFT!$B805,"ERR",IF(DRAFT!BB805="3E","3E",IF(COUNT(DRAFT!AX805,DRAFT!BB805)&gt;0,DRAFT!BC805,""))))</f>
        <v/>
      </c>
      <c r="R803" s="3" t="str">
        <f>IF(COUNT($A803)=0,"",IF(Q803="3E","3E",IF(Q803="","I",LOOKUP(Q803/S$2,{0,0.4,0.45,0.5,0.55,0.6,0.65,0.7,0.75,0.8,1},{"F","D","C","C+","B-","B","B+","A-","A","A+"}))))</f>
        <v/>
      </c>
      <c r="S803" s="2" t="str">
        <f>IF(COUNT($A803)=0,"",IF(Q803="","--",IF(Q803="3E","3E",LOOKUP(Q803/S$2,{0,0.4,0.45,0.5,0.55,0.6,0.65,0.7,0.75,0.8,1},{0,2,2.25,2.5,2.75,3,3.25,3.5,3.75,4}))))</f>
        <v/>
      </c>
      <c r="T803" s="3" t="str">
        <f>IF(COUNT($A803)=0,"",IF($A803&lt;&gt;DRAFT!$B805,"ERR",IF(DRAFT!BK805="3E","3E",IF(COUNT(DRAFT!BG805,DRAFT!BK805)&gt;0,DRAFT!BL805,""))))</f>
        <v/>
      </c>
      <c r="U803" s="3" t="str">
        <f>IF(COUNT($A803)=0,"",IF(T803="3E","3E",IF(T803="","I",LOOKUP(T803/V$2,{0,0.4,0.45,0.5,0.55,0.6,0.65,0.7,0.75,0.8,1},{"F","D","C","C+","B-","B","B+","A-","A","A+"}))))</f>
        <v/>
      </c>
      <c r="V803" s="2" t="str">
        <f>IF(COUNT($A803)=0,"",IF(T803="","--",IF(T803="3E","3E",LOOKUP(T803/V$2,{0,0.4,0.45,0.5,0.55,0.6,0.65,0.7,0.75,0.8,1},{0,2,2.25,2.5,2.75,3,3.25,3.5,3.75,4}))))</f>
        <v/>
      </c>
      <c r="W803" s="3" t="str">
        <f>IF(COUNT($A803)=0,"",IF($A803&lt;&gt;DRAFT!$B805,"ERR",IF(DRAFT!BT805="3E","3E",IF(COUNT(DRAFT!BP805,DRAFT!BT805)&gt;0,DRAFT!BU805,""))))</f>
        <v/>
      </c>
      <c r="X803" s="3" t="str">
        <f>IF(COUNT($A803)=0,"",IF(W803="3E","3E",IF(W803="","I",LOOKUP(W803/Y$2,{0,0.4,0.45,0.5,0.55,0.6,0.65,0.7,0.75,0.8,1},{"F","D","C","C+","B-","B","B+","A-","A","A+"}))))</f>
        <v/>
      </c>
      <c r="Y803" s="2" t="str">
        <f>IF(COUNT($A803)=0,"",IF(W803="","--",IF(W803="3E","3E",LOOKUP(W803/Y$2,{0,0.4,0.45,0.5,0.55,0.6,0.65,0.7,0.75,0.8,1},{0,2,2.25,2.5,2.75,3,3.25,3.5,3.75,4}))))</f>
        <v/>
      </c>
      <c r="Z803" s="3" t="str">
        <f>IF(COUNT($A803)=0,"",IF($A803&lt;&gt;DRAFT!$B805,"ERR",IF(DRAFT!CC805="3E","3E",IF(COUNT(DRAFT!BY805,DRAFT!CC805)&gt;0,DRAFT!CD805,""))))</f>
        <v/>
      </c>
      <c r="AA803" s="3" t="str">
        <f>IF(COUNT($A803)=0,"",IF(Z803="3E","3E",IF(Z803="","I",LOOKUP(Z803/AB$2,{0,0.4,0.45,0.5,0.55,0.6,0.65,0.7,0.75,0.8,1},{"F","D","C","C+","B-","B","B+","A-","A","A+"}))))</f>
        <v/>
      </c>
      <c r="AB803" s="2" t="str">
        <f>IF(COUNT($A803)=0,"",IF(Z803="","--",IF(Z803="3E","3E",LOOKUP(Z803/AB$2,{0,0.4,0.45,0.5,0.55,0.6,0.65,0.7,0.75,0.8,1},{0,2,2.25,2.5,2.75,3,3.25,3.5,3.75,4}))))</f>
        <v/>
      </c>
      <c r="AC803" s="3" t="str">
        <f>IF(COUNT($A803)=0,"",IF($A803&lt;&gt;DRAFT!$B805,"ERR",IF(DRAFT!CF805&gt;0,DRAFT!CF805,"")))</f>
        <v/>
      </c>
      <c r="AD803" s="3" t="str">
        <f>IF(COUNT($A803)=0,"",IF(AC803="3E","3E",IF(AC803="","I",LOOKUP(AC803/AE$2,{0,0.4,0.45,0.5,0.55,0.6,0.65,0.7,0.75,0.8,1},{"F","D","C","C+","B-","B","B+","A-","A","A+"}))))</f>
        <v/>
      </c>
      <c r="AE803" s="2" t="str">
        <f>IF(COUNT($A803)=0,"",IF(AC803="","--",IF(AC803="3E","3E",LOOKUP(AC803/AE$2,{0,0.4,0.45,0.5,0.55,0.6,0.65,0.7,0.75,0.8,1},{0,2,2.25,2.5,2.75,3,3.25,3.5,3.75,4}))))</f>
        <v/>
      </c>
      <c r="AF803" s="3" t="str">
        <f>IF($A803&lt;&gt;DRAFT!$B805,"ERR",IF(OR(COUNT($A803)=0,COUNT(DRAFT!CI805:CK805,DRAFT!CM805:CO805)=0),"",CEILING(SUM(DRAFT!CL805,DRAFT!CP805),1)))</f>
        <v/>
      </c>
      <c r="AG803" s="3" t="str">
        <f>IF(COUNT($A803)=0,"",IF(AF803="3E","3E",IF(AF803="","I",LOOKUP(AF803/AH$2,{0,0.4,0.45,0.5,0.55,0.6,0.65,0.7,0.75,0.8,1},{"F","D","C","C+","B-","B","B+","A-","A","A+"}))))</f>
        <v/>
      </c>
      <c r="AH803" s="2" t="str">
        <f>IF(COUNT($A803)=0,"",IF(AF803="","--",IF(AF803="3E","3E",LOOKUP(AF803/AH$2,{0,0.4,0.45,0.5,0.55,0.6,0.65,0.7,0.75,0.8,1},{0,2,2.25,2.5,2.75,3,3.25,3.5,3.75,4}))))</f>
        <v/>
      </c>
      <c r="AI803" s="11" t="str">
        <f>IF(OR(COUNT($A803)=0,COUNT(B803:AH803)=0),"",IF(COUNTIF(B803:AH803,"3E")&gt;0,"3E",IF(DRAFT!$A805="R",TRUNC(SUMPRODUCT(RGP,RCP)/TCP,3),TRUNC((SUMPRODUCT(--(IMDGP&gt;0)*IMDGP,IMCP)+CEILING(DRAFT!$CQ805*42,0.25))/TCP,3))))</f>
        <v/>
      </c>
      <c r="AJ803" s="3" t="str">
        <f>IF(OR(COUNT($A803)=0,COUNT(B803:AH803)=0),"",IF(COUNTIF(B803:AH803,"3E")&gt;0,"3E",IF(DRAFT!$A805="R",SUMPRODUCT(--(RGP&gt;=2),RCP),SUMPRODUCT(--(IMDGP&gt;0),--(IMGP=0),IMCP)+DRAFT!$CR805)))</f>
        <v/>
      </c>
      <c r="AK803" s="3" t="str">
        <f>IF(OR(COUNT($A803)=0,COUNT(B803:AH803)=0),"",IF(COUNTIF(B803:AJ803,"3E")&gt;0,"3E",IF(AND(DRAFT!$A805="IM",OR($AI803&gt;DRAFT!$CQ805,$AJ803&gt;DRAFT!$CR805)),"IMPROVED",IF(AND(DRAFT!$A805="IM",$AI803&lt;=DRAFT!$CQ805,$AJ803&lt;=DRAFT!$CR805),"NOT IMPROVED",IF(AND(AH803&gt;=2,AI803&gt;=2,AJ803&gt;=30),"PASS","FAIL")))))</f>
        <v/>
      </c>
      <c r="AL803" s="3" t="str">
        <f t="shared" si="24"/>
        <v/>
      </c>
      <c r="AM803" s="3" t="str">
        <f t="shared" si="25"/>
        <v/>
      </c>
    </row>
    <row r="804" spans="1:39" ht="18.95" customHeight="1" x14ac:dyDescent="0.25">
      <c r="A804" s="4" t="str">
        <f>IF(DRAFT!$B806="","",DRAFT!$B806)</f>
        <v/>
      </c>
      <c r="B804" s="3" t="str">
        <f>IF(COUNT($A804)=0,"",IF($A804&lt;&gt;DRAFT!$B806,"ERR",IF(DRAFT!I806="3E","3E",IF(COUNT(DRAFT!E806,DRAFT!I806)&gt;0,DRAFT!J806,""))))</f>
        <v/>
      </c>
      <c r="C804" s="3" t="str">
        <f>IF(COUNT($A804)=0,"",IF(B804="3E","3E",IF(B804="","I",LOOKUP(B804/D$2,{0,0.4,0.45,0.5,0.55,0.6,0.65,0.7,0.75,0.8,1},{"F","D","C","C+","B-","B","B+","A-","A","A+"}))))</f>
        <v/>
      </c>
      <c r="D804" s="2" t="str">
        <f>IF(COUNT($A804)=0,"",IF(B804="","--",IF(B804="3E","3E",LOOKUP(B804/D$2,{0,0.4,0.45,0.5,0.55,0.6,0.65,0.7,0.75,0.8,1},{0,2,2.25,2.5,2.75,3,3.25,3.5,3.75,4}))))</f>
        <v/>
      </c>
      <c r="E804" s="3" t="str">
        <f>IF(COUNT($A804)=0,"",IF($A804&lt;&gt;DRAFT!$B806,"ERR",IF(DRAFT!R806="3E","3E",IF(COUNT(DRAFT!N806,DRAFT!R806)&gt;0,DRAFT!S806,""))))</f>
        <v/>
      </c>
      <c r="F804" s="3" t="str">
        <f>IF(COUNT($A804)=0,"",IF(E804="3E","3E",IF(E804="","I",LOOKUP(E804/G$2,{0,0.4,0.45,0.5,0.55,0.6,0.65,0.7,0.75,0.8,1},{"F","D","C","C+","B-","B","B+","A-","A","A+"}))))</f>
        <v/>
      </c>
      <c r="G804" s="2" t="str">
        <f>IF(COUNT($A804)=0,"",IF(E804="","--",IF(E804="3E","3E",LOOKUP(E804/G$2,{0,0.4,0.45,0.5,0.55,0.6,0.65,0.7,0.75,0.8,1},{0,2,2.25,2.5,2.75,3,3.25,3.5,3.75,4}))))</f>
        <v/>
      </c>
      <c r="H804" s="3" t="str">
        <f>IF(COUNT($A804)=0,"",IF($A804&lt;&gt;DRAFT!$B806,"ERR",IF(DRAFT!AA806="3E","3E",IF(COUNT(DRAFT!W806,DRAFT!AA806)&gt;0,DRAFT!AB806,""))))</f>
        <v/>
      </c>
      <c r="I804" s="3" t="str">
        <f>IF(COUNT($A804)=0,"",IF(H804="3E","3E",IF(H804="","I",LOOKUP(H804/J$2,{0,0.4,0.45,0.5,0.55,0.6,0.65,0.7,0.75,0.8,1},{"F","D","C","C+","B-","B","B+","A-","A","A+"}))))</f>
        <v/>
      </c>
      <c r="J804" s="2" t="str">
        <f>IF(COUNT($A804)=0,"",IF(H804="","--",IF(H804="3E","3E",LOOKUP(H804/J$2,{0,0.4,0.45,0.5,0.55,0.6,0.65,0.7,0.75,0.8,1},{0,2,2.25,2.5,2.75,3,3.25,3.5,3.75,4}))))</f>
        <v/>
      </c>
      <c r="K804" s="3" t="str">
        <f>IF(COUNT($A804)=0,"",IF($A804&lt;&gt;DRAFT!$B806,"ERR",IF(DRAFT!AJ806="3E","3E",IF(COUNT(DRAFT!AF806,DRAFT!AJ806)&gt;0,DRAFT!AK806,""))))</f>
        <v/>
      </c>
      <c r="L804" s="3" t="str">
        <f>IF(COUNT($A804)=0,"",IF(K804="3E","3E",IF(K804="","I",LOOKUP(K804/M$2,{0,0.4,0.45,0.5,0.55,0.6,0.65,0.7,0.75,0.8,1},{"F","D","C","C+","B-","B","B+","A-","A","A+"}))))</f>
        <v/>
      </c>
      <c r="M804" s="2" t="str">
        <f>IF(COUNT($A804)=0,"",IF(K804="","--",IF(K804="3E","3E",LOOKUP(K804/M$2,{0,0.4,0.45,0.5,0.55,0.6,0.65,0.7,0.75,0.8,1},{0,2,2.25,2.5,2.75,3,3.25,3.5,3.75,4}))))</f>
        <v/>
      </c>
      <c r="N804" s="3" t="str">
        <f>IF(COUNT($A804)=0,"",IF($A804&lt;&gt;DRAFT!$B806,"ERR",IF(DRAFT!AS806="3E","3E",IF(COUNT(DRAFT!AO806,DRAFT!AS806)&gt;0,DRAFT!AT806,""))))</f>
        <v/>
      </c>
      <c r="O804" s="3" t="str">
        <f>IF(COUNT($A804)=0,"",IF(N804="3E","3E",IF(N804="","I",LOOKUP(N804/P$2,{0,0.4,0.45,0.5,0.55,0.6,0.65,0.7,0.75,0.8,1},{"F","D","C","C+","B-","B","B+","A-","A","A+"}))))</f>
        <v/>
      </c>
      <c r="P804" s="2" t="str">
        <f>IF(COUNT($A804)=0,"",IF(N804="","--",IF(N804="3E","3E",LOOKUP(N804/P$2,{0,0.4,0.45,0.5,0.55,0.6,0.65,0.7,0.75,0.8,1},{0,2,2.25,2.5,2.75,3,3.25,3.5,3.75,4}))))</f>
        <v/>
      </c>
      <c r="Q804" s="3" t="str">
        <f>IF(COUNT($A804)=0,"",IF($A804&lt;&gt;DRAFT!$B806,"ERR",IF(DRAFT!BB806="3E","3E",IF(COUNT(DRAFT!AX806,DRAFT!BB806)&gt;0,DRAFT!BC806,""))))</f>
        <v/>
      </c>
      <c r="R804" s="3" t="str">
        <f>IF(COUNT($A804)=0,"",IF(Q804="3E","3E",IF(Q804="","I",LOOKUP(Q804/S$2,{0,0.4,0.45,0.5,0.55,0.6,0.65,0.7,0.75,0.8,1},{"F","D","C","C+","B-","B","B+","A-","A","A+"}))))</f>
        <v/>
      </c>
      <c r="S804" s="2" t="str">
        <f>IF(COUNT($A804)=0,"",IF(Q804="","--",IF(Q804="3E","3E",LOOKUP(Q804/S$2,{0,0.4,0.45,0.5,0.55,0.6,0.65,0.7,0.75,0.8,1},{0,2,2.25,2.5,2.75,3,3.25,3.5,3.75,4}))))</f>
        <v/>
      </c>
      <c r="T804" s="3" t="str">
        <f>IF(COUNT($A804)=0,"",IF($A804&lt;&gt;DRAFT!$B806,"ERR",IF(DRAFT!BK806="3E","3E",IF(COUNT(DRAFT!BG806,DRAFT!BK806)&gt;0,DRAFT!BL806,""))))</f>
        <v/>
      </c>
      <c r="U804" s="3" t="str">
        <f>IF(COUNT($A804)=0,"",IF(T804="3E","3E",IF(T804="","I",LOOKUP(T804/V$2,{0,0.4,0.45,0.5,0.55,0.6,0.65,0.7,0.75,0.8,1},{"F","D","C","C+","B-","B","B+","A-","A","A+"}))))</f>
        <v/>
      </c>
      <c r="V804" s="2" t="str">
        <f>IF(COUNT($A804)=0,"",IF(T804="","--",IF(T804="3E","3E",LOOKUP(T804/V$2,{0,0.4,0.45,0.5,0.55,0.6,0.65,0.7,0.75,0.8,1},{0,2,2.25,2.5,2.75,3,3.25,3.5,3.75,4}))))</f>
        <v/>
      </c>
      <c r="W804" s="3" t="str">
        <f>IF(COUNT($A804)=0,"",IF($A804&lt;&gt;DRAFT!$B806,"ERR",IF(DRAFT!BT806="3E","3E",IF(COUNT(DRAFT!BP806,DRAFT!BT806)&gt;0,DRAFT!BU806,""))))</f>
        <v/>
      </c>
      <c r="X804" s="3" t="str">
        <f>IF(COUNT($A804)=0,"",IF(W804="3E","3E",IF(W804="","I",LOOKUP(W804/Y$2,{0,0.4,0.45,0.5,0.55,0.6,0.65,0.7,0.75,0.8,1},{"F","D","C","C+","B-","B","B+","A-","A","A+"}))))</f>
        <v/>
      </c>
      <c r="Y804" s="2" t="str">
        <f>IF(COUNT($A804)=0,"",IF(W804="","--",IF(W804="3E","3E",LOOKUP(W804/Y$2,{0,0.4,0.45,0.5,0.55,0.6,0.65,0.7,0.75,0.8,1},{0,2,2.25,2.5,2.75,3,3.25,3.5,3.75,4}))))</f>
        <v/>
      </c>
      <c r="Z804" s="3" t="str">
        <f>IF(COUNT($A804)=0,"",IF($A804&lt;&gt;DRAFT!$B806,"ERR",IF(DRAFT!CC806="3E","3E",IF(COUNT(DRAFT!BY806,DRAFT!CC806)&gt;0,DRAFT!CD806,""))))</f>
        <v/>
      </c>
      <c r="AA804" s="3" t="str">
        <f>IF(COUNT($A804)=0,"",IF(Z804="3E","3E",IF(Z804="","I",LOOKUP(Z804/AB$2,{0,0.4,0.45,0.5,0.55,0.6,0.65,0.7,0.75,0.8,1},{"F","D","C","C+","B-","B","B+","A-","A","A+"}))))</f>
        <v/>
      </c>
      <c r="AB804" s="2" t="str">
        <f>IF(COUNT($A804)=0,"",IF(Z804="","--",IF(Z804="3E","3E",LOOKUP(Z804/AB$2,{0,0.4,0.45,0.5,0.55,0.6,0.65,0.7,0.75,0.8,1},{0,2,2.25,2.5,2.75,3,3.25,3.5,3.75,4}))))</f>
        <v/>
      </c>
      <c r="AC804" s="3" t="str">
        <f>IF(COUNT($A804)=0,"",IF($A804&lt;&gt;DRAFT!$B806,"ERR",IF(DRAFT!CF806&gt;0,DRAFT!CF806,"")))</f>
        <v/>
      </c>
      <c r="AD804" s="3" t="str">
        <f>IF(COUNT($A804)=0,"",IF(AC804="3E","3E",IF(AC804="","I",LOOKUP(AC804/AE$2,{0,0.4,0.45,0.5,0.55,0.6,0.65,0.7,0.75,0.8,1},{"F","D","C","C+","B-","B","B+","A-","A","A+"}))))</f>
        <v/>
      </c>
      <c r="AE804" s="2" t="str">
        <f>IF(COUNT($A804)=0,"",IF(AC804="","--",IF(AC804="3E","3E",LOOKUP(AC804/AE$2,{0,0.4,0.45,0.5,0.55,0.6,0.65,0.7,0.75,0.8,1},{0,2,2.25,2.5,2.75,3,3.25,3.5,3.75,4}))))</f>
        <v/>
      </c>
      <c r="AF804" s="3" t="str">
        <f>IF($A804&lt;&gt;DRAFT!$B806,"ERR",IF(OR(COUNT($A804)=0,COUNT(DRAFT!CI806:CK806,DRAFT!CM806:CO806)=0),"",CEILING(SUM(DRAFT!CL806,DRAFT!CP806),1)))</f>
        <v/>
      </c>
      <c r="AG804" s="3" t="str">
        <f>IF(COUNT($A804)=0,"",IF(AF804="3E","3E",IF(AF804="","I",LOOKUP(AF804/AH$2,{0,0.4,0.45,0.5,0.55,0.6,0.65,0.7,0.75,0.8,1},{"F","D","C","C+","B-","B","B+","A-","A","A+"}))))</f>
        <v/>
      </c>
      <c r="AH804" s="2" t="str">
        <f>IF(COUNT($A804)=0,"",IF(AF804="","--",IF(AF804="3E","3E",LOOKUP(AF804/AH$2,{0,0.4,0.45,0.5,0.55,0.6,0.65,0.7,0.75,0.8,1},{0,2,2.25,2.5,2.75,3,3.25,3.5,3.75,4}))))</f>
        <v/>
      </c>
      <c r="AI804" s="11" t="str">
        <f>IF(OR(COUNT($A804)=0,COUNT(B804:AH804)=0),"",IF(COUNTIF(B804:AH804,"3E")&gt;0,"3E",IF(DRAFT!$A806="R",TRUNC(SUMPRODUCT(RGP,RCP)/TCP,3),TRUNC((SUMPRODUCT(--(IMDGP&gt;0)*IMDGP,IMCP)+CEILING(DRAFT!$CQ806*42,0.25))/TCP,3))))</f>
        <v/>
      </c>
      <c r="AJ804" s="3" t="str">
        <f>IF(OR(COUNT($A804)=0,COUNT(B804:AH804)=0),"",IF(COUNTIF(B804:AH804,"3E")&gt;0,"3E",IF(DRAFT!$A806="R",SUMPRODUCT(--(RGP&gt;=2),RCP),SUMPRODUCT(--(IMDGP&gt;0),--(IMGP=0),IMCP)+DRAFT!$CR806)))</f>
        <v/>
      </c>
      <c r="AK804" s="3" t="str">
        <f>IF(OR(COUNT($A804)=0,COUNT(B804:AH804)=0),"",IF(COUNTIF(B804:AJ804,"3E")&gt;0,"3E",IF(AND(DRAFT!$A806="IM",OR($AI804&gt;DRAFT!$CQ806,$AJ804&gt;DRAFT!$CR806)),"IMPROVED",IF(AND(DRAFT!$A806="IM",$AI804&lt;=DRAFT!$CQ806,$AJ804&lt;=DRAFT!$CR806),"NOT IMPROVED",IF(AND(AH804&gt;=2,AI804&gt;=2,AJ804&gt;=30),"PASS","FAIL")))))</f>
        <v/>
      </c>
      <c r="AL804" s="3" t="str">
        <f t="shared" si="24"/>
        <v/>
      </c>
      <c r="AM804" s="3" t="str">
        <f t="shared" si="25"/>
        <v/>
      </c>
    </row>
    <row r="805" spans="1:39" ht="18.95" customHeight="1" x14ac:dyDescent="0.25">
      <c r="A805" s="4" t="str">
        <f>IF(DRAFT!$B807="","",DRAFT!$B807)</f>
        <v/>
      </c>
      <c r="B805" s="3" t="str">
        <f>IF(COUNT($A805)=0,"",IF($A805&lt;&gt;DRAFT!$B807,"ERR",IF(DRAFT!I807="3E","3E",IF(COUNT(DRAFT!E807,DRAFT!I807)&gt;0,DRAFT!J807,""))))</f>
        <v/>
      </c>
      <c r="C805" s="3" t="str">
        <f>IF(COUNT($A805)=0,"",IF(B805="3E","3E",IF(B805="","I",LOOKUP(B805/D$2,{0,0.4,0.45,0.5,0.55,0.6,0.65,0.7,0.75,0.8,1},{"F","D","C","C+","B-","B","B+","A-","A","A+"}))))</f>
        <v/>
      </c>
      <c r="D805" s="2" t="str">
        <f>IF(COUNT($A805)=0,"",IF(B805="","--",IF(B805="3E","3E",LOOKUP(B805/D$2,{0,0.4,0.45,0.5,0.55,0.6,0.65,0.7,0.75,0.8,1},{0,2,2.25,2.5,2.75,3,3.25,3.5,3.75,4}))))</f>
        <v/>
      </c>
      <c r="E805" s="3" t="str">
        <f>IF(COUNT($A805)=0,"",IF($A805&lt;&gt;DRAFT!$B807,"ERR",IF(DRAFT!R807="3E","3E",IF(COUNT(DRAFT!N807,DRAFT!R807)&gt;0,DRAFT!S807,""))))</f>
        <v/>
      </c>
      <c r="F805" s="3" t="str">
        <f>IF(COUNT($A805)=0,"",IF(E805="3E","3E",IF(E805="","I",LOOKUP(E805/G$2,{0,0.4,0.45,0.5,0.55,0.6,0.65,0.7,0.75,0.8,1},{"F","D","C","C+","B-","B","B+","A-","A","A+"}))))</f>
        <v/>
      </c>
      <c r="G805" s="2" t="str">
        <f>IF(COUNT($A805)=0,"",IF(E805="","--",IF(E805="3E","3E",LOOKUP(E805/G$2,{0,0.4,0.45,0.5,0.55,0.6,0.65,0.7,0.75,0.8,1},{0,2,2.25,2.5,2.75,3,3.25,3.5,3.75,4}))))</f>
        <v/>
      </c>
      <c r="H805" s="3" t="str">
        <f>IF(COUNT($A805)=0,"",IF($A805&lt;&gt;DRAFT!$B807,"ERR",IF(DRAFT!AA807="3E","3E",IF(COUNT(DRAFT!W807,DRAFT!AA807)&gt;0,DRAFT!AB807,""))))</f>
        <v/>
      </c>
      <c r="I805" s="3" t="str">
        <f>IF(COUNT($A805)=0,"",IF(H805="3E","3E",IF(H805="","I",LOOKUP(H805/J$2,{0,0.4,0.45,0.5,0.55,0.6,0.65,0.7,0.75,0.8,1},{"F","D","C","C+","B-","B","B+","A-","A","A+"}))))</f>
        <v/>
      </c>
      <c r="J805" s="2" t="str">
        <f>IF(COUNT($A805)=0,"",IF(H805="","--",IF(H805="3E","3E",LOOKUP(H805/J$2,{0,0.4,0.45,0.5,0.55,0.6,0.65,0.7,0.75,0.8,1},{0,2,2.25,2.5,2.75,3,3.25,3.5,3.75,4}))))</f>
        <v/>
      </c>
      <c r="K805" s="3" t="str">
        <f>IF(COUNT($A805)=0,"",IF($A805&lt;&gt;DRAFT!$B807,"ERR",IF(DRAFT!AJ807="3E","3E",IF(COUNT(DRAFT!AF807,DRAFT!AJ807)&gt;0,DRAFT!AK807,""))))</f>
        <v/>
      </c>
      <c r="L805" s="3" t="str">
        <f>IF(COUNT($A805)=0,"",IF(K805="3E","3E",IF(K805="","I",LOOKUP(K805/M$2,{0,0.4,0.45,0.5,0.55,0.6,0.65,0.7,0.75,0.8,1},{"F","D","C","C+","B-","B","B+","A-","A","A+"}))))</f>
        <v/>
      </c>
      <c r="M805" s="2" t="str">
        <f>IF(COUNT($A805)=0,"",IF(K805="","--",IF(K805="3E","3E",LOOKUP(K805/M$2,{0,0.4,0.45,0.5,0.55,0.6,0.65,0.7,0.75,0.8,1},{0,2,2.25,2.5,2.75,3,3.25,3.5,3.75,4}))))</f>
        <v/>
      </c>
      <c r="N805" s="3" t="str">
        <f>IF(COUNT($A805)=0,"",IF($A805&lt;&gt;DRAFT!$B807,"ERR",IF(DRAFT!AS807="3E","3E",IF(COUNT(DRAFT!AO807,DRAFT!AS807)&gt;0,DRAFT!AT807,""))))</f>
        <v/>
      </c>
      <c r="O805" s="3" t="str">
        <f>IF(COUNT($A805)=0,"",IF(N805="3E","3E",IF(N805="","I",LOOKUP(N805/P$2,{0,0.4,0.45,0.5,0.55,0.6,0.65,0.7,0.75,0.8,1},{"F","D","C","C+","B-","B","B+","A-","A","A+"}))))</f>
        <v/>
      </c>
      <c r="P805" s="2" t="str">
        <f>IF(COUNT($A805)=0,"",IF(N805="","--",IF(N805="3E","3E",LOOKUP(N805/P$2,{0,0.4,0.45,0.5,0.55,0.6,0.65,0.7,0.75,0.8,1},{0,2,2.25,2.5,2.75,3,3.25,3.5,3.75,4}))))</f>
        <v/>
      </c>
      <c r="Q805" s="3" t="str">
        <f>IF(COUNT($A805)=0,"",IF($A805&lt;&gt;DRAFT!$B807,"ERR",IF(DRAFT!BB807="3E","3E",IF(COUNT(DRAFT!AX807,DRAFT!BB807)&gt;0,DRAFT!BC807,""))))</f>
        <v/>
      </c>
      <c r="R805" s="3" t="str">
        <f>IF(COUNT($A805)=0,"",IF(Q805="3E","3E",IF(Q805="","I",LOOKUP(Q805/S$2,{0,0.4,0.45,0.5,0.55,0.6,0.65,0.7,0.75,0.8,1},{"F","D","C","C+","B-","B","B+","A-","A","A+"}))))</f>
        <v/>
      </c>
      <c r="S805" s="2" t="str">
        <f>IF(COUNT($A805)=0,"",IF(Q805="","--",IF(Q805="3E","3E",LOOKUP(Q805/S$2,{0,0.4,0.45,0.5,0.55,0.6,0.65,0.7,0.75,0.8,1},{0,2,2.25,2.5,2.75,3,3.25,3.5,3.75,4}))))</f>
        <v/>
      </c>
      <c r="T805" s="3" t="str">
        <f>IF(COUNT($A805)=0,"",IF($A805&lt;&gt;DRAFT!$B807,"ERR",IF(DRAFT!BK807="3E","3E",IF(COUNT(DRAFT!BG807,DRAFT!BK807)&gt;0,DRAFT!BL807,""))))</f>
        <v/>
      </c>
      <c r="U805" s="3" t="str">
        <f>IF(COUNT($A805)=0,"",IF(T805="3E","3E",IF(T805="","I",LOOKUP(T805/V$2,{0,0.4,0.45,0.5,0.55,0.6,0.65,0.7,0.75,0.8,1},{"F","D","C","C+","B-","B","B+","A-","A","A+"}))))</f>
        <v/>
      </c>
      <c r="V805" s="2" t="str">
        <f>IF(COUNT($A805)=0,"",IF(T805="","--",IF(T805="3E","3E",LOOKUP(T805/V$2,{0,0.4,0.45,0.5,0.55,0.6,0.65,0.7,0.75,0.8,1},{0,2,2.25,2.5,2.75,3,3.25,3.5,3.75,4}))))</f>
        <v/>
      </c>
      <c r="W805" s="3" t="str">
        <f>IF(COUNT($A805)=0,"",IF($A805&lt;&gt;DRAFT!$B807,"ERR",IF(DRAFT!BT807="3E","3E",IF(COUNT(DRAFT!BP807,DRAFT!BT807)&gt;0,DRAFT!BU807,""))))</f>
        <v/>
      </c>
      <c r="X805" s="3" t="str">
        <f>IF(COUNT($A805)=0,"",IF(W805="3E","3E",IF(W805="","I",LOOKUP(W805/Y$2,{0,0.4,0.45,0.5,0.55,0.6,0.65,0.7,0.75,0.8,1},{"F","D","C","C+","B-","B","B+","A-","A","A+"}))))</f>
        <v/>
      </c>
      <c r="Y805" s="2" t="str">
        <f>IF(COUNT($A805)=0,"",IF(W805="","--",IF(W805="3E","3E",LOOKUP(W805/Y$2,{0,0.4,0.45,0.5,0.55,0.6,0.65,0.7,0.75,0.8,1},{0,2,2.25,2.5,2.75,3,3.25,3.5,3.75,4}))))</f>
        <v/>
      </c>
      <c r="Z805" s="3" t="str">
        <f>IF(COUNT($A805)=0,"",IF($A805&lt;&gt;DRAFT!$B807,"ERR",IF(DRAFT!CC807="3E","3E",IF(COUNT(DRAFT!BY807,DRAFT!CC807)&gt;0,DRAFT!CD807,""))))</f>
        <v/>
      </c>
      <c r="AA805" s="3" t="str">
        <f>IF(COUNT($A805)=0,"",IF(Z805="3E","3E",IF(Z805="","I",LOOKUP(Z805/AB$2,{0,0.4,0.45,0.5,0.55,0.6,0.65,0.7,0.75,0.8,1},{"F","D","C","C+","B-","B","B+","A-","A","A+"}))))</f>
        <v/>
      </c>
      <c r="AB805" s="2" t="str">
        <f>IF(COUNT($A805)=0,"",IF(Z805="","--",IF(Z805="3E","3E",LOOKUP(Z805/AB$2,{0,0.4,0.45,0.5,0.55,0.6,0.65,0.7,0.75,0.8,1},{0,2,2.25,2.5,2.75,3,3.25,3.5,3.75,4}))))</f>
        <v/>
      </c>
      <c r="AC805" s="3" t="str">
        <f>IF(COUNT($A805)=0,"",IF($A805&lt;&gt;DRAFT!$B807,"ERR",IF(DRAFT!CF807&gt;0,DRAFT!CF807,"")))</f>
        <v/>
      </c>
      <c r="AD805" s="3" t="str">
        <f>IF(COUNT($A805)=0,"",IF(AC805="3E","3E",IF(AC805="","I",LOOKUP(AC805/AE$2,{0,0.4,0.45,0.5,0.55,0.6,0.65,0.7,0.75,0.8,1},{"F","D","C","C+","B-","B","B+","A-","A","A+"}))))</f>
        <v/>
      </c>
      <c r="AE805" s="2" t="str">
        <f>IF(COUNT($A805)=0,"",IF(AC805="","--",IF(AC805="3E","3E",LOOKUP(AC805/AE$2,{0,0.4,0.45,0.5,0.55,0.6,0.65,0.7,0.75,0.8,1},{0,2,2.25,2.5,2.75,3,3.25,3.5,3.75,4}))))</f>
        <v/>
      </c>
      <c r="AF805" s="3" t="str">
        <f>IF($A805&lt;&gt;DRAFT!$B807,"ERR",IF(OR(COUNT($A805)=0,COUNT(DRAFT!CI807:CK807,DRAFT!CM807:CO807)=0),"",CEILING(SUM(DRAFT!CL807,DRAFT!CP807),1)))</f>
        <v/>
      </c>
      <c r="AG805" s="3" t="str">
        <f>IF(COUNT($A805)=0,"",IF(AF805="3E","3E",IF(AF805="","I",LOOKUP(AF805/AH$2,{0,0.4,0.45,0.5,0.55,0.6,0.65,0.7,0.75,0.8,1},{"F","D","C","C+","B-","B","B+","A-","A","A+"}))))</f>
        <v/>
      </c>
      <c r="AH805" s="2" t="str">
        <f>IF(COUNT($A805)=0,"",IF(AF805="","--",IF(AF805="3E","3E",LOOKUP(AF805/AH$2,{0,0.4,0.45,0.5,0.55,0.6,0.65,0.7,0.75,0.8,1},{0,2,2.25,2.5,2.75,3,3.25,3.5,3.75,4}))))</f>
        <v/>
      </c>
      <c r="AI805" s="11" t="str">
        <f>IF(OR(COUNT($A805)=0,COUNT(B805:AH805)=0),"",IF(COUNTIF(B805:AH805,"3E")&gt;0,"3E",IF(DRAFT!$A807="R",TRUNC(SUMPRODUCT(RGP,RCP)/TCP,3),TRUNC((SUMPRODUCT(--(IMDGP&gt;0)*IMDGP,IMCP)+CEILING(DRAFT!$CQ807*42,0.25))/TCP,3))))</f>
        <v/>
      </c>
      <c r="AJ805" s="3" t="str">
        <f>IF(OR(COUNT($A805)=0,COUNT(B805:AH805)=0),"",IF(COUNTIF(B805:AH805,"3E")&gt;0,"3E",IF(DRAFT!$A807="R",SUMPRODUCT(--(RGP&gt;=2),RCP),SUMPRODUCT(--(IMDGP&gt;0),--(IMGP=0),IMCP)+DRAFT!$CR807)))</f>
        <v/>
      </c>
      <c r="AK805" s="3" t="str">
        <f>IF(OR(COUNT($A805)=0,COUNT(B805:AH805)=0),"",IF(COUNTIF(B805:AJ805,"3E")&gt;0,"3E",IF(AND(DRAFT!$A807="IM",OR($AI805&gt;DRAFT!$CQ807,$AJ805&gt;DRAFT!$CR807)),"IMPROVED",IF(AND(DRAFT!$A807="IM",$AI805&lt;=DRAFT!$CQ807,$AJ805&lt;=DRAFT!$CR807),"NOT IMPROVED",IF(AND(AH805&gt;=2,AI805&gt;=2,AJ805&gt;=30),"PASS","FAIL")))))</f>
        <v/>
      </c>
      <c r="AL805" s="3" t="str">
        <f t="shared" si="24"/>
        <v/>
      </c>
      <c r="AM805" s="3" t="str">
        <f t="shared" si="25"/>
        <v/>
      </c>
    </row>
    <row r="806" spans="1:39" ht="18.95" customHeight="1" x14ac:dyDescent="0.25">
      <c r="A806" s="4" t="str">
        <f>IF(DRAFT!$B808="","",DRAFT!$B808)</f>
        <v/>
      </c>
      <c r="B806" s="3" t="str">
        <f>IF(COUNT($A806)=0,"",IF($A806&lt;&gt;DRAFT!$B808,"ERR",IF(DRAFT!I808="3E","3E",IF(COUNT(DRAFT!E808,DRAFT!I808)&gt;0,DRAFT!J808,""))))</f>
        <v/>
      </c>
      <c r="C806" s="3" t="str">
        <f>IF(COUNT($A806)=0,"",IF(B806="3E","3E",IF(B806="","I",LOOKUP(B806/D$2,{0,0.4,0.45,0.5,0.55,0.6,0.65,0.7,0.75,0.8,1},{"F","D","C","C+","B-","B","B+","A-","A","A+"}))))</f>
        <v/>
      </c>
      <c r="D806" s="2" t="str">
        <f>IF(COUNT($A806)=0,"",IF(B806="","--",IF(B806="3E","3E",LOOKUP(B806/D$2,{0,0.4,0.45,0.5,0.55,0.6,0.65,0.7,0.75,0.8,1},{0,2,2.25,2.5,2.75,3,3.25,3.5,3.75,4}))))</f>
        <v/>
      </c>
      <c r="E806" s="3" t="str">
        <f>IF(COUNT($A806)=0,"",IF($A806&lt;&gt;DRAFT!$B808,"ERR",IF(DRAFT!R808="3E","3E",IF(COUNT(DRAFT!N808,DRAFT!R808)&gt;0,DRAFT!S808,""))))</f>
        <v/>
      </c>
      <c r="F806" s="3" t="str">
        <f>IF(COUNT($A806)=0,"",IF(E806="3E","3E",IF(E806="","I",LOOKUP(E806/G$2,{0,0.4,0.45,0.5,0.55,0.6,0.65,0.7,0.75,0.8,1},{"F","D","C","C+","B-","B","B+","A-","A","A+"}))))</f>
        <v/>
      </c>
      <c r="G806" s="2" t="str">
        <f>IF(COUNT($A806)=0,"",IF(E806="","--",IF(E806="3E","3E",LOOKUP(E806/G$2,{0,0.4,0.45,0.5,0.55,0.6,0.65,0.7,0.75,0.8,1},{0,2,2.25,2.5,2.75,3,3.25,3.5,3.75,4}))))</f>
        <v/>
      </c>
      <c r="H806" s="3" t="str">
        <f>IF(COUNT($A806)=0,"",IF($A806&lt;&gt;DRAFT!$B808,"ERR",IF(DRAFT!AA808="3E","3E",IF(COUNT(DRAFT!W808,DRAFT!AA808)&gt;0,DRAFT!AB808,""))))</f>
        <v/>
      </c>
      <c r="I806" s="3" t="str">
        <f>IF(COUNT($A806)=0,"",IF(H806="3E","3E",IF(H806="","I",LOOKUP(H806/J$2,{0,0.4,0.45,0.5,0.55,0.6,0.65,0.7,0.75,0.8,1},{"F","D","C","C+","B-","B","B+","A-","A","A+"}))))</f>
        <v/>
      </c>
      <c r="J806" s="2" t="str">
        <f>IF(COUNT($A806)=0,"",IF(H806="","--",IF(H806="3E","3E",LOOKUP(H806/J$2,{0,0.4,0.45,0.5,0.55,0.6,0.65,0.7,0.75,0.8,1},{0,2,2.25,2.5,2.75,3,3.25,3.5,3.75,4}))))</f>
        <v/>
      </c>
      <c r="K806" s="3" t="str">
        <f>IF(COUNT($A806)=0,"",IF($A806&lt;&gt;DRAFT!$B808,"ERR",IF(DRAFT!AJ808="3E","3E",IF(COUNT(DRAFT!AF808,DRAFT!AJ808)&gt;0,DRAFT!AK808,""))))</f>
        <v/>
      </c>
      <c r="L806" s="3" t="str">
        <f>IF(COUNT($A806)=0,"",IF(K806="3E","3E",IF(K806="","I",LOOKUP(K806/M$2,{0,0.4,0.45,0.5,0.55,0.6,0.65,0.7,0.75,0.8,1},{"F","D","C","C+","B-","B","B+","A-","A","A+"}))))</f>
        <v/>
      </c>
      <c r="M806" s="2" t="str">
        <f>IF(COUNT($A806)=0,"",IF(K806="","--",IF(K806="3E","3E",LOOKUP(K806/M$2,{0,0.4,0.45,0.5,0.55,0.6,0.65,0.7,0.75,0.8,1},{0,2,2.25,2.5,2.75,3,3.25,3.5,3.75,4}))))</f>
        <v/>
      </c>
      <c r="N806" s="3" t="str">
        <f>IF(COUNT($A806)=0,"",IF($A806&lt;&gt;DRAFT!$B808,"ERR",IF(DRAFT!AS808="3E","3E",IF(COUNT(DRAFT!AO808,DRAFT!AS808)&gt;0,DRAFT!AT808,""))))</f>
        <v/>
      </c>
      <c r="O806" s="3" t="str">
        <f>IF(COUNT($A806)=0,"",IF(N806="3E","3E",IF(N806="","I",LOOKUP(N806/P$2,{0,0.4,0.45,0.5,0.55,0.6,0.65,0.7,0.75,0.8,1},{"F","D","C","C+","B-","B","B+","A-","A","A+"}))))</f>
        <v/>
      </c>
      <c r="P806" s="2" t="str">
        <f>IF(COUNT($A806)=0,"",IF(N806="","--",IF(N806="3E","3E",LOOKUP(N806/P$2,{0,0.4,0.45,0.5,0.55,0.6,0.65,0.7,0.75,0.8,1},{0,2,2.25,2.5,2.75,3,3.25,3.5,3.75,4}))))</f>
        <v/>
      </c>
      <c r="Q806" s="3" t="str">
        <f>IF(COUNT($A806)=0,"",IF($A806&lt;&gt;DRAFT!$B808,"ERR",IF(DRAFT!BB808="3E","3E",IF(COUNT(DRAFT!AX808,DRAFT!BB808)&gt;0,DRAFT!BC808,""))))</f>
        <v/>
      </c>
      <c r="R806" s="3" t="str">
        <f>IF(COUNT($A806)=0,"",IF(Q806="3E","3E",IF(Q806="","I",LOOKUP(Q806/S$2,{0,0.4,0.45,0.5,0.55,0.6,0.65,0.7,0.75,0.8,1},{"F","D","C","C+","B-","B","B+","A-","A","A+"}))))</f>
        <v/>
      </c>
      <c r="S806" s="2" t="str">
        <f>IF(COUNT($A806)=0,"",IF(Q806="","--",IF(Q806="3E","3E",LOOKUP(Q806/S$2,{0,0.4,0.45,0.5,0.55,0.6,0.65,0.7,0.75,0.8,1},{0,2,2.25,2.5,2.75,3,3.25,3.5,3.75,4}))))</f>
        <v/>
      </c>
      <c r="T806" s="3" t="str">
        <f>IF(COUNT($A806)=0,"",IF($A806&lt;&gt;DRAFT!$B808,"ERR",IF(DRAFT!BK808="3E","3E",IF(COUNT(DRAFT!BG808,DRAFT!BK808)&gt;0,DRAFT!BL808,""))))</f>
        <v/>
      </c>
      <c r="U806" s="3" t="str">
        <f>IF(COUNT($A806)=0,"",IF(T806="3E","3E",IF(T806="","I",LOOKUP(T806/V$2,{0,0.4,0.45,0.5,0.55,0.6,0.65,0.7,0.75,0.8,1},{"F","D","C","C+","B-","B","B+","A-","A","A+"}))))</f>
        <v/>
      </c>
      <c r="V806" s="2" t="str">
        <f>IF(COUNT($A806)=0,"",IF(T806="","--",IF(T806="3E","3E",LOOKUP(T806/V$2,{0,0.4,0.45,0.5,0.55,0.6,0.65,0.7,0.75,0.8,1},{0,2,2.25,2.5,2.75,3,3.25,3.5,3.75,4}))))</f>
        <v/>
      </c>
      <c r="W806" s="3" t="str">
        <f>IF(COUNT($A806)=0,"",IF($A806&lt;&gt;DRAFT!$B808,"ERR",IF(DRAFT!BT808="3E","3E",IF(COUNT(DRAFT!BP808,DRAFT!BT808)&gt;0,DRAFT!BU808,""))))</f>
        <v/>
      </c>
      <c r="X806" s="3" t="str">
        <f>IF(COUNT($A806)=0,"",IF(W806="3E","3E",IF(W806="","I",LOOKUP(W806/Y$2,{0,0.4,0.45,0.5,0.55,0.6,0.65,0.7,0.75,0.8,1},{"F","D","C","C+","B-","B","B+","A-","A","A+"}))))</f>
        <v/>
      </c>
      <c r="Y806" s="2" t="str">
        <f>IF(COUNT($A806)=0,"",IF(W806="","--",IF(W806="3E","3E",LOOKUP(W806/Y$2,{0,0.4,0.45,0.5,0.55,0.6,0.65,0.7,0.75,0.8,1},{0,2,2.25,2.5,2.75,3,3.25,3.5,3.75,4}))))</f>
        <v/>
      </c>
      <c r="Z806" s="3" t="str">
        <f>IF(COUNT($A806)=0,"",IF($A806&lt;&gt;DRAFT!$B808,"ERR",IF(DRAFT!CC808="3E","3E",IF(COUNT(DRAFT!BY808,DRAFT!CC808)&gt;0,DRAFT!CD808,""))))</f>
        <v/>
      </c>
      <c r="AA806" s="3" t="str">
        <f>IF(COUNT($A806)=0,"",IF(Z806="3E","3E",IF(Z806="","I",LOOKUP(Z806/AB$2,{0,0.4,0.45,0.5,0.55,0.6,0.65,0.7,0.75,0.8,1},{"F","D","C","C+","B-","B","B+","A-","A","A+"}))))</f>
        <v/>
      </c>
      <c r="AB806" s="2" t="str">
        <f>IF(COUNT($A806)=0,"",IF(Z806="","--",IF(Z806="3E","3E",LOOKUP(Z806/AB$2,{0,0.4,0.45,0.5,0.55,0.6,0.65,0.7,0.75,0.8,1},{0,2,2.25,2.5,2.75,3,3.25,3.5,3.75,4}))))</f>
        <v/>
      </c>
      <c r="AC806" s="3" t="str">
        <f>IF(COUNT($A806)=0,"",IF($A806&lt;&gt;DRAFT!$B808,"ERR",IF(DRAFT!CF808&gt;0,DRAFT!CF808,"")))</f>
        <v/>
      </c>
      <c r="AD806" s="3" t="str">
        <f>IF(COUNT($A806)=0,"",IF(AC806="3E","3E",IF(AC806="","I",LOOKUP(AC806/AE$2,{0,0.4,0.45,0.5,0.55,0.6,0.65,0.7,0.75,0.8,1},{"F","D","C","C+","B-","B","B+","A-","A","A+"}))))</f>
        <v/>
      </c>
      <c r="AE806" s="2" t="str">
        <f>IF(COUNT($A806)=0,"",IF(AC806="","--",IF(AC806="3E","3E",LOOKUP(AC806/AE$2,{0,0.4,0.45,0.5,0.55,0.6,0.65,0.7,0.75,0.8,1},{0,2,2.25,2.5,2.75,3,3.25,3.5,3.75,4}))))</f>
        <v/>
      </c>
      <c r="AF806" s="3" t="str">
        <f>IF($A806&lt;&gt;DRAFT!$B808,"ERR",IF(OR(COUNT($A806)=0,COUNT(DRAFT!CI808:CK808,DRAFT!CM808:CO808)=0),"",CEILING(SUM(DRAFT!CL808,DRAFT!CP808),1)))</f>
        <v/>
      </c>
      <c r="AG806" s="3" t="str">
        <f>IF(COUNT($A806)=0,"",IF(AF806="3E","3E",IF(AF806="","I",LOOKUP(AF806/AH$2,{0,0.4,0.45,0.5,0.55,0.6,0.65,0.7,0.75,0.8,1},{"F","D","C","C+","B-","B","B+","A-","A","A+"}))))</f>
        <v/>
      </c>
      <c r="AH806" s="2" t="str">
        <f>IF(COUNT($A806)=0,"",IF(AF806="","--",IF(AF806="3E","3E",LOOKUP(AF806/AH$2,{0,0.4,0.45,0.5,0.55,0.6,0.65,0.7,0.75,0.8,1},{0,2,2.25,2.5,2.75,3,3.25,3.5,3.75,4}))))</f>
        <v/>
      </c>
      <c r="AI806" s="11" t="str">
        <f>IF(OR(COUNT($A806)=0,COUNT(B806:AH806)=0),"",IF(COUNTIF(B806:AH806,"3E")&gt;0,"3E",IF(DRAFT!$A808="R",TRUNC(SUMPRODUCT(RGP,RCP)/TCP,3),TRUNC((SUMPRODUCT(--(IMDGP&gt;0)*IMDGP,IMCP)+CEILING(DRAFT!$CQ808*42,0.25))/TCP,3))))</f>
        <v/>
      </c>
      <c r="AJ806" s="3" t="str">
        <f>IF(OR(COUNT($A806)=0,COUNT(B806:AH806)=0),"",IF(COUNTIF(B806:AH806,"3E")&gt;0,"3E",IF(DRAFT!$A808="R",SUMPRODUCT(--(RGP&gt;=2),RCP),SUMPRODUCT(--(IMDGP&gt;0),--(IMGP=0),IMCP)+DRAFT!$CR808)))</f>
        <v/>
      </c>
      <c r="AK806" s="3" t="str">
        <f>IF(OR(COUNT($A806)=0,COUNT(B806:AH806)=0),"",IF(COUNTIF(B806:AJ806,"3E")&gt;0,"3E",IF(AND(DRAFT!$A808="IM",OR($AI806&gt;DRAFT!$CQ808,$AJ806&gt;DRAFT!$CR808)),"IMPROVED",IF(AND(DRAFT!$A808="IM",$AI806&lt;=DRAFT!$CQ808,$AJ806&lt;=DRAFT!$CR808),"NOT IMPROVED",IF(AND(AH806&gt;=2,AI806&gt;=2,AJ806&gt;=30),"PASS","FAIL")))))</f>
        <v/>
      </c>
      <c r="AL806" s="3" t="str">
        <f t="shared" si="24"/>
        <v/>
      </c>
      <c r="AM806" s="3" t="str">
        <f t="shared" si="25"/>
        <v/>
      </c>
    </row>
    <row r="807" spans="1:39" ht="18.95" customHeight="1" x14ac:dyDescent="0.25">
      <c r="A807" s="4" t="str">
        <f>IF(DRAFT!$B809="","",DRAFT!$B809)</f>
        <v/>
      </c>
      <c r="B807" s="3" t="str">
        <f>IF(COUNT($A807)=0,"",IF($A807&lt;&gt;DRAFT!$B809,"ERR",IF(DRAFT!I809="3E","3E",IF(COUNT(DRAFT!E809,DRAFT!I809)&gt;0,DRAFT!J809,""))))</f>
        <v/>
      </c>
      <c r="C807" s="3" t="str">
        <f>IF(COUNT($A807)=0,"",IF(B807="3E","3E",IF(B807="","I",LOOKUP(B807/D$2,{0,0.4,0.45,0.5,0.55,0.6,0.65,0.7,0.75,0.8,1},{"F","D","C","C+","B-","B","B+","A-","A","A+"}))))</f>
        <v/>
      </c>
      <c r="D807" s="2" t="str">
        <f>IF(COUNT($A807)=0,"",IF(B807="","--",IF(B807="3E","3E",LOOKUP(B807/D$2,{0,0.4,0.45,0.5,0.55,0.6,0.65,0.7,0.75,0.8,1},{0,2,2.25,2.5,2.75,3,3.25,3.5,3.75,4}))))</f>
        <v/>
      </c>
      <c r="E807" s="3" t="str">
        <f>IF(COUNT($A807)=0,"",IF($A807&lt;&gt;DRAFT!$B809,"ERR",IF(DRAFT!R809="3E","3E",IF(COUNT(DRAFT!N809,DRAFT!R809)&gt;0,DRAFT!S809,""))))</f>
        <v/>
      </c>
      <c r="F807" s="3" t="str">
        <f>IF(COUNT($A807)=0,"",IF(E807="3E","3E",IF(E807="","I",LOOKUP(E807/G$2,{0,0.4,0.45,0.5,0.55,0.6,0.65,0.7,0.75,0.8,1},{"F","D","C","C+","B-","B","B+","A-","A","A+"}))))</f>
        <v/>
      </c>
      <c r="G807" s="2" t="str">
        <f>IF(COUNT($A807)=0,"",IF(E807="","--",IF(E807="3E","3E",LOOKUP(E807/G$2,{0,0.4,0.45,0.5,0.55,0.6,0.65,0.7,0.75,0.8,1},{0,2,2.25,2.5,2.75,3,3.25,3.5,3.75,4}))))</f>
        <v/>
      </c>
      <c r="H807" s="3" t="str">
        <f>IF(COUNT($A807)=0,"",IF($A807&lt;&gt;DRAFT!$B809,"ERR",IF(DRAFT!AA809="3E","3E",IF(COUNT(DRAFT!W809,DRAFT!AA809)&gt;0,DRAFT!AB809,""))))</f>
        <v/>
      </c>
      <c r="I807" s="3" t="str">
        <f>IF(COUNT($A807)=0,"",IF(H807="3E","3E",IF(H807="","I",LOOKUP(H807/J$2,{0,0.4,0.45,0.5,0.55,0.6,0.65,0.7,0.75,0.8,1},{"F","D","C","C+","B-","B","B+","A-","A","A+"}))))</f>
        <v/>
      </c>
      <c r="J807" s="2" t="str">
        <f>IF(COUNT($A807)=0,"",IF(H807="","--",IF(H807="3E","3E",LOOKUP(H807/J$2,{0,0.4,0.45,0.5,0.55,0.6,0.65,0.7,0.75,0.8,1},{0,2,2.25,2.5,2.75,3,3.25,3.5,3.75,4}))))</f>
        <v/>
      </c>
      <c r="K807" s="3" t="str">
        <f>IF(COUNT($A807)=0,"",IF($A807&lt;&gt;DRAFT!$B809,"ERR",IF(DRAFT!AJ809="3E","3E",IF(COUNT(DRAFT!AF809,DRAFT!AJ809)&gt;0,DRAFT!AK809,""))))</f>
        <v/>
      </c>
      <c r="L807" s="3" t="str">
        <f>IF(COUNT($A807)=0,"",IF(K807="3E","3E",IF(K807="","I",LOOKUP(K807/M$2,{0,0.4,0.45,0.5,0.55,0.6,0.65,0.7,0.75,0.8,1},{"F","D","C","C+","B-","B","B+","A-","A","A+"}))))</f>
        <v/>
      </c>
      <c r="M807" s="2" t="str">
        <f>IF(COUNT($A807)=0,"",IF(K807="","--",IF(K807="3E","3E",LOOKUP(K807/M$2,{0,0.4,0.45,0.5,0.55,0.6,0.65,0.7,0.75,0.8,1},{0,2,2.25,2.5,2.75,3,3.25,3.5,3.75,4}))))</f>
        <v/>
      </c>
      <c r="N807" s="3" t="str">
        <f>IF(COUNT($A807)=0,"",IF($A807&lt;&gt;DRAFT!$B809,"ERR",IF(DRAFT!AS809="3E","3E",IF(COUNT(DRAFT!AO809,DRAFT!AS809)&gt;0,DRAFT!AT809,""))))</f>
        <v/>
      </c>
      <c r="O807" s="3" t="str">
        <f>IF(COUNT($A807)=0,"",IF(N807="3E","3E",IF(N807="","I",LOOKUP(N807/P$2,{0,0.4,0.45,0.5,0.55,0.6,0.65,0.7,0.75,0.8,1},{"F","D","C","C+","B-","B","B+","A-","A","A+"}))))</f>
        <v/>
      </c>
      <c r="P807" s="2" t="str">
        <f>IF(COUNT($A807)=0,"",IF(N807="","--",IF(N807="3E","3E",LOOKUP(N807/P$2,{0,0.4,0.45,0.5,0.55,0.6,0.65,0.7,0.75,0.8,1},{0,2,2.25,2.5,2.75,3,3.25,3.5,3.75,4}))))</f>
        <v/>
      </c>
      <c r="Q807" s="3" t="str">
        <f>IF(COUNT($A807)=0,"",IF($A807&lt;&gt;DRAFT!$B809,"ERR",IF(DRAFT!BB809="3E","3E",IF(COUNT(DRAFT!AX809,DRAFT!BB809)&gt;0,DRAFT!BC809,""))))</f>
        <v/>
      </c>
      <c r="R807" s="3" t="str">
        <f>IF(COUNT($A807)=0,"",IF(Q807="3E","3E",IF(Q807="","I",LOOKUP(Q807/S$2,{0,0.4,0.45,0.5,0.55,0.6,0.65,0.7,0.75,0.8,1},{"F","D","C","C+","B-","B","B+","A-","A","A+"}))))</f>
        <v/>
      </c>
      <c r="S807" s="2" t="str">
        <f>IF(COUNT($A807)=0,"",IF(Q807="","--",IF(Q807="3E","3E",LOOKUP(Q807/S$2,{0,0.4,0.45,0.5,0.55,0.6,0.65,0.7,0.75,0.8,1},{0,2,2.25,2.5,2.75,3,3.25,3.5,3.75,4}))))</f>
        <v/>
      </c>
      <c r="T807" s="3" t="str">
        <f>IF(COUNT($A807)=0,"",IF($A807&lt;&gt;DRAFT!$B809,"ERR",IF(DRAFT!BK809="3E","3E",IF(COUNT(DRAFT!BG809,DRAFT!BK809)&gt;0,DRAFT!BL809,""))))</f>
        <v/>
      </c>
      <c r="U807" s="3" t="str">
        <f>IF(COUNT($A807)=0,"",IF(T807="3E","3E",IF(T807="","I",LOOKUP(T807/V$2,{0,0.4,0.45,0.5,0.55,0.6,0.65,0.7,0.75,0.8,1},{"F","D","C","C+","B-","B","B+","A-","A","A+"}))))</f>
        <v/>
      </c>
      <c r="V807" s="2" t="str">
        <f>IF(COUNT($A807)=0,"",IF(T807="","--",IF(T807="3E","3E",LOOKUP(T807/V$2,{0,0.4,0.45,0.5,0.55,0.6,0.65,0.7,0.75,0.8,1},{0,2,2.25,2.5,2.75,3,3.25,3.5,3.75,4}))))</f>
        <v/>
      </c>
      <c r="W807" s="3" t="str">
        <f>IF(COUNT($A807)=0,"",IF($A807&lt;&gt;DRAFT!$B809,"ERR",IF(DRAFT!BT809="3E","3E",IF(COUNT(DRAFT!BP809,DRAFT!BT809)&gt;0,DRAFT!BU809,""))))</f>
        <v/>
      </c>
      <c r="X807" s="3" t="str">
        <f>IF(COUNT($A807)=0,"",IF(W807="3E","3E",IF(W807="","I",LOOKUP(W807/Y$2,{0,0.4,0.45,0.5,0.55,0.6,0.65,0.7,0.75,0.8,1},{"F","D","C","C+","B-","B","B+","A-","A","A+"}))))</f>
        <v/>
      </c>
      <c r="Y807" s="2" t="str">
        <f>IF(COUNT($A807)=0,"",IF(W807="","--",IF(W807="3E","3E",LOOKUP(W807/Y$2,{0,0.4,0.45,0.5,0.55,0.6,0.65,0.7,0.75,0.8,1},{0,2,2.25,2.5,2.75,3,3.25,3.5,3.75,4}))))</f>
        <v/>
      </c>
      <c r="Z807" s="3" t="str">
        <f>IF(COUNT($A807)=0,"",IF($A807&lt;&gt;DRAFT!$B809,"ERR",IF(DRAFT!CC809="3E","3E",IF(COUNT(DRAFT!BY809,DRAFT!CC809)&gt;0,DRAFT!CD809,""))))</f>
        <v/>
      </c>
      <c r="AA807" s="3" t="str">
        <f>IF(COUNT($A807)=0,"",IF(Z807="3E","3E",IF(Z807="","I",LOOKUP(Z807/AB$2,{0,0.4,0.45,0.5,0.55,0.6,0.65,0.7,0.75,0.8,1},{"F","D","C","C+","B-","B","B+","A-","A","A+"}))))</f>
        <v/>
      </c>
      <c r="AB807" s="2" t="str">
        <f>IF(COUNT($A807)=0,"",IF(Z807="","--",IF(Z807="3E","3E",LOOKUP(Z807/AB$2,{0,0.4,0.45,0.5,0.55,0.6,0.65,0.7,0.75,0.8,1},{0,2,2.25,2.5,2.75,3,3.25,3.5,3.75,4}))))</f>
        <v/>
      </c>
      <c r="AC807" s="3" t="str">
        <f>IF(COUNT($A807)=0,"",IF($A807&lt;&gt;DRAFT!$B809,"ERR",IF(DRAFT!CF809&gt;0,DRAFT!CF809,"")))</f>
        <v/>
      </c>
      <c r="AD807" s="3" t="str">
        <f>IF(COUNT($A807)=0,"",IF(AC807="3E","3E",IF(AC807="","I",LOOKUP(AC807/AE$2,{0,0.4,0.45,0.5,0.55,0.6,0.65,0.7,0.75,0.8,1},{"F","D","C","C+","B-","B","B+","A-","A","A+"}))))</f>
        <v/>
      </c>
      <c r="AE807" s="2" t="str">
        <f>IF(COUNT($A807)=0,"",IF(AC807="","--",IF(AC807="3E","3E",LOOKUP(AC807/AE$2,{0,0.4,0.45,0.5,0.55,0.6,0.65,0.7,0.75,0.8,1},{0,2,2.25,2.5,2.75,3,3.25,3.5,3.75,4}))))</f>
        <v/>
      </c>
      <c r="AF807" s="3" t="str">
        <f>IF($A807&lt;&gt;DRAFT!$B809,"ERR",IF(OR(COUNT($A807)=0,COUNT(DRAFT!CI809:CK809,DRAFT!CM809:CO809)=0),"",CEILING(SUM(DRAFT!CL809,DRAFT!CP809),1)))</f>
        <v/>
      </c>
      <c r="AG807" s="3" t="str">
        <f>IF(COUNT($A807)=0,"",IF(AF807="3E","3E",IF(AF807="","I",LOOKUP(AF807/AH$2,{0,0.4,0.45,0.5,0.55,0.6,0.65,0.7,0.75,0.8,1},{"F","D","C","C+","B-","B","B+","A-","A","A+"}))))</f>
        <v/>
      </c>
      <c r="AH807" s="2" t="str">
        <f>IF(COUNT($A807)=0,"",IF(AF807="","--",IF(AF807="3E","3E",LOOKUP(AF807/AH$2,{0,0.4,0.45,0.5,0.55,0.6,0.65,0.7,0.75,0.8,1},{0,2,2.25,2.5,2.75,3,3.25,3.5,3.75,4}))))</f>
        <v/>
      </c>
      <c r="AI807" s="11" t="str">
        <f>IF(OR(COUNT($A807)=0,COUNT(B807:AH807)=0),"",IF(COUNTIF(B807:AH807,"3E")&gt;0,"3E",IF(DRAFT!$A809="R",TRUNC(SUMPRODUCT(RGP,RCP)/TCP,3),TRUNC((SUMPRODUCT(--(IMDGP&gt;0)*IMDGP,IMCP)+CEILING(DRAFT!$CQ809*42,0.25))/TCP,3))))</f>
        <v/>
      </c>
      <c r="AJ807" s="3" t="str">
        <f>IF(OR(COUNT($A807)=0,COUNT(B807:AH807)=0),"",IF(COUNTIF(B807:AH807,"3E")&gt;0,"3E",IF(DRAFT!$A809="R",SUMPRODUCT(--(RGP&gt;=2),RCP),SUMPRODUCT(--(IMDGP&gt;0),--(IMGP=0),IMCP)+DRAFT!$CR809)))</f>
        <v/>
      </c>
      <c r="AK807" s="3" t="str">
        <f>IF(OR(COUNT($A807)=0,COUNT(B807:AH807)=0),"",IF(COUNTIF(B807:AJ807,"3E")&gt;0,"3E",IF(AND(DRAFT!$A809="IM",OR($AI807&gt;DRAFT!$CQ809,$AJ807&gt;DRAFT!$CR809)),"IMPROVED",IF(AND(DRAFT!$A809="IM",$AI807&lt;=DRAFT!$CQ809,$AJ807&lt;=DRAFT!$CR809),"NOT IMPROVED",IF(AND(AH807&gt;=2,AI807&gt;=2,AJ807&gt;=30),"PASS","FAIL")))))</f>
        <v/>
      </c>
      <c r="AL807" s="3" t="str">
        <f t="shared" si="24"/>
        <v/>
      </c>
      <c r="AM807" s="3" t="str">
        <f t="shared" si="25"/>
        <v/>
      </c>
    </row>
    <row r="808" spans="1:39" ht="18.95" customHeight="1" x14ac:dyDescent="0.25">
      <c r="A808" s="4" t="str">
        <f>IF(DRAFT!$B810="","",DRAFT!$B810)</f>
        <v/>
      </c>
      <c r="B808" s="3" t="str">
        <f>IF(COUNT($A808)=0,"",IF($A808&lt;&gt;DRAFT!$B810,"ERR",IF(DRAFT!I810="3E","3E",IF(COUNT(DRAFT!E810,DRAFT!I810)&gt;0,DRAFT!J810,""))))</f>
        <v/>
      </c>
      <c r="C808" s="3" t="str">
        <f>IF(COUNT($A808)=0,"",IF(B808="3E","3E",IF(B808="","I",LOOKUP(B808/D$2,{0,0.4,0.45,0.5,0.55,0.6,0.65,0.7,0.75,0.8,1},{"F","D","C","C+","B-","B","B+","A-","A","A+"}))))</f>
        <v/>
      </c>
      <c r="D808" s="2" t="str">
        <f>IF(COUNT($A808)=0,"",IF(B808="","--",IF(B808="3E","3E",LOOKUP(B808/D$2,{0,0.4,0.45,0.5,0.55,0.6,0.65,0.7,0.75,0.8,1},{0,2,2.25,2.5,2.75,3,3.25,3.5,3.75,4}))))</f>
        <v/>
      </c>
      <c r="E808" s="3" t="str">
        <f>IF(COUNT($A808)=0,"",IF($A808&lt;&gt;DRAFT!$B810,"ERR",IF(DRAFT!R810="3E","3E",IF(COUNT(DRAFT!N810,DRAFT!R810)&gt;0,DRAFT!S810,""))))</f>
        <v/>
      </c>
      <c r="F808" s="3" t="str">
        <f>IF(COUNT($A808)=0,"",IF(E808="3E","3E",IF(E808="","I",LOOKUP(E808/G$2,{0,0.4,0.45,0.5,0.55,0.6,0.65,0.7,0.75,0.8,1},{"F","D","C","C+","B-","B","B+","A-","A","A+"}))))</f>
        <v/>
      </c>
      <c r="G808" s="2" t="str">
        <f>IF(COUNT($A808)=0,"",IF(E808="","--",IF(E808="3E","3E",LOOKUP(E808/G$2,{0,0.4,0.45,0.5,0.55,0.6,0.65,0.7,0.75,0.8,1},{0,2,2.25,2.5,2.75,3,3.25,3.5,3.75,4}))))</f>
        <v/>
      </c>
      <c r="H808" s="3" t="str">
        <f>IF(COUNT($A808)=0,"",IF($A808&lt;&gt;DRAFT!$B810,"ERR",IF(DRAFT!AA810="3E","3E",IF(COUNT(DRAFT!W810,DRAFT!AA810)&gt;0,DRAFT!AB810,""))))</f>
        <v/>
      </c>
      <c r="I808" s="3" t="str">
        <f>IF(COUNT($A808)=0,"",IF(H808="3E","3E",IF(H808="","I",LOOKUP(H808/J$2,{0,0.4,0.45,0.5,0.55,0.6,0.65,0.7,0.75,0.8,1},{"F","D","C","C+","B-","B","B+","A-","A","A+"}))))</f>
        <v/>
      </c>
      <c r="J808" s="2" t="str">
        <f>IF(COUNT($A808)=0,"",IF(H808="","--",IF(H808="3E","3E",LOOKUP(H808/J$2,{0,0.4,0.45,0.5,0.55,0.6,0.65,0.7,0.75,0.8,1},{0,2,2.25,2.5,2.75,3,3.25,3.5,3.75,4}))))</f>
        <v/>
      </c>
      <c r="K808" s="3" t="str">
        <f>IF(COUNT($A808)=0,"",IF($A808&lt;&gt;DRAFT!$B810,"ERR",IF(DRAFT!AJ810="3E","3E",IF(COUNT(DRAFT!AF810,DRAFT!AJ810)&gt;0,DRAFT!AK810,""))))</f>
        <v/>
      </c>
      <c r="L808" s="3" t="str">
        <f>IF(COUNT($A808)=0,"",IF(K808="3E","3E",IF(K808="","I",LOOKUP(K808/M$2,{0,0.4,0.45,0.5,0.55,0.6,0.65,0.7,0.75,0.8,1},{"F","D","C","C+","B-","B","B+","A-","A","A+"}))))</f>
        <v/>
      </c>
      <c r="M808" s="2" t="str">
        <f>IF(COUNT($A808)=0,"",IF(K808="","--",IF(K808="3E","3E",LOOKUP(K808/M$2,{0,0.4,0.45,0.5,0.55,0.6,0.65,0.7,0.75,0.8,1},{0,2,2.25,2.5,2.75,3,3.25,3.5,3.75,4}))))</f>
        <v/>
      </c>
      <c r="N808" s="3" t="str">
        <f>IF(COUNT($A808)=0,"",IF($A808&lt;&gt;DRAFT!$B810,"ERR",IF(DRAFT!AS810="3E","3E",IF(COUNT(DRAFT!AO810,DRAFT!AS810)&gt;0,DRAFT!AT810,""))))</f>
        <v/>
      </c>
      <c r="O808" s="3" t="str">
        <f>IF(COUNT($A808)=0,"",IF(N808="3E","3E",IF(N808="","I",LOOKUP(N808/P$2,{0,0.4,0.45,0.5,0.55,0.6,0.65,0.7,0.75,0.8,1},{"F","D","C","C+","B-","B","B+","A-","A","A+"}))))</f>
        <v/>
      </c>
      <c r="P808" s="2" t="str">
        <f>IF(COUNT($A808)=0,"",IF(N808="","--",IF(N808="3E","3E",LOOKUP(N808/P$2,{0,0.4,0.45,0.5,0.55,0.6,0.65,0.7,0.75,0.8,1},{0,2,2.25,2.5,2.75,3,3.25,3.5,3.75,4}))))</f>
        <v/>
      </c>
      <c r="Q808" s="3" t="str">
        <f>IF(COUNT($A808)=0,"",IF($A808&lt;&gt;DRAFT!$B810,"ERR",IF(DRAFT!BB810="3E","3E",IF(COUNT(DRAFT!AX810,DRAFT!BB810)&gt;0,DRAFT!BC810,""))))</f>
        <v/>
      </c>
      <c r="R808" s="3" t="str">
        <f>IF(COUNT($A808)=0,"",IF(Q808="3E","3E",IF(Q808="","I",LOOKUP(Q808/S$2,{0,0.4,0.45,0.5,0.55,0.6,0.65,0.7,0.75,0.8,1},{"F","D","C","C+","B-","B","B+","A-","A","A+"}))))</f>
        <v/>
      </c>
      <c r="S808" s="2" t="str">
        <f>IF(COUNT($A808)=0,"",IF(Q808="","--",IF(Q808="3E","3E",LOOKUP(Q808/S$2,{0,0.4,0.45,0.5,0.55,0.6,0.65,0.7,0.75,0.8,1},{0,2,2.25,2.5,2.75,3,3.25,3.5,3.75,4}))))</f>
        <v/>
      </c>
      <c r="T808" s="3" t="str">
        <f>IF(COUNT($A808)=0,"",IF($A808&lt;&gt;DRAFT!$B810,"ERR",IF(DRAFT!BK810="3E","3E",IF(COUNT(DRAFT!BG810,DRAFT!BK810)&gt;0,DRAFT!BL810,""))))</f>
        <v/>
      </c>
      <c r="U808" s="3" t="str">
        <f>IF(COUNT($A808)=0,"",IF(T808="3E","3E",IF(T808="","I",LOOKUP(T808/V$2,{0,0.4,0.45,0.5,0.55,0.6,0.65,0.7,0.75,0.8,1},{"F","D","C","C+","B-","B","B+","A-","A","A+"}))))</f>
        <v/>
      </c>
      <c r="V808" s="2" t="str">
        <f>IF(COUNT($A808)=0,"",IF(T808="","--",IF(T808="3E","3E",LOOKUP(T808/V$2,{0,0.4,0.45,0.5,0.55,0.6,0.65,0.7,0.75,0.8,1},{0,2,2.25,2.5,2.75,3,3.25,3.5,3.75,4}))))</f>
        <v/>
      </c>
      <c r="W808" s="3" t="str">
        <f>IF(COUNT($A808)=0,"",IF($A808&lt;&gt;DRAFT!$B810,"ERR",IF(DRAFT!BT810="3E","3E",IF(COUNT(DRAFT!BP810,DRAFT!BT810)&gt;0,DRAFT!BU810,""))))</f>
        <v/>
      </c>
      <c r="X808" s="3" t="str">
        <f>IF(COUNT($A808)=0,"",IF(W808="3E","3E",IF(W808="","I",LOOKUP(W808/Y$2,{0,0.4,0.45,0.5,0.55,0.6,0.65,0.7,0.75,0.8,1},{"F","D","C","C+","B-","B","B+","A-","A","A+"}))))</f>
        <v/>
      </c>
      <c r="Y808" s="2" t="str">
        <f>IF(COUNT($A808)=0,"",IF(W808="","--",IF(W808="3E","3E",LOOKUP(W808/Y$2,{0,0.4,0.45,0.5,0.55,0.6,0.65,0.7,0.75,0.8,1},{0,2,2.25,2.5,2.75,3,3.25,3.5,3.75,4}))))</f>
        <v/>
      </c>
      <c r="Z808" s="3" t="str">
        <f>IF(COUNT($A808)=0,"",IF($A808&lt;&gt;DRAFT!$B810,"ERR",IF(DRAFT!CC810="3E","3E",IF(COUNT(DRAFT!BY810,DRAFT!CC810)&gt;0,DRAFT!CD810,""))))</f>
        <v/>
      </c>
      <c r="AA808" s="3" t="str">
        <f>IF(COUNT($A808)=0,"",IF(Z808="3E","3E",IF(Z808="","I",LOOKUP(Z808/AB$2,{0,0.4,0.45,0.5,0.55,0.6,0.65,0.7,0.75,0.8,1},{"F","D","C","C+","B-","B","B+","A-","A","A+"}))))</f>
        <v/>
      </c>
      <c r="AB808" s="2" t="str">
        <f>IF(COUNT($A808)=0,"",IF(Z808="","--",IF(Z808="3E","3E",LOOKUP(Z808/AB$2,{0,0.4,0.45,0.5,0.55,0.6,0.65,0.7,0.75,0.8,1},{0,2,2.25,2.5,2.75,3,3.25,3.5,3.75,4}))))</f>
        <v/>
      </c>
      <c r="AC808" s="3" t="str">
        <f>IF(COUNT($A808)=0,"",IF($A808&lt;&gt;DRAFT!$B810,"ERR",IF(DRAFT!CF810&gt;0,DRAFT!CF810,"")))</f>
        <v/>
      </c>
      <c r="AD808" s="3" t="str">
        <f>IF(COUNT($A808)=0,"",IF(AC808="3E","3E",IF(AC808="","I",LOOKUP(AC808/AE$2,{0,0.4,0.45,0.5,0.55,0.6,0.65,0.7,0.75,0.8,1},{"F","D","C","C+","B-","B","B+","A-","A","A+"}))))</f>
        <v/>
      </c>
      <c r="AE808" s="2" t="str">
        <f>IF(COUNT($A808)=0,"",IF(AC808="","--",IF(AC808="3E","3E",LOOKUP(AC808/AE$2,{0,0.4,0.45,0.5,0.55,0.6,0.65,0.7,0.75,0.8,1},{0,2,2.25,2.5,2.75,3,3.25,3.5,3.75,4}))))</f>
        <v/>
      </c>
      <c r="AF808" s="3" t="str">
        <f>IF($A808&lt;&gt;DRAFT!$B810,"ERR",IF(OR(COUNT($A808)=0,COUNT(DRAFT!CI810:CK810,DRAFT!CM810:CO810)=0),"",CEILING(SUM(DRAFT!CL810,DRAFT!CP810),1)))</f>
        <v/>
      </c>
      <c r="AG808" s="3" t="str">
        <f>IF(COUNT($A808)=0,"",IF(AF808="3E","3E",IF(AF808="","I",LOOKUP(AF808/AH$2,{0,0.4,0.45,0.5,0.55,0.6,0.65,0.7,0.75,0.8,1},{"F","D","C","C+","B-","B","B+","A-","A","A+"}))))</f>
        <v/>
      </c>
      <c r="AH808" s="2" t="str">
        <f>IF(COUNT($A808)=0,"",IF(AF808="","--",IF(AF808="3E","3E",LOOKUP(AF808/AH$2,{0,0.4,0.45,0.5,0.55,0.6,0.65,0.7,0.75,0.8,1},{0,2,2.25,2.5,2.75,3,3.25,3.5,3.75,4}))))</f>
        <v/>
      </c>
      <c r="AI808" s="11" t="str">
        <f>IF(OR(COUNT($A808)=0,COUNT(B808:AH808)=0),"",IF(COUNTIF(B808:AH808,"3E")&gt;0,"3E",IF(DRAFT!$A810="R",TRUNC(SUMPRODUCT(RGP,RCP)/TCP,3),TRUNC((SUMPRODUCT(--(IMDGP&gt;0)*IMDGP,IMCP)+CEILING(DRAFT!$CQ810*42,0.25))/TCP,3))))</f>
        <v/>
      </c>
      <c r="AJ808" s="3" t="str">
        <f>IF(OR(COUNT($A808)=0,COUNT(B808:AH808)=0),"",IF(COUNTIF(B808:AH808,"3E")&gt;0,"3E",IF(DRAFT!$A810="R",SUMPRODUCT(--(RGP&gt;=2),RCP),SUMPRODUCT(--(IMDGP&gt;0),--(IMGP=0),IMCP)+DRAFT!$CR810)))</f>
        <v/>
      </c>
      <c r="AK808" s="3" t="str">
        <f>IF(OR(COUNT($A808)=0,COUNT(B808:AH808)=0),"",IF(COUNTIF(B808:AJ808,"3E")&gt;0,"3E",IF(AND(DRAFT!$A810="IM",OR($AI808&gt;DRAFT!$CQ810,$AJ808&gt;DRAFT!$CR810)),"IMPROVED",IF(AND(DRAFT!$A810="IM",$AI808&lt;=DRAFT!$CQ810,$AJ808&lt;=DRAFT!$CR810),"NOT IMPROVED",IF(AND(AH808&gt;=2,AI808&gt;=2,AJ808&gt;=30),"PASS","FAIL")))))</f>
        <v/>
      </c>
      <c r="AL808" s="3" t="str">
        <f t="shared" si="24"/>
        <v/>
      </c>
      <c r="AM808" s="3" t="str">
        <f t="shared" si="25"/>
        <v/>
      </c>
    </row>
    <row r="809" spans="1:39" ht="18.95" customHeight="1" x14ac:dyDescent="0.25">
      <c r="A809" s="4" t="str">
        <f>IF(DRAFT!$B811="","",DRAFT!$B811)</f>
        <v/>
      </c>
      <c r="B809" s="3" t="str">
        <f>IF(COUNT($A809)=0,"",IF($A809&lt;&gt;DRAFT!$B811,"ERR",IF(DRAFT!I811="3E","3E",IF(COUNT(DRAFT!E811,DRAFT!I811)&gt;0,DRAFT!J811,""))))</f>
        <v/>
      </c>
      <c r="C809" s="3" t="str">
        <f>IF(COUNT($A809)=0,"",IF(B809="3E","3E",IF(B809="","I",LOOKUP(B809/D$2,{0,0.4,0.45,0.5,0.55,0.6,0.65,0.7,0.75,0.8,1},{"F","D","C","C+","B-","B","B+","A-","A","A+"}))))</f>
        <v/>
      </c>
      <c r="D809" s="2" t="str">
        <f>IF(COUNT($A809)=0,"",IF(B809="","--",IF(B809="3E","3E",LOOKUP(B809/D$2,{0,0.4,0.45,0.5,0.55,0.6,0.65,0.7,0.75,0.8,1},{0,2,2.25,2.5,2.75,3,3.25,3.5,3.75,4}))))</f>
        <v/>
      </c>
      <c r="E809" s="3" t="str">
        <f>IF(COUNT($A809)=0,"",IF($A809&lt;&gt;DRAFT!$B811,"ERR",IF(DRAFT!R811="3E","3E",IF(COUNT(DRAFT!N811,DRAFT!R811)&gt;0,DRAFT!S811,""))))</f>
        <v/>
      </c>
      <c r="F809" s="3" t="str">
        <f>IF(COUNT($A809)=0,"",IF(E809="3E","3E",IF(E809="","I",LOOKUP(E809/G$2,{0,0.4,0.45,0.5,0.55,0.6,0.65,0.7,0.75,0.8,1},{"F","D","C","C+","B-","B","B+","A-","A","A+"}))))</f>
        <v/>
      </c>
      <c r="G809" s="2" t="str">
        <f>IF(COUNT($A809)=0,"",IF(E809="","--",IF(E809="3E","3E",LOOKUP(E809/G$2,{0,0.4,0.45,0.5,0.55,0.6,0.65,0.7,0.75,0.8,1},{0,2,2.25,2.5,2.75,3,3.25,3.5,3.75,4}))))</f>
        <v/>
      </c>
      <c r="H809" s="3" t="str">
        <f>IF(COUNT($A809)=0,"",IF($A809&lt;&gt;DRAFT!$B811,"ERR",IF(DRAFT!AA811="3E","3E",IF(COUNT(DRAFT!W811,DRAFT!AA811)&gt;0,DRAFT!AB811,""))))</f>
        <v/>
      </c>
      <c r="I809" s="3" t="str">
        <f>IF(COUNT($A809)=0,"",IF(H809="3E","3E",IF(H809="","I",LOOKUP(H809/J$2,{0,0.4,0.45,0.5,0.55,0.6,0.65,0.7,0.75,0.8,1},{"F","D","C","C+","B-","B","B+","A-","A","A+"}))))</f>
        <v/>
      </c>
      <c r="J809" s="2" t="str">
        <f>IF(COUNT($A809)=0,"",IF(H809="","--",IF(H809="3E","3E",LOOKUP(H809/J$2,{0,0.4,0.45,0.5,0.55,0.6,0.65,0.7,0.75,0.8,1},{0,2,2.25,2.5,2.75,3,3.25,3.5,3.75,4}))))</f>
        <v/>
      </c>
      <c r="K809" s="3" t="str">
        <f>IF(COUNT($A809)=0,"",IF($A809&lt;&gt;DRAFT!$B811,"ERR",IF(DRAFT!AJ811="3E","3E",IF(COUNT(DRAFT!AF811,DRAFT!AJ811)&gt;0,DRAFT!AK811,""))))</f>
        <v/>
      </c>
      <c r="L809" s="3" t="str">
        <f>IF(COUNT($A809)=0,"",IF(K809="3E","3E",IF(K809="","I",LOOKUP(K809/M$2,{0,0.4,0.45,0.5,0.55,0.6,0.65,0.7,0.75,0.8,1},{"F","D","C","C+","B-","B","B+","A-","A","A+"}))))</f>
        <v/>
      </c>
      <c r="M809" s="2" t="str">
        <f>IF(COUNT($A809)=0,"",IF(K809="","--",IF(K809="3E","3E",LOOKUP(K809/M$2,{0,0.4,0.45,0.5,0.55,0.6,0.65,0.7,0.75,0.8,1},{0,2,2.25,2.5,2.75,3,3.25,3.5,3.75,4}))))</f>
        <v/>
      </c>
      <c r="N809" s="3" t="str">
        <f>IF(COUNT($A809)=0,"",IF($A809&lt;&gt;DRAFT!$B811,"ERR",IF(DRAFT!AS811="3E","3E",IF(COUNT(DRAFT!AO811,DRAFT!AS811)&gt;0,DRAFT!AT811,""))))</f>
        <v/>
      </c>
      <c r="O809" s="3" t="str">
        <f>IF(COUNT($A809)=0,"",IF(N809="3E","3E",IF(N809="","I",LOOKUP(N809/P$2,{0,0.4,0.45,0.5,0.55,0.6,0.65,0.7,0.75,0.8,1},{"F","D","C","C+","B-","B","B+","A-","A","A+"}))))</f>
        <v/>
      </c>
      <c r="P809" s="2" t="str">
        <f>IF(COUNT($A809)=0,"",IF(N809="","--",IF(N809="3E","3E",LOOKUP(N809/P$2,{0,0.4,0.45,0.5,0.55,0.6,0.65,0.7,0.75,0.8,1},{0,2,2.25,2.5,2.75,3,3.25,3.5,3.75,4}))))</f>
        <v/>
      </c>
      <c r="Q809" s="3" t="str">
        <f>IF(COUNT($A809)=0,"",IF($A809&lt;&gt;DRAFT!$B811,"ERR",IF(DRAFT!BB811="3E","3E",IF(COUNT(DRAFT!AX811,DRAFT!BB811)&gt;0,DRAFT!BC811,""))))</f>
        <v/>
      </c>
      <c r="R809" s="3" t="str">
        <f>IF(COUNT($A809)=0,"",IF(Q809="3E","3E",IF(Q809="","I",LOOKUP(Q809/S$2,{0,0.4,0.45,0.5,0.55,0.6,0.65,0.7,0.75,0.8,1},{"F","D","C","C+","B-","B","B+","A-","A","A+"}))))</f>
        <v/>
      </c>
      <c r="S809" s="2" t="str">
        <f>IF(COUNT($A809)=0,"",IF(Q809="","--",IF(Q809="3E","3E",LOOKUP(Q809/S$2,{0,0.4,0.45,0.5,0.55,0.6,0.65,0.7,0.75,0.8,1},{0,2,2.25,2.5,2.75,3,3.25,3.5,3.75,4}))))</f>
        <v/>
      </c>
      <c r="T809" s="3" t="str">
        <f>IF(COUNT($A809)=0,"",IF($A809&lt;&gt;DRAFT!$B811,"ERR",IF(DRAFT!BK811="3E","3E",IF(COUNT(DRAFT!BG811,DRAFT!BK811)&gt;0,DRAFT!BL811,""))))</f>
        <v/>
      </c>
      <c r="U809" s="3" t="str">
        <f>IF(COUNT($A809)=0,"",IF(T809="3E","3E",IF(T809="","I",LOOKUP(T809/V$2,{0,0.4,0.45,0.5,0.55,0.6,0.65,0.7,0.75,0.8,1},{"F","D","C","C+","B-","B","B+","A-","A","A+"}))))</f>
        <v/>
      </c>
      <c r="V809" s="2" t="str">
        <f>IF(COUNT($A809)=0,"",IF(T809="","--",IF(T809="3E","3E",LOOKUP(T809/V$2,{0,0.4,0.45,0.5,0.55,0.6,0.65,0.7,0.75,0.8,1},{0,2,2.25,2.5,2.75,3,3.25,3.5,3.75,4}))))</f>
        <v/>
      </c>
      <c r="W809" s="3" t="str">
        <f>IF(COUNT($A809)=0,"",IF($A809&lt;&gt;DRAFT!$B811,"ERR",IF(DRAFT!BT811="3E","3E",IF(COUNT(DRAFT!BP811,DRAFT!BT811)&gt;0,DRAFT!BU811,""))))</f>
        <v/>
      </c>
      <c r="X809" s="3" t="str">
        <f>IF(COUNT($A809)=0,"",IF(W809="3E","3E",IF(W809="","I",LOOKUP(W809/Y$2,{0,0.4,0.45,0.5,0.55,0.6,0.65,0.7,0.75,0.8,1},{"F","D","C","C+","B-","B","B+","A-","A","A+"}))))</f>
        <v/>
      </c>
      <c r="Y809" s="2" t="str">
        <f>IF(COUNT($A809)=0,"",IF(W809="","--",IF(W809="3E","3E",LOOKUP(W809/Y$2,{0,0.4,0.45,0.5,0.55,0.6,0.65,0.7,0.75,0.8,1},{0,2,2.25,2.5,2.75,3,3.25,3.5,3.75,4}))))</f>
        <v/>
      </c>
      <c r="Z809" s="3" t="str">
        <f>IF(COUNT($A809)=0,"",IF($A809&lt;&gt;DRAFT!$B811,"ERR",IF(DRAFT!CC811="3E","3E",IF(COUNT(DRAFT!BY811,DRAFT!CC811)&gt;0,DRAFT!CD811,""))))</f>
        <v/>
      </c>
      <c r="AA809" s="3" t="str">
        <f>IF(COUNT($A809)=0,"",IF(Z809="3E","3E",IF(Z809="","I",LOOKUP(Z809/AB$2,{0,0.4,0.45,0.5,0.55,0.6,0.65,0.7,0.75,0.8,1},{"F","D","C","C+","B-","B","B+","A-","A","A+"}))))</f>
        <v/>
      </c>
      <c r="AB809" s="2" t="str">
        <f>IF(COUNT($A809)=0,"",IF(Z809="","--",IF(Z809="3E","3E",LOOKUP(Z809/AB$2,{0,0.4,0.45,0.5,0.55,0.6,0.65,0.7,0.75,0.8,1},{0,2,2.25,2.5,2.75,3,3.25,3.5,3.75,4}))))</f>
        <v/>
      </c>
      <c r="AC809" s="3" t="str">
        <f>IF(COUNT($A809)=0,"",IF($A809&lt;&gt;DRAFT!$B811,"ERR",IF(DRAFT!CF811&gt;0,DRAFT!CF811,"")))</f>
        <v/>
      </c>
      <c r="AD809" s="3" t="str">
        <f>IF(COUNT($A809)=0,"",IF(AC809="3E","3E",IF(AC809="","I",LOOKUP(AC809/AE$2,{0,0.4,0.45,0.5,0.55,0.6,0.65,0.7,0.75,0.8,1},{"F","D","C","C+","B-","B","B+","A-","A","A+"}))))</f>
        <v/>
      </c>
      <c r="AE809" s="2" t="str">
        <f>IF(COUNT($A809)=0,"",IF(AC809="","--",IF(AC809="3E","3E",LOOKUP(AC809/AE$2,{0,0.4,0.45,0.5,0.55,0.6,0.65,0.7,0.75,0.8,1},{0,2,2.25,2.5,2.75,3,3.25,3.5,3.75,4}))))</f>
        <v/>
      </c>
      <c r="AF809" s="3" t="str">
        <f>IF($A809&lt;&gt;DRAFT!$B811,"ERR",IF(OR(COUNT($A809)=0,COUNT(DRAFT!CI811:CK811,DRAFT!CM811:CO811)=0),"",CEILING(SUM(DRAFT!CL811,DRAFT!CP811),1)))</f>
        <v/>
      </c>
      <c r="AG809" s="3" t="str">
        <f>IF(COUNT($A809)=0,"",IF(AF809="3E","3E",IF(AF809="","I",LOOKUP(AF809/AH$2,{0,0.4,0.45,0.5,0.55,0.6,0.65,0.7,0.75,0.8,1},{"F","D","C","C+","B-","B","B+","A-","A","A+"}))))</f>
        <v/>
      </c>
      <c r="AH809" s="2" t="str">
        <f>IF(COUNT($A809)=0,"",IF(AF809="","--",IF(AF809="3E","3E",LOOKUP(AF809/AH$2,{0,0.4,0.45,0.5,0.55,0.6,0.65,0.7,0.75,0.8,1},{0,2,2.25,2.5,2.75,3,3.25,3.5,3.75,4}))))</f>
        <v/>
      </c>
      <c r="AI809" s="11" t="str">
        <f>IF(OR(COUNT($A809)=0,COUNT(B809:AH809)=0),"",IF(COUNTIF(B809:AH809,"3E")&gt;0,"3E",IF(DRAFT!$A811="R",TRUNC(SUMPRODUCT(RGP,RCP)/TCP,3),TRUNC((SUMPRODUCT(--(IMDGP&gt;0)*IMDGP,IMCP)+CEILING(DRAFT!$CQ811*42,0.25))/TCP,3))))</f>
        <v/>
      </c>
      <c r="AJ809" s="3" t="str">
        <f>IF(OR(COUNT($A809)=0,COUNT(B809:AH809)=0),"",IF(COUNTIF(B809:AH809,"3E")&gt;0,"3E",IF(DRAFT!$A811="R",SUMPRODUCT(--(RGP&gt;=2),RCP),SUMPRODUCT(--(IMDGP&gt;0),--(IMGP=0),IMCP)+DRAFT!$CR811)))</f>
        <v/>
      </c>
      <c r="AK809" s="3" t="str">
        <f>IF(OR(COUNT($A809)=0,COUNT(B809:AH809)=0),"",IF(COUNTIF(B809:AJ809,"3E")&gt;0,"3E",IF(AND(DRAFT!$A811="IM",OR($AI809&gt;DRAFT!$CQ811,$AJ809&gt;DRAFT!$CR811)),"IMPROVED",IF(AND(DRAFT!$A811="IM",$AI809&lt;=DRAFT!$CQ811,$AJ809&lt;=DRAFT!$CR811),"NOT IMPROVED",IF(AND(AH809&gt;=2,AI809&gt;=2,AJ809&gt;=30),"PASS","FAIL")))))</f>
        <v/>
      </c>
      <c r="AL809" s="3" t="str">
        <f t="shared" si="24"/>
        <v/>
      </c>
      <c r="AM809" s="3" t="str">
        <f t="shared" si="25"/>
        <v/>
      </c>
    </row>
    <row r="810" spans="1:39" ht="18.95" customHeight="1" x14ac:dyDescent="0.25">
      <c r="A810" s="4" t="str">
        <f>IF(DRAFT!$B812="","",DRAFT!$B812)</f>
        <v/>
      </c>
      <c r="B810" s="3" t="str">
        <f>IF(COUNT($A810)=0,"",IF($A810&lt;&gt;DRAFT!$B812,"ERR",IF(DRAFT!I812="3E","3E",IF(COUNT(DRAFT!E812,DRAFT!I812)&gt;0,DRAFT!J812,""))))</f>
        <v/>
      </c>
      <c r="C810" s="3" t="str">
        <f>IF(COUNT($A810)=0,"",IF(B810="3E","3E",IF(B810="","I",LOOKUP(B810/D$2,{0,0.4,0.45,0.5,0.55,0.6,0.65,0.7,0.75,0.8,1},{"F","D","C","C+","B-","B","B+","A-","A","A+"}))))</f>
        <v/>
      </c>
      <c r="D810" s="2" t="str">
        <f>IF(COUNT($A810)=0,"",IF(B810="","--",IF(B810="3E","3E",LOOKUP(B810/D$2,{0,0.4,0.45,0.5,0.55,0.6,0.65,0.7,0.75,0.8,1},{0,2,2.25,2.5,2.75,3,3.25,3.5,3.75,4}))))</f>
        <v/>
      </c>
      <c r="E810" s="3" t="str">
        <f>IF(COUNT($A810)=0,"",IF($A810&lt;&gt;DRAFT!$B812,"ERR",IF(DRAFT!R812="3E","3E",IF(COUNT(DRAFT!N812,DRAFT!R812)&gt;0,DRAFT!S812,""))))</f>
        <v/>
      </c>
      <c r="F810" s="3" t="str">
        <f>IF(COUNT($A810)=0,"",IF(E810="3E","3E",IF(E810="","I",LOOKUP(E810/G$2,{0,0.4,0.45,0.5,0.55,0.6,0.65,0.7,0.75,0.8,1},{"F","D","C","C+","B-","B","B+","A-","A","A+"}))))</f>
        <v/>
      </c>
      <c r="G810" s="2" t="str">
        <f>IF(COUNT($A810)=0,"",IF(E810="","--",IF(E810="3E","3E",LOOKUP(E810/G$2,{0,0.4,0.45,0.5,0.55,0.6,0.65,0.7,0.75,0.8,1},{0,2,2.25,2.5,2.75,3,3.25,3.5,3.75,4}))))</f>
        <v/>
      </c>
      <c r="H810" s="3" t="str">
        <f>IF(COUNT($A810)=0,"",IF($A810&lt;&gt;DRAFT!$B812,"ERR",IF(DRAFT!AA812="3E","3E",IF(COUNT(DRAFT!W812,DRAFT!AA812)&gt;0,DRAFT!AB812,""))))</f>
        <v/>
      </c>
      <c r="I810" s="3" t="str">
        <f>IF(COUNT($A810)=0,"",IF(H810="3E","3E",IF(H810="","I",LOOKUP(H810/J$2,{0,0.4,0.45,0.5,0.55,0.6,0.65,0.7,0.75,0.8,1},{"F","D","C","C+","B-","B","B+","A-","A","A+"}))))</f>
        <v/>
      </c>
      <c r="J810" s="2" t="str">
        <f>IF(COUNT($A810)=0,"",IF(H810="","--",IF(H810="3E","3E",LOOKUP(H810/J$2,{0,0.4,0.45,0.5,0.55,0.6,0.65,0.7,0.75,0.8,1},{0,2,2.25,2.5,2.75,3,3.25,3.5,3.75,4}))))</f>
        <v/>
      </c>
      <c r="K810" s="3" t="str">
        <f>IF(COUNT($A810)=0,"",IF($A810&lt;&gt;DRAFT!$B812,"ERR",IF(DRAFT!AJ812="3E","3E",IF(COUNT(DRAFT!AF812,DRAFT!AJ812)&gt;0,DRAFT!AK812,""))))</f>
        <v/>
      </c>
      <c r="L810" s="3" t="str">
        <f>IF(COUNT($A810)=0,"",IF(K810="3E","3E",IF(K810="","I",LOOKUP(K810/M$2,{0,0.4,0.45,0.5,0.55,0.6,0.65,0.7,0.75,0.8,1},{"F","D","C","C+","B-","B","B+","A-","A","A+"}))))</f>
        <v/>
      </c>
      <c r="M810" s="2" t="str">
        <f>IF(COUNT($A810)=0,"",IF(K810="","--",IF(K810="3E","3E",LOOKUP(K810/M$2,{0,0.4,0.45,0.5,0.55,0.6,0.65,0.7,0.75,0.8,1},{0,2,2.25,2.5,2.75,3,3.25,3.5,3.75,4}))))</f>
        <v/>
      </c>
      <c r="N810" s="3" t="str">
        <f>IF(COUNT($A810)=0,"",IF($A810&lt;&gt;DRAFT!$B812,"ERR",IF(DRAFT!AS812="3E","3E",IF(COUNT(DRAFT!AO812,DRAFT!AS812)&gt;0,DRAFT!AT812,""))))</f>
        <v/>
      </c>
      <c r="O810" s="3" t="str">
        <f>IF(COUNT($A810)=0,"",IF(N810="3E","3E",IF(N810="","I",LOOKUP(N810/P$2,{0,0.4,0.45,0.5,0.55,0.6,0.65,0.7,0.75,0.8,1},{"F","D","C","C+","B-","B","B+","A-","A","A+"}))))</f>
        <v/>
      </c>
      <c r="P810" s="2" t="str">
        <f>IF(COUNT($A810)=0,"",IF(N810="","--",IF(N810="3E","3E",LOOKUP(N810/P$2,{0,0.4,0.45,0.5,0.55,0.6,0.65,0.7,0.75,0.8,1},{0,2,2.25,2.5,2.75,3,3.25,3.5,3.75,4}))))</f>
        <v/>
      </c>
      <c r="Q810" s="3" t="str">
        <f>IF(COUNT($A810)=0,"",IF($A810&lt;&gt;DRAFT!$B812,"ERR",IF(DRAFT!BB812="3E","3E",IF(COUNT(DRAFT!AX812,DRAFT!BB812)&gt;0,DRAFT!BC812,""))))</f>
        <v/>
      </c>
      <c r="R810" s="3" t="str">
        <f>IF(COUNT($A810)=0,"",IF(Q810="3E","3E",IF(Q810="","I",LOOKUP(Q810/S$2,{0,0.4,0.45,0.5,0.55,0.6,0.65,0.7,0.75,0.8,1},{"F","D","C","C+","B-","B","B+","A-","A","A+"}))))</f>
        <v/>
      </c>
      <c r="S810" s="2" t="str">
        <f>IF(COUNT($A810)=0,"",IF(Q810="","--",IF(Q810="3E","3E",LOOKUP(Q810/S$2,{0,0.4,0.45,0.5,0.55,0.6,0.65,0.7,0.75,0.8,1},{0,2,2.25,2.5,2.75,3,3.25,3.5,3.75,4}))))</f>
        <v/>
      </c>
      <c r="T810" s="3" t="str">
        <f>IF(COUNT($A810)=0,"",IF($A810&lt;&gt;DRAFT!$B812,"ERR",IF(DRAFT!BK812="3E","3E",IF(COUNT(DRAFT!BG812,DRAFT!BK812)&gt;0,DRAFT!BL812,""))))</f>
        <v/>
      </c>
      <c r="U810" s="3" t="str">
        <f>IF(COUNT($A810)=0,"",IF(T810="3E","3E",IF(T810="","I",LOOKUP(T810/V$2,{0,0.4,0.45,0.5,0.55,0.6,0.65,0.7,0.75,0.8,1},{"F","D","C","C+","B-","B","B+","A-","A","A+"}))))</f>
        <v/>
      </c>
      <c r="V810" s="2" t="str">
        <f>IF(COUNT($A810)=0,"",IF(T810="","--",IF(T810="3E","3E",LOOKUP(T810/V$2,{0,0.4,0.45,0.5,0.55,0.6,0.65,0.7,0.75,0.8,1},{0,2,2.25,2.5,2.75,3,3.25,3.5,3.75,4}))))</f>
        <v/>
      </c>
      <c r="W810" s="3" t="str">
        <f>IF(COUNT($A810)=0,"",IF($A810&lt;&gt;DRAFT!$B812,"ERR",IF(DRAFT!BT812="3E","3E",IF(COUNT(DRAFT!BP812,DRAFT!BT812)&gt;0,DRAFT!BU812,""))))</f>
        <v/>
      </c>
      <c r="X810" s="3" t="str">
        <f>IF(COUNT($A810)=0,"",IF(W810="3E","3E",IF(W810="","I",LOOKUP(W810/Y$2,{0,0.4,0.45,0.5,0.55,0.6,0.65,0.7,0.75,0.8,1},{"F","D","C","C+","B-","B","B+","A-","A","A+"}))))</f>
        <v/>
      </c>
      <c r="Y810" s="2" t="str">
        <f>IF(COUNT($A810)=0,"",IF(W810="","--",IF(W810="3E","3E",LOOKUP(W810/Y$2,{0,0.4,0.45,0.5,0.55,0.6,0.65,0.7,0.75,0.8,1},{0,2,2.25,2.5,2.75,3,3.25,3.5,3.75,4}))))</f>
        <v/>
      </c>
      <c r="Z810" s="3" t="str">
        <f>IF(COUNT($A810)=0,"",IF($A810&lt;&gt;DRAFT!$B812,"ERR",IF(DRAFT!CC812="3E","3E",IF(COUNT(DRAFT!BY812,DRAFT!CC812)&gt;0,DRAFT!CD812,""))))</f>
        <v/>
      </c>
      <c r="AA810" s="3" t="str">
        <f>IF(COUNT($A810)=0,"",IF(Z810="3E","3E",IF(Z810="","I",LOOKUP(Z810/AB$2,{0,0.4,0.45,0.5,0.55,0.6,0.65,0.7,0.75,0.8,1},{"F","D","C","C+","B-","B","B+","A-","A","A+"}))))</f>
        <v/>
      </c>
      <c r="AB810" s="2" t="str">
        <f>IF(COUNT($A810)=0,"",IF(Z810="","--",IF(Z810="3E","3E",LOOKUP(Z810/AB$2,{0,0.4,0.45,0.5,0.55,0.6,0.65,0.7,0.75,0.8,1},{0,2,2.25,2.5,2.75,3,3.25,3.5,3.75,4}))))</f>
        <v/>
      </c>
      <c r="AC810" s="3" t="str">
        <f>IF(COUNT($A810)=0,"",IF($A810&lt;&gt;DRAFT!$B812,"ERR",IF(DRAFT!CF812&gt;0,DRAFT!CF812,"")))</f>
        <v/>
      </c>
      <c r="AD810" s="3" t="str">
        <f>IF(COUNT($A810)=0,"",IF(AC810="3E","3E",IF(AC810="","I",LOOKUP(AC810/AE$2,{0,0.4,0.45,0.5,0.55,0.6,0.65,0.7,0.75,0.8,1},{"F","D","C","C+","B-","B","B+","A-","A","A+"}))))</f>
        <v/>
      </c>
      <c r="AE810" s="2" t="str">
        <f>IF(COUNT($A810)=0,"",IF(AC810="","--",IF(AC810="3E","3E",LOOKUP(AC810/AE$2,{0,0.4,0.45,0.5,0.55,0.6,0.65,0.7,0.75,0.8,1},{0,2,2.25,2.5,2.75,3,3.25,3.5,3.75,4}))))</f>
        <v/>
      </c>
      <c r="AF810" s="3" t="str">
        <f>IF($A810&lt;&gt;DRAFT!$B812,"ERR",IF(OR(COUNT($A810)=0,COUNT(DRAFT!CI812:CK812,DRAFT!CM812:CO812)=0),"",CEILING(SUM(DRAFT!CL812,DRAFT!CP812),1)))</f>
        <v/>
      </c>
      <c r="AG810" s="3" t="str">
        <f>IF(COUNT($A810)=0,"",IF(AF810="3E","3E",IF(AF810="","I",LOOKUP(AF810/AH$2,{0,0.4,0.45,0.5,0.55,0.6,0.65,0.7,0.75,0.8,1},{"F","D","C","C+","B-","B","B+","A-","A","A+"}))))</f>
        <v/>
      </c>
      <c r="AH810" s="2" t="str">
        <f>IF(COUNT($A810)=0,"",IF(AF810="","--",IF(AF810="3E","3E",LOOKUP(AF810/AH$2,{0,0.4,0.45,0.5,0.55,0.6,0.65,0.7,0.75,0.8,1},{0,2,2.25,2.5,2.75,3,3.25,3.5,3.75,4}))))</f>
        <v/>
      </c>
      <c r="AI810" s="11" t="str">
        <f>IF(OR(COUNT($A810)=0,COUNT(B810:AH810)=0),"",IF(COUNTIF(B810:AH810,"3E")&gt;0,"3E",IF(DRAFT!$A812="R",TRUNC(SUMPRODUCT(RGP,RCP)/TCP,3),TRUNC((SUMPRODUCT(--(IMDGP&gt;0)*IMDGP,IMCP)+CEILING(DRAFT!$CQ812*42,0.25))/TCP,3))))</f>
        <v/>
      </c>
      <c r="AJ810" s="3" t="str">
        <f>IF(OR(COUNT($A810)=0,COUNT(B810:AH810)=0),"",IF(COUNTIF(B810:AH810,"3E")&gt;0,"3E",IF(DRAFT!$A812="R",SUMPRODUCT(--(RGP&gt;=2),RCP),SUMPRODUCT(--(IMDGP&gt;0),--(IMGP=0),IMCP)+DRAFT!$CR812)))</f>
        <v/>
      </c>
      <c r="AK810" s="3" t="str">
        <f>IF(OR(COUNT($A810)=0,COUNT(B810:AH810)=0),"",IF(COUNTIF(B810:AJ810,"3E")&gt;0,"3E",IF(AND(DRAFT!$A812="IM",OR($AI810&gt;DRAFT!$CQ812,$AJ810&gt;DRAFT!$CR812)),"IMPROVED",IF(AND(DRAFT!$A812="IM",$AI810&lt;=DRAFT!$CQ812,$AJ810&lt;=DRAFT!$CR812),"NOT IMPROVED",IF(AND(AH810&gt;=2,AI810&gt;=2,AJ810&gt;=30),"PASS","FAIL")))))</f>
        <v/>
      </c>
      <c r="AL810" s="3" t="str">
        <f t="shared" si="24"/>
        <v/>
      </c>
      <c r="AM810" s="3" t="str">
        <f t="shared" si="25"/>
        <v/>
      </c>
    </row>
    <row r="811" spans="1:39" ht="18.95" customHeight="1" x14ac:dyDescent="0.25">
      <c r="A811" s="4" t="str">
        <f>IF(DRAFT!$B813="","",DRAFT!$B813)</f>
        <v/>
      </c>
      <c r="B811" s="3" t="str">
        <f>IF(COUNT($A811)=0,"",IF($A811&lt;&gt;DRAFT!$B813,"ERR",IF(DRAFT!I813="3E","3E",IF(COUNT(DRAFT!E813,DRAFT!I813)&gt;0,DRAFT!J813,""))))</f>
        <v/>
      </c>
      <c r="C811" s="3" t="str">
        <f>IF(COUNT($A811)=0,"",IF(B811="3E","3E",IF(B811="","I",LOOKUP(B811/D$2,{0,0.4,0.45,0.5,0.55,0.6,0.65,0.7,0.75,0.8,1},{"F","D","C","C+","B-","B","B+","A-","A","A+"}))))</f>
        <v/>
      </c>
      <c r="D811" s="2" t="str">
        <f>IF(COUNT($A811)=0,"",IF(B811="","--",IF(B811="3E","3E",LOOKUP(B811/D$2,{0,0.4,0.45,0.5,0.55,0.6,0.65,0.7,0.75,0.8,1},{0,2,2.25,2.5,2.75,3,3.25,3.5,3.75,4}))))</f>
        <v/>
      </c>
      <c r="E811" s="3" t="str">
        <f>IF(COUNT($A811)=0,"",IF($A811&lt;&gt;DRAFT!$B813,"ERR",IF(DRAFT!R813="3E","3E",IF(COUNT(DRAFT!N813,DRAFT!R813)&gt;0,DRAFT!S813,""))))</f>
        <v/>
      </c>
      <c r="F811" s="3" t="str">
        <f>IF(COUNT($A811)=0,"",IF(E811="3E","3E",IF(E811="","I",LOOKUP(E811/G$2,{0,0.4,0.45,0.5,0.55,0.6,0.65,0.7,0.75,0.8,1},{"F","D","C","C+","B-","B","B+","A-","A","A+"}))))</f>
        <v/>
      </c>
      <c r="G811" s="2" t="str">
        <f>IF(COUNT($A811)=0,"",IF(E811="","--",IF(E811="3E","3E",LOOKUP(E811/G$2,{0,0.4,0.45,0.5,0.55,0.6,0.65,0.7,0.75,0.8,1},{0,2,2.25,2.5,2.75,3,3.25,3.5,3.75,4}))))</f>
        <v/>
      </c>
      <c r="H811" s="3" t="str">
        <f>IF(COUNT($A811)=0,"",IF($A811&lt;&gt;DRAFT!$B813,"ERR",IF(DRAFT!AA813="3E","3E",IF(COUNT(DRAFT!W813,DRAFT!AA813)&gt;0,DRAFT!AB813,""))))</f>
        <v/>
      </c>
      <c r="I811" s="3" t="str">
        <f>IF(COUNT($A811)=0,"",IF(H811="3E","3E",IF(H811="","I",LOOKUP(H811/J$2,{0,0.4,0.45,0.5,0.55,0.6,0.65,0.7,0.75,0.8,1},{"F","D","C","C+","B-","B","B+","A-","A","A+"}))))</f>
        <v/>
      </c>
      <c r="J811" s="2" t="str">
        <f>IF(COUNT($A811)=0,"",IF(H811="","--",IF(H811="3E","3E",LOOKUP(H811/J$2,{0,0.4,0.45,0.5,0.55,0.6,0.65,0.7,0.75,0.8,1},{0,2,2.25,2.5,2.75,3,3.25,3.5,3.75,4}))))</f>
        <v/>
      </c>
      <c r="K811" s="3" t="str">
        <f>IF(COUNT($A811)=0,"",IF($A811&lt;&gt;DRAFT!$B813,"ERR",IF(DRAFT!AJ813="3E","3E",IF(COUNT(DRAFT!AF813,DRAFT!AJ813)&gt;0,DRAFT!AK813,""))))</f>
        <v/>
      </c>
      <c r="L811" s="3" t="str">
        <f>IF(COUNT($A811)=0,"",IF(K811="3E","3E",IF(K811="","I",LOOKUP(K811/M$2,{0,0.4,0.45,0.5,0.55,0.6,0.65,0.7,0.75,0.8,1},{"F","D","C","C+","B-","B","B+","A-","A","A+"}))))</f>
        <v/>
      </c>
      <c r="M811" s="2" t="str">
        <f>IF(COUNT($A811)=0,"",IF(K811="","--",IF(K811="3E","3E",LOOKUP(K811/M$2,{0,0.4,0.45,0.5,0.55,0.6,0.65,0.7,0.75,0.8,1},{0,2,2.25,2.5,2.75,3,3.25,3.5,3.75,4}))))</f>
        <v/>
      </c>
      <c r="N811" s="3" t="str">
        <f>IF(COUNT($A811)=0,"",IF($A811&lt;&gt;DRAFT!$B813,"ERR",IF(DRAFT!AS813="3E","3E",IF(COUNT(DRAFT!AO813,DRAFT!AS813)&gt;0,DRAFT!AT813,""))))</f>
        <v/>
      </c>
      <c r="O811" s="3" t="str">
        <f>IF(COUNT($A811)=0,"",IF(N811="3E","3E",IF(N811="","I",LOOKUP(N811/P$2,{0,0.4,0.45,0.5,0.55,0.6,0.65,0.7,0.75,0.8,1},{"F","D","C","C+","B-","B","B+","A-","A","A+"}))))</f>
        <v/>
      </c>
      <c r="P811" s="2" t="str">
        <f>IF(COUNT($A811)=0,"",IF(N811="","--",IF(N811="3E","3E",LOOKUP(N811/P$2,{0,0.4,0.45,0.5,0.55,0.6,0.65,0.7,0.75,0.8,1},{0,2,2.25,2.5,2.75,3,3.25,3.5,3.75,4}))))</f>
        <v/>
      </c>
      <c r="Q811" s="3" t="str">
        <f>IF(COUNT($A811)=0,"",IF($A811&lt;&gt;DRAFT!$B813,"ERR",IF(DRAFT!BB813="3E","3E",IF(COUNT(DRAFT!AX813,DRAFT!BB813)&gt;0,DRAFT!BC813,""))))</f>
        <v/>
      </c>
      <c r="R811" s="3" t="str">
        <f>IF(COUNT($A811)=0,"",IF(Q811="3E","3E",IF(Q811="","I",LOOKUP(Q811/S$2,{0,0.4,0.45,0.5,0.55,0.6,0.65,0.7,0.75,0.8,1},{"F","D","C","C+","B-","B","B+","A-","A","A+"}))))</f>
        <v/>
      </c>
      <c r="S811" s="2" t="str">
        <f>IF(COUNT($A811)=0,"",IF(Q811="","--",IF(Q811="3E","3E",LOOKUP(Q811/S$2,{0,0.4,0.45,0.5,0.55,0.6,0.65,0.7,0.75,0.8,1},{0,2,2.25,2.5,2.75,3,3.25,3.5,3.75,4}))))</f>
        <v/>
      </c>
      <c r="T811" s="3" t="str">
        <f>IF(COUNT($A811)=0,"",IF($A811&lt;&gt;DRAFT!$B813,"ERR",IF(DRAFT!BK813="3E","3E",IF(COUNT(DRAFT!BG813,DRAFT!BK813)&gt;0,DRAFT!BL813,""))))</f>
        <v/>
      </c>
      <c r="U811" s="3" t="str">
        <f>IF(COUNT($A811)=0,"",IF(T811="3E","3E",IF(T811="","I",LOOKUP(T811/V$2,{0,0.4,0.45,0.5,0.55,0.6,0.65,0.7,0.75,0.8,1},{"F","D","C","C+","B-","B","B+","A-","A","A+"}))))</f>
        <v/>
      </c>
      <c r="V811" s="2" t="str">
        <f>IF(COUNT($A811)=0,"",IF(T811="","--",IF(T811="3E","3E",LOOKUP(T811/V$2,{0,0.4,0.45,0.5,0.55,0.6,0.65,0.7,0.75,0.8,1},{0,2,2.25,2.5,2.75,3,3.25,3.5,3.75,4}))))</f>
        <v/>
      </c>
      <c r="W811" s="3" t="str">
        <f>IF(COUNT($A811)=0,"",IF($A811&lt;&gt;DRAFT!$B813,"ERR",IF(DRAFT!BT813="3E","3E",IF(COUNT(DRAFT!BP813,DRAFT!BT813)&gt;0,DRAFT!BU813,""))))</f>
        <v/>
      </c>
      <c r="X811" s="3" t="str">
        <f>IF(COUNT($A811)=0,"",IF(W811="3E","3E",IF(W811="","I",LOOKUP(W811/Y$2,{0,0.4,0.45,0.5,0.55,0.6,0.65,0.7,0.75,0.8,1},{"F","D","C","C+","B-","B","B+","A-","A","A+"}))))</f>
        <v/>
      </c>
      <c r="Y811" s="2" t="str">
        <f>IF(COUNT($A811)=0,"",IF(W811="","--",IF(W811="3E","3E",LOOKUP(W811/Y$2,{0,0.4,0.45,0.5,0.55,0.6,0.65,0.7,0.75,0.8,1},{0,2,2.25,2.5,2.75,3,3.25,3.5,3.75,4}))))</f>
        <v/>
      </c>
      <c r="Z811" s="3" t="str">
        <f>IF(COUNT($A811)=0,"",IF($A811&lt;&gt;DRAFT!$B813,"ERR",IF(DRAFT!CC813="3E","3E",IF(COUNT(DRAFT!BY813,DRAFT!CC813)&gt;0,DRAFT!CD813,""))))</f>
        <v/>
      </c>
      <c r="AA811" s="3" t="str">
        <f>IF(COUNT($A811)=0,"",IF(Z811="3E","3E",IF(Z811="","I",LOOKUP(Z811/AB$2,{0,0.4,0.45,0.5,0.55,0.6,0.65,0.7,0.75,0.8,1},{"F","D","C","C+","B-","B","B+","A-","A","A+"}))))</f>
        <v/>
      </c>
      <c r="AB811" s="2" t="str">
        <f>IF(COUNT($A811)=0,"",IF(Z811="","--",IF(Z811="3E","3E",LOOKUP(Z811/AB$2,{0,0.4,0.45,0.5,0.55,0.6,0.65,0.7,0.75,0.8,1},{0,2,2.25,2.5,2.75,3,3.25,3.5,3.75,4}))))</f>
        <v/>
      </c>
      <c r="AC811" s="3" t="str">
        <f>IF(COUNT($A811)=0,"",IF($A811&lt;&gt;DRAFT!$B813,"ERR",IF(DRAFT!CF813&gt;0,DRAFT!CF813,"")))</f>
        <v/>
      </c>
      <c r="AD811" s="3" t="str">
        <f>IF(COUNT($A811)=0,"",IF(AC811="3E","3E",IF(AC811="","I",LOOKUP(AC811/AE$2,{0,0.4,0.45,0.5,0.55,0.6,0.65,0.7,0.75,0.8,1},{"F","D","C","C+","B-","B","B+","A-","A","A+"}))))</f>
        <v/>
      </c>
      <c r="AE811" s="2" t="str">
        <f>IF(COUNT($A811)=0,"",IF(AC811="","--",IF(AC811="3E","3E",LOOKUP(AC811/AE$2,{0,0.4,0.45,0.5,0.55,0.6,0.65,0.7,0.75,0.8,1},{0,2,2.25,2.5,2.75,3,3.25,3.5,3.75,4}))))</f>
        <v/>
      </c>
      <c r="AF811" s="3" t="str">
        <f>IF($A811&lt;&gt;DRAFT!$B813,"ERR",IF(OR(COUNT($A811)=0,COUNT(DRAFT!CI813:CK813,DRAFT!CM813:CO813)=0),"",CEILING(SUM(DRAFT!CL813,DRAFT!CP813),1)))</f>
        <v/>
      </c>
      <c r="AG811" s="3" t="str">
        <f>IF(COUNT($A811)=0,"",IF(AF811="3E","3E",IF(AF811="","I",LOOKUP(AF811/AH$2,{0,0.4,0.45,0.5,0.55,0.6,0.65,0.7,0.75,0.8,1},{"F","D","C","C+","B-","B","B+","A-","A","A+"}))))</f>
        <v/>
      </c>
      <c r="AH811" s="2" t="str">
        <f>IF(COUNT($A811)=0,"",IF(AF811="","--",IF(AF811="3E","3E",LOOKUP(AF811/AH$2,{0,0.4,0.45,0.5,0.55,0.6,0.65,0.7,0.75,0.8,1},{0,2,2.25,2.5,2.75,3,3.25,3.5,3.75,4}))))</f>
        <v/>
      </c>
      <c r="AI811" s="11" t="str">
        <f>IF(OR(COUNT($A811)=0,COUNT(B811:AH811)=0),"",IF(COUNTIF(B811:AH811,"3E")&gt;0,"3E",IF(DRAFT!$A813="R",TRUNC(SUMPRODUCT(RGP,RCP)/TCP,3),TRUNC((SUMPRODUCT(--(IMDGP&gt;0)*IMDGP,IMCP)+CEILING(DRAFT!$CQ813*42,0.25))/TCP,3))))</f>
        <v/>
      </c>
      <c r="AJ811" s="3" t="str">
        <f>IF(OR(COUNT($A811)=0,COUNT(B811:AH811)=0),"",IF(COUNTIF(B811:AH811,"3E")&gt;0,"3E",IF(DRAFT!$A813="R",SUMPRODUCT(--(RGP&gt;=2),RCP),SUMPRODUCT(--(IMDGP&gt;0),--(IMGP=0),IMCP)+DRAFT!$CR813)))</f>
        <v/>
      </c>
      <c r="AK811" s="3" t="str">
        <f>IF(OR(COUNT($A811)=0,COUNT(B811:AH811)=0),"",IF(COUNTIF(B811:AJ811,"3E")&gt;0,"3E",IF(AND(DRAFT!$A813="IM",OR($AI811&gt;DRAFT!$CQ813,$AJ811&gt;DRAFT!$CR813)),"IMPROVED",IF(AND(DRAFT!$A813="IM",$AI811&lt;=DRAFT!$CQ813,$AJ811&lt;=DRAFT!$CR813),"NOT IMPROVED",IF(AND(AH811&gt;=2,AI811&gt;=2,AJ811&gt;=30),"PASS","FAIL")))))</f>
        <v/>
      </c>
      <c r="AL811" s="3" t="str">
        <f t="shared" si="24"/>
        <v/>
      </c>
      <c r="AM811" s="3" t="str">
        <f t="shared" si="25"/>
        <v/>
      </c>
    </row>
    <row r="812" spans="1:39" ht="18.95" customHeight="1" x14ac:dyDescent="0.25">
      <c r="A812" s="4" t="str">
        <f>IF(DRAFT!$B814="","",DRAFT!$B814)</f>
        <v/>
      </c>
      <c r="B812" s="3" t="str">
        <f>IF(COUNT($A812)=0,"",IF($A812&lt;&gt;DRAFT!$B814,"ERR",IF(DRAFT!I814="3E","3E",IF(COUNT(DRAFT!E814,DRAFT!I814)&gt;0,DRAFT!J814,""))))</f>
        <v/>
      </c>
      <c r="C812" s="3" t="str">
        <f>IF(COUNT($A812)=0,"",IF(B812="3E","3E",IF(B812="","I",LOOKUP(B812/D$2,{0,0.4,0.45,0.5,0.55,0.6,0.65,0.7,0.75,0.8,1},{"F","D","C","C+","B-","B","B+","A-","A","A+"}))))</f>
        <v/>
      </c>
      <c r="D812" s="2" t="str">
        <f>IF(COUNT($A812)=0,"",IF(B812="","--",IF(B812="3E","3E",LOOKUP(B812/D$2,{0,0.4,0.45,0.5,0.55,0.6,0.65,0.7,0.75,0.8,1},{0,2,2.25,2.5,2.75,3,3.25,3.5,3.75,4}))))</f>
        <v/>
      </c>
      <c r="E812" s="3" t="str">
        <f>IF(COUNT($A812)=0,"",IF($A812&lt;&gt;DRAFT!$B814,"ERR",IF(DRAFT!R814="3E","3E",IF(COUNT(DRAFT!N814,DRAFT!R814)&gt;0,DRAFT!S814,""))))</f>
        <v/>
      </c>
      <c r="F812" s="3" t="str">
        <f>IF(COUNT($A812)=0,"",IF(E812="3E","3E",IF(E812="","I",LOOKUP(E812/G$2,{0,0.4,0.45,0.5,0.55,0.6,0.65,0.7,0.75,0.8,1},{"F","D","C","C+","B-","B","B+","A-","A","A+"}))))</f>
        <v/>
      </c>
      <c r="G812" s="2" t="str">
        <f>IF(COUNT($A812)=0,"",IF(E812="","--",IF(E812="3E","3E",LOOKUP(E812/G$2,{0,0.4,0.45,0.5,0.55,0.6,0.65,0.7,0.75,0.8,1},{0,2,2.25,2.5,2.75,3,3.25,3.5,3.75,4}))))</f>
        <v/>
      </c>
      <c r="H812" s="3" t="str">
        <f>IF(COUNT($A812)=0,"",IF($A812&lt;&gt;DRAFT!$B814,"ERR",IF(DRAFT!AA814="3E","3E",IF(COUNT(DRAFT!W814,DRAFT!AA814)&gt;0,DRAFT!AB814,""))))</f>
        <v/>
      </c>
      <c r="I812" s="3" t="str">
        <f>IF(COUNT($A812)=0,"",IF(H812="3E","3E",IF(H812="","I",LOOKUP(H812/J$2,{0,0.4,0.45,0.5,0.55,0.6,0.65,0.7,0.75,0.8,1},{"F","D","C","C+","B-","B","B+","A-","A","A+"}))))</f>
        <v/>
      </c>
      <c r="J812" s="2" t="str">
        <f>IF(COUNT($A812)=0,"",IF(H812="","--",IF(H812="3E","3E",LOOKUP(H812/J$2,{0,0.4,0.45,0.5,0.55,0.6,0.65,0.7,0.75,0.8,1},{0,2,2.25,2.5,2.75,3,3.25,3.5,3.75,4}))))</f>
        <v/>
      </c>
      <c r="K812" s="3" t="str">
        <f>IF(COUNT($A812)=0,"",IF($A812&lt;&gt;DRAFT!$B814,"ERR",IF(DRAFT!AJ814="3E","3E",IF(COUNT(DRAFT!AF814,DRAFT!AJ814)&gt;0,DRAFT!AK814,""))))</f>
        <v/>
      </c>
      <c r="L812" s="3" t="str">
        <f>IF(COUNT($A812)=0,"",IF(K812="3E","3E",IF(K812="","I",LOOKUP(K812/M$2,{0,0.4,0.45,0.5,0.55,0.6,0.65,0.7,0.75,0.8,1},{"F","D","C","C+","B-","B","B+","A-","A","A+"}))))</f>
        <v/>
      </c>
      <c r="M812" s="2" t="str">
        <f>IF(COUNT($A812)=0,"",IF(K812="","--",IF(K812="3E","3E",LOOKUP(K812/M$2,{0,0.4,0.45,0.5,0.55,0.6,0.65,0.7,0.75,0.8,1},{0,2,2.25,2.5,2.75,3,3.25,3.5,3.75,4}))))</f>
        <v/>
      </c>
      <c r="N812" s="3" t="str">
        <f>IF(COUNT($A812)=0,"",IF($A812&lt;&gt;DRAFT!$B814,"ERR",IF(DRAFT!AS814="3E","3E",IF(COUNT(DRAFT!AO814,DRAFT!AS814)&gt;0,DRAFT!AT814,""))))</f>
        <v/>
      </c>
      <c r="O812" s="3" t="str">
        <f>IF(COUNT($A812)=0,"",IF(N812="3E","3E",IF(N812="","I",LOOKUP(N812/P$2,{0,0.4,0.45,0.5,0.55,0.6,0.65,0.7,0.75,0.8,1},{"F","D","C","C+","B-","B","B+","A-","A","A+"}))))</f>
        <v/>
      </c>
      <c r="P812" s="2" t="str">
        <f>IF(COUNT($A812)=0,"",IF(N812="","--",IF(N812="3E","3E",LOOKUP(N812/P$2,{0,0.4,0.45,0.5,0.55,0.6,0.65,0.7,0.75,0.8,1},{0,2,2.25,2.5,2.75,3,3.25,3.5,3.75,4}))))</f>
        <v/>
      </c>
      <c r="Q812" s="3" t="str">
        <f>IF(COUNT($A812)=0,"",IF($A812&lt;&gt;DRAFT!$B814,"ERR",IF(DRAFT!BB814="3E","3E",IF(COUNT(DRAFT!AX814,DRAFT!BB814)&gt;0,DRAFT!BC814,""))))</f>
        <v/>
      </c>
      <c r="R812" s="3" t="str">
        <f>IF(COUNT($A812)=0,"",IF(Q812="3E","3E",IF(Q812="","I",LOOKUP(Q812/S$2,{0,0.4,0.45,0.5,0.55,0.6,0.65,0.7,0.75,0.8,1},{"F","D","C","C+","B-","B","B+","A-","A","A+"}))))</f>
        <v/>
      </c>
      <c r="S812" s="2" t="str">
        <f>IF(COUNT($A812)=0,"",IF(Q812="","--",IF(Q812="3E","3E",LOOKUP(Q812/S$2,{0,0.4,0.45,0.5,0.55,0.6,0.65,0.7,0.75,0.8,1},{0,2,2.25,2.5,2.75,3,3.25,3.5,3.75,4}))))</f>
        <v/>
      </c>
      <c r="T812" s="3" t="str">
        <f>IF(COUNT($A812)=0,"",IF($A812&lt;&gt;DRAFT!$B814,"ERR",IF(DRAFT!BK814="3E","3E",IF(COUNT(DRAFT!BG814,DRAFT!BK814)&gt;0,DRAFT!BL814,""))))</f>
        <v/>
      </c>
      <c r="U812" s="3" t="str">
        <f>IF(COUNT($A812)=0,"",IF(T812="3E","3E",IF(T812="","I",LOOKUP(T812/V$2,{0,0.4,0.45,0.5,0.55,0.6,0.65,0.7,0.75,0.8,1},{"F","D","C","C+","B-","B","B+","A-","A","A+"}))))</f>
        <v/>
      </c>
      <c r="V812" s="2" t="str">
        <f>IF(COUNT($A812)=0,"",IF(T812="","--",IF(T812="3E","3E",LOOKUP(T812/V$2,{0,0.4,0.45,0.5,0.55,0.6,0.65,0.7,0.75,0.8,1},{0,2,2.25,2.5,2.75,3,3.25,3.5,3.75,4}))))</f>
        <v/>
      </c>
      <c r="W812" s="3" t="str">
        <f>IF(COUNT($A812)=0,"",IF($A812&lt;&gt;DRAFT!$B814,"ERR",IF(DRAFT!BT814="3E","3E",IF(COUNT(DRAFT!BP814,DRAFT!BT814)&gt;0,DRAFT!BU814,""))))</f>
        <v/>
      </c>
      <c r="X812" s="3" t="str">
        <f>IF(COUNT($A812)=0,"",IF(W812="3E","3E",IF(W812="","I",LOOKUP(W812/Y$2,{0,0.4,0.45,0.5,0.55,0.6,0.65,0.7,0.75,0.8,1},{"F","D","C","C+","B-","B","B+","A-","A","A+"}))))</f>
        <v/>
      </c>
      <c r="Y812" s="2" t="str">
        <f>IF(COUNT($A812)=0,"",IF(W812="","--",IF(W812="3E","3E",LOOKUP(W812/Y$2,{0,0.4,0.45,0.5,0.55,0.6,0.65,0.7,0.75,0.8,1},{0,2,2.25,2.5,2.75,3,3.25,3.5,3.75,4}))))</f>
        <v/>
      </c>
      <c r="Z812" s="3" t="str">
        <f>IF(COUNT($A812)=0,"",IF($A812&lt;&gt;DRAFT!$B814,"ERR",IF(DRAFT!CC814="3E","3E",IF(COUNT(DRAFT!BY814,DRAFT!CC814)&gt;0,DRAFT!CD814,""))))</f>
        <v/>
      </c>
      <c r="AA812" s="3" t="str">
        <f>IF(COUNT($A812)=0,"",IF(Z812="3E","3E",IF(Z812="","I",LOOKUP(Z812/AB$2,{0,0.4,0.45,0.5,0.55,0.6,0.65,0.7,0.75,0.8,1},{"F","D","C","C+","B-","B","B+","A-","A","A+"}))))</f>
        <v/>
      </c>
      <c r="AB812" s="2" t="str">
        <f>IF(COUNT($A812)=0,"",IF(Z812="","--",IF(Z812="3E","3E",LOOKUP(Z812/AB$2,{0,0.4,0.45,0.5,0.55,0.6,0.65,0.7,0.75,0.8,1},{0,2,2.25,2.5,2.75,3,3.25,3.5,3.75,4}))))</f>
        <v/>
      </c>
      <c r="AC812" s="3" t="str">
        <f>IF(COUNT($A812)=0,"",IF($A812&lt;&gt;DRAFT!$B814,"ERR",IF(DRAFT!CF814&gt;0,DRAFT!CF814,"")))</f>
        <v/>
      </c>
      <c r="AD812" s="3" t="str">
        <f>IF(COUNT($A812)=0,"",IF(AC812="3E","3E",IF(AC812="","I",LOOKUP(AC812/AE$2,{0,0.4,0.45,0.5,0.55,0.6,0.65,0.7,0.75,0.8,1},{"F","D","C","C+","B-","B","B+","A-","A","A+"}))))</f>
        <v/>
      </c>
      <c r="AE812" s="2" t="str">
        <f>IF(COUNT($A812)=0,"",IF(AC812="","--",IF(AC812="3E","3E",LOOKUP(AC812/AE$2,{0,0.4,0.45,0.5,0.55,0.6,0.65,0.7,0.75,0.8,1},{0,2,2.25,2.5,2.75,3,3.25,3.5,3.75,4}))))</f>
        <v/>
      </c>
      <c r="AF812" s="3" t="str">
        <f>IF($A812&lt;&gt;DRAFT!$B814,"ERR",IF(OR(COUNT($A812)=0,COUNT(DRAFT!CI814:CK814,DRAFT!CM814:CO814)=0),"",CEILING(SUM(DRAFT!CL814,DRAFT!CP814),1)))</f>
        <v/>
      </c>
      <c r="AG812" s="3" t="str">
        <f>IF(COUNT($A812)=0,"",IF(AF812="3E","3E",IF(AF812="","I",LOOKUP(AF812/AH$2,{0,0.4,0.45,0.5,0.55,0.6,0.65,0.7,0.75,0.8,1},{"F","D","C","C+","B-","B","B+","A-","A","A+"}))))</f>
        <v/>
      </c>
      <c r="AH812" s="2" t="str">
        <f>IF(COUNT($A812)=0,"",IF(AF812="","--",IF(AF812="3E","3E",LOOKUP(AF812/AH$2,{0,0.4,0.45,0.5,0.55,0.6,0.65,0.7,0.75,0.8,1},{0,2,2.25,2.5,2.75,3,3.25,3.5,3.75,4}))))</f>
        <v/>
      </c>
      <c r="AI812" s="11" t="str">
        <f>IF(OR(COUNT($A812)=0,COUNT(B812:AH812)=0),"",IF(COUNTIF(B812:AH812,"3E")&gt;0,"3E",IF(DRAFT!$A814="R",TRUNC(SUMPRODUCT(RGP,RCP)/TCP,3),TRUNC((SUMPRODUCT(--(IMDGP&gt;0)*IMDGP,IMCP)+CEILING(DRAFT!$CQ814*42,0.25))/TCP,3))))</f>
        <v/>
      </c>
      <c r="AJ812" s="3" t="str">
        <f>IF(OR(COUNT($A812)=0,COUNT(B812:AH812)=0),"",IF(COUNTIF(B812:AH812,"3E")&gt;0,"3E",IF(DRAFT!$A814="R",SUMPRODUCT(--(RGP&gt;=2),RCP),SUMPRODUCT(--(IMDGP&gt;0),--(IMGP=0),IMCP)+DRAFT!$CR814)))</f>
        <v/>
      </c>
      <c r="AK812" s="3" t="str">
        <f>IF(OR(COUNT($A812)=0,COUNT(B812:AH812)=0),"",IF(COUNTIF(B812:AJ812,"3E")&gt;0,"3E",IF(AND(DRAFT!$A814="IM",OR($AI812&gt;DRAFT!$CQ814,$AJ812&gt;DRAFT!$CR814)),"IMPROVED",IF(AND(DRAFT!$A814="IM",$AI812&lt;=DRAFT!$CQ814,$AJ812&lt;=DRAFT!$CR814),"NOT IMPROVED",IF(AND(AH812&gt;=2,AI812&gt;=2,AJ812&gt;=30),"PASS","FAIL")))))</f>
        <v/>
      </c>
      <c r="AL812" s="3" t="str">
        <f t="shared" si="24"/>
        <v/>
      </c>
      <c r="AM812" s="3" t="str">
        <f t="shared" si="25"/>
        <v/>
      </c>
    </row>
    <row r="813" spans="1:39" ht="18.95" customHeight="1" x14ac:dyDescent="0.25">
      <c r="A813" s="4" t="str">
        <f>IF(DRAFT!$B815="","",DRAFT!$B815)</f>
        <v/>
      </c>
      <c r="B813" s="3" t="str">
        <f>IF(COUNT($A813)=0,"",IF($A813&lt;&gt;DRAFT!$B815,"ERR",IF(DRAFT!I815="3E","3E",IF(COUNT(DRAFT!E815,DRAFT!I815)&gt;0,DRAFT!J815,""))))</f>
        <v/>
      </c>
      <c r="C813" s="3" t="str">
        <f>IF(COUNT($A813)=0,"",IF(B813="3E","3E",IF(B813="","I",LOOKUP(B813/D$2,{0,0.4,0.45,0.5,0.55,0.6,0.65,0.7,0.75,0.8,1},{"F","D","C","C+","B-","B","B+","A-","A","A+"}))))</f>
        <v/>
      </c>
      <c r="D813" s="2" t="str">
        <f>IF(COUNT($A813)=0,"",IF(B813="","--",IF(B813="3E","3E",LOOKUP(B813/D$2,{0,0.4,0.45,0.5,0.55,0.6,0.65,0.7,0.75,0.8,1},{0,2,2.25,2.5,2.75,3,3.25,3.5,3.75,4}))))</f>
        <v/>
      </c>
      <c r="E813" s="3" t="str">
        <f>IF(COUNT($A813)=0,"",IF($A813&lt;&gt;DRAFT!$B815,"ERR",IF(DRAFT!R815="3E","3E",IF(COUNT(DRAFT!N815,DRAFT!R815)&gt;0,DRAFT!S815,""))))</f>
        <v/>
      </c>
      <c r="F813" s="3" t="str">
        <f>IF(COUNT($A813)=0,"",IF(E813="3E","3E",IF(E813="","I",LOOKUP(E813/G$2,{0,0.4,0.45,0.5,0.55,0.6,0.65,0.7,0.75,0.8,1},{"F","D","C","C+","B-","B","B+","A-","A","A+"}))))</f>
        <v/>
      </c>
      <c r="G813" s="2" t="str">
        <f>IF(COUNT($A813)=0,"",IF(E813="","--",IF(E813="3E","3E",LOOKUP(E813/G$2,{0,0.4,0.45,0.5,0.55,0.6,0.65,0.7,0.75,0.8,1},{0,2,2.25,2.5,2.75,3,3.25,3.5,3.75,4}))))</f>
        <v/>
      </c>
      <c r="H813" s="3" t="str">
        <f>IF(COUNT($A813)=0,"",IF($A813&lt;&gt;DRAFT!$B815,"ERR",IF(DRAFT!AA815="3E","3E",IF(COUNT(DRAFT!W815,DRAFT!AA815)&gt;0,DRAFT!AB815,""))))</f>
        <v/>
      </c>
      <c r="I813" s="3" t="str">
        <f>IF(COUNT($A813)=0,"",IF(H813="3E","3E",IF(H813="","I",LOOKUP(H813/J$2,{0,0.4,0.45,0.5,0.55,0.6,0.65,0.7,0.75,0.8,1},{"F","D","C","C+","B-","B","B+","A-","A","A+"}))))</f>
        <v/>
      </c>
      <c r="J813" s="2" t="str">
        <f>IF(COUNT($A813)=0,"",IF(H813="","--",IF(H813="3E","3E",LOOKUP(H813/J$2,{0,0.4,0.45,0.5,0.55,0.6,0.65,0.7,0.75,0.8,1},{0,2,2.25,2.5,2.75,3,3.25,3.5,3.75,4}))))</f>
        <v/>
      </c>
      <c r="K813" s="3" t="str">
        <f>IF(COUNT($A813)=0,"",IF($A813&lt;&gt;DRAFT!$B815,"ERR",IF(DRAFT!AJ815="3E","3E",IF(COUNT(DRAFT!AF815,DRAFT!AJ815)&gt;0,DRAFT!AK815,""))))</f>
        <v/>
      </c>
      <c r="L813" s="3" t="str">
        <f>IF(COUNT($A813)=0,"",IF(K813="3E","3E",IF(K813="","I",LOOKUP(K813/M$2,{0,0.4,0.45,0.5,0.55,0.6,0.65,0.7,0.75,0.8,1},{"F","D","C","C+","B-","B","B+","A-","A","A+"}))))</f>
        <v/>
      </c>
      <c r="M813" s="2" t="str">
        <f>IF(COUNT($A813)=0,"",IF(K813="","--",IF(K813="3E","3E",LOOKUP(K813/M$2,{0,0.4,0.45,0.5,0.55,0.6,0.65,0.7,0.75,0.8,1},{0,2,2.25,2.5,2.75,3,3.25,3.5,3.75,4}))))</f>
        <v/>
      </c>
      <c r="N813" s="3" t="str">
        <f>IF(COUNT($A813)=0,"",IF($A813&lt;&gt;DRAFT!$B815,"ERR",IF(DRAFT!AS815="3E","3E",IF(COUNT(DRAFT!AO815,DRAFT!AS815)&gt;0,DRAFT!AT815,""))))</f>
        <v/>
      </c>
      <c r="O813" s="3" t="str">
        <f>IF(COUNT($A813)=0,"",IF(N813="3E","3E",IF(N813="","I",LOOKUP(N813/P$2,{0,0.4,0.45,0.5,0.55,0.6,0.65,0.7,0.75,0.8,1},{"F","D","C","C+","B-","B","B+","A-","A","A+"}))))</f>
        <v/>
      </c>
      <c r="P813" s="2" t="str">
        <f>IF(COUNT($A813)=0,"",IF(N813="","--",IF(N813="3E","3E",LOOKUP(N813/P$2,{0,0.4,0.45,0.5,0.55,0.6,0.65,0.7,0.75,0.8,1},{0,2,2.25,2.5,2.75,3,3.25,3.5,3.75,4}))))</f>
        <v/>
      </c>
      <c r="Q813" s="3" t="str">
        <f>IF(COUNT($A813)=0,"",IF($A813&lt;&gt;DRAFT!$B815,"ERR",IF(DRAFT!BB815="3E","3E",IF(COUNT(DRAFT!AX815,DRAFT!BB815)&gt;0,DRAFT!BC815,""))))</f>
        <v/>
      </c>
      <c r="R813" s="3" t="str">
        <f>IF(COUNT($A813)=0,"",IF(Q813="3E","3E",IF(Q813="","I",LOOKUP(Q813/S$2,{0,0.4,0.45,0.5,0.55,0.6,0.65,0.7,0.75,0.8,1},{"F","D","C","C+","B-","B","B+","A-","A","A+"}))))</f>
        <v/>
      </c>
      <c r="S813" s="2" t="str">
        <f>IF(COUNT($A813)=0,"",IF(Q813="","--",IF(Q813="3E","3E",LOOKUP(Q813/S$2,{0,0.4,0.45,0.5,0.55,0.6,0.65,0.7,0.75,0.8,1},{0,2,2.25,2.5,2.75,3,3.25,3.5,3.75,4}))))</f>
        <v/>
      </c>
      <c r="T813" s="3" t="str">
        <f>IF(COUNT($A813)=0,"",IF($A813&lt;&gt;DRAFT!$B815,"ERR",IF(DRAFT!BK815="3E","3E",IF(COUNT(DRAFT!BG815,DRAFT!BK815)&gt;0,DRAFT!BL815,""))))</f>
        <v/>
      </c>
      <c r="U813" s="3" t="str">
        <f>IF(COUNT($A813)=0,"",IF(T813="3E","3E",IF(T813="","I",LOOKUP(T813/V$2,{0,0.4,0.45,0.5,0.55,0.6,0.65,0.7,0.75,0.8,1},{"F","D","C","C+","B-","B","B+","A-","A","A+"}))))</f>
        <v/>
      </c>
      <c r="V813" s="2" t="str">
        <f>IF(COUNT($A813)=0,"",IF(T813="","--",IF(T813="3E","3E",LOOKUP(T813/V$2,{0,0.4,0.45,0.5,0.55,0.6,0.65,0.7,0.75,0.8,1},{0,2,2.25,2.5,2.75,3,3.25,3.5,3.75,4}))))</f>
        <v/>
      </c>
      <c r="W813" s="3" t="str">
        <f>IF(COUNT($A813)=0,"",IF($A813&lt;&gt;DRAFT!$B815,"ERR",IF(DRAFT!BT815="3E","3E",IF(COUNT(DRAFT!BP815,DRAFT!BT815)&gt;0,DRAFT!BU815,""))))</f>
        <v/>
      </c>
      <c r="X813" s="3" t="str">
        <f>IF(COUNT($A813)=0,"",IF(W813="3E","3E",IF(W813="","I",LOOKUP(W813/Y$2,{0,0.4,0.45,0.5,0.55,0.6,0.65,0.7,0.75,0.8,1},{"F","D","C","C+","B-","B","B+","A-","A","A+"}))))</f>
        <v/>
      </c>
      <c r="Y813" s="2" t="str">
        <f>IF(COUNT($A813)=0,"",IF(W813="","--",IF(W813="3E","3E",LOOKUP(W813/Y$2,{0,0.4,0.45,0.5,0.55,0.6,0.65,0.7,0.75,0.8,1},{0,2,2.25,2.5,2.75,3,3.25,3.5,3.75,4}))))</f>
        <v/>
      </c>
      <c r="Z813" s="3" t="str">
        <f>IF(COUNT($A813)=0,"",IF($A813&lt;&gt;DRAFT!$B815,"ERR",IF(DRAFT!CC815="3E","3E",IF(COUNT(DRAFT!BY815,DRAFT!CC815)&gt;0,DRAFT!CD815,""))))</f>
        <v/>
      </c>
      <c r="AA813" s="3" t="str">
        <f>IF(COUNT($A813)=0,"",IF(Z813="3E","3E",IF(Z813="","I",LOOKUP(Z813/AB$2,{0,0.4,0.45,0.5,0.55,0.6,0.65,0.7,0.75,0.8,1},{"F","D","C","C+","B-","B","B+","A-","A","A+"}))))</f>
        <v/>
      </c>
      <c r="AB813" s="2" t="str">
        <f>IF(COUNT($A813)=0,"",IF(Z813="","--",IF(Z813="3E","3E",LOOKUP(Z813/AB$2,{0,0.4,0.45,0.5,0.55,0.6,0.65,0.7,0.75,0.8,1},{0,2,2.25,2.5,2.75,3,3.25,3.5,3.75,4}))))</f>
        <v/>
      </c>
      <c r="AC813" s="3" t="str">
        <f>IF(COUNT($A813)=0,"",IF($A813&lt;&gt;DRAFT!$B815,"ERR",IF(DRAFT!CF815&gt;0,DRAFT!CF815,"")))</f>
        <v/>
      </c>
      <c r="AD813" s="3" t="str">
        <f>IF(COUNT($A813)=0,"",IF(AC813="3E","3E",IF(AC813="","I",LOOKUP(AC813/AE$2,{0,0.4,0.45,0.5,0.55,0.6,0.65,0.7,0.75,0.8,1},{"F","D","C","C+","B-","B","B+","A-","A","A+"}))))</f>
        <v/>
      </c>
      <c r="AE813" s="2" t="str">
        <f>IF(COUNT($A813)=0,"",IF(AC813="","--",IF(AC813="3E","3E",LOOKUP(AC813/AE$2,{0,0.4,0.45,0.5,0.55,0.6,0.65,0.7,0.75,0.8,1},{0,2,2.25,2.5,2.75,3,3.25,3.5,3.75,4}))))</f>
        <v/>
      </c>
      <c r="AF813" s="3" t="str">
        <f>IF($A813&lt;&gt;DRAFT!$B815,"ERR",IF(OR(COUNT($A813)=0,COUNT(DRAFT!CI815:CK815,DRAFT!CM815:CO815)=0),"",CEILING(SUM(DRAFT!CL815,DRAFT!CP815),1)))</f>
        <v/>
      </c>
      <c r="AG813" s="3" t="str">
        <f>IF(COUNT($A813)=0,"",IF(AF813="3E","3E",IF(AF813="","I",LOOKUP(AF813/AH$2,{0,0.4,0.45,0.5,0.55,0.6,0.65,0.7,0.75,0.8,1},{"F","D","C","C+","B-","B","B+","A-","A","A+"}))))</f>
        <v/>
      </c>
      <c r="AH813" s="2" t="str">
        <f>IF(COUNT($A813)=0,"",IF(AF813="","--",IF(AF813="3E","3E",LOOKUP(AF813/AH$2,{0,0.4,0.45,0.5,0.55,0.6,0.65,0.7,0.75,0.8,1},{0,2,2.25,2.5,2.75,3,3.25,3.5,3.75,4}))))</f>
        <v/>
      </c>
      <c r="AI813" s="11" t="str">
        <f>IF(OR(COUNT($A813)=0,COUNT(B813:AH813)=0),"",IF(COUNTIF(B813:AH813,"3E")&gt;0,"3E",IF(DRAFT!$A815="R",TRUNC(SUMPRODUCT(RGP,RCP)/TCP,3),TRUNC((SUMPRODUCT(--(IMDGP&gt;0)*IMDGP,IMCP)+CEILING(DRAFT!$CQ815*42,0.25))/TCP,3))))</f>
        <v/>
      </c>
      <c r="AJ813" s="3" t="str">
        <f>IF(OR(COUNT($A813)=0,COUNT(B813:AH813)=0),"",IF(COUNTIF(B813:AH813,"3E")&gt;0,"3E",IF(DRAFT!$A815="R",SUMPRODUCT(--(RGP&gt;=2),RCP),SUMPRODUCT(--(IMDGP&gt;0),--(IMGP=0),IMCP)+DRAFT!$CR815)))</f>
        <v/>
      </c>
      <c r="AK813" s="3" t="str">
        <f>IF(OR(COUNT($A813)=0,COUNT(B813:AH813)=0),"",IF(COUNTIF(B813:AJ813,"3E")&gt;0,"3E",IF(AND(DRAFT!$A815="IM",OR($AI813&gt;DRAFT!$CQ815,$AJ813&gt;DRAFT!$CR815)),"IMPROVED",IF(AND(DRAFT!$A815="IM",$AI813&lt;=DRAFT!$CQ815,$AJ813&lt;=DRAFT!$CR815),"NOT IMPROVED",IF(AND(AH813&gt;=2,AI813&gt;=2,AJ813&gt;=30),"PASS","FAIL")))))</f>
        <v/>
      </c>
      <c r="AL813" s="3" t="str">
        <f t="shared" si="24"/>
        <v/>
      </c>
      <c r="AM813" s="3" t="str">
        <f t="shared" si="25"/>
        <v/>
      </c>
    </row>
    <row r="814" spans="1:39" ht="18.95" customHeight="1" x14ac:dyDescent="0.25">
      <c r="A814" s="4" t="str">
        <f>IF(DRAFT!$B816="","",DRAFT!$B816)</f>
        <v/>
      </c>
      <c r="B814" s="3" t="str">
        <f>IF(COUNT($A814)=0,"",IF($A814&lt;&gt;DRAFT!$B816,"ERR",IF(DRAFT!I816="3E","3E",IF(COUNT(DRAFT!E816,DRAFT!I816)&gt;0,DRAFT!J816,""))))</f>
        <v/>
      </c>
      <c r="C814" s="3" t="str">
        <f>IF(COUNT($A814)=0,"",IF(B814="3E","3E",IF(B814="","I",LOOKUP(B814/D$2,{0,0.4,0.45,0.5,0.55,0.6,0.65,0.7,0.75,0.8,1},{"F","D","C","C+","B-","B","B+","A-","A","A+"}))))</f>
        <v/>
      </c>
      <c r="D814" s="2" t="str">
        <f>IF(COUNT($A814)=0,"",IF(B814="","--",IF(B814="3E","3E",LOOKUP(B814/D$2,{0,0.4,0.45,0.5,0.55,0.6,0.65,0.7,0.75,0.8,1},{0,2,2.25,2.5,2.75,3,3.25,3.5,3.75,4}))))</f>
        <v/>
      </c>
      <c r="E814" s="3" t="str">
        <f>IF(COUNT($A814)=0,"",IF($A814&lt;&gt;DRAFT!$B816,"ERR",IF(DRAFT!R816="3E","3E",IF(COUNT(DRAFT!N816,DRAFT!R816)&gt;0,DRAFT!S816,""))))</f>
        <v/>
      </c>
      <c r="F814" s="3" t="str">
        <f>IF(COUNT($A814)=0,"",IF(E814="3E","3E",IF(E814="","I",LOOKUP(E814/G$2,{0,0.4,0.45,0.5,0.55,0.6,0.65,0.7,0.75,0.8,1},{"F","D","C","C+","B-","B","B+","A-","A","A+"}))))</f>
        <v/>
      </c>
      <c r="G814" s="2" t="str">
        <f>IF(COUNT($A814)=0,"",IF(E814="","--",IF(E814="3E","3E",LOOKUP(E814/G$2,{0,0.4,0.45,0.5,0.55,0.6,0.65,0.7,0.75,0.8,1},{0,2,2.25,2.5,2.75,3,3.25,3.5,3.75,4}))))</f>
        <v/>
      </c>
      <c r="H814" s="3" t="str">
        <f>IF(COUNT($A814)=0,"",IF($A814&lt;&gt;DRAFT!$B816,"ERR",IF(DRAFT!AA816="3E","3E",IF(COUNT(DRAFT!W816,DRAFT!AA816)&gt;0,DRAFT!AB816,""))))</f>
        <v/>
      </c>
      <c r="I814" s="3" t="str">
        <f>IF(COUNT($A814)=0,"",IF(H814="3E","3E",IF(H814="","I",LOOKUP(H814/J$2,{0,0.4,0.45,0.5,0.55,0.6,0.65,0.7,0.75,0.8,1},{"F","D","C","C+","B-","B","B+","A-","A","A+"}))))</f>
        <v/>
      </c>
      <c r="J814" s="2" t="str">
        <f>IF(COUNT($A814)=0,"",IF(H814="","--",IF(H814="3E","3E",LOOKUP(H814/J$2,{0,0.4,0.45,0.5,0.55,0.6,0.65,0.7,0.75,0.8,1},{0,2,2.25,2.5,2.75,3,3.25,3.5,3.75,4}))))</f>
        <v/>
      </c>
      <c r="K814" s="3" t="str">
        <f>IF(COUNT($A814)=0,"",IF($A814&lt;&gt;DRAFT!$B816,"ERR",IF(DRAFT!AJ816="3E","3E",IF(COUNT(DRAFT!AF816,DRAFT!AJ816)&gt;0,DRAFT!AK816,""))))</f>
        <v/>
      </c>
      <c r="L814" s="3" t="str">
        <f>IF(COUNT($A814)=0,"",IF(K814="3E","3E",IF(K814="","I",LOOKUP(K814/M$2,{0,0.4,0.45,0.5,0.55,0.6,0.65,0.7,0.75,0.8,1},{"F","D","C","C+","B-","B","B+","A-","A","A+"}))))</f>
        <v/>
      </c>
      <c r="M814" s="2" t="str">
        <f>IF(COUNT($A814)=0,"",IF(K814="","--",IF(K814="3E","3E",LOOKUP(K814/M$2,{0,0.4,0.45,0.5,0.55,0.6,0.65,0.7,0.75,0.8,1},{0,2,2.25,2.5,2.75,3,3.25,3.5,3.75,4}))))</f>
        <v/>
      </c>
      <c r="N814" s="3" t="str">
        <f>IF(COUNT($A814)=0,"",IF($A814&lt;&gt;DRAFT!$B816,"ERR",IF(DRAFT!AS816="3E","3E",IF(COUNT(DRAFT!AO816,DRAFT!AS816)&gt;0,DRAFT!AT816,""))))</f>
        <v/>
      </c>
      <c r="O814" s="3" t="str">
        <f>IF(COUNT($A814)=0,"",IF(N814="3E","3E",IF(N814="","I",LOOKUP(N814/P$2,{0,0.4,0.45,0.5,0.55,0.6,0.65,0.7,0.75,0.8,1},{"F","D","C","C+","B-","B","B+","A-","A","A+"}))))</f>
        <v/>
      </c>
      <c r="P814" s="2" t="str">
        <f>IF(COUNT($A814)=0,"",IF(N814="","--",IF(N814="3E","3E",LOOKUP(N814/P$2,{0,0.4,0.45,0.5,0.55,0.6,0.65,0.7,0.75,0.8,1},{0,2,2.25,2.5,2.75,3,3.25,3.5,3.75,4}))))</f>
        <v/>
      </c>
      <c r="Q814" s="3" t="str">
        <f>IF(COUNT($A814)=0,"",IF($A814&lt;&gt;DRAFT!$B816,"ERR",IF(DRAFT!BB816="3E","3E",IF(COUNT(DRAFT!AX816,DRAFT!BB816)&gt;0,DRAFT!BC816,""))))</f>
        <v/>
      </c>
      <c r="R814" s="3" t="str">
        <f>IF(COUNT($A814)=0,"",IF(Q814="3E","3E",IF(Q814="","I",LOOKUP(Q814/S$2,{0,0.4,0.45,0.5,0.55,0.6,0.65,0.7,0.75,0.8,1},{"F","D","C","C+","B-","B","B+","A-","A","A+"}))))</f>
        <v/>
      </c>
      <c r="S814" s="2" t="str">
        <f>IF(COUNT($A814)=0,"",IF(Q814="","--",IF(Q814="3E","3E",LOOKUP(Q814/S$2,{0,0.4,0.45,0.5,0.55,0.6,0.65,0.7,0.75,0.8,1},{0,2,2.25,2.5,2.75,3,3.25,3.5,3.75,4}))))</f>
        <v/>
      </c>
      <c r="T814" s="3" t="str">
        <f>IF(COUNT($A814)=0,"",IF($A814&lt;&gt;DRAFT!$B816,"ERR",IF(DRAFT!BK816="3E","3E",IF(COUNT(DRAFT!BG816,DRAFT!BK816)&gt;0,DRAFT!BL816,""))))</f>
        <v/>
      </c>
      <c r="U814" s="3" t="str">
        <f>IF(COUNT($A814)=0,"",IF(T814="3E","3E",IF(T814="","I",LOOKUP(T814/V$2,{0,0.4,0.45,0.5,0.55,0.6,0.65,0.7,0.75,0.8,1},{"F","D","C","C+","B-","B","B+","A-","A","A+"}))))</f>
        <v/>
      </c>
      <c r="V814" s="2" t="str">
        <f>IF(COUNT($A814)=0,"",IF(T814="","--",IF(T814="3E","3E",LOOKUP(T814/V$2,{0,0.4,0.45,0.5,0.55,0.6,0.65,0.7,0.75,0.8,1},{0,2,2.25,2.5,2.75,3,3.25,3.5,3.75,4}))))</f>
        <v/>
      </c>
      <c r="W814" s="3" t="str">
        <f>IF(COUNT($A814)=0,"",IF($A814&lt;&gt;DRAFT!$B816,"ERR",IF(DRAFT!BT816="3E","3E",IF(COUNT(DRAFT!BP816,DRAFT!BT816)&gt;0,DRAFT!BU816,""))))</f>
        <v/>
      </c>
      <c r="X814" s="3" t="str">
        <f>IF(COUNT($A814)=0,"",IF(W814="3E","3E",IF(W814="","I",LOOKUP(W814/Y$2,{0,0.4,0.45,0.5,0.55,0.6,0.65,0.7,0.75,0.8,1},{"F","D","C","C+","B-","B","B+","A-","A","A+"}))))</f>
        <v/>
      </c>
      <c r="Y814" s="2" t="str">
        <f>IF(COUNT($A814)=0,"",IF(W814="","--",IF(W814="3E","3E",LOOKUP(W814/Y$2,{0,0.4,0.45,0.5,0.55,0.6,0.65,0.7,0.75,0.8,1},{0,2,2.25,2.5,2.75,3,3.25,3.5,3.75,4}))))</f>
        <v/>
      </c>
      <c r="Z814" s="3" t="str">
        <f>IF(COUNT($A814)=0,"",IF($A814&lt;&gt;DRAFT!$B816,"ERR",IF(DRAFT!CC816="3E","3E",IF(COUNT(DRAFT!BY816,DRAFT!CC816)&gt;0,DRAFT!CD816,""))))</f>
        <v/>
      </c>
      <c r="AA814" s="3" t="str">
        <f>IF(COUNT($A814)=0,"",IF(Z814="3E","3E",IF(Z814="","I",LOOKUP(Z814/AB$2,{0,0.4,0.45,0.5,0.55,0.6,0.65,0.7,0.75,0.8,1},{"F","D","C","C+","B-","B","B+","A-","A","A+"}))))</f>
        <v/>
      </c>
      <c r="AB814" s="2" t="str">
        <f>IF(COUNT($A814)=0,"",IF(Z814="","--",IF(Z814="3E","3E",LOOKUP(Z814/AB$2,{0,0.4,0.45,0.5,0.55,0.6,0.65,0.7,0.75,0.8,1},{0,2,2.25,2.5,2.75,3,3.25,3.5,3.75,4}))))</f>
        <v/>
      </c>
      <c r="AC814" s="3" t="str">
        <f>IF(COUNT($A814)=0,"",IF($A814&lt;&gt;DRAFT!$B816,"ERR",IF(DRAFT!CF816&gt;0,DRAFT!CF816,"")))</f>
        <v/>
      </c>
      <c r="AD814" s="3" t="str">
        <f>IF(COUNT($A814)=0,"",IF(AC814="3E","3E",IF(AC814="","I",LOOKUP(AC814/AE$2,{0,0.4,0.45,0.5,0.55,0.6,0.65,0.7,0.75,0.8,1},{"F","D","C","C+","B-","B","B+","A-","A","A+"}))))</f>
        <v/>
      </c>
      <c r="AE814" s="2" t="str">
        <f>IF(COUNT($A814)=0,"",IF(AC814="","--",IF(AC814="3E","3E",LOOKUP(AC814/AE$2,{0,0.4,0.45,0.5,0.55,0.6,0.65,0.7,0.75,0.8,1},{0,2,2.25,2.5,2.75,3,3.25,3.5,3.75,4}))))</f>
        <v/>
      </c>
      <c r="AF814" s="3" t="str">
        <f>IF($A814&lt;&gt;DRAFT!$B816,"ERR",IF(OR(COUNT($A814)=0,COUNT(DRAFT!CI816:CK816,DRAFT!CM816:CO816)=0),"",CEILING(SUM(DRAFT!CL816,DRAFT!CP816),1)))</f>
        <v/>
      </c>
      <c r="AG814" s="3" t="str">
        <f>IF(COUNT($A814)=0,"",IF(AF814="3E","3E",IF(AF814="","I",LOOKUP(AF814/AH$2,{0,0.4,0.45,0.5,0.55,0.6,0.65,0.7,0.75,0.8,1},{"F","D","C","C+","B-","B","B+","A-","A","A+"}))))</f>
        <v/>
      </c>
      <c r="AH814" s="2" t="str">
        <f>IF(COUNT($A814)=0,"",IF(AF814="","--",IF(AF814="3E","3E",LOOKUP(AF814/AH$2,{0,0.4,0.45,0.5,0.55,0.6,0.65,0.7,0.75,0.8,1},{0,2,2.25,2.5,2.75,3,3.25,3.5,3.75,4}))))</f>
        <v/>
      </c>
      <c r="AI814" s="11" t="str">
        <f>IF(OR(COUNT($A814)=0,COUNT(B814:AH814)=0),"",IF(COUNTIF(B814:AH814,"3E")&gt;0,"3E",IF(DRAFT!$A816="R",TRUNC(SUMPRODUCT(RGP,RCP)/TCP,3),TRUNC((SUMPRODUCT(--(IMDGP&gt;0)*IMDGP,IMCP)+CEILING(DRAFT!$CQ816*42,0.25))/TCP,3))))</f>
        <v/>
      </c>
      <c r="AJ814" s="3" t="str">
        <f>IF(OR(COUNT($A814)=0,COUNT(B814:AH814)=0),"",IF(COUNTIF(B814:AH814,"3E")&gt;0,"3E",IF(DRAFT!$A816="R",SUMPRODUCT(--(RGP&gt;=2),RCP),SUMPRODUCT(--(IMDGP&gt;0),--(IMGP=0),IMCP)+DRAFT!$CR816)))</f>
        <v/>
      </c>
      <c r="AK814" s="3" t="str">
        <f>IF(OR(COUNT($A814)=0,COUNT(B814:AH814)=0),"",IF(COUNTIF(B814:AJ814,"3E")&gt;0,"3E",IF(AND(DRAFT!$A816="IM",OR($AI814&gt;DRAFT!$CQ816,$AJ814&gt;DRAFT!$CR816)),"IMPROVED",IF(AND(DRAFT!$A816="IM",$AI814&lt;=DRAFT!$CQ816,$AJ814&lt;=DRAFT!$CR816),"NOT IMPROVED",IF(AND(AH814&gt;=2,AI814&gt;=2,AJ814&gt;=30),"PASS","FAIL")))))</f>
        <v/>
      </c>
      <c r="AL814" s="3" t="str">
        <f t="shared" si="24"/>
        <v/>
      </c>
      <c r="AM814" s="3" t="str">
        <f t="shared" si="25"/>
        <v/>
      </c>
    </row>
    <row r="815" spans="1:39" ht="18.95" customHeight="1" x14ac:dyDescent="0.25">
      <c r="A815" s="4" t="str">
        <f>IF(DRAFT!$B817="","",DRAFT!$B817)</f>
        <v/>
      </c>
      <c r="B815" s="3" t="str">
        <f>IF(COUNT($A815)=0,"",IF($A815&lt;&gt;DRAFT!$B817,"ERR",IF(DRAFT!I817="3E","3E",IF(COUNT(DRAFT!E817,DRAFT!I817)&gt;0,DRAFT!J817,""))))</f>
        <v/>
      </c>
      <c r="C815" s="3" t="str">
        <f>IF(COUNT($A815)=0,"",IF(B815="3E","3E",IF(B815="","I",LOOKUP(B815/D$2,{0,0.4,0.45,0.5,0.55,0.6,0.65,0.7,0.75,0.8,1},{"F","D","C","C+","B-","B","B+","A-","A","A+"}))))</f>
        <v/>
      </c>
      <c r="D815" s="2" t="str">
        <f>IF(COUNT($A815)=0,"",IF(B815="","--",IF(B815="3E","3E",LOOKUP(B815/D$2,{0,0.4,0.45,0.5,0.55,0.6,0.65,0.7,0.75,0.8,1},{0,2,2.25,2.5,2.75,3,3.25,3.5,3.75,4}))))</f>
        <v/>
      </c>
      <c r="E815" s="3" t="str">
        <f>IF(COUNT($A815)=0,"",IF($A815&lt;&gt;DRAFT!$B817,"ERR",IF(DRAFT!R817="3E","3E",IF(COUNT(DRAFT!N817,DRAFT!R817)&gt;0,DRAFT!S817,""))))</f>
        <v/>
      </c>
      <c r="F815" s="3" t="str">
        <f>IF(COUNT($A815)=0,"",IF(E815="3E","3E",IF(E815="","I",LOOKUP(E815/G$2,{0,0.4,0.45,0.5,0.55,0.6,0.65,0.7,0.75,0.8,1},{"F","D","C","C+","B-","B","B+","A-","A","A+"}))))</f>
        <v/>
      </c>
      <c r="G815" s="2" t="str">
        <f>IF(COUNT($A815)=0,"",IF(E815="","--",IF(E815="3E","3E",LOOKUP(E815/G$2,{0,0.4,0.45,0.5,0.55,0.6,0.65,0.7,0.75,0.8,1},{0,2,2.25,2.5,2.75,3,3.25,3.5,3.75,4}))))</f>
        <v/>
      </c>
      <c r="H815" s="3" t="str">
        <f>IF(COUNT($A815)=0,"",IF($A815&lt;&gt;DRAFT!$B817,"ERR",IF(DRAFT!AA817="3E","3E",IF(COUNT(DRAFT!W817,DRAFT!AA817)&gt;0,DRAFT!AB817,""))))</f>
        <v/>
      </c>
      <c r="I815" s="3" t="str">
        <f>IF(COUNT($A815)=0,"",IF(H815="3E","3E",IF(H815="","I",LOOKUP(H815/J$2,{0,0.4,0.45,0.5,0.55,0.6,0.65,0.7,0.75,0.8,1},{"F","D","C","C+","B-","B","B+","A-","A","A+"}))))</f>
        <v/>
      </c>
      <c r="J815" s="2" t="str">
        <f>IF(COUNT($A815)=0,"",IF(H815="","--",IF(H815="3E","3E",LOOKUP(H815/J$2,{0,0.4,0.45,0.5,0.55,0.6,0.65,0.7,0.75,0.8,1},{0,2,2.25,2.5,2.75,3,3.25,3.5,3.75,4}))))</f>
        <v/>
      </c>
      <c r="K815" s="3" t="str">
        <f>IF(COUNT($A815)=0,"",IF($A815&lt;&gt;DRAFT!$B817,"ERR",IF(DRAFT!AJ817="3E","3E",IF(COUNT(DRAFT!AF817,DRAFT!AJ817)&gt;0,DRAFT!AK817,""))))</f>
        <v/>
      </c>
      <c r="L815" s="3" t="str">
        <f>IF(COUNT($A815)=0,"",IF(K815="3E","3E",IF(K815="","I",LOOKUP(K815/M$2,{0,0.4,0.45,0.5,0.55,0.6,0.65,0.7,0.75,0.8,1},{"F","D","C","C+","B-","B","B+","A-","A","A+"}))))</f>
        <v/>
      </c>
      <c r="M815" s="2" t="str">
        <f>IF(COUNT($A815)=0,"",IF(K815="","--",IF(K815="3E","3E",LOOKUP(K815/M$2,{0,0.4,0.45,0.5,0.55,0.6,0.65,0.7,0.75,0.8,1},{0,2,2.25,2.5,2.75,3,3.25,3.5,3.75,4}))))</f>
        <v/>
      </c>
      <c r="N815" s="3" t="str">
        <f>IF(COUNT($A815)=0,"",IF($A815&lt;&gt;DRAFT!$B817,"ERR",IF(DRAFT!AS817="3E","3E",IF(COUNT(DRAFT!AO817,DRAFT!AS817)&gt;0,DRAFT!AT817,""))))</f>
        <v/>
      </c>
      <c r="O815" s="3" t="str">
        <f>IF(COUNT($A815)=0,"",IF(N815="3E","3E",IF(N815="","I",LOOKUP(N815/P$2,{0,0.4,0.45,0.5,0.55,0.6,0.65,0.7,0.75,0.8,1},{"F","D","C","C+","B-","B","B+","A-","A","A+"}))))</f>
        <v/>
      </c>
      <c r="P815" s="2" t="str">
        <f>IF(COUNT($A815)=0,"",IF(N815="","--",IF(N815="3E","3E",LOOKUP(N815/P$2,{0,0.4,0.45,0.5,0.55,0.6,0.65,0.7,0.75,0.8,1},{0,2,2.25,2.5,2.75,3,3.25,3.5,3.75,4}))))</f>
        <v/>
      </c>
      <c r="Q815" s="3" t="str">
        <f>IF(COUNT($A815)=0,"",IF($A815&lt;&gt;DRAFT!$B817,"ERR",IF(DRAFT!BB817="3E","3E",IF(COUNT(DRAFT!AX817,DRAFT!BB817)&gt;0,DRAFT!BC817,""))))</f>
        <v/>
      </c>
      <c r="R815" s="3" t="str">
        <f>IF(COUNT($A815)=0,"",IF(Q815="3E","3E",IF(Q815="","I",LOOKUP(Q815/S$2,{0,0.4,0.45,0.5,0.55,0.6,0.65,0.7,0.75,0.8,1},{"F","D","C","C+","B-","B","B+","A-","A","A+"}))))</f>
        <v/>
      </c>
      <c r="S815" s="2" t="str">
        <f>IF(COUNT($A815)=0,"",IF(Q815="","--",IF(Q815="3E","3E",LOOKUP(Q815/S$2,{0,0.4,0.45,0.5,0.55,0.6,0.65,0.7,0.75,0.8,1},{0,2,2.25,2.5,2.75,3,3.25,3.5,3.75,4}))))</f>
        <v/>
      </c>
      <c r="T815" s="3" t="str">
        <f>IF(COUNT($A815)=0,"",IF($A815&lt;&gt;DRAFT!$B817,"ERR",IF(DRAFT!BK817="3E","3E",IF(COUNT(DRAFT!BG817,DRAFT!BK817)&gt;0,DRAFT!BL817,""))))</f>
        <v/>
      </c>
      <c r="U815" s="3" t="str">
        <f>IF(COUNT($A815)=0,"",IF(T815="3E","3E",IF(T815="","I",LOOKUP(T815/V$2,{0,0.4,0.45,0.5,0.55,0.6,0.65,0.7,0.75,0.8,1},{"F","D","C","C+","B-","B","B+","A-","A","A+"}))))</f>
        <v/>
      </c>
      <c r="V815" s="2" t="str">
        <f>IF(COUNT($A815)=0,"",IF(T815="","--",IF(T815="3E","3E",LOOKUP(T815/V$2,{0,0.4,0.45,0.5,0.55,0.6,0.65,0.7,0.75,0.8,1},{0,2,2.25,2.5,2.75,3,3.25,3.5,3.75,4}))))</f>
        <v/>
      </c>
      <c r="W815" s="3" t="str">
        <f>IF(COUNT($A815)=0,"",IF($A815&lt;&gt;DRAFT!$B817,"ERR",IF(DRAFT!BT817="3E","3E",IF(COUNT(DRAFT!BP817,DRAFT!BT817)&gt;0,DRAFT!BU817,""))))</f>
        <v/>
      </c>
      <c r="X815" s="3" t="str">
        <f>IF(COUNT($A815)=0,"",IF(W815="3E","3E",IF(W815="","I",LOOKUP(W815/Y$2,{0,0.4,0.45,0.5,0.55,0.6,0.65,0.7,0.75,0.8,1},{"F","D","C","C+","B-","B","B+","A-","A","A+"}))))</f>
        <v/>
      </c>
      <c r="Y815" s="2" t="str">
        <f>IF(COUNT($A815)=0,"",IF(W815="","--",IF(W815="3E","3E",LOOKUP(W815/Y$2,{0,0.4,0.45,0.5,0.55,0.6,0.65,0.7,0.75,0.8,1},{0,2,2.25,2.5,2.75,3,3.25,3.5,3.75,4}))))</f>
        <v/>
      </c>
      <c r="Z815" s="3" t="str">
        <f>IF(COUNT($A815)=0,"",IF($A815&lt;&gt;DRAFT!$B817,"ERR",IF(DRAFT!CC817="3E","3E",IF(COUNT(DRAFT!BY817,DRAFT!CC817)&gt;0,DRAFT!CD817,""))))</f>
        <v/>
      </c>
      <c r="AA815" s="3" t="str">
        <f>IF(COUNT($A815)=0,"",IF(Z815="3E","3E",IF(Z815="","I",LOOKUP(Z815/AB$2,{0,0.4,0.45,0.5,0.55,0.6,0.65,0.7,0.75,0.8,1},{"F","D","C","C+","B-","B","B+","A-","A","A+"}))))</f>
        <v/>
      </c>
      <c r="AB815" s="2" t="str">
        <f>IF(COUNT($A815)=0,"",IF(Z815="","--",IF(Z815="3E","3E",LOOKUP(Z815/AB$2,{0,0.4,0.45,0.5,0.55,0.6,0.65,0.7,0.75,0.8,1},{0,2,2.25,2.5,2.75,3,3.25,3.5,3.75,4}))))</f>
        <v/>
      </c>
      <c r="AC815" s="3" t="str">
        <f>IF(COUNT($A815)=0,"",IF($A815&lt;&gt;DRAFT!$B817,"ERR",IF(DRAFT!CF817&gt;0,DRAFT!CF817,"")))</f>
        <v/>
      </c>
      <c r="AD815" s="3" t="str">
        <f>IF(COUNT($A815)=0,"",IF(AC815="3E","3E",IF(AC815="","I",LOOKUP(AC815/AE$2,{0,0.4,0.45,0.5,0.55,0.6,0.65,0.7,0.75,0.8,1},{"F","D","C","C+","B-","B","B+","A-","A","A+"}))))</f>
        <v/>
      </c>
      <c r="AE815" s="2" t="str">
        <f>IF(COUNT($A815)=0,"",IF(AC815="","--",IF(AC815="3E","3E",LOOKUP(AC815/AE$2,{0,0.4,0.45,0.5,0.55,0.6,0.65,0.7,0.75,0.8,1},{0,2,2.25,2.5,2.75,3,3.25,3.5,3.75,4}))))</f>
        <v/>
      </c>
      <c r="AF815" s="3" t="str">
        <f>IF($A815&lt;&gt;DRAFT!$B817,"ERR",IF(OR(COUNT($A815)=0,COUNT(DRAFT!CI817:CK817,DRAFT!CM817:CO817)=0),"",CEILING(SUM(DRAFT!CL817,DRAFT!CP817),1)))</f>
        <v/>
      </c>
      <c r="AG815" s="3" t="str">
        <f>IF(COUNT($A815)=0,"",IF(AF815="3E","3E",IF(AF815="","I",LOOKUP(AF815/AH$2,{0,0.4,0.45,0.5,0.55,0.6,0.65,0.7,0.75,0.8,1},{"F","D","C","C+","B-","B","B+","A-","A","A+"}))))</f>
        <v/>
      </c>
      <c r="AH815" s="2" t="str">
        <f>IF(COUNT($A815)=0,"",IF(AF815="","--",IF(AF815="3E","3E",LOOKUP(AF815/AH$2,{0,0.4,0.45,0.5,0.55,0.6,0.65,0.7,0.75,0.8,1},{0,2,2.25,2.5,2.75,3,3.25,3.5,3.75,4}))))</f>
        <v/>
      </c>
      <c r="AI815" s="11" t="str">
        <f>IF(OR(COUNT($A815)=0,COUNT(B815:AH815)=0),"",IF(COUNTIF(B815:AH815,"3E")&gt;0,"3E",IF(DRAFT!$A817="R",TRUNC(SUMPRODUCT(RGP,RCP)/TCP,3),TRUNC((SUMPRODUCT(--(IMDGP&gt;0)*IMDGP,IMCP)+CEILING(DRAFT!$CQ817*42,0.25))/TCP,3))))</f>
        <v/>
      </c>
      <c r="AJ815" s="3" t="str">
        <f>IF(OR(COUNT($A815)=0,COUNT(B815:AH815)=0),"",IF(COUNTIF(B815:AH815,"3E")&gt;0,"3E",IF(DRAFT!$A817="R",SUMPRODUCT(--(RGP&gt;=2),RCP),SUMPRODUCT(--(IMDGP&gt;0),--(IMGP=0),IMCP)+DRAFT!$CR817)))</f>
        <v/>
      </c>
      <c r="AK815" s="3" t="str">
        <f>IF(OR(COUNT($A815)=0,COUNT(B815:AH815)=0),"",IF(COUNTIF(B815:AJ815,"3E")&gt;0,"3E",IF(AND(DRAFT!$A817="IM",OR($AI815&gt;DRAFT!$CQ817,$AJ815&gt;DRAFT!$CR817)),"IMPROVED",IF(AND(DRAFT!$A817="IM",$AI815&lt;=DRAFT!$CQ817,$AJ815&lt;=DRAFT!$CR817),"NOT IMPROVED",IF(AND(AH815&gt;=2,AI815&gt;=2,AJ815&gt;=30),"PASS","FAIL")))))</f>
        <v/>
      </c>
      <c r="AL815" s="3" t="str">
        <f t="shared" si="24"/>
        <v/>
      </c>
      <c r="AM815" s="3" t="str">
        <f t="shared" si="25"/>
        <v/>
      </c>
    </row>
    <row r="816" spans="1:39" ht="18.95" customHeight="1" x14ac:dyDescent="0.25">
      <c r="A816" s="4" t="str">
        <f>IF(DRAFT!$B818="","",DRAFT!$B818)</f>
        <v/>
      </c>
      <c r="B816" s="3" t="str">
        <f>IF(COUNT($A816)=0,"",IF($A816&lt;&gt;DRAFT!$B818,"ERR",IF(DRAFT!I818="3E","3E",IF(COUNT(DRAFT!E818,DRAFT!I818)&gt;0,DRAFT!J818,""))))</f>
        <v/>
      </c>
      <c r="C816" s="3" t="str">
        <f>IF(COUNT($A816)=0,"",IF(B816="3E","3E",IF(B816="","I",LOOKUP(B816/D$2,{0,0.4,0.45,0.5,0.55,0.6,0.65,0.7,0.75,0.8,1},{"F","D","C","C+","B-","B","B+","A-","A","A+"}))))</f>
        <v/>
      </c>
      <c r="D816" s="2" t="str">
        <f>IF(COUNT($A816)=0,"",IF(B816="","--",IF(B816="3E","3E",LOOKUP(B816/D$2,{0,0.4,0.45,0.5,0.55,0.6,0.65,0.7,0.75,0.8,1},{0,2,2.25,2.5,2.75,3,3.25,3.5,3.75,4}))))</f>
        <v/>
      </c>
      <c r="E816" s="3" t="str">
        <f>IF(COUNT($A816)=0,"",IF($A816&lt;&gt;DRAFT!$B818,"ERR",IF(DRAFT!R818="3E","3E",IF(COUNT(DRAFT!N818,DRAFT!R818)&gt;0,DRAFT!S818,""))))</f>
        <v/>
      </c>
      <c r="F816" s="3" t="str">
        <f>IF(COUNT($A816)=0,"",IF(E816="3E","3E",IF(E816="","I",LOOKUP(E816/G$2,{0,0.4,0.45,0.5,0.55,0.6,0.65,0.7,0.75,0.8,1},{"F","D","C","C+","B-","B","B+","A-","A","A+"}))))</f>
        <v/>
      </c>
      <c r="G816" s="2" t="str">
        <f>IF(COUNT($A816)=0,"",IF(E816="","--",IF(E816="3E","3E",LOOKUP(E816/G$2,{0,0.4,0.45,0.5,0.55,0.6,0.65,0.7,0.75,0.8,1},{0,2,2.25,2.5,2.75,3,3.25,3.5,3.75,4}))))</f>
        <v/>
      </c>
      <c r="H816" s="3" t="str">
        <f>IF(COUNT($A816)=0,"",IF($A816&lt;&gt;DRAFT!$B818,"ERR",IF(DRAFT!AA818="3E","3E",IF(COUNT(DRAFT!W818,DRAFT!AA818)&gt;0,DRAFT!AB818,""))))</f>
        <v/>
      </c>
      <c r="I816" s="3" t="str">
        <f>IF(COUNT($A816)=0,"",IF(H816="3E","3E",IF(H816="","I",LOOKUP(H816/J$2,{0,0.4,0.45,0.5,0.55,0.6,0.65,0.7,0.75,0.8,1},{"F","D","C","C+","B-","B","B+","A-","A","A+"}))))</f>
        <v/>
      </c>
      <c r="J816" s="2" t="str">
        <f>IF(COUNT($A816)=0,"",IF(H816="","--",IF(H816="3E","3E",LOOKUP(H816/J$2,{0,0.4,0.45,0.5,0.55,0.6,0.65,0.7,0.75,0.8,1},{0,2,2.25,2.5,2.75,3,3.25,3.5,3.75,4}))))</f>
        <v/>
      </c>
      <c r="K816" s="3" t="str">
        <f>IF(COUNT($A816)=0,"",IF($A816&lt;&gt;DRAFT!$B818,"ERR",IF(DRAFT!AJ818="3E","3E",IF(COUNT(DRAFT!AF818,DRAFT!AJ818)&gt;0,DRAFT!AK818,""))))</f>
        <v/>
      </c>
      <c r="L816" s="3" t="str">
        <f>IF(COUNT($A816)=0,"",IF(K816="3E","3E",IF(K816="","I",LOOKUP(K816/M$2,{0,0.4,0.45,0.5,0.55,0.6,0.65,0.7,0.75,0.8,1},{"F","D","C","C+","B-","B","B+","A-","A","A+"}))))</f>
        <v/>
      </c>
      <c r="M816" s="2" t="str">
        <f>IF(COUNT($A816)=0,"",IF(K816="","--",IF(K816="3E","3E",LOOKUP(K816/M$2,{0,0.4,0.45,0.5,0.55,0.6,0.65,0.7,0.75,0.8,1},{0,2,2.25,2.5,2.75,3,3.25,3.5,3.75,4}))))</f>
        <v/>
      </c>
      <c r="N816" s="3" t="str">
        <f>IF(COUNT($A816)=0,"",IF($A816&lt;&gt;DRAFT!$B818,"ERR",IF(DRAFT!AS818="3E","3E",IF(COUNT(DRAFT!AO818,DRAFT!AS818)&gt;0,DRAFT!AT818,""))))</f>
        <v/>
      </c>
      <c r="O816" s="3" t="str">
        <f>IF(COUNT($A816)=0,"",IF(N816="3E","3E",IF(N816="","I",LOOKUP(N816/P$2,{0,0.4,0.45,0.5,0.55,0.6,0.65,0.7,0.75,0.8,1},{"F","D","C","C+","B-","B","B+","A-","A","A+"}))))</f>
        <v/>
      </c>
      <c r="P816" s="2" t="str">
        <f>IF(COUNT($A816)=0,"",IF(N816="","--",IF(N816="3E","3E",LOOKUP(N816/P$2,{0,0.4,0.45,0.5,0.55,0.6,0.65,0.7,0.75,0.8,1},{0,2,2.25,2.5,2.75,3,3.25,3.5,3.75,4}))))</f>
        <v/>
      </c>
      <c r="Q816" s="3" t="str">
        <f>IF(COUNT($A816)=0,"",IF($A816&lt;&gt;DRAFT!$B818,"ERR",IF(DRAFT!BB818="3E","3E",IF(COUNT(DRAFT!AX818,DRAFT!BB818)&gt;0,DRAFT!BC818,""))))</f>
        <v/>
      </c>
      <c r="R816" s="3" t="str">
        <f>IF(COUNT($A816)=0,"",IF(Q816="3E","3E",IF(Q816="","I",LOOKUP(Q816/S$2,{0,0.4,0.45,0.5,0.55,0.6,0.65,0.7,0.75,0.8,1},{"F","D","C","C+","B-","B","B+","A-","A","A+"}))))</f>
        <v/>
      </c>
      <c r="S816" s="2" t="str">
        <f>IF(COUNT($A816)=0,"",IF(Q816="","--",IF(Q816="3E","3E",LOOKUP(Q816/S$2,{0,0.4,0.45,0.5,0.55,0.6,0.65,0.7,0.75,0.8,1},{0,2,2.25,2.5,2.75,3,3.25,3.5,3.75,4}))))</f>
        <v/>
      </c>
      <c r="T816" s="3" t="str">
        <f>IF(COUNT($A816)=0,"",IF($A816&lt;&gt;DRAFT!$B818,"ERR",IF(DRAFT!BK818="3E","3E",IF(COUNT(DRAFT!BG818,DRAFT!BK818)&gt;0,DRAFT!BL818,""))))</f>
        <v/>
      </c>
      <c r="U816" s="3" t="str">
        <f>IF(COUNT($A816)=0,"",IF(T816="3E","3E",IF(T816="","I",LOOKUP(T816/V$2,{0,0.4,0.45,0.5,0.55,0.6,0.65,0.7,0.75,0.8,1},{"F","D","C","C+","B-","B","B+","A-","A","A+"}))))</f>
        <v/>
      </c>
      <c r="V816" s="2" t="str">
        <f>IF(COUNT($A816)=0,"",IF(T816="","--",IF(T816="3E","3E",LOOKUP(T816/V$2,{0,0.4,0.45,0.5,0.55,0.6,0.65,0.7,0.75,0.8,1},{0,2,2.25,2.5,2.75,3,3.25,3.5,3.75,4}))))</f>
        <v/>
      </c>
      <c r="W816" s="3" t="str">
        <f>IF(COUNT($A816)=0,"",IF($A816&lt;&gt;DRAFT!$B818,"ERR",IF(DRAFT!BT818="3E","3E",IF(COUNT(DRAFT!BP818,DRAFT!BT818)&gt;0,DRAFT!BU818,""))))</f>
        <v/>
      </c>
      <c r="X816" s="3" t="str">
        <f>IF(COUNT($A816)=0,"",IF(W816="3E","3E",IF(W816="","I",LOOKUP(W816/Y$2,{0,0.4,0.45,0.5,0.55,0.6,0.65,0.7,0.75,0.8,1},{"F","D","C","C+","B-","B","B+","A-","A","A+"}))))</f>
        <v/>
      </c>
      <c r="Y816" s="2" t="str">
        <f>IF(COUNT($A816)=0,"",IF(W816="","--",IF(W816="3E","3E",LOOKUP(W816/Y$2,{0,0.4,0.45,0.5,0.55,0.6,0.65,0.7,0.75,0.8,1},{0,2,2.25,2.5,2.75,3,3.25,3.5,3.75,4}))))</f>
        <v/>
      </c>
      <c r="Z816" s="3" t="str">
        <f>IF(COUNT($A816)=0,"",IF($A816&lt;&gt;DRAFT!$B818,"ERR",IF(DRAFT!CC818="3E","3E",IF(COUNT(DRAFT!BY818,DRAFT!CC818)&gt;0,DRAFT!CD818,""))))</f>
        <v/>
      </c>
      <c r="AA816" s="3" t="str">
        <f>IF(COUNT($A816)=0,"",IF(Z816="3E","3E",IF(Z816="","I",LOOKUP(Z816/AB$2,{0,0.4,0.45,0.5,0.55,0.6,0.65,0.7,0.75,0.8,1},{"F","D","C","C+","B-","B","B+","A-","A","A+"}))))</f>
        <v/>
      </c>
      <c r="AB816" s="2" t="str">
        <f>IF(COUNT($A816)=0,"",IF(Z816="","--",IF(Z816="3E","3E",LOOKUP(Z816/AB$2,{0,0.4,0.45,0.5,0.55,0.6,0.65,0.7,0.75,0.8,1},{0,2,2.25,2.5,2.75,3,3.25,3.5,3.75,4}))))</f>
        <v/>
      </c>
      <c r="AC816" s="3" t="str">
        <f>IF(COUNT($A816)=0,"",IF($A816&lt;&gt;DRAFT!$B818,"ERR",IF(DRAFT!CF818&gt;0,DRAFT!CF818,"")))</f>
        <v/>
      </c>
      <c r="AD816" s="3" t="str">
        <f>IF(COUNT($A816)=0,"",IF(AC816="3E","3E",IF(AC816="","I",LOOKUP(AC816/AE$2,{0,0.4,0.45,0.5,0.55,0.6,0.65,0.7,0.75,0.8,1},{"F","D","C","C+","B-","B","B+","A-","A","A+"}))))</f>
        <v/>
      </c>
      <c r="AE816" s="2" t="str">
        <f>IF(COUNT($A816)=0,"",IF(AC816="","--",IF(AC816="3E","3E",LOOKUP(AC816/AE$2,{0,0.4,0.45,0.5,0.55,0.6,0.65,0.7,0.75,0.8,1},{0,2,2.25,2.5,2.75,3,3.25,3.5,3.75,4}))))</f>
        <v/>
      </c>
      <c r="AF816" s="3" t="str">
        <f>IF($A816&lt;&gt;DRAFT!$B818,"ERR",IF(OR(COUNT($A816)=0,COUNT(DRAFT!CI818:CK818,DRAFT!CM818:CO818)=0),"",CEILING(SUM(DRAFT!CL818,DRAFT!CP818),1)))</f>
        <v/>
      </c>
      <c r="AG816" s="3" t="str">
        <f>IF(COUNT($A816)=0,"",IF(AF816="3E","3E",IF(AF816="","I",LOOKUP(AF816/AH$2,{0,0.4,0.45,0.5,0.55,0.6,0.65,0.7,0.75,0.8,1},{"F","D","C","C+","B-","B","B+","A-","A","A+"}))))</f>
        <v/>
      </c>
      <c r="AH816" s="2" t="str">
        <f>IF(COUNT($A816)=0,"",IF(AF816="","--",IF(AF816="3E","3E",LOOKUP(AF816/AH$2,{0,0.4,0.45,0.5,0.55,0.6,0.65,0.7,0.75,0.8,1},{0,2,2.25,2.5,2.75,3,3.25,3.5,3.75,4}))))</f>
        <v/>
      </c>
      <c r="AI816" s="11" t="str">
        <f>IF(OR(COUNT($A816)=0,COUNT(B816:AH816)=0),"",IF(COUNTIF(B816:AH816,"3E")&gt;0,"3E",IF(DRAFT!$A818="R",TRUNC(SUMPRODUCT(RGP,RCP)/TCP,3),TRUNC((SUMPRODUCT(--(IMDGP&gt;0)*IMDGP,IMCP)+CEILING(DRAFT!$CQ818*42,0.25))/TCP,3))))</f>
        <v/>
      </c>
      <c r="AJ816" s="3" t="str">
        <f>IF(OR(COUNT($A816)=0,COUNT(B816:AH816)=0),"",IF(COUNTIF(B816:AH816,"3E")&gt;0,"3E",IF(DRAFT!$A818="R",SUMPRODUCT(--(RGP&gt;=2),RCP),SUMPRODUCT(--(IMDGP&gt;0),--(IMGP=0),IMCP)+DRAFT!$CR818)))</f>
        <v/>
      </c>
      <c r="AK816" s="3" t="str">
        <f>IF(OR(COUNT($A816)=0,COUNT(B816:AH816)=0),"",IF(COUNTIF(B816:AJ816,"3E")&gt;0,"3E",IF(AND(DRAFT!$A818="IM",OR($AI816&gt;DRAFT!$CQ818,$AJ816&gt;DRAFT!$CR818)),"IMPROVED",IF(AND(DRAFT!$A818="IM",$AI816&lt;=DRAFT!$CQ818,$AJ816&lt;=DRAFT!$CR818),"NOT IMPROVED",IF(AND(AH816&gt;=2,AI816&gt;=2,AJ816&gt;=30),"PASS","FAIL")))))</f>
        <v/>
      </c>
      <c r="AL816" s="3" t="str">
        <f t="shared" si="24"/>
        <v/>
      </c>
      <c r="AM816" s="3" t="str">
        <f t="shared" si="25"/>
        <v/>
      </c>
    </row>
    <row r="817" spans="1:39" ht="18.95" customHeight="1" x14ac:dyDescent="0.25">
      <c r="A817" s="4" t="str">
        <f>IF(DRAFT!$B819="","",DRAFT!$B819)</f>
        <v/>
      </c>
      <c r="B817" s="3" t="str">
        <f>IF(COUNT($A817)=0,"",IF($A817&lt;&gt;DRAFT!$B819,"ERR",IF(DRAFT!I819="3E","3E",IF(COUNT(DRAFT!E819,DRAFT!I819)&gt;0,DRAFT!J819,""))))</f>
        <v/>
      </c>
      <c r="C817" s="3" t="str">
        <f>IF(COUNT($A817)=0,"",IF(B817="3E","3E",IF(B817="","I",LOOKUP(B817/D$2,{0,0.4,0.45,0.5,0.55,0.6,0.65,0.7,0.75,0.8,1},{"F","D","C","C+","B-","B","B+","A-","A","A+"}))))</f>
        <v/>
      </c>
      <c r="D817" s="2" t="str">
        <f>IF(COUNT($A817)=0,"",IF(B817="","--",IF(B817="3E","3E",LOOKUP(B817/D$2,{0,0.4,0.45,0.5,0.55,0.6,0.65,0.7,0.75,0.8,1},{0,2,2.25,2.5,2.75,3,3.25,3.5,3.75,4}))))</f>
        <v/>
      </c>
      <c r="E817" s="3" t="str">
        <f>IF(COUNT($A817)=0,"",IF($A817&lt;&gt;DRAFT!$B819,"ERR",IF(DRAFT!R819="3E","3E",IF(COUNT(DRAFT!N819,DRAFT!R819)&gt;0,DRAFT!S819,""))))</f>
        <v/>
      </c>
      <c r="F817" s="3" t="str">
        <f>IF(COUNT($A817)=0,"",IF(E817="3E","3E",IF(E817="","I",LOOKUP(E817/G$2,{0,0.4,0.45,0.5,0.55,0.6,0.65,0.7,0.75,0.8,1},{"F","D","C","C+","B-","B","B+","A-","A","A+"}))))</f>
        <v/>
      </c>
      <c r="G817" s="2" t="str">
        <f>IF(COUNT($A817)=0,"",IF(E817="","--",IF(E817="3E","3E",LOOKUP(E817/G$2,{0,0.4,0.45,0.5,0.55,0.6,0.65,0.7,0.75,0.8,1},{0,2,2.25,2.5,2.75,3,3.25,3.5,3.75,4}))))</f>
        <v/>
      </c>
      <c r="H817" s="3" t="str">
        <f>IF(COUNT($A817)=0,"",IF($A817&lt;&gt;DRAFT!$B819,"ERR",IF(DRAFT!AA819="3E","3E",IF(COUNT(DRAFT!W819,DRAFT!AA819)&gt;0,DRAFT!AB819,""))))</f>
        <v/>
      </c>
      <c r="I817" s="3" t="str">
        <f>IF(COUNT($A817)=0,"",IF(H817="3E","3E",IF(H817="","I",LOOKUP(H817/J$2,{0,0.4,0.45,0.5,0.55,0.6,0.65,0.7,0.75,0.8,1},{"F","D","C","C+","B-","B","B+","A-","A","A+"}))))</f>
        <v/>
      </c>
      <c r="J817" s="2" t="str">
        <f>IF(COUNT($A817)=0,"",IF(H817="","--",IF(H817="3E","3E",LOOKUP(H817/J$2,{0,0.4,0.45,0.5,0.55,0.6,0.65,0.7,0.75,0.8,1},{0,2,2.25,2.5,2.75,3,3.25,3.5,3.75,4}))))</f>
        <v/>
      </c>
      <c r="K817" s="3" t="str">
        <f>IF(COUNT($A817)=0,"",IF($A817&lt;&gt;DRAFT!$B819,"ERR",IF(DRAFT!AJ819="3E","3E",IF(COUNT(DRAFT!AF819,DRAFT!AJ819)&gt;0,DRAFT!AK819,""))))</f>
        <v/>
      </c>
      <c r="L817" s="3" t="str">
        <f>IF(COUNT($A817)=0,"",IF(K817="3E","3E",IF(K817="","I",LOOKUP(K817/M$2,{0,0.4,0.45,0.5,0.55,0.6,0.65,0.7,0.75,0.8,1},{"F","D","C","C+","B-","B","B+","A-","A","A+"}))))</f>
        <v/>
      </c>
      <c r="M817" s="2" t="str">
        <f>IF(COUNT($A817)=0,"",IF(K817="","--",IF(K817="3E","3E",LOOKUP(K817/M$2,{0,0.4,0.45,0.5,0.55,0.6,0.65,0.7,0.75,0.8,1},{0,2,2.25,2.5,2.75,3,3.25,3.5,3.75,4}))))</f>
        <v/>
      </c>
      <c r="N817" s="3" t="str">
        <f>IF(COUNT($A817)=0,"",IF($A817&lt;&gt;DRAFT!$B819,"ERR",IF(DRAFT!AS819="3E","3E",IF(COUNT(DRAFT!AO819,DRAFT!AS819)&gt;0,DRAFT!AT819,""))))</f>
        <v/>
      </c>
      <c r="O817" s="3" t="str">
        <f>IF(COUNT($A817)=0,"",IF(N817="3E","3E",IF(N817="","I",LOOKUP(N817/P$2,{0,0.4,0.45,0.5,0.55,0.6,0.65,0.7,0.75,0.8,1},{"F","D","C","C+","B-","B","B+","A-","A","A+"}))))</f>
        <v/>
      </c>
      <c r="P817" s="2" t="str">
        <f>IF(COUNT($A817)=0,"",IF(N817="","--",IF(N817="3E","3E",LOOKUP(N817/P$2,{0,0.4,0.45,0.5,0.55,0.6,0.65,0.7,0.75,0.8,1},{0,2,2.25,2.5,2.75,3,3.25,3.5,3.75,4}))))</f>
        <v/>
      </c>
      <c r="Q817" s="3" t="str">
        <f>IF(COUNT($A817)=0,"",IF($A817&lt;&gt;DRAFT!$B819,"ERR",IF(DRAFT!BB819="3E","3E",IF(COUNT(DRAFT!AX819,DRAFT!BB819)&gt;0,DRAFT!BC819,""))))</f>
        <v/>
      </c>
      <c r="R817" s="3" t="str">
        <f>IF(COUNT($A817)=0,"",IF(Q817="3E","3E",IF(Q817="","I",LOOKUP(Q817/S$2,{0,0.4,0.45,0.5,0.55,0.6,0.65,0.7,0.75,0.8,1},{"F","D","C","C+","B-","B","B+","A-","A","A+"}))))</f>
        <v/>
      </c>
      <c r="S817" s="2" t="str">
        <f>IF(COUNT($A817)=0,"",IF(Q817="","--",IF(Q817="3E","3E",LOOKUP(Q817/S$2,{0,0.4,0.45,0.5,0.55,0.6,0.65,0.7,0.75,0.8,1},{0,2,2.25,2.5,2.75,3,3.25,3.5,3.75,4}))))</f>
        <v/>
      </c>
      <c r="T817" s="3" t="str">
        <f>IF(COUNT($A817)=0,"",IF($A817&lt;&gt;DRAFT!$B819,"ERR",IF(DRAFT!BK819="3E","3E",IF(COUNT(DRAFT!BG819,DRAFT!BK819)&gt;0,DRAFT!BL819,""))))</f>
        <v/>
      </c>
      <c r="U817" s="3" t="str">
        <f>IF(COUNT($A817)=0,"",IF(T817="3E","3E",IF(T817="","I",LOOKUP(T817/V$2,{0,0.4,0.45,0.5,0.55,0.6,0.65,0.7,0.75,0.8,1},{"F","D","C","C+","B-","B","B+","A-","A","A+"}))))</f>
        <v/>
      </c>
      <c r="V817" s="2" t="str">
        <f>IF(COUNT($A817)=0,"",IF(T817="","--",IF(T817="3E","3E",LOOKUP(T817/V$2,{0,0.4,0.45,0.5,0.55,0.6,0.65,0.7,0.75,0.8,1},{0,2,2.25,2.5,2.75,3,3.25,3.5,3.75,4}))))</f>
        <v/>
      </c>
      <c r="W817" s="3" t="str">
        <f>IF(COUNT($A817)=0,"",IF($A817&lt;&gt;DRAFT!$B819,"ERR",IF(DRAFT!BT819="3E","3E",IF(COUNT(DRAFT!BP819,DRAFT!BT819)&gt;0,DRAFT!BU819,""))))</f>
        <v/>
      </c>
      <c r="X817" s="3" t="str">
        <f>IF(COUNT($A817)=0,"",IF(W817="3E","3E",IF(W817="","I",LOOKUP(W817/Y$2,{0,0.4,0.45,0.5,0.55,0.6,0.65,0.7,0.75,0.8,1},{"F","D","C","C+","B-","B","B+","A-","A","A+"}))))</f>
        <v/>
      </c>
      <c r="Y817" s="2" t="str">
        <f>IF(COUNT($A817)=0,"",IF(W817="","--",IF(W817="3E","3E",LOOKUP(W817/Y$2,{0,0.4,0.45,0.5,0.55,0.6,0.65,0.7,0.75,0.8,1},{0,2,2.25,2.5,2.75,3,3.25,3.5,3.75,4}))))</f>
        <v/>
      </c>
      <c r="Z817" s="3" t="str">
        <f>IF(COUNT($A817)=0,"",IF($A817&lt;&gt;DRAFT!$B819,"ERR",IF(DRAFT!CC819="3E","3E",IF(COUNT(DRAFT!BY819,DRAFT!CC819)&gt;0,DRAFT!CD819,""))))</f>
        <v/>
      </c>
      <c r="AA817" s="3" t="str">
        <f>IF(COUNT($A817)=0,"",IF(Z817="3E","3E",IF(Z817="","I",LOOKUP(Z817/AB$2,{0,0.4,0.45,0.5,0.55,0.6,0.65,0.7,0.75,0.8,1},{"F","D","C","C+","B-","B","B+","A-","A","A+"}))))</f>
        <v/>
      </c>
      <c r="AB817" s="2" t="str">
        <f>IF(COUNT($A817)=0,"",IF(Z817="","--",IF(Z817="3E","3E",LOOKUP(Z817/AB$2,{0,0.4,0.45,0.5,0.55,0.6,0.65,0.7,0.75,0.8,1},{0,2,2.25,2.5,2.75,3,3.25,3.5,3.75,4}))))</f>
        <v/>
      </c>
      <c r="AC817" s="3" t="str">
        <f>IF(COUNT($A817)=0,"",IF($A817&lt;&gt;DRAFT!$B819,"ERR",IF(DRAFT!CF819&gt;0,DRAFT!CF819,"")))</f>
        <v/>
      </c>
      <c r="AD817" s="3" t="str">
        <f>IF(COUNT($A817)=0,"",IF(AC817="3E","3E",IF(AC817="","I",LOOKUP(AC817/AE$2,{0,0.4,0.45,0.5,0.55,0.6,0.65,0.7,0.75,0.8,1},{"F","D","C","C+","B-","B","B+","A-","A","A+"}))))</f>
        <v/>
      </c>
      <c r="AE817" s="2" t="str">
        <f>IF(COUNT($A817)=0,"",IF(AC817="","--",IF(AC817="3E","3E",LOOKUP(AC817/AE$2,{0,0.4,0.45,0.5,0.55,0.6,0.65,0.7,0.75,0.8,1},{0,2,2.25,2.5,2.75,3,3.25,3.5,3.75,4}))))</f>
        <v/>
      </c>
      <c r="AF817" s="3" t="str">
        <f>IF($A817&lt;&gt;DRAFT!$B819,"ERR",IF(OR(COUNT($A817)=0,COUNT(DRAFT!CI819:CK819,DRAFT!CM819:CO819)=0),"",CEILING(SUM(DRAFT!CL819,DRAFT!CP819),1)))</f>
        <v/>
      </c>
      <c r="AG817" s="3" t="str">
        <f>IF(COUNT($A817)=0,"",IF(AF817="3E","3E",IF(AF817="","I",LOOKUP(AF817/AH$2,{0,0.4,0.45,0.5,0.55,0.6,0.65,0.7,0.75,0.8,1},{"F","D","C","C+","B-","B","B+","A-","A","A+"}))))</f>
        <v/>
      </c>
      <c r="AH817" s="2" t="str">
        <f>IF(COUNT($A817)=0,"",IF(AF817="","--",IF(AF817="3E","3E",LOOKUP(AF817/AH$2,{0,0.4,0.45,0.5,0.55,0.6,0.65,0.7,0.75,0.8,1},{0,2,2.25,2.5,2.75,3,3.25,3.5,3.75,4}))))</f>
        <v/>
      </c>
      <c r="AI817" s="11" t="str">
        <f>IF(OR(COUNT($A817)=0,COUNT(B817:AH817)=0),"",IF(COUNTIF(B817:AH817,"3E")&gt;0,"3E",IF(DRAFT!$A819="R",TRUNC(SUMPRODUCT(RGP,RCP)/TCP,3),TRUNC((SUMPRODUCT(--(IMDGP&gt;0)*IMDGP,IMCP)+CEILING(DRAFT!$CQ819*42,0.25))/TCP,3))))</f>
        <v/>
      </c>
      <c r="AJ817" s="3" t="str">
        <f>IF(OR(COUNT($A817)=0,COUNT(B817:AH817)=0),"",IF(COUNTIF(B817:AH817,"3E")&gt;0,"3E",IF(DRAFT!$A819="R",SUMPRODUCT(--(RGP&gt;=2),RCP),SUMPRODUCT(--(IMDGP&gt;0),--(IMGP=0),IMCP)+DRAFT!$CR819)))</f>
        <v/>
      </c>
      <c r="AK817" s="3" t="str">
        <f>IF(OR(COUNT($A817)=0,COUNT(B817:AH817)=0),"",IF(COUNTIF(B817:AJ817,"3E")&gt;0,"3E",IF(AND(DRAFT!$A819="IM",OR($AI817&gt;DRAFT!$CQ819,$AJ817&gt;DRAFT!$CR819)),"IMPROVED",IF(AND(DRAFT!$A819="IM",$AI817&lt;=DRAFT!$CQ819,$AJ817&lt;=DRAFT!$CR819),"NOT IMPROVED",IF(AND(AH817&gt;=2,AI817&gt;=2,AJ817&gt;=30),"PASS","FAIL")))))</f>
        <v/>
      </c>
      <c r="AL817" s="3" t="str">
        <f t="shared" si="24"/>
        <v/>
      </c>
      <c r="AM817" s="3" t="str">
        <f t="shared" si="25"/>
        <v/>
      </c>
    </row>
    <row r="818" spans="1:39" ht="18.95" customHeight="1" x14ac:dyDescent="0.25">
      <c r="A818" s="4" t="str">
        <f>IF(DRAFT!$B820="","",DRAFT!$B820)</f>
        <v/>
      </c>
      <c r="B818" s="3" t="str">
        <f>IF(COUNT($A818)=0,"",IF($A818&lt;&gt;DRAFT!$B820,"ERR",IF(DRAFT!I820="3E","3E",IF(COUNT(DRAFT!E820,DRAFT!I820)&gt;0,DRAFT!J820,""))))</f>
        <v/>
      </c>
      <c r="C818" s="3" t="str">
        <f>IF(COUNT($A818)=0,"",IF(B818="3E","3E",IF(B818="","I",LOOKUP(B818/D$2,{0,0.4,0.45,0.5,0.55,0.6,0.65,0.7,0.75,0.8,1},{"F","D","C","C+","B-","B","B+","A-","A","A+"}))))</f>
        <v/>
      </c>
      <c r="D818" s="2" t="str">
        <f>IF(COUNT($A818)=0,"",IF(B818="","--",IF(B818="3E","3E",LOOKUP(B818/D$2,{0,0.4,0.45,0.5,0.55,0.6,0.65,0.7,0.75,0.8,1},{0,2,2.25,2.5,2.75,3,3.25,3.5,3.75,4}))))</f>
        <v/>
      </c>
      <c r="E818" s="3" t="str">
        <f>IF(COUNT($A818)=0,"",IF($A818&lt;&gt;DRAFT!$B820,"ERR",IF(DRAFT!R820="3E","3E",IF(COUNT(DRAFT!N820,DRAFT!R820)&gt;0,DRAFT!S820,""))))</f>
        <v/>
      </c>
      <c r="F818" s="3" t="str">
        <f>IF(COUNT($A818)=0,"",IF(E818="3E","3E",IF(E818="","I",LOOKUP(E818/G$2,{0,0.4,0.45,0.5,0.55,0.6,0.65,0.7,0.75,0.8,1},{"F","D","C","C+","B-","B","B+","A-","A","A+"}))))</f>
        <v/>
      </c>
      <c r="G818" s="2" t="str">
        <f>IF(COUNT($A818)=0,"",IF(E818="","--",IF(E818="3E","3E",LOOKUP(E818/G$2,{0,0.4,0.45,0.5,0.55,0.6,0.65,0.7,0.75,0.8,1},{0,2,2.25,2.5,2.75,3,3.25,3.5,3.75,4}))))</f>
        <v/>
      </c>
      <c r="H818" s="3" t="str">
        <f>IF(COUNT($A818)=0,"",IF($A818&lt;&gt;DRAFT!$B820,"ERR",IF(DRAFT!AA820="3E","3E",IF(COUNT(DRAFT!W820,DRAFT!AA820)&gt;0,DRAFT!AB820,""))))</f>
        <v/>
      </c>
      <c r="I818" s="3" t="str">
        <f>IF(COUNT($A818)=0,"",IF(H818="3E","3E",IF(H818="","I",LOOKUP(H818/J$2,{0,0.4,0.45,0.5,0.55,0.6,0.65,0.7,0.75,0.8,1},{"F","D","C","C+","B-","B","B+","A-","A","A+"}))))</f>
        <v/>
      </c>
      <c r="J818" s="2" t="str">
        <f>IF(COUNT($A818)=0,"",IF(H818="","--",IF(H818="3E","3E",LOOKUP(H818/J$2,{0,0.4,0.45,0.5,0.55,0.6,0.65,0.7,0.75,0.8,1},{0,2,2.25,2.5,2.75,3,3.25,3.5,3.75,4}))))</f>
        <v/>
      </c>
      <c r="K818" s="3" t="str">
        <f>IF(COUNT($A818)=0,"",IF($A818&lt;&gt;DRAFT!$B820,"ERR",IF(DRAFT!AJ820="3E","3E",IF(COUNT(DRAFT!AF820,DRAFT!AJ820)&gt;0,DRAFT!AK820,""))))</f>
        <v/>
      </c>
      <c r="L818" s="3" t="str">
        <f>IF(COUNT($A818)=0,"",IF(K818="3E","3E",IF(K818="","I",LOOKUP(K818/M$2,{0,0.4,0.45,0.5,0.55,0.6,0.65,0.7,0.75,0.8,1},{"F","D","C","C+","B-","B","B+","A-","A","A+"}))))</f>
        <v/>
      </c>
      <c r="M818" s="2" t="str">
        <f>IF(COUNT($A818)=0,"",IF(K818="","--",IF(K818="3E","3E",LOOKUP(K818/M$2,{0,0.4,0.45,0.5,0.55,0.6,0.65,0.7,0.75,0.8,1},{0,2,2.25,2.5,2.75,3,3.25,3.5,3.75,4}))))</f>
        <v/>
      </c>
      <c r="N818" s="3" t="str">
        <f>IF(COUNT($A818)=0,"",IF($A818&lt;&gt;DRAFT!$B820,"ERR",IF(DRAFT!AS820="3E","3E",IF(COUNT(DRAFT!AO820,DRAFT!AS820)&gt;0,DRAFT!AT820,""))))</f>
        <v/>
      </c>
      <c r="O818" s="3" t="str">
        <f>IF(COUNT($A818)=0,"",IF(N818="3E","3E",IF(N818="","I",LOOKUP(N818/P$2,{0,0.4,0.45,0.5,0.55,0.6,0.65,0.7,0.75,0.8,1},{"F","D","C","C+","B-","B","B+","A-","A","A+"}))))</f>
        <v/>
      </c>
      <c r="P818" s="2" t="str">
        <f>IF(COUNT($A818)=0,"",IF(N818="","--",IF(N818="3E","3E",LOOKUP(N818/P$2,{0,0.4,0.45,0.5,0.55,0.6,0.65,0.7,0.75,0.8,1},{0,2,2.25,2.5,2.75,3,3.25,3.5,3.75,4}))))</f>
        <v/>
      </c>
      <c r="Q818" s="3" t="str">
        <f>IF(COUNT($A818)=0,"",IF($A818&lt;&gt;DRAFT!$B820,"ERR",IF(DRAFT!BB820="3E","3E",IF(COUNT(DRAFT!AX820,DRAFT!BB820)&gt;0,DRAFT!BC820,""))))</f>
        <v/>
      </c>
      <c r="R818" s="3" t="str">
        <f>IF(COUNT($A818)=0,"",IF(Q818="3E","3E",IF(Q818="","I",LOOKUP(Q818/S$2,{0,0.4,0.45,0.5,0.55,0.6,0.65,0.7,0.75,0.8,1},{"F","D","C","C+","B-","B","B+","A-","A","A+"}))))</f>
        <v/>
      </c>
      <c r="S818" s="2" t="str">
        <f>IF(COUNT($A818)=0,"",IF(Q818="","--",IF(Q818="3E","3E",LOOKUP(Q818/S$2,{0,0.4,0.45,0.5,0.55,0.6,0.65,0.7,0.75,0.8,1},{0,2,2.25,2.5,2.75,3,3.25,3.5,3.75,4}))))</f>
        <v/>
      </c>
      <c r="T818" s="3" t="str">
        <f>IF(COUNT($A818)=0,"",IF($A818&lt;&gt;DRAFT!$B820,"ERR",IF(DRAFT!BK820="3E","3E",IF(COUNT(DRAFT!BG820,DRAFT!BK820)&gt;0,DRAFT!BL820,""))))</f>
        <v/>
      </c>
      <c r="U818" s="3" t="str">
        <f>IF(COUNT($A818)=0,"",IF(T818="3E","3E",IF(T818="","I",LOOKUP(T818/V$2,{0,0.4,0.45,0.5,0.55,0.6,0.65,0.7,0.75,0.8,1},{"F","D","C","C+","B-","B","B+","A-","A","A+"}))))</f>
        <v/>
      </c>
      <c r="V818" s="2" t="str">
        <f>IF(COUNT($A818)=0,"",IF(T818="","--",IF(T818="3E","3E",LOOKUP(T818/V$2,{0,0.4,0.45,0.5,0.55,0.6,0.65,0.7,0.75,0.8,1},{0,2,2.25,2.5,2.75,3,3.25,3.5,3.75,4}))))</f>
        <v/>
      </c>
      <c r="W818" s="3" t="str">
        <f>IF(COUNT($A818)=0,"",IF($A818&lt;&gt;DRAFT!$B820,"ERR",IF(DRAFT!BT820="3E","3E",IF(COUNT(DRAFT!BP820,DRAFT!BT820)&gt;0,DRAFT!BU820,""))))</f>
        <v/>
      </c>
      <c r="X818" s="3" t="str">
        <f>IF(COUNT($A818)=0,"",IF(W818="3E","3E",IF(W818="","I",LOOKUP(W818/Y$2,{0,0.4,0.45,0.5,0.55,0.6,0.65,0.7,0.75,0.8,1},{"F","D","C","C+","B-","B","B+","A-","A","A+"}))))</f>
        <v/>
      </c>
      <c r="Y818" s="2" t="str">
        <f>IF(COUNT($A818)=0,"",IF(W818="","--",IF(W818="3E","3E",LOOKUP(W818/Y$2,{0,0.4,0.45,0.5,0.55,0.6,0.65,0.7,0.75,0.8,1},{0,2,2.25,2.5,2.75,3,3.25,3.5,3.75,4}))))</f>
        <v/>
      </c>
      <c r="Z818" s="3" t="str">
        <f>IF(COUNT($A818)=0,"",IF($A818&lt;&gt;DRAFT!$B820,"ERR",IF(DRAFT!CC820="3E","3E",IF(COUNT(DRAFT!BY820,DRAFT!CC820)&gt;0,DRAFT!CD820,""))))</f>
        <v/>
      </c>
      <c r="AA818" s="3" t="str">
        <f>IF(COUNT($A818)=0,"",IF(Z818="3E","3E",IF(Z818="","I",LOOKUP(Z818/AB$2,{0,0.4,0.45,0.5,0.55,0.6,0.65,0.7,0.75,0.8,1},{"F","D","C","C+","B-","B","B+","A-","A","A+"}))))</f>
        <v/>
      </c>
      <c r="AB818" s="2" t="str">
        <f>IF(COUNT($A818)=0,"",IF(Z818="","--",IF(Z818="3E","3E",LOOKUP(Z818/AB$2,{0,0.4,0.45,0.5,0.55,0.6,0.65,0.7,0.75,0.8,1},{0,2,2.25,2.5,2.75,3,3.25,3.5,3.75,4}))))</f>
        <v/>
      </c>
      <c r="AC818" s="3" t="str">
        <f>IF(COUNT($A818)=0,"",IF($A818&lt;&gt;DRAFT!$B820,"ERR",IF(DRAFT!CF820&gt;0,DRAFT!CF820,"")))</f>
        <v/>
      </c>
      <c r="AD818" s="3" t="str">
        <f>IF(COUNT($A818)=0,"",IF(AC818="3E","3E",IF(AC818="","I",LOOKUP(AC818/AE$2,{0,0.4,0.45,0.5,0.55,0.6,0.65,0.7,0.75,0.8,1},{"F","D","C","C+","B-","B","B+","A-","A","A+"}))))</f>
        <v/>
      </c>
      <c r="AE818" s="2" t="str">
        <f>IF(COUNT($A818)=0,"",IF(AC818="","--",IF(AC818="3E","3E",LOOKUP(AC818/AE$2,{0,0.4,0.45,0.5,0.55,0.6,0.65,0.7,0.75,0.8,1},{0,2,2.25,2.5,2.75,3,3.25,3.5,3.75,4}))))</f>
        <v/>
      </c>
      <c r="AF818" s="3" t="str">
        <f>IF($A818&lt;&gt;DRAFT!$B820,"ERR",IF(OR(COUNT($A818)=0,COUNT(DRAFT!CI820:CK820,DRAFT!CM820:CO820)=0),"",CEILING(SUM(DRAFT!CL820,DRAFT!CP820),1)))</f>
        <v/>
      </c>
      <c r="AG818" s="3" t="str">
        <f>IF(COUNT($A818)=0,"",IF(AF818="3E","3E",IF(AF818="","I",LOOKUP(AF818/AH$2,{0,0.4,0.45,0.5,0.55,0.6,0.65,0.7,0.75,0.8,1},{"F","D","C","C+","B-","B","B+","A-","A","A+"}))))</f>
        <v/>
      </c>
      <c r="AH818" s="2" t="str">
        <f>IF(COUNT($A818)=0,"",IF(AF818="","--",IF(AF818="3E","3E",LOOKUP(AF818/AH$2,{0,0.4,0.45,0.5,0.55,0.6,0.65,0.7,0.75,0.8,1},{0,2,2.25,2.5,2.75,3,3.25,3.5,3.75,4}))))</f>
        <v/>
      </c>
      <c r="AI818" s="11" t="str">
        <f>IF(OR(COUNT($A818)=0,COUNT(B818:AH818)=0),"",IF(COUNTIF(B818:AH818,"3E")&gt;0,"3E",IF(DRAFT!$A820="R",TRUNC(SUMPRODUCT(RGP,RCP)/TCP,3),TRUNC((SUMPRODUCT(--(IMDGP&gt;0)*IMDGP,IMCP)+CEILING(DRAFT!$CQ820*42,0.25))/TCP,3))))</f>
        <v/>
      </c>
      <c r="AJ818" s="3" t="str">
        <f>IF(OR(COUNT($A818)=0,COUNT(B818:AH818)=0),"",IF(COUNTIF(B818:AH818,"3E")&gt;0,"3E",IF(DRAFT!$A820="R",SUMPRODUCT(--(RGP&gt;=2),RCP),SUMPRODUCT(--(IMDGP&gt;0),--(IMGP=0),IMCP)+DRAFT!$CR820)))</f>
        <v/>
      </c>
      <c r="AK818" s="3" t="str">
        <f>IF(OR(COUNT($A818)=0,COUNT(B818:AH818)=0),"",IF(COUNTIF(B818:AJ818,"3E")&gt;0,"3E",IF(AND(DRAFT!$A820="IM",OR($AI818&gt;DRAFT!$CQ820,$AJ818&gt;DRAFT!$CR820)),"IMPROVED",IF(AND(DRAFT!$A820="IM",$AI818&lt;=DRAFT!$CQ820,$AJ818&lt;=DRAFT!$CR820),"NOT IMPROVED",IF(AND(AH818&gt;=2,AI818&gt;=2,AJ818&gt;=30),"PASS","FAIL")))))</f>
        <v/>
      </c>
      <c r="AL818" s="3" t="str">
        <f t="shared" si="24"/>
        <v/>
      </c>
      <c r="AM818" s="3" t="str">
        <f t="shared" si="25"/>
        <v/>
      </c>
    </row>
    <row r="819" spans="1:39" ht="18.95" customHeight="1" x14ac:dyDescent="0.25">
      <c r="A819" s="4" t="str">
        <f>IF(DRAFT!$B821="","",DRAFT!$B821)</f>
        <v/>
      </c>
      <c r="B819" s="3" t="str">
        <f>IF(COUNT($A819)=0,"",IF($A819&lt;&gt;DRAFT!$B821,"ERR",IF(DRAFT!I821="3E","3E",IF(COUNT(DRAFT!E821,DRAFT!I821)&gt;0,DRAFT!J821,""))))</f>
        <v/>
      </c>
      <c r="C819" s="3" t="str">
        <f>IF(COUNT($A819)=0,"",IF(B819="3E","3E",IF(B819="","I",LOOKUP(B819/D$2,{0,0.4,0.45,0.5,0.55,0.6,0.65,0.7,0.75,0.8,1},{"F","D","C","C+","B-","B","B+","A-","A","A+"}))))</f>
        <v/>
      </c>
      <c r="D819" s="2" t="str">
        <f>IF(COUNT($A819)=0,"",IF(B819="","--",IF(B819="3E","3E",LOOKUP(B819/D$2,{0,0.4,0.45,0.5,0.55,0.6,0.65,0.7,0.75,0.8,1},{0,2,2.25,2.5,2.75,3,3.25,3.5,3.75,4}))))</f>
        <v/>
      </c>
      <c r="E819" s="3" t="str">
        <f>IF(COUNT($A819)=0,"",IF($A819&lt;&gt;DRAFT!$B821,"ERR",IF(DRAFT!R821="3E","3E",IF(COUNT(DRAFT!N821,DRAFT!R821)&gt;0,DRAFT!S821,""))))</f>
        <v/>
      </c>
      <c r="F819" s="3" t="str">
        <f>IF(COUNT($A819)=0,"",IF(E819="3E","3E",IF(E819="","I",LOOKUP(E819/G$2,{0,0.4,0.45,0.5,0.55,0.6,0.65,0.7,0.75,0.8,1},{"F","D","C","C+","B-","B","B+","A-","A","A+"}))))</f>
        <v/>
      </c>
      <c r="G819" s="2" t="str">
        <f>IF(COUNT($A819)=0,"",IF(E819="","--",IF(E819="3E","3E",LOOKUP(E819/G$2,{0,0.4,0.45,0.5,0.55,0.6,0.65,0.7,0.75,0.8,1},{0,2,2.25,2.5,2.75,3,3.25,3.5,3.75,4}))))</f>
        <v/>
      </c>
      <c r="H819" s="3" t="str">
        <f>IF(COUNT($A819)=0,"",IF($A819&lt;&gt;DRAFT!$B821,"ERR",IF(DRAFT!AA821="3E","3E",IF(COUNT(DRAFT!W821,DRAFT!AA821)&gt;0,DRAFT!AB821,""))))</f>
        <v/>
      </c>
      <c r="I819" s="3" t="str">
        <f>IF(COUNT($A819)=0,"",IF(H819="3E","3E",IF(H819="","I",LOOKUP(H819/J$2,{0,0.4,0.45,0.5,0.55,0.6,0.65,0.7,0.75,0.8,1},{"F","D","C","C+","B-","B","B+","A-","A","A+"}))))</f>
        <v/>
      </c>
      <c r="J819" s="2" t="str">
        <f>IF(COUNT($A819)=0,"",IF(H819="","--",IF(H819="3E","3E",LOOKUP(H819/J$2,{0,0.4,0.45,0.5,0.55,0.6,0.65,0.7,0.75,0.8,1},{0,2,2.25,2.5,2.75,3,3.25,3.5,3.75,4}))))</f>
        <v/>
      </c>
      <c r="K819" s="3" t="str">
        <f>IF(COUNT($A819)=0,"",IF($A819&lt;&gt;DRAFT!$B821,"ERR",IF(DRAFT!AJ821="3E","3E",IF(COUNT(DRAFT!AF821,DRAFT!AJ821)&gt;0,DRAFT!AK821,""))))</f>
        <v/>
      </c>
      <c r="L819" s="3" t="str">
        <f>IF(COUNT($A819)=0,"",IF(K819="3E","3E",IF(K819="","I",LOOKUP(K819/M$2,{0,0.4,0.45,0.5,0.55,0.6,0.65,0.7,0.75,0.8,1},{"F","D","C","C+","B-","B","B+","A-","A","A+"}))))</f>
        <v/>
      </c>
      <c r="M819" s="2" t="str">
        <f>IF(COUNT($A819)=0,"",IF(K819="","--",IF(K819="3E","3E",LOOKUP(K819/M$2,{0,0.4,0.45,0.5,0.55,0.6,0.65,0.7,0.75,0.8,1},{0,2,2.25,2.5,2.75,3,3.25,3.5,3.75,4}))))</f>
        <v/>
      </c>
      <c r="N819" s="3" t="str">
        <f>IF(COUNT($A819)=0,"",IF($A819&lt;&gt;DRAFT!$B821,"ERR",IF(DRAFT!AS821="3E","3E",IF(COUNT(DRAFT!AO821,DRAFT!AS821)&gt;0,DRAFT!AT821,""))))</f>
        <v/>
      </c>
      <c r="O819" s="3" t="str">
        <f>IF(COUNT($A819)=0,"",IF(N819="3E","3E",IF(N819="","I",LOOKUP(N819/P$2,{0,0.4,0.45,0.5,0.55,0.6,0.65,0.7,0.75,0.8,1},{"F","D","C","C+","B-","B","B+","A-","A","A+"}))))</f>
        <v/>
      </c>
      <c r="P819" s="2" t="str">
        <f>IF(COUNT($A819)=0,"",IF(N819="","--",IF(N819="3E","3E",LOOKUP(N819/P$2,{0,0.4,0.45,0.5,0.55,0.6,0.65,0.7,0.75,0.8,1},{0,2,2.25,2.5,2.75,3,3.25,3.5,3.75,4}))))</f>
        <v/>
      </c>
      <c r="Q819" s="3" t="str">
        <f>IF(COUNT($A819)=0,"",IF($A819&lt;&gt;DRAFT!$B821,"ERR",IF(DRAFT!BB821="3E","3E",IF(COUNT(DRAFT!AX821,DRAFT!BB821)&gt;0,DRAFT!BC821,""))))</f>
        <v/>
      </c>
      <c r="R819" s="3" t="str">
        <f>IF(COUNT($A819)=0,"",IF(Q819="3E","3E",IF(Q819="","I",LOOKUP(Q819/S$2,{0,0.4,0.45,0.5,0.55,0.6,0.65,0.7,0.75,0.8,1},{"F","D","C","C+","B-","B","B+","A-","A","A+"}))))</f>
        <v/>
      </c>
      <c r="S819" s="2" t="str">
        <f>IF(COUNT($A819)=0,"",IF(Q819="","--",IF(Q819="3E","3E",LOOKUP(Q819/S$2,{0,0.4,0.45,0.5,0.55,0.6,0.65,0.7,0.75,0.8,1},{0,2,2.25,2.5,2.75,3,3.25,3.5,3.75,4}))))</f>
        <v/>
      </c>
      <c r="T819" s="3" t="str">
        <f>IF(COUNT($A819)=0,"",IF($A819&lt;&gt;DRAFT!$B821,"ERR",IF(DRAFT!BK821="3E","3E",IF(COUNT(DRAFT!BG821,DRAFT!BK821)&gt;0,DRAFT!BL821,""))))</f>
        <v/>
      </c>
      <c r="U819" s="3" t="str">
        <f>IF(COUNT($A819)=0,"",IF(T819="3E","3E",IF(T819="","I",LOOKUP(T819/V$2,{0,0.4,0.45,0.5,0.55,0.6,0.65,0.7,0.75,0.8,1},{"F","D","C","C+","B-","B","B+","A-","A","A+"}))))</f>
        <v/>
      </c>
      <c r="V819" s="2" t="str">
        <f>IF(COUNT($A819)=0,"",IF(T819="","--",IF(T819="3E","3E",LOOKUP(T819/V$2,{0,0.4,0.45,0.5,0.55,0.6,0.65,0.7,0.75,0.8,1},{0,2,2.25,2.5,2.75,3,3.25,3.5,3.75,4}))))</f>
        <v/>
      </c>
      <c r="W819" s="3" t="str">
        <f>IF(COUNT($A819)=0,"",IF($A819&lt;&gt;DRAFT!$B821,"ERR",IF(DRAFT!BT821="3E","3E",IF(COUNT(DRAFT!BP821,DRAFT!BT821)&gt;0,DRAFT!BU821,""))))</f>
        <v/>
      </c>
      <c r="X819" s="3" t="str">
        <f>IF(COUNT($A819)=0,"",IF(W819="3E","3E",IF(W819="","I",LOOKUP(W819/Y$2,{0,0.4,0.45,0.5,0.55,0.6,0.65,0.7,0.75,0.8,1},{"F","D","C","C+","B-","B","B+","A-","A","A+"}))))</f>
        <v/>
      </c>
      <c r="Y819" s="2" t="str">
        <f>IF(COUNT($A819)=0,"",IF(W819="","--",IF(W819="3E","3E",LOOKUP(W819/Y$2,{0,0.4,0.45,0.5,0.55,0.6,0.65,0.7,0.75,0.8,1},{0,2,2.25,2.5,2.75,3,3.25,3.5,3.75,4}))))</f>
        <v/>
      </c>
      <c r="Z819" s="3" t="str">
        <f>IF(COUNT($A819)=0,"",IF($A819&lt;&gt;DRAFT!$B821,"ERR",IF(DRAFT!CC821="3E","3E",IF(COUNT(DRAFT!BY821,DRAFT!CC821)&gt;0,DRAFT!CD821,""))))</f>
        <v/>
      </c>
      <c r="AA819" s="3" t="str">
        <f>IF(COUNT($A819)=0,"",IF(Z819="3E","3E",IF(Z819="","I",LOOKUP(Z819/AB$2,{0,0.4,0.45,0.5,0.55,0.6,0.65,0.7,0.75,0.8,1},{"F","D","C","C+","B-","B","B+","A-","A","A+"}))))</f>
        <v/>
      </c>
      <c r="AB819" s="2" t="str">
        <f>IF(COUNT($A819)=0,"",IF(Z819="","--",IF(Z819="3E","3E",LOOKUP(Z819/AB$2,{0,0.4,0.45,0.5,0.55,0.6,0.65,0.7,0.75,0.8,1},{0,2,2.25,2.5,2.75,3,3.25,3.5,3.75,4}))))</f>
        <v/>
      </c>
      <c r="AC819" s="3" t="str">
        <f>IF(COUNT($A819)=0,"",IF($A819&lt;&gt;DRAFT!$B821,"ERR",IF(DRAFT!CF821&gt;0,DRAFT!CF821,"")))</f>
        <v/>
      </c>
      <c r="AD819" s="3" t="str">
        <f>IF(COUNT($A819)=0,"",IF(AC819="3E","3E",IF(AC819="","I",LOOKUP(AC819/AE$2,{0,0.4,0.45,0.5,0.55,0.6,0.65,0.7,0.75,0.8,1},{"F","D","C","C+","B-","B","B+","A-","A","A+"}))))</f>
        <v/>
      </c>
      <c r="AE819" s="2" t="str">
        <f>IF(COUNT($A819)=0,"",IF(AC819="","--",IF(AC819="3E","3E",LOOKUP(AC819/AE$2,{0,0.4,0.45,0.5,0.55,0.6,0.65,0.7,0.75,0.8,1},{0,2,2.25,2.5,2.75,3,3.25,3.5,3.75,4}))))</f>
        <v/>
      </c>
      <c r="AF819" s="3" t="str">
        <f>IF($A819&lt;&gt;DRAFT!$B821,"ERR",IF(OR(COUNT($A819)=0,COUNT(DRAFT!CI821:CK821,DRAFT!CM821:CO821)=0),"",CEILING(SUM(DRAFT!CL821,DRAFT!CP821),1)))</f>
        <v/>
      </c>
      <c r="AG819" s="3" t="str">
        <f>IF(COUNT($A819)=0,"",IF(AF819="3E","3E",IF(AF819="","I",LOOKUP(AF819/AH$2,{0,0.4,0.45,0.5,0.55,0.6,0.65,0.7,0.75,0.8,1},{"F","D","C","C+","B-","B","B+","A-","A","A+"}))))</f>
        <v/>
      </c>
      <c r="AH819" s="2" t="str">
        <f>IF(COUNT($A819)=0,"",IF(AF819="","--",IF(AF819="3E","3E",LOOKUP(AF819/AH$2,{0,0.4,0.45,0.5,0.55,0.6,0.65,0.7,0.75,0.8,1},{0,2,2.25,2.5,2.75,3,3.25,3.5,3.75,4}))))</f>
        <v/>
      </c>
      <c r="AI819" s="11" t="str">
        <f>IF(OR(COUNT($A819)=0,COUNT(B819:AH819)=0),"",IF(COUNTIF(B819:AH819,"3E")&gt;0,"3E",IF(DRAFT!$A821="R",TRUNC(SUMPRODUCT(RGP,RCP)/TCP,3),TRUNC((SUMPRODUCT(--(IMDGP&gt;0)*IMDGP,IMCP)+CEILING(DRAFT!$CQ821*42,0.25))/TCP,3))))</f>
        <v/>
      </c>
      <c r="AJ819" s="3" t="str">
        <f>IF(OR(COUNT($A819)=0,COUNT(B819:AH819)=0),"",IF(COUNTIF(B819:AH819,"3E")&gt;0,"3E",IF(DRAFT!$A821="R",SUMPRODUCT(--(RGP&gt;=2),RCP),SUMPRODUCT(--(IMDGP&gt;0),--(IMGP=0),IMCP)+DRAFT!$CR821)))</f>
        <v/>
      </c>
      <c r="AK819" s="3" t="str">
        <f>IF(OR(COUNT($A819)=0,COUNT(B819:AH819)=0),"",IF(COUNTIF(B819:AJ819,"3E")&gt;0,"3E",IF(AND(DRAFT!$A821="IM",OR($AI819&gt;DRAFT!$CQ821,$AJ819&gt;DRAFT!$CR821)),"IMPROVED",IF(AND(DRAFT!$A821="IM",$AI819&lt;=DRAFT!$CQ821,$AJ819&lt;=DRAFT!$CR821),"NOT IMPROVED",IF(AND(AH819&gt;=2,AI819&gt;=2,AJ819&gt;=30),"PASS","FAIL")))))</f>
        <v/>
      </c>
      <c r="AL819" s="3" t="str">
        <f t="shared" si="24"/>
        <v/>
      </c>
      <c r="AM819" s="3" t="str">
        <f t="shared" si="25"/>
        <v/>
      </c>
    </row>
    <row r="820" spans="1:39" ht="18.95" customHeight="1" x14ac:dyDescent="0.25">
      <c r="A820" s="4" t="str">
        <f>IF(DRAFT!$B822="","",DRAFT!$B822)</f>
        <v/>
      </c>
      <c r="B820" s="3" t="str">
        <f>IF(COUNT($A820)=0,"",IF($A820&lt;&gt;DRAFT!$B822,"ERR",IF(DRAFT!I822="3E","3E",IF(COUNT(DRAFT!E822,DRAFT!I822)&gt;0,DRAFT!J822,""))))</f>
        <v/>
      </c>
      <c r="C820" s="3" t="str">
        <f>IF(COUNT($A820)=0,"",IF(B820="3E","3E",IF(B820="","I",LOOKUP(B820/D$2,{0,0.4,0.45,0.5,0.55,0.6,0.65,0.7,0.75,0.8,1},{"F","D","C","C+","B-","B","B+","A-","A","A+"}))))</f>
        <v/>
      </c>
      <c r="D820" s="2" t="str">
        <f>IF(COUNT($A820)=0,"",IF(B820="","--",IF(B820="3E","3E",LOOKUP(B820/D$2,{0,0.4,0.45,0.5,0.55,0.6,0.65,0.7,0.75,0.8,1},{0,2,2.25,2.5,2.75,3,3.25,3.5,3.75,4}))))</f>
        <v/>
      </c>
      <c r="E820" s="3" t="str">
        <f>IF(COUNT($A820)=0,"",IF($A820&lt;&gt;DRAFT!$B822,"ERR",IF(DRAFT!R822="3E","3E",IF(COUNT(DRAFT!N822,DRAFT!R822)&gt;0,DRAFT!S822,""))))</f>
        <v/>
      </c>
      <c r="F820" s="3" t="str">
        <f>IF(COUNT($A820)=0,"",IF(E820="3E","3E",IF(E820="","I",LOOKUP(E820/G$2,{0,0.4,0.45,0.5,0.55,0.6,0.65,0.7,0.75,0.8,1},{"F","D","C","C+","B-","B","B+","A-","A","A+"}))))</f>
        <v/>
      </c>
      <c r="G820" s="2" t="str">
        <f>IF(COUNT($A820)=0,"",IF(E820="","--",IF(E820="3E","3E",LOOKUP(E820/G$2,{0,0.4,0.45,0.5,0.55,0.6,0.65,0.7,0.75,0.8,1},{0,2,2.25,2.5,2.75,3,3.25,3.5,3.75,4}))))</f>
        <v/>
      </c>
      <c r="H820" s="3" t="str">
        <f>IF(COUNT($A820)=0,"",IF($A820&lt;&gt;DRAFT!$B822,"ERR",IF(DRAFT!AA822="3E","3E",IF(COUNT(DRAFT!W822,DRAFT!AA822)&gt;0,DRAFT!AB822,""))))</f>
        <v/>
      </c>
      <c r="I820" s="3" t="str">
        <f>IF(COUNT($A820)=0,"",IF(H820="3E","3E",IF(H820="","I",LOOKUP(H820/J$2,{0,0.4,0.45,0.5,0.55,0.6,0.65,0.7,0.75,0.8,1},{"F","D","C","C+","B-","B","B+","A-","A","A+"}))))</f>
        <v/>
      </c>
      <c r="J820" s="2" t="str">
        <f>IF(COUNT($A820)=0,"",IF(H820="","--",IF(H820="3E","3E",LOOKUP(H820/J$2,{0,0.4,0.45,0.5,0.55,0.6,0.65,0.7,0.75,0.8,1},{0,2,2.25,2.5,2.75,3,3.25,3.5,3.75,4}))))</f>
        <v/>
      </c>
      <c r="K820" s="3" t="str">
        <f>IF(COUNT($A820)=0,"",IF($A820&lt;&gt;DRAFT!$B822,"ERR",IF(DRAFT!AJ822="3E","3E",IF(COUNT(DRAFT!AF822,DRAFT!AJ822)&gt;0,DRAFT!AK822,""))))</f>
        <v/>
      </c>
      <c r="L820" s="3" t="str">
        <f>IF(COUNT($A820)=0,"",IF(K820="3E","3E",IF(K820="","I",LOOKUP(K820/M$2,{0,0.4,0.45,0.5,0.55,0.6,0.65,0.7,0.75,0.8,1},{"F","D","C","C+","B-","B","B+","A-","A","A+"}))))</f>
        <v/>
      </c>
      <c r="M820" s="2" t="str">
        <f>IF(COUNT($A820)=0,"",IF(K820="","--",IF(K820="3E","3E",LOOKUP(K820/M$2,{0,0.4,0.45,0.5,0.55,0.6,0.65,0.7,0.75,0.8,1},{0,2,2.25,2.5,2.75,3,3.25,3.5,3.75,4}))))</f>
        <v/>
      </c>
      <c r="N820" s="3" t="str">
        <f>IF(COUNT($A820)=0,"",IF($A820&lt;&gt;DRAFT!$B822,"ERR",IF(DRAFT!AS822="3E","3E",IF(COUNT(DRAFT!AO822,DRAFT!AS822)&gt;0,DRAFT!AT822,""))))</f>
        <v/>
      </c>
      <c r="O820" s="3" t="str">
        <f>IF(COUNT($A820)=0,"",IF(N820="3E","3E",IF(N820="","I",LOOKUP(N820/P$2,{0,0.4,0.45,0.5,0.55,0.6,0.65,0.7,0.75,0.8,1},{"F","D","C","C+","B-","B","B+","A-","A","A+"}))))</f>
        <v/>
      </c>
      <c r="P820" s="2" t="str">
        <f>IF(COUNT($A820)=0,"",IF(N820="","--",IF(N820="3E","3E",LOOKUP(N820/P$2,{0,0.4,0.45,0.5,0.55,0.6,0.65,0.7,0.75,0.8,1},{0,2,2.25,2.5,2.75,3,3.25,3.5,3.75,4}))))</f>
        <v/>
      </c>
      <c r="Q820" s="3" t="str">
        <f>IF(COUNT($A820)=0,"",IF($A820&lt;&gt;DRAFT!$B822,"ERR",IF(DRAFT!BB822="3E","3E",IF(COUNT(DRAFT!AX822,DRAFT!BB822)&gt;0,DRAFT!BC822,""))))</f>
        <v/>
      </c>
      <c r="R820" s="3" t="str">
        <f>IF(COUNT($A820)=0,"",IF(Q820="3E","3E",IF(Q820="","I",LOOKUP(Q820/S$2,{0,0.4,0.45,0.5,0.55,0.6,0.65,0.7,0.75,0.8,1},{"F","D","C","C+","B-","B","B+","A-","A","A+"}))))</f>
        <v/>
      </c>
      <c r="S820" s="2" t="str">
        <f>IF(COUNT($A820)=0,"",IF(Q820="","--",IF(Q820="3E","3E",LOOKUP(Q820/S$2,{0,0.4,0.45,0.5,0.55,0.6,0.65,0.7,0.75,0.8,1},{0,2,2.25,2.5,2.75,3,3.25,3.5,3.75,4}))))</f>
        <v/>
      </c>
      <c r="T820" s="3" t="str">
        <f>IF(COUNT($A820)=0,"",IF($A820&lt;&gt;DRAFT!$B822,"ERR",IF(DRAFT!BK822="3E","3E",IF(COUNT(DRAFT!BG822,DRAFT!BK822)&gt;0,DRAFT!BL822,""))))</f>
        <v/>
      </c>
      <c r="U820" s="3" t="str">
        <f>IF(COUNT($A820)=0,"",IF(T820="3E","3E",IF(T820="","I",LOOKUP(T820/V$2,{0,0.4,0.45,0.5,0.55,0.6,0.65,0.7,0.75,0.8,1},{"F","D","C","C+","B-","B","B+","A-","A","A+"}))))</f>
        <v/>
      </c>
      <c r="V820" s="2" t="str">
        <f>IF(COUNT($A820)=0,"",IF(T820="","--",IF(T820="3E","3E",LOOKUP(T820/V$2,{0,0.4,0.45,0.5,0.55,0.6,0.65,0.7,0.75,0.8,1},{0,2,2.25,2.5,2.75,3,3.25,3.5,3.75,4}))))</f>
        <v/>
      </c>
      <c r="W820" s="3" t="str">
        <f>IF(COUNT($A820)=0,"",IF($A820&lt;&gt;DRAFT!$B822,"ERR",IF(DRAFT!BT822="3E","3E",IF(COUNT(DRAFT!BP822,DRAFT!BT822)&gt;0,DRAFT!BU822,""))))</f>
        <v/>
      </c>
      <c r="X820" s="3" t="str">
        <f>IF(COUNT($A820)=0,"",IF(W820="3E","3E",IF(W820="","I",LOOKUP(W820/Y$2,{0,0.4,0.45,0.5,0.55,0.6,0.65,0.7,0.75,0.8,1},{"F","D","C","C+","B-","B","B+","A-","A","A+"}))))</f>
        <v/>
      </c>
      <c r="Y820" s="2" t="str">
        <f>IF(COUNT($A820)=0,"",IF(W820="","--",IF(W820="3E","3E",LOOKUP(W820/Y$2,{0,0.4,0.45,0.5,0.55,0.6,0.65,0.7,0.75,0.8,1},{0,2,2.25,2.5,2.75,3,3.25,3.5,3.75,4}))))</f>
        <v/>
      </c>
      <c r="Z820" s="3" t="str">
        <f>IF(COUNT($A820)=0,"",IF($A820&lt;&gt;DRAFT!$B822,"ERR",IF(DRAFT!CC822="3E","3E",IF(COUNT(DRAFT!BY822,DRAFT!CC822)&gt;0,DRAFT!CD822,""))))</f>
        <v/>
      </c>
      <c r="AA820" s="3" t="str">
        <f>IF(COUNT($A820)=0,"",IF(Z820="3E","3E",IF(Z820="","I",LOOKUP(Z820/AB$2,{0,0.4,0.45,0.5,0.55,0.6,0.65,0.7,0.75,0.8,1},{"F","D","C","C+","B-","B","B+","A-","A","A+"}))))</f>
        <v/>
      </c>
      <c r="AB820" s="2" t="str">
        <f>IF(COUNT($A820)=0,"",IF(Z820="","--",IF(Z820="3E","3E",LOOKUP(Z820/AB$2,{0,0.4,0.45,0.5,0.55,0.6,0.65,0.7,0.75,0.8,1},{0,2,2.25,2.5,2.75,3,3.25,3.5,3.75,4}))))</f>
        <v/>
      </c>
      <c r="AC820" s="3" t="str">
        <f>IF(COUNT($A820)=0,"",IF($A820&lt;&gt;DRAFT!$B822,"ERR",IF(DRAFT!CF822&gt;0,DRAFT!CF822,"")))</f>
        <v/>
      </c>
      <c r="AD820" s="3" t="str">
        <f>IF(COUNT($A820)=0,"",IF(AC820="3E","3E",IF(AC820="","I",LOOKUP(AC820/AE$2,{0,0.4,0.45,0.5,0.55,0.6,0.65,0.7,0.75,0.8,1},{"F","D","C","C+","B-","B","B+","A-","A","A+"}))))</f>
        <v/>
      </c>
      <c r="AE820" s="2" t="str">
        <f>IF(COUNT($A820)=0,"",IF(AC820="","--",IF(AC820="3E","3E",LOOKUP(AC820/AE$2,{0,0.4,0.45,0.5,0.55,0.6,0.65,0.7,0.75,0.8,1},{0,2,2.25,2.5,2.75,3,3.25,3.5,3.75,4}))))</f>
        <v/>
      </c>
      <c r="AF820" s="3" t="str">
        <f>IF($A820&lt;&gt;DRAFT!$B822,"ERR",IF(OR(COUNT($A820)=0,COUNT(DRAFT!CI822:CK822,DRAFT!CM822:CO822)=0),"",CEILING(SUM(DRAFT!CL822,DRAFT!CP822),1)))</f>
        <v/>
      </c>
      <c r="AG820" s="3" t="str">
        <f>IF(COUNT($A820)=0,"",IF(AF820="3E","3E",IF(AF820="","I",LOOKUP(AF820/AH$2,{0,0.4,0.45,0.5,0.55,0.6,0.65,0.7,0.75,0.8,1},{"F","D","C","C+","B-","B","B+","A-","A","A+"}))))</f>
        <v/>
      </c>
      <c r="AH820" s="2" t="str">
        <f>IF(COUNT($A820)=0,"",IF(AF820="","--",IF(AF820="3E","3E",LOOKUP(AF820/AH$2,{0,0.4,0.45,0.5,0.55,0.6,0.65,0.7,0.75,0.8,1},{0,2,2.25,2.5,2.75,3,3.25,3.5,3.75,4}))))</f>
        <v/>
      </c>
      <c r="AI820" s="11" t="str">
        <f>IF(OR(COUNT($A820)=0,COUNT(B820:AH820)=0),"",IF(COUNTIF(B820:AH820,"3E")&gt;0,"3E",IF(DRAFT!$A822="R",TRUNC(SUMPRODUCT(RGP,RCP)/TCP,3),TRUNC((SUMPRODUCT(--(IMDGP&gt;0)*IMDGP,IMCP)+CEILING(DRAFT!$CQ822*42,0.25))/TCP,3))))</f>
        <v/>
      </c>
      <c r="AJ820" s="3" t="str">
        <f>IF(OR(COUNT($A820)=0,COUNT(B820:AH820)=0),"",IF(COUNTIF(B820:AH820,"3E")&gt;0,"3E",IF(DRAFT!$A822="R",SUMPRODUCT(--(RGP&gt;=2),RCP),SUMPRODUCT(--(IMDGP&gt;0),--(IMGP=0),IMCP)+DRAFT!$CR822)))</f>
        <v/>
      </c>
      <c r="AK820" s="3" t="str">
        <f>IF(OR(COUNT($A820)=0,COUNT(B820:AH820)=0),"",IF(COUNTIF(B820:AJ820,"3E")&gt;0,"3E",IF(AND(DRAFT!$A822="IM",OR($AI820&gt;DRAFT!$CQ822,$AJ820&gt;DRAFT!$CR822)),"IMPROVED",IF(AND(DRAFT!$A822="IM",$AI820&lt;=DRAFT!$CQ822,$AJ820&lt;=DRAFT!$CR822),"NOT IMPROVED",IF(AND(AH820&gt;=2,AI820&gt;=2,AJ820&gt;=30),"PASS","FAIL")))))</f>
        <v/>
      </c>
      <c r="AL820" s="3" t="str">
        <f t="shared" si="24"/>
        <v/>
      </c>
      <c r="AM820" s="3" t="str">
        <f t="shared" si="25"/>
        <v/>
      </c>
    </row>
    <row r="821" spans="1:39" ht="18.95" customHeight="1" x14ac:dyDescent="0.25">
      <c r="A821" s="4" t="str">
        <f>IF(DRAFT!$B823="","",DRAFT!$B823)</f>
        <v/>
      </c>
      <c r="B821" s="3" t="str">
        <f>IF(COUNT($A821)=0,"",IF($A821&lt;&gt;DRAFT!$B823,"ERR",IF(DRAFT!I823="3E","3E",IF(COUNT(DRAFT!E823,DRAFT!I823)&gt;0,DRAFT!J823,""))))</f>
        <v/>
      </c>
      <c r="C821" s="3" t="str">
        <f>IF(COUNT($A821)=0,"",IF(B821="3E","3E",IF(B821="","I",LOOKUP(B821/D$2,{0,0.4,0.45,0.5,0.55,0.6,0.65,0.7,0.75,0.8,1},{"F","D","C","C+","B-","B","B+","A-","A","A+"}))))</f>
        <v/>
      </c>
      <c r="D821" s="2" t="str">
        <f>IF(COUNT($A821)=0,"",IF(B821="","--",IF(B821="3E","3E",LOOKUP(B821/D$2,{0,0.4,0.45,0.5,0.55,0.6,0.65,0.7,0.75,0.8,1},{0,2,2.25,2.5,2.75,3,3.25,3.5,3.75,4}))))</f>
        <v/>
      </c>
      <c r="E821" s="3" t="str">
        <f>IF(COUNT($A821)=0,"",IF($A821&lt;&gt;DRAFT!$B823,"ERR",IF(DRAFT!R823="3E","3E",IF(COUNT(DRAFT!N823,DRAFT!R823)&gt;0,DRAFT!S823,""))))</f>
        <v/>
      </c>
      <c r="F821" s="3" t="str">
        <f>IF(COUNT($A821)=0,"",IF(E821="3E","3E",IF(E821="","I",LOOKUP(E821/G$2,{0,0.4,0.45,0.5,0.55,0.6,0.65,0.7,0.75,0.8,1},{"F","D","C","C+","B-","B","B+","A-","A","A+"}))))</f>
        <v/>
      </c>
      <c r="G821" s="2" t="str">
        <f>IF(COUNT($A821)=0,"",IF(E821="","--",IF(E821="3E","3E",LOOKUP(E821/G$2,{0,0.4,0.45,0.5,0.55,0.6,0.65,0.7,0.75,0.8,1},{0,2,2.25,2.5,2.75,3,3.25,3.5,3.75,4}))))</f>
        <v/>
      </c>
      <c r="H821" s="3" t="str">
        <f>IF(COUNT($A821)=0,"",IF($A821&lt;&gt;DRAFT!$B823,"ERR",IF(DRAFT!AA823="3E","3E",IF(COUNT(DRAFT!W823,DRAFT!AA823)&gt;0,DRAFT!AB823,""))))</f>
        <v/>
      </c>
      <c r="I821" s="3" t="str">
        <f>IF(COUNT($A821)=0,"",IF(H821="3E","3E",IF(H821="","I",LOOKUP(H821/J$2,{0,0.4,0.45,0.5,0.55,0.6,0.65,0.7,0.75,0.8,1},{"F","D","C","C+","B-","B","B+","A-","A","A+"}))))</f>
        <v/>
      </c>
      <c r="J821" s="2" t="str">
        <f>IF(COUNT($A821)=0,"",IF(H821="","--",IF(H821="3E","3E",LOOKUP(H821/J$2,{0,0.4,0.45,0.5,0.55,0.6,0.65,0.7,0.75,0.8,1},{0,2,2.25,2.5,2.75,3,3.25,3.5,3.75,4}))))</f>
        <v/>
      </c>
      <c r="K821" s="3" t="str">
        <f>IF(COUNT($A821)=0,"",IF($A821&lt;&gt;DRAFT!$B823,"ERR",IF(DRAFT!AJ823="3E","3E",IF(COUNT(DRAFT!AF823,DRAFT!AJ823)&gt;0,DRAFT!AK823,""))))</f>
        <v/>
      </c>
      <c r="L821" s="3" t="str">
        <f>IF(COUNT($A821)=0,"",IF(K821="3E","3E",IF(K821="","I",LOOKUP(K821/M$2,{0,0.4,0.45,0.5,0.55,0.6,0.65,0.7,0.75,0.8,1},{"F","D","C","C+","B-","B","B+","A-","A","A+"}))))</f>
        <v/>
      </c>
      <c r="M821" s="2" t="str">
        <f>IF(COUNT($A821)=0,"",IF(K821="","--",IF(K821="3E","3E",LOOKUP(K821/M$2,{0,0.4,0.45,0.5,0.55,0.6,0.65,0.7,0.75,0.8,1},{0,2,2.25,2.5,2.75,3,3.25,3.5,3.75,4}))))</f>
        <v/>
      </c>
      <c r="N821" s="3" t="str">
        <f>IF(COUNT($A821)=0,"",IF($A821&lt;&gt;DRAFT!$B823,"ERR",IF(DRAFT!AS823="3E","3E",IF(COUNT(DRAFT!AO823,DRAFT!AS823)&gt;0,DRAFT!AT823,""))))</f>
        <v/>
      </c>
      <c r="O821" s="3" t="str">
        <f>IF(COUNT($A821)=0,"",IF(N821="3E","3E",IF(N821="","I",LOOKUP(N821/P$2,{0,0.4,0.45,0.5,0.55,0.6,0.65,0.7,0.75,0.8,1},{"F","D","C","C+","B-","B","B+","A-","A","A+"}))))</f>
        <v/>
      </c>
      <c r="P821" s="2" t="str">
        <f>IF(COUNT($A821)=0,"",IF(N821="","--",IF(N821="3E","3E",LOOKUP(N821/P$2,{0,0.4,0.45,0.5,0.55,0.6,0.65,0.7,0.75,0.8,1},{0,2,2.25,2.5,2.75,3,3.25,3.5,3.75,4}))))</f>
        <v/>
      </c>
      <c r="Q821" s="3" t="str">
        <f>IF(COUNT($A821)=0,"",IF($A821&lt;&gt;DRAFT!$B823,"ERR",IF(DRAFT!BB823="3E","3E",IF(COUNT(DRAFT!AX823,DRAFT!BB823)&gt;0,DRAFT!BC823,""))))</f>
        <v/>
      </c>
      <c r="R821" s="3" t="str">
        <f>IF(COUNT($A821)=0,"",IF(Q821="3E","3E",IF(Q821="","I",LOOKUP(Q821/S$2,{0,0.4,0.45,0.5,0.55,0.6,0.65,0.7,0.75,0.8,1},{"F","D","C","C+","B-","B","B+","A-","A","A+"}))))</f>
        <v/>
      </c>
      <c r="S821" s="2" t="str">
        <f>IF(COUNT($A821)=0,"",IF(Q821="","--",IF(Q821="3E","3E",LOOKUP(Q821/S$2,{0,0.4,0.45,0.5,0.55,0.6,0.65,0.7,0.75,0.8,1},{0,2,2.25,2.5,2.75,3,3.25,3.5,3.75,4}))))</f>
        <v/>
      </c>
      <c r="T821" s="3" t="str">
        <f>IF(COUNT($A821)=0,"",IF($A821&lt;&gt;DRAFT!$B823,"ERR",IF(DRAFT!BK823="3E","3E",IF(COUNT(DRAFT!BG823,DRAFT!BK823)&gt;0,DRAFT!BL823,""))))</f>
        <v/>
      </c>
      <c r="U821" s="3" t="str">
        <f>IF(COUNT($A821)=0,"",IF(T821="3E","3E",IF(T821="","I",LOOKUP(T821/V$2,{0,0.4,0.45,0.5,0.55,0.6,0.65,0.7,0.75,0.8,1},{"F","D","C","C+","B-","B","B+","A-","A","A+"}))))</f>
        <v/>
      </c>
      <c r="V821" s="2" t="str">
        <f>IF(COUNT($A821)=0,"",IF(T821="","--",IF(T821="3E","3E",LOOKUP(T821/V$2,{0,0.4,0.45,0.5,0.55,0.6,0.65,0.7,0.75,0.8,1},{0,2,2.25,2.5,2.75,3,3.25,3.5,3.75,4}))))</f>
        <v/>
      </c>
      <c r="W821" s="3" t="str">
        <f>IF(COUNT($A821)=0,"",IF($A821&lt;&gt;DRAFT!$B823,"ERR",IF(DRAFT!BT823="3E","3E",IF(COUNT(DRAFT!BP823,DRAFT!BT823)&gt;0,DRAFT!BU823,""))))</f>
        <v/>
      </c>
      <c r="X821" s="3" t="str">
        <f>IF(COUNT($A821)=0,"",IF(W821="3E","3E",IF(W821="","I",LOOKUP(W821/Y$2,{0,0.4,0.45,0.5,0.55,0.6,0.65,0.7,0.75,0.8,1},{"F","D","C","C+","B-","B","B+","A-","A","A+"}))))</f>
        <v/>
      </c>
      <c r="Y821" s="2" t="str">
        <f>IF(COUNT($A821)=0,"",IF(W821="","--",IF(W821="3E","3E",LOOKUP(W821/Y$2,{0,0.4,0.45,0.5,0.55,0.6,0.65,0.7,0.75,0.8,1},{0,2,2.25,2.5,2.75,3,3.25,3.5,3.75,4}))))</f>
        <v/>
      </c>
      <c r="Z821" s="3" t="str">
        <f>IF(COUNT($A821)=0,"",IF($A821&lt;&gt;DRAFT!$B823,"ERR",IF(DRAFT!CC823="3E","3E",IF(COUNT(DRAFT!BY823,DRAFT!CC823)&gt;0,DRAFT!CD823,""))))</f>
        <v/>
      </c>
      <c r="AA821" s="3" t="str">
        <f>IF(COUNT($A821)=0,"",IF(Z821="3E","3E",IF(Z821="","I",LOOKUP(Z821/AB$2,{0,0.4,0.45,0.5,0.55,0.6,0.65,0.7,0.75,0.8,1},{"F","D","C","C+","B-","B","B+","A-","A","A+"}))))</f>
        <v/>
      </c>
      <c r="AB821" s="2" t="str">
        <f>IF(COUNT($A821)=0,"",IF(Z821="","--",IF(Z821="3E","3E",LOOKUP(Z821/AB$2,{0,0.4,0.45,0.5,0.55,0.6,0.65,0.7,0.75,0.8,1},{0,2,2.25,2.5,2.75,3,3.25,3.5,3.75,4}))))</f>
        <v/>
      </c>
      <c r="AC821" s="3" t="str">
        <f>IF(COUNT($A821)=0,"",IF($A821&lt;&gt;DRAFT!$B823,"ERR",IF(DRAFT!CF823&gt;0,DRAFT!CF823,"")))</f>
        <v/>
      </c>
      <c r="AD821" s="3" t="str">
        <f>IF(COUNT($A821)=0,"",IF(AC821="3E","3E",IF(AC821="","I",LOOKUP(AC821/AE$2,{0,0.4,0.45,0.5,0.55,0.6,0.65,0.7,0.75,0.8,1},{"F","D","C","C+","B-","B","B+","A-","A","A+"}))))</f>
        <v/>
      </c>
      <c r="AE821" s="2" t="str">
        <f>IF(COUNT($A821)=0,"",IF(AC821="","--",IF(AC821="3E","3E",LOOKUP(AC821/AE$2,{0,0.4,0.45,0.5,0.55,0.6,0.65,0.7,0.75,0.8,1},{0,2,2.25,2.5,2.75,3,3.25,3.5,3.75,4}))))</f>
        <v/>
      </c>
      <c r="AF821" s="3" t="str">
        <f>IF($A821&lt;&gt;DRAFT!$B823,"ERR",IF(OR(COUNT($A821)=0,COUNT(DRAFT!CI823:CK823,DRAFT!CM823:CO823)=0),"",CEILING(SUM(DRAFT!CL823,DRAFT!CP823),1)))</f>
        <v/>
      </c>
      <c r="AG821" s="3" t="str">
        <f>IF(COUNT($A821)=0,"",IF(AF821="3E","3E",IF(AF821="","I",LOOKUP(AF821/AH$2,{0,0.4,0.45,0.5,0.55,0.6,0.65,0.7,0.75,0.8,1},{"F","D","C","C+","B-","B","B+","A-","A","A+"}))))</f>
        <v/>
      </c>
      <c r="AH821" s="2" t="str">
        <f>IF(COUNT($A821)=0,"",IF(AF821="","--",IF(AF821="3E","3E",LOOKUP(AF821/AH$2,{0,0.4,0.45,0.5,0.55,0.6,0.65,0.7,0.75,0.8,1},{0,2,2.25,2.5,2.75,3,3.25,3.5,3.75,4}))))</f>
        <v/>
      </c>
      <c r="AI821" s="11" t="str">
        <f>IF(OR(COUNT($A821)=0,COUNT(B821:AH821)=0),"",IF(COUNTIF(B821:AH821,"3E")&gt;0,"3E",IF(DRAFT!$A823="R",TRUNC(SUMPRODUCT(RGP,RCP)/TCP,3),TRUNC((SUMPRODUCT(--(IMDGP&gt;0)*IMDGP,IMCP)+CEILING(DRAFT!$CQ823*42,0.25))/TCP,3))))</f>
        <v/>
      </c>
      <c r="AJ821" s="3" t="str">
        <f>IF(OR(COUNT($A821)=0,COUNT(B821:AH821)=0),"",IF(COUNTIF(B821:AH821,"3E")&gt;0,"3E",IF(DRAFT!$A823="R",SUMPRODUCT(--(RGP&gt;=2),RCP),SUMPRODUCT(--(IMDGP&gt;0),--(IMGP=0),IMCP)+DRAFT!$CR823)))</f>
        <v/>
      </c>
      <c r="AK821" s="3" t="str">
        <f>IF(OR(COUNT($A821)=0,COUNT(B821:AH821)=0),"",IF(COUNTIF(B821:AJ821,"3E")&gt;0,"3E",IF(AND(DRAFT!$A823="IM",OR($AI821&gt;DRAFT!$CQ823,$AJ821&gt;DRAFT!$CR823)),"IMPROVED",IF(AND(DRAFT!$A823="IM",$AI821&lt;=DRAFT!$CQ823,$AJ821&lt;=DRAFT!$CR823),"NOT IMPROVED",IF(AND(AH821&gt;=2,AI821&gt;=2,AJ821&gt;=30),"PASS","FAIL")))))</f>
        <v/>
      </c>
      <c r="AL821" s="3" t="str">
        <f t="shared" si="24"/>
        <v/>
      </c>
      <c r="AM821" s="3" t="str">
        <f t="shared" si="25"/>
        <v/>
      </c>
    </row>
    <row r="822" spans="1:39" ht="18.95" customHeight="1" x14ac:dyDescent="0.25">
      <c r="A822" s="4" t="str">
        <f>IF(DRAFT!$B824="","",DRAFT!$B824)</f>
        <v/>
      </c>
      <c r="B822" s="3" t="str">
        <f>IF(COUNT($A822)=0,"",IF($A822&lt;&gt;DRAFT!$B824,"ERR",IF(DRAFT!I824="3E","3E",IF(COUNT(DRAFT!E824,DRAFT!I824)&gt;0,DRAFT!J824,""))))</f>
        <v/>
      </c>
      <c r="C822" s="3" t="str">
        <f>IF(COUNT($A822)=0,"",IF(B822="3E","3E",IF(B822="","I",LOOKUP(B822/D$2,{0,0.4,0.45,0.5,0.55,0.6,0.65,0.7,0.75,0.8,1},{"F","D","C","C+","B-","B","B+","A-","A","A+"}))))</f>
        <v/>
      </c>
      <c r="D822" s="2" t="str">
        <f>IF(COUNT($A822)=0,"",IF(B822="","--",IF(B822="3E","3E",LOOKUP(B822/D$2,{0,0.4,0.45,0.5,0.55,0.6,0.65,0.7,0.75,0.8,1},{0,2,2.25,2.5,2.75,3,3.25,3.5,3.75,4}))))</f>
        <v/>
      </c>
      <c r="E822" s="3" t="str">
        <f>IF(COUNT($A822)=0,"",IF($A822&lt;&gt;DRAFT!$B824,"ERR",IF(DRAFT!R824="3E","3E",IF(COUNT(DRAFT!N824,DRAFT!R824)&gt;0,DRAFT!S824,""))))</f>
        <v/>
      </c>
      <c r="F822" s="3" t="str">
        <f>IF(COUNT($A822)=0,"",IF(E822="3E","3E",IF(E822="","I",LOOKUP(E822/G$2,{0,0.4,0.45,0.5,0.55,0.6,0.65,0.7,0.75,0.8,1},{"F","D","C","C+","B-","B","B+","A-","A","A+"}))))</f>
        <v/>
      </c>
      <c r="G822" s="2" t="str">
        <f>IF(COUNT($A822)=0,"",IF(E822="","--",IF(E822="3E","3E",LOOKUP(E822/G$2,{0,0.4,0.45,0.5,0.55,0.6,0.65,0.7,0.75,0.8,1},{0,2,2.25,2.5,2.75,3,3.25,3.5,3.75,4}))))</f>
        <v/>
      </c>
      <c r="H822" s="3" t="str">
        <f>IF(COUNT($A822)=0,"",IF($A822&lt;&gt;DRAFT!$B824,"ERR",IF(DRAFT!AA824="3E","3E",IF(COUNT(DRAFT!W824,DRAFT!AA824)&gt;0,DRAFT!AB824,""))))</f>
        <v/>
      </c>
      <c r="I822" s="3" t="str">
        <f>IF(COUNT($A822)=0,"",IF(H822="3E","3E",IF(H822="","I",LOOKUP(H822/J$2,{0,0.4,0.45,0.5,0.55,0.6,0.65,0.7,0.75,0.8,1},{"F","D","C","C+","B-","B","B+","A-","A","A+"}))))</f>
        <v/>
      </c>
      <c r="J822" s="2" t="str">
        <f>IF(COUNT($A822)=0,"",IF(H822="","--",IF(H822="3E","3E",LOOKUP(H822/J$2,{0,0.4,0.45,0.5,0.55,0.6,0.65,0.7,0.75,0.8,1},{0,2,2.25,2.5,2.75,3,3.25,3.5,3.75,4}))))</f>
        <v/>
      </c>
      <c r="K822" s="3" t="str">
        <f>IF(COUNT($A822)=0,"",IF($A822&lt;&gt;DRAFT!$B824,"ERR",IF(DRAFT!AJ824="3E","3E",IF(COUNT(DRAFT!AF824,DRAFT!AJ824)&gt;0,DRAFT!AK824,""))))</f>
        <v/>
      </c>
      <c r="L822" s="3" t="str">
        <f>IF(COUNT($A822)=0,"",IF(K822="3E","3E",IF(K822="","I",LOOKUP(K822/M$2,{0,0.4,0.45,0.5,0.55,0.6,0.65,0.7,0.75,0.8,1},{"F","D","C","C+","B-","B","B+","A-","A","A+"}))))</f>
        <v/>
      </c>
      <c r="M822" s="2" t="str">
        <f>IF(COUNT($A822)=0,"",IF(K822="","--",IF(K822="3E","3E",LOOKUP(K822/M$2,{0,0.4,0.45,0.5,0.55,0.6,0.65,0.7,0.75,0.8,1},{0,2,2.25,2.5,2.75,3,3.25,3.5,3.75,4}))))</f>
        <v/>
      </c>
      <c r="N822" s="3" t="str">
        <f>IF(COUNT($A822)=0,"",IF($A822&lt;&gt;DRAFT!$B824,"ERR",IF(DRAFT!AS824="3E","3E",IF(COUNT(DRAFT!AO824,DRAFT!AS824)&gt;0,DRAFT!AT824,""))))</f>
        <v/>
      </c>
      <c r="O822" s="3" t="str">
        <f>IF(COUNT($A822)=0,"",IF(N822="3E","3E",IF(N822="","I",LOOKUP(N822/P$2,{0,0.4,0.45,0.5,0.55,0.6,0.65,0.7,0.75,0.8,1},{"F","D","C","C+","B-","B","B+","A-","A","A+"}))))</f>
        <v/>
      </c>
      <c r="P822" s="2" t="str">
        <f>IF(COUNT($A822)=0,"",IF(N822="","--",IF(N822="3E","3E",LOOKUP(N822/P$2,{0,0.4,0.45,0.5,0.55,0.6,0.65,0.7,0.75,0.8,1},{0,2,2.25,2.5,2.75,3,3.25,3.5,3.75,4}))))</f>
        <v/>
      </c>
      <c r="Q822" s="3" t="str">
        <f>IF(COUNT($A822)=0,"",IF($A822&lt;&gt;DRAFT!$B824,"ERR",IF(DRAFT!BB824="3E","3E",IF(COUNT(DRAFT!AX824,DRAFT!BB824)&gt;0,DRAFT!BC824,""))))</f>
        <v/>
      </c>
      <c r="R822" s="3" t="str">
        <f>IF(COUNT($A822)=0,"",IF(Q822="3E","3E",IF(Q822="","I",LOOKUP(Q822/S$2,{0,0.4,0.45,0.5,0.55,0.6,0.65,0.7,0.75,0.8,1},{"F","D","C","C+","B-","B","B+","A-","A","A+"}))))</f>
        <v/>
      </c>
      <c r="S822" s="2" t="str">
        <f>IF(COUNT($A822)=0,"",IF(Q822="","--",IF(Q822="3E","3E",LOOKUP(Q822/S$2,{0,0.4,0.45,0.5,0.55,0.6,0.65,0.7,0.75,0.8,1},{0,2,2.25,2.5,2.75,3,3.25,3.5,3.75,4}))))</f>
        <v/>
      </c>
      <c r="T822" s="3" t="str">
        <f>IF(COUNT($A822)=0,"",IF($A822&lt;&gt;DRAFT!$B824,"ERR",IF(DRAFT!BK824="3E","3E",IF(COUNT(DRAFT!BG824,DRAFT!BK824)&gt;0,DRAFT!BL824,""))))</f>
        <v/>
      </c>
      <c r="U822" s="3" t="str">
        <f>IF(COUNT($A822)=0,"",IF(T822="3E","3E",IF(T822="","I",LOOKUP(T822/V$2,{0,0.4,0.45,0.5,0.55,0.6,0.65,0.7,0.75,0.8,1},{"F","D","C","C+","B-","B","B+","A-","A","A+"}))))</f>
        <v/>
      </c>
      <c r="V822" s="2" t="str">
        <f>IF(COUNT($A822)=0,"",IF(T822="","--",IF(T822="3E","3E",LOOKUP(T822/V$2,{0,0.4,0.45,0.5,0.55,0.6,0.65,0.7,0.75,0.8,1},{0,2,2.25,2.5,2.75,3,3.25,3.5,3.75,4}))))</f>
        <v/>
      </c>
      <c r="W822" s="3" t="str">
        <f>IF(COUNT($A822)=0,"",IF($A822&lt;&gt;DRAFT!$B824,"ERR",IF(DRAFT!BT824="3E","3E",IF(COUNT(DRAFT!BP824,DRAFT!BT824)&gt;0,DRAFT!BU824,""))))</f>
        <v/>
      </c>
      <c r="X822" s="3" t="str">
        <f>IF(COUNT($A822)=0,"",IF(W822="3E","3E",IF(W822="","I",LOOKUP(W822/Y$2,{0,0.4,0.45,0.5,0.55,0.6,0.65,0.7,0.75,0.8,1},{"F","D","C","C+","B-","B","B+","A-","A","A+"}))))</f>
        <v/>
      </c>
      <c r="Y822" s="2" t="str">
        <f>IF(COUNT($A822)=0,"",IF(W822="","--",IF(W822="3E","3E",LOOKUP(W822/Y$2,{0,0.4,0.45,0.5,0.55,0.6,0.65,0.7,0.75,0.8,1},{0,2,2.25,2.5,2.75,3,3.25,3.5,3.75,4}))))</f>
        <v/>
      </c>
      <c r="Z822" s="3" t="str">
        <f>IF(COUNT($A822)=0,"",IF($A822&lt;&gt;DRAFT!$B824,"ERR",IF(DRAFT!CC824="3E","3E",IF(COUNT(DRAFT!BY824,DRAFT!CC824)&gt;0,DRAFT!CD824,""))))</f>
        <v/>
      </c>
      <c r="AA822" s="3" t="str">
        <f>IF(COUNT($A822)=0,"",IF(Z822="3E","3E",IF(Z822="","I",LOOKUP(Z822/AB$2,{0,0.4,0.45,0.5,0.55,0.6,0.65,0.7,0.75,0.8,1},{"F","D","C","C+","B-","B","B+","A-","A","A+"}))))</f>
        <v/>
      </c>
      <c r="AB822" s="2" t="str">
        <f>IF(COUNT($A822)=0,"",IF(Z822="","--",IF(Z822="3E","3E",LOOKUP(Z822/AB$2,{0,0.4,0.45,0.5,0.55,0.6,0.65,0.7,0.75,0.8,1},{0,2,2.25,2.5,2.75,3,3.25,3.5,3.75,4}))))</f>
        <v/>
      </c>
      <c r="AC822" s="3" t="str">
        <f>IF(COUNT($A822)=0,"",IF($A822&lt;&gt;DRAFT!$B824,"ERR",IF(DRAFT!CF824&gt;0,DRAFT!CF824,"")))</f>
        <v/>
      </c>
      <c r="AD822" s="3" t="str">
        <f>IF(COUNT($A822)=0,"",IF(AC822="3E","3E",IF(AC822="","I",LOOKUP(AC822/AE$2,{0,0.4,0.45,0.5,0.55,0.6,0.65,0.7,0.75,0.8,1},{"F","D","C","C+","B-","B","B+","A-","A","A+"}))))</f>
        <v/>
      </c>
      <c r="AE822" s="2" t="str">
        <f>IF(COUNT($A822)=0,"",IF(AC822="","--",IF(AC822="3E","3E",LOOKUP(AC822/AE$2,{0,0.4,0.45,0.5,0.55,0.6,0.65,0.7,0.75,0.8,1},{0,2,2.25,2.5,2.75,3,3.25,3.5,3.75,4}))))</f>
        <v/>
      </c>
      <c r="AF822" s="3" t="str">
        <f>IF($A822&lt;&gt;DRAFT!$B824,"ERR",IF(OR(COUNT($A822)=0,COUNT(DRAFT!CI824:CK824,DRAFT!CM824:CO824)=0),"",CEILING(SUM(DRAFT!CL824,DRAFT!CP824),1)))</f>
        <v/>
      </c>
      <c r="AG822" s="3" t="str">
        <f>IF(COUNT($A822)=0,"",IF(AF822="3E","3E",IF(AF822="","I",LOOKUP(AF822/AH$2,{0,0.4,0.45,0.5,0.55,0.6,0.65,0.7,0.75,0.8,1},{"F","D","C","C+","B-","B","B+","A-","A","A+"}))))</f>
        <v/>
      </c>
      <c r="AH822" s="2" t="str">
        <f>IF(COUNT($A822)=0,"",IF(AF822="","--",IF(AF822="3E","3E",LOOKUP(AF822/AH$2,{0,0.4,0.45,0.5,0.55,0.6,0.65,0.7,0.75,0.8,1},{0,2,2.25,2.5,2.75,3,3.25,3.5,3.75,4}))))</f>
        <v/>
      </c>
      <c r="AI822" s="11" t="str">
        <f>IF(OR(COUNT($A822)=0,COUNT(B822:AH822)=0),"",IF(COUNTIF(B822:AH822,"3E")&gt;0,"3E",IF(DRAFT!$A824="R",TRUNC(SUMPRODUCT(RGP,RCP)/TCP,3),TRUNC((SUMPRODUCT(--(IMDGP&gt;0)*IMDGP,IMCP)+CEILING(DRAFT!$CQ824*42,0.25))/TCP,3))))</f>
        <v/>
      </c>
      <c r="AJ822" s="3" t="str">
        <f>IF(OR(COUNT($A822)=0,COUNT(B822:AH822)=0),"",IF(COUNTIF(B822:AH822,"3E")&gt;0,"3E",IF(DRAFT!$A824="R",SUMPRODUCT(--(RGP&gt;=2),RCP),SUMPRODUCT(--(IMDGP&gt;0),--(IMGP=0),IMCP)+DRAFT!$CR824)))</f>
        <v/>
      </c>
      <c r="AK822" s="3" t="str">
        <f>IF(OR(COUNT($A822)=0,COUNT(B822:AH822)=0),"",IF(COUNTIF(B822:AJ822,"3E")&gt;0,"3E",IF(AND(DRAFT!$A824="IM",OR($AI822&gt;DRAFT!$CQ824,$AJ822&gt;DRAFT!$CR824)),"IMPROVED",IF(AND(DRAFT!$A824="IM",$AI822&lt;=DRAFT!$CQ824,$AJ822&lt;=DRAFT!$CR824),"NOT IMPROVED",IF(AND(AH822&gt;=2,AI822&gt;=2,AJ822&gt;=30),"PASS","FAIL")))))</f>
        <v/>
      </c>
      <c r="AL822" s="3" t="str">
        <f t="shared" si="24"/>
        <v/>
      </c>
      <c r="AM822" s="3" t="str">
        <f t="shared" si="25"/>
        <v/>
      </c>
    </row>
    <row r="823" spans="1:39" ht="18.95" customHeight="1" x14ac:dyDescent="0.25">
      <c r="A823" s="4" t="str">
        <f>IF(DRAFT!$B825="","",DRAFT!$B825)</f>
        <v/>
      </c>
      <c r="B823" s="3" t="str">
        <f>IF(COUNT($A823)=0,"",IF($A823&lt;&gt;DRAFT!$B825,"ERR",IF(DRAFT!I825="3E","3E",IF(COUNT(DRAFT!E825,DRAFT!I825)&gt;0,DRAFT!J825,""))))</f>
        <v/>
      </c>
      <c r="C823" s="3" t="str">
        <f>IF(COUNT($A823)=0,"",IF(B823="3E","3E",IF(B823="","I",LOOKUP(B823/D$2,{0,0.4,0.45,0.5,0.55,0.6,0.65,0.7,0.75,0.8,1},{"F","D","C","C+","B-","B","B+","A-","A","A+"}))))</f>
        <v/>
      </c>
      <c r="D823" s="2" t="str">
        <f>IF(COUNT($A823)=0,"",IF(B823="","--",IF(B823="3E","3E",LOOKUP(B823/D$2,{0,0.4,0.45,0.5,0.55,0.6,0.65,0.7,0.75,0.8,1},{0,2,2.25,2.5,2.75,3,3.25,3.5,3.75,4}))))</f>
        <v/>
      </c>
      <c r="E823" s="3" t="str">
        <f>IF(COUNT($A823)=0,"",IF($A823&lt;&gt;DRAFT!$B825,"ERR",IF(DRAFT!R825="3E","3E",IF(COUNT(DRAFT!N825,DRAFT!R825)&gt;0,DRAFT!S825,""))))</f>
        <v/>
      </c>
      <c r="F823" s="3" t="str">
        <f>IF(COUNT($A823)=0,"",IF(E823="3E","3E",IF(E823="","I",LOOKUP(E823/G$2,{0,0.4,0.45,0.5,0.55,0.6,0.65,0.7,0.75,0.8,1},{"F","D","C","C+","B-","B","B+","A-","A","A+"}))))</f>
        <v/>
      </c>
      <c r="G823" s="2" t="str">
        <f>IF(COUNT($A823)=0,"",IF(E823="","--",IF(E823="3E","3E",LOOKUP(E823/G$2,{0,0.4,0.45,0.5,0.55,0.6,0.65,0.7,0.75,0.8,1},{0,2,2.25,2.5,2.75,3,3.25,3.5,3.75,4}))))</f>
        <v/>
      </c>
      <c r="H823" s="3" t="str">
        <f>IF(COUNT($A823)=0,"",IF($A823&lt;&gt;DRAFT!$B825,"ERR",IF(DRAFT!AA825="3E","3E",IF(COUNT(DRAFT!W825,DRAFT!AA825)&gt;0,DRAFT!AB825,""))))</f>
        <v/>
      </c>
      <c r="I823" s="3" t="str">
        <f>IF(COUNT($A823)=0,"",IF(H823="3E","3E",IF(H823="","I",LOOKUP(H823/J$2,{0,0.4,0.45,0.5,0.55,0.6,0.65,0.7,0.75,0.8,1},{"F","D","C","C+","B-","B","B+","A-","A","A+"}))))</f>
        <v/>
      </c>
      <c r="J823" s="2" t="str">
        <f>IF(COUNT($A823)=0,"",IF(H823="","--",IF(H823="3E","3E",LOOKUP(H823/J$2,{0,0.4,0.45,0.5,0.55,0.6,0.65,0.7,0.75,0.8,1},{0,2,2.25,2.5,2.75,3,3.25,3.5,3.75,4}))))</f>
        <v/>
      </c>
      <c r="K823" s="3" t="str">
        <f>IF(COUNT($A823)=0,"",IF($A823&lt;&gt;DRAFT!$B825,"ERR",IF(DRAFT!AJ825="3E","3E",IF(COUNT(DRAFT!AF825,DRAFT!AJ825)&gt;0,DRAFT!AK825,""))))</f>
        <v/>
      </c>
      <c r="L823" s="3" t="str">
        <f>IF(COUNT($A823)=0,"",IF(K823="3E","3E",IF(K823="","I",LOOKUP(K823/M$2,{0,0.4,0.45,0.5,0.55,0.6,0.65,0.7,0.75,0.8,1},{"F","D","C","C+","B-","B","B+","A-","A","A+"}))))</f>
        <v/>
      </c>
      <c r="M823" s="2" t="str">
        <f>IF(COUNT($A823)=0,"",IF(K823="","--",IF(K823="3E","3E",LOOKUP(K823/M$2,{0,0.4,0.45,0.5,0.55,0.6,0.65,0.7,0.75,0.8,1},{0,2,2.25,2.5,2.75,3,3.25,3.5,3.75,4}))))</f>
        <v/>
      </c>
      <c r="N823" s="3" t="str">
        <f>IF(COUNT($A823)=0,"",IF($A823&lt;&gt;DRAFT!$B825,"ERR",IF(DRAFT!AS825="3E","3E",IF(COUNT(DRAFT!AO825,DRAFT!AS825)&gt;0,DRAFT!AT825,""))))</f>
        <v/>
      </c>
      <c r="O823" s="3" t="str">
        <f>IF(COUNT($A823)=0,"",IF(N823="3E","3E",IF(N823="","I",LOOKUP(N823/P$2,{0,0.4,0.45,0.5,0.55,0.6,0.65,0.7,0.75,0.8,1},{"F","D","C","C+","B-","B","B+","A-","A","A+"}))))</f>
        <v/>
      </c>
      <c r="P823" s="2" t="str">
        <f>IF(COUNT($A823)=0,"",IF(N823="","--",IF(N823="3E","3E",LOOKUP(N823/P$2,{0,0.4,0.45,0.5,0.55,0.6,0.65,0.7,0.75,0.8,1},{0,2,2.25,2.5,2.75,3,3.25,3.5,3.75,4}))))</f>
        <v/>
      </c>
      <c r="Q823" s="3" t="str">
        <f>IF(COUNT($A823)=0,"",IF($A823&lt;&gt;DRAFT!$B825,"ERR",IF(DRAFT!BB825="3E","3E",IF(COUNT(DRAFT!AX825,DRAFT!BB825)&gt;0,DRAFT!BC825,""))))</f>
        <v/>
      </c>
      <c r="R823" s="3" t="str">
        <f>IF(COUNT($A823)=0,"",IF(Q823="3E","3E",IF(Q823="","I",LOOKUP(Q823/S$2,{0,0.4,0.45,0.5,0.55,0.6,0.65,0.7,0.75,0.8,1},{"F","D","C","C+","B-","B","B+","A-","A","A+"}))))</f>
        <v/>
      </c>
      <c r="S823" s="2" t="str">
        <f>IF(COUNT($A823)=0,"",IF(Q823="","--",IF(Q823="3E","3E",LOOKUP(Q823/S$2,{0,0.4,0.45,0.5,0.55,0.6,0.65,0.7,0.75,0.8,1},{0,2,2.25,2.5,2.75,3,3.25,3.5,3.75,4}))))</f>
        <v/>
      </c>
      <c r="T823" s="3" t="str">
        <f>IF(COUNT($A823)=0,"",IF($A823&lt;&gt;DRAFT!$B825,"ERR",IF(DRAFT!BK825="3E","3E",IF(COUNT(DRAFT!BG825,DRAFT!BK825)&gt;0,DRAFT!BL825,""))))</f>
        <v/>
      </c>
      <c r="U823" s="3" t="str">
        <f>IF(COUNT($A823)=0,"",IF(T823="3E","3E",IF(T823="","I",LOOKUP(T823/V$2,{0,0.4,0.45,0.5,0.55,0.6,0.65,0.7,0.75,0.8,1},{"F","D","C","C+","B-","B","B+","A-","A","A+"}))))</f>
        <v/>
      </c>
      <c r="V823" s="2" t="str">
        <f>IF(COUNT($A823)=0,"",IF(T823="","--",IF(T823="3E","3E",LOOKUP(T823/V$2,{0,0.4,0.45,0.5,0.55,0.6,0.65,0.7,0.75,0.8,1},{0,2,2.25,2.5,2.75,3,3.25,3.5,3.75,4}))))</f>
        <v/>
      </c>
      <c r="W823" s="3" t="str">
        <f>IF(COUNT($A823)=0,"",IF($A823&lt;&gt;DRAFT!$B825,"ERR",IF(DRAFT!BT825="3E","3E",IF(COUNT(DRAFT!BP825,DRAFT!BT825)&gt;0,DRAFT!BU825,""))))</f>
        <v/>
      </c>
      <c r="X823" s="3" t="str">
        <f>IF(COUNT($A823)=0,"",IF(W823="3E","3E",IF(W823="","I",LOOKUP(W823/Y$2,{0,0.4,0.45,0.5,0.55,0.6,0.65,0.7,0.75,0.8,1},{"F","D","C","C+","B-","B","B+","A-","A","A+"}))))</f>
        <v/>
      </c>
      <c r="Y823" s="2" t="str">
        <f>IF(COUNT($A823)=0,"",IF(W823="","--",IF(W823="3E","3E",LOOKUP(W823/Y$2,{0,0.4,0.45,0.5,0.55,0.6,0.65,0.7,0.75,0.8,1},{0,2,2.25,2.5,2.75,3,3.25,3.5,3.75,4}))))</f>
        <v/>
      </c>
      <c r="Z823" s="3" t="str">
        <f>IF(COUNT($A823)=0,"",IF($A823&lt;&gt;DRAFT!$B825,"ERR",IF(DRAFT!CC825="3E","3E",IF(COUNT(DRAFT!BY825,DRAFT!CC825)&gt;0,DRAFT!CD825,""))))</f>
        <v/>
      </c>
      <c r="AA823" s="3" t="str">
        <f>IF(COUNT($A823)=0,"",IF(Z823="3E","3E",IF(Z823="","I",LOOKUP(Z823/AB$2,{0,0.4,0.45,0.5,0.55,0.6,0.65,0.7,0.75,0.8,1},{"F","D","C","C+","B-","B","B+","A-","A","A+"}))))</f>
        <v/>
      </c>
      <c r="AB823" s="2" t="str">
        <f>IF(COUNT($A823)=0,"",IF(Z823="","--",IF(Z823="3E","3E",LOOKUP(Z823/AB$2,{0,0.4,0.45,0.5,0.55,0.6,0.65,0.7,0.75,0.8,1},{0,2,2.25,2.5,2.75,3,3.25,3.5,3.75,4}))))</f>
        <v/>
      </c>
      <c r="AC823" s="3" t="str">
        <f>IF(COUNT($A823)=0,"",IF($A823&lt;&gt;DRAFT!$B825,"ERR",IF(DRAFT!CF825&gt;0,DRAFT!CF825,"")))</f>
        <v/>
      </c>
      <c r="AD823" s="3" t="str">
        <f>IF(COUNT($A823)=0,"",IF(AC823="3E","3E",IF(AC823="","I",LOOKUP(AC823/AE$2,{0,0.4,0.45,0.5,0.55,0.6,0.65,0.7,0.75,0.8,1},{"F","D","C","C+","B-","B","B+","A-","A","A+"}))))</f>
        <v/>
      </c>
      <c r="AE823" s="2" t="str">
        <f>IF(COUNT($A823)=0,"",IF(AC823="","--",IF(AC823="3E","3E",LOOKUP(AC823/AE$2,{0,0.4,0.45,0.5,0.55,0.6,0.65,0.7,0.75,0.8,1},{0,2,2.25,2.5,2.75,3,3.25,3.5,3.75,4}))))</f>
        <v/>
      </c>
      <c r="AF823" s="3" t="str">
        <f>IF($A823&lt;&gt;DRAFT!$B825,"ERR",IF(OR(COUNT($A823)=0,COUNT(DRAFT!CI825:CK825,DRAFT!CM825:CO825)=0),"",CEILING(SUM(DRAFT!CL825,DRAFT!CP825),1)))</f>
        <v/>
      </c>
      <c r="AG823" s="3" t="str">
        <f>IF(COUNT($A823)=0,"",IF(AF823="3E","3E",IF(AF823="","I",LOOKUP(AF823/AH$2,{0,0.4,0.45,0.5,0.55,0.6,0.65,0.7,0.75,0.8,1},{"F","D","C","C+","B-","B","B+","A-","A","A+"}))))</f>
        <v/>
      </c>
      <c r="AH823" s="2" t="str">
        <f>IF(COUNT($A823)=0,"",IF(AF823="","--",IF(AF823="3E","3E",LOOKUP(AF823/AH$2,{0,0.4,0.45,0.5,0.55,0.6,0.65,0.7,0.75,0.8,1},{0,2,2.25,2.5,2.75,3,3.25,3.5,3.75,4}))))</f>
        <v/>
      </c>
      <c r="AI823" s="11" t="str">
        <f>IF(OR(COUNT($A823)=0,COUNT(B823:AH823)=0),"",IF(COUNTIF(B823:AH823,"3E")&gt;0,"3E",IF(DRAFT!$A825="R",TRUNC(SUMPRODUCT(RGP,RCP)/TCP,3),TRUNC((SUMPRODUCT(--(IMDGP&gt;0)*IMDGP,IMCP)+CEILING(DRAFT!$CQ825*42,0.25))/TCP,3))))</f>
        <v/>
      </c>
      <c r="AJ823" s="3" t="str">
        <f>IF(OR(COUNT($A823)=0,COUNT(B823:AH823)=0),"",IF(COUNTIF(B823:AH823,"3E")&gt;0,"3E",IF(DRAFT!$A825="R",SUMPRODUCT(--(RGP&gt;=2),RCP),SUMPRODUCT(--(IMDGP&gt;0),--(IMGP=0),IMCP)+DRAFT!$CR825)))</f>
        <v/>
      </c>
      <c r="AK823" s="3" t="str">
        <f>IF(OR(COUNT($A823)=0,COUNT(B823:AH823)=0),"",IF(COUNTIF(B823:AJ823,"3E")&gt;0,"3E",IF(AND(DRAFT!$A825="IM",OR($AI823&gt;DRAFT!$CQ825,$AJ823&gt;DRAFT!$CR825)),"IMPROVED",IF(AND(DRAFT!$A825="IM",$AI823&lt;=DRAFT!$CQ825,$AJ823&lt;=DRAFT!$CR825),"NOT IMPROVED",IF(AND(AH823&gt;=2,AI823&gt;=2,AJ823&gt;=30),"PASS","FAIL")))))</f>
        <v/>
      </c>
      <c r="AL823" s="3" t="str">
        <f t="shared" si="24"/>
        <v/>
      </c>
      <c r="AM823" s="3" t="str">
        <f t="shared" si="25"/>
        <v/>
      </c>
    </row>
    <row r="824" spans="1:39" ht="18.95" customHeight="1" x14ac:dyDescent="0.25">
      <c r="A824" s="4" t="str">
        <f>IF(DRAFT!$B826="","",DRAFT!$B826)</f>
        <v/>
      </c>
      <c r="B824" s="3" t="str">
        <f>IF(COUNT($A824)=0,"",IF($A824&lt;&gt;DRAFT!$B826,"ERR",IF(DRAFT!I826="3E","3E",IF(COUNT(DRAFT!E826,DRAFT!I826)&gt;0,DRAFT!J826,""))))</f>
        <v/>
      </c>
      <c r="C824" s="3" t="str">
        <f>IF(COUNT($A824)=0,"",IF(B824="3E","3E",IF(B824="","I",LOOKUP(B824/D$2,{0,0.4,0.45,0.5,0.55,0.6,0.65,0.7,0.75,0.8,1},{"F","D","C","C+","B-","B","B+","A-","A","A+"}))))</f>
        <v/>
      </c>
      <c r="D824" s="2" t="str">
        <f>IF(COUNT($A824)=0,"",IF(B824="","--",IF(B824="3E","3E",LOOKUP(B824/D$2,{0,0.4,0.45,0.5,0.55,0.6,0.65,0.7,0.75,0.8,1},{0,2,2.25,2.5,2.75,3,3.25,3.5,3.75,4}))))</f>
        <v/>
      </c>
      <c r="E824" s="3" t="str">
        <f>IF(COUNT($A824)=0,"",IF($A824&lt;&gt;DRAFT!$B826,"ERR",IF(DRAFT!R826="3E","3E",IF(COUNT(DRAFT!N826,DRAFT!R826)&gt;0,DRAFT!S826,""))))</f>
        <v/>
      </c>
      <c r="F824" s="3" t="str">
        <f>IF(COUNT($A824)=0,"",IF(E824="3E","3E",IF(E824="","I",LOOKUP(E824/G$2,{0,0.4,0.45,0.5,0.55,0.6,0.65,0.7,0.75,0.8,1},{"F","D","C","C+","B-","B","B+","A-","A","A+"}))))</f>
        <v/>
      </c>
      <c r="G824" s="2" t="str">
        <f>IF(COUNT($A824)=0,"",IF(E824="","--",IF(E824="3E","3E",LOOKUP(E824/G$2,{0,0.4,0.45,0.5,0.55,0.6,0.65,0.7,0.75,0.8,1},{0,2,2.25,2.5,2.75,3,3.25,3.5,3.75,4}))))</f>
        <v/>
      </c>
      <c r="H824" s="3" t="str">
        <f>IF(COUNT($A824)=0,"",IF($A824&lt;&gt;DRAFT!$B826,"ERR",IF(DRAFT!AA826="3E","3E",IF(COUNT(DRAFT!W826,DRAFT!AA826)&gt;0,DRAFT!AB826,""))))</f>
        <v/>
      </c>
      <c r="I824" s="3" t="str">
        <f>IF(COUNT($A824)=0,"",IF(H824="3E","3E",IF(H824="","I",LOOKUP(H824/J$2,{0,0.4,0.45,0.5,0.55,0.6,0.65,0.7,0.75,0.8,1},{"F","D","C","C+","B-","B","B+","A-","A","A+"}))))</f>
        <v/>
      </c>
      <c r="J824" s="2" t="str">
        <f>IF(COUNT($A824)=0,"",IF(H824="","--",IF(H824="3E","3E",LOOKUP(H824/J$2,{0,0.4,0.45,0.5,0.55,0.6,0.65,0.7,0.75,0.8,1},{0,2,2.25,2.5,2.75,3,3.25,3.5,3.75,4}))))</f>
        <v/>
      </c>
      <c r="K824" s="3" t="str">
        <f>IF(COUNT($A824)=0,"",IF($A824&lt;&gt;DRAFT!$B826,"ERR",IF(DRAFT!AJ826="3E","3E",IF(COUNT(DRAFT!AF826,DRAFT!AJ826)&gt;0,DRAFT!AK826,""))))</f>
        <v/>
      </c>
      <c r="L824" s="3" t="str">
        <f>IF(COUNT($A824)=0,"",IF(K824="3E","3E",IF(K824="","I",LOOKUP(K824/M$2,{0,0.4,0.45,0.5,0.55,0.6,0.65,0.7,0.75,0.8,1},{"F","D","C","C+","B-","B","B+","A-","A","A+"}))))</f>
        <v/>
      </c>
      <c r="M824" s="2" t="str">
        <f>IF(COUNT($A824)=0,"",IF(K824="","--",IF(K824="3E","3E",LOOKUP(K824/M$2,{0,0.4,0.45,0.5,0.55,0.6,0.65,0.7,0.75,0.8,1},{0,2,2.25,2.5,2.75,3,3.25,3.5,3.75,4}))))</f>
        <v/>
      </c>
      <c r="N824" s="3" t="str">
        <f>IF(COUNT($A824)=0,"",IF($A824&lt;&gt;DRAFT!$B826,"ERR",IF(DRAFT!AS826="3E","3E",IF(COUNT(DRAFT!AO826,DRAFT!AS826)&gt;0,DRAFT!AT826,""))))</f>
        <v/>
      </c>
      <c r="O824" s="3" t="str">
        <f>IF(COUNT($A824)=0,"",IF(N824="3E","3E",IF(N824="","I",LOOKUP(N824/P$2,{0,0.4,0.45,0.5,0.55,0.6,0.65,0.7,0.75,0.8,1},{"F","D","C","C+","B-","B","B+","A-","A","A+"}))))</f>
        <v/>
      </c>
      <c r="P824" s="2" t="str">
        <f>IF(COUNT($A824)=0,"",IF(N824="","--",IF(N824="3E","3E",LOOKUP(N824/P$2,{0,0.4,0.45,0.5,0.55,0.6,0.65,0.7,0.75,0.8,1},{0,2,2.25,2.5,2.75,3,3.25,3.5,3.75,4}))))</f>
        <v/>
      </c>
      <c r="Q824" s="3" t="str">
        <f>IF(COUNT($A824)=0,"",IF($A824&lt;&gt;DRAFT!$B826,"ERR",IF(DRAFT!BB826="3E","3E",IF(COUNT(DRAFT!AX826,DRAFT!BB826)&gt;0,DRAFT!BC826,""))))</f>
        <v/>
      </c>
      <c r="R824" s="3" t="str">
        <f>IF(COUNT($A824)=0,"",IF(Q824="3E","3E",IF(Q824="","I",LOOKUP(Q824/S$2,{0,0.4,0.45,0.5,0.55,0.6,0.65,0.7,0.75,0.8,1},{"F","D","C","C+","B-","B","B+","A-","A","A+"}))))</f>
        <v/>
      </c>
      <c r="S824" s="2" t="str">
        <f>IF(COUNT($A824)=0,"",IF(Q824="","--",IF(Q824="3E","3E",LOOKUP(Q824/S$2,{0,0.4,0.45,0.5,0.55,0.6,0.65,0.7,0.75,0.8,1},{0,2,2.25,2.5,2.75,3,3.25,3.5,3.75,4}))))</f>
        <v/>
      </c>
      <c r="T824" s="3" t="str">
        <f>IF(COUNT($A824)=0,"",IF($A824&lt;&gt;DRAFT!$B826,"ERR",IF(DRAFT!BK826="3E","3E",IF(COUNT(DRAFT!BG826,DRAFT!BK826)&gt;0,DRAFT!BL826,""))))</f>
        <v/>
      </c>
      <c r="U824" s="3" t="str">
        <f>IF(COUNT($A824)=0,"",IF(T824="3E","3E",IF(T824="","I",LOOKUP(T824/V$2,{0,0.4,0.45,0.5,0.55,0.6,0.65,0.7,0.75,0.8,1},{"F","D","C","C+","B-","B","B+","A-","A","A+"}))))</f>
        <v/>
      </c>
      <c r="V824" s="2" t="str">
        <f>IF(COUNT($A824)=0,"",IF(T824="","--",IF(T824="3E","3E",LOOKUP(T824/V$2,{0,0.4,0.45,0.5,0.55,0.6,0.65,0.7,0.75,0.8,1},{0,2,2.25,2.5,2.75,3,3.25,3.5,3.75,4}))))</f>
        <v/>
      </c>
      <c r="W824" s="3" t="str">
        <f>IF(COUNT($A824)=0,"",IF($A824&lt;&gt;DRAFT!$B826,"ERR",IF(DRAFT!BT826="3E","3E",IF(COUNT(DRAFT!BP826,DRAFT!BT826)&gt;0,DRAFT!BU826,""))))</f>
        <v/>
      </c>
      <c r="X824" s="3" t="str">
        <f>IF(COUNT($A824)=0,"",IF(W824="3E","3E",IF(W824="","I",LOOKUP(W824/Y$2,{0,0.4,0.45,0.5,0.55,0.6,0.65,0.7,0.75,0.8,1},{"F","D","C","C+","B-","B","B+","A-","A","A+"}))))</f>
        <v/>
      </c>
      <c r="Y824" s="2" t="str">
        <f>IF(COUNT($A824)=0,"",IF(W824="","--",IF(W824="3E","3E",LOOKUP(W824/Y$2,{0,0.4,0.45,0.5,0.55,0.6,0.65,0.7,0.75,0.8,1},{0,2,2.25,2.5,2.75,3,3.25,3.5,3.75,4}))))</f>
        <v/>
      </c>
      <c r="Z824" s="3" t="str">
        <f>IF(COUNT($A824)=0,"",IF($A824&lt;&gt;DRAFT!$B826,"ERR",IF(DRAFT!CC826="3E","3E",IF(COUNT(DRAFT!BY826,DRAFT!CC826)&gt;0,DRAFT!CD826,""))))</f>
        <v/>
      </c>
      <c r="AA824" s="3" t="str">
        <f>IF(COUNT($A824)=0,"",IF(Z824="3E","3E",IF(Z824="","I",LOOKUP(Z824/AB$2,{0,0.4,0.45,0.5,0.55,0.6,0.65,0.7,0.75,0.8,1},{"F","D","C","C+","B-","B","B+","A-","A","A+"}))))</f>
        <v/>
      </c>
      <c r="AB824" s="2" t="str">
        <f>IF(COUNT($A824)=0,"",IF(Z824="","--",IF(Z824="3E","3E",LOOKUP(Z824/AB$2,{0,0.4,0.45,0.5,0.55,0.6,0.65,0.7,0.75,0.8,1},{0,2,2.25,2.5,2.75,3,3.25,3.5,3.75,4}))))</f>
        <v/>
      </c>
      <c r="AC824" s="3" t="str">
        <f>IF(COUNT($A824)=0,"",IF($A824&lt;&gt;DRAFT!$B826,"ERR",IF(DRAFT!CF826&gt;0,DRAFT!CF826,"")))</f>
        <v/>
      </c>
      <c r="AD824" s="3" t="str">
        <f>IF(COUNT($A824)=0,"",IF(AC824="3E","3E",IF(AC824="","I",LOOKUP(AC824/AE$2,{0,0.4,0.45,0.5,0.55,0.6,0.65,0.7,0.75,0.8,1},{"F","D","C","C+","B-","B","B+","A-","A","A+"}))))</f>
        <v/>
      </c>
      <c r="AE824" s="2" t="str">
        <f>IF(COUNT($A824)=0,"",IF(AC824="","--",IF(AC824="3E","3E",LOOKUP(AC824/AE$2,{0,0.4,0.45,0.5,0.55,0.6,0.65,0.7,0.75,0.8,1},{0,2,2.25,2.5,2.75,3,3.25,3.5,3.75,4}))))</f>
        <v/>
      </c>
      <c r="AF824" s="3" t="str">
        <f>IF($A824&lt;&gt;DRAFT!$B826,"ERR",IF(OR(COUNT($A824)=0,COUNT(DRAFT!CI826:CK826,DRAFT!CM826:CO826)=0),"",CEILING(SUM(DRAFT!CL826,DRAFT!CP826),1)))</f>
        <v/>
      </c>
      <c r="AG824" s="3" t="str">
        <f>IF(COUNT($A824)=0,"",IF(AF824="3E","3E",IF(AF824="","I",LOOKUP(AF824/AH$2,{0,0.4,0.45,0.5,0.55,0.6,0.65,0.7,0.75,0.8,1},{"F","D","C","C+","B-","B","B+","A-","A","A+"}))))</f>
        <v/>
      </c>
      <c r="AH824" s="2" t="str">
        <f>IF(COUNT($A824)=0,"",IF(AF824="","--",IF(AF824="3E","3E",LOOKUP(AF824/AH$2,{0,0.4,0.45,0.5,0.55,0.6,0.65,0.7,0.75,0.8,1},{0,2,2.25,2.5,2.75,3,3.25,3.5,3.75,4}))))</f>
        <v/>
      </c>
      <c r="AI824" s="11" t="str">
        <f>IF(OR(COUNT($A824)=0,COUNT(B824:AH824)=0),"",IF(COUNTIF(B824:AH824,"3E")&gt;0,"3E",IF(DRAFT!$A826="R",TRUNC(SUMPRODUCT(RGP,RCP)/TCP,3),TRUNC((SUMPRODUCT(--(IMDGP&gt;0)*IMDGP,IMCP)+CEILING(DRAFT!$CQ826*42,0.25))/TCP,3))))</f>
        <v/>
      </c>
      <c r="AJ824" s="3" t="str">
        <f>IF(OR(COUNT($A824)=0,COUNT(B824:AH824)=0),"",IF(COUNTIF(B824:AH824,"3E")&gt;0,"3E",IF(DRAFT!$A826="R",SUMPRODUCT(--(RGP&gt;=2),RCP),SUMPRODUCT(--(IMDGP&gt;0),--(IMGP=0),IMCP)+DRAFT!$CR826)))</f>
        <v/>
      </c>
      <c r="AK824" s="3" t="str">
        <f>IF(OR(COUNT($A824)=0,COUNT(B824:AH824)=0),"",IF(COUNTIF(B824:AJ824,"3E")&gt;0,"3E",IF(AND(DRAFT!$A826="IM",OR($AI824&gt;DRAFT!$CQ826,$AJ824&gt;DRAFT!$CR826)),"IMPROVED",IF(AND(DRAFT!$A826="IM",$AI824&lt;=DRAFT!$CQ826,$AJ824&lt;=DRAFT!$CR826),"NOT IMPROVED",IF(AND(AH824&gt;=2,AI824&gt;=2,AJ824&gt;=30),"PASS","FAIL")))))</f>
        <v/>
      </c>
      <c r="AL824" s="3" t="str">
        <f t="shared" si="24"/>
        <v/>
      </c>
      <c r="AM824" s="3" t="str">
        <f t="shared" si="25"/>
        <v/>
      </c>
    </row>
    <row r="825" spans="1:39" ht="18.95" customHeight="1" x14ac:dyDescent="0.25">
      <c r="A825" s="4" t="str">
        <f>IF(DRAFT!$B827="","",DRAFT!$B827)</f>
        <v/>
      </c>
      <c r="B825" s="3" t="str">
        <f>IF(COUNT($A825)=0,"",IF($A825&lt;&gt;DRAFT!$B827,"ERR",IF(DRAFT!I827="3E","3E",IF(COUNT(DRAFT!E827,DRAFT!I827)&gt;0,DRAFT!J827,""))))</f>
        <v/>
      </c>
      <c r="C825" s="3" t="str">
        <f>IF(COUNT($A825)=0,"",IF(B825="3E","3E",IF(B825="","I",LOOKUP(B825/D$2,{0,0.4,0.45,0.5,0.55,0.6,0.65,0.7,0.75,0.8,1},{"F","D","C","C+","B-","B","B+","A-","A","A+"}))))</f>
        <v/>
      </c>
      <c r="D825" s="2" t="str">
        <f>IF(COUNT($A825)=0,"",IF(B825="","--",IF(B825="3E","3E",LOOKUP(B825/D$2,{0,0.4,0.45,0.5,0.55,0.6,0.65,0.7,0.75,0.8,1},{0,2,2.25,2.5,2.75,3,3.25,3.5,3.75,4}))))</f>
        <v/>
      </c>
      <c r="E825" s="3" t="str">
        <f>IF(COUNT($A825)=0,"",IF($A825&lt;&gt;DRAFT!$B827,"ERR",IF(DRAFT!R827="3E","3E",IF(COUNT(DRAFT!N827,DRAFT!R827)&gt;0,DRAFT!S827,""))))</f>
        <v/>
      </c>
      <c r="F825" s="3" t="str">
        <f>IF(COUNT($A825)=0,"",IF(E825="3E","3E",IF(E825="","I",LOOKUP(E825/G$2,{0,0.4,0.45,0.5,0.55,0.6,0.65,0.7,0.75,0.8,1},{"F","D","C","C+","B-","B","B+","A-","A","A+"}))))</f>
        <v/>
      </c>
      <c r="G825" s="2" t="str">
        <f>IF(COUNT($A825)=0,"",IF(E825="","--",IF(E825="3E","3E",LOOKUP(E825/G$2,{0,0.4,0.45,0.5,0.55,0.6,0.65,0.7,0.75,0.8,1},{0,2,2.25,2.5,2.75,3,3.25,3.5,3.75,4}))))</f>
        <v/>
      </c>
      <c r="H825" s="3" t="str">
        <f>IF(COUNT($A825)=0,"",IF($A825&lt;&gt;DRAFT!$B827,"ERR",IF(DRAFT!AA827="3E","3E",IF(COUNT(DRAFT!W827,DRAFT!AA827)&gt;0,DRAFT!AB827,""))))</f>
        <v/>
      </c>
      <c r="I825" s="3" t="str">
        <f>IF(COUNT($A825)=0,"",IF(H825="3E","3E",IF(H825="","I",LOOKUP(H825/J$2,{0,0.4,0.45,0.5,0.55,0.6,0.65,0.7,0.75,0.8,1},{"F","D","C","C+","B-","B","B+","A-","A","A+"}))))</f>
        <v/>
      </c>
      <c r="J825" s="2" t="str">
        <f>IF(COUNT($A825)=0,"",IF(H825="","--",IF(H825="3E","3E",LOOKUP(H825/J$2,{0,0.4,0.45,0.5,0.55,0.6,0.65,0.7,0.75,0.8,1},{0,2,2.25,2.5,2.75,3,3.25,3.5,3.75,4}))))</f>
        <v/>
      </c>
      <c r="K825" s="3" t="str">
        <f>IF(COUNT($A825)=0,"",IF($A825&lt;&gt;DRAFT!$B827,"ERR",IF(DRAFT!AJ827="3E","3E",IF(COUNT(DRAFT!AF827,DRAFT!AJ827)&gt;0,DRAFT!AK827,""))))</f>
        <v/>
      </c>
      <c r="L825" s="3" t="str">
        <f>IF(COUNT($A825)=0,"",IF(K825="3E","3E",IF(K825="","I",LOOKUP(K825/M$2,{0,0.4,0.45,0.5,0.55,0.6,0.65,0.7,0.75,0.8,1},{"F","D","C","C+","B-","B","B+","A-","A","A+"}))))</f>
        <v/>
      </c>
      <c r="M825" s="2" t="str">
        <f>IF(COUNT($A825)=0,"",IF(K825="","--",IF(K825="3E","3E",LOOKUP(K825/M$2,{0,0.4,0.45,0.5,0.55,0.6,0.65,0.7,0.75,0.8,1},{0,2,2.25,2.5,2.75,3,3.25,3.5,3.75,4}))))</f>
        <v/>
      </c>
      <c r="N825" s="3" t="str">
        <f>IF(COUNT($A825)=0,"",IF($A825&lt;&gt;DRAFT!$B827,"ERR",IF(DRAFT!AS827="3E","3E",IF(COUNT(DRAFT!AO827,DRAFT!AS827)&gt;0,DRAFT!AT827,""))))</f>
        <v/>
      </c>
      <c r="O825" s="3" t="str">
        <f>IF(COUNT($A825)=0,"",IF(N825="3E","3E",IF(N825="","I",LOOKUP(N825/P$2,{0,0.4,0.45,0.5,0.55,0.6,0.65,0.7,0.75,0.8,1},{"F","D","C","C+","B-","B","B+","A-","A","A+"}))))</f>
        <v/>
      </c>
      <c r="P825" s="2" t="str">
        <f>IF(COUNT($A825)=0,"",IF(N825="","--",IF(N825="3E","3E",LOOKUP(N825/P$2,{0,0.4,0.45,0.5,0.55,0.6,0.65,0.7,0.75,0.8,1},{0,2,2.25,2.5,2.75,3,3.25,3.5,3.75,4}))))</f>
        <v/>
      </c>
      <c r="Q825" s="3" t="str">
        <f>IF(COUNT($A825)=0,"",IF($A825&lt;&gt;DRAFT!$B827,"ERR",IF(DRAFT!BB827="3E","3E",IF(COUNT(DRAFT!AX827,DRAFT!BB827)&gt;0,DRAFT!BC827,""))))</f>
        <v/>
      </c>
      <c r="R825" s="3" t="str">
        <f>IF(COUNT($A825)=0,"",IF(Q825="3E","3E",IF(Q825="","I",LOOKUP(Q825/S$2,{0,0.4,0.45,0.5,0.55,0.6,0.65,0.7,0.75,0.8,1},{"F","D","C","C+","B-","B","B+","A-","A","A+"}))))</f>
        <v/>
      </c>
      <c r="S825" s="2" t="str">
        <f>IF(COUNT($A825)=0,"",IF(Q825="","--",IF(Q825="3E","3E",LOOKUP(Q825/S$2,{0,0.4,0.45,0.5,0.55,0.6,0.65,0.7,0.75,0.8,1},{0,2,2.25,2.5,2.75,3,3.25,3.5,3.75,4}))))</f>
        <v/>
      </c>
      <c r="T825" s="3" t="str">
        <f>IF(COUNT($A825)=0,"",IF($A825&lt;&gt;DRAFT!$B827,"ERR",IF(DRAFT!BK827="3E","3E",IF(COUNT(DRAFT!BG827,DRAFT!BK827)&gt;0,DRAFT!BL827,""))))</f>
        <v/>
      </c>
      <c r="U825" s="3" t="str">
        <f>IF(COUNT($A825)=0,"",IF(T825="3E","3E",IF(T825="","I",LOOKUP(T825/V$2,{0,0.4,0.45,0.5,0.55,0.6,0.65,0.7,0.75,0.8,1},{"F","D","C","C+","B-","B","B+","A-","A","A+"}))))</f>
        <v/>
      </c>
      <c r="V825" s="2" t="str">
        <f>IF(COUNT($A825)=0,"",IF(T825="","--",IF(T825="3E","3E",LOOKUP(T825/V$2,{0,0.4,0.45,0.5,0.55,0.6,0.65,0.7,0.75,0.8,1},{0,2,2.25,2.5,2.75,3,3.25,3.5,3.75,4}))))</f>
        <v/>
      </c>
      <c r="W825" s="3" t="str">
        <f>IF(COUNT($A825)=0,"",IF($A825&lt;&gt;DRAFT!$B827,"ERR",IF(DRAFT!BT827="3E","3E",IF(COUNT(DRAFT!BP827,DRAFT!BT827)&gt;0,DRAFT!BU827,""))))</f>
        <v/>
      </c>
      <c r="X825" s="3" t="str">
        <f>IF(COUNT($A825)=0,"",IF(W825="3E","3E",IF(W825="","I",LOOKUP(W825/Y$2,{0,0.4,0.45,0.5,0.55,0.6,0.65,0.7,0.75,0.8,1},{"F","D","C","C+","B-","B","B+","A-","A","A+"}))))</f>
        <v/>
      </c>
      <c r="Y825" s="2" t="str">
        <f>IF(COUNT($A825)=0,"",IF(W825="","--",IF(W825="3E","3E",LOOKUP(W825/Y$2,{0,0.4,0.45,0.5,0.55,0.6,0.65,0.7,0.75,0.8,1},{0,2,2.25,2.5,2.75,3,3.25,3.5,3.75,4}))))</f>
        <v/>
      </c>
      <c r="Z825" s="3" t="str">
        <f>IF(COUNT($A825)=0,"",IF($A825&lt;&gt;DRAFT!$B827,"ERR",IF(DRAFT!CC827="3E","3E",IF(COUNT(DRAFT!BY827,DRAFT!CC827)&gt;0,DRAFT!CD827,""))))</f>
        <v/>
      </c>
      <c r="AA825" s="3" t="str">
        <f>IF(COUNT($A825)=0,"",IF(Z825="3E","3E",IF(Z825="","I",LOOKUP(Z825/AB$2,{0,0.4,0.45,0.5,0.55,0.6,0.65,0.7,0.75,0.8,1},{"F","D","C","C+","B-","B","B+","A-","A","A+"}))))</f>
        <v/>
      </c>
      <c r="AB825" s="2" t="str">
        <f>IF(COUNT($A825)=0,"",IF(Z825="","--",IF(Z825="3E","3E",LOOKUP(Z825/AB$2,{0,0.4,0.45,0.5,0.55,0.6,0.65,0.7,0.75,0.8,1},{0,2,2.25,2.5,2.75,3,3.25,3.5,3.75,4}))))</f>
        <v/>
      </c>
      <c r="AC825" s="3" t="str">
        <f>IF(COUNT($A825)=0,"",IF($A825&lt;&gt;DRAFT!$B827,"ERR",IF(DRAFT!CF827&gt;0,DRAFT!CF827,"")))</f>
        <v/>
      </c>
      <c r="AD825" s="3" t="str">
        <f>IF(COUNT($A825)=0,"",IF(AC825="3E","3E",IF(AC825="","I",LOOKUP(AC825/AE$2,{0,0.4,0.45,0.5,0.55,0.6,0.65,0.7,0.75,0.8,1},{"F","D","C","C+","B-","B","B+","A-","A","A+"}))))</f>
        <v/>
      </c>
      <c r="AE825" s="2" t="str">
        <f>IF(COUNT($A825)=0,"",IF(AC825="","--",IF(AC825="3E","3E",LOOKUP(AC825/AE$2,{0,0.4,0.45,0.5,0.55,0.6,0.65,0.7,0.75,0.8,1},{0,2,2.25,2.5,2.75,3,3.25,3.5,3.75,4}))))</f>
        <v/>
      </c>
      <c r="AF825" s="3" t="str">
        <f>IF($A825&lt;&gt;DRAFT!$B827,"ERR",IF(OR(COUNT($A825)=0,COUNT(DRAFT!CI827:CK827,DRAFT!CM827:CO827)=0),"",CEILING(SUM(DRAFT!CL827,DRAFT!CP827),1)))</f>
        <v/>
      </c>
      <c r="AG825" s="3" t="str">
        <f>IF(COUNT($A825)=0,"",IF(AF825="3E","3E",IF(AF825="","I",LOOKUP(AF825/AH$2,{0,0.4,0.45,0.5,0.55,0.6,0.65,0.7,0.75,0.8,1},{"F","D","C","C+","B-","B","B+","A-","A","A+"}))))</f>
        <v/>
      </c>
      <c r="AH825" s="2" t="str">
        <f>IF(COUNT($A825)=0,"",IF(AF825="","--",IF(AF825="3E","3E",LOOKUP(AF825/AH$2,{0,0.4,0.45,0.5,0.55,0.6,0.65,0.7,0.75,0.8,1},{0,2,2.25,2.5,2.75,3,3.25,3.5,3.75,4}))))</f>
        <v/>
      </c>
      <c r="AI825" s="11" t="str">
        <f>IF(OR(COUNT($A825)=0,COUNT(B825:AH825)=0),"",IF(COUNTIF(B825:AH825,"3E")&gt;0,"3E",IF(DRAFT!$A827="R",TRUNC(SUMPRODUCT(RGP,RCP)/TCP,3),TRUNC((SUMPRODUCT(--(IMDGP&gt;0)*IMDGP,IMCP)+CEILING(DRAFT!$CQ827*42,0.25))/TCP,3))))</f>
        <v/>
      </c>
      <c r="AJ825" s="3" t="str">
        <f>IF(OR(COUNT($A825)=0,COUNT(B825:AH825)=0),"",IF(COUNTIF(B825:AH825,"3E")&gt;0,"3E",IF(DRAFT!$A827="R",SUMPRODUCT(--(RGP&gt;=2),RCP),SUMPRODUCT(--(IMDGP&gt;0),--(IMGP=0),IMCP)+DRAFT!$CR827)))</f>
        <v/>
      </c>
      <c r="AK825" s="3" t="str">
        <f>IF(OR(COUNT($A825)=0,COUNT(B825:AH825)=0),"",IF(COUNTIF(B825:AJ825,"3E")&gt;0,"3E",IF(AND(DRAFT!$A827="IM",OR($AI825&gt;DRAFT!$CQ827,$AJ825&gt;DRAFT!$CR827)),"IMPROVED",IF(AND(DRAFT!$A827="IM",$AI825&lt;=DRAFT!$CQ827,$AJ825&lt;=DRAFT!$CR827),"NOT IMPROVED",IF(AND(AH825&gt;=2,AI825&gt;=2,AJ825&gt;=30),"PASS","FAIL")))))</f>
        <v/>
      </c>
      <c r="AL825" s="3" t="str">
        <f t="shared" si="24"/>
        <v/>
      </c>
      <c r="AM825" s="3" t="str">
        <f t="shared" si="25"/>
        <v/>
      </c>
    </row>
    <row r="826" spans="1:39" ht="18.95" customHeight="1" x14ac:dyDescent="0.25">
      <c r="A826" s="4" t="str">
        <f>IF(DRAFT!$B828="","",DRAFT!$B828)</f>
        <v/>
      </c>
      <c r="B826" s="3" t="str">
        <f>IF(COUNT($A826)=0,"",IF($A826&lt;&gt;DRAFT!$B828,"ERR",IF(DRAFT!I828="3E","3E",IF(COUNT(DRAFT!E828,DRAFT!I828)&gt;0,DRAFT!J828,""))))</f>
        <v/>
      </c>
      <c r="C826" s="3" t="str">
        <f>IF(COUNT($A826)=0,"",IF(B826="3E","3E",IF(B826="","I",LOOKUP(B826/D$2,{0,0.4,0.45,0.5,0.55,0.6,0.65,0.7,0.75,0.8,1},{"F","D","C","C+","B-","B","B+","A-","A","A+"}))))</f>
        <v/>
      </c>
      <c r="D826" s="2" t="str">
        <f>IF(COUNT($A826)=0,"",IF(B826="","--",IF(B826="3E","3E",LOOKUP(B826/D$2,{0,0.4,0.45,0.5,0.55,0.6,0.65,0.7,0.75,0.8,1},{0,2,2.25,2.5,2.75,3,3.25,3.5,3.75,4}))))</f>
        <v/>
      </c>
      <c r="E826" s="3" t="str">
        <f>IF(COUNT($A826)=0,"",IF($A826&lt;&gt;DRAFT!$B828,"ERR",IF(DRAFT!R828="3E","3E",IF(COUNT(DRAFT!N828,DRAFT!R828)&gt;0,DRAFT!S828,""))))</f>
        <v/>
      </c>
      <c r="F826" s="3" t="str">
        <f>IF(COUNT($A826)=0,"",IF(E826="3E","3E",IF(E826="","I",LOOKUP(E826/G$2,{0,0.4,0.45,0.5,0.55,0.6,0.65,0.7,0.75,0.8,1},{"F","D","C","C+","B-","B","B+","A-","A","A+"}))))</f>
        <v/>
      </c>
      <c r="G826" s="2" t="str">
        <f>IF(COUNT($A826)=0,"",IF(E826="","--",IF(E826="3E","3E",LOOKUP(E826/G$2,{0,0.4,0.45,0.5,0.55,0.6,0.65,0.7,0.75,0.8,1},{0,2,2.25,2.5,2.75,3,3.25,3.5,3.75,4}))))</f>
        <v/>
      </c>
      <c r="H826" s="3" t="str">
        <f>IF(COUNT($A826)=0,"",IF($A826&lt;&gt;DRAFT!$B828,"ERR",IF(DRAFT!AA828="3E","3E",IF(COUNT(DRAFT!W828,DRAFT!AA828)&gt;0,DRAFT!AB828,""))))</f>
        <v/>
      </c>
      <c r="I826" s="3" t="str">
        <f>IF(COUNT($A826)=0,"",IF(H826="3E","3E",IF(H826="","I",LOOKUP(H826/J$2,{0,0.4,0.45,0.5,0.55,0.6,0.65,0.7,0.75,0.8,1},{"F","D","C","C+","B-","B","B+","A-","A","A+"}))))</f>
        <v/>
      </c>
      <c r="J826" s="2" t="str">
        <f>IF(COUNT($A826)=0,"",IF(H826="","--",IF(H826="3E","3E",LOOKUP(H826/J$2,{0,0.4,0.45,0.5,0.55,0.6,0.65,0.7,0.75,0.8,1},{0,2,2.25,2.5,2.75,3,3.25,3.5,3.75,4}))))</f>
        <v/>
      </c>
      <c r="K826" s="3" t="str">
        <f>IF(COUNT($A826)=0,"",IF($A826&lt;&gt;DRAFT!$B828,"ERR",IF(DRAFT!AJ828="3E","3E",IF(COUNT(DRAFT!AF828,DRAFT!AJ828)&gt;0,DRAFT!AK828,""))))</f>
        <v/>
      </c>
      <c r="L826" s="3" t="str">
        <f>IF(COUNT($A826)=0,"",IF(K826="3E","3E",IF(K826="","I",LOOKUP(K826/M$2,{0,0.4,0.45,0.5,0.55,0.6,0.65,0.7,0.75,0.8,1},{"F","D","C","C+","B-","B","B+","A-","A","A+"}))))</f>
        <v/>
      </c>
      <c r="M826" s="2" t="str">
        <f>IF(COUNT($A826)=0,"",IF(K826="","--",IF(K826="3E","3E",LOOKUP(K826/M$2,{0,0.4,0.45,0.5,0.55,0.6,0.65,0.7,0.75,0.8,1},{0,2,2.25,2.5,2.75,3,3.25,3.5,3.75,4}))))</f>
        <v/>
      </c>
      <c r="N826" s="3" t="str">
        <f>IF(COUNT($A826)=0,"",IF($A826&lt;&gt;DRAFT!$B828,"ERR",IF(DRAFT!AS828="3E","3E",IF(COUNT(DRAFT!AO828,DRAFT!AS828)&gt;0,DRAFT!AT828,""))))</f>
        <v/>
      </c>
      <c r="O826" s="3" t="str">
        <f>IF(COUNT($A826)=0,"",IF(N826="3E","3E",IF(N826="","I",LOOKUP(N826/P$2,{0,0.4,0.45,0.5,0.55,0.6,0.65,0.7,0.75,0.8,1},{"F","D","C","C+","B-","B","B+","A-","A","A+"}))))</f>
        <v/>
      </c>
      <c r="P826" s="2" t="str">
        <f>IF(COUNT($A826)=0,"",IF(N826="","--",IF(N826="3E","3E",LOOKUP(N826/P$2,{0,0.4,0.45,0.5,0.55,0.6,0.65,0.7,0.75,0.8,1},{0,2,2.25,2.5,2.75,3,3.25,3.5,3.75,4}))))</f>
        <v/>
      </c>
      <c r="Q826" s="3" t="str">
        <f>IF(COUNT($A826)=0,"",IF($A826&lt;&gt;DRAFT!$B828,"ERR",IF(DRAFT!BB828="3E","3E",IF(COUNT(DRAFT!AX828,DRAFT!BB828)&gt;0,DRAFT!BC828,""))))</f>
        <v/>
      </c>
      <c r="R826" s="3" t="str">
        <f>IF(COUNT($A826)=0,"",IF(Q826="3E","3E",IF(Q826="","I",LOOKUP(Q826/S$2,{0,0.4,0.45,0.5,0.55,0.6,0.65,0.7,0.75,0.8,1},{"F","D","C","C+","B-","B","B+","A-","A","A+"}))))</f>
        <v/>
      </c>
      <c r="S826" s="2" t="str">
        <f>IF(COUNT($A826)=0,"",IF(Q826="","--",IF(Q826="3E","3E",LOOKUP(Q826/S$2,{0,0.4,0.45,0.5,0.55,0.6,0.65,0.7,0.75,0.8,1},{0,2,2.25,2.5,2.75,3,3.25,3.5,3.75,4}))))</f>
        <v/>
      </c>
      <c r="T826" s="3" t="str">
        <f>IF(COUNT($A826)=0,"",IF($A826&lt;&gt;DRAFT!$B828,"ERR",IF(DRAFT!BK828="3E","3E",IF(COUNT(DRAFT!BG828,DRAFT!BK828)&gt;0,DRAFT!BL828,""))))</f>
        <v/>
      </c>
      <c r="U826" s="3" t="str">
        <f>IF(COUNT($A826)=0,"",IF(T826="3E","3E",IF(T826="","I",LOOKUP(T826/V$2,{0,0.4,0.45,0.5,0.55,0.6,0.65,0.7,0.75,0.8,1},{"F","D","C","C+","B-","B","B+","A-","A","A+"}))))</f>
        <v/>
      </c>
      <c r="V826" s="2" t="str">
        <f>IF(COUNT($A826)=0,"",IF(T826="","--",IF(T826="3E","3E",LOOKUP(T826/V$2,{0,0.4,0.45,0.5,0.55,0.6,0.65,0.7,0.75,0.8,1},{0,2,2.25,2.5,2.75,3,3.25,3.5,3.75,4}))))</f>
        <v/>
      </c>
      <c r="W826" s="3" t="str">
        <f>IF(COUNT($A826)=0,"",IF($A826&lt;&gt;DRAFT!$B828,"ERR",IF(DRAFT!BT828="3E","3E",IF(COUNT(DRAFT!BP828,DRAFT!BT828)&gt;0,DRAFT!BU828,""))))</f>
        <v/>
      </c>
      <c r="X826" s="3" t="str">
        <f>IF(COUNT($A826)=0,"",IF(W826="3E","3E",IF(W826="","I",LOOKUP(W826/Y$2,{0,0.4,0.45,0.5,0.55,0.6,0.65,0.7,0.75,0.8,1},{"F","D","C","C+","B-","B","B+","A-","A","A+"}))))</f>
        <v/>
      </c>
      <c r="Y826" s="2" t="str">
        <f>IF(COUNT($A826)=0,"",IF(W826="","--",IF(W826="3E","3E",LOOKUP(W826/Y$2,{0,0.4,0.45,0.5,0.55,0.6,0.65,0.7,0.75,0.8,1},{0,2,2.25,2.5,2.75,3,3.25,3.5,3.75,4}))))</f>
        <v/>
      </c>
      <c r="Z826" s="3" t="str">
        <f>IF(COUNT($A826)=0,"",IF($A826&lt;&gt;DRAFT!$B828,"ERR",IF(DRAFT!CC828="3E","3E",IF(COUNT(DRAFT!BY828,DRAFT!CC828)&gt;0,DRAFT!CD828,""))))</f>
        <v/>
      </c>
      <c r="AA826" s="3" t="str">
        <f>IF(COUNT($A826)=0,"",IF(Z826="3E","3E",IF(Z826="","I",LOOKUP(Z826/AB$2,{0,0.4,0.45,0.5,0.55,0.6,0.65,0.7,0.75,0.8,1},{"F","D","C","C+","B-","B","B+","A-","A","A+"}))))</f>
        <v/>
      </c>
      <c r="AB826" s="2" t="str">
        <f>IF(COUNT($A826)=0,"",IF(Z826="","--",IF(Z826="3E","3E",LOOKUP(Z826/AB$2,{0,0.4,0.45,0.5,0.55,0.6,0.65,0.7,0.75,0.8,1},{0,2,2.25,2.5,2.75,3,3.25,3.5,3.75,4}))))</f>
        <v/>
      </c>
      <c r="AC826" s="3" t="str">
        <f>IF(COUNT($A826)=0,"",IF($A826&lt;&gt;DRAFT!$B828,"ERR",IF(DRAFT!CF828&gt;0,DRAFT!CF828,"")))</f>
        <v/>
      </c>
      <c r="AD826" s="3" t="str">
        <f>IF(COUNT($A826)=0,"",IF(AC826="3E","3E",IF(AC826="","I",LOOKUP(AC826/AE$2,{0,0.4,0.45,0.5,0.55,0.6,0.65,0.7,0.75,0.8,1},{"F","D","C","C+","B-","B","B+","A-","A","A+"}))))</f>
        <v/>
      </c>
      <c r="AE826" s="2" t="str">
        <f>IF(COUNT($A826)=0,"",IF(AC826="","--",IF(AC826="3E","3E",LOOKUP(AC826/AE$2,{0,0.4,0.45,0.5,0.55,0.6,0.65,0.7,0.75,0.8,1},{0,2,2.25,2.5,2.75,3,3.25,3.5,3.75,4}))))</f>
        <v/>
      </c>
      <c r="AF826" s="3" t="str">
        <f>IF($A826&lt;&gt;DRAFT!$B828,"ERR",IF(OR(COUNT($A826)=0,COUNT(DRAFT!CI828:CK828,DRAFT!CM828:CO828)=0),"",CEILING(SUM(DRAFT!CL828,DRAFT!CP828),1)))</f>
        <v/>
      </c>
      <c r="AG826" s="3" t="str">
        <f>IF(COUNT($A826)=0,"",IF(AF826="3E","3E",IF(AF826="","I",LOOKUP(AF826/AH$2,{0,0.4,0.45,0.5,0.55,0.6,0.65,0.7,0.75,0.8,1},{"F","D","C","C+","B-","B","B+","A-","A","A+"}))))</f>
        <v/>
      </c>
      <c r="AH826" s="2" t="str">
        <f>IF(COUNT($A826)=0,"",IF(AF826="","--",IF(AF826="3E","3E",LOOKUP(AF826/AH$2,{0,0.4,0.45,0.5,0.55,0.6,0.65,0.7,0.75,0.8,1},{0,2,2.25,2.5,2.75,3,3.25,3.5,3.75,4}))))</f>
        <v/>
      </c>
      <c r="AI826" s="11" t="str">
        <f>IF(OR(COUNT($A826)=0,COUNT(B826:AH826)=0),"",IF(COUNTIF(B826:AH826,"3E")&gt;0,"3E",IF(DRAFT!$A828="R",TRUNC(SUMPRODUCT(RGP,RCP)/TCP,3),TRUNC((SUMPRODUCT(--(IMDGP&gt;0)*IMDGP,IMCP)+CEILING(DRAFT!$CQ828*42,0.25))/TCP,3))))</f>
        <v/>
      </c>
      <c r="AJ826" s="3" t="str">
        <f>IF(OR(COUNT($A826)=0,COUNT(B826:AH826)=0),"",IF(COUNTIF(B826:AH826,"3E")&gt;0,"3E",IF(DRAFT!$A828="R",SUMPRODUCT(--(RGP&gt;=2),RCP),SUMPRODUCT(--(IMDGP&gt;0),--(IMGP=0),IMCP)+DRAFT!$CR828)))</f>
        <v/>
      </c>
      <c r="AK826" s="3" t="str">
        <f>IF(OR(COUNT($A826)=0,COUNT(B826:AH826)=0),"",IF(COUNTIF(B826:AJ826,"3E")&gt;0,"3E",IF(AND(DRAFT!$A828="IM",OR($AI826&gt;DRAFT!$CQ828,$AJ826&gt;DRAFT!$CR828)),"IMPROVED",IF(AND(DRAFT!$A828="IM",$AI826&lt;=DRAFT!$CQ828,$AJ826&lt;=DRAFT!$CR828),"NOT IMPROVED",IF(AND(AH826&gt;=2,AI826&gt;=2,AJ826&gt;=30),"PASS","FAIL")))))</f>
        <v/>
      </c>
      <c r="AL826" s="3" t="str">
        <f t="shared" si="24"/>
        <v/>
      </c>
      <c r="AM826" s="3" t="str">
        <f t="shared" si="25"/>
        <v/>
      </c>
    </row>
    <row r="827" spans="1:39" ht="18.95" customHeight="1" x14ac:dyDescent="0.25">
      <c r="A827" s="4" t="str">
        <f>IF(DRAFT!$B829="","",DRAFT!$B829)</f>
        <v/>
      </c>
      <c r="B827" s="3" t="str">
        <f>IF(COUNT($A827)=0,"",IF($A827&lt;&gt;DRAFT!$B829,"ERR",IF(DRAFT!I829="3E","3E",IF(COUNT(DRAFT!E829,DRAFT!I829)&gt;0,DRAFT!J829,""))))</f>
        <v/>
      </c>
      <c r="C827" s="3" t="str">
        <f>IF(COUNT($A827)=0,"",IF(B827="3E","3E",IF(B827="","I",LOOKUP(B827/D$2,{0,0.4,0.45,0.5,0.55,0.6,0.65,0.7,0.75,0.8,1},{"F","D","C","C+","B-","B","B+","A-","A","A+"}))))</f>
        <v/>
      </c>
      <c r="D827" s="2" t="str">
        <f>IF(COUNT($A827)=0,"",IF(B827="","--",IF(B827="3E","3E",LOOKUP(B827/D$2,{0,0.4,0.45,0.5,0.55,0.6,0.65,0.7,0.75,0.8,1},{0,2,2.25,2.5,2.75,3,3.25,3.5,3.75,4}))))</f>
        <v/>
      </c>
      <c r="E827" s="3" t="str">
        <f>IF(COUNT($A827)=0,"",IF($A827&lt;&gt;DRAFT!$B829,"ERR",IF(DRAFT!R829="3E","3E",IF(COUNT(DRAFT!N829,DRAFT!R829)&gt;0,DRAFT!S829,""))))</f>
        <v/>
      </c>
      <c r="F827" s="3" t="str">
        <f>IF(COUNT($A827)=0,"",IF(E827="3E","3E",IF(E827="","I",LOOKUP(E827/G$2,{0,0.4,0.45,0.5,0.55,0.6,0.65,0.7,0.75,0.8,1},{"F","D","C","C+","B-","B","B+","A-","A","A+"}))))</f>
        <v/>
      </c>
      <c r="G827" s="2" t="str">
        <f>IF(COUNT($A827)=0,"",IF(E827="","--",IF(E827="3E","3E",LOOKUP(E827/G$2,{0,0.4,0.45,0.5,0.55,0.6,0.65,0.7,0.75,0.8,1},{0,2,2.25,2.5,2.75,3,3.25,3.5,3.75,4}))))</f>
        <v/>
      </c>
      <c r="H827" s="3" t="str">
        <f>IF(COUNT($A827)=0,"",IF($A827&lt;&gt;DRAFT!$B829,"ERR",IF(DRAFT!AA829="3E","3E",IF(COUNT(DRAFT!W829,DRAFT!AA829)&gt;0,DRAFT!AB829,""))))</f>
        <v/>
      </c>
      <c r="I827" s="3" t="str">
        <f>IF(COUNT($A827)=0,"",IF(H827="3E","3E",IF(H827="","I",LOOKUP(H827/J$2,{0,0.4,0.45,0.5,0.55,0.6,0.65,0.7,0.75,0.8,1},{"F","D","C","C+","B-","B","B+","A-","A","A+"}))))</f>
        <v/>
      </c>
      <c r="J827" s="2" t="str">
        <f>IF(COUNT($A827)=0,"",IF(H827="","--",IF(H827="3E","3E",LOOKUP(H827/J$2,{0,0.4,0.45,0.5,0.55,0.6,0.65,0.7,0.75,0.8,1},{0,2,2.25,2.5,2.75,3,3.25,3.5,3.75,4}))))</f>
        <v/>
      </c>
      <c r="K827" s="3" t="str">
        <f>IF(COUNT($A827)=0,"",IF($A827&lt;&gt;DRAFT!$B829,"ERR",IF(DRAFT!AJ829="3E","3E",IF(COUNT(DRAFT!AF829,DRAFT!AJ829)&gt;0,DRAFT!AK829,""))))</f>
        <v/>
      </c>
      <c r="L827" s="3" t="str">
        <f>IF(COUNT($A827)=0,"",IF(K827="3E","3E",IF(K827="","I",LOOKUP(K827/M$2,{0,0.4,0.45,0.5,0.55,0.6,0.65,0.7,0.75,0.8,1},{"F","D","C","C+","B-","B","B+","A-","A","A+"}))))</f>
        <v/>
      </c>
      <c r="M827" s="2" t="str">
        <f>IF(COUNT($A827)=0,"",IF(K827="","--",IF(K827="3E","3E",LOOKUP(K827/M$2,{0,0.4,0.45,0.5,0.55,0.6,0.65,0.7,0.75,0.8,1},{0,2,2.25,2.5,2.75,3,3.25,3.5,3.75,4}))))</f>
        <v/>
      </c>
      <c r="N827" s="3" t="str">
        <f>IF(COUNT($A827)=0,"",IF($A827&lt;&gt;DRAFT!$B829,"ERR",IF(DRAFT!AS829="3E","3E",IF(COUNT(DRAFT!AO829,DRAFT!AS829)&gt;0,DRAFT!AT829,""))))</f>
        <v/>
      </c>
      <c r="O827" s="3" t="str">
        <f>IF(COUNT($A827)=0,"",IF(N827="3E","3E",IF(N827="","I",LOOKUP(N827/P$2,{0,0.4,0.45,0.5,0.55,0.6,0.65,0.7,0.75,0.8,1},{"F","D","C","C+","B-","B","B+","A-","A","A+"}))))</f>
        <v/>
      </c>
      <c r="P827" s="2" t="str">
        <f>IF(COUNT($A827)=0,"",IF(N827="","--",IF(N827="3E","3E",LOOKUP(N827/P$2,{0,0.4,0.45,0.5,0.55,0.6,0.65,0.7,0.75,0.8,1},{0,2,2.25,2.5,2.75,3,3.25,3.5,3.75,4}))))</f>
        <v/>
      </c>
      <c r="Q827" s="3" t="str">
        <f>IF(COUNT($A827)=0,"",IF($A827&lt;&gt;DRAFT!$B829,"ERR",IF(DRAFT!BB829="3E","3E",IF(COUNT(DRAFT!AX829,DRAFT!BB829)&gt;0,DRAFT!BC829,""))))</f>
        <v/>
      </c>
      <c r="R827" s="3" t="str">
        <f>IF(COUNT($A827)=0,"",IF(Q827="3E","3E",IF(Q827="","I",LOOKUP(Q827/S$2,{0,0.4,0.45,0.5,0.55,0.6,0.65,0.7,0.75,0.8,1},{"F","D","C","C+","B-","B","B+","A-","A","A+"}))))</f>
        <v/>
      </c>
      <c r="S827" s="2" t="str">
        <f>IF(COUNT($A827)=0,"",IF(Q827="","--",IF(Q827="3E","3E",LOOKUP(Q827/S$2,{0,0.4,0.45,0.5,0.55,0.6,0.65,0.7,0.75,0.8,1},{0,2,2.25,2.5,2.75,3,3.25,3.5,3.75,4}))))</f>
        <v/>
      </c>
      <c r="T827" s="3" t="str">
        <f>IF(COUNT($A827)=0,"",IF($A827&lt;&gt;DRAFT!$B829,"ERR",IF(DRAFT!BK829="3E","3E",IF(COUNT(DRAFT!BG829,DRAFT!BK829)&gt;0,DRAFT!BL829,""))))</f>
        <v/>
      </c>
      <c r="U827" s="3" t="str">
        <f>IF(COUNT($A827)=0,"",IF(T827="3E","3E",IF(T827="","I",LOOKUP(T827/V$2,{0,0.4,0.45,0.5,0.55,0.6,0.65,0.7,0.75,0.8,1},{"F","D","C","C+","B-","B","B+","A-","A","A+"}))))</f>
        <v/>
      </c>
      <c r="V827" s="2" t="str">
        <f>IF(COUNT($A827)=0,"",IF(T827="","--",IF(T827="3E","3E",LOOKUP(T827/V$2,{0,0.4,0.45,0.5,0.55,0.6,0.65,0.7,0.75,0.8,1},{0,2,2.25,2.5,2.75,3,3.25,3.5,3.75,4}))))</f>
        <v/>
      </c>
      <c r="W827" s="3" t="str">
        <f>IF(COUNT($A827)=0,"",IF($A827&lt;&gt;DRAFT!$B829,"ERR",IF(DRAFT!BT829="3E","3E",IF(COUNT(DRAFT!BP829,DRAFT!BT829)&gt;0,DRAFT!BU829,""))))</f>
        <v/>
      </c>
      <c r="X827" s="3" t="str">
        <f>IF(COUNT($A827)=0,"",IF(W827="3E","3E",IF(W827="","I",LOOKUP(W827/Y$2,{0,0.4,0.45,0.5,0.55,0.6,0.65,0.7,0.75,0.8,1},{"F","D","C","C+","B-","B","B+","A-","A","A+"}))))</f>
        <v/>
      </c>
      <c r="Y827" s="2" t="str">
        <f>IF(COUNT($A827)=0,"",IF(W827="","--",IF(W827="3E","3E",LOOKUP(W827/Y$2,{0,0.4,0.45,0.5,0.55,0.6,0.65,0.7,0.75,0.8,1},{0,2,2.25,2.5,2.75,3,3.25,3.5,3.75,4}))))</f>
        <v/>
      </c>
      <c r="Z827" s="3" t="str">
        <f>IF(COUNT($A827)=0,"",IF($A827&lt;&gt;DRAFT!$B829,"ERR",IF(DRAFT!CC829="3E","3E",IF(COUNT(DRAFT!BY829,DRAFT!CC829)&gt;0,DRAFT!CD829,""))))</f>
        <v/>
      </c>
      <c r="AA827" s="3" t="str">
        <f>IF(COUNT($A827)=0,"",IF(Z827="3E","3E",IF(Z827="","I",LOOKUP(Z827/AB$2,{0,0.4,0.45,0.5,0.55,0.6,0.65,0.7,0.75,0.8,1},{"F","D","C","C+","B-","B","B+","A-","A","A+"}))))</f>
        <v/>
      </c>
      <c r="AB827" s="2" t="str">
        <f>IF(COUNT($A827)=0,"",IF(Z827="","--",IF(Z827="3E","3E",LOOKUP(Z827/AB$2,{0,0.4,0.45,0.5,0.55,0.6,0.65,0.7,0.75,0.8,1},{0,2,2.25,2.5,2.75,3,3.25,3.5,3.75,4}))))</f>
        <v/>
      </c>
      <c r="AC827" s="3" t="str">
        <f>IF(COUNT($A827)=0,"",IF($A827&lt;&gt;DRAFT!$B829,"ERR",IF(DRAFT!CF829&gt;0,DRAFT!CF829,"")))</f>
        <v/>
      </c>
      <c r="AD827" s="3" t="str">
        <f>IF(COUNT($A827)=0,"",IF(AC827="3E","3E",IF(AC827="","I",LOOKUP(AC827/AE$2,{0,0.4,0.45,0.5,0.55,0.6,0.65,0.7,0.75,0.8,1},{"F","D","C","C+","B-","B","B+","A-","A","A+"}))))</f>
        <v/>
      </c>
      <c r="AE827" s="2" t="str">
        <f>IF(COUNT($A827)=0,"",IF(AC827="","--",IF(AC827="3E","3E",LOOKUP(AC827/AE$2,{0,0.4,0.45,0.5,0.55,0.6,0.65,0.7,0.75,0.8,1},{0,2,2.25,2.5,2.75,3,3.25,3.5,3.75,4}))))</f>
        <v/>
      </c>
      <c r="AF827" s="3" t="str">
        <f>IF($A827&lt;&gt;DRAFT!$B829,"ERR",IF(OR(COUNT($A827)=0,COUNT(DRAFT!CI829:CK829,DRAFT!CM829:CO829)=0),"",CEILING(SUM(DRAFT!CL829,DRAFT!CP829),1)))</f>
        <v/>
      </c>
      <c r="AG827" s="3" t="str">
        <f>IF(COUNT($A827)=0,"",IF(AF827="3E","3E",IF(AF827="","I",LOOKUP(AF827/AH$2,{0,0.4,0.45,0.5,0.55,0.6,0.65,0.7,0.75,0.8,1},{"F","D","C","C+","B-","B","B+","A-","A","A+"}))))</f>
        <v/>
      </c>
      <c r="AH827" s="2" t="str">
        <f>IF(COUNT($A827)=0,"",IF(AF827="","--",IF(AF827="3E","3E",LOOKUP(AF827/AH$2,{0,0.4,0.45,0.5,0.55,0.6,0.65,0.7,0.75,0.8,1},{0,2,2.25,2.5,2.75,3,3.25,3.5,3.75,4}))))</f>
        <v/>
      </c>
      <c r="AI827" s="11" t="str">
        <f>IF(OR(COUNT($A827)=0,COUNT(B827:AH827)=0),"",IF(COUNTIF(B827:AH827,"3E")&gt;0,"3E",IF(DRAFT!$A829="R",TRUNC(SUMPRODUCT(RGP,RCP)/TCP,3),TRUNC((SUMPRODUCT(--(IMDGP&gt;0)*IMDGP,IMCP)+CEILING(DRAFT!$CQ829*42,0.25))/TCP,3))))</f>
        <v/>
      </c>
      <c r="AJ827" s="3" t="str">
        <f>IF(OR(COUNT($A827)=0,COUNT(B827:AH827)=0),"",IF(COUNTIF(B827:AH827,"3E")&gt;0,"3E",IF(DRAFT!$A829="R",SUMPRODUCT(--(RGP&gt;=2),RCP),SUMPRODUCT(--(IMDGP&gt;0),--(IMGP=0),IMCP)+DRAFT!$CR829)))</f>
        <v/>
      </c>
      <c r="AK827" s="3" t="str">
        <f>IF(OR(COUNT($A827)=0,COUNT(B827:AH827)=0),"",IF(COUNTIF(B827:AJ827,"3E")&gt;0,"3E",IF(AND(DRAFT!$A829="IM",OR($AI827&gt;DRAFT!$CQ829,$AJ827&gt;DRAFT!$CR829)),"IMPROVED",IF(AND(DRAFT!$A829="IM",$AI827&lt;=DRAFT!$CQ829,$AJ827&lt;=DRAFT!$CR829),"NOT IMPROVED",IF(AND(AH827&gt;=2,AI827&gt;=2,AJ827&gt;=30),"PASS","FAIL")))))</f>
        <v/>
      </c>
      <c r="AL827" s="3" t="str">
        <f t="shared" si="24"/>
        <v/>
      </c>
      <c r="AM827" s="3" t="str">
        <f t="shared" si="25"/>
        <v/>
      </c>
    </row>
    <row r="828" spans="1:39" ht="18.95" customHeight="1" x14ac:dyDescent="0.25">
      <c r="A828" s="4" t="str">
        <f>IF(DRAFT!$B830="","",DRAFT!$B830)</f>
        <v/>
      </c>
      <c r="B828" s="3" t="str">
        <f>IF(COUNT($A828)=0,"",IF($A828&lt;&gt;DRAFT!$B830,"ERR",IF(DRAFT!I830="3E","3E",IF(COUNT(DRAFT!E830,DRAFT!I830)&gt;0,DRAFT!J830,""))))</f>
        <v/>
      </c>
      <c r="C828" s="3" t="str">
        <f>IF(COUNT($A828)=0,"",IF(B828="3E","3E",IF(B828="","I",LOOKUP(B828/D$2,{0,0.4,0.45,0.5,0.55,0.6,0.65,0.7,0.75,0.8,1},{"F","D","C","C+","B-","B","B+","A-","A","A+"}))))</f>
        <v/>
      </c>
      <c r="D828" s="2" t="str">
        <f>IF(COUNT($A828)=0,"",IF(B828="","--",IF(B828="3E","3E",LOOKUP(B828/D$2,{0,0.4,0.45,0.5,0.55,0.6,0.65,0.7,0.75,0.8,1},{0,2,2.25,2.5,2.75,3,3.25,3.5,3.75,4}))))</f>
        <v/>
      </c>
      <c r="E828" s="3" t="str">
        <f>IF(COUNT($A828)=0,"",IF($A828&lt;&gt;DRAFT!$B830,"ERR",IF(DRAFT!R830="3E","3E",IF(COUNT(DRAFT!N830,DRAFT!R830)&gt;0,DRAFT!S830,""))))</f>
        <v/>
      </c>
      <c r="F828" s="3" t="str">
        <f>IF(COUNT($A828)=0,"",IF(E828="3E","3E",IF(E828="","I",LOOKUP(E828/G$2,{0,0.4,0.45,0.5,0.55,0.6,0.65,0.7,0.75,0.8,1},{"F","D","C","C+","B-","B","B+","A-","A","A+"}))))</f>
        <v/>
      </c>
      <c r="G828" s="2" t="str">
        <f>IF(COUNT($A828)=0,"",IF(E828="","--",IF(E828="3E","3E",LOOKUP(E828/G$2,{0,0.4,0.45,0.5,0.55,0.6,0.65,0.7,0.75,0.8,1},{0,2,2.25,2.5,2.75,3,3.25,3.5,3.75,4}))))</f>
        <v/>
      </c>
      <c r="H828" s="3" t="str">
        <f>IF(COUNT($A828)=0,"",IF($A828&lt;&gt;DRAFT!$B830,"ERR",IF(DRAFT!AA830="3E","3E",IF(COUNT(DRAFT!W830,DRAFT!AA830)&gt;0,DRAFT!AB830,""))))</f>
        <v/>
      </c>
      <c r="I828" s="3" t="str">
        <f>IF(COUNT($A828)=0,"",IF(H828="3E","3E",IF(H828="","I",LOOKUP(H828/J$2,{0,0.4,0.45,0.5,0.55,0.6,0.65,0.7,0.75,0.8,1},{"F","D","C","C+","B-","B","B+","A-","A","A+"}))))</f>
        <v/>
      </c>
      <c r="J828" s="2" t="str">
        <f>IF(COUNT($A828)=0,"",IF(H828="","--",IF(H828="3E","3E",LOOKUP(H828/J$2,{0,0.4,0.45,0.5,0.55,0.6,0.65,0.7,0.75,0.8,1},{0,2,2.25,2.5,2.75,3,3.25,3.5,3.75,4}))))</f>
        <v/>
      </c>
      <c r="K828" s="3" t="str">
        <f>IF(COUNT($A828)=0,"",IF($A828&lt;&gt;DRAFT!$B830,"ERR",IF(DRAFT!AJ830="3E","3E",IF(COUNT(DRAFT!AF830,DRAFT!AJ830)&gt;0,DRAFT!AK830,""))))</f>
        <v/>
      </c>
      <c r="L828" s="3" t="str">
        <f>IF(COUNT($A828)=0,"",IF(K828="3E","3E",IF(K828="","I",LOOKUP(K828/M$2,{0,0.4,0.45,0.5,0.55,0.6,0.65,0.7,0.75,0.8,1},{"F","D","C","C+","B-","B","B+","A-","A","A+"}))))</f>
        <v/>
      </c>
      <c r="M828" s="2" t="str">
        <f>IF(COUNT($A828)=0,"",IF(K828="","--",IF(K828="3E","3E",LOOKUP(K828/M$2,{0,0.4,0.45,0.5,0.55,0.6,0.65,0.7,0.75,0.8,1},{0,2,2.25,2.5,2.75,3,3.25,3.5,3.75,4}))))</f>
        <v/>
      </c>
      <c r="N828" s="3" t="str">
        <f>IF(COUNT($A828)=0,"",IF($A828&lt;&gt;DRAFT!$B830,"ERR",IF(DRAFT!AS830="3E","3E",IF(COUNT(DRAFT!AO830,DRAFT!AS830)&gt;0,DRAFT!AT830,""))))</f>
        <v/>
      </c>
      <c r="O828" s="3" t="str">
        <f>IF(COUNT($A828)=0,"",IF(N828="3E","3E",IF(N828="","I",LOOKUP(N828/P$2,{0,0.4,0.45,0.5,0.55,0.6,0.65,0.7,0.75,0.8,1},{"F","D","C","C+","B-","B","B+","A-","A","A+"}))))</f>
        <v/>
      </c>
      <c r="P828" s="2" t="str">
        <f>IF(COUNT($A828)=0,"",IF(N828="","--",IF(N828="3E","3E",LOOKUP(N828/P$2,{0,0.4,0.45,0.5,0.55,0.6,0.65,0.7,0.75,0.8,1},{0,2,2.25,2.5,2.75,3,3.25,3.5,3.75,4}))))</f>
        <v/>
      </c>
      <c r="Q828" s="3" t="str">
        <f>IF(COUNT($A828)=0,"",IF($A828&lt;&gt;DRAFT!$B830,"ERR",IF(DRAFT!BB830="3E","3E",IF(COUNT(DRAFT!AX830,DRAFT!BB830)&gt;0,DRAFT!BC830,""))))</f>
        <v/>
      </c>
      <c r="R828" s="3" t="str">
        <f>IF(COUNT($A828)=0,"",IF(Q828="3E","3E",IF(Q828="","I",LOOKUP(Q828/S$2,{0,0.4,0.45,0.5,0.55,0.6,0.65,0.7,0.75,0.8,1},{"F","D","C","C+","B-","B","B+","A-","A","A+"}))))</f>
        <v/>
      </c>
      <c r="S828" s="2" t="str">
        <f>IF(COUNT($A828)=0,"",IF(Q828="","--",IF(Q828="3E","3E",LOOKUP(Q828/S$2,{0,0.4,0.45,0.5,0.55,0.6,0.65,0.7,0.75,0.8,1},{0,2,2.25,2.5,2.75,3,3.25,3.5,3.75,4}))))</f>
        <v/>
      </c>
      <c r="T828" s="3" t="str">
        <f>IF(COUNT($A828)=0,"",IF($A828&lt;&gt;DRAFT!$B830,"ERR",IF(DRAFT!BK830="3E","3E",IF(COUNT(DRAFT!BG830,DRAFT!BK830)&gt;0,DRAFT!BL830,""))))</f>
        <v/>
      </c>
      <c r="U828" s="3" t="str">
        <f>IF(COUNT($A828)=0,"",IF(T828="3E","3E",IF(T828="","I",LOOKUP(T828/V$2,{0,0.4,0.45,0.5,0.55,0.6,0.65,0.7,0.75,0.8,1},{"F","D","C","C+","B-","B","B+","A-","A","A+"}))))</f>
        <v/>
      </c>
      <c r="V828" s="2" t="str">
        <f>IF(COUNT($A828)=0,"",IF(T828="","--",IF(T828="3E","3E",LOOKUP(T828/V$2,{0,0.4,0.45,0.5,0.55,0.6,0.65,0.7,0.75,0.8,1},{0,2,2.25,2.5,2.75,3,3.25,3.5,3.75,4}))))</f>
        <v/>
      </c>
      <c r="W828" s="3" t="str">
        <f>IF(COUNT($A828)=0,"",IF($A828&lt;&gt;DRAFT!$B830,"ERR",IF(DRAFT!BT830="3E","3E",IF(COUNT(DRAFT!BP830,DRAFT!BT830)&gt;0,DRAFT!BU830,""))))</f>
        <v/>
      </c>
      <c r="X828" s="3" t="str">
        <f>IF(COUNT($A828)=0,"",IF(W828="3E","3E",IF(W828="","I",LOOKUP(W828/Y$2,{0,0.4,0.45,0.5,0.55,0.6,0.65,0.7,0.75,0.8,1},{"F","D","C","C+","B-","B","B+","A-","A","A+"}))))</f>
        <v/>
      </c>
      <c r="Y828" s="2" t="str">
        <f>IF(COUNT($A828)=0,"",IF(W828="","--",IF(W828="3E","3E",LOOKUP(W828/Y$2,{0,0.4,0.45,0.5,0.55,0.6,0.65,0.7,0.75,0.8,1},{0,2,2.25,2.5,2.75,3,3.25,3.5,3.75,4}))))</f>
        <v/>
      </c>
      <c r="Z828" s="3" t="str">
        <f>IF(COUNT($A828)=0,"",IF($A828&lt;&gt;DRAFT!$B830,"ERR",IF(DRAFT!CC830="3E","3E",IF(COUNT(DRAFT!BY830,DRAFT!CC830)&gt;0,DRAFT!CD830,""))))</f>
        <v/>
      </c>
      <c r="AA828" s="3" t="str">
        <f>IF(COUNT($A828)=0,"",IF(Z828="3E","3E",IF(Z828="","I",LOOKUP(Z828/AB$2,{0,0.4,0.45,0.5,0.55,0.6,0.65,0.7,0.75,0.8,1},{"F","D","C","C+","B-","B","B+","A-","A","A+"}))))</f>
        <v/>
      </c>
      <c r="AB828" s="2" t="str">
        <f>IF(COUNT($A828)=0,"",IF(Z828="","--",IF(Z828="3E","3E",LOOKUP(Z828/AB$2,{0,0.4,0.45,0.5,0.55,0.6,0.65,0.7,0.75,0.8,1},{0,2,2.25,2.5,2.75,3,3.25,3.5,3.75,4}))))</f>
        <v/>
      </c>
      <c r="AC828" s="3" t="str">
        <f>IF(COUNT($A828)=0,"",IF($A828&lt;&gt;DRAFT!$B830,"ERR",IF(DRAFT!CF830&gt;0,DRAFT!CF830,"")))</f>
        <v/>
      </c>
      <c r="AD828" s="3" t="str">
        <f>IF(COUNT($A828)=0,"",IF(AC828="3E","3E",IF(AC828="","I",LOOKUP(AC828/AE$2,{0,0.4,0.45,0.5,0.55,0.6,0.65,0.7,0.75,0.8,1},{"F","D","C","C+","B-","B","B+","A-","A","A+"}))))</f>
        <v/>
      </c>
      <c r="AE828" s="2" t="str">
        <f>IF(COUNT($A828)=0,"",IF(AC828="","--",IF(AC828="3E","3E",LOOKUP(AC828/AE$2,{0,0.4,0.45,0.5,0.55,0.6,0.65,0.7,0.75,0.8,1},{0,2,2.25,2.5,2.75,3,3.25,3.5,3.75,4}))))</f>
        <v/>
      </c>
      <c r="AF828" s="3" t="str">
        <f>IF($A828&lt;&gt;DRAFT!$B830,"ERR",IF(OR(COUNT($A828)=0,COUNT(DRAFT!CI830:CK830,DRAFT!CM830:CO830)=0),"",CEILING(SUM(DRAFT!CL830,DRAFT!CP830),1)))</f>
        <v/>
      </c>
      <c r="AG828" s="3" t="str">
        <f>IF(COUNT($A828)=0,"",IF(AF828="3E","3E",IF(AF828="","I",LOOKUP(AF828/AH$2,{0,0.4,0.45,0.5,0.55,0.6,0.65,0.7,0.75,0.8,1},{"F","D","C","C+","B-","B","B+","A-","A","A+"}))))</f>
        <v/>
      </c>
      <c r="AH828" s="2" t="str">
        <f>IF(COUNT($A828)=0,"",IF(AF828="","--",IF(AF828="3E","3E",LOOKUP(AF828/AH$2,{0,0.4,0.45,0.5,0.55,0.6,0.65,0.7,0.75,0.8,1},{0,2,2.25,2.5,2.75,3,3.25,3.5,3.75,4}))))</f>
        <v/>
      </c>
      <c r="AI828" s="11" t="str">
        <f>IF(OR(COUNT($A828)=0,COUNT(B828:AH828)=0),"",IF(COUNTIF(B828:AH828,"3E")&gt;0,"3E",IF(DRAFT!$A830="R",TRUNC(SUMPRODUCT(RGP,RCP)/TCP,3),TRUNC((SUMPRODUCT(--(IMDGP&gt;0)*IMDGP,IMCP)+CEILING(DRAFT!$CQ830*42,0.25))/TCP,3))))</f>
        <v/>
      </c>
      <c r="AJ828" s="3" t="str">
        <f>IF(OR(COUNT($A828)=0,COUNT(B828:AH828)=0),"",IF(COUNTIF(B828:AH828,"3E")&gt;0,"3E",IF(DRAFT!$A830="R",SUMPRODUCT(--(RGP&gt;=2),RCP),SUMPRODUCT(--(IMDGP&gt;0),--(IMGP=0),IMCP)+DRAFT!$CR830)))</f>
        <v/>
      </c>
      <c r="AK828" s="3" t="str">
        <f>IF(OR(COUNT($A828)=0,COUNT(B828:AH828)=0),"",IF(COUNTIF(B828:AJ828,"3E")&gt;0,"3E",IF(AND(DRAFT!$A830="IM",OR($AI828&gt;DRAFT!$CQ830,$AJ828&gt;DRAFT!$CR830)),"IMPROVED",IF(AND(DRAFT!$A830="IM",$AI828&lt;=DRAFT!$CQ830,$AJ828&lt;=DRAFT!$CR830),"NOT IMPROVED",IF(AND(AH828&gt;=2,AI828&gt;=2,AJ828&gt;=30),"PASS","FAIL")))))</f>
        <v/>
      </c>
      <c r="AL828" s="3" t="str">
        <f t="shared" si="24"/>
        <v/>
      </c>
      <c r="AM828" s="3" t="str">
        <f t="shared" si="25"/>
        <v/>
      </c>
    </row>
    <row r="829" spans="1:39" ht="18.95" customHeight="1" x14ac:dyDescent="0.25">
      <c r="A829" s="4" t="str">
        <f>IF(DRAFT!$B831="","",DRAFT!$B831)</f>
        <v/>
      </c>
      <c r="B829" s="3" t="str">
        <f>IF(COUNT($A829)=0,"",IF($A829&lt;&gt;DRAFT!$B831,"ERR",IF(DRAFT!I831="3E","3E",IF(COUNT(DRAFT!E831,DRAFT!I831)&gt;0,DRAFT!J831,""))))</f>
        <v/>
      </c>
      <c r="C829" s="3" t="str">
        <f>IF(COUNT($A829)=0,"",IF(B829="3E","3E",IF(B829="","I",LOOKUP(B829/D$2,{0,0.4,0.45,0.5,0.55,0.6,0.65,0.7,0.75,0.8,1},{"F","D","C","C+","B-","B","B+","A-","A","A+"}))))</f>
        <v/>
      </c>
      <c r="D829" s="2" t="str">
        <f>IF(COUNT($A829)=0,"",IF(B829="","--",IF(B829="3E","3E",LOOKUP(B829/D$2,{0,0.4,0.45,0.5,0.55,0.6,0.65,0.7,0.75,0.8,1},{0,2,2.25,2.5,2.75,3,3.25,3.5,3.75,4}))))</f>
        <v/>
      </c>
      <c r="E829" s="3" t="str">
        <f>IF(COUNT($A829)=0,"",IF($A829&lt;&gt;DRAFT!$B831,"ERR",IF(DRAFT!R831="3E","3E",IF(COUNT(DRAFT!N831,DRAFT!R831)&gt;0,DRAFT!S831,""))))</f>
        <v/>
      </c>
      <c r="F829" s="3" t="str">
        <f>IF(COUNT($A829)=0,"",IF(E829="3E","3E",IF(E829="","I",LOOKUP(E829/G$2,{0,0.4,0.45,0.5,0.55,0.6,0.65,0.7,0.75,0.8,1},{"F","D","C","C+","B-","B","B+","A-","A","A+"}))))</f>
        <v/>
      </c>
      <c r="G829" s="2" t="str">
        <f>IF(COUNT($A829)=0,"",IF(E829="","--",IF(E829="3E","3E",LOOKUP(E829/G$2,{0,0.4,0.45,0.5,0.55,0.6,0.65,0.7,0.75,0.8,1},{0,2,2.25,2.5,2.75,3,3.25,3.5,3.75,4}))))</f>
        <v/>
      </c>
      <c r="H829" s="3" t="str">
        <f>IF(COUNT($A829)=0,"",IF($A829&lt;&gt;DRAFT!$B831,"ERR",IF(DRAFT!AA831="3E","3E",IF(COUNT(DRAFT!W831,DRAFT!AA831)&gt;0,DRAFT!AB831,""))))</f>
        <v/>
      </c>
      <c r="I829" s="3" t="str">
        <f>IF(COUNT($A829)=0,"",IF(H829="3E","3E",IF(H829="","I",LOOKUP(H829/J$2,{0,0.4,0.45,0.5,0.55,0.6,0.65,0.7,0.75,0.8,1},{"F","D","C","C+","B-","B","B+","A-","A","A+"}))))</f>
        <v/>
      </c>
      <c r="J829" s="2" t="str">
        <f>IF(COUNT($A829)=0,"",IF(H829="","--",IF(H829="3E","3E",LOOKUP(H829/J$2,{0,0.4,0.45,0.5,0.55,0.6,0.65,0.7,0.75,0.8,1},{0,2,2.25,2.5,2.75,3,3.25,3.5,3.75,4}))))</f>
        <v/>
      </c>
      <c r="K829" s="3" t="str">
        <f>IF(COUNT($A829)=0,"",IF($A829&lt;&gt;DRAFT!$B831,"ERR",IF(DRAFT!AJ831="3E","3E",IF(COUNT(DRAFT!AF831,DRAFT!AJ831)&gt;0,DRAFT!AK831,""))))</f>
        <v/>
      </c>
      <c r="L829" s="3" t="str">
        <f>IF(COUNT($A829)=0,"",IF(K829="3E","3E",IF(K829="","I",LOOKUP(K829/M$2,{0,0.4,0.45,0.5,0.55,0.6,0.65,0.7,0.75,0.8,1},{"F","D","C","C+","B-","B","B+","A-","A","A+"}))))</f>
        <v/>
      </c>
      <c r="M829" s="2" t="str">
        <f>IF(COUNT($A829)=0,"",IF(K829="","--",IF(K829="3E","3E",LOOKUP(K829/M$2,{0,0.4,0.45,0.5,0.55,0.6,0.65,0.7,0.75,0.8,1},{0,2,2.25,2.5,2.75,3,3.25,3.5,3.75,4}))))</f>
        <v/>
      </c>
      <c r="N829" s="3" t="str">
        <f>IF(COUNT($A829)=0,"",IF($A829&lt;&gt;DRAFT!$B831,"ERR",IF(DRAFT!AS831="3E","3E",IF(COUNT(DRAFT!AO831,DRAFT!AS831)&gt;0,DRAFT!AT831,""))))</f>
        <v/>
      </c>
      <c r="O829" s="3" t="str">
        <f>IF(COUNT($A829)=0,"",IF(N829="3E","3E",IF(N829="","I",LOOKUP(N829/P$2,{0,0.4,0.45,0.5,0.55,0.6,0.65,0.7,0.75,0.8,1},{"F","D","C","C+","B-","B","B+","A-","A","A+"}))))</f>
        <v/>
      </c>
      <c r="P829" s="2" t="str">
        <f>IF(COUNT($A829)=0,"",IF(N829="","--",IF(N829="3E","3E",LOOKUP(N829/P$2,{0,0.4,0.45,0.5,0.55,0.6,0.65,0.7,0.75,0.8,1},{0,2,2.25,2.5,2.75,3,3.25,3.5,3.75,4}))))</f>
        <v/>
      </c>
      <c r="Q829" s="3" t="str">
        <f>IF(COUNT($A829)=0,"",IF($A829&lt;&gt;DRAFT!$B831,"ERR",IF(DRAFT!BB831="3E","3E",IF(COUNT(DRAFT!AX831,DRAFT!BB831)&gt;0,DRAFT!BC831,""))))</f>
        <v/>
      </c>
      <c r="R829" s="3" t="str">
        <f>IF(COUNT($A829)=0,"",IF(Q829="3E","3E",IF(Q829="","I",LOOKUP(Q829/S$2,{0,0.4,0.45,0.5,0.55,0.6,0.65,0.7,0.75,0.8,1},{"F","D","C","C+","B-","B","B+","A-","A","A+"}))))</f>
        <v/>
      </c>
      <c r="S829" s="2" t="str">
        <f>IF(COUNT($A829)=0,"",IF(Q829="","--",IF(Q829="3E","3E",LOOKUP(Q829/S$2,{0,0.4,0.45,0.5,0.55,0.6,0.65,0.7,0.75,0.8,1},{0,2,2.25,2.5,2.75,3,3.25,3.5,3.75,4}))))</f>
        <v/>
      </c>
      <c r="T829" s="3" t="str">
        <f>IF(COUNT($A829)=0,"",IF($A829&lt;&gt;DRAFT!$B831,"ERR",IF(DRAFT!BK831="3E","3E",IF(COUNT(DRAFT!BG831,DRAFT!BK831)&gt;0,DRAFT!BL831,""))))</f>
        <v/>
      </c>
      <c r="U829" s="3" t="str">
        <f>IF(COUNT($A829)=0,"",IF(T829="3E","3E",IF(T829="","I",LOOKUP(T829/V$2,{0,0.4,0.45,0.5,0.55,0.6,0.65,0.7,0.75,0.8,1},{"F","D","C","C+","B-","B","B+","A-","A","A+"}))))</f>
        <v/>
      </c>
      <c r="V829" s="2" t="str">
        <f>IF(COUNT($A829)=0,"",IF(T829="","--",IF(T829="3E","3E",LOOKUP(T829/V$2,{0,0.4,0.45,0.5,0.55,0.6,0.65,0.7,0.75,0.8,1},{0,2,2.25,2.5,2.75,3,3.25,3.5,3.75,4}))))</f>
        <v/>
      </c>
      <c r="W829" s="3" t="str">
        <f>IF(COUNT($A829)=0,"",IF($A829&lt;&gt;DRAFT!$B831,"ERR",IF(DRAFT!BT831="3E","3E",IF(COUNT(DRAFT!BP831,DRAFT!BT831)&gt;0,DRAFT!BU831,""))))</f>
        <v/>
      </c>
      <c r="X829" s="3" t="str">
        <f>IF(COUNT($A829)=0,"",IF(W829="3E","3E",IF(W829="","I",LOOKUP(W829/Y$2,{0,0.4,0.45,0.5,0.55,0.6,0.65,0.7,0.75,0.8,1},{"F","D","C","C+","B-","B","B+","A-","A","A+"}))))</f>
        <v/>
      </c>
      <c r="Y829" s="2" t="str">
        <f>IF(COUNT($A829)=0,"",IF(W829="","--",IF(W829="3E","3E",LOOKUP(W829/Y$2,{0,0.4,0.45,0.5,0.55,0.6,0.65,0.7,0.75,0.8,1},{0,2,2.25,2.5,2.75,3,3.25,3.5,3.75,4}))))</f>
        <v/>
      </c>
      <c r="Z829" s="3" t="str">
        <f>IF(COUNT($A829)=0,"",IF($A829&lt;&gt;DRAFT!$B831,"ERR",IF(DRAFT!CC831="3E","3E",IF(COUNT(DRAFT!BY831,DRAFT!CC831)&gt;0,DRAFT!CD831,""))))</f>
        <v/>
      </c>
      <c r="AA829" s="3" t="str">
        <f>IF(COUNT($A829)=0,"",IF(Z829="3E","3E",IF(Z829="","I",LOOKUP(Z829/AB$2,{0,0.4,0.45,0.5,0.55,0.6,0.65,0.7,0.75,0.8,1},{"F","D","C","C+","B-","B","B+","A-","A","A+"}))))</f>
        <v/>
      </c>
      <c r="AB829" s="2" t="str">
        <f>IF(COUNT($A829)=0,"",IF(Z829="","--",IF(Z829="3E","3E",LOOKUP(Z829/AB$2,{0,0.4,0.45,0.5,0.55,0.6,0.65,0.7,0.75,0.8,1},{0,2,2.25,2.5,2.75,3,3.25,3.5,3.75,4}))))</f>
        <v/>
      </c>
      <c r="AC829" s="3" t="str">
        <f>IF(COUNT($A829)=0,"",IF($A829&lt;&gt;DRAFT!$B831,"ERR",IF(DRAFT!CF831&gt;0,DRAFT!CF831,"")))</f>
        <v/>
      </c>
      <c r="AD829" s="3" t="str">
        <f>IF(COUNT($A829)=0,"",IF(AC829="3E","3E",IF(AC829="","I",LOOKUP(AC829/AE$2,{0,0.4,0.45,0.5,0.55,0.6,0.65,0.7,0.75,0.8,1},{"F","D","C","C+","B-","B","B+","A-","A","A+"}))))</f>
        <v/>
      </c>
      <c r="AE829" s="2" t="str">
        <f>IF(COUNT($A829)=0,"",IF(AC829="","--",IF(AC829="3E","3E",LOOKUP(AC829/AE$2,{0,0.4,0.45,0.5,0.55,0.6,0.65,0.7,0.75,0.8,1},{0,2,2.25,2.5,2.75,3,3.25,3.5,3.75,4}))))</f>
        <v/>
      </c>
      <c r="AF829" s="3" t="str">
        <f>IF($A829&lt;&gt;DRAFT!$B831,"ERR",IF(OR(COUNT($A829)=0,COUNT(DRAFT!CI831:CK831,DRAFT!CM831:CO831)=0),"",CEILING(SUM(DRAFT!CL831,DRAFT!CP831),1)))</f>
        <v/>
      </c>
      <c r="AG829" s="3" t="str">
        <f>IF(COUNT($A829)=0,"",IF(AF829="3E","3E",IF(AF829="","I",LOOKUP(AF829/AH$2,{0,0.4,0.45,0.5,0.55,0.6,0.65,0.7,0.75,0.8,1},{"F","D","C","C+","B-","B","B+","A-","A","A+"}))))</f>
        <v/>
      </c>
      <c r="AH829" s="2" t="str">
        <f>IF(COUNT($A829)=0,"",IF(AF829="","--",IF(AF829="3E","3E",LOOKUP(AF829/AH$2,{0,0.4,0.45,0.5,0.55,0.6,0.65,0.7,0.75,0.8,1},{0,2,2.25,2.5,2.75,3,3.25,3.5,3.75,4}))))</f>
        <v/>
      </c>
      <c r="AI829" s="11" t="str">
        <f>IF(OR(COUNT($A829)=0,COUNT(B829:AH829)=0),"",IF(COUNTIF(B829:AH829,"3E")&gt;0,"3E",IF(DRAFT!$A831="R",TRUNC(SUMPRODUCT(RGP,RCP)/TCP,3),TRUNC((SUMPRODUCT(--(IMDGP&gt;0)*IMDGP,IMCP)+CEILING(DRAFT!$CQ831*42,0.25))/TCP,3))))</f>
        <v/>
      </c>
      <c r="AJ829" s="3" t="str">
        <f>IF(OR(COUNT($A829)=0,COUNT(B829:AH829)=0),"",IF(COUNTIF(B829:AH829,"3E")&gt;0,"3E",IF(DRAFT!$A831="R",SUMPRODUCT(--(RGP&gt;=2),RCP),SUMPRODUCT(--(IMDGP&gt;0),--(IMGP=0),IMCP)+DRAFT!$CR831)))</f>
        <v/>
      </c>
      <c r="AK829" s="3" t="str">
        <f>IF(OR(COUNT($A829)=0,COUNT(B829:AH829)=0),"",IF(COUNTIF(B829:AJ829,"3E")&gt;0,"3E",IF(AND(DRAFT!$A831="IM",OR($AI829&gt;DRAFT!$CQ831,$AJ829&gt;DRAFT!$CR831)),"IMPROVED",IF(AND(DRAFT!$A831="IM",$AI829&lt;=DRAFT!$CQ831,$AJ829&lt;=DRAFT!$CR831),"NOT IMPROVED",IF(AND(AH829&gt;=2,AI829&gt;=2,AJ829&gt;=30),"PASS","FAIL")))))</f>
        <v/>
      </c>
      <c r="AL829" s="3" t="str">
        <f t="shared" si="24"/>
        <v/>
      </c>
      <c r="AM829" s="3" t="str">
        <f t="shared" si="25"/>
        <v/>
      </c>
    </row>
    <row r="830" spans="1:39" ht="18.95" customHeight="1" x14ac:dyDescent="0.25">
      <c r="A830" s="4" t="str">
        <f>IF(DRAFT!$B832="","",DRAFT!$B832)</f>
        <v/>
      </c>
      <c r="B830" s="3" t="str">
        <f>IF(COUNT($A830)=0,"",IF($A830&lt;&gt;DRAFT!$B832,"ERR",IF(DRAFT!I832="3E","3E",IF(COUNT(DRAFT!E832,DRAFT!I832)&gt;0,DRAFT!J832,""))))</f>
        <v/>
      </c>
      <c r="C830" s="3" t="str">
        <f>IF(COUNT($A830)=0,"",IF(B830="3E","3E",IF(B830="","I",LOOKUP(B830/D$2,{0,0.4,0.45,0.5,0.55,0.6,0.65,0.7,0.75,0.8,1},{"F","D","C","C+","B-","B","B+","A-","A","A+"}))))</f>
        <v/>
      </c>
      <c r="D830" s="2" t="str">
        <f>IF(COUNT($A830)=0,"",IF(B830="","--",IF(B830="3E","3E",LOOKUP(B830/D$2,{0,0.4,0.45,0.5,0.55,0.6,0.65,0.7,0.75,0.8,1},{0,2,2.25,2.5,2.75,3,3.25,3.5,3.75,4}))))</f>
        <v/>
      </c>
      <c r="E830" s="3" t="str">
        <f>IF(COUNT($A830)=0,"",IF($A830&lt;&gt;DRAFT!$B832,"ERR",IF(DRAFT!R832="3E","3E",IF(COUNT(DRAFT!N832,DRAFT!R832)&gt;0,DRAFT!S832,""))))</f>
        <v/>
      </c>
      <c r="F830" s="3" t="str">
        <f>IF(COUNT($A830)=0,"",IF(E830="3E","3E",IF(E830="","I",LOOKUP(E830/G$2,{0,0.4,0.45,0.5,0.55,0.6,0.65,0.7,0.75,0.8,1},{"F","D","C","C+","B-","B","B+","A-","A","A+"}))))</f>
        <v/>
      </c>
      <c r="G830" s="2" t="str">
        <f>IF(COUNT($A830)=0,"",IF(E830="","--",IF(E830="3E","3E",LOOKUP(E830/G$2,{0,0.4,0.45,0.5,0.55,0.6,0.65,0.7,0.75,0.8,1},{0,2,2.25,2.5,2.75,3,3.25,3.5,3.75,4}))))</f>
        <v/>
      </c>
      <c r="H830" s="3" t="str">
        <f>IF(COUNT($A830)=0,"",IF($A830&lt;&gt;DRAFT!$B832,"ERR",IF(DRAFT!AA832="3E","3E",IF(COUNT(DRAFT!W832,DRAFT!AA832)&gt;0,DRAFT!AB832,""))))</f>
        <v/>
      </c>
      <c r="I830" s="3" t="str">
        <f>IF(COUNT($A830)=0,"",IF(H830="3E","3E",IF(H830="","I",LOOKUP(H830/J$2,{0,0.4,0.45,0.5,0.55,0.6,0.65,0.7,0.75,0.8,1},{"F","D","C","C+","B-","B","B+","A-","A","A+"}))))</f>
        <v/>
      </c>
      <c r="J830" s="2" t="str">
        <f>IF(COUNT($A830)=0,"",IF(H830="","--",IF(H830="3E","3E",LOOKUP(H830/J$2,{0,0.4,0.45,0.5,0.55,0.6,0.65,0.7,0.75,0.8,1},{0,2,2.25,2.5,2.75,3,3.25,3.5,3.75,4}))))</f>
        <v/>
      </c>
      <c r="K830" s="3" t="str">
        <f>IF(COUNT($A830)=0,"",IF($A830&lt;&gt;DRAFT!$B832,"ERR",IF(DRAFT!AJ832="3E","3E",IF(COUNT(DRAFT!AF832,DRAFT!AJ832)&gt;0,DRAFT!AK832,""))))</f>
        <v/>
      </c>
      <c r="L830" s="3" t="str">
        <f>IF(COUNT($A830)=0,"",IF(K830="3E","3E",IF(K830="","I",LOOKUP(K830/M$2,{0,0.4,0.45,0.5,0.55,0.6,0.65,0.7,0.75,0.8,1},{"F","D","C","C+","B-","B","B+","A-","A","A+"}))))</f>
        <v/>
      </c>
      <c r="M830" s="2" t="str">
        <f>IF(COUNT($A830)=0,"",IF(K830="","--",IF(K830="3E","3E",LOOKUP(K830/M$2,{0,0.4,0.45,0.5,0.55,0.6,0.65,0.7,0.75,0.8,1},{0,2,2.25,2.5,2.75,3,3.25,3.5,3.75,4}))))</f>
        <v/>
      </c>
      <c r="N830" s="3" t="str">
        <f>IF(COUNT($A830)=0,"",IF($A830&lt;&gt;DRAFT!$B832,"ERR",IF(DRAFT!AS832="3E","3E",IF(COUNT(DRAFT!AO832,DRAFT!AS832)&gt;0,DRAFT!AT832,""))))</f>
        <v/>
      </c>
      <c r="O830" s="3" t="str">
        <f>IF(COUNT($A830)=0,"",IF(N830="3E","3E",IF(N830="","I",LOOKUP(N830/P$2,{0,0.4,0.45,0.5,0.55,0.6,0.65,0.7,0.75,0.8,1},{"F","D","C","C+","B-","B","B+","A-","A","A+"}))))</f>
        <v/>
      </c>
      <c r="P830" s="2" t="str">
        <f>IF(COUNT($A830)=0,"",IF(N830="","--",IF(N830="3E","3E",LOOKUP(N830/P$2,{0,0.4,0.45,0.5,0.55,0.6,0.65,0.7,0.75,0.8,1},{0,2,2.25,2.5,2.75,3,3.25,3.5,3.75,4}))))</f>
        <v/>
      </c>
      <c r="Q830" s="3" t="str">
        <f>IF(COUNT($A830)=0,"",IF($A830&lt;&gt;DRAFT!$B832,"ERR",IF(DRAFT!BB832="3E","3E",IF(COUNT(DRAFT!AX832,DRAFT!BB832)&gt;0,DRAFT!BC832,""))))</f>
        <v/>
      </c>
      <c r="R830" s="3" t="str">
        <f>IF(COUNT($A830)=0,"",IF(Q830="3E","3E",IF(Q830="","I",LOOKUP(Q830/S$2,{0,0.4,0.45,0.5,0.55,0.6,0.65,0.7,0.75,0.8,1},{"F","D","C","C+","B-","B","B+","A-","A","A+"}))))</f>
        <v/>
      </c>
      <c r="S830" s="2" t="str">
        <f>IF(COUNT($A830)=0,"",IF(Q830="","--",IF(Q830="3E","3E",LOOKUP(Q830/S$2,{0,0.4,0.45,0.5,0.55,0.6,0.65,0.7,0.75,0.8,1},{0,2,2.25,2.5,2.75,3,3.25,3.5,3.75,4}))))</f>
        <v/>
      </c>
      <c r="T830" s="3" t="str">
        <f>IF(COUNT($A830)=0,"",IF($A830&lt;&gt;DRAFT!$B832,"ERR",IF(DRAFT!BK832="3E","3E",IF(COUNT(DRAFT!BG832,DRAFT!BK832)&gt;0,DRAFT!BL832,""))))</f>
        <v/>
      </c>
      <c r="U830" s="3" t="str">
        <f>IF(COUNT($A830)=0,"",IF(T830="3E","3E",IF(T830="","I",LOOKUP(T830/V$2,{0,0.4,0.45,0.5,0.55,0.6,0.65,0.7,0.75,0.8,1},{"F","D","C","C+","B-","B","B+","A-","A","A+"}))))</f>
        <v/>
      </c>
      <c r="V830" s="2" t="str">
        <f>IF(COUNT($A830)=0,"",IF(T830="","--",IF(T830="3E","3E",LOOKUP(T830/V$2,{0,0.4,0.45,0.5,0.55,0.6,0.65,0.7,0.75,0.8,1},{0,2,2.25,2.5,2.75,3,3.25,3.5,3.75,4}))))</f>
        <v/>
      </c>
      <c r="W830" s="3" t="str">
        <f>IF(COUNT($A830)=0,"",IF($A830&lt;&gt;DRAFT!$B832,"ERR",IF(DRAFT!BT832="3E","3E",IF(COUNT(DRAFT!BP832,DRAFT!BT832)&gt;0,DRAFT!BU832,""))))</f>
        <v/>
      </c>
      <c r="X830" s="3" t="str">
        <f>IF(COUNT($A830)=0,"",IF(W830="3E","3E",IF(W830="","I",LOOKUP(W830/Y$2,{0,0.4,0.45,0.5,0.55,0.6,0.65,0.7,0.75,0.8,1},{"F","D","C","C+","B-","B","B+","A-","A","A+"}))))</f>
        <v/>
      </c>
      <c r="Y830" s="2" t="str">
        <f>IF(COUNT($A830)=0,"",IF(W830="","--",IF(W830="3E","3E",LOOKUP(W830/Y$2,{0,0.4,0.45,0.5,0.55,0.6,0.65,0.7,0.75,0.8,1},{0,2,2.25,2.5,2.75,3,3.25,3.5,3.75,4}))))</f>
        <v/>
      </c>
      <c r="Z830" s="3" t="str">
        <f>IF(COUNT($A830)=0,"",IF($A830&lt;&gt;DRAFT!$B832,"ERR",IF(DRAFT!CC832="3E","3E",IF(COUNT(DRAFT!BY832,DRAFT!CC832)&gt;0,DRAFT!CD832,""))))</f>
        <v/>
      </c>
      <c r="AA830" s="3" t="str">
        <f>IF(COUNT($A830)=0,"",IF(Z830="3E","3E",IF(Z830="","I",LOOKUP(Z830/AB$2,{0,0.4,0.45,0.5,0.55,0.6,0.65,0.7,0.75,0.8,1},{"F","D","C","C+","B-","B","B+","A-","A","A+"}))))</f>
        <v/>
      </c>
      <c r="AB830" s="2" t="str">
        <f>IF(COUNT($A830)=0,"",IF(Z830="","--",IF(Z830="3E","3E",LOOKUP(Z830/AB$2,{0,0.4,0.45,0.5,0.55,0.6,0.65,0.7,0.75,0.8,1},{0,2,2.25,2.5,2.75,3,3.25,3.5,3.75,4}))))</f>
        <v/>
      </c>
      <c r="AC830" s="3" t="str">
        <f>IF(COUNT($A830)=0,"",IF($A830&lt;&gt;DRAFT!$B832,"ERR",IF(DRAFT!CF832&gt;0,DRAFT!CF832,"")))</f>
        <v/>
      </c>
      <c r="AD830" s="3" t="str">
        <f>IF(COUNT($A830)=0,"",IF(AC830="3E","3E",IF(AC830="","I",LOOKUP(AC830/AE$2,{0,0.4,0.45,0.5,0.55,0.6,0.65,0.7,0.75,0.8,1},{"F","D","C","C+","B-","B","B+","A-","A","A+"}))))</f>
        <v/>
      </c>
      <c r="AE830" s="2" t="str">
        <f>IF(COUNT($A830)=0,"",IF(AC830="","--",IF(AC830="3E","3E",LOOKUP(AC830/AE$2,{0,0.4,0.45,0.5,0.55,0.6,0.65,0.7,0.75,0.8,1},{0,2,2.25,2.5,2.75,3,3.25,3.5,3.75,4}))))</f>
        <v/>
      </c>
      <c r="AF830" s="3" t="str">
        <f>IF($A830&lt;&gt;DRAFT!$B832,"ERR",IF(OR(COUNT($A830)=0,COUNT(DRAFT!CI832:CK832,DRAFT!CM832:CO832)=0),"",CEILING(SUM(DRAFT!CL832,DRAFT!CP832),1)))</f>
        <v/>
      </c>
      <c r="AG830" s="3" t="str">
        <f>IF(COUNT($A830)=0,"",IF(AF830="3E","3E",IF(AF830="","I",LOOKUP(AF830/AH$2,{0,0.4,0.45,0.5,0.55,0.6,0.65,0.7,0.75,0.8,1},{"F","D","C","C+","B-","B","B+","A-","A","A+"}))))</f>
        <v/>
      </c>
      <c r="AH830" s="2" t="str">
        <f>IF(COUNT($A830)=0,"",IF(AF830="","--",IF(AF830="3E","3E",LOOKUP(AF830/AH$2,{0,0.4,0.45,0.5,0.55,0.6,0.65,0.7,0.75,0.8,1},{0,2,2.25,2.5,2.75,3,3.25,3.5,3.75,4}))))</f>
        <v/>
      </c>
      <c r="AI830" s="11" t="str">
        <f>IF(OR(COUNT($A830)=0,COUNT(B830:AH830)=0),"",IF(COUNTIF(B830:AH830,"3E")&gt;0,"3E",IF(DRAFT!$A832="R",TRUNC(SUMPRODUCT(RGP,RCP)/TCP,3),TRUNC((SUMPRODUCT(--(IMDGP&gt;0)*IMDGP,IMCP)+CEILING(DRAFT!$CQ832*42,0.25))/TCP,3))))</f>
        <v/>
      </c>
      <c r="AJ830" s="3" t="str">
        <f>IF(OR(COUNT($A830)=0,COUNT(B830:AH830)=0),"",IF(COUNTIF(B830:AH830,"3E")&gt;0,"3E",IF(DRAFT!$A832="R",SUMPRODUCT(--(RGP&gt;=2),RCP),SUMPRODUCT(--(IMDGP&gt;0),--(IMGP=0),IMCP)+DRAFT!$CR832)))</f>
        <v/>
      </c>
      <c r="AK830" s="3" t="str">
        <f>IF(OR(COUNT($A830)=0,COUNT(B830:AH830)=0),"",IF(COUNTIF(B830:AJ830,"3E")&gt;0,"3E",IF(AND(DRAFT!$A832="IM",OR($AI830&gt;DRAFT!$CQ832,$AJ830&gt;DRAFT!$CR832)),"IMPROVED",IF(AND(DRAFT!$A832="IM",$AI830&lt;=DRAFT!$CQ832,$AJ830&lt;=DRAFT!$CR832),"NOT IMPROVED",IF(AND(AH830&gt;=2,AI830&gt;=2,AJ830&gt;=30),"PASS","FAIL")))))</f>
        <v/>
      </c>
      <c r="AL830" s="3" t="str">
        <f t="shared" si="24"/>
        <v/>
      </c>
      <c r="AM830" s="3" t="str">
        <f t="shared" si="25"/>
        <v/>
      </c>
    </row>
    <row r="831" spans="1:39" ht="18.95" customHeight="1" x14ac:dyDescent="0.25">
      <c r="A831" s="4" t="str">
        <f>IF(DRAFT!$B833="","",DRAFT!$B833)</f>
        <v/>
      </c>
      <c r="B831" s="3" t="str">
        <f>IF(COUNT($A831)=0,"",IF($A831&lt;&gt;DRAFT!$B833,"ERR",IF(DRAFT!I833="3E","3E",IF(COUNT(DRAFT!E833,DRAFT!I833)&gt;0,DRAFT!J833,""))))</f>
        <v/>
      </c>
      <c r="C831" s="3" t="str">
        <f>IF(COUNT($A831)=0,"",IF(B831="3E","3E",IF(B831="","I",LOOKUP(B831/D$2,{0,0.4,0.45,0.5,0.55,0.6,0.65,0.7,0.75,0.8,1},{"F","D","C","C+","B-","B","B+","A-","A","A+"}))))</f>
        <v/>
      </c>
      <c r="D831" s="2" t="str">
        <f>IF(COUNT($A831)=0,"",IF(B831="","--",IF(B831="3E","3E",LOOKUP(B831/D$2,{0,0.4,0.45,0.5,0.55,0.6,0.65,0.7,0.75,0.8,1},{0,2,2.25,2.5,2.75,3,3.25,3.5,3.75,4}))))</f>
        <v/>
      </c>
      <c r="E831" s="3" t="str">
        <f>IF(COUNT($A831)=0,"",IF($A831&lt;&gt;DRAFT!$B833,"ERR",IF(DRAFT!R833="3E","3E",IF(COUNT(DRAFT!N833,DRAFT!R833)&gt;0,DRAFT!S833,""))))</f>
        <v/>
      </c>
      <c r="F831" s="3" t="str">
        <f>IF(COUNT($A831)=0,"",IF(E831="3E","3E",IF(E831="","I",LOOKUP(E831/G$2,{0,0.4,0.45,0.5,0.55,0.6,0.65,0.7,0.75,0.8,1},{"F","D","C","C+","B-","B","B+","A-","A","A+"}))))</f>
        <v/>
      </c>
      <c r="G831" s="2" t="str">
        <f>IF(COUNT($A831)=0,"",IF(E831="","--",IF(E831="3E","3E",LOOKUP(E831/G$2,{0,0.4,0.45,0.5,0.55,0.6,0.65,0.7,0.75,0.8,1},{0,2,2.25,2.5,2.75,3,3.25,3.5,3.75,4}))))</f>
        <v/>
      </c>
      <c r="H831" s="3" t="str">
        <f>IF(COUNT($A831)=0,"",IF($A831&lt;&gt;DRAFT!$B833,"ERR",IF(DRAFT!AA833="3E","3E",IF(COUNT(DRAFT!W833,DRAFT!AA833)&gt;0,DRAFT!AB833,""))))</f>
        <v/>
      </c>
      <c r="I831" s="3" t="str">
        <f>IF(COUNT($A831)=0,"",IF(H831="3E","3E",IF(H831="","I",LOOKUP(H831/J$2,{0,0.4,0.45,0.5,0.55,0.6,0.65,0.7,0.75,0.8,1},{"F","D","C","C+","B-","B","B+","A-","A","A+"}))))</f>
        <v/>
      </c>
      <c r="J831" s="2" t="str">
        <f>IF(COUNT($A831)=0,"",IF(H831="","--",IF(H831="3E","3E",LOOKUP(H831/J$2,{0,0.4,0.45,0.5,0.55,0.6,0.65,0.7,0.75,0.8,1},{0,2,2.25,2.5,2.75,3,3.25,3.5,3.75,4}))))</f>
        <v/>
      </c>
      <c r="K831" s="3" t="str">
        <f>IF(COUNT($A831)=0,"",IF($A831&lt;&gt;DRAFT!$B833,"ERR",IF(DRAFT!AJ833="3E","3E",IF(COUNT(DRAFT!AF833,DRAFT!AJ833)&gt;0,DRAFT!AK833,""))))</f>
        <v/>
      </c>
      <c r="L831" s="3" t="str">
        <f>IF(COUNT($A831)=0,"",IF(K831="3E","3E",IF(K831="","I",LOOKUP(K831/M$2,{0,0.4,0.45,0.5,0.55,0.6,0.65,0.7,0.75,0.8,1},{"F","D","C","C+","B-","B","B+","A-","A","A+"}))))</f>
        <v/>
      </c>
      <c r="M831" s="2" t="str">
        <f>IF(COUNT($A831)=0,"",IF(K831="","--",IF(K831="3E","3E",LOOKUP(K831/M$2,{0,0.4,0.45,0.5,0.55,0.6,0.65,0.7,0.75,0.8,1},{0,2,2.25,2.5,2.75,3,3.25,3.5,3.75,4}))))</f>
        <v/>
      </c>
      <c r="N831" s="3" t="str">
        <f>IF(COUNT($A831)=0,"",IF($A831&lt;&gt;DRAFT!$B833,"ERR",IF(DRAFT!AS833="3E","3E",IF(COUNT(DRAFT!AO833,DRAFT!AS833)&gt;0,DRAFT!AT833,""))))</f>
        <v/>
      </c>
      <c r="O831" s="3" t="str">
        <f>IF(COUNT($A831)=0,"",IF(N831="3E","3E",IF(N831="","I",LOOKUP(N831/P$2,{0,0.4,0.45,0.5,0.55,0.6,0.65,0.7,0.75,0.8,1},{"F","D","C","C+","B-","B","B+","A-","A","A+"}))))</f>
        <v/>
      </c>
      <c r="P831" s="2" t="str">
        <f>IF(COUNT($A831)=0,"",IF(N831="","--",IF(N831="3E","3E",LOOKUP(N831/P$2,{0,0.4,0.45,0.5,0.55,0.6,0.65,0.7,0.75,0.8,1},{0,2,2.25,2.5,2.75,3,3.25,3.5,3.75,4}))))</f>
        <v/>
      </c>
      <c r="Q831" s="3" t="str">
        <f>IF(COUNT($A831)=0,"",IF($A831&lt;&gt;DRAFT!$B833,"ERR",IF(DRAFT!BB833="3E","3E",IF(COUNT(DRAFT!AX833,DRAFT!BB833)&gt;0,DRAFT!BC833,""))))</f>
        <v/>
      </c>
      <c r="R831" s="3" t="str">
        <f>IF(COUNT($A831)=0,"",IF(Q831="3E","3E",IF(Q831="","I",LOOKUP(Q831/S$2,{0,0.4,0.45,0.5,0.55,0.6,0.65,0.7,0.75,0.8,1},{"F","D","C","C+","B-","B","B+","A-","A","A+"}))))</f>
        <v/>
      </c>
      <c r="S831" s="2" t="str">
        <f>IF(COUNT($A831)=0,"",IF(Q831="","--",IF(Q831="3E","3E",LOOKUP(Q831/S$2,{0,0.4,0.45,0.5,0.55,0.6,0.65,0.7,0.75,0.8,1},{0,2,2.25,2.5,2.75,3,3.25,3.5,3.75,4}))))</f>
        <v/>
      </c>
      <c r="T831" s="3" t="str">
        <f>IF(COUNT($A831)=0,"",IF($A831&lt;&gt;DRAFT!$B833,"ERR",IF(DRAFT!BK833="3E","3E",IF(COUNT(DRAFT!BG833,DRAFT!BK833)&gt;0,DRAFT!BL833,""))))</f>
        <v/>
      </c>
      <c r="U831" s="3" t="str">
        <f>IF(COUNT($A831)=0,"",IF(T831="3E","3E",IF(T831="","I",LOOKUP(T831/V$2,{0,0.4,0.45,0.5,0.55,0.6,0.65,0.7,0.75,0.8,1},{"F","D","C","C+","B-","B","B+","A-","A","A+"}))))</f>
        <v/>
      </c>
      <c r="V831" s="2" t="str">
        <f>IF(COUNT($A831)=0,"",IF(T831="","--",IF(T831="3E","3E",LOOKUP(T831/V$2,{0,0.4,0.45,0.5,0.55,0.6,0.65,0.7,0.75,0.8,1},{0,2,2.25,2.5,2.75,3,3.25,3.5,3.75,4}))))</f>
        <v/>
      </c>
      <c r="W831" s="3" t="str">
        <f>IF(COUNT($A831)=0,"",IF($A831&lt;&gt;DRAFT!$B833,"ERR",IF(DRAFT!BT833="3E","3E",IF(COUNT(DRAFT!BP833,DRAFT!BT833)&gt;0,DRAFT!BU833,""))))</f>
        <v/>
      </c>
      <c r="X831" s="3" t="str">
        <f>IF(COUNT($A831)=0,"",IF(W831="3E","3E",IF(W831="","I",LOOKUP(W831/Y$2,{0,0.4,0.45,0.5,0.55,0.6,0.65,0.7,0.75,0.8,1},{"F","D","C","C+","B-","B","B+","A-","A","A+"}))))</f>
        <v/>
      </c>
      <c r="Y831" s="2" t="str">
        <f>IF(COUNT($A831)=0,"",IF(W831="","--",IF(W831="3E","3E",LOOKUP(W831/Y$2,{0,0.4,0.45,0.5,0.55,0.6,0.65,0.7,0.75,0.8,1},{0,2,2.25,2.5,2.75,3,3.25,3.5,3.75,4}))))</f>
        <v/>
      </c>
      <c r="Z831" s="3" t="str">
        <f>IF(COUNT($A831)=0,"",IF($A831&lt;&gt;DRAFT!$B833,"ERR",IF(DRAFT!CC833="3E","3E",IF(COUNT(DRAFT!BY833,DRAFT!CC833)&gt;0,DRAFT!CD833,""))))</f>
        <v/>
      </c>
      <c r="AA831" s="3" t="str">
        <f>IF(COUNT($A831)=0,"",IF(Z831="3E","3E",IF(Z831="","I",LOOKUP(Z831/AB$2,{0,0.4,0.45,0.5,0.55,0.6,0.65,0.7,0.75,0.8,1},{"F","D","C","C+","B-","B","B+","A-","A","A+"}))))</f>
        <v/>
      </c>
      <c r="AB831" s="2" t="str">
        <f>IF(COUNT($A831)=0,"",IF(Z831="","--",IF(Z831="3E","3E",LOOKUP(Z831/AB$2,{0,0.4,0.45,0.5,0.55,0.6,0.65,0.7,0.75,0.8,1},{0,2,2.25,2.5,2.75,3,3.25,3.5,3.75,4}))))</f>
        <v/>
      </c>
      <c r="AC831" s="3" t="str">
        <f>IF(COUNT($A831)=0,"",IF($A831&lt;&gt;DRAFT!$B833,"ERR",IF(DRAFT!CF833&gt;0,DRAFT!CF833,"")))</f>
        <v/>
      </c>
      <c r="AD831" s="3" t="str">
        <f>IF(COUNT($A831)=0,"",IF(AC831="3E","3E",IF(AC831="","I",LOOKUP(AC831/AE$2,{0,0.4,0.45,0.5,0.55,0.6,0.65,0.7,0.75,0.8,1},{"F","D","C","C+","B-","B","B+","A-","A","A+"}))))</f>
        <v/>
      </c>
      <c r="AE831" s="2" t="str">
        <f>IF(COUNT($A831)=0,"",IF(AC831="","--",IF(AC831="3E","3E",LOOKUP(AC831/AE$2,{0,0.4,0.45,0.5,0.55,0.6,0.65,0.7,0.75,0.8,1},{0,2,2.25,2.5,2.75,3,3.25,3.5,3.75,4}))))</f>
        <v/>
      </c>
      <c r="AF831" s="3" t="str">
        <f>IF($A831&lt;&gt;DRAFT!$B833,"ERR",IF(OR(COUNT($A831)=0,COUNT(DRAFT!CI833:CK833,DRAFT!CM833:CO833)=0),"",CEILING(SUM(DRAFT!CL833,DRAFT!CP833),1)))</f>
        <v/>
      </c>
      <c r="AG831" s="3" t="str">
        <f>IF(COUNT($A831)=0,"",IF(AF831="3E","3E",IF(AF831="","I",LOOKUP(AF831/AH$2,{0,0.4,0.45,0.5,0.55,0.6,0.65,0.7,0.75,0.8,1},{"F","D","C","C+","B-","B","B+","A-","A","A+"}))))</f>
        <v/>
      </c>
      <c r="AH831" s="2" t="str">
        <f>IF(COUNT($A831)=0,"",IF(AF831="","--",IF(AF831="3E","3E",LOOKUP(AF831/AH$2,{0,0.4,0.45,0.5,0.55,0.6,0.65,0.7,0.75,0.8,1},{0,2,2.25,2.5,2.75,3,3.25,3.5,3.75,4}))))</f>
        <v/>
      </c>
      <c r="AI831" s="11" t="str">
        <f>IF(OR(COUNT($A831)=0,COUNT(B831:AH831)=0),"",IF(COUNTIF(B831:AH831,"3E")&gt;0,"3E",IF(DRAFT!$A833="R",TRUNC(SUMPRODUCT(RGP,RCP)/TCP,3),TRUNC((SUMPRODUCT(--(IMDGP&gt;0)*IMDGP,IMCP)+CEILING(DRAFT!$CQ833*42,0.25))/TCP,3))))</f>
        <v/>
      </c>
      <c r="AJ831" s="3" t="str">
        <f>IF(OR(COUNT($A831)=0,COUNT(B831:AH831)=0),"",IF(COUNTIF(B831:AH831,"3E")&gt;0,"3E",IF(DRAFT!$A833="R",SUMPRODUCT(--(RGP&gt;=2),RCP),SUMPRODUCT(--(IMDGP&gt;0),--(IMGP=0),IMCP)+DRAFT!$CR833)))</f>
        <v/>
      </c>
      <c r="AK831" s="3" t="str">
        <f>IF(OR(COUNT($A831)=0,COUNT(B831:AH831)=0),"",IF(COUNTIF(B831:AJ831,"3E")&gt;0,"3E",IF(AND(DRAFT!$A833="IM",OR($AI831&gt;DRAFT!$CQ833,$AJ831&gt;DRAFT!$CR833)),"IMPROVED",IF(AND(DRAFT!$A833="IM",$AI831&lt;=DRAFT!$CQ833,$AJ831&lt;=DRAFT!$CR833),"NOT IMPROVED",IF(AND(AH831&gt;=2,AI831&gt;=2,AJ831&gt;=30),"PASS","FAIL")))))</f>
        <v/>
      </c>
      <c r="AL831" s="3" t="str">
        <f t="shared" si="24"/>
        <v/>
      </c>
      <c r="AM831" s="3" t="str">
        <f t="shared" si="25"/>
        <v/>
      </c>
    </row>
    <row r="832" spans="1:39" ht="18.95" customHeight="1" x14ac:dyDescent="0.25">
      <c r="A832" s="4" t="str">
        <f>IF(DRAFT!$B834="","",DRAFT!$B834)</f>
        <v/>
      </c>
      <c r="B832" s="3" t="str">
        <f>IF(COUNT($A832)=0,"",IF($A832&lt;&gt;DRAFT!$B834,"ERR",IF(DRAFT!I834="3E","3E",IF(COUNT(DRAFT!E834,DRAFT!I834)&gt;0,DRAFT!J834,""))))</f>
        <v/>
      </c>
      <c r="C832" s="3" t="str">
        <f>IF(COUNT($A832)=0,"",IF(B832="3E","3E",IF(B832="","I",LOOKUP(B832/D$2,{0,0.4,0.45,0.5,0.55,0.6,0.65,0.7,0.75,0.8,1},{"F","D","C","C+","B-","B","B+","A-","A","A+"}))))</f>
        <v/>
      </c>
      <c r="D832" s="2" t="str">
        <f>IF(COUNT($A832)=0,"",IF(B832="","--",IF(B832="3E","3E",LOOKUP(B832/D$2,{0,0.4,0.45,0.5,0.55,0.6,0.65,0.7,0.75,0.8,1},{0,2,2.25,2.5,2.75,3,3.25,3.5,3.75,4}))))</f>
        <v/>
      </c>
      <c r="E832" s="3" t="str">
        <f>IF(COUNT($A832)=0,"",IF($A832&lt;&gt;DRAFT!$B834,"ERR",IF(DRAFT!R834="3E","3E",IF(COUNT(DRAFT!N834,DRAFT!R834)&gt;0,DRAFT!S834,""))))</f>
        <v/>
      </c>
      <c r="F832" s="3" t="str">
        <f>IF(COUNT($A832)=0,"",IF(E832="3E","3E",IF(E832="","I",LOOKUP(E832/G$2,{0,0.4,0.45,0.5,0.55,0.6,0.65,0.7,0.75,0.8,1},{"F","D","C","C+","B-","B","B+","A-","A","A+"}))))</f>
        <v/>
      </c>
      <c r="G832" s="2" t="str">
        <f>IF(COUNT($A832)=0,"",IF(E832="","--",IF(E832="3E","3E",LOOKUP(E832/G$2,{0,0.4,0.45,0.5,0.55,0.6,0.65,0.7,0.75,0.8,1},{0,2,2.25,2.5,2.75,3,3.25,3.5,3.75,4}))))</f>
        <v/>
      </c>
      <c r="H832" s="3" t="str">
        <f>IF(COUNT($A832)=0,"",IF($A832&lt;&gt;DRAFT!$B834,"ERR",IF(DRAFT!AA834="3E","3E",IF(COUNT(DRAFT!W834,DRAFT!AA834)&gt;0,DRAFT!AB834,""))))</f>
        <v/>
      </c>
      <c r="I832" s="3" t="str">
        <f>IF(COUNT($A832)=0,"",IF(H832="3E","3E",IF(H832="","I",LOOKUP(H832/J$2,{0,0.4,0.45,0.5,0.55,0.6,0.65,0.7,0.75,0.8,1},{"F","D","C","C+","B-","B","B+","A-","A","A+"}))))</f>
        <v/>
      </c>
      <c r="J832" s="2" t="str">
        <f>IF(COUNT($A832)=0,"",IF(H832="","--",IF(H832="3E","3E",LOOKUP(H832/J$2,{0,0.4,0.45,0.5,0.55,0.6,0.65,0.7,0.75,0.8,1},{0,2,2.25,2.5,2.75,3,3.25,3.5,3.75,4}))))</f>
        <v/>
      </c>
      <c r="K832" s="3" t="str">
        <f>IF(COUNT($A832)=0,"",IF($A832&lt;&gt;DRAFT!$B834,"ERR",IF(DRAFT!AJ834="3E","3E",IF(COUNT(DRAFT!AF834,DRAFT!AJ834)&gt;0,DRAFT!AK834,""))))</f>
        <v/>
      </c>
      <c r="L832" s="3" t="str">
        <f>IF(COUNT($A832)=0,"",IF(K832="3E","3E",IF(K832="","I",LOOKUP(K832/M$2,{0,0.4,0.45,0.5,0.55,0.6,0.65,0.7,0.75,0.8,1},{"F","D","C","C+","B-","B","B+","A-","A","A+"}))))</f>
        <v/>
      </c>
      <c r="M832" s="2" t="str">
        <f>IF(COUNT($A832)=0,"",IF(K832="","--",IF(K832="3E","3E",LOOKUP(K832/M$2,{0,0.4,0.45,0.5,0.55,0.6,0.65,0.7,0.75,0.8,1},{0,2,2.25,2.5,2.75,3,3.25,3.5,3.75,4}))))</f>
        <v/>
      </c>
      <c r="N832" s="3" t="str">
        <f>IF(COUNT($A832)=0,"",IF($A832&lt;&gt;DRAFT!$B834,"ERR",IF(DRAFT!AS834="3E","3E",IF(COUNT(DRAFT!AO834,DRAFT!AS834)&gt;0,DRAFT!AT834,""))))</f>
        <v/>
      </c>
      <c r="O832" s="3" t="str">
        <f>IF(COUNT($A832)=0,"",IF(N832="3E","3E",IF(N832="","I",LOOKUP(N832/P$2,{0,0.4,0.45,0.5,0.55,0.6,0.65,0.7,0.75,0.8,1},{"F","D","C","C+","B-","B","B+","A-","A","A+"}))))</f>
        <v/>
      </c>
      <c r="P832" s="2" t="str">
        <f>IF(COUNT($A832)=0,"",IF(N832="","--",IF(N832="3E","3E",LOOKUP(N832/P$2,{0,0.4,0.45,0.5,0.55,0.6,0.65,0.7,0.75,0.8,1},{0,2,2.25,2.5,2.75,3,3.25,3.5,3.75,4}))))</f>
        <v/>
      </c>
      <c r="Q832" s="3" t="str">
        <f>IF(COUNT($A832)=0,"",IF($A832&lt;&gt;DRAFT!$B834,"ERR",IF(DRAFT!BB834="3E","3E",IF(COUNT(DRAFT!AX834,DRAFT!BB834)&gt;0,DRAFT!BC834,""))))</f>
        <v/>
      </c>
      <c r="R832" s="3" t="str">
        <f>IF(COUNT($A832)=0,"",IF(Q832="3E","3E",IF(Q832="","I",LOOKUP(Q832/S$2,{0,0.4,0.45,0.5,0.55,0.6,0.65,0.7,0.75,0.8,1},{"F","D","C","C+","B-","B","B+","A-","A","A+"}))))</f>
        <v/>
      </c>
      <c r="S832" s="2" t="str">
        <f>IF(COUNT($A832)=0,"",IF(Q832="","--",IF(Q832="3E","3E",LOOKUP(Q832/S$2,{0,0.4,0.45,0.5,0.55,0.6,0.65,0.7,0.75,0.8,1},{0,2,2.25,2.5,2.75,3,3.25,3.5,3.75,4}))))</f>
        <v/>
      </c>
      <c r="T832" s="3" t="str">
        <f>IF(COUNT($A832)=0,"",IF($A832&lt;&gt;DRAFT!$B834,"ERR",IF(DRAFT!BK834="3E","3E",IF(COUNT(DRAFT!BG834,DRAFT!BK834)&gt;0,DRAFT!BL834,""))))</f>
        <v/>
      </c>
      <c r="U832" s="3" t="str">
        <f>IF(COUNT($A832)=0,"",IF(T832="3E","3E",IF(T832="","I",LOOKUP(T832/V$2,{0,0.4,0.45,0.5,0.55,0.6,0.65,0.7,0.75,0.8,1},{"F","D","C","C+","B-","B","B+","A-","A","A+"}))))</f>
        <v/>
      </c>
      <c r="V832" s="2" t="str">
        <f>IF(COUNT($A832)=0,"",IF(T832="","--",IF(T832="3E","3E",LOOKUP(T832/V$2,{0,0.4,0.45,0.5,0.55,0.6,0.65,0.7,0.75,0.8,1},{0,2,2.25,2.5,2.75,3,3.25,3.5,3.75,4}))))</f>
        <v/>
      </c>
      <c r="W832" s="3" t="str">
        <f>IF(COUNT($A832)=0,"",IF($A832&lt;&gt;DRAFT!$B834,"ERR",IF(DRAFT!BT834="3E","3E",IF(COUNT(DRAFT!BP834,DRAFT!BT834)&gt;0,DRAFT!BU834,""))))</f>
        <v/>
      </c>
      <c r="X832" s="3" t="str">
        <f>IF(COUNT($A832)=0,"",IF(W832="3E","3E",IF(W832="","I",LOOKUP(W832/Y$2,{0,0.4,0.45,0.5,0.55,0.6,0.65,0.7,0.75,0.8,1},{"F","D","C","C+","B-","B","B+","A-","A","A+"}))))</f>
        <v/>
      </c>
      <c r="Y832" s="2" t="str">
        <f>IF(COUNT($A832)=0,"",IF(W832="","--",IF(W832="3E","3E",LOOKUP(W832/Y$2,{0,0.4,0.45,0.5,0.55,0.6,0.65,0.7,0.75,0.8,1},{0,2,2.25,2.5,2.75,3,3.25,3.5,3.75,4}))))</f>
        <v/>
      </c>
      <c r="Z832" s="3" t="str">
        <f>IF(COUNT($A832)=0,"",IF($A832&lt;&gt;DRAFT!$B834,"ERR",IF(DRAFT!CC834="3E","3E",IF(COUNT(DRAFT!BY834,DRAFT!CC834)&gt;0,DRAFT!CD834,""))))</f>
        <v/>
      </c>
      <c r="AA832" s="3" t="str">
        <f>IF(COUNT($A832)=0,"",IF(Z832="3E","3E",IF(Z832="","I",LOOKUP(Z832/AB$2,{0,0.4,0.45,0.5,0.55,0.6,0.65,0.7,0.75,0.8,1},{"F","D","C","C+","B-","B","B+","A-","A","A+"}))))</f>
        <v/>
      </c>
      <c r="AB832" s="2" t="str">
        <f>IF(COUNT($A832)=0,"",IF(Z832="","--",IF(Z832="3E","3E",LOOKUP(Z832/AB$2,{0,0.4,0.45,0.5,0.55,0.6,0.65,0.7,0.75,0.8,1},{0,2,2.25,2.5,2.75,3,3.25,3.5,3.75,4}))))</f>
        <v/>
      </c>
      <c r="AC832" s="3" t="str">
        <f>IF(COUNT($A832)=0,"",IF($A832&lt;&gt;DRAFT!$B834,"ERR",IF(DRAFT!CF834&gt;0,DRAFT!CF834,"")))</f>
        <v/>
      </c>
      <c r="AD832" s="3" t="str">
        <f>IF(COUNT($A832)=0,"",IF(AC832="3E","3E",IF(AC832="","I",LOOKUP(AC832/AE$2,{0,0.4,0.45,0.5,0.55,0.6,0.65,0.7,0.75,0.8,1},{"F","D","C","C+","B-","B","B+","A-","A","A+"}))))</f>
        <v/>
      </c>
      <c r="AE832" s="2" t="str">
        <f>IF(COUNT($A832)=0,"",IF(AC832="","--",IF(AC832="3E","3E",LOOKUP(AC832/AE$2,{0,0.4,0.45,0.5,0.55,0.6,0.65,0.7,0.75,0.8,1},{0,2,2.25,2.5,2.75,3,3.25,3.5,3.75,4}))))</f>
        <v/>
      </c>
      <c r="AF832" s="3" t="str">
        <f>IF($A832&lt;&gt;DRAFT!$B834,"ERR",IF(OR(COUNT($A832)=0,COUNT(DRAFT!CI834:CK834,DRAFT!CM834:CO834)=0),"",CEILING(SUM(DRAFT!CL834,DRAFT!CP834),1)))</f>
        <v/>
      </c>
      <c r="AG832" s="3" t="str">
        <f>IF(COUNT($A832)=0,"",IF(AF832="3E","3E",IF(AF832="","I",LOOKUP(AF832/AH$2,{0,0.4,0.45,0.5,0.55,0.6,0.65,0.7,0.75,0.8,1},{"F","D","C","C+","B-","B","B+","A-","A","A+"}))))</f>
        <v/>
      </c>
      <c r="AH832" s="2" t="str">
        <f>IF(COUNT($A832)=0,"",IF(AF832="","--",IF(AF832="3E","3E",LOOKUP(AF832/AH$2,{0,0.4,0.45,0.5,0.55,0.6,0.65,0.7,0.75,0.8,1},{0,2,2.25,2.5,2.75,3,3.25,3.5,3.75,4}))))</f>
        <v/>
      </c>
      <c r="AI832" s="11" t="str">
        <f>IF(OR(COUNT($A832)=0,COUNT(B832:AH832)=0),"",IF(COUNTIF(B832:AH832,"3E")&gt;0,"3E",IF(DRAFT!$A834="R",TRUNC(SUMPRODUCT(RGP,RCP)/TCP,3),TRUNC((SUMPRODUCT(--(IMDGP&gt;0)*IMDGP,IMCP)+CEILING(DRAFT!$CQ834*42,0.25))/TCP,3))))</f>
        <v/>
      </c>
      <c r="AJ832" s="3" t="str">
        <f>IF(OR(COUNT($A832)=0,COUNT(B832:AH832)=0),"",IF(COUNTIF(B832:AH832,"3E")&gt;0,"3E",IF(DRAFT!$A834="R",SUMPRODUCT(--(RGP&gt;=2),RCP),SUMPRODUCT(--(IMDGP&gt;0),--(IMGP=0),IMCP)+DRAFT!$CR834)))</f>
        <v/>
      </c>
      <c r="AK832" s="3" t="str">
        <f>IF(OR(COUNT($A832)=0,COUNT(B832:AH832)=0),"",IF(COUNTIF(B832:AJ832,"3E")&gt;0,"3E",IF(AND(DRAFT!$A834="IM",OR($AI832&gt;DRAFT!$CQ834,$AJ832&gt;DRAFT!$CR834)),"IMPROVED",IF(AND(DRAFT!$A834="IM",$AI832&lt;=DRAFT!$CQ834,$AJ832&lt;=DRAFT!$CR834),"NOT IMPROVED",IF(AND(AH832&gt;=2,AI832&gt;=2,AJ832&gt;=30),"PASS","FAIL")))))</f>
        <v/>
      </c>
      <c r="AL832" s="3" t="str">
        <f t="shared" si="24"/>
        <v/>
      </c>
      <c r="AM832" s="3" t="str">
        <f t="shared" si="25"/>
        <v/>
      </c>
    </row>
    <row r="833" spans="1:39" ht="18.95" customHeight="1" x14ac:dyDescent="0.25">
      <c r="A833" s="4" t="str">
        <f>IF(DRAFT!$B835="","",DRAFT!$B835)</f>
        <v/>
      </c>
      <c r="B833" s="3" t="str">
        <f>IF(COUNT($A833)=0,"",IF($A833&lt;&gt;DRAFT!$B835,"ERR",IF(DRAFT!I835="3E","3E",IF(COUNT(DRAFT!E835,DRAFT!I835)&gt;0,DRAFT!J835,""))))</f>
        <v/>
      </c>
      <c r="C833" s="3" t="str">
        <f>IF(COUNT($A833)=0,"",IF(B833="3E","3E",IF(B833="","I",LOOKUP(B833/D$2,{0,0.4,0.45,0.5,0.55,0.6,0.65,0.7,0.75,0.8,1},{"F","D","C","C+","B-","B","B+","A-","A","A+"}))))</f>
        <v/>
      </c>
      <c r="D833" s="2" t="str">
        <f>IF(COUNT($A833)=0,"",IF(B833="","--",IF(B833="3E","3E",LOOKUP(B833/D$2,{0,0.4,0.45,0.5,0.55,0.6,0.65,0.7,0.75,0.8,1},{0,2,2.25,2.5,2.75,3,3.25,3.5,3.75,4}))))</f>
        <v/>
      </c>
      <c r="E833" s="3" t="str">
        <f>IF(COUNT($A833)=0,"",IF($A833&lt;&gt;DRAFT!$B835,"ERR",IF(DRAFT!R835="3E","3E",IF(COUNT(DRAFT!N835,DRAFT!R835)&gt;0,DRAFT!S835,""))))</f>
        <v/>
      </c>
      <c r="F833" s="3" t="str">
        <f>IF(COUNT($A833)=0,"",IF(E833="3E","3E",IF(E833="","I",LOOKUP(E833/G$2,{0,0.4,0.45,0.5,0.55,0.6,0.65,0.7,0.75,0.8,1},{"F","D","C","C+","B-","B","B+","A-","A","A+"}))))</f>
        <v/>
      </c>
      <c r="G833" s="2" t="str">
        <f>IF(COUNT($A833)=0,"",IF(E833="","--",IF(E833="3E","3E",LOOKUP(E833/G$2,{0,0.4,0.45,0.5,0.55,0.6,0.65,0.7,0.75,0.8,1},{0,2,2.25,2.5,2.75,3,3.25,3.5,3.75,4}))))</f>
        <v/>
      </c>
      <c r="H833" s="3" t="str">
        <f>IF(COUNT($A833)=0,"",IF($A833&lt;&gt;DRAFT!$B835,"ERR",IF(DRAFT!AA835="3E","3E",IF(COUNT(DRAFT!W835,DRAFT!AA835)&gt;0,DRAFT!AB835,""))))</f>
        <v/>
      </c>
      <c r="I833" s="3" t="str">
        <f>IF(COUNT($A833)=0,"",IF(H833="3E","3E",IF(H833="","I",LOOKUP(H833/J$2,{0,0.4,0.45,0.5,0.55,0.6,0.65,0.7,0.75,0.8,1},{"F","D","C","C+","B-","B","B+","A-","A","A+"}))))</f>
        <v/>
      </c>
      <c r="J833" s="2" t="str">
        <f>IF(COUNT($A833)=0,"",IF(H833="","--",IF(H833="3E","3E",LOOKUP(H833/J$2,{0,0.4,0.45,0.5,0.55,0.6,0.65,0.7,0.75,0.8,1},{0,2,2.25,2.5,2.75,3,3.25,3.5,3.75,4}))))</f>
        <v/>
      </c>
      <c r="K833" s="3" t="str">
        <f>IF(COUNT($A833)=0,"",IF($A833&lt;&gt;DRAFT!$B835,"ERR",IF(DRAFT!AJ835="3E","3E",IF(COUNT(DRAFT!AF835,DRAFT!AJ835)&gt;0,DRAFT!AK835,""))))</f>
        <v/>
      </c>
      <c r="L833" s="3" t="str">
        <f>IF(COUNT($A833)=0,"",IF(K833="3E","3E",IF(K833="","I",LOOKUP(K833/M$2,{0,0.4,0.45,0.5,0.55,0.6,0.65,0.7,0.75,0.8,1},{"F","D","C","C+","B-","B","B+","A-","A","A+"}))))</f>
        <v/>
      </c>
      <c r="M833" s="2" t="str">
        <f>IF(COUNT($A833)=0,"",IF(K833="","--",IF(K833="3E","3E",LOOKUP(K833/M$2,{0,0.4,0.45,0.5,0.55,0.6,0.65,0.7,0.75,0.8,1},{0,2,2.25,2.5,2.75,3,3.25,3.5,3.75,4}))))</f>
        <v/>
      </c>
      <c r="N833" s="3" t="str">
        <f>IF(COUNT($A833)=0,"",IF($A833&lt;&gt;DRAFT!$B835,"ERR",IF(DRAFT!AS835="3E","3E",IF(COUNT(DRAFT!AO835,DRAFT!AS835)&gt;0,DRAFT!AT835,""))))</f>
        <v/>
      </c>
      <c r="O833" s="3" t="str">
        <f>IF(COUNT($A833)=0,"",IF(N833="3E","3E",IF(N833="","I",LOOKUP(N833/P$2,{0,0.4,0.45,0.5,0.55,0.6,0.65,0.7,0.75,0.8,1},{"F","D","C","C+","B-","B","B+","A-","A","A+"}))))</f>
        <v/>
      </c>
      <c r="P833" s="2" t="str">
        <f>IF(COUNT($A833)=0,"",IF(N833="","--",IF(N833="3E","3E",LOOKUP(N833/P$2,{0,0.4,0.45,0.5,0.55,0.6,0.65,0.7,0.75,0.8,1},{0,2,2.25,2.5,2.75,3,3.25,3.5,3.75,4}))))</f>
        <v/>
      </c>
      <c r="Q833" s="3" t="str">
        <f>IF(COUNT($A833)=0,"",IF($A833&lt;&gt;DRAFT!$B835,"ERR",IF(DRAFT!BB835="3E","3E",IF(COUNT(DRAFT!AX835,DRAFT!BB835)&gt;0,DRAFT!BC835,""))))</f>
        <v/>
      </c>
      <c r="R833" s="3" t="str">
        <f>IF(COUNT($A833)=0,"",IF(Q833="3E","3E",IF(Q833="","I",LOOKUP(Q833/S$2,{0,0.4,0.45,0.5,0.55,0.6,0.65,0.7,0.75,0.8,1},{"F","D","C","C+","B-","B","B+","A-","A","A+"}))))</f>
        <v/>
      </c>
      <c r="S833" s="2" t="str">
        <f>IF(COUNT($A833)=0,"",IF(Q833="","--",IF(Q833="3E","3E",LOOKUP(Q833/S$2,{0,0.4,0.45,0.5,0.55,0.6,0.65,0.7,0.75,0.8,1},{0,2,2.25,2.5,2.75,3,3.25,3.5,3.75,4}))))</f>
        <v/>
      </c>
      <c r="T833" s="3" t="str">
        <f>IF(COUNT($A833)=0,"",IF($A833&lt;&gt;DRAFT!$B835,"ERR",IF(DRAFT!BK835="3E","3E",IF(COUNT(DRAFT!BG835,DRAFT!BK835)&gt;0,DRAFT!BL835,""))))</f>
        <v/>
      </c>
      <c r="U833" s="3" t="str">
        <f>IF(COUNT($A833)=0,"",IF(T833="3E","3E",IF(T833="","I",LOOKUP(T833/V$2,{0,0.4,0.45,0.5,0.55,0.6,0.65,0.7,0.75,0.8,1},{"F","D","C","C+","B-","B","B+","A-","A","A+"}))))</f>
        <v/>
      </c>
      <c r="V833" s="2" t="str">
        <f>IF(COUNT($A833)=0,"",IF(T833="","--",IF(T833="3E","3E",LOOKUP(T833/V$2,{0,0.4,0.45,0.5,0.55,0.6,0.65,0.7,0.75,0.8,1},{0,2,2.25,2.5,2.75,3,3.25,3.5,3.75,4}))))</f>
        <v/>
      </c>
      <c r="W833" s="3" t="str">
        <f>IF(COUNT($A833)=0,"",IF($A833&lt;&gt;DRAFT!$B835,"ERR",IF(DRAFT!BT835="3E","3E",IF(COUNT(DRAFT!BP835,DRAFT!BT835)&gt;0,DRAFT!BU835,""))))</f>
        <v/>
      </c>
      <c r="X833" s="3" t="str">
        <f>IF(COUNT($A833)=0,"",IF(W833="3E","3E",IF(W833="","I",LOOKUP(W833/Y$2,{0,0.4,0.45,0.5,0.55,0.6,0.65,0.7,0.75,0.8,1},{"F","D","C","C+","B-","B","B+","A-","A","A+"}))))</f>
        <v/>
      </c>
      <c r="Y833" s="2" t="str">
        <f>IF(COUNT($A833)=0,"",IF(W833="","--",IF(W833="3E","3E",LOOKUP(W833/Y$2,{0,0.4,0.45,0.5,0.55,0.6,0.65,0.7,0.75,0.8,1},{0,2,2.25,2.5,2.75,3,3.25,3.5,3.75,4}))))</f>
        <v/>
      </c>
      <c r="Z833" s="3" t="str">
        <f>IF(COUNT($A833)=0,"",IF($A833&lt;&gt;DRAFT!$B835,"ERR",IF(DRAFT!CC835="3E","3E",IF(COUNT(DRAFT!BY835,DRAFT!CC835)&gt;0,DRAFT!CD835,""))))</f>
        <v/>
      </c>
      <c r="AA833" s="3" t="str">
        <f>IF(COUNT($A833)=0,"",IF(Z833="3E","3E",IF(Z833="","I",LOOKUP(Z833/AB$2,{0,0.4,0.45,0.5,0.55,0.6,0.65,0.7,0.75,0.8,1},{"F","D","C","C+","B-","B","B+","A-","A","A+"}))))</f>
        <v/>
      </c>
      <c r="AB833" s="2" t="str">
        <f>IF(COUNT($A833)=0,"",IF(Z833="","--",IF(Z833="3E","3E",LOOKUP(Z833/AB$2,{0,0.4,0.45,0.5,0.55,0.6,0.65,0.7,0.75,0.8,1},{0,2,2.25,2.5,2.75,3,3.25,3.5,3.75,4}))))</f>
        <v/>
      </c>
      <c r="AC833" s="3" t="str">
        <f>IF(COUNT($A833)=0,"",IF($A833&lt;&gt;DRAFT!$B835,"ERR",IF(DRAFT!CF835&gt;0,DRAFT!CF835,"")))</f>
        <v/>
      </c>
      <c r="AD833" s="3" t="str">
        <f>IF(COUNT($A833)=0,"",IF(AC833="3E","3E",IF(AC833="","I",LOOKUP(AC833/AE$2,{0,0.4,0.45,0.5,0.55,0.6,0.65,0.7,0.75,0.8,1},{"F","D","C","C+","B-","B","B+","A-","A","A+"}))))</f>
        <v/>
      </c>
      <c r="AE833" s="2" t="str">
        <f>IF(COUNT($A833)=0,"",IF(AC833="","--",IF(AC833="3E","3E",LOOKUP(AC833/AE$2,{0,0.4,0.45,0.5,0.55,0.6,0.65,0.7,0.75,0.8,1},{0,2,2.25,2.5,2.75,3,3.25,3.5,3.75,4}))))</f>
        <v/>
      </c>
      <c r="AF833" s="3" t="str">
        <f>IF($A833&lt;&gt;DRAFT!$B835,"ERR",IF(OR(COUNT($A833)=0,COUNT(DRAFT!CI835:CK835,DRAFT!CM835:CO835)=0),"",CEILING(SUM(DRAFT!CL835,DRAFT!CP835),1)))</f>
        <v/>
      </c>
      <c r="AG833" s="3" t="str">
        <f>IF(COUNT($A833)=0,"",IF(AF833="3E","3E",IF(AF833="","I",LOOKUP(AF833/AH$2,{0,0.4,0.45,0.5,0.55,0.6,0.65,0.7,0.75,0.8,1},{"F","D","C","C+","B-","B","B+","A-","A","A+"}))))</f>
        <v/>
      </c>
      <c r="AH833" s="2" t="str">
        <f>IF(COUNT($A833)=0,"",IF(AF833="","--",IF(AF833="3E","3E",LOOKUP(AF833/AH$2,{0,0.4,0.45,0.5,0.55,0.6,0.65,0.7,0.75,0.8,1},{0,2,2.25,2.5,2.75,3,3.25,3.5,3.75,4}))))</f>
        <v/>
      </c>
      <c r="AI833" s="11" t="str">
        <f>IF(OR(COUNT($A833)=0,COUNT(B833:AH833)=0),"",IF(COUNTIF(B833:AH833,"3E")&gt;0,"3E",IF(DRAFT!$A835="R",TRUNC(SUMPRODUCT(RGP,RCP)/TCP,3),TRUNC((SUMPRODUCT(--(IMDGP&gt;0)*IMDGP,IMCP)+CEILING(DRAFT!$CQ835*42,0.25))/TCP,3))))</f>
        <v/>
      </c>
      <c r="AJ833" s="3" t="str">
        <f>IF(OR(COUNT($A833)=0,COUNT(B833:AH833)=0),"",IF(COUNTIF(B833:AH833,"3E")&gt;0,"3E",IF(DRAFT!$A835="R",SUMPRODUCT(--(RGP&gt;=2),RCP),SUMPRODUCT(--(IMDGP&gt;0),--(IMGP=0),IMCP)+DRAFT!$CR835)))</f>
        <v/>
      </c>
      <c r="AK833" s="3" t="str">
        <f>IF(OR(COUNT($A833)=0,COUNT(B833:AH833)=0),"",IF(COUNTIF(B833:AJ833,"3E")&gt;0,"3E",IF(AND(DRAFT!$A835="IM",OR($AI833&gt;DRAFT!$CQ835,$AJ833&gt;DRAFT!$CR835)),"IMPROVED",IF(AND(DRAFT!$A835="IM",$AI833&lt;=DRAFT!$CQ835,$AJ833&lt;=DRAFT!$CR835),"NOT IMPROVED",IF(AND(AH833&gt;=2,AI833&gt;=2,AJ833&gt;=30),"PASS","FAIL")))))</f>
        <v/>
      </c>
      <c r="AL833" s="3" t="str">
        <f t="shared" si="24"/>
        <v/>
      </c>
      <c r="AM833" s="3" t="str">
        <f t="shared" si="25"/>
        <v/>
      </c>
    </row>
    <row r="834" spans="1:39" ht="18.95" customHeight="1" x14ac:dyDescent="0.25">
      <c r="A834" s="4" t="str">
        <f>IF(DRAFT!$B836="","",DRAFT!$B836)</f>
        <v/>
      </c>
      <c r="B834" s="3" t="str">
        <f>IF(COUNT($A834)=0,"",IF($A834&lt;&gt;DRAFT!$B836,"ERR",IF(DRAFT!I836="3E","3E",IF(COUNT(DRAFT!E836,DRAFT!I836)&gt;0,DRAFT!J836,""))))</f>
        <v/>
      </c>
      <c r="C834" s="3" t="str">
        <f>IF(COUNT($A834)=0,"",IF(B834="3E","3E",IF(B834="","I",LOOKUP(B834/D$2,{0,0.4,0.45,0.5,0.55,0.6,0.65,0.7,0.75,0.8,1},{"F","D","C","C+","B-","B","B+","A-","A","A+"}))))</f>
        <v/>
      </c>
      <c r="D834" s="2" t="str">
        <f>IF(COUNT($A834)=0,"",IF(B834="","--",IF(B834="3E","3E",LOOKUP(B834/D$2,{0,0.4,0.45,0.5,0.55,0.6,0.65,0.7,0.75,0.8,1},{0,2,2.25,2.5,2.75,3,3.25,3.5,3.75,4}))))</f>
        <v/>
      </c>
      <c r="E834" s="3" t="str">
        <f>IF(COUNT($A834)=0,"",IF($A834&lt;&gt;DRAFT!$B836,"ERR",IF(DRAFT!R836="3E","3E",IF(COUNT(DRAFT!N836,DRAFT!R836)&gt;0,DRAFT!S836,""))))</f>
        <v/>
      </c>
      <c r="F834" s="3" t="str">
        <f>IF(COUNT($A834)=0,"",IF(E834="3E","3E",IF(E834="","I",LOOKUP(E834/G$2,{0,0.4,0.45,0.5,0.55,0.6,0.65,0.7,0.75,0.8,1},{"F","D","C","C+","B-","B","B+","A-","A","A+"}))))</f>
        <v/>
      </c>
      <c r="G834" s="2" t="str">
        <f>IF(COUNT($A834)=0,"",IF(E834="","--",IF(E834="3E","3E",LOOKUP(E834/G$2,{0,0.4,0.45,0.5,0.55,0.6,0.65,0.7,0.75,0.8,1},{0,2,2.25,2.5,2.75,3,3.25,3.5,3.75,4}))))</f>
        <v/>
      </c>
      <c r="H834" s="3" t="str">
        <f>IF(COUNT($A834)=0,"",IF($A834&lt;&gt;DRAFT!$B836,"ERR",IF(DRAFT!AA836="3E","3E",IF(COUNT(DRAFT!W836,DRAFT!AA836)&gt;0,DRAFT!AB836,""))))</f>
        <v/>
      </c>
      <c r="I834" s="3" t="str">
        <f>IF(COUNT($A834)=0,"",IF(H834="3E","3E",IF(H834="","I",LOOKUP(H834/J$2,{0,0.4,0.45,0.5,0.55,0.6,0.65,0.7,0.75,0.8,1},{"F","D","C","C+","B-","B","B+","A-","A","A+"}))))</f>
        <v/>
      </c>
      <c r="J834" s="2" t="str">
        <f>IF(COUNT($A834)=0,"",IF(H834="","--",IF(H834="3E","3E",LOOKUP(H834/J$2,{0,0.4,0.45,0.5,0.55,0.6,0.65,0.7,0.75,0.8,1},{0,2,2.25,2.5,2.75,3,3.25,3.5,3.75,4}))))</f>
        <v/>
      </c>
      <c r="K834" s="3" t="str">
        <f>IF(COUNT($A834)=0,"",IF($A834&lt;&gt;DRAFT!$B836,"ERR",IF(DRAFT!AJ836="3E","3E",IF(COUNT(DRAFT!AF836,DRAFT!AJ836)&gt;0,DRAFT!AK836,""))))</f>
        <v/>
      </c>
      <c r="L834" s="3" t="str">
        <f>IF(COUNT($A834)=0,"",IF(K834="3E","3E",IF(K834="","I",LOOKUP(K834/M$2,{0,0.4,0.45,0.5,0.55,0.6,0.65,0.7,0.75,0.8,1},{"F","D","C","C+","B-","B","B+","A-","A","A+"}))))</f>
        <v/>
      </c>
      <c r="M834" s="2" t="str">
        <f>IF(COUNT($A834)=0,"",IF(K834="","--",IF(K834="3E","3E",LOOKUP(K834/M$2,{0,0.4,0.45,0.5,0.55,0.6,0.65,0.7,0.75,0.8,1},{0,2,2.25,2.5,2.75,3,3.25,3.5,3.75,4}))))</f>
        <v/>
      </c>
      <c r="N834" s="3" t="str">
        <f>IF(COUNT($A834)=0,"",IF($A834&lt;&gt;DRAFT!$B836,"ERR",IF(DRAFT!AS836="3E","3E",IF(COUNT(DRAFT!AO836,DRAFT!AS836)&gt;0,DRAFT!AT836,""))))</f>
        <v/>
      </c>
      <c r="O834" s="3" t="str">
        <f>IF(COUNT($A834)=0,"",IF(N834="3E","3E",IF(N834="","I",LOOKUP(N834/P$2,{0,0.4,0.45,0.5,0.55,0.6,0.65,0.7,0.75,0.8,1},{"F","D","C","C+","B-","B","B+","A-","A","A+"}))))</f>
        <v/>
      </c>
      <c r="P834" s="2" t="str">
        <f>IF(COUNT($A834)=0,"",IF(N834="","--",IF(N834="3E","3E",LOOKUP(N834/P$2,{0,0.4,0.45,0.5,0.55,0.6,0.65,0.7,0.75,0.8,1},{0,2,2.25,2.5,2.75,3,3.25,3.5,3.75,4}))))</f>
        <v/>
      </c>
      <c r="Q834" s="3" t="str">
        <f>IF(COUNT($A834)=0,"",IF($A834&lt;&gt;DRAFT!$B836,"ERR",IF(DRAFT!BB836="3E","3E",IF(COUNT(DRAFT!AX836,DRAFT!BB836)&gt;0,DRAFT!BC836,""))))</f>
        <v/>
      </c>
      <c r="R834" s="3" t="str">
        <f>IF(COUNT($A834)=0,"",IF(Q834="3E","3E",IF(Q834="","I",LOOKUP(Q834/S$2,{0,0.4,0.45,0.5,0.55,0.6,0.65,0.7,0.75,0.8,1},{"F","D","C","C+","B-","B","B+","A-","A","A+"}))))</f>
        <v/>
      </c>
      <c r="S834" s="2" t="str">
        <f>IF(COUNT($A834)=0,"",IF(Q834="","--",IF(Q834="3E","3E",LOOKUP(Q834/S$2,{0,0.4,0.45,0.5,0.55,0.6,0.65,0.7,0.75,0.8,1},{0,2,2.25,2.5,2.75,3,3.25,3.5,3.75,4}))))</f>
        <v/>
      </c>
      <c r="T834" s="3" t="str">
        <f>IF(COUNT($A834)=0,"",IF($A834&lt;&gt;DRAFT!$B836,"ERR",IF(DRAFT!BK836="3E","3E",IF(COUNT(DRAFT!BG836,DRAFT!BK836)&gt;0,DRAFT!BL836,""))))</f>
        <v/>
      </c>
      <c r="U834" s="3" t="str">
        <f>IF(COUNT($A834)=0,"",IF(T834="3E","3E",IF(T834="","I",LOOKUP(T834/V$2,{0,0.4,0.45,0.5,0.55,0.6,0.65,0.7,0.75,0.8,1},{"F","D","C","C+","B-","B","B+","A-","A","A+"}))))</f>
        <v/>
      </c>
      <c r="V834" s="2" t="str">
        <f>IF(COUNT($A834)=0,"",IF(T834="","--",IF(T834="3E","3E",LOOKUP(T834/V$2,{0,0.4,0.45,0.5,0.55,0.6,0.65,0.7,0.75,0.8,1},{0,2,2.25,2.5,2.75,3,3.25,3.5,3.75,4}))))</f>
        <v/>
      </c>
      <c r="W834" s="3" t="str">
        <f>IF(COUNT($A834)=0,"",IF($A834&lt;&gt;DRAFT!$B836,"ERR",IF(DRAFT!BT836="3E","3E",IF(COUNT(DRAFT!BP836,DRAFT!BT836)&gt;0,DRAFT!BU836,""))))</f>
        <v/>
      </c>
      <c r="X834" s="3" t="str">
        <f>IF(COUNT($A834)=0,"",IF(W834="3E","3E",IF(W834="","I",LOOKUP(W834/Y$2,{0,0.4,0.45,0.5,0.55,0.6,0.65,0.7,0.75,0.8,1},{"F","D","C","C+","B-","B","B+","A-","A","A+"}))))</f>
        <v/>
      </c>
      <c r="Y834" s="2" t="str">
        <f>IF(COUNT($A834)=0,"",IF(W834="","--",IF(W834="3E","3E",LOOKUP(W834/Y$2,{0,0.4,0.45,0.5,0.55,0.6,0.65,0.7,0.75,0.8,1},{0,2,2.25,2.5,2.75,3,3.25,3.5,3.75,4}))))</f>
        <v/>
      </c>
      <c r="Z834" s="3" t="str">
        <f>IF(COUNT($A834)=0,"",IF($A834&lt;&gt;DRAFT!$B836,"ERR",IF(DRAFT!CC836="3E","3E",IF(COUNT(DRAFT!BY836,DRAFT!CC836)&gt;0,DRAFT!CD836,""))))</f>
        <v/>
      </c>
      <c r="AA834" s="3" t="str">
        <f>IF(COUNT($A834)=0,"",IF(Z834="3E","3E",IF(Z834="","I",LOOKUP(Z834/AB$2,{0,0.4,0.45,0.5,0.55,0.6,0.65,0.7,0.75,0.8,1},{"F","D","C","C+","B-","B","B+","A-","A","A+"}))))</f>
        <v/>
      </c>
      <c r="AB834" s="2" t="str">
        <f>IF(COUNT($A834)=0,"",IF(Z834="","--",IF(Z834="3E","3E",LOOKUP(Z834/AB$2,{0,0.4,0.45,0.5,0.55,0.6,0.65,0.7,0.75,0.8,1},{0,2,2.25,2.5,2.75,3,3.25,3.5,3.75,4}))))</f>
        <v/>
      </c>
      <c r="AC834" s="3" t="str">
        <f>IF(COUNT($A834)=0,"",IF($A834&lt;&gt;DRAFT!$B836,"ERR",IF(DRAFT!CF836&gt;0,DRAFT!CF836,"")))</f>
        <v/>
      </c>
      <c r="AD834" s="3" t="str">
        <f>IF(COUNT($A834)=0,"",IF(AC834="3E","3E",IF(AC834="","I",LOOKUP(AC834/AE$2,{0,0.4,0.45,0.5,0.55,0.6,0.65,0.7,0.75,0.8,1},{"F","D","C","C+","B-","B","B+","A-","A","A+"}))))</f>
        <v/>
      </c>
      <c r="AE834" s="2" t="str">
        <f>IF(COUNT($A834)=0,"",IF(AC834="","--",IF(AC834="3E","3E",LOOKUP(AC834/AE$2,{0,0.4,0.45,0.5,0.55,0.6,0.65,0.7,0.75,0.8,1},{0,2,2.25,2.5,2.75,3,3.25,3.5,3.75,4}))))</f>
        <v/>
      </c>
      <c r="AF834" s="3" t="str">
        <f>IF($A834&lt;&gt;DRAFT!$B836,"ERR",IF(OR(COUNT($A834)=0,COUNT(DRAFT!CI836:CK836,DRAFT!CM836:CO836)=0),"",CEILING(SUM(DRAFT!CL836,DRAFT!CP836),1)))</f>
        <v/>
      </c>
      <c r="AG834" s="3" t="str">
        <f>IF(COUNT($A834)=0,"",IF(AF834="3E","3E",IF(AF834="","I",LOOKUP(AF834/AH$2,{0,0.4,0.45,0.5,0.55,0.6,0.65,0.7,0.75,0.8,1},{"F","D","C","C+","B-","B","B+","A-","A","A+"}))))</f>
        <v/>
      </c>
      <c r="AH834" s="2" t="str">
        <f>IF(COUNT($A834)=0,"",IF(AF834="","--",IF(AF834="3E","3E",LOOKUP(AF834/AH$2,{0,0.4,0.45,0.5,0.55,0.6,0.65,0.7,0.75,0.8,1},{0,2,2.25,2.5,2.75,3,3.25,3.5,3.75,4}))))</f>
        <v/>
      </c>
      <c r="AI834" s="11" t="str">
        <f>IF(OR(COUNT($A834)=0,COUNT(B834:AH834)=0),"",IF(COUNTIF(B834:AH834,"3E")&gt;0,"3E",IF(DRAFT!$A836="R",TRUNC(SUMPRODUCT(RGP,RCP)/TCP,3),TRUNC((SUMPRODUCT(--(IMDGP&gt;0)*IMDGP,IMCP)+CEILING(DRAFT!$CQ836*42,0.25))/TCP,3))))</f>
        <v/>
      </c>
      <c r="AJ834" s="3" t="str">
        <f>IF(OR(COUNT($A834)=0,COUNT(B834:AH834)=0),"",IF(COUNTIF(B834:AH834,"3E")&gt;0,"3E",IF(DRAFT!$A836="R",SUMPRODUCT(--(RGP&gt;=2),RCP),SUMPRODUCT(--(IMDGP&gt;0),--(IMGP=0),IMCP)+DRAFT!$CR836)))</f>
        <v/>
      </c>
      <c r="AK834" s="3" t="str">
        <f>IF(OR(COUNT($A834)=0,COUNT(B834:AH834)=0),"",IF(COUNTIF(B834:AJ834,"3E")&gt;0,"3E",IF(AND(DRAFT!$A836="IM",OR($AI834&gt;DRAFT!$CQ836,$AJ834&gt;DRAFT!$CR836)),"IMPROVED",IF(AND(DRAFT!$A836="IM",$AI834&lt;=DRAFT!$CQ836,$AJ834&lt;=DRAFT!$CR836),"NOT IMPROVED",IF(AND(AH834&gt;=2,AI834&gt;=2,AJ834&gt;=30),"PASS","FAIL")))))</f>
        <v/>
      </c>
      <c r="AL834" s="3" t="str">
        <f t="shared" si="24"/>
        <v/>
      </c>
      <c r="AM834" s="3" t="str">
        <f t="shared" si="25"/>
        <v/>
      </c>
    </row>
    <row r="835" spans="1:39" ht="18.95" customHeight="1" x14ac:dyDescent="0.25">
      <c r="A835" s="4" t="str">
        <f>IF(DRAFT!$B837="","",DRAFT!$B837)</f>
        <v/>
      </c>
      <c r="B835" s="3" t="str">
        <f>IF(COUNT($A835)=0,"",IF($A835&lt;&gt;DRAFT!$B837,"ERR",IF(DRAFT!I837="3E","3E",IF(COUNT(DRAFT!E837,DRAFT!I837)&gt;0,DRAFT!J837,""))))</f>
        <v/>
      </c>
      <c r="C835" s="3" t="str">
        <f>IF(COUNT($A835)=0,"",IF(B835="3E","3E",IF(B835="","I",LOOKUP(B835/D$2,{0,0.4,0.45,0.5,0.55,0.6,0.65,0.7,0.75,0.8,1},{"F","D","C","C+","B-","B","B+","A-","A","A+"}))))</f>
        <v/>
      </c>
      <c r="D835" s="2" t="str">
        <f>IF(COUNT($A835)=0,"",IF(B835="","--",IF(B835="3E","3E",LOOKUP(B835/D$2,{0,0.4,0.45,0.5,0.55,0.6,0.65,0.7,0.75,0.8,1},{0,2,2.25,2.5,2.75,3,3.25,3.5,3.75,4}))))</f>
        <v/>
      </c>
      <c r="E835" s="3" t="str">
        <f>IF(COUNT($A835)=0,"",IF($A835&lt;&gt;DRAFT!$B837,"ERR",IF(DRAFT!R837="3E","3E",IF(COUNT(DRAFT!N837,DRAFT!R837)&gt;0,DRAFT!S837,""))))</f>
        <v/>
      </c>
      <c r="F835" s="3" t="str">
        <f>IF(COUNT($A835)=0,"",IF(E835="3E","3E",IF(E835="","I",LOOKUP(E835/G$2,{0,0.4,0.45,0.5,0.55,0.6,0.65,0.7,0.75,0.8,1},{"F","D","C","C+","B-","B","B+","A-","A","A+"}))))</f>
        <v/>
      </c>
      <c r="G835" s="2" t="str">
        <f>IF(COUNT($A835)=0,"",IF(E835="","--",IF(E835="3E","3E",LOOKUP(E835/G$2,{0,0.4,0.45,0.5,0.55,0.6,0.65,0.7,0.75,0.8,1},{0,2,2.25,2.5,2.75,3,3.25,3.5,3.75,4}))))</f>
        <v/>
      </c>
      <c r="H835" s="3" t="str">
        <f>IF(COUNT($A835)=0,"",IF($A835&lt;&gt;DRAFT!$B837,"ERR",IF(DRAFT!AA837="3E","3E",IF(COUNT(DRAFT!W837,DRAFT!AA837)&gt;0,DRAFT!AB837,""))))</f>
        <v/>
      </c>
      <c r="I835" s="3" t="str">
        <f>IF(COUNT($A835)=0,"",IF(H835="3E","3E",IF(H835="","I",LOOKUP(H835/J$2,{0,0.4,0.45,0.5,0.55,0.6,0.65,0.7,0.75,0.8,1},{"F","D","C","C+","B-","B","B+","A-","A","A+"}))))</f>
        <v/>
      </c>
      <c r="J835" s="2" t="str">
        <f>IF(COUNT($A835)=0,"",IF(H835="","--",IF(H835="3E","3E",LOOKUP(H835/J$2,{0,0.4,0.45,0.5,0.55,0.6,0.65,0.7,0.75,0.8,1},{0,2,2.25,2.5,2.75,3,3.25,3.5,3.75,4}))))</f>
        <v/>
      </c>
      <c r="K835" s="3" t="str">
        <f>IF(COUNT($A835)=0,"",IF($A835&lt;&gt;DRAFT!$B837,"ERR",IF(DRAFT!AJ837="3E","3E",IF(COUNT(DRAFT!AF837,DRAFT!AJ837)&gt;0,DRAFT!AK837,""))))</f>
        <v/>
      </c>
      <c r="L835" s="3" t="str">
        <f>IF(COUNT($A835)=0,"",IF(K835="3E","3E",IF(K835="","I",LOOKUP(K835/M$2,{0,0.4,0.45,0.5,0.55,0.6,0.65,0.7,0.75,0.8,1},{"F","D","C","C+","B-","B","B+","A-","A","A+"}))))</f>
        <v/>
      </c>
      <c r="M835" s="2" t="str">
        <f>IF(COUNT($A835)=0,"",IF(K835="","--",IF(K835="3E","3E",LOOKUP(K835/M$2,{0,0.4,0.45,0.5,0.55,0.6,0.65,0.7,0.75,0.8,1},{0,2,2.25,2.5,2.75,3,3.25,3.5,3.75,4}))))</f>
        <v/>
      </c>
      <c r="N835" s="3" t="str">
        <f>IF(COUNT($A835)=0,"",IF($A835&lt;&gt;DRAFT!$B837,"ERR",IF(DRAFT!AS837="3E","3E",IF(COUNT(DRAFT!AO837,DRAFT!AS837)&gt;0,DRAFT!AT837,""))))</f>
        <v/>
      </c>
      <c r="O835" s="3" t="str">
        <f>IF(COUNT($A835)=0,"",IF(N835="3E","3E",IF(N835="","I",LOOKUP(N835/P$2,{0,0.4,0.45,0.5,0.55,0.6,0.65,0.7,0.75,0.8,1},{"F","D","C","C+","B-","B","B+","A-","A","A+"}))))</f>
        <v/>
      </c>
      <c r="P835" s="2" t="str">
        <f>IF(COUNT($A835)=0,"",IF(N835="","--",IF(N835="3E","3E",LOOKUP(N835/P$2,{0,0.4,0.45,0.5,0.55,0.6,0.65,0.7,0.75,0.8,1},{0,2,2.25,2.5,2.75,3,3.25,3.5,3.75,4}))))</f>
        <v/>
      </c>
      <c r="Q835" s="3" t="str">
        <f>IF(COUNT($A835)=0,"",IF($A835&lt;&gt;DRAFT!$B837,"ERR",IF(DRAFT!BB837="3E","3E",IF(COUNT(DRAFT!AX837,DRAFT!BB837)&gt;0,DRAFT!BC837,""))))</f>
        <v/>
      </c>
      <c r="R835" s="3" t="str">
        <f>IF(COUNT($A835)=0,"",IF(Q835="3E","3E",IF(Q835="","I",LOOKUP(Q835/S$2,{0,0.4,0.45,0.5,0.55,0.6,0.65,0.7,0.75,0.8,1},{"F","D","C","C+","B-","B","B+","A-","A","A+"}))))</f>
        <v/>
      </c>
      <c r="S835" s="2" t="str">
        <f>IF(COUNT($A835)=0,"",IF(Q835="","--",IF(Q835="3E","3E",LOOKUP(Q835/S$2,{0,0.4,0.45,0.5,0.55,0.6,0.65,0.7,0.75,0.8,1},{0,2,2.25,2.5,2.75,3,3.25,3.5,3.75,4}))))</f>
        <v/>
      </c>
      <c r="T835" s="3" t="str">
        <f>IF(COUNT($A835)=0,"",IF($A835&lt;&gt;DRAFT!$B837,"ERR",IF(DRAFT!BK837="3E","3E",IF(COUNT(DRAFT!BG837,DRAFT!BK837)&gt;0,DRAFT!BL837,""))))</f>
        <v/>
      </c>
      <c r="U835" s="3" t="str">
        <f>IF(COUNT($A835)=0,"",IF(T835="3E","3E",IF(T835="","I",LOOKUP(T835/V$2,{0,0.4,0.45,0.5,0.55,0.6,0.65,0.7,0.75,0.8,1},{"F","D","C","C+","B-","B","B+","A-","A","A+"}))))</f>
        <v/>
      </c>
      <c r="V835" s="2" t="str">
        <f>IF(COUNT($A835)=0,"",IF(T835="","--",IF(T835="3E","3E",LOOKUP(T835/V$2,{0,0.4,0.45,0.5,0.55,0.6,0.65,0.7,0.75,0.8,1},{0,2,2.25,2.5,2.75,3,3.25,3.5,3.75,4}))))</f>
        <v/>
      </c>
      <c r="W835" s="3" t="str">
        <f>IF(COUNT($A835)=0,"",IF($A835&lt;&gt;DRAFT!$B837,"ERR",IF(DRAFT!BT837="3E","3E",IF(COUNT(DRAFT!BP837,DRAFT!BT837)&gt;0,DRAFT!BU837,""))))</f>
        <v/>
      </c>
      <c r="X835" s="3" t="str">
        <f>IF(COUNT($A835)=0,"",IF(W835="3E","3E",IF(W835="","I",LOOKUP(W835/Y$2,{0,0.4,0.45,0.5,0.55,0.6,0.65,0.7,0.75,0.8,1},{"F","D","C","C+","B-","B","B+","A-","A","A+"}))))</f>
        <v/>
      </c>
      <c r="Y835" s="2" t="str">
        <f>IF(COUNT($A835)=0,"",IF(W835="","--",IF(W835="3E","3E",LOOKUP(W835/Y$2,{0,0.4,0.45,0.5,0.55,0.6,0.65,0.7,0.75,0.8,1},{0,2,2.25,2.5,2.75,3,3.25,3.5,3.75,4}))))</f>
        <v/>
      </c>
      <c r="Z835" s="3" t="str">
        <f>IF(COUNT($A835)=0,"",IF($A835&lt;&gt;DRAFT!$B837,"ERR",IF(DRAFT!CC837="3E","3E",IF(COUNT(DRAFT!BY837,DRAFT!CC837)&gt;0,DRAFT!CD837,""))))</f>
        <v/>
      </c>
      <c r="AA835" s="3" t="str">
        <f>IF(COUNT($A835)=0,"",IF(Z835="3E","3E",IF(Z835="","I",LOOKUP(Z835/AB$2,{0,0.4,0.45,0.5,0.55,0.6,0.65,0.7,0.75,0.8,1},{"F","D","C","C+","B-","B","B+","A-","A","A+"}))))</f>
        <v/>
      </c>
      <c r="AB835" s="2" t="str">
        <f>IF(COUNT($A835)=0,"",IF(Z835="","--",IF(Z835="3E","3E",LOOKUP(Z835/AB$2,{0,0.4,0.45,0.5,0.55,0.6,0.65,0.7,0.75,0.8,1},{0,2,2.25,2.5,2.75,3,3.25,3.5,3.75,4}))))</f>
        <v/>
      </c>
      <c r="AC835" s="3" t="str">
        <f>IF(COUNT($A835)=0,"",IF($A835&lt;&gt;DRAFT!$B837,"ERR",IF(DRAFT!CF837&gt;0,DRAFT!CF837,"")))</f>
        <v/>
      </c>
      <c r="AD835" s="3" t="str">
        <f>IF(COUNT($A835)=0,"",IF(AC835="3E","3E",IF(AC835="","I",LOOKUP(AC835/AE$2,{0,0.4,0.45,0.5,0.55,0.6,0.65,0.7,0.75,0.8,1},{"F","D","C","C+","B-","B","B+","A-","A","A+"}))))</f>
        <v/>
      </c>
      <c r="AE835" s="2" t="str">
        <f>IF(COUNT($A835)=0,"",IF(AC835="","--",IF(AC835="3E","3E",LOOKUP(AC835/AE$2,{0,0.4,0.45,0.5,0.55,0.6,0.65,0.7,0.75,0.8,1},{0,2,2.25,2.5,2.75,3,3.25,3.5,3.75,4}))))</f>
        <v/>
      </c>
      <c r="AF835" s="3" t="str">
        <f>IF($A835&lt;&gt;DRAFT!$B837,"ERR",IF(OR(COUNT($A835)=0,COUNT(DRAFT!CI837:CK837,DRAFT!CM837:CO837)=0),"",CEILING(SUM(DRAFT!CL837,DRAFT!CP837),1)))</f>
        <v/>
      </c>
      <c r="AG835" s="3" t="str">
        <f>IF(COUNT($A835)=0,"",IF(AF835="3E","3E",IF(AF835="","I",LOOKUP(AF835/AH$2,{0,0.4,0.45,0.5,0.55,0.6,0.65,0.7,0.75,0.8,1},{"F","D","C","C+","B-","B","B+","A-","A","A+"}))))</f>
        <v/>
      </c>
      <c r="AH835" s="2" t="str">
        <f>IF(COUNT($A835)=0,"",IF(AF835="","--",IF(AF835="3E","3E",LOOKUP(AF835/AH$2,{0,0.4,0.45,0.5,0.55,0.6,0.65,0.7,0.75,0.8,1},{0,2,2.25,2.5,2.75,3,3.25,3.5,3.75,4}))))</f>
        <v/>
      </c>
      <c r="AI835" s="11" t="str">
        <f>IF(OR(COUNT($A835)=0,COUNT(B835:AH835)=0),"",IF(COUNTIF(B835:AH835,"3E")&gt;0,"3E",IF(DRAFT!$A837="R",TRUNC(SUMPRODUCT(RGP,RCP)/TCP,3),TRUNC((SUMPRODUCT(--(IMDGP&gt;0)*IMDGP,IMCP)+CEILING(DRAFT!$CQ837*42,0.25))/TCP,3))))</f>
        <v/>
      </c>
      <c r="AJ835" s="3" t="str">
        <f>IF(OR(COUNT($A835)=0,COUNT(B835:AH835)=0),"",IF(COUNTIF(B835:AH835,"3E")&gt;0,"3E",IF(DRAFT!$A837="R",SUMPRODUCT(--(RGP&gt;=2),RCP),SUMPRODUCT(--(IMDGP&gt;0),--(IMGP=0),IMCP)+DRAFT!$CR837)))</f>
        <v/>
      </c>
      <c r="AK835" s="3" t="str">
        <f>IF(OR(COUNT($A835)=0,COUNT(B835:AH835)=0),"",IF(COUNTIF(B835:AJ835,"3E")&gt;0,"3E",IF(AND(DRAFT!$A837="IM",OR($AI835&gt;DRAFT!$CQ837,$AJ835&gt;DRAFT!$CR837)),"IMPROVED",IF(AND(DRAFT!$A837="IM",$AI835&lt;=DRAFT!$CQ837,$AJ835&lt;=DRAFT!$CR837),"NOT IMPROVED",IF(AND(AH835&gt;=2,AI835&gt;=2,AJ835&gt;=30),"PASS","FAIL")))))</f>
        <v/>
      </c>
      <c r="AL835" s="3" t="str">
        <f t="shared" si="24"/>
        <v/>
      </c>
      <c r="AM835" s="3" t="str">
        <f t="shared" si="25"/>
        <v/>
      </c>
    </row>
    <row r="836" spans="1:39" ht="18.95" customHeight="1" x14ac:dyDescent="0.25">
      <c r="A836" s="4" t="str">
        <f>IF(DRAFT!$B838="","",DRAFT!$B838)</f>
        <v/>
      </c>
      <c r="B836" s="3" t="str">
        <f>IF(COUNT($A836)=0,"",IF($A836&lt;&gt;DRAFT!$B838,"ERR",IF(DRAFT!I838="3E","3E",IF(COUNT(DRAFT!E838,DRAFT!I838)&gt;0,DRAFT!J838,""))))</f>
        <v/>
      </c>
      <c r="C836" s="3" t="str">
        <f>IF(COUNT($A836)=0,"",IF(B836="3E","3E",IF(B836="","I",LOOKUP(B836/D$2,{0,0.4,0.45,0.5,0.55,0.6,0.65,0.7,0.75,0.8,1},{"F","D","C","C+","B-","B","B+","A-","A","A+"}))))</f>
        <v/>
      </c>
      <c r="D836" s="2" t="str">
        <f>IF(COUNT($A836)=0,"",IF(B836="","--",IF(B836="3E","3E",LOOKUP(B836/D$2,{0,0.4,0.45,0.5,0.55,0.6,0.65,0.7,0.75,0.8,1},{0,2,2.25,2.5,2.75,3,3.25,3.5,3.75,4}))))</f>
        <v/>
      </c>
      <c r="E836" s="3" t="str">
        <f>IF(COUNT($A836)=0,"",IF($A836&lt;&gt;DRAFT!$B838,"ERR",IF(DRAFT!R838="3E","3E",IF(COUNT(DRAFT!N838,DRAFT!R838)&gt;0,DRAFT!S838,""))))</f>
        <v/>
      </c>
      <c r="F836" s="3" t="str">
        <f>IF(COUNT($A836)=0,"",IF(E836="3E","3E",IF(E836="","I",LOOKUP(E836/G$2,{0,0.4,0.45,0.5,0.55,0.6,0.65,0.7,0.75,0.8,1},{"F","D","C","C+","B-","B","B+","A-","A","A+"}))))</f>
        <v/>
      </c>
      <c r="G836" s="2" t="str">
        <f>IF(COUNT($A836)=0,"",IF(E836="","--",IF(E836="3E","3E",LOOKUP(E836/G$2,{0,0.4,0.45,0.5,0.55,0.6,0.65,0.7,0.75,0.8,1},{0,2,2.25,2.5,2.75,3,3.25,3.5,3.75,4}))))</f>
        <v/>
      </c>
      <c r="H836" s="3" t="str">
        <f>IF(COUNT($A836)=0,"",IF($A836&lt;&gt;DRAFT!$B838,"ERR",IF(DRAFT!AA838="3E","3E",IF(COUNT(DRAFT!W838,DRAFT!AA838)&gt;0,DRAFT!AB838,""))))</f>
        <v/>
      </c>
      <c r="I836" s="3" t="str">
        <f>IF(COUNT($A836)=0,"",IF(H836="3E","3E",IF(H836="","I",LOOKUP(H836/J$2,{0,0.4,0.45,0.5,0.55,0.6,0.65,0.7,0.75,0.8,1},{"F","D","C","C+","B-","B","B+","A-","A","A+"}))))</f>
        <v/>
      </c>
      <c r="J836" s="2" t="str">
        <f>IF(COUNT($A836)=0,"",IF(H836="","--",IF(H836="3E","3E",LOOKUP(H836/J$2,{0,0.4,0.45,0.5,0.55,0.6,0.65,0.7,0.75,0.8,1},{0,2,2.25,2.5,2.75,3,3.25,3.5,3.75,4}))))</f>
        <v/>
      </c>
      <c r="K836" s="3" t="str">
        <f>IF(COUNT($A836)=0,"",IF($A836&lt;&gt;DRAFT!$B838,"ERR",IF(DRAFT!AJ838="3E","3E",IF(COUNT(DRAFT!AF838,DRAFT!AJ838)&gt;0,DRAFT!AK838,""))))</f>
        <v/>
      </c>
      <c r="L836" s="3" t="str">
        <f>IF(COUNT($A836)=0,"",IF(K836="3E","3E",IF(K836="","I",LOOKUP(K836/M$2,{0,0.4,0.45,0.5,0.55,0.6,0.65,0.7,0.75,0.8,1},{"F","D","C","C+","B-","B","B+","A-","A","A+"}))))</f>
        <v/>
      </c>
      <c r="M836" s="2" t="str">
        <f>IF(COUNT($A836)=0,"",IF(K836="","--",IF(K836="3E","3E",LOOKUP(K836/M$2,{0,0.4,0.45,0.5,0.55,0.6,0.65,0.7,0.75,0.8,1},{0,2,2.25,2.5,2.75,3,3.25,3.5,3.75,4}))))</f>
        <v/>
      </c>
      <c r="N836" s="3" t="str">
        <f>IF(COUNT($A836)=0,"",IF($A836&lt;&gt;DRAFT!$B838,"ERR",IF(DRAFT!AS838="3E","3E",IF(COUNT(DRAFT!AO838,DRAFT!AS838)&gt;0,DRAFT!AT838,""))))</f>
        <v/>
      </c>
      <c r="O836" s="3" t="str">
        <f>IF(COUNT($A836)=0,"",IF(N836="3E","3E",IF(N836="","I",LOOKUP(N836/P$2,{0,0.4,0.45,0.5,0.55,0.6,0.65,0.7,0.75,0.8,1},{"F","D","C","C+","B-","B","B+","A-","A","A+"}))))</f>
        <v/>
      </c>
      <c r="P836" s="2" t="str">
        <f>IF(COUNT($A836)=0,"",IF(N836="","--",IF(N836="3E","3E",LOOKUP(N836/P$2,{0,0.4,0.45,0.5,0.55,0.6,0.65,0.7,0.75,0.8,1},{0,2,2.25,2.5,2.75,3,3.25,3.5,3.75,4}))))</f>
        <v/>
      </c>
      <c r="Q836" s="3" t="str">
        <f>IF(COUNT($A836)=0,"",IF($A836&lt;&gt;DRAFT!$B838,"ERR",IF(DRAFT!BB838="3E","3E",IF(COUNT(DRAFT!AX838,DRAFT!BB838)&gt;0,DRAFT!BC838,""))))</f>
        <v/>
      </c>
      <c r="R836" s="3" t="str">
        <f>IF(COUNT($A836)=0,"",IF(Q836="3E","3E",IF(Q836="","I",LOOKUP(Q836/S$2,{0,0.4,0.45,0.5,0.55,0.6,0.65,0.7,0.75,0.8,1},{"F","D","C","C+","B-","B","B+","A-","A","A+"}))))</f>
        <v/>
      </c>
      <c r="S836" s="2" t="str">
        <f>IF(COUNT($A836)=0,"",IF(Q836="","--",IF(Q836="3E","3E",LOOKUP(Q836/S$2,{0,0.4,0.45,0.5,0.55,0.6,0.65,0.7,0.75,0.8,1},{0,2,2.25,2.5,2.75,3,3.25,3.5,3.75,4}))))</f>
        <v/>
      </c>
      <c r="T836" s="3" t="str">
        <f>IF(COUNT($A836)=0,"",IF($A836&lt;&gt;DRAFT!$B838,"ERR",IF(DRAFT!BK838="3E","3E",IF(COUNT(DRAFT!BG838,DRAFT!BK838)&gt;0,DRAFT!BL838,""))))</f>
        <v/>
      </c>
      <c r="U836" s="3" t="str">
        <f>IF(COUNT($A836)=0,"",IF(T836="3E","3E",IF(T836="","I",LOOKUP(T836/V$2,{0,0.4,0.45,0.5,0.55,0.6,0.65,0.7,0.75,0.8,1},{"F","D","C","C+","B-","B","B+","A-","A","A+"}))))</f>
        <v/>
      </c>
      <c r="V836" s="2" t="str">
        <f>IF(COUNT($A836)=0,"",IF(T836="","--",IF(T836="3E","3E",LOOKUP(T836/V$2,{0,0.4,0.45,0.5,0.55,0.6,0.65,0.7,0.75,0.8,1},{0,2,2.25,2.5,2.75,3,3.25,3.5,3.75,4}))))</f>
        <v/>
      </c>
      <c r="W836" s="3" t="str">
        <f>IF(COUNT($A836)=0,"",IF($A836&lt;&gt;DRAFT!$B838,"ERR",IF(DRAFT!BT838="3E","3E",IF(COUNT(DRAFT!BP838,DRAFT!BT838)&gt;0,DRAFT!BU838,""))))</f>
        <v/>
      </c>
      <c r="X836" s="3" t="str">
        <f>IF(COUNT($A836)=0,"",IF(W836="3E","3E",IF(W836="","I",LOOKUP(W836/Y$2,{0,0.4,0.45,0.5,0.55,0.6,0.65,0.7,0.75,0.8,1},{"F","D","C","C+","B-","B","B+","A-","A","A+"}))))</f>
        <v/>
      </c>
      <c r="Y836" s="2" t="str">
        <f>IF(COUNT($A836)=0,"",IF(W836="","--",IF(W836="3E","3E",LOOKUP(W836/Y$2,{0,0.4,0.45,0.5,0.55,0.6,0.65,0.7,0.75,0.8,1},{0,2,2.25,2.5,2.75,3,3.25,3.5,3.75,4}))))</f>
        <v/>
      </c>
      <c r="Z836" s="3" t="str">
        <f>IF(COUNT($A836)=0,"",IF($A836&lt;&gt;DRAFT!$B838,"ERR",IF(DRAFT!CC838="3E","3E",IF(COUNT(DRAFT!BY838,DRAFT!CC838)&gt;0,DRAFT!CD838,""))))</f>
        <v/>
      </c>
      <c r="AA836" s="3" t="str">
        <f>IF(COUNT($A836)=0,"",IF(Z836="3E","3E",IF(Z836="","I",LOOKUP(Z836/AB$2,{0,0.4,0.45,0.5,0.55,0.6,0.65,0.7,0.75,0.8,1},{"F","D","C","C+","B-","B","B+","A-","A","A+"}))))</f>
        <v/>
      </c>
      <c r="AB836" s="2" t="str">
        <f>IF(COUNT($A836)=0,"",IF(Z836="","--",IF(Z836="3E","3E",LOOKUP(Z836/AB$2,{0,0.4,0.45,0.5,0.55,0.6,0.65,0.7,0.75,0.8,1},{0,2,2.25,2.5,2.75,3,3.25,3.5,3.75,4}))))</f>
        <v/>
      </c>
      <c r="AC836" s="3" t="str">
        <f>IF(COUNT($A836)=0,"",IF($A836&lt;&gt;DRAFT!$B838,"ERR",IF(DRAFT!CF838&gt;0,DRAFT!CF838,"")))</f>
        <v/>
      </c>
      <c r="AD836" s="3" t="str">
        <f>IF(COUNT($A836)=0,"",IF(AC836="3E","3E",IF(AC836="","I",LOOKUP(AC836/AE$2,{0,0.4,0.45,0.5,0.55,0.6,0.65,0.7,0.75,0.8,1},{"F","D","C","C+","B-","B","B+","A-","A","A+"}))))</f>
        <v/>
      </c>
      <c r="AE836" s="2" t="str">
        <f>IF(COUNT($A836)=0,"",IF(AC836="","--",IF(AC836="3E","3E",LOOKUP(AC836/AE$2,{0,0.4,0.45,0.5,0.55,0.6,0.65,0.7,0.75,0.8,1},{0,2,2.25,2.5,2.75,3,3.25,3.5,3.75,4}))))</f>
        <v/>
      </c>
      <c r="AF836" s="3" t="str">
        <f>IF($A836&lt;&gt;DRAFT!$B838,"ERR",IF(OR(COUNT($A836)=0,COUNT(DRAFT!CI838:CK838,DRAFT!CM838:CO838)=0),"",CEILING(SUM(DRAFT!CL838,DRAFT!CP838),1)))</f>
        <v/>
      </c>
      <c r="AG836" s="3" t="str">
        <f>IF(COUNT($A836)=0,"",IF(AF836="3E","3E",IF(AF836="","I",LOOKUP(AF836/AH$2,{0,0.4,0.45,0.5,0.55,0.6,0.65,0.7,0.75,0.8,1},{"F","D","C","C+","B-","B","B+","A-","A","A+"}))))</f>
        <v/>
      </c>
      <c r="AH836" s="2" t="str">
        <f>IF(COUNT($A836)=0,"",IF(AF836="","--",IF(AF836="3E","3E",LOOKUP(AF836/AH$2,{0,0.4,0.45,0.5,0.55,0.6,0.65,0.7,0.75,0.8,1},{0,2,2.25,2.5,2.75,3,3.25,3.5,3.75,4}))))</f>
        <v/>
      </c>
      <c r="AI836" s="11" t="str">
        <f>IF(OR(COUNT($A836)=0,COUNT(B836:AH836)=0),"",IF(COUNTIF(B836:AH836,"3E")&gt;0,"3E",IF(DRAFT!$A838="R",TRUNC(SUMPRODUCT(RGP,RCP)/TCP,3),TRUNC((SUMPRODUCT(--(IMDGP&gt;0)*IMDGP,IMCP)+CEILING(DRAFT!$CQ838*42,0.25))/TCP,3))))</f>
        <v/>
      </c>
      <c r="AJ836" s="3" t="str">
        <f>IF(OR(COUNT($A836)=0,COUNT(B836:AH836)=0),"",IF(COUNTIF(B836:AH836,"3E")&gt;0,"3E",IF(DRAFT!$A838="R",SUMPRODUCT(--(RGP&gt;=2),RCP),SUMPRODUCT(--(IMDGP&gt;0),--(IMGP=0),IMCP)+DRAFT!$CR838)))</f>
        <v/>
      </c>
      <c r="AK836" s="3" t="str">
        <f>IF(OR(COUNT($A836)=0,COUNT(B836:AH836)=0),"",IF(COUNTIF(B836:AJ836,"3E")&gt;0,"3E",IF(AND(DRAFT!$A838="IM",OR($AI836&gt;DRAFT!$CQ838,$AJ836&gt;DRAFT!$CR838)),"IMPROVED",IF(AND(DRAFT!$A838="IM",$AI836&lt;=DRAFT!$CQ838,$AJ836&lt;=DRAFT!$CR838),"NOT IMPROVED",IF(AND(AH836&gt;=2,AI836&gt;=2,AJ836&gt;=30),"PASS","FAIL")))))</f>
        <v/>
      </c>
      <c r="AL836" s="3" t="str">
        <f t="shared" si="24"/>
        <v/>
      </c>
      <c r="AM836" s="3" t="str">
        <f t="shared" si="25"/>
        <v/>
      </c>
    </row>
    <row r="837" spans="1:39" ht="18.95" customHeight="1" x14ac:dyDescent="0.25">
      <c r="A837" s="4" t="str">
        <f>IF(DRAFT!$B839="","",DRAFT!$B839)</f>
        <v/>
      </c>
      <c r="B837" s="3" t="str">
        <f>IF(COUNT($A837)=0,"",IF($A837&lt;&gt;DRAFT!$B839,"ERR",IF(DRAFT!I839="3E","3E",IF(COUNT(DRAFT!E839,DRAFT!I839)&gt;0,DRAFT!J839,""))))</f>
        <v/>
      </c>
      <c r="C837" s="3" t="str">
        <f>IF(COUNT($A837)=0,"",IF(B837="3E","3E",IF(B837="","I",LOOKUP(B837/D$2,{0,0.4,0.45,0.5,0.55,0.6,0.65,0.7,0.75,0.8,1},{"F","D","C","C+","B-","B","B+","A-","A","A+"}))))</f>
        <v/>
      </c>
      <c r="D837" s="2" t="str">
        <f>IF(COUNT($A837)=0,"",IF(B837="","--",IF(B837="3E","3E",LOOKUP(B837/D$2,{0,0.4,0.45,0.5,0.55,0.6,0.65,0.7,0.75,0.8,1},{0,2,2.25,2.5,2.75,3,3.25,3.5,3.75,4}))))</f>
        <v/>
      </c>
      <c r="E837" s="3" t="str">
        <f>IF(COUNT($A837)=0,"",IF($A837&lt;&gt;DRAFT!$B839,"ERR",IF(DRAFT!R839="3E","3E",IF(COUNT(DRAFT!N839,DRAFT!R839)&gt;0,DRAFT!S839,""))))</f>
        <v/>
      </c>
      <c r="F837" s="3" t="str">
        <f>IF(COUNT($A837)=0,"",IF(E837="3E","3E",IF(E837="","I",LOOKUP(E837/G$2,{0,0.4,0.45,0.5,0.55,0.6,0.65,0.7,0.75,0.8,1},{"F","D","C","C+","B-","B","B+","A-","A","A+"}))))</f>
        <v/>
      </c>
      <c r="G837" s="2" t="str">
        <f>IF(COUNT($A837)=0,"",IF(E837="","--",IF(E837="3E","3E",LOOKUP(E837/G$2,{0,0.4,0.45,0.5,0.55,0.6,0.65,0.7,0.75,0.8,1},{0,2,2.25,2.5,2.75,3,3.25,3.5,3.75,4}))))</f>
        <v/>
      </c>
      <c r="H837" s="3" t="str">
        <f>IF(COUNT($A837)=0,"",IF($A837&lt;&gt;DRAFT!$B839,"ERR",IF(DRAFT!AA839="3E","3E",IF(COUNT(DRAFT!W839,DRAFT!AA839)&gt;0,DRAFT!AB839,""))))</f>
        <v/>
      </c>
      <c r="I837" s="3" t="str">
        <f>IF(COUNT($A837)=0,"",IF(H837="3E","3E",IF(H837="","I",LOOKUP(H837/J$2,{0,0.4,0.45,0.5,0.55,0.6,0.65,0.7,0.75,0.8,1},{"F","D","C","C+","B-","B","B+","A-","A","A+"}))))</f>
        <v/>
      </c>
      <c r="J837" s="2" t="str">
        <f>IF(COUNT($A837)=0,"",IF(H837="","--",IF(H837="3E","3E",LOOKUP(H837/J$2,{0,0.4,0.45,0.5,0.55,0.6,0.65,0.7,0.75,0.8,1},{0,2,2.25,2.5,2.75,3,3.25,3.5,3.75,4}))))</f>
        <v/>
      </c>
      <c r="K837" s="3" t="str">
        <f>IF(COUNT($A837)=0,"",IF($A837&lt;&gt;DRAFT!$B839,"ERR",IF(DRAFT!AJ839="3E","3E",IF(COUNT(DRAFT!AF839,DRAFT!AJ839)&gt;0,DRAFT!AK839,""))))</f>
        <v/>
      </c>
      <c r="L837" s="3" t="str">
        <f>IF(COUNT($A837)=0,"",IF(K837="3E","3E",IF(K837="","I",LOOKUP(K837/M$2,{0,0.4,0.45,0.5,0.55,0.6,0.65,0.7,0.75,0.8,1},{"F","D","C","C+","B-","B","B+","A-","A","A+"}))))</f>
        <v/>
      </c>
      <c r="M837" s="2" t="str">
        <f>IF(COUNT($A837)=0,"",IF(K837="","--",IF(K837="3E","3E",LOOKUP(K837/M$2,{0,0.4,0.45,0.5,0.55,0.6,0.65,0.7,0.75,0.8,1},{0,2,2.25,2.5,2.75,3,3.25,3.5,3.75,4}))))</f>
        <v/>
      </c>
      <c r="N837" s="3" t="str">
        <f>IF(COUNT($A837)=0,"",IF($A837&lt;&gt;DRAFT!$B839,"ERR",IF(DRAFT!AS839="3E","3E",IF(COUNT(DRAFT!AO839,DRAFT!AS839)&gt;0,DRAFT!AT839,""))))</f>
        <v/>
      </c>
      <c r="O837" s="3" t="str">
        <f>IF(COUNT($A837)=0,"",IF(N837="3E","3E",IF(N837="","I",LOOKUP(N837/P$2,{0,0.4,0.45,0.5,0.55,0.6,0.65,0.7,0.75,0.8,1},{"F","D","C","C+","B-","B","B+","A-","A","A+"}))))</f>
        <v/>
      </c>
      <c r="P837" s="2" t="str">
        <f>IF(COUNT($A837)=0,"",IF(N837="","--",IF(N837="3E","3E",LOOKUP(N837/P$2,{0,0.4,0.45,0.5,0.55,0.6,0.65,0.7,0.75,0.8,1},{0,2,2.25,2.5,2.75,3,3.25,3.5,3.75,4}))))</f>
        <v/>
      </c>
      <c r="Q837" s="3" t="str">
        <f>IF(COUNT($A837)=0,"",IF($A837&lt;&gt;DRAFT!$B839,"ERR",IF(DRAFT!BB839="3E","3E",IF(COUNT(DRAFT!AX839,DRAFT!BB839)&gt;0,DRAFT!BC839,""))))</f>
        <v/>
      </c>
      <c r="R837" s="3" t="str">
        <f>IF(COUNT($A837)=0,"",IF(Q837="3E","3E",IF(Q837="","I",LOOKUP(Q837/S$2,{0,0.4,0.45,0.5,0.55,0.6,0.65,0.7,0.75,0.8,1},{"F","D","C","C+","B-","B","B+","A-","A","A+"}))))</f>
        <v/>
      </c>
      <c r="S837" s="2" t="str">
        <f>IF(COUNT($A837)=0,"",IF(Q837="","--",IF(Q837="3E","3E",LOOKUP(Q837/S$2,{0,0.4,0.45,0.5,0.55,0.6,0.65,0.7,0.75,0.8,1},{0,2,2.25,2.5,2.75,3,3.25,3.5,3.75,4}))))</f>
        <v/>
      </c>
      <c r="T837" s="3" t="str">
        <f>IF(COUNT($A837)=0,"",IF($A837&lt;&gt;DRAFT!$B839,"ERR",IF(DRAFT!BK839="3E","3E",IF(COUNT(DRAFT!BG839,DRAFT!BK839)&gt;0,DRAFT!BL839,""))))</f>
        <v/>
      </c>
      <c r="U837" s="3" t="str">
        <f>IF(COUNT($A837)=0,"",IF(T837="3E","3E",IF(T837="","I",LOOKUP(T837/V$2,{0,0.4,0.45,0.5,0.55,0.6,0.65,0.7,0.75,0.8,1},{"F","D","C","C+","B-","B","B+","A-","A","A+"}))))</f>
        <v/>
      </c>
      <c r="V837" s="2" t="str">
        <f>IF(COUNT($A837)=0,"",IF(T837="","--",IF(T837="3E","3E",LOOKUP(T837/V$2,{0,0.4,0.45,0.5,0.55,0.6,0.65,0.7,0.75,0.8,1},{0,2,2.25,2.5,2.75,3,3.25,3.5,3.75,4}))))</f>
        <v/>
      </c>
      <c r="W837" s="3" t="str">
        <f>IF(COUNT($A837)=0,"",IF($A837&lt;&gt;DRAFT!$B839,"ERR",IF(DRAFT!BT839="3E","3E",IF(COUNT(DRAFT!BP839,DRAFT!BT839)&gt;0,DRAFT!BU839,""))))</f>
        <v/>
      </c>
      <c r="X837" s="3" t="str">
        <f>IF(COUNT($A837)=0,"",IF(W837="3E","3E",IF(W837="","I",LOOKUP(W837/Y$2,{0,0.4,0.45,0.5,0.55,0.6,0.65,0.7,0.75,0.8,1},{"F","D","C","C+","B-","B","B+","A-","A","A+"}))))</f>
        <v/>
      </c>
      <c r="Y837" s="2" t="str">
        <f>IF(COUNT($A837)=0,"",IF(W837="","--",IF(W837="3E","3E",LOOKUP(W837/Y$2,{0,0.4,0.45,0.5,0.55,0.6,0.65,0.7,0.75,0.8,1},{0,2,2.25,2.5,2.75,3,3.25,3.5,3.75,4}))))</f>
        <v/>
      </c>
      <c r="Z837" s="3" t="str">
        <f>IF(COUNT($A837)=0,"",IF($A837&lt;&gt;DRAFT!$B839,"ERR",IF(DRAFT!CC839="3E","3E",IF(COUNT(DRAFT!BY839,DRAFT!CC839)&gt;0,DRAFT!CD839,""))))</f>
        <v/>
      </c>
      <c r="AA837" s="3" t="str">
        <f>IF(COUNT($A837)=0,"",IF(Z837="3E","3E",IF(Z837="","I",LOOKUP(Z837/AB$2,{0,0.4,0.45,0.5,0.55,0.6,0.65,0.7,0.75,0.8,1},{"F","D","C","C+","B-","B","B+","A-","A","A+"}))))</f>
        <v/>
      </c>
      <c r="AB837" s="2" t="str">
        <f>IF(COUNT($A837)=0,"",IF(Z837="","--",IF(Z837="3E","3E",LOOKUP(Z837/AB$2,{0,0.4,0.45,0.5,0.55,0.6,0.65,0.7,0.75,0.8,1},{0,2,2.25,2.5,2.75,3,3.25,3.5,3.75,4}))))</f>
        <v/>
      </c>
      <c r="AC837" s="3" t="str">
        <f>IF(COUNT($A837)=0,"",IF($A837&lt;&gt;DRAFT!$B839,"ERR",IF(DRAFT!CF839&gt;0,DRAFT!CF839,"")))</f>
        <v/>
      </c>
      <c r="AD837" s="3" t="str">
        <f>IF(COUNT($A837)=0,"",IF(AC837="3E","3E",IF(AC837="","I",LOOKUP(AC837/AE$2,{0,0.4,0.45,0.5,0.55,0.6,0.65,0.7,0.75,0.8,1},{"F","D","C","C+","B-","B","B+","A-","A","A+"}))))</f>
        <v/>
      </c>
      <c r="AE837" s="2" t="str">
        <f>IF(COUNT($A837)=0,"",IF(AC837="","--",IF(AC837="3E","3E",LOOKUP(AC837/AE$2,{0,0.4,0.45,0.5,0.55,0.6,0.65,0.7,0.75,0.8,1},{0,2,2.25,2.5,2.75,3,3.25,3.5,3.75,4}))))</f>
        <v/>
      </c>
      <c r="AF837" s="3" t="str">
        <f>IF($A837&lt;&gt;DRAFT!$B839,"ERR",IF(OR(COUNT($A837)=0,COUNT(DRAFT!CI839:CK839,DRAFT!CM839:CO839)=0),"",CEILING(SUM(DRAFT!CL839,DRAFT!CP839),1)))</f>
        <v/>
      </c>
      <c r="AG837" s="3" t="str">
        <f>IF(COUNT($A837)=0,"",IF(AF837="3E","3E",IF(AF837="","I",LOOKUP(AF837/AH$2,{0,0.4,0.45,0.5,0.55,0.6,0.65,0.7,0.75,0.8,1},{"F","D","C","C+","B-","B","B+","A-","A","A+"}))))</f>
        <v/>
      </c>
      <c r="AH837" s="2" t="str">
        <f>IF(COUNT($A837)=0,"",IF(AF837="","--",IF(AF837="3E","3E",LOOKUP(AF837/AH$2,{0,0.4,0.45,0.5,0.55,0.6,0.65,0.7,0.75,0.8,1},{0,2,2.25,2.5,2.75,3,3.25,3.5,3.75,4}))))</f>
        <v/>
      </c>
      <c r="AI837" s="11" t="str">
        <f>IF(OR(COUNT($A837)=0,COUNT(B837:AH837)=0),"",IF(COUNTIF(B837:AH837,"3E")&gt;0,"3E",IF(DRAFT!$A839="R",TRUNC(SUMPRODUCT(RGP,RCP)/TCP,3),TRUNC((SUMPRODUCT(--(IMDGP&gt;0)*IMDGP,IMCP)+CEILING(DRAFT!$CQ839*42,0.25))/TCP,3))))</f>
        <v/>
      </c>
      <c r="AJ837" s="3" t="str">
        <f>IF(OR(COUNT($A837)=0,COUNT(B837:AH837)=0),"",IF(COUNTIF(B837:AH837,"3E")&gt;0,"3E",IF(DRAFT!$A839="R",SUMPRODUCT(--(RGP&gt;=2),RCP),SUMPRODUCT(--(IMDGP&gt;0),--(IMGP=0),IMCP)+DRAFT!$CR839)))</f>
        <v/>
      </c>
      <c r="AK837" s="3" t="str">
        <f>IF(OR(COUNT($A837)=0,COUNT(B837:AH837)=0),"",IF(COUNTIF(B837:AJ837,"3E")&gt;0,"3E",IF(AND(DRAFT!$A839="IM",OR($AI837&gt;DRAFT!$CQ839,$AJ837&gt;DRAFT!$CR839)),"IMPROVED",IF(AND(DRAFT!$A839="IM",$AI837&lt;=DRAFT!$CQ839,$AJ837&lt;=DRAFT!$CR839),"NOT IMPROVED",IF(AND(AH837&gt;=2,AI837&gt;=2,AJ837&gt;=30),"PASS","FAIL")))))</f>
        <v/>
      </c>
      <c r="AL837" s="3" t="str">
        <f t="shared" si="24"/>
        <v/>
      </c>
      <c r="AM837" s="3" t="str">
        <f t="shared" si="25"/>
        <v/>
      </c>
    </row>
    <row r="838" spans="1:39" ht="18.95" customHeight="1" x14ac:dyDescent="0.25">
      <c r="A838" s="4" t="str">
        <f>IF(DRAFT!$B840="","",DRAFT!$B840)</f>
        <v/>
      </c>
      <c r="B838" s="3" t="str">
        <f>IF(COUNT($A838)=0,"",IF($A838&lt;&gt;DRAFT!$B840,"ERR",IF(DRAFT!I840="3E","3E",IF(COUNT(DRAFT!E840,DRAFT!I840)&gt;0,DRAFT!J840,""))))</f>
        <v/>
      </c>
      <c r="C838" s="3" t="str">
        <f>IF(COUNT($A838)=0,"",IF(B838="3E","3E",IF(B838="","I",LOOKUP(B838/D$2,{0,0.4,0.45,0.5,0.55,0.6,0.65,0.7,0.75,0.8,1},{"F","D","C","C+","B-","B","B+","A-","A","A+"}))))</f>
        <v/>
      </c>
      <c r="D838" s="2" t="str">
        <f>IF(COUNT($A838)=0,"",IF(B838="","--",IF(B838="3E","3E",LOOKUP(B838/D$2,{0,0.4,0.45,0.5,0.55,0.6,0.65,0.7,0.75,0.8,1},{0,2,2.25,2.5,2.75,3,3.25,3.5,3.75,4}))))</f>
        <v/>
      </c>
      <c r="E838" s="3" t="str">
        <f>IF(COUNT($A838)=0,"",IF($A838&lt;&gt;DRAFT!$B840,"ERR",IF(DRAFT!R840="3E","3E",IF(COUNT(DRAFT!N840,DRAFT!R840)&gt;0,DRAFT!S840,""))))</f>
        <v/>
      </c>
      <c r="F838" s="3" t="str">
        <f>IF(COUNT($A838)=0,"",IF(E838="3E","3E",IF(E838="","I",LOOKUP(E838/G$2,{0,0.4,0.45,0.5,0.55,0.6,0.65,0.7,0.75,0.8,1},{"F","D","C","C+","B-","B","B+","A-","A","A+"}))))</f>
        <v/>
      </c>
      <c r="G838" s="2" t="str">
        <f>IF(COUNT($A838)=0,"",IF(E838="","--",IF(E838="3E","3E",LOOKUP(E838/G$2,{0,0.4,0.45,0.5,0.55,0.6,0.65,0.7,0.75,0.8,1},{0,2,2.25,2.5,2.75,3,3.25,3.5,3.75,4}))))</f>
        <v/>
      </c>
      <c r="H838" s="3" t="str">
        <f>IF(COUNT($A838)=0,"",IF($A838&lt;&gt;DRAFT!$B840,"ERR",IF(DRAFT!AA840="3E","3E",IF(COUNT(DRAFT!W840,DRAFT!AA840)&gt;0,DRAFT!AB840,""))))</f>
        <v/>
      </c>
      <c r="I838" s="3" t="str">
        <f>IF(COUNT($A838)=0,"",IF(H838="3E","3E",IF(H838="","I",LOOKUP(H838/J$2,{0,0.4,0.45,0.5,0.55,0.6,0.65,0.7,0.75,0.8,1},{"F","D","C","C+","B-","B","B+","A-","A","A+"}))))</f>
        <v/>
      </c>
      <c r="J838" s="2" t="str">
        <f>IF(COUNT($A838)=0,"",IF(H838="","--",IF(H838="3E","3E",LOOKUP(H838/J$2,{0,0.4,0.45,0.5,0.55,0.6,0.65,0.7,0.75,0.8,1},{0,2,2.25,2.5,2.75,3,3.25,3.5,3.75,4}))))</f>
        <v/>
      </c>
      <c r="K838" s="3" t="str">
        <f>IF(COUNT($A838)=0,"",IF($A838&lt;&gt;DRAFT!$B840,"ERR",IF(DRAFT!AJ840="3E","3E",IF(COUNT(DRAFT!AF840,DRAFT!AJ840)&gt;0,DRAFT!AK840,""))))</f>
        <v/>
      </c>
      <c r="L838" s="3" t="str">
        <f>IF(COUNT($A838)=0,"",IF(K838="3E","3E",IF(K838="","I",LOOKUP(K838/M$2,{0,0.4,0.45,0.5,0.55,0.6,0.65,0.7,0.75,0.8,1},{"F","D","C","C+","B-","B","B+","A-","A","A+"}))))</f>
        <v/>
      </c>
      <c r="M838" s="2" t="str">
        <f>IF(COUNT($A838)=0,"",IF(K838="","--",IF(K838="3E","3E",LOOKUP(K838/M$2,{0,0.4,0.45,0.5,0.55,0.6,0.65,0.7,0.75,0.8,1},{0,2,2.25,2.5,2.75,3,3.25,3.5,3.75,4}))))</f>
        <v/>
      </c>
      <c r="N838" s="3" t="str">
        <f>IF(COUNT($A838)=0,"",IF($A838&lt;&gt;DRAFT!$B840,"ERR",IF(DRAFT!AS840="3E","3E",IF(COUNT(DRAFT!AO840,DRAFT!AS840)&gt;0,DRAFT!AT840,""))))</f>
        <v/>
      </c>
      <c r="O838" s="3" t="str">
        <f>IF(COUNT($A838)=0,"",IF(N838="3E","3E",IF(N838="","I",LOOKUP(N838/P$2,{0,0.4,0.45,0.5,0.55,0.6,0.65,0.7,0.75,0.8,1},{"F","D","C","C+","B-","B","B+","A-","A","A+"}))))</f>
        <v/>
      </c>
      <c r="P838" s="2" t="str">
        <f>IF(COUNT($A838)=0,"",IF(N838="","--",IF(N838="3E","3E",LOOKUP(N838/P$2,{0,0.4,0.45,0.5,0.55,0.6,0.65,0.7,0.75,0.8,1},{0,2,2.25,2.5,2.75,3,3.25,3.5,3.75,4}))))</f>
        <v/>
      </c>
      <c r="Q838" s="3" t="str">
        <f>IF(COUNT($A838)=0,"",IF($A838&lt;&gt;DRAFT!$B840,"ERR",IF(DRAFT!BB840="3E","3E",IF(COUNT(DRAFT!AX840,DRAFT!BB840)&gt;0,DRAFT!BC840,""))))</f>
        <v/>
      </c>
      <c r="R838" s="3" t="str">
        <f>IF(COUNT($A838)=0,"",IF(Q838="3E","3E",IF(Q838="","I",LOOKUP(Q838/S$2,{0,0.4,0.45,0.5,0.55,0.6,0.65,0.7,0.75,0.8,1},{"F","D","C","C+","B-","B","B+","A-","A","A+"}))))</f>
        <v/>
      </c>
      <c r="S838" s="2" t="str">
        <f>IF(COUNT($A838)=0,"",IF(Q838="","--",IF(Q838="3E","3E",LOOKUP(Q838/S$2,{0,0.4,0.45,0.5,0.55,0.6,0.65,0.7,0.75,0.8,1},{0,2,2.25,2.5,2.75,3,3.25,3.5,3.75,4}))))</f>
        <v/>
      </c>
      <c r="T838" s="3" t="str">
        <f>IF(COUNT($A838)=0,"",IF($A838&lt;&gt;DRAFT!$B840,"ERR",IF(DRAFT!BK840="3E","3E",IF(COUNT(DRAFT!BG840,DRAFT!BK840)&gt;0,DRAFT!BL840,""))))</f>
        <v/>
      </c>
      <c r="U838" s="3" t="str">
        <f>IF(COUNT($A838)=0,"",IF(T838="3E","3E",IF(T838="","I",LOOKUP(T838/V$2,{0,0.4,0.45,0.5,0.55,0.6,0.65,0.7,0.75,0.8,1},{"F","D","C","C+","B-","B","B+","A-","A","A+"}))))</f>
        <v/>
      </c>
      <c r="V838" s="2" t="str">
        <f>IF(COUNT($A838)=0,"",IF(T838="","--",IF(T838="3E","3E",LOOKUP(T838/V$2,{0,0.4,0.45,0.5,0.55,0.6,0.65,0.7,0.75,0.8,1},{0,2,2.25,2.5,2.75,3,3.25,3.5,3.75,4}))))</f>
        <v/>
      </c>
      <c r="W838" s="3" t="str">
        <f>IF(COUNT($A838)=0,"",IF($A838&lt;&gt;DRAFT!$B840,"ERR",IF(DRAFT!BT840="3E","3E",IF(COUNT(DRAFT!BP840,DRAFT!BT840)&gt;0,DRAFT!BU840,""))))</f>
        <v/>
      </c>
      <c r="X838" s="3" t="str">
        <f>IF(COUNT($A838)=0,"",IF(W838="3E","3E",IF(W838="","I",LOOKUP(W838/Y$2,{0,0.4,0.45,0.5,0.55,0.6,0.65,0.7,0.75,0.8,1},{"F","D","C","C+","B-","B","B+","A-","A","A+"}))))</f>
        <v/>
      </c>
      <c r="Y838" s="2" t="str">
        <f>IF(COUNT($A838)=0,"",IF(W838="","--",IF(W838="3E","3E",LOOKUP(W838/Y$2,{0,0.4,0.45,0.5,0.55,0.6,0.65,0.7,0.75,0.8,1},{0,2,2.25,2.5,2.75,3,3.25,3.5,3.75,4}))))</f>
        <v/>
      </c>
      <c r="Z838" s="3" t="str">
        <f>IF(COUNT($A838)=0,"",IF($A838&lt;&gt;DRAFT!$B840,"ERR",IF(DRAFT!CC840="3E","3E",IF(COUNT(DRAFT!BY840,DRAFT!CC840)&gt;0,DRAFT!CD840,""))))</f>
        <v/>
      </c>
      <c r="AA838" s="3" t="str">
        <f>IF(COUNT($A838)=0,"",IF(Z838="3E","3E",IF(Z838="","I",LOOKUP(Z838/AB$2,{0,0.4,0.45,0.5,0.55,0.6,0.65,0.7,0.75,0.8,1},{"F","D","C","C+","B-","B","B+","A-","A","A+"}))))</f>
        <v/>
      </c>
      <c r="AB838" s="2" t="str">
        <f>IF(COUNT($A838)=0,"",IF(Z838="","--",IF(Z838="3E","3E",LOOKUP(Z838/AB$2,{0,0.4,0.45,0.5,0.55,0.6,0.65,0.7,0.75,0.8,1},{0,2,2.25,2.5,2.75,3,3.25,3.5,3.75,4}))))</f>
        <v/>
      </c>
      <c r="AC838" s="3" t="str">
        <f>IF(COUNT($A838)=0,"",IF($A838&lt;&gt;DRAFT!$B840,"ERR",IF(DRAFT!CF840&gt;0,DRAFT!CF840,"")))</f>
        <v/>
      </c>
      <c r="AD838" s="3" t="str">
        <f>IF(COUNT($A838)=0,"",IF(AC838="3E","3E",IF(AC838="","I",LOOKUP(AC838/AE$2,{0,0.4,0.45,0.5,0.55,0.6,0.65,0.7,0.75,0.8,1},{"F","D","C","C+","B-","B","B+","A-","A","A+"}))))</f>
        <v/>
      </c>
      <c r="AE838" s="2" t="str">
        <f>IF(COUNT($A838)=0,"",IF(AC838="","--",IF(AC838="3E","3E",LOOKUP(AC838/AE$2,{0,0.4,0.45,0.5,0.55,0.6,0.65,0.7,0.75,0.8,1},{0,2,2.25,2.5,2.75,3,3.25,3.5,3.75,4}))))</f>
        <v/>
      </c>
      <c r="AF838" s="3" t="str">
        <f>IF($A838&lt;&gt;DRAFT!$B840,"ERR",IF(OR(COUNT($A838)=0,COUNT(DRAFT!CI840:CK840,DRAFT!CM840:CO840)=0),"",CEILING(SUM(DRAFT!CL840,DRAFT!CP840),1)))</f>
        <v/>
      </c>
      <c r="AG838" s="3" t="str">
        <f>IF(COUNT($A838)=0,"",IF(AF838="3E","3E",IF(AF838="","I",LOOKUP(AF838/AH$2,{0,0.4,0.45,0.5,0.55,0.6,0.65,0.7,0.75,0.8,1},{"F","D","C","C+","B-","B","B+","A-","A","A+"}))))</f>
        <v/>
      </c>
      <c r="AH838" s="2" t="str">
        <f>IF(COUNT($A838)=0,"",IF(AF838="","--",IF(AF838="3E","3E",LOOKUP(AF838/AH$2,{0,0.4,0.45,0.5,0.55,0.6,0.65,0.7,0.75,0.8,1},{0,2,2.25,2.5,2.75,3,3.25,3.5,3.75,4}))))</f>
        <v/>
      </c>
      <c r="AI838" s="11" t="str">
        <f>IF(OR(COUNT($A838)=0,COUNT(B838:AH838)=0),"",IF(COUNTIF(B838:AH838,"3E")&gt;0,"3E",IF(DRAFT!$A840="R",TRUNC(SUMPRODUCT(RGP,RCP)/TCP,3),TRUNC((SUMPRODUCT(--(IMDGP&gt;0)*IMDGP,IMCP)+CEILING(DRAFT!$CQ840*42,0.25))/TCP,3))))</f>
        <v/>
      </c>
      <c r="AJ838" s="3" t="str">
        <f>IF(OR(COUNT($A838)=0,COUNT(B838:AH838)=0),"",IF(COUNTIF(B838:AH838,"3E")&gt;0,"3E",IF(DRAFT!$A840="R",SUMPRODUCT(--(RGP&gt;=2),RCP),SUMPRODUCT(--(IMDGP&gt;0),--(IMGP=0),IMCP)+DRAFT!$CR840)))</f>
        <v/>
      </c>
      <c r="AK838" s="3" t="str">
        <f>IF(OR(COUNT($A838)=0,COUNT(B838:AH838)=0),"",IF(COUNTIF(B838:AJ838,"3E")&gt;0,"3E",IF(AND(DRAFT!$A840="IM",OR($AI838&gt;DRAFT!$CQ840,$AJ838&gt;DRAFT!$CR840)),"IMPROVED",IF(AND(DRAFT!$A840="IM",$AI838&lt;=DRAFT!$CQ840,$AJ838&lt;=DRAFT!$CR840),"NOT IMPROVED",IF(AND(AH838&gt;=2,AI838&gt;=2,AJ838&gt;=30),"PASS","FAIL")))))</f>
        <v/>
      </c>
      <c r="AL838" s="3" t="str">
        <f t="shared" ref="AL838:AL875" si="26">IF(COUNT($A838)=0,"",IF(AK838="3E","3E",IF(AK838="PASS",CONCATENATE(IF(N(D838)&lt;2,"311F,",""),IF(N(G838)&lt;2,"312F,",""),IF(N(J838)&lt;2,"313F,",""),IF(N(M838)&lt;2,"321F,",""),IF(N(P838)&lt;2,"322F,",""),IF(N(S838)&lt;2,"323F,",""),IF(N(V838)&lt;2,"331F,",""),IF(N(Y838)&lt;2,"332F,",""),IF(N(AB838)&lt;2,"333F,","")),"")))</f>
        <v/>
      </c>
      <c r="AM838" s="3" t="str">
        <f t="shared" ref="AM838:AM875" si="27">IF($AI838="3E","3E",IF(AH838=0,"",IF(OR(COUNT($A838)=0,COUNT(AF838)=0),"",RANK(AI838,$AI$5:$AI$420,0))))</f>
        <v/>
      </c>
    </row>
    <row r="839" spans="1:39" ht="18.95" customHeight="1" x14ac:dyDescent="0.25">
      <c r="A839" s="4" t="str">
        <f>IF(DRAFT!$B841="","",DRAFT!$B841)</f>
        <v/>
      </c>
      <c r="B839" s="3" t="str">
        <f>IF(COUNT($A839)=0,"",IF($A839&lt;&gt;DRAFT!$B841,"ERR",IF(DRAFT!I841="3E","3E",IF(COUNT(DRAFT!E841,DRAFT!I841)&gt;0,DRAFT!J841,""))))</f>
        <v/>
      </c>
      <c r="C839" s="3" t="str">
        <f>IF(COUNT($A839)=0,"",IF(B839="3E","3E",IF(B839="","I",LOOKUP(B839/D$2,{0,0.4,0.45,0.5,0.55,0.6,0.65,0.7,0.75,0.8,1},{"F","D","C","C+","B-","B","B+","A-","A","A+"}))))</f>
        <v/>
      </c>
      <c r="D839" s="2" t="str">
        <f>IF(COUNT($A839)=0,"",IF(B839="","--",IF(B839="3E","3E",LOOKUP(B839/D$2,{0,0.4,0.45,0.5,0.55,0.6,0.65,0.7,0.75,0.8,1},{0,2,2.25,2.5,2.75,3,3.25,3.5,3.75,4}))))</f>
        <v/>
      </c>
      <c r="E839" s="3" t="str">
        <f>IF(COUNT($A839)=0,"",IF($A839&lt;&gt;DRAFT!$B841,"ERR",IF(DRAFT!R841="3E","3E",IF(COUNT(DRAFT!N841,DRAFT!R841)&gt;0,DRAFT!S841,""))))</f>
        <v/>
      </c>
      <c r="F839" s="3" t="str">
        <f>IF(COUNT($A839)=0,"",IF(E839="3E","3E",IF(E839="","I",LOOKUP(E839/G$2,{0,0.4,0.45,0.5,0.55,0.6,0.65,0.7,0.75,0.8,1},{"F","D","C","C+","B-","B","B+","A-","A","A+"}))))</f>
        <v/>
      </c>
      <c r="G839" s="2" t="str">
        <f>IF(COUNT($A839)=0,"",IF(E839="","--",IF(E839="3E","3E",LOOKUP(E839/G$2,{0,0.4,0.45,0.5,0.55,0.6,0.65,0.7,0.75,0.8,1},{0,2,2.25,2.5,2.75,3,3.25,3.5,3.75,4}))))</f>
        <v/>
      </c>
      <c r="H839" s="3" t="str">
        <f>IF(COUNT($A839)=0,"",IF($A839&lt;&gt;DRAFT!$B841,"ERR",IF(DRAFT!AA841="3E","3E",IF(COUNT(DRAFT!W841,DRAFT!AA841)&gt;0,DRAFT!AB841,""))))</f>
        <v/>
      </c>
      <c r="I839" s="3" t="str">
        <f>IF(COUNT($A839)=0,"",IF(H839="3E","3E",IF(H839="","I",LOOKUP(H839/J$2,{0,0.4,0.45,0.5,0.55,0.6,0.65,0.7,0.75,0.8,1},{"F","D","C","C+","B-","B","B+","A-","A","A+"}))))</f>
        <v/>
      </c>
      <c r="J839" s="2" t="str">
        <f>IF(COUNT($A839)=0,"",IF(H839="","--",IF(H839="3E","3E",LOOKUP(H839/J$2,{0,0.4,0.45,0.5,0.55,0.6,0.65,0.7,0.75,0.8,1},{0,2,2.25,2.5,2.75,3,3.25,3.5,3.75,4}))))</f>
        <v/>
      </c>
      <c r="K839" s="3" t="str">
        <f>IF(COUNT($A839)=0,"",IF($A839&lt;&gt;DRAFT!$B841,"ERR",IF(DRAFT!AJ841="3E","3E",IF(COUNT(DRAFT!AF841,DRAFT!AJ841)&gt;0,DRAFT!AK841,""))))</f>
        <v/>
      </c>
      <c r="L839" s="3" t="str">
        <f>IF(COUNT($A839)=0,"",IF(K839="3E","3E",IF(K839="","I",LOOKUP(K839/M$2,{0,0.4,0.45,0.5,0.55,0.6,0.65,0.7,0.75,0.8,1},{"F","D","C","C+","B-","B","B+","A-","A","A+"}))))</f>
        <v/>
      </c>
      <c r="M839" s="2" t="str">
        <f>IF(COUNT($A839)=0,"",IF(K839="","--",IF(K839="3E","3E",LOOKUP(K839/M$2,{0,0.4,0.45,0.5,0.55,0.6,0.65,0.7,0.75,0.8,1},{0,2,2.25,2.5,2.75,3,3.25,3.5,3.75,4}))))</f>
        <v/>
      </c>
      <c r="N839" s="3" t="str">
        <f>IF(COUNT($A839)=0,"",IF($A839&lt;&gt;DRAFT!$B841,"ERR",IF(DRAFT!AS841="3E","3E",IF(COUNT(DRAFT!AO841,DRAFT!AS841)&gt;0,DRAFT!AT841,""))))</f>
        <v/>
      </c>
      <c r="O839" s="3" t="str">
        <f>IF(COUNT($A839)=0,"",IF(N839="3E","3E",IF(N839="","I",LOOKUP(N839/P$2,{0,0.4,0.45,0.5,0.55,0.6,0.65,0.7,0.75,0.8,1},{"F","D","C","C+","B-","B","B+","A-","A","A+"}))))</f>
        <v/>
      </c>
      <c r="P839" s="2" t="str">
        <f>IF(COUNT($A839)=0,"",IF(N839="","--",IF(N839="3E","3E",LOOKUP(N839/P$2,{0,0.4,0.45,0.5,0.55,0.6,0.65,0.7,0.75,0.8,1},{0,2,2.25,2.5,2.75,3,3.25,3.5,3.75,4}))))</f>
        <v/>
      </c>
      <c r="Q839" s="3" t="str">
        <f>IF(COUNT($A839)=0,"",IF($A839&lt;&gt;DRAFT!$B841,"ERR",IF(DRAFT!BB841="3E","3E",IF(COUNT(DRAFT!AX841,DRAFT!BB841)&gt;0,DRAFT!BC841,""))))</f>
        <v/>
      </c>
      <c r="R839" s="3" t="str">
        <f>IF(COUNT($A839)=0,"",IF(Q839="3E","3E",IF(Q839="","I",LOOKUP(Q839/S$2,{0,0.4,0.45,0.5,0.55,0.6,0.65,0.7,0.75,0.8,1},{"F","D","C","C+","B-","B","B+","A-","A","A+"}))))</f>
        <v/>
      </c>
      <c r="S839" s="2" t="str">
        <f>IF(COUNT($A839)=0,"",IF(Q839="","--",IF(Q839="3E","3E",LOOKUP(Q839/S$2,{0,0.4,0.45,0.5,0.55,0.6,0.65,0.7,0.75,0.8,1},{0,2,2.25,2.5,2.75,3,3.25,3.5,3.75,4}))))</f>
        <v/>
      </c>
      <c r="T839" s="3" t="str">
        <f>IF(COUNT($A839)=0,"",IF($A839&lt;&gt;DRAFT!$B841,"ERR",IF(DRAFT!BK841="3E","3E",IF(COUNT(DRAFT!BG841,DRAFT!BK841)&gt;0,DRAFT!BL841,""))))</f>
        <v/>
      </c>
      <c r="U839" s="3" t="str">
        <f>IF(COUNT($A839)=0,"",IF(T839="3E","3E",IF(T839="","I",LOOKUP(T839/V$2,{0,0.4,0.45,0.5,0.55,0.6,0.65,0.7,0.75,0.8,1},{"F","D","C","C+","B-","B","B+","A-","A","A+"}))))</f>
        <v/>
      </c>
      <c r="V839" s="2" t="str">
        <f>IF(COUNT($A839)=0,"",IF(T839="","--",IF(T839="3E","3E",LOOKUP(T839/V$2,{0,0.4,0.45,0.5,0.55,0.6,0.65,0.7,0.75,0.8,1},{0,2,2.25,2.5,2.75,3,3.25,3.5,3.75,4}))))</f>
        <v/>
      </c>
      <c r="W839" s="3" t="str">
        <f>IF(COUNT($A839)=0,"",IF($A839&lt;&gt;DRAFT!$B841,"ERR",IF(DRAFT!BT841="3E","3E",IF(COUNT(DRAFT!BP841,DRAFT!BT841)&gt;0,DRAFT!BU841,""))))</f>
        <v/>
      </c>
      <c r="X839" s="3" t="str">
        <f>IF(COUNT($A839)=0,"",IF(W839="3E","3E",IF(W839="","I",LOOKUP(W839/Y$2,{0,0.4,0.45,0.5,0.55,0.6,0.65,0.7,0.75,0.8,1},{"F","D","C","C+","B-","B","B+","A-","A","A+"}))))</f>
        <v/>
      </c>
      <c r="Y839" s="2" t="str">
        <f>IF(COUNT($A839)=0,"",IF(W839="","--",IF(W839="3E","3E",LOOKUP(W839/Y$2,{0,0.4,0.45,0.5,0.55,0.6,0.65,0.7,0.75,0.8,1},{0,2,2.25,2.5,2.75,3,3.25,3.5,3.75,4}))))</f>
        <v/>
      </c>
      <c r="Z839" s="3" t="str">
        <f>IF(COUNT($A839)=0,"",IF($A839&lt;&gt;DRAFT!$B841,"ERR",IF(DRAFT!CC841="3E","3E",IF(COUNT(DRAFT!BY841,DRAFT!CC841)&gt;0,DRAFT!CD841,""))))</f>
        <v/>
      </c>
      <c r="AA839" s="3" t="str">
        <f>IF(COUNT($A839)=0,"",IF(Z839="3E","3E",IF(Z839="","I",LOOKUP(Z839/AB$2,{0,0.4,0.45,0.5,0.55,0.6,0.65,0.7,0.75,0.8,1},{"F","D","C","C+","B-","B","B+","A-","A","A+"}))))</f>
        <v/>
      </c>
      <c r="AB839" s="2" t="str">
        <f>IF(COUNT($A839)=0,"",IF(Z839="","--",IF(Z839="3E","3E",LOOKUP(Z839/AB$2,{0,0.4,0.45,0.5,0.55,0.6,0.65,0.7,0.75,0.8,1},{0,2,2.25,2.5,2.75,3,3.25,3.5,3.75,4}))))</f>
        <v/>
      </c>
      <c r="AC839" s="3" t="str">
        <f>IF(COUNT($A839)=0,"",IF($A839&lt;&gt;DRAFT!$B841,"ERR",IF(DRAFT!CF841&gt;0,DRAFT!CF841,"")))</f>
        <v/>
      </c>
      <c r="AD839" s="3" t="str">
        <f>IF(COUNT($A839)=0,"",IF(AC839="3E","3E",IF(AC839="","I",LOOKUP(AC839/AE$2,{0,0.4,0.45,0.5,0.55,0.6,0.65,0.7,0.75,0.8,1},{"F","D","C","C+","B-","B","B+","A-","A","A+"}))))</f>
        <v/>
      </c>
      <c r="AE839" s="2" t="str">
        <f>IF(COUNT($A839)=0,"",IF(AC839="","--",IF(AC839="3E","3E",LOOKUP(AC839/AE$2,{0,0.4,0.45,0.5,0.55,0.6,0.65,0.7,0.75,0.8,1},{0,2,2.25,2.5,2.75,3,3.25,3.5,3.75,4}))))</f>
        <v/>
      </c>
      <c r="AF839" s="3" t="str">
        <f>IF($A839&lt;&gt;DRAFT!$B841,"ERR",IF(OR(COUNT($A839)=0,COUNT(DRAFT!CI841:CK841,DRAFT!CM841:CO841)=0),"",CEILING(SUM(DRAFT!CL841,DRAFT!CP841),1)))</f>
        <v/>
      </c>
      <c r="AG839" s="3" t="str">
        <f>IF(COUNT($A839)=0,"",IF(AF839="3E","3E",IF(AF839="","I",LOOKUP(AF839/AH$2,{0,0.4,0.45,0.5,0.55,0.6,0.65,0.7,0.75,0.8,1},{"F","D","C","C+","B-","B","B+","A-","A","A+"}))))</f>
        <v/>
      </c>
      <c r="AH839" s="2" t="str">
        <f>IF(COUNT($A839)=0,"",IF(AF839="","--",IF(AF839="3E","3E",LOOKUP(AF839/AH$2,{0,0.4,0.45,0.5,0.55,0.6,0.65,0.7,0.75,0.8,1},{0,2,2.25,2.5,2.75,3,3.25,3.5,3.75,4}))))</f>
        <v/>
      </c>
      <c r="AI839" s="11" t="str">
        <f>IF(OR(COUNT($A839)=0,COUNT(B839:AH839)=0),"",IF(COUNTIF(B839:AH839,"3E")&gt;0,"3E",IF(DRAFT!$A841="R",TRUNC(SUMPRODUCT(RGP,RCP)/TCP,3),TRUNC((SUMPRODUCT(--(IMDGP&gt;0)*IMDGP,IMCP)+CEILING(DRAFT!$CQ841*42,0.25))/TCP,3))))</f>
        <v/>
      </c>
      <c r="AJ839" s="3" t="str">
        <f>IF(OR(COUNT($A839)=0,COUNT(B839:AH839)=0),"",IF(COUNTIF(B839:AH839,"3E")&gt;0,"3E",IF(DRAFT!$A841="R",SUMPRODUCT(--(RGP&gt;=2),RCP),SUMPRODUCT(--(IMDGP&gt;0),--(IMGP=0),IMCP)+DRAFT!$CR841)))</f>
        <v/>
      </c>
      <c r="AK839" s="3" t="str">
        <f>IF(OR(COUNT($A839)=0,COUNT(B839:AH839)=0),"",IF(COUNTIF(B839:AJ839,"3E")&gt;0,"3E",IF(AND(DRAFT!$A841="IM",OR($AI839&gt;DRAFT!$CQ841,$AJ839&gt;DRAFT!$CR841)),"IMPROVED",IF(AND(DRAFT!$A841="IM",$AI839&lt;=DRAFT!$CQ841,$AJ839&lt;=DRAFT!$CR841),"NOT IMPROVED",IF(AND(AH839&gt;=2,AI839&gt;=2,AJ839&gt;=30),"PASS","FAIL")))))</f>
        <v/>
      </c>
      <c r="AL839" s="3" t="str">
        <f t="shared" si="26"/>
        <v/>
      </c>
      <c r="AM839" s="3" t="str">
        <f t="shared" si="27"/>
        <v/>
      </c>
    </row>
    <row r="840" spans="1:39" ht="18.95" customHeight="1" x14ac:dyDescent="0.25">
      <c r="A840" s="4" t="str">
        <f>IF(DRAFT!$B842="","",DRAFT!$B842)</f>
        <v/>
      </c>
      <c r="B840" s="3" t="str">
        <f>IF(COUNT($A840)=0,"",IF($A840&lt;&gt;DRAFT!$B842,"ERR",IF(DRAFT!I842="3E","3E",IF(COUNT(DRAFT!E842,DRAFT!I842)&gt;0,DRAFT!J842,""))))</f>
        <v/>
      </c>
      <c r="C840" s="3" t="str">
        <f>IF(COUNT($A840)=0,"",IF(B840="3E","3E",IF(B840="","I",LOOKUP(B840/D$2,{0,0.4,0.45,0.5,0.55,0.6,0.65,0.7,0.75,0.8,1},{"F","D","C","C+","B-","B","B+","A-","A","A+"}))))</f>
        <v/>
      </c>
      <c r="D840" s="2" t="str">
        <f>IF(COUNT($A840)=0,"",IF(B840="","--",IF(B840="3E","3E",LOOKUP(B840/D$2,{0,0.4,0.45,0.5,0.55,0.6,0.65,0.7,0.75,0.8,1},{0,2,2.25,2.5,2.75,3,3.25,3.5,3.75,4}))))</f>
        <v/>
      </c>
      <c r="E840" s="3" t="str">
        <f>IF(COUNT($A840)=0,"",IF($A840&lt;&gt;DRAFT!$B842,"ERR",IF(DRAFT!R842="3E","3E",IF(COUNT(DRAFT!N842,DRAFT!R842)&gt;0,DRAFT!S842,""))))</f>
        <v/>
      </c>
      <c r="F840" s="3" t="str">
        <f>IF(COUNT($A840)=0,"",IF(E840="3E","3E",IF(E840="","I",LOOKUP(E840/G$2,{0,0.4,0.45,0.5,0.55,0.6,0.65,0.7,0.75,0.8,1},{"F","D","C","C+","B-","B","B+","A-","A","A+"}))))</f>
        <v/>
      </c>
      <c r="G840" s="2" t="str">
        <f>IF(COUNT($A840)=0,"",IF(E840="","--",IF(E840="3E","3E",LOOKUP(E840/G$2,{0,0.4,0.45,0.5,0.55,0.6,0.65,0.7,0.75,0.8,1},{0,2,2.25,2.5,2.75,3,3.25,3.5,3.75,4}))))</f>
        <v/>
      </c>
      <c r="H840" s="3" t="str">
        <f>IF(COUNT($A840)=0,"",IF($A840&lt;&gt;DRAFT!$B842,"ERR",IF(DRAFT!AA842="3E","3E",IF(COUNT(DRAFT!W842,DRAFT!AA842)&gt;0,DRAFT!AB842,""))))</f>
        <v/>
      </c>
      <c r="I840" s="3" t="str">
        <f>IF(COUNT($A840)=0,"",IF(H840="3E","3E",IF(H840="","I",LOOKUP(H840/J$2,{0,0.4,0.45,0.5,0.55,0.6,0.65,0.7,0.75,0.8,1},{"F","D","C","C+","B-","B","B+","A-","A","A+"}))))</f>
        <v/>
      </c>
      <c r="J840" s="2" t="str">
        <f>IF(COUNT($A840)=0,"",IF(H840="","--",IF(H840="3E","3E",LOOKUP(H840/J$2,{0,0.4,0.45,0.5,0.55,0.6,0.65,0.7,0.75,0.8,1},{0,2,2.25,2.5,2.75,3,3.25,3.5,3.75,4}))))</f>
        <v/>
      </c>
      <c r="K840" s="3" t="str">
        <f>IF(COUNT($A840)=0,"",IF($A840&lt;&gt;DRAFT!$B842,"ERR",IF(DRAFT!AJ842="3E","3E",IF(COUNT(DRAFT!AF842,DRAFT!AJ842)&gt;0,DRAFT!AK842,""))))</f>
        <v/>
      </c>
      <c r="L840" s="3" t="str">
        <f>IF(COUNT($A840)=0,"",IF(K840="3E","3E",IF(K840="","I",LOOKUP(K840/M$2,{0,0.4,0.45,0.5,0.55,0.6,0.65,0.7,0.75,0.8,1},{"F","D","C","C+","B-","B","B+","A-","A","A+"}))))</f>
        <v/>
      </c>
      <c r="M840" s="2" t="str">
        <f>IF(COUNT($A840)=0,"",IF(K840="","--",IF(K840="3E","3E",LOOKUP(K840/M$2,{0,0.4,0.45,0.5,0.55,0.6,0.65,0.7,0.75,0.8,1},{0,2,2.25,2.5,2.75,3,3.25,3.5,3.75,4}))))</f>
        <v/>
      </c>
      <c r="N840" s="3" t="str">
        <f>IF(COUNT($A840)=0,"",IF($A840&lt;&gt;DRAFT!$B842,"ERR",IF(DRAFT!AS842="3E","3E",IF(COUNT(DRAFT!AO842,DRAFT!AS842)&gt;0,DRAFT!AT842,""))))</f>
        <v/>
      </c>
      <c r="O840" s="3" t="str">
        <f>IF(COUNT($A840)=0,"",IF(N840="3E","3E",IF(N840="","I",LOOKUP(N840/P$2,{0,0.4,0.45,0.5,0.55,0.6,0.65,0.7,0.75,0.8,1},{"F","D","C","C+","B-","B","B+","A-","A","A+"}))))</f>
        <v/>
      </c>
      <c r="P840" s="2" t="str">
        <f>IF(COUNT($A840)=0,"",IF(N840="","--",IF(N840="3E","3E",LOOKUP(N840/P$2,{0,0.4,0.45,0.5,0.55,0.6,0.65,0.7,0.75,0.8,1},{0,2,2.25,2.5,2.75,3,3.25,3.5,3.75,4}))))</f>
        <v/>
      </c>
      <c r="Q840" s="3" t="str">
        <f>IF(COUNT($A840)=0,"",IF($A840&lt;&gt;DRAFT!$B842,"ERR",IF(DRAFT!BB842="3E","3E",IF(COUNT(DRAFT!AX842,DRAFT!BB842)&gt;0,DRAFT!BC842,""))))</f>
        <v/>
      </c>
      <c r="R840" s="3" t="str">
        <f>IF(COUNT($A840)=0,"",IF(Q840="3E","3E",IF(Q840="","I",LOOKUP(Q840/S$2,{0,0.4,0.45,0.5,0.55,0.6,0.65,0.7,0.75,0.8,1},{"F","D","C","C+","B-","B","B+","A-","A","A+"}))))</f>
        <v/>
      </c>
      <c r="S840" s="2" t="str">
        <f>IF(COUNT($A840)=0,"",IF(Q840="","--",IF(Q840="3E","3E",LOOKUP(Q840/S$2,{0,0.4,0.45,0.5,0.55,0.6,0.65,0.7,0.75,0.8,1},{0,2,2.25,2.5,2.75,3,3.25,3.5,3.75,4}))))</f>
        <v/>
      </c>
      <c r="T840" s="3" t="str">
        <f>IF(COUNT($A840)=0,"",IF($A840&lt;&gt;DRAFT!$B842,"ERR",IF(DRAFT!BK842="3E","3E",IF(COUNT(DRAFT!BG842,DRAFT!BK842)&gt;0,DRAFT!BL842,""))))</f>
        <v/>
      </c>
      <c r="U840" s="3" t="str">
        <f>IF(COUNT($A840)=0,"",IF(T840="3E","3E",IF(T840="","I",LOOKUP(T840/V$2,{0,0.4,0.45,0.5,0.55,0.6,0.65,0.7,0.75,0.8,1},{"F","D","C","C+","B-","B","B+","A-","A","A+"}))))</f>
        <v/>
      </c>
      <c r="V840" s="2" t="str">
        <f>IF(COUNT($A840)=0,"",IF(T840="","--",IF(T840="3E","3E",LOOKUP(T840/V$2,{0,0.4,0.45,0.5,0.55,0.6,0.65,0.7,0.75,0.8,1},{0,2,2.25,2.5,2.75,3,3.25,3.5,3.75,4}))))</f>
        <v/>
      </c>
      <c r="W840" s="3" t="str">
        <f>IF(COUNT($A840)=0,"",IF($A840&lt;&gt;DRAFT!$B842,"ERR",IF(DRAFT!BT842="3E","3E",IF(COUNT(DRAFT!BP842,DRAFT!BT842)&gt;0,DRAFT!BU842,""))))</f>
        <v/>
      </c>
      <c r="X840" s="3" t="str">
        <f>IF(COUNT($A840)=0,"",IF(W840="3E","3E",IF(W840="","I",LOOKUP(W840/Y$2,{0,0.4,0.45,0.5,0.55,0.6,0.65,0.7,0.75,0.8,1},{"F","D","C","C+","B-","B","B+","A-","A","A+"}))))</f>
        <v/>
      </c>
      <c r="Y840" s="2" t="str">
        <f>IF(COUNT($A840)=0,"",IF(W840="","--",IF(W840="3E","3E",LOOKUP(W840/Y$2,{0,0.4,0.45,0.5,0.55,0.6,0.65,0.7,0.75,0.8,1},{0,2,2.25,2.5,2.75,3,3.25,3.5,3.75,4}))))</f>
        <v/>
      </c>
      <c r="Z840" s="3" t="str">
        <f>IF(COUNT($A840)=0,"",IF($A840&lt;&gt;DRAFT!$B842,"ERR",IF(DRAFT!CC842="3E","3E",IF(COUNT(DRAFT!BY842,DRAFT!CC842)&gt;0,DRAFT!CD842,""))))</f>
        <v/>
      </c>
      <c r="AA840" s="3" t="str">
        <f>IF(COUNT($A840)=0,"",IF(Z840="3E","3E",IF(Z840="","I",LOOKUP(Z840/AB$2,{0,0.4,0.45,0.5,0.55,0.6,0.65,0.7,0.75,0.8,1},{"F","D","C","C+","B-","B","B+","A-","A","A+"}))))</f>
        <v/>
      </c>
      <c r="AB840" s="2" t="str">
        <f>IF(COUNT($A840)=0,"",IF(Z840="","--",IF(Z840="3E","3E",LOOKUP(Z840/AB$2,{0,0.4,0.45,0.5,0.55,0.6,0.65,0.7,0.75,0.8,1},{0,2,2.25,2.5,2.75,3,3.25,3.5,3.75,4}))))</f>
        <v/>
      </c>
      <c r="AC840" s="3" t="str">
        <f>IF(COUNT($A840)=0,"",IF($A840&lt;&gt;DRAFT!$B842,"ERR",IF(DRAFT!CF842&gt;0,DRAFT!CF842,"")))</f>
        <v/>
      </c>
      <c r="AD840" s="3" t="str">
        <f>IF(COUNT($A840)=0,"",IF(AC840="3E","3E",IF(AC840="","I",LOOKUP(AC840/AE$2,{0,0.4,0.45,0.5,0.55,0.6,0.65,0.7,0.75,0.8,1},{"F","D","C","C+","B-","B","B+","A-","A","A+"}))))</f>
        <v/>
      </c>
      <c r="AE840" s="2" t="str">
        <f>IF(COUNT($A840)=0,"",IF(AC840="","--",IF(AC840="3E","3E",LOOKUP(AC840/AE$2,{0,0.4,0.45,0.5,0.55,0.6,0.65,0.7,0.75,0.8,1},{0,2,2.25,2.5,2.75,3,3.25,3.5,3.75,4}))))</f>
        <v/>
      </c>
      <c r="AF840" s="3" t="str">
        <f>IF($A840&lt;&gt;DRAFT!$B842,"ERR",IF(OR(COUNT($A840)=0,COUNT(DRAFT!CI842:CK842,DRAFT!CM842:CO842)=0),"",CEILING(SUM(DRAFT!CL842,DRAFT!CP842),1)))</f>
        <v/>
      </c>
      <c r="AG840" s="3" t="str">
        <f>IF(COUNT($A840)=0,"",IF(AF840="3E","3E",IF(AF840="","I",LOOKUP(AF840/AH$2,{0,0.4,0.45,0.5,0.55,0.6,0.65,0.7,0.75,0.8,1},{"F","D","C","C+","B-","B","B+","A-","A","A+"}))))</f>
        <v/>
      </c>
      <c r="AH840" s="2" t="str">
        <f>IF(COUNT($A840)=0,"",IF(AF840="","--",IF(AF840="3E","3E",LOOKUP(AF840/AH$2,{0,0.4,0.45,0.5,0.55,0.6,0.65,0.7,0.75,0.8,1},{0,2,2.25,2.5,2.75,3,3.25,3.5,3.75,4}))))</f>
        <v/>
      </c>
      <c r="AI840" s="11" t="str">
        <f>IF(OR(COUNT($A840)=0,COUNT(B840:AH840)=0),"",IF(COUNTIF(B840:AH840,"3E")&gt;0,"3E",IF(DRAFT!$A842="R",TRUNC(SUMPRODUCT(RGP,RCP)/TCP,3),TRUNC((SUMPRODUCT(--(IMDGP&gt;0)*IMDGP,IMCP)+CEILING(DRAFT!$CQ842*42,0.25))/TCP,3))))</f>
        <v/>
      </c>
      <c r="AJ840" s="3" t="str">
        <f>IF(OR(COUNT($A840)=0,COUNT(B840:AH840)=0),"",IF(COUNTIF(B840:AH840,"3E")&gt;0,"3E",IF(DRAFT!$A842="R",SUMPRODUCT(--(RGP&gt;=2),RCP),SUMPRODUCT(--(IMDGP&gt;0),--(IMGP=0),IMCP)+DRAFT!$CR842)))</f>
        <v/>
      </c>
      <c r="AK840" s="3" t="str">
        <f>IF(OR(COUNT($A840)=0,COUNT(B840:AH840)=0),"",IF(COUNTIF(B840:AJ840,"3E")&gt;0,"3E",IF(AND(DRAFT!$A842="IM",OR($AI840&gt;DRAFT!$CQ842,$AJ840&gt;DRAFT!$CR842)),"IMPROVED",IF(AND(DRAFT!$A842="IM",$AI840&lt;=DRAFT!$CQ842,$AJ840&lt;=DRAFT!$CR842),"NOT IMPROVED",IF(AND(AH840&gt;=2,AI840&gt;=2,AJ840&gt;=30),"PASS","FAIL")))))</f>
        <v/>
      </c>
      <c r="AL840" s="3" t="str">
        <f t="shared" si="26"/>
        <v/>
      </c>
      <c r="AM840" s="3" t="str">
        <f t="shared" si="27"/>
        <v/>
      </c>
    </row>
    <row r="841" spans="1:39" ht="18.95" customHeight="1" x14ac:dyDescent="0.25">
      <c r="A841" s="4" t="str">
        <f>IF(DRAFT!$B843="","",DRAFT!$B843)</f>
        <v/>
      </c>
      <c r="B841" s="3" t="str">
        <f>IF(COUNT($A841)=0,"",IF($A841&lt;&gt;DRAFT!$B843,"ERR",IF(DRAFT!I843="3E","3E",IF(COUNT(DRAFT!E843,DRAFT!I843)&gt;0,DRAFT!J843,""))))</f>
        <v/>
      </c>
      <c r="C841" s="3" t="str">
        <f>IF(COUNT($A841)=0,"",IF(B841="3E","3E",IF(B841="","I",LOOKUP(B841/D$2,{0,0.4,0.45,0.5,0.55,0.6,0.65,0.7,0.75,0.8,1},{"F","D","C","C+","B-","B","B+","A-","A","A+"}))))</f>
        <v/>
      </c>
      <c r="D841" s="2" t="str">
        <f>IF(COUNT($A841)=0,"",IF(B841="","--",IF(B841="3E","3E",LOOKUP(B841/D$2,{0,0.4,0.45,0.5,0.55,0.6,0.65,0.7,0.75,0.8,1},{0,2,2.25,2.5,2.75,3,3.25,3.5,3.75,4}))))</f>
        <v/>
      </c>
      <c r="E841" s="3" t="str">
        <f>IF(COUNT($A841)=0,"",IF($A841&lt;&gt;DRAFT!$B843,"ERR",IF(DRAFT!R843="3E","3E",IF(COUNT(DRAFT!N843,DRAFT!R843)&gt;0,DRAFT!S843,""))))</f>
        <v/>
      </c>
      <c r="F841" s="3" t="str">
        <f>IF(COUNT($A841)=0,"",IF(E841="3E","3E",IF(E841="","I",LOOKUP(E841/G$2,{0,0.4,0.45,0.5,0.55,0.6,0.65,0.7,0.75,0.8,1},{"F","D","C","C+","B-","B","B+","A-","A","A+"}))))</f>
        <v/>
      </c>
      <c r="G841" s="2" t="str">
        <f>IF(COUNT($A841)=0,"",IF(E841="","--",IF(E841="3E","3E",LOOKUP(E841/G$2,{0,0.4,0.45,0.5,0.55,0.6,0.65,0.7,0.75,0.8,1},{0,2,2.25,2.5,2.75,3,3.25,3.5,3.75,4}))))</f>
        <v/>
      </c>
      <c r="H841" s="3" t="str">
        <f>IF(COUNT($A841)=0,"",IF($A841&lt;&gt;DRAFT!$B843,"ERR",IF(DRAFT!AA843="3E","3E",IF(COUNT(DRAFT!W843,DRAFT!AA843)&gt;0,DRAFT!AB843,""))))</f>
        <v/>
      </c>
      <c r="I841" s="3" t="str">
        <f>IF(COUNT($A841)=0,"",IF(H841="3E","3E",IF(H841="","I",LOOKUP(H841/J$2,{0,0.4,0.45,0.5,0.55,0.6,0.65,0.7,0.75,0.8,1},{"F","D","C","C+","B-","B","B+","A-","A","A+"}))))</f>
        <v/>
      </c>
      <c r="J841" s="2" t="str">
        <f>IF(COUNT($A841)=0,"",IF(H841="","--",IF(H841="3E","3E",LOOKUP(H841/J$2,{0,0.4,0.45,0.5,0.55,0.6,0.65,0.7,0.75,0.8,1},{0,2,2.25,2.5,2.75,3,3.25,3.5,3.75,4}))))</f>
        <v/>
      </c>
      <c r="K841" s="3" t="str">
        <f>IF(COUNT($A841)=0,"",IF($A841&lt;&gt;DRAFT!$B843,"ERR",IF(DRAFT!AJ843="3E","3E",IF(COUNT(DRAFT!AF843,DRAFT!AJ843)&gt;0,DRAFT!AK843,""))))</f>
        <v/>
      </c>
      <c r="L841" s="3" t="str">
        <f>IF(COUNT($A841)=0,"",IF(K841="3E","3E",IF(K841="","I",LOOKUP(K841/M$2,{0,0.4,0.45,0.5,0.55,0.6,0.65,0.7,0.75,0.8,1},{"F","D","C","C+","B-","B","B+","A-","A","A+"}))))</f>
        <v/>
      </c>
      <c r="M841" s="2" t="str">
        <f>IF(COUNT($A841)=0,"",IF(K841="","--",IF(K841="3E","3E",LOOKUP(K841/M$2,{0,0.4,0.45,0.5,0.55,0.6,0.65,0.7,0.75,0.8,1},{0,2,2.25,2.5,2.75,3,3.25,3.5,3.75,4}))))</f>
        <v/>
      </c>
      <c r="N841" s="3" t="str">
        <f>IF(COUNT($A841)=0,"",IF($A841&lt;&gt;DRAFT!$B843,"ERR",IF(DRAFT!AS843="3E","3E",IF(COUNT(DRAFT!AO843,DRAFT!AS843)&gt;0,DRAFT!AT843,""))))</f>
        <v/>
      </c>
      <c r="O841" s="3" t="str">
        <f>IF(COUNT($A841)=0,"",IF(N841="3E","3E",IF(N841="","I",LOOKUP(N841/P$2,{0,0.4,0.45,0.5,0.55,0.6,0.65,0.7,0.75,0.8,1},{"F","D","C","C+","B-","B","B+","A-","A","A+"}))))</f>
        <v/>
      </c>
      <c r="P841" s="2" t="str">
        <f>IF(COUNT($A841)=0,"",IF(N841="","--",IF(N841="3E","3E",LOOKUP(N841/P$2,{0,0.4,0.45,0.5,0.55,0.6,0.65,0.7,0.75,0.8,1},{0,2,2.25,2.5,2.75,3,3.25,3.5,3.75,4}))))</f>
        <v/>
      </c>
      <c r="Q841" s="3" t="str">
        <f>IF(COUNT($A841)=0,"",IF($A841&lt;&gt;DRAFT!$B843,"ERR",IF(DRAFT!BB843="3E","3E",IF(COUNT(DRAFT!AX843,DRAFT!BB843)&gt;0,DRAFT!BC843,""))))</f>
        <v/>
      </c>
      <c r="R841" s="3" t="str">
        <f>IF(COUNT($A841)=0,"",IF(Q841="3E","3E",IF(Q841="","I",LOOKUP(Q841/S$2,{0,0.4,0.45,0.5,0.55,0.6,0.65,0.7,0.75,0.8,1},{"F","D","C","C+","B-","B","B+","A-","A","A+"}))))</f>
        <v/>
      </c>
      <c r="S841" s="2" t="str">
        <f>IF(COUNT($A841)=0,"",IF(Q841="","--",IF(Q841="3E","3E",LOOKUP(Q841/S$2,{0,0.4,0.45,0.5,0.55,0.6,0.65,0.7,0.75,0.8,1},{0,2,2.25,2.5,2.75,3,3.25,3.5,3.75,4}))))</f>
        <v/>
      </c>
      <c r="T841" s="3" t="str">
        <f>IF(COUNT($A841)=0,"",IF($A841&lt;&gt;DRAFT!$B843,"ERR",IF(DRAFT!BK843="3E","3E",IF(COUNT(DRAFT!BG843,DRAFT!BK843)&gt;0,DRAFT!BL843,""))))</f>
        <v/>
      </c>
      <c r="U841" s="3" t="str">
        <f>IF(COUNT($A841)=0,"",IF(T841="3E","3E",IF(T841="","I",LOOKUP(T841/V$2,{0,0.4,0.45,0.5,0.55,0.6,0.65,0.7,0.75,0.8,1},{"F","D","C","C+","B-","B","B+","A-","A","A+"}))))</f>
        <v/>
      </c>
      <c r="V841" s="2" t="str">
        <f>IF(COUNT($A841)=0,"",IF(T841="","--",IF(T841="3E","3E",LOOKUP(T841/V$2,{0,0.4,0.45,0.5,0.55,0.6,0.65,0.7,0.75,0.8,1},{0,2,2.25,2.5,2.75,3,3.25,3.5,3.75,4}))))</f>
        <v/>
      </c>
      <c r="W841" s="3" t="str">
        <f>IF(COUNT($A841)=0,"",IF($A841&lt;&gt;DRAFT!$B843,"ERR",IF(DRAFT!BT843="3E","3E",IF(COUNT(DRAFT!BP843,DRAFT!BT843)&gt;0,DRAFT!BU843,""))))</f>
        <v/>
      </c>
      <c r="X841" s="3" t="str">
        <f>IF(COUNT($A841)=0,"",IF(W841="3E","3E",IF(W841="","I",LOOKUP(W841/Y$2,{0,0.4,0.45,0.5,0.55,0.6,0.65,0.7,0.75,0.8,1},{"F","D","C","C+","B-","B","B+","A-","A","A+"}))))</f>
        <v/>
      </c>
      <c r="Y841" s="2" t="str">
        <f>IF(COUNT($A841)=0,"",IF(W841="","--",IF(W841="3E","3E",LOOKUP(W841/Y$2,{0,0.4,0.45,0.5,0.55,0.6,0.65,0.7,0.75,0.8,1},{0,2,2.25,2.5,2.75,3,3.25,3.5,3.75,4}))))</f>
        <v/>
      </c>
      <c r="Z841" s="3" t="str">
        <f>IF(COUNT($A841)=0,"",IF($A841&lt;&gt;DRAFT!$B843,"ERR",IF(DRAFT!CC843="3E","3E",IF(COUNT(DRAFT!BY843,DRAFT!CC843)&gt;0,DRAFT!CD843,""))))</f>
        <v/>
      </c>
      <c r="AA841" s="3" t="str">
        <f>IF(COUNT($A841)=0,"",IF(Z841="3E","3E",IF(Z841="","I",LOOKUP(Z841/AB$2,{0,0.4,0.45,0.5,0.55,0.6,0.65,0.7,0.75,0.8,1},{"F","D","C","C+","B-","B","B+","A-","A","A+"}))))</f>
        <v/>
      </c>
      <c r="AB841" s="2" t="str">
        <f>IF(COUNT($A841)=0,"",IF(Z841="","--",IF(Z841="3E","3E",LOOKUP(Z841/AB$2,{0,0.4,0.45,0.5,0.55,0.6,0.65,0.7,0.75,0.8,1},{0,2,2.25,2.5,2.75,3,3.25,3.5,3.75,4}))))</f>
        <v/>
      </c>
      <c r="AC841" s="3" t="str">
        <f>IF(COUNT($A841)=0,"",IF($A841&lt;&gt;DRAFT!$B843,"ERR",IF(DRAFT!CF843&gt;0,DRAFT!CF843,"")))</f>
        <v/>
      </c>
      <c r="AD841" s="3" t="str">
        <f>IF(COUNT($A841)=0,"",IF(AC841="3E","3E",IF(AC841="","I",LOOKUP(AC841/AE$2,{0,0.4,0.45,0.5,0.55,0.6,0.65,0.7,0.75,0.8,1},{"F","D","C","C+","B-","B","B+","A-","A","A+"}))))</f>
        <v/>
      </c>
      <c r="AE841" s="2" t="str">
        <f>IF(COUNT($A841)=0,"",IF(AC841="","--",IF(AC841="3E","3E",LOOKUP(AC841/AE$2,{0,0.4,0.45,0.5,0.55,0.6,0.65,0.7,0.75,0.8,1},{0,2,2.25,2.5,2.75,3,3.25,3.5,3.75,4}))))</f>
        <v/>
      </c>
      <c r="AF841" s="3" t="str">
        <f>IF($A841&lt;&gt;DRAFT!$B843,"ERR",IF(OR(COUNT($A841)=0,COUNT(DRAFT!CI843:CK843,DRAFT!CM843:CO843)=0),"",CEILING(SUM(DRAFT!CL843,DRAFT!CP843),1)))</f>
        <v/>
      </c>
      <c r="AG841" s="3" t="str">
        <f>IF(COUNT($A841)=0,"",IF(AF841="3E","3E",IF(AF841="","I",LOOKUP(AF841/AH$2,{0,0.4,0.45,0.5,0.55,0.6,0.65,0.7,0.75,0.8,1},{"F","D","C","C+","B-","B","B+","A-","A","A+"}))))</f>
        <v/>
      </c>
      <c r="AH841" s="2" t="str">
        <f>IF(COUNT($A841)=0,"",IF(AF841="","--",IF(AF841="3E","3E",LOOKUP(AF841/AH$2,{0,0.4,0.45,0.5,0.55,0.6,0.65,0.7,0.75,0.8,1},{0,2,2.25,2.5,2.75,3,3.25,3.5,3.75,4}))))</f>
        <v/>
      </c>
      <c r="AI841" s="11" t="str">
        <f>IF(OR(COUNT($A841)=0,COUNT(B841:AH841)=0),"",IF(COUNTIF(B841:AH841,"3E")&gt;0,"3E",IF(DRAFT!$A843="R",TRUNC(SUMPRODUCT(RGP,RCP)/TCP,3),TRUNC((SUMPRODUCT(--(IMDGP&gt;0)*IMDGP,IMCP)+CEILING(DRAFT!$CQ843*42,0.25))/TCP,3))))</f>
        <v/>
      </c>
      <c r="AJ841" s="3" t="str">
        <f>IF(OR(COUNT($A841)=0,COUNT(B841:AH841)=0),"",IF(COUNTIF(B841:AH841,"3E")&gt;0,"3E",IF(DRAFT!$A843="R",SUMPRODUCT(--(RGP&gt;=2),RCP),SUMPRODUCT(--(IMDGP&gt;0),--(IMGP=0),IMCP)+DRAFT!$CR843)))</f>
        <v/>
      </c>
      <c r="AK841" s="3" t="str">
        <f>IF(OR(COUNT($A841)=0,COUNT(B841:AH841)=0),"",IF(COUNTIF(B841:AJ841,"3E")&gt;0,"3E",IF(AND(DRAFT!$A843="IM",OR($AI841&gt;DRAFT!$CQ843,$AJ841&gt;DRAFT!$CR843)),"IMPROVED",IF(AND(DRAFT!$A843="IM",$AI841&lt;=DRAFT!$CQ843,$AJ841&lt;=DRAFT!$CR843),"NOT IMPROVED",IF(AND(AH841&gt;=2,AI841&gt;=2,AJ841&gt;=30),"PASS","FAIL")))))</f>
        <v/>
      </c>
      <c r="AL841" s="3" t="str">
        <f t="shared" si="26"/>
        <v/>
      </c>
      <c r="AM841" s="3" t="str">
        <f t="shared" si="27"/>
        <v/>
      </c>
    </row>
    <row r="842" spans="1:39" ht="18.95" customHeight="1" x14ac:dyDescent="0.25">
      <c r="A842" s="4" t="str">
        <f>IF(DRAFT!$B844="","",DRAFT!$B844)</f>
        <v/>
      </c>
      <c r="B842" s="3" t="str">
        <f>IF(COUNT($A842)=0,"",IF($A842&lt;&gt;DRAFT!$B844,"ERR",IF(DRAFT!I844="3E","3E",IF(COUNT(DRAFT!E844,DRAFT!I844)&gt;0,DRAFT!J844,""))))</f>
        <v/>
      </c>
      <c r="C842" s="3" t="str">
        <f>IF(COUNT($A842)=0,"",IF(B842="3E","3E",IF(B842="","I",LOOKUP(B842/D$2,{0,0.4,0.45,0.5,0.55,0.6,0.65,0.7,0.75,0.8,1},{"F","D","C","C+","B-","B","B+","A-","A","A+"}))))</f>
        <v/>
      </c>
      <c r="D842" s="2" t="str">
        <f>IF(COUNT($A842)=0,"",IF(B842="","--",IF(B842="3E","3E",LOOKUP(B842/D$2,{0,0.4,0.45,0.5,0.55,0.6,0.65,0.7,0.75,0.8,1},{0,2,2.25,2.5,2.75,3,3.25,3.5,3.75,4}))))</f>
        <v/>
      </c>
      <c r="E842" s="3" t="str">
        <f>IF(COUNT($A842)=0,"",IF($A842&lt;&gt;DRAFT!$B844,"ERR",IF(DRAFT!R844="3E","3E",IF(COUNT(DRAFT!N844,DRAFT!R844)&gt;0,DRAFT!S844,""))))</f>
        <v/>
      </c>
      <c r="F842" s="3" t="str">
        <f>IF(COUNT($A842)=0,"",IF(E842="3E","3E",IF(E842="","I",LOOKUP(E842/G$2,{0,0.4,0.45,0.5,0.55,0.6,0.65,0.7,0.75,0.8,1},{"F","D","C","C+","B-","B","B+","A-","A","A+"}))))</f>
        <v/>
      </c>
      <c r="G842" s="2" t="str">
        <f>IF(COUNT($A842)=0,"",IF(E842="","--",IF(E842="3E","3E",LOOKUP(E842/G$2,{0,0.4,0.45,0.5,0.55,0.6,0.65,0.7,0.75,0.8,1},{0,2,2.25,2.5,2.75,3,3.25,3.5,3.75,4}))))</f>
        <v/>
      </c>
      <c r="H842" s="3" t="str">
        <f>IF(COUNT($A842)=0,"",IF($A842&lt;&gt;DRAFT!$B844,"ERR",IF(DRAFT!AA844="3E","3E",IF(COUNT(DRAFT!W844,DRAFT!AA844)&gt;0,DRAFT!AB844,""))))</f>
        <v/>
      </c>
      <c r="I842" s="3" t="str">
        <f>IF(COUNT($A842)=0,"",IF(H842="3E","3E",IF(H842="","I",LOOKUP(H842/J$2,{0,0.4,0.45,0.5,0.55,0.6,0.65,0.7,0.75,0.8,1},{"F","D","C","C+","B-","B","B+","A-","A","A+"}))))</f>
        <v/>
      </c>
      <c r="J842" s="2" t="str">
        <f>IF(COUNT($A842)=0,"",IF(H842="","--",IF(H842="3E","3E",LOOKUP(H842/J$2,{0,0.4,0.45,0.5,0.55,0.6,0.65,0.7,0.75,0.8,1},{0,2,2.25,2.5,2.75,3,3.25,3.5,3.75,4}))))</f>
        <v/>
      </c>
      <c r="K842" s="3" t="str">
        <f>IF(COUNT($A842)=0,"",IF($A842&lt;&gt;DRAFT!$B844,"ERR",IF(DRAFT!AJ844="3E","3E",IF(COUNT(DRAFT!AF844,DRAFT!AJ844)&gt;0,DRAFT!AK844,""))))</f>
        <v/>
      </c>
      <c r="L842" s="3" t="str">
        <f>IF(COUNT($A842)=0,"",IF(K842="3E","3E",IF(K842="","I",LOOKUP(K842/M$2,{0,0.4,0.45,0.5,0.55,0.6,0.65,0.7,0.75,0.8,1},{"F","D","C","C+","B-","B","B+","A-","A","A+"}))))</f>
        <v/>
      </c>
      <c r="M842" s="2" t="str">
        <f>IF(COUNT($A842)=0,"",IF(K842="","--",IF(K842="3E","3E",LOOKUP(K842/M$2,{0,0.4,0.45,0.5,0.55,0.6,0.65,0.7,0.75,0.8,1},{0,2,2.25,2.5,2.75,3,3.25,3.5,3.75,4}))))</f>
        <v/>
      </c>
      <c r="N842" s="3" t="str">
        <f>IF(COUNT($A842)=0,"",IF($A842&lt;&gt;DRAFT!$B844,"ERR",IF(DRAFT!AS844="3E","3E",IF(COUNT(DRAFT!AO844,DRAFT!AS844)&gt;0,DRAFT!AT844,""))))</f>
        <v/>
      </c>
      <c r="O842" s="3" t="str">
        <f>IF(COUNT($A842)=0,"",IF(N842="3E","3E",IF(N842="","I",LOOKUP(N842/P$2,{0,0.4,0.45,0.5,0.55,0.6,0.65,0.7,0.75,0.8,1},{"F","D","C","C+","B-","B","B+","A-","A","A+"}))))</f>
        <v/>
      </c>
      <c r="P842" s="2" t="str">
        <f>IF(COUNT($A842)=0,"",IF(N842="","--",IF(N842="3E","3E",LOOKUP(N842/P$2,{0,0.4,0.45,0.5,0.55,0.6,0.65,0.7,0.75,0.8,1},{0,2,2.25,2.5,2.75,3,3.25,3.5,3.75,4}))))</f>
        <v/>
      </c>
      <c r="Q842" s="3" t="str">
        <f>IF(COUNT($A842)=0,"",IF($A842&lt;&gt;DRAFT!$B844,"ERR",IF(DRAFT!BB844="3E","3E",IF(COUNT(DRAFT!AX844,DRAFT!BB844)&gt;0,DRAFT!BC844,""))))</f>
        <v/>
      </c>
      <c r="R842" s="3" t="str">
        <f>IF(COUNT($A842)=0,"",IF(Q842="3E","3E",IF(Q842="","I",LOOKUP(Q842/S$2,{0,0.4,0.45,0.5,0.55,0.6,0.65,0.7,0.75,0.8,1},{"F","D","C","C+","B-","B","B+","A-","A","A+"}))))</f>
        <v/>
      </c>
      <c r="S842" s="2" t="str">
        <f>IF(COUNT($A842)=0,"",IF(Q842="","--",IF(Q842="3E","3E",LOOKUP(Q842/S$2,{0,0.4,0.45,0.5,0.55,0.6,0.65,0.7,0.75,0.8,1},{0,2,2.25,2.5,2.75,3,3.25,3.5,3.75,4}))))</f>
        <v/>
      </c>
      <c r="T842" s="3" t="str">
        <f>IF(COUNT($A842)=0,"",IF($A842&lt;&gt;DRAFT!$B844,"ERR",IF(DRAFT!BK844="3E","3E",IF(COUNT(DRAFT!BG844,DRAFT!BK844)&gt;0,DRAFT!BL844,""))))</f>
        <v/>
      </c>
      <c r="U842" s="3" t="str">
        <f>IF(COUNT($A842)=0,"",IF(T842="3E","3E",IF(T842="","I",LOOKUP(T842/V$2,{0,0.4,0.45,0.5,0.55,0.6,0.65,0.7,0.75,0.8,1},{"F","D","C","C+","B-","B","B+","A-","A","A+"}))))</f>
        <v/>
      </c>
      <c r="V842" s="2" t="str">
        <f>IF(COUNT($A842)=0,"",IF(T842="","--",IF(T842="3E","3E",LOOKUP(T842/V$2,{0,0.4,0.45,0.5,0.55,0.6,0.65,0.7,0.75,0.8,1},{0,2,2.25,2.5,2.75,3,3.25,3.5,3.75,4}))))</f>
        <v/>
      </c>
      <c r="W842" s="3" t="str">
        <f>IF(COUNT($A842)=0,"",IF($A842&lt;&gt;DRAFT!$B844,"ERR",IF(DRAFT!BT844="3E","3E",IF(COUNT(DRAFT!BP844,DRAFT!BT844)&gt;0,DRAFT!BU844,""))))</f>
        <v/>
      </c>
      <c r="X842" s="3" t="str">
        <f>IF(COUNT($A842)=0,"",IF(W842="3E","3E",IF(W842="","I",LOOKUP(W842/Y$2,{0,0.4,0.45,0.5,0.55,0.6,0.65,0.7,0.75,0.8,1},{"F","D","C","C+","B-","B","B+","A-","A","A+"}))))</f>
        <v/>
      </c>
      <c r="Y842" s="2" t="str">
        <f>IF(COUNT($A842)=0,"",IF(W842="","--",IF(W842="3E","3E",LOOKUP(W842/Y$2,{0,0.4,0.45,0.5,0.55,0.6,0.65,0.7,0.75,0.8,1},{0,2,2.25,2.5,2.75,3,3.25,3.5,3.75,4}))))</f>
        <v/>
      </c>
      <c r="Z842" s="3" t="str">
        <f>IF(COUNT($A842)=0,"",IF($A842&lt;&gt;DRAFT!$B844,"ERR",IF(DRAFT!CC844="3E","3E",IF(COUNT(DRAFT!BY844,DRAFT!CC844)&gt;0,DRAFT!CD844,""))))</f>
        <v/>
      </c>
      <c r="AA842" s="3" t="str">
        <f>IF(COUNT($A842)=0,"",IF(Z842="3E","3E",IF(Z842="","I",LOOKUP(Z842/AB$2,{0,0.4,0.45,0.5,0.55,0.6,0.65,0.7,0.75,0.8,1},{"F","D","C","C+","B-","B","B+","A-","A","A+"}))))</f>
        <v/>
      </c>
      <c r="AB842" s="2" t="str">
        <f>IF(COUNT($A842)=0,"",IF(Z842="","--",IF(Z842="3E","3E",LOOKUP(Z842/AB$2,{0,0.4,0.45,0.5,0.55,0.6,0.65,0.7,0.75,0.8,1},{0,2,2.25,2.5,2.75,3,3.25,3.5,3.75,4}))))</f>
        <v/>
      </c>
      <c r="AC842" s="3" t="str">
        <f>IF(COUNT($A842)=0,"",IF($A842&lt;&gt;DRAFT!$B844,"ERR",IF(DRAFT!CF844&gt;0,DRAFT!CF844,"")))</f>
        <v/>
      </c>
      <c r="AD842" s="3" t="str">
        <f>IF(COUNT($A842)=0,"",IF(AC842="3E","3E",IF(AC842="","I",LOOKUP(AC842/AE$2,{0,0.4,0.45,0.5,0.55,0.6,0.65,0.7,0.75,0.8,1},{"F","D","C","C+","B-","B","B+","A-","A","A+"}))))</f>
        <v/>
      </c>
      <c r="AE842" s="2" t="str">
        <f>IF(COUNT($A842)=0,"",IF(AC842="","--",IF(AC842="3E","3E",LOOKUP(AC842/AE$2,{0,0.4,0.45,0.5,0.55,0.6,0.65,0.7,0.75,0.8,1},{0,2,2.25,2.5,2.75,3,3.25,3.5,3.75,4}))))</f>
        <v/>
      </c>
      <c r="AF842" s="3" t="str">
        <f>IF($A842&lt;&gt;DRAFT!$B844,"ERR",IF(OR(COUNT($A842)=0,COUNT(DRAFT!CI844:CK844,DRAFT!CM844:CO844)=0),"",CEILING(SUM(DRAFT!CL844,DRAFT!CP844),1)))</f>
        <v/>
      </c>
      <c r="AG842" s="3" t="str">
        <f>IF(COUNT($A842)=0,"",IF(AF842="3E","3E",IF(AF842="","I",LOOKUP(AF842/AH$2,{0,0.4,0.45,0.5,0.55,0.6,0.65,0.7,0.75,0.8,1},{"F","D","C","C+","B-","B","B+","A-","A","A+"}))))</f>
        <v/>
      </c>
      <c r="AH842" s="2" t="str">
        <f>IF(COUNT($A842)=0,"",IF(AF842="","--",IF(AF842="3E","3E",LOOKUP(AF842/AH$2,{0,0.4,0.45,0.5,0.55,0.6,0.65,0.7,0.75,0.8,1},{0,2,2.25,2.5,2.75,3,3.25,3.5,3.75,4}))))</f>
        <v/>
      </c>
      <c r="AI842" s="11" t="str">
        <f>IF(OR(COUNT($A842)=0,COUNT(B842:AH842)=0),"",IF(COUNTIF(B842:AH842,"3E")&gt;0,"3E",IF(DRAFT!$A844="R",TRUNC(SUMPRODUCT(RGP,RCP)/TCP,3),TRUNC((SUMPRODUCT(--(IMDGP&gt;0)*IMDGP,IMCP)+CEILING(DRAFT!$CQ844*42,0.25))/TCP,3))))</f>
        <v/>
      </c>
      <c r="AJ842" s="3" t="str">
        <f>IF(OR(COUNT($A842)=0,COUNT(B842:AH842)=0),"",IF(COUNTIF(B842:AH842,"3E")&gt;0,"3E",IF(DRAFT!$A844="R",SUMPRODUCT(--(RGP&gt;=2),RCP),SUMPRODUCT(--(IMDGP&gt;0),--(IMGP=0),IMCP)+DRAFT!$CR844)))</f>
        <v/>
      </c>
      <c r="AK842" s="3" t="str">
        <f>IF(OR(COUNT($A842)=0,COUNT(B842:AH842)=0),"",IF(COUNTIF(B842:AJ842,"3E")&gt;0,"3E",IF(AND(DRAFT!$A844="IM",OR($AI842&gt;DRAFT!$CQ844,$AJ842&gt;DRAFT!$CR844)),"IMPROVED",IF(AND(DRAFT!$A844="IM",$AI842&lt;=DRAFT!$CQ844,$AJ842&lt;=DRAFT!$CR844),"NOT IMPROVED",IF(AND(AH842&gt;=2,AI842&gt;=2,AJ842&gt;=30),"PASS","FAIL")))))</f>
        <v/>
      </c>
      <c r="AL842" s="3" t="str">
        <f t="shared" si="26"/>
        <v/>
      </c>
      <c r="AM842" s="3" t="str">
        <f t="shared" si="27"/>
        <v/>
      </c>
    </row>
    <row r="843" spans="1:39" ht="18.95" customHeight="1" x14ac:dyDescent="0.25">
      <c r="A843" s="4" t="str">
        <f>IF(DRAFT!$B845="","",DRAFT!$B845)</f>
        <v/>
      </c>
      <c r="B843" s="3" t="str">
        <f>IF(COUNT($A843)=0,"",IF($A843&lt;&gt;DRAFT!$B845,"ERR",IF(DRAFT!I845="3E","3E",IF(COUNT(DRAFT!E845,DRAFT!I845)&gt;0,DRAFT!J845,""))))</f>
        <v/>
      </c>
      <c r="C843" s="3" t="str">
        <f>IF(COUNT($A843)=0,"",IF(B843="3E","3E",IF(B843="","I",LOOKUP(B843/D$2,{0,0.4,0.45,0.5,0.55,0.6,0.65,0.7,0.75,0.8,1},{"F","D","C","C+","B-","B","B+","A-","A","A+"}))))</f>
        <v/>
      </c>
      <c r="D843" s="2" t="str">
        <f>IF(COUNT($A843)=0,"",IF(B843="","--",IF(B843="3E","3E",LOOKUP(B843/D$2,{0,0.4,0.45,0.5,0.55,0.6,0.65,0.7,0.75,0.8,1},{0,2,2.25,2.5,2.75,3,3.25,3.5,3.75,4}))))</f>
        <v/>
      </c>
      <c r="E843" s="3" t="str">
        <f>IF(COUNT($A843)=0,"",IF($A843&lt;&gt;DRAFT!$B845,"ERR",IF(DRAFT!R845="3E","3E",IF(COUNT(DRAFT!N845,DRAFT!R845)&gt;0,DRAFT!S845,""))))</f>
        <v/>
      </c>
      <c r="F843" s="3" t="str">
        <f>IF(COUNT($A843)=0,"",IF(E843="3E","3E",IF(E843="","I",LOOKUP(E843/G$2,{0,0.4,0.45,0.5,0.55,0.6,0.65,0.7,0.75,0.8,1},{"F","D","C","C+","B-","B","B+","A-","A","A+"}))))</f>
        <v/>
      </c>
      <c r="G843" s="2" t="str">
        <f>IF(COUNT($A843)=0,"",IF(E843="","--",IF(E843="3E","3E",LOOKUP(E843/G$2,{0,0.4,0.45,0.5,0.55,0.6,0.65,0.7,0.75,0.8,1},{0,2,2.25,2.5,2.75,3,3.25,3.5,3.75,4}))))</f>
        <v/>
      </c>
      <c r="H843" s="3" t="str">
        <f>IF(COUNT($A843)=0,"",IF($A843&lt;&gt;DRAFT!$B845,"ERR",IF(DRAFT!AA845="3E","3E",IF(COUNT(DRAFT!W845,DRAFT!AA845)&gt;0,DRAFT!AB845,""))))</f>
        <v/>
      </c>
      <c r="I843" s="3" t="str">
        <f>IF(COUNT($A843)=0,"",IF(H843="3E","3E",IF(H843="","I",LOOKUP(H843/J$2,{0,0.4,0.45,0.5,0.55,0.6,0.65,0.7,0.75,0.8,1},{"F","D","C","C+","B-","B","B+","A-","A","A+"}))))</f>
        <v/>
      </c>
      <c r="J843" s="2" t="str">
        <f>IF(COUNT($A843)=0,"",IF(H843="","--",IF(H843="3E","3E",LOOKUP(H843/J$2,{0,0.4,0.45,0.5,0.55,0.6,0.65,0.7,0.75,0.8,1},{0,2,2.25,2.5,2.75,3,3.25,3.5,3.75,4}))))</f>
        <v/>
      </c>
      <c r="K843" s="3" t="str">
        <f>IF(COUNT($A843)=0,"",IF($A843&lt;&gt;DRAFT!$B845,"ERR",IF(DRAFT!AJ845="3E","3E",IF(COUNT(DRAFT!AF845,DRAFT!AJ845)&gt;0,DRAFT!AK845,""))))</f>
        <v/>
      </c>
      <c r="L843" s="3" t="str">
        <f>IF(COUNT($A843)=0,"",IF(K843="3E","3E",IF(K843="","I",LOOKUP(K843/M$2,{0,0.4,0.45,0.5,0.55,0.6,0.65,0.7,0.75,0.8,1},{"F","D","C","C+","B-","B","B+","A-","A","A+"}))))</f>
        <v/>
      </c>
      <c r="M843" s="2" t="str">
        <f>IF(COUNT($A843)=0,"",IF(K843="","--",IF(K843="3E","3E",LOOKUP(K843/M$2,{0,0.4,0.45,0.5,0.55,0.6,0.65,0.7,0.75,0.8,1},{0,2,2.25,2.5,2.75,3,3.25,3.5,3.75,4}))))</f>
        <v/>
      </c>
      <c r="N843" s="3" t="str">
        <f>IF(COUNT($A843)=0,"",IF($A843&lt;&gt;DRAFT!$B845,"ERR",IF(DRAFT!AS845="3E","3E",IF(COUNT(DRAFT!AO845,DRAFT!AS845)&gt;0,DRAFT!AT845,""))))</f>
        <v/>
      </c>
      <c r="O843" s="3" t="str">
        <f>IF(COUNT($A843)=0,"",IF(N843="3E","3E",IF(N843="","I",LOOKUP(N843/P$2,{0,0.4,0.45,0.5,0.55,0.6,0.65,0.7,0.75,0.8,1},{"F","D","C","C+","B-","B","B+","A-","A","A+"}))))</f>
        <v/>
      </c>
      <c r="P843" s="2" t="str">
        <f>IF(COUNT($A843)=0,"",IF(N843="","--",IF(N843="3E","3E",LOOKUP(N843/P$2,{0,0.4,0.45,0.5,0.55,0.6,0.65,0.7,0.75,0.8,1},{0,2,2.25,2.5,2.75,3,3.25,3.5,3.75,4}))))</f>
        <v/>
      </c>
      <c r="Q843" s="3" t="str">
        <f>IF(COUNT($A843)=0,"",IF($A843&lt;&gt;DRAFT!$B845,"ERR",IF(DRAFT!BB845="3E","3E",IF(COUNT(DRAFT!AX845,DRAFT!BB845)&gt;0,DRAFT!BC845,""))))</f>
        <v/>
      </c>
      <c r="R843" s="3" t="str">
        <f>IF(COUNT($A843)=0,"",IF(Q843="3E","3E",IF(Q843="","I",LOOKUP(Q843/S$2,{0,0.4,0.45,0.5,0.55,0.6,0.65,0.7,0.75,0.8,1},{"F","D","C","C+","B-","B","B+","A-","A","A+"}))))</f>
        <v/>
      </c>
      <c r="S843" s="2" t="str">
        <f>IF(COUNT($A843)=0,"",IF(Q843="","--",IF(Q843="3E","3E",LOOKUP(Q843/S$2,{0,0.4,0.45,0.5,0.55,0.6,0.65,0.7,0.75,0.8,1},{0,2,2.25,2.5,2.75,3,3.25,3.5,3.75,4}))))</f>
        <v/>
      </c>
      <c r="T843" s="3" t="str">
        <f>IF(COUNT($A843)=0,"",IF($A843&lt;&gt;DRAFT!$B845,"ERR",IF(DRAFT!BK845="3E","3E",IF(COUNT(DRAFT!BG845,DRAFT!BK845)&gt;0,DRAFT!BL845,""))))</f>
        <v/>
      </c>
      <c r="U843" s="3" t="str">
        <f>IF(COUNT($A843)=0,"",IF(T843="3E","3E",IF(T843="","I",LOOKUP(T843/V$2,{0,0.4,0.45,0.5,0.55,0.6,0.65,0.7,0.75,0.8,1},{"F","D","C","C+","B-","B","B+","A-","A","A+"}))))</f>
        <v/>
      </c>
      <c r="V843" s="2" t="str">
        <f>IF(COUNT($A843)=0,"",IF(T843="","--",IF(T843="3E","3E",LOOKUP(T843/V$2,{0,0.4,0.45,0.5,0.55,0.6,0.65,0.7,0.75,0.8,1},{0,2,2.25,2.5,2.75,3,3.25,3.5,3.75,4}))))</f>
        <v/>
      </c>
      <c r="W843" s="3" t="str">
        <f>IF(COUNT($A843)=0,"",IF($A843&lt;&gt;DRAFT!$B845,"ERR",IF(DRAFT!BT845="3E","3E",IF(COUNT(DRAFT!BP845,DRAFT!BT845)&gt;0,DRAFT!BU845,""))))</f>
        <v/>
      </c>
      <c r="X843" s="3" t="str">
        <f>IF(COUNT($A843)=0,"",IF(W843="3E","3E",IF(W843="","I",LOOKUP(W843/Y$2,{0,0.4,0.45,0.5,0.55,0.6,0.65,0.7,0.75,0.8,1},{"F","D","C","C+","B-","B","B+","A-","A","A+"}))))</f>
        <v/>
      </c>
      <c r="Y843" s="2" t="str">
        <f>IF(COUNT($A843)=0,"",IF(W843="","--",IF(W843="3E","3E",LOOKUP(W843/Y$2,{0,0.4,0.45,0.5,0.55,0.6,0.65,0.7,0.75,0.8,1},{0,2,2.25,2.5,2.75,3,3.25,3.5,3.75,4}))))</f>
        <v/>
      </c>
      <c r="Z843" s="3" t="str">
        <f>IF(COUNT($A843)=0,"",IF($A843&lt;&gt;DRAFT!$B845,"ERR",IF(DRAFT!CC845="3E","3E",IF(COUNT(DRAFT!BY845,DRAFT!CC845)&gt;0,DRAFT!CD845,""))))</f>
        <v/>
      </c>
      <c r="AA843" s="3" t="str">
        <f>IF(COUNT($A843)=0,"",IF(Z843="3E","3E",IF(Z843="","I",LOOKUP(Z843/AB$2,{0,0.4,0.45,0.5,0.55,0.6,0.65,0.7,0.75,0.8,1},{"F","D","C","C+","B-","B","B+","A-","A","A+"}))))</f>
        <v/>
      </c>
      <c r="AB843" s="2" t="str">
        <f>IF(COUNT($A843)=0,"",IF(Z843="","--",IF(Z843="3E","3E",LOOKUP(Z843/AB$2,{0,0.4,0.45,0.5,0.55,0.6,0.65,0.7,0.75,0.8,1},{0,2,2.25,2.5,2.75,3,3.25,3.5,3.75,4}))))</f>
        <v/>
      </c>
      <c r="AC843" s="3" t="str">
        <f>IF(COUNT($A843)=0,"",IF($A843&lt;&gt;DRAFT!$B845,"ERR",IF(DRAFT!CF845&gt;0,DRAFT!CF845,"")))</f>
        <v/>
      </c>
      <c r="AD843" s="3" t="str">
        <f>IF(COUNT($A843)=0,"",IF(AC843="3E","3E",IF(AC843="","I",LOOKUP(AC843/AE$2,{0,0.4,0.45,0.5,0.55,0.6,0.65,0.7,0.75,0.8,1},{"F","D","C","C+","B-","B","B+","A-","A","A+"}))))</f>
        <v/>
      </c>
      <c r="AE843" s="2" t="str">
        <f>IF(COUNT($A843)=0,"",IF(AC843="","--",IF(AC843="3E","3E",LOOKUP(AC843/AE$2,{0,0.4,0.45,0.5,0.55,0.6,0.65,0.7,0.75,0.8,1},{0,2,2.25,2.5,2.75,3,3.25,3.5,3.75,4}))))</f>
        <v/>
      </c>
      <c r="AF843" s="3" t="str">
        <f>IF($A843&lt;&gt;DRAFT!$B845,"ERR",IF(OR(COUNT($A843)=0,COUNT(DRAFT!CI845:CK845,DRAFT!CM845:CO845)=0),"",CEILING(SUM(DRAFT!CL845,DRAFT!CP845),1)))</f>
        <v/>
      </c>
      <c r="AG843" s="3" t="str">
        <f>IF(COUNT($A843)=0,"",IF(AF843="3E","3E",IF(AF843="","I",LOOKUP(AF843/AH$2,{0,0.4,0.45,0.5,0.55,0.6,0.65,0.7,0.75,0.8,1},{"F","D","C","C+","B-","B","B+","A-","A","A+"}))))</f>
        <v/>
      </c>
      <c r="AH843" s="2" t="str">
        <f>IF(COUNT($A843)=0,"",IF(AF843="","--",IF(AF843="3E","3E",LOOKUP(AF843/AH$2,{0,0.4,0.45,0.5,0.55,0.6,0.65,0.7,0.75,0.8,1},{0,2,2.25,2.5,2.75,3,3.25,3.5,3.75,4}))))</f>
        <v/>
      </c>
      <c r="AI843" s="11" t="str">
        <f>IF(OR(COUNT($A843)=0,COUNT(B843:AH843)=0),"",IF(COUNTIF(B843:AH843,"3E")&gt;0,"3E",IF(DRAFT!$A845="R",TRUNC(SUMPRODUCT(RGP,RCP)/TCP,3),TRUNC((SUMPRODUCT(--(IMDGP&gt;0)*IMDGP,IMCP)+CEILING(DRAFT!$CQ845*42,0.25))/TCP,3))))</f>
        <v/>
      </c>
      <c r="AJ843" s="3" t="str">
        <f>IF(OR(COUNT($A843)=0,COUNT(B843:AH843)=0),"",IF(COUNTIF(B843:AH843,"3E")&gt;0,"3E",IF(DRAFT!$A845="R",SUMPRODUCT(--(RGP&gt;=2),RCP),SUMPRODUCT(--(IMDGP&gt;0),--(IMGP=0),IMCP)+DRAFT!$CR845)))</f>
        <v/>
      </c>
      <c r="AK843" s="3" t="str">
        <f>IF(OR(COUNT($A843)=0,COUNT(B843:AH843)=0),"",IF(COUNTIF(B843:AJ843,"3E")&gt;0,"3E",IF(AND(DRAFT!$A845="IM",OR($AI843&gt;DRAFT!$CQ845,$AJ843&gt;DRAFT!$CR845)),"IMPROVED",IF(AND(DRAFT!$A845="IM",$AI843&lt;=DRAFT!$CQ845,$AJ843&lt;=DRAFT!$CR845),"NOT IMPROVED",IF(AND(AH843&gt;=2,AI843&gt;=2,AJ843&gt;=30),"PASS","FAIL")))))</f>
        <v/>
      </c>
      <c r="AL843" s="3" t="str">
        <f t="shared" si="26"/>
        <v/>
      </c>
      <c r="AM843" s="3" t="str">
        <f t="shared" si="27"/>
        <v/>
      </c>
    </row>
    <row r="844" spans="1:39" ht="18.95" customHeight="1" x14ac:dyDescent="0.25">
      <c r="A844" s="4" t="str">
        <f>IF(DRAFT!$B846="","",DRAFT!$B846)</f>
        <v/>
      </c>
      <c r="B844" s="3" t="str">
        <f>IF(COUNT($A844)=0,"",IF($A844&lt;&gt;DRAFT!$B846,"ERR",IF(DRAFT!I846="3E","3E",IF(COUNT(DRAFT!E846,DRAFT!I846)&gt;0,DRAFT!J846,""))))</f>
        <v/>
      </c>
      <c r="C844" s="3" t="str">
        <f>IF(COUNT($A844)=0,"",IF(B844="3E","3E",IF(B844="","I",LOOKUP(B844/D$2,{0,0.4,0.45,0.5,0.55,0.6,0.65,0.7,0.75,0.8,1},{"F","D","C","C+","B-","B","B+","A-","A","A+"}))))</f>
        <v/>
      </c>
      <c r="D844" s="2" t="str">
        <f>IF(COUNT($A844)=0,"",IF(B844="","--",IF(B844="3E","3E",LOOKUP(B844/D$2,{0,0.4,0.45,0.5,0.55,0.6,0.65,0.7,0.75,0.8,1},{0,2,2.25,2.5,2.75,3,3.25,3.5,3.75,4}))))</f>
        <v/>
      </c>
      <c r="E844" s="3" t="str">
        <f>IF(COUNT($A844)=0,"",IF($A844&lt;&gt;DRAFT!$B846,"ERR",IF(DRAFT!R846="3E","3E",IF(COUNT(DRAFT!N846,DRAFT!R846)&gt;0,DRAFT!S846,""))))</f>
        <v/>
      </c>
      <c r="F844" s="3" t="str">
        <f>IF(COUNT($A844)=0,"",IF(E844="3E","3E",IF(E844="","I",LOOKUP(E844/G$2,{0,0.4,0.45,0.5,0.55,0.6,0.65,0.7,0.75,0.8,1},{"F","D","C","C+","B-","B","B+","A-","A","A+"}))))</f>
        <v/>
      </c>
      <c r="G844" s="2" t="str">
        <f>IF(COUNT($A844)=0,"",IF(E844="","--",IF(E844="3E","3E",LOOKUP(E844/G$2,{0,0.4,0.45,0.5,0.55,0.6,0.65,0.7,0.75,0.8,1},{0,2,2.25,2.5,2.75,3,3.25,3.5,3.75,4}))))</f>
        <v/>
      </c>
      <c r="H844" s="3" t="str">
        <f>IF(COUNT($A844)=0,"",IF($A844&lt;&gt;DRAFT!$B846,"ERR",IF(DRAFT!AA846="3E","3E",IF(COUNT(DRAFT!W846,DRAFT!AA846)&gt;0,DRAFT!AB846,""))))</f>
        <v/>
      </c>
      <c r="I844" s="3" t="str">
        <f>IF(COUNT($A844)=0,"",IF(H844="3E","3E",IF(H844="","I",LOOKUP(H844/J$2,{0,0.4,0.45,0.5,0.55,0.6,0.65,0.7,0.75,0.8,1},{"F","D","C","C+","B-","B","B+","A-","A","A+"}))))</f>
        <v/>
      </c>
      <c r="J844" s="2" t="str">
        <f>IF(COUNT($A844)=0,"",IF(H844="","--",IF(H844="3E","3E",LOOKUP(H844/J$2,{0,0.4,0.45,0.5,0.55,0.6,0.65,0.7,0.75,0.8,1},{0,2,2.25,2.5,2.75,3,3.25,3.5,3.75,4}))))</f>
        <v/>
      </c>
      <c r="K844" s="3" t="str">
        <f>IF(COUNT($A844)=0,"",IF($A844&lt;&gt;DRAFT!$B846,"ERR",IF(DRAFT!AJ846="3E","3E",IF(COUNT(DRAFT!AF846,DRAFT!AJ846)&gt;0,DRAFT!AK846,""))))</f>
        <v/>
      </c>
      <c r="L844" s="3" t="str">
        <f>IF(COUNT($A844)=0,"",IF(K844="3E","3E",IF(K844="","I",LOOKUP(K844/M$2,{0,0.4,0.45,0.5,0.55,0.6,0.65,0.7,0.75,0.8,1},{"F","D","C","C+","B-","B","B+","A-","A","A+"}))))</f>
        <v/>
      </c>
      <c r="M844" s="2" t="str">
        <f>IF(COUNT($A844)=0,"",IF(K844="","--",IF(K844="3E","3E",LOOKUP(K844/M$2,{0,0.4,0.45,0.5,0.55,0.6,0.65,0.7,0.75,0.8,1},{0,2,2.25,2.5,2.75,3,3.25,3.5,3.75,4}))))</f>
        <v/>
      </c>
      <c r="N844" s="3" t="str">
        <f>IF(COUNT($A844)=0,"",IF($A844&lt;&gt;DRAFT!$B846,"ERR",IF(DRAFT!AS846="3E","3E",IF(COUNT(DRAFT!AO846,DRAFT!AS846)&gt;0,DRAFT!AT846,""))))</f>
        <v/>
      </c>
      <c r="O844" s="3" t="str">
        <f>IF(COUNT($A844)=0,"",IF(N844="3E","3E",IF(N844="","I",LOOKUP(N844/P$2,{0,0.4,0.45,0.5,0.55,0.6,0.65,0.7,0.75,0.8,1},{"F","D","C","C+","B-","B","B+","A-","A","A+"}))))</f>
        <v/>
      </c>
      <c r="P844" s="2" t="str">
        <f>IF(COUNT($A844)=0,"",IF(N844="","--",IF(N844="3E","3E",LOOKUP(N844/P$2,{0,0.4,0.45,0.5,0.55,0.6,0.65,0.7,0.75,0.8,1},{0,2,2.25,2.5,2.75,3,3.25,3.5,3.75,4}))))</f>
        <v/>
      </c>
      <c r="Q844" s="3" t="str">
        <f>IF(COUNT($A844)=0,"",IF($A844&lt;&gt;DRAFT!$B846,"ERR",IF(DRAFT!BB846="3E","3E",IF(COUNT(DRAFT!AX846,DRAFT!BB846)&gt;0,DRAFT!BC846,""))))</f>
        <v/>
      </c>
      <c r="R844" s="3" t="str">
        <f>IF(COUNT($A844)=0,"",IF(Q844="3E","3E",IF(Q844="","I",LOOKUP(Q844/S$2,{0,0.4,0.45,0.5,0.55,0.6,0.65,0.7,0.75,0.8,1},{"F","D","C","C+","B-","B","B+","A-","A","A+"}))))</f>
        <v/>
      </c>
      <c r="S844" s="2" t="str">
        <f>IF(COUNT($A844)=0,"",IF(Q844="","--",IF(Q844="3E","3E",LOOKUP(Q844/S$2,{0,0.4,0.45,0.5,0.55,0.6,0.65,0.7,0.75,0.8,1},{0,2,2.25,2.5,2.75,3,3.25,3.5,3.75,4}))))</f>
        <v/>
      </c>
      <c r="T844" s="3" t="str">
        <f>IF(COUNT($A844)=0,"",IF($A844&lt;&gt;DRAFT!$B846,"ERR",IF(DRAFT!BK846="3E","3E",IF(COUNT(DRAFT!BG846,DRAFT!BK846)&gt;0,DRAFT!BL846,""))))</f>
        <v/>
      </c>
      <c r="U844" s="3" t="str">
        <f>IF(COUNT($A844)=0,"",IF(T844="3E","3E",IF(T844="","I",LOOKUP(T844/V$2,{0,0.4,0.45,0.5,0.55,0.6,0.65,0.7,0.75,0.8,1},{"F","D","C","C+","B-","B","B+","A-","A","A+"}))))</f>
        <v/>
      </c>
      <c r="V844" s="2" t="str">
        <f>IF(COUNT($A844)=0,"",IF(T844="","--",IF(T844="3E","3E",LOOKUP(T844/V$2,{0,0.4,0.45,0.5,0.55,0.6,0.65,0.7,0.75,0.8,1},{0,2,2.25,2.5,2.75,3,3.25,3.5,3.75,4}))))</f>
        <v/>
      </c>
      <c r="W844" s="3" t="str">
        <f>IF(COUNT($A844)=0,"",IF($A844&lt;&gt;DRAFT!$B846,"ERR",IF(DRAFT!BT846="3E","3E",IF(COUNT(DRAFT!BP846,DRAFT!BT846)&gt;0,DRAFT!BU846,""))))</f>
        <v/>
      </c>
      <c r="X844" s="3" t="str">
        <f>IF(COUNT($A844)=0,"",IF(W844="3E","3E",IF(W844="","I",LOOKUP(W844/Y$2,{0,0.4,0.45,0.5,0.55,0.6,0.65,0.7,0.75,0.8,1},{"F","D","C","C+","B-","B","B+","A-","A","A+"}))))</f>
        <v/>
      </c>
      <c r="Y844" s="2" t="str">
        <f>IF(COUNT($A844)=0,"",IF(W844="","--",IF(W844="3E","3E",LOOKUP(W844/Y$2,{0,0.4,0.45,0.5,0.55,0.6,0.65,0.7,0.75,0.8,1},{0,2,2.25,2.5,2.75,3,3.25,3.5,3.75,4}))))</f>
        <v/>
      </c>
      <c r="Z844" s="3" t="str">
        <f>IF(COUNT($A844)=0,"",IF($A844&lt;&gt;DRAFT!$B846,"ERR",IF(DRAFT!CC846="3E","3E",IF(COUNT(DRAFT!BY846,DRAFT!CC846)&gt;0,DRAFT!CD846,""))))</f>
        <v/>
      </c>
      <c r="AA844" s="3" t="str">
        <f>IF(COUNT($A844)=0,"",IF(Z844="3E","3E",IF(Z844="","I",LOOKUP(Z844/AB$2,{0,0.4,0.45,0.5,0.55,0.6,0.65,0.7,0.75,0.8,1},{"F","D","C","C+","B-","B","B+","A-","A","A+"}))))</f>
        <v/>
      </c>
      <c r="AB844" s="2" t="str">
        <f>IF(COUNT($A844)=0,"",IF(Z844="","--",IF(Z844="3E","3E",LOOKUP(Z844/AB$2,{0,0.4,0.45,0.5,0.55,0.6,0.65,0.7,0.75,0.8,1},{0,2,2.25,2.5,2.75,3,3.25,3.5,3.75,4}))))</f>
        <v/>
      </c>
      <c r="AC844" s="3" t="str">
        <f>IF(COUNT($A844)=0,"",IF($A844&lt;&gt;DRAFT!$B846,"ERR",IF(DRAFT!CF846&gt;0,DRAFT!CF846,"")))</f>
        <v/>
      </c>
      <c r="AD844" s="3" t="str">
        <f>IF(COUNT($A844)=0,"",IF(AC844="3E","3E",IF(AC844="","I",LOOKUP(AC844/AE$2,{0,0.4,0.45,0.5,0.55,0.6,0.65,0.7,0.75,0.8,1},{"F","D","C","C+","B-","B","B+","A-","A","A+"}))))</f>
        <v/>
      </c>
      <c r="AE844" s="2" t="str">
        <f>IF(COUNT($A844)=0,"",IF(AC844="","--",IF(AC844="3E","3E",LOOKUP(AC844/AE$2,{0,0.4,0.45,0.5,0.55,0.6,0.65,0.7,0.75,0.8,1},{0,2,2.25,2.5,2.75,3,3.25,3.5,3.75,4}))))</f>
        <v/>
      </c>
      <c r="AF844" s="3" t="str">
        <f>IF($A844&lt;&gt;DRAFT!$B846,"ERR",IF(OR(COUNT($A844)=0,COUNT(DRAFT!CI846:CK846,DRAFT!CM846:CO846)=0),"",CEILING(SUM(DRAFT!CL846,DRAFT!CP846),1)))</f>
        <v/>
      </c>
      <c r="AG844" s="3" t="str">
        <f>IF(COUNT($A844)=0,"",IF(AF844="3E","3E",IF(AF844="","I",LOOKUP(AF844/AH$2,{0,0.4,0.45,0.5,0.55,0.6,0.65,0.7,0.75,0.8,1},{"F","D","C","C+","B-","B","B+","A-","A","A+"}))))</f>
        <v/>
      </c>
      <c r="AH844" s="2" t="str">
        <f>IF(COUNT($A844)=0,"",IF(AF844="","--",IF(AF844="3E","3E",LOOKUP(AF844/AH$2,{0,0.4,0.45,0.5,0.55,0.6,0.65,0.7,0.75,0.8,1},{0,2,2.25,2.5,2.75,3,3.25,3.5,3.75,4}))))</f>
        <v/>
      </c>
      <c r="AI844" s="11" t="str">
        <f>IF(OR(COUNT($A844)=0,COUNT(B844:AH844)=0),"",IF(COUNTIF(B844:AH844,"3E")&gt;0,"3E",IF(DRAFT!$A846="R",TRUNC(SUMPRODUCT(RGP,RCP)/TCP,3),TRUNC((SUMPRODUCT(--(IMDGP&gt;0)*IMDGP,IMCP)+CEILING(DRAFT!$CQ846*42,0.25))/TCP,3))))</f>
        <v/>
      </c>
      <c r="AJ844" s="3" t="str">
        <f>IF(OR(COUNT($A844)=0,COUNT(B844:AH844)=0),"",IF(COUNTIF(B844:AH844,"3E")&gt;0,"3E",IF(DRAFT!$A846="R",SUMPRODUCT(--(RGP&gt;=2),RCP),SUMPRODUCT(--(IMDGP&gt;0),--(IMGP=0),IMCP)+DRAFT!$CR846)))</f>
        <v/>
      </c>
      <c r="AK844" s="3" t="str">
        <f>IF(OR(COUNT($A844)=0,COUNT(B844:AH844)=0),"",IF(COUNTIF(B844:AJ844,"3E")&gt;0,"3E",IF(AND(DRAFT!$A846="IM",OR($AI844&gt;DRAFT!$CQ846,$AJ844&gt;DRAFT!$CR846)),"IMPROVED",IF(AND(DRAFT!$A846="IM",$AI844&lt;=DRAFT!$CQ846,$AJ844&lt;=DRAFT!$CR846),"NOT IMPROVED",IF(AND(AH844&gt;=2,AI844&gt;=2,AJ844&gt;=30),"PASS","FAIL")))))</f>
        <v/>
      </c>
      <c r="AL844" s="3" t="str">
        <f t="shared" si="26"/>
        <v/>
      </c>
      <c r="AM844" s="3" t="str">
        <f t="shared" si="27"/>
        <v/>
      </c>
    </row>
    <row r="845" spans="1:39" ht="18.95" customHeight="1" x14ac:dyDescent="0.25">
      <c r="A845" s="4" t="str">
        <f>IF(DRAFT!$B847="","",DRAFT!$B847)</f>
        <v/>
      </c>
      <c r="B845" s="3" t="str">
        <f>IF(COUNT($A845)=0,"",IF($A845&lt;&gt;DRAFT!$B847,"ERR",IF(DRAFT!I847="3E","3E",IF(COUNT(DRAFT!E847,DRAFT!I847)&gt;0,DRAFT!J847,""))))</f>
        <v/>
      </c>
      <c r="C845" s="3" t="str">
        <f>IF(COUNT($A845)=0,"",IF(B845="3E","3E",IF(B845="","I",LOOKUP(B845/D$2,{0,0.4,0.45,0.5,0.55,0.6,0.65,0.7,0.75,0.8,1},{"F","D","C","C+","B-","B","B+","A-","A","A+"}))))</f>
        <v/>
      </c>
      <c r="D845" s="2" t="str">
        <f>IF(COUNT($A845)=0,"",IF(B845="","--",IF(B845="3E","3E",LOOKUP(B845/D$2,{0,0.4,0.45,0.5,0.55,0.6,0.65,0.7,0.75,0.8,1},{0,2,2.25,2.5,2.75,3,3.25,3.5,3.75,4}))))</f>
        <v/>
      </c>
      <c r="E845" s="3" t="str">
        <f>IF(COUNT($A845)=0,"",IF($A845&lt;&gt;DRAFT!$B847,"ERR",IF(DRAFT!R847="3E","3E",IF(COUNT(DRAFT!N847,DRAFT!R847)&gt;0,DRAFT!S847,""))))</f>
        <v/>
      </c>
      <c r="F845" s="3" t="str">
        <f>IF(COUNT($A845)=0,"",IF(E845="3E","3E",IF(E845="","I",LOOKUP(E845/G$2,{0,0.4,0.45,0.5,0.55,0.6,0.65,0.7,0.75,0.8,1},{"F","D","C","C+","B-","B","B+","A-","A","A+"}))))</f>
        <v/>
      </c>
      <c r="G845" s="2" t="str">
        <f>IF(COUNT($A845)=0,"",IF(E845="","--",IF(E845="3E","3E",LOOKUP(E845/G$2,{0,0.4,0.45,0.5,0.55,0.6,0.65,0.7,0.75,0.8,1},{0,2,2.25,2.5,2.75,3,3.25,3.5,3.75,4}))))</f>
        <v/>
      </c>
      <c r="H845" s="3" t="str">
        <f>IF(COUNT($A845)=0,"",IF($A845&lt;&gt;DRAFT!$B847,"ERR",IF(DRAFT!AA847="3E","3E",IF(COUNT(DRAFT!W847,DRAFT!AA847)&gt;0,DRAFT!AB847,""))))</f>
        <v/>
      </c>
      <c r="I845" s="3" t="str">
        <f>IF(COUNT($A845)=0,"",IF(H845="3E","3E",IF(H845="","I",LOOKUP(H845/J$2,{0,0.4,0.45,0.5,0.55,0.6,0.65,0.7,0.75,0.8,1},{"F","D","C","C+","B-","B","B+","A-","A","A+"}))))</f>
        <v/>
      </c>
      <c r="J845" s="2" t="str">
        <f>IF(COUNT($A845)=0,"",IF(H845="","--",IF(H845="3E","3E",LOOKUP(H845/J$2,{0,0.4,0.45,0.5,0.55,0.6,0.65,0.7,0.75,0.8,1},{0,2,2.25,2.5,2.75,3,3.25,3.5,3.75,4}))))</f>
        <v/>
      </c>
      <c r="K845" s="3" t="str">
        <f>IF(COUNT($A845)=0,"",IF($A845&lt;&gt;DRAFT!$B847,"ERR",IF(DRAFT!AJ847="3E","3E",IF(COUNT(DRAFT!AF847,DRAFT!AJ847)&gt;0,DRAFT!AK847,""))))</f>
        <v/>
      </c>
      <c r="L845" s="3" t="str">
        <f>IF(COUNT($A845)=0,"",IF(K845="3E","3E",IF(K845="","I",LOOKUP(K845/M$2,{0,0.4,0.45,0.5,0.55,0.6,0.65,0.7,0.75,0.8,1},{"F","D","C","C+","B-","B","B+","A-","A","A+"}))))</f>
        <v/>
      </c>
      <c r="M845" s="2" t="str">
        <f>IF(COUNT($A845)=0,"",IF(K845="","--",IF(K845="3E","3E",LOOKUP(K845/M$2,{0,0.4,0.45,0.5,0.55,0.6,0.65,0.7,0.75,0.8,1},{0,2,2.25,2.5,2.75,3,3.25,3.5,3.75,4}))))</f>
        <v/>
      </c>
      <c r="N845" s="3" t="str">
        <f>IF(COUNT($A845)=0,"",IF($A845&lt;&gt;DRAFT!$B847,"ERR",IF(DRAFT!AS847="3E","3E",IF(COUNT(DRAFT!AO847,DRAFT!AS847)&gt;0,DRAFT!AT847,""))))</f>
        <v/>
      </c>
      <c r="O845" s="3" t="str">
        <f>IF(COUNT($A845)=0,"",IF(N845="3E","3E",IF(N845="","I",LOOKUP(N845/P$2,{0,0.4,0.45,0.5,0.55,0.6,0.65,0.7,0.75,0.8,1},{"F","D","C","C+","B-","B","B+","A-","A","A+"}))))</f>
        <v/>
      </c>
      <c r="P845" s="2" t="str">
        <f>IF(COUNT($A845)=0,"",IF(N845="","--",IF(N845="3E","3E",LOOKUP(N845/P$2,{0,0.4,0.45,0.5,0.55,0.6,0.65,0.7,0.75,0.8,1},{0,2,2.25,2.5,2.75,3,3.25,3.5,3.75,4}))))</f>
        <v/>
      </c>
      <c r="Q845" s="3" t="str">
        <f>IF(COUNT($A845)=0,"",IF($A845&lt;&gt;DRAFT!$B847,"ERR",IF(DRAFT!BB847="3E","3E",IF(COUNT(DRAFT!AX847,DRAFT!BB847)&gt;0,DRAFT!BC847,""))))</f>
        <v/>
      </c>
      <c r="R845" s="3" t="str">
        <f>IF(COUNT($A845)=0,"",IF(Q845="3E","3E",IF(Q845="","I",LOOKUP(Q845/S$2,{0,0.4,0.45,0.5,0.55,0.6,0.65,0.7,0.75,0.8,1},{"F","D","C","C+","B-","B","B+","A-","A","A+"}))))</f>
        <v/>
      </c>
      <c r="S845" s="2" t="str">
        <f>IF(COUNT($A845)=0,"",IF(Q845="","--",IF(Q845="3E","3E",LOOKUP(Q845/S$2,{0,0.4,0.45,0.5,0.55,0.6,0.65,0.7,0.75,0.8,1},{0,2,2.25,2.5,2.75,3,3.25,3.5,3.75,4}))))</f>
        <v/>
      </c>
      <c r="T845" s="3" t="str">
        <f>IF(COUNT($A845)=0,"",IF($A845&lt;&gt;DRAFT!$B847,"ERR",IF(DRAFT!BK847="3E","3E",IF(COUNT(DRAFT!BG847,DRAFT!BK847)&gt;0,DRAFT!BL847,""))))</f>
        <v/>
      </c>
      <c r="U845" s="3" t="str">
        <f>IF(COUNT($A845)=0,"",IF(T845="3E","3E",IF(T845="","I",LOOKUP(T845/V$2,{0,0.4,0.45,0.5,0.55,0.6,0.65,0.7,0.75,0.8,1},{"F","D","C","C+","B-","B","B+","A-","A","A+"}))))</f>
        <v/>
      </c>
      <c r="V845" s="2" t="str">
        <f>IF(COUNT($A845)=0,"",IF(T845="","--",IF(T845="3E","3E",LOOKUP(T845/V$2,{0,0.4,0.45,0.5,0.55,0.6,0.65,0.7,0.75,0.8,1},{0,2,2.25,2.5,2.75,3,3.25,3.5,3.75,4}))))</f>
        <v/>
      </c>
      <c r="W845" s="3" t="str">
        <f>IF(COUNT($A845)=0,"",IF($A845&lt;&gt;DRAFT!$B847,"ERR",IF(DRAFT!BT847="3E","3E",IF(COUNT(DRAFT!BP847,DRAFT!BT847)&gt;0,DRAFT!BU847,""))))</f>
        <v/>
      </c>
      <c r="X845" s="3" t="str">
        <f>IF(COUNT($A845)=0,"",IF(W845="3E","3E",IF(W845="","I",LOOKUP(W845/Y$2,{0,0.4,0.45,0.5,0.55,0.6,0.65,0.7,0.75,0.8,1},{"F","D","C","C+","B-","B","B+","A-","A","A+"}))))</f>
        <v/>
      </c>
      <c r="Y845" s="2" t="str">
        <f>IF(COUNT($A845)=0,"",IF(W845="","--",IF(W845="3E","3E",LOOKUP(W845/Y$2,{0,0.4,0.45,0.5,0.55,0.6,0.65,0.7,0.75,0.8,1},{0,2,2.25,2.5,2.75,3,3.25,3.5,3.75,4}))))</f>
        <v/>
      </c>
      <c r="Z845" s="3" t="str">
        <f>IF(COUNT($A845)=0,"",IF($A845&lt;&gt;DRAFT!$B847,"ERR",IF(DRAFT!CC847="3E","3E",IF(COUNT(DRAFT!BY847,DRAFT!CC847)&gt;0,DRAFT!CD847,""))))</f>
        <v/>
      </c>
      <c r="AA845" s="3" t="str">
        <f>IF(COUNT($A845)=0,"",IF(Z845="3E","3E",IF(Z845="","I",LOOKUP(Z845/AB$2,{0,0.4,0.45,0.5,0.55,0.6,0.65,0.7,0.75,0.8,1},{"F","D","C","C+","B-","B","B+","A-","A","A+"}))))</f>
        <v/>
      </c>
      <c r="AB845" s="2" t="str">
        <f>IF(COUNT($A845)=0,"",IF(Z845="","--",IF(Z845="3E","3E",LOOKUP(Z845/AB$2,{0,0.4,0.45,0.5,0.55,0.6,0.65,0.7,0.75,0.8,1},{0,2,2.25,2.5,2.75,3,3.25,3.5,3.75,4}))))</f>
        <v/>
      </c>
      <c r="AC845" s="3" t="str">
        <f>IF(COUNT($A845)=0,"",IF($A845&lt;&gt;DRAFT!$B847,"ERR",IF(DRAFT!CF847&gt;0,DRAFT!CF847,"")))</f>
        <v/>
      </c>
      <c r="AD845" s="3" t="str">
        <f>IF(COUNT($A845)=0,"",IF(AC845="3E","3E",IF(AC845="","I",LOOKUP(AC845/AE$2,{0,0.4,0.45,0.5,0.55,0.6,0.65,0.7,0.75,0.8,1},{"F","D","C","C+","B-","B","B+","A-","A","A+"}))))</f>
        <v/>
      </c>
      <c r="AE845" s="2" t="str">
        <f>IF(COUNT($A845)=0,"",IF(AC845="","--",IF(AC845="3E","3E",LOOKUP(AC845/AE$2,{0,0.4,0.45,0.5,0.55,0.6,0.65,0.7,0.75,0.8,1},{0,2,2.25,2.5,2.75,3,3.25,3.5,3.75,4}))))</f>
        <v/>
      </c>
      <c r="AF845" s="3" t="str">
        <f>IF($A845&lt;&gt;DRAFT!$B847,"ERR",IF(OR(COUNT($A845)=0,COUNT(DRAFT!CI847:CK847,DRAFT!CM847:CO847)=0),"",CEILING(SUM(DRAFT!CL847,DRAFT!CP847),1)))</f>
        <v/>
      </c>
      <c r="AG845" s="3" t="str">
        <f>IF(COUNT($A845)=0,"",IF(AF845="3E","3E",IF(AF845="","I",LOOKUP(AF845/AH$2,{0,0.4,0.45,0.5,0.55,0.6,0.65,0.7,0.75,0.8,1},{"F","D","C","C+","B-","B","B+","A-","A","A+"}))))</f>
        <v/>
      </c>
      <c r="AH845" s="2" t="str">
        <f>IF(COUNT($A845)=0,"",IF(AF845="","--",IF(AF845="3E","3E",LOOKUP(AF845/AH$2,{0,0.4,0.45,0.5,0.55,0.6,0.65,0.7,0.75,0.8,1},{0,2,2.25,2.5,2.75,3,3.25,3.5,3.75,4}))))</f>
        <v/>
      </c>
      <c r="AI845" s="11" t="str">
        <f>IF(OR(COUNT($A845)=0,COUNT(B845:AH845)=0),"",IF(COUNTIF(B845:AH845,"3E")&gt;0,"3E",IF(DRAFT!$A847="R",TRUNC(SUMPRODUCT(RGP,RCP)/TCP,3),TRUNC((SUMPRODUCT(--(IMDGP&gt;0)*IMDGP,IMCP)+CEILING(DRAFT!$CQ847*42,0.25))/TCP,3))))</f>
        <v/>
      </c>
      <c r="AJ845" s="3" t="str">
        <f>IF(OR(COUNT($A845)=0,COUNT(B845:AH845)=0),"",IF(COUNTIF(B845:AH845,"3E")&gt;0,"3E",IF(DRAFT!$A847="R",SUMPRODUCT(--(RGP&gt;=2),RCP),SUMPRODUCT(--(IMDGP&gt;0),--(IMGP=0),IMCP)+DRAFT!$CR847)))</f>
        <v/>
      </c>
      <c r="AK845" s="3" t="str">
        <f>IF(OR(COUNT($A845)=0,COUNT(B845:AH845)=0),"",IF(COUNTIF(B845:AJ845,"3E")&gt;0,"3E",IF(AND(DRAFT!$A847="IM",OR($AI845&gt;DRAFT!$CQ847,$AJ845&gt;DRAFT!$CR847)),"IMPROVED",IF(AND(DRAFT!$A847="IM",$AI845&lt;=DRAFT!$CQ847,$AJ845&lt;=DRAFT!$CR847),"NOT IMPROVED",IF(AND(AH845&gt;=2,AI845&gt;=2,AJ845&gt;=30),"PASS","FAIL")))))</f>
        <v/>
      </c>
      <c r="AL845" s="3" t="str">
        <f t="shared" si="26"/>
        <v/>
      </c>
      <c r="AM845" s="3" t="str">
        <f t="shared" si="27"/>
        <v/>
      </c>
    </row>
    <row r="846" spans="1:39" ht="18.95" customHeight="1" x14ac:dyDescent="0.25">
      <c r="A846" s="4" t="str">
        <f>IF(DRAFT!$B848="","",DRAFT!$B848)</f>
        <v/>
      </c>
      <c r="B846" s="3" t="str">
        <f>IF(COUNT($A846)=0,"",IF($A846&lt;&gt;DRAFT!$B848,"ERR",IF(DRAFT!I848="3E","3E",IF(COUNT(DRAFT!E848,DRAFT!I848)&gt;0,DRAFT!J848,""))))</f>
        <v/>
      </c>
      <c r="C846" s="3" t="str">
        <f>IF(COUNT($A846)=0,"",IF(B846="3E","3E",IF(B846="","I",LOOKUP(B846/D$2,{0,0.4,0.45,0.5,0.55,0.6,0.65,0.7,0.75,0.8,1},{"F","D","C","C+","B-","B","B+","A-","A","A+"}))))</f>
        <v/>
      </c>
      <c r="D846" s="2" t="str">
        <f>IF(COUNT($A846)=0,"",IF(B846="","--",IF(B846="3E","3E",LOOKUP(B846/D$2,{0,0.4,0.45,0.5,0.55,0.6,0.65,0.7,0.75,0.8,1},{0,2,2.25,2.5,2.75,3,3.25,3.5,3.75,4}))))</f>
        <v/>
      </c>
      <c r="E846" s="3" t="str">
        <f>IF(COUNT($A846)=0,"",IF($A846&lt;&gt;DRAFT!$B848,"ERR",IF(DRAFT!R848="3E","3E",IF(COUNT(DRAFT!N848,DRAFT!R848)&gt;0,DRAFT!S848,""))))</f>
        <v/>
      </c>
      <c r="F846" s="3" t="str">
        <f>IF(COUNT($A846)=0,"",IF(E846="3E","3E",IF(E846="","I",LOOKUP(E846/G$2,{0,0.4,0.45,0.5,0.55,0.6,0.65,0.7,0.75,0.8,1},{"F","D","C","C+","B-","B","B+","A-","A","A+"}))))</f>
        <v/>
      </c>
      <c r="G846" s="2" t="str">
        <f>IF(COUNT($A846)=0,"",IF(E846="","--",IF(E846="3E","3E",LOOKUP(E846/G$2,{0,0.4,0.45,0.5,0.55,0.6,0.65,0.7,0.75,0.8,1},{0,2,2.25,2.5,2.75,3,3.25,3.5,3.75,4}))))</f>
        <v/>
      </c>
      <c r="H846" s="3" t="str">
        <f>IF(COUNT($A846)=0,"",IF($A846&lt;&gt;DRAFT!$B848,"ERR",IF(DRAFT!AA848="3E","3E",IF(COUNT(DRAFT!W848,DRAFT!AA848)&gt;0,DRAFT!AB848,""))))</f>
        <v/>
      </c>
      <c r="I846" s="3" t="str">
        <f>IF(COUNT($A846)=0,"",IF(H846="3E","3E",IF(H846="","I",LOOKUP(H846/J$2,{0,0.4,0.45,0.5,0.55,0.6,0.65,0.7,0.75,0.8,1},{"F","D","C","C+","B-","B","B+","A-","A","A+"}))))</f>
        <v/>
      </c>
      <c r="J846" s="2" t="str">
        <f>IF(COUNT($A846)=0,"",IF(H846="","--",IF(H846="3E","3E",LOOKUP(H846/J$2,{0,0.4,0.45,0.5,0.55,0.6,0.65,0.7,0.75,0.8,1},{0,2,2.25,2.5,2.75,3,3.25,3.5,3.75,4}))))</f>
        <v/>
      </c>
      <c r="K846" s="3" t="str">
        <f>IF(COUNT($A846)=0,"",IF($A846&lt;&gt;DRAFT!$B848,"ERR",IF(DRAFT!AJ848="3E","3E",IF(COUNT(DRAFT!AF848,DRAFT!AJ848)&gt;0,DRAFT!AK848,""))))</f>
        <v/>
      </c>
      <c r="L846" s="3" t="str">
        <f>IF(COUNT($A846)=0,"",IF(K846="3E","3E",IF(K846="","I",LOOKUP(K846/M$2,{0,0.4,0.45,0.5,0.55,0.6,0.65,0.7,0.75,0.8,1},{"F","D","C","C+","B-","B","B+","A-","A","A+"}))))</f>
        <v/>
      </c>
      <c r="M846" s="2" t="str">
        <f>IF(COUNT($A846)=0,"",IF(K846="","--",IF(K846="3E","3E",LOOKUP(K846/M$2,{0,0.4,0.45,0.5,0.55,0.6,0.65,0.7,0.75,0.8,1},{0,2,2.25,2.5,2.75,3,3.25,3.5,3.75,4}))))</f>
        <v/>
      </c>
      <c r="N846" s="3" t="str">
        <f>IF(COUNT($A846)=0,"",IF($A846&lt;&gt;DRAFT!$B848,"ERR",IF(DRAFT!AS848="3E","3E",IF(COUNT(DRAFT!AO848,DRAFT!AS848)&gt;0,DRAFT!AT848,""))))</f>
        <v/>
      </c>
      <c r="O846" s="3" t="str">
        <f>IF(COUNT($A846)=0,"",IF(N846="3E","3E",IF(N846="","I",LOOKUP(N846/P$2,{0,0.4,0.45,0.5,0.55,0.6,0.65,0.7,0.75,0.8,1},{"F","D","C","C+","B-","B","B+","A-","A","A+"}))))</f>
        <v/>
      </c>
      <c r="P846" s="2" t="str">
        <f>IF(COUNT($A846)=0,"",IF(N846="","--",IF(N846="3E","3E",LOOKUP(N846/P$2,{0,0.4,0.45,0.5,0.55,0.6,0.65,0.7,0.75,0.8,1},{0,2,2.25,2.5,2.75,3,3.25,3.5,3.75,4}))))</f>
        <v/>
      </c>
      <c r="Q846" s="3" t="str">
        <f>IF(COUNT($A846)=0,"",IF($A846&lt;&gt;DRAFT!$B848,"ERR",IF(DRAFT!BB848="3E","3E",IF(COUNT(DRAFT!AX848,DRAFT!BB848)&gt;0,DRAFT!BC848,""))))</f>
        <v/>
      </c>
      <c r="R846" s="3" t="str">
        <f>IF(COUNT($A846)=0,"",IF(Q846="3E","3E",IF(Q846="","I",LOOKUP(Q846/S$2,{0,0.4,0.45,0.5,0.55,0.6,0.65,0.7,0.75,0.8,1},{"F","D","C","C+","B-","B","B+","A-","A","A+"}))))</f>
        <v/>
      </c>
      <c r="S846" s="2" t="str">
        <f>IF(COUNT($A846)=0,"",IF(Q846="","--",IF(Q846="3E","3E",LOOKUP(Q846/S$2,{0,0.4,0.45,0.5,0.55,0.6,0.65,0.7,0.75,0.8,1},{0,2,2.25,2.5,2.75,3,3.25,3.5,3.75,4}))))</f>
        <v/>
      </c>
      <c r="T846" s="3" t="str">
        <f>IF(COUNT($A846)=0,"",IF($A846&lt;&gt;DRAFT!$B848,"ERR",IF(DRAFT!BK848="3E","3E",IF(COUNT(DRAFT!BG848,DRAFT!BK848)&gt;0,DRAFT!BL848,""))))</f>
        <v/>
      </c>
      <c r="U846" s="3" t="str">
        <f>IF(COUNT($A846)=0,"",IF(T846="3E","3E",IF(T846="","I",LOOKUP(T846/V$2,{0,0.4,0.45,0.5,0.55,0.6,0.65,0.7,0.75,0.8,1},{"F","D","C","C+","B-","B","B+","A-","A","A+"}))))</f>
        <v/>
      </c>
      <c r="V846" s="2" t="str">
        <f>IF(COUNT($A846)=0,"",IF(T846="","--",IF(T846="3E","3E",LOOKUP(T846/V$2,{0,0.4,0.45,0.5,0.55,0.6,0.65,0.7,0.75,0.8,1},{0,2,2.25,2.5,2.75,3,3.25,3.5,3.75,4}))))</f>
        <v/>
      </c>
      <c r="W846" s="3" t="str">
        <f>IF(COUNT($A846)=0,"",IF($A846&lt;&gt;DRAFT!$B848,"ERR",IF(DRAFT!BT848="3E","3E",IF(COUNT(DRAFT!BP848,DRAFT!BT848)&gt;0,DRAFT!BU848,""))))</f>
        <v/>
      </c>
      <c r="X846" s="3" t="str">
        <f>IF(COUNT($A846)=0,"",IF(W846="3E","3E",IF(W846="","I",LOOKUP(W846/Y$2,{0,0.4,0.45,0.5,0.55,0.6,0.65,0.7,0.75,0.8,1},{"F","D","C","C+","B-","B","B+","A-","A","A+"}))))</f>
        <v/>
      </c>
      <c r="Y846" s="2" t="str">
        <f>IF(COUNT($A846)=0,"",IF(W846="","--",IF(W846="3E","3E",LOOKUP(W846/Y$2,{0,0.4,0.45,0.5,0.55,0.6,0.65,0.7,0.75,0.8,1},{0,2,2.25,2.5,2.75,3,3.25,3.5,3.75,4}))))</f>
        <v/>
      </c>
      <c r="Z846" s="3" t="str">
        <f>IF(COUNT($A846)=0,"",IF($A846&lt;&gt;DRAFT!$B848,"ERR",IF(DRAFT!CC848="3E","3E",IF(COUNT(DRAFT!BY848,DRAFT!CC848)&gt;0,DRAFT!CD848,""))))</f>
        <v/>
      </c>
      <c r="AA846" s="3" t="str">
        <f>IF(COUNT($A846)=0,"",IF(Z846="3E","3E",IF(Z846="","I",LOOKUP(Z846/AB$2,{0,0.4,0.45,0.5,0.55,0.6,0.65,0.7,0.75,0.8,1},{"F","D","C","C+","B-","B","B+","A-","A","A+"}))))</f>
        <v/>
      </c>
      <c r="AB846" s="2" t="str">
        <f>IF(COUNT($A846)=0,"",IF(Z846="","--",IF(Z846="3E","3E",LOOKUP(Z846/AB$2,{0,0.4,0.45,0.5,0.55,0.6,0.65,0.7,0.75,0.8,1},{0,2,2.25,2.5,2.75,3,3.25,3.5,3.75,4}))))</f>
        <v/>
      </c>
      <c r="AC846" s="3" t="str">
        <f>IF(COUNT($A846)=0,"",IF($A846&lt;&gt;DRAFT!$B848,"ERR",IF(DRAFT!CF848&gt;0,DRAFT!CF848,"")))</f>
        <v/>
      </c>
      <c r="AD846" s="3" t="str">
        <f>IF(COUNT($A846)=0,"",IF(AC846="3E","3E",IF(AC846="","I",LOOKUP(AC846/AE$2,{0,0.4,0.45,0.5,0.55,0.6,0.65,0.7,0.75,0.8,1},{"F","D","C","C+","B-","B","B+","A-","A","A+"}))))</f>
        <v/>
      </c>
      <c r="AE846" s="2" t="str">
        <f>IF(COUNT($A846)=0,"",IF(AC846="","--",IF(AC846="3E","3E",LOOKUP(AC846/AE$2,{0,0.4,0.45,0.5,0.55,0.6,0.65,0.7,0.75,0.8,1},{0,2,2.25,2.5,2.75,3,3.25,3.5,3.75,4}))))</f>
        <v/>
      </c>
      <c r="AF846" s="3" t="str">
        <f>IF($A846&lt;&gt;DRAFT!$B848,"ERR",IF(OR(COUNT($A846)=0,COUNT(DRAFT!CI848:CK848,DRAFT!CM848:CO848)=0),"",CEILING(SUM(DRAFT!CL848,DRAFT!CP848),1)))</f>
        <v/>
      </c>
      <c r="AG846" s="3" t="str">
        <f>IF(COUNT($A846)=0,"",IF(AF846="3E","3E",IF(AF846="","I",LOOKUP(AF846/AH$2,{0,0.4,0.45,0.5,0.55,0.6,0.65,0.7,0.75,0.8,1},{"F","D","C","C+","B-","B","B+","A-","A","A+"}))))</f>
        <v/>
      </c>
      <c r="AH846" s="2" t="str">
        <f>IF(COUNT($A846)=0,"",IF(AF846="","--",IF(AF846="3E","3E",LOOKUP(AF846/AH$2,{0,0.4,0.45,0.5,0.55,0.6,0.65,0.7,0.75,0.8,1},{0,2,2.25,2.5,2.75,3,3.25,3.5,3.75,4}))))</f>
        <v/>
      </c>
      <c r="AI846" s="11" t="str">
        <f>IF(OR(COUNT($A846)=0,COUNT(B846:AH846)=0),"",IF(COUNTIF(B846:AH846,"3E")&gt;0,"3E",IF(DRAFT!$A848="R",TRUNC(SUMPRODUCT(RGP,RCP)/TCP,3),TRUNC((SUMPRODUCT(--(IMDGP&gt;0)*IMDGP,IMCP)+CEILING(DRAFT!$CQ848*42,0.25))/TCP,3))))</f>
        <v/>
      </c>
      <c r="AJ846" s="3" t="str">
        <f>IF(OR(COUNT($A846)=0,COUNT(B846:AH846)=0),"",IF(COUNTIF(B846:AH846,"3E")&gt;0,"3E",IF(DRAFT!$A848="R",SUMPRODUCT(--(RGP&gt;=2),RCP),SUMPRODUCT(--(IMDGP&gt;0),--(IMGP=0),IMCP)+DRAFT!$CR848)))</f>
        <v/>
      </c>
      <c r="AK846" s="3" t="str">
        <f>IF(OR(COUNT($A846)=0,COUNT(B846:AH846)=0),"",IF(COUNTIF(B846:AJ846,"3E")&gt;0,"3E",IF(AND(DRAFT!$A848="IM",OR($AI846&gt;DRAFT!$CQ848,$AJ846&gt;DRAFT!$CR848)),"IMPROVED",IF(AND(DRAFT!$A848="IM",$AI846&lt;=DRAFT!$CQ848,$AJ846&lt;=DRAFT!$CR848),"NOT IMPROVED",IF(AND(AH846&gt;=2,AI846&gt;=2,AJ846&gt;=30),"PASS","FAIL")))))</f>
        <v/>
      </c>
      <c r="AL846" s="3" t="str">
        <f t="shared" si="26"/>
        <v/>
      </c>
      <c r="AM846" s="3" t="str">
        <f t="shared" si="27"/>
        <v/>
      </c>
    </row>
    <row r="847" spans="1:39" ht="18.95" customHeight="1" x14ac:dyDescent="0.25">
      <c r="A847" s="4" t="str">
        <f>IF(DRAFT!$B849="","",DRAFT!$B849)</f>
        <v/>
      </c>
      <c r="B847" s="3" t="str">
        <f>IF(COUNT($A847)=0,"",IF($A847&lt;&gt;DRAFT!$B849,"ERR",IF(DRAFT!I849="3E","3E",IF(COUNT(DRAFT!E849,DRAFT!I849)&gt;0,DRAFT!J849,""))))</f>
        <v/>
      </c>
      <c r="C847" s="3" t="str">
        <f>IF(COUNT($A847)=0,"",IF(B847="3E","3E",IF(B847="","I",LOOKUP(B847/D$2,{0,0.4,0.45,0.5,0.55,0.6,0.65,0.7,0.75,0.8,1},{"F","D","C","C+","B-","B","B+","A-","A","A+"}))))</f>
        <v/>
      </c>
      <c r="D847" s="2" t="str">
        <f>IF(COUNT($A847)=0,"",IF(B847="","--",IF(B847="3E","3E",LOOKUP(B847/D$2,{0,0.4,0.45,0.5,0.55,0.6,0.65,0.7,0.75,0.8,1},{0,2,2.25,2.5,2.75,3,3.25,3.5,3.75,4}))))</f>
        <v/>
      </c>
      <c r="E847" s="3" t="str">
        <f>IF(COUNT($A847)=0,"",IF($A847&lt;&gt;DRAFT!$B849,"ERR",IF(DRAFT!R849="3E","3E",IF(COUNT(DRAFT!N849,DRAFT!R849)&gt;0,DRAFT!S849,""))))</f>
        <v/>
      </c>
      <c r="F847" s="3" t="str">
        <f>IF(COUNT($A847)=0,"",IF(E847="3E","3E",IF(E847="","I",LOOKUP(E847/G$2,{0,0.4,0.45,0.5,0.55,0.6,0.65,0.7,0.75,0.8,1},{"F","D","C","C+","B-","B","B+","A-","A","A+"}))))</f>
        <v/>
      </c>
      <c r="G847" s="2" t="str">
        <f>IF(COUNT($A847)=0,"",IF(E847="","--",IF(E847="3E","3E",LOOKUP(E847/G$2,{0,0.4,0.45,0.5,0.55,0.6,0.65,0.7,0.75,0.8,1},{0,2,2.25,2.5,2.75,3,3.25,3.5,3.75,4}))))</f>
        <v/>
      </c>
      <c r="H847" s="3" t="str">
        <f>IF(COUNT($A847)=0,"",IF($A847&lt;&gt;DRAFT!$B849,"ERR",IF(DRAFT!AA849="3E","3E",IF(COUNT(DRAFT!W849,DRAFT!AA849)&gt;0,DRAFT!AB849,""))))</f>
        <v/>
      </c>
      <c r="I847" s="3" t="str">
        <f>IF(COUNT($A847)=0,"",IF(H847="3E","3E",IF(H847="","I",LOOKUP(H847/J$2,{0,0.4,0.45,0.5,0.55,0.6,0.65,0.7,0.75,0.8,1},{"F","D","C","C+","B-","B","B+","A-","A","A+"}))))</f>
        <v/>
      </c>
      <c r="J847" s="2" t="str">
        <f>IF(COUNT($A847)=0,"",IF(H847="","--",IF(H847="3E","3E",LOOKUP(H847/J$2,{0,0.4,0.45,0.5,0.55,0.6,0.65,0.7,0.75,0.8,1},{0,2,2.25,2.5,2.75,3,3.25,3.5,3.75,4}))))</f>
        <v/>
      </c>
      <c r="K847" s="3" t="str">
        <f>IF(COUNT($A847)=0,"",IF($A847&lt;&gt;DRAFT!$B849,"ERR",IF(DRAFT!AJ849="3E","3E",IF(COUNT(DRAFT!AF849,DRAFT!AJ849)&gt;0,DRAFT!AK849,""))))</f>
        <v/>
      </c>
      <c r="L847" s="3" t="str">
        <f>IF(COUNT($A847)=0,"",IF(K847="3E","3E",IF(K847="","I",LOOKUP(K847/M$2,{0,0.4,0.45,0.5,0.55,0.6,0.65,0.7,0.75,0.8,1},{"F","D","C","C+","B-","B","B+","A-","A","A+"}))))</f>
        <v/>
      </c>
      <c r="M847" s="2" t="str">
        <f>IF(COUNT($A847)=0,"",IF(K847="","--",IF(K847="3E","3E",LOOKUP(K847/M$2,{0,0.4,0.45,0.5,0.55,0.6,0.65,0.7,0.75,0.8,1},{0,2,2.25,2.5,2.75,3,3.25,3.5,3.75,4}))))</f>
        <v/>
      </c>
      <c r="N847" s="3" t="str">
        <f>IF(COUNT($A847)=0,"",IF($A847&lt;&gt;DRAFT!$B849,"ERR",IF(DRAFT!AS849="3E","3E",IF(COUNT(DRAFT!AO849,DRAFT!AS849)&gt;0,DRAFT!AT849,""))))</f>
        <v/>
      </c>
      <c r="O847" s="3" t="str">
        <f>IF(COUNT($A847)=0,"",IF(N847="3E","3E",IF(N847="","I",LOOKUP(N847/P$2,{0,0.4,0.45,0.5,0.55,0.6,0.65,0.7,0.75,0.8,1},{"F","D","C","C+","B-","B","B+","A-","A","A+"}))))</f>
        <v/>
      </c>
      <c r="P847" s="2" t="str">
        <f>IF(COUNT($A847)=0,"",IF(N847="","--",IF(N847="3E","3E",LOOKUP(N847/P$2,{0,0.4,0.45,0.5,0.55,0.6,0.65,0.7,0.75,0.8,1},{0,2,2.25,2.5,2.75,3,3.25,3.5,3.75,4}))))</f>
        <v/>
      </c>
      <c r="Q847" s="3" t="str">
        <f>IF(COUNT($A847)=0,"",IF($A847&lt;&gt;DRAFT!$B849,"ERR",IF(DRAFT!BB849="3E","3E",IF(COUNT(DRAFT!AX849,DRAFT!BB849)&gt;0,DRAFT!BC849,""))))</f>
        <v/>
      </c>
      <c r="R847" s="3" t="str">
        <f>IF(COUNT($A847)=0,"",IF(Q847="3E","3E",IF(Q847="","I",LOOKUP(Q847/S$2,{0,0.4,0.45,0.5,0.55,0.6,0.65,0.7,0.75,0.8,1},{"F","D","C","C+","B-","B","B+","A-","A","A+"}))))</f>
        <v/>
      </c>
      <c r="S847" s="2" t="str">
        <f>IF(COUNT($A847)=0,"",IF(Q847="","--",IF(Q847="3E","3E",LOOKUP(Q847/S$2,{0,0.4,0.45,0.5,0.55,0.6,0.65,0.7,0.75,0.8,1},{0,2,2.25,2.5,2.75,3,3.25,3.5,3.75,4}))))</f>
        <v/>
      </c>
      <c r="T847" s="3" t="str">
        <f>IF(COUNT($A847)=0,"",IF($A847&lt;&gt;DRAFT!$B849,"ERR",IF(DRAFT!BK849="3E","3E",IF(COUNT(DRAFT!BG849,DRAFT!BK849)&gt;0,DRAFT!BL849,""))))</f>
        <v/>
      </c>
      <c r="U847" s="3" t="str">
        <f>IF(COUNT($A847)=0,"",IF(T847="3E","3E",IF(T847="","I",LOOKUP(T847/V$2,{0,0.4,0.45,0.5,0.55,0.6,0.65,0.7,0.75,0.8,1},{"F","D","C","C+","B-","B","B+","A-","A","A+"}))))</f>
        <v/>
      </c>
      <c r="V847" s="2" t="str">
        <f>IF(COUNT($A847)=0,"",IF(T847="","--",IF(T847="3E","3E",LOOKUP(T847/V$2,{0,0.4,0.45,0.5,0.55,0.6,0.65,0.7,0.75,0.8,1},{0,2,2.25,2.5,2.75,3,3.25,3.5,3.75,4}))))</f>
        <v/>
      </c>
      <c r="W847" s="3" t="str">
        <f>IF(COUNT($A847)=0,"",IF($A847&lt;&gt;DRAFT!$B849,"ERR",IF(DRAFT!BT849="3E","3E",IF(COUNT(DRAFT!BP849,DRAFT!BT849)&gt;0,DRAFT!BU849,""))))</f>
        <v/>
      </c>
      <c r="X847" s="3" t="str">
        <f>IF(COUNT($A847)=0,"",IF(W847="3E","3E",IF(W847="","I",LOOKUP(W847/Y$2,{0,0.4,0.45,0.5,0.55,0.6,0.65,0.7,0.75,0.8,1},{"F","D","C","C+","B-","B","B+","A-","A","A+"}))))</f>
        <v/>
      </c>
      <c r="Y847" s="2" t="str">
        <f>IF(COUNT($A847)=0,"",IF(W847="","--",IF(W847="3E","3E",LOOKUP(W847/Y$2,{0,0.4,0.45,0.5,0.55,0.6,0.65,0.7,0.75,0.8,1},{0,2,2.25,2.5,2.75,3,3.25,3.5,3.75,4}))))</f>
        <v/>
      </c>
      <c r="Z847" s="3" t="str">
        <f>IF(COUNT($A847)=0,"",IF($A847&lt;&gt;DRAFT!$B849,"ERR",IF(DRAFT!CC849="3E","3E",IF(COUNT(DRAFT!BY849,DRAFT!CC849)&gt;0,DRAFT!CD849,""))))</f>
        <v/>
      </c>
      <c r="AA847" s="3" t="str">
        <f>IF(COUNT($A847)=0,"",IF(Z847="3E","3E",IF(Z847="","I",LOOKUP(Z847/AB$2,{0,0.4,0.45,0.5,0.55,0.6,0.65,0.7,0.75,0.8,1},{"F","D","C","C+","B-","B","B+","A-","A","A+"}))))</f>
        <v/>
      </c>
      <c r="AB847" s="2" t="str">
        <f>IF(COUNT($A847)=0,"",IF(Z847="","--",IF(Z847="3E","3E",LOOKUP(Z847/AB$2,{0,0.4,0.45,0.5,0.55,0.6,0.65,0.7,0.75,0.8,1},{0,2,2.25,2.5,2.75,3,3.25,3.5,3.75,4}))))</f>
        <v/>
      </c>
      <c r="AC847" s="3" t="str">
        <f>IF(COUNT($A847)=0,"",IF($A847&lt;&gt;DRAFT!$B849,"ERR",IF(DRAFT!CF849&gt;0,DRAFT!CF849,"")))</f>
        <v/>
      </c>
      <c r="AD847" s="3" t="str">
        <f>IF(COUNT($A847)=0,"",IF(AC847="3E","3E",IF(AC847="","I",LOOKUP(AC847/AE$2,{0,0.4,0.45,0.5,0.55,0.6,0.65,0.7,0.75,0.8,1},{"F","D","C","C+","B-","B","B+","A-","A","A+"}))))</f>
        <v/>
      </c>
      <c r="AE847" s="2" t="str">
        <f>IF(COUNT($A847)=0,"",IF(AC847="","--",IF(AC847="3E","3E",LOOKUP(AC847/AE$2,{0,0.4,0.45,0.5,0.55,0.6,0.65,0.7,0.75,0.8,1},{0,2,2.25,2.5,2.75,3,3.25,3.5,3.75,4}))))</f>
        <v/>
      </c>
      <c r="AF847" s="3" t="str">
        <f>IF($A847&lt;&gt;DRAFT!$B849,"ERR",IF(OR(COUNT($A847)=0,COUNT(DRAFT!CI849:CK849,DRAFT!CM849:CO849)=0),"",CEILING(SUM(DRAFT!CL849,DRAFT!CP849),1)))</f>
        <v/>
      </c>
      <c r="AG847" s="3" t="str">
        <f>IF(COUNT($A847)=0,"",IF(AF847="3E","3E",IF(AF847="","I",LOOKUP(AF847/AH$2,{0,0.4,0.45,0.5,0.55,0.6,0.65,0.7,0.75,0.8,1},{"F","D","C","C+","B-","B","B+","A-","A","A+"}))))</f>
        <v/>
      </c>
      <c r="AH847" s="2" t="str">
        <f>IF(COUNT($A847)=0,"",IF(AF847="","--",IF(AF847="3E","3E",LOOKUP(AF847/AH$2,{0,0.4,0.45,0.5,0.55,0.6,0.65,0.7,0.75,0.8,1},{0,2,2.25,2.5,2.75,3,3.25,3.5,3.75,4}))))</f>
        <v/>
      </c>
      <c r="AI847" s="11" t="str">
        <f>IF(OR(COUNT($A847)=0,COUNT(B847:AH847)=0),"",IF(COUNTIF(B847:AH847,"3E")&gt;0,"3E",IF(DRAFT!$A849="R",TRUNC(SUMPRODUCT(RGP,RCP)/TCP,3),TRUNC((SUMPRODUCT(--(IMDGP&gt;0)*IMDGP,IMCP)+CEILING(DRAFT!$CQ849*42,0.25))/TCP,3))))</f>
        <v/>
      </c>
      <c r="AJ847" s="3" t="str">
        <f>IF(OR(COUNT($A847)=0,COUNT(B847:AH847)=0),"",IF(COUNTIF(B847:AH847,"3E")&gt;0,"3E",IF(DRAFT!$A849="R",SUMPRODUCT(--(RGP&gt;=2),RCP),SUMPRODUCT(--(IMDGP&gt;0),--(IMGP=0),IMCP)+DRAFT!$CR849)))</f>
        <v/>
      </c>
      <c r="AK847" s="3" t="str">
        <f>IF(OR(COUNT($A847)=0,COUNT(B847:AH847)=0),"",IF(COUNTIF(B847:AJ847,"3E")&gt;0,"3E",IF(AND(DRAFT!$A849="IM",OR($AI847&gt;DRAFT!$CQ849,$AJ847&gt;DRAFT!$CR849)),"IMPROVED",IF(AND(DRAFT!$A849="IM",$AI847&lt;=DRAFT!$CQ849,$AJ847&lt;=DRAFT!$CR849),"NOT IMPROVED",IF(AND(AH847&gt;=2,AI847&gt;=2,AJ847&gt;=30),"PASS","FAIL")))))</f>
        <v/>
      </c>
      <c r="AL847" s="3" t="str">
        <f t="shared" si="26"/>
        <v/>
      </c>
      <c r="AM847" s="3" t="str">
        <f t="shared" si="27"/>
        <v/>
      </c>
    </row>
    <row r="848" spans="1:39" ht="18.95" customHeight="1" x14ac:dyDescent="0.25">
      <c r="A848" s="4" t="str">
        <f>IF(DRAFT!$B850="","",DRAFT!$B850)</f>
        <v/>
      </c>
      <c r="B848" s="3" t="str">
        <f>IF(COUNT($A848)=0,"",IF($A848&lt;&gt;DRAFT!$B850,"ERR",IF(DRAFT!I850="3E","3E",IF(COUNT(DRAFT!E850,DRAFT!I850)&gt;0,DRAFT!J850,""))))</f>
        <v/>
      </c>
      <c r="C848" s="3" t="str">
        <f>IF(COUNT($A848)=0,"",IF(B848="3E","3E",IF(B848="","I",LOOKUP(B848/D$2,{0,0.4,0.45,0.5,0.55,0.6,0.65,0.7,0.75,0.8,1},{"F","D","C","C+","B-","B","B+","A-","A","A+"}))))</f>
        <v/>
      </c>
      <c r="D848" s="2" t="str">
        <f>IF(COUNT($A848)=0,"",IF(B848="","--",IF(B848="3E","3E",LOOKUP(B848/D$2,{0,0.4,0.45,0.5,0.55,0.6,0.65,0.7,0.75,0.8,1},{0,2,2.25,2.5,2.75,3,3.25,3.5,3.75,4}))))</f>
        <v/>
      </c>
      <c r="E848" s="3" t="str">
        <f>IF(COUNT($A848)=0,"",IF($A848&lt;&gt;DRAFT!$B850,"ERR",IF(DRAFT!R850="3E","3E",IF(COUNT(DRAFT!N850,DRAFT!R850)&gt;0,DRAFT!S850,""))))</f>
        <v/>
      </c>
      <c r="F848" s="3" t="str">
        <f>IF(COUNT($A848)=0,"",IF(E848="3E","3E",IF(E848="","I",LOOKUP(E848/G$2,{0,0.4,0.45,0.5,0.55,0.6,0.65,0.7,0.75,0.8,1},{"F","D","C","C+","B-","B","B+","A-","A","A+"}))))</f>
        <v/>
      </c>
      <c r="G848" s="2" t="str">
        <f>IF(COUNT($A848)=0,"",IF(E848="","--",IF(E848="3E","3E",LOOKUP(E848/G$2,{0,0.4,0.45,0.5,0.55,0.6,0.65,0.7,0.75,0.8,1},{0,2,2.25,2.5,2.75,3,3.25,3.5,3.75,4}))))</f>
        <v/>
      </c>
      <c r="H848" s="3" t="str">
        <f>IF(COUNT($A848)=0,"",IF($A848&lt;&gt;DRAFT!$B850,"ERR",IF(DRAFT!AA850="3E","3E",IF(COUNT(DRAFT!W850,DRAFT!AA850)&gt;0,DRAFT!AB850,""))))</f>
        <v/>
      </c>
      <c r="I848" s="3" t="str">
        <f>IF(COUNT($A848)=0,"",IF(H848="3E","3E",IF(H848="","I",LOOKUP(H848/J$2,{0,0.4,0.45,0.5,0.55,0.6,0.65,0.7,0.75,0.8,1},{"F","D","C","C+","B-","B","B+","A-","A","A+"}))))</f>
        <v/>
      </c>
      <c r="J848" s="2" t="str">
        <f>IF(COUNT($A848)=0,"",IF(H848="","--",IF(H848="3E","3E",LOOKUP(H848/J$2,{0,0.4,0.45,0.5,0.55,0.6,0.65,0.7,0.75,0.8,1},{0,2,2.25,2.5,2.75,3,3.25,3.5,3.75,4}))))</f>
        <v/>
      </c>
      <c r="K848" s="3" t="str">
        <f>IF(COUNT($A848)=0,"",IF($A848&lt;&gt;DRAFT!$B850,"ERR",IF(DRAFT!AJ850="3E","3E",IF(COUNT(DRAFT!AF850,DRAFT!AJ850)&gt;0,DRAFT!AK850,""))))</f>
        <v/>
      </c>
      <c r="L848" s="3" t="str">
        <f>IF(COUNT($A848)=0,"",IF(K848="3E","3E",IF(K848="","I",LOOKUP(K848/M$2,{0,0.4,0.45,0.5,0.55,0.6,0.65,0.7,0.75,0.8,1},{"F","D","C","C+","B-","B","B+","A-","A","A+"}))))</f>
        <v/>
      </c>
      <c r="M848" s="2" t="str">
        <f>IF(COUNT($A848)=0,"",IF(K848="","--",IF(K848="3E","3E",LOOKUP(K848/M$2,{0,0.4,0.45,0.5,0.55,0.6,0.65,0.7,0.75,0.8,1},{0,2,2.25,2.5,2.75,3,3.25,3.5,3.75,4}))))</f>
        <v/>
      </c>
      <c r="N848" s="3" t="str">
        <f>IF(COUNT($A848)=0,"",IF($A848&lt;&gt;DRAFT!$B850,"ERR",IF(DRAFT!AS850="3E","3E",IF(COUNT(DRAFT!AO850,DRAFT!AS850)&gt;0,DRAFT!AT850,""))))</f>
        <v/>
      </c>
      <c r="O848" s="3" t="str">
        <f>IF(COUNT($A848)=0,"",IF(N848="3E","3E",IF(N848="","I",LOOKUP(N848/P$2,{0,0.4,0.45,0.5,0.55,0.6,0.65,0.7,0.75,0.8,1},{"F","D","C","C+","B-","B","B+","A-","A","A+"}))))</f>
        <v/>
      </c>
      <c r="P848" s="2" t="str">
        <f>IF(COUNT($A848)=0,"",IF(N848="","--",IF(N848="3E","3E",LOOKUP(N848/P$2,{0,0.4,0.45,0.5,0.55,0.6,0.65,0.7,0.75,0.8,1},{0,2,2.25,2.5,2.75,3,3.25,3.5,3.75,4}))))</f>
        <v/>
      </c>
      <c r="Q848" s="3" t="str">
        <f>IF(COUNT($A848)=0,"",IF($A848&lt;&gt;DRAFT!$B850,"ERR",IF(DRAFT!BB850="3E","3E",IF(COUNT(DRAFT!AX850,DRAFT!BB850)&gt;0,DRAFT!BC850,""))))</f>
        <v/>
      </c>
      <c r="R848" s="3" t="str">
        <f>IF(COUNT($A848)=0,"",IF(Q848="3E","3E",IF(Q848="","I",LOOKUP(Q848/S$2,{0,0.4,0.45,0.5,0.55,0.6,0.65,0.7,0.75,0.8,1},{"F","D","C","C+","B-","B","B+","A-","A","A+"}))))</f>
        <v/>
      </c>
      <c r="S848" s="2" t="str">
        <f>IF(COUNT($A848)=0,"",IF(Q848="","--",IF(Q848="3E","3E",LOOKUP(Q848/S$2,{0,0.4,0.45,0.5,0.55,0.6,0.65,0.7,0.75,0.8,1},{0,2,2.25,2.5,2.75,3,3.25,3.5,3.75,4}))))</f>
        <v/>
      </c>
      <c r="T848" s="3" t="str">
        <f>IF(COUNT($A848)=0,"",IF($A848&lt;&gt;DRAFT!$B850,"ERR",IF(DRAFT!BK850="3E","3E",IF(COUNT(DRAFT!BG850,DRAFT!BK850)&gt;0,DRAFT!BL850,""))))</f>
        <v/>
      </c>
      <c r="U848" s="3" t="str">
        <f>IF(COUNT($A848)=0,"",IF(T848="3E","3E",IF(T848="","I",LOOKUP(T848/V$2,{0,0.4,0.45,0.5,0.55,0.6,0.65,0.7,0.75,0.8,1},{"F","D","C","C+","B-","B","B+","A-","A","A+"}))))</f>
        <v/>
      </c>
      <c r="V848" s="2" t="str">
        <f>IF(COUNT($A848)=0,"",IF(T848="","--",IF(T848="3E","3E",LOOKUP(T848/V$2,{0,0.4,0.45,0.5,0.55,0.6,0.65,0.7,0.75,0.8,1},{0,2,2.25,2.5,2.75,3,3.25,3.5,3.75,4}))))</f>
        <v/>
      </c>
      <c r="W848" s="3" t="str">
        <f>IF(COUNT($A848)=0,"",IF($A848&lt;&gt;DRAFT!$B850,"ERR",IF(DRAFT!BT850="3E","3E",IF(COUNT(DRAFT!BP850,DRAFT!BT850)&gt;0,DRAFT!BU850,""))))</f>
        <v/>
      </c>
      <c r="X848" s="3" t="str">
        <f>IF(COUNT($A848)=0,"",IF(W848="3E","3E",IF(W848="","I",LOOKUP(W848/Y$2,{0,0.4,0.45,0.5,0.55,0.6,0.65,0.7,0.75,0.8,1},{"F","D","C","C+","B-","B","B+","A-","A","A+"}))))</f>
        <v/>
      </c>
      <c r="Y848" s="2" t="str">
        <f>IF(COUNT($A848)=0,"",IF(W848="","--",IF(W848="3E","3E",LOOKUP(W848/Y$2,{0,0.4,0.45,0.5,0.55,0.6,0.65,0.7,0.75,0.8,1},{0,2,2.25,2.5,2.75,3,3.25,3.5,3.75,4}))))</f>
        <v/>
      </c>
      <c r="Z848" s="3" t="str">
        <f>IF(COUNT($A848)=0,"",IF($A848&lt;&gt;DRAFT!$B850,"ERR",IF(DRAFT!CC850="3E","3E",IF(COUNT(DRAFT!BY850,DRAFT!CC850)&gt;0,DRAFT!CD850,""))))</f>
        <v/>
      </c>
      <c r="AA848" s="3" t="str">
        <f>IF(COUNT($A848)=0,"",IF(Z848="3E","3E",IF(Z848="","I",LOOKUP(Z848/AB$2,{0,0.4,0.45,0.5,0.55,0.6,0.65,0.7,0.75,0.8,1},{"F","D","C","C+","B-","B","B+","A-","A","A+"}))))</f>
        <v/>
      </c>
      <c r="AB848" s="2" t="str">
        <f>IF(COUNT($A848)=0,"",IF(Z848="","--",IF(Z848="3E","3E",LOOKUP(Z848/AB$2,{0,0.4,0.45,0.5,0.55,0.6,0.65,0.7,0.75,0.8,1},{0,2,2.25,2.5,2.75,3,3.25,3.5,3.75,4}))))</f>
        <v/>
      </c>
      <c r="AC848" s="3" t="str">
        <f>IF(COUNT($A848)=0,"",IF($A848&lt;&gt;DRAFT!$B850,"ERR",IF(DRAFT!CF850&gt;0,DRAFT!CF850,"")))</f>
        <v/>
      </c>
      <c r="AD848" s="3" t="str">
        <f>IF(COUNT($A848)=0,"",IF(AC848="3E","3E",IF(AC848="","I",LOOKUP(AC848/AE$2,{0,0.4,0.45,0.5,0.55,0.6,0.65,0.7,0.75,0.8,1},{"F","D","C","C+","B-","B","B+","A-","A","A+"}))))</f>
        <v/>
      </c>
      <c r="AE848" s="2" t="str">
        <f>IF(COUNT($A848)=0,"",IF(AC848="","--",IF(AC848="3E","3E",LOOKUP(AC848/AE$2,{0,0.4,0.45,0.5,0.55,0.6,0.65,0.7,0.75,0.8,1},{0,2,2.25,2.5,2.75,3,3.25,3.5,3.75,4}))))</f>
        <v/>
      </c>
      <c r="AF848" s="3" t="str">
        <f>IF($A848&lt;&gt;DRAFT!$B850,"ERR",IF(OR(COUNT($A848)=0,COUNT(DRAFT!CI850:CK850,DRAFT!CM850:CO850)=0),"",CEILING(SUM(DRAFT!CL850,DRAFT!CP850),1)))</f>
        <v/>
      </c>
      <c r="AG848" s="3" t="str">
        <f>IF(COUNT($A848)=0,"",IF(AF848="3E","3E",IF(AF848="","I",LOOKUP(AF848/AH$2,{0,0.4,0.45,0.5,0.55,0.6,0.65,0.7,0.75,0.8,1},{"F","D","C","C+","B-","B","B+","A-","A","A+"}))))</f>
        <v/>
      </c>
      <c r="AH848" s="2" t="str">
        <f>IF(COUNT($A848)=0,"",IF(AF848="","--",IF(AF848="3E","3E",LOOKUP(AF848/AH$2,{0,0.4,0.45,0.5,0.55,0.6,0.65,0.7,0.75,0.8,1},{0,2,2.25,2.5,2.75,3,3.25,3.5,3.75,4}))))</f>
        <v/>
      </c>
      <c r="AI848" s="11" t="str">
        <f>IF(OR(COUNT($A848)=0,COUNT(B848:AH848)=0),"",IF(COUNTIF(B848:AH848,"3E")&gt;0,"3E",IF(DRAFT!$A850="R",TRUNC(SUMPRODUCT(RGP,RCP)/TCP,3),TRUNC((SUMPRODUCT(--(IMDGP&gt;0)*IMDGP,IMCP)+CEILING(DRAFT!$CQ850*42,0.25))/TCP,3))))</f>
        <v/>
      </c>
      <c r="AJ848" s="3" t="str">
        <f>IF(OR(COUNT($A848)=0,COUNT(B848:AH848)=0),"",IF(COUNTIF(B848:AH848,"3E")&gt;0,"3E",IF(DRAFT!$A850="R",SUMPRODUCT(--(RGP&gt;=2),RCP),SUMPRODUCT(--(IMDGP&gt;0),--(IMGP=0),IMCP)+DRAFT!$CR850)))</f>
        <v/>
      </c>
      <c r="AK848" s="3" t="str">
        <f>IF(OR(COUNT($A848)=0,COUNT(B848:AH848)=0),"",IF(COUNTIF(B848:AJ848,"3E")&gt;0,"3E",IF(AND(DRAFT!$A850="IM",OR($AI848&gt;DRAFT!$CQ850,$AJ848&gt;DRAFT!$CR850)),"IMPROVED",IF(AND(DRAFT!$A850="IM",$AI848&lt;=DRAFT!$CQ850,$AJ848&lt;=DRAFT!$CR850),"NOT IMPROVED",IF(AND(AH848&gt;=2,AI848&gt;=2,AJ848&gt;=30),"PASS","FAIL")))))</f>
        <v/>
      </c>
      <c r="AL848" s="3" t="str">
        <f t="shared" si="26"/>
        <v/>
      </c>
      <c r="AM848" s="3" t="str">
        <f t="shared" si="27"/>
        <v/>
      </c>
    </row>
    <row r="849" spans="1:39" ht="18.95" customHeight="1" x14ac:dyDescent="0.25">
      <c r="A849" s="4" t="str">
        <f>IF(DRAFT!$B851="","",DRAFT!$B851)</f>
        <v/>
      </c>
      <c r="B849" s="3" t="str">
        <f>IF(COUNT($A849)=0,"",IF($A849&lt;&gt;DRAFT!$B851,"ERR",IF(DRAFT!I851="3E","3E",IF(COUNT(DRAFT!E851,DRAFT!I851)&gt;0,DRAFT!J851,""))))</f>
        <v/>
      </c>
      <c r="C849" s="3" t="str">
        <f>IF(COUNT($A849)=0,"",IF(B849="3E","3E",IF(B849="","I",LOOKUP(B849/D$2,{0,0.4,0.45,0.5,0.55,0.6,0.65,0.7,0.75,0.8,1},{"F","D","C","C+","B-","B","B+","A-","A","A+"}))))</f>
        <v/>
      </c>
      <c r="D849" s="2" t="str">
        <f>IF(COUNT($A849)=0,"",IF(B849="","--",IF(B849="3E","3E",LOOKUP(B849/D$2,{0,0.4,0.45,0.5,0.55,0.6,0.65,0.7,0.75,0.8,1},{0,2,2.25,2.5,2.75,3,3.25,3.5,3.75,4}))))</f>
        <v/>
      </c>
      <c r="E849" s="3" t="str">
        <f>IF(COUNT($A849)=0,"",IF($A849&lt;&gt;DRAFT!$B851,"ERR",IF(DRAFT!R851="3E","3E",IF(COUNT(DRAFT!N851,DRAFT!R851)&gt;0,DRAFT!S851,""))))</f>
        <v/>
      </c>
      <c r="F849" s="3" t="str">
        <f>IF(COUNT($A849)=0,"",IF(E849="3E","3E",IF(E849="","I",LOOKUP(E849/G$2,{0,0.4,0.45,0.5,0.55,0.6,0.65,0.7,0.75,0.8,1},{"F","D","C","C+","B-","B","B+","A-","A","A+"}))))</f>
        <v/>
      </c>
      <c r="G849" s="2" t="str">
        <f>IF(COUNT($A849)=0,"",IF(E849="","--",IF(E849="3E","3E",LOOKUP(E849/G$2,{0,0.4,0.45,0.5,0.55,0.6,0.65,0.7,0.75,0.8,1},{0,2,2.25,2.5,2.75,3,3.25,3.5,3.75,4}))))</f>
        <v/>
      </c>
      <c r="H849" s="3" t="str">
        <f>IF(COUNT($A849)=0,"",IF($A849&lt;&gt;DRAFT!$B851,"ERR",IF(DRAFT!AA851="3E","3E",IF(COUNT(DRAFT!W851,DRAFT!AA851)&gt;0,DRAFT!AB851,""))))</f>
        <v/>
      </c>
      <c r="I849" s="3" t="str">
        <f>IF(COUNT($A849)=0,"",IF(H849="3E","3E",IF(H849="","I",LOOKUP(H849/J$2,{0,0.4,0.45,0.5,0.55,0.6,0.65,0.7,0.75,0.8,1},{"F","D","C","C+","B-","B","B+","A-","A","A+"}))))</f>
        <v/>
      </c>
      <c r="J849" s="2" t="str">
        <f>IF(COUNT($A849)=0,"",IF(H849="","--",IF(H849="3E","3E",LOOKUP(H849/J$2,{0,0.4,0.45,0.5,0.55,0.6,0.65,0.7,0.75,0.8,1},{0,2,2.25,2.5,2.75,3,3.25,3.5,3.75,4}))))</f>
        <v/>
      </c>
      <c r="K849" s="3" t="str">
        <f>IF(COUNT($A849)=0,"",IF($A849&lt;&gt;DRAFT!$B851,"ERR",IF(DRAFT!AJ851="3E","3E",IF(COUNT(DRAFT!AF851,DRAFT!AJ851)&gt;0,DRAFT!AK851,""))))</f>
        <v/>
      </c>
      <c r="L849" s="3" t="str">
        <f>IF(COUNT($A849)=0,"",IF(K849="3E","3E",IF(K849="","I",LOOKUP(K849/M$2,{0,0.4,0.45,0.5,0.55,0.6,0.65,0.7,0.75,0.8,1},{"F","D","C","C+","B-","B","B+","A-","A","A+"}))))</f>
        <v/>
      </c>
      <c r="M849" s="2" t="str">
        <f>IF(COUNT($A849)=0,"",IF(K849="","--",IF(K849="3E","3E",LOOKUP(K849/M$2,{0,0.4,0.45,0.5,0.55,0.6,0.65,0.7,0.75,0.8,1},{0,2,2.25,2.5,2.75,3,3.25,3.5,3.75,4}))))</f>
        <v/>
      </c>
      <c r="N849" s="3" t="str">
        <f>IF(COUNT($A849)=0,"",IF($A849&lt;&gt;DRAFT!$B851,"ERR",IF(DRAFT!AS851="3E","3E",IF(COUNT(DRAFT!AO851,DRAFT!AS851)&gt;0,DRAFT!AT851,""))))</f>
        <v/>
      </c>
      <c r="O849" s="3" t="str">
        <f>IF(COUNT($A849)=0,"",IF(N849="3E","3E",IF(N849="","I",LOOKUP(N849/P$2,{0,0.4,0.45,0.5,0.55,0.6,0.65,0.7,0.75,0.8,1},{"F","D","C","C+","B-","B","B+","A-","A","A+"}))))</f>
        <v/>
      </c>
      <c r="P849" s="2" t="str">
        <f>IF(COUNT($A849)=0,"",IF(N849="","--",IF(N849="3E","3E",LOOKUP(N849/P$2,{0,0.4,0.45,0.5,0.55,0.6,0.65,0.7,0.75,0.8,1},{0,2,2.25,2.5,2.75,3,3.25,3.5,3.75,4}))))</f>
        <v/>
      </c>
      <c r="Q849" s="3" t="str">
        <f>IF(COUNT($A849)=0,"",IF($A849&lt;&gt;DRAFT!$B851,"ERR",IF(DRAFT!BB851="3E","3E",IF(COUNT(DRAFT!AX851,DRAFT!BB851)&gt;0,DRAFT!BC851,""))))</f>
        <v/>
      </c>
      <c r="R849" s="3" t="str">
        <f>IF(COUNT($A849)=0,"",IF(Q849="3E","3E",IF(Q849="","I",LOOKUP(Q849/S$2,{0,0.4,0.45,0.5,0.55,0.6,0.65,0.7,0.75,0.8,1},{"F","D","C","C+","B-","B","B+","A-","A","A+"}))))</f>
        <v/>
      </c>
      <c r="S849" s="2" t="str">
        <f>IF(COUNT($A849)=0,"",IF(Q849="","--",IF(Q849="3E","3E",LOOKUP(Q849/S$2,{0,0.4,0.45,0.5,0.55,0.6,0.65,0.7,0.75,0.8,1},{0,2,2.25,2.5,2.75,3,3.25,3.5,3.75,4}))))</f>
        <v/>
      </c>
      <c r="T849" s="3" t="str">
        <f>IF(COUNT($A849)=0,"",IF($A849&lt;&gt;DRAFT!$B851,"ERR",IF(DRAFT!BK851="3E","3E",IF(COUNT(DRAFT!BG851,DRAFT!BK851)&gt;0,DRAFT!BL851,""))))</f>
        <v/>
      </c>
      <c r="U849" s="3" t="str">
        <f>IF(COUNT($A849)=0,"",IF(T849="3E","3E",IF(T849="","I",LOOKUP(T849/V$2,{0,0.4,0.45,0.5,0.55,0.6,0.65,0.7,0.75,0.8,1},{"F","D","C","C+","B-","B","B+","A-","A","A+"}))))</f>
        <v/>
      </c>
      <c r="V849" s="2" t="str">
        <f>IF(COUNT($A849)=0,"",IF(T849="","--",IF(T849="3E","3E",LOOKUP(T849/V$2,{0,0.4,0.45,0.5,0.55,0.6,0.65,0.7,0.75,0.8,1},{0,2,2.25,2.5,2.75,3,3.25,3.5,3.75,4}))))</f>
        <v/>
      </c>
      <c r="W849" s="3" t="str">
        <f>IF(COUNT($A849)=0,"",IF($A849&lt;&gt;DRAFT!$B851,"ERR",IF(DRAFT!BT851="3E","3E",IF(COUNT(DRAFT!BP851,DRAFT!BT851)&gt;0,DRAFT!BU851,""))))</f>
        <v/>
      </c>
      <c r="X849" s="3" t="str">
        <f>IF(COUNT($A849)=0,"",IF(W849="3E","3E",IF(W849="","I",LOOKUP(W849/Y$2,{0,0.4,0.45,0.5,0.55,0.6,0.65,0.7,0.75,0.8,1},{"F","D","C","C+","B-","B","B+","A-","A","A+"}))))</f>
        <v/>
      </c>
      <c r="Y849" s="2" t="str">
        <f>IF(COUNT($A849)=0,"",IF(W849="","--",IF(W849="3E","3E",LOOKUP(W849/Y$2,{0,0.4,0.45,0.5,0.55,0.6,0.65,0.7,0.75,0.8,1},{0,2,2.25,2.5,2.75,3,3.25,3.5,3.75,4}))))</f>
        <v/>
      </c>
      <c r="Z849" s="3" t="str">
        <f>IF(COUNT($A849)=0,"",IF($A849&lt;&gt;DRAFT!$B851,"ERR",IF(DRAFT!CC851="3E","3E",IF(COUNT(DRAFT!BY851,DRAFT!CC851)&gt;0,DRAFT!CD851,""))))</f>
        <v/>
      </c>
      <c r="AA849" s="3" t="str">
        <f>IF(COUNT($A849)=0,"",IF(Z849="3E","3E",IF(Z849="","I",LOOKUP(Z849/AB$2,{0,0.4,0.45,0.5,0.55,0.6,0.65,0.7,0.75,0.8,1},{"F","D","C","C+","B-","B","B+","A-","A","A+"}))))</f>
        <v/>
      </c>
      <c r="AB849" s="2" t="str">
        <f>IF(COUNT($A849)=0,"",IF(Z849="","--",IF(Z849="3E","3E",LOOKUP(Z849/AB$2,{0,0.4,0.45,0.5,0.55,0.6,0.65,0.7,0.75,0.8,1},{0,2,2.25,2.5,2.75,3,3.25,3.5,3.75,4}))))</f>
        <v/>
      </c>
      <c r="AC849" s="3" t="str">
        <f>IF(COUNT($A849)=0,"",IF($A849&lt;&gt;DRAFT!$B851,"ERR",IF(DRAFT!CF851&gt;0,DRAFT!CF851,"")))</f>
        <v/>
      </c>
      <c r="AD849" s="3" t="str">
        <f>IF(COUNT($A849)=0,"",IF(AC849="3E","3E",IF(AC849="","I",LOOKUP(AC849/AE$2,{0,0.4,0.45,0.5,0.55,0.6,0.65,0.7,0.75,0.8,1},{"F","D","C","C+","B-","B","B+","A-","A","A+"}))))</f>
        <v/>
      </c>
      <c r="AE849" s="2" t="str">
        <f>IF(COUNT($A849)=0,"",IF(AC849="","--",IF(AC849="3E","3E",LOOKUP(AC849/AE$2,{0,0.4,0.45,0.5,0.55,0.6,0.65,0.7,0.75,0.8,1},{0,2,2.25,2.5,2.75,3,3.25,3.5,3.75,4}))))</f>
        <v/>
      </c>
      <c r="AF849" s="3" t="str">
        <f>IF($A849&lt;&gt;DRAFT!$B851,"ERR",IF(OR(COUNT($A849)=0,COUNT(DRAFT!CI851:CK851,DRAFT!CM851:CO851)=0),"",CEILING(SUM(DRAFT!CL851,DRAFT!CP851),1)))</f>
        <v/>
      </c>
      <c r="AG849" s="3" t="str">
        <f>IF(COUNT($A849)=0,"",IF(AF849="3E","3E",IF(AF849="","I",LOOKUP(AF849/AH$2,{0,0.4,0.45,0.5,0.55,0.6,0.65,0.7,0.75,0.8,1},{"F","D","C","C+","B-","B","B+","A-","A","A+"}))))</f>
        <v/>
      </c>
      <c r="AH849" s="2" t="str">
        <f>IF(COUNT($A849)=0,"",IF(AF849="","--",IF(AF849="3E","3E",LOOKUP(AF849/AH$2,{0,0.4,0.45,0.5,0.55,0.6,0.65,0.7,0.75,0.8,1},{0,2,2.25,2.5,2.75,3,3.25,3.5,3.75,4}))))</f>
        <v/>
      </c>
      <c r="AI849" s="11" t="str">
        <f>IF(OR(COUNT($A849)=0,COUNT(B849:AH849)=0),"",IF(COUNTIF(B849:AH849,"3E")&gt;0,"3E",IF(DRAFT!$A851="R",TRUNC(SUMPRODUCT(RGP,RCP)/TCP,3),TRUNC((SUMPRODUCT(--(IMDGP&gt;0)*IMDGP,IMCP)+CEILING(DRAFT!$CQ851*42,0.25))/TCP,3))))</f>
        <v/>
      </c>
      <c r="AJ849" s="3" t="str">
        <f>IF(OR(COUNT($A849)=0,COUNT(B849:AH849)=0),"",IF(COUNTIF(B849:AH849,"3E")&gt;0,"3E",IF(DRAFT!$A851="R",SUMPRODUCT(--(RGP&gt;=2),RCP),SUMPRODUCT(--(IMDGP&gt;0),--(IMGP=0),IMCP)+DRAFT!$CR851)))</f>
        <v/>
      </c>
      <c r="AK849" s="3" t="str">
        <f>IF(OR(COUNT($A849)=0,COUNT(B849:AH849)=0),"",IF(COUNTIF(B849:AJ849,"3E")&gt;0,"3E",IF(AND(DRAFT!$A851="IM",OR($AI849&gt;DRAFT!$CQ851,$AJ849&gt;DRAFT!$CR851)),"IMPROVED",IF(AND(DRAFT!$A851="IM",$AI849&lt;=DRAFT!$CQ851,$AJ849&lt;=DRAFT!$CR851),"NOT IMPROVED",IF(AND(AH849&gt;=2,AI849&gt;=2,AJ849&gt;=30),"PASS","FAIL")))))</f>
        <v/>
      </c>
      <c r="AL849" s="3" t="str">
        <f t="shared" si="26"/>
        <v/>
      </c>
      <c r="AM849" s="3" t="str">
        <f t="shared" si="27"/>
        <v/>
      </c>
    </row>
    <row r="850" spans="1:39" ht="18.95" customHeight="1" x14ac:dyDescent="0.25">
      <c r="A850" s="4" t="str">
        <f>IF(DRAFT!$B852="","",DRAFT!$B852)</f>
        <v/>
      </c>
      <c r="B850" s="3" t="str">
        <f>IF(COUNT($A850)=0,"",IF($A850&lt;&gt;DRAFT!$B852,"ERR",IF(DRAFT!I852="3E","3E",IF(COUNT(DRAFT!E852,DRAFT!I852)&gt;0,DRAFT!J852,""))))</f>
        <v/>
      </c>
      <c r="C850" s="3" t="str">
        <f>IF(COUNT($A850)=0,"",IF(B850="3E","3E",IF(B850="","I",LOOKUP(B850/D$2,{0,0.4,0.45,0.5,0.55,0.6,0.65,0.7,0.75,0.8,1},{"F","D","C","C+","B-","B","B+","A-","A","A+"}))))</f>
        <v/>
      </c>
      <c r="D850" s="2" t="str">
        <f>IF(COUNT($A850)=0,"",IF(B850="","--",IF(B850="3E","3E",LOOKUP(B850/D$2,{0,0.4,0.45,0.5,0.55,0.6,0.65,0.7,0.75,0.8,1},{0,2,2.25,2.5,2.75,3,3.25,3.5,3.75,4}))))</f>
        <v/>
      </c>
      <c r="E850" s="3" t="str">
        <f>IF(COUNT($A850)=0,"",IF($A850&lt;&gt;DRAFT!$B852,"ERR",IF(DRAFT!R852="3E","3E",IF(COUNT(DRAFT!N852,DRAFT!R852)&gt;0,DRAFT!S852,""))))</f>
        <v/>
      </c>
      <c r="F850" s="3" t="str">
        <f>IF(COUNT($A850)=0,"",IF(E850="3E","3E",IF(E850="","I",LOOKUP(E850/G$2,{0,0.4,0.45,0.5,0.55,0.6,0.65,0.7,0.75,0.8,1},{"F","D","C","C+","B-","B","B+","A-","A","A+"}))))</f>
        <v/>
      </c>
      <c r="G850" s="2" t="str">
        <f>IF(COUNT($A850)=0,"",IF(E850="","--",IF(E850="3E","3E",LOOKUP(E850/G$2,{0,0.4,0.45,0.5,0.55,0.6,0.65,0.7,0.75,0.8,1},{0,2,2.25,2.5,2.75,3,3.25,3.5,3.75,4}))))</f>
        <v/>
      </c>
      <c r="H850" s="3" t="str">
        <f>IF(COUNT($A850)=0,"",IF($A850&lt;&gt;DRAFT!$B852,"ERR",IF(DRAFT!AA852="3E","3E",IF(COUNT(DRAFT!W852,DRAFT!AA852)&gt;0,DRAFT!AB852,""))))</f>
        <v/>
      </c>
      <c r="I850" s="3" t="str">
        <f>IF(COUNT($A850)=0,"",IF(H850="3E","3E",IF(H850="","I",LOOKUP(H850/J$2,{0,0.4,0.45,0.5,0.55,0.6,0.65,0.7,0.75,0.8,1},{"F","D","C","C+","B-","B","B+","A-","A","A+"}))))</f>
        <v/>
      </c>
      <c r="J850" s="2" t="str">
        <f>IF(COUNT($A850)=0,"",IF(H850="","--",IF(H850="3E","3E",LOOKUP(H850/J$2,{0,0.4,0.45,0.5,0.55,0.6,0.65,0.7,0.75,0.8,1},{0,2,2.25,2.5,2.75,3,3.25,3.5,3.75,4}))))</f>
        <v/>
      </c>
      <c r="K850" s="3" t="str">
        <f>IF(COUNT($A850)=0,"",IF($A850&lt;&gt;DRAFT!$B852,"ERR",IF(DRAFT!AJ852="3E","3E",IF(COUNT(DRAFT!AF852,DRAFT!AJ852)&gt;0,DRAFT!AK852,""))))</f>
        <v/>
      </c>
      <c r="L850" s="3" t="str">
        <f>IF(COUNT($A850)=0,"",IF(K850="3E","3E",IF(K850="","I",LOOKUP(K850/M$2,{0,0.4,0.45,0.5,0.55,0.6,0.65,0.7,0.75,0.8,1},{"F","D","C","C+","B-","B","B+","A-","A","A+"}))))</f>
        <v/>
      </c>
      <c r="M850" s="2" t="str">
        <f>IF(COUNT($A850)=0,"",IF(K850="","--",IF(K850="3E","3E",LOOKUP(K850/M$2,{0,0.4,0.45,0.5,0.55,0.6,0.65,0.7,0.75,0.8,1},{0,2,2.25,2.5,2.75,3,3.25,3.5,3.75,4}))))</f>
        <v/>
      </c>
      <c r="N850" s="3" t="str">
        <f>IF(COUNT($A850)=0,"",IF($A850&lt;&gt;DRAFT!$B852,"ERR",IF(DRAFT!AS852="3E","3E",IF(COUNT(DRAFT!AO852,DRAFT!AS852)&gt;0,DRAFT!AT852,""))))</f>
        <v/>
      </c>
      <c r="O850" s="3" t="str">
        <f>IF(COUNT($A850)=0,"",IF(N850="3E","3E",IF(N850="","I",LOOKUP(N850/P$2,{0,0.4,0.45,0.5,0.55,0.6,0.65,0.7,0.75,0.8,1},{"F","D","C","C+","B-","B","B+","A-","A","A+"}))))</f>
        <v/>
      </c>
      <c r="P850" s="2" t="str">
        <f>IF(COUNT($A850)=0,"",IF(N850="","--",IF(N850="3E","3E",LOOKUP(N850/P$2,{0,0.4,0.45,0.5,0.55,0.6,0.65,0.7,0.75,0.8,1},{0,2,2.25,2.5,2.75,3,3.25,3.5,3.75,4}))))</f>
        <v/>
      </c>
      <c r="Q850" s="3" t="str">
        <f>IF(COUNT($A850)=0,"",IF($A850&lt;&gt;DRAFT!$B852,"ERR",IF(DRAFT!BB852="3E","3E",IF(COUNT(DRAFT!AX852,DRAFT!BB852)&gt;0,DRAFT!BC852,""))))</f>
        <v/>
      </c>
      <c r="R850" s="3" t="str">
        <f>IF(COUNT($A850)=0,"",IF(Q850="3E","3E",IF(Q850="","I",LOOKUP(Q850/S$2,{0,0.4,0.45,0.5,0.55,0.6,0.65,0.7,0.75,0.8,1},{"F","D","C","C+","B-","B","B+","A-","A","A+"}))))</f>
        <v/>
      </c>
      <c r="S850" s="2" t="str">
        <f>IF(COUNT($A850)=0,"",IF(Q850="","--",IF(Q850="3E","3E",LOOKUP(Q850/S$2,{0,0.4,0.45,0.5,0.55,0.6,0.65,0.7,0.75,0.8,1},{0,2,2.25,2.5,2.75,3,3.25,3.5,3.75,4}))))</f>
        <v/>
      </c>
      <c r="T850" s="3" t="str">
        <f>IF(COUNT($A850)=0,"",IF($A850&lt;&gt;DRAFT!$B852,"ERR",IF(DRAFT!BK852="3E","3E",IF(COUNT(DRAFT!BG852,DRAFT!BK852)&gt;0,DRAFT!BL852,""))))</f>
        <v/>
      </c>
      <c r="U850" s="3" t="str">
        <f>IF(COUNT($A850)=0,"",IF(T850="3E","3E",IF(T850="","I",LOOKUP(T850/V$2,{0,0.4,0.45,0.5,0.55,0.6,0.65,0.7,0.75,0.8,1},{"F","D","C","C+","B-","B","B+","A-","A","A+"}))))</f>
        <v/>
      </c>
      <c r="V850" s="2" t="str">
        <f>IF(COUNT($A850)=0,"",IF(T850="","--",IF(T850="3E","3E",LOOKUP(T850/V$2,{0,0.4,0.45,0.5,0.55,0.6,0.65,0.7,0.75,0.8,1},{0,2,2.25,2.5,2.75,3,3.25,3.5,3.75,4}))))</f>
        <v/>
      </c>
      <c r="W850" s="3" t="str">
        <f>IF(COUNT($A850)=0,"",IF($A850&lt;&gt;DRAFT!$B852,"ERR",IF(DRAFT!BT852="3E","3E",IF(COUNT(DRAFT!BP852,DRAFT!BT852)&gt;0,DRAFT!BU852,""))))</f>
        <v/>
      </c>
      <c r="X850" s="3" t="str">
        <f>IF(COUNT($A850)=0,"",IF(W850="3E","3E",IF(W850="","I",LOOKUP(W850/Y$2,{0,0.4,0.45,0.5,0.55,0.6,0.65,0.7,0.75,0.8,1},{"F","D","C","C+","B-","B","B+","A-","A","A+"}))))</f>
        <v/>
      </c>
      <c r="Y850" s="2" t="str">
        <f>IF(COUNT($A850)=0,"",IF(W850="","--",IF(W850="3E","3E",LOOKUP(W850/Y$2,{0,0.4,0.45,0.5,0.55,0.6,0.65,0.7,0.75,0.8,1},{0,2,2.25,2.5,2.75,3,3.25,3.5,3.75,4}))))</f>
        <v/>
      </c>
      <c r="Z850" s="3" t="str">
        <f>IF(COUNT($A850)=0,"",IF($A850&lt;&gt;DRAFT!$B852,"ERR",IF(DRAFT!CC852="3E","3E",IF(COUNT(DRAFT!BY852,DRAFT!CC852)&gt;0,DRAFT!CD852,""))))</f>
        <v/>
      </c>
      <c r="AA850" s="3" t="str">
        <f>IF(COUNT($A850)=0,"",IF(Z850="3E","3E",IF(Z850="","I",LOOKUP(Z850/AB$2,{0,0.4,0.45,0.5,0.55,0.6,0.65,0.7,0.75,0.8,1},{"F","D","C","C+","B-","B","B+","A-","A","A+"}))))</f>
        <v/>
      </c>
      <c r="AB850" s="2" t="str">
        <f>IF(COUNT($A850)=0,"",IF(Z850="","--",IF(Z850="3E","3E",LOOKUP(Z850/AB$2,{0,0.4,0.45,0.5,0.55,0.6,0.65,0.7,0.75,0.8,1},{0,2,2.25,2.5,2.75,3,3.25,3.5,3.75,4}))))</f>
        <v/>
      </c>
      <c r="AC850" s="3" t="str">
        <f>IF(COUNT($A850)=0,"",IF($A850&lt;&gt;DRAFT!$B852,"ERR",IF(DRAFT!CF852&gt;0,DRAFT!CF852,"")))</f>
        <v/>
      </c>
      <c r="AD850" s="3" t="str">
        <f>IF(COUNT($A850)=0,"",IF(AC850="3E","3E",IF(AC850="","I",LOOKUP(AC850/AE$2,{0,0.4,0.45,0.5,0.55,0.6,0.65,0.7,0.75,0.8,1},{"F","D","C","C+","B-","B","B+","A-","A","A+"}))))</f>
        <v/>
      </c>
      <c r="AE850" s="2" t="str">
        <f>IF(COUNT($A850)=0,"",IF(AC850="","--",IF(AC850="3E","3E",LOOKUP(AC850/AE$2,{0,0.4,0.45,0.5,0.55,0.6,0.65,0.7,0.75,0.8,1},{0,2,2.25,2.5,2.75,3,3.25,3.5,3.75,4}))))</f>
        <v/>
      </c>
      <c r="AF850" s="3" t="str">
        <f>IF($A850&lt;&gt;DRAFT!$B852,"ERR",IF(OR(COUNT($A850)=0,COUNT(DRAFT!CI852:CK852,DRAFT!CM852:CO852)=0),"",CEILING(SUM(DRAFT!CL852,DRAFT!CP852),1)))</f>
        <v/>
      </c>
      <c r="AG850" s="3" t="str">
        <f>IF(COUNT($A850)=0,"",IF(AF850="3E","3E",IF(AF850="","I",LOOKUP(AF850/AH$2,{0,0.4,0.45,0.5,0.55,0.6,0.65,0.7,0.75,0.8,1},{"F","D","C","C+","B-","B","B+","A-","A","A+"}))))</f>
        <v/>
      </c>
      <c r="AH850" s="2" t="str">
        <f>IF(COUNT($A850)=0,"",IF(AF850="","--",IF(AF850="3E","3E",LOOKUP(AF850/AH$2,{0,0.4,0.45,0.5,0.55,0.6,0.65,0.7,0.75,0.8,1},{0,2,2.25,2.5,2.75,3,3.25,3.5,3.75,4}))))</f>
        <v/>
      </c>
      <c r="AI850" s="11" t="str">
        <f>IF(OR(COUNT($A850)=0,COUNT(B850:AH850)=0),"",IF(COUNTIF(B850:AH850,"3E")&gt;0,"3E",IF(DRAFT!$A852="R",TRUNC(SUMPRODUCT(RGP,RCP)/TCP,3),TRUNC((SUMPRODUCT(--(IMDGP&gt;0)*IMDGP,IMCP)+CEILING(DRAFT!$CQ852*42,0.25))/TCP,3))))</f>
        <v/>
      </c>
      <c r="AJ850" s="3" t="str">
        <f>IF(OR(COUNT($A850)=0,COUNT(B850:AH850)=0),"",IF(COUNTIF(B850:AH850,"3E")&gt;0,"3E",IF(DRAFT!$A852="R",SUMPRODUCT(--(RGP&gt;=2),RCP),SUMPRODUCT(--(IMDGP&gt;0),--(IMGP=0),IMCP)+DRAFT!$CR852)))</f>
        <v/>
      </c>
      <c r="AK850" s="3" t="str">
        <f>IF(OR(COUNT($A850)=0,COUNT(B850:AH850)=0),"",IF(COUNTIF(B850:AJ850,"3E")&gt;0,"3E",IF(AND(DRAFT!$A852="IM",OR($AI850&gt;DRAFT!$CQ852,$AJ850&gt;DRAFT!$CR852)),"IMPROVED",IF(AND(DRAFT!$A852="IM",$AI850&lt;=DRAFT!$CQ852,$AJ850&lt;=DRAFT!$CR852),"NOT IMPROVED",IF(AND(AH850&gt;=2,AI850&gt;=2,AJ850&gt;=30),"PASS","FAIL")))))</f>
        <v/>
      </c>
      <c r="AL850" s="3" t="str">
        <f t="shared" si="26"/>
        <v/>
      </c>
      <c r="AM850" s="3" t="str">
        <f t="shared" si="27"/>
        <v/>
      </c>
    </row>
    <row r="851" spans="1:39" ht="18.95" customHeight="1" x14ac:dyDescent="0.25">
      <c r="A851" s="4" t="str">
        <f>IF(DRAFT!$B853="","",DRAFT!$B853)</f>
        <v/>
      </c>
      <c r="B851" s="3" t="str">
        <f>IF(COUNT($A851)=0,"",IF($A851&lt;&gt;DRAFT!$B853,"ERR",IF(DRAFT!I853="3E","3E",IF(COUNT(DRAFT!E853,DRAFT!I853)&gt;0,DRAFT!J853,""))))</f>
        <v/>
      </c>
      <c r="C851" s="3" t="str">
        <f>IF(COUNT($A851)=0,"",IF(B851="3E","3E",IF(B851="","I",LOOKUP(B851/D$2,{0,0.4,0.45,0.5,0.55,0.6,0.65,0.7,0.75,0.8,1},{"F","D","C","C+","B-","B","B+","A-","A","A+"}))))</f>
        <v/>
      </c>
      <c r="D851" s="2" t="str">
        <f>IF(COUNT($A851)=0,"",IF(B851="","--",IF(B851="3E","3E",LOOKUP(B851/D$2,{0,0.4,0.45,0.5,0.55,0.6,0.65,0.7,0.75,0.8,1},{0,2,2.25,2.5,2.75,3,3.25,3.5,3.75,4}))))</f>
        <v/>
      </c>
      <c r="E851" s="3" t="str">
        <f>IF(COUNT($A851)=0,"",IF($A851&lt;&gt;DRAFT!$B853,"ERR",IF(DRAFT!R853="3E","3E",IF(COUNT(DRAFT!N853,DRAFT!R853)&gt;0,DRAFT!S853,""))))</f>
        <v/>
      </c>
      <c r="F851" s="3" t="str">
        <f>IF(COUNT($A851)=0,"",IF(E851="3E","3E",IF(E851="","I",LOOKUP(E851/G$2,{0,0.4,0.45,0.5,0.55,0.6,0.65,0.7,0.75,0.8,1},{"F","D","C","C+","B-","B","B+","A-","A","A+"}))))</f>
        <v/>
      </c>
      <c r="G851" s="2" t="str">
        <f>IF(COUNT($A851)=0,"",IF(E851="","--",IF(E851="3E","3E",LOOKUP(E851/G$2,{0,0.4,0.45,0.5,0.55,0.6,0.65,0.7,0.75,0.8,1},{0,2,2.25,2.5,2.75,3,3.25,3.5,3.75,4}))))</f>
        <v/>
      </c>
      <c r="H851" s="3" t="str">
        <f>IF(COUNT($A851)=0,"",IF($A851&lt;&gt;DRAFT!$B853,"ERR",IF(DRAFT!AA853="3E","3E",IF(COUNT(DRAFT!W853,DRAFT!AA853)&gt;0,DRAFT!AB853,""))))</f>
        <v/>
      </c>
      <c r="I851" s="3" t="str">
        <f>IF(COUNT($A851)=0,"",IF(H851="3E","3E",IF(H851="","I",LOOKUP(H851/J$2,{0,0.4,0.45,0.5,0.55,0.6,0.65,0.7,0.75,0.8,1},{"F","D","C","C+","B-","B","B+","A-","A","A+"}))))</f>
        <v/>
      </c>
      <c r="J851" s="2" t="str">
        <f>IF(COUNT($A851)=0,"",IF(H851="","--",IF(H851="3E","3E",LOOKUP(H851/J$2,{0,0.4,0.45,0.5,0.55,0.6,0.65,0.7,0.75,0.8,1},{0,2,2.25,2.5,2.75,3,3.25,3.5,3.75,4}))))</f>
        <v/>
      </c>
      <c r="K851" s="3" t="str">
        <f>IF(COUNT($A851)=0,"",IF($A851&lt;&gt;DRAFT!$B853,"ERR",IF(DRAFT!AJ853="3E","3E",IF(COUNT(DRAFT!AF853,DRAFT!AJ853)&gt;0,DRAFT!AK853,""))))</f>
        <v/>
      </c>
      <c r="L851" s="3" t="str">
        <f>IF(COUNT($A851)=0,"",IF(K851="3E","3E",IF(K851="","I",LOOKUP(K851/M$2,{0,0.4,0.45,0.5,0.55,0.6,0.65,0.7,0.75,0.8,1},{"F","D","C","C+","B-","B","B+","A-","A","A+"}))))</f>
        <v/>
      </c>
      <c r="M851" s="2" t="str">
        <f>IF(COUNT($A851)=0,"",IF(K851="","--",IF(K851="3E","3E",LOOKUP(K851/M$2,{0,0.4,0.45,0.5,0.55,0.6,0.65,0.7,0.75,0.8,1},{0,2,2.25,2.5,2.75,3,3.25,3.5,3.75,4}))))</f>
        <v/>
      </c>
      <c r="N851" s="3" t="str">
        <f>IF(COUNT($A851)=0,"",IF($A851&lt;&gt;DRAFT!$B853,"ERR",IF(DRAFT!AS853="3E","3E",IF(COUNT(DRAFT!AO853,DRAFT!AS853)&gt;0,DRAFT!AT853,""))))</f>
        <v/>
      </c>
      <c r="O851" s="3" t="str">
        <f>IF(COUNT($A851)=0,"",IF(N851="3E","3E",IF(N851="","I",LOOKUP(N851/P$2,{0,0.4,0.45,0.5,0.55,0.6,0.65,0.7,0.75,0.8,1},{"F","D","C","C+","B-","B","B+","A-","A","A+"}))))</f>
        <v/>
      </c>
      <c r="P851" s="2" t="str">
        <f>IF(COUNT($A851)=0,"",IF(N851="","--",IF(N851="3E","3E",LOOKUP(N851/P$2,{0,0.4,0.45,0.5,0.55,0.6,0.65,0.7,0.75,0.8,1},{0,2,2.25,2.5,2.75,3,3.25,3.5,3.75,4}))))</f>
        <v/>
      </c>
      <c r="Q851" s="3" t="str">
        <f>IF(COUNT($A851)=0,"",IF($A851&lt;&gt;DRAFT!$B853,"ERR",IF(DRAFT!BB853="3E","3E",IF(COUNT(DRAFT!AX853,DRAFT!BB853)&gt;0,DRAFT!BC853,""))))</f>
        <v/>
      </c>
      <c r="R851" s="3" t="str">
        <f>IF(COUNT($A851)=0,"",IF(Q851="3E","3E",IF(Q851="","I",LOOKUP(Q851/S$2,{0,0.4,0.45,0.5,0.55,0.6,0.65,0.7,0.75,0.8,1},{"F","D","C","C+","B-","B","B+","A-","A","A+"}))))</f>
        <v/>
      </c>
      <c r="S851" s="2" t="str">
        <f>IF(COUNT($A851)=0,"",IF(Q851="","--",IF(Q851="3E","3E",LOOKUP(Q851/S$2,{0,0.4,0.45,0.5,0.55,0.6,0.65,0.7,0.75,0.8,1},{0,2,2.25,2.5,2.75,3,3.25,3.5,3.75,4}))))</f>
        <v/>
      </c>
      <c r="T851" s="3" t="str">
        <f>IF(COUNT($A851)=0,"",IF($A851&lt;&gt;DRAFT!$B853,"ERR",IF(DRAFT!BK853="3E","3E",IF(COUNT(DRAFT!BG853,DRAFT!BK853)&gt;0,DRAFT!BL853,""))))</f>
        <v/>
      </c>
      <c r="U851" s="3" t="str">
        <f>IF(COUNT($A851)=0,"",IF(T851="3E","3E",IF(T851="","I",LOOKUP(T851/V$2,{0,0.4,0.45,0.5,0.55,0.6,0.65,0.7,0.75,0.8,1},{"F","D","C","C+","B-","B","B+","A-","A","A+"}))))</f>
        <v/>
      </c>
      <c r="V851" s="2" t="str">
        <f>IF(COUNT($A851)=0,"",IF(T851="","--",IF(T851="3E","3E",LOOKUP(T851/V$2,{0,0.4,0.45,0.5,0.55,0.6,0.65,0.7,0.75,0.8,1},{0,2,2.25,2.5,2.75,3,3.25,3.5,3.75,4}))))</f>
        <v/>
      </c>
      <c r="W851" s="3" t="str">
        <f>IF(COUNT($A851)=0,"",IF($A851&lt;&gt;DRAFT!$B853,"ERR",IF(DRAFT!BT853="3E","3E",IF(COUNT(DRAFT!BP853,DRAFT!BT853)&gt;0,DRAFT!BU853,""))))</f>
        <v/>
      </c>
      <c r="X851" s="3" t="str">
        <f>IF(COUNT($A851)=0,"",IF(W851="3E","3E",IF(W851="","I",LOOKUP(W851/Y$2,{0,0.4,0.45,0.5,0.55,0.6,0.65,0.7,0.75,0.8,1},{"F","D","C","C+","B-","B","B+","A-","A","A+"}))))</f>
        <v/>
      </c>
      <c r="Y851" s="2" t="str">
        <f>IF(COUNT($A851)=0,"",IF(W851="","--",IF(W851="3E","3E",LOOKUP(W851/Y$2,{0,0.4,0.45,0.5,0.55,0.6,0.65,0.7,0.75,0.8,1},{0,2,2.25,2.5,2.75,3,3.25,3.5,3.75,4}))))</f>
        <v/>
      </c>
      <c r="Z851" s="3" t="str">
        <f>IF(COUNT($A851)=0,"",IF($A851&lt;&gt;DRAFT!$B853,"ERR",IF(DRAFT!CC853="3E","3E",IF(COUNT(DRAFT!BY853,DRAFT!CC853)&gt;0,DRAFT!CD853,""))))</f>
        <v/>
      </c>
      <c r="AA851" s="3" t="str">
        <f>IF(COUNT($A851)=0,"",IF(Z851="3E","3E",IF(Z851="","I",LOOKUP(Z851/AB$2,{0,0.4,0.45,0.5,0.55,0.6,0.65,0.7,0.75,0.8,1},{"F","D","C","C+","B-","B","B+","A-","A","A+"}))))</f>
        <v/>
      </c>
      <c r="AB851" s="2" t="str">
        <f>IF(COUNT($A851)=0,"",IF(Z851="","--",IF(Z851="3E","3E",LOOKUP(Z851/AB$2,{0,0.4,0.45,0.5,0.55,0.6,0.65,0.7,0.75,0.8,1},{0,2,2.25,2.5,2.75,3,3.25,3.5,3.75,4}))))</f>
        <v/>
      </c>
      <c r="AC851" s="3" t="str">
        <f>IF(COUNT($A851)=0,"",IF($A851&lt;&gt;DRAFT!$B853,"ERR",IF(DRAFT!CF853&gt;0,DRAFT!CF853,"")))</f>
        <v/>
      </c>
      <c r="AD851" s="3" t="str">
        <f>IF(COUNT($A851)=0,"",IF(AC851="3E","3E",IF(AC851="","I",LOOKUP(AC851/AE$2,{0,0.4,0.45,0.5,0.55,0.6,0.65,0.7,0.75,0.8,1},{"F","D","C","C+","B-","B","B+","A-","A","A+"}))))</f>
        <v/>
      </c>
      <c r="AE851" s="2" t="str">
        <f>IF(COUNT($A851)=0,"",IF(AC851="","--",IF(AC851="3E","3E",LOOKUP(AC851/AE$2,{0,0.4,0.45,0.5,0.55,0.6,0.65,0.7,0.75,0.8,1},{0,2,2.25,2.5,2.75,3,3.25,3.5,3.75,4}))))</f>
        <v/>
      </c>
      <c r="AF851" s="3" t="str">
        <f>IF($A851&lt;&gt;DRAFT!$B853,"ERR",IF(OR(COUNT($A851)=0,COUNT(DRAFT!CI853:CK853,DRAFT!CM853:CO853)=0),"",CEILING(SUM(DRAFT!CL853,DRAFT!CP853),1)))</f>
        <v/>
      </c>
      <c r="AG851" s="3" t="str">
        <f>IF(COUNT($A851)=0,"",IF(AF851="3E","3E",IF(AF851="","I",LOOKUP(AF851/AH$2,{0,0.4,0.45,0.5,0.55,0.6,0.65,0.7,0.75,0.8,1},{"F","D","C","C+","B-","B","B+","A-","A","A+"}))))</f>
        <v/>
      </c>
      <c r="AH851" s="2" t="str">
        <f>IF(COUNT($A851)=0,"",IF(AF851="","--",IF(AF851="3E","3E",LOOKUP(AF851/AH$2,{0,0.4,0.45,0.5,0.55,0.6,0.65,0.7,0.75,0.8,1},{0,2,2.25,2.5,2.75,3,3.25,3.5,3.75,4}))))</f>
        <v/>
      </c>
      <c r="AI851" s="11" t="str">
        <f>IF(OR(COUNT($A851)=0,COUNT(B851:AH851)=0),"",IF(COUNTIF(B851:AH851,"3E")&gt;0,"3E",IF(DRAFT!$A853="R",TRUNC(SUMPRODUCT(RGP,RCP)/TCP,3),TRUNC((SUMPRODUCT(--(IMDGP&gt;0)*IMDGP,IMCP)+CEILING(DRAFT!$CQ853*42,0.25))/TCP,3))))</f>
        <v/>
      </c>
      <c r="AJ851" s="3" t="str">
        <f>IF(OR(COUNT($A851)=0,COUNT(B851:AH851)=0),"",IF(COUNTIF(B851:AH851,"3E")&gt;0,"3E",IF(DRAFT!$A853="R",SUMPRODUCT(--(RGP&gt;=2),RCP),SUMPRODUCT(--(IMDGP&gt;0),--(IMGP=0),IMCP)+DRAFT!$CR853)))</f>
        <v/>
      </c>
      <c r="AK851" s="3" t="str">
        <f>IF(OR(COUNT($A851)=0,COUNT(B851:AH851)=0),"",IF(COUNTIF(B851:AJ851,"3E")&gt;0,"3E",IF(AND(DRAFT!$A853="IM",OR($AI851&gt;DRAFT!$CQ853,$AJ851&gt;DRAFT!$CR853)),"IMPROVED",IF(AND(DRAFT!$A853="IM",$AI851&lt;=DRAFT!$CQ853,$AJ851&lt;=DRAFT!$CR853),"NOT IMPROVED",IF(AND(AH851&gt;=2,AI851&gt;=2,AJ851&gt;=30),"PASS","FAIL")))))</f>
        <v/>
      </c>
      <c r="AL851" s="3" t="str">
        <f t="shared" si="26"/>
        <v/>
      </c>
      <c r="AM851" s="3" t="str">
        <f t="shared" si="27"/>
        <v/>
      </c>
    </row>
    <row r="852" spans="1:39" ht="18.95" customHeight="1" x14ac:dyDescent="0.25">
      <c r="A852" s="4" t="str">
        <f>IF(DRAFT!$B854="","",DRAFT!$B854)</f>
        <v/>
      </c>
      <c r="B852" s="3" t="str">
        <f>IF(COUNT($A852)=0,"",IF($A852&lt;&gt;DRAFT!$B854,"ERR",IF(DRAFT!I854="3E","3E",IF(COUNT(DRAFT!E854,DRAFT!I854)&gt;0,DRAFT!J854,""))))</f>
        <v/>
      </c>
      <c r="C852" s="3" t="str">
        <f>IF(COUNT($A852)=0,"",IF(B852="3E","3E",IF(B852="","I",LOOKUP(B852/D$2,{0,0.4,0.45,0.5,0.55,0.6,0.65,0.7,0.75,0.8,1},{"F","D","C","C+","B-","B","B+","A-","A","A+"}))))</f>
        <v/>
      </c>
      <c r="D852" s="2" t="str">
        <f>IF(COUNT($A852)=0,"",IF(B852="","--",IF(B852="3E","3E",LOOKUP(B852/D$2,{0,0.4,0.45,0.5,0.55,0.6,0.65,0.7,0.75,0.8,1},{0,2,2.25,2.5,2.75,3,3.25,3.5,3.75,4}))))</f>
        <v/>
      </c>
      <c r="E852" s="3" t="str">
        <f>IF(COUNT($A852)=0,"",IF($A852&lt;&gt;DRAFT!$B854,"ERR",IF(DRAFT!R854="3E","3E",IF(COUNT(DRAFT!N854,DRAFT!R854)&gt;0,DRAFT!S854,""))))</f>
        <v/>
      </c>
      <c r="F852" s="3" t="str">
        <f>IF(COUNT($A852)=0,"",IF(E852="3E","3E",IF(E852="","I",LOOKUP(E852/G$2,{0,0.4,0.45,0.5,0.55,0.6,0.65,0.7,0.75,0.8,1},{"F","D","C","C+","B-","B","B+","A-","A","A+"}))))</f>
        <v/>
      </c>
      <c r="G852" s="2" t="str">
        <f>IF(COUNT($A852)=0,"",IF(E852="","--",IF(E852="3E","3E",LOOKUP(E852/G$2,{0,0.4,0.45,0.5,0.55,0.6,0.65,0.7,0.75,0.8,1},{0,2,2.25,2.5,2.75,3,3.25,3.5,3.75,4}))))</f>
        <v/>
      </c>
      <c r="H852" s="3" t="str">
        <f>IF(COUNT($A852)=0,"",IF($A852&lt;&gt;DRAFT!$B854,"ERR",IF(DRAFT!AA854="3E","3E",IF(COUNT(DRAFT!W854,DRAFT!AA854)&gt;0,DRAFT!AB854,""))))</f>
        <v/>
      </c>
      <c r="I852" s="3" t="str">
        <f>IF(COUNT($A852)=0,"",IF(H852="3E","3E",IF(H852="","I",LOOKUP(H852/J$2,{0,0.4,0.45,0.5,0.55,0.6,0.65,0.7,0.75,0.8,1},{"F","D","C","C+","B-","B","B+","A-","A","A+"}))))</f>
        <v/>
      </c>
      <c r="J852" s="2" t="str">
        <f>IF(COUNT($A852)=0,"",IF(H852="","--",IF(H852="3E","3E",LOOKUP(H852/J$2,{0,0.4,0.45,0.5,0.55,0.6,0.65,0.7,0.75,0.8,1},{0,2,2.25,2.5,2.75,3,3.25,3.5,3.75,4}))))</f>
        <v/>
      </c>
      <c r="K852" s="3" t="str">
        <f>IF(COUNT($A852)=0,"",IF($A852&lt;&gt;DRAFT!$B854,"ERR",IF(DRAFT!AJ854="3E","3E",IF(COUNT(DRAFT!AF854,DRAFT!AJ854)&gt;0,DRAFT!AK854,""))))</f>
        <v/>
      </c>
      <c r="L852" s="3" t="str">
        <f>IF(COUNT($A852)=0,"",IF(K852="3E","3E",IF(K852="","I",LOOKUP(K852/M$2,{0,0.4,0.45,0.5,0.55,0.6,0.65,0.7,0.75,0.8,1},{"F","D","C","C+","B-","B","B+","A-","A","A+"}))))</f>
        <v/>
      </c>
      <c r="M852" s="2" t="str">
        <f>IF(COUNT($A852)=0,"",IF(K852="","--",IF(K852="3E","3E",LOOKUP(K852/M$2,{0,0.4,0.45,0.5,0.55,0.6,0.65,0.7,0.75,0.8,1},{0,2,2.25,2.5,2.75,3,3.25,3.5,3.75,4}))))</f>
        <v/>
      </c>
      <c r="N852" s="3" t="str">
        <f>IF(COUNT($A852)=0,"",IF($A852&lt;&gt;DRAFT!$B854,"ERR",IF(DRAFT!AS854="3E","3E",IF(COUNT(DRAFT!AO854,DRAFT!AS854)&gt;0,DRAFT!AT854,""))))</f>
        <v/>
      </c>
      <c r="O852" s="3" t="str">
        <f>IF(COUNT($A852)=0,"",IF(N852="3E","3E",IF(N852="","I",LOOKUP(N852/P$2,{0,0.4,0.45,0.5,0.55,0.6,0.65,0.7,0.75,0.8,1},{"F","D","C","C+","B-","B","B+","A-","A","A+"}))))</f>
        <v/>
      </c>
      <c r="P852" s="2" t="str">
        <f>IF(COUNT($A852)=0,"",IF(N852="","--",IF(N852="3E","3E",LOOKUP(N852/P$2,{0,0.4,0.45,0.5,0.55,0.6,0.65,0.7,0.75,0.8,1},{0,2,2.25,2.5,2.75,3,3.25,3.5,3.75,4}))))</f>
        <v/>
      </c>
      <c r="Q852" s="3" t="str">
        <f>IF(COUNT($A852)=0,"",IF($A852&lt;&gt;DRAFT!$B854,"ERR",IF(DRAFT!BB854="3E","3E",IF(COUNT(DRAFT!AX854,DRAFT!BB854)&gt;0,DRAFT!BC854,""))))</f>
        <v/>
      </c>
      <c r="R852" s="3" t="str">
        <f>IF(COUNT($A852)=0,"",IF(Q852="3E","3E",IF(Q852="","I",LOOKUP(Q852/S$2,{0,0.4,0.45,0.5,0.55,0.6,0.65,0.7,0.75,0.8,1},{"F","D","C","C+","B-","B","B+","A-","A","A+"}))))</f>
        <v/>
      </c>
      <c r="S852" s="2" t="str">
        <f>IF(COUNT($A852)=0,"",IF(Q852="","--",IF(Q852="3E","3E",LOOKUP(Q852/S$2,{0,0.4,0.45,0.5,0.55,0.6,0.65,0.7,0.75,0.8,1},{0,2,2.25,2.5,2.75,3,3.25,3.5,3.75,4}))))</f>
        <v/>
      </c>
      <c r="T852" s="3" t="str">
        <f>IF(COUNT($A852)=0,"",IF($A852&lt;&gt;DRAFT!$B854,"ERR",IF(DRAFT!BK854="3E","3E",IF(COUNT(DRAFT!BG854,DRAFT!BK854)&gt;0,DRAFT!BL854,""))))</f>
        <v/>
      </c>
      <c r="U852" s="3" t="str">
        <f>IF(COUNT($A852)=0,"",IF(T852="3E","3E",IF(T852="","I",LOOKUP(T852/V$2,{0,0.4,0.45,0.5,0.55,0.6,0.65,0.7,0.75,0.8,1},{"F","D","C","C+","B-","B","B+","A-","A","A+"}))))</f>
        <v/>
      </c>
      <c r="V852" s="2" t="str">
        <f>IF(COUNT($A852)=0,"",IF(T852="","--",IF(T852="3E","3E",LOOKUP(T852/V$2,{0,0.4,0.45,0.5,0.55,0.6,0.65,0.7,0.75,0.8,1},{0,2,2.25,2.5,2.75,3,3.25,3.5,3.75,4}))))</f>
        <v/>
      </c>
      <c r="W852" s="3" t="str">
        <f>IF(COUNT($A852)=0,"",IF($A852&lt;&gt;DRAFT!$B854,"ERR",IF(DRAFT!BT854="3E","3E",IF(COUNT(DRAFT!BP854,DRAFT!BT854)&gt;0,DRAFT!BU854,""))))</f>
        <v/>
      </c>
      <c r="X852" s="3" t="str">
        <f>IF(COUNT($A852)=0,"",IF(W852="3E","3E",IF(W852="","I",LOOKUP(W852/Y$2,{0,0.4,0.45,0.5,0.55,0.6,0.65,0.7,0.75,0.8,1},{"F","D","C","C+","B-","B","B+","A-","A","A+"}))))</f>
        <v/>
      </c>
      <c r="Y852" s="2" t="str">
        <f>IF(COUNT($A852)=0,"",IF(W852="","--",IF(W852="3E","3E",LOOKUP(W852/Y$2,{0,0.4,0.45,0.5,0.55,0.6,0.65,0.7,0.75,0.8,1},{0,2,2.25,2.5,2.75,3,3.25,3.5,3.75,4}))))</f>
        <v/>
      </c>
      <c r="Z852" s="3" t="str">
        <f>IF(COUNT($A852)=0,"",IF($A852&lt;&gt;DRAFT!$B854,"ERR",IF(DRAFT!CC854="3E","3E",IF(COUNT(DRAFT!BY854,DRAFT!CC854)&gt;0,DRAFT!CD854,""))))</f>
        <v/>
      </c>
      <c r="AA852" s="3" t="str">
        <f>IF(COUNT($A852)=0,"",IF(Z852="3E","3E",IF(Z852="","I",LOOKUP(Z852/AB$2,{0,0.4,0.45,0.5,0.55,0.6,0.65,0.7,0.75,0.8,1},{"F","D","C","C+","B-","B","B+","A-","A","A+"}))))</f>
        <v/>
      </c>
      <c r="AB852" s="2" t="str">
        <f>IF(COUNT($A852)=0,"",IF(Z852="","--",IF(Z852="3E","3E",LOOKUP(Z852/AB$2,{0,0.4,0.45,0.5,0.55,0.6,0.65,0.7,0.75,0.8,1},{0,2,2.25,2.5,2.75,3,3.25,3.5,3.75,4}))))</f>
        <v/>
      </c>
      <c r="AC852" s="3" t="str">
        <f>IF(COUNT($A852)=0,"",IF($A852&lt;&gt;DRAFT!$B854,"ERR",IF(DRAFT!CF854&gt;0,DRAFT!CF854,"")))</f>
        <v/>
      </c>
      <c r="AD852" s="3" t="str">
        <f>IF(COUNT($A852)=0,"",IF(AC852="3E","3E",IF(AC852="","I",LOOKUP(AC852/AE$2,{0,0.4,0.45,0.5,0.55,0.6,0.65,0.7,0.75,0.8,1},{"F","D","C","C+","B-","B","B+","A-","A","A+"}))))</f>
        <v/>
      </c>
      <c r="AE852" s="2" t="str">
        <f>IF(COUNT($A852)=0,"",IF(AC852="","--",IF(AC852="3E","3E",LOOKUP(AC852/AE$2,{0,0.4,0.45,0.5,0.55,0.6,0.65,0.7,0.75,0.8,1},{0,2,2.25,2.5,2.75,3,3.25,3.5,3.75,4}))))</f>
        <v/>
      </c>
      <c r="AF852" s="3" t="str">
        <f>IF($A852&lt;&gt;DRAFT!$B854,"ERR",IF(OR(COUNT($A852)=0,COUNT(DRAFT!CI854:CK854,DRAFT!CM854:CO854)=0),"",CEILING(SUM(DRAFT!CL854,DRAFT!CP854),1)))</f>
        <v/>
      </c>
      <c r="AG852" s="3" t="str">
        <f>IF(COUNT($A852)=0,"",IF(AF852="3E","3E",IF(AF852="","I",LOOKUP(AF852/AH$2,{0,0.4,0.45,0.5,0.55,0.6,0.65,0.7,0.75,0.8,1},{"F","D","C","C+","B-","B","B+","A-","A","A+"}))))</f>
        <v/>
      </c>
      <c r="AH852" s="2" t="str">
        <f>IF(COUNT($A852)=0,"",IF(AF852="","--",IF(AF852="3E","3E",LOOKUP(AF852/AH$2,{0,0.4,0.45,0.5,0.55,0.6,0.65,0.7,0.75,0.8,1},{0,2,2.25,2.5,2.75,3,3.25,3.5,3.75,4}))))</f>
        <v/>
      </c>
      <c r="AI852" s="11" t="str">
        <f>IF(OR(COUNT($A852)=0,COUNT(B852:AH852)=0),"",IF(COUNTIF(B852:AH852,"3E")&gt;0,"3E",IF(DRAFT!$A854="R",TRUNC(SUMPRODUCT(RGP,RCP)/TCP,3),TRUNC((SUMPRODUCT(--(IMDGP&gt;0)*IMDGP,IMCP)+CEILING(DRAFT!$CQ854*42,0.25))/TCP,3))))</f>
        <v/>
      </c>
      <c r="AJ852" s="3" t="str">
        <f>IF(OR(COUNT($A852)=0,COUNT(B852:AH852)=0),"",IF(COUNTIF(B852:AH852,"3E")&gt;0,"3E",IF(DRAFT!$A854="R",SUMPRODUCT(--(RGP&gt;=2),RCP),SUMPRODUCT(--(IMDGP&gt;0),--(IMGP=0),IMCP)+DRAFT!$CR854)))</f>
        <v/>
      </c>
      <c r="AK852" s="3" t="str">
        <f>IF(OR(COUNT($A852)=0,COUNT(B852:AH852)=0),"",IF(COUNTIF(B852:AJ852,"3E")&gt;0,"3E",IF(AND(DRAFT!$A854="IM",OR($AI852&gt;DRAFT!$CQ854,$AJ852&gt;DRAFT!$CR854)),"IMPROVED",IF(AND(DRAFT!$A854="IM",$AI852&lt;=DRAFT!$CQ854,$AJ852&lt;=DRAFT!$CR854),"NOT IMPROVED",IF(AND(AH852&gt;=2,AI852&gt;=2,AJ852&gt;=30),"PASS","FAIL")))))</f>
        <v/>
      </c>
      <c r="AL852" s="3" t="str">
        <f t="shared" si="26"/>
        <v/>
      </c>
      <c r="AM852" s="3" t="str">
        <f t="shared" si="27"/>
        <v/>
      </c>
    </row>
    <row r="853" spans="1:39" ht="18.95" customHeight="1" x14ac:dyDescent="0.25">
      <c r="A853" s="4" t="str">
        <f>IF(DRAFT!$B855="","",DRAFT!$B855)</f>
        <v/>
      </c>
      <c r="B853" s="3" t="str">
        <f>IF(COUNT($A853)=0,"",IF($A853&lt;&gt;DRAFT!$B855,"ERR",IF(DRAFT!I855="3E","3E",IF(COUNT(DRAFT!E855,DRAFT!I855)&gt;0,DRAFT!J855,""))))</f>
        <v/>
      </c>
      <c r="C853" s="3" t="str">
        <f>IF(COUNT($A853)=0,"",IF(B853="3E","3E",IF(B853="","I",LOOKUP(B853/D$2,{0,0.4,0.45,0.5,0.55,0.6,0.65,0.7,0.75,0.8,1},{"F","D","C","C+","B-","B","B+","A-","A","A+"}))))</f>
        <v/>
      </c>
      <c r="D853" s="2" t="str">
        <f>IF(COUNT($A853)=0,"",IF(B853="","--",IF(B853="3E","3E",LOOKUP(B853/D$2,{0,0.4,0.45,0.5,0.55,0.6,0.65,0.7,0.75,0.8,1},{0,2,2.25,2.5,2.75,3,3.25,3.5,3.75,4}))))</f>
        <v/>
      </c>
      <c r="E853" s="3" t="str">
        <f>IF(COUNT($A853)=0,"",IF($A853&lt;&gt;DRAFT!$B855,"ERR",IF(DRAFT!R855="3E","3E",IF(COUNT(DRAFT!N855,DRAFT!R855)&gt;0,DRAFT!S855,""))))</f>
        <v/>
      </c>
      <c r="F853" s="3" t="str">
        <f>IF(COUNT($A853)=0,"",IF(E853="3E","3E",IF(E853="","I",LOOKUP(E853/G$2,{0,0.4,0.45,0.5,0.55,0.6,0.65,0.7,0.75,0.8,1},{"F","D","C","C+","B-","B","B+","A-","A","A+"}))))</f>
        <v/>
      </c>
      <c r="G853" s="2" t="str">
        <f>IF(COUNT($A853)=0,"",IF(E853="","--",IF(E853="3E","3E",LOOKUP(E853/G$2,{0,0.4,0.45,0.5,0.55,0.6,0.65,0.7,0.75,0.8,1},{0,2,2.25,2.5,2.75,3,3.25,3.5,3.75,4}))))</f>
        <v/>
      </c>
      <c r="H853" s="3" t="str">
        <f>IF(COUNT($A853)=0,"",IF($A853&lt;&gt;DRAFT!$B855,"ERR",IF(DRAFT!AA855="3E","3E",IF(COUNT(DRAFT!W855,DRAFT!AA855)&gt;0,DRAFT!AB855,""))))</f>
        <v/>
      </c>
      <c r="I853" s="3" t="str">
        <f>IF(COUNT($A853)=0,"",IF(H853="3E","3E",IF(H853="","I",LOOKUP(H853/J$2,{0,0.4,0.45,0.5,0.55,0.6,0.65,0.7,0.75,0.8,1},{"F","D","C","C+","B-","B","B+","A-","A","A+"}))))</f>
        <v/>
      </c>
      <c r="J853" s="2" t="str">
        <f>IF(COUNT($A853)=0,"",IF(H853="","--",IF(H853="3E","3E",LOOKUP(H853/J$2,{0,0.4,0.45,0.5,0.55,0.6,0.65,0.7,0.75,0.8,1},{0,2,2.25,2.5,2.75,3,3.25,3.5,3.75,4}))))</f>
        <v/>
      </c>
      <c r="K853" s="3" t="str">
        <f>IF(COUNT($A853)=0,"",IF($A853&lt;&gt;DRAFT!$B855,"ERR",IF(DRAFT!AJ855="3E","3E",IF(COUNT(DRAFT!AF855,DRAFT!AJ855)&gt;0,DRAFT!AK855,""))))</f>
        <v/>
      </c>
      <c r="L853" s="3" t="str">
        <f>IF(COUNT($A853)=0,"",IF(K853="3E","3E",IF(K853="","I",LOOKUP(K853/M$2,{0,0.4,0.45,0.5,0.55,0.6,0.65,0.7,0.75,0.8,1},{"F","D","C","C+","B-","B","B+","A-","A","A+"}))))</f>
        <v/>
      </c>
      <c r="M853" s="2" t="str">
        <f>IF(COUNT($A853)=0,"",IF(K853="","--",IF(K853="3E","3E",LOOKUP(K853/M$2,{0,0.4,0.45,0.5,0.55,0.6,0.65,0.7,0.75,0.8,1},{0,2,2.25,2.5,2.75,3,3.25,3.5,3.75,4}))))</f>
        <v/>
      </c>
      <c r="N853" s="3" t="str">
        <f>IF(COUNT($A853)=0,"",IF($A853&lt;&gt;DRAFT!$B855,"ERR",IF(DRAFT!AS855="3E","3E",IF(COUNT(DRAFT!AO855,DRAFT!AS855)&gt;0,DRAFT!AT855,""))))</f>
        <v/>
      </c>
      <c r="O853" s="3" t="str">
        <f>IF(COUNT($A853)=0,"",IF(N853="3E","3E",IF(N853="","I",LOOKUP(N853/P$2,{0,0.4,0.45,0.5,0.55,0.6,0.65,0.7,0.75,0.8,1},{"F","D","C","C+","B-","B","B+","A-","A","A+"}))))</f>
        <v/>
      </c>
      <c r="P853" s="2" t="str">
        <f>IF(COUNT($A853)=0,"",IF(N853="","--",IF(N853="3E","3E",LOOKUP(N853/P$2,{0,0.4,0.45,0.5,0.55,0.6,0.65,0.7,0.75,0.8,1},{0,2,2.25,2.5,2.75,3,3.25,3.5,3.75,4}))))</f>
        <v/>
      </c>
      <c r="Q853" s="3" t="str">
        <f>IF(COUNT($A853)=0,"",IF($A853&lt;&gt;DRAFT!$B855,"ERR",IF(DRAFT!BB855="3E","3E",IF(COUNT(DRAFT!AX855,DRAFT!BB855)&gt;0,DRAFT!BC855,""))))</f>
        <v/>
      </c>
      <c r="R853" s="3" t="str">
        <f>IF(COUNT($A853)=0,"",IF(Q853="3E","3E",IF(Q853="","I",LOOKUP(Q853/S$2,{0,0.4,0.45,0.5,0.55,0.6,0.65,0.7,0.75,0.8,1},{"F","D","C","C+","B-","B","B+","A-","A","A+"}))))</f>
        <v/>
      </c>
      <c r="S853" s="2" t="str">
        <f>IF(COUNT($A853)=0,"",IF(Q853="","--",IF(Q853="3E","3E",LOOKUP(Q853/S$2,{0,0.4,0.45,0.5,0.55,0.6,0.65,0.7,0.75,0.8,1},{0,2,2.25,2.5,2.75,3,3.25,3.5,3.75,4}))))</f>
        <v/>
      </c>
      <c r="T853" s="3" t="str">
        <f>IF(COUNT($A853)=0,"",IF($A853&lt;&gt;DRAFT!$B855,"ERR",IF(DRAFT!BK855="3E","3E",IF(COUNT(DRAFT!BG855,DRAFT!BK855)&gt;0,DRAFT!BL855,""))))</f>
        <v/>
      </c>
      <c r="U853" s="3" t="str">
        <f>IF(COUNT($A853)=0,"",IF(T853="3E","3E",IF(T853="","I",LOOKUP(T853/V$2,{0,0.4,0.45,0.5,0.55,0.6,0.65,0.7,0.75,0.8,1},{"F","D","C","C+","B-","B","B+","A-","A","A+"}))))</f>
        <v/>
      </c>
      <c r="V853" s="2" t="str">
        <f>IF(COUNT($A853)=0,"",IF(T853="","--",IF(T853="3E","3E",LOOKUP(T853/V$2,{0,0.4,0.45,0.5,0.55,0.6,0.65,0.7,0.75,0.8,1},{0,2,2.25,2.5,2.75,3,3.25,3.5,3.75,4}))))</f>
        <v/>
      </c>
      <c r="W853" s="3" t="str">
        <f>IF(COUNT($A853)=0,"",IF($A853&lt;&gt;DRAFT!$B855,"ERR",IF(DRAFT!BT855="3E","3E",IF(COUNT(DRAFT!BP855,DRAFT!BT855)&gt;0,DRAFT!BU855,""))))</f>
        <v/>
      </c>
      <c r="X853" s="3" t="str">
        <f>IF(COUNT($A853)=0,"",IF(W853="3E","3E",IF(W853="","I",LOOKUP(W853/Y$2,{0,0.4,0.45,0.5,0.55,0.6,0.65,0.7,0.75,0.8,1},{"F","D","C","C+","B-","B","B+","A-","A","A+"}))))</f>
        <v/>
      </c>
      <c r="Y853" s="2" t="str">
        <f>IF(COUNT($A853)=0,"",IF(W853="","--",IF(W853="3E","3E",LOOKUP(W853/Y$2,{0,0.4,0.45,0.5,0.55,0.6,0.65,0.7,0.75,0.8,1},{0,2,2.25,2.5,2.75,3,3.25,3.5,3.75,4}))))</f>
        <v/>
      </c>
      <c r="Z853" s="3" t="str">
        <f>IF(COUNT($A853)=0,"",IF($A853&lt;&gt;DRAFT!$B855,"ERR",IF(DRAFT!CC855="3E","3E",IF(COUNT(DRAFT!BY855,DRAFT!CC855)&gt;0,DRAFT!CD855,""))))</f>
        <v/>
      </c>
      <c r="AA853" s="3" t="str">
        <f>IF(COUNT($A853)=0,"",IF(Z853="3E","3E",IF(Z853="","I",LOOKUP(Z853/AB$2,{0,0.4,0.45,0.5,0.55,0.6,0.65,0.7,0.75,0.8,1},{"F","D","C","C+","B-","B","B+","A-","A","A+"}))))</f>
        <v/>
      </c>
      <c r="AB853" s="2" t="str">
        <f>IF(COUNT($A853)=0,"",IF(Z853="","--",IF(Z853="3E","3E",LOOKUP(Z853/AB$2,{0,0.4,0.45,0.5,0.55,0.6,0.65,0.7,0.75,0.8,1},{0,2,2.25,2.5,2.75,3,3.25,3.5,3.75,4}))))</f>
        <v/>
      </c>
      <c r="AC853" s="3" t="str">
        <f>IF(COUNT($A853)=0,"",IF($A853&lt;&gt;DRAFT!$B855,"ERR",IF(DRAFT!CF855&gt;0,DRAFT!CF855,"")))</f>
        <v/>
      </c>
      <c r="AD853" s="3" t="str">
        <f>IF(COUNT($A853)=0,"",IF(AC853="3E","3E",IF(AC853="","I",LOOKUP(AC853/AE$2,{0,0.4,0.45,0.5,0.55,0.6,0.65,0.7,0.75,0.8,1},{"F","D","C","C+","B-","B","B+","A-","A","A+"}))))</f>
        <v/>
      </c>
      <c r="AE853" s="2" t="str">
        <f>IF(COUNT($A853)=0,"",IF(AC853="","--",IF(AC853="3E","3E",LOOKUP(AC853/AE$2,{0,0.4,0.45,0.5,0.55,0.6,0.65,0.7,0.75,0.8,1},{0,2,2.25,2.5,2.75,3,3.25,3.5,3.75,4}))))</f>
        <v/>
      </c>
      <c r="AF853" s="3" t="str">
        <f>IF($A853&lt;&gt;DRAFT!$B855,"ERR",IF(OR(COUNT($A853)=0,COUNT(DRAFT!CI855:CK855,DRAFT!CM855:CO855)=0),"",CEILING(SUM(DRAFT!CL855,DRAFT!CP855),1)))</f>
        <v/>
      </c>
      <c r="AG853" s="3" t="str">
        <f>IF(COUNT($A853)=0,"",IF(AF853="3E","3E",IF(AF853="","I",LOOKUP(AF853/AH$2,{0,0.4,0.45,0.5,0.55,0.6,0.65,0.7,0.75,0.8,1},{"F","D","C","C+","B-","B","B+","A-","A","A+"}))))</f>
        <v/>
      </c>
      <c r="AH853" s="2" t="str">
        <f>IF(COUNT($A853)=0,"",IF(AF853="","--",IF(AF853="3E","3E",LOOKUP(AF853/AH$2,{0,0.4,0.45,0.5,0.55,0.6,0.65,0.7,0.75,0.8,1},{0,2,2.25,2.5,2.75,3,3.25,3.5,3.75,4}))))</f>
        <v/>
      </c>
      <c r="AI853" s="11" t="str">
        <f>IF(OR(COUNT($A853)=0,COUNT(B853:AH853)=0),"",IF(COUNTIF(B853:AH853,"3E")&gt;0,"3E",IF(DRAFT!$A855="R",TRUNC(SUMPRODUCT(RGP,RCP)/TCP,3),TRUNC((SUMPRODUCT(--(IMDGP&gt;0)*IMDGP,IMCP)+CEILING(DRAFT!$CQ855*42,0.25))/TCP,3))))</f>
        <v/>
      </c>
      <c r="AJ853" s="3" t="str">
        <f>IF(OR(COUNT($A853)=0,COUNT(B853:AH853)=0),"",IF(COUNTIF(B853:AH853,"3E")&gt;0,"3E",IF(DRAFT!$A855="R",SUMPRODUCT(--(RGP&gt;=2),RCP),SUMPRODUCT(--(IMDGP&gt;0),--(IMGP=0),IMCP)+DRAFT!$CR855)))</f>
        <v/>
      </c>
      <c r="AK853" s="3" t="str">
        <f>IF(OR(COUNT($A853)=0,COUNT(B853:AH853)=0),"",IF(COUNTIF(B853:AJ853,"3E")&gt;0,"3E",IF(AND(DRAFT!$A855="IM",OR($AI853&gt;DRAFT!$CQ855,$AJ853&gt;DRAFT!$CR855)),"IMPROVED",IF(AND(DRAFT!$A855="IM",$AI853&lt;=DRAFT!$CQ855,$AJ853&lt;=DRAFT!$CR855),"NOT IMPROVED",IF(AND(AH853&gt;=2,AI853&gt;=2,AJ853&gt;=30),"PASS","FAIL")))))</f>
        <v/>
      </c>
      <c r="AL853" s="3" t="str">
        <f t="shared" si="26"/>
        <v/>
      </c>
      <c r="AM853" s="3" t="str">
        <f t="shared" si="27"/>
        <v/>
      </c>
    </row>
    <row r="854" spans="1:39" ht="18.95" customHeight="1" x14ac:dyDescent="0.25">
      <c r="A854" s="4" t="str">
        <f>IF(DRAFT!$B856="","",DRAFT!$B856)</f>
        <v/>
      </c>
      <c r="B854" s="3" t="str">
        <f>IF(COUNT($A854)=0,"",IF($A854&lt;&gt;DRAFT!$B856,"ERR",IF(DRAFT!I856="3E","3E",IF(COUNT(DRAFT!E856,DRAFT!I856)&gt;0,DRAFT!J856,""))))</f>
        <v/>
      </c>
      <c r="C854" s="3" t="str">
        <f>IF(COUNT($A854)=0,"",IF(B854="3E","3E",IF(B854="","I",LOOKUP(B854/D$2,{0,0.4,0.45,0.5,0.55,0.6,0.65,0.7,0.75,0.8,1},{"F","D","C","C+","B-","B","B+","A-","A","A+"}))))</f>
        <v/>
      </c>
      <c r="D854" s="2" t="str">
        <f>IF(COUNT($A854)=0,"",IF(B854="","--",IF(B854="3E","3E",LOOKUP(B854/D$2,{0,0.4,0.45,0.5,0.55,0.6,0.65,0.7,0.75,0.8,1},{0,2,2.25,2.5,2.75,3,3.25,3.5,3.75,4}))))</f>
        <v/>
      </c>
      <c r="E854" s="3" t="str">
        <f>IF(COUNT($A854)=0,"",IF($A854&lt;&gt;DRAFT!$B856,"ERR",IF(DRAFT!R856="3E","3E",IF(COUNT(DRAFT!N856,DRAFT!R856)&gt;0,DRAFT!S856,""))))</f>
        <v/>
      </c>
      <c r="F854" s="3" t="str">
        <f>IF(COUNT($A854)=0,"",IF(E854="3E","3E",IF(E854="","I",LOOKUP(E854/G$2,{0,0.4,0.45,0.5,0.55,0.6,0.65,0.7,0.75,0.8,1},{"F","D","C","C+","B-","B","B+","A-","A","A+"}))))</f>
        <v/>
      </c>
      <c r="G854" s="2" t="str">
        <f>IF(COUNT($A854)=0,"",IF(E854="","--",IF(E854="3E","3E",LOOKUP(E854/G$2,{0,0.4,0.45,0.5,0.55,0.6,0.65,0.7,0.75,0.8,1},{0,2,2.25,2.5,2.75,3,3.25,3.5,3.75,4}))))</f>
        <v/>
      </c>
      <c r="H854" s="3" t="str">
        <f>IF(COUNT($A854)=0,"",IF($A854&lt;&gt;DRAFT!$B856,"ERR",IF(DRAFT!AA856="3E","3E",IF(COUNT(DRAFT!W856,DRAFT!AA856)&gt;0,DRAFT!AB856,""))))</f>
        <v/>
      </c>
      <c r="I854" s="3" t="str">
        <f>IF(COUNT($A854)=0,"",IF(H854="3E","3E",IF(H854="","I",LOOKUP(H854/J$2,{0,0.4,0.45,0.5,0.55,0.6,0.65,0.7,0.75,0.8,1},{"F","D","C","C+","B-","B","B+","A-","A","A+"}))))</f>
        <v/>
      </c>
      <c r="J854" s="2" t="str">
        <f>IF(COUNT($A854)=0,"",IF(H854="","--",IF(H854="3E","3E",LOOKUP(H854/J$2,{0,0.4,0.45,0.5,0.55,0.6,0.65,0.7,0.75,0.8,1},{0,2,2.25,2.5,2.75,3,3.25,3.5,3.75,4}))))</f>
        <v/>
      </c>
      <c r="K854" s="3" t="str">
        <f>IF(COUNT($A854)=0,"",IF($A854&lt;&gt;DRAFT!$B856,"ERR",IF(DRAFT!AJ856="3E","3E",IF(COUNT(DRAFT!AF856,DRAFT!AJ856)&gt;0,DRAFT!AK856,""))))</f>
        <v/>
      </c>
      <c r="L854" s="3" t="str">
        <f>IF(COUNT($A854)=0,"",IF(K854="3E","3E",IF(K854="","I",LOOKUP(K854/M$2,{0,0.4,0.45,0.5,0.55,0.6,0.65,0.7,0.75,0.8,1},{"F","D","C","C+","B-","B","B+","A-","A","A+"}))))</f>
        <v/>
      </c>
      <c r="M854" s="2" t="str">
        <f>IF(COUNT($A854)=0,"",IF(K854="","--",IF(K854="3E","3E",LOOKUP(K854/M$2,{0,0.4,0.45,0.5,0.55,0.6,0.65,0.7,0.75,0.8,1},{0,2,2.25,2.5,2.75,3,3.25,3.5,3.75,4}))))</f>
        <v/>
      </c>
      <c r="N854" s="3" t="str">
        <f>IF(COUNT($A854)=0,"",IF($A854&lt;&gt;DRAFT!$B856,"ERR",IF(DRAFT!AS856="3E","3E",IF(COUNT(DRAFT!AO856,DRAFT!AS856)&gt;0,DRAFT!AT856,""))))</f>
        <v/>
      </c>
      <c r="O854" s="3" t="str">
        <f>IF(COUNT($A854)=0,"",IF(N854="3E","3E",IF(N854="","I",LOOKUP(N854/P$2,{0,0.4,0.45,0.5,0.55,0.6,0.65,0.7,0.75,0.8,1},{"F","D","C","C+","B-","B","B+","A-","A","A+"}))))</f>
        <v/>
      </c>
      <c r="P854" s="2" t="str">
        <f>IF(COUNT($A854)=0,"",IF(N854="","--",IF(N854="3E","3E",LOOKUP(N854/P$2,{0,0.4,0.45,0.5,0.55,0.6,0.65,0.7,0.75,0.8,1},{0,2,2.25,2.5,2.75,3,3.25,3.5,3.75,4}))))</f>
        <v/>
      </c>
      <c r="Q854" s="3" t="str">
        <f>IF(COUNT($A854)=0,"",IF($A854&lt;&gt;DRAFT!$B856,"ERR",IF(DRAFT!BB856="3E","3E",IF(COUNT(DRAFT!AX856,DRAFT!BB856)&gt;0,DRAFT!BC856,""))))</f>
        <v/>
      </c>
      <c r="R854" s="3" t="str">
        <f>IF(COUNT($A854)=0,"",IF(Q854="3E","3E",IF(Q854="","I",LOOKUP(Q854/S$2,{0,0.4,0.45,0.5,0.55,0.6,0.65,0.7,0.75,0.8,1},{"F","D","C","C+","B-","B","B+","A-","A","A+"}))))</f>
        <v/>
      </c>
      <c r="S854" s="2" t="str">
        <f>IF(COUNT($A854)=0,"",IF(Q854="","--",IF(Q854="3E","3E",LOOKUP(Q854/S$2,{0,0.4,0.45,0.5,0.55,0.6,0.65,0.7,0.75,0.8,1},{0,2,2.25,2.5,2.75,3,3.25,3.5,3.75,4}))))</f>
        <v/>
      </c>
      <c r="T854" s="3" t="str">
        <f>IF(COUNT($A854)=0,"",IF($A854&lt;&gt;DRAFT!$B856,"ERR",IF(DRAFT!BK856="3E","3E",IF(COUNT(DRAFT!BG856,DRAFT!BK856)&gt;0,DRAFT!BL856,""))))</f>
        <v/>
      </c>
      <c r="U854" s="3" t="str">
        <f>IF(COUNT($A854)=0,"",IF(T854="3E","3E",IF(T854="","I",LOOKUP(T854/V$2,{0,0.4,0.45,0.5,0.55,0.6,0.65,0.7,0.75,0.8,1},{"F","D","C","C+","B-","B","B+","A-","A","A+"}))))</f>
        <v/>
      </c>
      <c r="V854" s="2" t="str">
        <f>IF(COUNT($A854)=0,"",IF(T854="","--",IF(T854="3E","3E",LOOKUP(T854/V$2,{0,0.4,0.45,0.5,0.55,0.6,0.65,0.7,0.75,0.8,1},{0,2,2.25,2.5,2.75,3,3.25,3.5,3.75,4}))))</f>
        <v/>
      </c>
      <c r="W854" s="3" t="str">
        <f>IF(COUNT($A854)=0,"",IF($A854&lt;&gt;DRAFT!$B856,"ERR",IF(DRAFT!BT856="3E","3E",IF(COUNT(DRAFT!BP856,DRAFT!BT856)&gt;0,DRAFT!BU856,""))))</f>
        <v/>
      </c>
      <c r="X854" s="3" t="str">
        <f>IF(COUNT($A854)=0,"",IF(W854="3E","3E",IF(W854="","I",LOOKUP(W854/Y$2,{0,0.4,0.45,0.5,0.55,0.6,0.65,0.7,0.75,0.8,1},{"F","D","C","C+","B-","B","B+","A-","A","A+"}))))</f>
        <v/>
      </c>
      <c r="Y854" s="2" t="str">
        <f>IF(COUNT($A854)=0,"",IF(W854="","--",IF(W854="3E","3E",LOOKUP(W854/Y$2,{0,0.4,0.45,0.5,0.55,0.6,0.65,0.7,0.75,0.8,1},{0,2,2.25,2.5,2.75,3,3.25,3.5,3.75,4}))))</f>
        <v/>
      </c>
      <c r="Z854" s="3" t="str">
        <f>IF(COUNT($A854)=0,"",IF($A854&lt;&gt;DRAFT!$B856,"ERR",IF(DRAFT!CC856="3E","3E",IF(COUNT(DRAFT!BY856,DRAFT!CC856)&gt;0,DRAFT!CD856,""))))</f>
        <v/>
      </c>
      <c r="AA854" s="3" t="str">
        <f>IF(COUNT($A854)=0,"",IF(Z854="3E","3E",IF(Z854="","I",LOOKUP(Z854/AB$2,{0,0.4,0.45,0.5,0.55,0.6,0.65,0.7,0.75,0.8,1},{"F","D","C","C+","B-","B","B+","A-","A","A+"}))))</f>
        <v/>
      </c>
      <c r="AB854" s="2" t="str">
        <f>IF(COUNT($A854)=0,"",IF(Z854="","--",IF(Z854="3E","3E",LOOKUP(Z854/AB$2,{0,0.4,0.45,0.5,0.55,0.6,0.65,0.7,0.75,0.8,1},{0,2,2.25,2.5,2.75,3,3.25,3.5,3.75,4}))))</f>
        <v/>
      </c>
      <c r="AC854" s="3" t="str">
        <f>IF(COUNT($A854)=0,"",IF($A854&lt;&gt;DRAFT!$B856,"ERR",IF(DRAFT!CF856&gt;0,DRAFT!CF856,"")))</f>
        <v/>
      </c>
      <c r="AD854" s="3" t="str">
        <f>IF(COUNT($A854)=0,"",IF(AC854="3E","3E",IF(AC854="","I",LOOKUP(AC854/AE$2,{0,0.4,0.45,0.5,0.55,0.6,0.65,0.7,0.75,0.8,1},{"F","D","C","C+","B-","B","B+","A-","A","A+"}))))</f>
        <v/>
      </c>
      <c r="AE854" s="2" t="str">
        <f>IF(COUNT($A854)=0,"",IF(AC854="","--",IF(AC854="3E","3E",LOOKUP(AC854/AE$2,{0,0.4,0.45,0.5,0.55,0.6,0.65,0.7,0.75,0.8,1},{0,2,2.25,2.5,2.75,3,3.25,3.5,3.75,4}))))</f>
        <v/>
      </c>
      <c r="AF854" s="3" t="str">
        <f>IF($A854&lt;&gt;DRAFT!$B856,"ERR",IF(OR(COUNT($A854)=0,COUNT(DRAFT!CI856:CK856,DRAFT!CM856:CO856)=0),"",CEILING(SUM(DRAFT!CL856,DRAFT!CP856),1)))</f>
        <v/>
      </c>
      <c r="AG854" s="3" t="str">
        <f>IF(COUNT($A854)=0,"",IF(AF854="3E","3E",IF(AF854="","I",LOOKUP(AF854/AH$2,{0,0.4,0.45,0.5,0.55,0.6,0.65,0.7,0.75,0.8,1},{"F","D","C","C+","B-","B","B+","A-","A","A+"}))))</f>
        <v/>
      </c>
      <c r="AH854" s="2" t="str">
        <f>IF(COUNT($A854)=0,"",IF(AF854="","--",IF(AF854="3E","3E",LOOKUP(AF854/AH$2,{0,0.4,0.45,0.5,0.55,0.6,0.65,0.7,0.75,0.8,1},{0,2,2.25,2.5,2.75,3,3.25,3.5,3.75,4}))))</f>
        <v/>
      </c>
      <c r="AI854" s="11" t="str">
        <f>IF(OR(COUNT($A854)=0,COUNT(B854:AH854)=0),"",IF(COUNTIF(B854:AH854,"3E")&gt;0,"3E",IF(DRAFT!$A856="R",TRUNC(SUMPRODUCT(RGP,RCP)/TCP,3),TRUNC((SUMPRODUCT(--(IMDGP&gt;0)*IMDGP,IMCP)+CEILING(DRAFT!$CQ856*42,0.25))/TCP,3))))</f>
        <v/>
      </c>
      <c r="AJ854" s="3" t="str">
        <f>IF(OR(COUNT($A854)=0,COUNT(B854:AH854)=0),"",IF(COUNTIF(B854:AH854,"3E")&gt;0,"3E",IF(DRAFT!$A856="R",SUMPRODUCT(--(RGP&gt;=2),RCP),SUMPRODUCT(--(IMDGP&gt;0),--(IMGP=0),IMCP)+DRAFT!$CR856)))</f>
        <v/>
      </c>
      <c r="AK854" s="3" t="str">
        <f>IF(OR(COUNT($A854)=0,COUNT(B854:AH854)=0),"",IF(COUNTIF(B854:AJ854,"3E")&gt;0,"3E",IF(AND(DRAFT!$A856="IM",OR($AI854&gt;DRAFT!$CQ856,$AJ854&gt;DRAFT!$CR856)),"IMPROVED",IF(AND(DRAFT!$A856="IM",$AI854&lt;=DRAFT!$CQ856,$AJ854&lt;=DRAFT!$CR856),"NOT IMPROVED",IF(AND(AH854&gt;=2,AI854&gt;=2,AJ854&gt;=30),"PASS","FAIL")))))</f>
        <v/>
      </c>
      <c r="AL854" s="3" t="str">
        <f t="shared" si="26"/>
        <v/>
      </c>
      <c r="AM854" s="3" t="str">
        <f t="shared" si="27"/>
        <v/>
      </c>
    </row>
    <row r="855" spans="1:39" ht="18.95" customHeight="1" x14ac:dyDescent="0.25">
      <c r="A855" s="4" t="str">
        <f>IF(DRAFT!$B857="","",DRAFT!$B857)</f>
        <v/>
      </c>
      <c r="B855" s="3" t="str">
        <f>IF(COUNT($A855)=0,"",IF($A855&lt;&gt;DRAFT!$B857,"ERR",IF(DRAFT!I857="3E","3E",IF(COUNT(DRAFT!E857,DRAFT!I857)&gt;0,DRAFT!J857,""))))</f>
        <v/>
      </c>
      <c r="C855" s="3" t="str">
        <f>IF(COUNT($A855)=0,"",IF(B855="3E","3E",IF(B855="","I",LOOKUP(B855/D$2,{0,0.4,0.45,0.5,0.55,0.6,0.65,0.7,0.75,0.8,1},{"F","D","C","C+","B-","B","B+","A-","A","A+"}))))</f>
        <v/>
      </c>
      <c r="D855" s="2" t="str">
        <f>IF(COUNT($A855)=0,"",IF(B855="","--",IF(B855="3E","3E",LOOKUP(B855/D$2,{0,0.4,0.45,0.5,0.55,0.6,0.65,0.7,0.75,0.8,1},{0,2,2.25,2.5,2.75,3,3.25,3.5,3.75,4}))))</f>
        <v/>
      </c>
      <c r="E855" s="3" t="str">
        <f>IF(COUNT($A855)=0,"",IF($A855&lt;&gt;DRAFT!$B857,"ERR",IF(DRAFT!R857="3E","3E",IF(COUNT(DRAFT!N857,DRAFT!R857)&gt;0,DRAFT!S857,""))))</f>
        <v/>
      </c>
      <c r="F855" s="3" t="str">
        <f>IF(COUNT($A855)=0,"",IF(E855="3E","3E",IF(E855="","I",LOOKUP(E855/G$2,{0,0.4,0.45,0.5,0.55,0.6,0.65,0.7,0.75,0.8,1},{"F","D","C","C+","B-","B","B+","A-","A","A+"}))))</f>
        <v/>
      </c>
      <c r="G855" s="2" t="str">
        <f>IF(COUNT($A855)=0,"",IF(E855="","--",IF(E855="3E","3E",LOOKUP(E855/G$2,{0,0.4,0.45,0.5,0.55,0.6,0.65,0.7,0.75,0.8,1},{0,2,2.25,2.5,2.75,3,3.25,3.5,3.75,4}))))</f>
        <v/>
      </c>
      <c r="H855" s="3" t="str">
        <f>IF(COUNT($A855)=0,"",IF($A855&lt;&gt;DRAFT!$B857,"ERR",IF(DRAFT!AA857="3E","3E",IF(COUNT(DRAFT!W857,DRAFT!AA857)&gt;0,DRAFT!AB857,""))))</f>
        <v/>
      </c>
      <c r="I855" s="3" t="str">
        <f>IF(COUNT($A855)=0,"",IF(H855="3E","3E",IF(H855="","I",LOOKUP(H855/J$2,{0,0.4,0.45,0.5,0.55,0.6,0.65,0.7,0.75,0.8,1},{"F","D","C","C+","B-","B","B+","A-","A","A+"}))))</f>
        <v/>
      </c>
      <c r="J855" s="2" t="str">
        <f>IF(COUNT($A855)=0,"",IF(H855="","--",IF(H855="3E","3E",LOOKUP(H855/J$2,{0,0.4,0.45,0.5,0.55,0.6,0.65,0.7,0.75,0.8,1},{0,2,2.25,2.5,2.75,3,3.25,3.5,3.75,4}))))</f>
        <v/>
      </c>
      <c r="K855" s="3" t="str">
        <f>IF(COUNT($A855)=0,"",IF($A855&lt;&gt;DRAFT!$B857,"ERR",IF(DRAFT!AJ857="3E","3E",IF(COUNT(DRAFT!AF857,DRAFT!AJ857)&gt;0,DRAFT!AK857,""))))</f>
        <v/>
      </c>
      <c r="L855" s="3" t="str">
        <f>IF(COUNT($A855)=0,"",IF(K855="3E","3E",IF(K855="","I",LOOKUP(K855/M$2,{0,0.4,0.45,0.5,0.55,0.6,0.65,0.7,0.75,0.8,1},{"F","D","C","C+","B-","B","B+","A-","A","A+"}))))</f>
        <v/>
      </c>
      <c r="M855" s="2" t="str">
        <f>IF(COUNT($A855)=0,"",IF(K855="","--",IF(K855="3E","3E",LOOKUP(K855/M$2,{0,0.4,0.45,0.5,0.55,0.6,0.65,0.7,0.75,0.8,1},{0,2,2.25,2.5,2.75,3,3.25,3.5,3.75,4}))))</f>
        <v/>
      </c>
      <c r="N855" s="3" t="str">
        <f>IF(COUNT($A855)=0,"",IF($A855&lt;&gt;DRAFT!$B857,"ERR",IF(DRAFT!AS857="3E","3E",IF(COUNT(DRAFT!AO857,DRAFT!AS857)&gt;0,DRAFT!AT857,""))))</f>
        <v/>
      </c>
      <c r="O855" s="3" t="str">
        <f>IF(COUNT($A855)=0,"",IF(N855="3E","3E",IF(N855="","I",LOOKUP(N855/P$2,{0,0.4,0.45,0.5,0.55,0.6,0.65,0.7,0.75,0.8,1},{"F","D","C","C+","B-","B","B+","A-","A","A+"}))))</f>
        <v/>
      </c>
      <c r="P855" s="2" t="str">
        <f>IF(COUNT($A855)=0,"",IF(N855="","--",IF(N855="3E","3E",LOOKUP(N855/P$2,{0,0.4,0.45,0.5,0.55,0.6,0.65,0.7,0.75,0.8,1},{0,2,2.25,2.5,2.75,3,3.25,3.5,3.75,4}))))</f>
        <v/>
      </c>
      <c r="Q855" s="3" t="str">
        <f>IF(COUNT($A855)=0,"",IF($A855&lt;&gt;DRAFT!$B857,"ERR",IF(DRAFT!BB857="3E","3E",IF(COUNT(DRAFT!AX857,DRAFT!BB857)&gt;0,DRAFT!BC857,""))))</f>
        <v/>
      </c>
      <c r="R855" s="3" t="str">
        <f>IF(COUNT($A855)=0,"",IF(Q855="3E","3E",IF(Q855="","I",LOOKUP(Q855/S$2,{0,0.4,0.45,0.5,0.55,0.6,0.65,0.7,0.75,0.8,1},{"F","D","C","C+","B-","B","B+","A-","A","A+"}))))</f>
        <v/>
      </c>
      <c r="S855" s="2" t="str">
        <f>IF(COUNT($A855)=0,"",IF(Q855="","--",IF(Q855="3E","3E",LOOKUP(Q855/S$2,{0,0.4,0.45,0.5,0.55,0.6,0.65,0.7,0.75,0.8,1},{0,2,2.25,2.5,2.75,3,3.25,3.5,3.75,4}))))</f>
        <v/>
      </c>
      <c r="T855" s="3" t="str">
        <f>IF(COUNT($A855)=0,"",IF($A855&lt;&gt;DRAFT!$B857,"ERR",IF(DRAFT!BK857="3E","3E",IF(COUNT(DRAFT!BG857,DRAFT!BK857)&gt;0,DRAFT!BL857,""))))</f>
        <v/>
      </c>
      <c r="U855" s="3" t="str">
        <f>IF(COUNT($A855)=0,"",IF(T855="3E","3E",IF(T855="","I",LOOKUP(T855/V$2,{0,0.4,0.45,0.5,0.55,0.6,0.65,0.7,0.75,0.8,1},{"F","D","C","C+","B-","B","B+","A-","A","A+"}))))</f>
        <v/>
      </c>
      <c r="V855" s="2" t="str">
        <f>IF(COUNT($A855)=0,"",IF(T855="","--",IF(T855="3E","3E",LOOKUP(T855/V$2,{0,0.4,0.45,0.5,0.55,0.6,0.65,0.7,0.75,0.8,1},{0,2,2.25,2.5,2.75,3,3.25,3.5,3.75,4}))))</f>
        <v/>
      </c>
      <c r="W855" s="3" t="str">
        <f>IF(COUNT($A855)=0,"",IF($A855&lt;&gt;DRAFT!$B857,"ERR",IF(DRAFT!BT857="3E","3E",IF(COUNT(DRAFT!BP857,DRAFT!BT857)&gt;0,DRAFT!BU857,""))))</f>
        <v/>
      </c>
      <c r="X855" s="3" t="str">
        <f>IF(COUNT($A855)=0,"",IF(W855="3E","3E",IF(W855="","I",LOOKUP(W855/Y$2,{0,0.4,0.45,0.5,0.55,0.6,0.65,0.7,0.75,0.8,1},{"F","D","C","C+","B-","B","B+","A-","A","A+"}))))</f>
        <v/>
      </c>
      <c r="Y855" s="2" t="str">
        <f>IF(COUNT($A855)=0,"",IF(W855="","--",IF(W855="3E","3E",LOOKUP(W855/Y$2,{0,0.4,0.45,0.5,0.55,0.6,0.65,0.7,0.75,0.8,1},{0,2,2.25,2.5,2.75,3,3.25,3.5,3.75,4}))))</f>
        <v/>
      </c>
      <c r="Z855" s="3" t="str">
        <f>IF(COUNT($A855)=0,"",IF($A855&lt;&gt;DRAFT!$B857,"ERR",IF(DRAFT!CC857="3E","3E",IF(COUNT(DRAFT!BY857,DRAFT!CC857)&gt;0,DRAFT!CD857,""))))</f>
        <v/>
      </c>
      <c r="AA855" s="3" t="str">
        <f>IF(COUNT($A855)=0,"",IF(Z855="3E","3E",IF(Z855="","I",LOOKUP(Z855/AB$2,{0,0.4,0.45,0.5,0.55,0.6,0.65,0.7,0.75,0.8,1},{"F","D","C","C+","B-","B","B+","A-","A","A+"}))))</f>
        <v/>
      </c>
      <c r="AB855" s="2" t="str">
        <f>IF(COUNT($A855)=0,"",IF(Z855="","--",IF(Z855="3E","3E",LOOKUP(Z855/AB$2,{0,0.4,0.45,0.5,0.55,0.6,0.65,0.7,0.75,0.8,1},{0,2,2.25,2.5,2.75,3,3.25,3.5,3.75,4}))))</f>
        <v/>
      </c>
      <c r="AC855" s="3" t="str">
        <f>IF(COUNT($A855)=0,"",IF($A855&lt;&gt;DRAFT!$B857,"ERR",IF(DRAFT!CF857&gt;0,DRAFT!CF857,"")))</f>
        <v/>
      </c>
      <c r="AD855" s="3" t="str">
        <f>IF(COUNT($A855)=0,"",IF(AC855="3E","3E",IF(AC855="","I",LOOKUP(AC855/AE$2,{0,0.4,0.45,0.5,0.55,0.6,0.65,0.7,0.75,0.8,1},{"F","D","C","C+","B-","B","B+","A-","A","A+"}))))</f>
        <v/>
      </c>
      <c r="AE855" s="2" t="str">
        <f>IF(COUNT($A855)=0,"",IF(AC855="","--",IF(AC855="3E","3E",LOOKUP(AC855/AE$2,{0,0.4,0.45,0.5,0.55,0.6,0.65,0.7,0.75,0.8,1},{0,2,2.25,2.5,2.75,3,3.25,3.5,3.75,4}))))</f>
        <v/>
      </c>
      <c r="AF855" s="3" t="str">
        <f>IF($A855&lt;&gt;DRAFT!$B857,"ERR",IF(OR(COUNT($A855)=0,COUNT(DRAFT!CI857:CK857,DRAFT!CM857:CO857)=0),"",CEILING(SUM(DRAFT!CL857,DRAFT!CP857),1)))</f>
        <v/>
      </c>
      <c r="AG855" s="3" t="str">
        <f>IF(COUNT($A855)=0,"",IF(AF855="3E","3E",IF(AF855="","I",LOOKUP(AF855/AH$2,{0,0.4,0.45,0.5,0.55,0.6,0.65,0.7,0.75,0.8,1},{"F","D","C","C+","B-","B","B+","A-","A","A+"}))))</f>
        <v/>
      </c>
      <c r="AH855" s="2" t="str">
        <f>IF(COUNT($A855)=0,"",IF(AF855="","--",IF(AF855="3E","3E",LOOKUP(AF855/AH$2,{0,0.4,0.45,0.5,0.55,0.6,0.65,0.7,0.75,0.8,1},{0,2,2.25,2.5,2.75,3,3.25,3.5,3.75,4}))))</f>
        <v/>
      </c>
      <c r="AI855" s="11" t="str">
        <f>IF(OR(COUNT($A855)=0,COUNT(B855:AH855)=0),"",IF(COUNTIF(B855:AH855,"3E")&gt;0,"3E",IF(DRAFT!$A857="R",TRUNC(SUMPRODUCT(RGP,RCP)/TCP,3),TRUNC((SUMPRODUCT(--(IMDGP&gt;0)*IMDGP,IMCP)+CEILING(DRAFT!$CQ857*42,0.25))/TCP,3))))</f>
        <v/>
      </c>
      <c r="AJ855" s="3" t="str">
        <f>IF(OR(COUNT($A855)=0,COUNT(B855:AH855)=0),"",IF(COUNTIF(B855:AH855,"3E")&gt;0,"3E",IF(DRAFT!$A857="R",SUMPRODUCT(--(RGP&gt;=2),RCP),SUMPRODUCT(--(IMDGP&gt;0),--(IMGP=0),IMCP)+DRAFT!$CR857)))</f>
        <v/>
      </c>
      <c r="AK855" s="3" t="str">
        <f>IF(OR(COUNT($A855)=0,COUNT(B855:AH855)=0),"",IF(COUNTIF(B855:AJ855,"3E")&gt;0,"3E",IF(AND(DRAFT!$A857="IM",OR($AI855&gt;DRAFT!$CQ857,$AJ855&gt;DRAFT!$CR857)),"IMPROVED",IF(AND(DRAFT!$A857="IM",$AI855&lt;=DRAFT!$CQ857,$AJ855&lt;=DRAFT!$CR857),"NOT IMPROVED",IF(AND(AH855&gt;=2,AI855&gt;=2,AJ855&gt;=30),"PASS","FAIL")))))</f>
        <v/>
      </c>
      <c r="AL855" s="3" t="str">
        <f t="shared" si="26"/>
        <v/>
      </c>
      <c r="AM855" s="3" t="str">
        <f t="shared" si="27"/>
        <v/>
      </c>
    </row>
    <row r="856" spans="1:39" ht="18.95" customHeight="1" x14ac:dyDescent="0.25">
      <c r="A856" s="4" t="str">
        <f>IF(DRAFT!$B858="","",DRAFT!$B858)</f>
        <v/>
      </c>
      <c r="B856" s="3" t="str">
        <f>IF(COUNT($A856)=0,"",IF($A856&lt;&gt;DRAFT!$B858,"ERR",IF(DRAFT!I858="3E","3E",IF(COUNT(DRAFT!E858,DRAFT!I858)&gt;0,DRAFT!J858,""))))</f>
        <v/>
      </c>
      <c r="C856" s="3" t="str">
        <f>IF(COUNT($A856)=0,"",IF(B856="3E","3E",IF(B856="","I",LOOKUP(B856/D$2,{0,0.4,0.45,0.5,0.55,0.6,0.65,0.7,0.75,0.8,1},{"F","D","C","C+","B-","B","B+","A-","A","A+"}))))</f>
        <v/>
      </c>
      <c r="D856" s="2" t="str">
        <f>IF(COUNT($A856)=0,"",IF(B856="","--",IF(B856="3E","3E",LOOKUP(B856/D$2,{0,0.4,0.45,0.5,0.55,0.6,0.65,0.7,0.75,0.8,1},{0,2,2.25,2.5,2.75,3,3.25,3.5,3.75,4}))))</f>
        <v/>
      </c>
      <c r="E856" s="3" t="str">
        <f>IF(COUNT($A856)=0,"",IF($A856&lt;&gt;DRAFT!$B858,"ERR",IF(DRAFT!R858="3E","3E",IF(COUNT(DRAFT!N858,DRAFT!R858)&gt;0,DRAFT!S858,""))))</f>
        <v/>
      </c>
      <c r="F856" s="3" t="str">
        <f>IF(COUNT($A856)=0,"",IF(E856="3E","3E",IF(E856="","I",LOOKUP(E856/G$2,{0,0.4,0.45,0.5,0.55,0.6,0.65,0.7,0.75,0.8,1},{"F","D","C","C+","B-","B","B+","A-","A","A+"}))))</f>
        <v/>
      </c>
      <c r="G856" s="2" t="str">
        <f>IF(COUNT($A856)=0,"",IF(E856="","--",IF(E856="3E","3E",LOOKUP(E856/G$2,{0,0.4,0.45,0.5,0.55,0.6,0.65,0.7,0.75,0.8,1},{0,2,2.25,2.5,2.75,3,3.25,3.5,3.75,4}))))</f>
        <v/>
      </c>
      <c r="H856" s="3" t="str">
        <f>IF(COUNT($A856)=0,"",IF($A856&lt;&gt;DRAFT!$B858,"ERR",IF(DRAFT!AA858="3E","3E",IF(COUNT(DRAFT!W858,DRAFT!AA858)&gt;0,DRAFT!AB858,""))))</f>
        <v/>
      </c>
      <c r="I856" s="3" t="str">
        <f>IF(COUNT($A856)=0,"",IF(H856="3E","3E",IF(H856="","I",LOOKUP(H856/J$2,{0,0.4,0.45,0.5,0.55,0.6,0.65,0.7,0.75,0.8,1},{"F","D","C","C+","B-","B","B+","A-","A","A+"}))))</f>
        <v/>
      </c>
      <c r="J856" s="2" t="str">
        <f>IF(COUNT($A856)=0,"",IF(H856="","--",IF(H856="3E","3E",LOOKUP(H856/J$2,{0,0.4,0.45,0.5,0.55,0.6,0.65,0.7,0.75,0.8,1},{0,2,2.25,2.5,2.75,3,3.25,3.5,3.75,4}))))</f>
        <v/>
      </c>
      <c r="K856" s="3" t="str">
        <f>IF(COUNT($A856)=0,"",IF($A856&lt;&gt;DRAFT!$B858,"ERR",IF(DRAFT!AJ858="3E","3E",IF(COUNT(DRAFT!AF858,DRAFT!AJ858)&gt;0,DRAFT!AK858,""))))</f>
        <v/>
      </c>
      <c r="L856" s="3" t="str">
        <f>IF(COUNT($A856)=0,"",IF(K856="3E","3E",IF(K856="","I",LOOKUP(K856/M$2,{0,0.4,0.45,0.5,0.55,0.6,0.65,0.7,0.75,0.8,1},{"F","D","C","C+","B-","B","B+","A-","A","A+"}))))</f>
        <v/>
      </c>
      <c r="M856" s="2" t="str">
        <f>IF(COUNT($A856)=0,"",IF(K856="","--",IF(K856="3E","3E",LOOKUP(K856/M$2,{0,0.4,0.45,0.5,0.55,0.6,0.65,0.7,0.75,0.8,1},{0,2,2.25,2.5,2.75,3,3.25,3.5,3.75,4}))))</f>
        <v/>
      </c>
      <c r="N856" s="3" t="str">
        <f>IF(COUNT($A856)=0,"",IF($A856&lt;&gt;DRAFT!$B858,"ERR",IF(DRAFT!AS858="3E","3E",IF(COUNT(DRAFT!AO858,DRAFT!AS858)&gt;0,DRAFT!AT858,""))))</f>
        <v/>
      </c>
      <c r="O856" s="3" t="str">
        <f>IF(COUNT($A856)=0,"",IF(N856="3E","3E",IF(N856="","I",LOOKUP(N856/P$2,{0,0.4,0.45,0.5,0.55,0.6,0.65,0.7,0.75,0.8,1},{"F","D","C","C+","B-","B","B+","A-","A","A+"}))))</f>
        <v/>
      </c>
      <c r="P856" s="2" t="str">
        <f>IF(COUNT($A856)=0,"",IF(N856="","--",IF(N856="3E","3E",LOOKUP(N856/P$2,{0,0.4,0.45,0.5,0.55,0.6,0.65,0.7,0.75,0.8,1},{0,2,2.25,2.5,2.75,3,3.25,3.5,3.75,4}))))</f>
        <v/>
      </c>
      <c r="Q856" s="3" t="str">
        <f>IF(COUNT($A856)=0,"",IF($A856&lt;&gt;DRAFT!$B858,"ERR",IF(DRAFT!BB858="3E","3E",IF(COUNT(DRAFT!AX858,DRAFT!BB858)&gt;0,DRAFT!BC858,""))))</f>
        <v/>
      </c>
      <c r="R856" s="3" t="str">
        <f>IF(COUNT($A856)=0,"",IF(Q856="3E","3E",IF(Q856="","I",LOOKUP(Q856/S$2,{0,0.4,0.45,0.5,0.55,0.6,0.65,0.7,0.75,0.8,1},{"F","D","C","C+","B-","B","B+","A-","A","A+"}))))</f>
        <v/>
      </c>
      <c r="S856" s="2" t="str">
        <f>IF(COUNT($A856)=0,"",IF(Q856="","--",IF(Q856="3E","3E",LOOKUP(Q856/S$2,{0,0.4,0.45,0.5,0.55,0.6,0.65,0.7,0.75,0.8,1},{0,2,2.25,2.5,2.75,3,3.25,3.5,3.75,4}))))</f>
        <v/>
      </c>
      <c r="T856" s="3" t="str">
        <f>IF(COUNT($A856)=0,"",IF($A856&lt;&gt;DRAFT!$B858,"ERR",IF(DRAFT!BK858="3E","3E",IF(COUNT(DRAFT!BG858,DRAFT!BK858)&gt;0,DRAFT!BL858,""))))</f>
        <v/>
      </c>
      <c r="U856" s="3" t="str">
        <f>IF(COUNT($A856)=0,"",IF(T856="3E","3E",IF(T856="","I",LOOKUP(T856/V$2,{0,0.4,0.45,0.5,0.55,0.6,0.65,0.7,0.75,0.8,1},{"F","D","C","C+","B-","B","B+","A-","A","A+"}))))</f>
        <v/>
      </c>
      <c r="V856" s="2" t="str">
        <f>IF(COUNT($A856)=0,"",IF(T856="","--",IF(T856="3E","3E",LOOKUP(T856/V$2,{0,0.4,0.45,0.5,0.55,0.6,0.65,0.7,0.75,0.8,1},{0,2,2.25,2.5,2.75,3,3.25,3.5,3.75,4}))))</f>
        <v/>
      </c>
      <c r="W856" s="3" t="str">
        <f>IF(COUNT($A856)=0,"",IF($A856&lt;&gt;DRAFT!$B858,"ERR",IF(DRAFT!BT858="3E","3E",IF(COUNT(DRAFT!BP858,DRAFT!BT858)&gt;0,DRAFT!BU858,""))))</f>
        <v/>
      </c>
      <c r="X856" s="3" t="str">
        <f>IF(COUNT($A856)=0,"",IF(W856="3E","3E",IF(W856="","I",LOOKUP(W856/Y$2,{0,0.4,0.45,0.5,0.55,0.6,0.65,0.7,0.75,0.8,1},{"F","D","C","C+","B-","B","B+","A-","A","A+"}))))</f>
        <v/>
      </c>
      <c r="Y856" s="2" t="str">
        <f>IF(COUNT($A856)=0,"",IF(W856="","--",IF(W856="3E","3E",LOOKUP(W856/Y$2,{0,0.4,0.45,0.5,0.55,0.6,0.65,0.7,0.75,0.8,1},{0,2,2.25,2.5,2.75,3,3.25,3.5,3.75,4}))))</f>
        <v/>
      </c>
      <c r="Z856" s="3" t="str">
        <f>IF(COUNT($A856)=0,"",IF($A856&lt;&gt;DRAFT!$B858,"ERR",IF(DRAFT!CC858="3E","3E",IF(COUNT(DRAFT!BY858,DRAFT!CC858)&gt;0,DRAFT!CD858,""))))</f>
        <v/>
      </c>
      <c r="AA856" s="3" t="str">
        <f>IF(COUNT($A856)=0,"",IF(Z856="3E","3E",IF(Z856="","I",LOOKUP(Z856/AB$2,{0,0.4,0.45,0.5,0.55,0.6,0.65,0.7,0.75,0.8,1},{"F","D","C","C+","B-","B","B+","A-","A","A+"}))))</f>
        <v/>
      </c>
      <c r="AB856" s="2" t="str">
        <f>IF(COUNT($A856)=0,"",IF(Z856="","--",IF(Z856="3E","3E",LOOKUP(Z856/AB$2,{0,0.4,0.45,0.5,0.55,0.6,0.65,0.7,0.75,0.8,1},{0,2,2.25,2.5,2.75,3,3.25,3.5,3.75,4}))))</f>
        <v/>
      </c>
      <c r="AC856" s="3" t="str">
        <f>IF(COUNT($A856)=0,"",IF($A856&lt;&gt;DRAFT!$B858,"ERR",IF(DRAFT!CF858&gt;0,DRAFT!CF858,"")))</f>
        <v/>
      </c>
      <c r="AD856" s="3" t="str">
        <f>IF(COUNT($A856)=0,"",IF(AC856="3E","3E",IF(AC856="","I",LOOKUP(AC856/AE$2,{0,0.4,0.45,0.5,0.55,0.6,0.65,0.7,0.75,0.8,1},{"F","D","C","C+","B-","B","B+","A-","A","A+"}))))</f>
        <v/>
      </c>
      <c r="AE856" s="2" t="str">
        <f>IF(COUNT($A856)=0,"",IF(AC856="","--",IF(AC856="3E","3E",LOOKUP(AC856/AE$2,{0,0.4,0.45,0.5,0.55,0.6,0.65,0.7,0.75,0.8,1},{0,2,2.25,2.5,2.75,3,3.25,3.5,3.75,4}))))</f>
        <v/>
      </c>
      <c r="AF856" s="3" t="str">
        <f>IF($A856&lt;&gt;DRAFT!$B858,"ERR",IF(OR(COUNT($A856)=0,COUNT(DRAFT!CI858:CK858,DRAFT!CM858:CO858)=0),"",CEILING(SUM(DRAFT!CL858,DRAFT!CP858),1)))</f>
        <v/>
      </c>
      <c r="AG856" s="3" t="str">
        <f>IF(COUNT($A856)=0,"",IF(AF856="3E","3E",IF(AF856="","I",LOOKUP(AF856/AH$2,{0,0.4,0.45,0.5,0.55,0.6,0.65,0.7,0.75,0.8,1},{"F","D","C","C+","B-","B","B+","A-","A","A+"}))))</f>
        <v/>
      </c>
      <c r="AH856" s="2" t="str">
        <f>IF(COUNT($A856)=0,"",IF(AF856="","--",IF(AF856="3E","3E",LOOKUP(AF856/AH$2,{0,0.4,0.45,0.5,0.55,0.6,0.65,0.7,0.75,0.8,1},{0,2,2.25,2.5,2.75,3,3.25,3.5,3.75,4}))))</f>
        <v/>
      </c>
      <c r="AI856" s="11" t="str">
        <f>IF(OR(COUNT($A856)=0,COUNT(B856:AH856)=0),"",IF(COUNTIF(B856:AH856,"3E")&gt;0,"3E",IF(DRAFT!$A858="R",TRUNC(SUMPRODUCT(RGP,RCP)/TCP,3),TRUNC((SUMPRODUCT(--(IMDGP&gt;0)*IMDGP,IMCP)+CEILING(DRAFT!$CQ858*42,0.25))/TCP,3))))</f>
        <v/>
      </c>
      <c r="AJ856" s="3" t="str">
        <f>IF(OR(COUNT($A856)=0,COUNT(B856:AH856)=0),"",IF(COUNTIF(B856:AH856,"3E")&gt;0,"3E",IF(DRAFT!$A858="R",SUMPRODUCT(--(RGP&gt;=2),RCP),SUMPRODUCT(--(IMDGP&gt;0),--(IMGP=0),IMCP)+DRAFT!$CR858)))</f>
        <v/>
      </c>
      <c r="AK856" s="3" t="str">
        <f>IF(OR(COUNT($A856)=0,COUNT(B856:AH856)=0),"",IF(COUNTIF(B856:AJ856,"3E")&gt;0,"3E",IF(AND(DRAFT!$A858="IM",OR($AI856&gt;DRAFT!$CQ858,$AJ856&gt;DRAFT!$CR858)),"IMPROVED",IF(AND(DRAFT!$A858="IM",$AI856&lt;=DRAFT!$CQ858,$AJ856&lt;=DRAFT!$CR858),"NOT IMPROVED",IF(AND(AH856&gt;=2,AI856&gt;=2,AJ856&gt;=30),"PASS","FAIL")))))</f>
        <v/>
      </c>
      <c r="AL856" s="3" t="str">
        <f t="shared" si="26"/>
        <v/>
      </c>
      <c r="AM856" s="3" t="str">
        <f t="shared" si="27"/>
        <v/>
      </c>
    </row>
    <row r="857" spans="1:39" ht="18.95" customHeight="1" x14ac:dyDescent="0.25">
      <c r="A857" s="4" t="str">
        <f>IF(DRAFT!$B859="","",DRAFT!$B859)</f>
        <v/>
      </c>
      <c r="B857" s="3" t="str">
        <f>IF(COUNT($A857)=0,"",IF($A857&lt;&gt;DRAFT!$B859,"ERR",IF(DRAFT!I859="3E","3E",IF(COUNT(DRAFT!E859,DRAFT!I859)&gt;0,DRAFT!J859,""))))</f>
        <v/>
      </c>
      <c r="C857" s="3" t="str">
        <f>IF(COUNT($A857)=0,"",IF(B857="3E","3E",IF(B857="","I",LOOKUP(B857/D$2,{0,0.4,0.45,0.5,0.55,0.6,0.65,0.7,0.75,0.8,1},{"F","D","C","C+","B-","B","B+","A-","A","A+"}))))</f>
        <v/>
      </c>
      <c r="D857" s="2" t="str">
        <f>IF(COUNT($A857)=0,"",IF(B857="","--",IF(B857="3E","3E",LOOKUP(B857/D$2,{0,0.4,0.45,0.5,0.55,0.6,0.65,0.7,0.75,0.8,1},{0,2,2.25,2.5,2.75,3,3.25,3.5,3.75,4}))))</f>
        <v/>
      </c>
      <c r="E857" s="3" t="str">
        <f>IF(COUNT($A857)=0,"",IF($A857&lt;&gt;DRAFT!$B859,"ERR",IF(DRAFT!R859="3E","3E",IF(COUNT(DRAFT!N859,DRAFT!R859)&gt;0,DRAFT!S859,""))))</f>
        <v/>
      </c>
      <c r="F857" s="3" t="str">
        <f>IF(COUNT($A857)=0,"",IF(E857="3E","3E",IF(E857="","I",LOOKUP(E857/G$2,{0,0.4,0.45,0.5,0.55,0.6,0.65,0.7,0.75,0.8,1},{"F","D","C","C+","B-","B","B+","A-","A","A+"}))))</f>
        <v/>
      </c>
      <c r="G857" s="2" t="str">
        <f>IF(COUNT($A857)=0,"",IF(E857="","--",IF(E857="3E","3E",LOOKUP(E857/G$2,{0,0.4,0.45,0.5,0.55,0.6,0.65,0.7,0.75,0.8,1},{0,2,2.25,2.5,2.75,3,3.25,3.5,3.75,4}))))</f>
        <v/>
      </c>
      <c r="H857" s="3" t="str">
        <f>IF(COUNT($A857)=0,"",IF($A857&lt;&gt;DRAFT!$B859,"ERR",IF(DRAFT!AA859="3E","3E",IF(COUNT(DRAFT!W859,DRAFT!AA859)&gt;0,DRAFT!AB859,""))))</f>
        <v/>
      </c>
      <c r="I857" s="3" t="str">
        <f>IF(COUNT($A857)=0,"",IF(H857="3E","3E",IF(H857="","I",LOOKUP(H857/J$2,{0,0.4,0.45,0.5,0.55,0.6,0.65,0.7,0.75,0.8,1},{"F","D","C","C+","B-","B","B+","A-","A","A+"}))))</f>
        <v/>
      </c>
      <c r="J857" s="2" t="str">
        <f>IF(COUNT($A857)=0,"",IF(H857="","--",IF(H857="3E","3E",LOOKUP(H857/J$2,{0,0.4,0.45,0.5,0.55,0.6,0.65,0.7,0.75,0.8,1},{0,2,2.25,2.5,2.75,3,3.25,3.5,3.75,4}))))</f>
        <v/>
      </c>
      <c r="K857" s="3" t="str">
        <f>IF(COUNT($A857)=0,"",IF($A857&lt;&gt;DRAFT!$B859,"ERR",IF(DRAFT!AJ859="3E","3E",IF(COUNT(DRAFT!AF859,DRAFT!AJ859)&gt;0,DRAFT!AK859,""))))</f>
        <v/>
      </c>
      <c r="L857" s="3" t="str">
        <f>IF(COUNT($A857)=0,"",IF(K857="3E","3E",IF(K857="","I",LOOKUP(K857/M$2,{0,0.4,0.45,0.5,0.55,0.6,0.65,0.7,0.75,0.8,1},{"F","D","C","C+","B-","B","B+","A-","A","A+"}))))</f>
        <v/>
      </c>
      <c r="M857" s="2" t="str">
        <f>IF(COUNT($A857)=0,"",IF(K857="","--",IF(K857="3E","3E",LOOKUP(K857/M$2,{0,0.4,0.45,0.5,0.55,0.6,0.65,0.7,0.75,0.8,1},{0,2,2.25,2.5,2.75,3,3.25,3.5,3.75,4}))))</f>
        <v/>
      </c>
      <c r="N857" s="3" t="str">
        <f>IF(COUNT($A857)=0,"",IF($A857&lt;&gt;DRAFT!$B859,"ERR",IF(DRAFT!AS859="3E","3E",IF(COUNT(DRAFT!AO859,DRAFT!AS859)&gt;0,DRAFT!AT859,""))))</f>
        <v/>
      </c>
      <c r="O857" s="3" t="str">
        <f>IF(COUNT($A857)=0,"",IF(N857="3E","3E",IF(N857="","I",LOOKUP(N857/P$2,{0,0.4,0.45,0.5,0.55,0.6,0.65,0.7,0.75,0.8,1},{"F","D","C","C+","B-","B","B+","A-","A","A+"}))))</f>
        <v/>
      </c>
      <c r="P857" s="2" t="str">
        <f>IF(COUNT($A857)=0,"",IF(N857="","--",IF(N857="3E","3E",LOOKUP(N857/P$2,{0,0.4,0.45,0.5,0.55,0.6,0.65,0.7,0.75,0.8,1},{0,2,2.25,2.5,2.75,3,3.25,3.5,3.75,4}))))</f>
        <v/>
      </c>
      <c r="Q857" s="3" t="str">
        <f>IF(COUNT($A857)=0,"",IF($A857&lt;&gt;DRAFT!$B859,"ERR",IF(DRAFT!BB859="3E","3E",IF(COUNT(DRAFT!AX859,DRAFT!BB859)&gt;0,DRAFT!BC859,""))))</f>
        <v/>
      </c>
      <c r="R857" s="3" t="str">
        <f>IF(COUNT($A857)=0,"",IF(Q857="3E","3E",IF(Q857="","I",LOOKUP(Q857/S$2,{0,0.4,0.45,0.5,0.55,0.6,0.65,0.7,0.75,0.8,1},{"F","D","C","C+","B-","B","B+","A-","A","A+"}))))</f>
        <v/>
      </c>
      <c r="S857" s="2" t="str">
        <f>IF(COUNT($A857)=0,"",IF(Q857="","--",IF(Q857="3E","3E",LOOKUP(Q857/S$2,{0,0.4,0.45,0.5,0.55,0.6,0.65,0.7,0.75,0.8,1},{0,2,2.25,2.5,2.75,3,3.25,3.5,3.75,4}))))</f>
        <v/>
      </c>
      <c r="T857" s="3" t="str">
        <f>IF(COUNT($A857)=0,"",IF($A857&lt;&gt;DRAFT!$B859,"ERR",IF(DRAFT!BK859="3E","3E",IF(COUNT(DRAFT!BG859,DRAFT!BK859)&gt;0,DRAFT!BL859,""))))</f>
        <v/>
      </c>
      <c r="U857" s="3" t="str">
        <f>IF(COUNT($A857)=0,"",IF(T857="3E","3E",IF(T857="","I",LOOKUP(T857/V$2,{0,0.4,0.45,0.5,0.55,0.6,0.65,0.7,0.75,0.8,1},{"F","D","C","C+","B-","B","B+","A-","A","A+"}))))</f>
        <v/>
      </c>
      <c r="V857" s="2" t="str">
        <f>IF(COUNT($A857)=0,"",IF(T857="","--",IF(T857="3E","3E",LOOKUP(T857/V$2,{0,0.4,0.45,0.5,0.55,0.6,0.65,0.7,0.75,0.8,1},{0,2,2.25,2.5,2.75,3,3.25,3.5,3.75,4}))))</f>
        <v/>
      </c>
      <c r="W857" s="3" t="str">
        <f>IF(COUNT($A857)=0,"",IF($A857&lt;&gt;DRAFT!$B859,"ERR",IF(DRAFT!BT859="3E","3E",IF(COUNT(DRAFT!BP859,DRAFT!BT859)&gt;0,DRAFT!BU859,""))))</f>
        <v/>
      </c>
      <c r="X857" s="3" t="str">
        <f>IF(COUNT($A857)=0,"",IF(W857="3E","3E",IF(W857="","I",LOOKUP(W857/Y$2,{0,0.4,0.45,0.5,0.55,0.6,0.65,0.7,0.75,0.8,1},{"F","D","C","C+","B-","B","B+","A-","A","A+"}))))</f>
        <v/>
      </c>
      <c r="Y857" s="2" t="str">
        <f>IF(COUNT($A857)=0,"",IF(W857="","--",IF(W857="3E","3E",LOOKUP(W857/Y$2,{0,0.4,0.45,0.5,0.55,0.6,0.65,0.7,0.75,0.8,1},{0,2,2.25,2.5,2.75,3,3.25,3.5,3.75,4}))))</f>
        <v/>
      </c>
      <c r="Z857" s="3" t="str">
        <f>IF(COUNT($A857)=0,"",IF($A857&lt;&gt;DRAFT!$B859,"ERR",IF(DRAFT!CC859="3E","3E",IF(COUNT(DRAFT!BY859,DRAFT!CC859)&gt;0,DRAFT!CD859,""))))</f>
        <v/>
      </c>
      <c r="AA857" s="3" t="str">
        <f>IF(COUNT($A857)=0,"",IF(Z857="3E","3E",IF(Z857="","I",LOOKUP(Z857/AB$2,{0,0.4,0.45,0.5,0.55,0.6,0.65,0.7,0.75,0.8,1},{"F","D","C","C+","B-","B","B+","A-","A","A+"}))))</f>
        <v/>
      </c>
      <c r="AB857" s="2" t="str">
        <f>IF(COUNT($A857)=0,"",IF(Z857="","--",IF(Z857="3E","3E",LOOKUP(Z857/AB$2,{0,0.4,0.45,0.5,0.55,0.6,0.65,0.7,0.75,0.8,1},{0,2,2.25,2.5,2.75,3,3.25,3.5,3.75,4}))))</f>
        <v/>
      </c>
      <c r="AC857" s="3" t="str">
        <f>IF(COUNT($A857)=0,"",IF($A857&lt;&gt;DRAFT!$B859,"ERR",IF(DRAFT!CF859&gt;0,DRAFT!CF859,"")))</f>
        <v/>
      </c>
      <c r="AD857" s="3" t="str">
        <f>IF(COUNT($A857)=0,"",IF(AC857="3E","3E",IF(AC857="","I",LOOKUP(AC857/AE$2,{0,0.4,0.45,0.5,0.55,0.6,0.65,0.7,0.75,0.8,1},{"F","D","C","C+","B-","B","B+","A-","A","A+"}))))</f>
        <v/>
      </c>
      <c r="AE857" s="2" t="str">
        <f>IF(COUNT($A857)=0,"",IF(AC857="","--",IF(AC857="3E","3E",LOOKUP(AC857/AE$2,{0,0.4,0.45,0.5,0.55,0.6,0.65,0.7,0.75,0.8,1},{0,2,2.25,2.5,2.75,3,3.25,3.5,3.75,4}))))</f>
        <v/>
      </c>
      <c r="AF857" s="3" t="str">
        <f>IF($A857&lt;&gt;DRAFT!$B859,"ERR",IF(OR(COUNT($A857)=0,COUNT(DRAFT!CI859:CK859,DRAFT!CM859:CO859)=0),"",CEILING(SUM(DRAFT!CL859,DRAFT!CP859),1)))</f>
        <v/>
      </c>
      <c r="AG857" s="3" t="str">
        <f>IF(COUNT($A857)=0,"",IF(AF857="3E","3E",IF(AF857="","I",LOOKUP(AF857/AH$2,{0,0.4,0.45,0.5,0.55,0.6,0.65,0.7,0.75,0.8,1},{"F","D","C","C+","B-","B","B+","A-","A","A+"}))))</f>
        <v/>
      </c>
      <c r="AH857" s="2" t="str">
        <f>IF(COUNT($A857)=0,"",IF(AF857="","--",IF(AF857="3E","3E",LOOKUP(AF857/AH$2,{0,0.4,0.45,0.5,0.55,0.6,0.65,0.7,0.75,0.8,1},{0,2,2.25,2.5,2.75,3,3.25,3.5,3.75,4}))))</f>
        <v/>
      </c>
      <c r="AI857" s="11" t="str">
        <f>IF(OR(COUNT($A857)=0,COUNT(B857:AH857)=0),"",IF(COUNTIF(B857:AH857,"3E")&gt;0,"3E",IF(DRAFT!$A859="R",TRUNC(SUMPRODUCT(RGP,RCP)/TCP,3),TRUNC((SUMPRODUCT(--(IMDGP&gt;0)*IMDGP,IMCP)+CEILING(DRAFT!$CQ859*42,0.25))/TCP,3))))</f>
        <v/>
      </c>
      <c r="AJ857" s="3" t="str">
        <f>IF(OR(COUNT($A857)=0,COUNT(B857:AH857)=0),"",IF(COUNTIF(B857:AH857,"3E")&gt;0,"3E",IF(DRAFT!$A859="R",SUMPRODUCT(--(RGP&gt;=2),RCP),SUMPRODUCT(--(IMDGP&gt;0),--(IMGP=0),IMCP)+DRAFT!$CR859)))</f>
        <v/>
      </c>
      <c r="AK857" s="3" t="str">
        <f>IF(OR(COUNT($A857)=0,COUNT(B857:AH857)=0),"",IF(COUNTIF(B857:AJ857,"3E")&gt;0,"3E",IF(AND(DRAFT!$A859="IM",OR($AI857&gt;DRAFT!$CQ859,$AJ857&gt;DRAFT!$CR859)),"IMPROVED",IF(AND(DRAFT!$A859="IM",$AI857&lt;=DRAFT!$CQ859,$AJ857&lt;=DRAFT!$CR859),"NOT IMPROVED",IF(AND(AH857&gt;=2,AI857&gt;=2,AJ857&gt;=30),"PASS","FAIL")))))</f>
        <v/>
      </c>
      <c r="AL857" s="3" t="str">
        <f t="shared" si="26"/>
        <v/>
      </c>
      <c r="AM857" s="3" t="str">
        <f t="shared" si="27"/>
        <v/>
      </c>
    </row>
    <row r="858" spans="1:39" ht="18.95" customHeight="1" x14ac:dyDescent="0.25">
      <c r="A858" s="4" t="str">
        <f>IF(DRAFT!$B860="","",DRAFT!$B860)</f>
        <v/>
      </c>
      <c r="B858" s="3" t="str">
        <f>IF(COUNT($A858)=0,"",IF($A858&lt;&gt;DRAFT!$B860,"ERR",IF(DRAFT!I860="3E","3E",IF(COUNT(DRAFT!E860,DRAFT!I860)&gt;0,DRAFT!J860,""))))</f>
        <v/>
      </c>
      <c r="C858" s="3" t="str">
        <f>IF(COUNT($A858)=0,"",IF(B858="3E","3E",IF(B858="","I",LOOKUP(B858/D$2,{0,0.4,0.45,0.5,0.55,0.6,0.65,0.7,0.75,0.8,1},{"F","D","C","C+","B-","B","B+","A-","A","A+"}))))</f>
        <v/>
      </c>
      <c r="D858" s="2" t="str">
        <f>IF(COUNT($A858)=0,"",IF(B858="","--",IF(B858="3E","3E",LOOKUP(B858/D$2,{0,0.4,0.45,0.5,0.55,0.6,0.65,0.7,0.75,0.8,1},{0,2,2.25,2.5,2.75,3,3.25,3.5,3.75,4}))))</f>
        <v/>
      </c>
      <c r="E858" s="3" t="str">
        <f>IF(COUNT($A858)=0,"",IF($A858&lt;&gt;DRAFT!$B860,"ERR",IF(DRAFT!R860="3E","3E",IF(COUNT(DRAFT!N860,DRAFT!R860)&gt;0,DRAFT!S860,""))))</f>
        <v/>
      </c>
      <c r="F858" s="3" t="str">
        <f>IF(COUNT($A858)=0,"",IF(E858="3E","3E",IF(E858="","I",LOOKUP(E858/G$2,{0,0.4,0.45,0.5,0.55,0.6,0.65,0.7,0.75,0.8,1},{"F","D","C","C+","B-","B","B+","A-","A","A+"}))))</f>
        <v/>
      </c>
      <c r="G858" s="2" t="str">
        <f>IF(COUNT($A858)=0,"",IF(E858="","--",IF(E858="3E","3E",LOOKUP(E858/G$2,{0,0.4,0.45,0.5,0.55,0.6,0.65,0.7,0.75,0.8,1},{0,2,2.25,2.5,2.75,3,3.25,3.5,3.75,4}))))</f>
        <v/>
      </c>
      <c r="H858" s="3" t="str">
        <f>IF(COUNT($A858)=0,"",IF($A858&lt;&gt;DRAFT!$B860,"ERR",IF(DRAFT!AA860="3E","3E",IF(COUNT(DRAFT!W860,DRAFT!AA860)&gt;0,DRAFT!AB860,""))))</f>
        <v/>
      </c>
      <c r="I858" s="3" t="str">
        <f>IF(COUNT($A858)=0,"",IF(H858="3E","3E",IF(H858="","I",LOOKUP(H858/J$2,{0,0.4,0.45,0.5,0.55,0.6,0.65,0.7,0.75,0.8,1},{"F","D","C","C+","B-","B","B+","A-","A","A+"}))))</f>
        <v/>
      </c>
      <c r="J858" s="2" t="str">
        <f>IF(COUNT($A858)=0,"",IF(H858="","--",IF(H858="3E","3E",LOOKUP(H858/J$2,{0,0.4,0.45,0.5,0.55,0.6,0.65,0.7,0.75,0.8,1},{0,2,2.25,2.5,2.75,3,3.25,3.5,3.75,4}))))</f>
        <v/>
      </c>
      <c r="K858" s="3" t="str">
        <f>IF(COUNT($A858)=0,"",IF($A858&lt;&gt;DRAFT!$B860,"ERR",IF(DRAFT!AJ860="3E","3E",IF(COUNT(DRAFT!AF860,DRAFT!AJ860)&gt;0,DRAFT!AK860,""))))</f>
        <v/>
      </c>
      <c r="L858" s="3" t="str">
        <f>IF(COUNT($A858)=0,"",IF(K858="3E","3E",IF(K858="","I",LOOKUP(K858/M$2,{0,0.4,0.45,0.5,0.55,0.6,0.65,0.7,0.75,0.8,1},{"F","D","C","C+","B-","B","B+","A-","A","A+"}))))</f>
        <v/>
      </c>
      <c r="M858" s="2" t="str">
        <f>IF(COUNT($A858)=0,"",IF(K858="","--",IF(K858="3E","3E",LOOKUP(K858/M$2,{0,0.4,0.45,0.5,0.55,0.6,0.65,0.7,0.75,0.8,1},{0,2,2.25,2.5,2.75,3,3.25,3.5,3.75,4}))))</f>
        <v/>
      </c>
      <c r="N858" s="3" t="str">
        <f>IF(COUNT($A858)=0,"",IF($A858&lt;&gt;DRAFT!$B860,"ERR",IF(DRAFT!AS860="3E","3E",IF(COUNT(DRAFT!AO860,DRAFT!AS860)&gt;0,DRAFT!AT860,""))))</f>
        <v/>
      </c>
      <c r="O858" s="3" t="str">
        <f>IF(COUNT($A858)=0,"",IF(N858="3E","3E",IF(N858="","I",LOOKUP(N858/P$2,{0,0.4,0.45,0.5,0.55,0.6,0.65,0.7,0.75,0.8,1},{"F","D","C","C+","B-","B","B+","A-","A","A+"}))))</f>
        <v/>
      </c>
      <c r="P858" s="2" t="str">
        <f>IF(COUNT($A858)=0,"",IF(N858="","--",IF(N858="3E","3E",LOOKUP(N858/P$2,{0,0.4,0.45,0.5,0.55,0.6,0.65,0.7,0.75,0.8,1},{0,2,2.25,2.5,2.75,3,3.25,3.5,3.75,4}))))</f>
        <v/>
      </c>
      <c r="Q858" s="3" t="str">
        <f>IF(COUNT($A858)=0,"",IF($A858&lt;&gt;DRAFT!$B860,"ERR",IF(DRAFT!BB860="3E","3E",IF(COUNT(DRAFT!AX860,DRAFT!BB860)&gt;0,DRAFT!BC860,""))))</f>
        <v/>
      </c>
      <c r="R858" s="3" t="str">
        <f>IF(COUNT($A858)=0,"",IF(Q858="3E","3E",IF(Q858="","I",LOOKUP(Q858/S$2,{0,0.4,0.45,0.5,0.55,0.6,0.65,0.7,0.75,0.8,1},{"F","D","C","C+","B-","B","B+","A-","A","A+"}))))</f>
        <v/>
      </c>
      <c r="S858" s="2" t="str">
        <f>IF(COUNT($A858)=0,"",IF(Q858="","--",IF(Q858="3E","3E",LOOKUP(Q858/S$2,{0,0.4,0.45,0.5,0.55,0.6,0.65,0.7,0.75,0.8,1},{0,2,2.25,2.5,2.75,3,3.25,3.5,3.75,4}))))</f>
        <v/>
      </c>
      <c r="T858" s="3" t="str">
        <f>IF(COUNT($A858)=0,"",IF($A858&lt;&gt;DRAFT!$B860,"ERR",IF(DRAFT!BK860="3E","3E",IF(COUNT(DRAFT!BG860,DRAFT!BK860)&gt;0,DRAFT!BL860,""))))</f>
        <v/>
      </c>
      <c r="U858" s="3" t="str">
        <f>IF(COUNT($A858)=0,"",IF(T858="3E","3E",IF(T858="","I",LOOKUP(T858/V$2,{0,0.4,0.45,0.5,0.55,0.6,0.65,0.7,0.75,0.8,1},{"F","D","C","C+","B-","B","B+","A-","A","A+"}))))</f>
        <v/>
      </c>
      <c r="V858" s="2" t="str">
        <f>IF(COUNT($A858)=0,"",IF(T858="","--",IF(T858="3E","3E",LOOKUP(T858/V$2,{0,0.4,0.45,0.5,0.55,0.6,0.65,0.7,0.75,0.8,1},{0,2,2.25,2.5,2.75,3,3.25,3.5,3.75,4}))))</f>
        <v/>
      </c>
      <c r="W858" s="3" t="str">
        <f>IF(COUNT($A858)=0,"",IF($A858&lt;&gt;DRAFT!$B860,"ERR",IF(DRAFT!BT860="3E","3E",IF(COUNT(DRAFT!BP860,DRAFT!BT860)&gt;0,DRAFT!BU860,""))))</f>
        <v/>
      </c>
      <c r="X858" s="3" t="str">
        <f>IF(COUNT($A858)=0,"",IF(W858="3E","3E",IF(W858="","I",LOOKUP(W858/Y$2,{0,0.4,0.45,0.5,0.55,0.6,0.65,0.7,0.75,0.8,1},{"F","D","C","C+","B-","B","B+","A-","A","A+"}))))</f>
        <v/>
      </c>
      <c r="Y858" s="2" t="str">
        <f>IF(COUNT($A858)=0,"",IF(W858="","--",IF(W858="3E","3E",LOOKUP(W858/Y$2,{0,0.4,0.45,0.5,0.55,0.6,0.65,0.7,0.75,0.8,1},{0,2,2.25,2.5,2.75,3,3.25,3.5,3.75,4}))))</f>
        <v/>
      </c>
      <c r="Z858" s="3" t="str">
        <f>IF(COUNT($A858)=0,"",IF($A858&lt;&gt;DRAFT!$B860,"ERR",IF(DRAFT!CC860="3E","3E",IF(COUNT(DRAFT!BY860,DRAFT!CC860)&gt;0,DRAFT!CD860,""))))</f>
        <v/>
      </c>
      <c r="AA858" s="3" t="str">
        <f>IF(COUNT($A858)=0,"",IF(Z858="3E","3E",IF(Z858="","I",LOOKUP(Z858/AB$2,{0,0.4,0.45,0.5,0.55,0.6,0.65,0.7,0.75,0.8,1},{"F","D","C","C+","B-","B","B+","A-","A","A+"}))))</f>
        <v/>
      </c>
      <c r="AB858" s="2" t="str">
        <f>IF(COUNT($A858)=0,"",IF(Z858="","--",IF(Z858="3E","3E",LOOKUP(Z858/AB$2,{0,0.4,0.45,0.5,0.55,0.6,0.65,0.7,0.75,0.8,1},{0,2,2.25,2.5,2.75,3,3.25,3.5,3.75,4}))))</f>
        <v/>
      </c>
      <c r="AC858" s="3" t="str">
        <f>IF(COUNT($A858)=0,"",IF($A858&lt;&gt;DRAFT!$B860,"ERR",IF(DRAFT!CF860&gt;0,DRAFT!CF860,"")))</f>
        <v/>
      </c>
      <c r="AD858" s="3" t="str">
        <f>IF(COUNT($A858)=0,"",IF(AC858="3E","3E",IF(AC858="","I",LOOKUP(AC858/AE$2,{0,0.4,0.45,0.5,0.55,0.6,0.65,0.7,0.75,0.8,1},{"F","D","C","C+","B-","B","B+","A-","A","A+"}))))</f>
        <v/>
      </c>
      <c r="AE858" s="2" t="str">
        <f>IF(COUNT($A858)=0,"",IF(AC858="","--",IF(AC858="3E","3E",LOOKUP(AC858/AE$2,{0,0.4,0.45,0.5,0.55,0.6,0.65,0.7,0.75,0.8,1},{0,2,2.25,2.5,2.75,3,3.25,3.5,3.75,4}))))</f>
        <v/>
      </c>
      <c r="AF858" s="3" t="str">
        <f>IF($A858&lt;&gt;DRAFT!$B860,"ERR",IF(OR(COUNT($A858)=0,COUNT(DRAFT!CI860:CK860,DRAFT!CM860:CO860)=0),"",CEILING(SUM(DRAFT!CL860,DRAFT!CP860),1)))</f>
        <v/>
      </c>
      <c r="AG858" s="3" t="str">
        <f>IF(COUNT($A858)=0,"",IF(AF858="3E","3E",IF(AF858="","I",LOOKUP(AF858/AH$2,{0,0.4,0.45,0.5,0.55,0.6,0.65,0.7,0.75,0.8,1},{"F","D","C","C+","B-","B","B+","A-","A","A+"}))))</f>
        <v/>
      </c>
      <c r="AH858" s="2" t="str">
        <f>IF(COUNT($A858)=0,"",IF(AF858="","--",IF(AF858="3E","3E",LOOKUP(AF858/AH$2,{0,0.4,0.45,0.5,0.55,0.6,0.65,0.7,0.75,0.8,1},{0,2,2.25,2.5,2.75,3,3.25,3.5,3.75,4}))))</f>
        <v/>
      </c>
      <c r="AI858" s="11" t="str">
        <f>IF(OR(COUNT($A858)=0,COUNT(B858:AH858)=0),"",IF(COUNTIF(B858:AH858,"3E")&gt;0,"3E",IF(DRAFT!$A860="R",TRUNC(SUMPRODUCT(RGP,RCP)/TCP,3),TRUNC((SUMPRODUCT(--(IMDGP&gt;0)*IMDGP,IMCP)+CEILING(DRAFT!$CQ860*42,0.25))/TCP,3))))</f>
        <v/>
      </c>
      <c r="AJ858" s="3" t="str">
        <f>IF(OR(COUNT($A858)=0,COUNT(B858:AH858)=0),"",IF(COUNTIF(B858:AH858,"3E")&gt;0,"3E",IF(DRAFT!$A860="R",SUMPRODUCT(--(RGP&gt;=2),RCP),SUMPRODUCT(--(IMDGP&gt;0),--(IMGP=0),IMCP)+DRAFT!$CR860)))</f>
        <v/>
      </c>
      <c r="AK858" s="3" t="str">
        <f>IF(OR(COUNT($A858)=0,COUNT(B858:AH858)=0),"",IF(COUNTIF(B858:AJ858,"3E")&gt;0,"3E",IF(AND(DRAFT!$A860="IM",OR($AI858&gt;DRAFT!$CQ860,$AJ858&gt;DRAFT!$CR860)),"IMPROVED",IF(AND(DRAFT!$A860="IM",$AI858&lt;=DRAFT!$CQ860,$AJ858&lt;=DRAFT!$CR860),"NOT IMPROVED",IF(AND(AH858&gt;=2,AI858&gt;=2,AJ858&gt;=30),"PASS","FAIL")))))</f>
        <v/>
      </c>
      <c r="AL858" s="3" t="str">
        <f t="shared" si="26"/>
        <v/>
      </c>
      <c r="AM858" s="3" t="str">
        <f t="shared" si="27"/>
        <v/>
      </c>
    </row>
    <row r="859" spans="1:39" ht="18.95" customHeight="1" x14ac:dyDescent="0.25">
      <c r="A859" s="4" t="str">
        <f>IF(DRAFT!$B861="","",DRAFT!$B861)</f>
        <v/>
      </c>
      <c r="B859" s="3" t="str">
        <f>IF(COUNT($A859)=0,"",IF($A859&lt;&gt;DRAFT!$B861,"ERR",IF(DRAFT!I861="3E","3E",IF(COUNT(DRAFT!E861,DRAFT!I861)&gt;0,DRAFT!J861,""))))</f>
        <v/>
      </c>
      <c r="C859" s="3" t="str">
        <f>IF(COUNT($A859)=0,"",IF(B859="3E","3E",IF(B859="","I",LOOKUP(B859/D$2,{0,0.4,0.45,0.5,0.55,0.6,0.65,0.7,0.75,0.8,1},{"F","D","C","C+","B-","B","B+","A-","A","A+"}))))</f>
        <v/>
      </c>
      <c r="D859" s="2" t="str">
        <f>IF(COUNT($A859)=0,"",IF(B859="","--",IF(B859="3E","3E",LOOKUP(B859/D$2,{0,0.4,0.45,0.5,0.55,0.6,0.65,0.7,0.75,0.8,1},{0,2,2.25,2.5,2.75,3,3.25,3.5,3.75,4}))))</f>
        <v/>
      </c>
      <c r="E859" s="3" t="str">
        <f>IF(COUNT($A859)=0,"",IF($A859&lt;&gt;DRAFT!$B861,"ERR",IF(DRAFT!R861="3E","3E",IF(COUNT(DRAFT!N861,DRAFT!R861)&gt;0,DRAFT!S861,""))))</f>
        <v/>
      </c>
      <c r="F859" s="3" t="str">
        <f>IF(COUNT($A859)=0,"",IF(E859="3E","3E",IF(E859="","I",LOOKUP(E859/G$2,{0,0.4,0.45,0.5,0.55,0.6,0.65,0.7,0.75,0.8,1},{"F","D","C","C+","B-","B","B+","A-","A","A+"}))))</f>
        <v/>
      </c>
      <c r="G859" s="2" t="str">
        <f>IF(COUNT($A859)=0,"",IF(E859="","--",IF(E859="3E","3E",LOOKUP(E859/G$2,{0,0.4,0.45,0.5,0.55,0.6,0.65,0.7,0.75,0.8,1},{0,2,2.25,2.5,2.75,3,3.25,3.5,3.75,4}))))</f>
        <v/>
      </c>
      <c r="H859" s="3" t="str">
        <f>IF(COUNT($A859)=0,"",IF($A859&lt;&gt;DRAFT!$B861,"ERR",IF(DRAFT!AA861="3E","3E",IF(COUNT(DRAFT!W861,DRAFT!AA861)&gt;0,DRAFT!AB861,""))))</f>
        <v/>
      </c>
      <c r="I859" s="3" t="str">
        <f>IF(COUNT($A859)=0,"",IF(H859="3E","3E",IF(H859="","I",LOOKUP(H859/J$2,{0,0.4,0.45,0.5,0.55,0.6,0.65,0.7,0.75,0.8,1},{"F","D","C","C+","B-","B","B+","A-","A","A+"}))))</f>
        <v/>
      </c>
      <c r="J859" s="2" t="str">
        <f>IF(COUNT($A859)=0,"",IF(H859="","--",IF(H859="3E","3E",LOOKUP(H859/J$2,{0,0.4,0.45,0.5,0.55,0.6,0.65,0.7,0.75,0.8,1},{0,2,2.25,2.5,2.75,3,3.25,3.5,3.75,4}))))</f>
        <v/>
      </c>
      <c r="K859" s="3" t="str">
        <f>IF(COUNT($A859)=0,"",IF($A859&lt;&gt;DRAFT!$B861,"ERR",IF(DRAFT!AJ861="3E","3E",IF(COUNT(DRAFT!AF861,DRAFT!AJ861)&gt;0,DRAFT!AK861,""))))</f>
        <v/>
      </c>
      <c r="L859" s="3" t="str">
        <f>IF(COUNT($A859)=0,"",IF(K859="3E","3E",IF(K859="","I",LOOKUP(K859/M$2,{0,0.4,0.45,0.5,0.55,0.6,0.65,0.7,0.75,0.8,1},{"F","D","C","C+","B-","B","B+","A-","A","A+"}))))</f>
        <v/>
      </c>
      <c r="M859" s="2" t="str">
        <f>IF(COUNT($A859)=0,"",IF(K859="","--",IF(K859="3E","3E",LOOKUP(K859/M$2,{0,0.4,0.45,0.5,0.55,0.6,0.65,0.7,0.75,0.8,1},{0,2,2.25,2.5,2.75,3,3.25,3.5,3.75,4}))))</f>
        <v/>
      </c>
      <c r="N859" s="3" t="str">
        <f>IF(COUNT($A859)=0,"",IF($A859&lt;&gt;DRAFT!$B861,"ERR",IF(DRAFT!AS861="3E","3E",IF(COUNT(DRAFT!AO861,DRAFT!AS861)&gt;0,DRAFT!AT861,""))))</f>
        <v/>
      </c>
      <c r="O859" s="3" t="str">
        <f>IF(COUNT($A859)=0,"",IF(N859="3E","3E",IF(N859="","I",LOOKUP(N859/P$2,{0,0.4,0.45,0.5,0.55,0.6,0.65,0.7,0.75,0.8,1},{"F","D","C","C+","B-","B","B+","A-","A","A+"}))))</f>
        <v/>
      </c>
      <c r="P859" s="2" t="str">
        <f>IF(COUNT($A859)=0,"",IF(N859="","--",IF(N859="3E","3E",LOOKUP(N859/P$2,{0,0.4,0.45,0.5,0.55,0.6,0.65,0.7,0.75,0.8,1},{0,2,2.25,2.5,2.75,3,3.25,3.5,3.75,4}))))</f>
        <v/>
      </c>
      <c r="Q859" s="3" t="str">
        <f>IF(COUNT($A859)=0,"",IF($A859&lt;&gt;DRAFT!$B861,"ERR",IF(DRAFT!BB861="3E","3E",IF(COUNT(DRAFT!AX861,DRAFT!BB861)&gt;0,DRAFT!BC861,""))))</f>
        <v/>
      </c>
      <c r="R859" s="3" t="str">
        <f>IF(COUNT($A859)=0,"",IF(Q859="3E","3E",IF(Q859="","I",LOOKUP(Q859/S$2,{0,0.4,0.45,0.5,0.55,0.6,0.65,0.7,0.75,0.8,1},{"F","D","C","C+","B-","B","B+","A-","A","A+"}))))</f>
        <v/>
      </c>
      <c r="S859" s="2" t="str">
        <f>IF(COUNT($A859)=0,"",IF(Q859="","--",IF(Q859="3E","3E",LOOKUP(Q859/S$2,{0,0.4,0.45,0.5,0.55,0.6,0.65,0.7,0.75,0.8,1},{0,2,2.25,2.5,2.75,3,3.25,3.5,3.75,4}))))</f>
        <v/>
      </c>
      <c r="T859" s="3" t="str">
        <f>IF(COUNT($A859)=0,"",IF($A859&lt;&gt;DRAFT!$B861,"ERR",IF(DRAFT!BK861="3E","3E",IF(COUNT(DRAFT!BG861,DRAFT!BK861)&gt;0,DRAFT!BL861,""))))</f>
        <v/>
      </c>
      <c r="U859" s="3" t="str">
        <f>IF(COUNT($A859)=0,"",IF(T859="3E","3E",IF(T859="","I",LOOKUP(T859/V$2,{0,0.4,0.45,0.5,0.55,0.6,0.65,0.7,0.75,0.8,1},{"F","D","C","C+","B-","B","B+","A-","A","A+"}))))</f>
        <v/>
      </c>
      <c r="V859" s="2" t="str">
        <f>IF(COUNT($A859)=0,"",IF(T859="","--",IF(T859="3E","3E",LOOKUP(T859/V$2,{0,0.4,0.45,0.5,0.55,0.6,0.65,0.7,0.75,0.8,1},{0,2,2.25,2.5,2.75,3,3.25,3.5,3.75,4}))))</f>
        <v/>
      </c>
      <c r="W859" s="3" t="str">
        <f>IF(COUNT($A859)=0,"",IF($A859&lt;&gt;DRAFT!$B861,"ERR",IF(DRAFT!BT861="3E","3E",IF(COUNT(DRAFT!BP861,DRAFT!BT861)&gt;0,DRAFT!BU861,""))))</f>
        <v/>
      </c>
      <c r="X859" s="3" t="str">
        <f>IF(COUNT($A859)=0,"",IF(W859="3E","3E",IF(W859="","I",LOOKUP(W859/Y$2,{0,0.4,0.45,0.5,0.55,0.6,0.65,0.7,0.75,0.8,1},{"F","D","C","C+","B-","B","B+","A-","A","A+"}))))</f>
        <v/>
      </c>
      <c r="Y859" s="2" t="str">
        <f>IF(COUNT($A859)=0,"",IF(W859="","--",IF(W859="3E","3E",LOOKUP(W859/Y$2,{0,0.4,0.45,0.5,0.55,0.6,0.65,0.7,0.75,0.8,1},{0,2,2.25,2.5,2.75,3,3.25,3.5,3.75,4}))))</f>
        <v/>
      </c>
      <c r="Z859" s="3" t="str">
        <f>IF(COUNT($A859)=0,"",IF($A859&lt;&gt;DRAFT!$B861,"ERR",IF(DRAFT!CC861="3E","3E",IF(COUNT(DRAFT!BY861,DRAFT!CC861)&gt;0,DRAFT!CD861,""))))</f>
        <v/>
      </c>
      <c r="AA859" s="3" t="str">
        <f>IF(COUNT($A859)=0,"",IF(Z859="3E","3E",IF(Z859="","I",LOOKUP(Z859/AB$2,{0,0.4,0.45,0.5,0.55,0.6,0.65,0.7,0.75,0.8,1},{"F","D","C","C+","B-","B","B+","A-","A","A+"}))))</f>
        <v/>
      </c>
      <c r="AB859" s="2" t="str">
        <f>IF(COUNT($A859)=0,"",IF(Z859="","--",IF(Z859="3E","3E",LOOKUP(Z859/AB$2,{0,0.4,0.45,0.5,0.55,0.6,0.65,0.7,0.75,0.8,1},{0,2,2.25,2.5,2.75,3,3.25,3.5,3.75,4}))))</f>
        <v/>
      </c>
      <c r="AC859" s="3" t="str">
        <f>IF(COUNT($A859)=0,"",IF($A859&lt;&gt;DRAFT!$B861,"ERR",IF(DRAFT!CF861&gt;0,DRAFT!CF861,"")))</f>
        <v/>
      </c>
      <c r="AD859" s="3" t="str">
        <f>IF(COUNT($A859)=0,"",IF(AC859="3E","3E",IF(AC859="","I",LOOKUP(AC859/AE$2,{0,0.4,0.45,0.5,0.55,0.6,0.65,0.7,0.75,0.8,1},{"F","D","C","C+","B-","B","B+","A-","A","A+"}))))</f>
        <v/>
      </c>
      <c r="AE859" s="2" t="str">
        <f>IF(COUNT($A859)=0,"",IF(AC859="","--",IF(AC859="3E","3E",LOOKUP(AC859/AE$2,{0,0.4,0.45,0.5,0.55,0.6,0.65,0.7,0.75,0.8,1},{0,2,2.25,2.5,2.75,3,3.25,3.5,3.75,4}))))</f>
        <v/>
      </c>
      <c r="AF859" s="3" t="str">
        <f>IF($A859&lt;&gt;DRAFT!$B861,"ERR",IF(OR(COUNT($A859)=0,COUNT(DRAFT!CI861:CK861,DRAFT!CM861:CO861)=0),"",CEILING(SUM(DRAFT!CL861,DRAFT!CP861),1)))</f>
        <v/>
      </c>
      <c r="AG859" s="3" t="str">
        <f>IF(COUNT($A859)=0,"",IF(AF859="3E","3E",IF(AF859="","I",LOOKUP(AF859/AH$2,{0,0.4,0.45,0.5,0.55,0.6,0.65,0.7,0.75,0.8,1},{"F","D","C","C+","B-","B","B+","A-","A","A+"}))))</f>
        <v/>
      </c>
      <c r="AH859" s="2" t="str">
        <f>IF(COUNT($A859)=0,"",IF(AF859="","--",IF(AF859="3E","3E",LOOKUP(AF859/AH$2,{0,0.4,0.45,0.5,0.55,0.6,0.65,0.7,0.75,0.8,1},{0,2,2.25,2.5,2.75,3,3.25,3.5,3.75,4}))))</f>
        <v/>
      </c>
      <c r="AI859" s="11" t="str">
        <f>IF(OR(COUNT($A859)=0,COUNT(B859:AH859)=0),"",IF(COUNTIF(B859:AH859,"3E")&gt;0,"3E",IF(DRAFT!$A861="R",TRUNC(SUMPRODUCT(RGP,RCP)/TCP,3),TRUNC((SUMPRODUCT(--(IMDGP&gt;0)*IMDGP,IMCP)+CEILING(DRAFT!$CQ861*42,0.25))/TCP,3))))</f>
        <v/>
      </c>
      <c r="AJ859" s="3" t="str">
        <f>IF(OR(COUNT($A859)=0,COUNT(B859:AH859)=0),"",IF(COUNTIF(B859:AH859,"3E")&gt;0,"3E",IF(DRAFT!$A861="R",SUMPRODUCT(--(RGP&gt;=2),RCP),SUMPRODUCT(--(IMDGP&gt;0),--(IMGP=0),IMCP)+DRAFT!$CR861)))</f>
        <v/>
      </c>
      <c r="AK859" s="3" t="str">
        <f>IF(OR(COUNT($A859)=0,COUNT(B859:AH859)=0),"",IF(COUNTIF(B859:AJ859,"3E")&gt;0,"3E",IF(AND(DRAFT!$A861="IM",OR($AI859&gt;DRAFT!$CQ861,$AJ859&gt;DRAFT!$CR861)),"IMPROVED",IF(AND(DRAFT!$A861="IM",$AI859&lt;=DRAFT!$CQ861,$AJ859&lt;=DRAFT!$CR861),"NOT IMPROVED",IF(AND(AH859&gt;=2,AI859&gt;=2,AJ859&gt;=30),"PASS","FAIL")))))</f>
        <v/>
      </c>
      <c r="AL859" s="3" t="str">
        <f t="shared" si="26"/>
        <v/>
      </c>
      <c r="AM859" s="3" t="str">
        <f t="shared" si="27"/>
        <v/>
      </c>
    </row>
    <row r="860" spans="1:39" ht="18.95" customHeight="1" x14ac:dyDescent="0.25">
      <c r="A860" s="4" t="str">
        <f>IF(DRAFT!$B862="","",DRAFT!$B862)</f>
        <v/>
      </c>
      <c r="B860" s="3" t="str">
        <f>IF(COUNT($A860)=0,"",IF($A860&lt;&gt;DRAFT!$B862,"ERR",IF(DRAFT!I862="3E","3E",IF(COUNT(DRAFT!E862,DRAFT!I862)&gt;0,DRAFT!J862,""))))</f>
        <v/>
      </c>
      <c r="C860" s="3" t="str">
        <f>IF(COUNT($A860)=0,"",IF(B860="3E","3E",IF(B860="","I",LOOKUP(B860/D$2,{0,0.4,0.45,0.5,0.55,0.6,0.65,0.7,0.75,0.8,1},{"F","D","C","C+","B-","B","B+","A-","A","A+"}))))</f>
        <v/>
      </c>
      <c r="D860" s="2" t="str">
        <f>IF(COUNT($A860)=0,"",IF(B860="","--",IF(B860="3E","3E",LOOKUP(B860/D$2,{0,0.4,0.45,0.5,0.55,0.6,0.65,0.7,0.75,0.8,1},{0,2,2.25,2.5,2.75,3,3.25,3.5,3.75,4}))))</f>
        <v/>
      </c>
      <c r="E860" s="3" t="str">
        <f>IF(COUNT($A860)=0,"",IF($A860&lt;&gt;DRAFT!$B862,"ERR",IF(DRAFT!R862="3E","3E",IF(COUNT(DRAFT!N862,DRAFT!R862)&gt;0,DRAFT!S862,""))))</f>
        <v/>
      </c>
      <c r="F860" s="3" t="str">
        <f>IF(COUNT($A860)=0,"",IF(E860="3E","3E",IF(E860="","I",LOOKUP(E860/G$2,{0,0.4,0.45,0.5,0.55,0.6,0.65,0.7,0.75,0.8,1},{"F","D","C","C+","B-","B","B+","A-","A","A+"}))))</f>
        <v/>
      </c>
      <c r="G860" s="2" t="str">
        <f>IF(COUNT($A860)=0,"",IF(E860="","--",IF(E860="3E","3E",LOOKUP(E860/G$2,{0,0.4,0.45,0.5,0.55,0.6,0.65,0.7,0.75,0.8,1},{0,2,2.25,2.5,2.75,3,3.25,3.5,3.75,4}))))</f>
        <v/>
      </c>
      <c r="H860" s="3" t="str">
        <f>IF(COUNT($A860)=0,"",IF($A860&lt;&gt;DRAFT!$B862,"ERR",IF(DRAFT!AA862="3E","3E",IF(COUNT(DRAFT!W862,DRAFT!AA862)&gt;0,DRAFT!AB862,""))))</f>
        <v/>
      </c>
      <c r="I860" s="3" t="str">
        <f>IF(COUNT($A860)=0,"",IF(H860="3E","3E",IF(H860="","I",LOOKUP(H860/J$2,{0,0.4,0.45,0.5,0.55,0.6,0.65,0.7,0.75,0.8,1},{"F","D","C","C+","B-","B","B+","A-","A","A+"}))))</f>
        <v/>
      </c>
      <c r="J860" s="2" t="str">
        <f>IF(COUNT($A860)=0,"",IF(H860="","--",IF(H860="3E","3E",LOOKUP(H860/J$2,{0,0.4,0.45,0.5,0.55,0.6,0.65,0.7,0.75,0.8,1},{0,2,2.25,2.5,2.75,3,3.25,3.5,3.75,4}))))</f>
        <v/>
      </c>
      <c r="K860" s="3" t="str">
        <f>IF(COUNT($A860)=0,"",IF($A860&lt;&gt;DRAFT!$B862,"ERR",IF(DRAFT!AJ862="3E","3E",IF(COUNT(DRAFT!AF862,DRAFT!AJ862)&gt;0,DRAFT!AK862,""))))</f>
        <v/>
      </c>
      <c r="L860" s="3" t="str">
        <f>IF(COUNT($A860)=0,"",IF(K860="3E","3E",IF(K860="","I",LOOKUP(K860/M$2,{0,0.4,0.45,0.5,0.55,0.6,0.65,0.7,0.75,0.8,1},{"F","D","C","C+","B-","B","B+","A-","A","A+"}))))</f>
        <v/>
      </c>
      <c r="M860" s="2" t="str">
        <f>IF(COUNT($A860)=0,"",IF(K860="","--",IF(K860="3E","3E",LOOKUP(K860/M$2,{0,0.4,0.45,0.5,0.55,0.6,0.65,0.7,0.75,0.8,1},{0,2,2.25,2.5,2.75,3,3.25,3.5,3.75,4}))))</f>
        <v/>
      </c>
      <c r="N860" s="3" t="str">
        <f>IF(COUNT($A860)=0,"",IF($A860&lt;&gt;DRAFT!$B862,"ERR",IF(DRAFT!AS862="3E","3E",IF(COUNT(DRAFT!AO862,DRAFT!AS862)&gt;0,DRAFT!AT862,""))))</f>
        <v/>
      </c>
      <c r="O860" s="3" t="str">
        <f>IF(COUNT($A860)=0,"",IF(N860="3E","3E",IF(N860="","I",LOOKUP(N860/P$2,{0,0.4,0.45,0.5,0.55,0.6,0.65,0.7,0.75,0.8,1},{"F","D","C","C+","B-","B","B+","A-","A","A+"}))))</f>
        <v/>
      </c>
      <c r="P860" s="2" t="str">
        <f>IF(COUNT($A860)=0,"",IF(N860="","--",IF(N860="3E","3E",LOOKUP(N860/P$2,{0,0.4,0.45,0.5,0.55,0.6,0.65,0.7,0.75,0.8,1},{0,2,2.25,2.5,2.75,3,3.25,3.5,3.75,4}))))</f>
        <v/>
      </c>
      <c r="Q860" s="3" t="str">
        <f>IF(COUNT($A860)=0,"",IF($A860&lt;&gt;DRAFT!$B862,"ERR",IF(DRAFT!BB862="3E","3E",IF(COUNT(DRAFT!AX862,DRAFT!BB862)&gt;0,DRAFT!BC862,""))))</f>
        <v/>
      </c>
      <c r="R860" s="3" t="str">
        <f>IF(COUNT($A860)=0,"",IF(Q860="3E","3E",IF(Q860="","I",LOOKUP(Q860/S$2,{0,0.4,0.45,0.5,0.55,0.6,0.65,0.7,0.75,0.8,1},{"F","D","C","C+","B-","B","B+","A-","A","A+"}))))</f>
        <v/>
      </c>
      <c r="S860" s="2" t="str">
        <f>IF(COUNT($A860)=0,"",IF(Q860="","--",IF(Q860="3E","3E",LOOKUP(Q860/S$2,{0,0.4,0.45,0.5,0.55,0.6,0.65,0.7,0.75,0.8,1},{0,2,2.25,2.5,2.75,3,3.25,3.5,3.75,4}))))</f>
        <v/>
      </c>
      <c r="T860" s="3" t="str">
        <f>IF(COUNT($A860)=0,"",IF($A860&lt;&gt;DRAFT!$B862,"ERR",IF(DRAFT!BK862="3E","3E",IF(COUNT(DRAFT!BG862,DRAFT!BK862)&gt;0,DRAFT!BL862,""))))</f>
        <v/>
      </c>
      <c r="U860" s="3" t="str">
        <f>IF(COUNT($A860)=0,"",IF(T860="3E","3E",IF(T860="","I",LOOKUP(T860/V$2,{0,0.4,0.45,0.5,0.55,0.6,0.65,0.7,0.75,0.8,1},{"F","D","C","C+","B-","B","B+","A-","A","A+"}))))</f>
        <v/>
      </c>
      <c r="V860" s="2" t="str">
        <f>IF(COUNT($A860)=0,"",IF(T860="","--",IF(T860="3E","3E",LOOKUP(T860/V$2,{0,0.4,0.45,0.5,0.55,0.6,0.65,0.7,0.75,0.8,1},{0,2,2.25,2.5,2.75,3,3.25,3.5,3.75,4}))))</f>
        <v/>
      </c>
      <c r="W860" s="3" t="str">
        <f>IF(COUNT($A860)=0,"",IF($A860&lt;&gt;DRAFT!$B862,"ERR",IF(DRAFT!BT862="3E","3E",IF(COUNT(DRAFT!BP862,DRAFT!BT862)&gt;0,DRAFT!BU862,""))))</f>
        <v/>
      </c>
      <c r="X860" s="3" t="str">
        <f>IF(COUNT($A860)=0,"",IF(W860="3E","3E",IF(W860="","I",LOOKUP(W860/Y$2,{0,0.4,0.45,0.5,0.55,0.6,0.65,0.7,0.75,0.8,1},{"F","D","C","C+","B-","B","B+","A-","A","A+"}))))</f>
        <v/>
      </c>
      <c r="Y860" s="2" t="str">
        <f>IF(COUNT($A860)=0,"",IF(W860="","--",IF(W860="3E","3E",LOOKUP(W860/Y$2,{0,0.4,0.45,0.5,0.55,0.6,0.65,0.7,0.75,0.8,1},{0,2,2.25,2.5,2.75,3,3.25,3.5,3.75,4}))))</f>
        <v/>
      </c>
      <c r="Z860" s="3" t="str">
        <f>IF(COUNT($A860)=0,"",IF($A860&lt;&gt;DRAFT!$B862,"ERR",IF(DRAFT!CC862="3E","3E",IF(COUNT(DRAFT!BY862,DRAFT!CC862)&gt;0,DRAFT!CD862,""))))</f>
        <v/>
      </c>
      <c r="AA860" s="3" t="str">
        <f>IF(COUNT($A860)=0,"",IF(Z860="3E","3E",IF(Z860="","I",LOOKUP(Z860/AB$2,{0,0.4,0.45,0.5,0.55,0.6,0.65,0.7,0.75,0.8,1},{"F","D","C","C+","B-","B","B+","A-","A","A+"}))))</f>
        <v/>
      </c>
      <c r="AB860" s="2" t="str">
        <f>IF(COUNT($A860)=0,"",IF(Z860="","--",IF(Z860="3E","3E",LOOKUP(Z860/AB$2,{0,0.4,0.45,0.5,0.55,0.6,0.65,0.7,0.75,0.8,1},{0,2,2.25,2.5,2.75,3,3.25,3.5,3.75,4}))))</f>
        <v/>
      </c>
      <c r="AC860" s="3" t="str">
        <f>IF(COUNT($A860)=0,"",IF($A860&lt;&gt;DRAFT!$B862,"ERR",IF(DRAFT!CF862&gt;0,DRAFT!CF862,"")))</f>
        <v/>
      </c>
      <c r="AD860" s="3" t="str">
        <f>IF(COUNT($A860)=0,"",IF(AC860="3E","3E",IF(AC860="","I",LOOKUP(AC860/AE$2,{0,0.4,0.45,0.5,0.55,0.6,0.65,0.7,0.75,0.8,1},{"F","D","C","C+","B-","B","B+","A-","A","A+"}))))</f>
        <v/>
      </c>
      <c r="AE860" s="2" t="str">
        <f>IF(COUNT($A860)=0,"",IF(AC860="","--",IF(AC860="3E","3E",LOOKUP(AC860/AE$2,{0,0.4,0.45,0.5,0.55,0.6,0.65,0.7,0.75,0.8,1},{0,2,2.25,2.5,2.75,3,3.25,3.5,3.75,4}))))</f>
        <v/>
      </c>
      <c r="AF860" s="3" t="str">
        <f>IF($A860&lt;&gt;DRAFT!$B862,"ERR",IF(OR(COUNT($A860)=0,COUNT(DRAFT!CI862:CK862,DRAFT!CM862:CO862)=0),"",CEILING(SUM(DRAFT!CL862,DRAFT!CP862),1)))</f>
        <v/>
      </c>
      <c r="AG860" s="3" t="str">
        <f>IF(COUNT($A860)=0,"",IF(AF860="3E","3E",IF(AF860="","I",LOOKUP(AF860/AH$2,{0,0.4,0.45,0.5,0.55,0.6,0.65,0.7,0.75,0.8,1},{"F","D","C","C+","B-","B","B+","A-","A","A+"}))))</f>
        <v/>
      </c>
      <c r="AH860" s="2" t="str">
        <f>IF(COUNT($A860)=0,"",IF(AF860="","--",IF(AF860="3E","3E",LOOKUP(AF860/AH$2,{0,0.4,0.45,0.5,0.55,0.6,0.65,0.7,0.75,0.8,1},{0,2,2.25,2.5,2.75,3,3.25,3.5,3.75,4}))))</f>
        <v/>
      </c>
      <c r="AI860" s="11" t="str">
        <f>IF(OR(COUNT($A860)=0,COUNT(B860:AH860)=0),"",IF(COUNTIF(B860:AH860,"3E")&gt;0,"3E",IF(DRAFT!$A862="R",TRUNC(SUMPRODUCT(RGP,RCP)/TCP,3),TRUNC((SUMPRODUCT(--(IMDGP&gt;0)*IMDGP,IMCP)+CEILING(DRAFT!$CQ862*42,0.25))/TCP,3))))</f>
        <v/>
      </c>
      <c r="AJ860" s="3" t="str">
        <f>IF(OR(COUNT($A860)=0,COUNT(B860:AH860)=0),"",IF(COUNTIF(B860:AH860,"3E")&gt;0,"3E",IF(DRAFT!$A862="R",SUMPRODUCT(--(RGP&gt;=2),RCP),SUMPRODUCT(--(IMDGP&gt;0),--(IMGP=0),IMCP)+DRAFT!$CR862)))</f>
        <v/>
      </c>
      <c r="AK860" s="3" t="str">
        <f>IF(OR(COUNT($A860)=0,COUNT(B860:AH860)=0),"",IF(COUNTIF(B860:AJ860,"3E")&gt;0,"3E",IF(AND(DRAFT!$A862="IM",OR($AI860&gt;DRAFT!$CQ862,$AJ860&gt;DRAFT!$CR862)),"IMPROVED",IF(AND(DRAFT!$A862="IM",$AI860&lt;=DRAFT!$CQ862,$AJ860&lt;=DRAFT!$CR862),"NOT IMPROVED",IF(AND(AH860&gt;=2,AI860&gt;=2,AJ860&gt;=30),"PASS","FAIL")))))</f>
        <v/>
      </c>
      <c r="AL860" s="3" t="str">
        <f t="shared" si="26"/>
        <v/>
      </c>
      <c r="AM860" s="3" t="str">
        <f t="shared" si="27"/>
        <v/>
      </c>
    </row>
    <row r="861" spans="1:39" ht="18.95" customHeight="1" x14ac:dyDescent="0.25">
      <c r="A861" s="4" t="str">
        <f>IF(DRAFT!$B863="","",DRAFT!$B863)</f>
        <v/>
      </c>
      <c r="B861" s="3" t="str">
        <f>IF(COUNT($A861)=0,"",IF($A861&lt;&gt;DRAFT!$B863,"ERR",IF(DRAFT!I863="3E","3E",IF(COUNT(DRAFT!E863,DRAFT!I863)&gt;0,DRAFT!J863,""))))</f>
        <v/>
      </c>
      <c r="C861" s="3" t="str">
        <f>IF(COUNT($A861)=0,"",IF(B861="3E","3E",IF(B861="","I",LOOKUP(B861/D$2,{0,0.4,0.45,0.5,0.55,0.6,0.65,0.7,0.75,0.8,1},{"F","D","C","C+","B-","B","B+","A-","A","A+"}))))</f>
        <v/>
      </c>
      <c r="D861" s="2" t="str">
        <f>IF(COUNT($A861)=0,"",IF(B861="","--",IF(B861="3E","3E",LOOKUP(B861/D$2,{0,0.4,0.45,0.5,0.55,0.6,0.65,0.7,0.75,0.8,1},{0,2,2.25,2.5,2.75,3,3.25,3.5,3.75,4}))))</f>
        <v/>
      </c>
      <c r="E861" s="3" t="str">
        <f>IF(COUNT($A861)=0,"",IF($A861&lt;&gt;DRAFT!$B863,"ERR",IF(DRAFT!R863="3E","3E",IF(COUNT(DRAFT!N863,DRAFT!R863)&gt;0,DRAFT!S863,""))))</f>
        <v/>
      </c>
      <c r="F861" s="3" t="str">
        <f>IF(COUNT($A861)=0,"",IF(E861="3E","3E",IF(E861="","I",LOOKUP(E861/G$2,{0,0.4,0.45,0.5,0.55,0.6,0.65,0.7,0.75,0.8,1},{"F","D","C","C+","B-","B","B+","A-","A","A+"}))))</f>
        <v/>
      </c>
      <c r="G861" s="2" t="str">
        <f>IF(COUNT($A861)=0,"",IF(E861="","--",IF(E861="3E","3E",LOOKUP(E861/G$2,{0,0.4,0.45,0.5,0.55,0.6,0.65,0.7,0.75,0.8,1},{0,2,2.25,2.5,2.75,3,3.25,3.5,3.75,4}))))</f>
        <v/>
      </c>
      <c r="H861" s="3" t="str">
        <f>IF(COUNT($A861)=0,"",IF($A861&lt;&gt;DRAFT!$B863,"ERR",IF(DRAFT!AA863="3E","3E",IF(COUNT(DRAFT!W863,DRAFT!AA863)&gt;0,DRAFT!AB863,""))))</f>
        <v/>
      </c>
      <c r="I861" s="3" t="str">
        <f>IF(COUNT($A861)=0,"",IF(H861="3E","3E",IF(H861="","I",LOOKUP(H861/J$2,{0,0.4,0.45,0.5,0.55,0.6,0.65,0.7,0.75,0.8,1},{"F","D","C","C+","B-","B","B+","A-","A","A+"}))))</f>
        <v/>
      </c>
      <c r="J861" s="2" t="str">
        <f>IF(COUNT($A861)=0,"",IF(H861="","--",IF(H861="3E","3E",LOOKUP(H861/J$2,{0,0.4,0.45,0.5,0.55,0.6,0.65,0.7,0.75,0.8,1},{0,2,2.25,2.5,2.75,3,3.25,3.5,3.75,4}))))</f>
        <v/>
      </c>
      <c r="K861" s="3" t="str">
        <f>IF(COUNT($A861)=0,"",IF($A861&lt;&gt;DRAFT!$B863,"ERR",IF(DRAFT!AJ863="3E","3E",IF(COUNT(DRAFT!AF863,DRAFT!AJ863)&gt;0,DRAFT!AK863,""))))</f>
        <v/>
      </c>
      <c r="L861" s="3" t="str">
        <f>IF(COUNT($A861)=0,"",IF(K861="3E","3E",IF(K861="","I",LOOKUP(K861/M$2,{0,0.4,0.45,0.5,0.55,0.6,0.65,0.7,0.75,0.8,1},{"F","D","C","C+","B-","B","B+","A-","A","A+"}))))</f>
        <v/>
      </c>
      <c r="M861" s="2" t="str">
        <f>IF(COUNT($A861)=0,"",IF(K861="","--",IF(K861="3E","3E",LOOKUP(K861/M$2,{0,0.4,0.45,0.5,0.55,0.6,0.65,0.7,0.75,0.8,1},{0,2,2.25,2.5,2.75,3,3.25,3.5,3.75,4}))))</f>
        <v/>
      </c>
      <c r="N861" s="3" t="str">
        <f>IF(COUNT($A861)=0,"",IF($A861&lt;&gt;DRAFT!$B863,"ERR",IF(DRAFT!AS863="3E","3E",IF(COUNT(DRAFT!AO863,DRAFT!AS863)&gt;0,DRAFT!AT863,""))))</f>
        <v/>
      </c>
      <c r="O861" s="3" t="str">
        <f>IF(COUNT($A861)=0,"",IF(N861="3E","3E",IF(N861="","I",LOOKUP(N861/P$2,{0,0.4,0.45,0.5,0.55,0.6,0.65,0.7,0.75,0.8,1},{"F","D","C","C+","B-","B","B+","A-","A","A+"}))))</f>
        <v/>
      </c>
      <c r="P861" s="2" t="str">
        <f>IF(COUNT($A861)=0,"",IF(N861="","--",IF(N861="3E","3E",LOOKUP(N861/P$2,{0,0.4,0.45,0.5,0.55,0.6,0.65,0.7,0.75,0.8,1},{0,2,2.25,2.5,2.75,3,3.25,3.5,3.75,4}))))</f>
        <v/>
      </c>
      <c r="Q861" s="3" t="str">
        <f>IF(COUNT($A861)=0,"",IF($A861&lt;&gt;DRAFT!$B863,"ERR",IF(DRAFT!BB863="3E","3E",IF(COUNT(DRAFT!AX863,DRAFT!BB863)&gt;0,DRAFT!BC863,""))))</f>
        <v/>
      </c>
      <c r="R861" s="3" t="str">
        <f>IF(COUNT($A861)=0,"",IF(Q861="3E","3E",IF(Q861="","I",LOOKUP(Q861/S$2,{0,0.4,0.45,0.5,0.55,0.6,0.65,0.7,0.75,0.8,1},{"F","D","C","C+","B-","B","B+","A-","A","A+"}))))</f>
        <v/>
      </c>
      <c r="S861" s="2" t="str">
        <f>IF(COUNT($A861)=0,"",IF(Q861="","--",IF(Q861="3E","3E",LOOKUP(Q861/S$2,{0,0.4,0.45,0.5,0.55,0.6,0.65,0.7,0.75,0.8,1},{0,2,2.25,2.5,2.75,3,3.25,3.5,3.75,4}))))</f>
        <v/>
      </c>
      <c r="T861" s="3" t="str">
        <f>IF(COUNT($A861)=0,"",IF($A861&lt;&gt;DRAFT!$B863,"ERR",IF(DRAFT!BK863="3E","3E",IF(COUNT(DRAFT!BG863,DRAFT!BK863)&gt;0,DRAFT!BL863,""))))</f>
        <v/>
      </c>
      <c r="U861" s="3" t="str">
        <f>IF(COUNT($A861)=0,"",IF(T861="3E","3E",IF(T861="","I",LOOKUP(T861/V$2,{0,0.4,0.45,0.5,0.55,0.6,0.65,0.7,0.75,0.8,1},{"F","D","C","C+","B-","B","B+","A-","A","A+"}))))</f>
        <v/>
      </c>
      <c r="V861" s="2" t="str">
        <f>IF(COUNT($A861)=0,"",IF(T861="","--",IF(T861="3E","3E",LOOKUP(T861/V$2,{0,0.4,0.45,0.5,0.55,0.6,0.65,0.7,0.75,0.8,1},{0,2,2.25,2.5,2.75,3,3.25,3.5,3.75,4}))))</f>
        <v/>
      </c>
      <c r="W861" s="3" t="str">
        <f>IF(COUNT($A861)=0,"",IF($A861&lt;&gt;DRAFT!$B863,"ERR",IF(DRAFT!BT863="3E","3E",IF(COUNT(DRAFT!BP863,DRAFT!BT863)&gt;0,DRAFT!BU863,""))))</f>
        <v/>
      </c>
      <c r="X861" s="3" t="str">
        <f>IF(COUNT($A861)=0,"",IF(W861="3E","3E",IF(W861="","I",LOOKUP(W861/Y$2,{0,0.4,0.45,0.5,0.55,0.6,0.65,0.7,0.75,0.8,1},{"F","D","C","C+","B-","B","B+","A-","A","A+"}))))</f>
        <v/>
      </c>
      <c r="Y861" s="2" t="str">
        <f>IF(COUNT($A861)=0,"",IF(W861="","--",IF(W861="3E","3E",LOOKUP(W861/Y$2,{0,0.4,0.45,0.5,0.55,0.6,0.65,0.7,0.75,0.8,1},{0,2,2.25,2.5,2.75,3,3.25,3.5,3.75,4}))))</f>
        <v/>
      </c>
      <c r="Z861" s="3" t="str">
        <f>IF(COUNT($A861)=0,"",IF($A861&lt;&gt;DRAFT!$B863,"ERR",IF(DRAFT!CC863="3E","3E",IF(COUNT(DRAFT!BY863,DRAFT!CC863)&gt;0,DRAFT!CD863,""))))</f>
        <v/>
      </c>
      <c r="AA861" s="3" t="str">
        <f>IF(COUNT($A861)=0,"",IF(Z861="3E","3E",IF(Z861="","I",LOOKUP(Z861/AB$2,{0,0.4,0.45,0.5,0.55,0.6,0.65,0.7,0.75,0.8,1},{"F","D","C","C+","B-","B","B+","A-","A","A+"}))))</f>
        <v/>
      </c>
      <c r="AB861" s="2" t="str">
        <f>IF(COUNT($A861)=0,"",IF(Z861="","--",IF(Z861="3E","3E",LOOKUP(Z861/AB$2,{0,0.4,0.45,0.5,0.55,0.6,0.65,0.7,0.75,0.8,1},{0,2,2.25,2.5,2.75,3,3.25,3.5,3.75,4}))))</f>
        <v/>
      </c>
      <c r="AC861" s="3" t="str">
        <f>IF(COUNT($A861)=0,"",IF($A861&lt;&gt;DRAFT!$B863,"ERR",IF(DRAFT!CF863&gt;0,DRAFT!CF863,"")))</f>
        <v/>
      </c>
      <c r="AD861" s="3" t="str">
        <f>IF(COUNT($A861)=0,"",IF(AC861="3E","3E",IF(AC861="","I",LOOKUP(AC861/AE$2,{0,0.4,0.45,0.5,0.55,0.6,0.65,0.7,0.75,0.8,1},{"F","D","C","C+","B-","B","B+","A-","A","A+"}))))</f>
        <v/>
      </c>
      <c r="AE861" s="2" t="str">
        <f>IF(COUNT($A861)=0,"",IF(AC861="","--",IF(AC861="3E","3E",LOOKUP(AC861/AE$2,{0,0.4,0.45,0.5,0.55,0.6,0.65,0.7,0.75,0.8,1},{0,2,2.25,2.5,2.75,3,3.25,3.5,3.75,4}))))</f>
        <v/>
      </c>
      <c r="AF861" s="3" t="str">
        <f>IF($A861&lt;&gt;DRAFT!$B863,"ERR",IF(OR(COUNT($A861)=0,COUNT(DRAFT!CI863:CK863,DRAFT!CM863:CO863)=0),"",CEILING(SUM(DRAFT!CL863,DRAFT!CP863),1)))</f>
        <v/>
      </c>
      <c r="AG861" s="3" t="str">
        <f>IF(COUNT($A861)=0,"",IF(AF861="3E","3E",IF(AF861="","I",LOOKUP(AF861/AH$2,{0,0.4,0.45,0.5,0.55,0.6,0.65,0.7,0.75,0.8,1},{"F","D","C","C+","B-","B","B+","A-","A","A+"}))))</f>
        <v/>
      </c>
      <c r="AH861" s="2" t="str">
        <f>IF(COUNT($A861)=0,"",IF(AF861="","--",IF(AF861="3E","3E",LOOKUP(AF861/AH$2,{0,0.4,0.45,0.5,0.55,0.6,0.65,0.7,0.75,0.8,1},{0,2,2.25,2.5,2.75,3,3.25,3.5,3.75,4}))))</f>
        <v/>
      </c>
      <c r="AI861" s="11" t="str">
        <f>IF(OR(COUNT($A861)=0,COUNT(B861:AH861)=0),"",IF(COUNTIF(B861:AH861,"3E")&gt;0,"3E",IF(DRAFT!$A863="R",TRUNC(SUMPRODUCT(RGP,RCP)/TCP,3),TRUNC((SUMPRODUCT(--(IMDGP&gt;0)*IMDGP,IMCP)+CEILING(DRAFT!$CQ863*42,0.25))/TCP,3))))</f>
        <v/>
      </c>
      <c r="AJ861" s="3" t="str">
        <f>IF(OR(COUNT($A861)=0,COUNT(B861:AH861)=0),"",IF(COUNTIF(B861:AH861,"3E")&gt;0,"3E",IF(DRAFT!$A863="R",SUMPRODUCT(--(RGP&gt;=2),RCP),SUMPRODUCT(--(IMDGP&gt;0),--(IMGP=0),IMCP)+DRAFT!$CR863)))</f>
        <v/>
      </c>
      <c r="AK861" s="3" t="str">
        <f>IF(OR(COUNT($A861)=0,COUNT(B861:AH861)=0),"",IF(COUNTIF(B861:AJ861,"3E")&gt;0,"3E",IF(AND(DRAFT!$A863="IM",OR($AI861&gt;DRAFT!$CQ863,$AJ861&gt;DRAFT!$CR863)),"IMPROVED",IF(AND(DRAFT!$A863="IM",$AI861&lt;=DRAFT!$CQ863,$AJ861&lt;=DRAFT!$CR863),"NOT IMPROVED",IF(AND(AH861&gt;=2,AI861&gt;=2,AJ861&gt;=30),"PASS","FAIL")))))</f>
        <v/>
      </c>
      <c r="AL861" s="3" t="str">
        <f t="shared" si="26"/>
        <v/>
      </c>
      <c r="AM861" s="3" t="str">
        <f t="shared" si="27"/>
        <v/>
      </c>
    </row>
    <row r="862" spans="1:39" ht="18.95" customHeight="1" x14ac:dyDescent="0.25">
      <c r="A862" s="4" t="str">
        <f>IF(DRAFT!$B864="","",DRAFT!$B864)</f>
        <v/>
      </c>
      <c r="B862" s="3" t="str">
        <f>IF(COUNT($A862)=0,"",IF($A862&lt;&gt;DRAFT!$B864,"ERR",IF(DRAFT!I864="3E","3E",IF(COUNT(DRAFT!E864,DRAFT!I864)&gt;0,DRAFT!J864,""))))</f>
        <v/>
      </c>
      <c r="C862" s="3" t="str">
        <f>IF(COUNT($A862)=0,"",IF(B862="3E","3E",IF(B862="","I",LOOKUP(B862/D$2,{0,0.4,0.45,0.5,0.55,0.6,0.65,0.7,0.75,0.8,1},{"F","D","C","C+","B-","B","B+","A-","A","A+"}))))</f>
        <v/>
      </c>
      <c r="D862" s="2" t="str">
        <f>IF(COUNT($A862)=0,"",IF(B862="","--",IF(B862="3E","3E",LOOKUP(B862/D$2,{0,0.4,0.45,0.5,0.55,0.6,0.65,0.7,0.75,0.8,1},{0,2,2.25,2.5,2.75,3,3.25,3.5,3.75,4}))))</f>
        <v/>
      </c>
      <c r="E862" s="3" t="str">
        <f>IF(COUNT($A862)=0,"",IF($A862&lt;&gt;DRAFT!$B864,"ERR",IF(DRAFT!R864="3E","3E",IF(COUNT(DRAFT!N864,DRAFT!R864)&gt;0,DRAFT!S864,""))))</f>
        <v/>
      </c>
      <c r="F862" s="3" t="str">
        <f>IF(COUNT($A862)=0,"",IF(E862="3E","3E",IF(E862="","I",LOOKUP(E862/G$2,{0,0.4,0.45,0.5,0.55,0.6,0.65,0.7,0.75,0.8,1},{"F","D","C","C+","B-","B","B+","A-","A","A+"}))))</f>
        <v/>
      </c>
      <c r="G862" s="2" t="str">
        <f>IF(COUNT($A862)=0,"",IF(E862="","--",IF(E862="3E","3E",LOOKUP(E862/G$2,{0,0.4,0.45,0.5,0.55,0.6,0.65,0.7,0.75,0.8,1},{0,2,2.25,2.5,2.75,3,3.25,3.5,3.75,4}))))</f>
        <v/>
      </c>
      <c r="H862" s="3" t="str">
        <f>IF(COUNT($A862)=0,"",IF($A862&lt;&gt;DRAFT!$B864,"ERR",IF(DRAFT!AA864="3E","3E",IF(COUNT(DRAFT!W864,DRAFT!AA864)&gt;0,DRAFT!AB864,""))))</f>
        <v/>
      </c>
      <c r="I862" s="3" t="str">
        <f>IF(COUNT($A862)=0,"",IF(H862="3E","3E",IF(H862="","I",LOOKUP(H862/J$2,{0,0.4,0.45,0.5,0.55,0.6,0.65,0.7,0.75,0.8,1},{"F","D","C","C+","B-","B","B+","A-","A","A+"}))))</f>
        <v/>
      </c>
      <c r="J862" s="2" t="str">
        <f>IF(COUNT($A862)=0,"",IF(H862="","--",IF(H862="3E","3E",LOOKUP(H862/J$2,{0,0.4,0.45,0.5,0.55,0.6,0.65,0.7,0.75,0.8,1},{0,2,2.25,2.5,2.75,3,3.25,3.5,3.75,4}))))</f>
        <v/>
      </c>
      <c r="K862" s="3" t="str">
        <f>IF(COUNT($A862)=0,"",IF($A862&lt;&gt;DRAFT!$B864,"ERR",IF(DRAFT!AJ864="3E","3E",IF(COUNT(DRAFT!AF864,DRAFT!AJ864)&gt;0,DRAFT!AK864,""))))</f>
        <v/>
      </c>
      <c r="L862" s="3" t="str">
        <f>IF(COUNT($A862)=0,"",IF(K862="3E","3E",IF(K862="","I",LOOKUP(K862/M$2,{0,0.4,0.45,0.5,0.55,0.6,0.65,0.7,0.75,0.8,1},{"F","D","C","C+","B-","B","B+","A-","A","A+"}))))</f>
        <v/>
      </c>
      <c r="M862" s="2" t="str">
        <f>IF(COUNT($A862)=0,"",IF(K862="","--",IF(K862="3E","3E",LOOKUP(K862/M$2,{0,0.4,0.45,0.5,0.55,0.6,0.65,0.7,0.75,0.8,1},{0,2,2.25,2.5,2.75,3,3.25,3.5,3.75,4}))))</f>
        <v/>
      </c>
      <c r="N862" s="3" t="str">
        <f>IF(COUNT($A862)=0,"",IF($A862&lt;&gt;DRAFT!$B864,"ERR",IF(DRAFT!AS864="3E","3E",IF(COUNT(DRAFT!AO864,DRAFT!AS864)&gt;0,DRAFT!AT864,""))))</f>
        <v/>
      </c>
      <c r="O862" s="3" t="str">
        <f>IF(COUNT($A862)=0,"",IF(N862="3E","3E",IF(N862="","I",LOOKUP(N862/P$2,{0,0.4,0.45,0.5,0.55,0.6,0.65,0.7,0.75,0.8,1},{"F","D","C","C+","B-","B","B+","A-","A","A+"}))))</f>
        <v/>
      </c>
      <c r="P862" s="2" t="str">
        <f>IF(COUNT($A862)=0,"",IF(N862="","--",IF(N862="3E","3E",LOOKUP(N862/P$2,{0,0.4,0.45,0.5,0.55,0.6,0.65,0.7,0.75,0.8,1},{0,2,2.25,2.5,2.75,3,3.25,3.5,3.75,4}))))</f>
        <v/>
      </c>
      <c r="Q862" s="3" t="str">
        <f>IF(COUNT($A862)=0,"",IF($A862&lt;&gt;DRAFT!$B864,"ERR",IF(DRAFT!BB864="3E","3E",IF(COUNT(DRAFT!AX864,DRAFT!BB864)&gt;0,DRAFT!BC864,""))))</f>
        <v/>
      </c>
      <c r="R862" s="3" t="str">
        <f>IF(COUNT($A862)=0,"",IF(Q862="3E","3E",IF(Q862="","I",LOOKUP(Q862/S$2,{0,0.4,0.45,0.5,0.55,0.6,0.65,0.7,0.75,0.8,1},{"F","D","C","C+","B-","B","B+","A-","A","A+"}))))</f>
        <v/>
      </c>
      <c r="S862" s="2" t="str">
        <f>IF(COUNT($A862)=0,"",IF(Q862="","--",IF(Q862="3E","3E",LOOKUP(Q862/S$2,{0,0.4,0.45,0.5,0.55,0.6,0.65,0.7,0.75,0.8,1},{0,2,2.25,2.5,2.75,3,3.25,3.5,3.75,4}))))</f>
        <v/>
      </c>
      <c r="T862" s="3" t="str">
        <f>IF(COUNT($A862)=0,"",IF($A862&lt;&gt;DRAFT!$B864,"ERR",IF(DRAFT!BK864="3E","3E",IF(COUNT(DRAFT!BG864,DRAFT!BK864)&gt;0,DRAFT!BL864,""))))</f>
        <v/>
      </c>
      <c r="U862" s="3" t="str">
        <f>IF(COUNT($A862)=0,"",IF(T862="3E","3E",IF(T862="","I",LOOKUP(T862/V$2,{0,0.4,0.45,0.5,0.55,0.6,0.65,0.7,0.75,0.8,1},{"F","D","C","C+","B-","B","B+","A-","A","A+"}))))</f>
        <v/>
      </c>
      <c r="V862" s="2" t="str">
        <f>IF(COUNT($A862)=0,"",IF(T862="","--",IF(T862="3E","3E",LOOKUP(T862/V$2,{0,0.4,0.45,0.5,0.55,0.6,0.65,0.7,0.75,0.8,1},{0,2,2.25,2.5,2.75,3,3.25,3.5,3.75,4}))))</f>
        <v/>
      </c>
      <c r="W862" s="3" t="str">
        <f>IF(COUNT($A862)=0,"",IF($A862&lt;&gt;DRAFT!$B864,"ERR",IF(DRAFT!BT864="3E","3E",IF(COUNT(DRAFT!BP864,DRAFT!BT864)&gt;0,DRAFT!BU864,""))))</f>
        <v/>
      </c>
      <c r="X862" s="3" t="str">
        <f>IF(COUNT($A862)=0,"",IF(W862="3E","3E",IF(W862="","I",LOOKUP(W862/Y$2,{0,0.4,0.45,0.5,0.55,0.6,0.65,0.7,0.75,0.8,1},{"F","D","C","C+","B-","B","B+","A-","A","A+"}))))</f>
        <v/>
      </c>
      <c r="Y862" s="2" t="str">
        <f>IF(COUNT($A862)=0,"",IF(W862="","--",IF(W862="3E","3E",LOOKUP(W862/Y$2,{0,0.4,0.45,0.5,0.55,0.6,0.65,0.7,0.75,0.8,1},{0,2,2.25,2.5,2.75,3,3.25,3.5,3.75,4}))))</f>
        <v/>
      </c>
      <c r="Z862" s="3" t="str">
        <f>IF(COUNT($A862)=0,"",IF($A862&lt;&gt;DRAFT!$B864,"ERR",IF(DRAFT!CC864="3E","3E",IF(COUNT(DRAFT!BY864,DRAFT!CC864)&gt;0,DRAFT!CD864,""))))</f>
        <v/>
      </c>
      <c r="AA862" s="3" t="str">
        <f>IF(COUNT($A862)=0,"",IF(Z862="3E","3E",IF(Z862="","I",LOOKUP(Z862/AB$2,{0,0.4,0.45,0.5,0.55,0.6,0.65,0.7,0.75,0.8,1},{"F","D","C","C+","B-","B","B+","A-","A","A+"}))))</f>
        <v/>
      </c>
      <c r="AB862" s="2" t="str">
        <f>IF(COUNT($A862)=0,"",IF(Z862="","--",IF(Z862="3E","3E",LOOKUP(Z862/AB$2,{0,0.4,0.45,0.5,0.55,0.6,0.65,0.7,0.75,0.8,1},{0,2,2.25,2.5,2.75,3,3.25,3.5,3.75,4}))))</f>
        <v/>
      </c>
      <c r="AC862" s="3" t="str">
        <f>IF(COUNT($A862)=0,"",IF($A862&lt;&gt;DRAFT!$B864,"ERR",IF(DRAFT!CF864&gt;0,DRAFT!CF864,"")))</f>
        <v/>
      </c>
      <c r="AD862" s="3" t="str">
        <f>IF(COUNT($A862)=0,"",IF(AC862="3E","3E",IF(AC862="","I",LOOKUP(AC862/AE$2,{0,0.4,0.45,0.5,0.55,0.6,0.65,0.7,0.75,0.8,1},{"F","D","C","C+","B-","B","B+","A-","A","A+"}))))</f>
        <v/>
      </c>
      <c r="AE862" s="2" t="str">
        <f>IF(COUNT($A862)=0,"",IF(AC862="","--",IF(AC862="3E","3E",LOOKUP(AC862/AE$2,{0,0.4,0.45,0.5,0.55,0.6,0.65,0.7,0.75,0.8,1},{0,2,2.25,2.5,2.75,3,3.25,3.5,3.75,4}))))</f>
        <v/>
      </c>
      <c r="AF862" s="3" t="str">
        <f>IF($A862&lt;&gt;DRAFT!$B864,"ERR",IF(OR(COUNT($A862)=0,COUNT(DRAFT!CI864:CK864,DRAFT!CM864:CO864)=0),"",CEILING(SUM(DRAFT!CL864,DRAFT!CP864),1)))</f>
        <v/>
      </c>
      <c r="AG862" s="3" t="str">
        <f>IF(COUNT($A862)=0,"",IF(AF862="3E","3E",IF(AF862="","I",LOOKUP(AF862/AH$2,{0,0.4,0.45,0.5,0.55,0.6,0.65,0.7,0.75,0.8,1},{"F","D","C","C+","B-","B","B+","A-","A","A+"}))))</f>
        <v/>
      </c>
      <c r="AH862" s="2" t="str">
        <f>IF(COUNT($A862)=0,"",IF(AF862="","--",IF(AF862="3E","3E",LOOKUP(AF862/AH$2,{0,0.4,0.45,0.5,0.55,0.6,0.65,0.7,0.75,0.8,1},{0,2,2.25,2.5,2.75,3,3.25,3.5,3.75,4}))))</f>
        <v/>
      </c>
      <c r="AI862" s="11" t="str">
        <f>IF(OR(COUNT($A862)=0,COUNT(B862:AH862)=0),"",IF(COUNTIF(B862:AH862,"3E")&gt;0,"3E",IF(DRAFT!$A864="R",TRUNC(SUMPRODUCT(RGP,RCP)/TCP,3),TRUNC((SUMPRODUCT(--(IMDGP&gt;0)*IMDGP,IMCP)+CEILING(DRAFT!$CQ864*42,0.25))/TCP,3))))</f>
        <v/>
      </c>
      <c r="AJ862" s="3" t="str">
        <f>IF(OR(COUNT($A862)=0,COUNT(B862:AH862)=0),"",IF(COUNTIF(B862:AH862,"3E")&gt;0,"3E",IF(DRAFT!$A864="R",SUMPRODUCT(--(RGP&gt;=2),RCP),SUMPRODUCT(--(IMDGP&gt;0),--(IMGP=0),IMCP)+DRAFT!$CR864)))</f>
        <v/>
      </c>
      <c r="AK862" s="3" t="str">
        <f>IF(OR(COUNT($A862)=0,COUNT(B862:AH862)=0),"",IF(COUNTIF(B862:AJ862,"3E")&gt;0,"3E",IF(AND(DRAFT!$A864="IM",OR($AI862&gt;DRAFT!$CQ864,$AJ862&gt;DRAFT!$CR864)),"IMPROVED",IF(AND(DRAFT!$A864="IM",$AI862&lt;=DRAFT!$CQ864,$AJ862&lt;=DRAFT!$CR864),"NOT IMPROVED",IF(AND(AH862&gt;=2,AI862&gt;=2,AJ862&gt;=30),"PASS","FAIL")))))</f>
        <v/>
      </c>
      <c r="AL862" s="3" t="str">
        <f t="shared" si="26"/>
        <v/>
      </c>
      <c r="AM862" s="3" t="str">
        <f t="shared" si="27"/>
        <v/>
      </c>
    </row>
    <row r="863" spans="1:39" ht="18.95" customHeight="1" x14ac:dyDescent="0.25">
      <c r="A863" s="4" t="str">
        <f>IF(DRAFT!$B865="","",DRAFT!$B865)</f>
        <v/>
      </c>
      <c r="B863" s="3" t="str">
        <f>IF(COUNT($A863)=0,"",IF($A863&lt;&gt;DRAFT!$B865,"ERR",IF(DRAFT!I865="3E","3E",IF(COUNT(DRAFT!E865,DRAFT!I865)&gt;0,DRAFT!J865,""))))</f>
        <v/>
      </c>
      <c r="C863" s="3" t="str">
        <f>IF(COUNT($A863)=0,"",IF(B863="3E","3E",IF(B863="","I",LOOKUP(B863/D$2,{0,0.4,0.45,0.5,0.55,0.6,0.65,0.7,0.75,0.8,1},{"F","D","C","C+","B-","B","B+","A-","A","A+"}))))</f>
        <v/>
      </c>
      <c r="D863" s="2" t="str">
        <f>IF(COUNT($A863)=0,"",IF(B863="","--",IF(B863="3E","3E",LOOKUP(B863/D$2,{0,0.4,0.45,0.5,0.55,0.6,0.65,0.7,0.75,0.8,1},{0,2,2.25,2.5,2.75,3,3.25,3.5,3.75,4}))))</f>
        <v/>
      </c>
      <c r="E863" s="3" t="str">
        <f>IF(COUNT($A863)=0,"",IF($A863&lt;&gt;DRAFT!$B865,"ERR",IF(DRAFT!R865="3E","3E",IF(COUNT(DRAFT!N865,DRAFT!R865)&gt;0,DRAFT!S865,""))))</f>
        <v/>
      </c>
      <c r="F863" s="3" t="str">
        <f>IF(COUNT($A863)=0,"",IF(E863="3E","3E",IF(E863="","I",LOOKUP(E863/G$2,{0,0.4,0.45,0.5,0.55,0.6,0.65,0.7,0.75,0.8,1},{"F","D","C","C+","B-","B","B+","A-","A","A+"}))))</f>
        <v/>
      </c>
      <c r="G863" s="2" t="str">
        <f>IF(COUNT($A863)=0,"",IF(E863="","--",IF(E863="3E","3E",LOOKUP(E863/G$2,{0,0.4,0.45,0.5,0.55,0.6,0.65,0.7,0.75,0.8,1},{0,2,2.25,2.5,2.75,3,3.25,3.5,3.75,4}))))</f>
        <v/>
      </c>
      <c r="H863" s="3" t="str">
        <f>IF(COUNT($A863)=0,"",IF($A863&lt;&gt;DRAFT!$B865,"ERR",IF(DRAFT!AA865="3E","3E",IF(COUNT(DRAFT!W865,DRAFT!AA865)&gt;0,DRAFT!AB865,""))))</f>
        <v/>
      </c>
      <c r="I863" s="3" t="str">
        <f>IF(COUNT($A863)=0,"",IF(H863="3E","3E",IF(H863="","I",LOOKUP(H863/J$2,{0,0.4,0.45,0.5,0.55,0.6,0.65,0.7,0.75,0.8,1},{"F","D","C","C+","B-","B","B+","A-","A","A+"}))))</f>
        <v/>
      </c>
      <c r="J863" s="2" t="str">
        <f>IF(COUNT($A863)=0,"",IF(H863="","--",IF(H863="3E","3E",LOOKUP(H863/J$2,{0,0.4,0.45,0.5,0.55,0.6,0.65,0.7,0.75,0.8,1},{0,2,2.25,2.5,2.75,3,3.25,3.5,3.75,4}))))</f>
        <v/>
      </c>
      <c r="K863" s="3" t="str">
        <f>IF(COUNT($A863)=0,"",IF($A863&lt;&gt;DRAFT!$B865,"ERR",IF(DRAFT!AJ865="3E","3E",IF(COUNT(DRAFT!AF865,DRAFT!AJ865)&gt;0,DRAFT!AK865,""))))</f>
        <v/>
      </c>
      <c r="L863" s="3" t="str">
        <f>IF(COUNT($A863)=0,"",IF(K863="3E","3E",IF(K863="","I",LOOKUP(K863/M$2,{0,0.4,0.45,0.5,0.55,0.6,0.65,0.7,0.75,0.8,1},{"F","D","C","C+","B-","B","B+","A-","A","A+"}))))</f>
        <v/>
      </c>
      <c r="M863" s="2" t="str">
        <f>IF(COUNT($A863)=0,"",IF(K863="","--",IF(K863="3E","3E",LOOKUP(K863/M$2,{0,0.4,0.45,0.5,0.55,0.6,0.65,0.7,0.75,0.8,1},{0,2,2.25,2.5,2.75,3,3.25,3.5,3.75,4}))))</f>
        <v/>
      </c>
      <c r="N863" s="3" t="str">
        <f>IF(COUNT($A863)=0,"",IF($A863&lt;&gt;DRAFT!$B865,"ERR",IF(DRAFT!AS865="3E","3E",IF(COUNT(DRAFT!AO865,DRAFT!AS865)&gt;0,DRAFT!AT865,""))))</f>
        <v/>
      </c>
      <c r="O863" s="3" t="str">
        <f>IF(COUNT($A863)=0,"",IF(N863="3E","3E",IF(N863="","I",LOOKUP(N863/P$2,{0,0.4,0.45,0.5,0.55,0.6,0.65,0.7,0.75,0.8,1},{"F","D","C","C+","B-","B","B+","A-","A","A+"}))))</f>
        <v/>
      </c>
      <c r="P863" s="2" t="str">
        <f>IF(COUNT($A863)=0,"",IF(N863="","--",IF(N863="3E","3E",LOOKUP(N863/P$2,{0,0.4,0.45,0.5,0.55,0.6,0.65,0.7,0.75,0.8,1},{0,2,2.25,2.5,2.75,3,3.25,3.5,3.75,4}))))</f>
        <v/>
      </c>
      <c r="Q863" s="3" t="str">
        <f>IF(COUNT($A863)=0,"",IF($A863&lt;&gt;DRAFT!$B865,"ERR",IF(DRAFT!BB865="3E","3E",IF(COUNT(DRAFT!AX865,DRAFT!BB865)&gt;0,DRAFT!BC865,""))))</f>
        <v/>
      </c>
      <c r="R863" s="3" t="str">
        <f>IF(COUNT($A863)=0,"",IF(Q863="3E","3E",IF(Q863="","I",LOOKUP(Q863/S$2,{0,0.4,0.45,0.5,0.55,0.6,0.65,0.7,0.75,0.8,1},{"F","D","C","C+","B-","B","B+","A-","A","A+"}))))</f>
        <v/>
      </c>
      <c r="S863" s="2" t="str">
        <f>IF(COUNT($A863)=0,"",IF(Q863="","--",IF(Q863="3E","3E",LOOKUP(Q863/S$2,{0,0.4,0.45,0.5,0.55,0.6,0.65,0.7,0.75,0.8,1},{0,2,2.25,2.5,2.75,3,3.25,3.5,3.75,4}))))</f>
        <v/>
      </c>
      <c r="T863" s="3" t="str">
        <f>IF(COUNT($A863)=0,"",IF($A863&lt;&gt;DRAFT!$B865,"ERR",IF(DRAFT!BK865="3E","3E",IF(COUNT(DRAFT!BG865,DRAFT!BK865)&gt;0,DRAFT!BL865,""))))</f>
        <v/>
      </c>
      <c r="U863" s="3" t="str">
        <f>IF(COUNT($A863)=0,"",IF(T863="3E","3E",IF(T863="","I",LOOKUP(T863/V$2,{0,0.4,0.45,0.5,0.55,0.6,0.65,0.7,0.75,0.8,1},{"F","D","C","C+","B-","B","B+","A-","A","A+"}))))</f>
        <v/>
      </c>
      <c r="V863" s="2" t="str">
        <f>IF(COUNT($A863)=0,"",IF(T863="","--",IF(T863="3E","3E",LOOKUP(T863/V$2,{0,0.4,0.45,0.5,0.55,0.6,0.65,0.7,0.75,0.8,1},{0,2,2.25,2.5,2.75,3,3.25,3.5,3.75,4}))))</f>
        <v/>
      </c>
      <c r="W863" s="3" t="str">
        <f>IF(COUNT($A863)=0,"",IF($A863&lt;&gt;DRAFT!$B865,"ERR",IF(DRAFT!BT865="3E","3E",IF(COUNT(DRAFT!BP865,DRAFT!BT865)&gt;0,DRAFT!BU865,""))))</f>
        <v/>
      </c>
      <c r="X863" s="3" t="str">
        <f>IF(COUNT($A863)=0,"",IF(W863="3E","3E",IF(W863="","I",LOOKUP(W863/Y$2,{0,0.4,0.45,0.5,0.55,0.6,0.65,0.7,0.75,0.8,1},{"F","D","C","C+","B-","B","B+","A-","A","A+"}))))</f>
        <v/>
      </c>
      <c r="Y863" s="2" t="str">
        <f>IF(COUNT($A863)=0,"",IF(W863="","--",IF(W863="3E","3E",LOOKUP(W863/Y$2,{0,0.4,0.45,0.5,0.55,0.6,0.65,0.7,0.75,0.8,1},{0,2,2.25,2.5,2.75,3,3.25,3.5,3.75,4}))))</f>
        <v/>
      </c>
      <c r="Z863" s="3" t="str">
        <f>IF(COUNT($A863)=0,"",IF($A863&lt;&gt;DRAFT!$B865,"ERR",IF(DRAFT!CC865="3E","3E",IF(COUNT(DRAFT!BY865,DRAFT!CC865)&gt;0,DRAFT!CD865,""))))</f>
        <v/>
      </c>
      <c r="AA863" s="3" t="str">
        <f>IF(COUNT($A863)=0,"",IF(Z863="3E","3E",IF(Z863="","I",LOOKUP(Z863/AB$2,{0,0.4,0.45,0.5,0.55,0.6,0.65,0.7,0.75,0.8,1},{"F","D","C","C+","B-","B","B+","A-","A","A+"}))))</f>
        <v/>
      </c>
      <c r="AB863" s="2" t="str">
        <f>IF(COUNT($A863)=0,"",IF(Z863="","--",IF(Z863="3E","3E",LOOKUP(Z863/AB$2,{0,0.4,0.45,0.5,0.55,0.6,0.65,0.7,0.75,0.8,1},{0,2,2.25,2.5,2.75,3,3.25,3.5,3.75,4}))))</f>
        <v/>
      </c>
      <c r="AC863" s="3" t="str">
        <f>IF(COUNT($A863)=0,"",IF($A863&lt;&gt;DRAFT!$B865,"ERR",IF(DRAFT!CF865&gt;0,DRAFT!CF865,"")))</f>
        <v/>
      </c>
      <c r="AD863" s="3" t="str">
        <f>IF(COUNT($A863)=0,"",IF(AC863="3E","3E",IF(AC863="","I",LOOKUP(AC863/AE$2,{0,0.4,0.45,0.5,0.55,0.6,0.65,0.7,0.75,0.8,1},{"F","D","C","C+","B-","B","B+","A-","A","A+"}))))</f>
        <v/>
      </c>
      <c r="AE863" s="2" t="str">
        <f>IF(COUNT($A863)=0,"",IF(AC863="","--",IF(AC863="3E","3E",LOOKUP(AC863/AE$2,{0,0.4,0.45,0.5,0.55,0.6,0.65,0.7,0.75,0.8,1},{0,2,2.25,2.5,2.75,3,3.25,3.5,3.75,4}))))</f>
        <v/>
      </c>
      <c r="AF863" s="3" t="str">
        <f>IF($A863&lt;&gt;DRAFT!$B865,"ERR",IF(OR(COUNT($A863)=0,COUNT(DRAFT!CI865:CK865,DRAFT!CM865:CO865)=0),"",CEILING(SUM(DRAFT!CL865,DRAFT!CP865),1)))</f>
        <v/>
      </c>
      <c r="AG863" s="3" t="str">
        <f>IF(COUNT($A863)=0,"",IF(AF863="3E","3E",IF(AF863="","I",LOOKUP(AF863/AH$2,{0,0.4,0.45,0.5,0.55,0.6,0.65,0.7,0.75,0.8,1},{"F","D","C","C+","B-","B","B+","A-","A","A+"}))))</f>
        <v/>
      </c>
      <c r="AH863" s="2" t="str">
        <f>IF(COUNT($A863)=0,"",IF(AF863="","--",IF(AF863="3E","3E",LOOKUP(AF863/AH$2,{0,0.4,0.45,0.5,0.55,0.6,0.65,0.7,0.75,0.8,1},{0,2,2.25,2.5,2.75,3,3.25,3.5,3.75,4}))))</f>
        <v/>
      </c>
      <c r="AI863" s="11" t="str">
        <f>IF(OR(COUNT($A863)=0,COUNT(B863:AH863)=0),"",IF(COUNTIF(B863:AH863,"3E")&gt;0,"3E",IF(DRAFT!$A865="R",TRUNC(SUMPRODUCT(RGP,RCP)/TCP,3),TRUNC((SUMPRODUCT(--(IMDGP&gt;0)*IMDGP,IMCP)+CEILING(DRAFT!$CQ865*42,0.25))/TCP,3))))</f>
        <v/>
      </c>
      <c r="AJ863" s="3" t="str">
        <f>IF(OR(COUNT($A863)=0,COUNT(B863:AH863)=0),"",IF(COUNTIF(B863:AH863,"3E")&gt;0,"3E",IF(DRAFT!$A865="R",SUMPRODUCT(--(RGP&gt;=2),RCP),SUMPRODUCT(--(IMDGP&gt;0),--(IMGP=0),IMCP)+DRAFT!$CR865)))</f>
        <v/>
      </c>
      <c r="AK863" s="3" t="str">
        <f>IF(OR(COUNT($A863)=0,COUNT(B863:AH863)=0),"",IF(COUNTIF(B863:AJ863,"3E")&gt;0,"3E",IF(AND(DRAFT!$A865="IM",OR($AI863&gt;DRAFT!$CQ865,$AJ863&gt;DRAFT!$CR865)),"IMPROVED",IF(AND(DRAFT!$A865="IM",$AI863&lt;=DRAFT!$CQ865,$AJ863&lt;=DRAFT!$CR865),"NOT IMPROVED",IF(AND(AH863&gt;=2,AI863&gt;=2,AJ863&gt;=30),"PASS","FAIL")))))</f>
        <v/>
      </c>
      <c r="AL863" s="3" t="str">
        <f t="shared" si="26"/>
        <v/>
      </c>
      <c r="AM863" s="3" t="str">
        <f t="shared" si="27"/>
        <v/>
      </c>
    </row>
    <row r="864" spans="1:39" ht="18.95" customHeight="1" x14ac:dyDescent="0.25">
      <c r="A864" s="4" t="str">
        <f>IF(DRAFT!$B866="","",DRAFT!$B866)</f>
        <v/>
      </c>
      <c r="B864" s="3" t="str">
        <f>IF(COUNT($A864)=0,"",IF($A864&lt;&gt;DRAFT!$B866,"ERR",IF(DRAFT!I866="3E","3E",IF(COUNT(DRAFT!E866,DRAFT!I866)&gt;0,DRAFT!J866,""))))</f>
        <v/>
      </c>
      <c r="C864" s="3" t="str">
        <f>IF(COUNT($A864)=0,"",IF(B864="3E","3E",IF(B864="","I",LOOKUP(B864/D$2,{0,0.4,0.45,0.5,0.55,0.6,0.65,0.7,0.75,0.8,1},{"F","D","C","C+","B-","B","B+","A-","A","A+"}))))</f>
        <v/>
      </c>
      <c r="D864" s="2" t="str">
        <f>IF(COUNT($A864)=0,"",IF(B864="","--",IF(B864="3E","3E",LOOKUP(B864/D$2,{0,0.4,0.45,0.5,0.55,0.6,0.65,0.7,0.75,0.8,1},{0,2,2.25,2.5,2.75,3,3.25,3.5,3.75,4}))))</f>
        <v/>
      </c>
      <c r="E864" s="3" t="str">
        <f>IF(COUNT($A864)=0,"",IF($A864&lt;&gt;DRAFT!$B866,"ERR",IF(DRAFT!R866="3E","3E",IF(COUNT(DRAFT!N866,DRAFT!R866)&gt;0,DRAFT!S866,""))))</f>
        <v/>
      </c>
      <c r="F864" s="3" t="str">
        <f>IF(COUNT($A864)=0,"",IF(E864="3E","3E",IF(E864="","I",LOOKUP(E864/G$2,{0,0.4,0.45,0.5,0.55,0.6,0.65,0.7,0.75,0.8,1},{"F","D","C","C+","B-","B","B+","A-","A","A+"}))))</f>
        <v/>
      </c>
      <c r="G864" s="2" t="str">
        <f>IF(COUNT($A864)=0,"",IF(E864="","--",IF(E864="3E","3E",LOOKUP(E864/G$2,{0,0.4,0.45,0.5,0.55,0.6,0.65,0.7,0.75,0.8,1},{0,2,2.25,2.5,2.75,3,3.25,3.5,3.75,4}))))</f>
        <v/>
      </c>
      <c r="H864" s="3" t="str">
        <f>IF(COUNT($A864)=0,"",IF($A864&lt;&gt;DRAFT!$B866,"ERR",IF(DRAFT!AA866="3E","3E",IF(COUNT(DRAFT!W866,DRAFT!AA866)&gt;0,DRAFT!AB866,""))))</f>
        <v/>
      </c>
      <c r="I864" s="3" t="str">
        <f>IF(COUNT($A864)=0,"",IF(H864="3E","3E",IF(H864="","I",LOOKUP(H864/J$2,{0,0.4,0.45,0.5,0.55,0.6,0.65,0.7,0.75,0.8,1},{"F","D","C","C+","B-","B","B+","A-","A","A+"}))))</f>
        <v/>
      </c>
      <c r="J864" s="2" t="str">
        <f>IF(COUNT($A864)=0,"",IF(H864="","--",IF(H864="3E","3E",LOOKUP(H864/J$2,{0,0.4,0.45,0.5,0.55,0.6,0.65,0.7,0.75,0.8,1},{0,2,2.25,2.5,2.75,3,3.25,3.5,3.75,4}))))</f>
        <v/>
      </c>
      <c r="K864" s="3" t="str">
        <f>IF(COUNT($A864)=0,"",IF($A864&lt;&gt;DRAFT!$B866,"ERR",IF(DRAFT!AJ866="3E","3E",IF(COUNT(DRAFT!AF866,DRAFT!AJ866)&gt;0,DRAFT!AK866,""))))</f>
        <v/>
      </c>
      <c r="L864" s="3" t="str">
        <f>IF(COUNT($A864)=0,"",IF(K864="3E","3E",IF(K864="","I",LOOKUP(K864/M$2,{0,0.4,0.45,0.5,0.55,0.6,0.65,0.7,0.75,0.8,1},{"F","D","C","C+","B-","B","B+","A-","A","A+"}))))</f>
        <v/>
      </c>
      <c r="M864" s="2" t="str">
        <f>IF(COUNT($A864)=0,"",IF(K864="","--",IF(K864="3E","3E",LOOKUP(K864/M$2,{0,0.4,0.45,0.5,0.55,0.6,0.65,0.7,0.75,0.8,1},{0,2,2.25,2.5,2.75,3,3.25,3.5,3.75,4}))))</f>
        <v/>
      </c>
      <c r="N864" s="3" t="str">
        <f>IF(COUNT($A864)=0,"",IF($A864&lt;&gt;DRAFT!$B866,"ERR",IF(DRAFT!AS866="3E","3E",IF(COUNT(DRAFT!AO866,DRAFT!AS866)&gt;0,DRAFT!AT866,""))))</f>
        <v/>
      </c>
      <c r="O864" s="3" t="str">
        <f>IF(COUNT($A864)=0,"",IF(N864="3E","3E",IF(N864="","I",LOOKUP(N864/P$2,{0,0.4,0.45,0.5,0.55,0.6,0.65,0.7,0.75,0.8,1},{"F","D","C","C+","B-","B","B+","A-","A","A+"}))))</f>
        <v/>
      </c>
      <c r="P864" s="2" t="str">
        <f>IF(COUNT($A864)=0,"",IF(N864="","--",IF(N864="3E","3E",LOOKUP(N864/P$2,{0,0.4,0.45,0.5,0.55,0.6,0.65,0.7,0.75,0.8,1},{0,2,2.25,2.5,2.75,3,3.25,3.5,3.75,4}))))</f>
        <v/>
      </c>
      <c r="Q864" s="3" t="str">
        <f>IF(COUNT($A864)=0,"",IF($A864&lt;&gt;DRAFT!$B866,"ERR",IF(DRAFT!BB866="3E","3E",IF(COUNT(DRAFT!AX866,DRAFT!BB866)&gt;0,DRAFT!BC866,""))))</f>
        <v/>
      </c>
      <c r="R864" s="3" t="str">
        <f>IF(COUNT($A864)=0,"",IF(Q864="3E","3E",IF(Q864="","I",LOOKUP(Q864/S$2,{0,0.4,0.45,0.5,0.55,0.6,0.65,0.7,0.75,0.8,1},{"F","D","C","C+","B-","B","B+","A-","A","A+"}))))</f>
        <v/>
      </c>
      <c r="S864" s="2" t="str">
        <f>IF(COUNT($A864)=0,"",IF(Q864="","--",IF(Q864="3E","3E",LOOKUP(Q864/S$2,{0,0.4,0.45,0.5,0.55,0.6,0.65,0.7,0.75,0.8,1},{0,2,2.25,2.5,2.75,3,3.25,3.5,3.75,4}))))</f>
        <v/>
      </c>
      <c r="T864" s="3" t="str">
        <f>IF(COUNT($A864)=0,"",IF($A864&lt;&gt;DRAFT!$B866,"ERR",IF(DRAFT!BK866="3E","3E",IF(COUNT(DRAFT!BG866,DRAFT!BK866)&gt;0,DRAFT!BL866,""))))</f>
        <v/>
      </c>
      <c r="U864" s="3" t="str">
        <f>IF(COUNT($A864)=0,"",IF(T864="3E","3E",IF(T864="","I",LOOKUP(T864/V$2,{0,0.4,0.45,0.5,0.55,0.6,0.65,0.7,0.75,0.8,1},{"F","D","C","C+","B-","B","B+","A-","A","A+"}))))</f>
        <v/>
      </c>
      <c r="V864" s="2" t="str">
        <f>IF(COUNT($A864)=0,"",IF(T864="","--",IF(T864="3E","3E",LOOKUP(T864/V$2,{0,0.4,0.45,0.5,0.55,0.6,0.65,0.7,0.75,0.8,1},{0,2,2.25,2.5,2.75,3,3.25,3.5,3.75,4}))))</f>
        <v/>
      </c>
      <c r="W864" s="3" t="str">
        <f>IF(COUNT($A864)=0,"",IF($A864&lt;&gt;DRAFT!$B866,"ERR",IF(DRAFT!BT866="3E","3E",IF(COUNT(DRAFT!BP866,DRAFT!BT866)&gt;0,DRAFT!BU866,""))))</f>
        <v/>
      </c>
      <c r="X864" s="3" t="str">
        <f>IF(COUNT($A864)=0,"",IF(W864="3E","3E",IF(W864="","I",LOOKUP(W864/Y$2,{0,0.4,0.45,0.5,0.55,0.6,0.65,0.7,0.75,0.8,1},{"F","D","C","C+","B-","B","B+","A-","A","A+"}))))</f>
        <v/>
      </c>
      <c r="Y864" s="2" t="str">
        <f>IF(COUNT($A864)=0,"",IF(W864="","--",IF(W864="3E","3E",LOOKUP(W864/Y$2,{0,0.4,0.45,0.5,0.55,0.6,0.65,0.7,0.75,0.8,1},{0,2,2.25,2.5,2.75,3,3.25,3.5,3.75,4}))))</f>
        <v/>
      </c>
      <c r="Z864" s="3" t="str">
        <f>IF(COUNT($A864)=0,"",IF($A864&lt;&gt;DRAFT!$B866,"ERR",IF(DRAFT!CC866="3E","3E",IF(COUNT(DRAFT!BY866,DRAFT!CC866)&gt;0,DRAFT!CD866,""))))</f>
        <v/>
      </c>
      <c r="AA864" s="3" t="str">
        <f>IF(COUNT($A864)=0,"",IF(Z864="3E","3E",IF(Z864="","I",LOOKUP(Z864/AB$2,{0,0.4,0.45,0.5,0.55,0.6,0.65,0.7,0.75,0.8,1},{"F","D","C","C+","B-","B","B+","A-","A","A+"}))))</f>
        <v/>
      </c>
      <c r="AB864" s="2" t="str">
        <f>IF(COUNT($A864)=0,"",IF(Z864="","--",IF(Z864="3E","3E",LOOKUP(Z864/AB$2,{0,0.4,0.45,0.5,0.55,0.6,0.65,0.7,0.75,0.8,1},{0,2,2.25,2.5,2.75,3,3.25,3.5,3.75,4}))))</f>
        <v/>
      </c>
      <c r="AC864" s="3" t="str">
        <f>IF(COUNT($A864)=0,"",IF($A864&lt;&gt;DRAFT!$B866,"ERR",IF(DRAFT!CF866&gt;0,DRAFT!CF866,"")))</f>
        <v/>
      </c>
      <c r="AD864" s="3" t="str">
        <f>IF(COUNT($A864)=0,"",IF(AC864="3E","3E",IF(AC864="","I",LOOKUP(AC864/AE$2,{0,0.4,0.45,0.5,0.55,0.6,0.65,0.7,0.75,0.8,1},{"F","D","C","C+","B-","B","B+","A-","A","A+"}))))</f>
        <v/>
      </c>
      <c r="AE864" s="2" t="str">
        <f>IF(COUNT($A864)=0,"",IF(AC864="","--",IF(AC864="3E","3E",LOOKUP(AC864/AE$2,{0,0.4,0.45,0.5,0.55,0.6,0.65,0.7,0.75,0.8,1},{0,2,2.25,2.5,2.75,3,3.25,3.5,3.75,4}))))</f>
        <v/>
      </c>
      <c r="AF864" s="3" t="str">
        <f>IF($A864&lt;&gt;DRAFT!$B866,"ERR",IF(OR(COUNT($A864)=0,COUNT(DRAFT!CI866:CK866,DRAFT!CM866:CO866)=0),"",CEILING(SUM(DRAFT!CL866,DRAFT!CP866),1)))</f>
        <v/>
      </c>
      <c r="AG864" s="3" t="str">
        <f>IF(COUNT($A864)=0,"",IF(AF864="3E","3E",IF(AF864="","I",LOOKUP(AF864/AH$2,{0,0.4,0.45,0.5,0.55,0.6,0.65,0.7,0.75,0.8,1},{"F","D","C","C+","B-","B","B+","A-","A","A+"}))))</f>
        <v/>
      </c>
      <c r="AH864" s="2" t="str">
        <f>IF(COUNT($A864)=0,"",IF(AF864="","--",IF(AF864="3E","3E",LOOKUP(AF864/AH$2,{0,0.4,0.45,0.5,0.55,0.6,0.65,0.7,0.75,0.8,1},{0,2,2.25,2.5,2.75,3,3.25,3.5,3.75,4}))))</f>
        <v/>
      </c>
      <c r="AI864" s="11" t="str">
        <f>IF(OR(COUNT($A864)=0,COUNT(B864:AH864)=0),"",IF(COUNTIF(B864:AH864,"3E")&gt;0,"3E",IF(DRAFT!$A866="R",TRUNC(SUMPRODUCT(RGP,RCP)/TCP,3),TRUNC((SUMPRODUCT(--(IMDGP&gt;0)*IMDGP,IMCP)+CEILING(DRAFT!$CQ866*42,0.25))/TCP,3))))</f>
        <v/>
      </c>
      <c r="AJ864" s="3" t="str">
        <f>IF(OR(COUNT($A864)=0,COUNT(B864:AH864)=0),"",IF(COUNTIF(B864:AH864,"3E")&gt;0,"3E",IF(DRAFT!$A866="R",SUMPRODUCT(--(RGP&gt;=2),RCP),SUMPRODUCT(--(IMDGP&gt;0),--(IMGP=0),IMCP)+DRAFT!$CR866)))</f>
        <v/>
      </c>
      <c r="AK864" s="3" t="str">
        <f>IF(OR(COUNT($A864)=0,COUNT(B864:AH864)=0),"",IF(COUNTIF(B864:AJ864,"3E")&gt;0,"3E",IF(AND(DRAFT!$A866="IM",OR($AI864&gt;DRAFT!$CQ866,$AJ864&gt;DRAFT!$CR866)),"IMPROVED",IF(AND(DRAFT!$A866="IM",$AI864&lt;=DRAFT!$CQ866,$AJ864&lt;=DRAFT!$CR866),"NOT IMPROVED",IF(AND(AH864&gt;=2,AI864&gt;=2,AJ864&gt;=30),"PASS","FAIL")))))</f>
        <v/>
      </c>
      <c r="AL864" s="3" t="str">
        <f t="shared" si="26"/>
        <v/>
      </c>
      <c r="AM864" s="3" t="str">
        <f t="shared" si="27"/>
        <v/>
      </c>
    </row>
    <row r="865" spans="1:39" ht="18.95" customHeight="1" x14ac:dyDescent="0.25">
      <c r="A865" s="4" t="str">
        <f>IF(DRAFT!$B867="","",DRAFT!$B867)</f>
        <v/>
      </c>
      <c r="B865" s="3" t="str">
        <f>IF(COUNT($A865)=0,"",IF($A865&lt;&gt;DRAFT!$B867,"ERR",IF(DRAFT!I867="3E","3E",IF(COUNT(DRAFT!E867,DRAFT!I867)&gt;0,DRAFT!J867,""))))</f>
        <v/>
      </c>
      <c r="C865" s="3" t="str">
        <f>IF(COUNT($A865)=0,"",IF(B865="3E","3E",IF(B865="","I",LOOKUP(B865/D$2,{0,0.4,0.45,0.5,0.55,0.6,0.65,0.7,0.75,0.8,1},{"F","D","C","C+","B-","B","B+","A-","A","A+"}))))</f>
        <v/>
      </c>
      <c r="D865" s="2" t="str">
        <f>IF(COUNT($A865)=0,"",IF(B865="","--",IF(B865="3E","3E",LOOKUP(B865/D$2,{0,0.4,0.45,0.5,0.55,0.6,0.65,0.7,0.75,0.8,1},{0,2,2.25,2.5,2.75,3,3.25,3.5,3.75,4}))))</f>
        <v/>
      </c>
      <c r="E865" s="3" t="str">
        <f>IF(COUNT($A865)=0,"",IF($A865&lt;&gt;DRAFT!$B867,"ERR",IF(DRAFT!R867="3E","3E",IF(COUNT(DRAFT!N867,DRAFT!R867)&gt;0,DRAFT!S867,""))))</f>
        <v/>
      </c>
      <c r="F865" s="3" t="str">
        <f>IF(COUNT($A865)=0,"",IF(E865="3E","3E",IF(E865="","I",LOOKUP(E865/G$2,{0,0.4,0.45,0.5,0.55,0.6,0.65,0.7,0.75,0.8,1},{"F","D","C","C+","B-","B","B+","A-","A","A+"}))))</f>
        <v/>
      </c>
      <c r="G865" s="2" t="str">
        <f>IF(COUNT($A865)=0,"",IF(E865="","--",IF(E865="3E","3E",LOOKUP(E865/G$2,{0,0.4,0.45,0.5,0.55,0.6,0.65,0.7,0.75,0.8,1},{0,2,2.25,2.5,2.75,3,3.25,3.5,3.75,4}))))</f>
        <v/>
      </c>
      <c r="H865" s="3" t="str">
        <f>IF(COUNT($A865)=0,"",IF($A865&lt;&gt;DRAFT!$B867,"ERR",IF(DRAFT!AA867="3E","3E",IF(COUNT(DRAFT!W867,DRAFT!AA867)&gt;0,DRAFT!AB867,""))))</f>
        <v/>
      </c>
      <c r="I865" s="3" t="str">
        <f>IF(COUNT($A865)=0,"",IF(H865="3E","3E",IF(H865="","I",LOOKUP(H865/J$2,{0,0.4,0.45,0.5,0.55,0.6,0.65,0.7,0.75,0.8,1},{"F","D","C","C+","B-","B","B+","A-","A","A+"}))))</f>
        <v/>
      </c>
      <c r="J865" s="2" t="str">
        <f>IF(COUNT($A865)=0,"",IF(H865="","--",IF(H865="3E","3E",LOOKUP(H865/J$2,{0,0.4,0.45,0.5,0.55,0.6,0.65,0.7,0.75,0.8,1},{0,2,2.25,2.5,2.75,3,3.25,3.5,3.75,4}))))</f>
        <v/>
      </c>
      <c r="K865" s="3" t="str">
        <f>IF(COUNT($A865)=0,"",IF($A865&lt;&gt;DRAFT!$B867,"ERR",IF(DRAFT!AJ867="3E","3E",IF(COUNT(DRAFT!AF867,DRAFT!AJ867)&gt;0,DRAFT!AK867,""))))</f>
        <v/>
      </c>
      <c r="L865" s="3" t="str">
        <f>IF(COUNT($A865)=0,"",IF(K865="3E","3E",IF(K865="","I",LOOKUP(K865/M$2,{0,0.4,0.45,0.5,0.55,0.6,0.65,0.7,0.75,0.8,1},{"F","D","C","C+","B-","B","B+","A-","A","A+"}))))</f>
        <v/>
      </c>
      <c r="M865" s="2" t="str">
        <f>IF(COUNT($A865)=0,"",IF(K865="","--",IF(K865="3E","3E",LOOKUP(K865/M$2,{0,0.4,0.45,0.5,0.55,0.6,0.65,0.7,0.75,0.8,1},{0,2,2.25,2.5,2.75,3,3.25,3.5,3.75,4}))))</f>
        <v/>
      </c>
      <c r="N865" s="3" t="str">
        <f>IF(COUNT($A865)=0,"",IF($A865&lt;&gt;DRAFT!$B867,"ERR",IF(DRAFT!AS867="3E","3E",IF(COUNT(DRAFT!AO867,DRAFT!AS867)&gt;0,DRAFT!AT867,""))))</f>
        <v/>
      </c>
      <c r="O865" s="3" t="str">
        <f>IF(COUNT($A865)=0,"",IF(N865="3E","3E",IF(N865="","I",LOOKUP(N865/P$2,{0,0.4,0.45,0.5,0.55,0.6,0.65,0.7,0.75,0.8,1},{"F","D","C","C+","B-","B","B+","A-","A","A+"}))))</f>
        <v/>
      </c>
      <c r="P865" s="2" t="str">
        <f>IF(COUNT($A865)=0,"",IF(N865="","--",IF(N865="3E","3E",LOOKUP(N865/P$2,{0,0.4,0.45,0.5,0.55,0.6,0.65,0.7,0.75,0.8,1},{0,2,2.25,2.5,2.75,3,3.25,3.5,3.75,4}))))</f>
        <v/>
      </c>
      <c r="Q865" s="3" t="str">
        <f>IF(COUNT($A865)=0,"",IF($A865&lt;&gt;DRAFT!$B867,"ERR",IF(DRAFT!BB867="3E","3E",IF(COUNT(DRAFT!AX867,DRAFT!BB867)&gt;0,DRAFT!BC867,""))))</f>
        <v/>
      </c>
      <c r="R865" s="3" t="str">
        <f>IF(COUNT($A865)=0,"",IF(Q865="3E","3E",IF(Q865="","I",LOOKUP(Q865/S$2,{0,0.4,0.45,0.5,0.55,0.6,0.65,0.7,0.75,0.8,1},{"F","D","C","C+","B-","B","B+","A-","A","A+"}))))</f>
        <v/>
      </c>
      <c r="S865" s="2" t="str">
        <f>IF(COUNT($A865)=0,"",IF(Q865="","--",IF(Q865="3E","3E",LOOKUP(Q865/S$2,{0,0.4,0.45,0.5,0.55,0.6,0.65,0.7,0.75,0.8,1},{0,2,2.25,2.5,2.75,3,3.25,3.5,3.75,4}))))</f>
        <v/>
      </c>
      <c r="T865" s="3" t="str">
        <f>IF(COUNT($A865)=0,"",IF($A865&lt;&gt;DRAFT!$B867,"ERR",IF(DRAFT!BK867="3E","3E",IF(COUNT(DRAFT!BG867,DRAFT!BK867)&gt;0,DRAFT!BL867,""))))</f>
        <v/>
      </c>
      <c r="U865" s="3" t="str">
        <f>IF(COUNT($A865)=0,"",IF(T865="3E","3E",IF(T865="","I",LOOKUP(T865/V$2,{0,0.4,0.45,0.5,0.55,0.6,0.65,0.7,0.75,0.8,1},{"F","D","C","C+","B-","B","B+","A-","A","A+"}))))</f>
        <v/>
      </c>
      <c r="V865" s="2" t="str">
        <f>IF(COUNT($A865)=0,"",IF(T865="","--",IF(T865="3E","3E",LOOKUP(T865/V$2,{0,0.4,0.45,0.5,0.55,0.6,0.65,0.7,0.75,0.8,1},{0,2,2.25,2.5,2.75,3,3.25,3.5,3.75,4}))))</f>
        <v/>
      </c>
      <c r="W865" s="3" t="str">
        <f>IF(COUNT($A865)=0,"",IF($A865&lt;&gt;DRAFT!$B867,"ERR",IF(DRAFT!BT867="3E","3E",IF(COUNT(DRAFT!BP867,DRAFT!BT867)&gt;0,DRAFT!BU867,""))))</f>
        <v/>
      </c>
      <c r="X865" s="3" t="str">
        <f>IF(COUNT($A865)=0,"",IF(W865="3E","3E",IF(W865="","I",LOOKUP(W865/Y$2,{0,0.4,0.45,0.5,0.55,0.6,0.65,0.7,0.75,0.8,1},{"F","D","C","C+","B-","B","B+","A-","A","A+"}))))</f>
        <v/>
      </c>
      <c r="Y865" s="2" t="str">
        <f>IF(COUNT($A865)=0,"",IF(W865="","--",IF(W865="3E","3E",LOOKUP(W865/Y$2,{0,0.4,0.45,0.5,0.55,0.6,0.65,0.7,0.75,0.8,1},{0,2,2.25,2.5,2.75,3,3.25,3.5,3.75,4}))))</f>
        <v/>
      </c>
      <c r="Z865" s="3" t="str">
        <f>IF(COUNT($A865)=0,"",IF($A865&lt;&gt;DRAFT!$B867,"ERR",IF(DRAFT!CC867="3E","3E",IF(COUNT(DRAFT!BY867,DRAFT!CC867)&gt;0,DRAFT!CD867,""))))</f>
        <v/>
      </c>
      <c r="AA865" s="3" t="str">
        <f>IF(COUNT($A865)=0,"",IF(Z865="3E","3E",IF(Z865="","I",LOOKUP(Z865/AB$2,{0,0.4,0.45,0.5,0.55,0.6,0.65,0.7,0.75,0.8,1},{"F","D","C","C+","B-","B","B+","A-","A","A+"}))))</f>
        <v/>
      </c>
      <c r="AB865" s="2" t="str">
        <f>IF(COUNT($A865)=0,"",IF(Z865="","--",IF(Z865="3E","3E",LOOKUP(Z865/AB$2,{0,0.4,0.45,0.5,0.55,0.6,0.65,0.7,0.75,0.8,1},{0,2,2.25,2.5,2.75,3,3.25,3.5,3.75,4}))))</f>
        <v/>
      </c>
      <c r="AC865" s="3" t="str">
        <f>IF(COUNT($A865)=0,"",IF($A865&lt;&gt;DRAFT!$B867,"ERR",IF(DRAFT!CF867&gt;0,DRAFT!CF867,"")))</f>
        <v/>
      </c>
      <c r="AD865" s="3" t="str">
        <f>IF(COUNT($A865)=0,"",IF(AC865="3E","3E",IF(AC865="","I",LOOKUP(AC865/AE$2,{0,0.4,0.45,0.5,0.55,0.6,0.65,0.7,0.75,0.8,1},{"F","D","C","C+","B-","B","B+","A-","A","A+"}))))</f>
        <v/>
      </c>
      <c r="AE865" s="2" t="str">
        <f>IF(COUNT($A865)=0,"",IF(AC865="","--",IF(AC865="3E","3E",LOOKUP(AC865/AE$2,{0,0.4,0.45,0.5,0.55,0.6,0.65,0.7,0.75,0.8,1},{0,2,2.25,2.5,2.75,3,3.25,3.5,3.75,4}))))</f>
        <v/>
      </c>
      <c r="AF865" s="3" t="str">
        <f>IF($A865&lt;&gt;DRAFT!$B867,"ERR",IF(OR(COUNT($A865)=0,COUNT(DRAFT!CI867:CK867,DRAFT!CM867:CO867)=0),"",CEILING(SUM(DRAFT!CL867,DRAFT!CP867),1)))</f>
        <v/>
      </c>
      <c r="AG865" s="3" t="str">
        <f>IF(COUNT($A865)=0,"",IF(AF865="3E","3E",IF(AF865="","I",LOOKUP(AF865/AH$2,{0,0.4,0.45,0.5,0.55,0.6,0.65,0.7,0.75,0.8,1},{"F","D","C","C+","B-","B","B+","A-","A","A+"}))))</f>
        <v/>
      </c>
      <c r="AH865" s="2" t="str">
        <f>IF(COUNT($A865)=0,"",IF(AF865="","--",IF(AF865="3E","3E",LOOKUP(AF865/AH$2,{0,0.4,0.45,0.5,0.55,0.6,0.65,0.7,0.75,0.8,1},{0,2,2.25,2.5,2.75,3,3.25,3.5,3.75,4}))))</f>
        <v/>
      </c>
      <c r="AI865" s="11" t="str">
        <f>IF(OR(COUNT($A865)=0,COUNT(B865:AH865)=0),"",IF(COUNTIF(B865:AH865,"3E")&gt;0,"3E",IF(DRAFT!$A867="R",TRUNC(SUMPRODUCT(RGP,RCP)/TCP,3),TRUNC((SUMPRODUCT(--(IMDGP&gt;0)*IMDGP,IMCP)+CEILING(DRAFT!$CQ867*42,0.25))/TCP,3))))</f>
        <v/>
      </c>
      <c r="AJ865" s="3" t="str">
        <f>IF(OR(COUNT($A865)=0,COUNT(B865:AH865)=0),"",IF(COUNTIF(B865:AH865,"3E")&gt;0,"3E",IF(DRAFT!$A867="R",SUMPRODUCT(--(RGP&gt;=2),RCP),SUMPRODUCT(--(IMDGP&gt;0),--(IMGP=0),IMCP)+DRAFT!$CR867)))</f>
        <v/>
      </c>
      <c r="AK865" s="3" t="str">
        <f>IF(OR(COUNT($A865)=0,COUNT(B865:AH865)=0),"",IF(COUNTIF(B865:AJ865,"3E")&gt;0,"3E",IF(AND(DRAFT!$A867="IM",OR($AI865&gt;DRAFT!$CQ867,$AJ865&gt;DRAFT!$CR867)),"IMPROVED",IF(AND(DRAFT!$A867="IM",$AI865&lt;=DRAFT!$CQ867,$AJ865&lt;=DRAFT!$CR867),"NOT IMPROVED",IF(AND(AH865&gt;=2,AI865&gt;=2,AJ865&gt;=30),"PASS","FAIL")))))</f>
        <v/>
      </c>
      <c r="AL865" s="3" t="str">
        <f t="shared" si="26"/>
        <v/>
      </c>
      <c r="AM865" s="3" t="str">
        <f t="shared" si="27"/>
        <v/>
      </c>
    </row>
    <row r="866" spans="1:39" ht="18.95" customHeight="1" x14ac:dyDescent="0.25">
      <c r="A866" s="4" t="str">
        <f>IF(DRAFT!$B868="","",DRAFT!$B868)</f>
        <v/>
      </c>
      <c r="B866" s="3" t="str">
        <f>IF(COUNT($A866)=0,"",IF($A866&lt;&gt;DRAFT!$B868,"ERR",IF(DRAFT!I868="3E","3E",IF(COUNT(DRAFT!E868,DRAFT!I868)&gt;0,DRAFT!J868,""))))</f>
        <v/>
      </c>
      <c r="C866" s="3" t="str">
        <f>IF(COUNT($A866)=0,"",IF(B866="3E","3E",IF(B866="","I",LOOKUP(B866/D$2,{0,0.4,0.45,0.5,0.55,0.6,0.65,0.7,0.75,0.8,1},{"F","D","C","C+","B-","B","B+","A-","A","A+"}))))</f>
        <v/>
      </c>
      <c r="D866" s="2" t="str">
        <f>IF(COUNT($A866)=0,"",IF(B866="","--",IF(B866="3E","3E",LOOKUP(B866/D$2,{0,0.4,0.45,0.5,0.55,0.6,0.65,0.7,0.75,0.8,1},{0,2,2.25,2.5,2.75,3,3.25,3.5,3.75,4}))))</f>
        <v/>
      </c>
      <c r="E866" s="3" t="str">
        <f>IF(COUNT($A866)=0,"",IF($A866&lt;&gt;DRAFT!$B868,"ERR",IF(DRAFT!R868="3E","3E",IF(COUNT(DRAFT!N868,DRAFT!R868)&gt;0,DRAFT!S868,""))))</f>
        <v/>
      </c>
      <c r="F866" s="3" t="str">
        <f>IF(COUNT($A866)=0,"",IF(E866="3E","3E",IF(E866="","I",LOOKUP(E866/G$2,{0,0.4,0.45,0.5,0.55,0.6,0.65,0.7,0.75,0.8,1},{"F","D","C","C+","B-","B","B+","A-","A","A+"}))))</f>
        <v/>
      </c>
      <c r="G866" s="2" t="str">
        <f>IF(COUNT($A866)=0,"",IF(E866="","--",IF(E866="3E","3E",LOOKUP(E866/G$2,{0,0.4,0.45,0.5,0.55,0.6,0.65,0.7,0.75,0.8,1},{0,2,2.25,2.5,2.75,3,3.25,3.5,3.75,4}))))</f>
        <v/>
      </c>
      <c r="H866" s="3" t="str">
        <f>IF(COUNT($A866)=0,"",IF($A866&lt;&gt;DRAFT!$B868,"ERR",IF(DRAFT!AA868="3E","3E",IF(COUNT(DRAFT!W868,DRAFT!AA868)&gt;0,DRAFT!AB868,""))))</f>
        <v/>
      </c>
      <c r="I866" s="3" t="str">
        <f>IF(COUNT($A866)=0,"",IF(H866="3E","3E",IF(H866="","I",LOOKUP(H866/J$2,{0,0.4,0.45,0.5,0.55,0.6,0.65,0.7,0.75,0.8,1},{"F","D","C","C+","B-","B","B+","A-","A","A+"}))))</f>
        <v/>
      </c>
      <c r="J866" s="2" t="str">
        <f>IF(COUNT($A866)=0,"",IF(H866="","--",IF(H866="3E","3E",LOOKUP(H866/J$2,{0,0.4,0.45,0.5,0.55,0.6,0.65,0.7,0.75,0.8,1},{0,2,2.25,2.5,2.75,3,3.25,3.5,3.75,4}))))</f>
        <v/>
      </c>
      <c r="K866" s="3" t="str">
        <f>IF(COUNT($A866)=0,"",IF($A866&lt;&gt;DRAFT!$B868,"ERR",IF(DRAFT!AJ868="3E","3E",IF(COUNT(DRAFT!AF868,DRAFT!AJ868)&gt;0,DRAFT!AK868,""))))</f>
        <v/>
      </c>
      <c r="L866" s="3" t="str">
        <f>IF(COUNT($A866)=0,"",IF(K866="3E","3E",IF(K866="","I",LOOKUP(K866/M$2,{0,0.4,0.45,0.5,0.55,0.6,0.65,0.7,0.75,0.8,1},{"F","D","C","C+","B-","B","B+","A-","A","A+"}))))</f>
        <v/>
      </c>
      <c r="M866" s="2" t="str">
        <f>IF(COUNT($A866)=0,"",IF(K866="","--",IF(K866="3E","3E",LOOKUP(K866/M$2,{0,0.4,0.45,0.5,0.55,0.6,0.65,0.7,0.75,0.8,1},{0,2,2.25,2.5,2.75,3,3.25,3.5,3.75,4}))))</f>
        <v/>
      </c>
      <c r="N866" s="3" t="str">
        <f>IF(COUNT($A866)=0,"",IF($A866&lt;&gt;DRAFT!$B868,"ERR",IF(DRAFT!AS868="3E","3E",IF(COUNT(DRAFT!AO868,DRAFT!AS868)&gt;0,DRAFT!AT868,""))))</f>
        <v/>
      </c>
      <c r="O866" s="3" t="str">
        <f>IF(COUNT($A866)=0,"",IF(N866="3E","3E",IF(N866="","I",LOOKUP(N866/P$2,{0,0.4,0.45,0.5,0.55,0.6,0.65,0.7,0.75,0.8,1},{"F","D","C","C+","B-","B","B+","A-","A","A+"}))))</f>
        <v/>
      </c>
      <c r="P866" s="2" t="str">
        <f>IF(COUNT($A866)=0,"",IF(N866="","--",IF(N866="3E","3E",LOOKUP(N866/P$2,{0,0.4,0.45,0.5,0.55,0.6,0.65,0.7,0.75,0.8,1},{0,2,2.25,2.5,2.75,3,3.25,3.5,3.75,4}))))</f>
        <v/>
      </c>
      <c r="Q866" s="3" t="str">
        <f>IF(COUNT($A866)=0,"",IF($A866&lt;&gt;DRAFT!$B868,"ERR",IF(DRAFT!BB868="3E","3E",IF(COUNT(DRAFT!AX868,DRAFT!BB868)&gt;0,DRAFT!BC868,""))))</f>
        <v/>
      </c>
      <c r="R866" s="3" t="str">
        <f>IF(COUNT($A866)=0,"",IF(Q866="3E","3E",IF(Q866="","I",LOOKUP(Q866/S$2,{0,0.4,0.45,0.5,0.55,0.6,0.65,0.7,0.75,0.8,1},{"F","D","C","C+","B-","B","B+","A-","A","A+"}))))</f>
        <v/>
      </c>
      <c r="S866" s="2" t="str">
        <f>IF(COUNT($A866)=0,"",IF(Q866="","--",IF(Q866="3E","3E",LOOKUP(Q866/S$2,{0,0.4,0.45,0.5,0.55,0.6,0.65,0.7,0.75,0.8,1},{0,2,2.25,2.5,2.75,3,3.25,3.5,3.75,4}))))</f>
        <v/>
      </c>
      <c r="T866" s="3" t="str">
        <f>IF(COUNT($A866)=0,"",IF($A866&lt;&gt;DRAFT!$B868,"ERR",IF(DRAFT!BK868="3E","3E",IF(COUNT(DRAFT!BG868,DRAFT!BK868)&gt;0,DRAFT!BL868,""))))</f>
        <v/>
      </c>
      <c r="U866" s="3" t="str">
        <f>IF(COUNT($A866)=0,"",IF(T866="3E","3E",IF(T866="","I",LOOKUP(T866/V$2,{0,0.4,0.45,0.5,0.55,0.6,0.65,0.7,0.75,0.8,1},{"F","D","C","C+","B-","B","B+","A-","A","A+"}))))</f>
        <v/>
      </c>
      <c r="V866" s="2" t="str">
        <f>IF(COUNT($A866)=0,"",IF(T866="","--",IF(T866="3E","3E",LOOKUP(T866/V$2,{0,0.4,0.45,0.5,0.55,0.6,0.65,0.7,0.75,0.8,1},{0,2,2.25,2.5,2.75,3,3.25,3.5,3.75,4}))))</f>
        <v/>
      </c>
      <c r="W866" s="3" t="str">
        <f>IF(COUNT($A866)=0,"",IF($A866&lt;&gt;DRAFT!$B868,"ERR",IF(DRAFT!BT868="3E","3E",IF(COUNT(DRAFT!BP868,DRAFT!BT868)&gt;0,DRAFT!BU868,""))))</f>
        <v/>
      </c>
      <c r="X866" s="3" t="str">
        <f>IF(COUNT($A866)=0,"",IF(W866="3E","3E",IF(W866="","I",LOOKUP(W866/Y$2,{0,0.4,0.45,0.5,0.55,0.6,0.65,0.7,0.75,0.8,1},{"F","D","C","C+","B-","B","B+","A-","A","A+"}))))</f>
        <v/>
      </c>
      <c r="Y866" s="2" t="str">
        <f>IF(COUNT($A866)=0,"",IF(W866="","--",IF(W866="3E","3E",LOOKUP(W866/Y$2,{0,0.4,0.45,0.5,0.55,0.6,0.65,0.7,0.75,0.8,1},{0,2,2.25,2.5,2.75,3,3.25,3.5,3.75,4}))))</f>
        <v/>
      </c>
      <c r="Z866" s="3" t="str">
        <f>IF(COUNT($A866)=0,"",IF($A866&lt;&gt;DRAFT!$B868,"ERR",IF(DRAFT!CC868="3E","3E",IF(COUNT(DRAFT!BY868,DRAFT!CC868)&gt;0,DRAFT!CD868,""))))</f>
        <v/>
      </c>
      <c r="AA866" s="3" t="str">
        <f>IF(COUNT($A866)=0,"",IF(Z866="3E","3E",IF(Z866="","I",LOOKUP(Z866/AB$2,{0,0.4,0.45,0.5,0.55,0.6,0.65,0.7,0.75,0.8,1},{"F","D","C","C+","B-","B","B+","A-","A","A+"}))))</f>
        <v/>
      </c>
      <c r="AB866" s="2" t="str">
        <f>IF(COUNT($A866)=0,"",IF(Z866="","--",IF(Z866="3E","3E",LOOKUP(Z866/AB$2,{0,0.4,0.45,0.5,0.55,0.6,0.65,0.7,0.75,0.8,1},{0,2,2.25,2.5,2.75,3,3.25,3.5,3.75,4}))))</f>
        <v/>
      </c>
      <c r="AC866" s="3" t="str">
        <f>IF(COUNT($A866)=0,"",IF($A866&lt;&gt;DRAFT!$B868,"ERR",IF(DRAFT!CF868&gt;0,DRAFT!CF868,"")))</f>
        <v/>
      </c>
      <c r="AD866" s="3" t="str">
        <f>IF(COUNT($A866)=0,"",IF(AC866="3E","3E",IF(AC866="","I",LOOKUP(AC866/AE$2,{0,0.4,0.45,0.5,0.55,0.6,0.65,0.7,0.75,0.8,1},{"F","D","C","C+","B-","B","B+","A-","A","A+"}))))</f>
        <v/>
      </c>
      <c r="AE866" s="2" t="str">
        <f>IF(COUNT($A866)=0,"",IF(AC866="","--",IF(AC866="3E","3E",LOOKUP(AC866/AE$2,{0,0.4,0.45,0.5,0.55,0.6,0.65,0.7,0.75,0.8,1},{0,2,2.25,2.5,2.75,3,3.25,3.5,3.75,4}))))</f>
        <v/>
      </c>
      <c r="AF866" s="3" t="str">
        <f>IF($A866&lt;&gt;DRAFT!$B868,"ERR",IF(OR(COUNT($A866)=0,COUNT(DRAFT!CI868:CK868,DRAFT!CM868:CO868)=0),"",CEILING(SUM(DRAFT!CL868,DRAFT!CP868),1)))</f>
        <v/>
      </c>
      <c r="AG866" s="3" t="str">
        <f>IF(COUNT($A866)=0,"",IF(AF866="3E","3E",IF(AF866="","I",LOOKUP(AF866/AH$2,{0,0.4,0.45,0.5,0.55,0.6,0.65,0.7,0.75,0.8,1},{"F","D","C","C+","B-","B","B+","A-","A","A+"}))))</f>
        <v/>
      </c>
      <c r="AH866" s="2" t="str">
        <f>IF(COUNT($A866)=0,"",IF(AF866="","--",IF(AF866="3E","3E",LOOKUP(AF866/AH$2,{0,0.4,0.45,0.5,0.55,0.6,0.65,0.7,0.75,0.8,1},{0,2,2.25,2.5,2.75,3,3.25,3.5,3.75,4}))))</f>
        <v/>
      </c>
      <c r="AI866" s="11" t="str">
        <f>IF(OR(COUNT($A866)=0,COUNT(B866:AH866)=0),"",IF(COUNTIF(B866:AH866,"3E")&gt;0,"3E",IF(DRAFT!$A868="R",TRUNC(SUMPRODUCT(RGP,RCP)/TCP,3),TRUNC((SUMPRODUCT(--(IMDGP&gt;0)*IMDGP,IMCP)+CEILING(DRAFT!$CQ868*42,0.25))/TCP,3))))</f>
        <v/>
      </c>
      <c r="AJ866" s="3" t="str">
        <f>IF(OR(COUNT($A866)=0,COUNT(B866:AH866)=0),"",IF(COUNTIF(B866:AH866,"3E")&gt;0,"3E",IF(DRAFT!$A868="R",SUMPRODUCT(--(RGP&gt;=2),RCP),SUMPRODUCT(--(IMDGP&gt;0),--(IMGP=0),IMCP)+DRAFT!$CR868)))</f>
        <v/>
      </c>
      <c r="AK866" s="3" t="str">
        <f>IF(OR(COUNT($A866)=0,COUNT(B866:AH866)=0),"",IF(COUNTIF(B866:AJ866,"3E")&gt;0,"3E",IF(AND(DRAFT!$A868="IM",OR($AI866&gt;DRAFT!$CQ868,$AJ866&gt;DRAFT!$CR868)),"IMPROVED",IF(AND(DRAFT!$A868="IM",$AI866&lt;=DRAFT!$CQ868,$AJ866&lt;=DRAFT!$CR868),"NOT IMPROVED",IF(AND(AH866&gt;=2,AI866&gt;=2,AJ866&gt;=30),"PASS","FAIL")))))</f>
        <v/>
      </c>
      <c r="AL866" s="3" t="str">
        <f t="shared" si="26"/>
        <v/>
      </c>
      <c r="AM866" s="3" t="str">
        <f t="shared" si="27"/>
        <v/>
      </c>
    </row>
    <row r="867" spans="1:39" ht="18.95" customHeight="1" x14ac:dyDescent="0.25">
      <c r="A867" s="4" t="str">
        <f>IF(DRAFT!$B869="","",DRAFT!$B869)</f>
        <v/>
      </c>
      <c r="B867" s="3" t="str">
        <f>IF(COUNT($A867)=0,"",IF($A867&lt;&gt;DRAFT!$B869,"ERR",IF(DRAFT!I869="3E","3E",IF(COUNT(DRAFT!E869,DRAFT!I869)&gt;0,DRAFT!J869,""))))</f>
        <v/>
      </c>
      <c r="C867" s="3" t="str">
        <f>IF(COUNT($A867)=0,"",IF(B867="3E","3E",IF(B867="","I",LOOKUP(B867/D$2,{0,0.4,0.45,0.5,0.55,0.6,0.65,0.7,0.75,0.8,1},{"F","D","C","C+","B-","B","B+","A-","A","A+"}))))</f>
        <v/>
      </c>
      <c r="D867" s="2" t="str">
        <f>IF(COUNT($A867)=0,"",IF(B867="","--",IF(B867="3E","3E",LOOKUP(B867/D$2,{0,0.4,0.45,0.5,0.55,0.6,0.65,0.7,0.75,0.8,1},{0,2,2.25,2.5,2.75,3,3.25,3.5,3.75,4}))))</f>
        <v/>
      </c>
      <c r="E867" s="3" t="str">
        <f>IF(COUNT($A867)=0,"",IF($A867&lt;&gt;DRAFT!$B869,"ERR",IF(DRAFT!R869="3E","3E",IF(COUNT(DRAFT!N869,DRAFT!R869)&gt;0,DRAFT!S869,""))))</f>
        <v/>
      </c>
      <c r="F867" s="3" t="str">
        <f>IF(COUNT($A867)=0,"",IF(E867="3E","3E",IF(E867="","I",LOOKUP(E867/G$2,{0,0.4,0.45,0.5,0.55,0.6,0.65,0.7,0.75,0.8,1},{"F","D","C","C+","B-","B","B+","A-","A","A+"}))))</f>
        <v/>
      </c>
      <c r="G867" s="2" t="str">
        <f>IF(COUNT($A867)=0,"",IF(E867="","--",IF(E867="3E","3E",LOOKUP(E867/G$2,{0,0.4,0.45,0.5,0.55,0.6,0.65,0.7,0.75,0.8,1},{0,2,2.25,2.5,2.75,3,3.25,3.5,3.75,4}))))</f>
        <v/>
      </c>
      <c r="H867" s="3" t="str">
        <f>IF(COUNT($A867)=0,"",IF($A867&lt;&gt;DRAFT!$B869,"ERR",IF(DRAFT!AA869="3E","3E",IF(COUNT(DRAFT!W869,DRAFT!AA869)&gt;0,DRAFT!AB869,""))))</f>
        <v/>
      </c>
      <c r="I867" s="3" t="str">
        <f>IF(COUNT($A867)=0,"",IF(H867="3E","3E",IF(H867="","I",LOOKUP(H867/J$2,{0,0.4,0.45,0.5,0.55,0.6,0.65,0.7,0.75,0.8,1},{"F","D","C","C+","B-","B","B+","A-","A","A+"}))))</f>
        <v/>
      </c>
      <c r="J867" s="2" t="str">
        <f>IF(COUNT($A867)=0,"",IF(H867="","--",IF(H867="3E","3E",LOOKUP(H867/J$2,{0,0.4,0.45,0.5,0.55,0.6,0.65,0.7,0.75,0.8,1},{0,2,2.25,2.5,2.75,3,3.25,3.5,3.75,4}))))</f>
        <v/>
      </c>
      <c r="K867" s="3" t="str">
        <f>IF(COUNT($A867)=0,"",IF($A867&lt;&gt;DRAFT!$B869,"ERR",IF(DRAFT!AJ869="3E","3E",IF(COUNT(DRAFT!AF869,DRAFT!AJ869)&gt;0,DRAFT!AK869,""))))</f>
        <v/>
      </c>
      <c r="L867" s="3" t="str">
        <f>IF(COUNT($A867)=0,"",IF(K867="3E","3E",IF(K867="","I",LOOKUP(K867/M$2,{0,0.4,0.45,0.5,0.55,0.6,0.65,0.7,0.75,0.8,1},{"F","D","C","C+","B-","B","B+","A-","A","A+"}))))</f>
        <v/>
      </c>
      <c r="M867" s="2" t="str">
        <f>IF(COUNT($A867)=0,"",IF(K867="","--",IF(K867="3E","3E",LOOKUP(K867/M$2,{0,0.4,0.45,0.5,0.55,0.6,0.65,0.7,0.75,0.8,1},{0,2,2.25,2.5,2.75,3,3.25,3.5,3.75,4}))))</f>
        <v/>
      </c>
      <c r="N867" s="3" t="str">
        <f>IF(COUNT($A867)=0,"",IF($A867&lt;&gt;DRAFT!$B869,"ERR",IF(DRAFT!AS869="3E","3E",IF(COUNT(DRAFT!AO869,DRAFT!AS869)&gt;0,DRAFT!AT869,""))))</f>
        <v/>
      </c>
      <c r="O867" s="3" t="str">
        <f>IF(COUNT($A867)=0,"",IF(N867="3E","3E",IF(N867="","I",LOOKUP(N867/P$2,{0,0.4,0.45,0.5,0.55,0.6,0.65,0.7,0.75,0.8,1},{"F","D","C","C+","B-","B","B+","A-","A","A+"}))))</f>
        <v/>
      </c>
      <c r="P867" s="2" t="str">
        <f>IF(COUNT($A867)=0,"",IF(N867="","--",IF(N867="3E","3E",LOOKUP(N867/P$2,{0,0.4,0.45,0.5,0.55,0.6,0.65,0.7,0.75,0.8,1},{0,2,2.25,2.5,2.75,3,3.25,3.5,3.75,4}))))</f>
        <v/>
      </c>
      <c r="Q867" s="3" t="str">
        <f>IF(COUNT($A867)=0,"",IF($A867&lt;&gt;DRAFT!$B869,"ERR",IF(DRAFT!BB869="3E","3E",IF(COUNT(DRAFT!AX869,DRAFT!BB869)&gt;0,DRAFT!BC869,""))))</f>
        <v/>
      </c>
      <c r="R867" s="3" t="str">
        <f>IF(COUNT($A867)=0,"",IF(Q867="3E","3E",IF(Q867="","I",LOOKUP(Q867/S$2,{0,0.4,0.45,0.5,0.55,0.6,0.65,0.7,0.75,0.8,1},{"F","D","C","C+","B-","B","B+","A-","A","A+"}))))</f>
        <v/>
      </c>
      <c r="S867" s="2" t="str">
        <f>IF(COUNT($A867)=0,"",IF(Q867="","--",IF(Q867="3E","3E",LOOKUP(Q867/S$2,{0,0.4,0.45,0.5,0.55,0.6,0.65,0.7,0.75,0.8,1},{0,2,2.25,2.5,2.75,3,3.25,3.5,3.75,4}))))</f>
        <v/>
      </c>
      <c r="T867" s="3" t="str">
        <f>IF(COUNT($A867)=0,"",IF($A867&lt;&gt;DRAFT!$B869,"ERR",IF(DRAFT!BK869="3E","3E",IF(COUNT(DRAFT!BG869,DRAFT!BK869)&gt;0,DRAFT!BL869,""))))</f>
        <v/>
      </c>
      <c r="U867" s="3" t="str">
        <f>IF(COUNT($A867)=0,"",IF(T867="3E","3E",IF(T867="","I",LOOKUP(T867/V$2,{0,0.4,0.45,0.5,0.55,0.6,0.65,0.7,0.75,0.8,1},{"F","D","C","C+","B-","B","B+","A-","A","A+"}))))</f>
        <v/>
      </c>
      <c r="V867" s="2" t="str">
        <f>IF(COUNT($A867)=0,"",IF(T867="","--",IF(T867="3E","3E",LOOKUP(T867/V$2,{0,0.4,0.45,0.5,0.55,0.6,0.65,0.7,0.75,0.8,1},{0,2,2.25,2.5,2.75,3,3.25,3.5,3.75,4}))))</f>
        <v/>
      </c>
      <c r="W867" s="3" t="str">
        <f>IF(COUNT($A867)=0,"",IF($A867&lt;&gt;DRAFT!$B869,"ERR",IF(DRAFT!BT869="3E","3E",IF(COUNT(DRAFT!BP869,DRAFT!BT869)&gt;0,DRAFT!BU869,""))))</f>
        <v/>
      </c>
      <c r="X867" s="3" t="str">
        <f>IF(COUNT($A867)=0,"",IF(W867="3E","3E",IF(W867="","I",LOOKUP(W867/Y$2,{0,0.4,0.45,0.5,0.55,0.6,0.65,0.7,0.75,0.8,1},{"F","D","C","C+","B-","B","B+","A-","A","A+"}))))</f>
        <v/>
      </c>
      <c r="Y867" s="2" t="str">
        <f>IF(COUNT($A867)=0,"",IF(W867="","--",IF(W867="3E","3E",LOOKUP(W867/Y$2,{0,0.4,0.45,0.5,0.55,0.6,0.65,0.7,0.75,0.8,1},{0,2,2.25,2.5,2.75,3,3.25,3.5,3.75,4}))))</f>
        <v/>
      </c>
      <c r="Z867" s="3" t="str">
        <f>IF(COUNT($A867)=0,"",IF($A867&lt;&gt;DRAFT!$B869,"ERR",IF(DRAFT!CC869="3E","3E",IF(COUNT(DRAFT!BY869,DRAFT!CC869)&gt;0,DRAFT!CD869,""))))</f>
        <v/>
      </c>
      <c r="AA867" s="3" t="str">
        <f>IF(COUNT($A867)=0,"",IF(Z867="3E","3E",IF(Z867="","I",LOOKUP(Z867/AB$2,{0,0.4,0.45,0.5,0.55,0.6,0.65,0.7,0.75,0.8,1},{"F","D","C","C+","B-","B","B+","A-","A","A+"}))))</f>
        <v/>
      </c>
      <c r="AB867" s="2" t="str">
        <f>IF(COUNT($A867)=0,"",IF(Z867="","--",IF(Z867="3E","3E",LOOKUP(Z867/AB$2,{0,0.4,0.45,0.5,0.55,0.6,0.65,0.7,0.75,0.8,1},{0,2,2.25,2.5,2.75,3,3.25,3.5,3.75,4}))))</f>
        <v/>
      </c>
      <c r="AC867" s="3" t="str">
        <f>IF(COUNT($A867)=0,"",IF($A867&lt;&gt;DRAFT!$B869,"ERR",IF(DRAFT!CF869&gt;0,DRAFT!CF869,"")))</f>
        <v/>
      </c>
      <c r="AD867" s="3" t="str">
        <f>IF(COUNT($A867)=0,"",IF(AC867="3E","3E",IF(AC867="","I",LOOKUP(AC867/AE$2,{0,0.4,0.45,0.5,0.55,0.6,0.65,0.7,0.75,0.8,1},{"F","D","C","C+","B-","B","B+","A-","A","A+"}))))</f>
        <v/>
      </c>
      <c r="AE867" s="2" t="str">
        <f>IF(COUNT($A867)=0,"",IF(AC867="","--",IF(AC867="3E","3E",LOOKUP(AC867/AE$2,{0,0.4,0.45,0.5,0.55,0.6,0.65,0.7,0.75,0.8,1},{0,2,2.25,2.5,2.75,3,3.25,3.5,3.75,4}))))</f>
        <v/>
      </c>
      <c r="AF867" s="3" t="str">
        <f>IF($A867&lt;&gt;DRAFT!$B869,"ERR",IF(OR(COUNT($A867)=0,COUNT(DRAFT!CI869:CK869,DRAFT!CM869:CO869)=0),"",CEILING(SUM(DRAFT!CL869,DRAFT!CP869),1)))</f>
        <v/>
      </c>
      <c r="AG867" s="3" t="str">
        <f>IF(COUNT($A867)=0,"",IF(AF867="3E","3E",IF(AF867="","I",LOOKUP(AF867/AH$2,{0,0.4,0.45,0.5,0.55,0.6,0.65,0.7,0.75,0.8,1},{"F","D","C","C+","B-","B","B+","A-","A","A+"}))))</f>
        <v/>
      </c>
      <c r="AH867" s="2" t="str">
        <f>IF(COUNT($A867)=0,"",IF(AF867="","--",IF(AF867="3E","3E",LOOKUP(AF867/AH$2,{0,0.4,0.45,0.5,0.55,0.6,0.65,0.7,0.75,0.8,1},{0,2,2.25,2.5,2.75,3,3.25,3.5,3.75,4}))))</f>
        <v/>
      </c>
      <c r="AI867" s="11" t="str">
        <f>IF(OR(COUNT($A867)=0,COUNT(B867:AH867)=0),"",IF(COUNTIF(B867:AH867,"3E")&gt;0,"3E",IF(DRAFT!$A869="R",TRUNC(SUMPRODUCT(RGP,RCP)/TCP,3),TRUNC((SUMPRODUCT(--(IMDGP&gt;0)*IMDGP,IMCP)+CEILING(DRAFT!$CQ869*42,0.25))/TCP,3))))</f>
        <v/>
      </c>
      <c r="AJ867" s="3" t="str">
        <f>IF(OR(COUNT($A867)=0,COUNT(B867:AH867)=0),"",IF(COUNTIF(B867:AH867,"3E")&gt;0,"3E",IF(DRAFT!$A869="R",SUMPRODUCT(--(RGP&gt;=2),RCP),SUMPRODUCT(--(IMDGP&gt;0),--(IMGP=0),IMCP)+DRAFT!$CR869)))</f>
        <v/>
      </c>
      <c r="AK867" s="3" t="str">
        <f>IF(OR(COUNT($A867)=0,COUNT(B867:AH867)=0),"",IF(COUNTIF(B867:AJ867,"3E")&gt;0,"3E",IF(AND(DRAFT!$A869="IM",OR($AI867&gt;DRAFT!$CQ869,$AJ867&gt;DRAFT!$CR869)),"IMPROVED",IF(AND(DRAFT!$A869="IM",$AI867&lt;=DRAFT!$CQ869,$AJ867&lt;=DRAFT!$CR869),"NOT IMPROVED",IF(AND(AH867&gt;=2,AI867&gt;=2,AJ867&gt;=30),"PASS","FAIL")))))</f>
        <v/>
      </c>
      <c r="AL867" s="3" t="str">
        <f t="shared" si="26"/>
        <v/>
      </c>
      <c r="AM867" s="3" t="str">
        <f t="shared" si="27"/>
        <v/>
      </c>
    </row>
    <row r="868" spans="1:39" ht="18.95" customHeight="1" x14ac:dyDescent="0.25">
      <c r="A868" s="4" t="str">
        <f>IF(DRAFT!$B870="","",DRAFT!$B870)</f>
        <v/>
      </c>
      <c r="B868" s="3" t="str">
        <f>IF(COUNT($A868)=0,"",IF($A868&lt;&gt;DRAFT!$B870,"ERR",IF(DRAFT!I870="3E","3E",IF(COUNT(DRAFT!E870,DRAFT!I870)&gt;0,DRAFT!J870,""))))</f>
        <v/>
      </c>
      <c r="C868" s="3" t="str">
        <f>IF(COUNT($A868)=0,"",IF(B868="3E","3E",IF(B868="","I",LOOKUP(B868/D$2,{0,0.4,0.45,0.5,0.55,0.6,0.65,0.7,0.75,0.8,1},{"F","D","C","C+","B-","B","B+","A-","A","A+"}))))</f>
        <v/>
      </c>
      <c r="D868" s="2" t="str">
        <f>IF(COUNT($A868)=0,"",IF(B868="","--",IF(B868="3E","3E",LOOKUP(B868/D$2,{0,0.4,0.45,0.5,0.55,0.6,0.65,0.7,0.75,0.8,1},{0,2,2.25,2.5,2.75,3,3.25,3.5,3.75,4}))))</f>
        <v/>
      </c>
      <c r="E868" s="3" t="str">
        <f>IF(COUNT($A868)=0,"",IF($A868&lt;&gt;DRAFT!$B870,"ERR",IF(DRAFT!R870="3E","3E",IF(COUNT(DRAFT!N870,DRAFT!R870)&gt;0,DRAFT!S870,""))))</f>
        <v/>
      </c>
      <c r="F868" s="3" t="str">
        <f>IF(COUNT($A868)=0,"",IF(E868="3E","3E",IF(E868="","I",LOOKUP(E868/G$2,{0,0.4,0.45,0.5,0.55,0.6,0.65,0.7,0.75,0.8,1},{"F","D","C","C+","B-","B","B+","A-","A","A+"}))))</f>
        <v/>
      </c>
      <c r="G868" s="2" t="str">
        <f>IF(COUNT($A868)=0,"",IF(E868="","--",IF(E868="3E","3E",LOOKUP(E868/G$2,{0,0.4,0.45,0.5,0.55,0.6,0.65,0.7,0.75,0.8,1},{0,2,2.25,2.5,2.75,3,3.25,3.5,3.75,4}))))</f>
        <v/>
      </c>
      <c r="H868" s="3" t="str">
        <f>IF(COUNT($A868)=0,"",IF($A868&lt;&gt;DRAFT!$B870,"ERR",IF(DRAFT!AA870="3E","3E",IF(COUNT(DRAFT!W870,DRAFT!AA870)&gt;0,DRAFT!AB870,""))))</f>
        <v/>
      </c>
      <c r="I868" s="3" t="str">
        <f>IF(COUNT($A868)=0,"",IF(H868="3E","3E",IF(H868="","I",LOOKUP(H868/J$2,{0,0.4,0.45,0.5,0.55,0.6,0.65,0.7,0.75,0.8,1},{"F","D","C","C+","B-","B","B+","A-","A","A+"}))))</f>
        <v/>
      </c>
      <c r="J868" s="2" t="str">
        <f>IF(COUNT($A868)=0,"",IF(H868="","--",IF(H868="3E","3E",LOOKUP(H868/J$2,{0,0.4,0.45,0.5,0.55,0.6,0.65,0.7,0.75,0.8,1},{0,2,2.25,2.5,2.75,3,3.25,3.5,3.75,4}))))</f>
        <v/>
      </c>
      <c r="K868" s="3" t="str">
        <f>IF(COUNT($A868)=0,"",IF($A868&lt;&gt;DRAFT!$B870,"ERR",IF(DRAFT!AJ870="3E","3E",IF(COUNT(DRAFT!AF870,DRAFT!AJ870)&gt;0,DRAFT!AK870,""))))</f>
        <v/>
      </c>
      <c r="L868" s="3" t="str">
        <f>IF(COUNT($A868)=0,"",IF(K868="3E","3E",IF(K868="","I",LOOKUP(K868/M$2,{0,0.4,0.45,0.5,0.55,0.6,0.65,0.7,0.75,0.8,1},{"F","D","C","C+","B-","B","B+","A-","A","A+"}))))</f>
        <v/>
      </c>
      <c r="M868" s="2" t="str">
        <f>IF(COUNT($A868)=0,"",IF(K868="","--",IF(K868="3E","3E",LOOKUP(K868/M$2,{0,0.4,0.45,0.5,0.55,0.6,0.65,0.7,0.75,0.8,1},{0,2,2.25,2.5,2.75,3,3.25,3.5,3.75,4}))))</f>
        <v/>
      </c>
      <c r="N868" s="3" t="str">
        <f>IF(COUNT($A868)=0,"",IF($A868&lt;&gt;DRAFT!$B870,"ERR",IF(DRAFT!AS870="3E","3E",IF(COUNT(DRAFT!AO870,DRAFT!AS870)&gt;0,DRAFT!AT870,""))))</f>
        <v/>
      </c>
      <c r="O868" s="3" t="str">
        <f>IF(COUNT($A868)=0,"",IF(N868="3E","3E",IF(N868="","I",LOOKUP(N868/P$2,{0,0.4,0.45,0.5,0.55,0.6,0.65,0.7,0.75,0.8,1},{"F","D","C","C+","B-","B","B+","A-","A","A+"}))))</f>
        <v/>
      </c>
      <c r="P868" s="2" t="str">
        <f>IF(COUNT($A868)=0,"",IF(N868="","--",IF(N868="3E","3E",LOOKUP(N868/P$2,{0,0.4,0.45,0.5,0.55,0.6,0.65,0.7,0.75,0.8,1},{0,2,2.25,2.5,2.75,3,3.25,3.5,3.75,4}))))</f>
        <v/>
      </c>
      <c r="Q868" s="3" t="str">
        <f>IF(COUNT($A868)=0,"",IF($A868&lt;&gt;DRAFT!$B870,"ERR",IF(DRAFT!BB870="3E","3E",IF(COUNT(DRAFT!AX870,DRAFT!BB870)&gt;0,DRAFT!BC870,""))))</f>
        <v/>
      </c>
      <c r="R868" s="3" t="str">
        <f>IF(COUNT($A868)=0,"",IF(Q868="3E","3E",IF(Q868="","I",LOOKUP(Q868/S$2,{0,0.4,0.45,0.5,0.55,0.6,0.65,0.7,0.75,0.8,1},{"F","D","C","C+","B-","B","B+","A-","A","A+"}))))</f>
        <v/>
      </c>
      <c r="S868" s="2" t="str">
        <f>IF(COUNT($A868)=0,"",IF(Q868="","--",IF(Q868="3E","3E",LOOKUP(Q868/S$2,{0,0.4,0.45,0.5,0.55,0.6,0.65,0.7,0.75,0.8,1},{0,2,2.25,2.5,2.75,3,3.25,3.5,3.75,4}))))</f>
        <v/>
      </c>
      <c r="T868" s="3" t="str">
        <f>IF(COUNT($A868)=0,"",IF($A868&lt;&gt;DRAFT!$B870,"ERR",IF(DRAFT!BK870="3E","3E",IF(COUNT(DRAFT!BG870,DRAFT!BK870)&gt;0,DRAFT!BL870,""))))</f>
        <v/>
      </c>
      <c r="U868" s="3" t="str">
        <f>IF(COUNT($A868)=0,"",IF(T868="3E","3E",IF(T868="","I",LOOKUP(T868/V$2,{0,0.4,0.45,0.5,0.55,0.6,0.65,0.7,0.75,0.8,1},{"F","D","C","C+","B-","B","B+","A-","A","A+"}))))</f>
        <v/>
      </c>
      <c r="V868" s="2" t="str">
        <f>IF(COUNT($A868)=0,"",IF(T868="","--",IF(T868="3E","3E",LOOKUP(T868/V$2,{0,0.4,0.45,0.5,0.55,0.6,0.65,0.7,0.75,0.8,1},{0,2,2.25,2.5,2.75,3,3.25,3.5,3.75,4}))))</f>
        <v/>
      </c>
      <c r="W868" s="3" t="str">
        <f>IF(COUNT($A868)=0,"",IF($A868&lt;&gt;DRAFT!$B870,"ERR",IF(DRAFT!BT870="3E","3E",IF(COUNT(DRAFT!BP870,DRAFT!BT870)&gt;0,DRAFT!BU870,""))))</f>
        <v/>
      </c>
      <c r="X868" s="3" t="str">
        <f>IF(COUNT($A868)=0,"",IF(W868="3E","3E",IF(W868="","I",LOOKUP(W868/Y$2,{0,0.4,0.45,0.5,0.55,0.6,0.65,0.7,0.75,0.8,1},{"F","D","C","C+","B-","B","B+","A-","A","A+"}))))</f>
        <v/>
      </c>
      <c r="Y868" s="2" t="str">
        <f>IF(COUNT($A868)=0,"",IF(W868="","--",IF(W868="3E","3E",LOOKUP(W868/Y$2,{0,0.4,0.45,0.5,0.55,0.6,0.65,0.7,0.75,0.8,1},{0,2,2.25,2.5,2.75,3,3.25,3.5,3.75,4}))))</f>
        <v/>
      </c>
      <c r="Z868" s="3" t="str">
        <f>IF(COUNT($A868)=0,"",IF($A868&lt;&gt;DRAFT!$B870,"ERR",IF(DRAFT!CC870="3E","3E",IF(COUNT(DRAFT!BY870,DRAFT!CC870)&gt;0,DRAFT!CD870,""))))</f>
        <v/>
      </c>
      <c r="AA868" s="3" t="str">
        <f>IF(COUNT($A868)=0,"",IF(Z868="3E","3E",IF(Z868="","I",LOOKUP(Z868/AB$2,{0,0.4,0.45,0.5,0.55,0.6,0.65,0.7,0.75,0.8,1},{"F","D","C","C+","B-","B","B+","A-","A","A+"}))))</f>
        <v/>
      </c>
      <c r="AB868" s="2" t="str">
        <f>IF(COUNT($A868)=0,"",IF(Z868="","--",IF(Z868="3E","3E",LOOKUP(Z868/AB$2,{0,0.4,0.45,0.5,0.55,0.6,0.65,0.7,0.75,0.8,1},{0,2,2.25,2.5,2.75,3,3.25,3.5,3.75,4}))))</f>
        <v/>
      </c>
      <c r="AC868" s="3" t="str">
        <f>IF(COUNT($A868)=0,"",IF($A868&lt;&gt;DRAFT!$B870,"ERR",IF(DRAFT!CF870&gt;0,DRAFT!CF870,"")))</f>
        <v/>
      </c>
      <c r="AD868" s="3" t="str">
        <f>IF(COUNT($A868)=0,"",IF(AC868="3E","3E",IF(AC868="","I",LOOKUP(AC868/AE$2,{0,0.4,0.45,0.5,0.55,0.6,0.65,0.7,0.75,0.8,1},{"F","D","C","C+","B-","B","B+","A-","A","A+"}))))</f>
        <v/>
      </c>
      <c r="AE868" s="2" t="str">
        <f>IF(COUNT($A868)=0,"",IF(AC868="","--",IF(AC868="3E","3E",LOOKUP(AC868/AE$2,{0,0.4,0.45,0.5,0.55,0.6,0.65,0.7,0.75,0.8,1},{0,2,2.25,2.5,2.75,3,3.25,3.5,3.75,4}))))</f>
        <v/>
      </c>
      <c r="AF868" s="3" t="str">
        <f>IF($A868&lt;&gt;DRAFT!$B870,"ERR",IF(OR(COUNT($A868)=0,COUNT(DRAFT!CI870:CK870,DRAFT!CM870:CO870)=0),"",CEILING(SUM(DRAFT!CL870,DRAFT!CP870),1)))</f>
        <v/>
      </c>
      <c r="AG868" s="3" t="str">
        <f>IF(COUNT($A868)=0,"",IF(AF868="3E","3E",IF(AF868="","I",LOOKUP(AF868/AH$2,{0,0.4,0.45,0.5,0.55,0.6,0.65,0.7,0.75,0.8,1},{"F","D","C","C+","B-","B","B+","A-","A","A+"}))))</f>
        <v/>
      </c>
      <c r="AH868" s="2" t="str">
        <f>IF(COUNT($A868)=0,"",IF(AF868="","--",IF(AF868="3E","3E",LOOKUP(AF868/AH$2,{0,0.4,0.45,0.5,0.55,0.6,0.65,0.7,0.75,0.8,1},{0,2,2.25,2.5,2.75,3,3.25,3.5,3.75,4}))))</f>
        <v/>
      </c>
      <c r="AI868" s="11" t="str">
        <f>IF(OR(COUNT($A868)=0,COUNT(B868:AH868)=0),"",IF(COUNTIF(B868:AH868,"3E")&gt;0,"3E",IF(DRAFT!$A870="R",TRUNC(SUMPRODUCT(RGP,RCP)/TCP,3),TRUNC((SUMPRODUCT(--(IMDGP&gt;0)*IMDGP,IMCP)+CEILING(DRAFT!$CQ870*42,0.25))/TCP,3))))</f>
        <v/>
      </c>
      <c r="AJ868" s="3" t="str">
        <f>IF(OR(COUNT($A868)=0,COUNT(B868:AH868)=0),"",IF(COUNTIF(B868:AH868,"3E")&gt;0,"3E",IF(DRAFT!$A870="R",SUMPRODUCT(--(RGP&gt;=2),RCP),SUMPRODUCT(--(IMDGP&gt;0),--(IMGP=0),IMCP)+DRAFT!$CR870)))</f>
        <v/>
      </c>
      <c r="AK868" s="3" t="str">
        <f>IF(OR(COUNT($A868)=0,COUNT(B868:AH868)=0),"",IF(COUNTIF(B868:AJ868,"3E")&gt;0,"3E",IF(AND(DRAFT!$A870="IM",OR($AI868&gt;DRAFT!$CQ870,$AJ868&gt;DRAFT!$CR870)),"IMPROVED",IF(AND(DRAFT!$A870="IM",$AI868&lt;=DRAFT!$CQ870,$AJ868&lt;=DRAFT!$CR870),"NOT IMPROVED",IF(AND(AH868&gt;=2,AI868&gt;=2,AJ868&gt;=30),"PASS","FAIL")))))</f>
        <v/>
      </c>
      <c r="AL868" s="3" t="str">
        <f t="shared" si="26"/>
        <v/>
      </c>
      <c r="AM868" s="3" t="str">
        <f t="shared" si="27"/>
        <v/>
      </c>
    </row>
    <row r="869" spans="1:39" ht="18.95" customHeight="1" x14ac:dyDescent="0.25">
      <c r="A869" s="4" t="str">
        <f>IF(DRAFT!$B871="","",DRAFT!$B871)</f>
        <v/>
      </c>
      <c r="B869" s="3" t="str">
        <f>IF(COUNT($A869)=0,"",IF($A869&lt;&gt;DRAFT!$B871,"ERR",IF(DRAFT!I871="3E","3E",IF(COUNT(DRAFT!E871,DRAFT!I871)&gt;0,DRAFT!J871,""))))</f>
        <v/>
      </c>
      <c r="C869" s="3" t="str">
        <f>IF(COUNT($A869)=0,"",IF(B869="3E","3E",IF(B869="","I",LOOKUP(B869/D$2,{0,0.4,0.45,0.5,0.55,0.6,0.65,0.7,0.75,0.8,1},{"F","D","C","C+","B-","B","B+","A-","A","A+"}))))</f>
        <v/>
      </c>
      <c r="D869" s="2" t="str">
        <f>IF(COUNT($A869)=0,"",IF(B869="","--",IF(B869="3E","3E",LOOKUP(B869/D$2,{0,0.4,0.45,0.5,0.55,0.6,0.65,0.7,0.75,0.8,1},{0,2,2.25,2.5,2.75,3,3.25,3.5,3.75,4}))))</f>
        <v/>
      </c>
      <c r="E869" s="3" t="str">
        <f>IF(COUNT($A869)=0,"",IF($A869&lt;&gt;DRAFT!$B871,"ERR",IF(DRAFT!R871="3E","3E",IF(COUNT(DRAFT!N871,DRAFT!R871)&gt;0,DRAFT!S871,""))))</f>
        <v/>
      </c>
      <c r="F869" s="3" t="str">
        <f>IF(COUNT($A869)=0,"",IF(E869="3E","3E",IF(E869="","I",LOOKUP(E869/G$2,{0,0.4,0.45,0.5,0.55,0.6,0.65,0.7,0.75,0.8,1},{"F","D","C","C+","B-","B","B+","A-","A","A+"}))))</f>
        <v/>
      </c>
      <c r="G869" s="2" t="str">
        <f>IF(COUNT($A869)=0,"",IF(E869="","--",IF(E869="3E","3E",LOOKUP(E869/G$2,{0,0.4,0.45,0.5,0.55,0.6,0.65,0.7,0.75,0.8,1},{0,2,2.25,2.5,2.75,3,3.25,3.5,3.75,4}))))</f>
        <v/>
      </c>
      <c r="H869" s="3" t="str">
        <f>IF(COUNT($A869)=0,"",IF($A869&lt;&gt;DRAFT!$B871,"ERR",IF(DRAFT!AA871="3E","3E",IF(COUNT(DRAFT!W871,DRAFT!AA871)&gt;0,DRAFT!AB871,""))))</f>
        <v/>
      </c>
      <c r="I869" s="3" t="str">
        <f>IF(COUNT($A869)=0,"",IF(H869="3E","3E",IF(H869="","I",LOOKUP(H869/J$2,{0,0.4,0.45,0.5,0.55,0.6,0.65,0.7,0.75,0.8,1},{"F","D","C","C+","B-","B","B+","A-","A","A+"}))))</f>
        <v/>
      </c>
      <c r="J869" s="2" t="str">
        <f>IF(COUNT($A869)=0,"",IF(H869="","--",IF(H869="3E","3E",LOOKUP(H869/J$2,{0,0.4,0.45,0.5,0.55,0.6,0.65,0.7,0.75,0.8,1},{0,2,2.25,2.5,2.75,3,3.25,3.5,3.75,4}))))</f>
        <v/>
      </c>
      <c r="K869" s="3" t="str">
        <f>IF(COUNT($A869)=0,"",IF($A869&lt;&gt;DRAFT!$B871,"ERR",IF(DRAFT!AJ871="3E","3E",IF(COUNT(DRAFT!AF871,DRAFT!AJ871)&gt;0,DRAFT!AK871,""))))</f>
        <v/>
      </c>
      <c r="L869" s="3" t="str">
        <f>IF(COUNT($A869)=0,"",IF(K869="3E","3E",IF(K869="","I",LOOKUP(K869/M$2,{0,0.4,0.45,0.5,0.55,0.6,0.65,0.7,0.75,0.8,1},{"F","D","C","C+","B-","B","B+","A-","A","A+"}))))</f>
        <v/>
      </c>
      <c r="M869" s="2" t="str">
        <f>IF(COUNT($A869)=0,"",IF(K869="","--",IF(K869="3E","3E",LOOKUP(K869/M$2,{0,0.4,0.45,0.5,0.55,0.6,0.65,0.7,0.75,0.8,1},{0,2,2.25,2.5,2.75,3,3.25,3.5,3.75,4}))))</f>
        <v/>
      </c>
      <c r="N869" s="3" t="str">
        <f>IF(COUNT($A869)=0,"",IF($A869&lt;&gt;DRAFT!$B871,"ERR",IF(DRAFT!AS871="3E","3E",IF(COUNT(DRAFT!AO871,DRAFT!AS871)&gt;0,DRAFT!AT871,""))))</f>
        <v/>
      </c>
      <c r="O869" s="3" t="str">
        <f>IF(COUNT($A869)=0,"",IF(N869="3E","3E",IF(N869="","I",LOOKUP(N869/P$2,{0,0.4,0.45,0.5,0.55,0.6,0.65,0.7,0.75,0.8,1},{"F","D","C","C+","B-","B","B+","A-","A","A+"}))))</f>
        <v/>
      </c>
      <c r="P869" s="2" t="str">
        <f>IF(COUNT($A869)=0,"",IF(N869="","--",IF(N869="3E","3E",LOOKUP(N869/P$2,{0,0.4,0.45,0.5,0.55,0.6,0.65,0.7,0.75,0.8,1},{0,2,2.25,2.5,2.75,3,3.25,3.5,3.75,4}))))</f>
        <v/>
      </c>
      <c r="Q869" s="3" t="str">
        <f>IF(COUNT($A869)=0,"",IF($A869&lt;&gt;DRAFT!$B871,"ERR",IF(DRAFT!BB871="3E","3E",IF(COUNT(DRAFT!AX871,DRAFT!BB871)&gt;0,DRAFT!BC871,""))))</f>
        <v/>
      </c>
      <c r="R869" s="3" t="str">
        <f>IF(COUNT($A869)=0,"",IF(Q869="3E","3E",IF(Q869="","I",LOOKUP(Q869/S$2,{0,0.4,0.45,0.5,0.55,0.6,0.65,0.7,0.75,0.8,1},{"F","D","C","C+","B-","B","B+","A-","A","A+"}))))</f>
        <v/>
      </c>
      <c r="S869" s="2" t="str">
        <f>IF(COUNT($A869)=0,"",IF(Q869="","--",IF(Q869="3E","3E",LOOKUP(Q869/S$2,{0,0.4,0.45,0.5,0.55,0.6,0.65,0.7,0.75,0.8,1},{0,2,2.25,2.5,2.75,3,3.25,3.5,3.75,4}))))</f>
        <v/>
      </c>
      <c r="T869" s="3" t="str">
        <f>IF(COUNT($A869)=0,"",IF($A869&lt;&gt;DRAFT!$B871,"ERR",IF(DRAFT!BK871="3E","3E",IF(COUNT(DRAFT!BG871,DRAFT!BK871)&gt;0,DRAFT!BL871,""))))</f>
        <v/>
      </c>
      <c r="U869" s="3" t="str">
        <f>IF(COUNT($A869)=0,"",IF(T869="3E","3E",IF(T869="","I",LOOKUP(T869/V$2,{0,0.4,0.45,0.5,0.55,0.6,0.65,0.7,0.75,0.8,1},{"F","D","C","C+","B-","B","B+","A-","A","A+"}))))</f>
        <v/>
      </c>
      <c r="V869" s="2" t="str">
        <f>IF(COUNT($A869)=0,"",IF(T869="","--",IF(T869="3E","3E",LOOKUP(T869/V$2,{0,0.4,0.45,0.5,0.55,0.6,0.65,0.7,0.75,0.8,1},{0,2,2.25,2.5,2.75,3,3.25,3.5,3.75,4}))))</f>
        <v/>
      </c>
      <c r="W869" s="3" t="str">
        <f>IF(COUNT($A869)=0,"",IF($A869&lt;&gt;DRAFT!$B871,"ERR",IF(DRAFT!BT871="3E","3E",IF(COUNT(DRAFT!BP871,DRAFT!BT871)&gt;0,DRAFT!BU871,""))))</f>
        <v/>
      </c>
      <c r="X869" s="3" t="str">
        <f>IF(COUNT($A869)=0,"",IF(W869="3E","3E",IF(W869="","I",LOOKUP(W869/Y$2,{0,0.4,0.45,0.5,0.55,0.6,0.65,0.7,0.75,0.8,1},{"F","D","C","C+","B-","B","B+","A-","A","A+"}))))</f>
        <v/>
      </c>
      <c r="Y869" s="2" t="str">
        <f>IF(COUNT($A869)=0,"",IF(W869="","--",IF(W869="3E","3E",LOOKUP(W869/Y$2,{0,0.4,0.45,0.5,0.55,0.6,0.65,0.7,0.75,0.8,1},{0,2,2.25,2.5,2.75,3,3.25,3.5,3.75,4}))))</f>
        <v/>
      </c>
      <c r="Z869" s="3" t="str">
        <f>IF(COUNT($A869)=0,"",IF($A869&lt;&gt;DRAFT!$B871,"ERR",IF(DRAFT!CC871="3E","3E",IF(COUNT(DRAFT!BY871,DRAFT!CC871)&gt;0,DRAFT!CD871,""))))</f>
        <v/>
      </c>
      <c r="AA869" s="3" t="str">
        <f>IF(COUNT($A869)=0,"",IF(Z869="3E","3E",IF(Z869="","I",LOOKUP(Z869/AB$2,{0,0.4,0.45,0.5,0.55,0.6,0.65,0.7,0.75,0.8,1},{"F","D","C","C+","B-","B","B+","A-","A","A+"}))))</f>
        <v/>
      </c>
      <c r="AB869" s="2" t="str">
        <f>IF(COUNT($A869)=0,"",IF(Z869="","--",IF(Z869="3E","3E",LOOKUP(Z869/AB$2,{0,0.4,0.45,0.5,0.55,0.6,0.65,0.7,0.75,0.8,1},{0,2,2.25,2.5,2.75,3,3.25,3.5,3.75,4}))))</f>
        <v/>
      </c>
      <c r="AC869" s="3" t="str">
        <f>IF(COUNT($A869)=0,"",IF($A869&lt;&gt;DRAFT!$B871,"ERR",IF(DRAFT!CF871&gt;0,DRAFT!CF871,"")))</f>
        <v/>
      </c>
      <c r="AD869" s="3" t="str">
        <f>IF(COUNT($A869)=0,"",IF(AC869="3E","3E",IF(AC869="","I",LOOKUP(AC869/AE$2,{0,0.4,0.45,0.5,0.55,0.6,0.65,0.7,0.75,0.8,1},{"F","D","C","C+","B-","B","B+","A-","A","A+"}))))</f>
        <v/>
      </c>
      <c r="AE869" s="2" t="str">
        <f>IF(COUNT($A869)=0,"",IF(AC869="","--",IF(AC869="3E","3E",LOOKUP(AC869/AE$2,{0,0.4,0.45,0.5,0.55,0.6,0.65,0.7,0.75,0.8,1},{0,2,2.25,2.5,2.75,3,3.25,3.5,3.75,4}))))</f>
        <v/>
      </c>
      <c r="AF869" s="3" t="str">
        <f>IF($A869&lt;&gt;DRAFT!$B871,"ERR",IF(OR(COUNT($A869)=0,COUNT(DRAFT!CI871:CK871,DRAFT!CM871:CO871)=0),"",CEILING(SUM(DRAFT!CL871,DRAFT!CP871),1)))</f>
        <v/>
      </c>
      <c r="AG869" s="3" t="str">
        <f>IF(COUNT($A869)=0,"",IF(AF869="3E","3E",IF(AF869="","I",LOOKUP(AF869/AH$2,{0,0.4,0.45,0.5,0.55,0.6,0.65,0.7,0.75,0.8,1},{"F","D","C","C+","B-","B","B+","A-","A","A+"}))))</f>
        <v/>
      </c>
      <c r="AH869" s="2" t="str">
        <f>IF(COUNT($A869)=0,"",IF(AF869="","--",IF(AF869="3E","3E",LOOKUP(AF869/AH$2,{0,0.4,0.45,0.5,0.55,0.6,0.65,0.7,0.75,0.8,1},{0,2,2.25,2.5,2.75,3,3.25,3.5,3.75,4}))))</f>
        <v/>
      </c>
      <c r="AI869" s="11" t="str">
        <f>IF(OR(COUNT($A869)=0,COUNT(B869:AH869)=0),"",IF(COUNTIF(B869:AH869,"3E")&gt;0,"3E",IF(DRAFT!$A871="R",TRUNC(SUMPRODUCT(RGP,RCP)/TCP,3),TRUNC((SUMPRODUCT(--(IMDGP&gt;0)*IMDGP,IMCP)+CEILING(DRAFT!$CQ871*42,0.25))/TCP,3))))</f>
        <v/>
      </c>
      <c r="AJ869" s="3" t="str">
        <f>IF(OR(COUNT($A869)=0,COUNT(B869:AH869)=0),"",IF(COUNTIF(B869:AH869,"3E")&gt;0,"3E",IF(DRAFT!$A871="R",SUMPRODUCT(--(RGP&gt;=2),RCP),SUMPRODUCT(--(IMDGP&gt;0),--(IMGP=0),IMCP)+DRAFT!$CR871)))</f>
        <v/>
      </c>
      <c r="AK869" s="3" t="str">
        <f>IF(OR(COUNT($A869)=0,COUNT(B869:AH869)=0),"",IF(COUNTIF(B869:AJ869,"3E")&gt;0,"3E",IF(AND(DRAFT!$A871="IM",OR($AI869&gt;DRAFT!$CQ871,$AJ869&gt;DRAFT!$CR871)),"IMPROVED",IF(AND(DRAFT!$A871="IM",$AI869&lt;=DRAFT!$CQ871,$AJ869&lt;=DRAFT!$CR871),"NOT IMPROVED",IF(AND(AH869&gt;=2,AI869&gt;=2,AJ869&gt;=30),"PASS","FAIL")))))</f>
        <v/>
      </c>
      <c r="AL869" s="3" t="str">
        <f t="shared" si="26"/>
        <v/>
      </c>
      <c r="AM869" s="3" t="str">
        <f t="shared" si="27"/>
        <v/>
      </c>
    </row>
    <row r="870" spans="1:39" ht="18.95" customHeight="1" x14ac:dyDescent="0.25">
      <c r="A870" s="4" t="str">
        <f>IF(DRAFT!$B872="","",DRAFT!$B872)</f>
        <v/>
      </c>
      <c r="B870" s="3" t="str">
        <f>IF(COUNT($A870)=0,"",IF($A870&lt;&gt;DRAFT!$B872,"ERR",IF(DRAFT!I872="3E","3E",IF(COUNT(DRAFT!E872,DRAFT!I872)&gt;0,DRAFT!J872,""))))</f>
        <v/>
      </c>
      <c r="C870" s="3" t="str">
        <f>IF(COUNT($A870)=0,"",IF(B870="3E","3E",IF(B870="","I",LOOKUP(B870/D$2,{0,0.4,0.45,0.5,0.55,0.6,0.65,0.7,0.75,0.8,1},{"F","D","C","C+","B-","B","B+","A-","A","A+"}))))</f>
        <v/>
      </c>
      <c r="D870" s="2" t="str">
        <f>IF(COUNT($A870)=0,"",IF(B870="","--",IF(B870="3E","3E",LOOKUP(B870/D$2,{0,0.4,0.45,0.5,0.55,0.6,0.65,0.7,0.75,0.8,1},{0,2,2.25,2.5,2.75,3,3.25,3.5,3.75,4}))))</f>
        <v/>
      </c>
      <c r="E870" s="3" t="str">
        <f>IF(COUNT($A870)=0,"",IF($A870&lt;&gt;DRAFT!$B872,"ERR",IF(DRAFT!R872="3E","3E",IF(COUNT(DRAFT!N872,DRAFT!R872)&gt;0,DRAFT!S872,""))))</f>
        <v/>
      </c>
      <c r="F870" s="3" t="str">
        <f>IF(COUNT($A870)=0,"",IF(E870="3E","3E",IF(E870="","I",LOOKUP(E870/G$2,{0,0.4,0.45,0.5,0.55,0.6,0.65,0.7,0.75,0.8,1},{"F","D","C","C+","B-","B","B+","A-","A","A+"}))))</f>
        <v/>
      </c>
      <c r="G870" s="2" t="str">
        <f>IF(COUNT($A870)=0,"",IF(E870="","--",IF(E870="3E","3E",LOOKUP(E870/G$2,{0,0.4,0.45,0.5,0.55,0.6,0.65,0.7,0.75,0.8,1},{0,2,2.25,2.5,2.75,3,3.25,3.5,3.75,4}))))</f>
        <v/>
      </c>
      <c r="H870" s="3" t="str">
        <f>IF(COUNT($A870)=0,"",IF($A870&lt;&gt;DRAFT!$B872,"ERR",IF(DRAFT!AA872="3E","3E",IF(COUNT(DRAFT!W872,DRAFT!AA872)&gt;0,DRAFT!AB872,""))))</f>
        <v/>
      </c>
      <c r="I870" s="3" t="str">
        <f>IF(COUNT($A870)=0,"",IF(H870="3E","3E",IF(H870="","I",LOOKUP(H870/J$2,{0,0.4,0.45,0.5,0.55,0.6,0.65,0.7,0.75,0.8,1},{"F","D","C","C+","B-","B","B+","A-","A","A+"}))))</f>
        <v/>
      </c>
      <c r="J870" s="2" t="str">
        <f>IF(COUNT($A870)=0,"",IF(H870="","--",IF(H870="3E","3E",LOOKUP(H870/J$2,{0,0.4,0.45,0.5,0.55,0.6,0.65,0.7,0.75,0.8,1},{0,2,2.25,2.5,2.75,3,3.25,3.5,3.75,4}))))</f>
        <v/>
      </c>
      <c r="K870" s="3" t="str">
        <f>IF(COUNT($A870)=0,"",IF($A870&lt;&gt;DRAFT!$B872,"ERR",IF(DRAFT!AJ872="3E","3E",IF(COUNT(DRAFT!AF872,DRAFT!AJ872)&gt;0,DRAFT!AK872,""))))</f>
        <v/>
      </c>
      <c r="L870" s="3" t="str">
        <f>IF(COUNT($A870)=0,"",IF(K870="3E","3E",IF(K870="","I",LOOKUP(K870/M$2,{0,0.4,0.45,0.5,0.55,0.6,0.65,0.7,0.75,0.8,1},{"F","D","C","C+","B-","B","B+","A-","A","A+"}))))</f>
        <v/>
      </c>
      <c r="M870" s="2" t="str">
        <f>IF(COUNT($A870)=0,"",IF(K870="","--",IF(K870="3E","3E",LOOKUP(K870/M$2,{0,0.4,0.45,0.5,0.55,0.6,0.65,0.7,0.75,0.8,1},{0,2,2.25,2.5,2.75,3,3.25,3.5,3.75,4}))))</f>
        <v/>
      </c>
      <c r="N870" s="3" t="str">
        <f>IF(COUNT($A870)=0,"",IF($A870&lt;&gt;DRAFT!$B872,"ERR",IF(DRAFT!AS872="3E","3E",IF(COUNT(DRAFT!AO872,DRAFT!AS872)&gt;0,DRAFT!AT872,""))))</f>
        <v/>
      </c>
      <c r="O870" s="3" t="str">
        <f>IF(COUNT($A870)=0,"",IF(N870="3E","3E",IF(N870="","I",LOOKUP(N870/P$2,{0,0.4,0.45,0.5,0.55,0.6,0.65,0.7,0.75,0.8,1},{"F","D","C","C+","B-","B","B+","A-","A","A+"}))))</f>
        <v/>
      </c>
      <c r="P870" s="2" t="str">
        <f>IF(COUNT($A870)=0,"",IF(N870="","--",IF(N870="3E","3E",LOOKUP(N870/P$2,{0,0.4,0.45,0.5,0.55,0.6,0.65,0.7,0.75,0.8,1},{0,2,2.25,2.5,2.75,3,3.25,3.5,3.75,4}))))</f>
        <v/>
      </c>
      <c r="Q870" s="3" t="str">
        <f>IF(COUNT($A870)=0,"",IF($A870&lt;&gt;DRAFT!$B872,"ERR",IF(DRAFT!BB872="3E","3E",IF(COUNT(DRAFT!AX872,DRAFT!BB872)&gt;0,DRAFT!BC872,""))))</f>
        <v/>
      </c>
      <c r="R870" s="3" t="str">
        <f>IF(COUNT($A870)=0,"",IF(Q870="3E","3E",IF(Q870="","I",LOOKUP(Q870/S$2,{0,0.4,0.45,0.5,0.55,0.6,0.65,0.7,0.75,0.8,1},{"F","D","C","C+","B-","B","B+","A-","A","A+"}))))</f>
        <v/>
      </c>
      <c r="S870" s="2" t="str">
        <f>IF(COUNT($A870)=0,"",IF(Q870="","--",IF(Q870="3E","3E",LOOKUP(Q870/S$2,{0,0.4,0.45,0.5,0.55,0.6,0.65,0.7,0.75,0.8,1},{0,2,2.25,2.5,2.75,3,3.25,3.5,3.75,4}))))</f>
        <v/>
      </c>
      <c r="T870" s="3" t="str">
        <f>IF(COUNT($A870)=0,"",IF($A870&lt;&gt;DRAFT!$B872,"ERR",IF(DRAFT!BK872="3E","3E",IF(COUNT(DRAFT!BG872,DRAFT!BK872)&gt;0,DRAFT!BL872,""))))</f>
        <v/>
      </c>
      <c r="U870" s="3" t="str">
        <f>IF(COUNT($A870)=0,"",IF(T870="3E","3E",IF(T870="","I",LOOKUP(T870/V$2,{0,0.4,0.45,0.5,0.55,0.6,0.65,0.7,0.75,0.8,1},{"F","D","C","C+","B-","B","B+","A-","A","A+"}))))</f>
        <v/>
      </c>
      <c r="V870" s="2" t="str">
        <f>IF(COUNT($A870)=0,"",IF(T870="","--",IF(T870="3E","3E",LOOKUP(T870/V$2,{0,0.4,0.45,0.5,0.55,0.6,0.65,0.7,0.75,0.8,1},{0,2,2.25,2.5,2.75,3,3.25,3.5,3.75,4}))))</f>
        <v/>
      </c>
      <c r="W870" s="3" t="str">
        <f>IF(COUNT($A870)=0,"",IF($A870&lt;&gt;DRAFT!$B872,"ERR",IF(DRAFT!BT872="3E","3E",IF(COUNT(DRAFT!BP872,DRAFT!BT872)&gt;0,DRAFT!BU872,""))))</f>
        <v/>
      </c>
      <c r="X870" s="3" t="str">
        <f>IF(COUNT($A870)=0,"",IF(W870="3E","3E",IF(W870="","I",LOOKUP(W870/Y$2,{0,0.4,0.45,0.5,0.55,0.6,0.65,0.7,0.75,0.8,1},{"F","D","C","C+","B-","B","B+","A-","A","A+"}))))</f>
        <v/>
      </c>
      <c r="Y870" s="2" t="str">
        <f>IF(COUNT($A870)=0,"",IF(W870="","--",IF(W870="3E","3E",LOOKUP(W870/Y$2,{0,0.4,0.45,0.5,0.55,0.6,0.65,0.7,0.75,0.8,1},{0,2,2.25,2.5,2.75,3,3.25,3.5,3.75,4}))))</f>
        <v/>
      </c>
      <c r="Z870" s="3" t="str">
        <f>IF(COUNT($A870)=0,"",IF($A870&lt;&gt;DRAFT!$B872,"ERR",IF(DRAFT!CC872="3E","3E",IF(COUNT(DRAFT!BY872,DRAFT!CC872)&gt;0,DRAFT!CD872,""))))</f>
        <v/>
      </c>
      <c r="AA870" s="3" t="str">
        <f>IF(COUNT($A870)=0,"",IF(Z870="3E","3E",IF(Z870="","I",LOOKUP(Z870/AB$2,{0,0.4,0.45,0.5,0.55,0.6,0.65,0.7,0.75,0.8,1},{"F","D","C","C+","B-","B","B+","A-","A","A+"}))))</f>
        <v/>
      </c>
      <c r="AB870" s="2" t="str">
        <f>IF(COUNT($A870)=0,"",IF(Z870="","--",IF(Z870="3E","3E",LOOKUP(Z870/AB$2,{0,0.4,0.45,0.5,0.55,0.6,0.65,0.7,0.75,0.8,1},{0,2,2.25,2.5,2.75,3,3.25,3.5,3.75,4}))))</f>
        <v/>
      </c>
      <c r="AC870" s="3" t="str">
        <f>IF(COUNT($A870)=0,"",IF($A870&lt;&gt;DRAFT!$B872,"ERR",IF(DRAFT!CF872&gt;0,DRAFT!CF872,"")))</f>
        <v/>
      </c>
      <c r="AD870" s="3" t="str">
        <f>IF(COUNT($A870)=0,"",IF(AC870="3E","3E",IF(AC870="","I",LOOKUP(AC870/AE$2,{0,0.4,0.45,0.5,0.55,0.6,0.65,0.7,0.75,0.8,1},{"F","D","C","C+","B-","B","B+","A-","A","A+"}))))</f>
        <v/>
      </c>
      <c r="AE870" s="2" t="str">
        <f>IF(COUNT($A870)=0,"",IF(AC870="","--",IF(AC870="3E","3E",LOOKUP(AC870/AE$2,{0,0.4,0.45,0.5,0.55,0.6,0.65,0.7,0.75,0.8,1},{0,2,2.25,2.5,2.75,3,3.25,3.5,3.75,4}))))</f>
        <v/>
      </c>
      <c r="AF870" s="3" t="str">
        <f>IF($A870&lt;&gt;DRAFT!$B872,"ERR",IF(OR(COUNT($A870)=0,COUNT(DRAFT!CI872:CK872,DRAFT!CM872:CO872)=0),"",CEILING(SUM(DRAFT!CL872,DRAFT!CP872),1)))</f>
        <v/>
      </c>
      <c r="AG870" s="3" t="str">
        <f>IF(COUNT($A870)=0,"",IF(AF870="3E","3E",IF(AF870="","I",LOOKUP(AF870/AH$2,{0,0.4,0.45,0.5,0.55,0.6,0.65,0.7,0.75,0.8,1},{"F","D","C","C+","B-","B","B+","A-","A","A+"}))))</f>
        <v/>
      </c>
      <c r="AH870" s="2" t="str">
        <f>IF(COUNT($A870)=0,"",IF(AF870="","--",IF(AF870="3E","3E",LOOKUP(AF870/AH$2,{0,0.4,0.45,0.5,0.55,0.6,0.65,0.7,0.75,0.8,1},{0,2,2.25,2.5,2.75,3,3.25,3.5,3.75,4}))))</f>
        <v/>
      </c>
      <c r="AI870" s="11" t="str">
        <f>IF(OR(COUNT($A870)=0,COUNT(B870:AH870)=0),"",IF(COUNTIF(B870:AH870,"3E")&gt;0,"3E",IF(DRAFT!$A872="R",TRUNC(SUMPRODUCT(RGP,RCP)/TCP,3),TRUNC((SUMPRODUCT(--(IMDGP&gt;0)*IMDGP,IMCP)+CEILING(DRAFT!$CQ872*42,0.25))/TCP,3))))</f>
        <v/>
      </c>
      <c r="AJ870" s="3" t="str">
        <f>IF(OR(COUNT($A870)=0,COUNT(B870:AH870)=0),"",IF(COUNTIF(B870:AH870,"3E")&gt;0,"3E",IF(DRAFT!$A872="R",SUMPRODUCT(--(RGP&gt;=2),RCP),SUMPRODUCT(--(IMDGP&gt;0),--(IMGP=0),IMCP)+DRAFT!$CR872)))</f>
        <v/>
      </c>
      <c r="AK870" s="3" t="str">
        <f>IF(OR(COUNT($A870)=0,COUNT(B870:AH870)=0),"",IF(COUNTIF(B870:AJ870,"3E")&gt;0,"3E",IF(AND(DRAFT!$A872="IM",OR($AI870&gt;DRAFT!$CQ872,$AJ870&gt;DRAFT!$CR872)),"IMPROVED",IF(AND(DRAFT!$A872="IM",$AI870&lt;=DRAFT!$CQ872,$AJ870&lt;=DRAFT!$CR872),"NOT IMPROVED",IF(AND(AH870&gt;=2,AI870&gt;=2,AJ870&gt;=30),"PASS","FAIL")))))</f>
        <v/>
      </c>
      <c r="AL870" s="3" t="str">
        <f t="shared" si="26"/>
        <v/>
      </c>
      <c r="AM870" s="3" t="str">
        <f t="shared" si="27"/>
        <v/>
      </c>
    </row>
    <row r="871" spans="1:39" ht="18.95" customHeight="1" x14ac:dyDescent="0.25">
      <c r="A871" s="4" t="str">
        <f>IF(DRAFT!$B873="","",DRAFT!$B873)</f>
        <v/>
      </c>
      <c r="B871" s="3" t="str">
        <f>IF(COUNT($A871)=0,"",IF($A871&lt;&gt;DRAFT!$B873,"ERR",IF(DRAFT!I873="3E","3E",IF(COUNT(DRAFT!E873,DRAFT!I873)&gt;0,DRAFT!J873,""))))</f>
        <v/>
      </c>
      <c r="C871" s="3" t="str">
        <f>IF(COUNT($A871)=0,"",IF(B871="3E","3E",IF(B871="","I",LOOKUP(B871/D$2,{0,0.4,0.45,0.5,0.55,0.6,0.65,0.7,0.75,0.8,1},{"F","D","C","C+","B-","B","B+","A-","A","A+"}))))</f>
        <v/>
      </c>
      <c r="D871" s="2" t="str">
        <f>IF(COUNT($A871)=0,"",IF(B871="","--",IF(B871="3E","3E",LOOKUP(B871/D$2,{0,0.4,0.45,0.5,0.55,0.6,0.65,0.7,0.75,0.8,1},{0,2,2.25,2.5,2.75,3,3.25,3.5,3.75,4}))))</f>
        <v/>
      </c>
      <c r="E871" s="3" t="str">
        <f>IF(COUNT($A871)=0,"",IF($A871&lt;&gt;DRAFT!$B873,"ERR",IF(DRAFT!R873="3E","3E",IF(COUNT(DRAFT!N873,DRAFT!R873)&gt;0,DRAFT!S873,""))))</f>
        <v/>
      </c>
      <c r="F871" s="3" t="str">
        <f>IF(COUNT($A871)=0,"",IF(E871="3E","3E",IF(E871="","I",LOOKUP(E871/G$2,{0,0.4,0.45,0.5,0.55,0.6,0.65,0.7,0.75,0.8,1},{"F","D","C","C+","B-","B","B+","A-","A","A+"}))))</f>
        <v/>
      </c>
      <c r="G871" s="2" t="str">
        <f>IF(COUNT($A871)=0,"",IF(E871="","--",IF(E871="3E","3E",LOOKUP(E871/G$2,{0,0.4,0.45,0.5,0.55,0.6,0.65,0.7,0.75,0.8,1},{0,2,2.25,2.5,2.75,3,3.25,3.5,3.75,4}))))</f>
        <v/>
      </c>
      <c r="H871" s="3" t="str">
        <f>IF(COUNT($A871)=0,"",IF($A871&lt;&gt;DRAFT!$B873,"ERR",IF(DRAFT!AA873="3E","3E",IF(COUNT(DRAFT!W873,DRAFT!AA873)&gt;0,DRAFT!AB873,""))))</f>
        <v/>
      </c>
      <c r="I871" s="3" t="str">
        <f>IF(COUNT($A871)=0,"",IF(H871="3E","3E",IF(H871="","I",LOOKUP(H871/J$2,{0,0.4,0.45,0.5,0.55,0.6,0.65,0.7,0.75,0.8,1},{"F","D","C","C+","B-","B","B+","A-","A","A+"}))))</f>
        <v/>
      </c>
      <c r="J871" s="2" t="str">
        <f>IF(COUNT($A871)=0,"",IF(H871="","--",IF(H871="3E","3E",LOOKUP(H871/J$2,{0,0.4,0.45,0.5,0.55,0.6,0.65,0.7,0.75,0.8,1},{0,2,2.25,2.5,2.75,3,3.25,3.5,3.75,4}))))</f>
        <v/>
      </c>
      <c r="K871" s="3" t="str">
        <f>IF(COUNT($A871)=0,"",IF($A871&lt;&gt;DRAFT!$B873,"ERR",IF(DRAFT!AJ873="3E","3E",IF(COUNT(DRAFT!AF873,DRAFT!AJ873)&gt;0,DRAFT!AK873,""))))</f>
        <v/>
      </c>
      <c r="L871" s="3" t="str">
        <f>IF(COUNT($A871)=0,"",IF(K871="3E","3E",IF(K871="","I",LOOKUP(K871/M$2,{0,0.4,0.45,0.5,0.55,0.6,0.65,0.7,0.75,0.8,1},{"F","D","C","C+","B-","B","B+","A-","A","A+"}))))</f>
        <v/>
      </c>
      <c r="M871" s="2" t="str">
        <f>IF(COUNT($A871)=0,"",IF(K871="","--",IF(K871="3E","3E",LOOKUP(K871/M$2,{0,0.4,0.45,0.5,0.55,0.6,0.65,0.7,0.75,0.8,1},{0,2,2.25,2.5,2.75,3,3.25,3.5,3.75,4}))))</f>
        <v/>
      </c>
      <c r="N871" s="3" t="str">
        <f>IF(COUNT($A871)=0,"",IF($A871&lt;&gt;DRAFT!$B873,"ERR",IF(DRAFT!AS873="3E","3E",IF(COUNT(DRAFT!AO873,DRAFT!AS873)&gt;0,DRAFT!AT873,""))))</f>
        <v/>
      </c>
      <c r="O871" s="3" t="str">
        <f>IF(COUNT($A871)=0,"",IF(N871="3E","3E",IF(N871="","I",LOOKUP(N871/P$2,{0,0.4,0.45,0.5,0.55,0.6,0.65,0.7,0.75,0.8,1},{"F","D","C","C+","B-","B","B+","A-","A","A+"}))))</f>
        <v/>
      </c>
      <c r="P871" s="2" t="str">
        <f>IF(COUNT($A871)=0,"",IF(N871="","--",IF(N871="3E","3E",LOOKUP(N871/P$2,{0,0.4,0.45,0.5,0.55,0.6,0.65,0.7,0.75,0.8,1},{0,2,2.25,2.5,2.75,3,3.25,3.5,3.75,4}))))</f>
        <v/>
      </c>
      <c r="Q871" s="3" t="str">
        <f>IF(COUNT($A871)=0,"",IF($A871&lt;&gt;DRAFT!$B873,"ERR",IF(DRAFT!BB873="3E","3E",IF(COUNT(DRAFT!AX873,DRAFT!BB873)&gt;0,DRAFT!BC873,""))))</f>
        <v/>
      </c>
      <c r="R871" s="3" t="str">
        <f>IF(COUNT($A871)=0,"",IF(Q871="3E","3E",IF(Q871="","I",LOOKUP(Q871/S$2,{0,0.4,0.45,0.5,0.55,0.6,0.65,0.7,0.75,0.8,1},{"F","D","C","C+","B-","B","B+","A-","A","A+"}))))</f>
        <v/>
      </c>
      <c r="S871" s="2" t="str">
        <f>IF(COUNT($A871)=0,"",IF(Q871="","--",IF(Q871="3E","3E",LOOKUP(Q871/S$2,{0,0.4,0.45,0.5,0.55,0.6,0.65,0.7,0.75,0.8,1},{0,2,2.25,2.5,2.75,3,3.25,3.5,3.75,4}))))</f>
        <v/>
      </c>
      <c r="T871" s="3" t="str">
        <f>IF(COUNT($A871)=0,"",IF($A871&lt;&gt;DRAFT!$B873,"ERR",IF(DRAFT!BK873="3E","3E",IF(COUNT(DRAFT!BG873,DRAFT!BK873)&gt;0,DRAFT!BL873,""))))</f>
        <v/>
      </c>
      <c r="U871" s="3" t="str">
        <f>IF(COUNT($A871)=0,"",IF(T871="3E","3E",IF(T871="","I",LOOKUP(T871/V$2,{0,0.4,0.45,0.5,0.55,0.6,0.65,0.7,0.75,0.8,1},{"F","D","C","C+","B-","B","B+","A-","A","A+"}))))</f>
        <v/>
      </c>
      <c r="V871" s="2" t="str">
        <f>IF(COUNT($A871)=0,"",IF(T871="","--",IF(T871="3E","3E",LOOKUP(T871/V$2,{0,0.4,0.45,0.5,0.55,0.6,0.65,0.7,0.75,0.8,1},{0,2,2.25,2.5,2.75,3,3.25,3.5,3.75,4}))))</f>
        <v/>
      </c>
      <c r="W871" s="3" t="str">
        <f>IF(COUNT($A871)=0,"",IF($A871&lt;&gt;DRAFT!$B873,"ERR",IF(DRAFT!BT873="3E","3E",IF(COUNT(DRAFT!BP873,DRAFT!BT873)&gt;0,DRAFT!BU873,""))))</f>
        <v/>
      </c>
      <c r="X871" s="3" t="str">
        <f>IF(COUNT($A871)=0,"",IF(W871="3E","3E",IF(W871="","I",LOOKUP(W871/Y$2,{0,0.4,0.45,0.5,0.55,0.6,0.65,0.7,0.75,0.8,1},{"F","D","C","C+","B-","B","B+","A-","A","A+"}))))</f>
        <v/>
      </c>
      <c r="Y871" s="2" t="str">
        <f>IF(COUNT($A871)=0,"",IF(W871="","--",IF(W871="3E","3E",LOOKUP(W871/Y$2,{0,0.4,0.45,0.5,0.55,0.6,0.65,0.7,0.75,0.8,1},{0,2,2.25,2.5,2.75,3,3.25,3.5,3.75,4}))))</f>
        <v/>
      </c>
      <c r="Z871" s="3" t="str">
        <f>IF(COUNT($A871)=0,"",IF($A871&lt;&gt;DRAFT!$B873,"ERR",IF(DRAFT!CC873="3E","3E",IF(COUNT(DRAFT!BY873,DRAFT!CC873)&gt;0,DRAFT!CD873,""))))</f>
        <v/>
      </c>
      <c r="AA871" s="3" t="str">
        <f>IF(COUNT($A871)=0,"",IF(Z871="3E","3E",IF(Z871="","I",LOOKUP(Z871/AB$2,{0,0.4,0.45,0.5,0.55,0.6,0.65,0.7,0.75,0.8,1},{"F","D","C","C+","B-","B","B+","A-","A","A+"}))))</f>
        <v/>
      </c>
      <c r="AB871" s="2" t="str">
        <f>IF(COUNT($A871)=0,"",IF(Z871="","--",IF(Z871="3E","3E",LOOKUP(Z871/AB$2,{0,0.4,0.45,0.5,0.55,0.6,0.65,0.7,0.75,0.8,1},{0,2,2.25,2.5,2.75,3,3.25,3.5,3.75,4}))))</f>
        <v/>
      </c>
      <c r="AC871" s="3" t="str">
        <f>IF(COUNT($A871)=0,"",IF($A871&lt;&gt;DRAFT!$B873,"ERR",IF(DRAFT!CF873&gt;0,DRAFT!CF873,"")))</f>
        <v/>
      </c>
      <c r="AD871" s="3" t="str">
        <f>IF(COUNT($A871)=0,"",IF(AC871="3E","3E",IF(AC871="","I",LOOKUP(AC871/AE$2,{0,0.4,0.45,0.5,0.55,0.6,0.65,0.7,0.75,0.8,1},{"F","D","C","C+","B-","B","B+","A-","A","A+"}))))</f>
        <v/>
      </c>
      <c r="AE871" s="2" t="str">
        <f>IF(COUNT($A871)=0,"",IF(AC871="","--",IF(AC871="3E","3E",LOOKUP(AC871/AE$2,{0,0.4,0.45,0.5,0.55,0.6,0.65,0.7,0.75,0.8,1},{0,2,2.25,2.5,2.75,3,3.25,3.5,3.75,4}))))</f>
        <v/>
      </c>
      <c r="AF871" s="3" t="str">
        <f>IF($A871&lt;&gt;DRAFT!$B873,"ERR",IF(OR(COUNT($A871)=0,COUNT(DRAFT!CI873:CK873,DRAFT!CM873:CO873)=0),"",CEILING(SUM(DRAFT!CL873,DRAFT!CP873),1)))</f>
        <v/>
      </c>
      <c r="AG871" s="3" t="str">
        <f>IF(COUNT($A871)=0,"",IF(AF871="3E","3E",IF(AF871="","I",LOOKUP(AF871/AH$2,{0,0.4,0.45,0.5,0.55,0.6,0.65,0.7,0.75,0.8,1},{"F","D","C","C+","B-","B","B+","A-","A","A+"}))))</f>
        <v/>
      </c>
      <c r="AH871" s="2" t="str">
        <f>IF(COUNT($A871)=0,"",IF(AF871="","--",IF(AF871="3E","3E",LOOKUP(AF871/AH$2,{0,0.4,0.45,0.5,0.55,0.6,0.65,0.7,0.75,0.8,1},{0,2,2.25,2.5,2.75,3,3.25,3.5,3.75,4}))))</f>
        <v/>
      </c>
      <c r="AI871" s="11" t="str">
        <f>IF(OR(COUNT($A871)=0,COUNT(B871:AH871)=0),"",IF(COUNTIF(B871:AH871,"3E")&gt;0,"3E",IF(DRAFT!$A873="R",TRUNC(SUMPRODUCT(RGP,RCP)/TCP,3),TRUNC((SUMPRODUCT(--(IMDGP&gt;0)*IMDGP,IMCP)+CEILING(DRAFT!$CQ873*42,0.25))/TCP,3))))</f>
        <v/>
      </c>
      <c r="AJ871" s="3" t="str">
        <f>IF(OR(COUNT($A871)=0,COUNT(B871:AH871)=0),"",IF(COUNTIF(B871:AH871,"3E")&gt;0,"3E",IF(DRAFT!$A873="R",SUMPRODUCT(--(RGP&gt;=2),RCP),SUMPRODUCT(--(IMDGP&gt;0),--(IMGP=0),IMCP)+DRAFT!$CR873)))</f>
        <v/>
      </c>
      <c r="AK871" s="3" t="str">
        <f>IF(OR(COUNT($A871)=0,COUNT(B871:AH871)=0),"",IF(COUNTIF(B871:AJ871,"3E")&gt;0,"3E",IF(AND(DRAFT!$A873="IM",OR($AI871&gt;DRAFT!$CQ873,$AJ871&gt;DRAFT!$CR873)),"IMPROVED",IF(AND(DRAFT!$A873="IM",$AI871&lt;=DRAFT!$CQ873,$AJ871&lt;=DRAFT!$CR873),"NOT IMPROVED",IF(AND(AH871&gt;=2,AI871&gt;=2,AJ871&gt;=30),"PASS","FAIL")))))</f>
        <v/>
      </c>
      <c r="AL871" s="3" t="str">
        <f t="shared" si="26"/>
        <v/>
      </c>
      <c r="AM871" s="3" t="str">
        <f t="shared" si="27"/>
        <v/>
      </c>
    </row>
    <row r="872" spans="1:39" ht="18.95" customHeight="1" x14ac:dyDescent="0.25">
      <c r="A872" s="4" t="str">
        <f>IF(DRAFT!$B874="","",DRAFT!$B874)</f>
        <v/>
      </c>
      <c r="B872" s="3" t="str">
        <f>IF(COUNT($A872)=0,"",IF($A872&lt;&gt;DRAFT!$B874,"ERR",IF(DRAFT!I874="3E","3E",IF(COUNT(DRAFT!E874,DRAFT!I874)&gt;0,DRAFT!J874,""))))</f>
        <v/>
      </c>
      <c r="C872" s="3" t="str">
        <f>IF(COUNT($A872)=0,"",IF(B872="3E","3E",IF(B872="","I",LOOKUP(B872/D$2,{0,0.4,0.45,0.5,0.55,0.6,0.65,0.7,0.75,0.8,1},{"F","D","C","C+","B-","B","B+","A-","A","A+"}))))</f>
        <v/>
      </c>
      <c r="D872" s="2" t="str">
        <f>IF(COUNT($A872)=0,"",IF(B872="","--",IF(B872="3E","3E",LOOKUP(B872/D$2,{0,0.4,0.45,0.5,0.55,0.6,0.65,0.7,0.75,0.8,1},{0,2,2.25,2.5,2.75,3,3.25,3.5,3.75,4}))))</f>
        <v/>
      </c>
      <c r="E872" s="3" t="str">
        <f>IF(COUNT($A872)=0,"",IF($A872&lt;&gt;DRAFT!$B874,"ERR",IF(DRAFT!R874="3E","3E",IF(COUNT(DRAFT!N874,DRAFT!R874)&gt;0,DRAFT!S874,""))))</f>
        <v/>
      </c>
      <c r="F872" s="3" t="str">
        <f>IF(COUNT($A872)=0,"",IF(E872="3E","3E",IF(E872="","I",LOOKUP(E872/G$2,{0,0.4,0.45,0.5,0.55,0.6,0.65,0.7,0.75,0.8,1},{"F","D","C","C+","B-","B","B+","A-","A","A+"}))))</f>
        <v/>
      </c>
      <c r="G872" s="2" t="str">
        <f>IF(COUNT($A872)=0,"",IF(E872="","--",IF(E872="3E","3E",LOOKUP(E872/G$2,{0,0.4,0.45,0.5,0.55,0.6,0.65,0.7,0.75,0.8,1},{0,2,2.25,2.5,2.75,3,3.25,3.5,3.75,4}))))</f>
        <v/>
      </c>
      <c r="H872" s="3" t="str">
        <f>IF(COUNT($A872)=0,"",IF($A872&lt;&gt;DRAFT!$B874,"ERR",IF(DRAFT!AA874="3E","3E",IF(COUNT(DRAFT!W874,DRAFT!AA874)&gt;0,DRAFT!AB874,""))))</f>
        <v/>
      </c>
      <c r="I872" s="3" t="str">
        <f>IF(COUNT($A872)=0,"",IF(H872="3E","3E",IF(H872="","I",LOOKUP(H872/J$2,{0,0.4,0.45,0.5,0.55,0.6,0.65,0.7,0.75,0.8,1},{"F","D","C","C+","B-","B","B+","A-","A","A+"}))))</f>
        <v/>
      </c>
      <c r="J872" s="2" t="str">
        <f>IF(COUNT($A872)=0,"",IF(H872="","--",IF(H872="3E","3E",LOOKUP(H872/J$2,{0,0.4,0.45,0.5,0.55,0.6,0.65,0.7,0.75,0.8,1},{0,2,2.25,2.5,2.75,3,3.25,3.5,3.75,4}))))</f>
        <v/>
      </c>
      <c r="K872" s="3" t="str">
        <f>IF(COUNT($A872)=0,"",IF($A872&lt;&gt;DRAFT!$B874,"ERR",IF(DRAFT!AJ874="3E","3E",IF(COUNT(DRAFT!AF874,DRAFT!AJ874)&gt;0,DRAFT!AK874,""))))</f>
        <v/>
      </c>
      <c r="L872" s="3" t="str">
        <f>IF(COUNT($A872)=0,"",IF(K872="3E","3E",IF(K872="","I",LOOKUP(K872/M$2,{0,0.4,0.45,0.5,0.55,0.6,0.65,0.7,0.75,0.8,1},{"F","D","C","C+","B-","B","B+","A-","A","A+"}))))</f>
        <v/>
      </c>
      <c r="M872" s="2" t="str">
        <f>IF(COUNT($A872)=0,"",IF(K872="","--",IF(K872="3E","3E",LOOKUP(K872/M$2,{0,0.4,0.45,0.5,0.55,0.6,0.65,0.7,0.75,0.8,1},{0,2,2.25,2.5,2.75,3,3.25,3.5,3.75,4}))))</f>
        <v/>
      </c>
      <c r="N872" s="3" t="str">
        <f>IF(COUNT($A872)=0,"",IF($A872&lt;&gt;DRAFT!$B874,"ERR",IF(DRAFT!AS874="3E","3E",IF(COUNT(DRAFT!AO874,DRAFT!AS874)&gt;0,DRAFT!AT874,""))))</f>
        <v/>
      </c>
      <c r="O872" s="3" t="str">
        <f>IF(COUNT($A872)=0,"",IF(N872="3E","3E",IF(N872="","I",LOOKUP(N872/P$2,{0,0.4,0.45,0.5,0.55,0.6,0.65,0.7,0.75,0.8,1},{"F","D","C","C+","B-","B","B+","A-","A","A+"}))))</f>
        <v/>
      </c>
      <c r="P872" s="2" t="str">
        <f>IF(COUNT($A872)=0,"",IF(N872="","--",IF(N872="3E","3E",LOOKUP(N872/P$2,{0,0.4,0.45,0.5,0.55,0.6,0.65,0.7,0.75,0.8,1},{0,2,2.25,2.5,2.75,3,3.25,3.5,3.75,4}))))</f>
        <v/>
      </c>
      <c r="Q872" s="3" t="str">
        <f>IF(COUNT($A872)=0,"",IF($A872&lt;&gt;DRAFT!$B874,"ERR",IF(DRAFT!BB874="3E","3E",IF(COUNT(DRAFT!AX874,DRAFT!BB874)&gt;0,DRAFT!BC874,""))))</f>
        <v/>
      </c>
      <c r="R872" s="3" t="str">
        <f>IF(COUNT($A872)=0,"",IF(Q872="3E","3E",IF(Q872="","I",LOOKUP(Q872/S$2,{0,0.4,0.45,0.5,0.55,0.6,0.65,0.7,0.75,0.8,1},{"F","D","C","C+","B-","B","B+","A-","A","A+"}))))</f>
        <v/>
      </c>
      <c r="S872" s="2" t="str">
        <f>IF(COUNT($A872)=0,"",IF(Q872="","--",IF(Q872="3E","3E",LOOKUP(Q872/S$2,{0,0.4,0.45,0.5,0.55,0.6,0.65,0.7,0.75,0.8,1},{0,2,2.25,2.5,2.75,3,3.25,3.5,3.75,4}))))</f>
        <v/>
      </c>
      <c r="T872" s="3" t="str">
        <f>IF(COUNT($A872)=0,"",IF($A872&lt;&gt;DRAFT!$B874,"ERR",IF(DRAFT!BK874="3E","3E",IF(COUNT(DRAFT!BG874,DRAFT!BK874)&gt;0,DRAFT!BL874,""))))</f>
        <v/>
      </c>
      <c r="U872" s="3" t="str">
        <f>IF(COUNT($A872)=0,"",IF(T872="3E","3E",IF(T872="","I",LOOKUP(T872/V$2,{0,0.4,0.45,0.5,0.55,0.6,0.65,0.7,0.75,0.8,1},{"F","D","C","C+","B-","B","B+","A-","A","A+"}))))</f>
        <v/>
      </c>
      <c r="V872" s="2" t="str">
        <f>IF(COUNT($A872)=0,"",IF(T872="","--",IF(T872="3E","3E",LOOKUP(T872/V$2,{0,0.4,0.45,0.5,0.55,0.6,0.65,0.7,0.75,0.8,1},{0,2,2.25,2.5,2.75,3,3.25,3.5,3.75,4}))))</f>
        <v/>
      </c>
      <c r="W872" s="3" t="str">
        <f>IF(COUNT($A872)=0,"",IF($A872&lt;&gt;DRAFT!$B874,"ERR",IF(DRAFT!BT874="3E","3E",IF(COUNT(DRAFT!BP874,DRAFT!BT874)&gt;0,DRAFT!BU874,""))))</f>
        <v/>
      </c>
      <c r="X872" s="3" t="str">
        <f>IF(COUNT($A872)=0,"",IF(W872="3E","3E",IF(W872="","I",LOOKUP(W872/Y$2,{0,0.4,0.45,0.5,0.55,0.6,0.65,0.7,0.75,0.8,1},{"F","D","C","C+","B-","B","B+","A-","A","A+"}))))</f>
        <v/>
      </c>
      <c r="Y872" s="2" t="str">
        <f>IF(COUNT($A872)=0,"",IF(W872="","--",IF(W872="3E","3E",LOOKUP(W872/Y$2,{0,0.4,0.45,0.5,0.55,0.6,0.65,0.7,0.75,0.8,1},{0,2,2.25,2.5,2.75,3,3.25,3.5,3.75,4}))))</f>
        <v/>
      </c>
      <c r="Z872" s="3" t="str">
        <f>IF(COUNT($A872)=0,"",IF($A872&lt;&gt;DRAFT!$B874,"ERR",IF(DRAFT!CC874="3E","3E",IF(COUNT(DRAFT!BY874,DRAFT!CC874)&gt;0,DRAFT!CD874,""))))</f>
        <v/>
      </c>
      <c r="AA872" s="3" t="str">
        <f>IF(COUNT($A872)=0,"",IF(Z872="3E","3E",IF(Z872="","I",LOOKUP(Z872/AB$2,{0,0.4,0.45,0.5,0.55,0.6,0.65,0.7,0.75,0.8,1},{"F","D","C","C+","B-","B","B+","A-","A","A+"}))))</f>
        <v/>
      </c>
      <c r="AB872" s="2" t="str">
        <f>IF(COUNT($A872)=0,"",IF(Z872="","--",IF(Z872="3E","3E",LOOKUP(Z872/AB$2,{0,0.4,0.45,0.5,0.55,0.6,0.65,0.7,0.75,0.8,1},{0,2,2.25,2.5,2.75,3,3.25,3.5,3.75,4}))))</f>
        <v/>
      </c>
      <c r="AC872" s="3" t="str">
        <f>IF(COUNT($A872)=0,"",IF($A872&lt;&gt;DRAFT!$B874,"ERR",IF(DRAFT!CF874&gt;0,DRAFT!CF874,"")))</f>
        <v/>
      </c>
      <c r="AD872" s="3" t="str">
        <f>IF(COUNT($A872)=0,"",IF(AC872="3E","3E",IF(AC872="","I",LOOKUP(AC872/AE$2,{0,0.4,0.45,0.5,0.55,0.6,0.65,0.7,0.75,0.8,1},{"F","D","C","C+","B-","B","B+","A-","A","A+"}))))</f>
        <v/>
      </c>
      <c r="AE872" s="2" t="str">
        <f>IF(COUNT($A872)=0,"",IF(AC872="","--",IF(AC872="3E","3E",LOOKUP(AC872/AE$2,{0,0.4,0.45,0.5,0.55,0.6,0.65,0.7,0.75,0.8,1},{0,2,2.25,2.5,2.75,3,3.25,3.5,3.75,4}))))</f>
        <v/>
      </c>
      <c r="AF872" s="3" t="str">
        <f>IF($A872&lt;&gt;DRAFT!$B874,"ERR",IF(OR(COUNT($A872)=0,COUNT(DRAFT!CI874:CK874,DRAFT!CM874:CO874)=0),"",CEILING(SUM(DRAFT!CL874,DRAFT!CP874),1)))</f>
        <v/>
      </c>
      <c r="AG872" s="3" t="str">
        <f>IF(COUNT($A872)=0,"",IF(AF872="3E","3E",IF(AF872="","I",LOOKUP(AF872/AH$2,{0,0.4,0.45,0.5,0.55,0.6,0.65,0.7,0.75,0.8,1},{"F","D","C","C+","B-","B","B+","A-","A","A+"}))))</f>
        <v/>
      </c>
      <c r="AH872" s="2" t="str">
        <f>IF(COUNT($A872)=0,"",IF(AF872="","--",IF(AF872="3E","3E",LOOKUP(AF872/AH$2,{0,0.4,0.45,0.5,0.55,0.6,0.65,0.7,0.75,0.8,1},{0,2,2.25,2.5,2.75,3,3.25,3.5,3.75,4}))))</f>
        <v/>
      </c>
      <c r="AI872" s="11" t="str">
        <f>IF(OR(COUNT($A872)=0,COUNT(B872:AH872)=0),"",IF(COUNTIF(B872:AH872,"3E")&gt;0,"3E",IF(DRAFT!$A874="R",TRUNC(SUMPRODUCT(RGP,RCP)/TCP,3),TRUNC((SUMPRODUCT(--(IMDGP&gt;0)*IMDGP,IMCP)+CEILING(DRAFT!$CQ874*42,0.25))/TCP,3))))</f>
        <v/>
      </c>
      <c r="AJ872" s="3" t="str">
        <f>IF(OR(COUNT($A872)=0,COUNT(B872:AH872)=0),"",IF(COUNTIF(B872:AH872,"3E")&gt;0,"3E",IF(DRAFT!$A874="R",SUMPRODUCT(--(RGP&gt;=2),RCP),SUMPRODUCT(--(IMDGP&gt;0),--(IMGP=0),IMCP)+DRAFT!$CR874)))</f>
        <v/>
      </c>
      <c r="AK872" s="3" t="str">
        <f>IF(OR(COUNT($A872)=0,COUNT(B872:AH872)=0),"",IF(COUNTIF(B872:AJ872,"3E")&gt;0,"3E",IF(AND(DRAFT!$A874="IM",OR($AI872&gt;DRAFT!$CQ874,$AJ872&gt;DRAFT!$CR874)),"IMPROVED",IF(AND(DRAFT!$A874="IM",$AI872&lt;=DRAFT!$CQ874,$AJ872&lt;=DRAFT!$CR874),"NOT IMPROVED",IF(AND(AH872&gt;=2,AI872&gt;=2,AJ872&gt;=30),"PASS","FAIL")))))</f>
        <v/>
      </c>
      <c r="AL872" s="3" t="str">
        <f t="shared" si="26"/>
        <v/>
      </c>
      <c r="AM872" s="3" t="str">
        <f t="shared" si="27"/>
        <v/>
      </c>
    </row>
    <row r="873" spans="1:39" ht="18.95" customHeight="1" x14ac:dyDescent="0.25">
      <c r="A873" s="4" t="str">
        <f>IF(DRAFT!$B875="","",DRAFT!$B875)</f>
        <v/>
      </c>
      <c r="B873" s="3" t="str">
        <f>IF(COUNT($A873)=0,"",IF($A873&lt;&gt;DRAFT!$B875,"ERR",IF(DRAFT!I875="3E","3E",IF(COUNT(DRAFT!E875,DRAFT!I875)&gt;0,DRAFT!J875,""))))</f>
        <v/>
      </c>
      <c r="C873" s="3" t="str">
        <f>IF(COUNT($A873)=0,"",IF(B873="3E","3E",IF(B873="","I",LOOKUP(B873/D$2,{0,0.4,0.45,0.5,0.55,0.6,0.65,0.7,0.75,0.8,1},{"F","D","C","C+","B-","B","B+","A-","A","A+"}))))</f>
        <v/>
      </c>
      <c r="D873" s="2" t="str">
        <f>IF(COUNT($A873)=0,"",IF(B873="","--",IF(B873="3E","3E",LOOKUP(B873/D$2,{0,0.4,0.45,0.5,0.55,0.6,0.65,0.7,0.75,0.8,1},{0,2,2.25,2.5,2.75,3,3.25,3.5,3.75,4}))))</f>
        <v/>
      </c>
      <c r="E873" s="3" t="str">
        <f>IF(COUNT($A873)=0,"",IF($A873&lt;&gt;DRAFT!$B875,"ERR",IF(DRAFT!R875="3E","3E",IF(COUNT(DRAFT!N875,DRAFT!R875)&gt;0,DRAFT!S875,""))))</f>
        <v/>
      </c>
      <c r="F873" s="3" t="str">
        <f>IF(COUNT($A873)=0,"",IF(E873="3E","3E",IF(E873="","I",LOOKUP(E873/G$2,{0,0.4,0.45,0.5,0.55,0.6,0.65,0.7,0.75,0.8,1},{"F","D","C","C+","B-","B","B+","A-","A","A+"}))))</f>
        <v/>
      </c>
      <c r="G873" s="2" t="str">
        <f>IF(COUNT($A873)=0,"",IF(E873="","--",IF(E873="3E","3E",LOOKUP(E873/G$2,{0,0.4,0.45,0.5,0.55,0.6,0.65,0.7,0.75,0.8,1},{0,2,2.25,2.5,2.75,3,3.25,3.5,3.75,4}))))</f>
        <v/>
      </c>
      <c r="H873" s="3" t="str">
        <f>IF(COUNT($A873)=0,"",IF($A873&lt;&gt;DRAFT!$B875,"ERR",IF(DRAFT!AA875="3E","3E",IF(COUNT(DRAFT!W875,DRAFT!AA875)&gt;0,DRAFT!AB875,""))))</f>
        <v/>
      </c>
      <c r="I873" s="3" t="str">
        <f>IF(COUNT($A873)=0,"",IF(H873="3E","3E",IF(H873="","I",LOOKUP(H873/J$2,{0,0.4,0.45,0.5,0.55,0.6,0.65,0.7,0.75,0.8,1},{"F","D","C","C+","B-","B","B+","A-","A","A+"}))))</f>
        <v/>
      </c>
      <c r="J873" s="2" t="str">
        <f>IF(COUNT($A873)=0,"",IF(H873="","--",IF(H873="3E","3E",LOOKUP(H873/J$2,{0,0.4,0.45,0.5,0.55,0.6,0.65,0.7,0.75,0.8,1},{0,2,2.25,2.5,2.75,3,3.25,3.5,3.75,4}))))</f>
        <v/>
      </c>
      <c r="K873" s="3" t="str">
        <f>IF(COUNT($A873)=0,"",IF($A873&lt;&gt;DRAFT!$B875,"ERR",IF(DRAFT!AJ875="3E","3E",IF(COUNT(DRAFT!AF875,DRAFT!AJ875)&gt;0,DRAFT!AK875,""))))</f>
        <v/>
      </c>
      <c r="L873" s="3" t="str">
        <f>IF(COUNT($A873)=0,"",IF(K873="3E","3E",IF(K873="","I",LOOKUP(K873/M$2,{0,0.4,0.45,0.5,0.55,0.6,0.65,0.7,0.75,0.8,1},{"F","D","C","C+","B-","B","B+","A-","A","A+"}))))</f>
        <v/>
      </c>
      <c r="M873" s="2" t="str">
        <f>IF(COUNT($A873)=0,"",IF(K873="","--",IF(K873="3E","3E",LOOKUP(K873/M$2,{0,0.4,0.45,0.5,0.55,0.6,0.65,0.7,0.75,0.8,1},{0,2,2.25,2.5,2.75,3,3.25,3.5,3.75,4}))))</f>
        <v/>
      </c>
      <c r="N873" s="3" t="str">
        <f>IF(COUNT($A873)=0,"",IF($A873&lt;&gt;DRAFT!$B875,"ERR",IF(DRAFT!AS875="3E","3E",IF(COUNT(DRAFT!AO875,DRAFT!AS875)&gt;0,DRAFT!AT875,""))))</f>
        <v/>
      </c>
      <c r="O873" s="3" t="str">
        <f>IF(COUNT($A873)=0,"",IF(N873="3E","3E",IF(N873="","I",LOOKUP(N873/P$2,{0,0.4,0.45,0.5,0.55,0.6,0.65,0.7,0.75,0.8,1},{"F","D","C","C+","B-","B","B+","A-","A","A+"}))))</f>
        <v/>
      </c>
      <c r="P873" s="2" t="str">
        <f>IF(COUNT($A873)=0,"",IF(N873="","--",IF(N873="3E","3E",LOOKUP(N873/P$2,{0,0.4,0.45,0.5,0.55,0.6,0.65,0.7,0.75,0.8,1},{0,2,2.25,2.5,2.75,3,3.25,3.5,3.75,4}))))</f>
        <v/>
      </c>
      <c r="Q873" s="3" t="str">
        <f>IF(COUNT($A873)=0,"",IF($A873&lt;&gt;DRAFT!$B875,"ERR",IF(DRAFT!BB875="3E","3E",IF(COUNT(DRAFT!AX875,DRAFT!BB875)&gt;0,DRAFT!BC875,""))))</f>
        <v/>
      </c>
      <c r="R873" s="3" t="str">
        <f>IF(COUNT($A873)=0,"",IF(Q873="3E","3E",IF(Q873="","I",LOOKUP(Q873/S$2,{0,0.4,0.45,0.5,0.55,0.6,0.65,0.7,0.75,0.8,1},{"F","D","C","C+","B-","B","B+","A-","A","A+"}))))</f>
        <v/>
      </c>
      <c r="S873" s="2" t="str">
        <f>IF(COUNT($A873)=0,"",IF(Q873="","--",IF(Q873="3E","3E",LOOKUP(Q873/S$2,{0,0.4,0.45,0.5,0.55,0.6,0.65,0.7,0.75,0.8,1},{0,2,2.25,2.5,2.75,3,3.25,3.5,3.75,4}))))</f>
        <v/>
      </c>
      <c r="T873" s="3" t="str">
        <f>IF(COUNT($A873)=0,"",IF($A873&lt;&gt;DRAFT!$B875,"ERR",IF(DRAFT!BK875="3E","3E",IF(COUNT(DRAFT!BG875,DRAFT!BK875)&gt;0,DRAFT!BL875,""))))</f>
        <v/>
      </c>
      <c r="U873" s="3" t="str">
        <f>IF(COUNT($A873)=0,"",IF(T873="3E","3E",IF(T873="","I",LOOKUP(T873/V$2,{0,0.4,0.45,0.5,0.55,0.6,0.65,0.7,0.75,0.8,1},{"F","D","C","C+","B-","B","B+","A-","A","A+"}))))</f>
        <v/>
      </c>
      <c r="V873" s="2" t="str">
        <f>IF(COUNT($A873)=0,"",IF(T873="","--",IF(T873="3E","3E",LOOKUP(T873/V$2,{0,0.4,0.45,0.5,0.55,0.6,0.65,0.7,0.75,0.8,1},{0,2,2.25,2.5,2.75,3,3.25,3.5,3.75,4}))))</f>
        <v/>
      </c>
      <c r="W873" s="3" t="str">
        <f>IF(COUNT($A873)=0,"",IF($A873&lt;&gt;DRAFT!$B875,"ERR",IF(DRAFT!BT875="3E","3E",IF(COUNT(DRAFT!BP875,DRAFT!BT875)&gt;0,DRAFT!BU875,""))))</f>
        <v/>
      </c>
      <c r="X873" s="3" t="str">
        <f>IF(COUNT($A873)=0,"",IF(W873="3E","3E",IF(W873="","I",LOOKUP(W873/Y$2,{0,0.4,0.45,0.5,0.55,0.6,0.65,0.7,0.75,0.8,1},{"F","D","C","C+","B-","B","B+","A-","A","A+"}))))</f>
        <v/>
      </c>
      <c r="Y873" s="2" t="str">
        <f>IF(COUNT($A873)=0,"",IF(W873="","--",IF(W873="3E","3E",LOOKUP(W873/Y$2,{0,0.4,0.45,0.5,0.55,0.6,0.65,0.7,0.75,0.8,1},{0,2,2.25,2.5,2.75,3,3.25,3.5,3.75,4}))))</f>
        <v/>
      </c>
      <c r="Z873" s="3" t="str">
        <f>IF(COUNT($A873)=0,"",IF($A873&lt;&gt;DRAFT!$B875,"ERR",IF(DRAFT!CC875="3E","3E",IF(COUNT(DRAFT!BY875,DRAFT!CC875)&gt;0,DRAFT!CD875,""))))</f>
        <v/>
      </c>
      <c r="AA873" s="3" t="str">
        <f>IF(COUNT($A873)=0,"",IF(Z873="3E","3E",IF(Z873="","I",LOOKUP(Z873/AB$2,{0,0.4,0.45,0.5,0.55,0.6,0.65,0.7,0.75,0.8,1},{"F","D","C","C+","B-","B","B+","A-","A","A+"}))))</f>
        <v/>
      </c>
      <c r="AB873" s="2" t="str">
        <f>IF(COUNT($A873)=0,"",IF(Z873="","--",IF(Z873="3E","3E",LOOKUP(Z873/AB$2,{0,0.4,0.45,0.5,0.55,0.6,0.65,0.7,0.75,0.8,1},{0,2,2.25,2.5,2.75,3,3.25,3.5,3.75,4}))))</f>
        <v/>
      </c>
      <c r="AC873" s="3" t="str">
        <f>IF(COUNT($A873)=0,"",IF($A873&lt;&gt;DRAFT!$B875,"ERR",IF(DRAFT!CF875&gt;0,DRAFT!CF875,"")))</f>
        <v/>
      </c>
      <c r="AD873" s="3" t="str">
        <f>IF(COUNT($A873)=0,"",IF(AC873="3E","3E",IF(AC873="","I",LOOKUP(AC873/AE$2,{0,0.4,0.45,0.5,0.55,0.6,0.65,0.7,0.75,0.8,1},{"F","D","C","C+","B-","B","B+","A-","A","A+"}))))</f>
        <v/>
      </c>
      <c r="AE873" s="2" t="str">
        <f>IF(COUNT($A873)=0,"",IF(AC873="","--",IF(AC873="3E","3E",LOOKUP(AC873/AE$2,{0,0.4,0.45,0.5,0.55,0.6,0.65,0.7,0.75,0.8,1},{0,2,2.25,2.5,2.75,3,3.25,3.5,3.75,4}))))</f>
        <v/>
      </c>
      <c r="AF873" s="3" t="str">
        <f>IF($A873&lt;&gt;DRAFT!$B875,"ERR",IF(OR(COUNT($A873)=0,COUNT(DRAFT!CI875:CK875,DRAFT!CM875:CO875)=0),"",CEILING(SUM(DRAFT!CL875,DRAFT!CP875),1)))</f>
        <v/>
      </c>
      <c r="AG873" s="3" t="str">
        <f>IF(COUNT($A873)=0,"",IF(AF873="3E","3E",IF(AF873="","I",LOOKUP(AF873/AH$2,{0,0.4,0.45,0.5,0.55,0.6,0.65,0.7,0.75,0.8,1},{"F","D","C","C+","B-","B","B+","A-","A","A+"}))))</f>
        <v/>
      </c>
      <c r="AH873" s="2" t="str">
        <f>IF(COUNT($A873)=0,"",IF(AF873="","--",IF(AF873="3E","3E",LOOKUP(AF873/AH$2,{0,0.4,0.45,0.5,0.55,0.6,0.65,0.7,0.75,0.8,1},{0,2,2.25,2.5,2.75,3,3.25,3.5,3.75,4}))))</f>
        <v/>
      </c>
      <c r="AI873" s="11" t="str">
        <f>IF(OR(COUNT($A873)=0,COUNT(B873:AH873)=0),"",IF(COUNTIF(B873:AH873,"3E")&gt;0,"3E",IF(DRAFT!$A875="R",TRUNC(SUMPRODUCT(RGP,RCP)/TCP,3),TRUNC((SUMPRODUCT(--(IMDGP&gt;0)*IMDGP,IMCP)+CEILING(DRAFT!$CQ875*42,0.25))/TCP,3))))</f>
        <v/>
      </c>
      <c r="AJ873" s="3" t="str">
        <f>IF(OR(COUNT($A873)=0,COUNT(B873:AH873)=0),"",IF(COUNTIF(B873:AH873,"3E")&gt;0,"3E",IF(DRAFT!$A875="R",SUMPRODUCT(--(RGP&gt;=2),RCP),SUMPRODUCT(--(IMDGP&gt;0),--(IMGP=0),IMCP)+DRAFT!$CR875)))</f>
        <v/>
      </c>
      <c r="AK873" s="3" t="str">
        <f>IF(OR(COUNT($A873)=0,COUNT(B873:AH873)=0),"",IF(COUNTIF(B873:AJ873,"3E")&gt;0,"3E",IF(AND(DRAFT!$A875="IM",OR($AI873&gt;DRAFT!$CQ875,$AJ873&gt;DRAFT!$CR875)),"IMPROVED",IF(AND(DRAFT!$A875="IM",$AI873&lt;=DRAFT!$CQ875,$AJ873&lt;=DRAFT!$CR875),"NOT IMPROVED",IF(AND(AH873&gt;=2,AI873&gt;=2,AJ873&gt;=30),"PASS","FAIL")))))</f>
        <v/>
      </c>
      <c r="AL873" s="3" t="str">
        <f t="shared" si="26"/>
        <v/>
      </c>
      <c r="AM873" s="3" t="str">
        <f t="shared" si="27"/>
        <v/>
      </c>
    </row>
    <row r="874" spans="1:39" ht="18.95" customHeight="1" x14ac:dyDescent="0.25">
      <c r="A874" s="4" t="str">
        <f>IF(DRAFT!$B876="","",DRAFT!$B876)</f>
        <v/>
      </c>
      <c r="B874" s="3" t="str">
        <f>IF(COUNT($A874)=0,"",IF($A874&lt;&gt;DRAFT!$B876,"ERR",IF(DRAFT!I876="3E","3E",IF(COUNT(DRAFT!E876,DRAFT!I876)&gt;0,DRAFT!J876,""))))</f>
        <v/>
      </c>
      <c r="C874" s="3" t="str">
        <f>IF(COUNT($A874)=0,"",IF(B874="3E","3E",IF(B874="","I",LOOKUP(B874/D$2,{0,0.4,0.45,0.5,0.55,0.6,0.65,0.7,0.75,0.8,1},{"F","D","C","C+","B-","B","B+","A-","A","A+"}))))</f>
        <v/>
      </c>
      <c r="D874" s="2" t="str">
        <f>IF(COUNT($A874)=0,"",IF(B874="","--",IF(B874="3E","3E",LOOKUP(B874/D$2,{0,0.4,0.45,0.5,0.55,0.6,0.65,0.7,0.75,0.8,1},{0,2,2.25,2.5,2.75,3,3.25,3.5,3.75,4}))))</f>
        <v/>
      </c>
      <c r="E874" s="3" t="str">
        <f>IF(COUNT($A874)=0,"",IF($A874&lt;&gt;DRAFT!$B876,"ERR",IF(DRAFT!R876="3E","3E",IF(COUNT(DRAFT!N876,DRAFT!R876)&gt;0,DRAFT!S876,""))))</f>
        <v/>
      </c>
      <c r="F874" s="3" t="str">
        <f>IF(COUNT($A874)=0,"",IF(E874="3E","3E",IF(E874="","I",LOOKUP(E874/G$2,{0,0.4,0.45,0.5,0.55,0.6,0.65,0.7,0.75,0.8,1},{"F","D","C","C+","B-","B","B+","A-","A","A+"}))))</f>
        <v/>
      </c>
      <c r="G874" s="2" t="str">
        <f>IF(COUNT($A874)=0,"",IF(E874="","--",IF(E874="3E","3E",LOOKUP(E874/G$2,{0,0.4,0.45,0.5,0.55,0.6,0.65,0.7,0.75,0.8,1},{0,2,2.25,2.5,2.75,3,3.25,3.5,3.75,4}))))</f>
        <v/>
      </c>
      <c r="H874" s="3" t="str">
        <f>IF(COUNT($A874)=0,"",IF($A874&lt;&gt;DRAFT!$B876,"ERR",IF(DRAFT!AA876="3E","3E",IF(COUNT(DRAFT!W876,DRAFT!AA876)&gt;0,DRAFT!AB876,""))))</f>
        <v/>
      </c>
      <c r="I874" s="3" t="str">
        <f>IF(COUNT($A874)=0,"",IF(H874="3E","3E",IF(H874="","I",LOOKUP(H874/J$2,{0,0.4,0.45,0.5,0.55,0.6,0.65,0.7,0.75,0.8,1},{"F","D","C","C+","B-","B","B+","A-","A","A+"}))))</f>
        <v/>
      </c>
      <c r="J874" s="2" t="str">
        <f>IF(COUNT($A874)=0,"",IF(H874="","--",IF(H874="3E","3E",LOOKUP(H874/J$2,{0,0.4,0.45,0.5,0.55,0.6,0.65,0.7,0.75,0.8,1},{0,2,2.25,2.5,2.75,3,3.25,3.5,3.75,4}))))</f>
        <v/>
      </c>
      <c r="K874" s="3" t="str">
        <f>IF(COUNT($A874)=0,"",IF($A874&lt;&gt;DRAFT!$B876,"ERR",IF(DRAFT!AJ876="3E","3E",IF(COUNT(DRAFT!AF876,DRAFT!AJ876)&gt;0,DRAFT!AK876,""))))</f>
        <v/>
      </c>
      <c r="L874" s="3" t="str">
        <f>IF(COUNT($A874)=0,"",IF(K874="3E","3E",IF(K874="","I",LOOKUP(K874/M$2,{0,0.4,0.45,0.5,0.55,0.6,0.65,0.7,0.75,0.8,1},{"F","D","C","C+","B-","B","B+","A-","A","A+"}))))</f>
        <v/>
      </c>
      <c r="M874" s="2" t="str">
        <f>IF(COUNT($A874)=0,"",IF(K874="","--",IF(K874="3E","3E",LOOKUP(K874/M$2,{0,0.4,0.45,0.5,0.55,0.6,0.65,0.7,0.75,0.8,1},{0,2,2.25,2.5,2.75,3,3.25,3.5,3.75,4}))))</f>
        <v/>
      </c>
      <c r="N874" s="3" t="str">
        <f>IF(COUNT($A874)=0,"",IF($A874&lt;&gt;DRAFT!$B876,"ERR",IF(DRAFT!AS876="3E","3E",IF(COUNT(DRAFT!AO876,DRAFT!AS876)&gt;0,DRAFT!AT876,""))))</f>
        <v/>
      </c>
      <c r="O874" s="3" t="str">
        <f>IF(COUNT($A874)=0,"",IF(N874="3E","3E",IF(N874="","I",LOOKUP(N874/P$2,{0,0.4,0.45,0.5,0.55,0.6,0.65,0.7,0.75,0.8,1},{"F","D","C","C+","B-","B","B+","A-","A","A+"}))))</f>
        <v/>
      </c>
      <c r="P874" s="2" t="str">
        <f>IF(COUNT($A874)=0,"",IF(N874="","--",IF(N874="3E","3E",LOOKUP(N874/P$2,{0,0.4,0.45,0.5,0.55,0.6,0.65,0.7,0.75,0.8,1},{0,2,2.25,2.5,2.75,3,3.25,3.5,3.75,4}))))</f>
        <v/>
      </c>
      <c r="Q874" s="3" t="str">
        <f>IF(COUNT($A874)=0,"",IF($A874&lt;&gt;DRAFT!$B876,"ERR",IF(DRAFT!BB876="3E","3E",IF(COUNT(DRAFT!AX876,DRAFT!BB876)&gt;0,DRAFT!BC876,""))))</f>
        <v/>
      </c>
      <c r="R874" s="3" t="str">
        <f>IF(COUNT($A874)=0,"",IF(Q874="3E","3E",IF(Q874="","I",LOOKUP(Q874/S$2,{0,0.4,0.45,0.5,0.55,0.6,0.65,0.7,0.75,0.8,1},{"F","D","C","C+","B-","B","B+","A-","A","A+"}))))</f>
        <v/>
      </c>
      <c r="S874" s="2" t="str">
        <f>IF(COUNT($A874)=0,"",IF(Q874="","--",IF(Q874="3E","3E",LOOKUP(Q874/S$2,{0,0.4,0.45,0.5,0.55,0.6,0.65,0.7,0.75,0.8,1},{0,2,2.25,2.5,2.75,3,3.25,3.5,3.75,4}))))</f>
        <v/>
      </c>
      <c r="T874" s="3" t="str">
        <f>IF(COUNT($A874)=0,"",IF($A874&lt;&gt;DRAFT!$B876,"ERR",IF(DRAFT!BK876="3E","3E",IF(COUNT(DRAFT!BG876,DRAFT!BK876)&gt;0,DRAFT!BL876,""))))</f>
        <v/>
      </c>
      <c r="U874" s="3" t="str">
        <f>IF(COUNT($A874)=0,"",IF(T874="3E","3E",IF(T874="","I",LOOKUP(T874/V$2,{0,0.4,0.45,0.5,0.55,0.6,0.65,0.7,0.75,0.8,1},{"F","D","C","C+","B-","B","B+","A-","A","A+"}))))</f>
        <v/>
      </c>
      <c r="V874" s="2" t="str">
        <f>IF(COUNT($A874)=0,"",IF(T874="","--",IF(T874="3E","3E",LOOKUP(T874/V$2,{0,0.4,0.45,0.5,0.55,0.6,0.65,0.7,0.75,0.8,1},{0,2,2.25,2.5,2.75,3,3.25,3.5,3.75,4}))))</f>
        <v/>
      </c>
      <c r="W874" s="3" t="str">
        <f>IF(COUNT($A874)=0,"",IF($A874&lt;&gt;DRAFT!$B876,"ERR",IF(DRAFT!BT876="3E","3E",IF(COUNT(DRAFT!BP876,DRAFT!BT876)&gt;0,DRAFT!BU876,""))))</f>
        <v/>
      </c>
      <c r="X874" s="3" t="str">
        <f>IF(COUNT($A874)=0,"",IF(W874="3E","3E",IF(W874="","I",LOOKUP(W874/Y$2,{0,0.4,0.45,0.5,0.55,0.6,0.65,0.7,0.75,0.8,1},{"F","D","C","C+","B-","B","B+","A-","A","A+"}))))</f>
        <v/>
      </c>
      <c r="Y874" s="2" t="str">
        <f>IF(COUNT($A874)=0,"",IF(W874="","--",IF(W874="3E","3E",LOOKUP(W874/Y$2,{0,0.4,0.45,0.5,0.55,0.6,0.65,0.7,0.75,0.8,1},{0,2,2.25,2.5,2.75,3,3.25,3.5,3.75,4}))))</f>
        <v/>
      </c>
      <c r="Z874" s="3" t="str">
        <f>IF(COUNT($A874)=0,"",IF($A874&lt;&gt;DRAFT!$B876,"ERR",IF(DRAFT!CC876="3E","3E",IF(COUNT(DRAFT!BY876,DRAFT!CC876)&gt;0,DRAFT!CD876,""))))</f>
        <v/>
      </c>
      <c r="AA874" s="3" t="str">
        <f>IF(COUNT($A874)=0,"",IF(Z874="3E","3E",IF(Z874="","I",LOOKUP(Z874/AB$2,{0,0.4,0.45,0.5,0.55,0.6,0.65,0.7,0.75,0.8,1},{"F","D","C","C+","B-","B","B+","A-","A","A+"}))))</f>
        <v/>
      </c>
      <c r="AB874" s="2" t="str">
        <f>IF(COUNT($A874)=0,"",IF(Z874="","--",IF(Z874="3E","3E",LOOKUP(Z874/AB$2,{0,0.4,0.45,0.5,0.55,0.6,0.65,0.7,0.75,0.8,1},{0,2,2.25,2.5,2.75,3,3.25,3.5,3.75,4}))))</f>
        <v/>
      </c>
      <c r="AC874" s="3" t="str">
        <f>IF(COUNT($A874)=0,"",IF($A874&lt;&gt;DRAFT!$B876,"ERR",IF(DRAFT!CF876&gt;0,DRAFT!CF876,"")))</f>
        <v/>
      </c>
      <c r="AD874" s="3" t="str">
        <f>IF(COUNT($A874)=0,"",IF(AC874="3E","3E",IF(AC874="","I",LOOKUP(AC874/AE$2,{0,0.4,0.45,0.5,0.55,0.6,0.65,0.7,0.75,0.8,1},{"F","D","C","C+","B-","B","B+","A-","A","A+"}))))</f>
        <v/>
      </c>
      <c r="AE874" s="2" t="str">
        <f>IF(COUNT($A874)=0,"",IF(AC874="","--",IF(AC874="3E","3E",LOOKUP(AC874/AE$2,{0,0.4,0.45,0.5,0.55,0.6,0.65,0.7,0.75,0.8,1},{0,2,2.25,2.5,2.75,3,3.25,3.5,3.75,4}))))</f>
        <v/>
      </c>
      <c r="AF874" s="3" t="str">
        <f>IF($A874&lt;&gt;DRAFT!$B876,"ERR",IF(OR(COUNT($A874)=0,COUNT(DRAFT!CI876:CK876,DRAFT!CM876:CO876)=0),"",CEILING(SUM(DRAFT!CL876,DRAFT!CP876),1)))</f>
        <v/>
      </c>
      <c r="AG874" s="3" t="str">
        <f>IF(COUNT($A874)=0,"",IF(AF874="3E","3E",IF(AF874="","I",LOOKUP(AF874/AH$2,{0,0.4,0.45,0.5,0.55,0.6,0.65,0.7,0.75,0.8,1},{"F","D","C","C+","B-","B","B+","A-","A","A+"}))))</f>
        <v/>
      </c>
      <c r="AH874" s="2" t="str">
        <f>IF(COUNT($A874)=0,"",IF(AF874="","--",IF(AF874="3E","3E",LOOKUP(AF874/AH$2,{0,0.4,0.45,0.5,0.55,0.6,0.65,0.7,0.75,0.8,1},{0,2,2.25,2.5,2.75,3,3.25,3.5,3.75,4}))))</f>
        <v/>
      </c>
      <c r="AI874" s="11" t="str">
        <f>IF(OR(COUNT($A874)=0,COUNT(B874:AH874)=0),"",IF(COUNTIF(B874:AH874,"3E")&gt;0,"3E",IF(DRAFT!$A876="R",TRUNC(SUMPRODUCT(RGP,RCP)/TCP,3),TRUNC((SUMPRODUCT(--(IMDGP&gt;0)*IMDGP,IMCP)+CEILING(DRAFT!$CQ876*42,0.25))/TCP,3))))</f>
        <v/>
      </c>
      <c r="AJ874" s="3" t="str">
        <f>IF(OR(COUNT($A874)=0,COUNT(B874:AH874)=0),"",IF(COUNTIF(B874:AH874,"3E")&gt;0,"3E",IF(DRAFT!$A876="R",SUMPRODUCT(--(RGP&gt;=2),RCP),SUMPRODUCT(--(IMDGP&gt;0),--(IMGP=0),IMCP)+DRAFT!$CR876)))</f>
        <v/>
      </c>
      <c r="AK874" s="3" t="str">
        <f>IF(OR(COUNT($A874)=0,COUNT(B874:AH874)=0),"",IF(COUNTIF(B874:AJ874,"3E")&gt;0,"3E",IF(AND(DRAFT!$A876="IM",OR($AI874&gt;DRAFT!$CQ876,$AJ874&gt;DRAFT!$CR876)),"IMPROVED",IF(AND(DRAFT!$A876="IM",$AI874&lt;=DRAFT!$CQ876,$AJ874&lt;=DRAFT!$CR876),"NOT IMPROVED",IF(AND(AH874&gt;=2,AI874&gt;=2,AJ874&gt;=30),"PASS","FAIL")))))</f>
        <v/>
      </c>
      <c r="AL874" s="3" t="str">
        <f t="shared" si="26"/>
        <v/>
      </c>
      <c r="AM874" s="3" t="str">
        <f t="shared" si="27"/>
        <v/>
      </c>
    </row>
    <row r="875" spans="1:39" ht="18.95" customHeight="1" x14ac:dyDescent="0.25">
      <c r="A875" s="4" t="str">
        <f>IF(DRAFT!$B877="","",DRAFT!$B877)</f>
        <v/>
      </c>
      <c r="B875" s="3" t="str">
        <f>IF(COUNT($A875)=0,"",IF($A875&lt;&gt;DRAFT!$B877,"ERR",IF(DRAFT!I877="3E","3E",IF(COUNT(DRAFT!E877,DRAFT!I877)&gt;0,DRAFT!J877,""))))</f>
        <v/>
      </c>
      <c r="C875" s="3" t="str">
        <f>IF(COUNT($A875)=0,"",IF(B875="3E","3E",IF(B875="","I",LOOKUP(B875/D$2,{0,0.4,0.45,0.5,0.55,0.6,0.65,0.7,0.75,0.8,1},{"F","D","C","C+","B-","B","B+","A-","A","A+"}))))</f>
        <v/>
      </c>
      <c r="D875" s="2" t="str">
        <f>IF(COUNT($A875)=0,"",IF(B875="","--",IF(B875="3E","3E",LOOKUP(B875/D$2,{0,0.4,0.45,0.5,0.55,0.6,0.65,0.7,0.75,0.8,1},{0,2,2.25,2.5,2.75,3,3.25,3.5,3.75,4}))))</f>
        <v/>
      </c>
      <c r="E875" s="3" t="str">
        <f>IF(COUNT($A875)=0,"",IF($A875&lt;&gt;DRAFT!$B877,"ERR",IF(DRAFT!R877="3E","3E",IF(COUNT(DRAFT!N877,DRAFT!R877)&gt;0,DRAFT!S877,""))))</f>
        <v/>
      </c>
      <c r="F875" s="3" t="str">
        <f>IF(COUNT($A875)=0,"",IF(E875="3E","3E",IF(E875="","I",LOOKUP(E875/G$2,{0,0.4,0.45,0.5,0.55,0.6,0.65,0.7,0.75,0.8,1},{"F","D","C","C+","B-","B","B+","A-","A","A+"}))))</f>
        <v/>
      </c>
      <c r="G875" s="2" t="str">
        <f>IF(COUNT($A875)=0,"",IF(E875="","--",IF(E875="3E","3E",LOOKUP(E875/G$2,{0,0.4,0.45,0.5,0.55,0.6,0.65,0.7,0.75,0.8,1},{0,2,2.25,2.5,2.75,3,3.25,3.5,3.75,4}))))</f>
        <v/>
      </c>
      <c r="H875" s="3" t="str">
        <f>IF(COUNT($A875)=0,"",IF($A875&lt;&gt;DRAFT!$B877,"ERR",IF(DRAFT!AA877="3E","3E",IF(COUNT(DRAFT!W877,DRAFT!AA877)&gt;0,DRAFT!AB877,""))))</f>
        <v/>
      </c>
      <c r="I875" s="3" t="str">
        <f>IF(COUNT($A875)=0,"",IF(H875="3E","3E",IF(H875="","I",LOOKUP(H875/J$2,{0,0.4,0.45,0.5,0.55,0.6,0.65,0.7,0.75,0.8,1},{"F","D","C","C+","B-","B","B+","A-","A","A+"}))))</f>
        <v/>
      </c>
      <c r="J875" s="2" t="str">
        <f>IF(COUNT($A875)=0,"",IF(H875="","--",IF(H875="3E","3E",LOOKUP(H875/J$2,{0,0.4,0.45,0.5,0.55,0.6,0.65,0.7,0.75,0.8,1},{0,2,2.25,2.5,2.75,3,3.25,3.5,3.75,4}))))</f>
        <v/>
      </c>
      <c r="K875" s="3" t="str">
        <f>IF(COUNT($A875)=0,"",IF($A875&lt;&gt;DRAFT!$B877,"ERR",IF(DRAFT!AJ877="3E","3E",IF(COUNT(DRAFT!AF877,DRAFT!AJ877)&gt;0,DRAFT!AK877,""))))</f>
        <v/>
      </c>
      <c r="L875" s="3" t="str">
        <f>IF(COUNT($A875)=0,"",IF(K875="3E","3E",IF(K875="","I",LOOKUP(K875/M$2,{0,0.4,0.45,0.5,0.55,0.6,0.65,0.7,0.75,0.8,1},{"F","D","C","C+","B-","B","B+","A-","A","A+"}))))</f>
        <v/>
      </c>
      <c r="M875" s="2" t="str">
        <f>IF(COUNT($A875)=0,"",IF(K875="","--",IF(K875="3E","3E",LOOKUP(K875/M$2,{0,0.4,0.45,0.5,0.55,0.6,0.65,0.7,0.75,0.8,1},{0,2,2.25,2.5,2.75,3,3.25,3.5,3.75,4}))))</f>
        <v/>
      </c>
      <c r="N875" s="3" t="str">
        <f>IF(COUNT($A875)=0,"",IF($A875&lt;&gt;DRAFT!$B877,"ERR",IF(DRAFT!AS877="3E","3E",IF(COUNT(DRAFT!AO877,DRAFT!AS877)&gt;0,DRAFT!AT877,""))))</f>
        <v/>
      </c>
      <c r="O875" s="3" t="str">
        <f>IF(COUNT($A875)=0,"",IF(N875="3E","3E",IF(N875="","I",LOOKUP(N875/P$2,{0,0.4,0.45,0.5,0.55,0.6,0.65,0.7,0.75,0.8,1},{"F","D","C","C+","B-","B","B+","A-","A","A+"}))))</f>
        <v/>
      </c>
      <c r="P875" s="2" t="str">
        <f>IF(COUNT($A875)=0,"",IF(N875="","--",IF(N875="3E","3E",LOOKUP(N875/P$2,{0,0.4,0.45,0.5,0.55,0.6,0.65,0.7,0.75,0.8,1},{0,2,2.25,2.5,2.75,3,3.25,3.5,3.75,4}))))</f>
        <v/>
      </c>
      <c r="Q875" s="3" t="str">
        <f>IF(COUNT($A875)=0,"",IF($A875&lt;&gt;DRAFT!$B877,"ERR",IF(DRAFT!BB877="3E","3E",IF(COUNT(DRAFT!AX877,DRAFT!BB877)&gt;0,DRAFT!BC877,""))))</f>
        <v/>
      </c>
      <c r="R875" s="3" t="str">
        <f>IF(COUNT($A875)=0,"",IF(Q875="3E","3E",IF(Q875="","I",LOOKUP(Q875/S$2,{0,0.4,0.45,0.5,0.55,0.6,0.65,0.7,0.75,0.8,1},{"F","D","C","C+","B-","B","B+","A-","A","A+"}))))</f>
        <v/>
      </c>
      <c r="S875" s="2" t="str">
        <f>IF(COUNT($A875)=0,"",IF(Q875="","--",IF(Q875="3E","3E",LOOKUP(Q875/S$2,{0,0.4,0.45,0.5,0.55,0.6,0.65,0.7,0.75,0.8,1},{0,2,2.25,2.5,2.75,3,3.25,3.5,3.75,4}))))</f>
        <v/>
      </c>
      <c r="T875" s="3" t="str">
        <f>IF(COUNT($A875)=0,"",IF($A875&lt;&gt;DRAFT!$B877,"ERR",IF(DRAFT!BK877="3E","3E",IF(COUNT(DRAFT!BG877,DRAFT!BK877)&gt;0,DRAFT!BL877,""))))</f>
        <v/>
      </c>
      <c r="U875" s="3" t="str">
        <f>IF(COUNT($A875)=0,"",IF(T875="3E","3E",IF(T875="","I",LOOKUP(T875/V$2,{0,0.4,0.45,0.5,0.55,0.6,0.65,0.7,0.75,0.8,1},{"F","D","C","C+","B-","B","B+","A-","A","A+"}))))</f>
        <v/>
      </c>
      <c r="V875" s="2" t="str">
        <f>IF(COUNT($A875)=0,"",IF(T875="","--",IF(T875="3E","3E",LOOKUP(T875/V$2,{0,0.4,0.45,0.5,0.55,0.6,0.65,0.7,0.75,0.8,1},{0,2,2.25,2.5,2.75,3,3.25,3.5,3.75,4}))))</f>
        <v/>
      </c>
      <c r="W875" s="3" t="str">
        <f>IF(COUNT($A875)=0,"",IF($A875&lt;&gt;DRAFT!$B877,"ERR",IF(DRAFT!BT877="3E","3E",IF(COUNT(DRAFT!BP877,DRAFT!BT877)&gt;0,DRAFT!BU877,""))))</f>
        <v/>
      </c>
      <c r="X875" s="3" t="str">
        <f>IF(COUNT($A875)=0,"",IF(W875="3E","3E",IF(W875="","I",LOOKUP(W875/Y$2,{0,0.4,0.45,0.5,0.55,0.6,0.65,0.7,0.75,0.8,1},{"F","D","C","C+","B-","B","B+","A-","A","A+"}))))</f>
        <v/>
      </c>
      <c r="Y875" s="2" t="str">
        <f>IF(COUNT($A875)=0,"",IF(W875="","--",IF(W875="3E","3E",LOOKUP(W875/Y$2,{0,0.4,0.45,0.5,0.55,0.6,0.65,0.7,0.75,0.8,1},{0,2,2.25,2.5,2.75,3,3.25,3.5,3.75,4}))))</f>
        <v/>
      </c>
      <c r="Z875" s="3" t="str">
        <f>IF(COUNT($A875)=0,"",IF($A875&lt;&gt;DRAFT!$B877,"ERR",IF(DRAFT!CC877="3E","3E",IF(COUNT(DRAFT!BY877,DRAFT!CC877)&gt;0,DRAFT!CD877,""))))</f>
        <v/>
      </c>
      <c r="AA875" s="3" t="str">
        <f>IF(COUNT($A875)=0,"",IF(Z875="3E","3E",IF(Z875="","I",LOOKUP(Z875/AB$2,{0,0.4,0.45,0.5,0.55,0.6,0.65,0.7,0.75,0.8,1},{"F","D","C","C+","B-","B","B+","A-","A","A+"}))))</f>
        <v/>
      </c>
      <c r="AB875" s="2" t="str">
        <f>IF(COUNT($A875)=0,"",IF(Z875="","--",IF(Z875="3E","3E",LOOKUP(Z875/AB$2,{0,0.4,0.45,0.5,0.55,0.6,0.65,0.7,0.75,0.8,1},{0,2,2.25,2.5,2.75,3,3.25,3.5,3.75,4}))))</f>
        <v/>
      </c>
      <c r="AC875" s="3" t="str">
        <f>IF(COUNT($A875)=0,"",IF($A875&lt;&gt;DRAFT!$B877,"ERR",IF(DRAFT!CF877&gt;0,DRAFT!CF877,"")))</f>
        <v/>
      </c>
      <c r="AD875" s="3" t="str">
        <f>IF(COUNT($A875)=0,"",IF(AC875="3E","3E",IF(AC875="","I",LOOKUP(AC875/AE$2,{0,0.4,0.45,0.5,0.55,0.6,0.65,0.7,0.75,0.8,1},{"F","D","C","C+","B-","B","B+","A-","A","A+"}))))</f>
        <v/>
      </c>
      <c r="AE875" s="2" t="str">
        <f>IF(COUNT($A875)=0,"",IF(AC875="","--",IF(AC875="3E","3E",LOOKUP(AC875/AE$2,{0,0.4,0.45,0.5,0.55,0.6,0.65,0.7,0.75,0.8,1},{0,2,2.25,2.5,2.75,3,3.25,3.5,3.75,4}))))</f>
        <v/>
      </c>
      <c r="AF875" s="3" t="str">
        <f>IF($A875&lt;&gt;DRAFT!$B877,"ERR",IF(OR(COUNT($A875)=0,COUNT(DRAFT!CI877:CK877,DRAFT!CM877:CO877)=0),"",CEILING(SUM(DRAFT!CL877,DRAFT!CP877),1)))</f>
        <v/>
      </c>
      <c r="AG875" s="3" t="str">
        <f>IF(COUNT($A875)=0,"",IF(AF875="3E","3E",IF(AF875="","I",LOOKUP(AF875/AH$2,{0,0.4,0.45,0.5,0.55,0.6,0.65,0.7,0.75,0.8,1},{"F","D","C","C+","B-","B","B+","A-","A","A+"}))))</f>
        <v/>
      </c>
      <c r="AH875" s="2" t="str">
        <f>IF(COUNT($A875)=0,"",IF(AF875="","--",IF(AF875="3E","3E",LOOKUP(AF875/AH$2,{0,0.4,0.45,0.5,0.55,0.6,0.65,0.7,0.75,0.8,1},{0,2,2.25,2.5,2.75,3,3.25,3.5,3.75,4}))))</f>
        <v/>
      </c>
      <c r="AI875" s="11" t="str">
        <f>IF(OR(COUNT($A875)=0,COUNT(B875:AH875)=0),"",IF(COUNTIF(B875:AH875,"3E")&gt;0,"3E",IF(DRAFT!$A877="R",TRUNC(SUMPRODUCT(RGP,RCP)/TCP,3),TRUNC((SUMPRODUCT(--(IMDGP&gt;0)*IMDGP,IMCP)+CEILING(DRAFT!$CQ877*42,0.25))/TCP,3))))</f>
        <v/>
      </c>
      <c r="AJ875" s="3" t="str">
        <f>IF(OR(COUNT($A875)=0,COUNT(B875:AH875)=0),"",IF(COUNTIF(B875:AH875,"3E")&gt;0,"3E",IF(DRAFT!$A877="R",SUMPRODUCT(--(RGP&gt;=2),RCP),SUMPRODUCT(--(IMDGP&gt;0),--(IMGP=0),IMCP)+DRAFT!$CR877)))</f>
        <v/>
      </c>
      <c r="AK875" s="3" t="str">
        <f>IF(OR(COUNT($A875)=0,COUNT(B875:AH875)=0),"",IF(COUNTIF(B875:AJ875,"3E")&gt;0,"3E",IF(AND(DRAFT!$A877="IM",OR($AI875&gt;DRAFT!$CQ877,$AJ875&gt;DRAFT!$CR877)),"IMPROVED",IF(AND(DRAFT!$A877="IM",$AI875&lt;=DRAFT!$CQ877,$AJ875&lt;=DRAFT!$CR877),"NOT IMPROVED",IF(AND(AH875&gt;=2,AI875&gt;=2,AJ875&gt;=30),"PASS","FAIL")))))</f>
        <v/>
      </c>
      <c r="AL875" s="3" t="str">
        <f t="shared" si="26"/>
        <v/>
      </c>
      <c r="AM875" s="3" t="str">
        <f t="shared" si="27"/>
        <v/>
      </c>
    </row>
    <row r="3405" spans="1:39" s="7" customFormat="1" ht="18.95" customHeight="1" x14ac:dyDescent="0.25">
      <c r="A3405" s="5"/>
      <c r="B3405" s="5"/>
      <c r="C3405" s="5"/>
      <c r="D3405" s="6"/>
      <c r="E3405" s="5"/>
      <c r="F3405" s="5"/>
      <c r="G3405" s="6"/>
      <c r="H3405" s="5"/>
      <c r="I3405" s="5"/>
      <c r="J3405" s="6"/>
      <c r="K3405" s="5"/>
      <c r="L3405" s="5"/>
      <c r="M3405" s="6"/>
      <c r="N3405" s="5"/>
      <c r="O3405" s="5"/>
      <c r="P3405" s="6"/>
      <c r="Q3405" s="5"/>
      <c r="R3405" s="5"/>
      <c r="S3405" s="6"/>
      <c r="T3405" s="5"/>
      <c r="U3405" s="5"/>
      <c r="V3405" s="6"/>
      <c r="W3405" s="5"/>
      <c r="X3405" s="5"/>
      <c r="Y3405" s="6"/>
      <c r="Z3405" s="5"/>
      <c r="AA3405" s="5"/>
      <c r="AB3405" s="6"/>
      <c r="AC3405" s="5"/>
      <c r="AD3405" s="5"/>
      <c r="AE3405" s="6"/>
      <c r="AF3405" s="5"/>
      <c r="AG3405" s="5"/>
      <c r="AH3405" s="6"/>
      <c r="AI3405" s="12"/>
      <c r="AJ3405" s="5"/>
      <c r="AK3405" s="5"/>
      <c r="AL3405" s="5"/>
      <c r="AM3405" s="3"/>
    </row>
    <row r="3406" spans="1:39" s="10" customFormat="1" ht="18.95" customHeight="1" x14ac:dyDescent="0.25">
      <c r="A3406" s="8"/>
      <c r="B3406" s="8"/>
      <c r="C3406" s="8"/>
      <c r="D3406" s="9"/>
      <c r="E3406" s="8"/>
      <c r="F3406" s="8"/>
      <c r="G3406" s="9"/>
      <c r="H3406" s="8"/>
      <c r="I3406" s="8"/>
      <c r="J3406" s="9"/>
      <c r="K3406" s="8"/>
      <c r="L3406" s="8"/>
      <c r="M3406" s="9"/>
      <c r="N3406" s="8"/>
      <c r="O3406" s="8"/>
      <c r="P3406" s="9"/>
      <c r="Q3406" s="8"/>
      <c r="R3406" s="8"/>
      <c r="S3406" s="9"/>
      <c r="T3406" s="8"/>
      <c r="U3406" s="8"/>
      <c r="V3406" s="9"/>
      <c r="W3406" s="8"/>
      <c r="X3406" s="8"/>
      <c r="Y3406" s="9"/>
      <c r="Z3406" s="8"/>
      <c r="AA3406" s="8"/>
      <c r="AB3406" s="9"/>
      <c r="AC3406" s="8"/>
      <c r="AD3406" s="8"/>
      <c r="AE3406" s="9"/>
      <c r="AF3406" s="8"/>
      <c r="AG3406" s="8"/>
      <c r="AH3406" s="9"/>
      <c r="AI3406" s="13"/>
      <c r="AJ3406" s="8"/>
      <c r="AK3406" s="8"/>
      <c r="AL3406" s="8"/>
      <c r="AM3406" s="3"/>
    </row>
    <row r="3407" spans="1:39" s="10" customFormat="1" ht="18.95" customHeight="1" x14ac:dyDescent="0.25">
      <c r="A3407" s="8"/>
      <c r="B3407" s="8"/>
      <c r="C3407" s="8"/>
      <c r="D3407" s="9"/>
      <c r="E3407" s="8"/>
      <c r="F3407" s="8"/>
      <c r="G3407" s="9"/>
      <c r="H3407" s="8"/>
      <c r="I3407" s="8"/>
      <c r="J3407" s="9"/>
      <c r="K3407" s="8"/>
      <c r="L3407" s="8"/>
      <c r="M3407" s="9"/>
      <c r="N3407" s="8"/>
      <c r="O3407" s="8"/>
      <c r="P3407" s="9"/>
      <c r="Q3407" s="8"/>
      <c r="R3407" s="8"/>
      <c r="S3407" s="9"/>
      <c r="T3407" s="8"/>
      <c r="U3407" s="8"/>
      <c r="V3407" s="9"/>
      <c r="W3407" s="8"/>
      <c r="X3407" s="8"/>
      <c r="Y3407" s="9"/>
      <c r="Z3407" s="8"/>
      <c r="AA3407" s="8"/>
      <c r="AB3407" s="9"/>
      <c r="AC3407" s="8"/>
      <c r="AD3407" s="8"/>
      <c r="AE3407" s="9"/>
      <c r="AF3407" s="8"/>
      <c r="AG3407" s="8"/>
      <c r="AH3407" s="9"/>
      <c r="AI3407" s="13"/>
      <c r="AJ3407" s="8"/>
      <c r="AK3407" s="8"/>
      <c r="AL3407" s="8"/>
      <c r="AM3407" s="3"/>
    </row>
    <row r="3408" spans="1:39" s="10" customFormat="1" ht="18.95" customHeight="1" x14ac:dyDescent="0.25">
      <c r="A3408" s="8"/>
      <c r="B3408" s="8"/>
      <c r="C3408" s="8"/>
      <c r="D3408" s="9"/>
      <c r="E3408" s="8"/>
      <c r="F3408" s="8"/>
      <c r="G3408" s="9"/>
      <c r="H3408" s="8"/>
      <c r="I3408" s="8"/>
      <c r="J3408" s="9"/>
      <c r="K3408" s="8"/>
      <c r="L3408" s="8"/>
      <c r="M3408" s="9"/>
      <c r="N3408" s="8"/>
      <c r="O3408" s="8"/>
      <c r="P3408" s="9"/>
      <c r="Q3408" s="8"/>
      <c r="R3408" s="8"/>
      <c r="S3408" s="9"/>
      <c r="T3408" s="8"/>
      <c r="U3408" s="8"/>
      <c r="V3408" s="9"/>
      <c r="W3408" s="8"/>
      <c r="X3408" s="8"/>
      <c r="Y3408" s="9"/>
      <c r="Z3408" s="8"/>
      <c r="AA3408" s="8"/>
      <c r="AB3408" s="9"/>
      <c r="AC3408" s="8"/>
      <c r="AD3408" s="8"/>
      <c r="AE3408" s="9"/>
      <c r="AF3408" s="8"/>
      <c r="AG3408" s="8"/>
      <c r="AH3408" s="9"/>
      <c r="AI3408" s="13"/>
      <c r="AJ3408" s="8"/>
      <c r="AK3408" s="8"/>
      <c r="AL3408" s="8"/>
      <c r="AM3408" s="3"/>
    </row>
    <row r="3409" spans="1:39" s="10" customFormat="1" ht="18.95" customHeight="1" x14ac:dyDescent="0.25">
      <c r="A3409" s="8"/>
      <c r="B3409" s="8"/>
      <c r="C3409" s="8"/>
      <c r="D3409" s="9"/>
      <c r="E3409" s="8"/>
      <c r="F3409" s="8"/>
      <c r="G3409" s="9"/>
      <c r="H3409" s="8"/>
      <c r="I3409" s="8"/>
      <c r="J3409" s="9"/>
      <c r="K3409" s="8"/>
      <c r="L3409" s="8"/>
      <c r="M3409" s="9"/>
      <c r="N3409" s="8"/>
      <c r="O3409" s="8"/>
      <c r="P3409" s="9"/>
      <c r="Q3409" s="8"/>
      <c r="R3409" s="8"/>
      <c r="S3409" s="9"/>
      <c r="T3409" s="8"/>
      <c r="U3409" s="8"/>
      <c r="V3409" s="9"/>
      <c r="W3409" s="8"/>
      <c r="X3409" s="8"/>
      <c r="Y3409" s="9"/>
      <c r="Z3409" s="8"/>
      <c r="AA3409" s="8"/>
      <c r="AB3409" s="9"/>
      <c r="AC3409" s="8"/>
      <c r="AD3409" s="8"/>
      <c r="AE3409" s="9"/>
      <c r="AF3409" s="8"/>
      <c r="AG3409" s="8"/>
      <c r="AH3409" s="9"/>
      <c r="AI3409" s="13"/>
      <c r="AJ3409" s="8"/>
      <c r="AK3409" s="8"/>
      <c r="AL3409" s="8"/>
      <c r="AM3409" s="3"/>
    </row>
    <row r="3410" spans="1:39" s="10" customFormat="1" ht="18.95" customHeight="1" x14ac:dyDescent="0.25">
      <c r="A3410" s="8"/>
      <c r="B3410" s="8"/>
      <c r="C3410" s="8"/>
      <c r="D3410" s="9"/>
      <c r="E3410" s="8"/>
      <c r="F3410" s="8"/>
      <c r="G3410" s="9"/>
      <c r="H3410" s="8"/>
      <c r="I3410" s="8"/>
      <c r="J3410" s="9"/>
      <c r="K3410" s="8"/>
      <c r="L3410" s="8"/>
      <c r="M3410" s="9"/>
      <c r="N3410" s="8"/>
      <c r="O3410" s="8"/>
      <c r="P3410" s="9"/>
      <c r="Q3410" s="8"/>
      <c r="R3410" s="8"/>
      <c r="S3410" s="9"/>
      <c r="T3410" s="8"/>
      <c r="U3410" s="8"/>
      <c r="V3410" s="9"/>
      <c r="W3410" s="8"/>
      <c r="X3410" s="8"/>
      <c r="Y3410" s="9"/>
      <c r="Z3410" s="8"/>
      <c r="AA3410" s="8"/>
      <c r="AB3410" s="9"/>
      <c r="AC3410" s="8"/>
      <c r="AD3410" s="8"/>
      <c r="AE3410" s="9"/>
      <c r="AF3410" s="8"/>
      <c r="AG3410" s="8"/>
      <c r="AH3410" s="9"/>
      <c r="AI3410" s="13"/>
      <c r="AJ3410" s="8"/>
      <c r="AK3410" s="8"/>
      <c r="AL3410" s="8"/>
      <c r="AM3410" s="3"/>
    </row>
    <row r="3411" spans="1:39" s="10" customFormat="1" ht="18.95" customHeight="1" x14ac:dyDescent="0.25">
      <c r="A3411" s="8"/>
      <c r="B3411" s="8"/>
      <c r="C3411" s="8"/>
      <c r="D3411" s="9"/>
      <c r="E3411" s="8"/>
      <c r="F3411" s="8"/>
      <c r="G3411" s="9"/>
      <c r="H3411" s="8"/>
      <c r="I3411" s="8"/>
      <c r="J3411" s="9"/>
      <c r="K3411" s="8"/>
      <c r="L3411" s="8"/>
      <c r="M3411" s="9"/>
      <c r="N3411" s="8"/>
      <c r="O3411" s="8"/>
      <c r="P3411" s="9"/>
      <c r="Q3411" s="8"/>
      <c r="R3411" s="8"/>
      <c r="S3411" s="9"/>
      <c r="T3411" s="8"/>
      <c r="U3411" s="8"/>
      <c r="V3411" s="9"/>
      <c r="W3411" s="8"/>
      <c r="X3411" s="8"/>
      <c r="Y3411" s="9"/>
      <c r="Z3411" s="8"/>
      <c r="AA3411" s="8"/>
      <c r="AB3411" s="9"/>
      <c r="AC3411" s="8"/>
      <c r="AD3411" s="8"/>
      <c r="AE3411" s="9"/>
      <c r="AF3411" s="8"/>
      <c r="AG3411" s="8"/>
      <c r="AH3411" s="9"/>
      <c r="AI3411" s="13"/>
      <c r="AJ3411" s="8"/>
      <c r="AK3411" s="8"/>
      <c r="AL3411" s="8"/>
      <c r="AM3411" s="3"/>
    </row>
    <row r="3412" spans="1:39" s="10" customFormat="1" ht="18.95" customHeight="1" x14ac:dyDescent="0.25">
      <c r="A3412" s="8"/>
      <c r="B3412" s="8"/>
      <c r="C3412" s="8"/>
      <c r="D3412" s="9"/>
      <c r="E3412" s="8"/>
      <c r="F3412" s="8"/>
      <c r="G3412" s="9"/>
      <c r="H3412" s="8"/>
      <c r="I3412" s="8"/>
      <c r="J3412" s="9"/>
      <c r="K3412" s="8"/>
      <c r="L3412" s="8"/>
      <c r="M3412" s="9"/>
      <c r="N3412" s="8"/>
      <c r="O3412" s="8"/>
      <c r="P3412" s="9"/>
      <c r="Q3412" s="8"/>
      <c r="R3412" s="8"/>
      <c r="S3412" s="9"/>
      <c r="T3412" s="8"/>
      <c r="U3412" s="8"/>
      <c r="V3412" s="9"/>
      <c r="W3412" s="8"/>
      <c r="X3412" s="8"/>
      <c r="Y3412" s="9"/>
      <c r="Z3412" s="8"/>
      <c r="AA3412" s="8"/>
      <c r="AB3412" s="9"/>
      <c r="AC3412" s="8"/>
      <c r="AD3412" s="8"/>
      <c r="AE3412" s="9"/>
      <c r="AF3412" s="8"/>
      <c r="AG3412" s="8"/>
      <c r="AH3412" s="9"/>
      <c r="AI3412" s="13"/>
      <c r="AJ3412" s="8"/>
      <c r="AK3412" s="8"/>
      <c r="AL3412" s="8"/>
      <c r="AM3412" s="3"/>
    </row>
    <row r="3413" spans="1:39" s="10" customFormat="1" ht="18.95" customHeight="1" x14ac:dyDescent="0.25">
      <c r="A3413" s="8"/>
      <c r="B3413" s="8"/>
      <c r="C3413" s="8"/>
      <c r="D3413" s="9"/>
      <c r="E3413" s="8"/>
      <c r="F3413" s="8"/>
      <c r="G3413" s="9"/>
      <c r="H3413" s="8"/>
      <c r="I3413" s="8"/>
      <c r="J3413" s="9"/>
      <c r="K3413" s="8"/>
      <c r="L3413" s="8"/>
      <c r="M3413" s="9"/>
      <c r="N3413" s="8"/>
      <c r="O3413" s="8"/>
      <c r="P3413" s="9"/>
      <c r="Q3413" s="8"/>
      <c r="R3413" s="8"/>
      <c r="S3413" s="9"/>
      <c r="T3413" s="8"/>
      <c r="U3413" s="8"/>
      <c r="V3413" s="9"/>
      <c r="W3413" s="8"/>
      <c r="X3413" s="8"/>
      <c r="Y3413" s="9"/>
      <c r="Z3413" s="8"/>
      <c r="AA3413" s="8"/>
      <c r="AB3413" s="9"/>
      <c r="AC3413" s="8"/>
      <c r="AD3413" s="8"/>
      <c r="AE3413" s="9"/>
      <c r="AF3413" s="8"/>
      <c r="AG3413" s="8"/>
      <c r="AH3413" s="9"/>
      <c r="AI3413" s="13"/>
      <c r="AJ3413" s="8"/>
      <c r="AK3413" s="8"/>
      <c r="AL3413" s="8"/>
      <c r="AM3413" s="3"/>
    </row>
    <row r="3414" spans="1:39" s="10" customFormat="1" ht="18.95" customHeight="1" x14ac:dyDescent="0.25">
      <c r="A3414" s="8"/>
      <c r="B3414" s="8"/>
      <c r="C3414" s="8"/>
      <c r="D3414" s="9"/>
      <c r="E3414" s="8"/>
      <c r="F3414" s="8"/>
      <c r="G3414" s="9"/>
      <c r="H3414" s="8"/>
      <c r="I3414" s="8"/>
      <c r="J3414" s="9"/>
      <c r="K3414" s="8"/>
      <c r="L3414" s="8"/>
      <c r="M3414" s="9"/>
      <c r="N3414" s="8"/>
      <c r="O3414" s="8"/>
      <c r="P3414" s="9"/>
      <c r="Q3414" s="8"/>
      <c r="R3414" s="8"/>
      <c r="S3414" s="9"/>
      <c r="T3414" s="8"/>
      <c r="U3414" s="8"/>
      <c r="V3414" s="9"/>
      <c r="W3414" s="8"/>
      <c r="X3414" s="8"/>
      <c r="Y3414" s="9"/>
      <c r="Z3414" s="8"/>
      <c r="AA3414" s="8"/>
      <c r="AB3414" s="9"/>
      <c r="AC3414" s="8"/>
      <c r="AD3414" s="8"/>
      <c r="AE3414" s="9"/>
      <c r="AF3414" s="8"/>
      <c r="AG3414" s="8"/>
      <c r="AH3414" s="9"/>
      <c r="AI3414" s="13"/>
      <c r="AJ3414" s="8"/>
      <c r="AK3414" s="8"/>
      <c r="AL3414" s="8"/>
      <c r="AM3414" s="3"/>
    </row>
    <row r="3415" spans="1:39" s="10" customFormat="1" ht="18.95" customHeight="1" x14ac:dyDescent="0.25">
      <c r="A3415" s="8"/>
      <c r="B3415" s="8"/>
      <c r="C3415" s="8"/>
      <c r="D3415" s="9"/>
      <c r="E3415" s="8"/>
      <c r="F3415" s="8"/>
      <c r="G3415" s="9"/>
      <c r="H3415" s="8"/>
      <c r="I3415" s="8"/>
      <c r="J3415" s="9"/>
      <c r="K3415" s="8"/>
      <c r="L3415" s="8"/>
      <c r="M3415" s="9"/>
      <c r="N3415" s="8"/>
      <c r="O3415" s="8"/>
      <c r="P3415" s="9"/>
      <c r="Q3415" s="8"/>
      <c r="R3415" s="8"/>
      <c r="S3415" s="9"/>
      <c r="T3415" s="8"/>
      <c r="U3415" s="8"/>
      <c r="V3415" s="9"/>
      <c r="W3415" s="8"/>
      <c r="X3415" s="8"/>
      <c r="Y3415" s="9"/>
      <c r="Z3415" s="8"/>
      <c r="AA3415" s="8"/>
      <c r="AB3415" s="9"/>
      <c r="AC3415" s="8"/>
      <c r="AD3415" s="8"/>
      <c r="AE3415" s="9"/>
      <c r="AF3415" s="8"/>
      <c r="AG3415" s="8"/>
      <c r="AH3415" s="9"/>
      <c r="AI3415" s="13"/>
      <c r="AJ3415" s="8"/>
      <c r="AK3415" s="8"/>
      <c r="AL3415" s="8"/>
      <c r="AM3415" s="3"/>
    </row>
    <row r="3416" spans="1:39" s="10" customFormat="1" ht="18.95" customHeight="1" x14ac:dyDescent="0.25">
      <c r="A3416" s="8"/>
      <c r="B3416" s="8"/>
      <c r="C3416" s="8"/>
      <c r="D3416" s="9"/>
      <c r="E3416" s="8"/>
      <c r="F3416" s="8"/>
      <c r="G3416" s="9"/>
      <c r="H3416" s="8"/>
      <c r="I3416" s="8"/>
      <c r="J3416" s="9"/>
      <c r="K3416" s="8"/>
      <c r="L3416" s="8"/>
      <c r="M3416" s="9"/>
      <c r="N3416" s="8"/>
      <c r="O3416" s="8"/>
      <c r="P3416" s="9"/>
      <c r="Q3416" s="8"/>
      <c r="R3416" s="8"/>
      <c r="S3416" s="9"/>
      <c r="T3416" s="8"/>
      <c r="U3416" s="8"/>
      <c r="V3416" s="9"/>
      <c r="W3416" s="8"/>
      <c r="X3416" s="8"/>
      <c r="Y3416" s="9"/>
      <c r="Z3416" s="8"/>
      <c r="AA3416" s="8"/>
      <c r="AB3416" s="9"/>
      <c r="AC3416" s="8"/>
      <c r="AD3416" s="8"/>
      <c r="AE3416" s="9"/>
      <c r="AF3416" s="8"/>
      <c r="AG3416" s="8"/>
      <c r="AH3416" s="9"/>
      <c r="AI3416" s="13"/>
      <c r="AJ3416" s="8"/>
      <c r="AK3416" s="8"/>
      <c r="AL3416" s="8"/>
      <c r="AM3416" s="3"/>
    </row>
    <row r="3417" spans="1:39" s="10" customFormat="1" ht="18.95" customHeight="1" x14ac:dyDescent="0.25">
      <c r="A3417" s="8"/>
      <c r="B3417" s="8"/>
      <c r="C3417" s="8"/>
      <c r="D3417" s="9"/>
      <c r="E3417" s="8"/>
      <c r="F3417" s="8"/>
      <c r="G3417" s="9"/>
      <c r="H3417" s="8"/>
      <c r="I3417" s="8"/>
      <c r="J3417" s="9"/>
      <c r="K3417" s="8"/>
      <c r="L3417" s="8"/>
      <c r="M3417" s="9"/>
      <c r="N3417" s="8"/>
      <c r="O3417" s="8"/>
      <c r="P3417" s="9"/>
      <c r="Q3417" s="8"/>
      <c r="R3417" s="8"/>
      <c r="S3417" s="9"/>
      <c r="T3417" s="8"/>
      <c r="U3417" s="8"/>
      <c r="V3417" s="9"/>
      <c r="W3417" s="8"/>
      <c r="X3417" s="8"/>
      <c r="Y3417" s="9"/>
      <c r="Z3417" s="8"/>
      <c r="AA3417" s="8"/>
      <c r="AB3417" s="9"/>
      <c r="AC3417" s="8"/>
      <c r="AD3417" s="8"/>
      <c r="AE3417" s="9"/>
      <c r="AF3417" s="8"/>
      <c r="AG3417" s="8"/>
      <c r="AH3417" s="9"/>
      <c r="AI3417" s="13"/>
      <c r="AJ3417" s="8"/>
      <c r="AK3417" s="8"/>
      <c r="AL3417" s="8"/>
      <c r="AM3417" s="3"/>
    </row>
    <row r="3418" spans="1:39" s="10" customFormat="1" ht="18.95" customHeight="1" x14ac:dyDescent="0.25">
      <c r="A3418" s="8"/>
      <c r="B3418" s="8"/>
      <c r="C3418" s="8"/>
      <c r="D3418" s="9"/>
      <c r="E3418" s="8"/>
      <c r="F3418" s="8"/>
      <c r="G3418" s="9"/>
      <c r="H3418" s="8"/>
      <c r="I3418" s="8"/>
      <c r="J3418" s="9"/>
      <c r="K3418" s="8"/>
      <c r="L3418" s="8"/>
      <c r="M3418" s="9"/>
      <c r="N3418" s="8"/>
      <c r="O3418" s="8"/>
      <c r="P3418" s="9"/>
      <c r="Q3418" s="8"/>
      <c r="R3418" s="8"/>
      <c r="S3418" s="9"/>
      <c r="T3418" s="8"/>
      <c r="U3418" s="8"/>
      <c r="V3418" s="9"/>
      <c r="W3418" s="8"/>
      <c r="X3418" s="8"/>
      <c r="Y3418" s="9"/>
      <c r="Z3418" s="8"/>
      <c r="AA3418" s="8"/>
      <c r="AB3418" s="9"/>
      <c r="AC3418" s="8"/>
      <c r="AD3418" s="8"/>
      <c r="AE3418" s="9"/>
      <c r="AF3418" s="8"/>
      <c r="AG3418" s="8"/>
      <c r="AH3418" s="9"/>
      <c r="AI3418" s="13"/>
      <c r="AJ3418" s="8"/>
      <c r="AK3418" s="8"/>
      <c r="AL3418" s="8"/>
      <c r="AM3418" s="3"/>
    </row>
    <row r="3419" spans="1:39" s="10" customFormat="1" ht="18.95" customHeight="1" x14ac:dyDescent="0.25">
      <c r="A3419" s="8"/>
      <c r="B3419" s="8"/>
      <c r="C3419" s="8"/>
      <c r="D3419" s="9"/>
      <c r="E3419" s="8"/>
      <c r="F3419" s="8"/>
      <c r="G3419" s="9"/>
      <c r="H3419" s="8"/>
      <c r="I3419" s="8"/>
      <c r="J3419" s="9"/>
      <c r="K3419" s="8"/>
      <c r="L3419" s="8"/>
      <c r="M3419" s="9"/>
      <c r="N3419" s="8"/>
      <c r="O3419" s="8"/>
      <c r="P3419" s="9"/>
      <c r="Q3419" s="8"/>
      <c r="R3419" s="8"/>
      <c r="S3419" s="9"/>
      <c r="T3419" s="8"/>
      <c r="U3419" s="8"/>
      <c r="V3419" s="9"/>
      <c r="W3419" s="8"/>
      <c r="X3419" s="8"/>
      <c r="Y3419" s="9"/>
      <c r="Z3419" s="8"/>
      <c r="AA3419" s="8"/>
      <c r="AB3419" s="9"/>
      <c r="AC3419" s="8"/>
      <c r="AD3419" s="8"/>
      <c r="AE3419" s="9"/>
      <c r="AF3419" s="8"/>
      <c r="AG3419" s="8"/>
      <c r="AH3419" s="9"/>
      <c r="AI3419" s="13"/>
      <c r="AJ3419" s="8"/>
      <c r="AK3419" s="8"/>
      <c r="AL3419" s="8"/>
      <c r="AM3419" s="3"/>
    </row>
    <row r="3420" spans="1:39" s="10" customFormat="1" ht="18.95" customHeight="1" x14ac:dyDescent="0.25">
      <c r="A3420" s="8"/>
      <c r="B3420" s="8"/>
      <c r="C3420" s="8"/>
      <c r="D3420" s="9"/>
      <c r="E3420" s="8"/>
      <c r="F3420" s="8"/>
      <c r="G3420" s="9"/>
      <c r="H3420" s="8"/>
      <c r="I3420" s="8"/>
      <c r="J3420" s="9"/>
      <c r="K3420" s="8"/>
      <c r="L3420" s="8"/>
      <c r="M3420" s="9"/>
      <c r="N3420" s="8"/>
      <c r="O3420" s="8"/>
      <c r="P3420" s="9"/>
      <c r="Q3420" s="8"/>
      <c r="R3420" s="8"/>
      <c r="S3420" s="9"/>
      <c r="T3420" s="8"/>
      <c r="U3420" s="8"/>
      <c r="V3420" s="9"/>
      <c r="W3420" s="8"/>
      <c r="X3420" s="8"/>
      <c r="Y3420" s="9"/>
      <c r="Z3420" s="8"/>
      <c r="AA3420" s="8"/>
      <c r="AB3420" s="9"/>
      <c r="AC3420" s="8"/>
      <c r="AD3420" s="8"/>
      <c r="AE3420" s="9"/>
      <c r="AF3420" s="8"/>
      <c r="AG3420" s="8"/>
      <c r="AH3420" s="9"/>
      <c r="AI3420" s="13"/>
      <c r="AJ3420" s="8"/>
      <c r="AK3420" s="8"/>
      <c r="AL3420" s="8"/>
      <c r="AM3420" s="3"/>
    </row>
    <row r="3421" spans="1:39" s="10" customFormat="1" ht="18.95" customHeight="1" x14ac:dyDescent="0.25">
      <c r="A3421" s="8"/>
      <c r="B3421" s="8"/>
      <c r="C3421" s="8"/>
      <c r="D3421" s="9"/>
      <c r="E3421" s="8"/>
      <c r="F3421" s="8"/>
      <c r="G3421" s="9"/>
      <c r="H3421" s="8"/>
      <c r="I3421" s="8"/>
      <c r="J3421" s="9"/>
      <c r="K3421" s="8"/>
      <c r="L3421" s="8"/>
      <c r="M3421" s="9"/>
      <c r="N3421" s="8"/>
      <c r="O3421" s="8"/>
      <c r="P3421" s="9"/>
      <c r="Q3421" s="8"/>
      <c r="R3421" s="8"/>
      <c r="S3421" s="9"/>
      <c r="T3421" s="8"/>
      <c r="U3421" s="8"/>
      <c r="V3421" s="9"/>
      <c r="W3421" s="8"/>
      <c r="X3421" s="8"/>
      <c r="Y3421" s="9"/>
      <c r="Z3421" s="8"/>
      <c r="AA3421" s="8"/>
      <c r="AB3421" s="9"/>
      <c r="AC3421" s="8"/>
      <c r="AD3421" s="8"/>
      <c r="AE3421" s="9"/>
      <c r="AF3421" s="8"/>
      <c r="AG3421" s="8"/>
      <c r="AH3421" s="9"/>
      <c r="AI3421" s="13"/>
      <c r="AJ3421" s="8"/>
      <c r="AK3421" s="8"/>
      <c r="AL3421" s="8"/>
      <c r="AM3421" s="3"/>
    </row>
    <row r="3422" spans="1:39" s="10" customFormat="1" ht="18.95" customHeight="1" x14ac:dyDescent="0.25">
      <c r="A3422" s="8"/>
      <c r="B3422" s="8"/>
      <c r="C3422" s="8"/>
      <c r="D3422" s="9"/>
      <c r="E3422" s="8"/>
      <c r="F3422" s="8"/>
      <c r="G3422" s="9"/>
      <c r="H3422" s="8"/>
      <c r="I3422" s="8"/>
      <c r="J3422" s="9"/>
      <c r="K3422" s="8"/>
      <c r="L3422" s="8"/>
      <c r="M3422" s="9"/>
      <c r="N3422" s="8"/>
      <c r="O3422" s="8"/>
      <c r="P3422" s="9"/>
      <c r="Q3422" s="8"/>
      <c r="R3422" s="8"/>
      <c r="S3422" s="9"/>
      <c r="T3422" s="8"/>
      <c r="U3422" s="8"/>
      <c r="V3422" s="9"/>
      <c r="W3422" s="8"/>
      <c r="X3422" s="8"/>
      <c r="Y3422" s="9"/>
      <c r="Z3422" s="8"/>
      <c r="AA3422" s="8"/>
      <c r="AB3422" s="9"/>
      <c r="AC3422" s="8"/>
      <c r="AD3422" s="8"/>
      <c r="AE3422" s="9"/>
      <c r="AF3422" s="8"/>
      <c r="AG3422" s="8"/>
      <c r="AH3422" s="9"/>
      <c r="AI3422" s="13"/>
      <c r="AJ3422" s="8"/>
      <c r="AK3422" s="8"/>
      <c r="AL3422" s="8"/>
      <c r="AM3422" s="3"/>
    </row>
    <row r="3423" spans="1:39" s="10" customFormat="1" ht="18.95" customHeight="1" x14ac:dyDescent="0.25">
      <c r="A3423" s="8"/>
      <c r="B3423" s="8"/>
      <c r="C3423" s="8"/>
      <c r="D3423" s="9"/>
      <c r="E3423" s="8"/>
      <c r="F3423" s="8"/>
      <c r="G3423" s="9"/>
      <c r="H3423" s="8"/>
      <c r="I3423" s="8"/>
      <c r="J3423" s="9"/>
      <c r="K3423" s="8"/>
      <c r="L3423" s="8"/>
      <c r="M3423" s="9"/>
      <c r="N3423" s="8"/>
      <c r="O3423" s="8"/>
      <c r="P3423" s="9"/>
      <c r="Q3423" s="8"/>
      <c r="R3423" s="8"/>
      <c r="S3423" s="9"/>
      <c r="T3423" s="8"/>
      <c r="U3423" s="8"/>
      <c r="V3423" s="9"/>
      <c r="W3423" s="8"/>
      <c r="X3423" s="8"/>
      <c r="Y3423" s="9"/>
      <c r="Z3423" s="8"/>
      <c r="AA3423" s="8"/>
      <c r="AB3423" s="9"/>
      <c r="AC3423" s="8"/>
      <c r="AD3423" s="8"/>
      <c r="AE3423" s="9"/>
      <c r="AF3423" s="8"/>
      <c r="AG3423" s="8"/>
      <c r="AH3423" s="9"/>
      <c r="AI3423" s="13"/>
      <c r="AJ3423" s="8"/>
      <c r="AK3423" s="8"/>
      <c r="AL3423" s="8"/>
      <c r="AM3423" s="3"/>
    </row>
    <row r="3424" spans="1:39" s="10" customFormat="1" ht="18.95" customHeight="1" x14ac:dyDescent="0.25">
      <c r="A3424" s="8"/>
      <c r="B3424" s="8"/>
      <c r="C3424" s="8"/>
      <c r="D3424" s="9"/>
      <c r="E3424" s="8"/>
      <c r="F3424" s="8"/>
      <c r="G3424" s="9"/>
      <c r="H3424" s="8"/>
      <c r="I3424" s="8"/>
      <c r="J3424" s="9"/>
      <c r="K3424" s="8"/>
      <c r="L3424" s="8"/>
      <c r="M3424" s="9"/>
      <c r="N3424" s="8"/>
      <c r="O3424" s="8"/>
      <c r="P3424" s="9"/>
      <c r="Q3424" s="8"/>
      <c r="R3424" s="8"/>
      <c r="S3424" s="9"/>
      <c r="T3424" s="8"/>
      <c r="U3424" s="8"/>
      <c r="V3424" s="9"/>
      <c r="W3424" s="8"/>
      <c r="X3424" s="8"/>
      <c r="Y3424" s="9"/>
      <c r="Z3424" s="8"/>
      <c r="AA3424" s="8"/>
      <c r="AB3424" s="9"/>
      <c r="AC3424" s="8"/>
      <c r="AD3424" s="8"/>
      <c r="AE3424" s="9"/>
      <c r="AF3424" s="8"/>
      <c r="AG3424" s="8"/>
      <c r="AH3424" s="9"/>
      <c r="AI3424" s="13"/>
      <c r="AJ3424" s="8"/>
      <c r="AK3424" s="8"/>
      <c r="AL3424" s="8"/>
      <c r="AM3424" s="3"/>
    </row>
    <row r="3425" spans="1:39" s="10" customFormat="1" ht="18.95" customHeight="1" x14ac:dyDescent="0.25">
      <c r="A3425" s="8"/>
      <c r="B3425" s="8"/>
      <c r="C3425" s="8"/>
      <c r="D3425" s="9"/>
      <c r="E3425" s="8"/>
      <c r="F3425" s="8"/>
      <c r="G3425" s="9"/>
      <c r="H3425" s="8"/>
      <c r="I3425" s="8"/>
      <c r="J3425" s="9"/>
      <c r="K3425" s="8"/>
      <c r="L3425" s="8"/>
      <c r="M3425" s="9"/>
      <c r="N3425" s="8"/>
      <c r="O3425" s="8"/>
      <c r="P3425" s="9"/>
      <c r="Q3425" s="8"/>
      <c r="R3425" s="8"/>
      <c r="S3425" s="9"/>
      <c r="T3425" s="8"/>
      <c r="U3425" s="8"/>
      <c r="V3425" s="9"/>
      <c r="W3425" s="8"/>
      <c r="X3425" s="8"/>
      <c r="Y3425" s="9"/>
      <c r="Z3425" s="8"/>
      <c r="AA3425" s="8"/>
      <c r="AB3425" s="9"/>
      <c r="AC3425" s="8"/>
      <c r="AD3425" s="8"/>
      <c r="AE3425" s="9"/>
      <c r="AF3425" s="8"/>
      <c r="AG3425" s="8"/>
      <c r="AH3425" s="9"/>
      <c r="AI3425" s="13"/>
      <c r="AJ3425" s="8"/>
      <c r="AK3425" s="8"/>
      <c r="AL3425" s="8"/>
      <c r="AM3425" s="3"/>
    </row>
    <row r="3426" spans="1:39" s="10" customFormat="1" ht="18.95" customHeight="1" x14ac:dyDescent="0.25">
      <c r="A3426" s="8"/>
      <c r="B3426" s="8"/>
      <c r="C3426" s="8"/>
      <c r="D3426" s="9"/>
      <c r="E3426" s="8"/>
      <c r="F3426" s="8"/>
      <c r="G3426" s="9"/>
      <c r="H3426" s="8"/>
      <c r="I3426" s="8"/>
      <c r="J3426" s="9"/>
      <c r="K3426" s="8"/>
      <c r="L3426" s="8"/>
      <c r="M3426" s="9"/>
      <c r="N3426" s="8"/>
      <c r="O3426" s="8"/>
      <c r="P3426" s="9"/>
      <c r="Q3426" s="8"/>
      <c r="R3426" s="8"/>
      <c r="S3426" s="9"/>
      <c r="T3426" s="8"/>
      <c r="U3426" s="8"/>
      <c r="V3426" s="9"/>
      <c r="W3426" s="8"/>
      <c r="X3426" s="8"/>
      <c r="Y3426" s="9"/>
      <c r="Z3426" s="8"/>
      <c r="AA3426" s="8"/>
      <c r="AB3426" s="9"/>
      <c r="AC3426" s="8"/>
      <c r="AD3426" s="8"/>
      <c r="AE3426" s="9"/>
      <c r="AF3426" s="8"/>
      <c r="AG3426" s="8"/>
      <c r="AH3426" s="9"/>
      <c r="AI3426" s="13"/>
      <c r="AJ3426" s="8"/>
      <c r="AK3426" s="8"/>
      <c r="AL3426" s="8"/>
      <c r="AM3426" s="3"/>
    </row>
    <row r="3427" spans="1:39" s="10" customFormat="1" ht="18.95" customHeight="1" x14ac:dyDescent="0.25">
      <c r="A3427" s="8"/>
      <c r="B3427" s="8"/>
      <c r="C3427" s="8"/>
      <c r="D3427" s="9"/>
      <c r="E3427" s="8"/>
      <c r="F3427" s="8"/>
      <c r="G3427" s="9"/>
      <c r="H3427" s="8"/>
      <c r="I3427" s="8"/>
      <c r="J3427" s="9"/>
      <c r="K3427" s="8"/>
      <c r="L3427" s="8"/>
      <c r="M3427" s="9"/>
      <c r="N3427" s="8"/>
      <c r="O3427" s="8"/>
      <c r="P3427" s="9"/>
      <c r="Q3427" s="8"/>
      <c r="R3427" s="8"/>
      <c r="S3427" s="9"/>
      <c r="T3427" s="8"/>
      <c r="U3427" s="8"/>
      <c r="V3427" s="9"/>
      <c r="W3427" s="8"/>
      <c r="X3427" s="8"/>
      <c r="Y3427" s="9"/>
      <c r="Z3427" s="8"/>
      <c r="AA3427" s="8"/>
      <c r="AB3427" s="9"/>
      <c r="AC3427" s="8"/>
      <c r="AD3427" s="8"/>
      <c r="AE3427" s="9"/>
      <c r="AF3427" s="8"/>
      <c r="AG3427" s="8"/>
      <c r="AH3427" s="9"/>
      <c r="AI3427" s="13"/>
      <c r="AJ3427" s="8"/>
      <c r="AK3427" s="8"/>
      <c r="AL3427" s="8"/>
      <c r="AM3427" s="3"/>
    </row>
    <row r="3428" spans="1:39" s="10" customFormat="1" ht="18.95" customHeight="1" x14ac:dyDescent="0.25">
      <c r="A3428" s="8"/>
      <c r="B3428" s="8"/>
      <c r="C3428" s="8"/>
      <c r="D3428" s="9"/>
      <c r="E3428" s="8"/>
      <c r="F3428" s="8"/>
      <c r="G3428" s="9"/>
      <c r="H3428" s="8"/>
      <c r="I3428" s="8"/>
      <c r="J3428" s="9"/>
      <c r="K3428" s="8"/>
      <c r="L3428" s="8"/>
      <c r="M3428" s="9"/>
      <c r="N3428" s="8"/>
      <c r="O3428" s="8"/>
      <c r="P3428" s="9"/>
      <c r="Q3428" s="8"/>
      <c r="R3428" s="8"/>
      <c r="S3428" s="9"/>
      <c r="T3428" s="8"/>
      <c r="U3428" s="8"/>
      <c r="V3428" s="9"/>
      <c r="W3428" s="8"/>
      <c r="X3428" s="8"/>
      <c r="Y3428" s="9"/>
      <c r="Z3428" s="8"/>
      <c r="AA3428" s="8"/>
      <c r="AB3428" s="9"/>
      <c r="AC3428" s="8"/>
      <c r="AD3428" s="8"/>
      <c r="AE3428" s="9"/>
      <c r="AF3428" s="8"/>
      <c r="AG3428" s="8"/>
      <c r="AH3428" s="9"/>
      <c r="AI3428" s="13"/>
      <c r="AJ3428" s="8"/>
      <c r="AK3428" s="8"/>
      <c r="AL3428" s="8"/>
      <c r="AM3428" s="3"/>
    </row>
    <row r="3429" spans="1:39" s="10" customFormat="1" ht="18.95" customHeight="1" x14ac:dyDescent="0.25">
      <c r="A3429" s="8"/>
      <c r="B3429" s="8"/>
      <c r="C3429" s="8"/>
      <c r="D3429" s="9"/>
      <c r="E3429" s="8"/>
      <c r="F3429" s="8"/>
      <c r="G3429" s="9"/>
      <c r="H3429" s="8"/>
      <c r="I3429" s="8"/>
      <c r="J3429" s="9"/>
      <c r="K3429" s="8"/>
      <c r="L3429" s="8"/>
      <c r="M3429" s="9"/>
      <c r="N3429" s="8"/>
      <c r="O3429" s="8"/>
      <c r="P3429" s="9"/>
      <c r="Q3429" s="8"/>
      <c r="R3429" s="8"/>
      <c r="S3429" s="9"/>
      <c r="T3429" s="8"/>
      <c r="U3429" s="8"/>
      <c r="V3429" s="9"/>
      <c r="W3429" s="8"/>
      <c r="X3429" s="8"/>
      <c r="Y3429" s="9"/>
      <c r="Z3429" s="8"/>
      <c r="AA3429" s="8"/>
      <c r="AB3429" s="9"/>
      <c r="AC3429" s="8"/>
      <c r="AD3429" s="8"/>
      <c r="AE3429" s="9"/>
      <c r="AF3429" s="8"/>
      <c r="AG3429" s="8"/>
      <c r="AH3429" s="9"/>
      <c r="AI3429" s="13"/>
      <c r="AJ3429" s="8"/>
      <c r="AK3429" s="8"/>
      <c r="AL3429" s="8"/>
      <c r="AM3429" s="3"/>
    </row>
    <row r="3430" spans="1:39" s="10" customFormat="1" ht="18.95" customHeight="1" x14ac:dyDescent="0.25">
      <c r="A3430" s="8"/>
      <c r="B3430" s="8"/>
      <c r="C3430" s="8"/>
      <c r="D3430" s="9"/>
      <c r="E3430" s="8"/>
      <c r="F3430" s="8"/>
      <c r="G3430" s="9"/>
      <c r="H3430" s="8"/>
      <c r="I3430" s="8"/>
      <c r="J3430" s="9"/>
      <c r="K3430" s="8"/>
      <c r="L3430" s="8"/>
      <c r="M3430" s="9"/>
      <c r="N3430" s="8"/>
      <c r="O3430" s="8"/>
      <c r="P3430" s="9"/>
      <c r="Q3430" s="8"/>
      <c r="R3430" s="8"/>
      <c r="S3430" s="9"/>
      <c r="T3430" s="8"/>
      <c r="U3430" s="8"/>
      <c r="V3430" s="9"/>
      <c r="W3430" s="8"/>
      <c r="X3430" s="8"/>
      <c r="Y3430" s="9"/>
      <c r="Z3430" s="8"/>
      <c r="AA3430" s="8"/>
      <c r="AB3430" s="9"/>
      <c r="AC3430" s="8"/>
      <c r="AD3430" s="8"/>
      <c r="AE3430" s="9"/>
      <c r="AF3430" s="8"/>
      <c r="AG3430" s="8"/>
      <c r="AH3430" s="9"/>
      <c r="AI3430" s="13"/>
      <c r="AJ3430" s="8"/>
      <c r="AK3430" s="8"/>
      <c r="AL3430" s="8"/>
      <c r="AM3430" s="3"/>
    </row>
    <row r="3431" spans="1:39" s="10" customFormat="1" ht="18.95" customHeight="1" x14ac:dyDescent="0.25">
      <c r="A3431" s="8"/>
      <c r="B3431" s="8"/>
      <c r="C3431" s="8"/>
      <c r="D3431" s="9"/>
      <c r="E3431" s="8"/>
      <c r="F3431" s="8"/>
      <c r="G3431" s="9"/>
      <c r="H3431" s="8"/>
      <c r="I3431" s="8"/>
      <c r="J3431" s="9"/>
      <c r="K3431" s="8"/>
      <c r="L3431" s="8"/>
      <c r="M3431" s="9"/>
      <c r="N3431" s="8"/>
      <c r="O3431" s="8"/>
      <c r="P3431" s="9"/>
      <c r="Q3431" s="8"/>
      <c r="R3431" s="8"/>
      <c r="S3431" s="9"/>
      <c r="T3431" s="8"/>
      <c r="U3431" s="8"/>
      <c r="V3431" s="9"/>
      <c r="W3431" s="8"/>
      <c r="X3431" s="8"/>
      <c r="Y3431" s="9"/>
      <c r="Z3431" s="8"/>
      <c r="AA3431" s="8"/>
      <c r="AB3431" s="9"/>
      <c r="AC3431" s="8"/>
      <c r="AD3431" s="8"/>
      <c r="AE3431" s="9"/>
      <c r="AF3431" s="8"/>
      <c r="AG3431" s="8"/>
      <c r="AH3431" s="9"/>
      <c r="AI3431" s="13"/>
      <c r="AJ3431" s="8"/>
      <c r="AK3431" s="8"/>
      <c r="AL3431" s="8"/>
      <c r="AM3431" s="3"/>
    </row>
    <row r="3432" spans="1:39" s="10" customFormat="1" ht="18.95" customHeight="1" x14ac:dyDescent="0.25">
      <c r="A3432" s="8"/>
      <c r="B3432" s="8"/>
      <c r="C3432" s="8"/>
      <c r="D3432" s="9"/>
      <c r="E3432" s="8"/>
      <c r="F3432" s="8"/>
      <c r="G3432" s="9"/>
      <c r="H3432" s="8"/>
      <c r="I3432" s="8"/>
      <c r="J3432" s="9"/>
      <c r="K3432" s="8"/>
      <c r="L3432" s="8"/>
      <c r="M3432" s="9"/>
      <c r="N3432" s="8"/>
      <c r="O3432" s="8"/>
      <c r="P3432" s="9"/>
      <c r="Q3432" s="8"/>
      <c r="R3432" s="8"/>
      <c r="S3432" s="9"/>
      <c r="T3432" s="8"/>
      <c r="U3432" s="8"/>
      <c r="V3432" s="9"/>
      <c r="W3432" s="8"/>
      <c r="X3432" s="8"/>
      <c r="Y3432" s="9"/>
      <c r="Z3432" s="8"/>
      <c r="AA3432" s="8"/>
      <c r="AB3432" s="9"/>
      <c r="AC3432" s="8"/>
      <c r="AD3432" s="8"/>
      <c r="AE3432" s="9"/>
      <c r="AF3432" s="8"/>
      <c r="AG3432" s="8"/>
      <c r="AH3432" s="9"/>
      <c r="AI3432" s="13"/>
      <c r="AJ3432" s="8"/>
      <c r="AK3432" s="8"/>
      <c r="AL3432" s="8"/>
      <c r="AM3432" s="3"/>
    </row>
    <row r="3433" spans="1:39" s="10" customFormat="1" ht="18.95" customHeight="1" x14ac:dyDescent="0.25">
      <c r="A3433" s="8"/>
      <c r="B3433" s="8"/>
      <c r="C3433" s="8"/>
      <c r="D3433" s="9"/>
      <c r="E3433" s="8"/>
      <c r="F3433" s="8"/>
      <c r="G3433" s="9"/>
      <c r="H3433" s="8"/>
      <c r="I3433" s="8"/>
      <c r="J3433" s="9"/>
      <c r="K3433" s="8"/>
      <c r="L3433" s="8"/>
      <c r="M3433" s="9"/>
      <c r="N3433" s="8"/>
      <c r="O3433" s="8"/>
      <c r="P3433" s="9"/>
      <c r="Q3433" s="8"/>
      <c r="R3433" s="8"/>
      <c r="S3433" s="9"/>
      <c r="T3433" s="8"/>
      <c r="U3433" s="8"/>
      <c r="V3433" s="9"/>
      <c r="W3433" s="8"/>
      <c r="X3433" s="8"/>
      <c r="Y3433" s="9"/>
      <c r="Z3433" s="8"/>
      <c r="AA3433" s="8"/>
      <c r="AB3433" s="9"/>
      <c r="AC3433" s="8"/>
      <c r="AD3433" s="8"/>
      <c r="AE3433" s="9"/>
      <c r="AF3433" s="8"/>
      <c r="AG3433" s="8"/>
      <c r="AH3433" s="9"/>
      <c r="AI3433" s="13"/>
      <c r="AJ3433" s="8"/>
      <c r="AK3433" s="8"/>
      <c r="AL3433" s="8"/>
      <c r="AM3433" s="3"/>
    </row>
    <row r="3434" spans="1:39" s="10" customFormat="1" ht="18.95" customHeight="1" x14ac:dyDescent="0.25">
      <c r="A3434" s="8"/>
      <c r="B3434" s="8"/>
      <c r="C3434" s="8"/>
      <c r="D3434" s="9"/>
      <c r="E3434" s="8"/>
      <c r="F3434" s="8"/>
      <c r="G3434" s="9"/>
      <c r="H3434" s="8"/>
      <c r="I3434" s="8"/>
      <c r="J3434" s="9"/>
      <c r="K3434" s="8"/>
      <c r="L3434" s="8"/>
      <c r="M3434" s="9"/>
      <c r="N3434" s="8"/>
      <c r="O3434" s="8"/>
      <c r="P3434" s="9"/>
      <c r="Q3434" s="8"/>
      <c r="R3434" s="8"/>
      <c r="S3434" s="9"/>
      <c r="T3434" s="8"/>
      <c r="U3434" s="8"/>
      <c r="V3434" s="9"/>
      <c r="W3434" s="8"/>
      <c r="X3434" s="8"/>
      <c r="Y3434" s="9"/>
      <c r="Z3434" s="8"/>
      <c r="AA3434" s="8"/>
      <c r="AB3434" s="9"/>
      <c r="AC3434" s="8"/>
      <c r="AD3434" s="8"/>
      <c r="AE3434" s="9"/>
      <c r="AF3434" s="8"/>
      <c r="AG3434" s="8"/>
      <c r="AH3434" s="9"/>
      <c r="AI3434" s="13"/>
      <c r="AJ3434" s="8"/>
      <c r="AK3434" s="8"/>
      <c r="AL3434" s="8"/>
      <c r="AM3434" s="3"/>
    </row>
    <row r="3435" spans="1:39" s="10" customFormat="1" ht="18.95" customHeight="1" x14ac:dyDescent="0.25">
      <c r="A3435" s="8"/>
      <c r="B3435" s="8"/>
      <c r="C3435" s="8"/>
      <c r="D3435" s="9"/>
      <c r="E3435" s="8"/>
      <c r="F3435" s="8"/>
      <c r="G3435" s="9"/>
      <c r="H3435" s="8"/>
      <c r="I3435" s="8"/>
      <c r="J3435" s="9"/>
      <c r="K3435" s="8"/>
      <c r="L3435" s="8"/>
      <c r="M3435" s="9"/>
      <c r="N3435" s="8"/>
      <c r="O3435" s="8"/>
      <c r="P3435" s="9"/>
      <c r="Q3435" s="8"/>
      <c r="R3435" s="8"/>
      <c r="S3435" s="9"/>
      <c r="T3435" s="8"/>
      <c r="U3435" s="8"/>
      <c r="V3435" s="9"/>
      <c r="W3435" s="8"/>
      <c r="X3435" s="8"/>
      <c r="Y3435" s="9"/>
      <c r="Z3435" s="8"/>
      <c r="AA3435" s="8"/>
      <c r="AB3435" s="9"/>
      <c r="AC3435" s="8"/>
      <c r="AD3435" s="8"/>
      <c r="AE3435" s="9"/>
      <c r="AF3435" s="8"/>
      <c r="AG3435" s="8"/>
      <c r="AH3435" s="9"/>
      <c r="AI3435" s="13"/>
      <c r="AJ3435" s="8"/>
      <c r="AK3435" s="8"/>
      <c r="AL3435" s="8"/>
      <c r="AM3435" s="3"/>
    </row>
    <row r="3436" spans="1:39" s="10" customFormat="1" ht="18.95" customHeight="1" x14ac:dyDescent="0.25">
      <c r="A3436" s="8"/>
      <c r="B3436" s="8"/>
      <c r="C3436" s="8"/>
      <c r="D3436" s="9"/>
      <c r="E3436" s="8"/>
      <c r="F3436" s="8"/>
      <c r="G3436" s="9"/>
      <c r="H3436" s="8"/>
      <c r="I3436" s="8"/>
      <c r="J3436" s="9"/>
      <c r="K3436" s="8"/>
      <c r="L3436" s="8"/>
      <c r="M3436" s="9"/>
      <c r="N3436" s="8"/>
      <c r="O3436" s="8"/>
      <c r="P3436" s="9"/>
      <c r="Q3436" s="8"/>
      <c r="R3436" s="8"/>
      <c r="S3436" s="9"/>
      <c r="T3436" s="8"/>
      <c r="U3436" s="8"/>
      <c r="V3436" s="9"/>
      <c r="W3436" s="8"/>
      <c r="X3436" s="8"/>
      <c r="Y3436" s="9"/>
      <c r="Z3436" s="8"/>
      <c r="AA3436" s="8"/>
      <c r="AB3436" s="9"/>
      <c r="AC3436" s="8"/>
      <c r="AD3436" s="8"/>
      <c r="AE3436" s="9"/>
      <c r="AF3436" s="8"/>
      <c r="AG3436" s="8"/>
      <c r="AH3436" s="9"/>
      <c r="AI3436" s="13"/>
      <c r="AJ3436" s="8"/>
      <c r="AK3436" s="8"/>
      <c r="AL3436" s="8"/>
      <c r="AM3436" s="3"/>
    </row>
    <row r="3437" spans="1:39" s="10" customFormat="1" ht="18.95" customHeight="1" x14ac:dyDescent="0.25">
      <c r="A3437" s="8"/>
      <c r="B3437" s="8"/>
      <c r="C3437" s="8"/>
      <c r="D3437" s="9"/>
      <c r="E3437" s="8"/>
      <c r="F3437" s="8"/>
      <c r="G3437" s="9"/>
      <c r="H3437" s="8"/>
      <c r="I3437" s="8"/>
      <c r="J3437" s="9"/>
      <c r="K3437" s="8"/>
      <c r="L3437" s="8"/>
      <c r="M3437" s="9"/>
      <c r="N3437" s="8"/>
      <c r="O3437" s="8"/>
      <c r="P3437" s="9"/>
      <c r="Q3437" s="8"/>
      <c r="R3437" s="8"/>
      <c r="S3437" s="9"/>
      <c r="T3437" s="8"/>
      <c r="U3437" s="8"/>
      <c r="V3437" s="9"/>
      <c r="W3437" s="8"/>
      <c r="X3437" s="8"/>
      <c r="Y3437" s="9"/>
      <c r="Z3437" s="8"/>
      <c r="AA3437" s="8"/>
      <c r="AB3437" s="9"/>
      <c r="AC3437" s="8"/>
      <c r="AD3437" s="8"/>
      <c r="AE3437" s="9"/>
      <c r="AF3437" s="8"/>
      <c r="AG3437" s="8"/>
      <c r="AH3437" s="9"/>
      <c r="AI3437" s="13"/>
      <c r="AJ3437" s="8"/>
      <c r="AK3437" s="8"/>
      <c r="AL3437" s="8"/>
      <c r="AM3437" s="3"/>
    </row>
    <row r="3438" spans="1:39" s="10" customFormat="1" ht="18.95" customHeight="1" x14ac:dyDescent="0.25">
      <c r="A3438" s="8"/>
      <c r="B3438" s="8"/>
      <c r="C3438" s="8"/>
      <c r="D3438" s="9"/>
      <c r="E3438" s="8"/>
      <c r="F3438" s="8"/>
      <c r="G3438" s="9"/>
      <c r="H3438" s="8"/>
      <c r="I3438" s="8"/>
      <c r="J3438" s="9"/>
      <c r="K3438" s="8"/>
      <c r="L3438" s="8"/>
      <c r="M3438" s="9"/>
      <c r="N3438" s="8"/>
      <c r="O3438" s="8"/>
      <c r="P3438" s="9"/>
      <c r="Q3438" s="8"/>
      <c r="R3438" s="8"/>
      <c r="S3438" s="9"/>
      <c r="T3438" s="8"/>
      <c r="U3438" s="8"/>
      <c r="V3438" s="9"/>
      <c r="W3438" s="8"/>
      <c r="X3438" s="8"/>
      <c r="Y3438" s="9"/>
      <c r="Z3438" s="8"/>
      <c r="AA3438" s="8"/>
      <c r="AB3438" s="9"/>
      <c r="AC3438" s="8"/>
      <c r="AD3438" s="8"/>
      <c r="AE3438" s="9"/>
      <c r="AF3438" s="8"/>
      <c r="AG3438" s="8"/>
      <c r="AH3438" s="9"/>
      <c r="AI3438" s="13"/>
      <c r="AJ3438" s="8"/>
      <c r="AK3438" s="8"/>
      <c r="AL3438" s="8"/>
      <c r="AM3438" s="3"/>
    </row>
    <row r="3439" spans="1:39" s="10" customFormat="1" ht="18.95" customHeight="1" x14ac:dyDescent="0.25">
      <c r="A3439" s="8"/>
      <c r="B3439" s="8"/>
      <c r="C3439" s="8"/>
      <c r="D3439" s="9"/>
      <c r="E3439" s="8"/>
      <c r="F3439" s="8"/>
      <c r="G3439" s="9"/>
      <c r="H3439" s="8"/>
      <c r="I3439" s="8"/>
      <c r="J3439" s="9"/>
      <c r="K3439" s="8"/>
      <c r="L3439" s="8"/>
      <c r="M3439" s="9"/>
      <c r="N3439" s="8"/>
      <c r="O3439" s="8"/>
      <c r="P3439" s="9"/>
      <c r="Q3439" s="8"/>
      <c r="R3439" s="8"/>
      <c r="S3439" s="9"/>
      <c r="T3439" s="8"/>
      <c r="U3439" s="8"/>
      <c r="V3439" s="9"/>
      <c r="W3439" s="8"/>
      <c r="X3439" s="8"/>
      <c r="Y3439" s="9"/>
      <c r="Z3439" s="8"/>
      <c r="AA3439" s="8"/>
      <c r="AB3439" s="9"/>
      <c r="AC3439" s="8"/>
      <c r="AD3439" s="8"/>
      <c r="AE3439" s="9"/>
      <c r="AF3439" s="8"/>
      <c r="AG3439" s="8"/>
      <c r="AH3439" s="9"/>
      <c r="AI3439" s="13"/>
      <c r="AJ3439" s="8"/>
      <c r="AK3439" s="8"/>
      <c r="AL3439" s="8"/>
      <c r="AM3439" s="3"/>
    </row>
    <row r="3440" spans="1:39" s="10" customFormat="1" ht="18.95" customHeight="1" x14ac:dyDescent="0.25">
      <c r="A3440" s="8"/>
      <c r="B3440" s="8"/>
      <c r="C3440" s="8"/>
      <c r="D3440" s="9"/>
      <c r="E3440" s="8"/>
      <c r="F3440" s="8"/>
      <c r="G3440" s="9"/>
      <c r="H3440" s="8"/>
      <c r="I3440" s="8"/>
      <c r="J3440" s="9"/>
      <c r="K3440" s="8"/>
      <c r="L3440" s="8"/>
      <c r="M3440" s="9"/>
      <c r="N3440" s="8"/>
      <c r="O3440" s="8"/>
      <c r="P3440" s="9"/>
      <c r="Q3440" s="8"/>
      <c r="R3440" s="8"/>
      <c r="S3440" s="9"/>
      <c r="T3440" s="8"/>
      <c r="U3440" s="8"/>
      <c r="V3440" s="9"/>
      <c r="W3440" s="8"/>
      <c r="X3440" s="8"/>
      <c r="Y3440" s="9"/>
      <c r="Z3440" s="8"/>
      <c r="AA3440" s="8"/>
      <c r="AB3440" s="9"/>
      <c r="AC3440" s="8"/>
      <c r="AD3440" s="8"/>
      <c r="AE3440" s="9"/>
      <c r="AF3440" s="8"/>
      <c r="AG3440" s="8"/>
      <c r="AH3440" s="9"/>
      <c r="AI3440" s="13"/>
      <c r="AJ3440" s="8"/>
      <c r="AK3440" s="8"/>
      <c r="AL3440" s="8"/>
      <c r="AM3440" s="3"/>
    </row>
    <row r="3441" spans="1:39" s="10" customFormat="1" ht="18.95" customHeight="1" x14ac:dyDescent="0.25">
      <c r="A3441" s="8"/>
      <c r="B3441" s="8"/>
      <c r="C3441" s="8"/>
      <c r="D3441" s="9"/>
      <c r="E3441" s="8"/>
      <c r="F3441" s="8"/>
      <c r="G3441" s="9"/>
      <c r="H3441" s="8"/>
      <c r="I3441" s="8"/>
      <c r="J3441" s="9"/>
      <c r="K3441" s="8"/>
      <c r="L3441" s="8"/>
      <c r="M3441" s="9"/>
      <c r="N3441" s="8"/>
      <c r="O3441" s="8"/>
      <c r="P3441" s="9"/>
      <c r="Q3441" s="8"/>
      <c r="R3441" s="8"/>
      <c r="S3441" s="9"/>
      <c r="T3441" s="8"/>
      <c r="U3441" s="8"/>
      <c r="V3441" s="9"/>
      <c r="W3441" s="8"/>
      <c r="X3441" s="8"/>
      <c r="Y3441" s="9"/>
      <c r="Z3441" s="8"/>
      <c r="AA3441" s="8"/>
      <c r="AB3441" s="9"/>
      <c r="AC3441" s="8"/>
      <c r="AD3441" s="8"/>
      <c r="AE3441" s="9"/>
      <c r="AF3441" s="8"/>
      <c r="AG3441" s="8"/>
      <c r="AH3441" s="9"/>
      <c r="AI3441" s="13"/>
      <c r="AJ3441" s="8"/>
      <c r="AK3441" s="8"/>
      <c r="AL3441" s="8"/>
      <c r="AM3441" s="3"/>
    </row>
    <row r="3442" spans="1:39" s="10" customFormat="1" ht="18.95" customHeight="1" x14ac:dyDescent="0.25">
      <c r="A3442" s="8"/>
      <c r="B3442" s="8"/>
      <c r="C3442" s="8"/>
      <c r="D3442" s="9"/>
      <c r="E3442" s="8"/>
      <c r="F3442" s="8"/>
      <c r="G3442" s="9"/>
      <c r="H3442" s="8"/>
      <c r="I3442" s="8"/>
      <c r="J3442" s="9"/>
      <c r="K3442" s="8"/>
      <c r="L3442" s="8"/>
      <c r="M3442" s="9"/>
      <c r="N3442" s="8"/>
      <c r="O3442" s="8"/>
      <c r="P3442" s="9"/>
      <c r="Q3442" s="8"/>
      <c r="R3442" s="8"/>
      <c r="S3442" s="9"/>
      <c r="T3442" s="8"/>
      <c r="U3442" s="8"/>
      <c r="V3442" s="9"/>
      <c r="W3442" s="8"/>
      <c r="X3442" s="8"/>
      <c r="Y3442" s="9"/>
      <c r="Z3442" s="8"/>
      <c r="AA3442" s="8"/>
      <c r="AB3442" s="9"/>
      <c r="AC3442" s="8"/>
      <c r="AD3442" s="8"/>
      <c r="AE3442" s="9"/>
      <c r="AF3442" s="8"/>
      <c r="AG3442" s="8"/>
      <c r="AH3442" s="9"/>
      <c r="AI3442" s="13"/>
      <c r="AJ3442" s="8"/>
      <c r="AK3442" s="8"/>
      <c r="AL3442" s="8"/>
      <c r="AM3442" s="3"/>
    </row>
    <row r="3443" spans="1:39" s="10" customFormat="1" ht="18.95" customHeight="1" x14ac:dyDescent="0.25">
      <c r="A3443" s="8"/>
      <c r="B3443" s="8"/>
      <c r="C3443" s="8"/>
      <c r="D3443" s="9"/>
      <c r="E3443" s="8"/>
      <c r="F3443" s="8"/>
      <c r="G3443" s="9"/>
      <c r="H3443" s="8"/>
      <c r="I3443" s="8"/>
      <c r="J3443" s="9"/>
      <c r="K3443" s="8"/>
      <c r="L3443" s="8"/>
      <c r="M3443" s="9"/>
      <c r="N3443" s="8"/>
      <c r="O3443" s="8"/>
      <c r="P3443" s="9"/>
      <c r="Q3443" s="8"/>
      <c r="R3443" s="8"/>
      <c r="S3443" s="9"/>
      <c r="T3443" s="8"/>
      <c r="U3443" s="8"/>
      <c r="V3443" s="9"/>
      <c r="W3443" s="8"/>
      <c r="X3443" s="8"/>
      <c r="Y3443" s="9"/>
      <c r="Z3443" s="8"/>
      <c r="AA3443" s="8"/>
      <c r="AB3443" s="9"/>
      <c r="AC3443" s="8"/>
      <c r="AD3443" s="8"/>
      <c r="AE3443" s="9"/>
      <c r="AF3443" s="8"/>
      <c r="AG3443" s="8"/>
      <c r="AH3443" s="9"/>
      <c r="AI3443" s="13"/>
      <c r="AJ3443" s="8"/>
      <c r="AK3443" s="8"/>
      <c r="AL3443" s="8"/>
      <c r="AM3443" s="3"/>
    </row>
    <row r="3444" spans="1:39" s="10" customFormat="1" ht="18.95" customHeight="1" x14ac:dyDescent="0.25">
      <c r="A3444" s="8"/>
      <c r="B3444" s="8"/>
      <c r="C3444" s="8"/>
      <c r="D3444" s="9"/>
      <c r="E3444" s="8"/>
      <c r="F3444" s="8"/>
      <c r="G3444" s="9"/>
      <c r="H3444" s="8"/>
      <c r="I3444" s="8"/>
      <c r="J3444" s="9"/>
      <c r="K3444" s="8"/>
      <c r="L3444" s="8"/>
      <c r="M3444" s="9"/>
      <c r="N3444" s="8"/>
      <c r="O3444" s="8"/>
      <c r="P3444" s="9"/>
      <c r="Q3444" s="8"/>
      <c r="R3444" s="8"/>
      <c r="S3444" s="9"/>
      <c r="T3444" s="8"/>
      <c r="U3444" s="8"/>
      <c r="V3444" s="9"/>
      <c r="W3444" s="8"/>
      <c r="X3444" s="8"/>
      <c r="Y3444" s="9"/>
      <c r="Z3444" s="8"/>
      <c r="AA3444" s="8"/>
      <c r="AB3444" s="9"/>
      <c r="AC3444" s="8"/>
      <c r="AD3444" s="8"/>
      <c r="AE3444" s="9"/>
      <c r="AF3444" s="8"/>
      <c r="AG3444" s="8"/>
      <c r="AH3444" s="9"/>
      <c r="AI3444" s="13"/>
      <c r="AJ3444" s="8"/>
      <c r="AK3444" s="8"/>
      <c r="AL3444" s="8"/>
      <c r="AM3444" s="3"/>
    </row>
    <row r="3445" spans="1:39" s="10" customFormat="1" ht="18.95" customHeight="1" x14ac:dyDescent="0.25">
      <c r="A3445" s="8"/>
      <c r="B3445" s="8"/>
      <c r="C3445" s="8"/>
      <c r="D3445" s="9"/>
      <c r="E3445" s="8"/>
      <c r="F3445" s="8"/>
      <c r="G3445" s="9"/>
      <c r="H3445" s="8"/>
      <c r="I3445" s="8"/>
      <c r="J3445" s="9"/>
      <c r="K3445" s="8"/>
      <c r="L3445" s="8"/>
      <c r="M3445" s="9"/>
      <c r="N3445" s="8"/>
      <c r="O3445" s="8"/>
      <c r="P3445" s="9"/>
      <c r="Q3445" s="8"/>
      <c r="R3445" s="8"/>
      <c r="S3445" s="9"/>
      <c r="T3445" s="8"/>
      <c r="U3445" s="8"/>
      <c r="V3445" s="9"/>
      <c r="W3445" s="8"/>
      <c r="X3445" s="8"/>
      <c r="Y3445" s="9"/>
      <c r="Z3445" s="8"/>
      <c r="AA3445" s="8"/>
      <c r="AB3445" s="9"/>
      <c r="AC3445" s="8"/>
      <c r="AD3445" s="8"/>
      <c r="AE3445" s="9"/>
      <c r="AF3445" s="8"/>
      <c r="AG3445" s="8"/>
      <c r="AH3445" s="9"/>
      <c r="AI3445" s="13"/>
      <c r="AJ3445" s="8"/>
      <c r="AK3445" s="8"/>
      <c r="AL3445" s="8"/>
      <c r="AM3445" s="3"/>
    </row>
    <row r="3446" spans="1:39" s="10" customFormat="1" ht="18.95" customHeight="1" x14ac:dyDescent="0.25">
      <c r="A3446" s="8"/>
      <c r="B3446" s="8"/>
      <c r="C3446" s="8"/>
      <c r="D3446" s="9"/>
      <c r="E3446" s="8"/>
      <c r="F3446" s="8"/>
      <c r="G3446" s="9"/>
      <c r="H3446" s="8"/>
      <c r="I3446" s="8"/>
      <c r="J3446" s="9"/>
      <c r="K3446" s="8"/>
      <c r="L3446" s="8"/>
      <c r="M3446" s="9"/>
      <c r="N3446" s="8"/>
      <c r="O3446" s="8"/>
      <c r="P3446" s="9"/>
      <c r="Q3446" s="8"/>
      <c r="R3446" s="8"/>
      <c r="S3446" s="9"/>
      <c r="T3446" s="8"/>
      <c r="U3446" s="8"/>
      <c r="V3446" s="9"/>
      <c r="W3446" s="8"/>
      <c r="X3446" s="8"/>
      <c r="Y3446" s="9"/>
      <c r="Z3446" s="8"/>
      <c r="AA3446" s="8"/>
      <c r="AB3446" s="9"/>
      <c r="AC3446" s="8"/>
      <c r="AD3446" s="8"/>
      <c r="AE3446" s="9"/>
      <c r="AF3446" s="8"/>
      <c r="AG3446" s="8"/>
      <c r="AH3446" s="9"/>
      <c r="AI3446" s="13"/>
      <c r="AJ3446" s="8"/>
      <c r="AK3446" s="8"/>
      <c r="AL3446" s="8"/>
      <c r="AM3446" s="3"/>
    </row>
    <row r="3447" spans="1:39" s="10" customFormat="1" ht="18.95" customHeight="1" x14ac:dyDescent="0.25">
      <c r="A3447" s="8"/>
      <c r="B3447" s="8"/>
      <c r="C3447" s="8"/>
      <c r="D3447" s="9"/>
      <c r="E3447" s="8"/>
      <c r="F3447" s="8"/>
      <c r="G3447" s="9"/>
      <c r="H3447" s="8"/>
      <c r="I3447" s="8"/>
      <c r="J3447" s="9"/>
      <c r="K3447" s="8"/>
      <c r="L3447" s="8"/>
      <c r="M3447" s="9"/>
      <c r="N3447" s="8"/>
      <c r="O3447" s="8"/>
      <c r="P3447" s="9"/>
      <c r="Q3447" s="8"/>
      <c r="R3447" s="8"/>
      <c r="S3447" s="9"/>
      <c r="T3447" s="8"/>
      <c r="U3447" s="8"/>
      <c r="V3447" s="9"/>
      <c r="W3447" s="8"/>
      <c r="X3447" s="8"/>
      <c r="Y3447" s="9"/>
      <c r="Z3447" s="8"/>
      <c r="AA3447" s="8"/>
      <c r="AB3447" s="9"/>
      <c r="AC3447" s="8"/>
      <c r="AD3447" s="8"/>
      <c r="AE3447" s="9"/>
      <c r="AF3447" s="8"/>
      <c r="AG3447" s="8"/>
      <c r="AH3447" s="9"/>
      <c r="AI3447" s="13"/>
      <c r="AJ3447" s="8"/>
      <c r="AK3447" s="8"/>
      <c r="AL3447" s="8"/>
      <c r="AM3447" s="3"/>
    </row>
    <row r="3448" spans="1:39" s="10" customFormat="1" ht="18.95" customHeight="1" x14ac:dyDescent="0.25">
      <c r="A3448" s="8"/>
      <c r="B3448" s="8"/>
      <c r="C3448" s="8"/>
      <c r="D3448" s="9"/>
      <c r="E3448" s="8"/>
      <c r="F3448" s="8"/>
      <c r="G3448" s="9"/>
      <c r="H3448" s="8"/>
      <c r="I3448" s="8"/>
      <c r="J3448" s="9"/>
      <c r="K3448" s="8"/>
      <c r="L3448" s="8"/>
      <c r="M3448" s="9"/>
      <c r="N3448" s="8"/>
      <c r="O3448" s="8"/>
      <c r="P3448" s="9"/>
      <c r="Q3448" s="8"/>
      <c r="R3448" s="8"/>
      <c r="S3448" s="9"/>
      <c r="T3448" s="8"/>
      <c r="U3448" s="8"/>
      <c r="V3448" s="9"/>
      <c r="W3448" s="8"/>
      <c r="X3448" s="8"/>
      <c r="Y3448" s="9"/>
      <c r="Z3448" s="8"/>
      <c r="AA3448" s="8"/>
      <c r="AB3448" s="9"/>
      <c r="AC3448" s="8"/>
      <c r="AD3448" s="8"/>
      <c r="AE3448" s="9"/>
      <c r="AF3448" s="8"/>
      <c r="AG3448" s="8"/>
      <c r="AH3448" s="9"/>
      <c r="AI3448" s="13"/>
      <c r="AJ3448" s="8"/>
      <c r="AK3448" s="8"/>
      <c r="AL3448" s="8"/>
      <c r="AM3448" s="3"/>
    </row>
    <row r="3449" spans="1:39" s="10" customFormat="1" ht="18.95" customHeight="1" x14ac:dyDescent="0.25">
      <c r="A3449" s="8"/>
      <c r="B3449" s="8"/>
      <c r="C3449" s="8"/>
      <c r="D3449" s="9"/>
      <c r="E3449" s="8"/>
      <c r="F3449" s="8"/>
      <c r="G3449" s="9"/>
      <c r="H3449" s="8"/>
      <c r="I3449" s="8"/>
      <c r="J3449" s="9"/>
      <c r="K3449" s="8"/>
      <c r="L3449" s="8"/>
      <c r="M3449" s="9"/>
      <c r="N3449" s="8"/>
      <c r="O3449" s="8"/>
      <c r="P3449" s="9"/>
      <c r="Q3449" s="8"/>
      <c r="R3449" s="8"/>
      <c r="S3449" s="9"/>
      <c r="T3449" s="8"/>
      <c r="U3449" s="8"/>
      <c r="V3449" s="9"/>
      <c r="W3449" s="8"/>
      <c r="X3449" s="8"/>
      <c r="Y3449" s="9"/>
      <c r="Z3449" s="8"/>
      <c r="AA3449" s="8"/>
      <c r="AB3449" s="9"/>
      <c r="AC3449" s="8"/>
      <c r="AD3449" s="8"/>
      <c r="AE3449" s="9"/>
      <c r="AF3449" s="8"/>
      <c r="AG3449" s="8"/>
      <c r="AH3449" s="9"/>
      <c r="AI3449" s="13"/>
      <c r="AJ3449" s="8"/>
      <c r="AK3449" s="8"/>
      <c r="AL3449" s="8"/>
      <c r="AM3449" s="3"/>
    </row>
    <row r="3450" spans="1:39" s="10" customFormat="1" ht="18.95" customHeight="1" x14ac:dyDescent="0.25">
      <c r="A3450" s="8"/>
      <c r="B3450" s="8"/>
      <c r="C3450" s="8"/>
      <c r="D3450" s="9"/>
      <c r="E3450" s="8"/>
      <c r="F3450" s="8"/>
      <c r="G3450" s="9"/>
      <c r="H3450" s="8"/>
      <c r="I3450" s="8"/>
      <c r="J3450" s="9"/>
      <c r="K3450" s="8"/>
      <c r="L3450" s="8"/>
      <c r="M3450" s="9"/>
      <c r="N3450" s="8"/>
      <c r="O3450" s="8"/>
      <c r="P3450" s="9"/>
      <c r="Q3450" s="8"/>
      <c r="R3450" s="8"/>
      <c r="S3450" s="9"/>
      <c r="T3450" s="8"/>
      <c r="U3450" s="8"/>
      <c r="V3450" s="9"/>
      <c r="W3450" s="8"/>
      <c r="X3450" s="8"/>
      <c r="Y3450" s="9"/>
      <c r="Z3450" s="8"/>
      <c r="AA3450" s="8"/>
      <c r="AB3450" s="9"/>
      <c r="AC3450" s="8"/>
      <c r="AD3450" s="8"/>
      <c r="AE3450" s="9"/>
      <c r="AF3450" s="8"/>
      <c r="AG3450" s="8"/>
      <c r="AH3450" s="9"/>
      <c r="AI3450" s="13"/>
      <c r="AJ3450" s="8"/>
      <c r="AK3450" s="8"/>
      <c r="AL3450" s="8"/>
      <c r="AM3450" s="3"/>
    </row>
    <row r="3451" spans="1:39" s="10" customFormat="1" ht="18.95" customHeight="1" x14ac:dyDescent="0.25">
      <c r="A3451" s="8"/>
      <c r="B3451" s="8"/>
      <c r="C3451" s="8"/>
      <c r="D3451" s="9"/>
      <c r="E3451" s="8"/>
      <c r="F3451" s="8"/>
      <c r="G3451" s="9"/>
      <c r="H3451" s="8"/>
      <c r="I3451" s="8"/>
      <c r="J3451" s="9"/>
      <c r="K3451" s="8"/>
      <c r="L3451" s="8"/>
      <c r="M3451" s="9"/>
      <c r="N3451" s="8"/>
      <c r="O3451" s="8"/>
      <c r="P3451" s="9"/>
      <c r="Q3451" s="8"/>
      <c r="R3451" s="8"/>
      <c r="S3451" s="9"/>
      <c r="T3451" s="8"/>
      <c r="U3451" s="8"/>
      <c r="V3451" s="9"/>
      <c r="W3451" s="8"/>
      <c r="X3451" s="8"/>
      <c r="Y3451" s="9"/>
      <c r="Z3451" s="8"/>
      <c r="AA3451" s="8"/>
      <c r="AB3451" s="9"/>
      <c r="AC3451" s="8"/>
      <c r="AD3451" s="8"/>
      <c r="AE3451" s="9"/>
      <c r="AF3451" s="8"/>
      <c r="AG3451" s="8"/>
      <c r="AH3451" s="9"/>
      <c r="AI3451" s="13"/>
      <c r="AJ3451" s="8"/>
      <c r="AK3451" s="8"/>
      <c r="AL3451" s="8"/>
      <c r="AM3451" s="3"/>
    </row>
    <row r="3452" spans="1:39" s="10" customFormat="1" ht="18.95" customHeight="1" x14ac:dyDescent="0.25">
      <c r="A3452" s="8"/>
      <c r="B3452" s="8"/>
      <c r="C3452" s="8"/>
      <c r="D3452" s="9"/>
      <c r="E3452" s="8"/>
      <c r="F3452" s="8"/>
      <c r="G3452" s="9"/>
      <c r="H3452" s="8"/>
      <c r="I3452" s="8"/>
      <c r="J3452" s="9"/>
      <c r="K3452" s="8"/>
      <c r="L3452" s="8"/>
      <c r="M3452" s="9"/>
      <c r="N3452" s="8"/>
      <c r="O3452" s="8"/>
      <c r="P3452" s="9"/>
      <c r="Q3452" s="8"/>
      <c r="R3452" s="8"/>
      <c r="S3452" s="9"/>
      <c r="T3452" s="8"/>
      <c r="U3452" s="8"/>
      <c r="V3452" s="9"/>
      <c r="W3452" s="8"/>
      <c r="X3452" s="8"/>
      <c r="Y3452" s="9"/>
      <c r="Z3452" s="8"/>
      <c r="AA3452" s="8"/>
      <c r="AB3452" s="9"/>
      <c r="AC3452" s="8"/>
      <c r="AD3452" s="8"/>
      <c r="AE3452" s="9"/>
      <c r="AF3452" s="8"/>
      <c r="AG3452" s="8"/>
      <c r="AH3452" s="9"/>
      <c r="AI3452" s="13"/>
      <c r="AJ3452" s="8"/>
      <c r="AK3452" s="8"/>
      <c r="AL3452" s="8"/>
      <c r="AM3452" s="3"/>
    </row>
    <row r="3453" spans="1:39" s="10" customFormat="1" ht="18.95" customHeight="1" x14ac:dyDescent="0.25">
      <c r="A3453" s="8"/>
      <c r="B3453" s="8"/>
      <c r="C3453" s="8"/>
      <c r="D3453" s="9"/>
      <c r="E3453" s="8"/>
      <c r="F3453" s="8"/>
      <c r="G3453" s="9"/>
      <c r="H3453" s="8"/>
      <c r="I3453" s="8"/>
      <c r="J3453" s="9"/>
      <c r="K3453" s="8"/>
      <c r="L3453" s="8"/>
      <c r="M3453" s="9"/>
      <c r="N3453" s="8"/>
      <c r="O3453" s="8"/>
      <c r="P3453" s="9"/>
      <c r="Q3453" s="8"/>
      <c r="R3453" s="8"/>
      <c r="S3453" s="9"/>
      <c r="T3453" s="8"/>
      <c r="U3453" s="8"/>
      <c r="V3453" s="9"/>
      <c r="W3453" s="8"/>
      <c r="X3453" s="8"/>
      <c r="Y3453" s="9"/>
      <c r="Z3453" s="8"/>
      <c r="AA3453" s="8"/>
      <c r="AB3453" s="9"/>
      <c r="AC3453" s="8"/>
      <c r="AD3453" s="8"/>
      <c r="AE3453" s="9"/>
      <c r="AF3453" s="8"/>
      <c r="AG3453" s="8"/>
      <c r="AH3453" s="9"/>
      <c r="AI3453" s="13"/>
      <c r="AJ3453" s="8"/>
      <c r="AK3453" s="8"/>
      <c r="AL3453" s="8"/>
      <c r="AM3453" s="3"/>
    </row>
    <row r="3454" spans="1:39" s="10" customFormat="1" ht="18.95" customHeight="1" x14ac:dyDescent="0.25">
      <c r="A3454" s="8"/>
      <c r="B3454" s="8"/>
      <c r="C3454" s="8"/>
      <c r="D3454" s="9"/>
      <c r="E3454" s="8"/>
      <c r="F3454" s="8"/>
      <c r="G3454" s="9"/>
      <c r="H3454" s="8"/>
      <c r="I3454" s="8"/>
      <c r="J3454" s="9"/>
      <c r="K3454" s="8"/>
      <c r="L3454" s="8"/>
      <c r="M3454" s="9"/>
      <c r="N3454" s="8"/>
      <c r="O3454" s="8"/>
      <c r="P3454" s="9"/>
      <c r="Q3454" s="8"/>
      <c r="R3454" s="8"/>
      <c r="S3454" s="9"/>
      <c r="T3454" s="8"/>
      <c r="U3454" s="8"/>
      <c r="V3454" s="9"/>
      <c r="W3454" s="8"/>
      <c r="X3454" s="8"/>
      <c r="Y3454" s="9"/>
      <c r="Z3454" s="8"/>
      <c r="AA3454" s="8"/>
      <c r="AB3454" s="9"/>
      <c r="AC3454" s="8"/>
      <c r="AD3454" s="8"/>
      <c r="AE3454" s="9"/>
      <c r="AF3454" s="8"/>
      <c r="AG3454" s="8"/>
      <c r="AH3454" s="9"/>
      <c r="AI3454" s="13"/>
      <c r="AJ3454" s="8"/>
      <c r="AK3454" s="8"/>
      <c r="AL3454" s="8"/>
      <c r="AM3454" s="3"/>
    </row>
    <row r="3455" spans="1:39" s="10" customFormat="1" ht="18.95" customHeight="1" x14ac:dyDescent="0.25">
      <c r="A3455" s="8"/>
      <c r="B3455" s="8"/>
      <c r="C3455" s="8"/>
      <c r="D3455" s="9"/>
      <c r="E3455" s="8"/>
      <c r="F3455" s="8"/>
      <c r="G3455" s="9"/>
      <c r="H3455" s="8"/>
      <c r="I3455" s="8"/>
      <c r="J3455" s="9"/>
      <c r="K3455" s="8"/>
      <c r="L3455" s="8"/>
      <c r="M3455" s="9"/>
      <c r="N3455" s="8"/>
      <c r="O3455" s="8"/>
      <c r="P3455" s="9"/>
      <c r="Q3455" s="8"/>
      <c r="R3455" s="8"/>
      <c r="S3455" s="9"/>
      <c r="T3455" s="8"/>
      <c r="U3455" s="8"/>
      <c r="V3455" s="9"/>
      <c r="W3455" s="8"/>
      <c r="X3455" s="8"/>
      <c r="Y3455" s="9"/>
      <c r="Z3455" s="8"/>
      <c r="AA3455" s="8"/>
      <c r="AB3455" s="9"/>
      <c r="AC3455" s="8"/>
      <c r="AD3455" s="8"/>
      <c r="AE3455" s="9"/>
      <c r="AF3455" s="8"/>
      <c r="AG3455" s="8"/>
      <c r="AH3455" s="9"/>
      <c r="AI3455" s="13"/>
      <c r="AJ3455" s="8"/>
      <c r="AK3455" s="8"/>
      <c r="AL3455" s="8"/>
      <c r="AM3455" s="3"/>
    </row>
    <row r="3456" spans="1:39" s="10" customFormat="1" ht="18.95" customHeight="1" x14ac:dyDescent="0.25">
      <c r="A3456" s="8"/>
      <c r="B3456" s="8"/>
      <c r="C3456" s="8"/>
      <c r="D3456" s="9"/>
      <c r="E3456" s="8"/>
      <c r="F3456" s="8"/>
      <c r="G3456" s="9"/>
      <c r="H3456" s="8"/>
      <c r="I3456" s="8"/>
      <c r="J3456" s="9"/>
      <c r="K3456" s="8"/>
      <c r="L3456" s="8"/>
      <c r="M3456" s="9"/>
      <c r="N3456" s="8"/>
      <c r="O3456" s="8"/>
      <c r="P3456" s="9"/>
      <c r="Q3456" s="8"/>
      <c r="R3456" s="8"/>
      <c r="S3456" s="9"/>
      <c r="T3456" s="8"/>
      <c r="U3456" s="8"/>
      <c r="V3456" s="9"/>
      <c r="W3456" s="8"/>
      <c r="X3456" s="8"/>
      <c r="Y3456" s="9"/>
      <c r="Z3456" s="8"/>
      <c r="AA3456" s="8"/>
      <c r="AB3456" s="9"/>
      <c r="AC3456" s="8"/>
      <c r="AD3456" s="8"/>
      <c r="AE3456" s="9"/>
      <c r="AF3456" s="8"/>
      <c r="AG3456" s="8"/>
      <c r="AH3456" s="9"/>
      <c r="AI3456" s="13"/>
      <c r="AJ3456" s="8"/>
      <c r="AK3456" s="8"/>
      <c r="AL3456" s="8"/>
      <c r="AM3456" s="3"/>
    </row>
    <row r="3457" spans="1:39" s="10" customFormat="1" ht="18.95" customHeight="1" x14ac:dyDescent="0.25">
      <c r="A3457" s="8"/>
      <c r="B3457" s="8"/>
      <c r="C3457" s="8"/>
      <c r="D3457" s="9"/>
      <c r="E3457" s="8"/>
      <c r="F3457" s="8"/>
      <c r="G3457" s="9"/>
      <c r="H3457" s="8"/>
      <c r="I3457" s="8"/>
      <c r="J3457" s="9"/>
      <c r="K3457" s="8"/>
      <c r="L3457" s="8"/>
      <c r="M3457" s="9"/>
      <c r="N3457" s="8"/>
      <c r="O3457" s="8"/>
      <c r="P3457" s="9"/>
      <c r="Q3457" s="8"/>
      <c r="R3457" s="8"/>
      <c r="S3457" s="9"/>
      <c r="T3457" s="8"/>
      <c r="U3457" s="8"/>
      <c r="V3457" s="9"/>
      <c r="W3457" s="8"/>
      <c r="X3457" s="8"/>
      <c r="Y3457" s="9"/>
      <c r="Z3457" s="8"/>
      <c r="AA3457" s="8"/>
      <c r="AB3457" s="9"/>
      <c r="AC3457" s="8"/>
      <c r="AD3457" s="8"/>
      <c r="AE3457" s="9"/>
      <c r="AF3457" s="8"/>
      <c r="AG3457" s="8"/>
      <c r="AH3457" s="9"/>
      <c r="AI3457" s="13"/>
      <c r="AJ3457" s="8"/>
      <c r="AK3457" s="8"/>
      <c r="AL3457" s="8"/>
      <c r="AM3457" s="3"/>
    </row>
    <row r="3458" spans="1:39" s="10" customFormat="1" ht="18.95" customHeight="1" x14ac:dyDescent="0.25">
      <c r="A3458" s="8"/>
      <c r="B3458" s="8"/>
      <c r="C3458" s="8"/>
      <c r="D3458" s="9"/>
      <c r="E3458" s="8"/>
      <c r="F3458" s="8"/>
      <c r="G3458" s="9"/>
      <c r="H3458" s="8"/>
      <c r="I3458" s="8"/>
      <c r="J3458" s="9"/>
      <c r="K3458" s="8"/>
      <c r="L3458" s="8"/>
      <c r="M3458" s="9"/>
      <c r="N3458" s="8"/>
      <c r="O3458" s="8"/>
      <c r="P3458" s="9"/>
      <c r="Q3458" s="8"/>
      <c r="R3458" s="8"/>
      <c r="S3458" s="9"/>
      <c r="T3458" s="8"/>
      <c r="U3458" s="8"/>
      <c r="V3458" s="9"/>
      <c r="W3458" s="8"/>
      <c r="X3458" s="8"/>
      <c r="Y3458" s="9"/>
      <c r="Z3458" s="8"/>
      <c r="AA3458" s="8"/>
      <c r="AB3458" s="9"/>
      <c r="AC3458" s="8"/>
      <c r="AD3458" s="8"/>
      <c r="AE3458" s="9"/>
      <c r="AF3458" s="8"/>
      <c r="AG3458" s="8"/>
      <c r="AH3458" s="9"/>
      <c r="AI3458" s="13"/>
      <c r="AJ3458" s="8"/>
      <c r="AK3458" s="8"/>
      <c r="AL3458" s="8"/>
      <c r="AM3458" s="3"/>
    </row>
    <row r="3459" spans="1:39" s="10" customFormat="1" ht="18.95" customHeight="1" x14ac:dyDescent="0.25">
      <c r="A3459" s="8"/>
      <c r="B3459" s="8"/>
      <c r="C3459" s="8"/>
      <c r="D3459" s="9"/>
      <c r="E3459" s="8"/>
      <c r="F3459" s="8"/>
      <c r="G3459" s="9"/>
      <c r="H3459" s="8"/>
      <c r="I3459" s="8"/>
      <c r="J3459" s="9"/>
      <c r="K3459" s="8"/>
      <c r="L3459" s="8"/>
      <c r="M3459" s="9"/>
      <c r="N3459" s="8"/>
      <c r="O3459" s="8"/>
      <c r="P3459" s="9"/>
      <c r="Q3459" s="8"/>
      <c r="R3459" s="8"/>
      <c r="S3459" s="9"/>
      <c r="T3459" s="8"/>
      <c r="U3459" s="8"/>
      <c r="V3459" s="9"/>
      <c r="W3459" s="8"/>
      <c r="X3459" s="8"/>
      <c r="Y3459" s="9"/>
      <c r="Z3459" s="8"/>
      <c r="AA3459" s="8"/>
      <c r="AB3459" s="9"/>
      <c r="AC3459" s="8"/>
      <c r="AD3459" s="8"/>
      <c r="AE3459" s="9"/>
      <c r="AF3459" s="8"/>
      <c r="AG3459" s="8"/>
      <c r="AH3459" s="9"/>
      <c r="AI3459" s="13"/>
      <c r="AJ3459" s="8"/>
      <c r="AK3459" s="8"/>
      <c r="AL3459" s="8"/>
      <c r="AM3459" s="3"/>
    </row>
    <row r="3460" spans="1:39" s="10" customFormat="1" ht="18.95" customHeight="1" x14ac:dyDescent="0.25">
      <c r="A3460" s="8"/>
      <c r="B3460" s="8"/>
      <c r="C3460" s="8"/>
      <c r="D3460" s="9"/>
      <c r="E3460" s="8"/>
      <c r="F3460" s="8"/>
      <c r="G3460" s="9"/>
      <c r="H3460" s="8"/>
      <c r="I3460" s="8"/>
      <c r="J3460" s="9"/>
      <c r="K3460" s="8"/>
      <c r="L3460" s="8"/>
      <c r="M3460" s="9"/>
      <c r="N3460" s="8"/>
      <c r="O3460" s="8"/>
      <c r="P3460" s="9"/>
      <c r="Q3460" s="8"/>
      <c r="R3460" s="8"/>
      <c r="S3460" s="9"/>
      <c r="T3460" s="8"/>
      <c r="U3460" s="8"/>
      <c r="V3460" s="9"/>
      <c r="W3460" s="8"/>
      <c r="X3460" s="8"/>
      <c r="Y3460" s="9"/>
      <c r="Z3460" s="8"/>
      <c r="AA3460" s="8"/>
      <c r="AB3460" s="9"/>
      <c r="AC3460" s="8"/>
      <c r="AD3460" s="8"/>
      <c r="AE3460" s="9"/>
      <c r="AF3460" s="8"/>
      <c r="AG3460" s="8"/>
      <c r="AH3460" s="9"/>
      <c r="AI3460" s="13"/>
      <c r="AJ3460" s="8"/>
      <c r="AK3460" s="8"/>
      <c r="AL3460" s="8"/>
      <c r="AM3460" s="3"/>
    </row>
    <row r="3461" spans="1:39" s="10" customFormat="1" ht="18.95" customHeight="1" x14ac:dyDescent="0.25">
      <c r="A3461" s="8"/>
      <c r="B3461" s="8"/>
      <c r="C3461" s="8"/>
      <c r="D3461" s="9"/>
      <c r="E3461" s="8"/>
      <c r="F3461" s="8"/>
      <c r="G3461" s="9"/>
      <c r="H3461" s="8"/>
      <c r="I3461" s="8"/>
      <c r="J3461" s="9"/>
      <c r="K3461" s="8"/>
      <c r="L3461" s="8"/>
      <c r="M3461" s="9"/>
      <c r="N3461" s="8"/>
      <c r="O3461" s="8"/>
      <c r="P3461" s="9"/>
      <c r="Q3461" s="8"/>
      <c r="R3461" s="8"/>
      <c r="S3461" s="9"/>
      <c r="T3461" s="8"/>
      <c r="U3461" s="8"/>
      <c r="V3461" s="9"/>
      <c r="W3461" s="8"/>
      <c r="X3461" s="8"/>
      <c r="Y3461" s="9"/>
      <c r="Z3461" s="8"/>
      <c r="AA3461" s="8"/>
      <c r="AB3461" s="9"/>
      <c r="AC3461" s="8"/>
      <c r="AD3461" s="8"/>
      <c r="AE3461" s="9"/>
      <c r="AF3461" s="8"/>
      <c r="AG3461" s="8"/>
      <c r="AH3461" s="9"/>
      <c r="AI3461" s="13"/>
      <c r="AJ3461" s="8"/>
      <c r="AK3461" s="8"/>
      <c r="AL3461" s="8"/>
      <c r="AM3461" s="3"/>
    </row>
    <row r="3462" spans="1:39" s="10" customFormat="1" ht="18.95" customHeight="1" x14ac:dyDescent="0.25">
      <c r="A3462" s="8"/>
      <c r="B3462" s="8"/>
      <c r="C3462" s="8"/>
      <c r="D3462" s="9"/>
      <c r="E3462" s="8"/>
      <c r="F3462" s="8"/>
      <c r="G3462" s="9"/>
      <c r="H3462" s="8"/>
      <c r="I3462" s="8"/>
      <c r="J3462" s="9"/>
      <c r="K3462" s="8"/>
      <c r="L3462" s="8"/>
      <c r="M3462" s="9"/>
      <c r="N3462" s="8"/>
      <c r="O3462" s="8"/>
      <c r="P3462" s="9"/>
      <c r="Q3462" s="8"/>
      <c r="R3462" s="8"/>
      <c r="S3462" s="9"/>
      <c r="T3462" s="8"/>
      <c r="U3462" s="8"/>
      <c r="V3462" s="9"/>
      <c r="W3462" s="8"/>
      <c r="X3462" s="8"/>
      <c r="Y3462" s="9"/>
      <c r="Z3462" s="8"/>
      <c r="AA3462" s="8"/>
      <c r="AB3462" s="9"/>
      <c r="AC3462" s="8"/>
      <c r="AD3462" s="8"/>
      <c r="AE3462" s="9"/>
      <c r="AF3462" s="8"/>
      <c r="AG3462" s="8"/>
      <c r="AH3462" s="9"/>
      <c r="AI3462" s="13"/>
      <c r="AJ3462" s="8"/>
      <c r="AK3462" s="8"/>
      <c r="AL3462" s="8"/>
      <c r="AM3462" s="3"/>
    </row>
    <row r="3463" spans="1:39" s="10" customFormat="1" ht="18.95" customHeight="1" x14ac:dyDescent="0.25">
      <c r="A3463" s="8"/>
      <c r="B3463" s="8"/>
      <c r="C3463" s="8"/>
      <c r="D3463" s="9"/>
      <c r="E3463" s="8"/>
      <c r="F3463" s="8"/>
      <c r="G3463" s="9"/>
      <c r="H3463" s="8"/>
      <c r="I3463" s="8"/>
      <c r="J3463" s="9"/>
      <c r="K3463" s="8"/>
      <c r="L3463" s="8"/>
      <c r="M3463" s="9"/>
      <c r="N3463" s="8"/>
      <c r="O3463" s="8"/>
      <c r="P3463" s="9"/>
      <c r="Q3463" s="8"/>
      <c r="R3463" s="8"/>
      <c r="S3463" s="9"/>
      <c r="T3463" s="8"/>
      <c r="U3463" s="8"/>
      <c r="V3463" s="9"/>
      <c r="W3463" s="8"/>
      <c r="X3463" s="8"/>
      <c r="Y3463" s="9"/>
      <c r="Z3463" s="8"/>
      <c r="AA3463" s="8"/>
      <c r="AB3463" s="9"/>
      <c r="AC3463" s="8"/>
      <c r="AD3463" s="8"/>
      <c r="AE3463" s="9"/>
      <c r="AF3463" s="8"/>
      <c r="AG3463" s="8"/>
      <c r="AH3463" s="9"/>
      <c r="AI3463" s="13"/>
      <c r="AJ3463" s="8"/>
      <c r="AK3463" s="8"/>
      <c r="AL3463" s="8"/>
      <c r="AM3463" s="3"/>
    </row>
    <row r="3464" spans="1:39" s="10" customFormat="1" ht="18.95" customHeight="1" x14ac:dyDescent="0.25">
      <c r="A3464" s="8"/>
      <c r="B3464" s="8"/>
      <c r="C3464" s="8"/>
      <c r="D3464" s="9"/>
      <c r="E3464" s="8"/>
      <c r="F3464" s="8"/>
      <c r="G3464" s="9"/>
      <c r="H3464" s="8"/>
      <c r="I3464" s="8"/>
      <c r="J3464" s="9"/>
      <c r="K3464" s="8"/>
      <c r="L3464" s="8"/>
      <c r="M3464" s="9"/>
      <c r="N3464" s="8"/>
      <c r="O3464" s="8"/>
      <c r="P3464" s="9"/>
      <c r="Q3464" s="8"/>
      <c r="R3464" s="8"/>
      <c r="S3464" s="9"/>
      <c r="T3464" s="8"/>
      <c r="U3464" s="8"/>
      <c r="V3464" s="9"/>
      <c r="W3464" s="8"/>
      <c r="X3464" s="8"/>
      <c r="Y3464" s="9"/>
      <c r="Z3464" s="8"/>
      <c r="AA3464" s="8"/>
      <c r="AB3464" s="9"/>
      <c r="AC3464" s="8"/>
      <c r="AD3464" s="8"/>
      <c r="AE3464" s="9"/>
      <c r="AF3464" s="8"/>
      <c r="AG3464" s="8"/>
      <c r="AH3464" s="9"/>
      <c r="AI3464" s="13"/>
      <c r="AJ3464" s="8"/>
      <c r="AK3464" s="8"/>
      <c r="AL3464" s="8"/>
      <c r="AM3464" s="3"/>
    </row>
    <row r="3465" spans="1:39" s="10" customFormat="1" ht="18.95" customHeight="1" x14ac:dyDescent="0.25">
      <c r="A3465" s="8"/>
      <c r="B3465" s="8"/>
      <c r="C3465" s="8"/>
      <c r="D3465" s="9"/>
      <c r="E3465" s="8"/>
      <c r="F3465" s="8"/>
      <c r="G3465" s="9"/>
      <c r="H3465" s="8"/>
      <c r="I3465" s="8"/>
      <c r="J3465" s="9"/>
      <c r="K3465" s="8"/>
      <c r="L3465" s="8"/>
      <c r="M3465" s="9"/>
      <c r="N3465" s="8"/>
      <c r="O3465" s="8"/>
      <c r="P3465" s="9"/>
      <c r="Q3465" s="8"/>
      <c r="R3465" s="8"/>
      <c r="S3465" s="9"/>
      <c r="T3465" s="8"/>
      <c r="U3465" s="8"/>
      <c r="V3465" s="9"/>
      <c r="W3465" s="8"/>
      <c r="X3465" s="8"/>
      <c r="Y3465" s="9"/>
      <c r="Z3465" s="8"/>
      <c r="AA3465" s="8"/>
      <c r="AB3465" s="9"/>
      <c r="AC3465" s="8"/>
      <c r="AD3465" s="8"/>
      <c r="AE3465" s="9"/>
      <c r="AF3465" s="8"/>
      <c r="AG3465" s="8"/>
      <c r="AH3465" s="9"/>
      <c r="AI3465" s="13"/>
      <c r="AJ3465" s="8"/>
      <c r="AK3465" s="8"/>
      <c r="AL3465" s="8"/>
      <c r="AM3465" s="3"/>
    </row>
    <row r="3466" spans="1:39" s="10" customFormat="1" ht="18.95" customHeight="1" x14ac:dyDescent="0.25">
      <c r="A3466" s="8"/>
      <c r="B3466" s="8"/>
      <c r="C3466" s="8"/>
      <c r="D3466" s="9"/>
      <c r="E3466" s="8"/>
      <c r="F3466" s="8"/>
      <c r="G3466" s="9"/>
      <c r="H3466" s="8"/>
      <c r="I3466" s="8"/>
      <c r="J3466" s="9"/>
      <c r="K3466" s="8"/>
      <c r="L3466" s="8"/>
      <c r="M3466" s="9"/>
      <c r="N3466" s="8"/>
      <c r="O3466" s="8"/>
      <c r="P3466" s="9"/>
      <c r="Q3466" s="8"/>
      <c r="R3466" s="8"/>
      <c r="S3466" s="9"/>
      <c r="T3466" s="8"/>
      <c r="U3466" s="8"/>
      <c r="V3466" s="9"/>
      <c r="W3466" s="8"/>
      <c r="X3466" s="8"/>
      <c r="Y3466" s="9"/>
      <c r="Z3466" s="8"/>
      <c r="AA3466" s="8"/>
      <c r="AB3466" s="9"/>
      <c r="AC3466" s="8"/>
      <c r="AD3466" s="8"/>
      <c r="AE3466" s="9"/>
      <c r="AF3466" s="8"/>
      <c r="AG3466" s="8"/>
      <c r="AH3466" s="9"/>
      <c r="AI3466" s="13"/>
      <c r="AJ3466" s="8"/>
      <c r="AK3466" s="8"/>
      <c r="AL3466" s="8"/>
      <c r="AM3466" s="3"/>
    </row>
    <row r="3467" spans="1:39" s="10" customFormat="1" ht="18.95" customHeight="1" x14ac:dyDescent="0.25">
      <c r="A3467" s="8"/>
      <c r="B3467" s="8"/>
      <c r="C3467" s="8"/>
      <c r="D3467" s="9"/>
      <c r="E3467" s="8"/>
      <c r="F3467" s="8"/>
      <c r="G3467" s="9"/>
      <c r="H3467" s="8"/>
      <c r="I3467" s="8"/>
      <c r="J3467" s="9"/>
      <c r="K3467" s="8"/>
      <c r="L3467" s="8"/>
      <c r="M3467" s="9"/>
      <c r="N3467" s="8"/>
      <c r="O3467" s="8"/>
      <c r="P3467" s="9"/>
      <c r="Q3467" s="8"/>
      <c r="R3467" s="8"/>
      <c r="S3467" s="9"/>
      <c r="T3467" s="8"/>
      <c r="U3467" s="8"/>
      <c r="V3467" s="9"/>
      <c r="W3467" s="8"/>
      <c r="X3467" s="8"/>
      <c r="Y3467" s="9"/>
      <c r="Z3467" s="8"/>
      <c r="AA3467" s="8"/>
      <c r="AB3467" s="9"/>
      <c r="AC3467" s="8"/>
      <c r="AD3467" s="8"/>
      <c r="AE3467" s="9"/>
      <c r="AF3467" s="8"/>
      <c r="AG3467" s="8"/>
      <c r="AH3467" s="9"/>
      <c r="AI3467" s="13"/>
      <c r="AJ3467" s="8"/>
      <c r="AK3467" s="8"/>
      <c r="AL3467" s="8"/>
      <c r="AM3467" s="3"/>
    </row>
    <row r="3468" spans="1:39" s="10" customFormat="1" ht="18.95" customHeight="1" x14ac:dyDescent="0.25">
      <c r="A3468" s="8"/>
      <c r="B3468" s="8"/>
      <c r="C3468" s="8"/>
      <c r="D3468" s="9"/>
      <c r="E3468" s="8"/>
      <c r="F3468" s="8"/>
      <c r="G3468" s="9"/>
      <c r="H3468" s="8"/>
      <c r="I3468" s="8"/>
      <c r="J3468" s="9"/>
      <c r="K3468" s="8"/>
      <c r="L3468" s="8"/>
      <c r="M3468" s="9"/>
      <c r="N3468" s="8"/>
      <c r="O3468" s="8"/>
      <c r="P3468" s="9"/>
      <c r="Q3468" s="8"/>
      <c r="R3468" s="8"/>
      <c r="S3468" s="9"/>
      <c r="T3468" s="8"/>
      <c r="U3468" s="8"/>
      <c r="V3468" s="9"/>
      <c r="W3468" s="8"/>
      <c r="X3468" s="8"/>
      <c r="Y3468" s="9"/>
      <c r="Z3468" s="8"/>
      <c r="AA3468" s="8"/>
      <c r="AB3468" s="9"/>
      <c r="AC3468" s="8"/>
      <c r="AD3468" s="8"/>
      <c r="AE3468" s="9"/>
      <c r="AF3468" s="8"/>
      <c r="AG3468" s="8"/>
      <c r="AH3468" s="9"/>
      <c r="AI3468" s="13"/>
      <c r="AJ3468" s="8"/>
      <c r="AK3468" s="8"/>
      <c r="AL3468" s="8"/>
      <c r="AM3468" s="3"/>
    </row>
    <row r="3469" spans="1:39" s="10" customFormat="1" ht="18.95" customHeight="1" x14ac:dyDescent="0.25">
      <c r="A3469" s="8"/>
      <c r="B3469" s="8"/>
      <c r="C3469" s="8"/>
      <c r="D3469" s="9"/>
      <c r="E3469" s="8"/>
      <c r="F3469" s="8"/>
      <c r="G3469" s="9"/>
      <c r="H3469" s="8"/>
      <c r="I3469" s="8"/>
      <c r="J3469" s="9"/>
      <c r="K3469" s="8"/>
      <c r="L3469" s="8"/>
      <c r="M3469" s="9"/>
      <c r="N3469" s="8"/>
      <c r="O3469" s="8"/>
      <c r="P3469" s="9"/>
      <c r="Q3469" s="8"/>
      <c r="R3469" s="8"/>
      <c r="S3469" s="9"/>
      <c r="T3469" s="8"/>
      <c r="U3469" s="8"/>
      <c r="V3469" s="9"/>
      <c r="W3469" s="8"/>
      <c r="X3469" s="8"/>
      <c r="Y3469" s="9"/>
      <c r="Z3469" s="8"/>
      <c r="AA3469" s="8"/>
      <c r="AB3469" s="9"/>
      <c r="AC3469" s="8"/>
      <c r="AD3469" s="8"/>
      <c r="AE3469" s="9"/>
      <c r="AF3469" s="8"/>
      <c r="AG3469" s="8"/>
      <c r="AH3469" s="9"/>
      <c r="AI3469" s="13"/>
      <c r="AJ3469" s="8"/>
      <c r="AK3469" s="8"/>
      <c r="AL3469" s="8"/>
      <c r="AM3469" s="3"/>
    </row>
    <row r="3470" spans="1:39" s="10" customFormat="1" ht="18.95" customHeight="1" x14ac:dyDescent="0.25">
      <c r="A3470" s="8"/>
      <c r="B3470" s="8"/>
      <c r="C3470" s="8"/>
      <c r="D3470" s="9"/>
      <c r="E3470" s="8"/>
      <c r="F3470" s="8"/>
      <c r="G3470" s="9"/>
      <c r="H3470" s="8"/>
      <c r="I3470" s="8"/>
      <c r="J3470" s="9"/>
      <c r="K3470" s="8"/>
      <c r="L3470" s="8"/>
      <c r="M3470" s="9"/>
      <c r="N3470" s="8"/>
      <c r="O3470" s="8"/>
      <c r="P3470" s="9"/>
      <c r="Q3470" s="8"/>
      <c r="R3470" s="8"/>
      <c r="S3470" s="9"/>
      <c r="T3470" s="8"/>
      <c r="U3470" s="8"/>
      <c r="V3470" s="9"/>
      <c r="W3470" s="8"/>
      <c r="X3470" s="8"/>
      <c r="Y3470" s="9"/>
      <c r="Z3470" s="8"/>
      <c r="AA3470" s="8"/>
      <c r="AB3470" s="9"/>
      <c r="AC3470" s="8"/>
      <c r="AD3470" s="8"/>
      <c r="AE3470" s="9"/>
      <c r="AF3470" s="8"/>
      <c r="AG3470" s="8"/>
      <c r="AH3470" s="9"/>
      <c r="AI3470" s="13"/>
      <c r="AJ3470" s="8"/>
      <c r="AK3470" s="8"/>
      <c r="AL3470" s="8"/>
      <c r="AM3470" s="3"/>
    </row>
    <row r="3471" spans="1:39" s="10" customFormat="1" ht="18.95" customHeight="1" x14ac:dyDescent="0.25">
      <c r="A3471" s="8"/>
      <c r="B3471" s="8"/>
      <c r="C3471" s="8"/>
      <c r="D3471" s="9"/>
      <c r="E3471" s="8"/>
      <c r="F3471" s="8"/>
      <c r="G3471" s="9"/>
      <c r="H3471" s="8"/>
      <c r="I3471" s="8"/>
      <c r="J3471" s="9"/>
      <c r="K3471" s="8"/>
      <c r="L3471" s="8"/>
      <c r="M3471" s="9"/>
      <c r="N3471" s="8"/>
      <c r="O3471" s="8"/>
      <c r="P3471" s="9"/>
      <c r="Q3471" s="8"/>
      <c r="R3471" s="8"/>
      <c r="S3471" s="9"/>
      <c r="T3471" s="8"/>
      <c r="U3471" s="8"/>
      <c r="V3471" s="9"/>
      <c r="W3471" s="8"/>
      <c r="X3471" s="8"/>
      <c r="Y3471" s="9"/>
      <c r="Z3471" s="8"/>
      <c r="AA3471" s="8"/>
      <c r="AB3471" s="9"/>
      <c r="AC3471" s="8"/>
      <c r="AD3471" s="8"/>
      <c r="AE3471" s="9"/>
      <c r="AF3471" s="8"/>
      <c r="AG3471" s="8"/>
      <c r="AH3471" s="9"/>
      <c r="AI3471" s="13"/>
      <c r="AJ3471" s="8"/>
      <c r="AK3471" s="8"/>
      <c r="AL3471" s="8"/>
      <c r="AM3471" s="3"/>
    </row>
    <row r="3472" spans="1:39" s="10" customFormat="1" ht="18.95" customHeight="1" x14ac:dyDescent="0.25">
      <c r="A3472" s="8"/>
      <c r="B3472" s="8"/>
      <c r="C3472" s="8"/>
      <c r="D3472" s="9"/>
      <c r="E3472" s="8"/>
      <c r="F3472" s="8"/>
      <c r="G3472" s="9"/>
      <c r="H3472" s="8"/>
      <c r="I3472" s="8"/>
      <c r="J3472" s="9"/>
      <c r="K3472" s="8"/>
      <c r="L3472" s="8"/>
      <c r="M3472" s="9"/>
      <c r="N3472" s="8"/>
      <c r="O3472" s="8"/>
      <c r="P3472" s="9"/>
      <c r="Q3472" s="8"/>
      <c r="R3472" s="8"/>
      <c r="S3472" s="9"/>
      <c r="T3472" s="8"/>
      <c r="U3472" s="8"/>
      <c r="V3472" s="9"/>
      <c r="W3472" s="8"/>
      <c r="X3472" s="8"/>
      <c r="Y3472" s="9"/>
      <c r="Z3472" s="8"/>
      <c r="AA3472" s="8"/>
      <c r="AB3472" s="9"/>
      <c r="AC3472" s="8"/>
      <c r="AD3472" s="8"/>
      <c r="AE3472" s="9"/>
      <c r="AF3472" s="8"/>
      <c r="AG3472" s="8"/>
      <c r="AH3472" s="9"/>
      <c r="AI3472" s="13"/>
      <c r="AJ3472" s="8"/>
      <c r="AK3472" s="8"/>
      <c r="AL3472" s="8"/>
      <c r="AM3472" s="3"/>
    </row>
    <row r="3473" spans="1:39" s="10" customFormat="1" ht="18.95" customHeight="1" x14ac:dyDescent="0.25">
      <c r="A3473" s="8"/>
      <c r="B3473" s="8"/>
      <c r="C3473" s="8"/>
      <c r="D3473" s="9"/>
      <c r="E3473" s="8"/>
      <c r="F3473" s="8"/>
      <c r="G3473" s="9"/>
      <c r="H3473" s="8"/>
      <c r="I3473" s="8"/>
      <c r="J3473" s="9"/>
      <c r="K3473" s="8"/>
      <c r="L3473" s="8"/>
      <c r="M3473" s="9"/>
      <c r="N3473" s="8"/>
      <c r="O3473" s="8"/>
      <c r="P3473" s="9"/>
      <c r="Q3473" s="8"/>
      <c r="R3473" s="8"/>
      <c r="S3473" s="9"/>
      <c r="T3473" s="8"/>
      <c r="U3473" s="8"/>
      <c r="V3473" s="9"/>
      <c r="W3473" s="8"/>
      <c r="X3473" s="8"/>
      <c r="Y3473" s="9"/>
      <c r="Z3473" s="8"/>
      <c r="AA3473" s="8"/>
      <c r="AB3473" s="9"/>
      <c r="AC3473" s="8"/>
      <c r="AD3473" s="8"/>
      <c r="AE3473" s="9"/>
      <c r="AF3473" s="8"/>
      <c r="AG3473" s="8"/>
      <c r="AH3473" s="9"/>
      <c r="AI3473" s="13"/>
      <c r="AJ3473" s="8"/>
      <c r="AK3473" s="8"/>
      <c r="AL3473" s="8"/>
      <c r="AM3473" s="3"/>
    </row>
    <row r="3474" spans="1:39" s="10" customFormat="1" ht="18.95" customHeight="1" x14ac:dyDescent="0.25">
      <c r="A3474" s="8"/>
      <c r="B3474" s="8"/>
      <c r="C3474" s="8"/>
      <c r="D3474" s="9"/>
      <c r="E3474" s="8"/>
      <c r="F3474" s="8"/>
      <c r="G3474" s="9"/>
      <c r="H3474" s="8"/>
      <c r="I3474" s="8"/>
      <c r="J3474" s="9"/>
      <c r="K3474" s="8"/>
      <c r="L3474" s="8"/>
      <c r="M3474" s="9"/>
      <c r="N3474" s="8"/>
      <c r="O3474" s="8"/>
      <c r="P3474" s="9"/>
      <c r="Q3474" s="8"/>
      <c r="R3474" s="8"/>
      <c r="S3474" s="9"/>
      <c r="T3474" s="8"/>
      <c r="U3474" s="8"/>
      <c r="V3474" s="9"/>
      <c r="W3474" s="8"/>
      <c r="X3474" s="8"/>
      <c r="Y3474" s="9"/>
      <c r="Z3474" s="8"/>
      <c r="AA3474" s="8"/>
      <c r="AB3474" s="9"/>
      <c r="AC3474" s="8"/>
      <c r="AD3474" s="8"/>
      <c r="AE3474" s="9"/>
      <c r="AF3474" s="8"/>
      <c r="AG3474" s="8"/>
      <c r="AH3474" s="9"/>
      <c r="AI3474" s="13"/>
      <c r="AJ3474" s="8"/>
      <c r="AK3474" s="8"/>
      <c r="AL3474" s="8"/>
      <c r="AM3474" s="3"/>
    </row>
    <row r="3475" spans="1:39" s="10" customFormat="1" ht="18.95" customHeight="1" x14ac:dyDescent="0.25">
      <c r="A3475" s="8"/>
      <c r="B3475" s="8"/>
      <c r="C3475" s="8"/>
      <c r="D3475" s="9"/>
      <c r="E3475" s="8"/>
      <c r="F3475" s="8"/>
      <c r="G3475" s="9"/>
      <c r="H3475" s="8"/>
      <c r="I3475" s="8"/>
      <c r="J3475" s="9"/>
      <c r="K3475" s="8"/>
      <c r="L3475" s="8"/>
      <c r="M3475" s="9"/>
      <c r="N3475" s="8"/>
      <c r="O3475" s="8"/>
      <c r="P3475" s="9"/>
      <c r="Q3475" s="8"/>
      <c r="R3475" s="8"/>
      <c r="S3475" s="9"/>
      <c r="T3475" s="8"/>
      <c r="U3475" s="8"/>
      <c r="V3475" s="9"/>
      <c r="W3475" s="8"/>
      <c r="X3475" s="8"/>
      <c r="Y3475" s="9"/>
      <c r="Z3475" s="8"/>
      <c r="AA3475" s="8"/>
      <c r="AB3475" s="9"/>
      <c r="AC3475" s="8"/>
      <c r="AD3475" s="8"/>
      <c r="AE3475" s="9"/>
      <c r="AF3475" s="8"/>
      <c r="AG3475" s="8"/>
      <c r="AH3475" s="9"/>
      <c r="AI3475" s="13"/>
      <c r="AJ3475" s="8"/>
      <c r="AK3475" s="8"/>
      <c r="AL3475" s="8"/>
      <c r="AM3475" s="3"/>
    </row>
    <row r="3476" spans="1:39" s="10" customFormat="1" ht="18.95" customHeight="1" x14ac:dyDescent="0.25">
      <c r="A3476" s="8"/>
      <c r="B3476" s="8"/>
      <c r="C3476" s="8"/>
      <c r="D3476" s="9"/>
      <c r="E3476" s="8"/>
      <c r="F3476" s="8"/>
      <c r="G3476" s="9"/>
      <c r="H3476" s="8"/>
      <c r="I3476" s="8"/>
      <c r="J3476" s="9"/>
      <c r="K3476" s="8"/>
      <c r="L3476" s="8"/>
      <c r="M3476" s="9"/>
      <c r="N3476" s="8"/>
      <c r="O3476" s="8"/>
      <c r="P3476" s="9"/>
      <c r="Q3476" s="8"/>
      <c r="R3476" s="8"/>
      <c r="S3476" s="9"/>
      <c r="T3476" s="8"/>
      <c r="U3476" s="8"/>
      <c r="V3476" s="9"/>
      <c r="W3476" s="8"/>
      <c r="X3476" s="8"/>
      <c r="Y3476" s="9"/>
      <c r="Z3476" s="8"/>
      <c r="AA3476" s="8"/>
      <c r="AB3476" s="9"/>
      <c r="AC3476" s="8"/>
      <c r="AD3476" s="8"/>
      <c r="AE3476" s="9"/>
      <c r="AF3476" s="8"/>
      <c r="AG3476" s="8"/>
      <c r="AH3476" s="9"/>
      <c r="AI3476" s="13"/>
      <c r="AJ3476" s="8"/>
      <c r="AK3476" s="8"/>
      <c r="AL3476" s="8"/>
      <c r="AM3476" s="3"/>
    </row>
    <row r="3477" spans="1:39" s="10" customFormat="1" ht="18.95" customHeight="1" x14ac:dyDescent="0.25">
      <c r="A3477" s="8"/>
      <c r="B3477" s="8"/>
      <c r="C3477" s="8"/>
      <c r="D3477" s="9"/>
      <c r="E3477" s="8"/>
      <c r="F3477" s="8"/>
      <c r="G3477" s="9"/>
      <c r="H3477" s="8"/>
      <c r="I3477" s="8"/>
      <c r="J3477" s="9"/>
      <c r="K3477" s="8"/>
      <c r="L3477" s="8"/>
      <c r="M3477" s="9"/>
      <c r="N3477" s="8"/>
      <c r="O3477" s="8"/>
      <c r="P3477" s="9"/>
      <c r="Q3477" s="8"/>
      <c r="R3477" s="8"/>
      <c r="S3477" s="9"/>
      <c r="T3477" s="8"/>
      <c r="U3477" s="8"/>
      <c r="V3477" s="9"/>
      <c r="W3477" s="8"/>
      <c r="X3477" s="8"/>
      <c r="Y3477" s="9"/>
      <c r="Z3477" s="8"/>
      <c r="AA3477" s="8"/>
      <c r="AB3477" s="9"/>
      <c r="AC3477" s="8"/>
      <c r="AD3477" s="8"/>
      <c r="AE3477" s="9"/>
      <c r="AF3477" s="8"/>
      <c r="AG3477" s="8"/>
      <c r="AH3477" s="9"/>
      <c r="AI3477" s="13"/>
      <c r="AJ3477" s="8"/>
      <c r="AK3477" s="8"/>
      <c r="AL3477" s="8"/>
      <c r="AM3477" s="3"/>
    </row>
    <row r="3478" spans="1:39" s="10" customFormat="1" ht="18.95" customHeight="1" x14ac:dyDescent="0.25">
      <c r="A3478" s="8"/>
      <c r="B3478" s="8"/>
      <c r="C3478" s="8"/>
      <c r="D3478" s="9"/>
      <c r="E3478" s="8"/>
      <c r="F3478" s="8"/>
      <c r="G3478" s="9"/>
      <c r="H3478" s="8"/>
      <c r="I3478" s="8"/>
      <c r="J3478" s="9"/>
      <c r="K3478" s="8"/>
      <c r="L3478" s="8"/>
      <c r="M3478" s="9"/>
      <c r="N3478" s="8"/>
      <c r="O3478" s="8"/>
      <c r="P3478" s="9"/>
      <c r="Q3478" s="8"/>
      <c r="R3478" s="8"/>
      <c r="S3478" s="9"/>
      <c r="T3478" s="8"/>
      <c r="U3478" s="8"/>
      <c r="V3478" s="9"/>
      <c r="W3478" s="8"/>
      <c r="X3478" s="8"/>
      <c r="Y3478" s="9"/>
      <c r="Z3478" s="8"/>
      <c r="AA3478" s="8"/>
      <c r="AB3478" s="9"/>
      <c r="AC3478" s="8"/>
      <c r="AD3478" s="8"/>
      <c r="AE3478" s="9"/>
      <c r="AF3478" s="8"/>
      <c r="AG3478" s="8"/>
      <c r="AH3478" s="9"/>
      <c r="AI3478" s="13"/>
      <c r="AJ3478" s="8"/>
      <c r="AK3478" s="8"/>
      <c r="AL3478" s="8"/>
      <c r="AM3478" s="3"/>
    </row>
    <row r="3479" spans="1:39" s="10" customFormat="1" ht="18.95" customHeight="1" x14ac:dyDescent="0.25">
      <c r="A3479" s="8"/>
      <c r="B3479" s="8"/>
      <c r="C3479" s="8"/>
      <c r="D3479" s="9"/>
      <c r="E3479" s="8"/>
      <c r="F3479" s="8"/>
      <c r="G3479" s="9"/>
      <c r="H3479" s="8"/>
      <c r="I3479" s="8"/>
      <c r="J3479" s="9"/>
      <c r="K3479" s="8"/>
      <c r="L3479" s="8"/>
      <c r="M3479" s="9"/>
      <c r="N3479" s="8"/>
      <c r="O3479" s="8"/>
      <c r="P3479" s="9"/>
      <c r="Q3479" s="8"/>
      <c r="R3479" s="8"/>
      <c r="S3479" s="9"/>
      <c r="T3479" s="8"/>
      <c r="U3479" s="8"/>
      <c r="V3479" s="9"/>
      <c r="W3479" s="8"/>
      <c r="X3479" s="8"/>
      <c r="Y3479" s="9"/>
      <c r="Z3479" s="8"/>
      <c r="AA3479" s="8"/>
      <c r="AB3479" s="9"/>
      <c r="AC3479" s="8"/>
      <c r="AD3479" s="8"/>
      <c r="AE3479" s="9"/>
      <c r="AF3479" s="8"/>
      <c r="AG3479" s="8"/>
      <c r="AH3479" s="9"/>
      <c r="AI3479" s="13"/>
      <c r="AJ3479" s="8"/>
      <c r="AK3479" s="8"/>
      <c r="AL3479" s="8"/>
      <c r="AM3479" s="3"/>
    </row>
    <row r="3480" spans="1:39" s="10" customFormat="1" ht="18.95" customHeight="1" x14ac:dyDescent="0.25">
      <c r="A3480" s="8"/>
      <c r="B3480" s="8"/>
      <c r="C3480" s="8"/>
      <c r="D3480" s="9"/>
      <c r="E3480" s="8"/>
      <c r="F3480" s="8"/>
      <c r="G3480" s="9"/>
      <c r="H3480" s="8"/>
      <c r="I3480" s="8"/>
      <c r="J3480" s="9"/>
      <c r="K3480" s="8"/>
      <c r="L3480" s="8"/>
      <c r="M3480" s="9"/>
      <c r="N3480" s="8"/>
      <c r="O3480" s="8"/>
      <c r="P3480" s="9"/>
      <c r="Q3480" s="8"/>
      <c r="R3480" s="8"/>
      <c r="S3480" s="9"/>
      <c r="T3480" s="8"/>
      <c r="U3480" s="8"/>
      <c r="V3480" s="9"/>
      <c r="W3480" s="8"/>
      <c r="X3480" s="8"/>
      <c r="Y3480" s="9"/>
      <c r="Z3480" s="8"/>
      <c r="AA3480" s="8"/>
      <c r="AB3480" s="9"/>
      <c r="AC3480" s="8"/>
      <c r="AD3480" s="8"/>
      <c r="AE3480" s="9"/>
      <c r="AF3480" s="8"/>
      <c r="AG3480" s="8"/>
      <c r="AH3480" s="9"/>
      <c r="AI3480" s="13"/>
      <c r="AJ3480" s="8"/>
      <c r="AK3480" s="8"/>
      <c r="AL3480" s="8"/>
      <c r="AM3480" s="3"/>
    </row>
    <row r="3481" spans="1:39" s="10" customFormat="1" ht="18.95" customHeight="1" x14ac:dyDescent="0.25">
      <c r="A3481" s="8"/>
      <c r="B3481" s="8"/>
      <c r="C3481" s="8"/>
      <c r="D3481" s="9"/>
      <c r="E3481" s="8"/>
      <c r="F3481" s="8"/>
      <c r="G3481" s="9"/>
      <c r="H3481" s="8"/>
      <c r="I3481" s="8"/>
      <c r="J3481" s="9"/>
      <c r="K3481" s="8"/>
      <c r="L3481" s="8"/>
      <c r="M3481" s="9"/>
      <c r="N3481" s="8"/>
      <c r="O3481" s="8"/>
      <c r="P3481" s="9"/>
      <c r="Q3481" s="8"/>
      <c r="R3481" s="8"/>
      <c r="S3481" s="9"/>
      <c r="T3481" s="8"/>
      <c r="U3481" s="8"/>
      <c r="V3481" s="9"/>
      <c r="W3481" s="8"/>
      <c r="X3481" s="8"/>
      <c r="Y3481" s="9"/>
      <c r="Z3481" s="8"/>
      <c r="AA3481" s="8"/>
      <c r="AB3481" s="9"/>
      <c r="AC3481" s="8"/>
      <c r="AD3481" s="8"/>
      <c r="AE3481" s="9"/>
      <c r="AF3481" s="8"/>
      <c r="AG3481" s="8"/>
      <c r="AH3481" s="9"/>
      <c r="AI3481" s="13"/>
      <c r="AJ3481" s="8"/>
      <c r="AK3481" s="8"/>
      <c r="AL3481" s="8"/>
      <c r="AM3481" s="3"/>
    </row>
    <row r="3482" spans="1:39" s="10" customFormat="1" ht="18.95" customHeight="1" x14ac:dyDescent="0.25">
      <c r="A3482" s="8"/>
      <c r="B3482" s="8"/>
      <c r="C3482" s="8"/>
      <c r="D3482" s="9"/>
      <c r="E3482" s="8"/>
      <c r="F3482" s="8"/>
      <c r="G3482" s="9"/>
      <c r="H3482" s="8"/>
      <c r="I3482" s="8"/>
      <c r="J3482" s="9"/>
      <c r="K3482" s="8"/>
      <c r="L3482" s="8"/>
      <c r="M3482" s="9"/>
      <c r="N3482" s="8"/>
      <c r="O3482" s="8"/>
      <c r="P3482" s="9"/>
      <c r="Q3482" s="8"/>
      <c r="R3482" s="8"/>
      <c r="S3482" s="9"/>
      <c r="T3482" s="8"/>
      <c r="U3482" s="8"/>
      <c r="V3482" s="9"/>
      <c r="W3482" s="8"/>
      <c r="X3482" s="8"/>
      <c r="Y3482" s="9"/>
      <c r="Z3482" s="8"/>
      <c r="AA3482" s="8"/>
      <c r="AB3482" s="9"/>
      <c r="AC3482" s="8"/>
      <c r="AD3482" s="8"/>
      <c r="AE3482" s="9"/>
      <c r="AF3482" s="8"/>
      <c r="AG3482" s="8"/>
      <c r="AH3482" s="9"/>
      <c r="AI3482" s="13"/>
      <c r="AJ3482" s="8"/>
      <c r="AK3482" s="8"/>
      <c r="AL3482" s="8"/>
      <c r="AM3482" s="3"/>
    </row>
    <row r="3483" spans="1:39" s="10" customFormat="1" ht="18.95" customHeight="1" x14ac:dyDescent="0.25">
      <c r="A3483" s="8"/>
      <c r="B3483" s="8"/>
      <c r="C3483" s="8"/>
      <c r="D3483" s="9"/>
      <c r="E3483" s="8"/>
      <c r="F3483" s="8"/>
      <c r="G3483" s="9"/>
      <c r="H3483" s="8"/>
      <c r="I3483" s="8"/>
      <c r="J3483" s="9"/>
      <c r="K3483" s="8"/>
      <c r="L3483" s="8"/>
      <c r="M3483" s="9"/>
      <c r="N3483" s="8"/>
      <c r="O3483" s="8"/>
      <c r="P3483" s="9"/>
      <c r="Q3483" s="8"/>
      <c r="R3483" s="8"/>
      <c r="S3483" s="9"/>
      <c r="T3483" s="8"/>
      <c r="U3483" s="8"/>
      <c r="V3483" s="9"/>
      <c r="W3483" s="8"/>
      <c r="X3483" s="8"/>
      <c r="Y3483" s="9"/>
      <c r="Z3483" s="8"/>
      <c r="AA3483" s="8"/>
      <c r="AB3483" s="9"/>
      <c r="AC3483" s="8"/>
      <c r="AD3483" s="8"/>
      <c r="AE3483" s="9"/>
      <c r="AF3483" s="8"/>
      <c r="AG3483" s="8"/>
      <c r="AH3483" s="9"/>
      <c r="AI3483" s="13"/>
      <c r="AJ3483" s="8"/>
      <c r="AK3483" s="8"/>
      <c r="AL3483" s="8"/>
      <c r="AM3483" s="3"/>
    </row>
    <row r="3484" spans="1:39" s="10" customFormat="1" ht="18.95" customHeight="1" x14ac:dyDescent="0.25">
      <c r="A3484" s="8"/>
      <c r="B3484" s="8"/>
      <c r="C3484" s="8"/>
      <c r="D3484" s="9"/>
      <c r="E3484" s="8"/>
      <c r="F3484" s="8"/>
      <c r="G3484" s="9"/>
      <c r="H3484" s="8"/>
      <c r="I3484" s="8"/>
      <c r="J3484" s="9"/>
      <c r="K3484" s="8"/>
      <c r="L3484" s="8"/>
      <c r="M3484" s="9"/>
      <c r="N3484" s="8"/>
      <c r="O3484" s="8"/>
      <c r="P3484" s="9"/>
      <c r="Q3484" s="8"/>
      <c r="R3484" s="8"/>
      <c r="S3484" s="9"/>
      <c r="T3484" s="8"/>
      <c r="U3484" s="8"/>
      <c r="V3484" s="9"/>
      <c r="W3484" s="8"/>
      <c r="X3484" s="8"/>
      <c r="Y3484" s="9"/>
      <c r="Z3484" s="8"/>
      <c r="AA3484" s="8"/>
      <c r="AB3484" s="9"/>
      <c r="AC3484" s="8"/>
      <c r="AD3484" s="8"/>
      <c r="AE3484" s="9"/>
      <c r="AF3484" s="8"/>
      <c r="AG3484" s="8"/>
      <c r="AH3484" s="9"/>
      <c r="AI3484" s="13"/>
      <c r="AJ3484" s="8"/>
      <c r="AK3484" s="8"/>
      <c r="AL3484" s="8"/>
      <c r="AM3484" s="3"/>
    </row>
    <row r="3485" spans="1:39" s="10" customFormat="1" ht="18.95" customHeight="1" x14ac:dyDescent="0.25">
      <c r="A3485" s="8"/>
      <c r="B3485" s="8"/>
      <c r="C3485" s="8"/>
      <c r="D3485" s="9"/>
      <c r="E3485" s="8"/>
      <c r="F3485" s="8"/>
      <c r="G3485" s="9"/>
      <c r="H3485" s="8"/>
      <c r="I3485" s="8"/>
      <c r="J3485" s="9"/>
      <c r="K3485" s="8"/>
      <c r="L3485" s="8"/>
      <c r="M3485" s="9"/>
      <c r="N3485" s="8"/>
      <c r="O3485" s="8"/>
      <c r="P3485" s="9"/>
      <c r="Q3485" s="8"/>
      <c r="R3485" s="8"/>
      <c r="S3485" s="9"/>
      <c r="T3485" s="8"/>
      <c r="U3485" s="8"/>
      <c r="V3485" s="9"/>
      <c r="W3485" s="8"/>
      <c r="X3485" s="8"/>
      <c r="Y3485" s="9"/>
      <c r="Z3485" s="8"/>
      <c r="AA3485" s="8"/>
      <c r="AB3485" s="9"/>
      <c r="AC3485" s="8"/>
      <c r="AD3485" s="8"/>
      <c r="AE3485" s="9"/>
      <c r="AF3485" s="8"/>
      <c r="AG3485" s="8"/>
      <c r="AH3485" s="9"/>
      <c r="AI3485" s="13"/>
      <c r="AJ3485" s="8"/>
      <c r="AK3485" s="8"/>
      <c r="AL3485" s="8"/>
      <c r="AM3485" s="3"/>
    </row>
    <row r="3486" spans="1:39" s="10" customFormat="1" ht="18.95" customHeight="1" x14ac:dyDescent="0.25">
      <c r="A3486" s="8"/>
      <c r="B3486" s="8"/>
      <c r="C3486" s="8"/>
      <c r="D3486" s="9"/>
      <c r="E3486" s="8"/>
      <c r="F3486" s="8"/>
      <c r="G3486" s="9"/>
      <c r="H3486" s="8"/>
      <c r="I3486" s="8"/>
      <c r="J3486" s="9"/>
      <c r="K3486" s="8"/>
      <c r="L3486" s="8"/>
      <c r="M3486" s="9"/>
      <c r="N3486" s="8"/>
      <c r="O3486" s="8"/>
      <c r="P3486" s="9"/>
      <c r="Q3486" s="8"/>
      <c r="R3486" s="8"/>
      <c r="S3486" s="9"/>
      <c r="T3486" s="8"/>
      <c r="U3486" s="8"/>
      <c r="V3486" s="9"/>
      <c r="W3486" s="8"/>
      <c r="X3486" s="8"/>
      <c r="Y3486" s="9"/>
      <c r="Z3486" s="8"/>
      <c r="AA3486" s="8"/>
      <c r="AB3486" s="9"/>
      <c r="AC3486" s="8"/>
      <c r="AD3486" s="8"/>
      <c r="AE3486" s="9"/>
      <c r="AF3486" s="8"/>
      <c r="AG3486" s="8"/>
      <c r="AH3486" s="9"/>
      <c r="AI3486" s="13"/>
      <c r="AJ3486" s="8"/>
      <c r="AK3486" s="8"/>
      <c r="AL3486" s="8"/>
      <c r="AM3486" s="3"/>
    </row>
    <row r="3487" spans="1:39" s="10" customFormat="1" ht="18.95" customHeight="1" x14ac:dyDescent="0.25">
      <c r="A3487" s="8"/>
      <c r="B3487" s="8"/>
      <c r="C3487" s="8"/>
      <c r="D3487" s="9"/>
      <c r="E3487" s="8"/>
      <c r="F3487" s="8"/>
      <c r="G3487" s="9"/>
      <c r="H3487" s="8"/>
      <c r="I3487" s="8"/>
      <c r="J3487" s="9"/>
      <c r="K3487" s="8"/>
      <c r="L3487" s="8"/>
      <c r="M3487" s="9"/>
      <c r="N3487" s="8"/>
      <c r="O3487" s="8"/>
      <c r="P3487" s="9"/>
      <c r="Q3487" s="8"/>
      <c r="R3487" s="8"/>
      <c r="S3487" s="9"/>
      <c r="T3487" s="8"/>
      <c r="U3487" s="8"/>
      <c r="V3487" s="9"/>
      <c r="W3487" s="8"/>
      <c r="X3487" s="8"/>
      <c r="Y3487" s="9"/>
      <c r="Z3487" s="8"/>
      <c r="AA3487" s="8"/>
      <c r="AB3487" s="9"/>
      <c r="AC3487" s="8"/>
      <c r="AD3487" s="8"/>
      <c r="AE3487" s="9"/>
      <c r="AF3487" s="8"/>
      <c r="AG3487" s="8"/>
      <c r="AH3487" s="9"/>
      <c r="AI3487" s="13"/>
      <c r="AJ3487" s="8"/>
      <c r="AK3487" s="8"/>
      <c r="AL3487" s="8"/>
      <c r="AM3487" s="3"/>
    </row>
    <row r="3488" spans="1:39" s="10" customFormat="1" ht="18.95" customHeight="1" x14ac:dyDescent="0.25">
      <c r="A3488" s="8"/>
      <c r="B3488" s="8"/>
      <c r="C3488" s="8"/>
      <c r="D3488" s="9"/>
      <c r="E3488" s="8"/>
      <c r="F3488" s="8"/>
      <c r="G3488" s="9"/>
      <c r="H3488" s="8"/>
      <c r="I3488" s="8"/>
      <c r="J3488" s="9"/>
      <c r="K3488" s="8"/>
      <c r="L3488" s="8"/>
      <c r="M3488" s="9"/>
      <c r="N3488" s="8"/>
      <c r="O3488" s="8"/>
      <c r="P3488" s="9"/>
      <c r="Q3488" s="8"/>
      <c r="R3488" s="8"/>
      <c r="S3488" s="9"/>
      <c r="T3488" s="8"/>
      <c r="U3488" s="8"/>
      <c r="V3488" s="9"/>
      <c r="W3488" s="8"/>
      <c r="X3488" s="8"/>
      <c r="Y3488" s="9"/>
      <c r="Z3488" s="8"/>
      <c r="AA3488" s="8"/>
      <c r="AB3488" s="9"/>
      <c r="AC3488" s="8"/>
      <c r="AD3488" s="8"/>
      <c r="AE3488" s="9"/>
      <c r="AF3488" s="8"/>
      <c r="AG3488" s="8"/>
      <c r="AH3488" s="9"/>
      <c r="AI3488" s="13"/>
      <c r="AJ3488" s="8"/>
      <c r="AK3488" s="8"/>
      <c r="AL3488" s="8"/>
      <c r="AM3488" s="3"/>
    </row>
    <row r="3489" spans="1:39" s="10" customFormat="1" ht="18.95" customHeight="1" x14ac:dyDescent="0.25">
      <c r="A3489" s="8"/>
      <c r="B3489" s="8"/>
      <c r="C3489" s="8"/>
      <c r="D3489" s="9"/>
      <c r="E3489" s="8"/>
      <c r="F3489" s="8"/>
      <c r="G3489" s="9"/>
      <c r="H3489" s="8"/>
      <c r="I3489" s="8"/>
      <c r="J3489" s="9"/>
      <c r="K3489" s="8"/>
      <c r="L3489" s="8"/>
      <c r="M3489" s="9"/>
      <c r="N3489" s="8"/>
      <c r="O3489" s="8"/>
      <c r="P3489" s="9"/>
      <c r="Q3489" s="8"/>
      <c r="R3489" s="8"/>
      <c r="S3489" s="9"/>
      <c r="T3489" s="8"/>
      <c r="U3489" s="8"/>
      <c r="V3489" s="9"/>
      <c r="W3489" s="8"/>
      <c r="X3489" s="8"/>
      <c r="Y3489" s="9"/>
      <c r="Z3489" s="8"/>
      <c r="AA3489" s="8"/>
      <c r="AB3489" s="9"/>
      <c r="AC3489" s="8"/>
      <c r="AD3489" s="8"/>
      <c r="AE3489" s="9"/>
      <c r="AF3489" s="8"/>
      <c r="AG3489" s="8"/>
      <c r="AH3489" s="9"/>
      <c r="AI3489" s="13"/>
      <c r="AJ3489" s="8"/>
      <c r="AK3489" s="8"/>
      <c r="AL3489" s="8"/>
      <c r="AM3489" s="3"/>
    </row>
    <row r="3490" spans="1:39" s="10" customFormat="1" ht="18.95" customHeight="1" x14ac:dyDescent="0.25">
      <c r="A3490" s="8"/>
      <c r="B3490" s="8"/>
      <c r="C3490" s="8"/>
      <c r="D3490" s="9"/>
      <c r="E3490" s="8"/>
      <c r="F3490" s="8"/>
      <c r="G3490" s="9"/>
      <c r="H3490" s="8"/>
      <c r="I3490" s="8"/>
      <c r="J3490" s="9"/>
      <c r="K3490" s="8"/>
      <c r="L3490" s="8"/>
      <c r="M3490" s="9"/>
      <c r="N3490" s="8"/>
      <c r="O3490" s="8"/>
      <c r="P3490" s="9"/>
      <c r="Q3490" s="8"/>
      <c r="R3490" s="8"/>
      <c r="S3490" s="9"/>
      <c r="T3490" s="8"/>
      <c r="U3490" s="8"/>
      <c r="V3490" s="9"/>
      <c r="W3490" s="8"/>
      <c r="X3490" s="8"/>
      <c r="Y3490" s="9"/>
      <c r="Z3490" s="8"/>
      <c r="AA3490" s="8"/>
      <c r="AB3490" s="9"/>
      <c r="AC3490" s="8"/>
      <c r="AD3490" s="8"/>
      <c r="AE3490" s="9"/>
      <c r="AF3490" s="8"/>
      <c r="AG3490" s="8"/>
      <c r="AH3490" s="9"/>
      <c r="AI3490" s="13"/>
      <c r="AJ3490" s="8"/>
      <c r="AK3490" s="8"/>
      <c r="AL3490" s="8"/>
      <c r="AM3490" s="3"/>
    </row>
    <row r="3491" spans="1:39" s="10" customFormat="1" ht="18.95" customHeight="1" x14ac:dyDescent="0.25">
      <c r="A3491" s="8"/>
      <c r="B3491" s="8"/>
      <c r="C3491" s="8"/>
      <c r="D3491" s="9"/>
      <c r="E3491" s="8"/>
      <c r="F3491" s="8"/>
      <c r="G3491" s="9"/>
      <c r="H3491" s="8"/>
      <c r="I3491" s="8"/>
      <c r="J3491" s="9"/>
      <c r="K3491" s="8"/>
      <c r="L3491" s="8"/>
      <c r="M3491" s="9"/>
      <c r="N3491" s="8"/>
      <c r="O3491" s="8"/>
      <c r="P3491" s="9"/>
      <c r="Q3491" s="8"/>
      <c r="R3491" s="8"/>
      <c r="S3491" s="9"/>
      <c r="T3491" s="8"/>
      <c r="U3491" s="8"/>
      <c r="V3491" s="9"/>
      <c r="W3491" s="8"/>
      <c r="X3491" s="8"/>
      <c r="Y3491" s="9"/>
      <c r="Z3491" s="8"/>
      <c r="AA3491" s="8"/>
      <c r="AB3491" s="9"/>
      <c r="AC3491" s="8"/>
      <c r="AD3491" s="8"/>
      <c r="AE3491" s="9"/>
      <c r="AF3491" s="8"/>
      <c r="AG3491" s="8"/>
      <c r="AH3491" s="9"/>
      <c r="AI3491" s="13"/>
      <c r="AJ3491" s="8"/>
      <c r="AK3491" s="8"/>
      <c r="AL3491" s="8"/>
      <c r="AM3491" s="3"/>
    </row>
    <row r="3492" spans="1:39" s="10" customFormat="1" ht="18.95" customHeight="1" x14ac:dyDescent="0.25">
      <c r="A3492" s="8"/>
      <c r="B3492" s="8"/>
      <c r="C3492" s="8"/>
      <c r="D3492" s="9"/>
      <c r="E3492" s="8"/>
      <c r="F3492" s="8"/>
      <c r="G3492" s="9"/>
      <c r="H3492" s="8"/>
      <c r="I3492" s="8"/>
      <c r="J3492" s="9"/>
      <c r="K3492" s="8"/>
      <c r="L3492" s="8"/>
      <c r="M3492" s="9"/>
      <c r="N3492" s="8"/>
      <c r="O3492" s="8"/>
      <c r="P3492" s="9"/>
      <c r="Q3492" s="8"/>
      <c r="R3492" s="8"/>
      <c r="S3492" s="9"/>
      <c r="T3492" s="8"/>
      <c r="U3492" s="8"/>
      <c r="V3492" s="9"/>
      <c r="W3492" s="8"/>
      <c r="X3492" s="8"/>
      <c r="Y3492" s="9"/>
      <c r="Z3492" s="8"/>
      <c r="AA3492" s="8"/>
      <c r="AB3492" s="9"/>
      <c r="AC3492" s="8"/>
      <c r="AD3492" s="8"/>
      <c r="AE3492" s="9"/>
      <c r="AF3492" s="8"/>
      <c r="AG3492" s="8"/>
      <c r="AH3492" s="9"/>
      <c r="AI3492" s="13"/>
      <c r="AJ3492" s="8"/>
      <c r="AK3492" s="8"/>
      <c r="AL3492" s="8"/>
      <c r="AM3492" s="3"/>
    </row>
    <row r="3493" spans="1:39" s="10" customFormat="1" ht="18.95" customHeight="1" x14ac:dyDescent="0.25">
      <c r="A3493" s="8"/>
      <c r="B3493" s="8"/>
      <c r="C3493" s="8"/>
      <c r="D3493" s="9"/>
      <c r="E3493" s="8"/>
      <c r="F3493" s="8"/>
      <c r="G3493" s="9"/>
      <c r="H3493" s="8"/>
      <c r="I3493" s="8"/>
      <c r="J3493" s="9"/>
      <c r="K3493" s="8"/>
      <c r="L3493" s="8"/>
      <c r="M3493" s="9"/>
      <c r="N3493" s="8"/>
      <c r="O3493" s="8"/>
      <c r="P3493" s="9"/>
      <c r="Q3493" s="8"/>
      <c r="R3493" s="8"/>
      <c r="S3493" s="9"/>
      <c r="T3493" s="8"/>
      <c r="U3493" s="8"/>
      <c r="V3493" s="9"/>
      <c r="W3493" s="8"/>
      <c r="X3493" s="8"/>
      <c r="Y3493" s="9"/>
      <c r="Z3493" s="8"/>
      <c r="AA3493" s="8"/>
      <c r="AB3493" s="9"/>
      <c r="AC3493" s="8"/>
      <c r="AD3493" s="8"/>
      <c r="AE3493" s="9"/>
      <c r="AF3493" s="8"/>
      <c r="AG3493" s="8"/>
      <c r="AH3493" s="9"/>
      <c r="AI3493" s="13"/>
      <c r="AJ3493" s="8"/>
      <c r="AK3493" s="8"/>
      <c r="AL3493" s="8"/>
      <c r="AM3493" s="3"/>
    </row>
    <row r="3494" spans="1:39" s="10" customFormat="1" ht="18.95" customHeight="1" x14ac:dyDescent="0.25">
      <c r="A3494" s="8"/>
      <c r="B3494" s="8"/>
      <c r="C3494" s="8"/>
      <c r="D3494" s="9"/>
      <c r="E3494" s="8"/>
      <c r="F3494" s="8"/>
      <c r="G3494" s="9"/>
      <c r="H3494" s="8"/>
      <c r="I3494" s="8"/>
      <c r="J3494" s="9"/>
      <c r="K3494" s="8"/>
      <c r="L3494" s="8"/>
      <c r="M3494" s="9"/>
      <c r="N3494" s="8"/>
      <c r="O3494" s="8"/>
      <c r="P3494" s="9"/>
      <c r="Q3494" s="8"/>
      <c r="R3494" s="8"/>
      <c r="S3494" s="9"/>
      <c r="T3494" s="8"/>
      <c r="U3494" s="8"/>
      <c r="V3494" s="9"/>
      <c r="W3494" s="8"/>
      <c r="X3494" s="8"/>
      <c r="Y3494" s="9"/>
      <c r="Z3494" s="8"/>
      <c r="AA3494" s="8"/>
      <c r="AB3494" s="9"/>
      <c r="AC3494" s="8"/>
      <c r="AD3494" s="8"/>
      <c r="AE3494" s="9"/>
      <c r="AF3494" s="8"/>
      <c r="AG3494" s="8"/>
      <c r="AH3494" s="9"/>
      <c r="AI3494" s="13"/>
      <c r="AJ3494" s="8"/>
      <c r="AK3494" s="8"/>
      <c r="AL3494" s="8"/>
      <c r="AM3494" s="3"/>
    </row>
    <row r="3495" spans="1:39" s="10" customFormat="1" ht="18.95" customHeight="1" x14ac:dyDescent="0.25">
      <c r="A3495" s="8"/>
      <c r="B3495" s="8"/>
      <c r="C3495" s="8"/>
      <c r="D3495" s="9"/>
      <c r="E3495" s="8"/>
      <c r="F3495" s="8"/>
      <c r="G3495" s="9"/>
      <c r="H3495" s="8"/>
      <c r="I3495" s="8"/>
      <c r="J3495" s="9"/>
      <c r="K3495" s="8"/>
      <c r="L3495" s="8"/>
      <c r="M3495" s="9"/>
      <c r="N3495" s="8"/>
      <c r="O3495" s="8"/>
      <c r="P3495" s="9"/>
      <c r="Q3495" s="8"/>
      <c r="R3495" s="8"/>
      <c r="S3495" s="9"/>
      <c r="T3495" s="8"/>
      <c r="U3495" s="8"/>
      <c r="V3495" s="9"/>
      <c r="W3495" s="8"/>
      <c r="X3495" s="8"/>
      <c r="Y3495" s="9"/>
      <c r="Z3495" s="8"/>
      <c r="AA3495" s="8"/>
      <c r="AB3495" s="9"/>
      <c r="AC3495" s="8"/>
      <c r="AD3495" s="8"/>
      <c r="AE3495" s="9"/>
      <c r="AF3495" s="8"/>
      <c r="AG3495" s="8"/>
      <c r="AH3495" s="9"/>
      <c r="AI3495" s="13"/>
      <c r="AJ3495" s="8"/>
      <c r="AK3495" s="8"/>
      <c r="AL3495" s="8"/>
      <c r="AM3495" s="3"/>
    </row>
    <row r="3496" spans="1:39" s="10" customFormat="1" ht="18.95" customHeight="1" x14ac:dyDescent="0.25">
      <c r="A3496" s="8"/>
      <c r="B3496" s="8"/>
      <c r="C3496" s="8"/>
      <c r="D3496" s="9"/>
      <c r="E3496" s="8"/>
      <c r="F3496" s="8"/>
      <c r="G3496" s="9"/>
      <c r="H3496" s="8"/>
      <c r="I3496" s="8"/>
      <c r="J3496" s="9"/>
      <c r="K3496" s="8"/>
      <c r="L3496" s="8"/>
      <c r="M3496" s="9"/>
      <c r="N3496" s="8"/>
      <c r="O3496" s="8"/>
      <c r="P3496" s="9"/>
      <c r="Q3496" s="8"/>
      <c r="R3496" s="8"/>
      <c r="S3496" s="9"/>
      <c r="T3496" s="8"/>
      <c r="U3496" s="8"/>
      <c r="V3496" s="9"/>
      <c r="W3496" s="8"/>
      <c r="X3496" s="8"/>
      <c r="Y3496" s="9"/>
      <c r="Z3496" s="8"/>
      <c r="AA3496" s="8"/>
      <c r="AB3496" s="9"/>
      <c r="AC3496" s="8"/>
      <c r="AD3496" s="8"/>
      <c r="AE3496" s="9"/>
      <c r="AF3496" s="8"/>
      <c r="AG3496" s="8"/>
      <c r="AH3496" s="9"/>
      <c r="AI3496" s="13"/>
      <c r="AJ3496" s="8"/>
      <c r="AK3496" s="8"/>
      <c r="AL3496" s="8"/>
      <c r="AM3496" s="3"/>
    </row>
    <row r="3497" spans="1:39" s="10" customFormat="1" ht="18.95" customHeight="1" x14ac:dyDescent="0.25">
      <c r="A3497" s="8"/>
      <c r="B3497" s="8"/>
      <c r="C3497" s="8"/>
      <c r="D3497" s="9"/>
      <c r="E3497" s="8"/>
      <c r="F3497" s="8"/>
      <c r="G3497" s="9"/>
      <c r="H3497" s="8"/>
      <c r="I3497" s="8"/>
      <c r="J3497" s="9"/>
      <c r="K3497" s="8"/>
      <c r="L3497" s="8"/>
      <c r="M3497" s="9"/>
      <c r="N3497" s="8"/>
      <c r="O3497" s="8"/>
      <c r="P3497" s="9"/>
      <c r="Q3497" s="8"/>
      <c r="R3497" s="8"/>
      <c r="S3497" s="9"/>
      <c r="T3497" s="8"/>
      <c r="U3497" s="8"/>
      <c r="V3497" s="9"/>
      <c r="W3497" s="8"/>
      <c r="X3497" s="8"/>
      <c r="Y3497" s="9"/>
      <c r="Z3497" s="8"/>
      <c r="AA3497" s="8"/>
      <c r="AB3497" s="9"/>
      <c r="AC3497" s="8"/>
      <c r="AD3497" s="8"/>
      <c r="AE3497" s="9"/>
      <c r="AF3497" s="8"/>
      <c r="AG3497" s="8"/>
      <c r="AH3497" s="9"/>
      <c r="AI3497" s="13"/>
      <c r="AJ3497" s="8"/>
      <c r="AK3497" s="8"/>
      <c r="AL3497" s="8"/>
      <c r="AM3497" s="3"/>
    </row>
    <row r="3498" spans="1:39" s="10" customFormat="1" ht="18.95" customHeight="1" x14ac:dyDescent="0.25">
      <c r="A3498" s="8"/>
      <c r="B3498" s="8"/>
      <c r="C3498" s="8"/>
      <c r="D3498" s="9"/>
      <c r="E3498" s="8"/>
      <c r="F3498" s="8"/>
      <c r="G3498" s="9"/>
      <c r="H3498" s="8"/>
      <c r="I3498" s="8"/>
      <c r="J3498" s="9"/>
      <c r="K3498" s="8"/>
      <c r="L3498" s="8"/>
      <c r="M3498" s="9"/>
      <c r="N3498" s="8"/>
      <c r="O3498" s="8"/>
      <c r="P3498" s="9"/>
      <c r="Q3498" s="8"/>
      <c r="R3498" s="8"/>
      <c r="S3498" s="9"/>
      <c r="T3498" s="8"/>
      <c r="U3498" s="8"/>
      <c r="V3498" s="9"/>
      <c r="W3498" s="8"/>
      <c r="X3498" s="8"/>
      <c r="Y3498" s="9"/>
      <c r="Z3498" s="8"/>
      <c r="AA3498" s="8"/>
      <c r="AB3498" s="9"/>
      <c r="AC3498" s="8"/>
      <c r="AD3498" s="8"/>
      <c r="AE3498" s="9"/>
      <c r="AF3498" s="8"/>
      <c r="AG3498" s="8"/>
      <c r="AH3498" s="9"/>
      <c r="AI3498" s="13"/>
      <c r="AJ3498" s="8"/>
      <c r="AK3498" s="8"/>
      <c r="AL3498" s="8"/>
      <c r="AM3498" s="3"/>
    </row>
    <row r="3499" spans="1:39" s="10" customFormat="1" ht="18.95" customHeight="1" x14ac:dyDescent="0.25">
      <c r="A3499" s="8"/>
      <c r="B3499" s="8"/>
      <c r="C3499" s="8"/>
      <c r="D3499" s="9"/>
      <c r="E3499" s="8"/>
      <c r="F3499" s="8"/>
      <c r="G3499" s="9"/>
      <c r="H3499" s="8"/>
      <c r="I3499" s="8"/>
      <c r="J3499" s="9"/>
      <c r="K3499" s="8"/>
      <c r="L3499" s="8"/>
      <c r="M3499" s="9"/>
      <c r="N3499" s="8"/>
      <c r="O3499" s="8"/>
      <c r="P3499" s="9"/>
      <c r="Q3499" s="8"/>
      <c r="R3499" s="8"/>
      <c r="S3499" s="9"/>
      <c r="T3499" s="8"/>
      <c r="U3499" s="8"/>
      <c r="V3499" s="9"/>
      <c r="W3499" s="8"/>
      <c r="X3499" s="8"/>
      <c r="Y3499" s="9"/>
      <c r="Z3499" s="8"/>
      <c r="AA3499" s="8"/>
      <c r="AB3499" s="9"/>
      <c r="AC3499" s="8"/>
      <c r="AD3499" s="8"/>
      <c r="AE3499" s="9"/>
      <c r="AF3499" s="8"/>
      <c r="AG3499" s="8"/>
      <c r="AH3499" s="9"/>
      <c r="AI3499" s="13"/>
      <c r="AJ3499" s="8"/>
      <c r="AK3499" s="8"/>
      <c r="AL3499" s="8"/>
      <c r="AM3499" s="3"/>
    </row>
    <row r="3500" spans="1:39" s="10" customFormat="1" ht="18.95" customHeight="1" x14ac:dyDescent="0.25">
      <c r="A3500" s="8"/>
      <c r="B3500" s="8"/>
      <c r="C3500" s="8"/>
      <c r="D3500" s="9"/>
      <c r="E3500" s="8"/>
      <c r="F3500" s="8"/>
      <c r="G3500" s="9"/>
      <c r="H3500" s="8"/>
      <c r="I3500" s="8"/>
      <c r="J3500" s="9"/>
      <c r="K3500" s="8"/>
      <c r="L3500" s="8"/>
      <c r="M3500" s="9"/>
      <c r="N3500" s="8"/>
      <c r="O3500" s="8"/>
      <c r="P3500" s="9"/>
      <c r="Q3500" s="8"/>
      <c r="R3500" s="8"/>
      <c r="S3500" s="9"/>
      <c r="T3500" s="8"/>
      <c r="U3500" s="8"/>
      <c r="V3500" s="9"/>
      <c r="W3500" s="8"/>
      <c r="X3500" s="8"/>
      <c r="Y3500" s="9"/>
      <c r="Z3500" s="8"/>
      <c r="AA3500" s="8"/>
      <c r="AB3500" s="9"/>
      <c r="AC3500" s="8"/>
      <c r="AD3500" s="8"/>
      <c r="AE3500" s="9"/>
      <c r="AF3500" s="8"/>
      <c r="AG3500" s="8"/>
      <c r="AH3500" s="9"/>
      <c r="AI3500" s="13"/>
      <c r="AJ3500" s="8"/>
      <c r="AK3500" s="8"/>
      <c r="AL3500" s="8"/>
      <c r="AM3500" s="3"/>
    </row>
    <row r="3501" spans="1:39" s="10" customFormat="1" ht="18.95" customHeight="1" x14ac:dyDescent="0.25">
      <c r="A3501" s="8"/>
      <c r="B3501" s="8"/>
      <c r="C3501" s="8"/>
      <c r="D3501" s="9"/>
      <c r="E3501" s="8"/>
      <c r="F3501" s="8"/>
      <c r="G3501" s="9"/>
      <c r="H3501" s="8"/>
      <c r="I3501" s="8"/>
      <c r="J3501" s="9"/>
      <c r="K3501" s="8"/>
      <c r="L3501" s="8"/>
      <c r="M3501" s="9"/>
      <c r="N3501" s="8"/>
      <c r="O3501" s="8"/>
      <c r="P3501" s="9"/>
      <c r="Q3501" s="8"/>
      <c r="R3501" s="8"/>
      <c r="S3501" s="9"/>
      <c r="T3501" s="8"/>
      <c r="U3501" s="8"/>
      <c r="V3501" s="9"/>
      <c r="W3501" s="8"/>
      <c r="X3501" s="8"/>
      <c r="Y3501" s="9"/>
      <c r="Z3501" s="8"/>
      <c r="AA3501" s="8"/>
      <c r="AB3501" s="9"/>
      <c r="AC3501" s="8"/>
      <c r="AD3501" s="8"/>
      <c r="AE3501" s="9"/>
      <c r="AF3501" s="8"/>
      <c r="AG3501" s="8"/>
      <c r="AH3501" s="9"/>
      <c r="AI3501" s="13"/>
      <c r="AJ3501" s="8"/>
      <c r="AK3501" s="8"/>
      <c r="AL3501" s="8"/>
      <c r="AM3501" s="3"/>
    </row>
    <row r="3502" spans="1:39" s="10" customFormat="1" ht="18.95" customHeight="1" x14ac:dyDescent="0.25">
      <c r="A3502" s="8"/>
      <c r="B3502" s="8"/>
      <c r="C3502" s="8"/>
      <c r="D3502" s="9"/>
      <c r="E3502" s="8"/>
      <c r="F3502" s="8"/>
      <c r="G3502" s="9"/>
      <c r="H3502" s="8"/>
      <c r="I3502" s="8"/>
      <c r="J3502" s="9"/>
      <c r="K3502" s="8"/>
      <c r="L3502" s="8"/>
      <c r="M3502" s="9"/>
      <c r="N3502" s="8"/>
      <c r="O3502" s="8"/>
      <c r="P3502" s="9"/>
      <c r="Q3502" s="8"/>
      <c r="R3502" s="8"/>
      <c r="S3502" s="9"/>
      <c r="T3502" s="8"/>
      <c r="U3502" s="8"/>
      <c r="V3502" s="9"/>
      <c r="W3502" s="8"/>
      <c r="X3502" s="8"/>
      <c r="Y3502" s="9"/>
      <c r="Z3502" s="8"/>
      <c r="AA3502" s="8"/>
      <c r="AB3502" s="9"/>
      <c r="AC3502" s="8"/>
      <c r="AD3502" s="8"/>
      <c r="AE3502" s="9"/>
      <c r="AF3502" s="8"/>
      <c r="AG3502" s="8"/>
      <c r="AH3502" s="9"/>
      <c r="AI3502" s="13"/>
      <c r="AJ3502" s="8"/>
      <c r="AK3502" s="8"/>
      <c r="AL3502" s="8"/>
      <c r="AM3502" s="3"/>
    </row>
    <row r="3503" spans="1:39" s="10" customFormat="1" ht="18.95" customHeight="1" x14ac:dyDescent="0.25">
      <c r="A3503" s="8"/>
      <c r="B3503" s="8"/>
      <c r="C3503" s="8"/>
      <c r="D3503" s="9"/>
      <c r="E3503" s="8"/>
      <c r="F3503" s="8"/>
      <c r="G3503" s="9"/>
      <c r="H3503" s="8"/>
      <c r="I3503" s="8"/>
      <c r="J3503" s="9"/>
      <c r="K3503" s="8"/>
      <c r="L3503" s="8"/>
      <c r="M3503" s="9"/>
      <c r="N3503" s="8"/>
      <c r="O3503" s="8"/>
      <c r="P3503" s="9"/>
      <c r="Q3503" s="8"/>
      <c r="R3503" s="8"/>
      <c r="S3503" s="9"/>
      <c r="T3503" s="8"/>
      <c r="U3503" s="8"/>
      <c r="V3503" s="9"/>
      <c r="W3503" s="8"/>
      <c r="X3503" s="8"/>
      <c r="Y3503" s="9"/>
      <c r="Z3503" s="8"/>
      <c r="AA3503" s="8"/>
      <c r="AB3503" s="9"/>
      <c r="AC3503" s="8"/>
      <c r="AD3503" s="8"/>
      <c r="AE3503" s="9"/>
      <c r="AF3503" s="8"/>
      <c r="AG3503" s="8"/>
      <c r="AH3503" s="9"/>
      <c r="AI3503" s="13"/>
      <c r="AJ3503" s="8"/>
      <c r="AK3503" s="8"/>
      <c r="AL3503" s="8"/>
      <c r="AM3503" s="3"/>
    </row>
    <row r="3504" spans="1:39" s="10" customFormat="1" ht="18.95" customHeight="1" x14ac:dyDescent="0.25">
      <c r="A3504" s="8"/>
      <c r="B3504" s="8"/>
      <c r="C3504" s="8"/>
      <c r="D3504" s="9"/>
      <c r="E3504" s="8"/>
      <c r="F3504" s="8"/>
      <c r="G3504" s="9"/>
      <c r="H3504" s="8"/>
      <c r="I3504" s="8"/>
      <c r="J3504" s="9"/>
      <c r="K3504" s="8"/>
      <c r="L3504" s="8"/>
      <c r="M3504" s="9"/>
      <c r="N3504" s="8"/>
      <c r="O3504" s="8"/>
      <c r="P3504" s="9"/>
      <c r="Q3504" s="8"/>
      <c r="R3504" s="8"/>
      <c r="S3504" s="9"/>
      <c r="T3504" s="8"/>
      <c r="U3504" s="8"/>
      <c r="V3504" s="9"/>
      <c r="W3504" s="8"/>
      <c r="X3504" s="8"/>
      <c r="Y3504" s="9"/>
      <c r="Z3504" s="8"/>
      <c r="AA3504" s="8"/>
      <c r="AB3504" s="9"/>
      <c r="AC3504" s="8"/>
      <c r="AD3504" s="8"/>
      <c r="AE3504" s="9"/>
      <c r="AF3504" s="8"/>
      <c r="AG3504" s="8"/>
      <c r="AH3504" s="9"/>
      <c r="AI3504" s="13"/>
      <c r="AJ3504" s="8"/>
      <c r="AK3504" s="8"/>
      <c r="AL3504" s="8"/>
      <c r="AM3504" s="3"/>
    </row>
    <row r="3505" spans="1:39" s="10" customFormat="1" ht="18.95" customHeight="1" x14ac:dyDescent="0.25">
      <c r="A3505" s="8"/>
      <c r="B3505" s="8"/>
      <c r="C3505" s="8"/>
      <c r="D3505" s="9"/>
      <c r="E3505" s="8"/>
      <c r="F3505" s="8"/>
      <c r="G3505" s="9"/>
      <c r="H3505" s="8"/>
      <c r="I3505" s="8"/>
      <c r="J3505" s="9"/>
      <c r="K3505" s="8"/>
      <c r="L3505" s="8"/>
      <c r="M3505" s="9"/>
      <c r="N3505" s="8"/>
      <c r="O3505" s="8"/>
      <c r="P3505" s="9"/>
      <c r="Q3505" s="8"/>
      <c r="R3505" s="8"/>
      <c r="S3505" s="9"/>
      <c r="T3505" s="8"/>
      <c r="U3505" s="8"/>
      <c r="V3505" s="9"/>
      <c r="W3505" s="8"/>
      <c r="X3505" s="8"/>
      <c r="Y3505" s="9"/>
      <c r="Z3505" s="8"/>
      <c r="AA3505" s="8"/>
      <c r="AB3505" s="9"/>
      <c r="AC3505" s="8"/>
      <c r="AD3505" s="8"/>
      <c r="AE3505" s="9"/>
      <c r="AF3505" s="8"/>
      <c r="AG3505" s="8"/>
      <c r="AH3505" s="9"/>
      <c r="AI3505" s="13"/>
      <c r="AJ3505" s="8"/>
      <c r="AK3505" s="8"/>
      <c r="AL3505" s="8"/>
      <c r="AM3505" s="3"/>
    </row>
    <row r="3506" spans="1:39" s="10" customFormat="1" ht="18.95" customHeight="1" x14ac:dyDescent="0.25">
      <c r="A3506" s="8"/>
      <c r="B3506" s="8"/>
      <c r="C3506" s="8"/>
      <c r="D3506" s="9"/>
      <c r="E3506" s="8"/>
      <c r="F3506" s="8"/>
      <c r="G3506" s="9"/>
      <c r="H3506" s="8"/>
      <c r="I3506" s="8"/>
      <c r="J3506" s="9"/>
      <c r="K3506" s="8"/>
      <c r="L3506" s="8"/>
      <c r="M3506" s="9"/>
      <c r="N3506" s="8"/>
      <c r="O3506" s="8"/>
      <c r="P3506" s="9"/>
      <c r="Q3506" s="8"/>
      <c r="R3506" s="8"/>
      <c r="S3506" s="9"/>
      <c r="T3506" s="8"/>
      <c r="U3506" s="8"/>
      <c r="V3506" s="9"/>
      <c r="W3506" s="8"/>
      <c r="X3506" s="8"/>
      <c r="Y3506" s="9"/>
      <c r="Z3506" s="8"/>
      <c r="AA3506" s="8"/>
      <c r="AB3506" s="9"/>
      <c r="AC3506" s="8"/>
      <c r="AD3506" s="8"/>
      <c r="AE3506" s="9"/>
      <c r="AF3506" s="8"/>
      <c r="AG3506" s="8"/>
      <c r="AH3506" s="9"/>
      <c r="AI3506" s="13"/>
      <c r="AJ3506" s="8"/>
      <c r="AK3506" s="8"/>
      <c r="AL3506" s="8"/>
      <c r="AM3506" s="3"/>
    </row>
    <row r="3507" spans="1:39" s="10" customFormat="1" ht="18.95" customHeight="1" x14ac:dyDescent="0.25">
      <c r="A3507" s="8"/>
      <c r="B3507" s="8"/>
      <c r="C3507" s="8"/>
      <c r="D3507" s="9"/>
      <c r="E3507" s="8"/>
      <c r="F3507" s="8"/>
      <c r="G3507" s="9"/>
      <c r="H3507" s="8"/>
      <c r="I3507" s="8"/>
      <c r="J3507" s="9"/>
      <c r="K3507" s="8"/>
      <c r="L3507" s="8"/>
      <c r="M3507" s="9"/>
      <c r="N3507" s="8"/>
      <c r="O3507" s="8"/>
      <c r="P3507" s="9"/>
      <c r="Q3507" s="8"/>
      <c r="R3507" s="8"/>
      <c r="S3507" s="9"/>
      <c r="T3507" s="8"/>
      <c r="U3507" s="8"/>
      <c r="V3507" s="9"/>
      <c r="W3507" s="8"/>
      <c r="X3507" s="8"/>
      <c r="Y3507" s="9"/>
      <c r="Z3507" s="8"/>
      <c r="AA3507" s="8"/>
      <c r="AB3507" s="9"/>
      <c r="AC3507" s="8"/>
      <c r="AD3507" s="8"/>
      <c r="AE3507" s="9"/>
      <c r="AF3507" s="8"/>
      <c r="AG3507" s="8"/>
      <c r="AH3507" s="9"/>
      <c r="AI3507" s="13"/>
      <c r="AJ3507" s="8"/>
      <c r="AK3507" s="8"/>
      <c r="AL3507" s="8"/>
      <c r="AM3507" s="3"/>
    </row>
    <row r="3508" spans="1:39" s="10" customFormat="1" ht="18.95" customHeight="1" x14ac:dyDescent="0.25">
      <c r="A3508" s="8"/>
      <c r="B3508" s="8"/>
      <c r="C3508" s="8"/>
      <c r="D3508" s="9"/>
      <c r="E3508" s="8"/>
      <c r="F3508" s="8"/>
      <c r="G3508" s="9"/>
      <c r="H3508" s="8"/>
      <c r="I3508" s="8"/>
      <c r="J3508" s="9"/>
      <c r="K3508" s="8"/>
      <c r="L3508" s="8"/>
      <c r="M3508" s="9"/>
      <c r="N3508" s="8"/>
      <c r="O3508" s="8"/>
      <c r="P3508" s="9"/>
      <c r="Q3508" s="8"/>
      <c r="R3508" s="8"/>
      <c r="S3508" s="9"/>
      <c r="T3508" s="8"/>
      <c r="U3508" s="8"/>
      <c r="V3508" s="9"/>
      <c r="W3508" s="8"/>
      <c r="X3508" s="8"/>
      <c r="Y3508" s="9"/>
      <c r="Z3508" s="8"/>
      <c r="AA3508" s="8"/>
      <c r="AB3508" s="9"/>
      <c r="AC3508" s="8"/>
      <c r="AD3508" s="8"/>
      <c r="AE3508" s="9"/>
      <c r="AF3508" s="8"/>
      <c r="AG3508" s="8"/>
      <c r="AH3508" s="9"/>
      <c r="AI3508" s="13"/>
      <c r="AJ3508" s="8"/>
      <c r="AK3508" s="8"/>
      <c r="AL3508" s="8"/>
      <c r="AM3508" s="3"/>
    </row>
    <row r="3509" spans="1:39" s="10" customFormat="1" ht="18.95" customHeight="1" x14ac:dyDescent="0.25">
      <c r="A3509" s="8"/>
      <c r="B3509" s="8"/>
      <c r="C3509" s="8"/>
      <c r="D3509" s="9"/>
      <c r="E3509" s="8"/>
      <c r="F3509" s="8"/>
      <c r="G3509" s="9"/>
      <c r="H3509" s="8"/>
      <c r="I3509" s="8"/>
      <c r="J3509" s="9"/>
      <c r="K3509" s="8"/>
      <c r="L3509" s="8"/>
      <c r="M3509" s="9"/>
      <c r="N3509" s="8"/>
      <c r="O3509" s="8"/>
      <c r="P3509" s="9"/>
      <c r="Q3509" s="8"/>
      <c r="R3509" s="8"/>
      <c r="S3509" s="9"/>
      <c r="T3509" s="8"/>
      <c r="U3509" s="8"/>
      <c r="V3509" s="9"/>
      <c r="W3509" s="8"/>
      <c r="X3509" s="8"/>
      <c r="Y3509" s="9"/>
      <c r="Z3509" s="8"/>
      <c r="AA3509" s="8"/>
      <c r="AB3509" s="9"/>
      <c r="AC3509" s="8"/>
      <c r="AD3509" s="8"/>
      <c r="AE3509" s="9"/>
      <c r="AF3509" s="8"/>
      <c r="AG3509" s="8"/>
      <c r="AH3509" s="9"/>
      <c r="AI3509" s="13"/>
      <c r="AJ3509" s="8"/>
      <c r="AK3509" s="8"/>
      <c r="AL3509" s="8"/>
      <c r="AM3509" s="3"/>
    </row>
    <row r="3510" spans="1:39" s="10" customFormat="1" ht="18.95" customHeight="1" x14ac:dyDescent="0.25">
      <c r="A3510" s="8"/>
      <c r="B3510" s="8"/>
      <c r="C3510" s="8"/>
      <c r="D3510" s="9"/>
      <c r="E3510" s="8"/>
      <c r="F3510" s="8"/>
      <c r="G3510" s="9"/>
      <c r="H3510" s="8"/>
      <c r="I3510" s="8"/>
      <c r="J3510" s="9"/>
      <c r="K3510" s="8"/>
      <c r="L3510" s="8"/>
      <c r="M3510" s="9"/>
      <c r="N3510" s="8"/>
      <c r="O3510" s="8"/>
      <c r="P3510" s="9"/>
      <c r="Q3510" s="8"/>
      <c r="R3510" s="8"/>
      <c r="S3510" s="9"/>
      <c r="T3510" s="8"/>
      <c r="U3510" s="8"/>
      <c r="V3510" s="9"/>
      <c r="W3510" s="8"/>
      <c r="X3510" s="8"/>
      <c r="Y3510" s="9"/>
      <c r="Z3510" s="8"/>
      <c r="AA3510" s="8"/>
      <c r="AB3510" s="9"/>
      <c r="AC3510" s="8"/>
      <c r="AD3510" s="8"/>
      <c r="AE3510" s="9"/>
      <c r="AF3510" s="8"/>
      <c r="AG3510" s="8"/>
      <c r="AH3510" s="9"/>
      <c r="AI3510" s="13"/>
      <c r="AJ3510" s="8"/>
      <c r="AK3510" s="8"/>
      <c r="AL3510" s="8"/>
      <c r="AM3510" s="3"/>
    </row>
    <row r="3511" spans="1:39" s="10" customFormat="1" ht="18.95" customHeight="1" x14ac:dyDescent="0.25">
      <c r="A3511" s="8"/>
      <c r="B3511" s="8"/>
      <c r="C3511" s="8"/>
      <c r="D3511" s="9"/>
      <c r="E3511" s="8"/>
      <c r="F3511" s="8"/>
      <c r="G3511" s="9"/>
      <c r="H3511" s="8"/>
      <c r="I3511" s="8"/>
      <c r="J3511" s="9"/>
      <c r="K3511" s="8"/>
      <c r="L3511" s="8"/>
      <c r="M3511" s="9"/>
      <c r="N3511" s="8"/>
      <c r="O3511" s="8"/>
      <c r="P3511" s="9"/>
      <c r="Q3511" s="8"/>
      <c r="R3511" s="8"/>
      <c r="S3511" s="9"/>
      <c r="T3511" s="8"/>
      <c r="U3511" s="8"/>
      <c r="V3511" s="9"/>
      <c r="W3511" s="8"/>
      <c r="X3511" s="8"/>
      <c r="Y3511" s="9"/>
      <c r="Z3511" s="8"/>
      <c r="AA3511" s="8"/>
      <c r="AB3511" s="9"/>
      <c r="AC3511" s="8"/>
      <c r="AD3511" s="8"/>
      <c r="AE3511" s="9"/>
      <c r="AF3511" s="8"/>
      <c r="AG3511" s="8"/>
      <c r="AH3511" s="9"/>
      <c r="AI3511" s="13"/>
      <c r="AJ3511" s="8"/>
      <c r="AK3511" s="8"/>
      <c r="AL3511" s="8"/>
      <c r="AM3511" s="3"/>
    </row>
    <row r="3512" spans="1:39" s="10" customFormat="1" ht="18.95" customHeight="1" x14ac:dyDescent="0.25">
      <c r="A3512" s="8"/>
      <c r="B3512" s="8"/>
      <c r="C3512" s="8"/>
      <c r="D3512" s="9"/>
      <c r="E3512" s="8"/>
      <c r="F3512" s="8"/>
      <c r="G3512" s="9"/>
      <c r="H3512" s="8"/>
      <c r="I3512" s="8"/>
      <c r="J3512" s="9"/>
      <c r="K3512" s="8"/>
      <c r="L3512" s="8"/>
      <c r="M3512" s="9"/>
      <c r="N3512" s="8"/>
      <c r="O3512" s="8"/>
      <c r="P3512" s="9"/>
      <c r="Q3512" s="8"/>
      <c r="R3512" s="8"/>
      <c r="S3512" s="9"/>
      <c r="T3512" s="8"/>
      <c r="U3512" s="8"/>
      <c r="V3512" s="9"/>
      <c r="W3512" s="8"/>
      <c r="X3512" s="8"/>
      <c r="Y3512" s="9"/>
      <c r="Z3512" s="8"/>
      <c r="AA3512" s="8"/>
      <c r="AB3512" s="9"/>
      <c r="AC3512" s="8"/>
      <c r="AD3512" s="8"/>
      <c r="AE3512" s="9"/>
      <c r="AF3512" s="8"/>
      <c r="AG3512" s="8"/>
      <c r="AH3512" s="9"/>
      <c r="AI3512" s="13"/>
      <c r="AJ3512" s="8"/>
      <c r="AK3512" s="8"/>
      <c r="AL3512" s="8"/>
      <c r="AM3512" s="3"/>
    </row>
    <row r="3513" spans="1:39" s="10" customFormat="1" ht="18.95" customHeight="1" x14ac:dyDescent="0.25">
      <c r="A3513" s="8"/>
      <c r="B3513" s="8"/>
      <c r="C3513" s="8"/>
      <c r="D3513" s="9"/>
      <c r="E3513" s="8"/>
      <c r="F3513" s="8"/>
      <c r="G3513" s="9"/>
      <c r="H3513" s="8"/>
      <c r="I3513" s="8"/>
      <c r="J3513" s="9"/>
      <c r="K3513" s="8"/>
      <c r="L3513" s="8"/>
      <c r="M3513" s="9"/>
      <c r="N3513" s="8"/>
      <c r="O3513" s="8"/>
      <c r="P3513" s="9"/>
      <c r="Q3513" s="8"/>
      <c r="R3513" s="8"/>
      <c r="S3513" s="9"/>
      <c r="T3513" s="8"/>
      <c r="U3513" s="8"/>
      <c r="V3513" s="9"/>
      <c r="W3513" s="8"/>
      <c r="X3513" s="8"/>
      <c r="Y3513" s="9"/>
      <c r="Z3513" s="8"/>
      <c r="AA3513" s="8"/>
      <c r="AB3513" s="9"/>
      <c r="AC3513" s="8"/>
      <c r="AD3513" s="8"/>
      <c r="AE3513" s="9"/>
      <c r="AF3513" s="8"/>
      <c r="AG3513" s="8"/>
      <c r="AH3513" s="9"/>
      <c r="AI3513" s="13"/>
      <c r="AJ3513" s="8"/>
      <c r="AK3513" s="8"/>
      <c r="AL3513" s="8"/>
      <c r="AM3513" s="3"/>
    </row>
    <row r="3514" spans="1:39" s="10" customFormat="1" ht="18.95" customHeight="1" x14ac:dyDescent="0.25">
      <c r="A3514" s="8"/>
      <c r="B3514" s="8"/>
      <c r="C3514" s="8"/>
      <c r="D3514" s="9"/>
      <c r="E3514" s="8"/>
      <c r="F3514" s="8"/>
      <c r="G3514" s="9"/>
      <c r="H3514" s="8"/>
      <c r="I3514" s="8"/>
      <c r="J3514" s="9"/>
      <c r="K3514" s="8"/>
      <c r="L3514" s="8"/>
      <c r="M3514" s="9"/>
      <c r="N3514" s="8"/>
      <c r="O3514" s="8"/>
      <c r="P3514" s="9"/>
      <c r="Q3514" s="8"/>
      <c r="R3514" s="8"/>
      <c r="S3514" s="9"/>
      <c r="T3514" s="8"/>
      <c r="U3514" s="8"/>
      <c r="V3514" s="9"/>
      <c r="W3514" s="8"/>
      <c r="X3514" s="8"/>
      <c r="Y3514" s="9"/>
      <c r="Z3514" s="8"/>
      <c r="AA3514" s="8"/>
      <c r="AB3514" s="9"/>
      <c r="AC3514" s="8"/>
      <c r="AD3514" s="8"/>
      <c r="AE3514" s="9"/>
      <c r="AF3514" s="8"/>
      <c r="AG3514" s="8"/>
      <c r="AH3514" s="9"/>
      <c r="AI3514" s="13"/>
      <c r="AJ3514" s="8"/>
      <c r="AK3514" s="8"/>
      <c r="AL3514" s="8"/>
      <c r="AM3514" s="3"/>
    </row>
    <row r="3515" spans="1:39" s="10" customFormat="1" ht="18.95" customHeight="1" x14ac:dyDescent="0.25">
      <c r="A3515" s="8"/>
      <c r="B3515" s="8"/>
      <c r="C3515" s="8"/>
      <c r="D3515" s="9"/>
      <c r="E3515" s="8"/>
      <c r="F3515" s="8"/>
      <c r="G3515" s="9"/>
      <c r="H3515" s="8"/>
      <c r="I3515" s="8"/>
      <c r="J3515" s="9"/>
      <c r="K3515" s="8"/>
      <c r="L3515" s="8"/>
      <c r="M3515" s="9"/>
      <c r="N3515" s="8"/>
      <c r="O3515" s="8"/>
      <c r="P3515" s="9"/>
      <c r="Q3515" s="8"/>
      <c r="R3515" s="8"/>
      <c r="S3515" s="9"/>
      <c r="T3515" s="8"/>
      <c r="U3515" s="8"/>
      <c r="V3515" s="9"/>
      <c r="W3515" s="8"/>
      <c r="X3515" s="8"/>
      <c r="Y3515" s="9"/>
      <c r="Z3515" s="8"/>
      <c r="AA3515" s="8"/>
      <c r="AB3515" s="9"/>
      <c r="AC3515" s="8"/>
      <c r="AD3515" s="8"/>
      <c r="AE3515" s="9"/>
      <c r="AF3515" s="8"/>
      <c r="AG3515" s="8"/>
      <c r="AH3515" s="9"/>
      <c r="AI3515" s="13"/>
      <c r="AJ3515" s="8"/>
      <c r="AK3515" s="8"/>
      <c r="AL3515" s="8"/>
      <c r="AM3515" s="3"/>
    </row>
    <row r="3516" spans="1:39" s="10" customFormat="1" ht="18.95" customHeight="1" x14ac:dyDescent="0.25">
      <c r="A3516" s="8"/>
      <c r="B3516" s="8"/>
      <c r="C3516" s="8"/>
      <c r="D3516" s="9"/>
      <c r="E3516" s="8"/>
      <c r="F3516" s="8"/>
      <c r="G3516" s="9"/>
      <c r="H3516" s="8"/>
      <c r="I3516" s="8"/>
      <c r="J3516" s="9"/>
      <c r="K3516" s="8"/>
      <c r="L3516" s="8"/>
      <c r="M3516" s="9"/>
      <c r="N3516" s="8"/>
      <c r="O3516" s="8"/>
      <c r="P3516" s="9"/>
      <c r="Q3516" s="8"/>
      <c r="R3516" s="8"/>
      <c r="S3516" s="9"/>
      <c r="T3516" s="8"/>
      <c r="U3516" s="8"/>
      <c r="V3516" s="9"/>
      <c r="W3516" s="8"/>
      <c r="X3516" s="8"/>
      <c r="Y3516" s="9"/>
      <c r="Z3516" s="8"/>
      <c r="AA3516" s="8"/>
      <c r="AB3516" s="9"/>
      <c r="AC3516" s="8"/>
      <c r="AD3516" s="8"/>
      <c r="AE3516" s="9"/>
      <c r="AF3516" s="8"/>
      <c r="AG3516" s="8"/>
      <c r="AH3516" s="9"/>
      <c r="AI3516" s="13"/>
      <c r="AJ3516" s="8"/>
      <c r="AK3516" s="8"/>
      <c r="AL3516" s="8"/>
      <c r="AM3516" s="3"/>
    </row>
    <row r="3517" spans="1:39" s="10" customFormat="1" ht="18.95" customHeight="1" x14ac:dyDescent="0.25">
      <c r="A3517" s="8"/>
      <c r="B3517" s="8"/>
      <c r="C3517" s="8"/>
      <c r="D3517" s="9"/>
      <c r="E3517" s="8"/>
      <c r="F3517" s="8"/>
      <c r="G3517" s="9"/>
      <c r="H3517" s="8"/>
      <c r="I3517" s="8"/>
      <c r="J3517" s="9"/>
      <c r="K3517" s="8"/>
      <c r="L3517" s="8"/>
      <c r="M3517" s="9"/>
      <c r="N3517" s="8"/>
      <c r="O3517" s="8"/>
      <c r="P3517" s="9"/>
      <c r="Q3517" s="8"/>
      <c r="R3517" s="8"/>
      <c r="S3517" s="9"/>
      <c r="T3517" s="8"/>
      <c r="U3517" s="8"/>
      <c r="V3517" s="9"/>
      <c r="W3517" s="8"/>
      <c r="X3517" s="8"/>
      <c r="Y3517" s="9"/>
      <c r="Z3517" s="8"/>
      <c r="AA3517" s="8"/>
      <c r="AB3517" s="9"/>
      <c r="AC3517" s="8"/>
      <c r="AD3517" s="8"/>
      <c r="AE3517" s="9"/>
      <c r="AF3517" s="8"/>
      <c r="AG3517" s="8"/>
      <c r="AH3517" s="9"/>
      <c r="AI3517" s="13"/>
      <c r="AJ3517" s="8"/>
      <c r="AK3517" s="8"/>
      <c r="AL3517" s="8"/>
      <c r="AM3517" s="3"/>
    </row>
    <row r="3518" spans="1:39" s="10" customFormat="1" ht="18.95" customHeight="1" x14ac:dyDescent="0.25">
      <c r="A3518" s="8"/>
      <c r="B3518" s="8"/>
      <c r="C3518" s="8"/>
      <c r="D3518" s="9"/>
      <c r="E3518" s="8"/>
      <c r="F3518" s="8"/>
      <c r="G3518" s="9"/>
      <c r="H3518" s="8"/>
      <c r="I3518" s="8"/>
      <c r="J3518" s="9"/>
      <c r="K3518" s="8"/>
      <c r="L3518" s="8"/>
      <c r="M3518" s="9"/>
      <c r="N3518" s="8"/>
      <c r="O3518" s="8"/>
      <c r="P3518" s="9"/>
      <c r="Q3518" s="8"/>
      <c r="R3518" s="8"/>
      <c r="S3518" s="9"/>
      <c r="T3518" s="8"/>
      <c r="U3518" s="8"/>
      <c r="V3518" s="9"/>
      <c r="W3518" s="8"/>
      <c r="X3518" s="8"/>
      <c r="Y3518" s="9"/>
      <c r="Z3518" s="8"/>
      <c r="AA3518" s="8"/>
      <c r="AB3518" s="9"/>
      <c r="AC3518" s="8"/>
      <c r="AD3518" s="8"/>
      <c r="AE3518" s="9"/>
      <c r="AF3518" s="8"/>
      <c r="AG3518" s="8"/>
      <c r="AH3518" s="9"/>
      <c r="AI3518" s="13"/>
      <c r="AJ3518" s="8"/>
      <c r="AK3518" s="8"/>
      <c r="AL3518" s="8"/>
      <c r="AM3518" s="3"/>
    </row>
    <row r="3519" spans="1:39" s="10" customFormat="1" ht="18.95" customHeight="1" x14ac:dyDescent="0.25">
      <c r="A3519" s="8"/>
      <c r="B3519" s="8"/>
      <c r="C3519" s="8"/>
      <c r="D3519" s="9"/>
      <c r="E3519" s="8"/>
      <c r="F3519" s="8"/>
      <c r="G3519" s="9"/>
      <c r="H3519" s="8"/>
      <c r="I3519" s="8"/>
      <c r="J3519" s="9"/>
      <c r="K3519" s="8"/>
      <c r="L3519" s="8"/>
      <c r="M3519" s="9"/>
      <c r="N3519" s="8"/>
      <c r="O3519" s="8"/>
      <c r="P3519" s="9"/>
      <c r="Q3519" s="8"/>
      <c r="R3519" s="8"/>
      <c r="S3519" s="9"/>
      <c r="T3519" s="8"/>
      <c r="U3519" s="8"/>
      <c r="V3519" s="9"/>
      <c r="W3519" s="8"/>
      <c r="X3519" s="8"/>
      <c r="Y3519" s="9"/>
      <c r="Z3519" s="8"/>
      <c r="AA3519" s="8"/>
      <c r="AB3519" s="9"/>
      <c r="AC3519" s="8"/>
      <c r="AD3519" s="8"/>
      <c r="AE3519" s="9"/>
      <c r="AF3519" s="8"/>
      <c r="AG3519" s="8"/>
      <c r="AH3519" s="9"/>
      <c r="AI3519" s="13"/>
      <c r="AJ3519" s="8"/>
      <c r="AK3519" s="8"/>
      <c r="AL3519" s="8"/>
      <c r="AM3519" s="3"/>
    </row>
    <row r="3520" spans="1:39" s="10" customFormat="1" ht="18.95" customHeight="1" x14ac:dyDescent="0.25">
      <c r="A3520" s="8"/>
      <c r="B3520" s="8"/>
      <c r="C3520" s="8"/>
      <c r="D3520" s="9"/>
      <c r="E3520" s="8"/>
      <c r="F3520" s="8"/>
      <c r="G3520" s="9"/>
      <c r="H3520" s="8"/>
      <c r="I3520" s="8"/>
      <c r="J3520" s="9"/>
      <c r="K3520" s="8"/>
      <c r="L3520" s="8"/>
      <c r="M3520" s="9"/>
      <c r="N3520" s="8"/>
      <c r="O3520" s="8"/>
      <c r="P3520" s="9"/>
      <c r="Q3520" s="8"/>
      <c r="R3520" s="8"/>
      <c r="S3520" s="9"/>
      <c r="T3520" s="8"/>
      <c r="U3520" s="8"/>
      <c r="V3520" s="9"/>
      <c r="W3520" s="8"/>
      <c r="X3520" s="8"/>
      <c r="Y3520" s="9"/>
      <c r="Z3520" s="8"/>
      <c r="AA3520" s="8"/>
      <c r="AB3520" s="9"/>
      <c r="AC3520" s="8"/>
      <c r="AD3520" s="8"/>
      <c r="AE3520" s="9"/>
      <c r="AF3520" s="8"/>
      <c r="AG3520" s="8"/>
      <c r="AH3520" s="9"/>
      <c r="AI3520" s="13"/>
      <c r="AJ3520" s="8"/>
      <c r="AK3520" s="8"/>
      <c r="AL3520" s="8"/>
      <c r="AM3520" s="3"/>
    </row>
    <row r="3521" spans="1:39" s="10" customFormat="1" ht="18.95" customHeight="1" x14ac:dyDescent="0.25">
      <c r="A3521" s="8"/>
      <c r="B3521" s="8"/>
      <c r="C3521" s="8"/>
      <c r="D3521" s="9"/>
      <c r="E3521" s="8"/>
      <c r="F3521" s="8"/>
      <c r="G3521" s="9"/>
      <c r="H3521" s="8"/>
      <c r="I3521" s="8"/>
      <c r="J3521" s="9"/>
      <c r="K3521" s="8"/>
      <c r="L3521" s="8"/>
      <c r="M3521" s="9"/>
      <c r="N3521" s="8"/>
      <c r="O3521" s="8"/>
      <c r="P3521" s="9"/>
      <c r="Q3521" s="8"/>
      <c r="R3521" s="8"/>
      <c r="S3521" s="9"/>
      <c r="T3521" s="8"/>
      <c r="U3521" s="8"/>
      <c r="V3521" s="9"/>
      <c r="W3521" s="8"/>
      <c r="X3521" s="8"/>
      <c r="Y3521" s="9"/>
      <c r="Z3521" s="8"/>
      <c r="AA3521" s="8"/>
      <c r="AB3521" s="9"/>
      <c r="AC3521" s="8"/>
      <c r="AD3521" s="8"/>
      <c r="AE3521" s="9"/>
      <c r="AF3521" s="8"/>
      <c r="AG3521" s="8"/>
      <c r="AH3521" s="9"/>
      <c r="AI3521" s="13"/>
      <c r="AJ3521" s="8"/>
      <c r="AK3521" s="8"/>
      <c r="AL3521" s="8"/>
      <c r="AM3521" s="3"/>
    </row>
    <row r="3522" spans="1:39" s="10" customFormat="1" ht="18.95" customHeight="1" x14ac:dyDescent="0.25">
      <c r="A3522" s="8"/>
      <c r="B3522" s="8"/>
      <c r="C3522" s="8"/>
      <c r="D3522" s="9"/>
      <c r="E3522" s="8"/>
      <c r="F3522" s="8"/>
      <c r="G3522" s="9"/>
      <c r="H3522" s="8"/>
      <c r="I3522" s="8"/>
      <c r="J3522" s="9"/>
      <c r="K3522" s="8"/>
      <c r="L3522" s="8"/>
      <c r="M3522" s="9"/>
      <c r="N3522" s="8"/>
      <c r="O3522" s="8"/>
      <c r="P3522" s="9"/>
      <c r="Q3522" s="8"/>
      <c r="R3522" s="8"/>
      <c r="S3522" s="9"/>
      <c r="T3522" s="8"/>
      <c r="U3522" s="8"/>
      <c r="V3522" s="9"/>
      <c r="W3522" s="8"/>
      <c r="X3522" s="8"/>
      <c r="Y3522" s="9"/>
      <c r="Z3522" s="8"/>
      <c r="AA3522" s="8"/>
      <c r="AB3522" s="9"/>
      <c r="AC3522" s="8"/>
      <c r="AD3522" s="8"/>
      <c r="AE3522" s="9"/>
      <c r="AF3522" s="8"/>
      <c r="AG3522" s="8"/>
      <c r="AH3522" s="9"/>
      <c r="AI3522" s="13"/>
      <c r="AJ3522" s="8"/>
      <c r="AK3522" s="8"/>
      <c r="AL3522" s="8"/>
      <c r="AM3522" s="3"/>
    </row>
    <row r="3523" spans="1:39" s="10" customFormat="1" ht="18.95" customHeight="1" x14ac:dyDescent="0.25">
      <c r="A3523" s="8"/>
      <c r="B3523" s="8"/>
      <c r="C3523" s="8"/>
      <c r="D3523" s="9"/>
      <c r="E3523" s="8"/>
      <c r="F3523" s="8"/>
      <c r="G3523" s="9"/>
      <c r="H3523" s="8"/>
      <c r="I3523" s="8"/>
      <c r="J3523" s="9"/>
      <c r="K3523" s="8"/>
      <c r="L3523" s="8"/>
      <c r="M3523" s="9"/>
      <c r="N3523" s="8"/>
      <c r="O3523" s="8"/>
      <c r="P3523" s="9"/>
      <c r="Q3523" s="8"/>
      <c r="R3523" s="8"/>
      <c r="S3523" s="9"/>
      <c r="T3523" s="8"/>
      <c r="U3523" s="8"/>
      <c r="V3523" s="9"/>
      <c r="W3523" s="8"/>
      <c r="X3523" s="8"/>
      <c r="Y3523" s="9"/>
      <c r="Z3523" s="8"/>
      <c r="AA3523" s="8"/>
      <c r="AB3523" s="9"/>
      <c r="AC3523" s="8"/>
      <c r="AD3523" s="8"/>
      <c r="AE3523" s="9"/>
      <c r="AF3523" s="8"/>
      <c r="AG3523" s="8"/>
      <c r="AH3523" s="9"/>
      <c r="AI3523" s="13"/>
      <c r="AJ3523" s="8"/>
      <c r="AK3523" s="8"/>
      <c r="AL3523" s="8"/>
      <c r="AM3523" s="3"/>
    </row>
    <row r="3524" spans="1:39" s="10" customFormat="1" ht="18.95" customHeight="1" x14ac:dyDescent="0.25">
      <c r="A3524" s="8"/>
      <c r="B3524" s="8"/>
      <c r="C3524" s="8"/>
      <c r="D3524" s="9"/>
      <c r="E3524" s="8"/>
      <c r="F3524" s="8"/>
      <c r="G3524" s="9"/>
      <c r="H3524" s="8"/>
      <c r="I3524" s="8"/>
      <c r="J3524" s="9"/>
      <c r="K3524" s="8"/>
      <c r="L3524" s="8"/>
      <c r="M3524" s="9"/>
      <c r="N3524" s="8"/>
      <c r="O3524" s="8"/>
      <c r="P3524" s="9"/>
      <c r="Q3524" s="8"/>
      <c r="R3524" s="8"/>
      <c r="S3524" s="9"/>
      <c r="T3524" s="8"/>
      <c r="U3524" s="8"/>
      <c r="V3524" s="9"/>
      <c r="W3524" s="8"/>
      <c r="X3524" s="8"/>
      <c r="Y3524" s="9"/>
      <c r="Z3524" s="8"/>
      <c r="AA3524" s="8"/>
      <c r="AB3524" s="9"/>
      <c r="AC3524" s="8"/>
      <c r="AD3524" s="8"/>
      <c r="AE3524" s="9"/>
      <c r="AF3524" s="8"/>
      <c r="AG3524" s="8"/>
      <c r="AH3524" s="9"/>
      <c r="AI3524" s="13"/>
      <c r="AJ3524" s="8"/>
      <c r="AK3524" s="8"/>
      <c r="AL3524" s="8"/>
      <c r="AM3524" s="3"/>
    </row>
    <row r="3525" spans="1:39" s="10" customFormat="1" ht="18.95" customHeight="1" x14ac:dyDescent="0.25">
      <c r="A3525" s="8"/>
      <c r="B3525" s="8"/>
      <c r="C3525" s="8"/>
      <c r="D3525" s="9"/>
      <c r="E3525" s="8"/>
      <c r="F3525" s="8"/>
      <c r="G3525" s="9"/>
      <c r="H3525" s="8"/>
      <c r="I3525" s="8"/>
      <c r="J3525" s="9"/>
      <c r="K3525" s="8"/>
      <c r="L3525" s="8"/>
      <c r="M3525" s="9"/>
      <c r="N3525" s="8"/>
      <c r="O3525" s="8"/>
      <c r="P3525" s="9"/>
      <c r="Q3525" s="8"/>
      <c r="R3525" s="8"/>
      <c r="S3525" s="9"/>
      <c r="T3525" s="8"/>
      <c r="U3525" s="8"/>
      <c r="V3525" s="9"/>
      <c r="W3525" s="8"/>
      <c r="X3525" s="8"/>
      <c r="Y3525" s="9"/>
      <c r="Z3525" s="8"/>
      <c r="AA3525" s="8"/>
      <c r="AB3525" s="9"/>
      <c r="AC3525" s="8"/>
      <c r="AD3525" s="8"/>
      <c r="AE3525" s="9"/>
      <c r="AF3525" s="8"/>
      <c r="AG3525" s="8"/>
      <c r="AH3525" s="9"/>
      <c r="AI3525" s="13"/>
      <c r="AJ3525" s="8"/>
      <c r="AK3525" s="8"/>
      <c r="AL3525" s="8"/>
      <c r="AM3525" s="3"/>
    </row>
    <row r="3526" spans="1:39" s="10" customFormat="1" ht="18.95" customHeight="1" x14ac:dyDescent="0.25">
      <c r="A3526" s="8"/>
      <c r="B3526" s="8"/>
      <c r="C3526" s="8"/>
      <c r="D3526" s="9"/>
      <c r="E3526" s="8"/>
      <c r="F3526" s="8"/>
      <c r="G3526" s="9"/>
      <c r="H3526" s="8"/>
      <c r="I3526" s="8"/>
      <c r="J3526" s="9"/>
      <c r="K3526" s="8"/>
      <c r="L3526" s="8"/>
      <c r="M3526" s="9"/>
      <c r="N3526" s="8"/>
      <c r="O3526" s="8"/>
      <c r="P3526" s="9"/>
      <c r="Q3526" s="8"/>
      <c r="R3526" s="8"/>
      <c r="S3526" s="9"/>
      <c r="T3526" s="8"/>
      <c r="U3526" s="8"/>
      <c r="V3526" s="9"/>
      <c r="W3526" s="8"/>
      <c r="X3526" s="8"/>
      <c r="Y3526" s="9"/>
      <c r="Z3526" s="8"/>
      <c r="AA3526" s="8"/>
      <c r="AB3526" s="9"/>
      <c r="AC3526" s="8"/>
      <c r="AD3526" s="8"/>
      <c r="AE3526" s="9"/>
      <c r="AF3526" s="8"/>
      <c r="AG3526" s="8"/>
      <c r="AH3526" s="9"/>
      <c r="AI3526" s="13"/>
      <c r="AJ3526" s="8"/>
      <c r="AK3526" s="8"/>
      <c r="AL3526" s="8"/>
      <c r="AM3526" s="3"/>
    </row>
    <row r="3527" spans="1:39" s="10" customFormat="1" ht="18.95" customHeight="1" x14ac:dyDescent="0.25">
      <c r="A3527" s="8"/>
      <c r="B3527" s="8"/>
      <c r="C3527" s="8"/>
      <c r="D3527" s="9"/>
      <c r="E3527" s="8"/>
      <c r="F3527" s="8"/>
      <c r="G3527" s="9"/>
      <c r="H3527" s="8"/>
      <c r="I3527" s="8"/>
      <c r="J3527" s="9"/>
      <c r="K3527" s="8"/>
      <c r="L3527" s="8"/>
      <c r="M3527" s="9"/>
      <c r="N3527" s="8"/>
      <c r="O3527" s="8"/>
      <c r="P3527" s="9"/>
      <c r="Q3527" s="8"/>
      <c r="R3527" s="8"/>
      <c r="S3527" s="9"/>
      <c r="T3527" s="8"/>
      <c r="U3527" s="8"/>
      <c r="V3527" s="9"/>
      <c r="W3527" s="8"/>
      <c r="X3527" s="8"/>
      <c r="Y3527" s="9"/>
      <c r="Z3527" s="8"/>
      <c r="AA3527" s="8"/>
      <c r="AB3527" s="9"/>
      <c r="AC3527" s="8"/>
      <c r="AD3527" s="8"/>
      <c r="AE3527" s="9"/>
      <c r="AF3527" s="8"/>
      <c r="AG3527" s="8"/>
      <c r="AH3527" s="9"/>
      <c r="AI3527" s="13"/>
      <c r="AJ3527" s="8"/>
      <c r="AK3527" s="8"/>
      <c r="AL3527" s="8"/>
      <c r="AM3527" s="3"/>
    </row>
    <row r="3528" spans="1:39" s="10" customFormat="1" ht="18.95" customHeight="1" x14ac:dyDescent="0.25">
      <c r="A3528" s="8"/>
      <c r="B3528" s="8"/>
      <c r="C3528" s="8"/>
      <c r="D3528" s="9"/>
      <c r="E3528" s="8"/>
      <c r="F3528" s="8"/>
      <c r="G3528" s="9"/>
      <c r="H3528" s="8"/>
      <c r="I3528" s="8"/>
      <c r="J3528" s="9"/>
      <c r="K3528" s="8"/>
      <c r="L3528" s="8"/>
      <c r="M3528" s="9"/>
      <c r="N3528" s="8"/>
      <c r="O3528" s="8"/>
      <c r="P3528" s="9"/>
      <c r="Q3528" s="8"/>
      <c r="R3528" s="8"/>
      <c r="S3528" s="9"/>
      <c r="T3528" s="8"/>
      <c r="U3528" s="8"/>
      <c r="V3528" s="9"/>
      <c r="W3528" s="8"/>
      <c r="X3528" s="8"/>
      <c r="Y3528" s="9"/>
      <c r="Z3528" s="8"/>
      <c r="AA3528" s="8"/>
      <c r="AB3528" s="9"/>
      <c r="AC3528" s="8"/>
      <c r="AD3528" s="8"/>
      <c r="AE3528" s="9"/>
      <c r="AF3528" s="8"/>
      <c r="AG3528" s="8"/>
      <c r="AH3528" s="9"/>
      <c r="AI3528" s="13"/>
      <c r="AJ3528" s="8"/>
      <c r="AK3528" s="8"/>
      <c r="AL3528" s="8"/>
      <c r="AM3528" s="3"/>
    </row>
    <row r="3529" spans="1:39" s="10" customFormat="1" ht="18.95" customHeight="1" x14ac:dyDescent="0.25">
      <c r="A3529" s="8"/>
      <c r="B3529" s="8"/>
      <c r="C3529" s="8"/>
      <c r="D3529" s="9"/>
      <c r="E3529" s="8"/>
      <c r="F3529" s="8"/>
      <c r="G3529" s="9"/>
      <c r="H3529" s="8"/>
      <c r="I3529" s="8"/>
      <c r="J3529" s="9"/>
      <c r="K3529" s="8"/>
      <c r="L3529" s="8"/>
      <c r="M3529" s="9"/>
      <c r="N3529" s="8"/>
      <c r="O3529" s="8"/>
      <c r="P3529" s="9"/>
      <c r="Q3529" s="8"/>
      <c r="R3529" s="8"/>
      <c r="S3529" s="9"/>
      <c r="T3529" s="8"/>
      <c r="U3529" s="8"/>
      <c r="V3529" s="9"/>
      <c r="W3529" s="8"/>
      <c r="X3529" s="8"/>
      <c r="Y3529" s="9"/>
      <c r="Z3529" s="8"/>
      <c r="AA3529" s="8"/>
      <c r="AB3529" s="9"/>
      <c r="AC3529" s="8"/>
      <c r="AD3529" s="8"/>
      <c r="AE3529" s="9"/>
      <c r="AF3529" s="8"/>
      <c r="AG3529" s="8"/>
      <c r="AH3529" s="9"/>
      <c r="AI3529" s="13"/>
      <c r="AJ3529" s="8"/>
      <c r="AK3529" s="8"/>
      <c r="AL3529" s="8"/>
      <c r="AM3529" s="3"/>
    </row>
    <row r="3530" spans="1:39" s="10" customFormat="1" ht="18.95" customHeight="1" x14ac:dyDescent="0.25">
      <c r="A3530" s="8"/>
      <c r="B3530" s="8"/>
      <c r="C3530" s="8"/>
      <c r="D3530" s="9"/>
      <c r="E3530" s="8"/>
      <c r="F3530" s="8"/>
      <c r="G3530" s="9"/>
      <c r="H3530" s="8"/>
      <c r="I3530" s="8"/>
      <c r="J3530" s="9"/>
      <c r="K3530" s="8"/>
      <c r="L3530" s="8"/>
      <c r="M3530" s="9"/>
      <c r="N3530" s="8"/>
      <c r="O3530" s="8"/>
      <c r="P3530" s="9"/>
      <c r="Q3530" s="8"/>
      <c r="R3530" s="8"/>
      <c r="S3530" s="9"/>
      <c r="T3530" s="8"/>
      <c r="U3530" s="8"/>
      <c r="V3530" s="9"/>
      <c r="W3530" s="8"/>
      <c r="X3530" s="8"/>
      <c r="Y3530" s="9"/>
      <c r="Z3530" s="8"/>
      <c r="AA3530" s="8"/>
      <c r="AB3530" s="9"/>
      <c r="AC3530" s="8"/>
      <c r="AD3530" s="8"/>
      <c r="AE3530" s="9"/>
      <c r="AF3530" s="8"/>
      <c r="AG3530" s="8"/>
      <c r="AH3530" s="9"/>
      <c r="AI3530" s="13"/>
      <c r="AJ3530" s="8"/>
      <c r="AK3530" s="8"/>
      <c r="AL3530" s="8"/>
      <c r="AM3530" s="3"/>
    </row>
    <row r="3531" spans="1:39" s="10" customFormat="1" ht="18.95" customHeight="1" x14ac:dyDescent="0.25">
      <c r="A3531" s="8"/>
      <c r="B3531" s="8"/>
      <c r="C3531" s="8"/>
      <c r="D3531" s="9"/>
      <c r="E3531" s="8"/>
      <c r="F3531" s="8"/>
      <c r="G3531" s="9"/>
      <c r="H3531" s="8"/>
      <c r="I3531" s="8"/>
      <c r="J3531" s="9"/>
      <c r="K3531" s="8"/>
      <c r="L3531" s="8"/>
      <c r="M3531" s="9"/>
      <c r="N3531" s="8"/>
      <c r="O3531" s="8"/>
      <c r="P3531" s="9"/>
      <c r="Q3531" s="8"/>
      <c r="R3531" s="8"/>
      <c r="S3531" s="9"/>
      <c r="T3531" s="8"/>
      <c r="U3531" s="8"/>
      <c r="V3531" s="9"/>
      <c r="W3531" s="8"/>
      <c r="X3531" s="8"/>
      <c r="Y3531" s="9"/>
      <c r="Z3531" s="8"/>
      <c r="AA3531" s="8"/>
      <c r="AB3531" s="9"/>
      <c r="AC3531" s="8"/>
      <c r="AD3531" s="8"/>
      <c r="AE3531" s="9"/>
      <c r="AF3531" s="8"/>
      <c r="AG3531" s="8"/>
      <c r="AH3531" s="9"/>
      <c r="AI3531" s="13"/>
      <c r="AJ3531" s="8"/>
      <c r="AK3531" s="8"/>
      <c r="AL3531" s="8"/>
      <c r="AM3531" s="3"/>
    </row>
    <row r="3532" spans="1:39" s="10" customFormat="1" ht="18.95" customHeight="1" x14ac:dyDescent="0.25">
      <c r="A3532" s="8"/>
      <c r="B3532" s="8"/>
      <c r="C3532" s="8"/>
      <c r="D3532" s="9"/>
      <c r="E3532" s="8"/>
      <c r="F3532" s="8"/>
      <c r="G3532" s="9"/>
      <c r="H3532" s="8"/>
      <c r="I3532" s="8"/>
      <c r="J3532" s="9"/>
      <c r="K3532" s="8"/>
      <c r="L3532" s="8"/>
      <c r="M3532" s="9"/>
      <c r="N3532" s="8"/>
      <c r="O3532" s="8"/>
      <c r="P3532" s="9"/>
      <c r="Q3532" s="8"/>
      <c r="R3532" s="8"/>
      <c r="S3532" s="9"/>
      <c r="T3532" s="8"/>
      <c r="U3532" s="8"/>
      <c r="V3532" s="9"/>
      <c r="W3532" s="8"/>
      <c r="X3532" s="8"/>
      <c r="Y3532" s="9"/>
      <c r="Z3532" s="8"/>
      <c r="AA3532" s="8"/>
      <c r="AB3532" s="9"/>
      <c r="AC3532" s="8"/>
      <c r="AD3532" s="8"/>
      <c r="AE3532" s="9"/>
      <c r="AF3532" s="8"/>
      <c r="AG3532" s="8"/>
      <c r="AH3532" s="9"/>
      <c r="AI3532" s="13"/>
      <c r="AJ3532" s="8"/>
      <c r="AK3532" s="8"/>
      <c r="AL3532" s="8"/>
      <c r="AM3532" s="3"/>
    </row>
    <row r="3533" spans="1:39" s="10" customFormat="1" ht="18.95" customHeight="1" x14ac:dyDescent="0.25">
      <c r="A3533" s="8"/>
      <c r="B3533" s="8"/>
      <c r="C3533" s="8"/>
      <c r="D3533" s="9"/>
      <c r="E3533" s="8"/>
      <c r="F3533" s="8"/>
      <c r="G3533" s="9"/>
      <c r="H3533" s="8"/>
      <c r="I3533" s="8"/>
      <c r="J3533" s="9"/>
      <c r="K3533" s="8"/>
      <c r="L3533" s="8"/>
      <c r="M3533" s="9"/>
      <c r="N3533" s="8"/>
      <c r="O3533" s="8"/>
      <c r="P3533" s="9"/>
      <c r="Q3533" s="8"/>
      <c r="R3533" s="8"/>
      <c r="S3533" s="9"/>
      <c r="T3533" s="8"/>
      <c r="U3533" s="8"/>
      <c r="V3533" s="9"/>
      <c r="W3533" s="8"/>
      <c r="X3533" s="8"/>
      <c r="Y3533" s="9"/>
      <c r="Z3533" s="8"/>
      <c r="AA3533" s="8"/>
      <c r="AB3533" s="9"/>
      <c r="AC3533" s="8"/>
      <c r="AD3533" s="8"/>
      <c r="AE3533" s="9"/>
      <c r="AF3533" s="8"/>
      <c r="AG3533" s="8"/>
      <c r="AH3533" s="9"/>
      <c r="AI3533" s="13"/>
      <c r="AJ3533" s="8"/>
      <c r="AK3533" s="8"/>
      <c r="AL3533" s="8"/>
      <c r="AM3533" s="3"/>
    </row>
    <row r="3534" spans="1:39" s="10" customFormat="1" ht="18.95" customHeight="1" x14ac:dyDescent="0.25">
      <c r="A3534" s="8"/>
      <c r="B3534" s="8"/>
      <c r="C3534" s="8"/>
      <c r="D3534" s="9"/>
      <c r="E3534" s="8"/>
      <c r="F3534" s="8"/>
      <c r="G3534" s="9"/>
      <c r="H3534" s="8"/>
      <c r="I3534" s="8"/>
      <c r="J3534" s="9"/>
      <c r="K3534" s="8"/>
      <c r="L3534" s="8"/>
      <c r="M3534" s="9"/>
      <c r="N3534" s="8"/>
      <c r="O3534" s="8"/>
      <c r="P3534" s="9"/>
      <c r="Q3534" s="8"/>
      <c r="R3534" s="8"/>
      <c r="S3534" s="9"/>
      <c r="T3534" s="8"/>
      <c r="U3534" s="8"/>
      <c r="V3534" s="9"/>
      <c r="W3534" s="8"/>
      <c r="X3534" s="8"/>
      <c r="Y3534" s="9"/>
      <c r="Z3534" s="8"/>
      <c r="AA3534" s="8"/>
      <c r="AB3534" s="9"/>
      <c r="AC3534" s="8"/>
      <c r="AD3534" s="8"/>
      <c r="AE3534" s="9"/>
      <c r="AF3534" s="8"/>
      <c r="AG3534" s="8"/>
      <c r="AH3534" s="9"/>
      <c r="AI3534" s="13"/>
      <c r="AJ3534" s="8"/>
      <c r="AK3534" s="8"/>
      <c r="AL3534" s="8"/>
      <c r="AM3534" s="3"/>
    </row>
    <row r="3535" spans="1:39" s="10" customFormat="1" ht="18.95" customHeight="1" x14ac:dyDescent="0.25">
      <c r="A3535" s="8"/>
      <c r="B3535" s="8"/>
      <c r="C3535" s="8"/>
      <c r="D3535" s="9"/>
      <c r="E3535" s="8"/>
      <c r="F3535" s="8"/>
      <c r="G3535" s="9"/>
      <c r="H3535" s="8"/>
      <c r="I3535" s="8"/>
      <c r="J3535" s="9"/>
      <c r="K3535" s="8"/>
      <c r="L3535" s="8"/>
      <c r="M3535" s="9"/>
      <c r="N3535" s="8"/>
      <c r="O3535" s="8"/>
      <c r="P3535" s="9"/>
      <c r="Q3535" s="8"/>
      <c r="R3535" s="8"/>
      <c r="S3535" s="9"/>
      <c r="T3535" s="8"/>
      <c r="U3535" s="8"/>
      <c r="V3535" s="9"/>
      <c r="W3535" s="8"/>
      <c r="X3535" s="8"/>
      <c r="Y3535" s="9"/>
      <c r="Z3535" s="8"/>
      <c r="AA3535" s="8"/>
      <c r="AB3535" s="9"/>
      <c r="AC3535" s="8"/>
      <c r="AD3535" s="8"/>
      <c r="AE3535" s="9"/>
      <c r="AF3535" s="8"/>
      <c r="AG3535" s="8"/>
      <c r="AH3535" s="9"/>
      <c r="AI3535" s="13"/>
      <c r="AJ3535" s="8"/>
      <c r="AK3535" s="8"/>
      <c r="AL3535" s="8"/>
      <c r="AM3535" s="3"/>
    </row>
    <row r="3536" spans="1:39" s="10" customFormat="1" ht="18.95" customHeight="1" x14ac:dyDescent="0.25">
      <c r="A3536" s="8"/>
      <c r="B3536" s="8"/>
      <c r="C3536" s="8"/>
      <c r="D3536" s="9"/>
      <c r="E3536" s="8"/>
      <c r="F3536" s="8"/>
      <c r="G3536" s="9"/>
      <c r="H3536" s="8"/>
      <c r="I3536" s="8"/>
      <c r="J3536" s="9"/>
      <c r="K3536" s="8"/>
      <c r="L3536" s="8"/>
      <c r="M3536" s="9"/>
      <c r="N3536" s="8"/>
      <c r="O3536" s="8"/>
      <c r="P3536" s="9"/>
      <c r="Q3536" s="8"/>
      <c r="R3536" s="8"/>
      <c r="S3536" s="9"/>
      <c r="T3536" s="8"/>
      <c r="U3536" s="8"/>
      <c r="V3536" s="9"/>
      <c r="W3536" s="8"/>
      <c r="X3536" s="8"/>
      <c r="Y3536" s="9"/>
      <c r="Z3536" s="8"/>
      <c r="AA3536" s="8"/>
      <c r="AB3536" s="9"/>
      <c r="AC3536" s="8"/>
      <c r="AD3536" s="8"/>
      <c r="AE3536" s="9"/>
      <c r="AF3536" s="8"/>
      <c r="AG3536" s="8"/>
      <c r="AH3536" s="9"/>
      <c r="AI3536" s="13"/>
      <c r="AJ3536" s="8"/>
      <c r="AK3536" s="8"/>
      <c r="AL3536" s="8"/>
      <c r="AM3536" s="3"/>
    </row>
    <row r="3537" spans="1:39" s="10" customFormat="1" ht="18.95" customHeight="1" x14ac:dyDescent="0.25">
      <c r="A3537" s="8"/>
      <c r="B3537" s="8"/>
      <c r="C3537" s="8"/>
      <c r="D3537" s="9"/>
      <c r="E3537" s="8"/>
      <c r="F3537" s="8"/>
      <c r="G3537" s="9"/>
      <c r="H3537" s="8"/>
      <c r="I3537" s="8"/>
      <c r="J3537" s="9"/>
      <c r="K3537" s="8"/>
      <c r="L3537" s="8"/>
      <c r="M3537" s="9"/>
      <c r="N3537" s="8"/>
      <c r="O3537" s="8"/>
      <c r="P3537" s="9"/>
      <c r="Q3537" s="8"/>
      <c r="R3537" s="8"/>
      <c r="S3537" s="9"/>
      <c r="T3537" s="8"/>
      <c r="U3537" s="8"/>
      <c r="V3537" s="9"/>
      <c r="W3537" s="8"/>
      <c r="X3537" s="8"/>
      <c r="Y3537" s="9"/>
      <c r="Z3537" s="8"/>
      <c r="AA3537" s="8"/>
      <c r="AB3537" s="9"/>
      <c r="AC3537" s="8"/>
      <c r="AD3537" s="8"/>
      <c r="AE3537" s="9"/>
      <c r="AF3537" s="8"/>
      <c r="AG3537" s="8"/>
      <c r="AH3537" s="9"/>
      <c r="AI3537" s="13"/>
      <c r="AJ3537" s="8"/>
      <c r="AK3537" s="8"/>
      <c r="AL3537" s="8"/>
      <c r="AM3537" s="3"/>
    </row>
    <row r="3538" spans="1:39" s="10" customFormat="1" ht="18.95" customHeight="1" x14ac:dyDescent="0.25">
      <c r="A3538" s="8"/>
      <c r="B3538" s="8"/>
      <c r="C3538" s="8"/>
      <c r="D3538" s="9"/>
      <c r="E3538" s="8"/>
      <c r="F3538" s="8"/>
      <c r="G3538" s="9"/>
      <c r="H3538" s="8"/>
      <c r="I3538" s="8"/>
      <c r="J3538" s="9"/>
      <c r="K3538" s="8"/>
      <c r="L3538" s="8"/>
      <c r="M3538" s="9"/>
      <c r="N3538" s="8"/>
      <c r="O3538" s="8"/>
      <c r="P3538" s="9"/>
      <c r="Q3538" s="8"/>
      <c r="R3538" s="8"/>
      <c r="S3538" s="9"/>
      <c r="T3538" s="8"/>
      <c r="U3538" s="8"/>
      <c r="V3538" s="9"/>
      <c r="W3538" s="8"/>
      <c r="X3538" s="8"/>
      <c r="Y3538" s="9"/>
      <c r="Z3538" s="8"/>
      <c r="AA3538" s="8"/>
      <c r="AB3538" s="9"/>
      <c r="AC3538" s="8"/>
      <c r="AD3538" s="8"/>
      <c r="AE3538" s="9"/>
      <c r="AF3538" s="8"/>
      <c r="AG3538" s="8"/>
      <c r="AH3538" s="9"/>
      <c r="AI3538" s="13"/>
      <c r="AJ3538" s="8"/>
      <c r="AK3538" s="8"/>
      <c r="AL3538" s="8"/>
      <c r="AM3538" s="3"/>
    </row>
    <row r="3539" spans="1:39" s="10" customFormat="1" ht="18.95" customHeight="1" x14ac:dyDescent="0.25">
      <c r="A3539" s="8"/>
      <c r="B3539" s="8"/>
      <c r="C3539" s="8"/>
      <c r="D3539" s="9"/>
      <c r="E3539" s="8"/>
      <c r="F3539" s="8"/>
      <c r="G3539" s="9"/>
      <c r="H3539" s="8"/>
      <c r="I3539" s="8"/>
      <c r="J3539" s="9"/>
      <c r="K3539" s="8"/>
      <c r="L3539" s="8"/>
      <c r="M3539" s="9"/>
      <c r="N3539" s="8"/>
      <c r="O3539" s="8"/>
      <c r="P3539" s="9"/>
      <c r="Q3539" s="8"/>
      <c r="R3539" s="8"/>
      <c r="S3539" s="9"/>
      <c r="T3539" s="8"/>
      <c r="U3539" s="8"/>
      <c r="V3539" s="9"/>
      <c r="W3539" s="8"/>
      <c r="X3539" s="8"/>
      <c r="Y3539" s="9"/>
      <c r="Z3539" s="8"/>
      <c r="AA3539" s="8"/>
      <c r="AB3539" s="9"/>
      <c r="AC3539" s="8"/>
      <c r="AD3539" s="8"/>
      <c r="AE3539" s="9"/>
      <c r="AF3539" s="8"/>
      <c r="AG3539" s="8"/>
      <c r="AH3539" s="9"/>
      <c r="AI3539" s="13"/>
      <c r="AJ3539" s="8"/>
      <c r="AK3539" s="8"/>
      <c r="AL3539" s="8"/>
      <c r="AM3539" s="3"/>
    </row>
    <row r="3540" spans="1:39" s="10" customFormat="1" ht="18.95" customHeight="1" x14ac:dyDescent="0.25">
      <c r="A3540" s="8"/>
      <c r="B3540" s="8"/>
      <c r="C3540" s="8"/>
      <c r="D3540" s="9"/>
      <c r="E3540" s="8"/>
      <c r="F3540" s="8"/>
      <c r="G3540" s="9"/>
      <c r="H3540" s="8"/>
      <c r="I3540" s="8"/>
      <c r="J3540" s="9"/>
      <c r="K3540" s="8"/>
      <c r="L3540" s="8"/>
      <c r="M3540" s="9"/>
      <c r="N3540" s="8"/>
      <c r="O3540" s="8"/>
      <c r="P3540" s="9"/>
      <c r="Q3540" s="8"/>
      <c r="R3540" s="8"/>
      <c r="S3540" s="9"/>
      <c r="T3540" s="8"/>
      <c r="U3540" s="8"/>
      <c r="V3540" s="9"/>
      <c r="W3540" s="8"/>
      <c r="X3540" s="8"/>
      <c r="Y3540" s="9"/>
      <c r="Z3540" s="8"/>
      <c r="AA3540" s="8"/>
      <c r="AB3540" s="9"/>
      <c r="AC3540" s="8"/>
      <c r="AD3540" s="8"/>
      <c r="AE3540" s="9"/>
      <c r="AF3540" s="8"/>
      <c r="AG3540" s="8"/>
      <c r="AH3540" s="9"/>
      <c r="AI3540" s="13"/>
      <c r="AJ3540" s="8"/>
      <c r="AK3540" s="8"/>
      <c r="AL3540" s="8"/>
      <c r="AM3540" s="3"/>
    </row>
    <row r="3541" spans="1:39" s="10" customFormat="1" ht="18.95" customHeight="1" x14ac:dyDescent="0.25">
      <c r="A3541" s="8"/>
      <c r="B3541" s="8"/>
      <c r="C3541" s="8"/>
      <c r="D3541" s="9"/>
      <c r="E3541" s="8"/>
      <c r="F3541" s="8"/>
      <c r="G3541" s="9"/>
      <c r="H3541" s="8"/>
      <c r="I3541" s="8"/>
      <c r="J3541" s="9"/>
      <c r="K3541" s="8"/>
      <c r="L3541" s="8"/>
      <c r="M3541" s="9"/>
      <c r="N3541" s="8"/>
      <c r="O3541" s="8"/>
      <c r="P3541" s="9"/>
      <c r="Q3541" s="8"/>
      <c r="R3541" s="8"/>
      <c r="S3541" s="9"/>
      <c r="T3541" s="8"/>
      <c r="U3541" s="8"/>
      <c r="V3541" s="9"/>
      <c r="W3541" s="8"/>
      <c r="X3541" s="8"/>
      <c r="Y3541" s="9"/>
      <c r="Z3541" s="8"/>
      <c r="AA3541" s="8"/>
      <c r="AB3541" s="9"/>
      <c r="AC3541" s="8"/>
      <c r="AD3541" s="8"/>
      <c r="AE3541" s="9"/>
      <c r="AF3541" s="8"/>
      <c r="AG3541" s="8"/>
      <c r="AH3541" s="9"/>
      <c r="AI3541" s="13"/>
      <c r="AJ3541" s="8"/>
      <c r="AK3541" s="8"/>
      <c r="AL3541" s="8"/>
      <c r="AM3541" s="3"/>
    </row>
    <row r="3542" spans="1:39" s="10" customFormat="1" ht="18.95" customHeight="1" x14ac:dyDescent="0.25">
      <c r="A3542" s="8"/>
      <c r="B3542" s="8"/>
      <c r="C3542" s="8"/>
      <c r="D3542" s="9"/>
      <c r="E3542" s="8"/>
      <c r="F3542" s="8"/>
      <c r="G3542" s="9"/>
      <c r="H3542" s="8"/>
      <c r="I3542" s="8"/>
      <c r="J3542" s="9"/>
      <c r="K3542" s="8"/>
      <c r="L3542" s="8"/>
      <c r="M3542" s="9"/>
      <c r="N3542" s="8"/>
      <c r="O3542" s="8"/>
      <c r="P3542" s="9"/>
      <c r="Q3542" s="8"/>
      <c r="R3542" s="8"/>
      <c r="S3542" s="9"/>
      <c r="T3542" s="8"/>
      <c r="U3542" s="8"/>
      <c r="V3542" s="9"/>
      <c r="W3542" s="8"/>
      <c r="X3542" s="8"/>
      <c r="Y3542" s="9"/>
      <c r="Z3542" s="8"/>
      <c r="AA3542" s="8"/>
      <c r="AB3542" s="9"/>
      <c r="AC3542" s="8"/>
      <c r="AD3542" s="8"/>
      <c r="AE3542" s="9"/>
      <c r="AF3542" s="8"/>
      <c r="AG3542" s="8"/>
      <c r="AH3542" s="9"/>
      <c r="AI3542" s="13"/>
      <c r="AJ3542" s="8"/>
      <c r="AK3542" s="8"/>
      <c r="AL3542" s="8"/>
      <c r="AM3542" s="3"/>
    </row>
    <row r="3543" spans="1:39" s="10" customFormat="1" ht="18.95" customHeight="1" x14ac:dyDescent="0.25">
      <c r="A3543" s="8"/>
      <c r="B3543" s="8"/>
      <c r="C3543" s="8"/>
      <c r="D3543" s="9"/>
      <c r="E3543" s="8"/>
      <c r="F3543" s="8"/>
      <c r="G3543" s="9"/>
      <c r="H3543" s="8"/>
      <c r="I3543" s="8"/>
      <c r="J3543" s="9"/>
      <c r="K3543" s="8"/>
      <c r="L3543" s="8"/>
      <c r="M3543" s="9"/>
      <c r="N3543" s="8"/>
      <c r="O3543" s="8"/>
      <c r="P3543" s="9"/>
      <c r="Q3543" s="8"/>
      <c r="R3543" s="8"/>
      <c r="S3543" s="9"/>
      <c r="T3543" s="8"/>
      <c r="U3543" s="8"/>
      <c r="V3543" s="9"/>
      <c r="W3543" s="8"/>
      <c r="X3543" s="8"/>
      <c r="Y3543" s="9"/>
      <c r="Z3543" s="8"/>
      <c r="AA3543" s="8"/>
      <c r="AB3543" s="9"/>
      <c r="AC3543" s="8"/>
      <c r="AD3543" s="8"/>
      <c r="AE3543" s="9"/>
      <c r="AF3543" s="8"/>
      <c r="AG3543" s="8"/>
      <c r="AH3543" s="9"/>
      <c r="AI3543" s="13"/>
      <c r="AJ3543" s="8"/>
      <c r="AK3543" s="8"/>
      <c r="AL3543" s="8"/>
      <c r="AM3543" s="3"/>
    </row>
    <row r="3544" spans="1:39" s="10" customFormat="1" ht="18.95" customHeight="1" x14ac:dyDescent="0.25">
      <c r="A3544" s="8"/>
      <c r="B3544" s="8"/>
      <c r="C3544" s="8"/>
      <c r="D3544" s="9"/>
      <c r="E3544" s="8"/>
      <c r="F3544" s="8"/>
      <c r="G3544" s="9"/>
      <c r="H3544" s="8"/>
      <c r="I3544" s="8"/>
      <c r="J3544" s="9"/>
      <c r="K3544" s="8"/>
      <c r="L3544" s="8"/>
      <c r="M3544" s="9"/>
      <c r="N3544" s="8"/>
      <c r="O3544" s="8"/>
      <c r="P3544" s="9"/>
      <c r="Q3544" s="8"/>
      <c r="R3544" s="8"/>
      <c r="S3544" s="9"/>
      <c r="T3544" s="8"/>
      <c r="U3544" s="8"/>
      <c r="V3544" s="9"/>
      <c r="W3544" s="8"/>
      <c r="X3544" s="8"/>
      <c r="Y3544" s="9"/>
      <c r="Z3544" s="8"/>
      <c r="AA3544" s="8"/>
      <c r="AB3544" s="9"/>
      <c r="AC3544" s="8"/>
      <c r="AD3544" s="8"/>
      <c r="AE3544" s="9"/>
      <c r="AF3544" s="8"/>
      <c r="AG3544" s="8"/>
      <c r="AH3544" s="9"/>
      <c r="AI3544" s="13"/>
      <c r="AJ3544" s="8"/>
      <c r="AK3544" s="8"/>
      <c r="AL3544" s="8"/>
      <c r="AM3544" s="3"/>
    </row>
    <row r="3545" spans="1:39" s="10" customFormat="1" ht="18.95" customHeight="1" x14ac:dyDescent="0.25">
      <c r="A3545" s="8"/>
      <c r="B3545" s="8"/>
      <c r="C3545" s="8"/>
      <c r="D3545" s="9"/>
      <c r="E3545" s="8"/>
      <c r="F3545" s="8"/>
      <c r="G3545" s="9"/>
      <c r="H3545" s="8"/>
      <c r="I3545" s="8"/>
      <c r="J3545" s="9"/>
      <c r="K3545" s="8"/>
      <c r="L3545" s="8"/>
      <c r="M3545" s="9"/>
      <c r="N3545" s="8"/>
      <c r="O3545" s="8"/>
      <c r="P3545" s="9"/>
      <c r="Q3545" s="8"/>
      <c r="R3545" s="8"/>
      <c r="S3545" s="9"/>
      <c r="T3545" s="8"/>
      <c r="U3545" s="8"/>
      <c r="V3545" s="9"/>
      <c r="W3545" s="8"/>
      <c r="X3545" s="8"/>
      <c r="Y3545" s="9"/>
      <c r="Z3545" s="8"/>
      <c r="AA3545" s="8"/>
      <c r="AB3545" s="9"/>
      <c r="AC3545" s="8"/>
      <c r="AD3545" s="8"/>
      <c r="AE3545" s="9"/>
      <c r="AF3545" s="8"/>
      <c r="AG3545" s="8"/>
      <c r="AH3545" s="9"/>
      <c r="AI3545" s="13"/>
      <c r="AJ3545" s="8"/>
      <c r="AK3545" s="8"/>
      <c r="AL3545" s="8"/>
      <c r="AM3545" s="3"/>
    </row>
    <row r="3546" spans="1:39" s="10" customFormat="1" ht="18.95" customHeight="1" x14ac:dyDescent="0.25">
      <c r="A3546" s="8"/>
      <c r="B3546" s="8"/>
      <c r="C3546" s="8"/>
      <c r="D3546" s="9"/>
      <c r="E3546" s="8"/>
      <c r="F3546" s="8"/>
      <c r="G3546" s="9"/>
      <c r="H3546" s="8"/>
      <c r="I3546" s="8"/>
      <c r="J3546" s="9"/>
      <c r="K3546" s="8"/>
      <c r="L3546" s="8"/>
      <c r="M3546" s="9"/>
      <c r="N3546" s="8"/>
      <c r="O3546" s="8"/>
      <c r="P3546" s="9"/>
      <c r="Q3546" s="8"/>
      <c r="R3546" s="8"/>
      <c r="S3546" s="9"/>
      <c r="T3546" s="8"/>
      <c r="U3546" s="8"/>
      <c r="V3546" s="9"/>
      <c r="W3546" s="8"/>
      <c r="X3546" s="8"/>
      <c r="Y3546" s="9"/>
      <c r="Z3546" s="8"/>
      <c r="AA3546" s="8"/>
      <c r="AB3546" s="9"/>
      <c r="AC3546" s="8"/>
      <c r="AD3546" s="8"/>
      <c r="AE3546" s="9"/>
      <c r="AF3546" s="8"/>
      <c r="AG3546" s="8"/>
      <c r="AH3546" s="9"/>
      <c r="AI3546" s="13"/>
      <c r="AJ3546" s="8"/>
      <c r="AK3546" s="8"/>
      <c r="AL3546" s="8"/>
      <c r="AM3546" s="3"/>
    </row>
    <row r="3547" spans="1:39" s="10" customFormat="1" ht="18.95" customHeight="1" x14ac:dyDescent="0.25">
      <c r="A3547" s="8"/>
      <c r="B3547" s="8"/>
      <c r="C3547" s="8"/>
      <c r="D3547" s="9"/>
      <c r="E3547" s="8"/>
      <c r="F3547" s="8"/>
      <c r="G3547" s="9"/>
      <c r="H3547" s="8"/>
      <c r="I3547" s="8"/>
      <c r="J3547" s="9"/>
      <c r="K3547" s="8"/>
      <c r="L3547" s="8"/>
      <c r="M3547" s="9"/>
      <c r="N3547" s="8"/>
      <c r="O3547" s="8"/>
      <c r="P3547" s="9"/>
      <c r="Q3547" s="8"/>
      <c r="R3547" s="8"/>
      <c r="S3547" s="9"/>
      <c r="T3547" s="8"/>
      <c r="U3547" s="8"/>
      <c r="V3547" s="9"/>
      <c r="W3547" s="8"/>
      <c r="X3547" s="8"/>
      <c r="Y3547" s="9"/>
      <c r="Z3547" s="8"/>
      <c r="AA3547" s="8"/>
      <c r="AB3547" s="9"/>
      <c r="AC3547" s="8"/>
      <c r="AD3547" s="8"/>
      <c r="AE3547" s="9"/>
      <c r="AF3547" s="8"/>
      <c r="AG3547" s="8"/>
      <c r="AH3547" s="9"/>
      <c r="AI3547" s="13"/>
      <c r="AJ3547" s="8"/>
      <c r="AK3547" s="8"/>
      <c r="AL3547" s="8"/>
      <c r="AM3547" s="3"/>
    </row>
    <row r="3548" spans="1:39" s="10" customFormat="1" ht="18.95" customHeight="1" x14ac:dyDescent="0.25">
      <c r="A3548" s="8"/>
      <c r="B3548" s="8"/>
      <c r="C3548" s="8"/>
      <c r="D3548" s="9"/>
      <c r="E3548" s="8"/>
      <c r="F3548" s="8"/>
      <c r="G3548" s="9"/>
      <c r="H3548" s="8"/>
      <c r="I3548" s="8"/>
      <c r="J3548" s="9"/>
      <c r="K3548" s="8"/>
      <c r="L3548" s="8"/>
      <c r="M3548" s="9"/>
      <c r="N3548" s="8"/>
      <c r="O3548" s="8"/>
      <c r="P3548" s="9"/>
      <c r="Q3548" s="8"/>
      <c r="R3548" s="8"/>
      <c r="S3548" s="9"/>
      <c r="T3548" s="8"/>
      <c r="U3548" s="8"/>
      <c r="V3548" s="9"/>
      <c r="W3548" s="8"/>
      <c r="X3548" s="8"/>
      <c r="Y3548" s="9"/>
      <c r="Z3548" s="8"/>
      <c r="AA3548" s="8"/>
      <c r="AB3548" s="9"/>
      <c r="AC3548" s="8"/>
      <c r="AD3548" s="8"/>
      <c r="AE3548" s="9"/>
      <c r="AF3548" s="8"/>
      <c r="AG3548" s="8"/>
      <c r="AH3548" s="9"/>
      <c r="AI3548" s="13"/>
      <c r="AJ3548" s="8"/>
      <c r="AK3548" s="8"/>
      <c r="AL3548" s="8"/>
      <c r="AM3548" s="3"/>
    </row>
    <row r="3549" spans="1:39" s="10" customFormat="1" ht="18.95" customHeight="1" x14ac:dyDescent="0.25">
      <c r="A3549" s="8"/>
      <c r="B3549" s="8"/>
      <c r="C3549" s="8"/>
      <c r="D3549" s="9"/>
      <c r="E3549" s="8"/>
      <c r="F3549" s="8"/>
      <c r="G3549" s="9"/>
      <c r="H3549" s="8"/>
      <c r="I3549" s="8"/>
      <c r="J3549" s="9"/>
      <c r="K3549" s="8"/>
      <c r="L3549" s="8"/>
      <c r="M3549" s="9"/>
      <c r="N3549" s="8"/>
      <c r="O3549" s="8"/>
      <c r="P3549" s="9"/>
      <c r="Q3549" s="8"/>
      <c r="R3549" s="8"/>
      <c r="S3549" s="9"/>
      <c r="T3549" s="8"/>
      <c r="U3549" s="8"/>
      <c r="V3549" s="9"/>
      <c r="W3549" s="8"/>
      <c r="X3549" s="8"/>
      <c r="Y3549" s="9"/>
      <c r="Z3549" s="8"/>
      <c r="AA3549" s="8"/>
      <c r="AB3549" s="9"/>
      <c r="AC3549" s="8"/>
      <c r="AD3549" s="8"/>
      <c r="AE3549" s="9"/>
      <c r="AF3549" s="8"/>
      <c r="AG3549" s="8"/>
      <c r="AH3549" s="9"/>
      <c r="AI3549" s="13"/>
      <c r="AJ3549" s="8"/>
      <c r="AK3549" s="8"/>
      <c r="AL3549" s="8"/>
      <c r="AM3549" s="3"/>
    </row>
    <row r="3550" spans="1:39" s="10" customFormat="1" ht="18.95" customHeight="1" x14ac:dyDescent="0.25">
      <c r="A3550" s="8"/>
      <c r="B3550" s="8"/>
      <c r="C3550" s="8"/>
      <c r="D3550" s="9"/>
      <c r="E3550" s="8"/>
      <c r="F3550" s="8"/>
      <c r="G3550" s="9"/>
      <c r="H3550" s="8"/>
      <c r="I3550" s="8"/>
      <c r="J3550" s="9"/>
      <c r="K3550" s="8"/>
      <c r="L3550" s="8"/>
      <c r="M3550" s="9"/>
      <c r="N3550" s="8"/>
      <c r="O3550" s="8"/>
      <c r="P3550" s="9"/>
      <c r="Q3550" s="8"/>
      <c r="R3550" s="8"/>
      <c r="S3550" s="9"/>
      <c r="T3550" s="8"/>
      <c r="U3550" s="8"/>
      <c r="V3550" s="9"/>
      <c r="W3550" s="8"/>
      <c r="X3550" s="8"/>
      <c r="Y3550" s="9"/>
      <c r="Z3550" s="8"/>
      <c r="AA3550" s="8"/>
      <c r="AB3550" s="9"/>
      <c r="AC3550" s="8"/>
      <c r="AD3550" s="8"/>
      <c r="AE3550" s="9"/>
      <c r="AF3550" s="8"/>
      <c r="AG3550" s="8"/>
      <c r="AH3550" s="9"/>
      <c r="AI3550" s="13"/>
      <c r="AJ3550" s="8"/>
      <c r="AK3550" s="8"/>
      <c r="AL3550" s="8"/>
      <c r="AM3550" s="3"/>
    </row>
    <row r="3551" spans="1:39" s="10" customFormat="1" ht="18.95" customHeight="1" x14ac:dyDescent="0.25">
      <c r="A3551" s="8"/>
      <c r="B3551" s="8"/>
      <c r="C3551" s="8"/>
      <c r="D3551" s="9"/>
      <c r="E3551" s="8"/>
      <c r="F3551" s="8"/>
      <c r="G3551" s="9"/>
      <c r="H3551" s="8"/>
      <c r="I3551" s="8"/>
      <c r="J3551" s="9"/>
      <c r="K3551" s="8"/>
      <c r="L3551" s="8"/>
      <c r="M3551" s="9"/>
      <c r="N3551" s="8"/>
      <c r="O3551" s="8"/>
      <c r="P3551" s="9"/>
      <c r="Q3551" s="8"/>
      <c r="R3551" s="8"/>
      <c r="S3551" s="9"/>
      <c r="T3551" s="8"/>
      <c r="U3551" s="8"/>
      <c r="V3551" s="9"/>
      <c r="W3551" s="8"/>
      <c r="X3551" s="8"/>
      <c r="Y3551" s="9"/>
      <c r="Z3551" s="8"/>
      <c r="AA3551" s="8"/>
      <c r="AB3551" s="9"/>
      <c r="AC3551" s="8"/>
      <c r="AD3551" s="8"/>
      <c r="AE3551" s="9"/>
      <c r="AF3551" s="8"/>
      <c r="AG3551" s="8"/>
      <c r="AH3551" s="9"/>
      <c r="AI3551" s="13"/>
      <c r="AJ3551" s="8"/>
      <c r="AK3551" s="8"/>
      <c r="AL3551" s="8"/>
      <c r="AM3551" s="3"/>
    </row>
    <row r="3552" spans="1:39" s="10" customFormat="1" ht="18.95" customHeight="1" x14ac:dyDescent="0.25">
      <c r="A3552" s="8"/>
      <c r="B3552" s="8"/>
      <c r="C3552" s="8"/>
      <c r="D3552" s="9"/>
      <c r="E3552" s="8"/>
      <c r="F3552" s="8"/>
      <c r="G3552" s="9"/>
      <c r="H3552" s="8"/>
      <c r="I3552" s="8"/>
      <c r="J3552" s="9"/>
      <c r="K3552" s="8"/>
      <c r="L3552" s="8"/>
      <c r="M3552" s="9"/>
      <c r="N3552" s="8"/>
      <c r="O3552" s="8"/>
      <c r="P3552" s="9"/>
      <c r="Q3552" s="8"/>
      <c r="R3552" s="8"/>
      <c r="S3552" s="9"/>
      <c r="T3552" s="8"/>
      <c r="U3552" s="8"/>
      <c r="V3552" s="9"/>
      <c r="W3552" s="8"/>
      <c r="X3552" s="8"/>
      <c r="Y3552" s="9"/>
      <c r="Z3552" s="8"/>
      <c r="AA3552" s="8"/>
      <c r="AB3552" s="9"/>
      <c r="AC3552" s="8"/>
      <c r="AD3552" s="8"/>
      <c r="AE3552" s="9"/>
      <c r="AF3552" s="8"/>
      <c r="AG3552" s="8"/>
      <c r="AH3552" s="9"/>
      <c r="AI3552" s="13"/>
      <c r="AJ3552" s="8"/>
      <c r="AK3552" s="8"/>
      <c r="AL3552" s="8"/>
      <c r="AM3552" s="3"/>
    </row>
    <row r="3553" spans="1:39" s="10" customFormat="1" ht="18.95" customHeight="1" x14ac:dyDescent="0.25">
      <c r="A3553" s="8"/>
      <c r="B3553" s="8"/>
      <c r="C3553" s="8"/>
      <c r="D3553" s="9"/>
      <c r="E3553" s="8"/>
      <c r="F3553" s="8"/>
      <c r="G3553" s="9"/>
      <c r="H3553" s="8"/>
      <c r="I3553" s="8"/>
      <c r="J3553" s="9"/>
      <c r="K3553" s="8"/>
      <c r="L3553" s="8"/>
      <c r="M3553" s="9"/>
      <c r="N3553" s="8"/>
      <c r="O3553" s="8"/>
      <c r="P3553" s="9"/>
      <c r="Q3553" s="8"/>
      <c r="R3553" s="8"/>
      <c r="S3553" s="9"/>
      <c r="T3553" s="8"/>
      <c r="U3553" s="8"/>
      <c r="V3553" s="9"/>
      <c r="W3553" s="8"/>
      <c r="X3553" s="8"/>
      <c r="Y3553" s="9"/>
      <c r="Z3553" s="8"/>
      <c r="AA3553" s="8"/>
      <c r="AB3553" s="9"/>
      <c r="AC3553" s="8"/>
      <c r="AD3553" s="8"/>
      <c r="AE3553" s="9"/>
      <c r="AF3553" s="8"/>
      <c r="AG3553" s="8"/>
      <c r="AH3553" s="9"/>
      <c r="AI3553" s="13"/>
      <c r="AJ3553" s="8"/>
      <c r="AK3553" s="8"/>
      <c r="AL3553" s="8"/>
      <c r="AM3553" s="3"/>
    </row>
    <row r="3554" spans="1:39" s="10" customFormat="1" ht="18.95" customHeight="1" x14ac:dyDescent="0.25">
      <c r="A3554" s="8"/>
      <c r="B3554" s="8"/>
      <c r="C3554" s="8"/>
      <c r="D3554" s="9"/>
      <c r="E3554" s="8"/>
      <c r="F3554" s="8"/>
      <c r="G3554" s="9"/>
      <c r="H3554" s="8"/>
      <c r="I3554" s="8"/>
      <c r="J3554" s="9"/>
      <c r="K3554" s="8"/>
      <c r="L3554" s="8"/>
      <c r="M3554" s="9"/>
      <c r="N3554" s="8"/>
      <c r="O3554" s="8"/>
      <c r="P3554" s="9"/>
      <c r="Q3554" s="8"/>
      <c r="R3554" s="8"/>
      <c r="S3554" s="9"/>
      <c r="T3554" s="8"/>
      <c r="U3554" s="8"/>
      <c r="V3554" s="9"/>
      <c r="W3554" s="8"/>
      <c r="X3554" s="8"/>
      <c r="Y3554" s="9"/>
      <c r="Z3554" s="8"/>
      <c r="AA3554" s="8"/>
      <c r="AB3554" s="9"/>
      <c r="AC3554" s="8"/>
      <c r="AD3554" s="8"/>
      <c r="AE3554" s="9"/>
      <c r="AF3554" s="8"/>
      <c r="AG3554" s="8"/>
      <c r="AH3554" s="9"/>
      <c r="AI3554" s="13"/>
      <c r="AJ3554" s="8"/>
      <c r="AK3554" s="8"/>
      <c r="AL3554" s="8"/>
      <c r="AM3554" s="3"/>
    </row>
    <row r="3555" spans="1:39" s="10" customFormat="1" ht="18.95" customHeight="1" x14ac:dyDescent="0.25">
      <c r="A3555" s="8"/>
      <c r="B3555" s="8"/>
      <c r="C3555" s="8"/>
      <c r="D3555" s="9"/>
      <c r="E3555" s="8"/>
      <c r="F3555" s="8"/>
      <c r="G3555" s="9"/>
      <c r="H3555" s="8"/>
      <c r="I3555" s="8"/>
      <c r="J3555" s="9"/>
      <c r="K3555" s="8"/>
      <c r="L3555" s="8"/>
      <c r="M3555" s="9"/>
      <c r="N3555" s="8"/>
      <c r="O3555" s="8"/>
      <c r="P3555" s="9"/>
      <c r="Q3555" s="8"/>
      <c r="R3555" s="8"/>
      <c r="S3555" s="9"/>
      <c r="T3555" s="8"/>
      <c r="U3555" s="8"/>
      <c r="V3555" s="9"/>
      <c r="W3555" s="8"/>
      <c r="X3555" s="8"/>
      <c r="Y3555" s="9"/>
      <c r="Z3555" s="8"/>
      <c r="AA3555" s="8"/>
      <c r="AB3555" s="9"/>
      <c r="AC3555" s="8"/>
      <c r="AD3555" s="8"/>
      <c r="AE3555" s="9"/>
      <c r="AF3555" s="8"/>
      <c r="AG3555" s="8"/>
      <c r="AH3555" s="9"/>
      <c r="AI3555" s="13"/>
      <c r="AJ3555" s="8"/>
      <c r="AK3555" s="8"/>
      <c r="AL3555" s="8"/>
      <c r="AM3555" s="3"/>
    </row>
    <row r="3556" spans="1:39" s="10" customFormat="1" ht="18.95" customHeight="1" x14ac:dyDescent="0.25">
      <c r="A3556" s="8"/>
      <c r="B3556" s="8"/>
      <c r="C3556" s="8"/>
      <c r="D3556" s="9"/>
      <c r="E3556" s="8"/>
      <c r="F3556" s="8"/>
      <c r="G3556" s="9"/>
      <c r="H3556" s="8"/>
      <c r="I3556" s="8"/>
      <c r="J3556" s="9"/>
      <c r="K3556" s="8"/>
      <c r="L3556" s="8"/>
      <c r="M3556" s="9"/>
      <c r="N3556" s="8"/>
      <c r="O3556" s="8"/>
      <c r="P3556" s="9"/>
      <c r="Q3556" s="8"/>
      <c r="R3556" s="8"/>
      <c r="S3556" s="9"/>
      <c r="T3556" s="8"/>
      <c r="U3556" s="8"/>
      <c r="V3556" s="9"/>
      <c r="W3556" s="8"/>
      <c r="X3556" s="8"/>
      <c r="Y3556" s="9"/>
      <c r="Z3556" s="8"/>
      <c r="AA3556" s="8"/>
      <c r="AB3556" s="9"/>
      <c r="AC3556" s="8"/>
      <c r="AD3556" s="8"/>
      <c r="AE3556" s="9"/>
      <c r="AF3556" s="8"/>
      <c r="AG3556" s="8"/>
      <c r="AH3556" s="9"/>
      <c r="AI3556" s="13"/>
      <c r="AJ3556" s="8"/>
      <c r="AK3556" s="8"/>
      <c r="AL3556" s="8"/>
      <c r="AM3556" s="3"/>
    </row>
    <row r="3557" spans="1:39" s="10" customFormat="1" ht="18.95" customHeight="1" x14ac:dyDescent="0.25">
      <c r="A3557" s="8"/>
      <c r="B3557" s="8"/>
      <c r="C3557" s="8"/>
      <c r="D3557" s="9"/>
      <c r="E3557" s="8"/>
      <c r="F3557" s="8"/>
      <c r="G3557" s="9"/>
      <c r="H3557" s="8"/>
      <c r="I3557" s="8"/>
      <c r="J3557" s="9"/>
      <c r="K3557" s="8"/>
      <c r="L3557" s="8"/>
      <c r="M3557" s="9"/>
      <c r="N3557" s="8"/>
      <c r="O3557" s="8"/>
      <c r="P3557" s="9"/>
      <c r="Q3557" s="8"/>
      <c r="R3557" s="8"/>
      <c r="S3557" s="9"/>
      <c r="T3557" s="8"/>
      <c r="U3557" s="8"/>
      <c r="V3557" s="9"/>
      <c r="W3557" s="8"/>
      <c r="X3557" s="8"/>
      <c r="Y3557" s="9"/>
      <c r="Z3557" s="8"/>
      <c r="AA3557" s="8"/>
      <c r="AB3557" s="9"/>
      <c r="AC3557" s="8"/>
      <c r="AD3557" s="8"/>
      <c r="AE3557" s="9"/>
      <c r="AF3557" s="8"/>
      <c r="AG3557" s="8"/>
      <c r="AH3557" s="9"/>
      <c r="AI3557" s="13"/>
      <c r="AJ3557" s="8"/>
      <c r="AK3557" s="8"/>
      <c r="AL3557" s="8"/>
      <c r="AM3557" s="3"/>
    </row>
    <row r="3558" spans="1:39" s="10" customFormat="1" ht="18.95" customHeight="1" x14ac:dyDescent="0.25">
      <c r="A3558" s="8"/>
      <c r="B3558" s="8"/>
      <c r="C3558" s="8"/>
      <c r="D3558" s="9"/>
      <c r="E3558" s="8"/>
      <c r="F3558" s="8"/>
      <c r="G3558" s="9"/>
      <c r="H3558" s="8"/>
      <c r="I3558" s="8"/>
      <c r="J3558" s="9"/>
      <c r="K3558" s="8"/>
      <c r="L3558" s="8"/>
      <c r="M3558" s="9"/>
      <c r="N3558" s="8"/>
      <c r="O3558" s="8"/>
      <c r="P3558" s="9"/>
      <c r="Q3558" s="8"/>
      <c r="R3558" s="8"/>
      <c r="S3558" s="9"/>
      <c r="T3558" s="8"/>
      <c r="U3558" s="8"/>
      <c r="V3558" s="9"/>
      <c r="W3558" s="8"/>
      <c r="X3558" s="8"/>
      <c r="Y3558" s="9"/>
      <c r="Z3558" s="8"/>
      <c r="AA3558" s="8"/>
      <c r="AB3558" s="9"/>
      <c r="AC3558" s="8"/>
      <c r="AD3558" s="8"/>
      <c r="AE3558" s="9"/>
      <c r="AF3558" s="8"/>
      <c r="AG3558" s="8"/>
      <c r="AH3558" s="9"/>
      <c r="AI3558" s="13"/>
      <c r="AJ3558" s="8"/>
      <c r="AK3558" s="8"/>
      <c r="AL3558" s="8"/>
      <c r="AM3558" s="3"/>
    </row>
    <row r="3559" spans="1:39" s="10" customFormat="1" ht="18.95" customHeight="1" x14ac:dyDescent="0.25">
      <c r="A3559" s="8"/>
      <c r="B3559" s="8"/>
      <c r="C3559" s="8"/>
      <c r="D3559" s="9"/>
      <c r="E3559" s="8"/>
      <c r="F3559" s="8"/>
      <c r="G3559" s="9"/>
      <c r="H3559" s="8"/>
      <c r="I3559" s="8"/>
      <c r="J3559" s="9"/>
      <c r="K3559" s="8"/>
      <c r="L3559" s="8"/>
      <c r="M3559" s="9"/>
      <c r="N3559" s="8"/>
      <c r="O3559" s="8"/>
      <c r="P3559" s="9"/>
      <c r="Q3559" s="8"/>
      <c r="R3559" s="8"/>
      <c r="S3559" s="9"/>
      <c r="T3559" s="8"/>
      <c r="U3559" s="8"/>
      <c r="V3559" s="9"/>
      <c r="W3559" s="8"/>
      <c r="X3559" s="8"/>
      <c r="Y3559" s="9"/>
      <c r="Z3559" s="8"/>
      <c r="AA3559" s="8"/>
      <c r="AB3559" s="9"/>
      <c r="AC3559" s="8"/>
      <c r="AD3559" s="8"/>
      <c r="AE3559" s="9"/>
      <c r="AF3559" s="8"/>
      <c r="AG3559" s="8"/>
      <c r="AH3559" s="9"/>
      <c r="AI3559" s="13"/>
      <c r="AJ3559" s="8"/>
      <c r="AK3559" s="8"/>
      <c r="AL3559" s="8"/>
      <c r="AM3559" s="3"/>
    </row>
    <row r="3560" spans="1:39" s="10" customFormat="1" ht="18.95" customHeight="1" x14ac:dyDescent="0.25">
      <c r="A3560" s="8"/>
      <c r="B3560" s="8"/>
      <c r="C3560" s="8"/>
      <c r="D3560" s="9"/>
      <c r="E3560" s="8"/>
      <c r="F3560" s="8"/>
      <c r="G3560" s="9"/>
      <c r="H3560" s="8"/>
      <c r="I3560" s="8"/>
      <c r="J3560" s="9"/>
      <c r="K3560" s="8"/>
      <c r="L3560" s="8"/>
      <c r="M3560" s="9"/>
      <c r="N3560" s="8"/>
      <c r="O3560" s="8"/>
      <c r="P3560" s="9"/>
      <c r="Q3560" s="8"/>
      <c r="R3560" s="8"/>
      <c r="S3560" s="9"/>
      <c r="T3560" s="8"/>
      <c r="U3560" s="8"/>
      <c r="V3560" s="9"/>
      <c r="W3560" s="8"/>
      <c r="X3560" s="8"/>
      <c r="Y3560" s="9"/>
      <c r="Z3560" s="8"/>
      <c r="AA3560" s="8"/>
      <c r="AB3560" s="9"/>
      <c r="AC3560" s="8"/>
      <c r="AD3560" s="8"/>
      <c r="AE3560" s="9"/>
      <c r="AF3560" s="8"/>
      <c r="AG3560" s="8"/>
      <c r="AH3560" s="9"/>
      <c r="AI3560" s="13"/>
      <c r="AJ3560" s="8"/>
      <c r="AK3560" s="8"/>
      <c r="AL3560" s="8"/>
      <c r="AM3560" s="3"/>
    </row>
    <row r="3561" spans="1:39" s="10" customFormat="1" ht="18.95" customHeight="1" x14ac:dyDescent="0.25">
      <c r="A3561" s="8"/>
      <c r="B3561" s="8"/>
      <c r="C3561" s="8"/>
      <c r="D3561" s="9"/>
      <c r="E3561" s="8"/>
      <c r="F3561" s="8"/>
      <c r="G3561" s="9"/>
      <c r="H3561" s="8"/>
      <c r="I3561" s="8"/>
      <c r="J3561" s="9"/>
      <c r="K3561" s="8"/>
      <c r="L3561" s="8"/>
      <c r="M3561" s="9"/>
      <c r="N3561" s="8"/>
      <c r="O3561" s="8"/>
      <c r="P3561" s="9"/>
      <c r="Q3561" s="8"/>
      <c r="R3561" s="8"/>
      <c r="S3561" s="9"/>
      <c r="T3561" s="8"/>
      <c r="U3561" s="8"/>
      <c r="V3561" s="9"/>
      <c r="W3561" s="8"/>
      <c r="X3561" s="8"/>
      <c r="Y3561" s="9"/>
      <c r="Z3561" s="8"/>
      <c r="AA3561" s="8"/>
      <c r="AB3561" s="9"/>
      <c r="AC3561" s="8"/>
      <c r="AD3561" s="8"/>
      <c r="AE3561" s="9"/>
      <c r="AF3561" s="8"/>
      <c r="AG3561" s="8"/>
      <c r="AH3561" s="9"/>
      <c r="AI3561" s="13"/>
      <c r="AJ3561" s="8"/>
      <c r="AK3561" s="8"/>
      <c r="AL3561" s="8"/>
      <c r="AM3561" s="3"/>
    </row>
    <row r="3562" spans="1:39" s="10" customFormat="1" ht="18.95" customHeight="1" x14ac:dyDescent="0.25">
      <c r="A3562" s="8"/>
      <c r="B3562" s="8"/>
      <c r="C3562" s="8"/>
      <c r="D3562" s="9"/>
      <c r="E3562" s="8"/>
      <c r="F3562" s="8"/>
      <c r="G3562" s="9"/>
      <c r="H3562" s="8"/>
      <c r="I3562" s="8"/>
      <c r="J3562" s="9"/>
      <c r="K3562" s="8"/>
      <c r="L3562" s="8"/>
      <c r="M3562" s="9"/>
      <c r="N3562" s="8"/>
      <c r="O3562" s="8"/>
      <c r="P3562" s="9"/>
      <c r="Q3562" s="8"/>
      <c r="R3562" s="8"/>
      <c r="S3562" s="9"/>
      <c r="T3562" s="8"/>
      <c r="U3562" s="8"/>
      <c r="V3562" s="9"/>
      <c r="W3562" s="8"/>
      <c r="X3562" s="8"/>
      <c r="Y3562" s="9"/>
      <c r="Z3562" s="8"/>
      <c r="AA3562" s="8"/>
      <c r="AB3562" s="9"/>
      <c r="AC3562" s="8"/>
      <c r="AD3562" s="8"/>
      <c r="AE3562" s="9"/>
      <c r="AF3562" s="8"/>
      <c r="AG3562" s="8"/>
      <c r="AH3562" s="9"/>
      <c r="AI3562" s="13"/>
      <c r="AJ3562" s="8"/>
      <c r="AK3562" s="8"/>
      <c r="AL3562" s="8"/>
      <c r="AM3562" s="3"/>
    </row>
    <row r="3563" spans="1:39" s="10" customFormat="1" ht="18.95" customHeight="1" x14ac:dyDescent="0.25">
      <c r="A3563" s="8"/>
      <c r="B3563" s="8"/>
      <c r="C3563" s="8"/>
      <c r="D3563" s="9"/>
      <c r="E3563" s="8"/>
      <c r="F3563" s="8"/>
      <c r="G3563" s="9"/>
      <c r="H3563" s="8"/>
      <c r="I3563" s="8"/>
      <c r="J3563" s="9"/>
      <c r="K3563" s="8"/>
      <c r="L3563" s="8"/>
      <c r="M3563" s="9"/>
      <c r="N3563" s="8"/>
      <c r="O3563" s="8"/>
      <c r="P3563" s="9"/>
      <c r="Q3563" s="8"/>
      <c r="R3563" s="8"/>
      <c r="S3563" s="9"/>
      <c r="T3563" s="8"/>
      <c r="U3563" s="8"/>
      <c r="V3563" s="9"/>
      <c r="W3563" s="8"/>
      <c r="X3563" s="8"/>
      <c r="Y3563" s="9"/>
      <c r="Z3563" s="8"/>
      <c r="AA3563" s="8"/>
      <c r="AB3563" s="9"/>
      <c r="AC3563" s="8"/>
      <c r="AD3563" s="8"/>
      <c r="AE3563" s="9"/>
      <c r="AF3563" s="8"/>
      <c r="AG3563" s="8"/>
      <c r="AH3563" s="9"/>
      <c r="AI3563" s="13"/>
      <c r="AJ3563" s="8"/>
      <c r="AK3563" s="8"/>
      <c r="AL3563" s="8"/>
      <c r="AM3563" s="3"/>
    </row>
    <row r="3564" spans="1:39" s="10" customFormat="1" ht="18.95" customHeight="1" x14ac:dyDescent="0.25">
      <c r="A3564" s="8"/>
      <c r="B3564" s="8"/>
      <c r="C3564" s="8"/>
      <c r="D3564" s="9"/>
      <c r="E3564" s="8"/>
      <c r="F3564" s="8"/>
      <c r="G3564" s="9"/>
      <c r="H3564" s="8"/>
      <c r="I3564" s="8"/>
      <c r="J3564" s="9"/>
      <c r="K3564" s="8"/>
      <c r="L3564" s="8"/>
      <c r="M3564" s="9"/>
      <c r="N3564" s="8"/>
      <c r="O3564" s="8"/>
      <c r="P3564" s="9"/>
      <c r="Q3564" s="8"/>
      <c r="R3564" s="8"/>
      <c r="S3564" s="9"/>
      <c r="T3564" s="8"/>
      <c r="U3564" s="8"/>
      <c r="V3564" s="9"/>
      <c r="W3564" s="8"/>
      <c r="X3564" s="8"/>
      <c r="Y3564" s="9"/>
      <c r="Z3564" s="8"/>
      <c r="AA3564" s="8"/>
      <c r="AB3564" s="9"/>
      <c r="AC3564" s="8"/>
      <c r="AD3564" s="8"/>
      <c r="AE3564" s="9"/>
      <c r="AF3564" s="8"/>
      <c r="AG3564" s="8"/>
      <c r="AH3564" s="9"/>
      <c r="AI3564" s="13"/>
      <c r="AJ3564" s="8"/>
      <c r="AK3564" s="8"/>
      <c r="AL3564" s="8"/>
      <c r="AM3564" s="3"/>
    </row>
    <row r="3565" spans="1:39" s="10" customFormat="1" ht="18.95" customHeight="1" x14ac:dyDescent="0.25">
      <c r="A3565" s="8"/>
      <c r="B3565" s="8"/>
      <c r="C3565" s="8"/>
      <c r="D3565" s="9"/>
      <c r="E3565" s="8"/>
      <c r="F3565" s="8"/>
      <c r="G3565" s="9"/>
      <c r="H3565" s="8"/>
      <c r="I3565" s="8"/>
      <c r="J3565" s="9"/>
      <c r="K3565" s="8"/>
      <c r="L3565" s="8"/>
      <c r="M3565" s="9"/>
      <c r="N3565" s="8"/>
      <c r="O3565" s="8"/>
      <c r="P3565" s="9"/>
      <c r="Q3565" s="8"/>
      <c r="R3565" s="8"/>
      <c r="S3565" s="9"/>
      <c r="T3565" s="8"/>
      <c r="U3565" s="8"/>
      <c r="V3565" s="9"/>
      <c r="W3565" s="8"/>
      <c r="X3565" s="8"/>
      <c r="Y3565" s="9"/>
      <c r="Z3565" s="8"/>
      <c r="AA3565" s="8"/>
      <c r="AB3565" s="9"/>
      <c r="AC3565" s="8"/>
      <c r="AD3565" s="8"/>
      <c r="AE3565" s="9"/>
      <c r="AF3565" s="8"/>
      <c r="AG3565" s="8"/>
      <c r="AH3565" s="9"/>
      <c r="AI3565" s="13"/>
      <c r="AJ3565" s="8"/>
      <c r="AK3565" s="8"/>
      <c r="AL3565" s="8"/>
      <c r="AM3565" s="3"/>
    </row>
    <row r="3566" spans="1:39" s="10" customFormat="1" ht="18.95" customHeight="1" x14ac:dyDescent="0.25">
      <c r="A3566" s="8"/>
      <c r="B3566" s="8"/>
      <c r="C3566" s="8"/>
      <c r="D3566" s="9"/>
      <c r="E3566" s="8"/>
      <c r="F3566" s="8"/>
      <c r="G3566" s="9"/>
      <c r="H3566" s="8"/>
      <c r="I3566" s="8"/>
      <c r="J3566" s="9"/>
      <c r="K3566" s="8"/>
      <c r="L3566" s="8"/>
      <c r="M3566" s="9"/>
      <c r="N3566" s="8"/>
      <c r="O3566" s="8"/>
      <c r="P3566" s="9"/>
      <c r="Q3566" s="8"/>
      <c r="R3566" s="8"/>
      <c r="S3566" s="9"/>
      <c r="T3566" s="8"/>
      <c r="U3566" s="8"/>
      <c r="V3566" s="9"/>
      <c r="W3566" s="8"/>
      <c r="X3566" s="8"/>
      <c r="Y3566" s="9"/>
      <c r="Z3566" s="8"/>
      <c r="AA3566" s="8"/>
      <c r="AB3566" s="9"/>
      <c r="AC3566" s="8"/>
      <c r="AD3566" s="8"/>
      <c r="AE3566" s="9"/>
      <c r="AF3566" s="8"/>
      <c r="AG3566" s="8"/>
      <c r="AH3566" s="9"/>
      <c r="AI3566" s="13"/>
      <c r="AJ3566" s="8"/>
      <c r="AK3566" s="8"/>
      <c r="AL3566" s="8"/>
      <c r="AM3566" s="3"/>
    </row>
    <row r="3567" spans="1:39" s="10" customFormat="1" ht="18.95" customHeight="1" x14ac:dyDescent="0.25">
      <c r="A3567" s="8"/>
      <c r="B3567" s="8"/>
      <c r="C3567" s="8"/>
      <c r="D3567" s="9"/>
      <c r="E3567" s="8"/>
      <c r="F3567" s="8"/>
      <c r="G3567" s="9"/>
      <c r="H3567" s="8"/>
      <c r="I3567" s="8"/>
      <c r="J3567" s="9"/>
      <c r="K3567" s="8"/>
      <c r="L3567" s="8"/>
      <c r="M3567" s="9"/>
      <c r="N3567" s="8"/>
      <c r="O3567" s="8"/>
      <c r="P3567" s="9"/>
      <c r="Q3567" s="8"/>
      <c r="R3567" s="8"/>
      <c r="S3567" s="9"/>
      <c r="T3567" s="8"/>
      <c r="U3567" s="8"/>
      <c r="V3567" s="9"/>
      <c r="W3567" s="8"/>
      <c r="X3567" s="8"/>
      <c r="Y3567" s="9"/>
      <c r="Z3567" s="8"/>
      <c r="AA3567" s="8"/>
      <c r="AB3567" s="9"/>
      <c r="AC3567" s="8"/>
      <c r="AD3567" s="8"/>
      <c r="AE3567" s="9"/>
      <c r="AF3567" s="8"/>
      <c r="AG3567" s="8"/>
      <c r="AH3567" s="9"/>
      <c r="AI3567" s="13"/>
      <c r="AJ3567" s="8"/>
      <c r="AK3567" s="8"/>
      <c r="AL3567" s="8"/>
      <c r="AM3567" s="3"/>
    </row>
    <row r="3568" spans="1:39" s="10" customFormat="1" ht="18.95" customHeight="1" x14ac:dyDescent="0.25">
      <c r="A3568" s="8"/>
      <c r="B3568" s="8"/>
      <c r="C3568" s="8"/>
      <c r="D3568" s="9"/>
      <c r="E3568" s="8"/>
      <c r="F3568" s="8"/>
      <c r="G3568" s="9"/>
      <c r="H3568" s="8"/>
      <c r="I3568" s="8"/>
      <c r="J3568" s="9"/>
      <c r="K3568" s="8"/>
      <c r="L3568" s="8"/>
      <c r="M3568" s="9"/>
      <c r="N3568" s="8"/>
      <c r="O3568" s="8"/>
      <c r="P3568" s="9"/>
      <c r="Q3568" s="8"/>
      <c r="R3568" s="8"/>
      <c r="S3568" s="9"/>
      <c r="T3568" s="8"/>
      <c r="U3568" s="8"/>
      <c r="V3568" s="9"/>
      <c r="W3568" s="8"/>
      <c r="X3568" s="8"/>
      <c r="Y3568" s="9"/>
      <c r="Z3568" s="8"/>
      <c r="AA3568" s="8"/>
      <c r="AB3568" s="9"/>
      <c r="AC3568" s="8"/>
      <c r="AD3568" s="8"/>
      <c r="AE3568" s="9"/>
      <c r="AF3568" s="8"/>
      <c r="AG3568" s="8"/>
      <c r="AH3568" s="9"/>
      <c r="AI3568" s="13"/>
      <c r="AJ3568" s="8"/>
      <c r="AK3568" s="8"/>
      <c r="AL3568" s="8"/>
      <c r="AM3568" s="3"/>
    </row>
    <row r="3569" spans="1:39" s="10" customFormat="1" ht="18.95" customHeight="1" x14ac:dyDescent="0.25">
      <c r="A3569" s="8"/>
      <c r="B3569" s="8"/>
      <c r="C3569" s="8"/>
      <c r="D3569" s="9"/>
      <c r="E3569" s="8"/>
      <c r="F3569" s="8"/>
      <c r="G3569" s="9"/>
      <c r="H3569" s="8"/>
      <c r="I3569" s="8"/>
      <c r="J3569" s="9"/>
      <c r="K3569" s="8"/>
      <c r="L3569" s="8"/>
      <c r="M3569" s="9"/>
      <c r="N3569" s="8"/>
      <c r="O3569" s="8"/>
      <c r="P3569" s="9"/>
      <c r="Q3569" s="8"/>
      <c r="R3569" s="8"/>
      <c r="S3569" s="9"/>
      <c r="T3569" s="8"/>
      <c r="U3569" s="8"/>
      <c r="V3569" s="9"/>
      <c r="W3569" s="8"/>
      <c r="X3569" s="8"/>
      <c r="Y3569" s="9"/>
      <c r="Z3569" s="8"/>
      <c r="AA3569" s="8"/>
      <c r="AB3569" s="9"/>
      <c r="AC3569" s="8"/>
      <c r="AD3569" s="8"/>
      <c r="AE3569" s="9"/>
      <c r="AF3569" s="8"/>
      <c r="AG3569" s="8"/>
      <c r="AH3569" s="9"/>
      <c r="AI3569" s="13"/>
      <c r="AJ3569" s="8"/>
      <c r="AK3569" s="8"/>
      <c r="AL3569" s="8"/>
      <c r="AM3569" s="3"/>
    </row>
    <row r="3570" spans="1:39" s="10" customFormat="1" ht="18.95" customHeight="1" x14ac:dyDescent="0.25">
      <c r="A3570" s="8"/>
      <c r="B3570" s="8"/>
      <c r="C3570" s="8"/>
      <c r="D3570" s="9"/>
      <c r="E3570" s="8"/>
      <c r="F3570" s="8"/>
      <c r="G3570" s="9"/>
      <c r="H3570" s="8"/>
      <c r="I3570" s="8"/>
      <c r="J3570" s="9"/>
      <c r="K3570" s="8"/>
      <c r="L3570" s="8"/>
      <c r="M3570" s="9"/>
      <c r="N3570" s="8"/>
      <c r="O3570" s="8"/>
      <c r="P3570" s="9"/>
      <c r="Q3570" s="8"/>
      <c r="R3570" s="8"/>
      <c r="S3570" s="9"/>
      <c r="T3570" s="8"/>
      <c r="U3570" s="8"/>
      <c r="V3570" s="9"/>
      <c r="W3570" s="8"/>
      <c r="X3570" s="8"/>
      <c r="Y3570" s="9"/>
      <c r="Z3570" s="8"/>
      <c r="AA3570" s="8"/>
      <c r="AB3570" s="9"/>
      <c r="AC3570" s="8"/>
      <c r="AD3570" s="8"/>
      <c r="AE3570" s="9"/>
      <c r="AF3570" s="8"/>
      <c r="AG3570" s="8"/>
      <c r="AH3570" s="9"/>
      <c r="AI3570" s="13"/>
      <c r="AJ3570" s="8"/>
      <c r="AK3570" s="8"/>
      <c r="AL3570" s="8"/>
      <c r="AM3570" s="3"/>
    </row>
    <row r="3571" spans="1:39" s="10" customFormat="1" ht="18.95" customHeight="1" x14ac:dyDescent="0.25">
      <c r="A3571" s="8"/>
      <c r="B3571" s="8"/>
      <c r="C3571" s="8"/>
      <c r="D3571" s="9"/>
      <c r="E3571" s="8"/>
      <c r="F3571" s="8"/>
      <c r="G3571" s="9"/>
      <c r="H3571" s="8"/>
      <c r="I3571" s="8"/>
      <c r="J3571" s="9"/>
      <c r="K3571" s="8"/>
      <c r="L3571" s="8"/>
      <c r="M3571" s="9"/>
      <c r="N3571" s="8"/>
      <c r="O3571" s="8"/>
      <c r="P3571" s="9"/>
      <c r="Q3571" s="8"/>
      <c r="R3571" s="8"/>
      <c r="S3571" s="9"/>
      <c r="T3571" s="8"/>
      <c r="U3571" s="8"/>
      <c r="V3571" s="9"/>
      <c r="W3571" s="8"/>
      <c r="X3571" s="8"/>
      <c r="Y3571" s="9"/>
      <c r="Z3571" s="8"/>
      <c r="AA3571" s="8"/>
      <c r="AB3571" s="9"/>
      <c r="AC3571" s="8"/>
      <c r="AD3571" s="8"/>
      <c r="AE3571" s="9"/>
      <c r="AF3571" s="8"/>
      <c r="AG3571" s="8"/>
      <c r="AH3571" s="9"/>
      <c r="AI3571" s="13"/>
      <c r="AJ3571" s="8"/>
      <c r="AK3571" s="8"/>
      <c r="AL3571" s="8"/>
      <c r="AM3571" s="3"/>
    </row>
    <row r="3572" spans="1:39" s="10" customFormat="1" ht="18.95" customHeight="1" x14ac:dyDescent="0.25">
      <c r="A3572" s="8"/>
      <c r="B3572" s="8"/>
      <c r="C3572" s="8"/>
      <c r="D3572" s="9"/>
      <c r="E3572" s="8"/>
      <c r="F3572" s="8"/>
      <c r="G3572" s="9"/>
      <c r="H3572" s="8"/>
      <c r="I3572" s="8"/>
      <c r="J3572" s="9"/>
      <c r="K3572" s="8"/>
      <c r="L3572" s="8"/>
      <c r="M3572" s="9"/>
      <c r="N3572" s="8"/>
      <c r="O3572" s="8"/>
      <c r="P3572" s="9"/>
      <c r="Q3572" s="8"/>
      <c r="R3572" s="8"/>
      <c r="S3572" s="9"/>
      <c r="T3572" s="8"/>
      <c r="U3572" s="8"/>
      <c r="V3572" s="9"/>
      <c r="W3572" s="8"/>
      <c r="X3572" s="8"/>
      <c r="Y3572" s="9"/>
      <c r="Z3572" s="8"/>
      <c r="AA3572" s="8"/>
      <c r="AB3572" s="9"/>
      <c r="AC3572" s="8"/>
      <c r="AD3572" s="8"/>
      <c r="AE3572" s="9"/>
      <c r="AF3572" s="8"/>
      <c r="AG3572" s="8"/>
      <c r="AH3572" s="9"/>
      <c r="AI3572" s="13"/>
      <c r="AJ3572" s="8"/>
      <c r="AK3572" s="8"/>
      <c r="AL3572" s="8"/>
      <c r="AM3572" s="3"/>
    </row>
    <row r="3573" spans="1:39" s="10" customFormat="1" ht="18.95" customHeight="1" x14ac:dyDescent="0.25">
      <c r="A3573" s="8"/>
      <c r="B3573" s="8"/>
      <c r="C3573" s="8"/>
      <c r="D3573" s="9"/>
      <c r="E3573" s="8"/>
      <c r="F3573" s="8"/>
      <c r="G3573" s="9"/>
      <c r="H3573" s="8"/>
      <c r="I3573" s="8"/>
      <c r="J3573" s="9"/>
      <c r="K3573" s="8"/>
      <c r="L3573" s="8"/>
      <c r="M3573" s="9"/>
      <c r="N3573" s="8"/>
      <c r="O3573" s="8"/>
      <c r="P3573" s="9"/>
      <c r="Q3573" s="8"/>
      <c r="R3573" s="8"/>
      <c r="S3573" s="9"/>
      <c r="T3573" s="8"/>
      <c r="U3573" s="8"/>
      <c r="V3573" s="9"/>
      <c r="W3573" s="8"/>
      <c r="X3573" s="8"/>
      <c r="Y3573" s="9"/>
      <c r="Z3573" s="8"/>
      <c r="AA3573" s="8"/>
      <c r="AB3573" s="9"/>
      <c r="AC3573" s="8"/>
      <c r="AD3573" s="8"/>
      <c r="AE3573" s="9"/>
      <c r="AF3573" s="8"/>
      <c r="AG3573" s="8"/>
      <c r="AH3573" s="9"/>
      <c r="AI3573" s="13"/>
      <c r="AJ3573" s="8"/>
      <c r="AK3573" s="8"/>
      <c r="AL3573" s="8"/>
      <c r="AM3573" s="3"/>
    </row>
    <row r="3574" spans="1:39" s="10" customFormat="1" ht="18.95" customHeight="1" x14ac:dyDescent="0.25">
      <c r="A3574" s="8"/>
      <c r="B3574" s="8"/>
      <c r="C3574" s="8"/>
      <c r="D3574" s="9"/>
      <c r="E3574" s="8"/>
      <c r="F3574" s="8"/>
      <c r="G3574" s="9"/>
      <c r="H3574" s="8"/>
      <c r="I3574" s="8"/>
      <c r="J3574" s="9"/>
      <c r="K3574" s="8"/>
      <c r="L3574" s="8"/>
      <c r="M3574" s="9"/>
      <c r="N3574" s="8"/>
      <c r="O3574" s="8"/>
      <c r="P3574" s="9"/>
      <c r="Q3574" s="8"/>
      <c r="R3574" s="8"/>
      <c r="S3574" s="9"/>
      <c r="T3574" s="8"/>
      <c r="U3574" s="8"/>
      <c r="V3574" s="9"/>
      <c r="W3574" s="8"/>
      <c r="X3574" s="8"/>
      <c r="Y3574" s="9"/>
      <c r="Z3574" s="8"/>
      <c r="AA3574" s="8"/>
      <c r="AB3574" s="9"/>
      <c r="AC3574" s="8"/>
      <c r="AD3574" s="8"/>
      <c r="AE3574" s="9"/>
      <c r="AF3574" s="8"/>
      <c r="AG3574" s="8"/>
      <c r="AH3574" s="9"/>
      <c r="AI3574" s="13"/>
      <c r="AJ3574" s="8"/>
      <c r="AK3574" s="8"/>
      <c r="AL3574" s="8"/>
      <c r="AM3574" s="3"/>
    </row>
    <row r="3575" spans="1:39" s="10" customFormat="1" ht="18.95" customHeight="1" x14ac:dyDescent="0.25">
      <c r="A3575" s="8"/>
      <c r="B3575" s="8"/>
      <c r="C3575" s="8"/>
      <c r="D3575" s="9"/>
      <c r="E3575" s="8"/>
      <c r="F3575" s="8"/>
      <c r="G3575" s="9"/>
      <c r="H3575" s="8"/>
      <c r="I3575" s="8"/>
      <c r="J3575" s="9"/>
      <c r="K3575" s="8"/>
      <c r="L3575" s="8"/>
      <c r="M3575" s="9"/>
      <c r="N3575" s="8"/>
      <c r="O3575" s="8"/>
      <c r="P3575" s="9"/>
      <c r="Q3575" s="8"/>
      <c r="R3575" s="8"/>
      <c r="S3575" s="9"/>
      <c r="T3575" s="8"/>
      <c r="U3575" s="8"/>
      <c r="V3575" s="9"/>
      <c r="W3575" s="8"/>
      <c r="X3575" s="8"/>
      <c r="Y3575" s="9"/>
      <c r="Z3575" s="8"/>
      <c r="AA3575" s="8"/>
      <c r="AB3575" s="9"/>
      <c r="AC3575" s="8"/>
      <c r="AD3575" s="8"/>
      <c r="AE3575" s="9"/>
      <c r="AF3575" s="8"/>
      <c r="AG3575" s="8"/>
      <c r="AH3575" s="9"/>
      <c r="AI3575" s="13"/>
      <c r="AJ3575" s="8"/>
      <c r="AK3575" s="8"/>
      <c r="AL3575" s="8"/>
      <c r="AM3575" s="3"/>
    </row>
    <row r="3576" spans="1:39" s="10" customFormat="1" ht="18.95" customHeight="1" x14ac:dyDescent="0.25">
      <c r="A3576" s="8"/>
      <c r="B3576" s="8"/>
      <c r="C3576" s="8"/>
      <c r="D3576" s="9"/>
      <c r="E3576" s="8"/>
      <c r="F3576" s="8"/>
      <c r="G3576" s="9"/>
      <c r="H3576" s="8"/>
      <c r="I3576" s="8"/>
      <c r="J3576" s="9"/>
      <c r="K3576" s="8"/>
      <c r="L3576" s="8"/>
      <c r="M3576" s="9"/>
      <c r="N3576" s="8"/>
      <c r="O3576" s="8"/>
      <c r="P3576" s="9"/>
      <c r="Q3576" s="8"/>
      <c r="R3576" s="8"/>
      <c r="S3576" s="9"/>
      <c r="T3576" s="8"/>
      <c r="U3576" s="8"/>
      <c r="V3576" s="9"/>
      <c r="W3576" s="8"/>
      <c r="X3576" s="8"/>
      <c r="Y3576" s="9"/>
      <c r="Z3576" s="8"/>
      <c r="AA3576" s="8"/>
      <c r="AB3576" s="9"/>
      <c r="AC3576" s="8"/>
      <c r="AD3576" s="8"/>
      <c r="AE3576" s="9"/>
      <c r="AF3576" s="8"/>
      <c r="AG3576" s="8"/>
      <c r="AH3576" s="9"/>
      <c r="AI3576" s="13"/>
      <c r="AJ3576" s="8"/>
      <c r="AK3576" s="8"/>
      <c r="AL3576" s="8"/>
      <c r="AM3576" s="3"/>
    </row>
    <row r="3577" spans="1:39" s="10" customFormat="1" ht="18.95" customHeight="1" x14ac:dyDescent="0.25">
      <c r="A3577" s="8"/>
      <c r="B3577" s="8"/>
      <c r="C3577" s="8"/>
      <c r="D3577" s="9"/>
      <c r="E3577" s="8"/>
      <c r="F3577" s="8"/>
      <c r="G3577" s="9"/>
      <c r="H3577" s="8"/>
      <c r="I3577" s="8"/>
      <c r="J3577" s="9"/>
      <c r="K3577" s="8"/>
      <c r="L3577" s="8"/>
      <c r="M3577" s="9"/>
      <c r="N3577" s="8"/>
      <c r="O3577" s="8"/>
      <c r="P3577" s="9"/>
      <c r="Q3577" s="8"/>
      <c r="R3577" s="8"/>
      <c r="S3577" s="9"/>
      <c r="T3577" s="8"/>
      <c r="U3577" s="8"/>
      <c r="V3577" s="9"/>
      <c r="W3577" s="8"/>
      <c r="X3577" s="8"/>
      <c r="Y3577" s="9"/>
      <c r="Z3577" s="8"/>
      <c r="AA3577" s="8"/>
      <c r="AB3577" s="9"/>
      <c r="AC3577" s="8"/>
      <c r="AD3577" s="8"/>
      <c r="AE3577" s="9"/>
      <c r="AF3577" s="8"/>
      <c r="AG3577" s="8"/>
      <c r="AH3577" s="9"/>
      <c r="AI3577" s="13"/>
      <c r="AJ3577" s="8"/>
      <c r="AK3577" s="8"/>
      <c r="AL3577" s="8"/>
      <c r="AM3577" s="3"/>
    </row>
    <row r="3578" spans="1:39" s="10" customFormat="1" ht="18.95" customHeight="1" x14ac:dyDescent="0.25">
      <c r="A3578" s="8"/>
      <c r="B3578" s="8"/>
      <c r="C3578" s="8"/>
      <c r="D3578" s="9"/>
      <c r="E3578" s="8"/>
      <c r="F3578" s="8"/>
      <c r="G3578" s="9"/>
      <c r="H3578" s="8"/>
      <c r="I3578" s="8"/>
      <c r="J3578" s="9"/>
      <c r="K3578" s="8"/>
      <c r="L3578" s="8"/>
      <c r="M3578" s="9"/>
      <c r="N3578" s="8"/>
      <c r="O3578" s="8"/>
      <c r="P3578" s="9"/>
      <c r="Q3578" s="8"/>
      <c r="R3578" s="8"/>
      <c r="S3578" s="9"/>
      <c r="T3578" s="8"/>
      <c r="U3578" s="8"/>
      <c r="V3578" s="9"/>
      <c r="W3578" s="8"/>
      <c r="X3578" s="8"/>
      <c r="Y3578" s="9"/>
      <c r="Z3578" s="8"/>
      <c r="AA3578" s="8"/>
      <c r="AB3578" s="9"/>
      <c r="AC3578" s="8"/>
      <c r="AD3578" s="8"/>
      <c r="AE3578" s="9"/>
      <c r="AF3578" s="8"/>
      <c r="AG3578" s="8"/>
      <c r="AH3578" s="9"/>
      <c r="AI3578" s="13"/>
      <c r="AJ3578" s="8"/>
      <c r="AK3578" s="8"/>
      <c r="AL3578" s="8"/>
      <c r="AM3578" s="3"/>
    </row>
    <row r="3579" spans="1:39" s="10" customFormat="1" ht="18.95" customHeight="1" x14ac:dyDescent="0.25">
      <c r="A3579" s="8"/>
      <c r="B3579" s="8"/>
      <c r="C3579" s="8"/>
      <c r="D3579" s="9"/>
      <c r="E3579" s="8"/>
      <c r="F3579" s="8"/>
      <c r="G3579" s="9"/>
      <c r="H3579" s="8"/>
      <c r="I3579" s="8"/>
      <c r="J3579" s="9"/>
      <c r="K3579" s="8"/>
      <c r="L3579" s="8"/>
      <c r="M3579" s="9"/>
      <c r="N3579" s="8"/>
      <c r="O3579" s="8"/>
      <c r="P3579" s="9"/>
      <c r="Q3579" s="8"/>
      <c r="R3579" s="8"/>
      <c r="S3579" s="9"/>
      <c r="T3579" s="8"/>
      <c r="U3579" s="8"/>
      <c r="V3579" s="9"/>
      <c r="W3579" s="8"/>
      <c r="X3579" s="8"/>
      <c r="Y3579" s="9"/>
      <c r="Z3579" s="8"/>
      <c r="AA3579" s="8"/>
      <c r="AB3579" s="9"/>
      <c r="AC3579" s="8"/>
      <c r="AD3579" s="8"/>
      <c r="AE3579" s="9"/>
      <c r="AF3579" s="8"/>
      <c r="AG3579" s="8"/>
      <c r="AH3579" s="9"/>
      <c r="AI3579" s="13"/>
      <c r="AJ3579" s="8"/>
      <c r="AK3579" s="8"/>
      <c r="AL3579" s="8"/>
      <c r="AM3579" s="3"/>
    </row>
    <row r="3580" spans="1:39" s="10" customFormat="1" ht="18.95" customHeight="1" x14ac:dyDescent="0.25">
      <c r="A3580" s="8"/>
      <c r="B3580" s="8"/>
      <c r="C3580" s="8"/>
      <c r="D3580" s="9"/>
      <c r="E3580" s="8"/>
      <c r="F3580" s="8"/>
      <c r="G3580" s="9"/>
      <c r="H3580" s="8"/>
      <c r="I3580" s="8"/>
      <c r="J3580" s="9"/>
      <c r="K3580" s="8"/>
      <c r="L3580" s="8"/>
      <c r="M3580" s="9"/>
      <c r="N3580" s="8"/>
      <c r="O3580" s="8"/>
      <c r="P3580" s="9"/>
      <c r="Q3580" s="8"/>
      <c r="R3580" s="8"/>
      <c r="S3580" s="9"/>
      <c r="T3580" s="8"/>
      <c r="U3580" s="8"/>
      <c r="V3580" s="9"/>
      <c r="W3580" s="8"/>
      <c r="X3580" s="8"/>
      <c r="Y3580" s="9"/>
      <c r="Z3580" s="8"/>
      <c r="AA3580" s="8"/>
      <c r="AB3580" s="9"/>
      <c r="AC3580" s="8"/>
      <c r="AD3580" s="8"/>
      <c r="AE3580" s="9"/>
      <c r="AF3580" s="8"/>
      <c r="AG3580" s="8"/>
      <c r="AH3580" s="9"/>
      <c r="AI3580" s="13"/>
      <c r="AJ3580" s="8"/>
      <c r="AK3580" s="8"/>
      <c r="AL3580" s="8"/>
      <c r="AM3580" s="3"/>
    </row>
    <row r="3581" spans="1:39" s="10" customFormat="1" ht="18.95" customHeight="1" x14ac:dyDescent="0.25">
      <c r="A3581" s="8"/>
      <c r="B3581" s="8"/>
      <c r="C3581" s="8"/>
      <c r="D3581" s="9"/>
      <c r="E3581" s="8"/>
      <c r="F3581" s="8"/>
      <c r="G3581" s="9"/>
      <c r="H3581" s="8"/>
      <c r="I3581" s="8"/>
      <c r="J3581" s="9"/>
      <c r="K3581" s="8"/>
      <c r="L3581" s="8"/>
      <c r="M3581" s="9"/>
      <c r="N3581" s="8"/>
      <c r="O3581" s="8"/>
      <c r="P3581" s="9"/>
      <c r="Q3581" s="8"/>
      <c r="R3581" s="8"/>
      <c r="S3581" s="9"/>
      <c r="T3581" s="8"/>
      <c r="U3581" s="8"/>
      <c r="V3581" s="9"/>
      <c r="W3581" s="8"/>
      <c r="X3581" s="8"/>
      <c r="Y3581" s="9"/>
      <c r="Z3581" s="8"/>
      <c r="AA3581" s="8"/>
      <c r="AB3581" s="9"/>
      <c r="AC3581" s="8"/>
      <c r="AD3581" s="8"/>
      <c r="AE3581" s="9"/>
      <c r="AF3581" s="8"/>
      <c r="AG3581" s="8"/>
      <c r="AH3581" s="9"/>
      <c r="AI3581" s="13"/>
      <c r="AJ3581" s="8"/>
      <c r="AK3581" s="8"/>
      <c r="AL3581" s="8"/>
      <c r="AM3581" s="3"/>
    </row>
    <row r="3582" spans="1:39" s="10" customFormat="1" ht="18.95" customHeight="1" x14ac:dyDescent="0.25">
      <c r="A3582" s="8"/>
      <c r="B3582" s="8"/>
      <c r="C3582" s="8"/>
      <c r="D3582" s="9"/>
      <c r="E3582" s="8"/>
      <c r="F3582" s="8"/>
      <c r="G3582" s="9"/>
      <c r="H3582" s="8"/>
      <c r="I3582" s="8"/>
      <c r="J3582" s="9"/>
      <c r="K3582" s="8"/>
      <c r="L3582" s="8"/>
      <c r="M3582" s="9"/>
      <c r="N3582" s="8"/>
      <c r="O3582" s="8"/>
      <c r="P3582" s="9"/>
      <c r="Q3582" s="8"/>
      <c r="R3582" s="8"/>
      <c r="S3582" s="9"/>
      <c r="T3582" s="8"/>
      <c r="U3582" s="8"/>
      <c r="V3582" s="9"/>
      <c r="W3582" s="8"/>
      <c r="X3582" s="8"/>
      <c r="Y3582" s="9"/>
      <c r="Z3582" s="8"/>
      <c r="AA3582" s="8"/>
      <c r="AB3582" s="9"/>
      <c r="AC3582" s="8"/>
      <c r="AD3582" s="8"/>
      <c r="AE3582" s="9"/>
      <c r="AF3582" s="8"/>
      <c r="AG3582" s="8"/>
      <c r="AH3582" s="9"/>
      <c r="AI3582" s="13"/>
      <c r="AJ3582" s="8"/>
      <c r="AK3582" s="8"/>
      <c r="AL3582" s="8"/>
      <c r="AM3582" s="3"/>
    </row>
    <row r="3583" spans="1:39" s="10" customFormat="1" ht="18.95" customHeight="1" x14ac:dyDescent="0.25">
      <c r="A3583" s="8"/>
      <c r="B3583" s="8"/>
      <c r="C3583" s="8"/>
      <c r="D3583" s="9"/>
      <c r="E3583" s="8"/>
      <c r="F3583" s="8"/>
      <c r="G3583" s="9"/>
      <c r="H3583" s="8"/>
      <c r="I3583" s="8"/>
      <c r="J3583" s="9"/>
      <c r="K3583" s="8"/>
      <c r="L3583" s="8"/>
      <c r="M3583" s="9"/>
      <c r="N3583" s="8"/>
      <c r="O3583" s="8"/>
      <c r="P3583" s="9"/>
      <c r="Q3583" s="8"/>
      <c r="R3583" s="8"/>
      <c r="S3583" s="9"/>
      <c r="T3583" s="8"/>
      <c r="U3583" s="8"/>
      <c r="V3583" s="9"/>
      <c r="W3583" s="8"/>
      <c r="X3583" s="8"/>
      <c r="Y3583" s="9"/>
      <c r="Z3583" s="8"/>
      <c r="AA3583" s="8"/>
      <c r="AB3583" s="9"/>
      <c r="AC3583" s="8"/>
      <c r="AD3583" s="8"/>
      <c r="AE3583" s="9"/>
      <c r="AF3583" s="8"/>
      <c r="AG3583" s="8"/>
      <c r="AH3583" s="9"/>
      <c r="AI3583" s="13"/>
      <c r="AJ3583" s="8"/>
      <c r="AK3583" s="8"/>
      <c r="AL3583" s="8"/>
      <c r="AM3583" s="3"/>
    </row>
    <row r="3584" spans="1:39" s="10" customFormat="1" ht="18.95" customHeight="1" x14ac:dyDescent="0.25">
      <c r="A3584" s="8"/>
      <c r="B3584" s="8"/>
      <c r="C3584" s="8"/>
      <c r="D3584" s="9"/>
      <c r="E3584" s="8"/>
      <c r="F3584" s="8"/>
      <c r="G3584" s="9"/>
      <c r="H3584" s="8"/>
      <c r="I3584" s="8"/>
      <c r="J3584" s="9"/>
      <c r="K3584" s="8"/>
      <c r="L3584" s="8"/>
      <c r="M3584" s="9"/>
      <c r="N3584" s="8"/>
      <c r="O3584" s="8"/>
      <c r="P3584" s="9"/>
      <c r="Q3584" s="8"/>
      <c r="R3584" s="8"/>
      <c r="S3584" s="9"/>
      <c r="T3584" s="8"/>
      <c r="U3584" s="8"/>
      <c r="V3584" s="9"/>
      <c r="W3584" s="8"/>
      <c r="X3584" s="8"/>
      <c r="Y3584" s="9"/>
      <c r="Z3584" s="8"/>
      <c r="AA3584" s="8"/>
      <c r="AB3584" s="9"/>
      <c r="AC3584" s="8"/>
      <c r="AD3584" s="8"/>
      <c r="AE3584" s="9"/>
      <c r="AF3584" s="8"/>
      <c r="AG3584" s="8"/>
      <c r="AH3584" s="9"/>
      <c r="AI3584" s="13"/>
      <c r="AJ3584" s="8"/>
      <c r="AK3584" s="8"/>
      <c r="AL3584" s="8"/>
      <c r="AM3584" s="3"/>
    </row>
    <row r="3585" spans="1:39" s="10" customFormat="1" ht="18.95" customHeight="1" x14ac:dyDescent="0.25">
      <c r="A3585" s="8"/>
      <c r="B3585" s="8"/>
      <c r="C3585" s="8"/>
      <c r="D3585" s="9"/>
      <c r="E3585" s="8"/>
      <c r="F3585" s="8"/>
      <c r="G3585" s="9"/>
      <c r="H3585" s="8"/>
      <c r="I3585" s="8"/>
      <c r="J3585" s="9"/>
      <c r="K3585" s="8"/>
      <c r="L3585" s="8"/>
      <c r="M3585" s="9"/>
      <c r="N3585" s="8"/>
      <c r="O3585" s="8"/>
      <c r="P3585" s="9"/>
      <c r="Q3585" s="8"/>
      <c r="R3585" s="8"/>
      <c r="S3585" s="9"/>
      <c r="T3585" s="8"/>
      <c r="U3585" s="8"/>
      <c r="V3585" s="9"/>
      <c r="W3585" s="8"/>
      <c r="X3585" s="8"/>
      <c r="Y3585" s="9"/>
      <c r="Z3585" s="8"/>
      <c r="AA3585" s="8"/>
      <c r="AB3585" s="9"/>
      <c r="AC3585" s="8"/>
      <c r="AD3585" s="8"/>
      <c r="AE3585" s="9"/>
      <c r="AF3585" s="8"/>
      <c r="AG3585" s="8"/>
      <c r="AH3585" s="9"/>
      <c r="AI3585" s="13"/>
      <c r="AJ3585" s="8"/>
      <c r="AK3585" s="8"/>
      <c r="AL3585" s="8"/>
      <c r="AM3585" s="3"/>
    </row>
    <row r="3586" spans="1:39" s="10" customFormat="1" ht="18.95" customHeight="1" x14ac:dyDescent="0.25">
      <c r="A3586" s="8"/>
      <c r="B3586" s="8"/>
      <c r="C3586" s="8"/>
      <c r="D3586" s="9"/>
      <c r="E3586" s="8"/>
      <c r="F3586" s="8"/>
      <c r="G3586" s="9"/>
      <c r="H3586" s="8"/>
      <c r="I3586" s="8"/>
      <c r="J3586" s="9"/>
      <c r="K3586" s="8"/>
      <c r="L3586" s="8"/>
      <c r="M3586" s="9"/>
      <c r="N3586" s="8"/>
      <c r="O3586" s="8"/>
      <c r="P3586" s="9"/>
      <c r="Q3586" s="8"/>
      <c r="R3586" s="8"/>
      <c r="S3586" s="9"/>
      <c r="T3586" s="8"/>
      <c r="U3586" s="8"/>
      <c r="V3586" s="9"/>
      <c r="W3586" s="8"/>
      <c r="X3586" s="8"/>
      <c r="Y3586" s="9"/>
      <c r="Z3586" s="8"/>
      <c r="AA3586" s="8"/>
      <c r="AB3586" s="9"/>
      <c r="AC3586" s="8"/>
      <c r="AD3586" s="8"/>
      <c r="AE3586" s="9"/>
      <c r="AF3586" s="8"/>
      <c r="AG3586" s="8"/>
      <c r="AH3586" s="9"/>
      <c r="AI3586" s="13"/>
      <c r="AJ3586" s="8"/>
      <c r="AK3586" s="8"/>
      <c r="AL3586" s="8"/>
      <c r="AM3586" s="3"/>
    </row>
    <row r="3587" spans="1:39" s="10" customFormat="1" ht="18.95" customHeight="1" x14ac:dyDescent="0.25">
      <c r="A3587" s="8"/>
      <c r="B3587" s="8"/>
      <c r="C3587" s="8"/>
      <c r="D3587" s="9"/>
      <c r="E3587" s="8"/>
      <c r="F3587" s="8"/>
      <c r="G3587" s="9"/>
      <c r="H3587" s="8"/>
      <c r="I3587" s="8"/>
      <c r="J3587" s="9"/>
      <c r="K3587" s="8"/>
      <c r="L3587" s="8"/>
      <c r="M3587" s="9"/>
      <c r="N3587" s="8"/>
      <c r="O3587" s="8"/>
      <c r="P3587" s="9"/>
      <c r="Q3587" s="8"/>
      <c r="R3587" s="8"/>
      <c r="S3587" s="9"/>
      <c r="T3587" s="8"/>
      <c r="U3587" s="8"/>
      <c r="V3587" s="9"/>
      <c r="W3587" s="8"/>
      <c r="X3587" s="8"/>
      <c r="Y3587" s="9"/>
      <c r="Z3587" s="8"/>
      <c r="AA3587" s="8"/>
      <c r="AB3587" s="9"/>
      <c r="AC3587" s="8"/>
      <c r="AD3587" s="8"/>
      <c r="AE3587" s="9"/>
      <c r="AF3587" s="8"/>
      <c r="AG3587" s="8"/>
      <c r="AH3587" s="9"/>
      <c r="AI3587" s="13"/>
      <c r="AJ3587" s="8"/>
      <c r="AK3587" s="8"/>
      <c r="AL3587" s="8"/>
      <c r="AM3587" s="3"/>
    </row>
    <row r="3588" spans="1:39" s="10" customFormat="1" ht="18.95" customHeight="1" x14ac:dyDescent="0.25">
      <c r="A3588" s="8"/>
      <c r="B3588" s="8"/>
      <c r="C3588" s="8"/>
      <c r="D3588" s="9"/>
      <c r="E3588" s="8"/>
      <c r="F3588" s="8"/>
      <c r="G3588" s="9"/>
      <c r="H3588" s="8"/>
      <c r="I3588" s="8"/>
      <c r="J3588" s="9"/>
      <c r="K3588" s="8"/>
      <c r="L3588" s="8"/>
      <c r="M3588" s="9"/>
      <c r="N3588" s="8"/>
      <c r="O3588" s="8"/>
      <c r="P3588" s="9"/>
      <c r="Q3588" s="8"/>
      <c r="R3588" s="8"/>
      <c r="S3588" s="9"/>
      <c r="T3588" s="8"/>
      <c r="U3588" s="8"/>
      <c r="V3588" s="9"/>
      <c r="W3588" s="8"/>
      <c r="X3588" s="8"/>
      <c r="Y3588" s="9"/>
      <c r="Z3588" s="8"/>
      <c r="AA3588" s="8"/>
      <c r="AB3588" s="9"/>
      <c r="AC3588" s="8"/>
      <c r="AD3588" s="8"/>
      <c r="AE3588" s="9"/>
      <c r="AF3588" s="8"/>
      <c r="AG3588" s="8"/>
      <c r="AH3588" s="9"/>
      <c r="AI3588" s="13"/>
      <c r="AJ3588" s="8"/>
      <c r="AK3588" s="8"/>
      <c r="AL3588" s="8"/>
      <c r="AM3588" s="3"/>
    </row>
    <row r="3589" spans="1:39" s="10" customFormat="1" ht="18.95" customHeight="1" x14ac:dyDescent="0.25">
      <c r="A3589" s="8"/>
      <c r="B3589" s="8"/>
      <c r="C3589" s="8"/>
      <c r="D3589" s="9"/>
      <c r="E3589" s="8"/>
      <c r="F3589" s="8"/>
      <c r="G3589" s="9"/>
      <c r="H3589" s="8"/>
      <c r="I3589" s="8"/>
      <c r="J3589" s="9"/>
      <c r="K3589" s="8"/>
      <c r="L3589" s="8"/>
      <c r="M3589" s="9"/>
      <c r="N3589" s="8"/>
      <c r="O3589" s="8"/>
      <c r="P3589" s="9"/>
      <c r="Q3589" s="8"/>
      <c r="R3589" s="8"/>
      <c r="S3589" s="9"/>
      <c r="T3589" s="8"/>
      <c r="U3589" s="8"/>
      <c r="V3589" s="9"/>
      <c r="W3589" s="8"/>
      <c r="X3589" s="8"/>
      <c r="Y3589" s="9"/>
      <c r="Z3589" s="8"/>
      <c r="AA3589" s="8"/>
      <c r="AB3589" s="9"/>
      <c r="AC3589" s="8"/>
      <c r="AD3589" s="8"/>
      <c r="AE3589" s="9"/>
      <c r="AF3589" s="8"/>
      <c r="AG3589" s="8"/>
      <c r="AH3589" s="9"/>
      <c r="AI3589" s="13"/>
      <c r="AJ3589" s="8"/>
      <c r="AK3589" s="8"/>
      <c r="AL3589" s="8"/>
      <c r="AM3589" s="3"/>
    </row>
    <row r="3590" spans="1:39" s="10" customFormat="1" ht="18.95" customHeight="1" x14ac:dyDescent="0.25">
      <c r="A3590" s="8"/>
      <c r="B3590" s="8"/>
      <c r="C3590" s="8"/>
      <c r="D3590" s="9"/>
      <c r="E3590" s="8"/>
      <c r="F3590" s="8"/>
      <c r="G3590" s="9"/>
      <c r="H3590" s="8"/>
      <c r="I3590" s="8"/>
      <c r="J3590" s="9"/>
      <c r="K3590" s="8"/>
      <c r="L3590" s="8"/>
      <c r="M3590" s="9"/>
      <c r="N3590" s="8"/>
      <c r="O3590" s="8"/>
      <c r="P3590" s="9"/>
      <c r="Q3590" s="8"/>
      <c r="R3590" s="8"/>
      <c r="S3590" s="9"/>
      <c r="T3590" s="8"/>
      <c r="U3590" s="8"/>
      <c r="V3590" s="9"/>
      <c r="W3590" s="8"/>
      <c r="X3590" s="8"/>
      <c r="Y3590" s="9"/>
      <c r="Z3590" s="8"/>
      <c r="AA3590" s="8"/>
      <c r="AB3590" s="9"/>
      <c r="AC3590" s="8"/>
      <c r="AD3590" s="8"/>
      <c r="AE3590" s="9"/>
      <c r="AF3590" s="8"/>
      <c r="AG3590" s="8"/>
      <c r="AH3590" s="9"/>
      <c r="AI3590" s="13"/>
      <c r="AJ3590" s="8"/>
      <c r="AK3590" s="8"/>
      <c r="AL3590" s="8"/>
      <c r="AM3590" s="3"/>
    </row>
    <row r="3591" spans="1:39" s="10" customFormat="1" ht="18.95" customHeight="1" x14ac:dyDescent="0.25">
      <c r="A3591" s="8"/>
      <c r="B3591" s="8"/>
      <c r="C3591" s="8"/>
      <c r="D3591" s="9"/>
      <c r="E3591" s="8"/>
      <c r="F3591" s="8"/>
      <c r="G3591" s="9"/>
      <c r="H3591" s="8"/>
      <c r="I3591" s="8"/>
      <c r="J3591" s="9"/>
      <c r="K3591" s="8"/>
      <c r="L3591" s="8"/>
      <c r="M3591" s="9"/>
      <c r="N3591" s="8"/>
      <c r="O3591" s="8"/>
      <c r="P3591" s="9"/>
      <c r="Q3591" s="8"/>
      <c r="R3591" s="8"/>
      <c r="S3591" s="9"/>
      <c r="T3591" s="8"/>
      <c r="U3591" s="8"/>
      <c r="V3591" s="9"/>
      <c r="W3591" s="8"/>
      <c r="X3591" s="8"/>
      <c r="Y3591" s="9"/>
      <c r="Z3591" s="8"/>
      <c r="AA3591" s="8"/>
      <c r="AB3591" s="9"/>
      <c r="AC3591" s="8"/>
      <c r="AD3591" s="8"/>
      <c r="AE3591" s="9"/>
      <c r="AF3591" s="8"/>
      <c r="AG3591" s="8"/>
      <c r="AH3591" s="9"/>
      <c r="AI3591" s="13"/>
      <c r="AJ3591" s="8"/>
      <c r="AK3591" s="8"/>
      <c r="AL3591" s="8"/>
      <c r="AM3591" s="3"/>
    </row>
    <row r="3592" spans="1:39" s="10" customFormat="1" ht="18.95" customHeight="1" x14ac:dyDescent="0.25">
      <c r="A3592" s="8"/>
      <c r="B3592" s="8"/>
      <c r="C3592" s="8"/>
      <c r="D3592" s="9"/>
      <c r="E3592" s="8"/>
      <c r="F3592" s="8"/>
      <c r="G3592" s="9"/>
      <c r="H3592" s="8"/>
      <c r="I3592" s="8"/>
      <c r="J3592" s="9"/>
      <c r="K3592" s="8"/>
      <c r="L3592" s="8"/>
      <c r="M3592" s="9"/>
      <c r="N3592" s="8"/>
      <c r="O3592" s="8"/>
      <c r="P3592" s="9"/>
      <c r="Q3592" s="8"/>
      <c r="R3592" s="8"/>
      <c r="S3592" s="9"/>
      <c r="T3592" s="8"/>
      <c r="U3592" s="8"/>
      <c r="V3592" s="9"/>
      <c r="W3592" s="8"/>
      <c r="X3592" s="8"/>
      <c r="Y3592" s="9"/>
      <c r="Z3592" s="8"/>
      <c r="AA3592" s="8"/>
      <c r="AB3592" s="9"/>
      <c r="AC3592" s="8"/>
      <c r="AD3592" s="8"/>
      <c r="AE3592" s="9"/>
      <c r="AF3592" s="8"/>
      <c r="AG3592" s="8"/>
      <c r="AH3592" s="9"/>
      <c r="AI3592" s="13"/>
      <c r="AJ3592" s="8"/>
      <c r="AK3592" s="8"/>
      <c r="AL3592" s="8"/>
      <c r="AM3592" s="3"/>
    </row>
    <row r="3593" spans="1:39" s="10" customFormat="1" ht="18.95" customHeight="1" x14ac:dyDescent="0.25">
      <c r="A3593" s="8"/>
      <c r="B3593" s="8"/>
      <c r="C3593" s="8"/>
      <c r="D3593" s="9"/>
      <c r="E3593" s="8"/>
      <c r="F3593" s="8"/>
      <c r="G3593" s="9"/>
      <c r="H3593" s="8"/>
      <c r="I3593" s="8"/>
      <c r="J3593" s="9"/>
      <c r="K3593" s="8"/>
      <c r="L3593" s="8"/>
      <c r="M3593" s="9"/>
      <c r="N3593" s="8"/>
      <c r="O3593" s="8"/>
      <c r="P3593" s="9"/>
      <c r="Q3593" s="8"/>
      <c r="R3593" s="8"/>
      <c r="S3593" s="9"/>
      <c r="T3593" s="8"/>
      <c r="U3593" s="8"/>
      <c r="V3593" s="9"/>
      <c r="W3593" s="8"/>
      <c r="X3593" s="8"/>
      <c r="Y3593" s="9"/>
      <c r="Z3593" s="8"/>
      <c r="AA3593" s="8"/>
      <c r="AB3593" s="9"/>
      <c r="AC3593" s="8"/>
      <c r="AD3593" s="8"/>
      <c r="AE3593" s="9"/>
      <c r="AF3593" s="8"/>
      <c r="AG3593" s="8"/>
      <c r="AH3593" s="9"/>
      <c r="AI3593" s="13"/>
      <c r="AJ3593" s="8"/>
      <c r="AK3593" s="8"/>
      <c r="AL3593" s="8"/>
      <c r="AM3593" s="3"/>
    </row>
    <row r="3594" spans="1:39" s="10" customFormat="1" ht="18.95" customHeight="1" x14ac:dyDescent="0.25">
      <c r="A3594" s="8"/>
      <c r="B3594" s="8"/>
      <c r="C3594" s="8"/>
      <c r="D3594" s="9"/>
      <c r="E3594" s="8"/>
      <c r="F3594" s="8"/>
      <c r="G3594" s="9"/>
      <c r="H3594" s="8"/>
      <c r="I3594" s="8"/>
      <c r="J3594" s="9"/>
      <c r="K3594" s="8"/>
      <c r="L3594" s="8"/>
      <c r="M3594" s="9"/>
      <c r="N3594" s="8"/>
      <c r="O3594" s="8"/>
      <c r="P3594" s="9"/>
      <c r="Q3594" s="8"/>
      <c r="R3594" s="8"/>
      <c r="S3594" s="9"/>
      <c r="T3594" s="8"/>
      <c r="U3594" s="8"/>
      <c r="V3594" s="9"/>
      <c r="W3594" s="8"/>
      <c r="X3594" s="8"/>
      <c r="Y3594" s="9"/>
      <c r="Z3594" s="8"/>
      <c r="AA3594" s="8"/>
      <c r="AB3594" s="9"/>
      <c r="AC3594" s="8"/>
      <c r="AD3594" s="8"/>
      <c r="AE3594" s="9"/>
      <c r="AF3594" s="8"/>
      <c r="AG3594" s="8"/>
      <c r="AH3594" s="9"/>
      <c r="AI3594" s="13"/>
      <c r="AJ3594" s="8"/>
      <c r="AK3594" s="8"/>
      <c r="AL3594" s="8"/>
      <c r="AM3594" s="3"/>
    </row>
    <row r="3595" spans="1:39" s="10" customFormat="1" ht="18.95" customHeight="1" x14ac:dyDescent="0.25">
      <c r="A3595" s="8"/>
      <c r="B3595" s="8"/>
      <c r="C3595" s="8"/>
      <c r="D3595" s="9"/>
      <c r="E3595" s="8"/>
      <c r="F3595" s="8"/>
      <c r="G3595" s="9"/>
      <c r="H3595" s="8"/>
      <c r="I3595" s="8"/>
      <c r="J3595" s="9"/>
      <c r="K3595" s="8"/>
      <c r="L3595" s="8"/>
      <c r="M3595" s="9"/>
      <c r="N3595" s="8"/>
      <c r="O3595" s="8"/>
      <c r="P3595" s="9"/>
      <c r="Q3595" s="8"/>
      <c r="R3595" s="8"/>
      <c r="S3595" s="9"/>
      <c r="T3595" s="8"/>
      <c r="U3595" s="8"/>
      <c r="V3595" s="9"/>
      <c r="W3595" s="8"/>
      <c r="X3595" s="8"/>
      <c r="Y3595" s="9"/>
      <c r="Z3595" s="8"/>
      <c r="AA3595" s="8"/>
      <c r="AB3595" s="9"/>
      <c r="AC3595" s="8"/>
      <c r="AD3595" s="8"/>
      <c r="AE3595" s="9"/>
      <c r="AF3595" s="8"/>
      <c r="AG3595" s="8"/>
      <c r="AH3595" s="9"/>
      <c r="AI3595" s="13"/>
      <c r="AJ3595" s="8"/>
      <c r="AK3595" s="8"/>
      <c r="AL3595" s="8"/>
      <c r="AM3595" s="3"/>
    </row>
    <row r="3596" spans="1:39" s="10" customFormat="1" ht="18.95" customHeight="1" x14ac:dyDescent="0.25">
      <c r="A3596" s="8"/>
      <c r="B3596" s="8"/>
      <c r="C3596" s="8"/>
      <c r="D3596" s="9"/>
      <c r="E3596" s="8"/>
      <c r="F3596" s="8"/>
      <c r="G3596" s="9"/>
      <c r="H3596" s="8"/>
      <c r="I3596" s="8"/>
      <c r="J3596" s="9"/>
      <c r="K3596" s="8"/>
      <c r="L3596" s="8"/>
      <c r="M3596" s="9"/>
      <c r="N3596" s="8"/>
      <c r="O3596" s="8"/>
      <c r="P3596" s="9"/>
      <c r="Q3596" s="8"/>
      <c r="R3596" s="8"/>
      <c r="S3596" s="9"/>
      <c r="T3596" s="8"/>
      <c r="U3596" s="8"/>
      <c r="V3596" s="9"/>
      <c r="W3596" s="8"/>
      <c r="X3596" s="8"/>
      <c r="Y3596" s="9"/>
      <c r="Z3596" s="8"/>
      <c r="AA3596" s="8"/>
      <c r="AB3596" s="9"/>
      <c r="AC3596" s="8"/>
      <c r="AD3596" s="8"/>
      <c r="AE3596" s="9"/>
      <c r="AF3596" s="8"/>
      <c r="AG3596" s="8"/>
      <c r="AH3596" s="9"/>
      <c r="AI3596" s="13"/>
      <c r="AJ3596" s="8"/>
      <c r="AK3596" s="8"/>
      <c r="AL3596" s="8"/>
      <c r="AM3596" s="3"/>
    </row>
    <row r="3597" spans="1:39" s="10" customFormat="1" ht="18.95" customHeight="1" x14ac:dyDescent="0.25">
      <c r="A3597" s="8"/>
      <c r="B3597" s="8"/>
      <c r="C3597" s="8"/>
      <c r="D3597" s="9"/>
      <c r="E3597" s="8"/>
      <c r="F3597" s="8"/>
      <c r="G3597" s="9"/>
      <c r="H3597" s="8"/>
      <c r="I3597" s="8"/>
      <c r="J3597" s="9"/>
      <c r="K3597" s="8"/>
      <c r="L3597" s="8"/>
      <c r="M3597" s="9"/>
      <c r="N3597" s="8"/>
      <c r="O3597" s="8"/>
      <c r="P3597" s="9"/>
      <c r="Q3597" s="8"/>
      <c r="R3597" s="8"/>
      <c r="S3597" s="9"/>
      <c r="T3597" s="8"/>
      <c r="U3597" s="8"/>
      <c r="V3597" s="9"/>
      <c r="W3597" s="8"/>
      <c r="X3597" s="8"/>
      <c r="Y3597" s="9"/>
      <c r="Z3597" s="8"/>
      <c r="AA3597" s="8"/>
      <c r="AB3597" s="9"/>
      <c r="AC3597" s="8"/>
      <c r="AD3597" s="8"/>
      <c r="AE3597" s="9"/>
      <c r="AF3597" s="8"/>
      <c r="AG3597" s="8"/>
      <c r="AH3597" s="9"/>
      <c r="AI3597" s="13"/>
      <c r="AJ3597" s="8"/>
      <c r="AK3597" s="8"/>
      <c r="AL3597" s="8"/>
      <c r="AM3597" s="3"/>
    </row>
    <row r="3598" spans="1:39" s="10" customFormat="1" ht="18.95" customHeight="1" x14ac:dyDescent="0.25">
      <c r="A3598" s="8"/>
      <c r="B3598" s="8"/>
      <c r="C3598" s="8"/>
      <c r="D3598" s="9"/>
      <c r="E3598" s="8"/>
      <c r="F3598" s="8"/>
      <c r="G3598" s="9"/>
      <c r="H3598" s="8"/>
      <c r="I3598" s="8"/>
      <c r="J3598" s="9"/>
      <c r="K3598" s="8"/>
      <c r="L3598" s="8"/>
      <c r="M3598" s="9"/>
      <c r="N3598" s="8"/>
      <c r="O3598" s="8"/>
      <c r="P3598" s="9"/>
      <c r="Q3598" s="8"/>
      <c r="R3598" s="8"/>
      <c r="S3598" s="9"/>
      <c r="T3598" s="8"/>
      <c r="U3598" s="8"/>
      <c r="V3598" s="9"/>
      <c r="W3598" s="8"/>
      <c r="X3598" s="8"/>
      <c r="Y3598" s="9"/>
      <c r="Z3598" s="8"/>
      <c r="AA3598" s="8"/>
      <c r="AB3598" s="9"/>
      <c r="AC3598" s="8"/>
      <c r="AD3598" s="8"/>
      <c r="AE3598" s="9"/>
      <c r="AF3598" s="8"/>
      <c r="AG3598" s="8"/>
      <c r="AH3598" s="9"/>
      <c r="AI3598" s="13"/>
      <c r="AJ3598" s="8"/>
      <c r="AK3598" s="8"/>
      <c r="AL3598" s="8"/>
      <c r="AM3598" s="3"/>
    </row>
    <row r="3599" spans="1:39" s="10" customFormat="1" ht="18.95" customHeight="1" x14ac:dyDescent="0.25">
      <c r="A3599" s="8"/>
      <c r="B3599" s="8"/>
      <c r="C3599" s="8"/>
      <c r="D3599" s="9"/>
      <c r="E3599" s="8"/>
      <c r="F3599" s="8"/>
      <c r="G3599" s="9"/>
      <c r="H3599" s="8"/>
      <c r="I3599" s="8"/>
      <c r="J3599" s="9"/>
      <c r="K3599" s="8"/>
      <c r="L3599" s="8"/>
      <c r="M3599" s="9"/>
      <c r="N3599" s="8"/>
      <c r="O3599" s="8"/>
      <c r="P3599" s="9"/>
      <c r="Q3599" s="8"/>
      <c r="R3599" s="8"/>
      <c r="S3599" s="9"/>
      <c r="T3599" s="8"/>
      <c r="U3599" s="8"/>
      <c r="V3599" s="9"/>
      <c r="W3599" s="8"/>
      <c r="X3599" s="8"/>
      <c r="Y3599" s="9"/>
      <c r="Z3599" s="8"/>
      <c r="AA3599" s="8"/>
      <c r="AB3599" s="9"/>
      <c r="AC3599" s="8"/>
      <c r="AD3599" s="8"/>
      <c r="AE3599" s="9"/>
      <c r="AF3599" s="8"/>
      <c r="AG3599" s="8"/>
      <c r="AH3599" s="9"/>
      <c r="AI3599" s="13"/>
      <c r="AJ3599" s="8"/>
      <c r="AK3599" s="8"/>
      <c r="AL3599" s="8"/>
      <c r="AM3599" s="3"/>
    </row>
    <row r="3600" spans="1:39" s="10" customFormat="1" ht="18.95" customHeight="1" x14ac:dyDescent="0.25">
      <c r="A3600" s="8"/>
      <c r="B3600" s="8"/>
      <c r="C3600" s="8"/>
      <c r="D3600" s="9"/>
      <c r="E3600" s="8"/>
      <c r="F3600" s="8"/>
      <c r="G3600" s="9"/>
      <c r="H3600" s="8"/>
      <c r="I3600" s="8"/>
      <c r="J3600" s="9"/>
      <c r="K3600" s="8"/>
      <c r="L3600" s="8"/>
      <c r="M3600" s="9"/>
      <c r="N3600" s="8"/>
      <c r="O3600" s="8"/>
      <c r="P3600" s="9"/>
      <c r="Q3600" s="8"/>
      <c r="R3600" s="8"/>
      <c r="S3600" s="9"/>
      <c r="T3600" s="8"/>
      <c r="U3600" s="8"/>
      <c r="V3600" s="9"/>
      <c r="W3600" s="8"/>
      <c r="X3600" s="8"/>
      <c r="Y3600" s="9"/>
      <c r="Z3600" s="8"/>
      <c r="AA3600" s="8"/>
      <c r="AB3600" s="9"/>
      <c r="AC3600" s="8"/>
      <c r="AD3600" s="8"/>
      <c r="AE3600" s="9"/>
      <c r="AF3600" s="8"/>
      <c r="AG3600" s="8"/>
      <c r="AH3600" s="9"/>
      <c r="AI3600" s="13"/>
      <c r="AJ3600" s="8"/>
      <c r="AK3600" s="8"/>
      <c r="AL3600" s="8"/>
      <c r="AM3600" s="3"/>
    </row>
    <row r="3601" spans="1:39" s="10" customFormat="1" ht="18.95" customHeight="1" x14ac:dyDescent="0.25">
      <c r="A3601" s="8"/>
      <c r="B3601" s="8"/>
      <c r="C3601" s="8"/>
      <c r="D3601" s="9"/>
      <c r="E3601" s="8"/>
      <c r="F3601" s="8"/>
      <c r="G3601" s="9"/>
      <c r="H3601" s="8"/>
      <c r="I3601" s="8"/>
      <c r="J3601" s="9"/>
      <c r="K3601" s="8"/>
      <c r="L3601" s="8"/>
      <c r="M3601" s="9"/>
      <c r="N3601" s="8"/>
      <c r="O3601" s="8"/>
      <c r="P3601" s="9"/>
      <c r="Q3601" s="8"/>
      <c r="R3601" s="8"/>
      <c r="S3601" s="9"/>
      <c r="T3601" s="8"/>
      <c r="U3601" s="8"/>
      <c r="V3601" s="9"/>
      <c r="W3601" s="8"/>
      <c r="X3601" s="8"/>
      <c r="Y3601" s="9"/>
      <c r="Z3601" s="8"/>
      <c r="AA3601" s="8"/>
      <c r="AB3601" s="9"/>
      <c r="AC3601" s="8"/>
      <c r="AD3601" s="8"/>
      <c r="AE3601" s="9"/>
      <c r="AF3601" s="8"/>
      <c r="AG3601" s="8"/>
      <c r="AH3601" s="9"/>
      <c r="AI3601" s="13"/>
      <c r="AJ3601" s="8"/>
      <c r="AK3601" s="8"/>
      <c r="AL3601" s="8"/>
      <c r="AM3601" s="3"/>
    </row>
    <row r="3602" spans="1:39" s="10" customFormat="1" ht="18.95" customHeight="1" x14ac:dyDescent="0.25">
      <c r="A3602" s="8"/>
      <c r="B3602" s="8"/>
      <c r="C3602" s="8"/>
      <c r="D3602" s="9"/>
      <c r="E3602" s="8"/>
      <c r="F3602" s="8"/>
      <c r="G3602" s="9"/>
      <c r="H3602" s="8"/>
      <c r="I3602" s="8"/>
      <c r="J3602" s="9"/>
      <c r="K3602" s="8"/>
      <c r="L3602" s="8"/>
      <c r="M3602" s="9"/>
      <c r="N3602" s="8"/>
      <c r="O3602" s="8"/>
      <c r="P3602" s="9"/>
      <c r="Q3602" s="8"/>
      <c r="R3602" s="8"/>
      <c r="S3602" s="9"/>
      <c r="T3602" s="8"/>
      <c r="U3602" s="8"/>
      <c r="V3602" s="9"/>
      <c r="W3602" s="8"/>
      <c r="X3602" s="8"/>
      <c r="Y3602" s="9"/>
      <c r="Z3602" s="8"/>
      <c r="AA3602" s="8"/>
      <c r="AB3602" s="9"/>
      <c r="AC3602" s="8"/>
      <c r="AD3602" s="8"/>
      <c r="AE3602" s="9"/>
      <c r="AF3602" s="8"/>
      <c r="AG3602" s="8"/>
      <c r="AH3602" s="9"/>
      <c r="AI3602" s="13"/>
      <c r="AJ3602" s="8"/>
      <c r="AK3602" s="8"/>
      <c r="AL3602" s="8"/>
      <c r="AM3602" s="3"/>
    </row>
    <row r="3603" spans="1:39" s="10" customFormat="1" ht="18.95" customHeight="1" x14ac:dyDescent="0.25">
      <c r="A3603" s="8"/>
      <c r="B3603" s="8"/>
      <c r="C3603" s="8"/>
      <c r="D3603" s="9"/>
      <c r="E3603" s="8"/>
      <c r="F3603" s="8"/>
      <c r="G3603" s="9"/>
      <c r="H3603" s="8"/>
      <c r="I3603" s="8"/>
      <c r="J3603" s="9"/>
      <c r="K3603" s="8"/>
      <c r="L3603" s="8"/>
      <c r="M3603" s="9"/>
      <c r="N3603" s="8"/>
      <c r="O3603" s="8"/>
      <c r="P3603" s="9"/>
      <c r="Q3603" s="8"/>
      <c r="R3603" s="8"/>
      <c r="S3603" s="9"/>
      <c r="T3603" s="8"/>
      <c r="U3603" s="8"/>
      <c r="V3603" s="9"/>
      <c r="W3603" s="8"/>
      <c r="X3603" s="8"/>
      <c r="Y3603" s="9"/>
      <c r="Z3603" s="8"/>
      <c r="AA3603" s="8"/>
      <c r="AB3603" s="9"/>
      <c r="AC3603" s="8"/>
      <c r="AD3603" s="8"/>
      <c r="AE3603" s="9"/>
      <c r="AF3603" s="8"/>
      <c r="AG3603" s="8"/>
      <c r="AH3603" s="9"/>
      <c r="AI3603" s="13"/>
      <c r="AJ3603" s="8"/>
      <c r="AK3603" s="8"/>
      <c r="AL3603" s="8"/>
      <c r="AM3603" s="3"/>
    </row>
    <row r="3604" spans="1:39" s="10" customFormat="1" ht="18.95" customHeight="1" x14ac:dyDescent="0.25">
      <c r="A3604" s="8"/>
      <c r="B3604" s="8"/>
      <c r="C3604" s="8"/>
      <c r="D3604" s="9"/>
      <c r="E3604" s="8"/>
      <c r="F3604" s="8"/>
      <c r="G3604" s="9"/>
      <c r="H3604" s="8"/>
      <c r="I3604" s="8"/>
      <c r="J3604" s="9"/>
      <c r="K3604" s="8"/>
      <c r="L3604" s="8"/>
      <c r="M3604" s="9"/>
      <c r="N3604" s="8"/>
      <c r="O3604" s="8"/>
      <c r="P3604" s="9"/>
      <c r="Q3604" s="8"/>
      <c r="R3604" s="8"/>
      <c r="S3604" s="9"/>
      <c r="T3604" s="8"/>
      <c r="U3604" s="8"/>
      <c r="V3604" s="9"/>
      <c r="W3604" s="8"/>
      <c r="X3604" s="8"/>
      <c r="Y3604" s="9"/>
      <c r="Z3604" s="8"/>
      <c r="AA3604" s="8"/>
      <c r="AB3604" s="9"/>
      <c r="AC3604" s="8"/>
      <c r="AD3604" s="8"/>
      <c r="AE3604" s="9"/>
      <c r="AF3604" s="8"/>
      <c r="AG3604" s="8"/>
      <c r="AH3604" s="9"/>
      <c r="AI3604" s="13"/>
      <c r="AJ3604" s="8"/>
      <c r="AK3604" s="8"/>
      <c r="AL3604" s="8"/>
      <c r="AM3604" s="3"/>
    </row>
    <row r="3605" spans="1:39" s="10" customFormat="1" ht="18.95" customHeight="1" x14ac:dyDescent="0.25">
      <c r="A3605" s="8"/>
      <c r="B3605" s="8"/>
      <c r="C3605" s="8"/>
      <c r="D3605" s="9"/>
      <c r="E3605" s="8"/>
      <c r="F3605" s="8"/>
      <c r="G3605" s="9"/>
      <c r="H3605" s="8"/>
      <c r="I3605" s="8"/>
      <c r="J3605" s="9"/>
      <c r="K3605" s="8"/>
      <c r="L3605" s="8"/>
      <c r="M3605" s="9"/>
      <c r="N3605" s="8"/>
      <c r="O3605" s="8"/>
      <c r="P3605" s="9"/>
      <c r="Q3605" s="8"/>
      <c r="R3605" s="8"/>
      <c r="S3605" s="9"/>
      <c r="T3605" s="8"/>
      <c r="U3605" s="8"/>
      <c r="V3605" s="9"/>
      <c r="W3605" s="8"/>
      <c r="X3605" s="8"/>
      <c r="Y3605" s="9"/>
      <c r="Z3605" s="8"/>
      <c r="AA3605" s="8"/>
      <c r="AB3605" s="9"/>
      <c r="AC3605" s="8"/>
      <c r="AD3605" s="8"/>
      <c r="AE3605" s="9"/>
      <c r="AF3605" s="8"/>
      <c r="AG3605" s="8"/>
      <c r="AH3605" s="9"/>
      <c r="AI3605" s="13"/>
      <c r="AJ3605" s="8"/>
      <c r="AK3605" s="8"/>
      <c r="AL3605" s="8"/>
      <c r="AM3605" s="3"/>
    </row>
    <row r="3606" spans="1:39" s="10" customFormat="1" ht="18.95" customHeight="1" x14ac:dyDescent="0.25">
      <c r="A3606" s="8"/>
      <c r="B3606" s="8"/>
      <c r="C3606" s="8"/>
      <c r="D3606" s="9"/>
      <c r="E3606" s="8"/>
      <c r="F3606" s="8"/>
      <c r="G3606" s="9"/>
      <c r="H3606" s="8"/>
      <c r="I3606" s="8"/>
      <c r="J3606" s="9"/>
      <c r="K3606" s="8"/>
      <c r="L3606" s="8"/>
      <c r="M3606" s="9"/>
      <c r="N3606" s="8"/>
      <c r="O3606" s="8"/>
      <c r="P3606" s="9"/>
      <c r="Q3606" s="8"/>
      <c r="R3606" s="8"/>
      <c r="S3606" s="9"/>
      <c r="T3606" s="8"/>
      <c r="U3606" s="8"/>
      <c r="V3606" s="9"/>
      <c r="W3606" s="8"/>
      <c r="X3606" s="8"/>
      <c r="Y3606" s="9"/>
      <c r="Z3606" s="8"/>
      <c r="AA3606" s="8"/>
      <c r="AB3606" s="9"/>
      <c r="AC3606" s="8"/>
      <c r="AD3606" s="8"/>
      <c r="AE3606" s="9"/>
      <c r="AF3606" s="8"/>
      <c r="AG3606" s="8"/>
      <c r="AH3606" s="9"/>
      <c r="AI3606" s="13"/>
      <c r="AJ3606" s="8"/>
      <c r="AK3606" s="8"/>
      <c r="AL3606" s="8"/>
      <c r="AM3606" s="3"/>
    </row>
    <row r="3607" spans="1:39" s="10" customFormat="1" ht="18.95" customHeight="1" x14ac:dyDescent="0.25">
      <c r="A3607" s="8"/>
      <c r="B3607" s="8"/>
      <c r="C3607" s="8"/>
      <c r="D3607" s="9"/>
      <c r="E3607" s="8"/>
      <c r="F3607" s="8"/>
      <c r="G3607" s="9"/>
      <c r="H3607" s="8"/>
      <c r="I3607" s="8"/>
      <c r="J3607" s="9"/>
      <c r="K3607" s="8"/>
      <c r="L3607" s="8"/>
      <c r="M3607" s="9"/>
      <c r="N3607" s="8"/>
      <c r="O3607" s="8"/>
      <c r="P3607" s="9"/>
      <c r="Q3607" s="8"/>
      <c r="R3607" s="8"/>
      <c r="S3607" s="9"/>
      <c r="T3607" s="8"/>
      <c r="U3607" s="8"/>
      <c r="V3607" s="9"/>
      <c r="W3607" s="8"/>
      <c r="X3607" s="8"/>
      <c r="Y3607" s="9"/>
      <c r="Z3607" s="8"/>
      <c r="AA3607" s="8"/>
      <c r="AB3607" s="9"/>
      <c r="AC3607" s="8"/>
      <c r="AD3607" s="8"/>
      <c r="AE3607" s="9"/>
      <c r="AF3607" s="8"/>
      <c r="AG3607" s="8"/>
      <c r="AH3607" s="9"/>
      <c r="AI3607" s="13"/>
      <c r="AJ3607" s="8"/>
      <c r="AK3607" s="8"/>
      <c r="AL3607" s="8"/>
      <c r="AM3607" s="3"/>
    </row>
    <row r="3608" spans="1:39" s="10" customFormat="1" ht="18.95" customHeight="1" x14ac:dyDescent="0.25">
      <c r="A3608" s="8"/>
      <c r="B3608" s="8"/>
      <c r="C3608" s="8"/>
      <c r="D3608" s="9"/>
      <c r="E3608" s="8"/>
      <c r="F3608" s="8"/>
      <c r="G3608" s="9"/>
      <c r="H3608" s="8"/>
      <c r="I3608" s="8"/>
      <c r="J3608" s="9"/>
      <c r="K3608" s="8"/>
      <c r="L3608" s="8"/>
      <c r="M3608" s="9"/>
      <c r="N3608" s="8"/>
      <c r="O3608" s="8"/>
      <c r="P3608" s="9"/>
      <c r="Q3608" s="8"/>
      <c r="R3608" s="8"/>
      <c r="S3608" s="9"/>
      <c r="T3608" s="8"/>
      <c r="U3608" s="8"/>
      <c r="V3608" s="9"/>
      <c r="W3608" s="8"/>
      <c r="X3608" s="8"/>
      <c r="Y3608" s="9"/>
      <c r="Z3608" s="8"/>
      <c r="AA3608" s="8"/>
      <c r="AB3608" s="9"/>
      <c r="AC3608" s="8"/>
      <c r="AD3608" s="8"/>
      <c r="AE3608" s="9"/>
      <c r="AF3608" s="8"/>
      <c r="AG3608" s="8"/>
      <c r="AH3608" s="9"/>
      <c r="AI3608" s="13"/>
      <c r="AJ3608" s="8"/>
      <c r="AK3608" s="8"/>
      <c r="AL3608" s="8"/>
      <c r="AM3608" s="3"/>
    </row>
    <row r="3609" spans="1:39" s="10" customFormat="1" ht="18.95" customHeight="1" x14ac:dyDescent="0.25">
      <c r="A3609" s="8"/>
      <c r="B3609" s="8"/>
      <c r="C3609" s="8"/>
      <c r="D3609" s="9"/>
      <c r="E3609" s="8"/>
      <c r="F3609" s="8"/>
      <c r="G3609" s="9"/>
      <c r="H3609" s="8"/>
      <c r="I3609" s="8"/>
      <c r="J3609" s="9"/>
      <c r="K3609" s="8"/>
      <c r="L3609" s="8"/>
      <c r="M3609" s="9"/>
      <c r="N3609" s="8"/>
      <c r="O3609" s="8"/>
      <c r="P3609" s="9"/>
      <c r="Q3609" s="8"/>
      <c r="R3609" s="8"/>
      <c r="S3609" s="9"/>
      <c r="T3609" s="8"/>
      <c r="U3609" s="8"/>
      <c r="V3609" s="9"/>
      <c r="W3609" s="8"/>
      <c r="X3609" s="8"/>
      <c r="Y3609" s="9"/>
      <c r="Z3609" s="8"/>
      <c r="AA3609" s="8"/>
      <c r="AB3609" s="9"/>
      <c r="AC3609" s="8"/>
      <c r="AD3609" s="8"/>
      <c r="AE3609" s="9"/>
      <c r="AF3609" s="8"/>
      <c r="AG3609" s="8"/>
      <c r="AH3609" s="9"/>
      <c r="AI3609" s="13"/>
      <c r="AJ3609" s="8"/>
      <c r="AK3609" s="8"/>
      <c r="AL3609" s="8"/>
      <c r="AM3609" s="3"/>
    </row>
    <row r="3610" spans="1:39" s="10" customFormat="1" ht="18.95" customHeight="1" x14ac:dyDescent="0.25">
      <c r="A3610" s="8"/>
      <c r="B3610" s="8"/>
      <c r="C3610" s="8"/>
      <c r="D3610" s="9"/>
      <c r="E3610" s="8"/>
      <c r="F3610" s="8"/>
      <c r="G3610" s="9"/>
      <c r="H3610" s="8"/>
      <c r="I3610" s="8"/>
      <c r="J3610" s="9"/>
      <c r="K3610" s="8"/>
      <c r="L3610" s="8"/>
      <c r="M3610" s="9"/>
      <c r="N3610" s="8"/>
      <c r="O3610" s="8"/>
      <c r="P3610" s="9"/>
      <c r="Q3610" s="8"/>
      <c r="R3610" s="8"/>
      <c r="S3610" s="9"/>
      <c r="T3610" s="8"/>
      <c r="U3610" s="8"/>
      <c r="V3610" s="9"/>
      <c r="W3610" s="8"/>
      <c r="X3610" s="8"/>
      <c r="Y3610" s="9"/>
      <c r="Z3610" s="8"/>
      <c r="AA3610" s="8"/>
      <c r="AB3610" s="9"/>
      <c r="AC3610" s="8"/>
      <c r="AD3610" s="8"/>
      <c r="AE3610" s="9"/>
      <c r="AF3610" s="8"/>
      <c r="AG3610" s="8"/>
      <c r="AH3610" s="9"/>
      <c r="AI3610" s="13"/>
      <c r="AJ3610" s="8"/>
      <c r="AK3610" s="8"/>
      <c r="AL3610" s="8"/>
      <c r="AM3610" s="3"/>
    </row>
    <row r="3611" spans="1:39" s="10" customFormat="1" ht="18.95" customHeight="1" x14ac:dyDescent="0.25">
      <c r="A3611" s="8"/>
      <c r="B3611" s="8"/>
      <c r="C3611" s="8"/>
      <c r="D3611" s="9"/>
      <c r="E3611" s="8"/>
      <c r="F3611" s="8"/>
      <c r="G3611" s="9"/>
      <c r="H3611" s="8"/>
      <c r="I3611" s="8"/>
      <c r="J3611" s="9"/>
      <c r="K3611" s="8"/>
      <c r="L3611" s="8"/>
      <c r="M3611" s="9"/>
      <c r="N3611" s="8"/>
      <c r="O3611" s="8"/>
      <c r="P3611" s="9"/>
      <c r="Q3611" s="8"/>
      <c r="R3611" s="8"/>
      <c r="S3611" s="9"/>
      <c r="T3611" s="8"/>
      <c r="U3611" s="8"/>
      <c r="V3611" s="9"/>
      <c r="W3611" s="8"/>
      <c r="X3611" s="8"/>
      <c r="Y3611" s="9"/>
      <c r="Z3611" s="8"/>
      <c r="AA3611" s="8"/>
      <c r="AB3611" s="9"/>
      <c r="AC3611" s="8"/>
      <c r="AD3611" s="8"/>
      <c r="AE3611" s="9"/>
      <c r="AF3611" s="8"/>
      <c r="AG3611" s="8"/>
      <c r="AH3611" s="9"/>
      <c r="AI3611" s="13"/>
      <c r="AJ3611" s="8"/>
      <c r="AK3611" s="8"/>
      <c r="AL3611" s="8"/>
      <c r="AM3611" s="3"/>
    </row>
    <row r="3612" spans="1:39" s="10" customFormat="1" ht="18.95" customHeight="1" x14ac:dyDescent="0.25">
      <c r="A3612" s="8"/>
      <c r="B3612" s="8"/>
      <c r="C3612" s="8"/>
      <c r="D3612" s="9"/>
      <c r="E3612" s="8"/>
      <c r="F3612" s="8"/>
      <c r="G3612" s="9"/>
      <c r="H3612" s="8"/>
      <c r="I3612" s="8"/>
      <c r="J3612" s="9"/>
      <c r="K3612" s="8"/>
      <c r="L3612" s="8"/>
      <c r="M3612" s="9"/>
      <c r="N3612" s="8"/>
      <c r="O3612" s="8"/>
      <c r="P3612" s="9"/>
      <c r="Q3612" s="8"/>
      <c r="R3612" s="8"/>
      <c r="S3612" s="9"/>
      <c r="T3612" s="8"/>
      <c r="U3612" s="8"/>
      <c r="V3612" s="9"/>
      <c r="W3612" s="8"/>
      <c r="X3612" s="8"/>
      <c r="Y3612" s="9"/>
      <c r="Z3612" s="8"/>
      <c r="AA3612" s="8"/>
      <c r="AB3612" s="9"/>
      <c r="AC3612" s="8"/>
      <c r="AD3612" s="8"/>
      <c r="AE3612" s="9"/>
      <c r="AF3612" s="8"/>
      <c r="AG3612" s="8"/>
      <c r="AH3612" s="9"/>
      <c r="AI3612" s="13"/>
      <c r="AJ3612" s="8"/>
      <c r="AK3612" s="8"/>
      <c r="AL3612" s="8"/>
      <c r="AM3612" s="3"/>
    </row>
    <row r="3613" spans="1:39" s="10" customFormat="1" ht="18.95" customHeight="1" x14ac:dyDescent="0.25">
      <c r="A3613" s="8"/>
      <c r="B3613" s="8"/>
      <c r="C3613" s="8"/>
      <c r="D3613" s="9"/>
      <c r="E3613" s="8"/>
      <c r="F3613" s="8"/>
      <c r="G3613" s="9"/>
      <c r="H3613" s="8"/>
      <c r="I3613" s="8"/>
      <c r="J3613" s="9"/>
      <c r="K3613" s="8"/>
      <c r="L3613" s="8"/>
      <c r="M3613" s="9"/>
      <c r="N3613" s="8"/>
      <c r="O3613" s="8"/>
      <c r="P3613" s="9"/>
      <c r="Q3613" s="8"/>
      <c r="R3613" s="8"/>
      <c r="S3613" s="9"/>
      <c r="T3613" s="8"/>
      <c r="U3613" s="8"/>
      <c r="V3613" s="9"/>
      <c r="W3613" s="8"/>
      <c r="X3613" s="8"/>
      <c r="Y3613" s="9"/>
      <c r="Z3613" s="8"/>
      <c r="AA3613" s="8"/>
      <c r="AB3613" s="9"/>
      <c r="AC3613" s="8"/>
      <c r="AD3613" s="8"/>
      <c r="AE3613" s="9"/>
      <c r="AF3613" s="8"/>
      <c r="AG3613" s="8"/>
      <c r="AH3613" s="9"/>
      <c r="AI3613" s="13"/>
      <c r="AJ3613" s="8"/>
      <c r="AK3613" s="8"/>
      <c r="AL3613" s="8"/>
      <c r="AM3613" s="3"/>
    </row>
    <row r="3614" spans="1:39" s="10" customFormat="1" ht="18.95" customHeight="1" x14ac:dyDescent="0.25">
      <c r="A3614" s="8"/>
      <c r="B3614" s="8"/>
      <c r="C3614" s="8"/>
      <c r="D3614" s="9"/>
      <c r="E3614" s="8"/>
      <c r="F3614" s="8"/>
      <c r="G3614" s="9"/>
      <c r="H3614" s="8"/>
      <c r="I3614" s="8"/>
      <c r="J3614" s="9"/>
      <c r="K3614" s="8"/>
      <c r="L3614" s="8"/>
      <c r="M3614" s="9"/>
      <c r="N3614" s="8"/>
      <c r="O3614" s="8"/>
      <c r="P3614" s="9"/>
      <c r="Q3614" s="8"/>
      <c r="R3614" s="8"/>
      <c r="S3614" s="9"/>
      <c r="T3614" s="8"/>
      <c r="U3614" s="8"/>
      <c r="V3614" s="9"/>
      <c r="W3614" s="8"/>
      <c r="X3614" s="8"/>
      <c r="Y3614" s="9"/>
      <c r="Z3614" s="8"/>
      <c r="AA3614" s="8"/>
      <c r="AB3614" s="9"/>
      <c r="AC3614" s="8"/>
      <c r="AD3614" s="8"/>
      <c r="AE3614" s="9"/>
      <c r="AF3614" s="8"/>
      <c r="AG3614" s="8"/>
      <c r="AH3614" s="9"/>
      <c r="AI3614" s="13"/>
      <c r="AJ3614" s="8"/>
      <c r="AK3614" s="8"/>
      <c r="AL3614" s="8"/>
      <c r="AM3614" s="3"/>
    </row>
    <row r="3615" spans="1:39" s="10" customFormat="1" ht="18.95" customHeight="1" x14ac:dyDescent="0.25">
      <c r="A3615" s="8"/>
      <c r="B3615" s="8"/>
      <c r="C3615" s="8"/>
      <c r="D3615" s="9"/>
      <c r="E3615" s="8"/>
      <c r="F3615" s="8"/>
      <c r="G3615" s="9"/>
      <c r="H3615" s="8"/>
      <c r="I3615" s="8"/>
      <c r="J3615" s="9"/>
      <c r="K3615" s="8"/>
      <c r="L3615" s="8"/>
      <c r="M3615" s="9"/>
      <c r="N3615" s="8"/>
      <c r="O3615" s="8"/>
      <c r="P3615" s="9"/>
      <c r="Q3615" s="8"/>
      <c r="R3615" s="8"/>
      <c r="S3615" s="9"/>
      <c r="T3615" s="8"/>
      <c r="U3615" s="8"/>
      <c r="V3615" s="9"/>
      <c r="W3615" s="8"/>
      <c r="X3615" s="8"/>
      <c r="Y3615" s="9"/>
      <c r="Z3615" s="8"/>
      <c r="AA3615" s="8"/>
      <c r="AB3615" s="9"/>
      <c r="AC3615" s="8"/>
      <c r="AD3615" s="8"/>
      <c r="AE3615" s="9"/>
      <c r="AF3615" s="8"/>
      <c r="AG3615" s="8"/>
      <c r="AH3615" s="9"/>
      <c r="AI3615" s="13"/>
      <c r="AJ3615" s="8"/>
      <c r="AK3615" s="8"/>
      <c r="AL3615" s="8"/>
      <c r="AM3615" s="3"/>
    </row>
    <row r="3616" spans="1:39" s="10" customFormat="1" ht="18.95" customHeight="1" x14ac:dyDescent="0.25">
      <c r="A3616" s="8"/>
      <c r="B3616" s="8"/>
      <c r="C3616" s="8"/>
      <c r="D3616" s="9"/>
      <c r="E3616" s="8"/>
      <c r="F3616" s="8"/>
      <c r="G3616" s="9"/>
      <c r="H3616" s="8"/>
      <c r="I3616" s="8"/>
      <c r="J3616" s="9"/>
      <c r="K3616" s="8"/>
      <c r="L3616" s="8"/>
      <c r="M3616" s="9"/>
      <c r="N3616" s="8"/>
      <c r="O3616" s="8"/>
      <c r="P3616" s="9"/>
      <c r="Q3616" s="8"/>
      <c r="R3616" s="8"/>
      <c r="S3616" s="9"/>
      <c r="T3616" s="8"/>
      <c r="U3616" s="8"/>
      <c r="V3616" s="9"/>
      <c r="W3616" s="8"/>
      <c r="X3616" s="8"/>
      <c r="Y3616" s="9"/>
      <c r="Z3616" s="8"/>
      <c r="AA3616" s="8"/>
      <c r="AB3616" s="9"/>
      <c r="AC3616" s="8"/>
      <c r="AD3616" s="8"/>
      <c r="AE3616" s="9"/>
      <c r="AF3616" s="8"/>
      <c r="AG3616" s="8"/>
      <c r="AH3616" s="9"/>
      <c r="AI3616" s="13"/>
      <c r="AJ3616" s="8"/>
      <c r="AK3616" s="8"/>
      <c r="AL3616" s="8"/>
      <c r="AM3616" s="3"/>
    </row>
    <row r="3617" spans="1:39" s="10" customFormat="1" ht="18.95" customHeight="1" x14ac:dyDescent="0.25">
      <c r="A3617" s="8"/>
      <c r="B3617" s="8"/>
      <c r="C3617" s="8"/>
      <c r="D3617" s="9"/>
      <c r="E3617" s="8"/>
      <c r="F3617" s="8"/>
      <c r="G3617" s="9"/>
      <c r="H3617" s="8"/>
      <c r="I3617" s="8"/>
      <c r="J3617" s="9"/>
      <c r="K3617" s="8"/>
      <c r="L3617" s="8"/>
      <c r="M3617" s="9"/>
      <c r="N3617" s="8"/>
      <c r="O3617" s="8"/>
      <c r="P3617" s="9"/>
      <c r="Q3617" s="8"/>
      <c r="R3617" s="8"/>
      <c r="S3617" s="9"/>
      <c r="T3617" s="8"/>
      <c r="U3617" s="8"/>
      <c r="V3617" s="9"/>
      <c r="W3617" s="8"/>
      <c r="X3617" s="8"/>
      <c r="Y3617" s="9"/>
      <c r="Z3617" s="8"/>
      <c r="AA3617" s="8"/>
      <c r="AB3617" s="9"/>
      <c r="AC3617" s="8"/>
      <c r="AD3617" s="8"/>
      <c r="AE3617" s="9"/>
      <c r="AF3617" s="8"/>
      <c r="AG3617" s="8"/>
      <c r="AH3617" s="9"/>
      <c r="AI3617" s="13"/>
      <c r="AJ3617" s="8"/>
      <c r="AK3617" s="8"/>
      <c r="AL3617" s="8"/>
      <c r="AM3617" s="3"/>
    </row>
    <row r="3618" spans="1:39" s="10" customFormat="1" ht="18.95" customHeight="1" x14ac:dyDescent="0.25">
      <c r="A3618" s="8"/>
      <c r="B3618" s="8"/>
      <c r="C3618" s="8"/>
      <c r="D3618" s="9"/>
      <c r="E3618" s="8"/>
      <c r="F3618" s="8"/>
      <c r="G3618" s="9"/>
      <c r="H3618" s="8"/>
      <c r="I3618" s="8"/>
      <c r="J3618" s="9"/>
      <c r="K3618" s="8"/>
      <c r="L3618" s="8"/>
      <c r="M3618" s="9"/>
      <c r="N3618" s="8"/>
      <c r="O3618" s="8"/>
      <c r="P3618" s="9"/>
      <c r="Q3618" s="8"/>
      <c r="R3618" s="8"/>
      <c r="S3618" s="9"/>
      <c r="T3618" s="8"/>
      <c r="U3618" s="8"/>
      <c r="V3618" s="9"/>
      <c r="W3618" s="8"/>
      <c r="X3618" s="8"/>
      <c r="Y3618" s="9"/>
      <c r="Z3618" s="8"/>
      <c r="AA3618" s="8"/>
      <c r="AB3618" s="9"/>
      <c r="AC3618" s="8"/>
      <c r="AD3618" s="8"/>
      <c r="AE3618" s="9"/>
      <c r="AF3618" s="8"/>
      <c r="AG3618" s="8"/>
      <c r="AH3618" s="9"/>
      <c r="AI3618" s="13"/>
      <c r="AJ3618" s="8"/>
      <c r="AK3618" s="8"/>
      <c r="AL3618" s="8"/>
      <c r="AM3618" s="3"/>
    </row>
    <row r="3619" spans="1:39" s="10" customFormat="1" ht="18.95" customHeight="1" x14ac:dyDescent="0.25">
      <c r="A3619" s="8"/>
      <c r="B3619" s="8"/>
      <c r="C3619" s="8"/>
      <c r="D3619" s="9"/>
      <c r="E3619" s="8"/>
      <c r="F3619" s="8"/>
      <c r="G3619" s="9"/>
      <c r="H3619" s="8"/>
      <c r="I3619" s="8"/>
      <c r="J3619" s="9"/>
      <c r="K3619" s="8"/>
      <c r="L3619" s="8"/>
      <c r="M3619" s="9"/>
      <c r="N3619" s="8"/>
      <c r="O3619" s="8"/>
      <c r="P3619" s="9"/>
      <c r="Q3619" s="8"/>
      <c r="R3619" s="8"/>
      <c r="S3619" s="9"/>
      <c r="T3619" s="8"/>
      <c r="U3619" s="8"/>
      <c r="V3619" s="9"/>
      <c r="W3619" s="8"/>
      <c r="X3619" s="8"/>
      <c r="Y3619" s="9"/>
      <c r="Z3619" s="8"/>
      <c r="AA3619" s="8"/>
      <c r="AB3619" s="9"/>
      <c r="AC3619" s="8"/>
      <c r="AD3619" s="8"/>
      <c r="AE3619" s="9"/>
      <c r="AF3619" s="8"/>
      <c r="AG3619" s="8"/>
      <c r="AH3619" s="9"/>
      <c r="AI3619" s="13"/>
      <c r="AJ3619" s="8"/>
      <c r="AK3619" s="8"/>
      <c r="AL3619" s="8"/>
      <c r="AM3619" s="3"/>
    </row>
    <row r="3620" spans="1:39" s="10" customFormat="1" ht="18.95" customHeight="1" x14ac:dyDescent="0.25">
      <c r="A3620" s="8"/>
      <c r="B3620" s="8"/>
      <c r="C3620" s="8"/>
      <c r="D3620" s="9"/>
      <c r="E3620" s="8"/>
      <c r="F3620" s="8"/>
      <c r="G3620" s="9"/>
      <c r="H3620" s="8"/>
      <c r="I3620" s="8"/>
      <c r="J3620" s="9"/>
      <c r="K3620" s="8"/>
      <c r="L3620" s="8"/>
      <c r="M3620" s="9"/>
      <c r="N3620" s="8"/>
      <c r="O3620" s="8"/>
      <c r="P3620" s="9"/>
      <c r="Q3620" s="8"/>
      <c r="R3620" s="8"/>
      <c r="S3620" s="9"/>
      <c r="T3620" s="8"/>
      <c r="U3620" s="8"/>
      <c r="V3620" s="9"/>
      <c r="W3620" s="8"/>
      <c r="X3620" s="8"/>
      <c r="Y3620" s="9"/>
      <c r="Z3620" s="8"/>
      <c r="AA3620" s="8"/>
      <c r="AB3620" s="9"/>
      <c r="AC3620" s="8"/>
      <c r="AD3620" s="8"/>
      <c r="AE3620" s="9"/>
      <c r="AF3620" s="8"/>
      <c r="AG3620" s="8"/>
      <c r="AH3620" s="9"/>
      <c r="AI3620" s="13"/>
      <c r="AJ3620" s="8"/>
      <c r="AK3620" s="8"/>
      <c r="AL3620" s="8"/>
      <c r="AM3620" s="3"/>
    </row>
    <row r="3621" spans="1:39" s="10" customFormat="1" ht="18.95" customHeight="1" x14ac:dyDescent="0.25">
      <c r="A3621" s="8"/>
      <c r="B3621" s="8"/>
      <c r="C3621" s="8"/>
      <c r="D3621" s="9"/>
      <c r="E3621" s="8"/>
      <c r="F3621" s="8"/>
      <c r="G3621" s="9"/>
      <c r="H3621" s="8"/>
      <c r="I3621" s="8"/>
      <c r="J3621" s="9"/>
      <c r="K3621" s="8"/>
      <c r="L3621" s="8"/>
      <c r="M3621" s="9"/>
      <c r="N3621" s="8"/>
      <c r="O3621" s="8"/>
      <c r="P3621" s="9"/>
      <c r="Q3621" s="8"/>
      <c r="R3621" s="8"/>
      <c r="S3621" s="9"/>
      <c r="T3621" s="8"/>
      <c r="U3621" s="8"/>
      <c r="V3621" s="9"/>
      <c r="W3621" s="8"/>
      <c r="X3621" s="8"/>
      <c r="Y3621" s="9"/>
      <c r="Z3621" s="8"/>
      <c r="AA3621" s="8"/>
      <c r="AB3621" s="9"/>
      <c r="AC3621" s="8"/>
      <c r="AD3621" s="8"/>
      <c r="AE3621" s="9"/>
      <c r="AF3621" s="8"/>
      <c r="AG3621" s="8"/>
      <c r="AH3621" s="9"/>
      <c r="AI3621" s="13"/>
      <c r="AJ3621" s="8"/>
      <c r="AK3621" s="8"/>
      <c r="AL3621" s="8"/>
      <c r="AM3621" s="3"/>
    </row>
    <row r="3622" spans="1:39" s="10" customFormat="1" ht="18.95" customHeight="1" x14ac:dyDescent="0.25">
      <c r="A3622" s="8"/>
      <c r="B3622" s="8"/>
      <c r="C3622" s="8"/>
      <c r="D3622" s="9"/>
      <c r="E3622" s="8"/>
      <c r="F3622" s="8"/>
      <c r="G3622" s="9"/>
      <c r="H3622" s="8"/>
      <c r="I3622" s="8"/>
      <c r="J3622" s="9"/>
      <c r="K3622" s="8"/>
      <c r="L3622" s="8"/>
      <c r="M3622" s="9"/>
      <c r="N3622" s="8"/>
      <c r="O3622" s="8"/>
      <c r="P3622" s="9"/>
      <c r="Q3622" s="8"/>
      <c r="R3622" s="8"/>
      <c r="S3622" s="9"/>
      <c r="T3622" s="8"/>
      <c r="U3622" s="8"/>
      <c r="V3622" s="9"/>
      <c r="W3622" s="8"/>
      <c r="X3622" s="8"/>
      <c r="Y3622" s="9"/>
      <c r="Z3622" s="8"/>
      <c r="AA3622" s="8"/>
      <c r="AB3622" s="9"/>
      <c r="AC3622" s="8"/>
      <c r="AD3622" s="8"/>
      <c r="AE3622" s="9"/>
      <c r="AF3622" s="8"/>
      <c r="AG3622" s="8"/>
      <c r="AH3622" s="9"/>
      <c r="AI3622" s="13"/>
      <c r="AJ3622" s="8"/>
      <c r="AK3622" s="8"/>
      <c r="AL3622" s="8"/>
      <c r="AM3622" s="3"/>
    </row>
    <row r="3623" spans="1:39" s="10" customFormat="1" ht="18.95" customHeight="1" x14ac:dyDescent="0.25">
      <c r="A3623" s="8"/>
      <c r="B3623" s="8"/>
      <c r="C3623" s="8"/>
      <c r="D3623" s="9"/>
      <c r="E3623" s="8"/>
      <c r="F3623" s="8"/>
      <c r="G3623" s="9"/>
      <c r="H3623" s="8"/>
      <c r="I3623" s="8"/>
      <c r="J3623" s="9"/>
      <c r="K3623" s="8"/>
      <c r="L3623" s="8"/>
      <c r="M3623" s="9"/>
      <c r="N3623" s="8"/>
      <c r="O3623" s="8"/>
      <c r="P3623" s="9"/>
      <c r="Q3623" s="8"/>
      <c r="R3623" s="8"/>
      <c r="S3623" s="9"/>
      <c r="T3623" s="8"/>
      <c r="U3623" s="8"/>
      <c r="V3623" s="9"/>
      <c r="W3623" s="8"/>
      <c r="X3623" s="8"/>
      <c r="Y3623" s="9"/>
      <c r="Z3623" s="8"/>
      <c r="AA3623" s="8"/>
      <c r="AB3623" s="9"/>
      <c r="AC3623" s="8"/>
      <c r="AD3623" s="8"/>
      <c r="AE3623" s="9"/>
      <c r="AF3623" s="8"/>
      <c r="AG3623" s="8"/>
      <c r="AH3623" s="9"/>
      <c r="AI3623" s="13"/>
      <c r="AJ3623" s="8"/>
      <c r="AK3623" s="8"/>
      <c r="AL3623" s="8"/>
      <c r="AM3623" s="3"/>
    </row>
    <row r="3624" spans="1:39" s="10" customFormat="1" ht="18.95" customHeight="1" x14ac:dyDescent="0.25">
      <c r="A3624" s="8"/>
      <c r="B3624" s="8"/>
      <c r="C3624" s="8"/>
      <c r="D3624" s="9"/>
      <c r="E3624" s="8"/>
      <c r="F3624" s="8"/>
      <c r="G3624" s="9"/>
      <c r="H3624" s="8"/>
      <c r="I3624" s="8"/>
      <c r="J3624" s="9"/>
      <c r="K3624" s="8"/>
      <c r="L3624" s="8"/>
      <c r="M3624" s="9"/>
      <c r="N3624" s="8"/>
      <c r="O3624" s="8"/>
      <c r="P3624" s="9"/>
      <c r="Q3624" s="8"/>
      <c r="R3624" s="8"/>
      <c r="S3624" s="9"/>
      <c r="T3624" s="8"/>
      <c r="U3624" s="8"/>
      <c r="V3624" s="9"/>
      <c r="W3624" s="8"/>
      <c r="X3624" s="8"/>
      <c r="Y3624" s="9"/>
      <c r="Z3624" s="8"/>
      <c r="AA3624" s="8"/>
      <c r="AB3624" s="9"/>
      <c r="AC3624" s="8"/>
      <c r="AD3624" s="8"/>
      <c r="AE3624" s="9"/>
      <c r="AF3624" s="8"/>
      <c r="AG3624" s="8"/>
      <c r="AH3624" s="9"/>
      <c r="AI3624" s="13"/>
      <c r="AJ3624" s="8"/>
      <c r="AK3624" s="8"/>
      <c r="AL3624" s="8"/>
      <c r="AM3624" s="3"/>
    </row>
    <row r="3625" spans="1:39" s="10" customFormat="1" ht="18.95" customHeight="1" x14ac:dyDescent="0.25">
      <c r="A3625" s="8"/>
      <c r="B3625" s="8"/>
      <c r="C3625" s="8"/>
      <c r="D3625" s="9"/>
      <c r="E3625" s="8"/>
      <c r="F3625" s="8"/>
      <c r="G3625" s="9"/>
      <c r="H3625" s="8"/>
      <c r="I3625" s="8"/>
      <c r="J3625" s="9"/>
      <c r="K3625" s="8"/>
      <c r="L3625" s="8"/>
      <c r="M3625" s="9"/>
      <c r="N3625" s="8"/>
      <c r="O3625" s="8"/>
      <c r="P3625" s="9"/>
      <c r="Q3625" s="8"/>
      <c r="R3625" s="8"/>
      <c r="S3625" s="9"/>
      <c r="T3625" s="8"/>
      <c r="U3625" s="8"/>
      <c r="V3625" s="9"/>
      <c r="W3625" s="8"/>
      <c r="X3625" s="8"/>
      <c r="Y3625" s="9"/>
      <c r="Z3625" s="8"/>
      <c r="AA3625" s="8"/>
      <c r="AB3625" s="9"/>
      <c r="AC3625" s="8"/>
      <c r="AD3625" s="8"/>
      <c r="AE3625" s="9"/>
      <c r="AF3625" s="8"/>
      <c r="AG3625" s="8"/>
      <c r="AH3625" s="9"/>
      <c r="AI3625" s="13"/>
      <c r="AJ3625" s="8"/>
      <c r="AK3625" s="8"/>
      <c r="AL3625" s="8"/>
      <c r="AM3625" s="3"/>
    </row>
    <row r="3626" spans="1:39" s="10" customFormat="1" ht="18.95" customHeight="1" x14ac:dyDescent="0.25">
      <c r="A3626" s="8"/>
      <c r="B3626" s="8"/>
      <c r="C3626" s="8"/>
      <c r="D3626" s="9"/>
      <c r="E3626" s="8"/>
      <c r="F3626" s="8"/>
      <c r="G3626" s="9"/>
      <c r="H3626" s="8"/>
      <c r="I3626" s="8"/>
      <c r="J3626" s="9"/>
      <c r="K3626" s="8"/>
      <c r="L3626" s="8"/>
      <c r="M3626" s="9"/>
      <c r="N3626" s="8"/>
      <c r="O3626" s="8"/>
      <c r="P3626" s="9"/>
      <c r="Q3626" s="8"/>
      <c r="R3626" s="8"/>
      <c r="S3626" s="9"/>
      <c r="T3626" s="8"/>
      <c r="U3626" s="8"/>
      <c r="V3626" s="9"/>
      <c r="W3626" s="8"/>
      <c r="X3626" s="8"/>
      <c r="Y3626" s="9"/>
      <c r="Z3626" s="8"/>
      <c r="AA3626" s="8"/>
      <c r="AB3626" s="9"/>
      <c r="AC3626" s="8"/>
      <c r="AD3626" s="8"/>
      <c r="AE3626" s="9"/>
      <c r="AF3626" s="8"/>
      <c r="AG3626" s="8"/>
      <c r="AH3626" s="9"/>
      <c r="AI3626" s="13"/>
      <c r="AJ3626" s="8"/>
      <c r="AK3626" s="8"/>
      <c r="AL3626" s="8"/>
      <c r="AM3626" s="3"/>
    </row>
    <row r="3627" spans="1:39" s="10" customFormat="1" ht="18.95" customHeight="1" x14ac:dyDescent="0.25">
      <c r="A3627" s="8"/>
      <c r="B3627" s="8"/>
      <c r="C3627" s="8"/>
      <c r="D3627" s="9"/>
      <c r="E3627" s="8"/>
      <c r="F3627" s="8"/>
      <c r="G3627" s="9"/>
      <c r="H3627" s="8"/>
      <c r="I3627" s="8"/>
      <c r="J3627" s="9"/>
      <c r="K3627" s="8"/>
      <c r="L3627" s="8"/>
      <c r="M3627" s="9"/>
      <c r="N3627" s="8"/>
      <c r="O3627" s="8"/>
      <c r="P3627" s="9"/>
      <c r="Q3627" s="8"/>
      <c r="R3627" s="8"/>
      <c r="S3627" s="9"/>
      <c r="T3627" s="8"/>
      <c r="U3627" s="8"/>
      <c r="V3627" s="9"/>
      <c r="W3627" s="8"/>
      <c r="X3627" s="8"/>
      <c r="Y3627" s="9"/>
      <c r="Z3627" s="8"/>
      <c r="AA3627" s="8"/>
      <c r="AB3627" s="9"/>
      <c r="AC3627" s="8"/>
      <c r="AD3627" s="8"/>
      <c r="AE3627" s="9"/>
      <c r="AF3627" s="8"/>
      <c r="AG3627" s="8"/>
      <c r="AH3627" s="9"/>
      <c r="AI3627" s="13"/>
      <c r="AJ3627" s="8"/>
      <c r="AK3627" s="8"/>
      <c r="AL3627" s="8"/>
      <c r="AM3627" s="3"/>
    </row>
    <row r="3628" spans="1:39" s="10" customFormat="1" ht="18.95" customHeight="1" x14ac:dyDescent="0.25">
      <c r="A3628" s="8"/>
      <c r="B3628" s="8"/>
      <c r="C3628" s="8"/>
      <c r="D3628" s="9"/>
      <c r="E3628" s="8"/>
      <c r="F3628" s="8"/>
      <c r="G3628" s="9"/>
      <c r="H3628" s="8"/>
      <c r="I3628" s="8"/>
      <c r="J3628" s="9"/>
      <c r="K3628" s="8"/>
      <c r="L3628" s="8"/>
      <c r="M3628" s="9"/>
      <c r="N3628" s="8"/>
      <c r="O3628" s="8"/>
      <c r="P3628" s="9"/>
      <c r="Q3628" s="8"/>
      <c r="R3628" s="8"/>
      <c r="S3628" s="9"/>
      <c r="T3628" s="8"/>
      <c r="U3628" s="8"/>
      <c r="V3628" s="9"/>
      <c r="W3628" s="8"/>
      <c r="X3628" s="8"/>
      <c r="Y3628" s="9"/>
      <c r="Z3628" s="8"/>
      <c r="AA3628" s="8"/>
      <c r="AB3628" s="9"/>
      <c r="AC3628" s="8"/>
      <c r="AD3628" s="8"/>
      <c r="AE3628" s="9"/>
      <c r="AF3628" s="8"/>
      <c r="AG3628" s="8"/>
      <c r="AH3628" s="9"/>
      <c r="AI3628" s="13"/>
      <c r="AJ3628" s="8"/>
      <c r="AK3628" s="8"/>
      <c r="AL3628" s="8"/>
      <c r="AM3628" s="3"/>
    </row>
    <row r="3629" spans="1:39" s="10" customFormat="1" ht="18.95" customHeight="1" x14ac:dyDescent="0.25">
      <c r="A3629" s="8"/>
      <c r="B3629" s="8"/>
      <c r="C3629" s="8"/>
      <c r="D3629" s="9"/>
      <c r="E3629" s="8"/>
      <c r="F3629" s="8"/>
      <c r="G3629" s="9"/>
      <c r="H3629" s="8"/>
      <c r="I3629" s="8"/>
      <c r="J3629" s="9"/>
      <c r="K3629" s="8"/>
      <c r="L3629" s="8"/>
      <c r="M3629" s="9"/>
      <c r="N3629" s="8"/>
      <c r="O3629" s="8"/>
      <c r="P3629" s="9"/>
      <c r="Q3629" s="8"/>
      <c r="R3629" s="8"/>
      <c r="S3629" s="9"/>
      <c r="T3629" s="8"/>
      <c r="U3629" s="8"/>
      <c r="V3629" s="9"/>
      <c r="W3629" s="8"/>
      <c r="X3629" s="8"/>
      <c r="Y3629" s="9"/>
      <c r="Z3629" s="8"/>
      <c r="AA3629" s="8"/>
      <c r="AB3629" s="9"/>
      <c r="AC3629" s="8"/>
      <c r="AD3629" s="8"/>
      <c r="AE3629" s="9"/>
      <c r="AF3629" s="8"/>
      <c r="AG3629" s="8"/>
      <c r="AH3629" s="9"/>
      <c r="AI3629" s="13"/>
      <c r="AJ3629" s="8"/>
      <c r="AK3629" s="8"/>
      <c r="AL3629" s="8"/>
      <c r="AM3629" s="3"/>
    </row>
    <row r="3630" spans="1:39" s="10" customFormat="1" ht="18.95" customHeight="1" x14ac:dyDescent="0.25">
      <c r="A3630" s="8"/>
      <c r="B3630" s="8"/>
      <c r="C3630" s="8"/>
      <c r="D3630" s="9"/>
      <c r="E3630" s="8"/>
      <c r="F3630" s="8"/>
      <c r="G3630" s="9"/>
      <c r="H3630" s="8"/>
      <c r="I3630" s="8"/>
      <c r="J3630" s="9"/>
      <c r="K3630" s="8"/>
      <c r="L3630" s="8"/>
      <c r="M3630" s="9"/>
      <c r="N3630" s="8"/>
      <c r="O3630" s="8"/>
      <c r="P3630" s="9"/>
      <c r="Q3630" s="8"/>
      <c r="R3630" s="8"/>
      <c r="S3630" s="9"/>
      <c r="T3630" s="8"/>
      <c r="U3630" s="8"/>
      <c r="V3630" s="9"/>
      <c r="W3630" s="8"/>
      <c r="X3630" s="8"/>
      <c r="Y3630" s="9"/>
      <c r="Z3630" s="8"/>
      <c r="AA3630" s="8"/>
      <c r="AB3630" s="9"/>
      <c r="AC3630" s="8"/>
      <c r="AD3630" s="8"/>
      <c r="AE3630" s="9"/>
      <c r="AF3630" s="8"/>
      <c r="AG3630" s="8"/>
      <c r="AH3630" s="9"/>
      <c r="AI3630" s="13"/>
      <c r="AJ3630" s="8"/>
      <c r="AK3630" s="8"/>
      <c r="AL3630" s="8"/>
      <c r="AM3630" s="3"/>
    </row>
    <row r="3631" spans="1:39" s="10" customFormat="1" ht="18.95" customHeight="1" x14ac:dyDescent="0.25">
      <c r="A3631" s="8"/>
      <c r="B3631" s="8"/>
      <c r="C3631" s="8"/>
      <c r="D3631" s="9"/>
      <c r="E3631" s="8"/>
      <c r="F3631" s="8"/>
      <c r="G3631" s="9"/>
      <c r="H3631" s="8"/>
      <c r="I3631" s="8"/>
      <c r="J3631" s="9"/>
      <c r="K3631" s="8"/>
      <c r="L3631" s="8"/>
      <c r="M3631" s="9"/>
      <c r="N3631" s="8"/>
      <c r="O3631" s="8"/>
      <c r="P3631" s="9"/>
      <c r="Q3631" s="8"/>
      <c r="R3631" s="8"/>
      <c r="S3631" s="9"/>
      <c r="T3631" s="8"/>
      <c r="U3631" s="8"/>
      <c r="V3631" s="9"/>
      <c r="W3631" s="8"/>
      <c r="X3631" s="8"/>
      <c r="Y3631" s="9"/>
      <c r="Z3631" s="8"/>
      <c r="AA3631" s="8"/>
      <c r="AB3631" s="9"/>
      <c r="AC3631" s="8"/>
      <c r="AD3631" s="8"/>
      <c r="AE3631" s="9"/>
      <c r="AF3631" s="8"/>
      <c r="AG3631" s="8"/>
      <c r="AH3631" s="9"/>
      <c r="AI3631" s="13"/>
      <c r="AJ3631" s="8"/>
      <c r="AK3631" s="8"/>
      <c r="AL3631" s="8"/>
      <c r="AM3631" s="3"/>
    </row>
    <row r="3632" spans="1:39" s="10" customFormat="1" ht="18.95" customHeight="1" x14ac:dyDescent="0.25">
      <c r="A3632" s="8"/>
      <c r="B3632" s="8"/>
      <c r="C3632" s="8"/>
      <c r="D3632" s="9"/>
      <c r="E3632" s="8"/>
      <c r="F3632" s="8"/>
      <c r="G3632" s="9"/>
      <c r="H3632" s="8"/>
      <c r="I3632" s="8"/>
      <c r="J3632" s="9"/>
      <c r="K3632" s="8"/>
      <c r="L3632" s="8"/>
      <c r="M3632" s="9"/>
      <c r="N3632" s="8"/>
      <c r="O3632" s="8"/>
      <c r="P3632" s="9"/>
      <c r="Q3632" s="8"/>
      <c r="R3632" s="8"/>
      <c r="S3632" s="9"/>
      <c r="T3632" s="8"/>
      <c r="U3632" s="8"/>
      <c r="V3632" s="9"/>
      <c r="W3632" s="8"/>
      <c r="X3632" s="8"/>
      <c r="Y3632" s="9"/>
      <c r="Z3632" s="8"/>
      <c r="AA3632" s="8"/>
      <c r="AB3632" s="9"/>
      <c r="AC3632" s="8"/>
      <c r="AD3632" s="8"/>
      <c r="AE3632" s="9"/>
      <c r="AF3632" s="8"/>
      <c r="AG3632" s="8"/>
      <c r="AH3632" s="9"/>
      <c r="AI3632" s="13"/>
      <c r="AJ3632" s="8"/>
      <c r="AK3632" s="8"/>
      <c r="AL3632" s="8"/>
      <c r="AM3632" s="3"/>
    </row>
    <row r="3633" spans="1:39" s="10" customFormat="1" ht="18.95" customHeight="1" x14ac:dyDescent="0.25">
      <c r="A3633" s="8"/>
      <c r="B3633" s="8"/>
      <c r="C3633" s="8"/>
      <c r="D3633" s="9"/>
      <c r="E3633" s="8"/>
      <c r="F3633" s="8"/>
      <c r="G3633" s="9"/>
      <c r="H3633" s="8"/>
      <c r="I3633" s="8"/>
      <c r="J3633" s="9"/>
      <c r="K3633" s="8"/>
      <c r="L3633" s="8"/>
      <c r="M3633" s="9"/>
      <c r="N3633" s="8"/>
      <c r="O3633" s="8"/>
      <c r="P3633" s="9"/>
      <c r="Q3633" s="8"/>
      <c r="R3633" s="8"/>
      <c r="S3633" s="9"/>
      <c r="T3633" s="8"/>
      <c r="U3633" s="8"/>
      <c r="V3633" s="9"/>
      <c r="W3633" s="8"/>
      <c r="X3633" s="8"/>
      <c r="Y3633" s="9"/>
      <c r="Z3633" s="8"/>
      <c r="AA3633" s="8"/>
      <c r="AB3633" s="9"/>
      <c r="AC3633" s="8"/>
      <c r="AD3633" s="8"/>
      <c r="AE3633" s="9"/>
      <c r="AF3633" s="8"/>
      <c r="AG3633" s="8"/>
      <c r="AH3633" s="9"/>
      <c r="AI3633" s="13"/>
      <c r="AJ3633" s="8"/>
      <c r="AK3633" s="8"/>
      <c r="AL3633" s="8"/>
      <c r="AM3633" s="3"/>
    </row>
    <row r="3634" spans="1:39" s="10" customFormat="1" ht="18.95" customHeight="1" x14ac:dyDescent="0.25">
      <c r="A3634" s="8"/>
      <c r="B3634" s="8"/>
      <c r="C3634" s="8"/>
      <c r="D3634" s="9"/>
      <c r="E3634" s="8"/>
      <c r="F3634" s="8"/>
      <c r="G3634" s="9"/>
      <c r="H3634" s="8"/>
      <c r="I3634" s="8"/>
      <c r="J3634" s="9"/>
      <c r="K3634" s="8"/>
      <c r="L3634" s="8"/>
      <c r="M3634" s="9"/>
      <c r="N3634" s="8"/>
      <c r="O3634" s="8"/>
      <c r="P3634" s="9"/>
      <c r="Q3634" s="8"/>
      <c r="R3634" s="8"/>
      <c r="S3634" s="9"/>
      <c r="T3634" s="8"/>
      <c r="U3634" s="8"/>
      <c r="V3634" s="9"/>
      <c r="W3634" s="8"/>
      <c r="X3634" s="8"/>
      <c r="Y3634" s="9"/>
      <c r="Z3634" s="8"/>
      <c r="AA3634" s="8"/>
      <c r="AB3634" s="9"/>
      <c r="AC3634" s="8"/>
      <c r="AD3634" s="8"/>
      <c r="AE3634" s="9"/>
      <c r="AF3634" s="8"/>
      <c r="AG3634" s="8"/>
      <c r="AH3634" s="9"/>
      <c r="AI3634" s="13"/>
      <c r="AJ3634" s="8"/>
      <c r="AK3634" s="8"/>
      <c r="AL3634" s="8"/>
      <c r="AM3634" s="3"/>
    </row>
    <row r="3635" spans="1:39" s="10" customFormat="1" ht="18.95" customHeight="1" x14ac:dyDescent="0.25">
      <c r="A3635" s="8"/>
      <c r="B3635" s="8"/>
      <c r="C3635" s="8"/>
      <c r="D3635" s="9"/>
      <c r="E3635" s="8"/>
      <c r="F3635" s="8"/>
      <c r="G3635" s="9"/>
      <c r="H3635" s="8"/>
      <c r="I3635" s="8"/>
      <c r="J3635" s="9"/>
      <c r="K3635" s="8"/>
      <c r="L3635" s="8"/>
      <c r="M3635" s="9"/>
      <c r="N3635" s="8"/>
      <c r="O3635" s="8"/>
      <c r="P3635" s="9"/>
      <c r="Q3635" s="8"/>
      <c r="R3635" s="8"/>
      <c r="S3635" s="9"/>
      <c r="T3635" s="8"/>
      <c r="U3635" s="8"/>
      <c r="V3635" s="9"/>
      <c r="W3635" s="8"/>
      <c r="X3635" s="8"/>
      <c r="Y3635" s="9"/>
      <c r="Z3635" s="8"/>
      <c r="AA3635" s="8"/>
      <c r="AB3635" s="9"/>
      <c r="AC3635" s="8"/>
      <c r="AD3635" s="8"/>
      <c r="AE3635" s="9"/>
      <c r="AF3635" s="8"/>
      <c r="AG3635" s="8"/>
      <c r="AH3635" s="9"/>
      <c r="AI3635" s="13"/>
      <c r="AJ3635" s="8"/>
      <c r="AK3635" s="8"/>
      <c r="AL3635" s="8"/>
      <c r="AM3635" s="3"/>
    </row>
    <row r="3636" spans="1:39" s="10" customFormat="1" ht="18.95" customHeight="1" x14ac:dyDescent="0.25">
      <c r="A3636" s="8"/>
      <c r="B3636" s="8"/>
      <c r="C3636" s="8"/>
      <c r="D3636" s="9"/>
      <c r="E3636" s="8"/>
      <c r="F3636" s="8"/>
      <c r="G3636" s="9"/>
      <c r="H3636" s="8"/>
      <c r="I3636" s="8"/>
      <c r="J3636" s="9"/>
      <c r="K3636" s="8"/>
      <c r="L3636" s="8"/>
      <c r="M3636" s="9"/>
      <c r="N3636" s="8"/>
      <c r="O3636" s="8"/>
      <c r="P3636" s="9"/>
      <c r="Q3636" s="8"/>
      <c r="R3636" s="8"/>
      <c r="S3636" s="9"/>
      <c r="T3636" s="8"/>
      <c r="U3636" s="8"/>
      <c r="V3636" s="9"/>
      <c r="W3636" s="8"/>
      <c r="X3636" s="8"/>
      <c r="Y3636" s="9"/>
      <c r="Z3636" s="8"/>
      <c r="AA3636" s="8"/>
      <c r="AB3636" s="9"/>
      <c r="AC3636" s="8"/>
      <c r="AD3636" s="8"/>
      <c r="AE3636" s="9"/>
      <c r="AF3636" s="8"/>
      <c r="AG3636" s="8"/>
      <c r="AH3636" s="9"/>
      <c r="AI3636" s="13"/>
      <c r="AJ3636" s="8"/>
      <c r="AK3636" s="8"/>
      <c r="AL3636" s="8"/>
      <c r="AM3636" s="3"/>
    </row>
    <row r="3637" spans="1:39" s="10" customFormat="1" ht="18.95" customHeight="1" x14ac:dyDescent="0.25">
      <c r="A3637" s="8"/>
      <c r="B3637" s="8"/>
      <c r="C3637" s="8"/>
      <c r="D3637" s="9"/>
      <c r="E3637" s="8"/>
      <c r="F3637" s="8"/>
      <c r="G3637" s="9"/>
      <c r="H3637" s="8"/>
      <c r="I3637" s="8"/>
      <c r="J3637" s="9"/>
      <c r="K3637" s="8"/>
      <c r="L3637" s="8"/>
      <c r="M3637" s="9"/>
      <c r="N3637" s="8"/>
      <c r="O3637" s="8"/>
      <c r="P3637" s="9"/>
      <c r="Q3637" s="8"/>
      <c r="R3637" s="8"/>
      <c r="S3637" s="9"/>
      <c r="T3637" s="8"/>
      <c r="U3637" s="8"/>
      <c r="V3637" s="9"/>
      <c r="W3637" s="8"/>
      <c r="X3637" s="8"/>
      <c r="Y3637" s="9"/>
      <c r="Z3637" s="8"/>
      <c r="AA3637" s="8"/>
      <c r="AB3637" s="9"/>
      <c r="AC3637" s="8"/>
      <c r="AD3637" s="8"/>
      <c r="AE3637" s="9"/>
      <c r="AF3637" s="8"/>
      <c r="AG3637" s="8"/>
      <c r="AH3637" s="9"/>
      <c r="AI3637" s="13"/>
      <c r="AJ3637" s="8"/>
      <c r="AK3637" s="8"/>
      <c r="AL3637" s="8"/>
      <c r="AM3637" s="3"/>
    </row>
    <row r="3638" spans="1:39" s="10" customFormat="1" ht="18.95" customHeight="1" x14ac:dyDescent="0.25">
      <c r="A3638" s="8"/>
      <c r="B3638" s="8"/>
      <c r="C3638" s="8"/>
      <c r="D3638" s="9"/>
      <c r="E3638" s="8"/>
      <c r="F3638" s="8"/>
      <c r="G3638" s="9"/>
      <c r="H3638" s="8"/>
      <c r="I3638" s="8"/>
      <c r="J3638" s="9"/>
      <c r="K3638" s="8"/>
      <c r="L3638" s="8"/>
      <c r="M3638" s="9"/>
      <c r="N3638" s="8"/>
      <c r="O3638" s="8"/>
      <c r="P3638" s="9"/>
      <c r="Q3638" s="8"/>
      <c r="R3638" s="8"/>
      <c r="S3638" s="9"/>
      <c r="T3638" s="8"/>
      <c r="U3638" s="8"/>
      <c r="V3638" s="9"/>
      <c r="W3638" s="8"/>
      <c r="X3638" s="8"/>
      <c r="Y3638" s="9"/>
      <c r="Z3638" s="8"/>
      <c r="AA3638" s="8"/>
      <c r="AB3638" s="9"/>
      <c r="AC3638" s="8"/>
      <c r="AD3638" s="8"/>
      <c r="AE3638" s="9"/>
      <c r="AF3638" s="8"/>
      <c r="AG3638" s="8"/>
      <c r="AH3638" s="9"/>
      <c r="AI3638" s="13"/>
      <c r="AJ3638" s="8"/>
      <c r="AK3638" s="8"/>
      <c r="AL3638" s="8"/>
      <c r="AM3638" s="3"/>
    </row>
    <row r="3639" spans="1:39" s="10" customFormat="1" ht="18.95" customHeight="1" x14ac:dyDescent="0.25">
      <c r="A3639" s="8"/>
      <c r="B3639" s="8"/>
      <c r="C3639" s="8"/>
      <c r="D3639" s="9"/>
      <c r="E3639" s="8"/>
      <c r="F3639" s="8"/>
      <c r="G3639" s="9"/>
      <c r="H3639" s="8"/>
      <c r="I3639" s="8"/>
      <c r="J3639" s="9"/>
      <c r="K3639" s="8"/>
      <c r="L3639" s="8"/>
      <c r="M3639" s="9"/>
      <c r="N3639" s="8"/>
      <c r="O3639" s="8"/>
      <c r="P3639" s="9"/>
      <c r="Q3639" s="8"/>
      <c r="R3639" s="8"/>
      <c r="S3639" s="9"/>
      <c r="T3639" s="8"/>
      <c r="U3639" s="8"/>
      <c r="V3639" s="9"/>
      <c r="W3639" s="8"/>
      <c r="X3639" s="8"/>
      <c r="Y3639" s="9"/>
      <c r="Z3639" s="8"/>
      <c r="AA3639" s="8"/>
      <c r="AB3639" s="9"/>
      <c r="AC3639" s="8"/>
      <c r="AD3639" s="8"/>
      <c r="AE3639" s="9"/>
      <c r="AF3639" s="8"/>
      <c r="AG3639" s="8"/>
      <c r="AH3639" s="9"/>
      <c r="AI3639" s="13"/>
      <c r="AJ3639" s="8"/>
      <c r="AK3639" s="8"/>
      <c r="AL3639" s="8"/>
      <c r="AM3639" s="3"/>
    </row>
    <row r="3640" spans="1:39" s="10" customFormat="1" ht="18.95" customHeight="1" x14ac:dyDescent="0.25">
      <c r="A3640" s="8"/>
      <c r="B3640" s="8"/>
      <c r="C3640" s="8"/>
      <c r="D3640" s="9"/>
      <c r="E3640" s="8"/>
      <c r="F3640" s="8"/>
      <c r="G3640" s="9"/>
      <c r="H3640" s="8"/>
      <c r="I3640" s="8"/>
      <c r="J3640" s="9"/>
      <c r="K3640" s="8"/>
      <c r="L3640" s="8"/>
      <c r="M3640" s="9"/>
      <c r="N3640" s="8"/>
      <c r="O3640" s="8"/>
      <c r="P3640" s="9"/>
      <c r="Q3640" s="8"/>
      <c r="R3640" s="8"/>
      <c r="S3640" s="9"/>
      <c r="T3640" s="8"/>
      <c r="U3640" s="8"/>
      <c r="V3640" s="9"/>
      <c r="W3640" s="8"/>
      <c r="X3640" s="8"/>
      <c r="Y3640" s="9"/>
      <c r="Z3640" s="8"/>
      <c r="AA3640" s="8"/>
      <c r="AB3640" s="9"/>
      <c r="AC3640" s="8"/>
      <c r="AD3640" s="8"/>
      <c r="AE3640" s="9"/>
      <c r="AF3640" s="8"/>
      <c r="AG3640" s="8"/>
      <c r="AH3640" s="9"/>
      <c r="AI3640" s="13"/>
      <c r="AJ3640" s="8"/>
      <c r="AK3640" s="8"/>
      <c r="AL3640" s="8"/>
      <c r="AM3640" s="3"/>
    </row>
    <row r="3641" spans="1:39" s="10" customFormat="1" ht="18.95" customHeight="1" x14ac:dyDescent="0.25">
      <c r="A3641" s="8"/>
      <c r="B3641" s="8"/>
      <c r="C3641" s="8"/>
      <c r="D3641" s="9"/>
      <c r="E3641" s="8"/>
      <c r="F3641" s="8"/>
      <c r="G3641" s="9"/>
      <c r="H3641" s="8"/>
      <c r="I3641" s="8"/>
      <c r="J3641" s="9"/>
      <c r="K3641" s="8"/>
      <c r="L3641" s="8"/>
      <c r="M3641" s="9"/>
      <c r="N3641" s="8"/>
      <c r="O3641" s="8"/>
      <c r="P3641" s="9"/>
      <c r="Q3641" s="8"/>
      <c r="R3641" s="8"/>
      <c r="S3641" s="9"/>
      <c r="T3641" s="8"/>
      <c r="U3641" s="8"/>
      <c r="V3641" s="9"/>
      <c r="W3641" s="8"/>
      <c r="X3641" s="8"/>
      <c r="Y3641" s="9"/>
      <c r="Z3641" s="8"/>
      <c r="AA3641" s="8"/>
      <c r="AB3641" s="9"/>
      <c r="AC3641" s="8"/>
      <c r="AD3641" s="8"/>
      <c r="AE3641" s="9"/>
      <c r="AF3641" s="8"/>
      <c r="AG3641" s="8"/>
      <c r="AH3641" s="9"/>
      <c r="AI3641" s="13"/>
      <c r="AJ3641" s="8"/>
      <c r="AK3641" s="8"/>
      <c r="AL3641" s="8"/>
      <c r="AM3641" s="3"/>
    </row>
    <row r="3642" spans="1:39" s="10" customFormat="1" ht="18.95" customHeight="1" x14ac:dyDescent="0.25">
      <c r="A3642" s="8"/>
      <c r="B3642" s="8"/>
      <c r="C3642" s="8"/>
      <c r="D3642" s="9"/>
      <c r="E3642" s="8"/>
      <c r="F3642" s="8"/>
      <c r="G3642" s="9"/>
      <c r="H3642" s="8"/>
      <c r="I3642" s="8"/>
      <c r="J3642" s="9"/>
      <c r="K3642" s="8"/>
      <c r="L3642" s="8"/>
      <c r="M3642" s="9"/>
      <c r="N3642" s="8"/>
      <c r="O3642" s="8"/>
      <c r="P3642" s="9"/>
      <c r="Q3642" s="8"/>
      <c r="R3642" s="8"/>
      <c r="S3642" s="9"/>
      <c r="T3642" s="8"/>
      <c r="U3642" s="8"/>
      <c r="V3642" s="9"/>
      <c r="W3642" s="8"/>
      <c r="X3642" s="8"/>
      <c r="Y3642" s="9"/>
      <c r="Z3642" s="8"/>
      <c r="AA3642" s="8"/>
      <c r="AB3642" s="9"/>
      <c r="AC3642" s="8"/>
      <c r="AD3642" s="8"/>
      <c r="AE3642" s="9"/>
      <c r="AF3642" s="8"/>
      <c r="AG3642" s="8"/>
      <c r="AH3642" s="9"/>
      <c r="AI3642" s="13"/>
      <c r="AJ3642" s="8"/>
      <c r="AK3642" s="8"/>
      <c r="AL3642" s="8"/>
      <c r="AM3642" s="3"/>
    </row>
    <row r="3643" spans="1:39" s="10" customFormat="1" ht="18.95" customHeight="1" x14ac:dyDescent="0.25">
      <c r="A3643" s="8"/>
      <c r="B3643" s="8"/>
      <c r="C3643" s="8"/>
      <c r="D3643" s="9"/>
      <c r="E3643" s="8"/>
      <c r="F3643" s="8"/>
      <c r="G3643" s="9"/>
      <c r="H3643" s="8"/>
      <c r="I3643" s="8"/>
      <c r="J3643" s="9"/>
      <c r="K3643" s="8"/>
      <c r="L3643" s="8"/>
      <c r="M3643" s="9"/>
      <c r="N3643" s="8"/>
      <c r="O3643" s="8"/>
      <c r="P3643" s="9"/>
      <c r="Q3643" s="8"/>
      <c r="R3643" s="8"/>
      <c r="S3643" s="9"/>
      <c r="T3643" s="8"/>
      <c r="U3643" s="8"/>
      <c r="V3643" s="9"/>
      <c r="W3643" s="8"/>
      <c r="X3643" s="8"/>
      <c r="Y3643" s="9"/>
      <c r="Z3643" s="8"/>
      <c r="AA3643" s="8"/>
      <c r="AB3643" s="9"/>
      <c r="AC3643" s="8"/>
      <c r="AD3643" s="8"/>
      <c r="AE3643" s="9"/>
      <c r="AF3643" s="8"/>
      <c r="AG3643" s="8"/>
      <c r="AH3643" s="9"/>
      <c r="AI3643" s="13"/>
      <c r="AJ3643" s="8"/>
      <c r="AK3643" s="8"/>
      <c r="AL3643" s="8"/>
      <c r="AM3643" s="3"/>
    </row>
    <row r="3644" spans="1:39" s="10" customFormat="1" ht="18.95" customHeight="1" x14ac:dyDescent="0.25">
      <c r="A3644" s="8"/>
      <c r="B3644" s="8"/>
      <c r="C3644" s="8"/>
      <c r="D3644" s="9"/>
      <c r="E3644" s="8"/>
      <c r="F3644" s="8"/>
      <c r="G3644" s="9"/>
      <c r="H3644" s="8"/>
      <c r="I3644" s="8"/>
      <c r="J3644" s="9"/>
      <c r="K3644" s="8"/>
      <c r="L3644" s="8"/>
      <c r="M3644" s="9"/>
      <c r="N3644" s="8"/>
      <c r="O3644" s="8"/>
      <c r="P3644" s="9"/>
      <c r="Q3644" s="8"/>
      <c r="R3644" s="8"/>
      <c r="S3644" s="9"/>
      <c r="T3644" s="8"/>
      <c r="U3644" s="8"/>
      <c r="V3644" s="9"/>
      <c r="W3644" s="8"/>
      <c r="X3644" s="8"/>
      <c r="Y3644" s="9"/>
      <c r="Z3644" s="8"/>
      <c r="AA3644" s="8"/>
      <c r="AB3644" s="9"/>
      <c r="AC3644" s="8"/>
      <c r="AD3644" s="8"/>
      <c r="AE3644" s="9"/>
      <c r="AF3644" s="8"/>
      <c r="AG3644" s="8"/>
      <c r="AH3644" s="9"/>
      <c r="AI3644" s="13"/>
      <c r="AJ3644" s="8"/>
      <c r="AK3644" s="8"/>
      <c r="AL3644" s="8"/>
      <c r="AM3644" s="3"/>
    </row>
    <row r="3645" spans="1:39" s="10" customFormat="1" ht="18.95" customHeight="1" x14ac:dyDescent="0.25">
      <c r="A3645" s="8"/>
      <c r="B3645" s="8"/>
      <c r="C3645" s="8"/>
      <c r="D3645" s="9"/>
      <c r="E3645" s="8"/>
      <c r="F3645" s="8"/>
      <c r="G3645" s="9"/>
      <c r="H3645" s="8"/>
      <c r="I3645" s="8"/>
      <c r="J3645" s="9"/>
      <c r="K3645" s="8"/>
      <c r="L3645" s="8"/>
      <c r="M3645" s="9"/>
      <c r="N3645" s="8"/>
      <c r="O3645" s="8"/>
      <c r="P3645" s="9"/>
      <c r="Q3645" s="8"/>
      <c r="R3645" s="8"/>
      <c r="S3645" s="9"/>
      <c r="T3645" s="8"/>
      <c r="U3645" s="8"/>
      <c r="V3645" s="9"/>
      <c r="W3645" s="8"/>
      <c r="X3645" s="8"/>
      <c r="Y3645" s="9"/>
      <c r="Z3645" s="8"/>
      <c r="AA3645" s="8"/>
      <c r="AB3645" s="9"/>
      <c r="AC3645" s="8"/>
      <c r="AD3645" s="8"/>
      <c r="AE3645" s="9"/>
      <c r="AF3645" s="8"/>
      <c r="AG3645" s="8"/>
      <c r="AH3645" s="9"/>
      <c r="AI3645" s="13"/>
      <c r="AJ3645" s="8"/>
      <c r="AK3645" s="8"/>
      <c r="AL3645" s="8"/>
      <c r="AM3645" s="3"/>
    </row>
    <row r="3646" spans="1:39" s="10" customFormat="1" ht="18.95" customHeight="1" x14ac:dyDescent="0.25">
      <c r="A3646" s="8"/>
      <c r="B3646" s="8"/>
      <c r="C3646" s="8"/>
      <c r="D3646" s="9"/>
      <c r="E3646" s="8"/>
      <c r="F3646" s="8"/>
      <c r="G3646" s="9"/>
      <c r="H3646" s="8"/>
      <c r="I3646" s="8"/>
      <c r="J3646" s="9"/>
      <c r="K3646" s="8"/>
      <c r="L3646" s="8"/>
      <c r="M3646" s="9"/>
      <c r="N3646" s="8"/>
      <c r="O3646" s="8"/>
      <c r="P3646" s="9"/>
      <c r="Q3646" s="8"/>
      <c r="R3646" s="8"/>
      <c r="S3646" s="9"/>
      <c r="T3646" s="8"/>
      <c r="U3646" s="8"/>
      <c r="V3646" s="9"/>
      <c r="W3646" s="8"/>
      <c r="X3646" s="8"/>
      <c r="Y3646" s="9"/>
      <c r="Z3646" s="8"/>
      <c r="AA3646" s="8"/>
      <c r="AB3646" s="9"/>
      <c r="AC3646" s="8"/>
      <c r="AD3646" s="8"/>
      <c r="AE3646" s="9"/>
      <c r="AF3646" s="8"/>
      <c r="AG3646" s="8"/>
      <c r="AH3646" s="9"/>
      <c r="AI3646" s="13"/>
      <c r="AJ3646" s="8"/>
      <c r="AK3646" s="8"/>
      <c r="AL3646" s="8"/>
      <c r="AM3646" s="3"/>
    </row>
    <row r="3647" spans="1:39" s="10" customFormat="1" ht="18.95" customHeight="1" x14ac:dyDescent="0.25">
      <c r="A3647" s="8"/>
      <c r="B3647" s="8"/>
      <c r="C3647" s="8"/>
      <c r="D3647" s="9"/>
      <c r="E3647" s="8"/>
      <c r="F3647" s="8"/>
      <c r="G3647" s="9"/>
      <c r="H3647" s="8"/>
      <c r="I3647" s="8"/>
      <c r="J3647" s="9"/>
      <c r="K3647" s="8"/>
      <c r="L3647" s="8"/>
      <c r="M3647" s="9"/>
      <c r="N3647" s="8"/>
      <c r="O3647" s="8"/>
      <c r="P3647" s="9"/>
      <c r="Q3647" s="8"/>
      <c r="R3647" s="8"/>
      <c r="S3647" s="9"/>
      <c r="T3647" s="8"/>
      <c r="U3647" s="8"/>
      <c r="V3647" s="9"/>
      <c r="W3647" s="8"/>
      <c r="X3647" s="8"/>
      <c r="Y3647" s="9"/>
      <c r="Z3647" s="8"/>
      <c r="AA3647" s="8"/>
      <c r="AB3647" s="9"/>
      <c r="AC3647" s="8"/>
      <c r="AD3647" s="8"/>
      <c r="AE3647" s="9"/>
      <c r="AF3647" s="8"/>
      <c r="AG3647" s="8"/>
      <c r="AH3647" s="9"/>
      <c r="AI3647" s="13"/>
      <c r="AJ3647" s="8"/>
      <c r="AK3647" s="8"/>
      <c r="AL3647" s="8"/>
      <c r="AM3647" s="3"/>
    </row>
    <row r="3648" spans="1:39" s="10" customFormat="1" ht="18.95" customHeight="1" x14ac:dyDescent="0.25">
      <c r="A3648" s="8"/>
      <c r="B3648" s="8"/>
      <c r="C3648" s="8"/>
      <c r="D3648" s="9"/>
      <c r="E3648" s="8"/>
      <c r="F3648" s="8"/>
      <c r="G3648" s="9"/>
      <c r="H3648" s="8"/>
      <c r="I3648" s="8"/>
      <c r="J3648" s="9"/>
      <c r="K3648" s="8"/>
      <c r="L3648" s="8"/>
      <c r="M3648" s="9"/>
      <c r="N3648" s="8"/>
      <c r="O3648" s="8"/>
      <c r="P3648" s="9"/>
      <c r="Q3648" s="8"/>
      <c r="R3648" s="8"/>
      <c r="S3648" s="9"/>
      <c r="T3648" s="8"/>
      <c r="U3648" s="8"/>
      <c r="V3648" s="9"/>
      <c r="W3648" s="8"/>
      <c r="X3648" s="8"/>
      <c r="Y3648" s="9"/>
      <c r="Z3648" s="8"/>
      <c r="AA3648" s="8"/>
      <c r="AB3648" s="9"/>
      <c r="AC3648" s="8"/>
      <c r="AD3648" s="8"/>
      <c r="AE3648" s="9"/>
      <c r="AF3648" s="8"/>
      <c r="AG3648" s="8"/>
      <c r="AH3648" s="9"/>
      <c r="AI3648" s="13"/>
      <c r="AJ3648" s="8"/>
      <c r="AK3648" s="8"/>
      <c r="AL3648" s="8"/>
      <c r="AM3648" s="3"/>
    </row>
    <row r="3649" spans="1:39" s="10" customFormat="1" ht="18.95" customHeight="1" x14ac:dyDescent="0.25">
      <c r="A3649" s="8"/>
      <c r="B3649" s="8"/>
      <c r="C3649" s="8"/>
      <c r="D3649" s="9"/>
      <c r="E3649" s="8"/>
      <c r="F3649" s="8"/>
      <c r="G3649" s="9"/>
      <c r="H3649" s="8"/>
      <c r="I3649" s="8"/>
      <c r="J3649" s="9"/>
      <c r="K3649" s="8"/>
      <c r="L3649" s="8"/>
      <c r="M3649" s="9"/>
      <c r="N3649" s="8"/>
      <c r="O3649" s="8"/>
      <c r="P3649" s="9"/>
      <c r="Q3649" s="8"/>
      <c r="R3649" s="8"/>
      <c r="S3649" s="9"/>
      <c r="T3649" s="8"/>
      <c r="U3649" s="8"/>
      <c r="V3649" s="9"/>
      <c r="W3649" s="8"/>
      <c r="X3649" s="8"/>
      <c r="Y3649" s="9"/>
      <c r="Z3649" s="8"/>
      <c r="AA3649" s="8"/>
      <c r="AB3649" s="9"/>
      <c r="AC3649" s="8"/>
      <c r="AD3649" s="8"/>
      <c r="AE3649" s="9"/>
      <c r="AF3649" s="8"/>
      <c r="AG3649" s="8"/>
      <c r="AH3649" s="9"/>
      <c r="AI3649" s="13"/>
      <c r="AJ3649" s="8"/>
      <c r="AK3649" s="8"/>
      <c r="AL3649" s="8"/>
      <c r="AM3649" s="3"/>
    </row>
    <row r="3650" spans="1:39" s="10" customFormat="1" ht="18.95" customHeight="1" x14ac:dyDescent="0.25">
      <c r="A3650" s="8"/>
      <c r="B3650" s="8"/>
      <c r="C3650" s="8"/>
      <c r="D3650" s="9"/>
      <c r="E3650" s="8"/>
      <c r="F3650" s="8"/>
      <c r="G3650" s="9"/>
      <c r="H3650" s="8"/>
      <c r="I3650" s="8"/>
      <c r="J3650" s="9"/>
      <c r="K3650" s="8"/>
      <c r="L3650" s="8"/>
      <c r="M3650" s="9"/>
      <c r="N3650" s="8"/>
      <c r="O3650" s="8"/>
      <c r="P3650" s="9"/>
      <c r="Q3650" s="8"/>
      <c r="R3650" s="8"/>
      <c r="S3650" s="9"/>
      <c r="T3650" s="8"/>
      <c r="U3650" s="8"/>
      <c r="V3650" s="9"/>
      <c r="W3650" s="8"/>
      <c r="X3650" s="8"/>
      <c r="Y3650" s="9"/>
      <c r="Z3650" s="8"/>
      <c r="AA3650" s="8"/>
      <c r="AB3650" s="9"/>
      <c r="AC3650" s="8"/>
      <c r="AD3650" s="8"/>
      <c r="AE3650" s="9"/>
      <c r="AF3650" s="8"/>
      <c r="AG3650" s="8"/>
      <c r="AH3650" s="9"/>
      <c r="AI3650" s="13"/>
      <c r="AJ3650" s="8"/>
      <c r="AK3650" s="8"/>
      <c r="AL3650" s="8"/>
      <c r="AM3650" s="3"/>
    </row>
    <row r="3651" spans="1:39" s="10" customFormat="1" ht="18.95" customHeight="1" x14ac:dyDescent="0.25">
      <c r="A3651" s="8"/>
      <c r="B3651" s="8"/>
      <c r="C3651" s="8"/>
      <c r="D3651" s="9"/>
      <c r="E3651" s="8"/>
      <c r="F3651" s="8"/>
      <c r="G3651" s="9"/>
      <c r="H3651" s="8"/>
      <c r="I3651" s="8"/>
      <c r="J3651" s="9"/>
      <c r="K3651" s="8"/>
      <c r="L3651" s="8"/>
      <c r="M3651" s="9"/>
      <c r="N3651" s="8"/>
      <c r="O3651" s="8"/>
      <c r="P3651" s="9"/>
      <c r="Q3651" s="8"/>
      <c r="R3651" s="8"/>
      <c r="S3651" s="9"/>
      <c r="T3651" s="8"/>
      <c r="U3651" s="8"/>
      <c r="V3651" s="9"/>
      <c r="W3651" s="8"/>
      <c r="X3651" s="8"/>
      <c r="Y3651" s="9"/>
      <c r="Z3651" s="8"/>
      <c r="AA3651" s="8"/>
      <c r="AB3651" s="9"/>
      <c r="AC3651" s="8"/>
      <c r="AD3651" s="8"/>
      <c r="AE3651" s="9"/>
      <c r="AF3651" s="8"/>
      <c r="AG3651" s="8"/>
      <c r="AH3651" s="9"/>
      <c r="AI3651" s="13"/>
      <c r="AJ3651" s="8"/>
      <c r="AK3651" s="8"/>
      <c r="AL3651" s="8"/>
      <c r="AM3651" s="3"/>
    </row>
    <row r="3652" spans="1:39" s="10" customFormat="1" ht="18.95" customHeight="1" x14ac:dyDescent="0.25">
      <c r="A3652" s="8"/>
      <c r="B3652" s="8"/>
      <c r="C3652" s="8"/>
      <c r="D3652" s="9"/>
      <c r="E3652" s="8"/>
      <c r="F3652" s="8"/>
      <c r="G3652" s="9"/>
      <c r="H3652" s="8"/>
      <c r="I3652" s="8"/>
      <c r="J3652" s="9"/>
      <c r="K3652" s="8"/>
      <c r="L3652" s="8"/>
      <c r="M3652" s="9"/>
      <c r="N3652" s="8"/>
      <c r="O3652" s="8"/>
      <c r="P3652" s="9"/>
      <c r="Q3652" s="8"/>
      <c r="R3652" s="8"/>
      <c r="S3652" s="9"/>
      <c r="T3652" s="8"/>
      <c r="U3652" s="8"/>
      <c r="V3652" s="9"/>
      <c r="W3652" s="8"/>
      <c r="X3652" s="8"/>
      <c r="Y3652" s="9"/>
      <c r="Z3652" s="8"/>
      <c r="AA3652" s="8"/>
      <c r="AB3652" s="9"/>
      <c r="AC3652" s="8"/>
      <c r="AD3652" s="8"/>
      <c r="AE3652" s="9"/>
      <c r="AF3652" s="8"/>
      <c r="AG3652" s="8"/>
      <c r="AH3652" s="9"/>
      <c r="AI3652" s="13"/>
      <c r="AJ3652" s="8"/>
      <c r="AK3652" s="8"/>
      <c r="AL3652" s="8"/>
      <c r="AM3652" s="3"/>
    </row>
    <row r="3653" spans="1:39" s="10" customFormat="1" ht="18.95" customHeight="1" x14ac:dyDescent="0.25">
      <c r="A3653" s="8"/>
      <c r="B3653" s="8"/>
      <c r="C3653" s="8"/>
      <c r="D3653" s="9"/>
      <c r="E3653" s="8"/>
      <c r="F3653" s="8"/>
      <c r="G3653" s="9"/>
      <c r="H3653" s="8"/>
      <c r="I3653" s="8"/>
      <c r="J3653" s="9"/>
      <c r="K3653" s="8"/>
      <c r="L3653" s="8"/>
      <c r="M3653" s="9"/>
      <c r="N3653" s="8"/>
      <c r="O3653" s="8"/>
      <c r="P3653" s="9"/>
      <c r="Q3653" s="8"/>
      <c r="R3653" s="8"/>
      <c r="S3653" s="9"/>
      <c r="T3653" s="8"/>
      <c r="U3653" s="8"/>
      <c r="V3653" s="9"/>
      <c r="W3653" s="8"/>
      <c r="X3653" s="8"/>
      <c r="Y3653" s="9"/>
      <c r="Z3653" s="8"/>
      <c r="AA3653" s="8"/>
      <c r="AB3653" s="9"/>
      <c r="AC3653" s="8"/>
      <c r="AD3653" s="8"/>
      <c r="AE3653" s="9"/>
      <c r="AF3653" s="8"/>
      <c r="AG3653" s="8"/>
      <c r="AH3653" s="9"/>
      <c r="AI3653" s="13"/>
      <c r="AJ3653" s="8"/>
      <c r="AK3653" s="8"/>
      <c r="AL3653" s="8"/>
      <c r="AM3653" s="3"/>
    </row>
    <row r="3654" spans="1:39" s="10" customFormat="1" ht="18.95" customHeight="1" x14ac:dyDescent="0.25">
      <c r="A3654" s="8"/>
      <c r="B3654" s="8"/>
      <c r="C3654" s="8"/>
      <c r="D3654" s="9"/>
      <c r="E3654" s="8"/>
      <c r="F3654" s="8"/>
      <c r="G3654" s="9"/>
      <c r="H3654" s="8"/>
      <c r="I3654" s="8"/>
      <c r="J3654" s="9"/>
      <c r="K3654" s="8"/>
      <c r="L3654" s="8"/>
      <c r="M3654" s="9"/>
      <c r="N3654" s="8"/>
      <c r="O3654" s="8"/>
      <c r="P3654" s="9"/>
      <c r="Q3654" s="8"/>
      <c r="R3654" s="8"/>
      <c r="S3654" s="9"/>
      <c r="T3654" s="8"/>
      <c r="U3654" s="8"/>
      <c r="V3654" s="9"/>
      <c r="W3654" s="8"/>
      <c r="X3654" s="8"/>
      <c r="Y3654" s="9"/>
      <c r="Z3654" s="8"/>
      <c r="AA3654" s="8"/>
      <c r="AB3654" s="9"/>
      <c r="AC3654" s="8"/>
      <c r="AD3654" s="8"/>
      <c r="AE3654" s="9"/>
      <c r="AF3654" s="8"/>
      <c r="AG3654" s="8"/>
      <c r="AH3654" s="9"/>
      <c r="AI3654" s="13"/>
      <c r="AJ3654" s="8"/>
      <c r="AK3654" s="8"/>
      <c r="AL3654" s="8"/>
      <c r="AM3654" s="3"/>
    </row>
    <row r="3655" spans="1:39" s="10" customFormat="1" ht="18.95" customHeight="1" x14ac:dyDescent="0.25">
      <c r="A3655" s="8"/>
      <c r="B3655" s="8"/>
      <c r="C3655" s="8"/>
      <c r="D3655" s="9"/>
      <c r="E3655" s="8"/>
      <c r="F3655" s="8"/>
      <c r="G3655" s="9"/>
      <c r="H3655" s="8"/>
      <c r="I3655" s="8"/>
      <c r="J3655" s="9"/>
      <c r="K3655" s="8"/>
      <c r="L3655" s="8"/>
      <c r="M3655" s="9"/>
      <c r="N3655" s="8"/>
      <c r="O3655" s="8"/>
      <c r="P3655" s="9"/>
      <c r="Q3655" s="8"/>
      <c r="R3655" s="8"/>
      <c r="S3655" s="9"/>
      <c r="T3655" s="8"/>
      <c r="U3655" s="8"/>
      <c r="V3655" s="9"/>
      <c r="W3655" s="8"/>
      <c r="X3655" s="8"/>
      <c r="Y3655" s="9"/>
      <c r="Z3655" s="8"/>
      <c r="AA3655" s="8"/>
      <c r="AB3655" s="9"/>
      <c r="AC3655" s="8"/>
      <c r="AD3655" s="8"/>
      <c r="AE3655" s="9"/>
      <c r="AF3655" s="8"/>
      <c r="AG3655" s="8"/>
      <c r="AH3655" s="9"/>
      <c r="AI3655" s="13"/>
      <c r="AJ3655" s="8"/>
      <c r="AK3655" s="8"/>
      <c r="AL3655" s="8"/>
      <c r="AM3655" s="3"/>
    </row>
    <row r="3656" spans="1:39" s="10" customFormat="1" ht="18.95" customHeight="1" x14ac:dyDescent="0.25">
      <c r="A3656" s="8"/>
      <c r="B3656" s="8"/>
      <c r="C3656" s="8"/>
      <c r="D3656" s="9"/>
      <c r="E3656" s="8"/>
      <c r="F3656" s="8"/>
      <c r="G3656" s="9"/>
      <c r="H3656" s="8"/>
      <c r="I3656" s="8"/>
      <c r="J3656" s="9"/>
      <c r="K3656" s="8"/>
      <c r="L3656" s="8"/>
      <c r="M3656" s="9"/>
      <c r="N3656" s="8"/>
      <c r="O3656" s="8"/>
      <c r="P3656" s="9"/>
      <c r="Q3656" s="8"/>
      <c r="R3656" s="8"/>
      <c r="S3656" s="9"/>
      <c r="T3656" s="8"/>
      <c r="U3656" s="8"/>
      <c r="V3656" s="9"/>
      <c r="W3656" s="8"/>
      <c r="X3656" s="8"/>
      <c r="Y3656" s="9"/>
      <c r="Z3656" s="8"/>
      <c r="AA3656" s="8"/>
      <c r="AB3656" s="9"/>
      <c r="AC3656" s="8"/>
      <c r="AD3656" s="8"/>
      <c r="AE3656" s="9"/>
      <c r="AF3656" s="8"/>
      <c r="AG3656" s="8"/>
      <c r="AH3656" s="9"/>
      <c r="AI3656" s="13"/>
      <c r="AJ3656" s="8"/>
      <c r="AK3656" s="8"/>
      <c r="AL3656" s="8"/>
      <c r="AM3656" s="3"/>
    </row>
    <row r="3657" spans="1:39" s="10" customFormat="1" ht="18.95" customHeight="1" x14ac:dyDescent="0.25">
      <c r="A3657" s="8"/>
      <c r="B3657" s="8"/>
      <c r="C3657" s="8"/>
      <c r="D3657" s="9"/>
      <c r="E3657" s="8"/>
      <c r="F3657" s="8"/>
      <c r="G3657" s="9"/>
      <c r="H3657" s="8"/>
      <c r="I3657" s="8"/>
      <c r="J3657" s="9"/>
      <c r="K3657" s="8"/>
      <c r="L3657" s="8"/>
      <c r="M3657" s="9"/>
      <c r="N3657" s="8"/>
      <c r="O3657" s="8"/>
      <c r="P3657" s="9"/>
      <c r="Q3657" s="8"/>
      <c r="R3657" s="8"/>
      <c r="S3657" s="9"/>
      <c r="T3657" s="8"/>
      <c r="U3657" s="8"/>
      <c r="V3657" s="9"/>
      <c r="W3657" s="8"/>
      <c r="X3657" s="8"/>
      <c r="Y3657" s="9"/>
      <c r="Z3657" s="8"/>
      <c r="AA3657" s="8"/>
      <c r="AB3657" s="9"/>
      <c r="AC3657" s="8"/>
      <c r="AD3657" s="8"/>
      <c r="AE3657" s="9"/>
      <c r="AF3657" s="8"/>
      <c r="AG3657" s="8"/>
      <c r="AH3657" s="9"/>
      <c r="AI3657" s="13"/>
      <c r="AJ3657" s="8"/>
      <c r="AK3657" s="8"/>
      <c r="AL3657" s="8"/>
      <c r="AM3657" s="3"/>
    </row>
    <row r="3658" spans="1:39" s="10" customFormat="1" ht="18.95" customHeight="1" x14ac:dyDescent="0.25">
      <c r="A3658" s="8"/>
      <c r="B3658" s="8"/>
      <c r="C3658" s="8"/>
      <c r="D3658" s="9"/>
      <c r="E3658" s="8"/>
      <c r="F3658" s="8"/>
      <c r="G3658" s="9"/>
      <c r="H3658" s="8"/>
      <c r="I3658" s="8"/>
      <c r="J3658" s="9"/>
      <c r="K3658" s="8"/>
      <c r="L3658" s="8"/>
      <c r="M3658" s="9"/>
      <c r="N3658" s="8"/>
      <c r="O3658" s="8"/>
      <c r="P3658" s="9"/>
      <c r="Q3658" s="8"/>
      <c r="R3658" s="8"/>
      <c r="S3658" s="9"/>
      <c r="T3658" s="8"/>
      <c r="U3658" s="8"/>
      <c r="V3658" s="9"/>
      <c r="W3658" s="8"/>
      <c r="X3658" s="8"/>
      <c r="Y3658" s="9"/>
      <c r="Z3658" s="8"/>
      <c r="AA3658" s="8"/>
      <c r="AB3658" s="9"/>
      <c r="AC3658" s="8"/>
      <c r="AD3658" s="8"/>
      <c r="AE3658" s="9"/>
      <c r="AF3658" s="8"/>
      <c r="AG3658" s="8"/>
      <c r="AH3658" s="9"/>
      <c r="AI3658" s="13"/>
      <c r="AJ3658" s="8"/>
      <c r="AK3658" s="8"/>
      <c r="AL3658" s="8"/>
      <c r="AM3658" s="3"/>
    </row>
    <row r="3659" spans="1:39" s="10" customFormat="1" ht="18.95" customHeight="1" x14ac:dyDescent="0.25">
      <c r="A3659" s="8"/>
      <c r="B3659" s="8"/>
      <c r="C3659" s="8"/>
      <c r="D3659" s="9"/>
      <c r="E3659" s="8"/>
      <c r="F3659" s="8"/>
      <c r="G3659" s="9"/>
      <c r="H3659" s="8"/>
      <c r="I3659" s="8"/>
      <c r="J3659" s="9"/>
      <c r="K3659" s="8"/>
      <c r="L3659" s="8"/>
      <c r="M3659" s="9"/>
      <c r="N3659" s="8"/>
      <c r="O3659" s="8"/>
      <c r="P3659" s="9"/>
      <c r="Q3659" s="8"/>
      <c r="R3659" s="8"/>
      <c r="S3659" s="9"/>
      <c r="T3659" s="8"/>
      <c r="U3659" s="8"/>
      <c r="V3659" s="9"/>
      <c r="W3659" s="8"/>
      <c r="X3659" s="8"/>
      <c r="Y3659" s="9"/>
      <c r="Z3659" s="8"/>
      <c r="AA3659" s="8"/>
      <c r="AB3659" s="9"/>
      <c r="AC3659" s="8"/>
      <c r="AD3659" s="8"/>
      <c r="AE3659" s="9"/>
      <c r="AF3659" s="8"/>
      <c r="AG3659" s="8"/>
      <c r="AH3659" s="9"/>
      <c r="AI3659" s="13"/>
      <c r="AJ3659" s="8"/>
      <c r="AK3659" s="8"/>
      <c r="AL3659" s="8"/>
      <c r="AM3659" s="3"/>
    </row>
    <row r="3660" spans="1:39" s="10" customFormat="1" ht="18.95" customHeight="1" x14ac:dyDescent="0.25">
      <c r="A3660" s="8"/>
      <c r="B3660" s="8"/>
      <c r="C3660" s="8"/>
      <c r="D3660" s="9"/>
      <c r="E3660" s="8"/>
      <c r="F3660" s="8"/>
      <c r="G3660" s="9"/>
      <c r="H3660" s="8"/>
      <c r="I3660" s="8"/>
      <c r="J3660" s="9"/>
      <c r="K3660" s="8"/>
      <c r="L3660" s="8"/>
      <c r="M3660" s="9"/>
      <c r="N3660" s="8"/>
      <c r="O3660" s="8"/>
      <c r="P3660" s="9"/>
      <c r="Q3660" s="8"/>
      <c r="R3660" s="8"/>
      <c r="S3660" s="9"/>
      <c r="T3660" s="8"/>
      <c r="U3660" s="8"/>
      <c r="V3660" s="9"/>
      <c r="W3660" s="8"/>
      <c r="X3660" s="8"/>
      <c r="Y3660" s="9"/>
      <c r="Z3660" s="8"/>
      <c r="AA3660" s="8"/>
      <c r="AB3660" s="9"/>
      <c r="AC3660" s="8"/>
      <c r="AD3660" s="8"/>
      <c r="AE3660" s="9"/>
      <c r="AF3660" s="8"/>
      <c r="AG3660" s="8"/>
      <c r="AH3660" s="9"/>
      <c r="AI3660" s="13"/>
      <c r="AJ3660" s="8"/>
      <c r="AK3660" s="8"/>
      <c r="AL3660" s="8"/>
      <c r="AM3660" s="3"/>
    </row>
    <row r="3661" spans="1:39" s="10" customFormat="1" ht="18.95" customHeight="1" x14ac:dyDescent="0.25">
      <c r="A3661" s="8"/>
      <c r="B3661" s="8"/>
      <c r="C3661" s="8"/>
      <c r="D3661" s="9"/>
      <c r="E3661" s="8"/>
      <c r="F3661" s="8"/>
      <c r="G3661" s="9"/>
      <c r="H3661" s="8"/>
      <c r="I3661" s="8"/>
      <c r="J3661" s="9"/>
      <c r="K3661" s="8"/>
      <c r="L3661" s="8"/>
      <c r="M3661" s="9"/>
      <c r="N3661" s="8"/>
      <c r="O3661" s="8"/>
      <c r="P3661" s="9"/>
      <c r="Q3661" s="8"/>
      <c r="R3661" s="8"/>
      <c r="S3661" s="9"/>
      <c r="T3661" s="8"/>
      <c r="U3661" s="8"/>
      <c r="V3661" s="9"/>
      <c r="W3661" s="8"/>
      <c r="X3661" s="8"/>
      <c r="Y3661" s="9"/>
      <c r="Z3661" s="8"/>
      <c r="AA3661" s="8"/>
      <c r="AB3661" s="9"/>
      <c r="AC3661" s="8"/>
      <c r="AD3661" s="8"/>
      <c r="AE3661" s="9"/>
      <c r="AF3661" s="8"/>
      <c r="AG3661" s="8"/>
      <c r="AH3661" s="9"/>
      <c r="AI3661" s="13"/>
      <c r="AJ3661" s="8"/>
      <c r="AK3661" s="8"/>
      <c r="AL3661" s="8"/>
      <c r="AM3661" s="3"/>
    </row>
    <row r="3662" spans="1:39" s="10" customFormat="1" ht="18.95" customHeight="1" x14ac:dyDescent="0.25">
      <c r="A3662" s="8"/>
      <c r="B3662" s="8"/>
      <c r="C3662" s="8"/>
      <c r="D3662" s="9"/>
      <c r="E3662" s="8"/>
      <c r="F3662" s="8"/>
      <c r="G3662" s="9"/>
      <c r="H3662" s="8"/>
      <c r="I3662" s="8"/>
      <c r="J3662" s="9"/>
      <c r="K3662" s="8"/>
      <c r="L3662" s="8"/>
      <c r="M3662" s="9"/>
      <c r="N3662" s="8"/>
      <c r="O3662" s="8"/>
      <c r="P3662" s="9"/>
      <c r="Q3662" s="8"/>
      <c r="R3662" s="8"/>
      <c r="S3662" s="9"/>
      <c r="T3662" s="8"/>
      <c r="U3662" s="8"/>
      <c r="V3662" s="9"/>
      <c r="W3662" s="8"/>
      <c r="X3662" s="8"/>
      <c r="Y3662" s="9"/>
      <c r="Z3662" s="8"/>
      <c r="AA3662" s="8"/>
      <c r="AB3662" s="9"/>
      <c r="AC3662" s="8"/>
      <c r="AD3662" s="8"/>
      <c r="AE3662" s="9"/>
      <c r="AF3662" s="8"/>
      <c r="AG3662" s="8"/>
      <c r="AH3662" s="9"/>
      <c r="AI3662" s="13"/>
      <c r="AJ3662" s="8"/>
      <c r="AK3662" s="8"/>
      <c r="AL3662" s="8"/>
      <c r="AM3662" s="3"/>
    </row>
    <row r="3663" spans="1:39" s="10" customFormat="1" ht="18.95" customHeight="1" x14ac:dyDescent="0.25">
      <c r="A3663" s="8"/>
      <c r="B3663" s="8"/>
      <c r="C3663" s="8"/>
      <c r="D3663" s="9"/>
      <c r="E3663" s="8"/>
      <c r="F3663" s="8"/>
      <c r="G3663" s="9"/>
      <c r="H3663" s="8"/>
      <c r="I3663" s="8"/>
      <c r="J3663" s="9"/>
      <c r="K3663" s="8"/>
      <c r="L3663" s="8"/>
      <c r="M3663" s="9"/>
      <c r="N3663" s="8"/>
      <c r="O3663" s="8"/>
      <c r="P3663" s="9"/>
      <c r="Q3663" s="8"/>
      <c r="R3663" s="8"/>
      <c r="S3663" s="9"/>
      <c r="T3663" s="8"/>
      <c r="U3663" s="8"/>
      <c r="V3663" s="9"/>
      <c r="W3663" s="8"/>
      <c r="X3663" s="8"/>
      <c r="Y3663" s="9"/>
      <c r="Z3663" s="8"/>
      <c r="AA3663" s="8"/>
      <c r="AB3663" s="9"/>
      <c r="AC3663" s="8"/>
      <c r="AD3663" s="8"/>
      <c r="AE3663" s="9"/>
      <c r="AF3663" s="8"/>
      <c r="AG3663" s="8"/>
      <c r="AH3663" s="9"/>
      <c r="AI3663" s="13"/>
      <c r="AJ3663" s="8"/>
      <c r="AK3663" s="8"/>
      <c r="AL3663" s="8"/>
      <c r="AM3663" s="3"/>
    </row>
    <row r="3664" spans="1:39" s="10" customFormat="1" ht="18.95" customHeight="1" x14ac:dyDescent="0.25">
      <c r="A3664" s="8"/>
      <c r="B3664" s="8"/>
      <c r="C3664" s="8"/>
      <c r="D3664" s="9"/>
      <c r="E3664" s="8"/>
      <c r="F3664" s="8"/>
      <c r="G3664" s="9"/>
      <c r="H3664" s="8"/>
      <c r="I3664" s="8"/>
      <c r="J3664" s="9"/>
      <c r="K3664" s="8"/>
      <c r="L3664" s="8"/>
      <c r="M3664" s="9"/>
      <c r="N3664" s="8"/>
      <c r="O3664" s="8"/>
      <c r="P3664" s="9"/>
      <c r="Q3664" s="8"/>
      <c r="R3664" s="8"/>
      <c r="S3664" s="9"/>
      <c r="T3664" s="8"/>
      <c r="U3664" s="8"/>
      <c r="V3664" s="9"/>
      <c r="W3664" s="8"/>
      <c r="X3664" s="8"/>
      <c r="Y3664" s="9"/>
      <c r="Z3664" s="8"/>
      <c r="AA3664" s="8"/>
      <c r="AB3664" s="9"/>
      <c r="AC3664" s="8"/>
      <c r="AD3664" s="8"/>
      <c r="AE3664" s="9"/>
      <c r="AF3664" s="8"/>
      <c r="AG3664" s="8"/>
      <c r="AH3664" s="9"/>
      <c r="AI3664" s="13"/>
      <c r="AJ3664" s="8"/>
      <c r="AK3664" s="8"/>
      <c r="AL3664" s="8"/>
      <c r="AM3664" s="3"/>
    </row>
    <row r="3665" spans="1:39" s="10" customFormat="1" ht="18.95" customHeight="1" x14ac:dyDescent="0.25">
      <c r="A3665" s="8"/>
      <c r="B3665" s="8"/>
      <c r="C3665" s="8"/>
      <c r="D3665" s="9"/>
      <c r="E3665" s="8"/>
      <c r="F3665" s="8"/>
      <c r="G3665" s="9"/>
      <c r="H3665" s="8"/>
      <c r="I3665" s="8"/>
      <c r="J3665" s="9"/>
      <c r="K3665" s="8"/>
      <c r="L3665" s="8"/>
      <c r="M3665" s="9"/>
      <c r="N3665" s="8"/>
      <c r="O3665" s="8"/>
      <c r="P3665" s="9"/>
      <c r="Q3665" s="8"/>
      <c r="R3665" s="8"/>
      <c r="S3665" s="9"/>
      <c r="T3665" s="8"/>
      <c r="U3665" s="8"/>
      <c r="V3665" s="9"/>
      <c r="W3665" s="8"/>
      <c r="X3665" s="8"/>
      <c r="Y3665" s="9"/>
      <c r="Z3665" s="8"/>
      <c r="AA3665" s="8"/>
      <c r="AB3665" s="9"/>
      <c r="AC3665" s="8"/>
      <c r="AD3665" s="8"/>
      <c r="AE3665" s="9"/>
      <c r="AF3665" s="8"/>
      <c r="AG3665" s="8"/>
      <c r="AH3665" s="9"/>
      <c r="AI3665" s="13"/>
      <c r="AJ3665" s="8"/>
      <c r="AK3665" s="8"/>
      <c r="AL3665" s="8"/>
      <c r="AM3665" s="3"/>
    </row>
    <row r="3666" spans="1:39" s="10" customFormat="1" ht="18.95" customHeight="1" x14ac:dyDescent="0.25">
      <c r="A3666" s="8"/>
      <c r="B3666" s="8"/>
      <c r="C3666" s="8"/>
      <c r="D3666" s="9"/>
      <c r="E3666" s="8"/>
      <c r="F3666" s="8"/>
      <c r="G3666" s="9"/>
      <c r="H3666" s="8"/>
      <c r="I3666" s="8"/>
      <c r="J3666" s="9"/>
      <c r="K3666" s="8"/>
      <c r="L3666" s="8"/>
      <c r="M3666" s="9"/>
      <c r="N3666" s="8"/>
      <c r="O3666" s="8"/>
      <c r="P3666" s="9"/>
      <c r="Q3666" s="8"/>
      <c r="R3666" s="8"/>
      <c r="S3666" s="9"/>
      <c r="T3666" s="8"/>
      <c r="U3666" s="8"/>
      <c r="V3666" s="9"/>
      <c r="W3666" s="8"/>
      <c r="X3666" s="8"/>
      <c r="Y3666" s="9"/>
      <c r="Z3666" s="8"/>
      <c r="AA3666" s="8"/>
      <c r="AB3666" s="9"/>
      <c r="AC3666" s="8"/>
      <c r="AD3666" s="8"/>
      <c r="AE3666" s="9"/>
      <c r="AF3666" s="8"/>
      <c r="AG3666" s="8"/>
      <c r="AH3666" s="9"/>
      <c r="AI3666" s="13"/>
      <c r="AJ3666" s="8"/>
      <c r="AK3666" s="8"/>
      <c r="AL3666" s="8"/>
      <c r="AM3666" s="3"/>
    </row>
    <row r="3667" spans="1:39" s="10" customFormat="1" ht="18.95" customHeight="1" x14ac:dyDescent="0.25">
      <c r="A3667" s="8"/>
      <c r="B3667" s="8"/>
      <c r="C3667" s="8"/>
      <c r="D3667" s="9"/>
      <c r="E3667" s="8"/>
      <c r="F3667" s="8"/>
      <c r="G3667" s="9"/>
      <c r="H3667" s="8"/>
      <c r="I3667" s="8"/>
      <c r="J3667" s="9"/>
      <c r="K3667" s="8"/>
      <c r="L3667" s="8"/>
      <c r="M3667" s="9"/>
      <c r="N3667" s="8"/>
      <c r="O3667" s="8"/>
      <c r="P3667" s="9"/>
      <c r="Q3667" s="8"/>
      <c r="R3667" s="8"/>
      <c r="S3667" s="9"/>
      <c r="T3667" s="8"/>
      <c r="U3667" s="8"/>
      <c r="V3667" s="9"/>
      <c r="W3667" s="8"/>
      <c r="X3667" s="8"/>
      <c r="Y3667" s="9"/>
      <c r="Z3667" s="8"/>
      <c r="AA3667" s="8"/>
      <c r="AB3667" s="9"/>
      <c r="AC3667" s="8"/>
      <c r="AD3667" s="8"/>
      <c r="AE3667" s="9"/>
      <c r="AF3667" s="8"/>
      <c r="AG3667" s="8"/>
      <c r="AH3667" s="9"/>
      <c r="AI3667" s="13"/>
      <c r="AJ3667" s="8"/>
      <c r="AK3667" s="8"/>
      <c r="AL3667" s="8"/>
      <c r="AM3667" s="3"/>
    </row>
    <row r="3668" spans="1:39" s="10" customFormat="1" ht="18.95" customHeight="1" x14ac:dyDescent="0.25">
      <c r="A3668" s="8"/>
      <c r="B3668" s="8"/>
      <c r="C3668" s="8"/>
      <c r="D3668" s="9"/>
      <c r="E3668" s="8"/>
      <c r="F3668" s="8"/>
      <c r="G3668" s="9"/>
      <c r="H3668" s="8"/>
      <c r="I3668" s="8"/>
      <c r="J3668" s="9"/>
      <c r="K3668" s="8"/>
      <c r="L3668" s="8"/>
      <c r="M3668" s="9"/>
      <c r="N3668" s="8"/>
      <c r="O3668" s="8"/>
      <c r="P3668" s="9"/>
      <c r="Q3668" s="8"/>
      <c r="R3668" s="8"/>
      <c r="S3668" s="9"/>
      <c r="T3668" s="8"/>
      <c r="U3668" s="8"/>
      <c r="V3668" s="9"/>
      <c r="W3668" s="8"/>
      <c r="X3668" s="8"/>
      <c r="Y3668" s="9"/>
      <c r="Z3668" s="8"/>
      <c r="AA3668" s="8"/>
      <c r="AB3668" s="9"/>
      <c r="AC3668" s="8"/>
      <c r="AD3668" s="8"/>
      <c r="AE3668" s="9"/>
      <c r="AF3668" s="8"/>
      <c r="AG3668" s="8"/>
      <c r="AH3668" s="9"/>
      <c r="AI3668" s="13"/>
      <c r="AJ3668" s="8"/>
      <c r="AK3668" s="8"/>
      <c r="AL3668" s="8"/>
      <c r="AM3668" s="3"/>
    </row>
    <row r="3669" spans="1:39" s="10" customFormat="1" ht="18.95" customHeight="1" x14ac:dyDescent="0.25">
      <c r="A3669" s="8"/>
      <c r="B3669" s="8"/>
      <c r="C3669" s="8"/>
      <c r="D3669" s="9"/>
      <c r="E3669" s="8"/>
      <c r="F3669" s="8"/>
      <c r="G3669" s="9"/>
      <c r="H3669" s="8"/>
      <c r="I3669" s="8"/>
      <c r="J3669" s="9"/>
      <c r="K3669" s="8"/>
      <c r="L3669" s="8"/>
      <c r="M3669" s="9"/>
      <c r="N3669" s="8"/>
      <c r="O3669" s="8"/>
      <c r="P3669" s="9"/>
      <c r="Q3669" s="8"/>
      <c r="R3669" s="8"/>
      <c r="S3669" s="9"/>
      <c r="T3669" s="8"/>
      <c r="U3669" s="8"/>
      <c r="V3669" s="9"/>
      <c r="W3669" s="8"/>
      <c r="X3669" s="8"/>
      <c r="Y3669" s="9"/>
      <c r="Z3669" s="8"/>
      <c r="AA3669" s="8"/>
      <c r="AB3669" s="9"/>
      <c r="AC3669" s="8"/>
      <c r="AD3669" s="8"/>
      <c r="AE3669" s="9"/>
      <c r="AF3669" s="8"/>
      <c r="AG3669" s="8"/>
      <c r="AH3669" s="9"/>
      <c r="AI3669" s="13"/>
      <c r="AJ3669" s="8"/>
      <c r="AK3669" s="8"/>
      <c r="AL3669" s="8"/>
      <c r="AM3669" s="3"/>
    </row>
    <row r="3670" spans="1:39" s="10" customFormat="1" ht="18.95" customHeight="1" x14ac:dyDescent="0.25">
      <c r="A3670" s="8"/>
      <c r="B3670" s="8"/>
      <c r="C3670" s="8"/>
      <c r="D3670" s="9"/>
      <c r="E3670" s="8"/>
      <c r="F3670" s="8"/>
      <c r="G3670" s="9"/>
      <c r="H3670" s="8"/>
      <c r="I3670" s="8"/>
      <c r="J3670" s="9"/>
      <c r="K3670" s="8"/>
      <c r="L3670" s="8"/>
      <c r="M3670" s="9"/>
      <c r="N3670" s="8"/>
      <c r="O3670" s="8"/>
      <c r="P3670" s="9"/>
      <c r="Q3670" s="8"/>
      <c r="R3670" s="8"/>
      <c r="S3670" s="9"/>
      <c r="T3670" s="8"/>
      <c r="U3670" s="8"/>
      <c r="V3670" s="9"/>
      <c r="W3670" s="8"/>
      <c r="X3670" s="8"/>
      <c r="Y3670" s="9"/>
      <c r="Z3670" s="8"/>
      <c r="AA3670" s="8"/>
      <c r="AB3670" s="9"/>
      <c r="AC3670" s="8"/>
      <c r="AD3670" s="8"/>
      <c r="AE3670" s="9"/>
      <c r="AF3670" s="8"/>
      <c r="AG3670" s="8"/>
      <c r="AH3670" s="9"/>
      <c r="AI3670" s="13"/>
      <c r="AJ3670" s="8"/>
      <c r="AK3670" s="8"/>
      <c r="AL3670" s="8"/>
      <c r="AM3670" s="3"/>
    </row>
    <row r="3671" spans="1:39" s="10" customFormat="1" ht="18.95" customHeight="1" x14ac:dyDescent="0.25">
      <c r="A3671" s="8"/>
      <c r="B3671" s="8"/>
      <c r="C3671" s="8"/>
      <c r="D3671" s="9"/>
      <c r="E3671" s="8"/>
      <c r="F3671" s="8"/>
      <c r="G3671" s="9"/>
      <c r="H3671" s="8"/>
      <c r="I3671" s="8"/>
      <c r="J3671" s="9"/>
      <c r="K3671" s="8"/>
      <c r="L3671" s="8"/>
      <c r="M3671" s="9"/>
      <c r="N3671" s="8"/>
      <c r="O3671" s="8"/>
      <c r="P3671" s="9"/>
      <c r="Q3671" s="8"/>
      <c r="R3671" s="8"/>
      <c r="S3671" s="9"/>
      <c r="T3671" s="8"/>
      <c r="U3671" s="8"/>
      <c r="V3671" s="9"/>
      <c r="W3671" s="8"/>
      <c r="X3671" s="8"/>
      <c r="Y3671" s="9"/>
      <c r="Z3671" s="8"/>
      <c r="AA3671" s="8"/>
      <c r="AB3671" s="9"/>
      <c r="AC3671" s="8"/>
      <c r="AD3671" s="8"/>
      <c r="AE3671" s="9"/>
      <c r="AF3671" s="8"/>
      <c r="AG3671" s="8"/>
      <c r="AH3671" s="9"/>
      <c r="AI3671" s="13"/>
      <c r="AJ3671" s="8"/>
      <c r="AK3671" s="8"/>
      <c r="AL3671" s="8"/>
      <c r="AM3671" s="3"/>
    </row>
    <row r="3672" spans="1:39" s="10" customFormat="1" ht="18.95" customHeight="1" x14ac:dyDescent="0.25">
      <c r="A3672" s="8"/>
      <c r="B3672" s="8"/>
      <c r="C3672" s="8"/>
      <c r="D3672" s="9"/>
      <c r="E3672" s="8"/>
      <c r="F3672" s="8"/>
      <c r="G3672" s="9"/>
      <c r="H3672" s="8"/>
      <c r="I3672" s="8"/>
      <c r="J3672" s="9"/>
      <c r="K3672" s="8"/>
      <c r="L3672" s="8"/>
      <c r="M3672" s="9"/>
      <c r="N3672" s="8"/>
      <c r="O3672" s="8"/>
      <c r="P3672" s="9"/>
      <c r="Q3672" s="8"/>
      <c r="R3672" s="8"/>
      <c r="S3672" s="9"/>
      <c r="T3672" s="8"/>
      <c r="U3672" s="8"/>
      <c r="V3672" s="9"/>
      <c r="W3672" s="8"/>
      <c r="X3672" s="8"/>
      <c r="Y3672" s="9"/>
      <c r="Z3672" s="8"/>
      <c r="AA3672" s="8"/>
      <c r="AB3672" s="9"/>
      <c r="AC3672" s="8"/>
      <c r="AD3672" s="8"/>
      <c r="AE3672" s="9"/>
      <c r="AF3672" s="8"/>
      <c r="AG3672" s="8"/>
      <c r="AH3672" s="9"/>
      <c r="AI3672" s="13"/>
      <c r="AJ3672" s="8"/>
      <c r="AK3672" s="8"/>
      <c r="AL3672" s="8"/>
      <c r="AM3672" s="3"/>
    </row>
    <row r="3673" spans="1:39" s="10" customFormat="1" ht="18.95" customHeight="1" x14ac:dyDescent="0.25">
      <c r="A3673" s="8"/>
      <c r="B3673" s="8"/>
      <c r="C3673" s="8"/>
      <c r="D3673" s="9"/>
      <c r="E3673" s="8"/>
      <c r="F3673" s="8"/>
      <c r="G3673" s="9"/>
      <c r="H3673" s="8"/>
      <c r="I3673" s="8"/>
      <c r="J3673" s="9"/>
      <c r="K3673" s="8"/>
      <c r="L3673" s="8"/>
      <c r="M3673" s="9"/>
      <c r="N3673" s="8"/>
      <c r="O3673" s="8"/>
      <c r="P3673" s="9"/>
      <c r="Q3673" s="8"/>
      <c r="R3673" s="8"/>
      <c r="S3673" s="9"/>
      <c r="T3673" s="8"/>
      <c r="U3673" s="8"/>
      <c r="V3673" s="9"/>
      <c r="W3673" s="8"/>
      <c r="X3673" s="8"/>
      <c r="Y3673" s="9"/>
      <c r="Z3673" s="8"/>
      <c r="AA3673" s="8"/>
      <c r="AB3673" s="9"/>
      <c r="AC3673" s="8"/>
      <c r="AD3673" s="8"/>
      <c r="AE3673" s="9"/>
      <c r="AF3673" s="8"/>
      <c r="AG3673" s="8"/>
      <c r="AH3673" s="9"/>
      <c r="AI3673" s="13"/>
      <c r="AJ3673" s="8"/>
      <c r="AK3673" s="8"/>
      <c r="AL3673" s="8"/>
      <c r="AM3673" s="3"/>
    </row>
    <row r="3674" spans="1:39" s="10" customFormat="1" ht="18.95" customHeight="1" x14ac:dyDescent="0.25">
      <c r="A3674" s="8"/>
      <c r="B3674" s="8"/>
      <c r="C3674" s="8"/>
      <c r="D3674" s="9"/>
      <c r="E3674" s="8"/>
      <c r="F3674" s="8"/>
      <c r="G3674" s="9"/>
      <c r="H3674" s="8"/>
      <c r="I3674" s="8"/>
      <c r="J3674" s="9"/>
      <c r="K3674" s="8"/>
      <c r="L3674" s="8"/>
      <c r="M3674" s="9"/>
      <c r="N3674" s="8"/>
      <c r="O3674" s="8"/>
      <c r="P3674" s="9"/>
      <c r="Q3674" s="8"/>
      <c r="R3674" s="8"/>
      <c r="S3674" s="9"/>
      <c r="T3674" s="8"/>
      <c r="U3674" s="8"/>
      <c r="V3674" s="9"/>
      <c r="W3674" s="8"/>
      <c r="X3674" s="8"/>
      <c r="Y3674" s="9"/>
      <c r="Z3674" s="8"/>
      <c r="AA3674" s="8"/>
      <c r="AB3674" s="9"/>
      <c r="AC3674" s="8"/>
      <c r="AD3674" s="8"/>
      <c r="AE3674" s="9"/>
      <c r="AF3674" s="8"/>
      <c r="AG3674" s="8"/>
      <c r="AH3674" s="9"/>
      <c r="AI3674" s="13"/>
      <c r="AJ3674" s="8"/>
      <c r="AK3674" s="8"/>
      <c r="AL3674" s="8"/>
      <c r="AM3674" s="3"/>
    </row>
    <row r="3675" spans="1:39" s="10" customFormat="1" ht="18.95" customHeight="1" x14ac:dyDescent="0.25">
      <c r="A3675" s="8"/>
      <c r="B3675" s="8"/>
      <c r="C3675" s="8"/>
      <c r="D3675" s="9"/>
      <c r="E3675" s="8"/>
      <c r="F3675" s="8"/>
      <c r="G3675" s="9"/>
      <c r="H3675" s="8"/>
      <c r="I3675" s="8"/>
      <c r="J3675" s="9"/>
      <c r="K3675" s="8"/>
      <c r="L3675" s="8"/>
      <c r="M3675" s="9"/>
      <c r="N3675" s="8"/>
      <c r="O3675" s="8"/>
      <c r="P3675" s="9"/>
      <c r="Q3675" s="8"/>
      <c r="R3675" s="8"/>
      <c r="S3675" s="9"/>
      <c r="T3675" s="8"/>
      <c r="U3675" s="8"/>
      <c r="V3675" s="9"/>
      <c r="W3675" s="8"/>
      <c r="X3675" s="8"/>
      <c r="Y3675" s="9"/>
      <c r="Z3675" s="8"/>
      <c r="AA3675" s="8"/>
      <c r="AB3675" s="9"/>
      <c r="AC3675" s="8"/>
      <c r="AD3675" s="8"/>
      <c r="AE3675" s="9"/>
      <c r="AF3675" s="8"/>
      <c r="AG3675" s="8"/>
      <c r="AH3675" s="9"/>
      <c r="AI3675" s="13"/>
      <c r="AJ3675" s="8"/>
      <c r="AK3675" s="8"/>
      <c r="AL3675" s="8"/>
      <c r="AM3675" s="3"/>
    </row>
    <row r="3676" spans="1:39" s="10" customFormat="1" ht="18.95" customHeight="1" x14ac:dyDescent="0.25">
      <c r="A3676" s="8"/>
      <c r="B3676" s="8"/>
      <c r="C3676" s="8"/>
      <c r="D3676" s="9"/>
      <c r="E3676" s="8"/>
      <c r="F3676" s="8"/>
      <c r="G3676" s="9"/>
      <c r="H3676" s="8"/>
      <c r="I3676" s="8"/>
      <c r="J3676" s="9"/>
      <c r="K3676" s="8"/>
      <c r="L3676" s="8"/>
      <c r="M3676" s="9"/>
      <c r="N3676" s="8"/>
      <c r="O3676" s="8"/>
      <c r="P3676" s="9"/>
      <c r="Q3676" s="8"/>
      <c r="R3676" s="8"/>
      <c r="S3676" s="9"/>
      <c r="T3676" s="8"/>
      <c r="U3676" s="8"/>
      <c r="V3676" s="9"/>
      <c r="W3676" s="8"/>
      <c r="X3676" s="8"/>
      <c r="Y3676" s="9"/>
      <c r="Z3676" s="8"/>
      <c r="AA3676" s="8"/>
      <c r="AB3676" s="9"/>
      <c r="AC3676" s="8"/>
      <c r="AD3676" s="8"/>
      <c r="AE3676" s="9"/>
      <c r="AF3676" s="8"/>
      <c r="AG3676" s="8"/>
      <c r="AH3676" s="9"/>
      <c r="AI3676" s="13"/>
      <c r="AJ3676" s="8"/>
      <c r="AK3676" s="8"/>
      <c r="AL3676" s="8"/>
      <c r="AM3676" s="3"/>
    </row>
    <row r="3677" spans="1:39" s="10" customFormat="1" ht="18.95" customHeight="1" x14ac:dyDescent="0.25">
      <c r="A3677" s="8"/>
      <c r="B3677" s="8"/>
      <c r="C3677" s="8"/>
      <c r="D3677" s="9"/>
      <c r="E3677" s="8"/>
      <c r="F3677" s="8"/>
      <c r="G3677" s="9"/>
      <c r="H3677" s="8"/>
      <c r="I3677" s="8"/>
      <c r="J3677" s="9"/>
      <c r="K3677" s="8"/>
      <c r="L3677" s="8"/>
      <c r="M3677" s="9"/>
      <c r="N3677" s="8"/>
      <c r="O3677" s="8"/>
      <c r="P3677" s="9"/>
      <c r="Q3677" s="8"/>
      <c r="R3677" s="8"/>
      <c r="S3677" s="9"/>
      <c r="T3677" s="8"/>
      <c r="U3677" s="8"/>
      <c r="V3677" s="9"/>
      <c r="W3677" s="8"/>
      <c r="X3677" s="8"/>
      <c r="Y3677" s="9"/>
      <c r="Z3677" s="8"/>
      <c r="AA3677" s="8"/>
      <c r="AB3677" s="9"/>
      <c r="AC3677" s="8"/>
      <c r="AD3677" s="8"/>
      <c r="AE3677" s="9"/>
      <c r="AF3677" s="8"/>
      <c r="AG3677" s="8"/>
      <c r="AH3677" s="9"/>
      <c r="AI3677" s="13"/>
      <c r="AJ3677" s="8"/>
      <c r="AK3677" s="8"/>
      <c r="AL3677" s="8"/>
      <c r="AM3677" s="3"/>
    </row>
    <row r="3678" spans="1:39" s="10" customFormat="1" ht="18.95" customHeight="1" x14ac:dyDescent="0.25">
      <c r="A3678" s="8"/>
      <c r="B3678" s="8"/>
      <c r="C3678" s="8"/>
      <c r="D3678" s="9"/>
      <c r="E3678" s="8"/>
      <c r="F3678" s="8"/>
      <c r="G3678" s="9"/>
      <c r="H3678" s="8"/>
      <c r="I3678" s="8"/>
      <c r="J3678" s="9"/>
      <c r="K3678" s="8"/>
      <c r="L3678" s="8"/>
      <c r="M3678" s="9"/>
      <c r="N3678" s="8"/>
      <c r="O3678" s="8"/>
      <c r="P3678" s="9"/>
      <c r="Q3678" s="8"/>
      <c r="R3678" s="8"/>
      <c r="S3678" s="9"/>
      <c r="T3678" s="8"/>
      <c r="U3678" s="8"/>
      <c r="V3678" s="9"/>
      <c r="W3678" s="8"/>
      <c r="X3678" s="8"/>
      <c r="Y3678" s="9"/>
      <c r="Z3678" s="8"/>
      <c r="AA3678" s="8"/>
      <c r="AB3678" s="9"/>
      <c r="AC3678" s="8"/>
      <c r="AD3678" s="8"/>
      <c r="AE3678" s="9"/>
      <c r="AF3678" s="8"/>
      <c r="AG3678" s="8"/>
      <c r="AH3678" s="9"/>
      <c r="AI3678" s="13"/>
      <c r="AJ3678" s="8"/>
      <c r="AK3678" s="8"/>
      <c r="AL3678" s="8"/>
      <c r="AM3678" s="3"/>
    </row>
    <row r="3679" spans="1:39" s="10" customFormat="1" ht="18.95" customHeight="1" x14ac:dyDescent="0.25">
      <c r="A3679" s="8"/>
      <c r="B3679" s="8"/>
      <c r="C3679" s="8"/>
      <c r="D3679" s="9"/>
      <c r="E3679" s="8"/>
      <c r="F3679" s="8"/>
      <c r="G3679" s="9"/>
      <c r="H3679" s="8"/>
      <c r="I3679" s="8"/>
      <c r="J3679" s="9"/>
      <c r="K3679" s="8"/>
      <c r="L3679" s="8"/>
      <c r="M3679" s="9"/>
      <c r="N3679" s="8"/>
      <c r="O3679" s="8"/>
      <c r="P3679" s="9"/>
      <c r="Q3679" s="8"/>
      <c r="R3679" s="8"/>
      <c r="S3679" s="9"/>
      <c r="T3679" s="8"/>
      <c r="U3679" s="8"/>
      <c r="V3679" s="9"/>
      <c r="W3679" s="8"/>
      <c r="X3679" s="8"/>
      <c r="Y3679" s="9"/>
      <c r="Z3679" s="8"/>
      <c r="AA3679" s="8"/>
      <c r="AB3679" s="9"/>
      <c r="AC3679" s="8"/>
      <c r="AD3679" s="8"/>
      <c r="AE3679" s="9"/>
      <c r="AF3679" s="8"/>
      <c r="AG3679" s="8"/>
      <c r="AH3679" s="9"/>
      <c r="AI3679" s="13"/>
      <c r="AJ3679" s="8"/>
      <c r="AK3679" s="8"/>
      <c r="AL3679" s="8"/>
      <c r="AM3679" s="3"/>
    </row>
    <row r="3680" spans="1:39" s="10" customFormat="1" ht="18.95" customHeight="1" x14ac:dyDescent="0.25">
      <c r="A3680" s="8"/>
      <c r="B3680" s="8"/>
      <c r="C3680" s="8"/>
      <c r="D3680" s="9"/>
      <c r="E3680" s="8"/>
      <c r="F3680" s="8"/>
      <c r="G3680" s="9"/>
      <c r="H3680" s="8"/>
      <c r="I3680" s="8"/>
      <c r="J3680" s="9"/>
      <c r="K3680" s="8"/>
      <c r="L3680" s="8"/>
      <c r="M3680" s="9"/>
      <c r="N3680" s="8"/>
      <c r="O3680" s="8"/>
      <c r="P3680" s="9"/>
      <c r="Q3680" s="8"/>
      <c r="R3680" s="8"/>
      <c r="S3680" s="9"/>
      <c r="T3680" s="8"/>
      <c r="U3680" s="8"/>
      <c r="V3680" s="9"/>
      <c r="W3680" s="8"/>
      <c r="X3680" s="8"/>
      <c r="Y3680" s="9"/>
      <c r="Z3680" s="8"/>
      <c r="AA3680" s="8"/>
      <c r="AB3680" s="9"/>
      <c r="AC3680" s="8"/>
      <c r="AD3680" s="8"/>
      <c r="AE3680" s="9"/>
      <c r="AF3680" s="8"/>
      <c r="AG3680" s="8"/>
      <c r="AH3680" s="9"/>
      <c r="AI3680" s="13"/>
      <c r="AJ3680" s="8"/>
      <c r="AK3680" s="8"/>
      <c r="AL3680" s="8"/>
      <c r="AM3680" s="3"/>
    </row>
    <row r="3681" spans="1:39" s="10" customFormat="1" ht="18.95" customHeight="1" x14ac:dyDescent="0.25">
      <c r="A3681" s="8"/>
      <c r="B3681" s="8"/>
      <c r="C3681" s="8"/>
      <c r="D3681" s="9"/>
      <c r="E3681" s="8"/>
      <c r="F3681" s="8"/>
      <c r="G3681" s="9"/>
      <c r="H3681" s="8"/>
      <c r="I3681" s="8"/>
      <c r="J3681" s="9"/>
      <c r="K3681" s="8"/>
      <c r="L3681" s="8"/>
      <c r="M3681" s="9"/>
      <c r="N3681" s="8"/>
      <c r="O3681" s="8"/>
      <c r="P3681" s="9"/>
      <c r="Q3681" s="8"/>
      <c r="R3681" s="8"/>
      <c r="S3681" s="9"/>
      <c r="T3681" s="8"/>
      <c r="U3681" s="8"/>
      <c r="V3681" s="9"/>
      <c r="W3681" s="8"/>
      <c r="X3681" s="8"/>
      <c r="Y3681" s="9"/>
      <c r="Z3681" s="8"/>
      <c r="AA3681" s="8"/>
      <c r="AB3681" s="9"/>
      <c r="AC3681" s="8"/>
      <c r="AD3681" s="8"/>
      <c r="AE3681" s="9"/>
      <c r="AF3681" s="8"/>
      <c r="AG3681" s="8"/>
      <c r="AH3681" s="9"/>
      <c r="AI3681" s="13"/>
      <c r="AJ3681" s="8"/>
      <c r="AK3681" s="8"/>
      <c r="AL3681" s="8"/>
      <c r="AM3681" s="3"/>
    </row>
    <row r="3682" spans="1:39" s="10" customFormat="1" ht="18.95" customHeight="1" x14ac:dyDescent="0.25">
      <c r="A3682" s="8"/>
      <c r="B3682" s="8"/>
      <c r="C3682" s="8"/>
      <c r="D3682" s="9"/>
      <c r="E3682" s="8"/>
      <c r="F3682" s="8"/>
      <c r="G3682" s="9"/>
      <c r="H3682" s="8"/>
      <c r="I3682" s="8"/>
      <c r="J3682" s="9"/>
      <c r="K3682" s="8"/>
      <c r="L3682" s="8"/>
      <c r="M3682" s="9"/>
      <c r="N3682" s="8"/>
      <c r="O3682" s="8"/>
      <c r="P3682" s="9"/>
      <c r="Q3682" s="8"/>
      <c r="R3682" s="8"/>
      <c r="S3682" s="9"/>
      <c r="T3682" s="8"/>
      <c r="U3682" s="8"/>
      <c r="V3682" s="9"/>
      <c r="W3682" s="8"/>
      <c r="X3682" s="8"/>
      <c r="Y3682" s="9"/>
      <c r="Z3682" s="8"/>
      <c r="AA3682" s="8"/>
      <c r="AB3682" s="9"/>
      <c r="AC3682" s="8"/>
      <c r="AD3682" s="8"/>
      <c r="AE3682" s="9"/>
      <c r="AF3682" s="8"/>
      <c r="AG3682" s="8"/>
      <c r="AH3682" s="9"/>
      <c r="AI3682" s="13"/>
      <c r="AJ3682" s="8"/>
      <c r="AK3682" s="8"/>
      <c r="AL3682" s="8"/>
      <c r="AM3682" s="3"/>
    </row>
    <row r="3683" spans="1:39" s="10" customFormat="1" ht="18.95" customHeight="1" x14ac:dyDescent="0.25">
      <c r="A3683" s="8"/>
      <c r="B3683" s="8"/>
      <c r="C3683" s="8"/>
      <c r="D3683" s="9"/>
      <c r="E3683" s="8"/>
      <c r="F3683" s="8"/>
      <c r="G3683" s="9"/>
      <c r="H3683" s="8"/>
      <c r="I3683" s="8"/>
      <c r="J3683" s="9"/>
      <c r="K3683" s="8"/>
      <c r="L3683" s="8"/>
      <c r="M3683" s="9"/>
      <c r="N3683" s="8"/>
      <c r="O3683" s="8"/>
      <c r="P3683" s="9"/>
      <c r="Q3683" s="8"/>
      <c r="R3683" s="8"/>
      <c r="S3683" s="9"/>
      <c r="T3683" s="8"/>
      <c r="U3683" s="8"/>
      <c r="V3683" s="9"/>
      <c r="W3683" s="8"/>
      <c r="X3683" s="8"/>
      <c r="Y3683" s="9"/>
      <c r="Z3683" s="8"/>
      <c r="AA3683" s="8"/>
      <c r="AB3683" s="9"/>
      <c r="AC3683" s="8"/>
      <c r="AD3683" s="8"/>
      <c r="AE3683" s="9"/>
      <c r="AF3683" s="8"/>
      <c r="AG3683" s="8"/>
      <c r="AH3683" s="9"/>
      <c r="AI3683" s="13"/>
      <c r="AJ3683" s="8"/>
      <c r="AK3683" s="8"/>
      <c r="AL3683" s="8"/>
      <c r="AM3683" s="3"/>
    </row>
    <row r="3684" spans="1:39" s="10" customFormat="1" ht="18.95" customHeight="1" x14ac:dyDescent="0.25">
      <c r="A3684" s="8"/>
      <c r="B3684" s="8"/>
      <c r="C3684" s="8"/>
      <c r="D3684" s="9"/>
      <c r="E3684" s="8"/>
      <c r="F3684" s="8"/>
      <c r="G3684" s="9"/>
      <c r="H3684" s="8"/>
      <c r="I3684" s="8"/>
      <c r="J3684" s="9"/>
      <c r="K3684" s="8"/>
      <c r="L3684" s="8"/>
      <c r="M3684" s="9"/>
      <c r="N3684" s="8"/>
      <c r="O3684" s="8"/>
      <c r="P3684" s="9"/>
      <c r="Q3684" s="8"/>
      <c r="R3684" s="8"/>
      <c r="S3684" s="9"/>
      <c r="T3684" s="8"/>
      <c r="U3684" s="8"/>
      <c r="V3684" s="9"/>
      <c r="W3684" s="8"/>
      <c r="X3684" s="8"/>
      <c r="Y3684" s="9"/>
      <c r="Z3684" s="8"/>
      <c r="AA3684" s="8"/>
      <c r="AB3684" s="9"/>
      <c r="AC3684" s="8"/>
      <c r="AD3684" s="8"/>
      <c r="AE3684" s="9"/>
      <c r="AF3684" s="8"/>
      <c r="AG3684" s="8"/>
      <c r="AH3684" s="9"/>
      <c r="AI3684" s="13"/>
      <c r="AJ3684" s="8"/>
      <c r="AK3684" s="8"/>
      <c r="AL3684" s="8"/>
      <c r="AM3684" s="3"/>
    </row>
    <row r="3685" spans="1:39" s="10" customFormat="1" ht="18.95" customHeight="1" x14ac:dyDescent="0.25">
      <c r="A3685" s="8"/>
      <c r="B3685" s="8"/>
      <c r="C3685" s="8"/>
      <c r="D3685" s="9"/>
      <c r="E3685" s="8"/>
      <c r="F3685" s="8"/>
      <c r="G3685" s="9"/>
      <c r="H3685" s="8"/>
      <c r="I3685" s="8"/>
      <c r="J3685" s="9"/>
      <c r="K3685" s="8"/>
      <c r="L3685" s="8"/>
      <c r="M3685" s="9"/>
      <c r="N3685" s="8"/>
      <c r="O3685" s="8"/>
      <c r="P3685" s="9"/>
      <c r="Q3685" s="8"/>
      <c r="R3685" s="8"/>
      <c r="S3685" s="9"/>
      <c r="T3685" s="8"/>
      <c r="U3685" s="8"/>
      <c r="V3685" s="9"/>
      <c r="W3685" s="8"/>
      <c r="X3685" s="8"/>
      <c r="Y3685" s="9"/>
      <c r="Z3685" s="8"/>
      <c r="AA3685" s="8"/>
      <c r="AB3685" s="9"/>
      <c r="AC3685" s="8"/>
      <c r="AD3685" s="8"/>
      <c r="AE3685" s="9"/>
      <c r="AF3685" s="8"/>
      <c r="AG3685" s="8"/>
      <c r="AH3685" s="9"/>
      <c r="AI3685" s="13"/>
      <c r="AJ3685" s="8"/>
      <c r="AK3685" s="8"/>
      <c r="AL3685" s="8"/>
      <c r="AM3685" s="3"/>
    </row>
    <row r="3686" spans="1:39" s="10" customFormat="1" ht="18.95" customHeight="1" x14ac:dyDescent="0.25">
      <c r="A3686" s="8"/>
      <c r="B3686" s="8"/>
      <c r="C3686" s="8"/>
      <c r="D3686" s="9"/>
      <c r="E3686" s="8"/>
      <c r="F3686" s="8"/>
      <c r="G3686" s="9"/>
      <c r="H3686" s="8"/>
      <c r="I3686" s="8"/>
      <c r="J3686" s="9"/>
      <c r="K3686" s="8"/>
      <c r="L3686" s="8"/>
      <c r="M3686" s="9"/>
      <c r="N3686" s="8"/>
      <c r="O3686" s="8"/>
      <c r="P3686" s="9"/>
      <c r="Q3686" s="8"/>
      <c r="R3686" s="8"/>
      <c r="S3686" s="9"/>
      <c r="T3686" s="8"/>
      <c r="U3686" s="8"/>
      <c r="V3686" s="9"/>
      <c r="W3686" s="8"/>
      <c r="X3686" s="8"/>
      <c r="Y3686" s="9"/>
      <c r="Z3686" s="8"/>
      <c r="AA3686" s="8"/>
      <c r="AB3686" s="9"/>
      <c r="AC3686" s="8"/>
      <c r="AD3686" s="8"/>
      <c r="AE3686" s="9"/>
      <c r="AF3686" s="8"/>
      <c r="AG3686" s="8"/>
      <c r="AH3686" s="9"/>
      <c r="AI3686" s="13"/>
      <c r="AJ3686" s="8"/>
      <c r="AK3686" s="8"/>
      <c r="AL3686" s="8"/>
      <c r="AM3686" s="3"/>
    </row>
    <row r="3687" spans="1:39" s="10" customFormat="1" ht="18.95" customHeight="1" x14ac:dyDescent="0.25">
      <c r="A3687" s="8"/>
      <c r="B3687" s="8"/>
      <c r="C3687" s="8"/>
      <c r="D3687" s="9"/>
      <c r="E3687" s="8"/>
      <c r="F3687" s="8"/>
      <c r="G3687" s="9"/>
      <c r="H3687" s="8"/>
      <c r="I3687" s="8"/>
      <c r="J3687" s="9"/>
      <c r="K3687" s="8"/>
      <c r="L3687" s="8"/>
      <c r="M3687" s="9"/>
      <c r="N3687" s="8"/>
      <c r="O3687" s="8"/>
      <c r="P3687" s="9"/>
      <c r="Q3687" s="8"/>
      <c r="R3687" s="8"/>
      <c r="S3687" s="9"/>
      <c r="T3687" s="8"/>
      <c r="U3687" s="8"/>
      <c r="V3687" s="9"/>
      <c r="W3687" s="8"/>
      <c r="X3687" s="8"/>
      <c r="Y3687" s="9"/>
      <c r="Z3687" s="8"/>
      <c r="AA3687" s="8"/>
      <c r="AB3687" s="9"/>
      <c r="AC3687" s="8"/>
      <c r="AD3687" s="8"/>
      <c r="AE3687" s="9"/>
      <c r="AF3687" s="8"/>
      <c r="AG3687" s="8"/>
      <c r="AH3687" s="9"/>
      <c r="AI3687" s="13"/>
      <c r="AJ3687" s="8"/>
      <c r="AK3687" s="8"/>
      <c r="AL3687" s="8"/>
      <c r="AM3687" s="3"/>
    </row>
    <row r="3688" spans="1:39" s="10" customFormat="1" ht="18.95" customHeight="1" x14ac:dyDescent="0.25">
      <c r="A3688" s="8"/>
      <c r="B3688" s="8"/>
      <c r="C3688" s="8"/>
      <c r="D3688" s="9"/>
      <c r="E3688" s="8"/>
      <c r="F3688" s="8"/>
      <c r="G3688" s="9"/>
      <c r="H3688" s="8"/>
      <c r="I3688" s="8"/>
      <c r="J3688" s="9"/>
      <c r="K3688" s="8"/>
      <c r="L3688" s="8"/>
      <c r="M3688" s="9"/>
      <c r="N3688" s="8"/>
      <c r="O3688" s="8"/>
      <c r="P3688" s="9"/>
      <c r="Q3688" s="8"/>
      <c r="R3688" s="8"/>
      <c r="S3688" s="9"/>
      <c r="T3688" s="8"/>
      <c r="U3688" s="8"/>
      <c r="V3688" s="9"/>
      <c r="W3688" s="8"/>
      <c r="X3688" s="8"/>
      <c r="Y3688" s="9"/>
      <c r="Z3688" s="8"/>
      <c r="AA3688" s="8"/>
      <c r="AB3688" s="9"/>
      <c r="AC3688" s="8"/>
      <c r="AD3688" s="8"/>
      <c r="AE3688" s="9"/>
      <c r="AF3688" s="8"/>
      <c r="AG3688" s="8"/>
      <c r="AH3688" s="9"/>
      <c r="AI3688" s="13"/>
      <c r="AJ3688" s="8"/>
      <c r="AK3688" s="8"/>
      <c r="AL3688" s="8"/>
      <c r="AM3688" s="3"/>
    </row>
    <row r="3689" spans="1:39" s="10" customFormat="1" ht="18.95" customHeight="1" x14ac:dyDescent="0.25">
      <c r="A3689" s="8"/>
      <c r="B3689" s="8"/>
      <c r="C3689" s="8"/>
      <c r="D3689" s="9"/>
      <c r="E3689" s="8"/>
      <c r="F3689" s="8"/>
      <c r="G3689" s="9"/>
      <c r="H3689" s="8"/>
      <c r="I3689" s="8"/>
      <c r="J3689" s="9"/>
      <c r="K3689" s="8"/>
      <c r="L3689" s="8"/>
      <c r="M3689" s="9"/>
      <c r="N3689" s="8"/>
      <c r="O3689" s="8"/>
      <c r="P3689" s="9"/>
      <c r="Q3689" s="8"/>
      <c r="R3689" s="8"/>
      <c r="S3689" s="9"/>
      <c r="T3689" s="8"/>
      <c r="U3689" s="8"/>
      <c r="V3689" s="9"/>
      <c r="W3689" s="8"/>
      <c r="X3689" s="8"/>
      <c r="Y3689" s="9"/>
      <c r="Z3689" s="8"/>
      <c r="AA3689" s="8"/>
      <c r="AB3689" s="9"/>
      <c r="AC3689" s="8"/>
      <c r="AD3689" s="8"/>
      <c r="AE3689" s="9"/>
      <c r="AF3689" s="8"/>
      <c r="AG3689" s="8"/>
      <c r="AH3689" s="9"/>
      <c r="AI3689" s="13"/>
      <c r="AJ3689" s="8"/>
      <c r="AK3689" s="8"/>
      <c r="AL3689" s="8"/>
      <c r="AM3689" s="3"/>
    </row>
    <row r="3690" spans="1:39" s="10" customFormat="1" ht="18.95" customHeight="1" x14ac:dyDescent="0.25">
      <c r="A3690" s="8"/>
      <c r="B3690" s="8"/>
      <c r="C3690" s="8"/>
      <c r="D3690" s="9"/>
      <c r="E3690" s="8"/>
      <c r="F3690" s="8"/>
      <c r="G3690" s="9"/>
      <c r="H3690" s="8"/>
      <c r="I3690" s="8"/>
      <c r="J3690" s="9"/>
      <c r="K3690" s="8"/>
      <c r="L3690" s="8"/>
      <c r="M3690" s="9"/>
      <c r="N3690" s="8"/>
      <c r="O3690" s="8"/>
      <c r="P3690" s="9"/>
      <c r="Q3690" s="8"/>
      <c r="R3690" s="8"/>
      <c r="S3690" s="9"/>
      <c r="T3690" s="8"/>
      <c r="U3690" s="8"/>
      <c r="V3690" s="9"/>
      <c r="W3690" s="8"/>
      <c r="X3690" s="8"/>
      <c r="Y3690" s="9"/>
      <c r="Z3690" s="8"/>
      <c r="AA3690" s="8"/>
      <c r="AB3690" s="9"/>
      <c r="AC3690" s="8"/>
      <c r="AD3690" s="8"/>
      <c r="AE3690" s="9"/>
      <c r="AF3690" s="8"/>
      <c r="AG3690" s="8"/>
      <c r="AH3690" s="9"/>
      <c r="AI3690" s="13"/>
      <c r="AJ3690" s="8"/>
      <c r="AK3690" s="8"/>
      <c r="AL3690" s="8"/>
      <c r="AM3690" s="3"/>
    </row>
    <row r="3691" spans="1:39" s="10" customFormat="1" ht="18.95" customHeight="1" x14ac:dyDescent="0.25">
      <c r="A3691" s="8"/>
      <c r="B3691" s="8"/>
      <c r="C3691" s="8"/>
      <c r="D3691" s="9"/>
      <c r="E3691" s="8"/>
      <c r="F3691" s="8"/>
      <c r="G3691" s="9"/>
      <c r="H3691" s="8"/>
      <c r="I3691" s="8"/>
      <c r="J3691" s="9"/>
      <c r="K3691" s="8"/>
      <c r="L3691" s="8"/>
      <c r="M3691" s="9"/>
      <c r="N3691" s="8"/>
      <c r="O3691" s="8"/>
      <c r="P3691" s="9"/>
      <c r="Q3691" s="8"/>
      <c r="R3691" s="8"/>
      <c r="S3691" s="9"/>
      <c r="T3691" s="8"/>
      <c r="U3691" s="8"/>
      <c r="V3691" s="9"/>
      <c r="W3691" s="8"/>
      <c r="X3691" s="8"/>
      <c r="Y3691" s="9"/>
      <c r="Z3691" s="8"/>
      <c r="AA3691" s="8"/>
      <c r="AB3691" s="9"/>
      <c r="AC3691" s="8"/>
      <c r="AD3691" s="8"/>
      <c r="AE3691" s="9"/>
      <c r="AF3691" s="8"/>
      <c r="AG3691" s="8"/>
      <c r="AH3691" s="9"/>
      <c r="AI3691" s="13"/>
      <c r="AJ3691" s="8"/>
      <c r="AK3691" s="8"/>
      <c r="AL3691" s="8"/>
      <c r="AM3691" s="3"/>
    </row>
    <row r="3692" spans="1:39" s="10" customFormat="1" ht="18.95" customHeight="1" x14ac:dyDescent="0.25">
      <c r="A3692" s="8"/>
      <c r="B3692" s="8"/>
      <c r="C3692" s="8"/>
      <c r="D3692" s="9"/>
      <c r="E3692" s="8"/>
      <c r="F3692" s="8"/>
      <c r="G3692" s="9"/>
      <c r="H3692" s="8"/>
      <c r="I3692" s="8"/>
      <c r="J3692" s="9"/>
      <c r="K3692" s="8"/>
      <c r="L3692" s="8"/>
      <c r="M3692" s="9"/>
      <c r="N3692" s="8"/>
      <c r="O3692" s="8"/>
      <c r="P3692" s="9"/>
      <c r="Q3692" s="8"/>
      <c r="R3692" s="8"/>
      <c r="S3692" s="9"/>
      <c r="T3692" s="8"/>
      <c r="U3692" s="8"/>
      <c r="V3692" s="9"/>
      <c r="W3692" s="8"/>
      <c r="X3692" s="8"/>
      <c r="Y3692" s="9"/>
      <c r="Z3692" s="8"/>
      <c r="AA3692" s="8"/>
      <c r="AB3692" s="9"/>
      <c r="AC3692" s="8"/>
      <c r="AD3692" s="8"/>
      <c r="AE3692" s="9"/>
      <c r="AF3692" s="8"/>
      <c r="AG3692" s="8"/>
      <c r="AH3692" s="9"/>
      <c r="AI3692" s="13"/>
      <c r="AJ3692" s="8"/>
      <c r="AK3692" s="8"/>
      <c r="AL3692" s="8"/>
      <c r="AM3692" s="3"/>
    </row>
    <row r="3693" spans="1:39" s="10" customFormat="1" ht="18.95" customHeight="1" x14ac:dyDescent="0.25">
      <c r="A3693" s="8"/>
      <c r="B3693" s="8"/>
      <c r="C3693" s="8"/>
      <c r="D3693" s="9"/>
      <c r="E3693" s="8"/>
      <c r="F3693" s="8"/>
      <c r="G3693" s="9"/>
      <c r="H3693" s="8"/>
      <c r="I3693" s="8"/>
      <c r="J3693" s="9"/>
      <c r="K3693" s="8"/>
      <c r="L3693" s="8"/>
      <c r="M3693" s="9"/>
      <c r="N3693" s="8"/>
      <c r="O3693" s="8"/>
      <c r="P3693" s="9"/>
      <c r="Q3693" s="8"/>
      <c r="R3693" s="8"/>
      <c r="S3693" s="9"/>
      <c r="T3693" s="8"/>
      <c r="U3693" s="8"/>
      <c r="V3693" s="9"/>
      <c r="W3693" s="8"/>
      <c r="X3693" s="8"/>
      <c r="Y3693" s="9"/>
      <c r="Z3693" s="8"/>
      <c r="AA3693" s="8"/>
      <c r="AB3693" s="9"/>
      <c r="AC3693" s="8"/>
      <c r="AD3693" s="8"/>
      <c r="AE3693" s="9"/>
      <c r="AF3693" s="8"/>
      <c r="AG3693" s="8"/>
      <c r="AH3693" s="9"/>
      <c r="AI3693" s="13"/>
      <c r="AJ3693" s="8"/>
      <c r="AK3693" s="8"/>
      <c r="AL3693" s="8"/>
      <c r="AM3693" s="3"/>
    </row>
    <row r="3694" spans="1:39" s="10" customFormat="1" ht="18.95" customHeight="1" x14ac:dyDescent="0.25">
      <c r="A3694" s="8"/>
      <c r="B3694" s="8"/>
      <c r="C3694" s="8"/>
      <c r="D3694" s="9"/>
      <c r="E3694" s="8"/>
      <c r="F3694" s="8"/>
      <c r="G3694" s="9"/>
      <c r="H3694" s="8"/>
      <c r="I3694" s="8"/>
      <c r="J3694" s="9"/>
      <c r="K3694" s="8"/>
      <c r="L3694" s="8"/>
      <c r="M3694" s="9"/>
      <c r="N3694" s="8"/>
      <c r="O3694" s="8"/>
      <c r="P3694" s="9"/>
      <c r="Q3694" s="8"/>
      <c r="R3694" s="8"/>
      <c r="S3694" s="9"/>
      <c r="T3694" s="8"/>
      <c r="U3694" s="8"/>
      <c r="V3694" s="9"/>
      <c r="W3694" s="8"/>
      <c r="X3694" s="8"/>
      <c r="Y3694" s="9"/>
      <c r="Z3694" s="8"/>
      <c r="AA3694" s="8"/>
      <c r="AB3694" s="9"/>
      <c r="AC3694" s="8"/>
      <c r="AD3694" s="8"/>
      <c r="AE3694" s="9"/>
      <c r="AF3694" s="8"/>
      <c r="AG3694" s="8"/>
      <c r="AH3694" s="9"/>
      <c r="AI3694" s="13"/>
      <c r="AJ3694" s="8"/>
      <c r="AK3694" s="8"/>
      <c r="AL3694" s="8"/>
      <c r="AM3694" s="3"/>
    </row>
    <row r="3695" spans="1:39" s="10" customFormat="1" ht="18.95" customHeight="1" x14ac:dyDescent="0.25">
      <c r="A3695" s="8"/>
      <c r="B3695" s="8"/>
      <c r="C3695" s="8"/>
      <c r="D3695" s="9"/>
      <c r="E3695" s="8"/>
      <c r="F3695" s="8"/>
      <c r="G3695" s="9"/>
      <c r="H3695" s="8"/>
      <c r="I3695" s="8"/>
      <c r="J3695" s="9"/>
      <c r="K3695" s="8"/>
      <c r="L3695" s="8"/>
      <c r="M3695" s="9"/>
      <c r="N3695" s="8"/>
      <c r="O3695" s="8"/>
      <c r="P3695" s="9"/>
      <c r="Q3695" s="8"/>
      <c r="R3695" s="8"/>
      <c r="S3695" s="9"/>
      <c r="T3695" s="8"/>
      <c r="U3695" s="8"/>
      <c r="V3695" s="9"/>
      <c r="W3695" s="8"/>
      <c r="X3695" s="8"/>
      <c r="Y3695" s="9"/>
      <c r="Z3695" s="8"/>
      <c r="AA3695" s="8"/>
      <c r="AB3695" s="9"/>
      <c r="AC3695" s="8"/>
      <c r="AD3695" s="8"/>
      <c r="AE3695" s="9"/>
      <c r="AF3695" s="8"/>
      <c r="AG3695" s="8"/>
      <c r="AH3695" s="9"/>
      <c r="AI3695" s="13"/>
      <c r="AJ3695" s="8"/>
      <c r="AK3695" s="8"/>
      <c r="AL3695" s="8"/>
      <c r="AM3695" s="3"/>
    </row>
    <row r="3696" spans="1:39" s="10" customFormat="1" ht="18.95" customHeight="1" x14ac:dyDescent="0.25">
      <c r="A3696" s="8"/>
      <c r="B3696" s="8"/>
      <c r="C3696" s="8"/>
      <c r="D3696" s="9"/>
      <c r="E3696" s="8"/>
      <c r="F3696" s="8"/>
      <c r="G3696" s="9"/>
      <c r="H3696" s="8"/>
      <c r="I3696" s="8"/>
      <c r="J3696" s="9"/>
      <c r="K3696" s="8"/>
      <c r="L3696" s="8"/>
      <c r="M3696" s="9"/>
      <c r="N3696" s="8"/>
      <c r="O3696" s="8"/>
      <c r="P3696" s="9"/>
      <c r="Q3696" s="8"/>
      <c r="R3696" s="8"/>
      <c r="S3696" s="9"/>
      <c r="T3696" s="8"/>
      <c r="U3696" s="8"/>
      <c r="V3696" s="9"/>
      <c r="W3696" s="8"/>
      <c r="X3696" s="8"/>
      <c r="Y3696" s="9"/>
      <c r="Z3696" s="8"/>
      <c r="AA3696" s="8"/>
      <c r="AB3696" s="9"/>
      <c r="AC3696" s="8"/>
      <c r="AD3696" s="8"/>
      <c r="AE3696" s="9"/>
      <c r="AF3696" s="8"/>
      <c r="AG3696" s="8"/>
      <c r="AH3696" s="9"/>
      <c r="AI3696" s="13"/>
      <c r="AJ3696" s="8"/>
      <c r="AK3696" s="8"/>
      <c r="AL3696" s="8"/>
      <c r="AM3696" s="3"/>
    </row>
    <row r="3697" spans="1:39" s="10" customFormat="1" ht="18.95" customHeight="1" x14ac:dyDescent="0.25">
      <c r="A3697" s="8"/>
      <c r="B3697" s="8"/>
      <c r="C3697" s="8"/>
      <c r="D3697" s="9"/>
      <c r="E3697" s="8"/>
      <c r="F3697" s="8"/>
      <c r="G3697" s="9"/>
      <c r="H3697" s="8"/>
      <c r="I3697" s="8"/>
      <c r="J3697" s="9"/>
      <c r="K3697" s="8"/>
      <c r="L3697" s="8"/>
      <c r="M3697" s="9"/>
      <c r="N3697" s="8"/>
      <c r="O3697" s="8"/>
      <c r="P3697" s="9"/>
      <c r="Q3697" s="8"/>
      <c r="R3697" s="8"/>
      <c r="S3697" s="9"/>
      <c r="T3697" s="8"/>
      <c r="U3697" s="8"/>
      <c r="V3697" s="9"/>
      <c r="W3697" s="8"/>
      <c r="X3697" s="8"/>
      <c r="Y3697" s="9"/>
      <c r="Z3697" s="8"/>
      <c r="AA3697" s="8"/>
      <c r="AB3697" s="9"/>
      <c r="AC3697" s="8"/>
      <c r="AD3697" s="8"/>
      <c r="AE3697" s="9"/>
      <c r="AF3697" s="8"/>
      <c r="AG3697" s="8"/>
      <c r="AH3697" s="9"/>
      <c r="AI3697" s="13"/>
      <c r="AJ3697" s="8"/>
      <c r="AK3697" s="8"/>
      <c r="AL3697" s="8"/>
      <c r="AM3697" s="3"/>
    </row>
    <row r="3698" spans="1:39" s="10" customFormat="1" ht="18.95" customHeight="1" x14ac:dyDescent="0.25">
      <c r="A3698" s="8"/>
      <c r="B3698" s="8"/>
      <c r="C3698" s="8"/>
      <c r="D3698" s="9"/>
      <c r="E3698" s="8"/>
      <c r="F3698" s="8"/>
      <c r="G3698" s="9"/>
      <c r="H3698" s="8"/>
      <c r="I3698" s="8"/>
      <c r="J3698" s="9"/>
      <c r="K3698" s="8"/>
      <c r="L3698" s="8"/>
      <c r="M3698" s="9"/>
      <c r="N3698" s="8"/>
      <c r="O3698" s="8"/>
      <c r="P3698" s="9"/>
      <c r="Q3698" s="8"/>
      <c r="R3698" s="8"/>
      <c r="S3698" s="9"/>
      <c r="T3698" s="8"/>
      <c r="U3698" s="8"/>
      <c r="V3698" s="9"/>
      <c r="W3698" s="8"/>
      <c r="X3698" s="8"/>
      <c r="Y3698" s="9"/>
      <c r="Z3698" s="8"/>
      <c r="AA3698" s="8"/>
      <c r="AB3698" s="9"/>
      <c r="AC3698" s="8"/>
      <c r="AD3698" s="8"/>
      <c r="AE3698" s="9"/>
      <c r="AF3698" s="8"/>
      <c r="AG3698" s="8"/>
      <c r="AH3698" s="9"/>
      <c r="AI3698" s="13"/>
      <c r="AJ3698" s="8"/>
      <c r="AK3698" s="8"/>
      <c r="AL3698" s="8"/>
      <c r="AM3698" s="3"/>
    </row>
    <row r="3699" spans="1:39" s="10" customFormat="1" ht="18.95" customHeight="1" x14ac:dyDescent="0.25">
      <c r="A3699" s="8"/>
      <c r="B3699" s="8"/>
      <c r="C3699" s="8"/>
      <c r="D3699" s="9"/>
      <c r="E3699" s="8"/>
      <c r="F3699" s="8"/>
      <c r="G3699" s="9"/>
      <c r="H3699" s="8"/>
      <c r="I3699" s="8"/>
      <c r="J3699" s="9"/>
      <c r="K3699" s="8"/>
      <c r="L3699" s="8"/>
      <c r="M3699" s="9"/>
      <c r="N3699" s="8"/>
      <c r="O3699" s="8"/>
      <c r="P3699" s="9"/>
      <c r="Q3699" s="8"/>
      <c r="R3699" s="8"/>
      <c r="S3699" s="9"/>
      <c r="T3699" s="8"/>
      <c r="U3699" s="8"/>
      <c r="V3699" s="9"/>
      <c r="W3699" s="8"/>
      <c r="X3699" s="8"/>
      <c r="Y3699" s="9"/>
      <c r="Z3699" s="8"/>
      <c r="AA3699" s="8"/>
      <c r="AB3699" s="9"/>
      <c r="AC3699" s="8"/>
      <c r="AD3699" s="8"/>
      <c r="AE3699" s="9"/>
      <c r="AF3699" s="8"/>
      <c r="AG3699" s="8"/>
      <c r="AH3699" s="9"/>
      <c r="AI3699" s="13"/>
      <c r="AJ3699" s="8"/>
      <c r="AK3699" s="8"/>
      <c r="AL3699" s="8"/>
      <c r="AM3699" s="3"/>
    </row>
    <row r="3700" spans="1:39" s="10" customFormat="1" ht="18.95" customHeight="1" x14ac:dyDescent="0.25">
      <c r="A3700" s="8"/>
      <c r="B3700" s="8"/>
      <c r="C3700" s="8"/>
      <c r="D3700" s="9"/>
      <c r="E3700" s="8"/>
      <c r="F3700" s="8"/>
      <c r="G3700" s="9"/>
      <c r="H3700" s="8"/>
      <c r="I3700" s="8"/>
      <c r="J3700" s="9"/>
      <c r="K3700" s="8"/>
      <c r="L3700" s="8"/>
      <c r="M3700" s="9"/>
      <c r="N3700" s="8"/>
      <c r="O3700" s="8"/>
      <c r="P3700" s="9"/>
      <c r="Q3700" s="8"/>
      <c r="R3700" s="8"/>
      <c r="S3700" s="9"/>
      <c r="T3700" s="8"/>
      <c r="U3700" s="8"/>
      <c r="V3700" s="9"/>
      <c r="W3700" s="8"/>
      <c r="X3700" s="8"/>
      <c r="Y3700" s="9"/>
      <c r="Z3700" s="8"/>
      <c r="AA3700" s="8"/>
      <c r="AB3700" s="9"/>
      <c r="AC3700" s="8"/>
      <c r="AD3700" s="8"/>
      <c r="AE3700" s="9"/>
      <c r="AF3700" s="8"/>
      <c r="AG3700" s="8"/>
      <c r="AH3700" s="9"/>
      <c r="AI3700" s="13"/>
      <c r="AJ3700" s="8"/>
      <c r="AK3700" s="8"/>
      <c r="AL3700" s="8"/>
      <c r="AM3700" s="3"/>
    </row>
    <row r="3701" spans="1:39" s="10" customFormat="1" ht="18.95" customHeight="1" x14ac:dyDescent="0.25">
      <c r="A3701" s="8"/>
      <c r="B3701" s="8"/>
      <c r="C3701" s="8"/>
      <c r="D3701" s="9"/>
      <c r="E3701" s="8"/>
      <c r="F3701" s="8"/>
      <c r="G3701" s="9"/>
      <c r="H3701" s="8"/>
      <c r="I3701" s="8"/>
      <c r="J3701" s="9"/>
      <c r="K3701" s="8"/>
      <c r="L3701" s="8"/>
      <c r="M3701" s="9"/>
      <c r="N3701" s="8"/>
      <c r="O3701" s="8"/>
      <c r="P3701" s="9"/>
      <c r="Q3701" s="8"/>
      <c r="R3701" s="8"/>
      <c r="S3701" s="9"/>
      <c r="T3701" s="8"/>
      <c r="U3701" s="8"/>
      <c r="V3701" s="9"/>
      <c r="W3701" s="8"/>
      <c r="X3701" s="8"/>
      <c r="Y3701" s="9"/>
      <c r="Z3701" s="8"/>
      <c r="AA3701" s="8"/>
      <c r="AB3701" s="9"/>
      <c r="AC3701" s="8"/>
      <c r="AD3701" s="8"/>
      <c r="AE3701" s="9"/>
      <c r="AF3701" s="8"/>
      <c r="AG3701" s="8"/>
      <c r="AH3701" s="9"/>
      <c r="AI3701" s="13"/>
      <c r="AJ3701" s="8"/>
      <c r="AK3701" s="8"/>
      <c r="AL3701" s="8"/>
      <c r="AM3701" s="3"/>
    </row>
    <row r="3702" spans="1:39" s="10" customFormat="1" ht="18.95" customHeight="1" x14ac:dyDescent="0.25">
      <c r="A3702" s="8"/>
      <c r="B3702" s="8"/>
      <c r="C3702" s="8"/>
      <c r="D3702" s="9"/>
      <c r="E3702" s="8"/>
      <c r="F3702" s="8"/>
      <c r="G3702" s="9"/>
      <c r="H3702" s="8"/>
      <c r="I3702" s="8"/>
      <c r="J3702" s="9"/>
      <c r="K3702" s="8"/>
      <c r="L3702" s="8"/>
      <c r="M3702" s="9"/>
      <c r="N3702" s="8"/>
      <c r="O3702" s="8"/>
      <c r="P3702" s="9"/>
      <c r="Q3702" s="8"/>
      <c r="R3702" s="8"/>
      <c r="S3702" s="9"/>
      <c r="T3702" s="8"/>
      <c r="U3702" s="8"/>
      <c r="V3702" s="9"/>
      <c r="W3702" s="8"/>
      <c r="X3702" s="8"/>
      <c r="Y3702" s="9"/>
      <c r="Z3702" s="8"/>
      <c r="AA3702" s="8"/>
      <c r="AB3702" s="9"/>
      <c r="AC3702" s="8"/>
      <c r="AD3702" s="8"/>
      <c r="AE3702" s="9"/>
      <c r="AF3702" s="8"/>
      <c r="AG3702" s="8"/>
      <c r="AH3702" s="9"/>
      <c r="AI3702" s="13"/>
      <c r="AJ3702" s="8"/>
      <c r="AK3702" s="8"/>
      <c r="AL3702" s="8"/>
      <c r="AM3702" s="3"/>
    </row>
    <row r="3703" spans="1:39" s="10" customFormat="1" ht="18.95" customHeight="1" x14ac:dyDescent="0.25">
      <c r="A3703" s="8"/>
      <c r="B3703" s="8"/>
      <c r="C3703" s="8"/>
      <c r="D3703" s="9"/>
      <c r="E3703" s="8"/>
      <c r="F3703" s="8"/>
      <c r="G3703" s="9"/>
      <c r="H3703" s="8"/>
      <c r="I3703" s="8"/>
      <c r="J3703" s="9"/>
      <c r="K3703" s="8"/>
      <c r="L3703" s="8"/>
      <c r="M3703" s="9"/>
      <c r="N3703" s="8"/>
      <c r="O3703" s="8"/>
      <c r="P3703" s="9"/>
      <c r="Q3703" s="8"/>
      <c r="R3703" s="8"/>
      <c r="S3703" s="9"/>
      <c r="T3703" s="8"/>
      <c r="U3703" s="8"/>
      <c r="V3703" s="9"/>
      <c r="W3703" s="8"/>
      <c r="X3703" s="8"/>
      <c r="Y3703" s="9"/>
      <c r="Z3703" s="8"/>
      <c r="AA3703" s="8"/>
      <c r="AB3703" s="9"/>
      <c r="AC3703" s="8"/>
      <c r="AD3703" s="8"/>
      <c r="AE3703" s="9"/>
      <c r="AF3703" s="8"/>
      <c r="AG3703" s="8"/>
      <c r="AH3703" s="9"/>
      <c r="AI3703" s="13"/>
      <c r="AJ3703" s="8"/>
      <c r="AK3703" s="8"/>
      <c r="AL3703" s="8"/>
      <c r="AM3703" s="3"/>
    </row>
    <row r="3704" spans="1:39" s="10" customFormat="1" ht="18.95" customHeight="1" x14ac:dyDescent="0.25">
      <c r="A3704" s="8"/>
      <c r="B3704" s="8"/>
      <c r="C3704" s="8"/>
      <c r="D3704" s="9"/>
      <c r="E3704" s="8"/>
      <c r="F3704" s="8"/>
      <c r="G3704" s="9"/>
      <c r="H3704" s="8"/>
      <c r="I3704" s="8"/>
      <c r="J3704" s="9"/>
      <c r="K3704" s="8"/>
      <c r="L3704" s="8"/>
      <c r="M3704" s="9"/>
      <c r="N3704" s="8"/>
      <c r="O3704" s="8"/>
      <c r="P3704" s="9"/>
      <c r="Q3704" s="8"/>
      <c r="R3704" s="8"/>
      <c r="S3704" s="9"/>
      <c r="T3704" s="8"/>
      <c r="U3704" s="8"/>
      <c r="V3704" s="9"/>
      <c r="W3704" s="8"/>
      <c r="X3704" s="8"/>
      <c r="Y3704" s="9"/>
      <c r="Z3704" s="8"/>
      <c r="AA3704" s="8"/>
      <c r="AB3704" s="9"/>
      <c r="AC3704" s="8"/>
      <c r="AD3704" s="8"/>
      <c r="AE3704" s="9"/>
      <c r="AF3704" s="8"/>
      <c r="AG3704" s="8"/>
      <c r="AH3704" s="9"/>
      <c r="AI3704" s="13"/>
      <c r="AJ3704" s="8"/>
      <c r="AK3704" s="8"/>
      <c r="AL3704" s="8"/>
      <c r="AM3704" s="3"/>
    </row>
    <row r="3705" spans="1:39" s="10" customFormat="1" ht="18.95" customHeight="1" x14ac:dyDescent="0.25">
      <c r="A3705" s="8"/>
      <c r="B3705" s="8"/>
      <c r="C3705" s="8"/>
      <c r="D3705" s="9"/>
      <c r="E3705" s="8"/>
      <c r="F3705" s="8"/>
      <c r="G3705" s="9"/>
      <c r="H3705" s="8"/>
      <c r="I3705" s="8"/>
      <c r="J3705" s="9"/>
      <c r="K3705" s="8"/>
      <c r="L3705" s="8"/>
      <c r="M3705" s="9"/>
      <c r="N3705" s="8"/>
      <c r="O3705" s="8"/>
      <c r="P3705" s="9"/>
      <c r="Q3705" s="8"/>
      <c r="R3705" s="8"/>
      <c r="S3705" s="9"/>
      <c r="T3705" s="8"/>
      <c r="U3705" s="8"/>
      <c r="V3705" s="9"/>
      <c r="W3705" s="8"/>
      <c r="X3705" s="8"/>
      <c r="Y3705" s="9"/>
      <c r="Z3705" s="8"/>
      <c r="AA3705" s="8"/>
      <c r="AB3705" s="9"/>
      <c r="AC3705" s="8"/>
      <c r="AD3705" s="8"/>
      <c r="AE3705" s="9"/>
      <c r="AF3705" s="8"/>
      <c r="AG3705" s="8"/>
      <c r="AH3705" s="9"/>
      <c r="AI3705" s="13"/>
      <c r="AJ3705" s="8"/>
      <c r="AK3705" s="8"/>
      <c r="AL3705" s="8"/>
      <c r="AM3705" s="3"/>
    </row>
    <row r="3706" spans="1:39" s="10" customFormat="1" ht="18.95" customHeight="1" x14ac:dyDescent="0.25">
      <c r="A3706" s="8"/>
      <c r="B3706" s="8"/>
      <c r="C3706" s="8"/>
      <c r="D3706" s="9"/>
      <c r="E3706" s="8"/>
      <c r="F3706" s="8"/>
      <c r="G3706" s="9"/>
      <c r="H3706" s="8"/>
      <c r="I3706" s="8"/>
      <c r="J3706" s="9"/>
      <c r="K3706" s="8"/>
      <c r="L3706" s="8"/>
      <c r="M3706" s="9"/>
      <c r="N3706" s="8"/>
      <c r="O3706" s="8"/>
      <c r="P3706" s="9"/>
      <c r="Q3706" s="8"/>
      <c r="R3706" s="8"/>
      <c r="S3706" s="9"/>
      <c r="T3706" s="8"/>
      <c r="U3706" s="8"/>
      <c r="V3706" s="9"/>
      <c r="W3706" s="8"/>
      <c r="X3706" s="8"/>
      <c r="Y3706" s="9"/>
      <c r="Z3706" s="8"/>
      <c r="AA3706" s="8"/>
      <c r="AB3706" s="9"/>
      <c r="AC3706" s="8"/>
      <c r="AD3706" s="8"/>
      <c r="AE3706" s="9"/>
      <c r="AF3706" s="8"/>
      <c r="AG3706" s="8"/>
      <c r="AH3706" s="9"/>
      <c r="AI3706" s="13"/>
      <c r="AJ3706" s="8"/>
      <c r="AK3706" s="8"/>
      <c r="AL3706" s="8"/>
      <c r="AM3706" s="3"/>
    </row>
    <row r="3707" spans="1:39" s="10" customFormat="1" ht="18.95" customHeight="1" x14ac:dyDescent="0.25">
      <c r="A3707" s="8"/>
      <c r="B3707" s="8"/>
      <c r="C3707" s="8"/>
      <c r="D3707" s="9"/>
      <c r="E3707" s="8"/>
      <c r="F3707" s="8"/>
      <c r="G3707" s="9"/>
      <c r="H3707" s="8"/>
      <c r="I3707" s="8"/>
      <c r="J3707" s="9"/>
      <c r="K3707" s="8"/>
      <c r="L3707" s="8"/>
      <c r="M3707" s="9"/>
      <c r="N3707" s="8"/>
      <c r="O3707" s="8"/>
      <c r="P3707" s="9"/>
      <c r="Q3707" s="8"/>
      <c r="R3707" s="8"/>
      <c r="S3707" s="9"/>
      <c r="T3707" s="8"/>
      <c r="U3707" s="8"/>
      <c r="V3707" s="9"/>
      <c r="W3707" s="8"/>
      <c r="X3707" s="8"/>
      <c r="Y3707" s="9"/>
      <c r="Z3707" s="8"/>
      <c r="AA3707" s="8"/>
      <c r="AB3707" s="9"/>
      <c r="AC3707" s="8"/>
      <c r="AD3707" s="8"/>
      <c r="AE3707" s="9"/>
      <c r="AF3707" s="8"/>
      <c r="AG3707" s="8"/>
      <c r="AH3707" s="9"/>
      <c r="AI3707" s="13"/>
      <c r="AJ3707" s="8"/>
      <c r="AK3707" s="8"/>
      <c r="AL3707" s="8"/>
      <c r="AM3707" s="3"/>
    </row>
    <row r="3708" spans="1:39" s="10" customFormat="1" ht="18.95" customHeight="1" x14ac:dyDescent="0.25">
      <c r="A3708" s="8"/>
      <c r="B3708" s="8"/>
      <c r="C3708" s="8"/>
      <c r="D3708" s="9"/>
      <c r="E3708" s="8"/>
      <c r="F3708" s="8"/>
      <c r="G3708" s="9"/>
      <c r="H3708" s="8"/>
      <c r="I3708" s="8"/>
      <c r="J3708" s="9"/>
      <c r="K3708" s="8"/>
      <c r="L3708" s="8"/>
      <c r="M3708" s="9"/>
      <c r="N3708" s="8"/>
      <c r="O3708" s="8"/>
      <c r="P3708" s="9"/>
      <c r="Q3708" s="8"/>
      <c r="R3708" s="8"/>
      <c r="S3708" s="9"/>
      <c r="T3708" s="8"/>
      <c r="U3708" s="8"/>
      <c r="V3708" s="9"/>
      <c r="W3708" s="8"/>
      <c r="X3708" s="8"/>
      <c r="Y3708" s="9"/>
      <c r="Z3708" s="8"/>
      <c r="AA3708" s="8"/>
      <c r="AB3708" s="9"/>
      <c r="AC3708" s="8"/>
      <c r="AD3708" s="8"/>
      <c r="AE3708" s="9"/>
      <c r="AF3708" s="8"/>
      <c r="AG3708" s="8"/>
      <c r="AH3708" s="9"/>
      <c r="AI3708" s="13"/>
      <c r="AJ3708" s="8"/>
      <c r="AK3708" s="8"/>
      <c r="AL3708" s="8"/>
      <c r="AM3708" s="3"/>
    </row>
    <row r="3709" spans="1:39" s="10" customFormat="1" ht="18.95" customHeight="1" x14ac:dyDescent="0.25">
      <c r="A3709" s="8"/>
      <c r="B3709" s="8"/>
      <c r="C3709" s="8"/>
      <c r="D3709" s="9"/>
      <c r="E3709" s="8"/>
      <c r="F3709" s="8"/>
      <c r="G3709" s="9"/>
      <c r="H3709" s="8"/>
      <c r="I3709" s="8"/>
      <c r="J3709" s="9"/>
      <c r="K3709" s="8"/>
      <c r="L3709" s="8"/>
      <c r="M3709" s="9"/>
      <c r="N3709" s="8"/>
      <c r="O3709" s="8"/>
      <c r="P3709" s="9"/>
      <c r="Q3709" s="8"/>
      <c r="R3709" s="8"/>
      <c r="S3709" s="9"/>
      <c r="T3709" s="8"/>
      <c r="U3709" s="8"/>
      <c r="V3709" s="9"/>
      <c r="W3709" s="8"/>
      <c r="X3709" s="8"/>
      <c r="Y3709" s="9"/>
      <c r="Z3709" s="8"/>
      <c r="AA3709" s="8"/>
      <c r="AB3709" s="9"/>
      <c r="AC3709" s="8"/>
      <c r="AD3709" s="8"/>
      <c r="AE3709" s="9"/>
      <c r="AF3709" s="8"/>
      <c r="AG3709" s="8"/>
      <c r="AH3709" s="9"/>
      <c r="AI3709" s="13"/>
      <c r="AJ3709" s="8"/>
      <c r="AK3709" s="8"/>
      <c r="AL3709" s="8"/>
      <c r="AM3709" s="3"/>
    </row>
    <row r="3710" spans="1:39" s="10" customFormat="1" ht="18.95" customHeight="1" x14ac:dyDescent="0.25">
      <c r="A3710" s="8"/>
      <c r="B3710" s="8"/>
      <c r="C3710" s="8"/>
      <c r="D3710" s="9"/>
      <c r="E3710" s="8"/>
      <c r="F3710" s="8"/>
      <c r="G3710" s="9"/>
      <c r="H3710" s="8"/>
      <c r="I3710" s="8"/>
      <c r="J3710" s="9"/>
      <c r="K3710" s="8"/>
      <c r="L3710" s="8"/>
      <c r="M3710" s="9"/>
      <c r="N3710" s="8"/>
      <c r="O3710" s="8"/>
      <c r="P3710" s="9"/>
      <c r="Q3710" s="8"/>
      <c r="R3710" s="8"/>
      <c r="S3710" s="9"/>
      <c r="T3710" s="8"/>
      <c r="U3710" s="8"/>
      <c r="V3710" s="9"/>
      <c r="W3710" s="8"/>
      <c r="X3710" s="8"/>
      <c r="Y3710" s="9"/>
      <c r="Z3710" s="8"/>
      <c r="AA3710" s="8"/>
      <c r="AB3710" s="9"/>
      <c r="AC3710" s="8"/>
      <c r="AD3710" s="8"/>
      <c r="AE3710" s="9"/>
      <c r="AF3710" s="8"/>
      <c r="AG3710" s="8"/>
      <c r="AH3710" s="9"/>
      <c r="AI3710" s="13"/>
      <c r="AJ3710" s="8"/>
      <c r="AK3710" s="8"/>
      <c r="AL3710" s="8"/>
      <c r="AM3710" s="3"/>
    </row>
    <row r="3711" spans="1:39" s="10" customFormat="1" ht="18.95" customHeight="1" x14ac:dyDescent="0.25">
      <c r="A3711" s="8"/>
      <c r="B3711" s="8"/>
      <c r="C3711" s="8"/>
      <c r="D3711" s="9"/>
      <c r="E3711" s="8"/>
      <c r="F3711" s="8"/>
      <c r="G3711" s="9"/>
      <c r="H3711" s="8"/>
      <c r="I3711" s="8"/>
      <c r="J3711" s="9"/>
      <c r="K3711" s="8"/>
      <c r="L3711" s="8"/>
      <c r="M3711" s="9"/>
      <c r="N3711" s="8"/>
      <c r="O3711" s="8"/>
      <c r="P3711" s="9"/>
      <c r="Q3711" s="8"/>
      <c r="R3711" s="8"/>
      <c r="S3711" s="9"/>
      <c r="T3711" s="8"/>
      <c r="U3711" s="8"/>
      <c r="V3711" s="9"/>
      <c r="W3711" s="8"/>
      <c r="X3711" s="8"/>
      <c r="Y3711" s="9"/>
      <c r="Z3711" s="8"/>
      <c r="AA3711" s="8"/>
      <c r="AB3711" s="9"/>
      <c r="AC3711" s="8"/>
      <c r="AD3711" s="8"/>
      <c r="AE3711" s="9"/>
      <c r="AF3711" s="8"/>
      <c r="AG3711" s="8"/>
      <c r="AH3711" s="9"/>
      <c r="AI3711" s="13"/>
      <c r="AJ3711" s="8"/>
      <c r="AK3711" s="8"/>
      <c r="AL3711" s="8"/>
      <c r="AM3711" s="3"/>
    </row>
    <row r="3712" spans="1:39" s="10" customFormat="1" ht="18.95" customHeight="1" x14ac:dyDescent="0.25">
      <c r="A3712" s="8"/>
      <c r="B3712" s="8"/>
      <c r="C3712" s="8"/>
      <c r="D3712" s="9"/>
      <c r="E3712" s="8"/>
      <c r="F3712" s="8"/>
      <c r="G3712" s="9"/>
      <c r="H3712" s="8"/>
      <c r="I3712" s="8"/>
      <c r="J3712" s="9"/>
      <c r="K3712" s="8"/>
      <c r="L3712" s="8"/>
      <c r="M3712" s="9"/>
      <c r="N3712" s="8"/>
      <c r="O3712" s="8"/>
      <c r="P3712" s="9"/>
      <c r="Q3712" s="8"/>
      <c r="R3712" s="8"/>
      <c r="S3712" s="9"/>
      <c r="T3712" s="8"/>
      <c r="U3712" s="8"/>
      <c r="V3712" s="9"/>
      <c r="W3712" s="8"/>
      <c r="X3712" s="8"/>
      <c r="Y3712" s="9"/>
      <c r="Z3712" s="8"/>
      <c r="AA3712" s="8"/>
      <c r="AB3712" s="9"/>
      <c r="AC3712" s="8"/>
      <c r="AD3712" s="8"/>
      <c r="AE3712" s="9"/>
      <c r="AF3712" s="8"/>
      <c r="AG3712" s="8"/>
      <c r="AH3712" s="9"/>
      <c r="AI3712" s="13"/>
      <c r="AJ3712" s="8"/>
      <c r="AK3712" s="8"/>
      <c r="AL3712" s="8"/>
      <c r="AM3712" s="3"/>
    </row>
    <row r="3713" spans="1:39" s="10" customFormat="1" ht="18.95" customHeight="1" x14ac:dyDescent="0.25">
      <c r="A3713" s="8"/>
      <c r="B3713" s="8"/>
      <c r="C3713" s="8"/>
      <c r="D3713" s="9"/>
      <c r="E3713" s="8"/>
      <c r="F3713" s="8"/>
      <c r="G3713" s="9"/>
      <c r="H3713" s="8"/>
      <c r="I3713" s="8"/>
      <c r="J3713" s="9"/>
      <c r="K3713" s="8"/>
      <c r="L3713" s="8"/>
      <c r="M3713" s="9"/>
      <c r="N3713" s="8"/>
      <c r="O3713" s="8"/>
      <c r="P3713" s="9"/>
      <c r="Q3713" s="8"/>
      <c r="R3713" s="8"/>
      <c r="S3713" s="9"/>
      <c r="T3713" s="8"/>
      <c r="U3713" s="8"/>
      <c r="V3713" s="9"/>
      <c r="W3713" s="8"/>
      <c r="X3713" s="8"/>
      <c r="Y3713" s="9"/>
      <c r="Z3713" s="8"/>
      <c r="AA3713" s="8"/>
      <c r="AB3713" s="9"/>
      <c r="AC3713" s="8"/>
      <c r="AD3713" s="8"/>
      <c r="AE3713" s="9"/>
      <c r="AF3713" s="8"/>
      <c r="AG3713" s="8"/>
      <c r="AH3713" s="9"/>
      <c r="AI3713" s="13"/>
      <c r="AJ3713" s="8"/>
      <c r="AK3713" s="8"/>
      <c r="AL3713" s="8"/>
      <c r="AM3713" s="3"/>
    </row>
    <row r="3714" spans="1:39" s="10" customFormat="1" ht="18.95" customHeight="1" x14ac:dyDescent="0.25">
      <c r="A3714" s="8"/>
      <c r="B3714" s="8"/>
      <c r="C3714" s="8"/>
      <c r="D3714" s="9"/>
      <c r="E3714" s="8"/>
      <c r="F3714" s="8"/>
      <c r="G3714" s="9"/>
      <c r="H3714" s="8"/>
      <c r="I3714" s="8"/>
      <c r="J3714" s="9"/>
      <c r="K3714" s="8"/>
      <c r="L3714" s="8"/>
      <c r="M3714" s="9"/>
      <c r="N3714" s="8"/>
      <c r="O3714" s="8"/>
      <c r="P3714" s="9"/>
      <c r="Q3714" s="8"/>
      <c r="R3714" s="8"/>
      <c r="S3714" s="9"/>
      <c r="T3714" s="8"/>
      <c r="U3714" s="8"/>
      <c r="V3714" s="9"/>
      <c r="W3714" s="8"/>
      <c r="X3714" s="8"/>
      <c r="Y3714" s="9"/>
      <c r="Z3714" s="8"/>
      <c r="AA3714" s="8"/>
      <c r="AB3714" s="9"/>
      <c r="AC3714" s="8"/>
      <c r="AD3714" s="8"/>
      <c r="AE3714" s="9"/>
      <c r="AF3714" s="8"/>
      <c r="AG3714" s="8"/>
      <c r="AH3714" s="9"/>
      <c r="AI3714" s="13"/>
      <c r="AJ3714" s="8"/>
      <c r="AK3714" s="8"/>
      <c r="AL3714" s="8"/>
      <c r="AM3714" s="3"/>
    </row>
    <row r="3715" spans="1:39" s="10" customFormat="1" ht="18.95" customHeight="1" x14ac:dyDescent="0.25">
      <c r="A3715" s="8"/>
      <c r="B3715" s="8"/>
      <c r="C3715" s="8"/>
      <c r="D3715" s="9"/>
      <c r="E3715" s="8"/>
      <c r="F3715" s="8"/>
      <c r="G3715" s="9"/>
      <c r="H3715" s="8"/>
      <c r="I3715" s="8"/>
      <c r="J3715" s="9"/>
      <c r="K3715" s="8"/>
      <c r="L3715" s="8"/>
      <c r="M3715" s="9"/>
      <c r="N3715" s="8"/>
      <c r="O3715" s="8"/>
      <c r="P3715" s="9"/>
      <c r="Q3715" s="8"/>
      <c r="R3715" s="8"/>
      <c r="S3715" s="9"/>
      <c r="T3715" s="8"/>
      <c r="U3715" s="8"/>
      <c r="V3715" s="9"/>
      <c r="W3715" s="8"/>
      <c r="X3715" s="8"/>
      <c r="Y3715" s="9"/>
      <c r="Z3715" s="8"/>
      <c r="AA3715" s="8"/>
      <c r="AB3715" s="9"/>
      <c r="AC3715" s="8"/>
      <c r="AD3715" s="8"/>
      <c r="AE3715" s="9"/>
      <c r="AF3715" s="8"/>
      <c r="AG3715" s="8"/>
      <c r="AH3715" s="9"/>
      <c r="AI3715" s="13"/>
      <c r="AJ3715" s="8"/>
      <c r="AK3715" s="8"/>
      <c r="AL3715" s="8"/>
      <c r="AM3715" s="3"/>
    </row>
    <row r="3716" spans="1:39" s="10" customFormat="1" ht="18.95" customHeight="1" x14ac:dyDescent="0.25">
      <c r="A3716" s="8"/>
      <c r="B3716" s="8"/>
      <c r="C3716" s="8"/>
      <c r="D3716" s="9"/>
      <c r="E3716" s="8"/>
      <c r="F3716" s="8"/>
      <c r="G3716" s="9"/>
      <c r="H3716" s="8"/>
      <c r="I3716" s="8"/>
      <c r="J3716" s="9"/>
      <c r="K3716" s="8"/>
      <c r="L3716" s="8"/>
      <c r="M3716" s="9"/>
      <c r="N3716" s="8"/>
      <c r="O3716" s="8"/>
      <c r="P3716" s="9"/>
      <c r="Q3716" s="8"/>
      <c r="R3716" s="8"/>
      <c r="S3716" s="9"/>
      <c r="T3716" s="8"/>
      <c r="U3716" s="8"/>
      <c r="V3716" s="9"/>
      <c r="W3716" s="8"/>
      <c r="X3716" s="8"/>
      <c r="Y3716" s="9"/>
      <c r="Z3716" s="8"/>
      <c r="AA3716" s="8"/>
      <c r="AB3716" s="9"/>
      <c r="AC3716" s="8"/>
      <c r="AD3716" s="8"/>
      <c r="AE3716" s="9"/>
      <c r="AF3716" s="8"/>
      <c r="AG3716" s="8"/>
      <c r="AH3716" s="9"/>
      <c r="AI3716" s="13"/>
      <c r="AJ3716" s="8"/>
      <c r="AK3716" s="8"/>
      <c r="AL3716" s="8"/>
      <c r="AM3716" s="3"/>
    </row>
    <row r="3717" spans="1:39" s="10" customFormat="1" ht="18.95" customHeight="1" x14ac:dyDescent="0.25">
      <c r="A3717" s="8"/>
      <c r="B3717" s="8"/>
      <c r="C3717" s="8"/>
      <c r="D3717" s="9"/>
      <c r="E3717" s="8"/>
      <c r="F3717" s="8"/>
      <c r="G3717" s="9"/>
      <c r="H3717" s="8"/>
      <c r="I3717" s="8"/>
      <c r="J3717" s="9"/>
      <c r="K3717" s="8"/>
      <c r="L3717" s="8"/>
      <c r="M3717" s="9"/>
      <c r="N3717" s="8"/>
      <c r="O3717" s="8"/>
      <c r="P3717" s="9"/>
      <c r="Q3717" s="8"/>
      <c r="R3717" s="8"/>
      <c r="S3717" s="9"/>
      <c r="T3717" s="8"/>
      <c r="U3717" s="8"/>
      <c r="V3717" s="9"/>
      <c r="W3717" s="8"/>
      <c r="X3717" s="8"/>
      <c r="Y3717" s="9"/>
      <c r="Z3717" s="8"/>
      <c r="AA3717" s="8"/>
      <c r="AB3717" s="9"/>
      <c r="AC3717" s="8"/>
      <c r="AD3717" s="8"/>
      <c r="AE3717" s="9"/>
      <c r="AF3717" s="8"/>
      <c r="AG3717" s="8"/>
      <c r="AH3717" s="9"/>
      <c r="AI3717" s="13"/>
      <c r="AJ3717" s="8"/>
      <c r="AK3717" s="8"/>
      <c r="AL3717" s="8"/>
      <c r="AM3717" s="3"/>
    </row>
    <row r="3718" spans="1:39" s="10" customFormat="1" ht="18.95" customHeight="1" x14ac:dyDescent="0.25">
      <c r="A3718" s="8"/>
      <c r="B3718" s="8"/>
      <c r="C3718" s="8"/>
      <c r="D3718" s="9"/>
      <c r="E3718" s="8"/>
      <c r="F3718" s="8"/>
      <c r="G3718" s="9"/>
      <c r="H3718" s="8"/>
      <c r="I3718" s="8"/>
      <c r="J3718" s="9"/>
      <c r="K3718" s="8"/>
      <c r="L3718" s="8"/>
      <c r="M3718" s="9"/>
      <c r="N3718" s="8"/>
      <c r="O3718" s="8"/>
      <c r="P3718" s="9"/>
      <c r="Q3718" s="8"/>
      <c r="R3718" s="8"/>
      <c r="S3718" s="9"/>
      <c r="T3718" s="8"/>
      <c r="U3718" s="8"/>
      <c r="V3718" s="9"/>
      <c r="W3718" s="8"/>
      <c r="X3718" s="8"/>
      <c r="Y3718" s="9"/>
      <c r="Z3718" s="8"/>
      <c r="AA3718" s="8"/>
      <c r="AB3718" s="9"/>
      <c r="AC3718" s="8"/>
      <c r="AD3718" s="8"/>
      <c r="AE3718" s="9"/>
      <c r="AF3718" s="8"/>
      <c r="AG3718" s="8"/>
      <c r="AH3718" s="9"/>
      <c r="AI3718" s="13"/>
      <c r="AJ3718" s="8"/>
      <c r="AK3718" s="8"/>
      <c r="AL3718" s="8"/>
      <c r="AM3718" s="3"/>
    </row>
    <row r="3719" spans="1:39" s="10" customFormat="1" ht="18.95" customHeight="1" x14ac:dyDescent="0.25">
      <c r="A3719" s="8"/>
      <c r="B3719" s="8"/>
      <c r="C3719" s="8"/>
      <c r="D3719" s="9"/>
      <c r="E3719" s="8"/>
      <c r="F3719" s="8"/>
      <c r="G3719" s="9"/>
      <c r="H3719" s="8"/>
      <c r="I3719" s="8"/>
      <c r="J3719" s="9"/>
      <c r="K3719" s="8"/>
      <c r="L3719" s="8"/>
      <c r="M3719" s="9"/>
      <c r="N3719" s="8"/>
      <c r="O3719" s="8"/>
      <c r="P3719" s="9"/>
      <c r="Q3719" s="8"/>
      <c r="R3719" s="8"/>
      <c r="S3719" s="9"/>
      <c r="T3719" s="8"/>
      <c r="U3719" s="8"/>
      <c r="V3719" s="9"/>
      <c r="W3719" s="8"/>
      <c r="X3719" s="8"/>
      <c r="Y3719" s="9"/>
      <c r="Z3719" s="8"/>
      <c r="AA3719" s="8"/>
      <c r="AB3719" s="9"/>
      <c r="AC3719" s="8"/>
      <c r="AD3719" s="8"/>
      <c r="AE3719" s="9"/>
      <c r="AF3719" s="8"/>
      <c r="AG3719" s="8"/>
      <c r="AH3719" s="9"/>
      <c r="AI3719" s="13"/>
      <c r="AJ3719" s="8"/>
      <c r="AK3719" s="8"/>
      <c r="AL3719" s="8"/>
      <c r="AM3719" s="3"/>
    </row>
    <row r="3720" spans="1:39" s="10" customFormat="1" ht="18.95" customHeight="1" x14ac:dyDescent="0.25">
      <c r="A3720" s="8"/>
      <c r="B3720" s="8"/>
      <c r="C3720" s="8"/>
      <c r="D3720" s="9"/>
      <c r="E3720" s="8"/>
      <c r="F3720" s="8"/>
      <c r="G3720" s="9"/>
      <c r="H3720" s="8"/>
      <c r="I3720" s="8"/>
      <c r="J3720" s="9"/>
      <c r="K3720" s="8"/>
      <c r="L3720" s="8"/>
      <c r="M3720" s="9"/>
      <c r="N3720" s="8"/>
      <c r="O3720" s="8"/>
      <c r="P3720" s="9"/>
      <c r="Q3720" s="8"/>
      <c r="R3720" s="8"/>
      <c r="S3720" s="9"/>
      <c r="T3720" s="8"/>
      <c r="U3720" s="8"/>
      <c r="V3720" s="9"/>
      <c r="W3720" s="8"/>
      <c r="X3720" s="8"/>
      <c r="Y3720" s="9"/>
      <c r="Z3720" s="8"/>
      <c r="AA3720" s="8"/>
      <c r="AB3720" s="9"/>
      <c r="AC3720" s="8"/>
      <c r="AD3720" s="8"/>
      <c r="AE3720" s="9"/>
      <c r="AF3720" s="8"/>
      <c r="AG3720" s="8"/>
      <c r="AH3720" s="9"/>
      <c r="AI3720" s="13"/>
      <c r="AJ3720" s="8"/>
      <c r="AK3720" s="8"/>
      <c r="AL3720" s="8"/>
      <c r="AM3720" s="3"/>
    </row>
    <row r="3721" spans="1:39" s="10" customFormat="1" ht="18.95" customHeight="1" x14ac:dyDescent="0.25">
      <c r="A3721" s="8"/>
      <c r="B3721" s="8"/>
      <c r="C3721" s="8"/>
      <c r="D3721" s="9"/>
      <c r="E3721" s="8"/>
      <c r="F3721" s="8"/>
      <c r="G3721" s="9"/>
      <c r="H3721" s="8"/>
      <c r="I3721" s="8"/>
      <c r="J3721" s="9"/>
      <c r="K3721" s="8"/>
      <c r="L3721" s="8"/>
      <c r="M3721" s="9"/>
      <c r="N3721" s="8"/>
      <c r="O3721" s="8"/>
      <c r="P3721" s="9"/>
      <c r="Q3721" s="8"/>
      <c r="R3721" s="8"/>
      <c r="S3721" s="9"/>
      <c r="T3721" s="8"/>
      <c r="U3721" s="8"/>
      <c r="V3721" s="9"/>
      <c r="W3721" s="8"/>
      <c r="X3721" s="8"/>
      <c r="Y3721" s="9"/>
      <c r="Z3721" s="8"/>
      <c r="AA3721" s="8"/>
      <c r="AB3721" s="9"/>
      <c r="AC3721" s="8"/>
      <c r="AD3721" s="8"/>
      <c r="AE3721" s="9"/>
      <c r="AF3721" s="8"/>
      <c r="AG3721" s="8"/>
      <c r="AH3721" s="9"/>
      <c r="AI3721" s="13"/>
      <c r="AJ3721" s="8"/>
      <c r="AK3721" s="8"/>
      <c r="AL3721" s="8"/>
      <c r="AM3721" s="3"/>
    </row>
    <row r="3722" spans="1:39" s="10" customFormat="1" ht="18.95" customHeight="1" x14ac:dyDescent="0.25">
      <c r="A3722" s="8"/>
      <c r="B3722" s="8"/>
      <c r="C3722" s="8"/>
      <c r="D3722" s="9"/>
      <c r="E3722" s="8"/>
      <c r="F3722" s="8"/>
      <c r="G3722" s="9"/>
      <c r="H3722" s="8"/>
      <c r="I3722" s="8"/>
      <c r="J3722" s="9"/>
      <c r="K3722" s="8"/>
      <c r="L3722" s="8"/>
      <c r="M3722" s="9"/>
      <c r="N3722" s="8"/>
      <c r="O3722" s="8"/>
      <c r="P3722" s="9"/>
      <c r="Q3722" s="8"/>
      <c r="R3722" s="8"/>
      <c r="S3722" s="9"/>
      <c r="T3722" s="8"/>
      <c r="U3722" s="8"/>
      <c r="V3722" s="9"/>
      <c r="W3722" s="8"/>
      <c r="X3722" s="8"/>
      <c r="Y3722" s="9"/>
      <c r="Z3722" s="8"/>
      <c r="AA3722" s="8"/>
      <c r="AB3722" s="9"/>
      <c r="AC3722" s="8"/>
      <c r="AD3722" s="8"/>
      <c r="AE3722" s="9"/>
      <c r="AF3722" s="8"/>
      <c r="AG3722" s="8"/>
      <c r="AH3722" s="9"/>
      <c r="AI3722" s="13"/>
      <c r="AJ3722" s="8"/>
      <c r="AK3722" s="8"/>
      <c r="AL3722" s="8"/>
      <c r="AM3722" s="3"/>
    </row>
    <row r="3723" spans="1:39" s="10" customFormat="1" ht="18.95" customHeight="1" x14ac:dyDescent="0.25">
      <c r="A3723" s="8"/>
      <c r="B3723" s="8"/>
      <c r="C3723" s="8"/>
      <c r="D3723" s="9"/>
      <c r="E3723" s="8"/>
      <c r="F3723" s="8"/>
      <c r="G3723" s="9"/>
      <c r="H3723" s="8"/>
      <c r="I3723" s="8"/>
      <c r="J3723" s="9"/>
      <c r="K3723" s="8"/>
      <c r="L3723" s="8"/>
      <c r="M3723" s="9"/>
      <c r="N3723" s="8"/>
      <c r="O3723" s="8"/>
      <c r="P3723" s="9"/>
      <c r="Q3723" s="8"/>
      <c r="R3723" s="8"/>
      <c r="S3723" s="9"/>
      <c r="T3723" s="8"/>
      <c r="U3723" s="8"/>
      <c r="V3723" s="9"/>
      <c r="W3723" s="8"/>
      <c r="X3723" s="8"/>
      <c r="Y3723" s="9"/>
      <c r="Z3723" s="8"/>
      <c r="AA3723" s="8"/>
      <c r="AB3723" s="9"/>
      <c r="AC3723" s="8"/>
      <c r="AD3723" s="8"/>
      <c r="AE3723" s="9"/>
      <c r="AF3723" s="8"/>
      <c r="AG3723" s="8"/>
      <c r="AH3723" s="9"/>
      <c r="AI3723" s="13"/>
      <c r="AJ3723" s="8"/>
      <c r="AK3723" s="8"/>
      <c r="AL3723" s="8"/>
      <c r="AM3723" s="3"/>
    </row>
    <row r="3724" spans="1:39" s="10" customFormat="1" ht="18.95" customHeight="1" x14ac:dyDescent="0.25">
      <c r="A3724" s="8"/>
      <c r="B3724" s="8"/>
      <c r="C3724" s="8"/>
      <c r="D3724" s="9"/>
      <c r="E3724" s="8"/>
      <c r="F3724" s="8"/>
      <c r="G3724" s="9"/>
      <c r="H3724" s="8"/>
      <c r="I3724" s="8"/>
      <c r="J3724" s="9"/>
      <c r="K3724" s="8"/>
      <c r="L3724" s="8"/>
      <c r="M3724" s="9"/>
      <c r="N3724" s="8"/>
      <c r="O3724" s="8"/>
      <c r="P3724" s="9"/>
      <c r="Q3724" s="8"/>
      <c r="R3724" s="8"/>
      <c r="S3724" s="9"/>
      <c r="T3724" s="8"/>
      <c r="U3724" s="8"/>
      <c r="V3724" s="9"/>
      <c r="W3724" s="8"/>
      <c r="X3724" s="8"/>
      <c r="Y3724" s="9"/>
      <c r="Z3724" s="8"/>
      <c r="AA3724" s="8"/>
      <c r="AB3724" s="9"/>
      <c r="AC3724" s="8"/>
      <c r="AD3724" s="8"/>
      <c r="AE3724" s="9"/>
      <c r="AF3724" s="8"/>
      <c r="AG3724" s="8"/>
      <c r="AH3724" s="9"/>
      <c r="AI3724" s="13"/>
      <c r="AJ3724" s="8"/>
      <c r="AK3724" s="8"/>
      <c r="AL3724" s="8"/>
      <c r="AM3724" s="3"/>
    </row>
    <row r="3725" spans="1:39" s="10" customFormat="1" ht="18.95" customHeight="1" x14ac:dyDescent="0.25">
      <c r="A3725" s="8"/>
      <c r="B3725" s="8"/>
      <c r="C3725" s="8"/>
      <c r="D3725" s="9"/>
      <c r="E3725" s="8"/>
      <c r="F3725" s="8"/>
      <c r="G3725" s="9"/>
      <c r="H3725" s="8"/>
      <c r="I3725" s="8"/>
      <c r="J3725" s="9"/>
      <c r="K3725" s="8"/>
      <c r="L3725" s="8"/>
      <c r="M3725" s="9"/>
      <c r="N3725" s="8"/>
      <c r="O3725" s="8"/>
      <c r="P3725" s="9"/>
      <c r="Q3725" s="8"/>
      <c r="R3725" s="8"/>
      <c r="S3725" s="9"/>
      <c r="T3725" s="8"/>
      <c r="U3725" s="8"/>
      <c r="V3725" s="9"/>
      <c r="W3725" s="8"/>
      <c r="X3725" s="8"/>
      <c r="Y3725" s="9"/>
      <c r="Z3725" s="8"/>
      <c r="AA3725" s="8"/>
      <c r="AB3725" s="9"/>
      <c r="AC3725" s="8"/>
      <c r="AD3725" s="8"/>
      <c r="AE3725" s="9"/>
      <c r="AF3725" s="8"/>
      <c r="AG3725" s="8"/>
      <c r="AH3725" s="9"/>
      <c r="AI3725" s="13"/>
      <c r="AJ3725" s="8"/>
      <c r="AK3725" s="8"/>
      <c r="AL3725" s="8"/>
      <c r="AM3725" s="3"/>
    </row>
    <row r="3726" spans="1:39" s="10" customFormat="1" ht="18.95" customHeight="1" x14ac:dyDescent="0.25">
      <c r="A3726" s="8"/>
      <c r="B3726" s="8"/>
      <c r="C3726" s="8"/>
      <c r="D3726" s="9"/>
      <c r="E3726" s="8"/>
      <c r="F3726" s="8"/>
      <c r="G3726" s="9"/>
      <c r="H3726" s="8"/>
      <c r="I3726" s="8"/>
      <c r="J3726" s="9"/>
      <c r="K3726" s="8"/>
      <c r="L3726" s="8"/>
      <c r="M3726" s="9"/>
      <c r="N3726" s="8"/>
      <c r="O3726" s="8"/>
      <c r="P3726" s="9"/>
      <c r="Q3726" s="8"/>
      <c r="R3726" s="8"/>
      <c r="S3726" s="9"/>
      <c r="T3726" s="8"/>
      <c r="U3726" s="8"/>
      <c r="V3726" s="9"/>
      <c r="W3726" s="8"/>
      <c r="X3726" s="8"/>
      <c r="Y3726" s="9"/>
      <c r="Z3726" s="8"/>
      <c r="AA3726" s="8"/>
      <c r="AB3726" s="9"/>
      <c r="AC3726" s="8"/>
      <c r="AD3726" s="8"/>
      <c r="AE3726" s="9"/>
      <c r="AF3726" s="8"/>
      <c r="AG3726" s="8"/>
      <c r="AH3726" s="9"/>
      <c r="AI3726" s="13"/>
      <c r="AJ3726" s="8"/>
      <c r="AK3726" s="8"/>
      <c r="AL3726" s="8"/>
      <c r="AM3726" s="3"/>
    </row>
    <row r="3727" spans="1:39" s="10" customFormat="1" ht="18.95" customHeight="1" x14ac:dyDescent="0.25">
      <c r="A3727" s="8"/>
      <c r="B3727" s="8"/>
      <c r="C3727" s="8"/>
      <c r="D3727" s="9"/>
      <c r="E3727" s="8"/>
      <c r="F3727" s="8"/>
      <c r="G3727" s="9"/>
      <c r="H3727" s="8"/>
      <c r="I3727" s="8"/>
      <c r="J3727" s="9"/>
      <c r="K3727" s="8"/>
      <c r="L3727" s="8"/>
      <c r="M3727" s="9"/>
      <c r="N3727" s="8"/>
      <c r="O3727" s="8"/>
      <c r="P3727" s="9"/>
      <c r="Q3727" s="8"/>
      <c r="R3727" s="8"/>
      <c r="S3727" s="9"/>
      <c r="T3727" s="8"/>
      <c r="U3727" s="8"/>
      <c r="V3727" s="9"/>
      <c r="W3727" s="8"/>
      <c r="X3727" s="8"/>
      <c r="Y3727" s="9"/>
      <c r="Z3727" s="8"/>
      <c r="AA3727" s="8"/>
      <c r="AB3727" s="9"/>
      <c r="AC3727" s="8"/>
      <c r="AD3727" s="8"/>
      <c r="AE3727" s="9"/>
      <c r="AF3727" s="8"/>
      <c r="AG3727" s="8"/>
      <c r="AH3727" s="9"/>
      <c r="AI3727" s="13"/>
      <c r="AJ3727" s="8"/>
      <c r="AK3727" s="8"/>
      <c r="AL3727" s="8"/>
      <c r="AM3727" s="3"/>
    </row>
    <row r="3728" spans="1:39" s="10" customFormat="1" ht="18.95" customHeight="1" x14ac:dyDescent="0.25">
      <c r="A3728" s="8"/>
      <c r="B3728" s="8"/>
      <c r="C3728" s="8"/>
      <c r="D3728" s="9"/>
      <c r="E3728" s="8"/>
      <c r="F3728" s="8"/>
      <c r="G3728" s="9"/>
      <c r="H3728" s="8"/>
      <c r="I3728" s="8"/>
      <c r="J3728" s="9"/>
      <c r="K3728" s="8"/>
      <c r="L3728" s="8"/>
      <c r="M3728" s="9"/>
      <c r="N3728" s="8"/>
      <c r="O3728" s="8"/>
      <c r="P3728" s="9"/>
      <c r="Q3728" s="8"/>
      <c r="R3728" s="8"/>
      <c r="S3728" s="9"/>
      <c r="T3728" s="8"/>
      <c r="U3728" s="8"/>
      <c r="V3728" s="9"/>
      <c r="W3728" s="8"/>
      <c r="X3728" s="8"/>
      <c r="Y3728" s="9"/>
      <c r="Z3728" s="8"/>
      <c r="AA3728" s="8"/>
      <c r="AB3728" s="9"/>
      <c r="AC3728" s="8"/>
      <c r="AD3728" s="8"/>
      <c r="AE3728" s="9"/>
      <c r="AF3728" s="8"/>
      <c r="AG3728" s="8"/>
      <c r="AH3728" s="9"/>
      <c r="AI3728" s="13"/>
      <c r="AJ3728" s="8"/>
      <c r="AK3728" s="8"/>
      <c r="AL3728" s="8"/>
      <c r="AM3728" s="3"/>
    </row>
    <row r="3729" spans="1:39" s="10" customFormat="1" ht="18.95" customHeight="1" x14ac:dyDescent="0.25">
      <c r="A3729" s="8"/>
      <c r="B3729" s="8"/>
      <c r="C3729" s="8"/>
      <c r="D3729" s="9"/>
      <c r="E3729" s="8"/>
      <c r="F3729" s="8"/>
      <c r="G3729" s="9"/>
      <c r="H3729" s="8"/>
      <c r="I3729" s="8"/>
      <c r="J3729" s="9"/>
      <c r="K3729" s="8"/>
      <c r="L3729" s="8"/>
      <c r="M3729" s="9"/>
      <c r="N3729" s="8"/>
      <c r="O3729" s="8"/>
      <c r="P3729" s="9"/>
      <c r="Q3729" s="8"/>
      <c r="R3729" s="8"/>
      <c r="S3729" s="9"/>
      <c r="T3729" s="8"/>
      <c r="U3729" s="8"/>
      <c r="V3729" s="9"/>
      <c r="W3729" s="8"/>
      <c r="X3729" s="8"/>
      <c r="Y3729" s="9"/>
      <c r="Z3729" s="8"/>
      <c r="AA3729" s="8"/>
      <c r="AB3729" s="9"/>
      <c r="AC3729" s="8"/>
      <c r="AD3729" s="8"/>
      <c r="AE3729" s="9"/>
      <c r="AF3729" s="8"/>
      <c r="AG3729" s="8"/>
      <c r="AH3729" s="9"/>
      <c r="AI3729" s="13"/>
      <c r="AJ3729" s="8"/>
      <c r="AK3729" s="8"/>
      <c r="AL3729" s="8"/>
      <c r="AM3729" s="3"/>
    </row>
    <row r="3730" spans="1:39" s="10" customFormat="1" ht="18.95" customHeight="1" x14ac:dyDescent="0.25">
      <c r="A3730" s="8"/>
      <c r="B3730" s="8"/>
      <c r="C3730" s="8"/>
      <c r="D3730" s="9"/>
      <c r="E3730" s="8"/>
      <c r="F3730" s="8"/>
      <c r="G3730" s="9"/>
      <c r="H3730" s="8"/>
      <c r="I3730" s="8"/>
      <c r="J3730" s="9"/>
      <c r="K3730" s="8"/>
      <c r="L3730" s="8"/>
      <c r="M3730" s="9"/>
      <c r="N3730" s="8"/>
      <c r="O3730" s="8"/>
      <c r="P3730" s="9"/>
      <c r="Q3730" s="8"/>
      <c r="R3730" s="8"/>
      <c r="S3730" s="9"/>
      <c r="T3730" s="8"/>
      <c r="U3730" s="8"/>
      <c r="V3730" s="9"/>
      <c r="W3730" s="8"/>
      <c r="X3730" s="8"/>
      <c r="Y3730" s="9"/>
      <c r="Z3730" s="8"/>
      <c r="AA3730" s="8"/>
      <c r="AB3730" s="9"/>
      <c r="AC3730" s="8"/>
      <c r="AD3730" s="8"/>
      <c r="AE3730" s="9"/>
      <c r="AF3730" s="8"/>
      <c r="AG3730" s="8"/>
      <c r="AH3730" s="9"/>
      <c r="AI3730" s="13"/>
      <c r="AJ3730" s="8"/>
      <c r="AK3730" s="8"/>
      <c r="AL3730" s="8"/>
      <c r="AM3730" s="3"/>
    </row>
    <row r="3731" spans="1:39" s="10" customFormat="1" ht="18.95" customHeight="1" x14ac:dyDescent="0.25">
      <c r="A3731" s="8"/>
      <c r="B3731" s="8"/>
      <c r="C3731" s="8"/>
      <c r="D3731" s="9"/>
      <c r="E3731" s="8"/>
      <c r="F3731" s="8"/>
      <c r="G3731" s="9"/>
      <c r="H3731" s="8"/>
      <c r="I3731" s="8"/>
      <c r="J3731" s="9"/>
      <c r="K3731" s="8"/>
      <c r="L3731" s="8"/>
      <c r="M3731" s="9"/>
      <c r="N3731" s="8"/>
      <c r="O3731" s="8"/>
      <c r="P3731" s="9"/>
      <c r="Q3731" s="8"/>
      <c r="R3731" s="8"/>
      <c r="S3731" s="9"/>
      <c r="T3731" s="8"/>
      <c r="U3731" s="8"/>
      <c r="V3731" s="9"/>
      <c r="W3731" s="8"/>
      <c r="X3731" s="8"/>
      <c r="Y3731" s="9"/>
      <c r="Z3731" s="8"/>
      <c r="AA3731" s="8"/>
      <c r="AB3731" s="9"/>
      <c r="AC3731" s="8"/>
      <c r="AD3731" s="8"/>
      <c r="AE3731" s="9"/>
      <c r="AF3731" s="8"/>
      <c r="AG3731" s="8"/>
      <c r="AH3731" s="9"/>
      <c r="AI3731" s="13"/>
      <c r="AJ3731" s="8"/>
      <c r="AK3731" s="8"/>
      <c r="AL3731" s="8"/>
      <c r="AM3731" s="3"/>
    </row>
    <row r="3732" spans="1:39" s="10" customFormat="1" ht="18.95" customHeight="1" x14ac:dyDescent="0.25">
      <c r="A3732" s="8"/>
      <c r="B3732" s="8"/>
      <c r="C3732" s="8"/>
      <c r="D3732" s="9"/>
      <c r="E3732" s="8"/>
      <c r="F3732" s="8"/>
      <c r="G3732" s="9"/>
      <c r="H3732" s="8"/>
      <c r="I3732" s="8"/>
      <c r="J3732" s="9"/>
      <c r="K3732" s="8"/>
      <c r="L3732" s="8"/>
      <c r="M3732" s="9"/>
      <c r="N3732" s="8"/>
      <c r="O3732" s="8"/>
      <c r="P3732" s="9"/>
      <c r="Q3732" s="8"/>
      <c r="R3732" s="8"/>
      <c r="S3732" s="9"/>
      <c r="T3732" s="8"/>
      <c r="U3732" s="8"/>
      <c r="V3732" s="9"/>
      <c r="W3732" s="8"/>
      <c r="X3732" s="8"/>
      <c r="Y3732" s="9"/>
      <c r="Z3732" s="8"/>
      <c r="AA3732" s="8"/>
      <c r="AB3732" s="9"/>
      <c r="AC3732" s="8"/>
      <c r="AD3732" s="8"/>
      <c r="AE3732" s="9"/>
      <c r="AF3732" s="8"/>
      <c r="AG3732" s="8"/>
      <c r="AH3732" s="9"/>
      <c r="AI3732" s="13"/>
      <c r="AJ3732" s="8"/>
      <c r="AK3732" s="8"/>
      <c r="AL3732" s="8"/>
      <c r="AM3732" s="3"/>
    </row>
    <row r="3733" spans="1:39" s="10" customFormat="1" ht="18.95" customHeight="1" x14ac:dyDescent="0.25">
      <c r="A3733" s="8"/>
      <c r="B3733" s="8"/>
      <c r="C3733" s="8"/>
      <c r="D3733" s="9"/>
      <c r="E3733" s="8"/>
      <c r="F3733" s="8"/>
      <c r="G3733" s="9"/>
      <c r="H3733" s="8"/>
      <c r="I3733" s="8"/>
      <c r="J3733" s="9"/>
      <c r="K3733" s="8"/>
      <c r="L3733" s="8"/>
      <c r="M3733" s="9"/>
      <c r="N3733" s="8"/>
      <c r="O3733" s="8"/>
      <c r="P3733" s="9"/>
      <c r="Q3733" s="8"/>
      <c r="R3733" s="8"/>
      <c r="S3733" s="9"/>
      <c r="T3733" s="8"/>
      <c r="U3733" s="8"/>
      <c r="V3733" s="9"/>
      <c r="W3733" s="8"/>
      <c r="X3733" s="8"/>
      <c r="Y3733" s="9"/>
      <c r="Z3733" s="8"/>
      <c r="AA3733" s="8"/>
      <c r="AB3733" s="9"/>
      <c r="AC3733" s="8"/>
      <c r="AD3733" s="8"/>
      <c r="AE3733" s="9"/>
      <c r="AF3733" s="8"/>
      <c r="AG3733" s="8"/>
      <c r="AH3733" s="9"/>
      <c r="AI3733" s="13"/>
      <c r="AJ3733" s="8"/>
      <c r="AK3733" s="8"/>
      <c r="AL3733" s="8"/>
      <c r="AM3733" s="3"/>
    </row>
    <row r="3734" spans="1:39" s="10" customFormat="1" ht="18.95" customHeight="1" x14ac:dyDescent="0.25">
      <c r="A3734" s="8"/>
      <c r="B3734" s="8"/>
      <c r="C3734" s="8"/>
      <c r="D3734" s="9"/>
      <c r="E3734" s="8"/>
      <c r="F3734" s="8"/>
      <c r="G3734" s="9"/>
      <c r="H3734" s="8"/>
      <c r="I3734" s="8"/>
      <c r="J3734" s="9"/>
      <c r="K3734" s="8"/>
      <c r="L3734" s="8"/>
      <c r="M3734" s="9"/>
      <c r="N3734" s="8"/>
      <c r="O3734" s="8"/>
      <c r="P3734" s="9"/>
      <c r="Q3734" s="8"/>
      <c r="R3734" s="8"/>
      <c r="S3734" s="9"/>
      <c r="T3734" s="8"/>
      <c r="U3734" s="8"/>
      <c r="V3734" s="9"/>
      <c r="W3734" s="8"/>
      <c r="X3734" s="8"/>
      <c r="Y3734" s="9"/>
      <c r="Z3734" s="8"/>
      <c r="AA3734" s="8"/>
      <c r="AB3734" s="9"/>
      <c r="AC3734" s="8"/>
      <c r="AD3734" s="8"/>
      <c r="AE3734" s="9"/>
      <c r="AF3734" s="8"/>
      <c r="AG3734" s="8"/>
      <c r="AH3734" s="9"/>
      <c r="AI3734" s="13"/>
      <c r="AJ3734" s="8"/>
      <c r="AK3734" s="8"/>
      <c r="AL3734" s="8"/>
      <c r="AM3734" s="3"/>
    </row>
    <row r="3735" spans="1:39" s="10" customFormat="1" ht="18.95" customHeight="1" x14ac:dyDescent="0.25">
      <c r="A3735" s="8"/>
      <c r="B3735" s="8"/>
      <c r="C3735" s="8"/>
      <c r="D3735" s="9"/>
      <c r="E3735" s="8"/>
      <c r="F3735" s="8"/>
      <c r="G3735" s="9"/>
      <c r="H3735" s="8"/>
      <c r="I3735" s="8"/>
      <c r="J3735" s="9"/>
      <c r="K3735" s="8"/>
      <c r="L3735" s="8"/>
      <c r="M3735" s="9"/>
      <c r="N3735" s="8"/>
      <c r="O3735" s="8"/>
      <c r="P3735" s="9"/>
      <c r="Q3735" s="8"/>
      <c r="R3735" s="8"/>
      <c r="S3735" s="9"/>
      <c r="T3735" s="8"/>
      <c r="U3735" s="8"/>
      <c r="V3735" s="9"/>
      <c r="W3735" s="8"/>
      <c r="X3735" s="8"/>
      <c r="Y3735" s="9"/>
      <c r="Z3735" s="8"/>
      <c r="AA3735" s="8"/>
      <c r="AB3735" s="9"/>
      <c r="AC3735" s="8"/>
      <c r="AD3735" s="8"/>
      <c r="AE3735" s="9"/>
      <c r="AF3735" s="8"/>
      <c r="AG3735" s="8"/>
      <c r="AH3735" s="9"/>
      <c r="AI3735" s="13"/>
      <c r="AJ3735" s="8"/>
      <c r="AK3735" s="8"/>
      <c r="AL3735" s="8"/>
      <c r="AM3735" s="3"/>
    </row>
    <row r="3736" spans="1:39" s="10" customFormat="1" ht="18.95" customHeight="1" x14ac:dyDescent="0.25">
      <c r="A3736" s="8"/>
      <c r="B3736" s="8"/>
      <c r="C3736" s="8"/>
      <c r="D3736" s="9"/>
      <c r="E3736" s="8"/>
      <c r="F3736" s="8"/>
      <c r="G3736" s="9"/>
      <c r="H3736" s="8"/>
      <c r="I3736" s="8"/>
      <c r="J3736" s="9"/>
      <c r="K3736" s="8"/>
      <c r="L3736" s="8"/>
      <c r="M3736" s="9"/>
      <c r="N3736" s="8"/>
      <c r="O3736" s="8"/>
      <c r="P3736" s="9"/>
      <c r="Q3736" s="8"/>
      <c r="R3736" s="8"/>
      <c r="S3736" s="9"/>
      <c r="T3736" s="8"/>
      <c r="U3736" s="8"/>
      <c r="V3736" s="9"/>
      <c r="W3736" s="8"/>
      <c r="X3736" s="8"/>
      <c r="Y3736" s="9"/>
      <c r="Z3736" s="8"/>
      <c r="AA3736" s="8"/>
      <c r="AB3736" s="9"/>
      <c r="AC3736" s="8"/>
      <c r="AD3736" s="8"/>
      <c r="AE3736" s="9"/>
      <c r="AF3736" s="8"/>
      <c r="AG3736" s="8"/>
      <c r="AH3736" s="9"/>
      <c r="AI3736" s="13"/>
      <c r="AJ3736" s="8"/>
      <c r="AK3736" s="8"/>
      <c r="AL3736" s="8"/>
      <c r="AM3736" s="3"/>
    </row>
    <row r="3737" spans="1:39" s="10" customFormat="1" ht="18.95" customHeight="1" x14ac:dyDescent="0.25">
      <c r="A3737" s="8"/>
      <c r="B3737" s="8"/>
      <c r="C3737" s="8"/>
      <c r="D3737" s="9"/>
      <c r="E3737" s="8"/>
      <c r="F3737" s="8"/>
      <c r="G3737" s="9"/>
      <c r="H3737" s="8"/>
      <c r="I3737" s="8"/>
      <c r="J3737" s="9"/>
      <c r="K3737" s="8"/>
      <c r="L3737" s="8"/>
      <c r="M3737" s="9"/>
      <c r="N3737" s="8"/>
      <c r="O3737" s="8"/>
      <c r="P3737" s="9"/>
      <c r="Q3737" s="8"/>
      <c r="R3737" s="8"/>
      <c r="S3737" s="9"/>
      <c r="T3737" s="8"/>
      <c r="U3737" s="8"/>
      <c r="V3737" s="9"/>
      <c r="W3737" s="8"/>
      <c r="X3737" s="8"/>
      <c r="Y3737" s="9"/>
      <c r="Z3737" s="8"/>
      <c r="AA3737" s="8"/>
      <c r="AB3737" s="9"/>
      <c r="AC3737" s="8"/>
      <c r="AD3737" s="8"/>
      <c r="AE3737" s="9"/>
      <c r="AF3737" s="8"/>
      <c r="AG3737" s="8"/>
      <c r="AH3737" s="9"/>
      <c r="AI3737" s="13"/>
      <c r="AJ3737" s="8"/>
      <c r="AK3737" s="8"/>
      <c r="AL3737" s="8"/>
      <c r="AM3737" s="3"/>
    </row>
    <row r="3738" spans="1:39" s="10" customFormat="1" ht="18.95" customHeight="1" x14ac:dyDescent="0.25">
      <c r="A3738" s="8"/>
      <c r="B3738" s="8"/>
      <c r="C3738" s="8"/>
      <c r="D3738" s="9"/>
      <c r="E3738" s="8"/>
      <c r="F3738" s="8"/>
      <c r="G3738" s="9"/>
      <c r="H3738" s="8"/>
      <c r="I3738" s="8"/>
      <c r="J3738" s="9"/>
      <c r="K3738" s="8"/>
      <c r="L3738" s="8"/>
      <c r="M3738" s="9"/>
      <c r="N3738" s="8"/>
      <c r="O3738" s="8"/>
      <c r="P3738" s="9"/>
      <c r="Q3738" s="8"/>
      <c r="R3738" s="8"/>
      <c r="S3738" s="9"/>
      <c r="T3738" s="8"/>
      <c r="U3738" s="8"/>
      <c r="V3738" s="9"/>
      <c r="W3738" s="8"/>
      <c r="X3738" s="8"/>
      <c r="Y3738" s="9"/>
      <c r="Z3738" s="8"/>
      <c r="AA3738" s="8"/>
      <c r="AB3738" s="9"/>
      <c r="AC3738" s="8"/>
      <c r="AD3738" s="8"/>
      <c r="AE3738" s="9"/>
      <c r="AF3738" s="8"/>
      <c r="AG3738" s="8"/>
      <c r="AH3738" s="9"/>
      <c r="AI3738" s="13"/>
      <c r="AJ3738" s="8"/>
      <c r="AK3738" s="8"/>
      <c r="AL3738" s="8"/>
      <c r="AM3738" s="3"/>
    </row>
    <row r="3739" spans="1:39" s="10" customFormat="1" ht="18.95" customHeight="1" x14ac:dyDescent="0.25">
      <c r="A3739" s="8"/>
      <c r="B3739" s="8"/>
      <c r="C3739" s="8"/>
      <c r="D3739" s="9"/>
      <c r="E3739" s="8"/>
      <c r="F3739" s="8"/>
      <c r="G3739" s="9"/>
      <c r="H3739" s="8"/>
      <c r="I3739" s="8"/>
      <c r="J3739" s="9"/>
      <c r="K3739" s="8"/>
      <c r="L3739" s="8"/>
      <c r="M3739" s="9"/>
      <c r="N3739" s="8"/>
      <c r="O3739" s="8"/>
      <c r="P3739" s="9"/>
      <c r="Q3739" s="8"/>
      <c r="R3739" s="8"/>
      <c r="S3739" s="9"/>
      <c r="T3739" s="8"/>
      <c r="U3739" s="8"/>
      <c r="V3739" s="9"/>
      <c r="W3739" s="8"/>
      <c r="X3739" s="8"/>
      <c r="Y3739" s="9"/>
      <c r="Z3739" s="8"/>
      <c r="AA3739" s="8"/>
      <c r="AB3739" s="9"/>
      <c r="AC3739" s="8"/>
      <c r="AD3739" s="8"/>
      <c r="AE3739" s="9"/>
      <c r="AF3739" s="8"/>
      <c r="AG3739" s="8"/>
      <c r="AH3739" s="9"/>
      <c r="AI3739" s="13"/>
      <c r="AJ3739" s="8"/>
      <c r="AK3739" s="8"/>
      <c r="AL3739" s="8"/>
      <c r="AM3739" s="3"/>
    </row>
    <row r="3740" spans="1:39" s="10" customFormat="1" ht="18.95" customHeight="1" x14ac:dyDescent="0.25">
      <c r="A3740" s="8"/>
      <c r="B3740" s="8"/>
      <c r="C3740" s="8"/>
      <c r="D3740" s="9"/>
      <c r="E3740" s="8"/>
      <c r="F3740" s="8"/>
      <c r="G3740" s="9"/>
      <c r="H3740" s="8"/>
      <c r="I3740" s="8"/>
      <c r="J3740" s="9"/>
      <c r="K3740" s="8"/>
      <c r="L3740" s="8"/>
      <c r="M3740" s="9"/>
      <c r="N3740" s="8"/>
      <c r="O3740" s="8"/>
      <c r="P3740" s="9"/>
      <c r="Q3740" s="8"/>
      <c r="R3740" s="8"/>
      <c r="S3740" s="9"/>
      <c r="T3740" s="8"/>
      <c r="U3740" s="8"/>
      <c r="V3740" s="9"/>
      <c r="W3740" s="8"/>
      <c r="X3740" s="8"/>
      <c r="Y3740" s="9"/>
      <c r="Z3740" s="8"/>
      <c r="AA3740" s="8"/>
      <c r="AB3740" s="9"/>
      <c r="AC3740" s="8"/>
      <c r="AD3740" s="8"/>
      <c r="AE3740" s="9"/>
      <c r="AF3740" s="8"/>
      <c r="AG3740" s="8"/>
      <c r="AH3740" s="9"/>
      <c r="AI3740" s="13"/>
      <c r="AJ3740" s="8"/>
      <c r="AK3740" s="8"/>
      <c r="AL3740" s="8"/>
      <c r="AM3740" s="3"/>
    </row>
    <row r="3741" spans="1:39" s="10" customFormat="1" ht="18.95" customHeight="1" x14ac:dyDescent="0.25">
      <c r="A3741" s="8"/>
      <c r="B3741" s="8"/>
      <c r="C3741" s="8"/>
      <c r="D3741" s="9"/>
      <c r="E3741" s="8"/>
      <c r="F3741" s="8"/>
      <c r="G3741" s="9"/>
      <c r="H3741" s="8"/>
      <c r="I3741" s="8"/>
      <c r="J3741" s="9"/>
      <c r="K3741" s="8"/>
      <c r="L3741" s="8"/>
      <c r="M3741" s="9"/>
      <c r="N3741" s="8"/>
      <c r="O3741" s="8"/>
      <c r="P3741" s="9"/>
      <c r="Q3741" s="8"/>
      <c r="R3741" s="8"/>
      <c r="S3741" s="9"/>
      <c r="T3741" s="8"/>
      <c r="U3741" s="8"/>
      <c r="V3741" s="9"/>
      <c r="W3741" s="8"/>
      <c r="X3741" s="8"/>
      <c r="Y3741" s="9"/>
      <c r="Z3741" s="8"/>
      <c r="AA3741" s="8"/>
      <c r="AB3741" s="9"/>
      <c r="AC3741" s="8"/>
      <c r="AD3741" s="8"/>
      <c r="AE3741" s="9"/>
      <c r="AF3741" s="8"/>
      <c r="AG3741" s="8"/>
      <c r="AH3741" s="9"/>
      <c r="AI3741" s="13"/>
      <c r="AJ3741" s="8"/>
      <c r="AK3741" s="8"/>
      <c r="AL3741" s="8"/>
      <c r="AM3741" s="3"/>
    </row>
    <row r="3742" spans="1:39" s="10" customFormat="1" ht="18.95" customHeight="1" x14ac:dyDescent="0.25">
      <c r="A3742" s="8"/>
      <c r="B3742" s="8"/>
      <c r="C3742" s="8"/>
      <c r="D3742" s="9"/>
      <c r="E3742" s="8"/>
      <c r="F3742" s="8"/>
      <c r="G3742" s="9"/>
      <c r="H3742" s="8"/>
      <c r="I3742" s="8"/>
      <c r="J3742" s="9"/>
      <c r="K3742" s="8"/>
      <c r="L3742" s="8"/>
      <c r="M3742" s="9"/>
      <c r="N3742" s="8"/>
      <c r="O3742" s="8"/>
      <c r="P3742" s="9"/>
      <c r="Q3742" s="8"/>
      <c r="R3742" s="8"/>
      <c r="S3742" s="9"/>
      <c r="T3742" s="8"/>
      <c r="U3742" s="8"/>
      <c r="V3742" s="9"/>
      <c r="W3742" s="8"/>
      <c r="X3742" s="8"/>
      <c r="Y3742" s="9"/>
      <c r="Z3742" s="8"/>
      <c r="AA3742" s="8"/>
      <c r="AB3742" s="9"/>
      <c r="AC3742" s="8"/>
      <c r="AD3742" s="8"/>
      <c r="AE3742" s="9"/>
      <c r="AF3742" s="8"/>
      <c r="AG3742" s="8"/>
      <c r="AH3742" s="9"/>
      <c r="AI3742" s="13"/>
      <c r="AJ3742" s="8"/>
      <c r="AK3742" s="8"/>
      <c r="AL3742" s="8"/>
      <c r="AM3742" s="3"/>
    </row>
    <row r="3743" spans="1:39" s="10" customFormat="1" ht="18.95" customHeight="1" x14ac:dyDescent="0.25">
      <c r="A3743" s="8"/>
      <c r="B3743" s="8"/>
      <c r="C3743" s="8"/>
      <c r="D3743" s="9"/>
      <c r="E3743" s="8"/>
      <c r="F3743" s="8"/>
      <c r="G3743" s="9"/>
      <c r="H3743" s="8"/>
      <c r="I3743" s="8"/>
      <c r="J3743" s="9"/>
      <c r="K3743" s="8"/>
      <c r="L3743" s="8"/>
      <c r="M3743" s="9"/>
      <c r="N3743" s="8"/>
      <c r="O3743" s="8"/>
      <c r="P3743" s="9"/>
      <c r="Q3743" s="8"/>
      <c r="R3743" s="8"/>
      <c r="S3743" s="9"/>
      <c r="T3743" s="8"/>
      <c r="U3743" s="8"/>
      <c r="V3743" s="9"/>
      <c r="W3743" s="8"/>
      <c r="X3743" s="8"/>
      <c r="Y3743" s="9"/>
      <c r="Z3743" s="8"/>
      <c r="AA3743" s="8"/>
      <c r="AB3743" s="9"/>
      <c r="AC3743" s="8"/>
      <c r="AD3743" s="8"/>
      <c r="AE3743" s="9"/>
      <c r="AF3743" s="8"/>
      <c r="AG3743" s="8"/>
      <c r="AH3743" s="9"/>
      <c r="AI3743" s="13"/>
      <c r="AJ3743" s="8"/>
      <c r="AK3743" s="8"/>
      <c r="AL3743" s="8"/>
      <c r="AM3743" s="3"/>
    </row>
    <row r="3744" spans="1:39" s="10" customFormat="1" ht="18.95" customHeight="1" x14ac:dyDescent="0.25">
      <c r="A3744" s="8"/>
      <c r="B3744" s="8"/>
      <c r="C3744" s="8"/>
      <c r="D3744" s="9"/>
      <c r="E3744" s="8"/>
      <c r="F3744" s="8"/>
      <c r="G3744" s="9"/>
      <c r="H3744" s="8"/>
      <c r="I3744" s="8"/>
      <c r="J3744" s="9"/>
      <c r="K3744" s="8"/>
      <c r="L3744" s="8"/>
      <c r="M3744" s="9"/>
      <c r="N3744" s="8"/>
      <c r="O3744" s="8"/>
      <c r="P3744" s="9"/>
      <c r="Q3744" s="8"/>
      <c r="R3744" s="8"/>
      <c r="S3744" s="9"/>
      <c r="T3744" s="8"/>
      <c r="U3744" s="8"/>
      <c r="V3744" s="9"/>
      <c r="W3744" s="8"/>
      <c r="X3744" s="8"/>
      <c r="Y3744" s="9"/>
      <c r="Z3744" s="8"/>
      <c r="AA3744" s="8"/>
      <c r="AB3744" s="9"/>
      <c r="AC3744" s="8"/>
      <c r="AD3744" s="8"/>
      <c r="AE3744" s="9"/>
      <c r="AF3744" s="8"/>
      <c r="AG3744" s="8"/>
      <c r="AH3744" s="9"/>
      <c r="AI3744" s="13"/>
      <c r="AJ3744" s="8"/>
      <c r="AK3744" s="8"/>
      <c r="AL3744" s="8"/>
      <c r="AM3744" s="3"/>
    </row>
    <row r="3745" spans="1:39" s="10" customFormat="1" ht="18.95" customHeight="1" x14ac:dyDescent="0.25">
      <c r="A3745" s="8"/>
      <c r="B3745" s="8"/>
      <c r="C3745" s="8"/>
      <c r="D3745" s="9"/>
      <c r="E3745" s="8"/>
      <c r="F3745" s="8"/>
      <c r="G3745" s="9"/>
      <c r="H3745" s="8"/>
      <c r="I3745" s="8"/>
      <c r="J3745" s="9"/>
      <c r="K3745" s="8"/>
      <c r="L3745" s="8"/>
      <c r="M3745" s="9"/>
      <c r="N3745" s="8"/>
      <c r="O3745" s="8"/>
      <c r="P3745" s="9"/>
      <c r="Q3745" s="8"/>
      <c r="R3745" s="8"/>
      <c r="S3745" s="9"/>
      <c r="T3745" s="8"/>
      <c r="U3745" s="8"/>
      <c r="V3745" s="9"/>
      <c r="W3745" s="8"/>
      <c r="X3745" s="8"/>
      <c r="Y3745" s="9"/>
      <c r="Z3745" s="8"/>
      <c r="AA3745" s="8"/>
      <c r="AB3745" s="9"/>
      <c r="AC3745" s="8"/>
      <c r="AD3745" s="8"/>
      <c r="AE3745" s="9"/>
      <c r="AF3745" s="8"/>
      <c r="AG3745" s="8"/>
      <c r="AH3745" s="9"/>
      <c r="AI3745" s="13"/>
      <c r="AJ3745" s="8"/>
      <c r="AK3745" s="8"/>
      <c r="AL3745" s="8"/>
      <c r="AM3745" s="3"/>
    </row>
    <row r="3746" spans="1:39" s="10" customFormat="1" ht="18.95" customHeight="1" x14ac:dyDescent="0.25">
      <c r="A3746" s="8"/>
      <c r="B3746" s="8"/>
      <c r="C3746" s="8"/>
      <c r="D3746" s="9"/>
      <c r="E3746" s="8"/>
      <c r="F3746" s="8"/>
      <c r="G3746" s="9"/>
      <c r="H3746" s="8"/>
      <c r="I3746" s="8"/>
      <c r="J3746" s="9"/>
      <c r="K3746" s="8"/>
      <c r="L3746" s="8"/>
      <c r="M3746" s="9"/>
      <c r="N3746" s="8"/>
      <c r="O3746" s="8"/>
      <c r="P3746" s="9"/>
      <c r="Q3746" s="8"/>
      <c r="R3746" s="8"/>
      <c r="S3746" s="9"/>
      <c r="T3746" s="8"/>
      <c r="U3746" s="8"/>
      <c r="V3746" s="9"/>
      <c r="W3746" s="8"/>
      <c r="X3746" s="8"/>
      <c r="Y3746" s="9"/>
      <c r="Z3746" s="8"/>
      <c r="AA3746" s="8"/>
      <c r="AB3746" s="9"/>
      <c r="AC3746" s="8"/>
      <c r="AD3746" s="8"/>
      <c r="AE3746" s="9"/>
      <c r="AF3746" s="8"/>
      <c r="AG3746" s="8"/>
      <c r="AH3746" s="9"/>
      <c r="AI3746" s="13"/>
      <c r="AJ3746" s="8"/>
      <c r="AK3746" s="8"/>
      <c r="AL3746" s="8"/>
      <c r="AM3746" s="3"/>
    </row>
    <row r="3747" spans="1:39" s="10" customFormat="1" ht="18.95" customHeight="1" x14ac:dyDescent="0.25">
      <c r="A3747" s="8"/>
      <c r="B3747" s="8"/>
      <c r="C3747" s="8"/>
      <c r="D3747" s="9"/>
      <c r="E3747" s="8"/>
      <c r="F3747" s="8"/>
      <c r="G3747" s="9"/>
      <c r="H3747" s="8"/>
      <c r="I3747" s="8"/>
      <c r="J3747" s="9"/>
      <c r="K3747" s="8"/>
      <c r="L3747" s="8"/>
      <c r="M3747" s="9"/>
      <c r="N3747" s="8"/>
      <c r="O3747" s="8"/>
      <c r="P3747" s="9"/>
      <c r="Q3747" s="8"/>
      <c r="R3747" s="8"/>
      <c r="S3747" s="9"/>
      <c r="T3747" s="8"/>
      <c r="U3747" s="8"/>
      <c r="V3747" s="9"/>
      <c r="W3747" s="8"/>
      <c r="X3747" s="8"/>
      <c r="Y3747" s="9"/>
      <c r="Z3747" s="8"/>
      <c r="AA3747" s="8"/>
      <c r="AB3747" s="9"/>
      <c r="AC3747" s="8"/>
      <c r="AD3747" s="8"/>
      <c r="AE3747" s="9"/>
      <c r="AF3747" s="8"/>
      <c r="AG3747" s="8"/>
      <c r="AH3747" s="9"/>
      <c r="AI3747" s="13"/>
      <c r="AJ3747" s="8"/>
      <c r="AK3747" s="8"/>
      <c r="AL3747" s="8"/>
      <c r="AM3747" s="3"/>
    </row>
    <row r="3748" spans="1:39" s="10" customFormat="1" ht="18.95" customHeight="1" x14ac:dyDescent="0.25">
      <c r="A3748" s="8"/>
      <c r="B3748" s="8"/>
      <c r="C3748" s="8"/>
      <c r="D3748" s="9"/>
      <c r="E3748" s="8"/>
      <c r="F3748" s="8"/>
      <c r="G3748" s="9"/>
      <c r="H3748" s="8"/>
      <c r="I3748" s="8"/>
      <c r="J3748" s="9"/>
      <c r="K3748" s="8"/>
      <c r="L3748" s="8"/>
      <c r="M3748" s="9"/>
      <c r="N3748" s="8"/>
      <c r="O3748" s="8"/>
      <c r="P3748" s="9"/>
      <c r="Q3748" s="8"/>
      <c r="R3748" s="8"/>
      <c r="S3748" s="9"/>
      <c r="T3748" s="8"/>
      <c r="U3748" s="8"/>
      <c r="V3748" s="9"/>
      <c r="W3748" s="8"/>
      <c r="X3748" s="8"/>
      <c r="Y3748" s="9"/>
      <c r="Z3748" s="8"/>
      <c r="AA3748" s="8"/>
      <c r="AB3748" s="9"/>
      <c r="AC3748" s="8"/>
      <c r="AD3748" s="8"/>
      <c r="AE3748" s="9"/>
      <c r="AF3748" s="8"/>
      <c r="AG3748" s="8"/>
      <c r="AH3748" s="9"/>
      <c r="AI3748" s="13"/>
      <c r="AJ3748" s="8"/>
      <c r="AK3748" s="8"/>
      <c r="AL3748" s="8"/>
      <c r="AM3748" s="3"/>
    </row>
    <row r="3749" spans="1:39" s="10" customFormat="1" ht="18.95" customHeight="1" x14ac:dyDescent="0.25">
      <c r="A3749" s="8"/>
      <c r="B3749" s="8"/>
      <c r="C3749" s="8"/>
      <c r="D3749" s="9"/>
      <c r="E3749" s="8"/>
      <c r="F3749" s="8"/>
      <c r="G3749" s="9"/>
      <c r="H3749" s="8"/>
      <c r="I3749" s="8"/>
      <c r="J3749" s="9"/>
      <c r="K3749" s="8"/>
      <c r="L3749" s="8"/>
      <c r="M3749" s="9"/>
      <c r="N3749" s="8"/>
      <c r="O3749" s="8"/>
      <c r="P3749" s="9"/>
      <c r="Q3749" s="8"/>
      <c r="R3749" s="8"/>
      <c r="S3749" s="9"/>
      <c r="T3749" s="8"/>
      <c r="U3749" s="8"/>
      <c r="V3749" s="9"/>
      <c r="W3749" s="8"/>
      <c r="X3749" s="8"/>
      <c r="Y3749" s="9"/>
      <c r="Z3749" s="8"/>
      <c r="AA3749" s="8"/>
      <c r="AB3749" s="9"/>
      <c r="AC3749" s="8"/>
      <c r="AD3749" s="8"/>
      <c r="AE3749" s="9"/>
      <c r="AF3749" s="8"/>
      <c r="AG3749" s="8"/>
      <c r="AH3749" s="9"/>
      <c r="AI3749" s="13"/>
      <c r="AJ3749" s="8"/>
      <c r="AK3749" s="8"/>
      <c r="AL3749" s="8"/>
      <c r="AM3749" s="3"/>
    </row>
    <row r="3750" spans="1:39" s="10" customFormat="1" ht="18.95" customHeight="1" x14ac:dyDescent="0.25">
      <c r="A3750" s="8"/>
      <c r="B3750" s="8"/>
      <c r="C3750" s="8"/>
      <c r="D3750" s="9"/>
      <c r="E3750" s="8"/>
      <c r="F3750" s="8"/>
      <c r="G3750" s="9"/>
      <c r="H3750" s="8"/>
      <c r="I3750" s="8"/>
      <c r="J3750" s="9"/>
      <c r="K3750" s="8"/>
      <c r="L3750" s="8"/>
      <c r="M3750" s="9"/>
      <c r="N3750" s="8"/>
      <c r="O3750" s="8"/>
      <c r="P3750" s="9"/>
      <c r="Q3750" s="8"/>
      <c r="R3750" s="8"/>
      <c r="S3750" s="9"/>
      <c r="T3750" s="8"/>
      <c r="U3750" s="8"/>
      <c r="V3750" s="9"/>
      <c r="W3750" s="8"/>
      <c r="X3750" s="8"/>
      <c r="Y3750" s="9"/>
      <c r="Z3750" s="8"/>
      <c r="AA3750" s="8"/>
      <c r="AB3750" s="9"/>
      <c r="AC3750" s="8"/>
      <c r="AD3750" s="8"/>
      <c r="AE3750" s="9"/>
      <c r="AF3750" s="8"/>
      <c r="AG3750" s="8"/>
      <c r="AH3750" s="9"/>
      <c r="AI3750" s="13"/>
      <c r="AJ3750" s="8"/>
      <c r="AK3750" s="8"/>
      <c r="AL3750" s="8"/>
      <c r="AM3750" s="3"/>
    </row>
    <row r="3751" spans="1:39" s="10" customFormat="1" ht="18.95" customHeight="1" x14ac:dyDescent="0.25">
      <c r="A3751" s="8"/>
      <c r="B3751" s="8"/>
      <c r="C3751" s="8"/>
      <c r="D3751" s="9"/>
      <c r="E3751" s="8"/>
      <c r="F3751" s="8"/>
      <c r="G3751" s="9"/>
      <c r="H3751" s="8"/>
      <c r="I3751" s="8"/>
      <c r="J3751" s="9"/>
      <c r="K3751" s="8"/>
      <c r="L3751" s="8"/>
      <c r="M3751" s="9"/>
      <c r="N3751" s="8"/>
      <c r="O3751" s="8"/>
      <c r="P3751" s="9"/>
      <c r="Q3751" s="8"/>
      <c r="R3751" s="8"/>
      <c r="S3751" s="9"/>
      <c r="T3751" s="8"/>
      <c r="U3751" s="8"/>
      <c r="V3751" s="9"/>
      <c r="W3751" s="8"/>
      <c r="X3751" s="8"/>
      <c r="Y3751" s="9"/>
      <c r="Z3751" s="8"/>
      <c r="AA3751" s="8"/>
      <c r="AB3751" s="9"/>
      <c r="AC3751" s="8"/>
      <c r="AD3751" s="8"/>
      <c r="AE3751" s="9"/>
      <c r="AF3751" s="8"/>
      <c r="AG3751" s="8"/>
      <c r="AH3751" s="9"/>
      <c r="AI3751" s="13"/>
      <c r="AJ3751" s="8"/>
      <c r="AK3751" s="8"/>
      <c r="AL3751" s="8"/>
      <c r="AM3751" s="3"/>
    </row>
    <row r="3752" spans="1:39" s="10" customFormat="1" ht="18.95" customHeight="1" x14ac:dyDescent="0.25">
      <c r="A3752" s="8"/>
      <c r="B3752" s="8"/>
      <c r="C3752" s="8"/>
      <c r="D3752" s="9"/>
      <c r="E3752" s="8"/>
      <c r="F3752" s="8"/>
      <c r="G3752" s="9"/>
      <c r="H3752" s="8"/>
      <c r="I3752" s="8"/>
      <c r="J3752" s="9"/>
      <c r="K3752" s="8"/>
      <c r="L3752" s="8"/>
      <c r="M3752" s="9"/>
      <c r="N3752" s="8"/>
      <c r="O3752" s="8"/>
      <c r="P3752" s="9"/>
      <c r="Q3752" s="8"/>
      <c r="R3752" s="8"/>
      <c r="S3752" s="9"/>
      <c r="T3752" s="8"/>
      <c r="U3752" s="8"/>
      <c r="V3752" s="9"/>
      <c r="W3752" s="8"/>
      <c r="X3752" s="8"/>
      <c r="Y3752" s="9"/>
      <c r="Z3752" s="8"/>
      <c r="AA3752" s="8"/>
      <c r="AB3752" s="9"/>
      <c r="AC3752" s="8"/>
      <c r="AD3752" s="8"/>
      <c r="AE3752" s="9"/>
      <c r="AF3752" s="8"/>
      <c r="AG3752" s="8"/>
      <c r="AH3752" s="9"/>
      <c r="AI3752" s="13"/>
      <c r="AJ3752" s="8"/>
      <c r="AK3752" s="8"/>
      <c r="AL3752" s="8"/>
      <c r="AM3752" s="3"/>
    </row>
    <row r="3753" spans="1:39" s="10" customFormat="1" ht="18.95" customHeight="1" x14ac:dyDescent="0.25">
      <c r="A3753" s="8"/>
      <c r="B3753" s="8"/>
      <c r="C3753" s="8"/>
      <c r="D3753" s="9"/>
      <c r="E3753" s="8"/>
      <c r="F3753" s="8"/>
      <c r="G3753" s="9"/>
      <c r="H3753" s="8"/>
      <c r="I3753" s="8"/>
      <c r="J3753" s="9"/>
      <c r="K3753" s="8"/>
      <c r="L3753" s="8"/>
      <c r="M3753" s="9"/>
      <c r="N3753" s="8"/>
      <c r="O3753" s="8"/>
      <c r="P3753" s="9"/>
      <c r="Q3753" s="8"/>
      <c r="R3753" s="8"/>
      <c r="S3753" s="9"/>
      <c r="T3753" s="8"/>
      <c r="U3753" s="8"/>
      <c r="V3753" s="9"/>
      <c r="W3753" s="8"/>
      <c r="X3753" s="8"/>
      <c r="Y3753" s="9"/>
      <c r="Z3753" s="8"/>
      <c r="AA3753" s="8"/>
      <c r="AB3753" s="9"/>
      <c r="AC3753" s="8"/>
      <c r="AD3753" s="8"/>
      <c r="AE3753" s="9"/>
      <c r="AF3753" s="8"/>
      <c r="AG3753" s="8"/>
      <c r="AH3753" s="9"/>
      <c r="AI3753" s="13"/>
      <c r="AJ3753" s="8"/>
      <c r="AK3753" s="8"/>
      <c r="AL3753" s="8"/>
      <c r="AM3753" s="3"/>
    </row>
    <row r="3754" spans="1:39" s="10" customFormat="1" ht="18.95" customHeight="1" x14ac:dyDescent="0.25">
      <c r="A3754" s="8"/>
      <c r="B3754" s="8"/>
      <c r="C3754" s="8"/>
      <c r="D3754" s="9"/>
      <c r="E3754" s="8"/>
      <c r="F3754" s="8"/>
      <c r="G3754" s="9"/>
      <c r="H3754" s="8"/>
      <c r="I3754" s="8"/>
      <c r="J3754" s="9"/>
      <c r="K3754" s="8"/>
      <c r="L3754" s="8"/>
      <c r="M3754" s="9"/>
      <c r="N3754" s="8"/>
      <c r="O3754" s="8"/>
      <c r="P3754" s="9"/>
      <c r="Q3754" s="8"/>
      <c r="R3754" s="8"/>
      <c r="S3754" s="9"/>
      <c r="T3754" s="8"/>
      <c r="U3754" s="8"/>
      <c r="V3754" s="9"/>
      <c r="W3754" s="8"/>
      <c r="X3754" s="8"/>
      <c r="Y3754" s="9"/>
      <c r="Z3754" s="8"/>
      <c r="AA3754" s="8"/>
      <c r="AB3754" s="9"/>
      <c r="AC3754" s="8"/>
      <c r="AD3754" s="8"/>
      <c r="AE3754" s="9"/>
      <c r="AF3754" s="8"/>
      <c r="AG3754" s="8"/>
      <c r="AH3754" s="9"/>
      <c r="AI3754" s="13"/>
      <c r="AJ3754" s="8"/>
      <c r="AK3754" s="8"/>
      <c r="AL3754" s="8"/>
      <c r="AM3754" s="3"/>
    </row>
    <row r="3755" spans="1:39" s="10" customFormat="1" ht="18.95" customHeight="1" x14ac:dyDescent="0.25">
      <c r="A3755" s="8"/>
      <c r="B3755" s="8"/>
      <c r="C3755" s="8"/>
      <c r="D3755" s="9"/>
      <c r="E3755" s="8"/>
      <c r="F3755" s="8"/>
      <c r="G3755" s="9"/>
      <c r="H3755" s="8"/>
      <c r="I3755" s="8"/>
      <c r="J3755" s="9"/>
      <c r="K3755" s="8"/>
      <c r="L3755" s="8"/>
      <c r="M3755" s="9"/>
      <c r="N3755" s="8"/>
      <c r="O3755" s="8"/>
      <c r="P3755" s="9"/>
      <c r="Q3755" s="8"/>
      <c r="R3755" s="8"/>
      <c r="S3755" s="9"/>
      <c r="T3755" s="8"/>
      <c r="U3755" s="8"/>
      <c r="V3755" s="9"/>
      <c r="W3755" s="8"/>
      <c r="X3755" s="8"/>
      <c r="Y3755" s="9"/>
      <c r="Z3755" s="8"/>
      <c r="AA3755" s="8"/>
      <c r="AB3755" s="9"/>
      <c r="AC3755" s="8"/>
      <c r="AD3755" s="8"/>
      <c r="AE3755" s="9"/>
      <c r="AF3755" s="8"/>
      <c r="AG3755" s="8"/>
      <c r="AH3755" s="9"/>
      <c r="AI3755" s="13"/>
      <c r="AJ3755" s="8"/>
      <c r="AK3755" s="8"/>
      <c r="AL3755" s="8"/>
      <c r="AM3755" s="3"/>
    </row>
    <row r="3756" spans="1:39" s="10" customFormat="1" ht="18.95" customHeight="1" x14ac:dyDescent="0.25">
      <c r="A3756" s="8"/>
      <c r="B3756" s="8"/>
      <c r="C3756" s="8"/>
      <c r="D3756" s="9"/>
      <c r="E3756" s="8"/>
      <c r="F3756" s="8"/>
      <c r="G3756" s="9"/>
      <c r="H3756" s="8"/>
      <c r="I3756" s="8"/>
      <c r="J3756" s="9"/>
      <c r="K3756" s="8"/>
      <c r="L3756" s="8"/>
      <c r="M3756" s="9"/>
      <c r="N3756" s="8"/>
      <c r="O3756" s="8"/>
      <c r="P3756" s="9"/>
      <c r="Q3756" s="8"/>
      <c r="R3756" s="8"/>
      <c r="S3756" s="9"/>
      <c r="T3756" s="8"/>
      <c r="U3756" s="8"/>
      <c r="V3756" s="9"/>
      <c r="W3756" s="8"/>
      <c r="X3756" s="8"/>
      <c r="Y3756" s="9"/>
      <c r="Z3756" s="8"/>
      <c r="AA3756" s="8"/>
      <c r="AB3756" s="9"/>
      <c r="AC3756" s="8"/>
      <c r="AD3756" s="8"/>
      <c r="AE3756" s="9"/>
      <c r="AF3756" s="8"/>
      <c r="AG3756" s="8"/>
      <c r="AH3756" s="9"/>
      <c r="AI3756" s="13"/>
      <c r="AJ3756" s="8"/>
      <c r="AK3756" s="8"/>
      <c r="AL3756" s="8"/>
      <c r="AM3756" s="3"/>
    </row>
    <row r="3757" spans="1:39" s="10" customFormat="1" ht="18.95" customHeight="1" x14ac:dyDescent="0.25">
      <c r="A3757" s="8"/>
      <c r="B3757" s="8"/>
      <c r="C3757" s="8"/>
      <c r="D3757" s="9"/>
      <c r="E3757" s="8"/>
      <c r="F3757" s="8"/>
      <c r="G3757" s="9"/>
      <c r="H3757" s="8"/>
      <c r="I3757" s="8"/>
      <c r="J3757" s="9"/>
      <c r="K3757" s="8"/>
      <c r="L3757" s="8"/>
      <c r="M3757" s="9"/>
      <c r="N3757" s="8"/>
      <c r="O3757" s="8"/>
      <c r="P3757" s="9"/>
      <c r="Q3757" s="8"/>
      <c r="R3757" s="8"/>
      <c r="S3757" s="9"/>
      <c r="T3757" s="8"/>
      <c r="U3757" s="8"/>
      <c r="V3757" s="9"/>
      <c r="W3757" s="8"/>
      <c r="X3757" s="8"/>
      <c r="Y3757" s="9"/>
      <c r="Z3757" s="8"/>
      <c r="AA3757" s="8"/>
      <c r="AB3757" s="9"/>
      <c r="AC3757" s="8"/>
      <c r="AD3757" s="8"/>
      <c r="AE3757" s="9"/>
      <c r="AF3757" s="8"/>
      <c r="AG3757" s="8"/>
      <c r="AH3757" s="9"/>
      <c r="AI3757" s="13"/>
      <c r="AJ3757" s="8"/>
      <c r="AK3757" s="8"/>
      <c r="AL3757" s="8"/>
      <c r="AM3757" s="3"/>
    </row>
    <row r="3758" spans="1:39" s="10" customFormat="1" ht="18.95" customHeight="1" x14ac:dyDescent="0.25">
      <c r="A3758" s="8"/>
      <c r="B3758" s="8"/>
      <c r="C3758" s="8"/>
      <c r="D3758" s="9"/>
      <c r="E3758" s="8"/>
      <c r="F3758" s="8"/>
      <c r="G3758" s="9"/>
      <c r="H3758" s="8"/>
      <c r="I3758" s="8"/>
      <c r="J3758" s="9"/>
      <c r="K3758" s="8"/>
      <c r="L3758" s="8"/>
      <c r="M3758" s="9"/>
      <c r="N3758" s="8"/>
      <c r="O3758" s="8"/>
      <c r="P3758" s="9"/>
      <c r="Q3758" s="8"/>
      <c r="R3758" s="8"/>
      <c r="S3758" s="9"/>
      <c r="T3758" s="8"/>
      <c r="U3758" s="8"/>
      <c r="V3758" s="9"/>
      <c r="W3758" s="8"/>
      <c r="X3758" s="8"/>
      <c r="Y3758" s="9"/>
      <c r="Z3758" s="8"/>
      <c r="AA3758" s="8"/>
      <c r="AB3758" s="9"/>
      <c r="AC3758" s="8"/>
      <c r="AD3758" s="8"/>
      <c r="AE3758" s="9"/>
      <c r="AF3758" s="8"/>
      <c r="AG3758" s="8"/>
      <c r="AH3758" s="9"/>
      <c r="AI3758" s="13"/>
      <c r="AJ3758" s="8"/>
      <c r="AK3758" s="8"/>
      <c r="AL3758" s="8"/>
      <c r="AM3758" s="3"/>
    </row>
    <row r="3759" spans="1:39" s="10" customFormat="1" ht="18.95" customHeight="1" x14ac:dyDescent="0.25">
      <c r="A3759" s="8"/>
      <c r="B3759" s="8"/>
      <c r="C3759" s="8"/>
      <c r="D3759" s="9"/>
      <c r="E3759" s="8"/>
      <c r="F3759" s="8"/>
      <c r="G3759" s="9"/>
      <c r="H3759" s="8"/>
      <c r="I3759" s="8"/>
      <c r="J3759" s="9"/>
      <c r="K3759" s="8"/>
      <c r="L3759" s="8"/>
      <c r="M3759" s="9"/>
      <c r="N3759" s="8"/>
      <c r="O3759" s="8"/>
      <c r="P3759" s="9"/>
      <c r="Q3759" s="8"/>
      <c r="R3759" s="8"/>
      <c r="S3759" s="9"/>
      <c r="T3759" s="8"/>
      <c r="U3759" s="8"/>
      <c r="V3759" s="9"/>
      <c r="W3759" s="8"/>
      <c r="X3759" s="8"/>
      <c r="Y3759" s="9"/>
      <c r="Z3759" s="8"/>
      <c r="AA3759" s="8"/>
      <c r="AB3759" s="9"/>
      <c r="AC3759" s="8"/>
      <c r="AD3759" s="8"/>
      <c r="AE3759" s="9"/>
      <c r="AF3759" s="8"/>
      <c r="AG3759" s="8"/>
      <c r="AH3759" s="9"/>
      <c r="AI3759" s="13"/>
      <c r="AJ3759" s="8"/>
      <c r="AK3759" s="8"/>
      <c r="AL3759" s="8"/>
      <c r="AM3759" s="3"/>
    </row>
    <row r="3760" spans="1:39" s="10" customFormat="1" ht="18.95" customHeight="1" x14ac:dyDescent="0.25">
      <c r="A3760" s="8"/>
      <c r="B3760" s="8"/>
      <c r="C3760" s="8"/>
      <c r="D3760" s="9"/>
      <c r="E3760" s="8"/>
      <c r="F3760" s="8"/>
      <c r="G3760" s="9"/>
      <c r="H3760" s="8"/>
      <c r="I3760" s="8"/>
      <c r="J3760" s="9"/>
      <c r="K3760" s="8"/>
      <c r="L3760" s="8"/>
      <c r="M3760" s="9"/>
      <c r="N3760" s="8"/>
      <c r="O3760" s="8"/>
      <c r="P3760" s="9"/>
      <c r="Q3760" s="8"/>
      <c r="R3760" s="8"/>
      <c r="S3760" s="9"/>
      <c r="T3760" s="8"/>
      <c r="U3760" s="8"/>
      <c r="V3760" s="9"/>
      <c r="W3760" s="8"/>
      <c r="X3760" s="8"/>
      <c r="Y3760" s="9"/>
      <c r="Z3760" s="8"/>
      <c r="AA3760" s="8"/>
      <c r="AB3760" s="9"/>
      <c r="AC3760" s="8"/>
      <c r="AD3760" s="8"/>
      <c r="AE3760" s="9"/>
      <c r="AF3760" s="8"/>
      <c r="AG3760" s="8"/>
      <c r="AH3760" s="9"/>
      <c r="AI3760" s="13"/>
      <c r="AJ3760" s="8"/>
      <c r="AK3760" s="8"/>
      <c r="AL3760" s="8"/>
      <c r="AM3760" s="3"/>
    </row>
    <row r="3761" spans="1:39" s="10" customFormat="1" ht="18.95" customHeight="1" x14ac:dyDescent="0.25">
      <c r="A3761" s="8"/>
      <c r="B3761" s="8"/>
      <c r="C3761" s="8"/>
      <c r="D3761" s="9"/>
      <c r="E3761" s="8"/>
      <c r="F3761" s="8"/>
      <c r="G3761" s="9"/>
      <c r="H3761" s="8"/>
      <c r="I3761" s="8"/>
      <c r="J3761" s="9"/>
      <c r="K3761" s="8"/>
      <c r="L3761" s="8"/>
      <c r="M3761" s="9"/>
      <c r="N3761" s="8"/>
      <c r="O3761" s="8"/>
      <c r="P3761" s="9"/>
      <c r="Q3761" s="8"/>
      <c r="R3761" s="8"/>
      <c r="S3761" s="9"/>
      <c r="T3761" s="8"/>
      <c r="U3761" s="8"/>
      <c r="V3761" s="9"/>
      <c r="W3761" s="8"/>
      <c r="X3761" s="8"/>
      <c r="Y3761" s="9"/>
      <c r="Z3761" s="8"/>
      <c r="AA3761" s="8"/>
      <c r="AB3761" s="9"/>
      <c r="AC3761" s="8"/>
      <c r="AD3761" s="8"/>
      <c r="AE3761" s="9"/>
      <c r="AF3761" s="8"/>
      <c r="AG3761" s="8"/>
      <c r="AH3761" s="9"/>
      <c r="AI3761" s="13"/>
      <c r="AJ3761" s="8"/>
      <c r="AK3761" s="8"/>
      <c r="AL3761" s="8"/>
      <c r="AM3761" s="3"/>
    </row>
    <row r="3762" spans="1:39" s="10" customFormat="1" ht="18.95" customHeight="1" x14ac:dyDescent="0.25">
      <c r="A3762" s="8"/>
      <c r="B3762" s="8"/>
      <c r="C3762" s="8"/>
      <c r="D3762" s="9"/>
      <c r="E3762" s="8"/>
      <c r="F3762" s="8"/>
      <c r="G3762" s="9"/>
      <c r="H3762" s="8"/>
      <c r="I3762" s="8"/>
      <c r="J3762" s="9"/>
      <c r="K3762" s="8"/>
      <c r="L3762" s="8"/>
      <c r="M3762" s="9"/>
      <c r="N3762" s="8"/>
      <c r="O3762" s="8"/>
      <c r="P3762" s="9"/>
      <c r="Q3762" s="8"/>
      <c r="R3762" s="8"/>
      <c r="S3762" s="9"/>
      <c r="T3762" s="8"/>
      <c r="U3762" s="8"/>
      <c r="V3762" s="9"/>
      <c r="W3762" s="8"/>
      <c r="X3762" s="8"/>
      <c r="Y3762" s="9"/>
      <c r="Z3762" s="8"/>
      <c r="AA3762" s="8"/>
      <c r="AB3762" s="9"/>
      <c r="AC3762" s="8"/>
      <c r="AD3762" s="8"/>
      <c r="AE3762" s="9"/>
      <c r="AF3762" s="8"/>
      <c r="AG3762" s="8"/>
      <c r="AH3762" s="9"/>
      <c r="AI3762" s="13"/>
      <c r="AJ3762" s="8"/>
      <c r="AK3762" s="8"/>
      <c r="AL3762" s="8"/>
      <c r="AM3762" s="3"/>
    </row>
    <row r="3763" spans="1:39" s="10" customFormat="1" ht="18.95" customHeight="1" x14ac:dyDescent="0.25">
      <c r="A3763" s="8"/>
      <c r="B3763" s="8"/>
      <c r="C3763" s="8"/>
      <c r="D3763" s="9"/>
      <c r="E3763" s="8"/>
      <c r="F3763" s="8"/>
      <c r="G3763" s="9"/>
      <c r="H3763" s="8"/>
      <c r="I3763" s="8"/>
      <c r="J3763" s="9"/>
      <c r="K3763" s="8"/>
      <c r="L3763" s="8"/>
      <c r="M3763" s="9"/>
      <c r="N3763" s="8"/>
      <c r="O3763" s="8"/>
      <c r="P3763" s="9"/>
      <c r="Q3763" s="8"/>
      <c r="R3763" s="8"/>
      <c r="S3763" s="9"/>
      <c r="T3763" s="8"/>
      <c r="U3763" s="8"/>
      <c r="V3763" s="9"/>
      <c r="W3763" s="8"/>
      <c r="X3763" s="8"/>
      <c r="Y3763" s="9"/>
      <c r="Z3763" s="8"/>
      <c r="AA3763" s="8"/>
      <c r="AB3763" s="9"/>
      <c r="AC3763" s="8"/>
      <c r="AD3763" s="8"/>
      <c r="AE3763" s="9"/>
      <c r="AF3763" s="8"/>
      <c r="AG3763" s="8"/>
      <c r="AH3763" s="9"/>
      <c r="AI3763" s="13"/>
      <c r="AJ3763" s="8"/>
      <c r="AK3763" s="8"/>
      <c r="AL3763" s="8"/>
      <c r="AM3763" s="3"/>
    </row>
    <row r="3764" spans="1:39" s="10" customFormat="1" ht="18.95" customHeight="1" x14ac:dyDescent="0.25">
      <c r="A3764" s="8"/>
      <c r="B3764" s="8"/>
      <c r="C3764" s="8"/>
      <c r="D3764" s="9"/>
      <c r="E3764" s="8"/>
      <c r="F3764" s="8"/>
      <c r="G3764" s="9"/>
      <c r="H3764" s="8"/>
      <c r="I3764" s="8"/>
      <c r="J3764" s="9"/>
      <c r="K3764" s="8"/>
      <c r="L3764" s="8"/>
      <c r="M3764" s="9"/>
      <c r="N3764" s="8"/>
      <c r="O3764" s="8"/>
      <c r="P3764" s="9"/>
      <c r="Q3764" s="8"/>
      <c r="R3764" s="8"/>
      <c r="S3764" s="9"/>
      <c r="T3764" s="8"/>
      <c r="U3764" s="8"/>
      <c r="V3764" s="9"/>
      <c r="W3764" s="8"/>
      <c r="X3764" s="8"/>
      <c r="Y3764" s="9"/>
      <c r="Z3764" s="8"/>
      <c r="AA3764" s="8"/>
      <c r="AB3764" s="9"/>
      <c r="AC3764" s="8"/>
      <c r="AD3764" s="8"/>
      <c r="AE3764" s="9"/>
      <c r="AF3764" s="8"/>
      <c r="AG3764" s="8"/>
      <c r="AH3764" s="9"/>
      <c r="AI3764" s="13"/>
      <c r="AJ3764" s="8"/>
      <c r="AK3764" s="8"/>
      <c r="AL3764" s="8"/>
      <c r="AM3764" s="3"/>
    </row>
    <row r="3765" spans="1:39" s="10" customFormat="1" ht="18.95" customHeight="1" x14ac:dyDescent="0.25">
      <c r="A3765" s="8"/>
      <c r="B3765" s="8"/>
      <c r="C3765" s="8"/>
      <c r="D3765" s="9"/>
      <c r="E3765" s="8"/>
      <c r="F3765" s="8"/>
      <c r="G3765" s="9"/>
      <c r="H3765" s="8"/>
      <c r="I3765" s="8"/>
      <c r="J3765" s="9"/>
      <c r="K3765" s="8"/>
      <c r="L3765" s="8"/>
      <c r="M3765" s="9"/>
      <c r="N3765" s="8"/>
      <c r="O3765" s="8"/>
      <c r="P3765" s="9"/>
      <c r="Q3765" s="8"/>
      <c r="R3765" s="8"/>
      <c r="S3765" s="9"/>
      <c r="T3765" s="8"/>
      <c r="U3765" s="8"/>
      <c r="V3765" s="9"/>
      <c r="W3765" s="8"/>
      <c r="X3765" s="8"/>
      <c r="Y3765" s="9"/>
      <c r="Z3765" s="8"/>
      <c r="AA3765" s="8"/>
      <c r="AB3765" s="9"/>
      <c r="AC3765" s="8"/>
      <c r="AD3765" s="8"/>
      <c r="AE3765" s="9"/>
      <c r="AF3765" s="8"/>
      <c r="AG3765" s="8"/>
      <c r="AH3765" s="9"/>
      <c r="AI3765" s="13"/>
      <c r="AJ3765" s="8"/>
      <c r="AK3765" s="8"/>
      <c r="AL3765" s="8"/>
      <c r="AM3765" s="3"/>
    </row>
    <row r="3766" spans="1:39" s="10" customFormat="1" ht="18.95" customHeight="1" x14ac:dyDescent="0.25">
      <c r="A3766" s="8"/>
      <c r="B3766" s="8"/>
      <c r="C3766" s="8"/>
      <c r="D3766" s="9"/>
      <c r="E3766" s="8"/>
      <c r="F3766" s="8"/>
      <c r="G3766" s="9"/>
      <c r="H3766" s="8"/>
      <c r="I3766" s="8"/>
      <c r="J3766" s="9"/>
      <c r="K3766" s="8"/>
      <c r="L3766" s="8"/>
      <c r="M3766" s="9"/>
      <c r="N3766" s="8"/>
      <c r="O3766" s="8"/>
      <c r="P3766" s="9"/>
      <c r="Q3766" s="8"/>
      <c r="R3766" s="8"/>
      <c r="S3766" s="9"/>
      <c r="T3766" s="8"/>
      <c r="U3766" s="8"/>
      <c r="V3766" s="9"/>
      <c r="W3766" s="8"/>
      <c r="X3766" s="8"/>
      <c r="Y3766" s="9"/>
      <c r="Z3766" s="8"/>
      <c r="AA3766" s="8"/>
      <c r="AB3766" s="9"/>
      <c r="AC3766" s="8"/>
      <c r="AD3766" s="8"/>
      <c r="AE3766" s="9"/>
      <c r="AF3766" s="8"/>
      <c r="AG3766" s="8"/>
      <c r="AH3766" s="9"/>
      <c r="AI3766" s="13"/>
      <c r="AJ3766" s="8"/>
      <c r="AK3766" s="8"/>
      <c r="AL3766" s="8"/>
      <c r="AM3766" s="3"/>
    </row>
    <row r="3767" spans="1:39" s="10" customFormat="1" ht="18.95" customHeight="1" x14ac:dyDescent="0.25">
      <c r="A3767" s="8"/>
      <c r="B3767" s="8"/>
      <c r="C3767" s="8"/>
      <c r="D3767" s="9"/>
      <c r="E3767" s="8"/>
      <c r="F3767" s="8"/>
      <c r="G3767" s="9"/>
      <c r="H3767" s="8"/>
      <c r="I3767" s="8"/>
      <c r="J3767" s="9"/>
      <c r="K3767" s="8"/>
      <c r="L3767" s="8"/>
      <c r="M3767" s="9"/>
      <c r="N3767" s="8"/>
      <c r="O3767" s="8"/>
      <c r="P3767" s="9"/>
      <c r="Q3767" s="8"/>
      <c r="R3767" s="8"/>
      <c r="S3767" s="9"/>
      <c r="T3767" s="8"/>
      <c r="U3767" s="8"/>
      <c r="V3767" s="9"/>
      <c r="W3767" s="8"/>
      <c r="X3767" s="8"/>
      <c r="Y3767" s="9"/>
      <c r="Z3767" s="8"/>
      <c r="AA3767" s="8"/>
      <c r="AB3767" s="9"/>
      <c r="AC3767" s="8"/>
      <c r="AD3767" s="8"/>
      <c r="AE3767" s="9"/>
      <c r="AF3767" s="8"/>
      <c r="AG3767" s="8"/>
      <c r="AH3767" s="9"/>
      <c r="AI3767" s="13"/>
      <c r="AJ3767" s="8"/>
      <c r="AK3767" s="8"/>
      <c r="AL3767" s="8"/>
      <c r="AM3767" s="3"/>
    </row>
    <row r="3768" spans="1:39" s="10" customFormat="1" ht="18.95" customHeight="1" x14ac:dyDescent="0.25">
      <c r="A3768" s="8"/>
      <c r="B3768" s="8"/>
      <c r="C3768" s="8"/>
      <c r="D3768" s="9"/>
      <c r="E3768" s="8"/>
      <c r="F3768" s="8"/>
      <c r="G3768" s="9"/>
      <c r="H3768" s="8"/>
      <c r="I3768" s="8"/>
      <c r="J3768" s="9"/>
      <c r="K3768" s="8"/>
      <c r="L3768" s="8"/>
      <c r="M3768" s="9"/>
      <c r="N3768" s="8"/>
      <c r="O3768" s="8"/>
      <c r="P3768" s="9"/>
      <c r="Q3768" s="8"/>
      <c r="R3768" s="8"/>
      <c r="S3768" s="9"/>
      <c r="T3768" s="8"/>
      <c r="U3768" s="8"/>
      <c r="V3768" s="9"/>
      <c r="W3768" s="8"/>
      <c r="X3768" s="8"/>
      <c r="Y3768" s="9"/>
      <c r="Z3768" s="8"/>
      <c r="AA3768" s="8"/>
      <c r="AB3768" s="9"/>
      <c r="AC3768" s="8"/>
      <c r="AD3768" s="8"/>
      <c r="AE3768" s="9"/>
      <c r="AF3768" s="8"/>
      <c r="AG3768" s="8"/>
      <c r="AH3768" s="9"/>
      <c r="AI3768" s="13"/>
      <c r="AJ3768" s="8"/>
      <c r="AK3768" s="8"/>
      <c r="AL3768" s="8"/>
      <c r="AM3768" s="3"/>
    </row>
    <row r="3769" spans="1:39" s="10" customFormat="1" ht="18.95" customHeight="1" x14ac:dyDescent="0.25">
      <c r="A3769" s="8"/>
      <c r="B3769" s="8"/>
      <c r="C3769" s="8"/>
      <c r="D3769" s="9"/>
      <c r="E3769" s="8"/>
      <c r="F3769" s="8"/>
      <c r="G3769" s="9"/>
      <c r="H3769" s="8"/>
      <c r="I3769" s="8"/>
      <c r="J3769" s="9"/>
      <c r="K3769" s="8"/>
      <c r="L3769" s="8"/>
      <c r="M3769" s="9"/>
      <c r="N3769" s="8"/>
      <c r="O3769" s="8"/>
      <c r="P3769" s="9"/>
      <c r="Q3769" s="8"/>
      <c r="R3769" s="8"/>
      <c r="S3769" s="9"/>
      <c r="T3769" s="8"/>
      <c r="U3769" s="8"/>
      <c r="V3769" s="9"/>
      <c r="W3769" s="8"/>
      <c r="X3769" s="8"/>
      <c r="Y3769" s="9"/>
      <c r="Z3769" s="8"/>
      <c r="AA3769" s="8"/>
      <c r="AB3769" s="9"/>
      <c r="AC3769" s="8"/>
      <c r="AD3769" s="8"/>
      <c r="AE3769" s="9"/>
      <c r="AF3769" s="8"/>
      <c r="AG3769" s="8"/>
      <c r="AH3769" s="9"/>
      <c r="AI3769" s="13"/>
      <c r="AJ3769" s="8"/>
      <c r="AK3769" s="8"/>
      <c r="AL3769" s="8"/>
      <c r="AM3769" s="3"/>
    </row>
    <row r="3770" spans="1:39" s="10" customFormat="1" ht="18.95" customHeight="1" x14ac:dyDescent="0.25">
      <c r="A3770" s="8"/>
      <c r="B3770" s="8"/>
      <c r="C3770" s="8"/>
      <c r="D3770" s="9"/>
      <c r="E3770" s="8"/>
      <c r="F3770" s="8"/>
      <c r="G3770" s="9"/>
      <c r="H3770" s="8"/>
      <c r="I3770" s="8"/>
      <c r="J3770" s="9"/>
      <c r="K3770" s="8"/>
      <c r="L3770" s="8"/>
      <c r="M3770" s="9"/>
      <c r="N3770" s="8"/>
      <c r="O3770" s="8"/>
      <c r="P3770" s="9"/>
      <c r="Q3770" s="8"/>
      <c r="R3770" s="8"/>
      <c r="S3770" s="9"/>
      <c r="T3770" s="8"/>
      <c r="U3770" s="8"/>
      <c r="V3770" s="9"/>
      <c r="W3770" s="8"/>
      <c r="X3770" s="8"/>
      <c r="Y3770" s="9"/>
      <c r="Z3770" s="8"/>
      <c r="AA3770" s="8"/>
      <c r="AB3770" s="9"/>
      <c r="AC3770" s="8"/>
      <c r="AD3770" s="8"/>
      <c r="AE3770" s="9"/>
      <c r="AF3770" s="8"/>
      <c r="AG3770" s="8"/>
      <c r="AH3770" s="9"/>
      <c r="AI3770" s="13"/>
      <c r="AJ3770" s="8"/>
      <c r="AK3770" s="8"/>
      <c r="AL3770" s="8"/>
      <c r="AM3770" s="3"/>
    </row>
    <row r="3771" spans="1:39" s="10" customFormat="1" ht="18.95" customHeight="1" x14ac:dyDescent="0.25">
      <c r="A3771" s="8"/>
      <c r="B3771" s="8"/>
      <c r="C3771" s="8"/>
      <c r="D3771" s="9"/>
      <c r="E3771" s="8"/>
      <c r="F3771" s="8"/>
      <c r="G3771" s="9"/>
      <c r="H3771" s="8"/>
      <c r="I3771" s="8"/>
      <c r="J3771" s="9"/>
      <c r="K3771" s="8"/>
      <c r="L3771" s="8"/>
      <c r="M3771" s="9"/>
      <c r="N3771" s="8"/>
      <c r="O3771" s="8"/>
      <c r="P3771" s="9"/>
      <c r="Q3771" s="8"/>
      <c r="R3771" s="8"/>
      <c r="S3771" s="9"/>
      <c r="T3771" s="8"/>
      <c r="U3771" s="8"/>
      <c r="V3771" s="9"/>
      <c r="W3771" s="8"/>
      <c r="X3771" s="8"/>
      <c r="Y3771" s="9"/>
      <c r="Z3771" s="8"/>
      <c r="AA3771" s="8"/>
      <c r="AB3771" s="9"/>
      <c r="AC3771" s="8"/>
      <c r="AD3771" s="8"/>
      <c r="AE3771" s="9"/>
      <c r="AF3771" s="8"/>
      <c r="AG3771" s="8"/>
      <c r="AH3771" s="9"/>
      <c r="AI3771" s="13"/>
      <c r="AJ3771" s="8"/>
      <c r="AK3771" s="8"/>
      <c r="AL3771" s="8"/>
      <c r="AM3771" s="3"/>
    </row>
    <row r="3772" spans="1:39" s="10" customFormat="1" ht="18.95" customHeight="1" x14ac:dyDescent="0.25">
      <c r="A3772" s="8"/>
      <c r="B3772" s="8"/>
      <c r="C3772" s="8"/>
      <c r="D3772" s="9"/>
      <c r="E3772" s="8"/>
      <c r="F3772" s="8"/>
      <c r="G3772" s="9"/>
      <c r="H3772" s="8"/>
      <c r="I3772" s="8"/>
      <c r="J3772" s="9"/>
      <c r="K3772" s="8"/>
      <c r="L3772" s="8"/>
      <c r="M3772" s="9"/>
      <c r="N3772" s="8"/>
      <c r="O3772" s="8"/>
      <c r="P3772" s="9"/>
      <c r="Q3772" s="8"/>
      <c r="R3772" s="8"/>
      <c r="S3772" s="9"/>
      <c r="T3772" s="8"/>
      <c r="U3772" s="8"/>
      <c r="V3772" s="9"/>
      <c r="W3772" s="8"/>
      <c r="X3772" s="8"/>
      <c r="Y3772" s="9"/>
      <c r="Z3772" s="8"/>
      <c r="AA3772" s="8"/>
      <c r="AB3772" s="9"/>
      <c r="AC3772" s="8"/>
      <c r="AD3772" s="8"/>
      <c r="AE3772" s="9"/>
      <c r="AF3772" s="8"/>
      <c r="AG3772" s="8"/>
      <c r="AH3772" s="9"/>
      <c r="AI3772" s="13"/>
      <c r="AJ3772" s="8"/>
      <c r="AK3772" s="8"/>
      <c r="AL3772" s="8"/>
      <c r="AM3772" s="3"/>
    </row>
    <row r="3773" spans="1:39" s="10" customFormat="1" ht="18.95" customHeight="1" x14ac:dyDescent="0.25">
      <c r="A3773" s="8"/>
      <c r="B3773" s="8"/>
      <c r="C3773" s="8"/>
      <c r="D3773" s="9"/>
      <c r="E3773" s="8"/>
      <c r="F3773" s="8"/>
      <c r="G3773" s="9"/>
      <c r="H3773" s="8"/>
      <c r="I3773" s="8"/>
      <c r="J3773" s="9"/>
      <c r="K3773" s="8"/>
      <c r="L3773" s="8"/>
      <c r="M3773" s="9"/>
      <c r="N3773" s="8"/>
      <c r="O3773" s="8"/>
      <c r="P3773" s="9"/>
      <c r="Q3773" s="8"/>
      <c r="R3773" s="8"/>
      <c r="S3773" s="9"/>
      <c r="T3773" s="8"/>
      <c r="U3773" s="8"/>
      <c r="V3773" s="9"/>
      <c r="W3773" s="8"/>
      <c r="X3773" s="8"/>
      <c r="Y3773" s="9"/>
      <c r="Z3773" s="8"/>
      <c r="AA3773" s="8"/>
      <c r="AB3773" s="9"/>
      <c r="AC3773" s="8"/>
      <c r="AD3773" s="8"/>
      <c r="AE3773" s="9"/>
      <c r="AF3773" s="8"/>
      <c r="AG3773" s="8"/>
      <c r="AH3773" s="9"/>
      <c r="AI3773" s="13"/>
      <c r="AJ3773" s="8"/>
      <c r="AK3773" s="8"/>
      <c r="AL3773" s="8"/>
      <c r="AM3773" s="3"/>
    </row>
    <row r="3774" spans="1:39" s="10" customFormat="1" ht="18.95" customHeight="1" x14ac:dyDescent="0.25">
      <c r="A3774" s="8"/>
      <c r="B3774" s="8"/>
      <c r="C3774" s="8"/>
      <c r="D3774" s="9"/>
      <c r="E3774" s="8"/>
      <c r="F3774" s="8"/>
      <c r="G3774" s="9"/>
      <c r="H3774" s="8"/>
      <c r="I3774" s="8"/>
      <c r="J3774" s="9"/>
      <c r="K3774" s="8"/>
      <c r="L3774" s="8"/>
      <c r="M3774" s="9"/>
      <c r="N3774" s="8"/>
      <c r="O3774" s="8"/>
      <c r="P3774" s="9"/>
      <c r="Q3774" s="8"/>
      <c r="R3774" s="8"/>
      <c r="S3774" s="9"/>
      <c r="T3774" s="8"/>
      <c r="U3774" s="8"/>
      <c r="V3774" s="9"/>
      <c r="W3774" s="8"/>
      <c r="X3774" s="8"/>
      <c r="Y3774" s="9"/>
      <c r="Z3774" s="8"/>
      <c r="AA3774" s="8"/>
      <c r="AB3774" s="9"/>
      <c r="AC3774" s="8"/>
      <c r="AD3774" s="8"/>
      <c r="AE3774" s="9"/>
      <c r="AF3774" s="8"/>
      <c r="AG3774" s="8"/>
      <c r="AH3774" s="9"/>
      <c r="AI3774" s="13"/>
      <c r="AJ3774" s="8"/>
      <c r="AK3774" s="8"/>
      <c r="AL3774" s="8"/>
      <c r="AM3774" s="3"/>
    </row>
    <row r="3775" spans="1:39" s="10" customFormat="1" ht="18.95" customHeight="1" x14ac:dyDescent="0.25">
      <c r="A3775" s="8"/>
      <c r="B3775" s="8"/>
      <c r="C3775" s="8"/>
      <c r="D3775" s="9"/>
      <c r="E3775" s="8"/>
      <c r="F3775" s="8"/>
      <c r="G3775" s="9"/>
      <c r="H3775" s="8"/>
      <c r="I3775" s="8"/>
      <c r="J3775" s="9"/>
      <c r="K3775" s="8"/>
      <c r="L3775" s="8"/>
      <c r="M3775" s="9"/>
      <c r="N3775" s="8"/>
      <c r="O3775" s="8"/>
      <c r="P3775" s="9"/>
      <c r="Q3775" s="8"/>
      <c r="R3775" s="8"/>
      <c r="S3775" s="9"/>
      <c r="T3775" s="8"/>
      <c r="U3775" s="8"/>
      <c r="V3775" s="9"/>
      <c r="W3775" s="8"/>
      <c r="X3775" s="8"/>
      <c r="Y3775" s="9"/>
      <c r="Z3775" s="8"/>
      <c r="AA3775" s="8"/>
      <c r="AB3775" s="9"/>
      <c r="AC3775" s="8"/>
      <c r="AD3775" s="8"/>
      <c r="AE3775" s="9"/>
      <c r="AF3775" s="8"/>
      <c r="AG3775" s="8"/>
      <c r="AH3775" s="9"/>
      <c r="AI3775" s="13"/>
      <c r="AJ3775" s="8"/>
      <c r="AK3775" s="8"/>
      <c r="AL3775" s="8"/>
      <c r="AM3775" s="3"/>
    </row>
    <row r="3776" spans="1:39" s="10" customFormat="1" ht="18.95" customHeight="1" x14ac:dyDescent="0.25">
      <c r="A3776" s="8"/>
      <c r="B3776" s="8"/>
      <c r="C3776" s="8"/>
      <c r="D3776" s="9"/>
      <c r="E3776" s="8"/>
      <c r="F3776" s="8"/>
      <c r="G3776" s="9"/>
      <c r="H3776" s="8"/>
      <c r="I3776" s="8"/>
      <c r="J3776" s="9"/>
      <c r="K3776" s="8"/>
      <c r="L3776" s="8"/>
      <c r="M3776" s="9"/>
      <c r="N3776" s="8"/>
      <c r="O3776" s="8"/>
      <c r="P3776" s="9"/>
      <c r="Q3776" s="8"/>
      <c r="R3776" s="8"/>
      <c r="S3776" s="9"/>
      <c r="T3776" s="8"/>
      <c r="U3776" s="8"/>
      <c r="V3776" s="9"/>
      <c r="W3776" s="8"/>
      <c r="X3776" s="8"/>
      <c r="Y3776" s="9"/>
      <c r="Z3776" s="8"/>
      <c r="AA3776" s="8"/>
      <c r="AB3776" s="9"/>
      <c r="AC3776" s="8"/>
      <c r="AD3776" s="8"/>
      <c r="AE3776" s="9"/>
      <c r="AF3776" s="8"/>
      <c r="AG3776" s="8"/>
      <c r="AH3776" s="9"/>
      <c r="AI3776" s="13"/>
      <c r="AJ3776" s="8"/>
      <c r="AK3776" s="8"/>
      <c r="AL3776" s="8"/>
      <c r="AM3776" s="3"/>
    </row>
    <row r="3777" spans="1:39" s="10" customFormat="1" ht="18.95" customHeight="1" x14ac:dyDescent="0.25">
      <c r="A3777" s="8"/>
      <c r="B3777" s="8"/>
      <c r="C3777" s="8"/>
      <c r="D3777" s="9"/>
      <c r="E3777" s="8"/>
      <c r="F3777" s="8"/>
      <c r="G3777" s="9"/>
      <c r="H3777" s="8"/>
      <c r="I3777" s="8"/>
      <c r="J3777" s="9"/>
      <c r="K3777" s="8"/>
      <c r="L3777" s="8"/>
      <c r="M3777" s="9"/>
      <c r="N3777" s="8"/>
      <c r="O3777" s="8"/>
      <c r="P3777" s="9"/>
      <c r="Q3777" s="8"/>
      <c r="R3777" s="8"/>
      <c r="S3777" s="9"/>
      <c r="T3777" s="8"/>
      <c r="U3777" s="8"/>
      <c r="V3777" s="9"/>
      <c r="W3777" s="8"/>
      <c r="X3777" s="8"/>
      <c r="Y3777" s="9"/>
      <c r="Z3777" s="8"/>
      <c r="AA3777" s="8"/>
      <c r="AB3777" s="9"/>
      <c r="AC3777" s="8"/>
      <c r="AD3777" s="8"/>
      <c r="AE3777" s="9"/>
      <c r="AF3777" s="8"/>
      <c r="AG3777" s="8"/>
      <c r="AH3777" s="9"/>
      <c r="AI3777" s="13"/>
      <c r="AJ3777" s="8"/>
      <c r="AK3777" s="8"/>
      <c r="AL3777" s="8"/>
      <c r="AM3777" s="3"/>
    </row>
    <row r="3778" spans="1:39" s="10" customFormat="1" ht="18.95" customHeight="1" x14ac:dyDescent="0.25">
      <c r="A3778" s="8"/>
      <c r="B3778" s="8"/>
      <c r="C3778" s="8"/>
      <c r="D3778" s="9"/>
      <c r="E3778" s="8"/>
      <c r="F3778" s="8"/>
      <c r="G3778" s="9"/>
      <c r="H3778" s="8"/>
      <c r="I3778" s="8"/>
      <c r="J3778" s="9"/>
      <c r="K3778" s="8"/>
      <c r="L3778" s="8"/>
      <c r="M3778" s="9"/>
      <c r="N3778" s="8"/>
      <c r="O3778" s="8"/>
      <c r="P3778" s="9"/>
      <c r="Q3778" s="8"/>
      <c r="R3778" s="8"/>
      <c r="S3778" s="9"/>
      <c r="T3778" s="8"/>
      <c r="U3778" s="8"/>
      <c r="V3778" s="9"/>
      <c r="W3778" s="8"/>
      <c r="X3778" s="8"/>
      <c r="Y3778" s="9"/>
      <c r="Z3778" s="8"/>
      <c r="AA3778" s="8"/>
      <c r="AB3778" s="9"/>
      <c r="AC3778" s="8"/>
      <c r="AD3778" s="8"/>
      <c r="AE3778" s="9"/>
      <c r="AF3778" s="8"/>
      <c r="AG3778" s="8"/>
      <c r="AH3778" s="9"/>
      <c r="AI3778" s="13"/>
      <c r="AJ3778" s="8"/>
      <c r="AK3778" s="8"/>
      <c r="AL3778" s="8"/>
      <c r="AM3778" s="3"/>
    </row>
    <row r="3779" spans="1:39" s="10" customFormat="1" ht="18.95" customHeight="1" x14ac:dyDescent="0.25">
      <c r="A3779" s="8"/>
      <c r="B3779" s="8"/>
      <c r="C3779" s="8"/>
      <c r="D3779" s="9"/>
      <c r="E3779" s="8"/>
      <c r="F3779" s="8"/>
      <c r="G3779" s="9"/>
      <c r="H3779" s="8"/>
      <c r="I3779" s="8"/>
      <c r="J3779" s="9"/>
      <c r="K3779" s="8"/>
      <c r="L3779" s="8"/>
      <c r="M3779" s="9"/>
      <c r="N3779" s="8"/>
      <c r="O3779" s="8"/>
      <c r="P3779" s="9"/>
      <c r="Q3779" s="8"/>
      <c r="R3779" s="8"/>
      <c r="S3779" s="9"/>
      <c r="T3779" s="8"/>
      <c r="U3779" s="8"/>
      <c r="V3779" s="9"/>
      <c r="W3779" s="8"/>
      <c r="X3779" s="8"/>
      <c r="Y3779" s="9"/>
      <c r="Z3779" s="8"/>
      <c r="AA3779" s="8"/>
      <c r="AB3779" s="9"/>
      <c r="AC3779" s="8"/>
      <c r="AD3779" s="8"/>
      <c r="AE3779" s="9"/>
      <c r="AF3779" s="8"/>
      <c r="AG3779" s="8"/>
      <c r="AH3779" s="9"/>
      <c r="AI3779" s="13"/>
      <c r="AJ3779" s="8"/>
      <c r="AK3779" s="8"/>
      <c r="AL3779" s="8"/>
      <c r="AM3779" s="3"/>
    </row>
    <row r="3780" spans="1:39" s="10" customFormat="1" ht="18.95" customHeight="1" x14ac:dyDescent="0.25">
      <c r="A3780" s="8"/>
      <c r="B3780" s="8"/>
      <c r="C3780" s="8"/>
      <c r="D3780" s="9"/>
      <c r="E3780" s="8"/>
      <c r="F3780" s="8"/>
      <c r="G3780" s="9"/>
      <c r="H3780" s="8"/>
      <c r="I3780" s="8"/>
      <c r="J3780" s="9"/>
      <c r="K3780" s="8"/>
      <c r="L3780" s="8"/>
      <c r="M3780" s="9"/>
      <c r="N3780" s="8"/>
      <c r="O3780" s="8"/>
      <c r="P3780" s="9"/>
      <c r="Q3780" s="8"/>
      <c r="R3780" s="8"/>
      <c r="S3780" s="9"/>
      <c r="T3780" s="8"/>
      <c r="U3780" s="8"/>
      <c r="V3780" s="9"/>
      <c r="W3780" s="8"/>
      <c r="X3780" s="8"/>
      <c r="Y3780" s="9"/>
      <c r="Z3780" s="8"/>
      <c r="AA3780" s="8"/>
      <c r="AB3780" s="9"/>
      <c r="AC3780" s="8"/>
      <c r="AD3780" s="8"/>
      <c r="AE3780" s="9"/>
      <c r="AF3780" s="8"/>
      <c r="AG3780" s="8"/>
      <c r="AH3780" s="9"/>
      <c r="AI3780" s="13"/>
      <c r="AJ3780" s="8"/>
      <c r="AK3780" s="8"/>
      <c r="AL3780" s="8"/>
      <c r="AM3780" s="3"/>
    </row>
    <row r="3781" spans="1:39" s="10" customFormat="1" ht="18.95" customHeight="1" x14ac:dyDescent="0.25">
      <c r="A3781" s="8"/>
      <c r="B3781" s="8"/>
      <c r="C3781" s="8"/>
      <c r="D3781" s="9"/>
      <c r="E3781" s="8"/>
      <c r="F3781" s="8"/>
      <c r="G3781" s="9"/>
      <c r="H3781" s="8"/>
      <c r="I3781" s="8"/>
      <c r="J3781" s="9"/>
      <c r="K3781" s="8"/>
      <c r="L3781" s="8"/>
      <c r="M3781" s="9"/>
      <c r="N3781" s="8"/>
      <c r="O3781" s="8"/>
      <c r="P3781" s="9"/>
      <c r="Q3781" s="8"/>
      <c r="R3781" s="8"/>
      <c r="S3781" s="9"/>
      <c r="T3781" s="8"/>
      <c r="U3781" s="8"/>
      <c r="V3781" s="9"/>
      <c r="W3781" s="8"/>
      <c r="X3781" s="8"/>
      <c r="Y3781" s="9"/>
      <c r="Z3781" s="8"/>
      <c r="AA3781" s="8"/>
      <c r="AB3781" s="9"/>
      <c r="AC3781" s="8"/>
      <c r="AD3781" s="8"/>
      <c r="AE3781" s="9"/>
      <c r="AF3781" s="8"/>
      <c r="AG3781" s="8"/>
      <c r="AH3781" s="9"/>
      <c r="AI3781" s="13"/>
      <c r="AJ3781" s="8"/>
      <c r="AK3781" s="8"/>
      <c r="AL3781" s="8"/>
      <c r="AM3781" s="3"/>
    </row>
    <row r="3782" spans="1:39" s="10" customFormat="1" ht="18.95" customHeight="1" x14ac:dyDescent="0.25">
      <c r="A3782" s="8"/>
      <c r="B3782" s="8"/>
      <c r="C3782" s="8"/>
      <c r="D3782" s="9"/>
      <c r="E3782" s="8"/>
      <c r="F3782" s="8"/>
      <c r="G3782" s="9"/>
      <c r="H3782" s="8"/>
      <c r="I3782" s="8"/>
      <c r="J3782" s="9"/>
      <c r="K3782" s="8"/>
      <c r="L3782" s="8"/>
      <c r="M3782" s="9"/>
      <c r="N3782" s="8"/>
      <c r="O3782" s="8"/>
      <c r="P3782" s="9"/>
      <c r="Q3782" s="8"/>
      <c r="R3782" s="8"/>
      <c r="S3782" s="9"/>
      <c r="T3782" s="8"/>
      <c r="U3782" s="8"/>
      <c r="V3782" s="9"/>
      <c r="W3782" s="8"/>
      <c r="X3782" s="8"/>
      <c r="Y3782" s="9"/>
      <c r="Z3782" s="8"/>
      <c r="AA3782" s="8"/>
      <c r="AB3782" s="9"/>
      <c r="AC3782" s="8"/>
      <c r="AD3782" s="8"/>
      <c r="AE3782" s="9"/>
      <c r="AF3782" s="8"/>
      <c r="AG3782" s="8"/>
      <c r="AH3782" s="9"/>
      <c r="AI3782" s="13"/>
      <c r="AJ3782" s="8"/>
      <c r="AK3782" s="8"/>
      <c r="AL3782" s="8"/>
      <c r="AM3782" s="3"/>
    </row>
    <row r="3783" spans="1:39" s="10" customFormat="1" ht="18.95" customHeight="1" x14ac:dyDescent="0.25">
      <c r="A3783" s="8"/>
      <c r="B3783" s="8"/>
      <c r="C3783" s="8"/>
      <c r="D3783" s="9"/>
      <c r="E3783" s="8"/>
      <c r="F3783" s="8"/>
      <c r="G3783" s="9"/>
      <c r="H3783" s="8"/>
      <c r="I3783" s="8"/>
      <c r="J3783" s="9"/>
      <c r="K3783" s="8"/>
      <c r="L3783" s="8"/>
      <c r="M3783" s="9"/>
      <c r="N3783" s="8"/>
      <c r="O3783" s="8"/>
      <c r="P3783" s="9"/>
      <c r="Q3783" s="8"/>
      <c r="R3783" s="8"/>
      <c r="S3783" s="9"/>
      <c r="T3783" s="8"/>
      <c r="U3783" s="8"/>
      <c r="V3783" s="9"/>
      <c r="W3783" s="8"/>
      <c r="X3783" s="8"/>
      <c r="Y3783" s="9"/>
      <c r="Z3783" s="8"/>
      <c r="AA3783" s="8"/>
      <c r="AB3783" s="9"/>
      <c r="AC3783" s="8"/>
      <c r="AD3783" s="8"/>
      <c r="AE3783" s="9"/>
      <c r="AF3783" s="8"/>
      <c r="AG3783" s="8"/>
      <c r="AH3783" s="9"/>
      <c r="AI3783" s="13"/>
      <c r="AJ3783" s="8"/>
      <c r="AK3783" s="8"/>
      <c r="AL3783" s="8"/>
      <c r="AM3783" s="3"/>
    </row>
    <row r="3784" spans="1:39" s="10" customFormat="1" ht="18.95" customHeight="1" x14ac:dyDescent="0.25">
      <c r="A3784" s="8"/>
      <c r="B3784" s="8"/>
      <c r="C3784" s="8"/>
      <c r="D3784" s="9"/>
      <c r="E3784" s="8"/>
      <c r="F3784" s="8"/>
      <c r="G3784" s="9"/>
      <c r="H3784" s="8"/>
      <c r="I3784" s="8"/>
      <c r="J3784" s="9"/>
      <c r="K3784" s="8"/>
      <c r="L3784" s="8"/>
      <c r="M3784" s="9"/>
      <c r="N3784" s="8"/>
      <c r="O3784" s="8"/>
      <c r="P3784" s="9"/>
      <c r="Q3784" s="8"/>
      <c r="R3784" s="8"/>
      <c r="S3784" s="9"/>
      <c r="T3784" s="8"/>
      <c r="U3784" s="8"/>
      <c r="V3784" s="9"/>
      <c r="W3784" s="8"/>
      <c r="X3784" s="8"/>
      <c r="Y3784" s="9"/>
      <c r="Z3784" s="8"/>
      <c r="AA3784" s="8"/>
      <c r="AB3784" s="9"/>
      <c r="AC3784" s="8"/>
      <c r="AD3784" s="8"/>
      <c r="AE3784" s="9"/>
      <c r="AF3784" s="8"/>
      <c r="AG3784" s="8"/>
      <c r="AH3784" s="9"/>
      <c r="AI3784" s="13"/>
      <c r="AJ3784" s="8"/>
      <c r="AK3784" s="8"/>
      <c r="AL3784" s="8"/>
      <c r="AM3784" s="3"/>
    </row>
    <row r="3785" spans="1:39" s="10" customFormat="1" ht="18.95" customHeight="1" x14ac:dyDescent="0.25">
      <c r="A3785" s="8"/>
      <c r="B3785" s="8"/>
      <c r="C3785" s="8"/>
      <c r="D3785" s="9"/>
      <c r="E3785" s="8"/>
      <c r="F3785" s="8"/>
      <c r="G3785" s="9"/>
      <c r="H3785" s="8"/>
      <c r="I3785" s="8"/>
      <c r="J3785" s="9"/>
      <c r="K3785" s="8"/>
      <c r="L3785" s="8"/>
      <c r="M3785" s="9"/>
      <c r="N3785" s="8"/>
      <c r="O3785" s="8"/>
      <c r="P3785" s="9"/>
      <c r="Q3785" s="8"/>
      <c r="R3785" s="8"/>
      <c r="S3785" s="9"/>
      <c r="T3785" s="8"/>
      <c r="U3785" s="8"/>
      <c r="V3785" s="9"/>
      <c r="W3785" s="8"/>
      <c r="X3785" s="8"/>
      <c r="Y3785" s="9"/>
      <c r="Z3785" s="8"/>
      <c r="AA3785" s="8"/>
      <c r="AB3785" s="9"/>
      <c r="AC3785" s="8"/>
      <c r="AD3785" s="8"/>
      <c r="AE3785" s="9"/>
      <c r="AF3785" s="8"/>
      <c r="AG3785" s="8"/>
      <c r="AH3785" s="9"/>
      <c r="AI3785" s="13"/>
      <c r="AJ3785" s="8"/>
      <c r="AK3785" s="8"/>
      <c r="AL3785" s="8"/>
      <c r="AM3785" s="3"/>
    </row>
    <row r="3786" spans="1:39" s="10" customFormat="1" ht="18.95" customHeight="1" x14ac:dyDescent="0.25">
      <c r="A3786" s="8"/>
      <c r="B3786" s="8"/>
      <c r="C3786" s="8"/>
      <c r="D3786" s="9"/>
      <c r="E3786" s="8"/>
      <c r="F3786" s="8"/>
      <c r="G3786" s="9"/>
      <c r="H3786" s="8"/>
      <c r="I3786" s="8"/>
      <c r="J3786" s="9"/>
      <c r="K3786" s="8"/>
      <c r="L3786" s="8"/>
      <c r="M3786" s="9"/>
      <c r="N3786" s="8"/>
      <c r="O3786" s="8"/>
      <c r="P3786" s="9"/>
      <c r="Q3786" s="8"/>
      <c r="R3786" s="8"/>
      <c r="S3786" s="9"/>
      <c r="T3786" s="8"/>
      <c r="U3786" s="8"/>
      <c r="V3786" s="9"/>
      <c r="W3786" s="8"/>
      <c r="X3786" s="8"/>
      <c r="Y3786" s="9"/>
      <c r="Z3786" s="8"/>
      <c r="AA3786" s="8"/>
      <c r="AB3786" s="9"/>
      <c r="AC3786" s="8"/>
      <c r="AD3786" s="8"/>
      <c r="AE3786" s="9"/>
      <c r="AF3786" s="8"/>
      <c r="AG3786" s="8"/>
      <c r="AH3786" s="9"/>
      <c r="AI3786" s="13"/>
      <c r="AJ3786" s="8"/>
      <c r="AK3786" s="8"/>
      <c r="AL3786" s="8"/>
      <c r="AM3786" s="3"/>
    </row>
    <row r="3787" spans="1:39" s="10" customFormat="1" ht="18.95" customHeight="1" x14ac:dyDescent="0.25">
      <c r="A3787" s="8"/>
      <c r="B3787" s="8"/>
      <c r="C3787" s="8"/>
      <c r="D3787" s="9"/>
      <c r="E3787" s="8"/>
      <c r="F3787" s="8"/>
      <c r="G3787" s="9"/>
      <c r="H3787" s="8"/>
      <c r="I3787" s="8"/>
      <c r="J3787" s="9"/>
      <c r="K3787" s="8"/>
      <c r="L3787" s="8"/>
      <c r="M3787" s="9"/>
      <c r="N3787" s="8"/>
      <c r="O3787" s="8"/>
      <c r="P3787" s="9"/>
      <c r="Q3787" s="8"/>
      <c r="R3787" s="8"/>
      <c r="S3787" s="9"/>
      <c r="T3787" s="8"/>
      <c r="U3787" s="8"/>
      <c r="V3787" s="9"/>
      <c r="W3787" s="8"/>
      <c r="X3787" s="8"/>
      <c r="Y3787" s="9"/>
      <c r="Z3787" s="8"/>
      <c r="AA3787" s="8"/>
      <c r="AB3787" s="9"/>
      <c r="AC3787" s="8"/>
      <c r="AD3787" s="8"/>
      <c r="AE3787" s="9"/>
      <c r="AF3787" s="8"/>
      <c r="AG3787" s="8"/>
      <c r="AH3787" s="9"/>
      <c r="AI3787" s="13"/>
      <c r="AJ3787" s="8"/>
      <c r="AK3787" s="8"/>
      <c r="AL3787" s="8"/>
      <c r="AM3787" s="3"/>
    </row>
    <row r="3788" spans="1:39" s="10" customFormat="1" ht="18.95" customHeight="1" x14ac:dyDescent="0.25">
      <c r="A3788" s="8"/>
      <c r="B3788" s="8"/>
      <c r="C3788" s="8"/>
      <c r="D3788" s="9"/>
      <c r="E3788" s="8"/>
      <c r="F3788" s="8"/>
      <c r="G3788" s="9"/>
      <c r="H3788" s="8"/>
      <c r="I3788" s="8"/>
      <c r="J3788" s="9"/>
      <c r="K3788" s="8"/>
      <c r="L3788" s="8"/>
      <c r="M3788" s="9"/>
      <c r="N3788" s="8"/>
      <c r="O3788" s="8"/>
      <c r="P3788" s="9"/>
      <c r="Q3788" s="8"/>
      <c r="R3788" s="8"/>
      <c r="S3788" s="9"/>
      <c r="T3788" s="8"/>
      <c r="U3788" s="8"/>
      <c r="V3788" s="9"/>
      <c r="W3788" s="8"/>
      <c r="X3788" s="8"/>
      <c r="Y3788" s="9"/>
      <c r="Z3788" s="8"/>
      <c r="AA3788" s="8"/>
      <c r="AB3788" s="9"/>
      <c r="AC3788" s="8"/>
      <c r="AD3788" s="8"/>
      <c r="AE3788" s="9"/>
      <c r="AF3788" s="8"/>
      <c r="AG3788" s="8"/>
      <c r="AH3788" s="9"/>
      <c r="AI3788" s="13"/>
      <c r="AJ3788" s="8"/>
      <c r="AK3788" s="8"/>
      <c r="AL3788" s="8"/>
      <c r="AM3788" s="3"/>
    </row>
    <row r="3789" spans="1:39" s="10" customFormat="1" ht="18.95" customHeight="1" x14ac:dyDescent="0.25">
      <c r="A3789" s="8"/>
      <c r="B3789" s="8"/>
      <c r="C3789" s="8"/>
      <c r="D3789" s="9"/>
      <c r="E3789" s="8"/>
      <c r="F3789" s="8"/>
      <c r="G3789" s="9"/>
      <c r="H3789" s="8"/>
      <c r="I3789" s="8"/>
      <c r="J3789" s="9"/>
      <c r="K3789" s="8"/>
      <c r="L3789" s="8"/>
      <c r="M3789" s="9"/>
      <c r="N3789" s="8"/>
      <c r="O3789" s="8"/>
      <c r="P3789" s="9"/>
      <c r="Q3789" s="8"/>
      <c r="R3789" s="8"/>
      <c r="S3789" s="9"/>
      <c r="T3789" s="8"/>
      <c r="U3789" s="8"/>
      <c r="V3789" s="9"/>
      <c r="W3789" s="8"/>
      <c r="X3789" s="8"/>
      <c r="Y3789" s="9"/>
      <c r="Z3789" s="8"/>
      <c r="AA3789" s="8"/>
      <c r="AB3789" s="9"/>
      <c r="AC3789" s="8"/>
      <c r="AD3789" s="8"/>
      <c r="AE3789" s="9"/>
      <c r="AF3789" s="8"/>
      <c r="AG3789" s="8"/>
      <c r="AH3789" s="9"/>
      <c r="AI3789" s="13"/>
      <c r="AJ3789" s="8"/>
      <c r="AK3789" s="8"/>
      <c r="AL3789" s="8"/>
      <c r="AM3789" s="3"/>
    </row>
    <row r="3790" spans="1:39" s="10" customFormat="1" ht="18.95" customHeight="1" x14ac:dyDescent="0.25">
      <c r="A3790" s="8"/>
      <c r="B3790" s="8"/>
      <c r="C3790" s="8"/>
      <c r="D3790" s="9"/>
      <c r="E3790" s="8"/>
      <c r="F3790" s="8"/>
      <c r="G3790" s="9"/>
      <c r="H3790" s="8"/>
      <c r="I3790" s="8"/>
      <c r="J3790" s="9"/>
      <c r="K3790" s="8"/>
      <c r="L3790" s="8"/>
      <c r="M3790" s="9"/>
      <c r="N3790" s="8"/>
      <c r="O3790" s="8"/>
      <c r="P3790" s="9"/>
      <c r="Q3790" s="8"/>
      <c r="R3790" s="8"/>
      <c r="S3790" s="9"/>
      <c r="T3790" s="8"/>
      <c r="U3790" s="8"/>
      <c r="V3790" s="9"/>
      <c r="W3790" s="8"/>
      <c r="X3790" s="8"/>
      <c r="Y3790" s="9"/>
      <c r="Z3790" s="8"/>
      <c r="AA3790" s="8"/>
      <c r="AB3790" s="9"/>
      <c r="AC3790" s="8"/>
      <c r="AD3790" s="8"/>
      <c r="AE3790" s="9"/>
      <c r="AF3790" s="8"/>
      <c r="AG3790" s="8"/>
      <c r="AH3790" s="9"/>
      <c r="AI3790" s="13"/>
      <c r="AJ3790" s="8"/>
      <c r="AK3790" s="8"/>
      <c r="AL3790" s="8"/>
      <c r="AM3790" s="3"/>
    </row>
    <row r="3791" spans="1:39" s="10" customFormat="1" ht="18.95" customHeight="1" x14ac:dyDescent="0.25">
      <c r="A3791" s="8"/>
      <c r="B3791" s="8"/>
      <c r="C3791" s="8"/>
      <c r="D3791" s="9"/>
      <c r="E3791" s="8"/>
      <c r="F3791" s="8"/>
      <c r="G3791" s="9"/>
      <c r="H3791" s="8"/>
      <c r="I3791" s="8"/>
      <c r="J3791" s="9"/>
      <c r="K3791" s="8"/>
      <c r="L3791" s="8"/>
      <c r="M3791" s="9"/>
      <c r="N3791" s="8"/>
      <c r="O3791" s="8"/>
      <c r="P3791" s="9"/>
      <c r="Q3791" s="8"/>
      <c r="R3791" s="8"/>
      <c r="S3791" s="9"/>
      <c r="T3791" s="8"/>
      <c r="U3791" s="8"/>
      <c r="V3791" s="9"/>
      <c r="W3791" s="8"/>
      <c r="X3791" s="8"/>
      <c r="Y3791" s="9"/>
      <c r="Z3791" s="8"/>
      <c r="AA3791" s="8"/>
      <c r="AB3791" s="9"/>
      <c r="AC3791" s="8"/>
      <c r="AD3791" s="8"/>
      <c r="AE3791" s="9"/>
      <c r="AF3791" s="8"/>
      <c r="AG3791" s="8"/>
      <c r="AH3791" s="9"/>
      <c r="AI3791" s="13"/>
      <c r="AJ3791" s="8"/>
      <c r="AK3791" s="8"/>
      <c r="AL3791" s="8"/>
      <c r="AM3791" s="3"/>
    </row>
    <row r="3792" spans="1:39" s="10" customFormat="1" ht="18.95" customHeight="1" x14ac:dyDescent="0.25">
      <c r="A3792" s="8"/>
      <c r="B3792" s="8"/>
      <c r="C3792" s="8"/>
      <c r="D3792" s="9"/>
      <c r="E3792" s="8"/>
      <c r="F3792" s="8"/>
      <c r="G3792" s="9"/>
      <c r="H3792" s="8"/>
      <c r="I3792" s="8"/>
      <c r="J3792" s="9"/>
      <c r="K3792" s="8"/>
      <c r="L3792" s="8"/>
      <c r="M3792" s="9"/>
      <c r="N3792" s="8"/>
      <c r="O3792" s="8"/>
      <c r="P3792" s="9"/>
      <c r="Q3792" s="8"/>
      <c r="R3792" s="8"/>
      <c r="S3792" s="9"/>
      <c r="T3792" s="8"/>
      <c r="U3792" s="8"/>
      <c r="V3792" s="9"/>
      <c r="W3792" s="8"/>
      <c r="X3792" s="8"/>
      <c r="Y3792" s="9"/>
      <c r="Z3792" s="8"/>
      <c r="AA3792" s="8"/>
      <c r="AB3792" s="9"/>
      <c r="AC3792" s="8"/>
      <c r="AD3792" s="8"/>
      <c r="AE3792" s="9"/>
      <c r="AF3792" s="8"/>
      <c r="AG3792" s="8"/>
      <c r="AH3792" s="9"/>
      <c r="AI3792" s="13"/>
      <c r="AJ3792" s="8"/>
      <c r="AK3792" s="8"/>
      <c r="AL3792" s="8"/>
      <c r="AM3792" s="3"/>
    </row>
    <row r="3793" spans="1:39" s="10" customFormat="1" ht="18.95" customHeight="1" x14ac:dyDescent="0.25">
      <c r="A3793" s="8"/>
      <c r="B3793" s="8"/>
      <c r="C3793" s="8"/>
      <c r="D3793" s="9"/>
      <c r="E3793" s="8"/>
      <c r="F3793" s="8"/>
      <c r="G3793" s="9"/>
      <c r="H3793" s="8"/>
      <c r="I3793" s="8"/>
      <c r="J3793" s="9"/>
      <c r="K3793" s="8"/>
      <c r="L3793" s="8"/>
      <c r="M3793" s="9"/>
      <c r="N3793" s="8"/>
      <c r="O3793" s="8"/>
      <c r="P3793" s="9"/>
      <c r="Q3793" s="8"/>
      <c r="R3793" s="8"/>
      <c r="S3793" s="9"/>
      <c r="T3793" s="8"/>
      <c r="U3793" s="8"/>
      <c r="V3793" s="9"/>
      <c r="W3793" s="8"/>
      <c r="X3793" s="8"/>
      <c r="Y3793" s="9"/>
      <c r="Z3793" s="8"/>
      <c r="AA3793" s="8"/>
      <c r="AB3793" s="9"/>
      <c r="AC3793" s="8"/>
      <c r="AD3793" s="8"/>
      <c r="AE3793" s="9"/>
      <c r="AF3793" s="8"/>
      <c r="AG3793" s="8"/>
      <c r="AH3793" s="9"/>
      <c r="AI3793" s="13"/>
      <c r="AJ3793" s="8"/>
      <c r="AK3793" s="8"/>
      <c r="AL3793" s="8"/>
      <c r="AM3793" s="3"/>
    </row>
    <row r="3794" spans="1:39" s="10" customFormat="1" ht="18.95" customHeight="1" x14ac:dyDescent="0.25">
      <c r="A3794" s="8"/>
      <c r="B3794" s="8"/>
      <c r="C3794" s="8"/>
      <c r="D3794" s="9"/>
      <c r="E3794" s="8"/>
      <c r="F3794" s="8"/>
      <c r="G3794" s="9"/>
      <c r="H3794" s="8"/>
      <c r="I3794" s="8"/>
      <c r="J3794" s="9"/>
      <c r="K3794" s="8"/>
      <c r="L3794" s="8"/>
      <c r="M3794" s="9"/>
      <c r="N3794" s="8"/>
      <c r="O3794" s="8"/>
      <c r="P3794" s="9"/>
      <c r="Q3794" s="8"/>
      <c r="R3794" s="8"/>
      <c r="S3794" s="9"/>
      <c r="T3794" s="8"/>
      <c r="U3794" s="8"/>
      <c r="V3794" s="9"/>
      <c r="W3794" s="8"/>
      <c r="X3794" s="8"/>
      <c r="Y3794" s="9"/>
      <c r="Z3794" s="8"/>
      <c r="AA3794" s="8"/>
      <c r="AB3794" s="9"/>
      <c r="AC3794" s="8"/>
      <c r="AD3794" s="8"/>
      <c r="AE3794" s="9"/>
      <c r="AF3794" s="8"/>
      <c r="AG3794" s="8"/>
      <c r="AH3794" s="9"/>
      <c r="AI3794" s="13"/>
      <c r="AJ3794" s="8"/>
      <c r="AK3794" s="8"/>
      <c r="AL3794" s="8"/>
      <c r="AM3794" s="3"/>
    </row>
    <row r="3795" spans="1:39" s="10" customFormat="1" ht="18.95" customHeight="1" x14ac:dyDescent="0.25">
      <c r="A3795" s="8"/>
      <c r="B3795" s="8"/>
      <c r="C3795" s="8"/>
      <c r="D3795" s="9"/>
      <c r="E3795" s="8"/>
      <c r="F3795" s="8"/>
      <c r="G3795" s="9"/>
      <c r="H3795" s="8"/>
      <c r="I3795" s="8"/>
      <c r="J3795" s="9"/>
      <c r="K3795" s="8"/>
      <c r="L3795" s="8"/>
      <c r="M3795" s="9"/>
      <c r="N3795" s="8"/>
      <c r="O3795" s="8"/>
      <c r="P3795" s="9"/>
      <c r="Q3795" s="8"/>
      <c r="R3795" s="8"/>
      <c r="S3795" s="9"/>
      <c r="T3795" s="8"/>
      <c r="U3795" s="8"/>
      <c r="V3795" s="9"/>
      <c r="W3795" s="8"/>
      <c r="X3795" s="8"/>
      <c r="Y3795" s="9"/>
      <c r="Z3795" s="8"/>
      <c r="AA3795" s="8"/>
      <c r="AB3795" s="9"/>
      <c r="AC3795" s="8"/>
      <c r="AD3795" s="8"/>
      <c r="AE3795" s="9"/>
      <c r="AF3795" s="8"/>
      <c r="AG3795" s="8"/>
      <c r="AH3795" s="9"/>
      <c r="AI3795" s="13"/>
      <c r="AJ3795" s="8"/>
      <c r="AK3795" s="8"/>
      <c r="AL3795" s="8"/>
      <c r="AM3795" s="3"/>
    </row>
    <row r="3796" spans="1:39" s="10" customFormat="1" ht="18.95" customHeight="1" x14ac:dyDescent="0.25">
      <c r="A3796" s="8"/>
      <c r="B3796" s="8"/>
      <c r="C3796" s="8"/>
      <c r="D3796" s="9"/>
      <c r="E3796" s="8"/>
      <c r="F3796" s="8"/>
      <c r="G3796" s="9"/>
      <c r="H3796" s="8"/>
      <c r="I3796" s="8"/>
      <c r="J3796" s="9"/>
      <c r="K3796" s="8"/>
      <c r="L3796" s="8"/>
      <c r="M3796" s="9"/>
      <c r="N3796" s="8"/>
      <c r="O3796" s="8"/>
      <c r="P3796" s="9"/>
      <c r="Q3796" s="8"/>
      <c r="R3796" s="8"/>
      <c r="S3796" s="9"/>
      <c r="T3796" s="8"/>
      <c r="U3796" s="8"/>
      <c r="V3796" s="9"/>
      <c r="W3796" s="8"/>
      <c r="X3796" s="8"/>
      <c r="Y3796" s="9"/>
      <c r="Z3796" s="8"/>
      <c r="AA3796" s="8"/>
      <c r="AB3796" s="9"/>
      <c r="AC3796" s="8"/>
      <c r="AD3796" s="8"/>
      <c r="AE3796" s="9"/>
      <c r="AF3796" s="8"/>
      <c r="AG3796" s="8"/>
      <c r="AH3796" s="9"/>
      <c r="AI3796" s="13"/>
      <c r="AJ3796" s="8"/>
      <c r="AK3796" s="8"/>
      <c r="AL3796" s="8"/>
      <c r="AM3796" s="3"/>
    </row>
    <row r="3797" spans="1:39" s="10" customFormat="1" ht="18.95" customHeight="1" x14ac:dyDescent="0.25">
      <c r="A3797" s="8"/>
      <c r="B3797" s="8"/>
      <c r="C3797" s="8"/>
      <c r="D3797" s="9"/>
      <c r="E3797" s="8"/>
      <c r="F3797" s="8"/>
      <c r="G3797" s="9"/>
      <c r="H3797" s="8"/>
      <c r="I3797" s="8"/>
      <c r="J3797" s="9"/>
      <c r="K3797" s="8"/>
      <c r="L3797" s="8"/>
      <c r="M3797" s="9"/>
      <c r="N3797" s="8"/>
      <c r="O3797" s="8"/>
      <c r="P3797" s="9"/>
      <c r="Q3797" s="8"/>
      <c r="R3797" s="8"/>
      <c r="S3797" s="9"/>
      <c r="T3797" s="8"/>
      <c r="U3797" s="8"/>
      <c r="V3797" s="9"/>
      <c r="W3797" s="8"/>
      <c r="X3797" s="8"/>
      <c r="Y3797" s="9"/>
      <c r="Z3797" s="8"/>
      <c r="AA3797" s="8"/>
      <c r="AB3797" s="9"/>
      <c r="AC3797" s="8"/>
      <c r="AD3797" s="8"/>
      <c r="AE3797" s="9"/>
      <c r="AF3797" s="8"/>
      <c r="AG3797" s="8"/>
      <c r="AH3797" s="9"/>
      <c r="AI3797" s="13"/>
      <c r="AJ3797" s="8"/>
      <c r="AK3797" s="8"/>
      <c r="AL3797" s="8"/>
      <c r="AM3797" s="3"/>
    </row>
    <row r="3798" spans="1:39" s="10" customFormat="1" ht="18.95" customHeight="1" x14ac:dyDescent="0.25">
      <c r="A3798" s="8"/>
      <c r="B3798" s="8"/>
      <c r="C3798" s="8"/>
      <c r="D3798" s="9"/>
      <c r="E3798" s="8"/>
      <c r="F3798" s="8"/>
      <c r="G3798" s="9"/>
      <c r="H3798" s="8"/>
      <c r="I3798" s="8"/>
      <c r="J3798" s="9"/>
      <c r="K3798" s="8"/>
      <c r="L3798" s="8"/>
      <c r="M3798" s="9"/>
      <c r="N3798" s="8"/>
      <c r="O3798" s="8"/>
      <c r="P3798" s="9"/>
      <c r="Q3798" s="8"/>
      <c r="R3798" s="8"/>
      <c r="S3798" s="9"/>
      <c r="T3798" s="8"/>
      <c r="U3798" s="8"/>
      <c r="V3798" s="9"/>
      <c r="W3798" s="8"/>
      <c r="X3798" s="8"/>
      <c r="Y3798" s="9"/>
      <c r="Z3798" s="8"/>
      <c r="AA3798" s="8"/>
      <c r="AB3798" s="9"/>
      <c r="AC3798" s="8"/>
      <c r="AD3798" s="8"/>
      <c r="AE3798" s="9"/>
      <c r="AF3798" s="8"/>
      <c r="AG3798" s="8"/>
      <c r="AH3798" s="9"/>
      <c r="AI3798" s="13"/>
      <c r="AJ3798" s="8"/>
      <c r="AK3798" s="8"/>
      <c r="AL3798" s="8"/>
      <c r="AM3798" s="3"/>
    </row>
    <row r="3799" spans="1:39" s="10" customFormat="1" ht="18.95" customHeight="1" x14ac:dyDescent="0.25">
      <c r="A3799" s="8"/>
      <c r="B3799" s="8"/>
      <c r="C3799" s="8"/>
      <c r="D3799" s="9"/>
      <c r="E3799" s="8"/>
      <c r="F3799" s="8"/>
      <c r="G3799" s="9"/>
      <c r="H3799" s="8"/>
      <c r="I3799" s="8"/>
      <c r="J3799" s="9"/>
      <c r="K3799" s="8"/>
      <c r="L3799" s="8"/>
      <c r="M3799" s="9"/>
      <c r="N3799" s="8"/>
      <c r="O3799" s="8"/>
      <c r="P3799" s="9"/>
      <c r="Q3799" s="8"/>
      <c r="R3799" s="8"/>
      <c r="S3799" s="9"/>
      <c r="T3799" s="8"/>
      <c r="U3799" s="8"/>
      <c r="V3799" s="9"/>
      <c r="W3799" s="8"/>
      <c r="X3799" s="8"/>
      <c r="Y3799" s="9"/>
      <c r="Z3799" s="8"/>
      <c r="AA3799" s="8"/>
      <c r="AB3799" s="9"/>
      <c r="AC3799" s="8"/>
      <c r="AD3799" s="8"/>
      <c r="AE3799" s="9"/>
      <c r="AF3799" s="8"/>
      <c r="AG3799" s="8"/>
      <c r="AH3799" s="9"/>
      <c r="AI3799" s="13"/>
      <c r="AJ3799" s="8"/>
      <c r="AK3799" s="8"/>
      <c r="AL3799" s="8"/>
      <c r="AM3799" s="3"/>
    </row>
    <row r="3800" spans="1:39" s="10" customFormat="1" ht="18.95" customHeight="1" x14ac:dyDescent="0.25">
      <c r="A3800" s="8"/>
      <c r="B3800" s="8"/>
      <c r="C3800" s="8"/>
      <c r="D3800" s="9"/>
      <c r="E3800" s="8"/>
      <c r="F3800" s="8"/>
      <c r="G3800" s="9"/>
      <c r="H3800" s="8"/>
      <c r="I3800" s="8"/>
      <c r="J3800" s="9"/>
      <c r="K3800" s="8"/>
      <c r="L3800" s="8"/>
      <c r="M3800" s="9"/>
      <c r="N3800" s="8"/>
      <c r="O3800" s="8"/>
      <c r="P3800" s="9"/>
      <c r="Q3800" s="8"/>
      <c r="R3800" s="8"/>
      <c r="S3800" s="9"/>
      <c r="T3800" s="8"/>
      <c r="U3800" s="8"/>
      <c r="V3800" s="9"/>
      <c r="W3800" s="8"/>
      <c r="X3800" s="8"/>
      <c r="Y3800" s="9"/>
      <c r="Z3800" s="8"/>
      <c r="AA3800" s="8"/>
      <c r="AB3800" s="9"/>
      <c r="AC3800" s="8"/>
      <c r="AD3800" s="8"/>
      <c r="AE3800" s="9"/>
      <c r="AF3800" s="8"/>
      <c r="AG3800" s="8"/>
      <c r="AH3800" s="9"/>
      <c r="AI3800" s="13"/>
      <c r="AJ3800" s="8"/>
      <c r="AK3800" s="8"/>
      <c r="AL3800" s="8"/>
      <c r="AM3800" s="3"/>
    </row>
    <row r="3801" spans="1:39" s="10" customFormat="1" ht="18.95" customHeight="1" x14ac:dyDescent="0.25">
      <c r="A3801" s="8"/>
      <c r="B3801" s="8"/>
      <c r="C3801" s="8"/>
      <c r="D3801" s="9"/>
      <c r="E3801" s="8"/>
      <c r="F3801" s="8"/>
      <c r="G3801" s="9"/>
      <c r="H3801" s="8"/>
      <c r="I3801" s="8"/>
      <c r="J3801" s="9"/>
      <c r="K3801" s="8"/>
      <c r="L3801" s="8"/>
      <c r="M3801" s="9"/>
      <c r="N3801" s="8"/>
      <c r="O3801" s="8"/>
      <c r="P3801" s="9"/>
      <c r="Q3801" s="8"/>
      <c r="R3801" s="8"/>
      <c r="S3801" s="9"/>
      <c r="T3801" s="8"/>
      <c r="U3801" s="8"/>
      <c r="V3801" s="9"/>
      <c r="W3801" s="8"/>
      <c r="X3801" s="8"/>
      <c r="Y3801" s="9"/>
      <c r="Z3801" s="8"/>
      <c r="AA3801" s="8"/>
      <c r="AB3801" s="9"/>
      <c r="AC3801" s="8"/>
      <c r="AD3801" s="8"/>
      <c r="AE3801" s="9"/>
      <c r="AF3801" s="8"/>
      <c r="AG3801" s="8"/>
      <c r="AH3801" s="9"/>
      <c r="AI3801" s="13"/>
      <c r="AJ3801" s="8"/>
      <c r="AK3801" s="8"/>
      <c r="AL3801" s="8"/>
      <c r="AM3801" s="3"/>
    </row>
    <row r="3802" spans="1:39" s="10" customFormat="1" ht="18.95" customHeight="1" x14ac:dyDescent="0.25">
      <c r="A3802" s="8"/>
      <c r="B3802" s="8"/>
      <c r="C3802" s="8"/>
      <c r="D3802" s="9"/>
      <c r="E3802" s="8"/>
      <c r="F3802" s="8"/>
      <c r="G3802" s="9"/>
      <c r="H3802" s="8"/>
      <c r="I3802" s="8"/>
      <c r="J3802" s="9"/>
      <c r="K3802" s="8"/>
      <c r="L3802" s="8"/>
      <c r="M3802" s="9"/>
      <c r="N3802" s="8"/>
      <c r="O3802" s="8"/>
      <c r="P3802" s="9"/>
      <c r="Q3802" s="8"/>
      <c r="R3802" s="8"/>
      <c r="S3802" s="9"/>
      <c r="T3802" s="8"/>
      <c r="U3802" s="8"/>
      <c r="V3802" s="9"/>
      <c r="W3802" s="8"/>
      <c r="X3802" s="8"/>
      <c r="Y3802" s="9"/>
      <c r="Z3802" s="8"/>
      <c r="AA3802" s="8"/>
      <c r="AB3802" s="9"/>
      <c r="AC3802" s="8"/>
      <c r="AD3802" s="8"/>
      <c r="AE3802" s="9"/>
      <c r="AF3802" s="8"/>
      <c r="AG3802" s="8"/>
      <c r="AH3802" s="9"/>
      <c r="AI3802" s="13"/>
      <c r="AJ3802" s="8"/>
      <c r="AK3802" s="8"/>
      <c r="AL3802" s="8"/>
      <c r="AM3802" s="3"/>
    </row>
    <row r="3803" spans="1:39" s="10" customFormat="1" ht="18.95" customHeight="1" x14ac:dyDescent="0.25">
      <c r="A3803" s="8"/>
      <c r="B3803" s="8"/>
      <c r="C3803" s="8"/>
      <c r="D3803" s="9"/>
      <c r="E3803" s="8"/>
      <c r="F3803" s="8"/>
      <c r="G3803" s="9"/>
      <c r="H3803" s="8"/>
      <c r="I3803" s="8"/>
      <c r="J3803" s="9"/>
      <c r="K3803" s="8"/>
      <c r="L3803" s="8"/>
      <c r="M3803" s="9"/>
      <c r="N3803" s="8"/>
      <c r="O3803" s="8"/>
      <c r="P3803" s="9"/>
      <c r="Q3803" s="8"/>
      <c r="R3803" s="8"/>
      <c r="S3803" s="9"/>
      <c r="T3803" s="8"/>
      <c r="U3803" s="8"/>
      <c r="V3803" s="9"/>
      <c r="W3803" s="8"/>
      <c r="X3803" s="8"/>
      <c r="Y3803" s="9"/>
      <c r="Z3803" s="8"/>
      <c r="AA3803" s="8"/>
      <c r="AB3803" s="9"/>
      <c r="AC3803" s="8"/>
      <c r="AD3803" s="8"/>
      <c r="AE3803" s="9"/>
      <c r="AF3803" s="8"/>
      <c r="AG3803" s="8"/>
      <c r="AH3803" s="9"/>
      <c r="AI3803" s="13"/>
      <c r="AJ3803" s="8"/>
      <c r="AK3803" s="8"/>
      <c r="AL3803" s="8"/>
      <c r="AM3803" s="3"/>
    </row>
    <row r="3804" spans="1:39" s="10" customFormat="1" ht="18.95" customHeight="1" x14ac:dyDescent="0.25">
      <c r="A3804" s="8"/>
      <c r="B3804" s="8"/>
      <c r="C3804" s="8"/>
      <c r="D3804" s="9"/>
      <c r="E3804" s="8"/>
      <c r="F3804" s="8"/>
      <c r="G3804" s="9"/>
      <c r="H3804" s="8"/>
      <c r="I3804" s="8"/>
      <c r="J3804" s="9"/>
      <c r="K3804" s="8"/>
      <c r="L3804" s="8"/>
      <c r="M3804" s="9"/>
      <c r="N3804" s="8"/>
      <c r="O3804" s="8"/>
      <c r="P3804" s="9"/>
      <c r="Q3804" s="8"/>
      <c r="R3804" s="8"/>
      <c r="S3804" s="9"/>
      <c r="T3804" s="8"/>
      <c r="U3804" s="8"/>
      <c r="V3804" s="9"/>
      <c r="W3804" s="8"/>
      <c r="X3804" s="8"/>
      <c r="Y3804" s="9"/>
      <c r="Z3804" s="8"/>
      <c r="AA3804" s="8"/>
      <c r="AB3804" s="9"/>
      <c r="AC3804" s="8"/>
      <c r="AD3804" s="8"/>
      <c r="AE3804" s="9"/>
      <c r="AF3804" s="8"/>
      <c r="AG3804" s="8"/>
      <c r="AH3804" s="9"/>
      <c r="AI3804" s="13"/>
      <c r="AJ3804" s="8"/>
      <c r="AK3804" s="8"/>
      <c r="AL3804" s="8"/>
      <c r="AM3804" s="3"/>
    </row>
    <row r="3805" spans="1:39" s="10" customFormat="1" ht="18.95" customHeight="1" x14ac:dyDescent="0.25">
      <c r="A3805" s="8"/>
      <c r="B3805" s="8"/>
      <c r="C3805" s="8"/>
      <c r="D3805" s="9"/>
      <c r="E3805" s="8"/>
      <c r="F3805" s="8"/>
      <c r="G3805" s="9"/>
      <c r="H3805" s="8"/>
      <c r="I3805" s="8"/>
      <c r="J3805" s="9"/>
      <c r="K3805" s="8"/>
      <c r="L3805" s="8"/>
      <c r="M3805" s="9"/>
      <c r="N3805" s="8"/>
      <c r="O3805" s="8"/>
      <c r="P3805" s="9"/>
      <c r="Q3805" s="8"/>
      <c r="R3805" s="8"/>
      <c r="S3805" s="9"/>
      <c r="T3805" s="8"/>
      <c r="U3805" s="8"/>
      <c r="V3805" s="9"/>
      <c r="W3805" s="8"/>
      <c r="X3805" s="8"/>
      <c r="Y3805" s="9"/>
      <c r="Z3805" s="8"/>
      <c r="AA3805" s="8"/>
      <c r="AB3805" s="9"/>
      <c r="AC3805" s="8"/>
      <c r="AD3805" s="8"/>
      <c r="AE3805" s="9"/>
      <c r="AF3805" s="8"/>
      <c r="AG3805" s="8"/>
      <c r="AH3805" s="9"/>
      <c r="AI3805" s="13"/>
      <c r="AJ3805" s="8"/>
      <c r="AK3805" s="8"/>
      <c r="AL3805" s="8"/>
      <c r="AM3805" s="3"/>
    </row>
    <row r="3806" spans="1:39" s="10" customFormat="1" ht="18.95" customHeight="1" x14ac:dyDescent="0.25">
      <c r="A3806" s="8"/>
      <c r="B3806" s="8"/>
      <c r="C3806" s="8"/>
      <c r="D3806" s="9"/>
      <c r="E3806" s="8"/>
      <c r="F3806" s="8"/>
      <c r="G3806" s="9"/>
      <c r="H3806" s="8"/>
      <c r="I3806" s="8"/>
      <c r="J3806" s="9"/>
      <c r="K3806" s="8"/>
      <c r="L3806" s="8"/>
      <c r="M3806" s="9"/>
      <c r="N3806" s="8"/>
      <c r="O3806" s="8"/>
      <c r="P3806" s="9"/>
      <c r="Q3806" s="8"/>
      <c r="R3806" s="8"/>
      <c r="S3806" s="9"/>
      <c r="T3806" s="8"/>
      <c r="U3806" s="8"/>
      <c r="V3806" s="9"/>
      <c r="W3806" s="8"/>
      <c r="X3806" s="8"/>
      <c r="Y3806" s="9"/>
      <c r="Z3806" s="8"/>
      <c r="AA3806" s="8"/>
      <c r="AB3806" s="9"/>
      <c r="AC3806" s="8"/>
      <c r="AD3806" s="8"/>
      <c r="AE3806" s="9"/>
      <c r="AF3806" s="8"/>
      <c r="AG3806" s="8"/>
      <c r="AH3806" s="9"/>
      <c r="AI3806" s="13"/>
      <c r="AJ3806" s="8"/>
      <c r="AK3806" s="8"/>
      <c r="AL3806" s="8"/>
      <c r="AM3806" s="3"/>
    </row>
    <row r="3807" spans="1:39" s="10" customFormat="1" ht="18.95" customHeight="1" x14ac:dyDescent="0.25">
      <c r="A3807" s="8"/>
      <c r="B3807" s="8"/>
      <c r="C3807" s="8"/>
      <c r="D3807" s="9"/>
      <c r="E3807" s="8"/>
      <c r="F3807" s="8"/>
      <c r="G3807" s="9"/>
      <c r="H3807" s="8"/>
      <c r="I3807" s="8"/>
      <c r="J3807" s="9"/>
      <c r="K3807" s="8"/>
      <c r="L3807" s="8"/>
      <c r="M3807" s="9"/>
      <c r="N3807" s="8"/>
      <c r="O3807" s="8"/>
      <c r="P3807" s="9"/>
      <c r="Q3807" s="8"/>
      <c r="R3807" s="8"/>
      <c r="S3807" s="9"/>
      <c r="T3807" s="8"/>
      <c r="U3807" s="8"/>
      <c r="V3807" s="9"/>
      <c r="W3807" s="8"/>
      <c r="X3807" s="8"/>
      <c r="Y3807" s="9"/>
      <c r="Z3807" s="8"/>
      <c r="AA3807" s="8"/>
      <c r="AB3807" s="9"/>
      <c r="AC3807" s="8"/>
      <c r="AD3807" s="8"/>
      <c r="AE3807" s="9"/>
      <c r="AF3807" s="8"/>
      <c r="AG3807" s="8"/>
      <c r="AH3807" s="9"/>
      <c r="AI3807" s="13"/>
      <c r="AJ3807" s="8"/>
      <c r="AK3807" s="8"/>
      <c r="AL3807" s="8"/>
      <c r="AM3807" s="3"/>
    </row>
    <row r="3808" spans="1:39" s="10" customFormat="1" ht="18.95" customHeight="1" x14ac:dyDescent="0.25">
      <c r="A3808" s="8"/>
      <c r="B3808" s="8"/>
      <c r="C3808" s="8"/>
      <c r="D3808" s="9"/>
      <c r="E3808" s="8"/>
      <c r="F3808" s="8"/>
      <c r="G3808" s="9"/>
      <c r="H3808" s="8"/>
      <c r="I3808" s="8"/>
      <c r="J3808" s="9"/>
      <c r="K3808" s="8"/>
      <c r="L3808" s="8"/>
      <c r="M3808" s="9"/>
      <c r="N3808" s="8"/>
      <c r="O3808" s="8"/>
      <c r="P3808" s="9"/>
      <c r="Q3808" s="8"/>
      <c r="R3808" s="8"/>
      <c r="S3808" s="9"/>
      <c r="T3808" s="8"/>
      <c r="U3808" s="8"/>
      <c r="V3808" s="9"/>
      <c r="W3808" s="8"/>
      <c r="X3808" s="8"/>
      <c r="Y3808" s="9"/>
      <c r="Z3808" s="8"/>
      <c r="AA3808" s="8"/>
      <c r="AB3808" s="9"/>
      <c r="AC3808" s="8"/>
      <c r="AD3808" s="8"/>
      <c r="AE3808" s="9"/>
      <c r="AF3808" s="8"/>
      <c r="AG3808" s="8"/>
      <c r="AH3808" s="9"/>
      <c r="AI3808" s="13"/>
      <c r="AJ3808" s="8"/>
      <c r="AK3808" s="8"/>
      <c r="AL3808" s="8"/>
      <c r="AM3808" s="3"/>
    </row>
    <row r="3809" spans="1:39" s="10" customFormat="1" ht="18.95" customHeight="1" x14ac:dyDescent="0.25">
      <c r="A3809" s="8"/>
      <c r="B3809" s="8"/>
      <c r="C3809" s="8"/>
      <c r="D3809" s="9"/>
      <c r="E3809" s="8"/>
      <c r="F3809" s="8"/>
      <c r="G3809" s="9"/>
      <c r="H3809" s="8"/>
      <c r="I3809" s="8"/>
      <c r="J3809" s="9"/>
      <c r="K3809" s="8"/>
      <c r="L3809" s="8"/>
      <c r="M3809" s="9"/>
      <c r="N3809" s="8"/>
      <c r="O3809" s="8"/>
      <c r="P3809" s="9"/>
      <c r="Q3809" s="8"/>
      <c r="R3809" s="8"/>
      <c r="S3809" s="9"/>
      <c r="T3809" s="8"/>
      <c r="U3809" s="8"/>
      <c r="V3809" s="9"/>
      <c r="W3809" s="8"/>
      <c r="X3809" s="8"/>
      <c r="Y3809" s="9"/>
      <c r="Z3809" s="8"/>
      <c r="AA3809" s="8"/>
      <c r="AB3809" s="9"/>
      <c r="AC3809" s="8"/>
      <c r="AD3809" s="8"/>
      <c r="AE3809" s="9"/>
      <c r="AF3809" s="8"/>
      <c r="AG3809" s="8"/>
      <c r="AH3809" s="9"/>
      <c r="AI3809" s="13"/>
      <c r="AJ3809" s="8"/>
      <c r="AK3809" s="8"/>
      <c r="AL3809" s="8"/>
      <c r="AM3809" s="3"/>
    </row>
    <row r="3810" spans="1:39" s="10" customFormat="1" ht="18.95" customHeight="1" x14ac:dyDescent="0.25">
      <c r="A3810" s="8"/>
      <c r="B3810" s="8"/>
      <c r="C3810" s="8"/>
      <c r="D3810" s="9"/>
      <c r="E3810" s="8"/>
      <c r="F3810" s="8"/>
      <c r="G3810" s="9"/>
      <c r="H3810" s="8"/>
      <c r="I3810" s="8"/>
      <c r="J3810" s="9"/>
      <c r="K3810" s="8"/>
      <c r="L3810" s="8"/>
      <c r="M3810" s="9"/>
      <c r="N3810" s="8"/>
      <c r="O3810" s="8"/>
      <c r="P3810" s="9"/>
      <c r="Q3810" s="8"/>
      <c r="R3810" s="8"/>
      <c r="S3810" s="9"/>
      <c r="T3810" s="8"/>
      <c r="U3810" s="8"/>
      <c r="V3810" s="9"/>
      <c r="W3810" s="8"/>
      <c r="X3810" s="8"/>
      <c r="Y3810" s="9"/>
      <c r="Z3810" s="8"/>
      <c r="AA3810" s="8"/>
      <c r="AB3810" s="9"/>
      <c r="AC3810" s="8"/>
      <c r="AD3810" s="8"/>
      <c r="AE3810" s="9"/>
      <c r="AF3810" s="8"/>
      <c r="AG3810" s="8"/>
      <c r="AH3810" s="9"/>
      <c r="AI3810" s="13"/>
      <c r="AJ3810" s="8"/>
      <c r="AK3810" s="8"/>
      <c r="AL3810" s="8"/>
      <c r="AM3810" s="3"/>
    </row>
    <row r="3811" spans="1:39" s="10" customFormat="1" ht="18.95" customHeight="1" x14ac:dyDescent="0.25">
      <c r="A3811" s="8"/>
      <c r="B3811" s="8"/>
      <c r="C3811" s="8"/>
      <c r="D3811" s="9"/>
      <c r="E3811" s="8"/>
      <c r="F3811" s="8"/>
      <c r="G3811" s="9"/>
      <c r="H3811" s="8"/>
      <c r="I3811" s="8"/>
      <c r="J3811" s="9"/>
      <c r="K3811" s="8"/>
      <c r="L3811" s="8"/>
      <c r="M3811" s="9"/>
      <c r="N3811" s="8"/>
      <c r="O3811" s="8"/>
      <c r="P3811" s="9"/>
      <c r="Q3811" s="8"/>
      <c r="R3811" s="8"/>
      <c r="S3811" s="9"/>
      <c r="T3811" s="8"/>
      <c r="U3811" s="8"/>
      <c r="V3811" s="9"/>
      <c r="W3811" s="8"/>
      <c r="X3811" s="8"/>
      <c r="Y3811" s="9"/>
      <c r="Z3811" s="8"/>
      <c r="AA3811" s="8"/>
      <c r="AB3811" s="9"/>
      <c r="AC3811" s="8"/>
      <c r="AD3811" s="8"/>
      <c r="AE3811" s="9"/>
      <c r="AF3811" s="8"/>
      <c r="AG3811" s="8"/>
      <c r="AH3811" s="9"/>
      <c r="AI3811" s="13"/>
      <c r="AJ3811" s="8"/>
      <c r="AK3811" s="8"/>
      <c r="AL3811" s="8"/>
      <c r="AM3811" s="3"/>
    </row>
    <row r="3812" spans="1:39" s="10" customFormat="1" ht="18.95" customHeight="1" x14ac:dyDescent="0.25">
      <c r="A3812" s="8"/>
      <c r="B3812" s="8"/>
      <c r="C3812" s="8"/>
      <c r="D3812" s="9"/>
      <c r="E3812" s="8"/>
      <c r="F3812" s="8"/>
      <c r="G3812" s="9"/>
      <c r="H3812" s="8"/>
      <c r="I3812" s="8"/>
      <c r="J3812" s="9"/>
      <c r="K3812" s="8"/>
      <c r="L3812" s="8"/>
      <c r="M3812" s="9"/>
      <c r="N3812" s="8"/>
      <c r="O3812" s="8"/>
      <c r="P3812" s="9"/>
      <c r="Q3812" s="8"/>
      <c r="R3812" s="8"/>
      <c r="S3812" s="9"/>
      <c r="T3812" s="8"/>
      <c r="U3812" s="8"/>
      <c r="V3812" s="9"/>
      <c r="W3812" s="8"/>
      <c r="X3812" s="8"/>
      <c r="Y3812" s="9"/>
      <c r="Z3812" s="8"/>
      <c r="AA3812" s="8"/>
      <c r="AB3812" s="9"/>
      <c r="AC3812" s="8"/>
      <c r="AD3812" s="8"/>
      <c r="AE3812" s="9"/>
      <c r="AF3812" s="8"/>
      <c r="AG3812" s="8"/>
      <c r="AH3812" s="9"/>
      <c r="AI3812" s="13"/>
      <c r="AJ3812" s="8"/>
      <c r="AK3812" s="8"/>
      <c r="AL3812" s="8"/>
      <c r="AM3812" s="3"/>
    </row>
    <row r="3813" spans="1:39" s="10" customFormat="1" ht="18.95" customHeight="1" x14ac:dyDescent="0.25">
      <c r="A3813" s="8"/>
      <c r="B3813" s="8"/>
      <c r="C3813" s="8"/>
      <c r="D3813" s="9"/>
      <c r="E3813" s="8"/>
      <c r="F3813" s="8"/>
      <c r="G3813" s="9"/>
      <c r="H3813" s="8"/>
      <c r="I3813" s="8"/>
      <c r="J3813" s="9"/>
      <c r="K3813" s="8"/>
      <c r="L3813" s="8"/>
      <c r="M3813" s="9"/>
      <c r="N3813" s="8"/>
      <c r="O3813" s="8"/>
      <c r="P3813" s="9"/>
      <c r="Q3813" s="8"/>
      <c r="R3813" s="8"/>
      <c r="S3813" s="9"/>
      <c r="T3813" s="8"/>
      <c r="U3813" s="8"/>
      <c r="V3813" s="9"/>
      <c r="W3813" s="8"/>
      <c r="X3813" s="8"/>
      <c r="Y3813" s="9"/>
      <c r="Z3813" s="8"/>
      <c r="AA3813" s="8"/>
      <c r="AB3813" s="9"/>
      <c r="AC3813" s="8"/>
      <c r="AD3813" s="8"/>
      <c r="AE3813" s="9"/>
      <c r="AF3813" s="8"/>
      <c r="AG3813" s="8"/>
      <c r="AH3813" s="9"/>
      <c r="AI3813" s="13"/>
      <c r="AJ3813" s="8"/>
      <c r="AK3813" s="8"/>
      <c r="AL3813" s="8"/>
      <c r="AM3813" s="3"/>
    </row>
    <row r="3814" spans="1:39" s="10" customFormat="1" ht="18.95" customHeight="1" x14ac:dyDescent="0.25">
      <c r="A3814" s="8"/>
      <c r="B3814" s="8"/>
      <c r="C3814" s="8"/>
      <c r="D3814" s="9"/>
      <c r="E3814" s="8"/>
      <c r="F3814" s="8"/>
      <c r="G3814" s="9"/>
      <c r="H3814" s="8"/>
      <c r="I3814" s="8"/>
      <c r="J3814" s="9"/>
      <c r="K3814" s="8"/>
      <c r="L3814" s="8"/>
      <c r="M3814" s="9"/>
      <c r="N3814" s="8"/>
      <c r="O3814" s="8"/>
      <c r="P3814" s="9"/>
      <c r="Q3814" s="8"/>
      <c r="R3814" s="8"/>
      <c r="S3814" s="9"/>
      <c r="T3814" s="8"/>
      <c r="U3814" s="8"/>
      <c r="V3814" s="9"/>
      <c r="W3814" s="8"/>
      <c r="X3814" s="8"/>
      <c r="Y3814" s="9"/>
      <c r="Z3814" s="8"/>
      <c r="AA3814" s="8"/>
      <c r="AB3814" s="9"/>
      <c r="AC3814" s="8"/>
      <c r="AD3814" s="8"/>
      <c r="AE3814" s="9"/>
      <c r="AF3814" s="8"/>
      <c r="AG3814" s="8"/>
      <c r="AH3814" s="9"/>
      <c r="AI3814" s="13"/>
      <c r="AJ3814" s="8"/>
      <c r="AK3814" s="8"/>
      <c r="AL3814" s="8"/>
      <c r="AM3814" s="3"/>
    </row>
    <row r="3815" spans="1:39" s="10" customFormat="1" ht="18.95" customHeight="1" x14ac:dyDescent="0.25">
      <c r="A3815" s="8"/>
      <c r="B3815" s="8"/>
      <c r="C3815" s="8"/>
      <c r="D3815" s="9"/>
      <c r="E3815" s="8"/>
      <c r="F3815" s="8"/>
      <c r="G3815" s="9"/>
      <c r="H3815" s="8"/>
      <c r="I3815" s="8"/>
      <c r="J3815" s="9"/>
      <c r="K3815" s="8"/>
      <c r="L3815" s="8"/>
      <c r="M3815" s="9"/>
      <c r="N3815" s="8"/>
      <c r="O3815" s="8"/>
      <c r="P3815" s="9"/>
      <c r="Q3815" s="8"/>
      <c r="R3815" s="8"/>
      <c r="S3815" s="9"/>
      <c r="T3815" s="8"/>
      <c r="U3815" s="8"/>
      <c r="V3815" s="9"/>
      <c r="W3815" s="8"/>
      <c r="X3815" s="8"/>
      <c r="Y3815" s="9"/>
      <c r="Z3815" s="8"/>
      <c r="AA3815" s="8"/>
      <c r="AB3815" s="9"/>
      <c r="AC3815" s="8"/>
      <c r="AD3815" s="8"/>
      <c r="AE3815" s="9"/>
      <c r="AF3815" s="8"/>
      <c r="AG3815" s="8"/>
      <c r="AH3815" s="9"/>
      <c r="AI3815" s="13"/>
      <c r="AJ3815" s="8"/>
      <c r="AK3815" s="8"/>
      <c r="AL3815" s="8"/>
      <c r="AM3815" s="3"/>
    </row>
    <row r="3816" spans="1:39" s="10" customFormat="1" ht="18.95" customHeight="1" x14ac:dyDescent="0.25">
      <c r="A3816" s="8"/>
      <c r="B3816" s="8"/>
      <c r="C3816" s="8"/>
      <c r="D3816" s="9"/>
      <c r="E3816" s="8"/>
      <c r="F3816" s="8"/>
      <c r="G3816" s="9"/>
      <c r="H3816" s="8"/>
      <c r="I3816" s="8"/>
      <c r="J3816" s="9"/>
      <c r="K3816" s="8"/>
      <c r="L3816" s="8"/>
      <c r="M3816" s="9"/>
      <c r="N3816" s="8"/>
      <c r="O3816" s="8"/>
      <c r="P3816" s="9"/>
      <c r="Q3816" s="8"/>
      <c r="R3816" s="8"/>
      <c r="S3816" s="9"/>
      <c r="T3816" s="8"/>
      <c r="U3816" s="8"/>
      <c r="V3816" s="9"/>
      <c r="W3816" s="8"/>
      <c r="X3816" s="8"/>
      <c r="Y3816" s="9"/>
      <c r="Z3816" s="8"/>
      <c r="AA3816" s="8"/>
      <c r="AB3816" s="9"/>
      <c r="AC3816" s="8"/>
      <c r="AD3816" s="8"/>
      <c r="AE3816" s="9"/>
      <c r="AF3816" s="8"/>
      <c r="AG3816" s="8"/>
      <c r="AH3816" s="9"/>
      <c r="AI3816" s="13"/>
      <c r="AJ3816" s="8"/>
      <c r="AK3816" s="8"/>
      <c r="AL3816" s="8"/>
      <c r="AM3816" s="3"/>
    </row>
    <row r="3817" spans="1:39" s="10" customFormat="1" ht="18.95" customHeight="1" x14ac:dyDescent="0.25">
      <c r="A3817" s="8"/>
      <c r="B3817" s="8"/>
      <c r="C3817" s="8"/>
      <c r="D3817" s="9"/>
      <c r="E3817" s="8"/>
      <c r="F3817" s="8"/>
      <c r="G3817" s="9"/>
      <c r="H3817" s="8"/>
      <c r="I3817" s="8"/>
      <c r="J3817" s="9"/>
      <c r="K3817" s="8"/>
      <c r="L3817" s="8"/>
      <c r="M3817" s="9"/>
      <c r="N3817" s="8"/>
      <c r="O3817" s="8"/>
      <c r="P3817" s="9"/>
      <c r="Q3817" s="8"/>
      <c r="R3817" s="8"/>
      <c r="S3817" s="9"/>
      <c r="T3817" s="8"/>
      <c r="U3817" s="8"/>
      <c r="V3817" s="9"/>
      <c r="W3817" s="8"/>
      <c r="X3817" s="8"/>
      <c r="Y3817" s="9"/>
      <c r="Z3817" s="8"/>
      <c r="AA3817" s="8"/>
      <c r="AB3817" s="9"/>
      <c r="AC3817" s="8"/>
      <c r="AD3817" s="8"/>
      <c r="AE3817" s="9"/>
      <c r="AF3817" s="8"/>
      <c r="AG3817" s="8"/>
      <c r="AH3817" s="9"/>
      <c r="AI3817" s="13"/>
      <c r="AJ3817" s="8"/>
      <c r="AK3817" s="8"/>
      <c r="AL3817" s="8"/>
      <c r="AM3817" s="3"/>
    </row>
    <row r="3818" spans="1:39" s="10" customFormat="1" ht="18.95" customHeight="1" x14ac:dyDescent="0.25">
      <c r="A3818" s="8"/>
      <c r="B3818" s="8"/>
      <c r="C3818" s="8"/>
      <c r="D3818" s="9"/>
      <c r="E3818" s="8"/>
      <c r="F3818" s="8"/>
      <c r="G3818" s="9"/>
      <c r="H3818" s="8"/>
      <c r="I3818" s="8"/>
      <c r="J3818" s="9"/>
      <c r="K3818" s="8"/>
      <c r="L3818" s="8"/>
      <c r="M3818" s="9"/>
      <c r="N3818" s="8"/>
      <c r="O3818" s="8"/>
      <c r="P3818" s="9"/>
      <c r="Q3818" s="8"/>
      <c r="R3818" s="8"/>
      <c r="S3818" s="9"/>
      <c r="T3818" s="8"/>
      <c r="U3818" s="8"/>
      <c r="V3818" s="9"/>
      <c r="W3818" s="8"/>
      <c r="X3818" s="8"/>
      <c r="Y3818" s="9"/>
      <c r="Z3818" s="8"/>
      <c r="AA3818" s="8"/>
      <c r="AB3818" s="9"/>
      <c r="AC3818" s="8"/>
      <c r="AD3818" s="8"/>
      <c r="AE3818" s="9"/>
      <c r="AF3818" s="8"/>
      <c r="AG3818" s="8"/>
      <c r="AH3818" s="9"/>
      <c r="AI3818" s="13"/>
      <c r="AJ3818" s="8"/>
      <c r="AK3818" s="8"/>
      <c r="AL3818" s="8"/>
      <c r="AM3818" s="3"/>
    </row>
    <row r="3819" spans="1:39" s="10" customFormat="1" ht="18.95" customHeight="1" x14ac:dyDescent="0.25">
      <c r="A3819" s="8"/>
      <c r="B3819" s="8"/>
      <c r="C3819" s="8"/>
      <c r="D3819" s="9"/>
      <c r="E3819" s="8"/>
      <c r="F3819" s="8"/>
      <c r="G3819" s="9"/>
      <c r="H3819" s="8"/>
      <c r="I3819" s="8"/>
      <c r="J3819" s="9"/>
      <c r="K3819" s="8"/>
      <c r="L3819" s="8"/>
      <c r="M3819" s="9"/>
      <c r="N3819" s="8"/>
      <c r="O3819" s="8"/>
      <c r="P3819" s="9"/>
      <c r="Q3819" s="8"/>
      <c r="R3819" s="8"/>
      <c r="S3819" s="9"/>
      <c r="T3819" s="8"/>
      <c r="U3819" s="8"/>
      <c r="V3819" s="9"/>
      <c r="W3819" s="8"/>
      <c r="X3819" s="8"/>
      <c r="Y3819" s="9"/>
      <c r="Z3819" s="8"/>
      <c r="AA3819" s="8"/>
      <c r="AB3819" s="9"/>
      <c r="AC3819" s="8"/>
      <c r="AD3819" s="8"/>
      <c r="AE3819" s="9"/>
      <c r="AF3819" s="8"/>
      <c r="AG3819" s="8"/>
      <c r="AH3819" s="9"/>
      <c r="AI3819" s="13"/>
      <c r="AJ3819" s="8"/>
      <c r="AK3819" s="8"/>
      <c r="AL3819" s="8"/>
      <c r="AM3819" s="3"/>
    </row>
    <row r="3820" spans="1:39" s="10" customFormat="1" ht="18.95" customHeight="1" x14ac:dyDescent="0.25">
      <c r="A3820" s="8"/>
      <c r="B3820" s="8"/>
      <c r="C3820" s="8"/>
      <c r="D3820" s="9"/>
      <c r="E3820" s="8"/>
      <c r="F3820" s="8"/>
      <c r="G3820" s="9"/>
      <c r="H3820" s="8"/>
      <c r="I3820" s="8"/>
      <c r="J3820" s="9"/>
      <c r="K3820" s="8"/>
      <c r="L3820" s="8"/>
      <c r="M3820" s="9"/>
      <c r="N3820" s="8"/>
      <c r="O3820" s="8"/>
      <c r="P3820" s="9"/>
      <c r="Q3820" s="8"/>
      <c r="R3820" s="8"/>
      <c r="S3820" s="9"/>
      <c r="T3820" s="8"/>
      <c r="U3820" s="8"/>
      <c r="V3820" s="9"/>
      <c r="W3820" s="8"/>
      <c r="X3820" s="8"/>
      <c r="Y3820" s="9"/>
      <c r="Z3820" s="8"/>
      <c r="AA3820" s="8"/>
      <c r="AB3820" s="9"/>
      <c r="AC3820" s="8"/>
      <c r="AD3820" s="8"/>
      <c r="AE3820" s="9"/>
      <c r="AF3820" s="8"/>
      <c r="AG3820" s="8"/>
      <c r="AH3820" s="9"/>
      <c r="AI3820" s="13"/>
      <c r="AJ3820" s="8"/>
      <c r="AK3820" s="8"/>
      <c r="AL3820" s="8"/>
      <c r="AM3820" s="3"/>
    </row>
    <row r="3821" spans="1:39" s="10" customFormat="1" ht="18.95" customHeight="1" x14ac:dyDescent="0.25">
      <c r="A3821" s="8"/>
      <c r="B3821" s="8"/>
      <c r="C3821" s="8"/>
      <c r="D3821" s="9"/>
      <c r="E3821" s="8"/>
      <c r="F3821" s="8"/>
      <c r="G3821" s="9"/>
      <c r="H3821" s="8"/>
      <c r="I3821" s="8"/>
      <c r="J3821" s="9"/>
      <c r="K3821" s="8"/>
      <c r="L3821" s="8"/>
      <c r="M3821" s="9"/>
      <c r="N3821" s="8"/>
      <c r="O3821" s="8"/>
      <c r="P3821" s="9"/>
      <c r="Q3821" s="8"/>
      <c r="R3821" s="8"/>
      <c r="S3821" s="9"/>
      <c r="T3821" s="8"/>
      <c r="U3821" s="8"/>
      <c r="V3821" s="9"/>
      <c r="W3821" s="8"/>
      <c r="X3821" s="8"/>
      <c r="Y3821" s="9"/>
      <c r="Z3821" s="8"/>
      <c r="AA3821" s="8"/>
      <c r="AB3821" s="9"/>
      <c r="AC3821" s="8"/>
      <c r="AD3821" s="8"/>
      <c r="AE3821" s="9"/>
      <c r="AF3821" s="8"/>
      <c r="AG3821" s="8"/>
      <c r="AH3821" s="9"/>
      <c r="AI3821" s="13"/>
      <c r="AJ3821" s="8"/>
      <c r="AK3821" s="8"/>
      <c r="AL3821" s="8"/>
      <c r="AM3821" s="3"/>
    </row>
    <row r="3822" spans="1:39" s="10" customFormat="1" ht="18.95" customHeight="1" x14ac:dyDescent="0.25">
      <c r="A3822" s="8"/>
      <c r="B3822" s="8"/>
      <c r="C3822" s="8"/>
      <c r="D3822" s="9"/>
      <c r="E3822" s="8"/>
      <c r="F3822" s="8"/>
      <c r="G3822" s="9"/>
      <c r="H3822" s="8"/>
      <c r="I3822" s="8"/>
      <c r="J3822" s="9"/>
      <c r="K3822" s="8"/>
      <c r="L3822" s="8"/>
      <c r="M3822" s="9"/>
      <c r="N3822" s="8"/>
      <c r="O3822" s="8"/>
      <c r="P3822" s="9"/>
      <c r="Q3822" s="8"/>
      <c r="R3822" s="8"/>
      <c r="S3822" s="9"/>
      <c r="T3822" s="8"/>
      <c r="U3822" s="8"/>
      <c r="V3822" s="9"/>
      <c r="W3822" s="8"/>
      <c r="X3822" s="8"/>
      <c r="Y3822" s="9"/>
      <c r="Z3822" s="8"/>
      <c r="AA3822" s="8"/>
      <c r="AB3822" s="9"/>
      <c r="AC3822" s="8"/>
      <c r="AD3822" s="8"/>
      <c r="AE3822" s="9"/>
      <c r="AF3822" s="8"/>
      <c r="AG3822" s="8"/>
      <c r="AH3822" s="9"/>
      <c r="AI3822" s="13"/>
      <c r="AJ3822" s="8"/>
      <c r="AK3822" s="8"/>
      <c r="AL3822" s="8"/>
      <c r="AM3822" s="3"/>
    </row>
    <row r="3823" spans="1:39" s="10" customFormat="1" ht="18.95" customHeight="1" x14ac:dyDescent="0.25">
      <c r="A3823" s="8"/>
      <c r="B3823" s="8"/>
      <c r="C3823" s="8"/>
      <c r="D3823" s="9"/>
      <c r="E3823" s="8"/>
      <c r="F3823" s="8"/>
      <c r="G3823" s="9"/>
      <c r="H3823" s="8"/>
      <c r="I3823" s="8"/>
      <c r="J3823" s="9"/>
      <c r="K3823" s="8"/>
      <c r="L3823" s="8"/>
      <c r="M3823" s="9"/>
      <c r="N3823" s="8"/>
      <c r="O3823" s="8"/>
      <c r="P3823" s="9"/>
      <c r="Q3823" s="8"/>
      <c r="R3823" s="8"/>
      <c r="S3823" s="9"/>
      <c r="T3823" s="8"/>
      <c r="U3823" s="8"/>
      <c r="V3823" s="9"/>
      <c r="W3823" s="8"/>
      <c r="X3823" s="8"/>
      <c r="Y3823" s="9"/>
      <c r="Z3823" s="8"/>
      <c r="AA3823" s="8"/>
      <c r="AB3823" s="9"/>
      <c r="AC3823" s="8"/>
      <c r="AD3823" s="8"/>
      <c r="AE3823" s="9"/>
      <c r="AF3823" s="8"/>
      <c r="AG3823" s="8"/>
      <c r="AH3823" s="9"/>
      <c r="AI3823" s="13"/>
      <c r="AJ3823" s="8"/>
      <c r="AK3823" s="8"/>
      <c r="AL3823" s="8"/>
      <c r="AM3823" s="3"/>
    </row>
    <row r="3824" spans="1:39" s="10" customFormat="1" ht="18.95" customHeight="1" x14ac:dyDescent="0.25">
      <c r="A3824" s="8"/>
      <c r="B3824" s="8"/>
      <c r="C3824" s="8"/>
      <c r="D3824" s="9"/>
      <c r="E3824" s="8"/>
      <c r="F3824" s="8"/>
      <c r="G3824" s="9"/>
      <c r="H3824" s="8"/>
      <c r="I3824" s="8"/>
      <c r="J3824" s="9"/>
      <c r="K3824" s="8"/>
      <c r="L3824" s="8"/>
      <c r="M3824" s="9"/>
      <c r="N3824" s="8"/>
      <c r="O3824" s="8"/>
      <c r="P3824" s="9"/>
      <c r="Q3824" s="8"/>
      <c r="R3824" s="8"/>
      <c r="S3824" s="9"/>
      <c r="T3824" s="8"/>
      <c r="U3824" s="8"/>
      <c r="V3824" s="9"/>
      <c r="W3824" s="8"/>
      <c r="X3824" s="8"/>
      <c r="Y3824" s="9"/>
      <c r="Z3824" s="8"/>
      <c r="AA3824" s="8"/>
      <c r="AB3824" s="9"/>
      <c r="AC3824" s="8"/>
      <c r="AD3824" s="8"/>
      <c r="AE3824" s="9"/>
      <c r="AF3824" s="8"/>
      <c r="AG3824" s="8"/>
      <c r="AH3824" s="9"/>
      <c r="AI3824" s="13"/>
      <c r="AJ3824" s="8"/>
      <c r="AK3824" s="8"/>
      <c r="AL3824" s="8"/>
      <c r="AM3824" s="3"/>
    </row>
    <row r="3825" spans="1:39" s="10" customFormat="1" ht="18.95" customHeight="1" x14ac:dyDescent="0.25">
      <c r="A3825" s="8"/>
      <c r="B3825" s="8"/>
      <c r="C3825" s="8"/>
      <c r="D3825" s="9"/>
      <c r="E3825" s="8"/>
      <c r="F3825" s="8"/>
      <c r="G3825" s="9"/>
      <c r="H3825" s="8"/>
      <c r="I3825" s="8"/>
      <c r="J3825" s="9"/>
      <c r="K3825" s="8"/>
      <c r="L3825" s="8"/>
      <c r="M3825" s="9"/>
      <c r="N3825" s="8"/>
      <c r="O3825" s="8"/>
      <c r="P3825" s="9"/>
      <c r="Q3825" s="8"/>
      <c r="R3825" s="8"/>
      <c r="S3825" s="9"/>
      <c r="T3825" s="8"/>
      <c r="U3825" s="8"/>
      <c r="V3825" s="9"/>
      <c r="W3825" s="8"/>
      <c r="X3825" s="8"/>
      <c r="Y3825" s="9"/>
      <c r="Z3825" s="8"/>
      <c r="AA3825" s="8"/>
      <c r="AB3825" s="9"/>
      <c r="AC3825" s="8"/>
      <c r="AD3825" s="8"/>
      <c r="AE3825" s="9"/>
      <c r="AF3825" s="8"/>
      <c r="AG3825" s="8"/>
      <c r="AH3825" s="9"/>
      <c r="AI3825" s="13"/>
      <c r="AJ3825" s="8"/>
      <c r="AK3825" s="8"/>
      <c r="AL3825" s="8"/>
      <c r="AM3825" s="3"/>
    </row>
    <row r="3826" spans="1:39" s="10" customFormat="1" ht="18.95" customHeight="1" x14ac:dyDescent="0.25">
      <c r="A3826" s="8"/>
      <c r="B3826" s="8"/>
      <c r="C3826" s="8"/>
      <c r="D3826" s="9"/>
      <c r="E3826" s="8"/>
      <c r="F3826" s="8"/>
      <c r="G3826" s="9"/>
      <c r="H3826" s="8"/>
      <c r="I3826" s="8"/>
      <c r="J3826" s="9"/>
      <c r="K3826" s="8"/>
      <c r="L3826" s="8"/>
      <c r="M3826" s="9"/>
      <c r="N3826" s="8"/>
      <c r="O3826" s="8"/>
      <c r="P3826" s="9"/>
      <c r="Q3826" s="8"/>
      <c r="R3826" s="8"/>
      <c r="S3826" s="9"/>
      <c r="T3826" s="8"/>
      <c r="U3826" s="8"/>
      <c r="V3826" s="9"/>
      <c r="W3826" s="8"/>
      <c r="X3826" s="8"/>
      <c r="Y3826" s="9"/>
      <c r="Z3826" s="8"/>
      <c r="AA3826" s="8"/>
      <c r="AB3826" s="9"/>
      <c r="AC3826" s="8"/>
      <c r="AD3826" s="8"/>
      <c r="AE3826" s="9"/>
      <c r="AF3826" s="8"/>
      <c r="AG3826" s="8"/>
      <c r="AH3826" s="9"/>
      <c r="AI3826" s="13"/>
      <c r="AJ3826" s="8"/>
      <c r="AK3826" s="8"/>
      <c r="AL3826" s="8"/>
      <c r="AM3826" s="3"/>
    </row>
    <row r="3827" spans="1:39" s="10" customFormat="1" ht="18.95" customHeight="1" x14ac:dyDescent="0.25">
      <c r="A3827" s="8"/>
      <c r="B3827" s="8"/>
      <c r="C3827" s="8"/>
      <c r="D3827" s="9"/>
      <c r="E3827" s="8"/>
      <c r="F3827" s="8"/>
      <c r="G3827" s="9"/>
      <c r="H3827" s="8"/>
      <c r="I3827" s="8"/>
      <c r="J3827" s="9"/>
      <c r="K3827" s="8"/>
      <c r="L3827" s="8"/>
      <c r="M3827" s="9"/>
      <c r="N3827" s="8"/>
      <c r="O3827" s="8"/>
      <c r="P3827" s="9"/>
      <c r="Q3827" s="8"/>
      <c r="R3827" s="8"/>
      <c r="S3827" s="9"/>
      <c r="T3827" s="8"/>
      <c r="U3827" s="8"/>
      <c r="V3827" s="9"/>
      <c r="W3827" s="8"/>
      <c r="X3827" s="8"/>
      <c r="Y3827" s="9"/>
      <c r="Z3827" s="8"/>
      <c r="AA3827" s="8"/>
      <c r="AB3827" s="9"/>
      <c r="AC3827" s="8"/>
      <c r="AD3827" s="8"/>
      <c r="AE3827" s="9"/>
      <c r="AF3827" s="8"/>
      <c r="AG3827" s="8"/>
      <c r="AH3827" s="9"/>
      <c r="AI3827" s="13"/>
      <c r="AJ3827" s="8"/>
      <c r="AK3827" s="8"/>
      <c r="AL3827" s="8"/>
      <c r="AM3827" s="3"/>
    </row>
    <row r="3828" spans="1:39" s="10" customFormat="1" ht="18.95" customHeight="1" x14ac:dyDescent="0.25">
      <c r="A3828" s="8"/>
      <c r="B3828" s="8"/>
      <c r="C3828" s="8"/>
      <c r="D3828" s="9"/>
      <c r="E3828" s="8"/>
      <c r="F3828" s="8"/>
      <c r="G3828" s="9"/>
      <c r="H3828" s="8"/>
      <c r="I3828" s="8"/>
      <c r="J3828" s="9"/>
      <c r="K3828" s="8"/>
      <c r="L3828" s="8"/>
      <c r="M3828" s="9"/>
      <c r="N3828" s="8"/>
      <c r="O3828" s="8"/>
      <c r="P3828" s="9"/>
      <c r="Q3828" s="8"/>
      <c r="R3828" s="8"/>
      <c r="S3828" s="9"/>
      <c r="T3828" s="8"/>
      <c r="U3828" s="8"/>
      <c r="V3828" s="9"/>
      <c r="W3828" s="8"/>
      <c r="X3828" s="8"/>
      <c r="Y3828" s="9"/>
      <c r="Z3828" s="8"/>
      <c r="AA3828" s="8"/>
      <c r="AB3828" s="9"/>
      <c r="AC3828" s="8"/>
      <c r="AD3828" s="8"/>
      <c r="AE3828" s="9"/>
      <c r="AF3828" s="8"/>
      <c r="AG3828" s="8"/>
      <c r="AH3828" s="9"/>
      <c r="AI3828" s="13"/>
      <c r="AJ3828" s="8"/>
      <c r="AK3828" s="8"/>
      <c r="AL3828" s="8"/>
      <c r="AM3828" s="3"/>
    </row>
    <row r="3829" spans="1:39" s="10" customFormat="1" ht="18.95" customHeight="1" x14ac:dyDescent="0.25">
      <c r="A3829" s="8"/>
      <c r="B3829" s="8"/>
      <c r="C3829" s="8"/>
      <c r="D3829" s="9"/>
      <c r="E3829" s="8"/>
      <c r="F3829" s="8"/>
      <c r="G3829" s="9"/>
      <c r="H3829" s="8"/>
      <c r="I3829" s="8"/>
      <c r="J3829" s="9"/>
      <c r="K3829" s="8"/>
      <c r="L3829" s="8"/>
      <c r="M3829" s="9"/>
      <c r="N3829" s="8"/>
      <c r="O3829" s="8"/>
      <c r="P3829" s="9"/>
      <c r="Q3829" s="8"/>
      <c r="R3829" s="8"/>
      <c r="S3829" s="9"/>
      <c r="T3829" s="8"/>
      <c r="U3829" s="8"/>
      <c r="V3829" s="9"/>
      <c r="W3829" s="8"/>
      <c r="X3829" s="8"/>
      <c r="Y3829" s="9"/>
      <c r="Z3829" s="8"/>
      <c r="AA3829" s="8"/>
      <c r="AB3829" s="9"/>
      <c r="AC3829" s="8"/>
      <c r="AD3829" s="8"/>
      <c r="AE3829" s="9"/>
      <c r="AF3829" s="8"/>
      <c r="AG3829" s="8"/>
      <c r="AH3829" s="9"/>
      <c r="AI3829" s="13"/>
      <c r="AJ3829" s="8"/>
      <c r="AK3829" s="8"/>
      <c r="AL3829" s="8"/>
      <c r="AM3829" s="3"/>
    </row>
    <row r="3830" spans="1:39" s="10" customFormat="1" ht="18.95" customHeight="1" x14ac:dyDescent="0.25">
      <c r="A3830" s="8"/>
      <c r="B3830" s="8"/>
      <c r="C3830" s="8"/>
      <c r="D3830" s="9"/>
      <c r="E3830" s="8"/>
      <c r="F3830" s="8"/>
      <c r="G3830" s="9"/>
      <c r="H3830" s="8"/>
      <c r="I3830" s="8"/>
      <c r="J3830" s="9"/>
      <c r="K3830" s="8"/>
      <c r="L3830" s="8"/>
      <c r="M3830" s="9"/>
      <c r="N3830" s="8"/>
      <c r="O3830" s="8"/>
      <c r="P3830" s="9"/>
      <c r="Q3830" s="8"/>
      <c r="R3830" s="8"/>
      <c r="S3830" s="9"/>
      <c r="T3830" s="8"/>
      <c r="U3830" s="8"/>
      <c r="V3830" s="9"/>
      <c r="W3830" s="8"/>
      <c r="X3830" s="8"/>
      <c r="Y3830" s="9"/>
      <c r="Z3830" s="8"/>
      <c r="AA3830" s="8"/>
      <c r="AB3830" s="9"/>
      <c r="AC3830" s="8"/>
      <c r="AD3830" s="8"/>
      <c r="AE3830" s="9"/>
      <c r="AF3830" s="8"/>
      <c r="AG3830" s="8"/>
      <c r="AH3830" s="9"/>
      <c r="AI3830" s="13"/>
      <c r="AJ3830" s="8"/>
      <c r="AK3830" s="8"/>
      <c r="AL3830" s="8"/>
      <c r="AM3830" s="3"/>
    </row>
    <row r="3831" spans="1:39" s="10" customFormat="1" ht="18.95" customHeight="1" x14ac:dyDescent="0.25">
      <c r="A3831" s="8"/>
      <c r="B3831" s="8"/>
      <c r="C3831" s="8"/>
      <c r="D3831" s="9"/>
      <c r="E3831" s="8"/>
      <c r="F3831" s="8"/>
      <c r="G3831" s="9"/>
      <c r="H3831" s="8"/>
      <c r="I3831" s="8"/>
      <c r="J3831" s="9"/>
      <c r="K3831" s="8"/>
      <c r="L3831" s="8"/>
      <c r="M3831" s="9"/>
      <c r="N3831" s="8"/>
      <c r="O3831" s="8"/>
      <c r="P3831" s="9"/>
      <c r="Q3831" s="8"/>
      <c r="R3831" s="8"/>
      <c r="S3831" s="9"/>
      <c r="T3831" s="8"/>
      <c r="U3831" s="8"/>
      <c r="V3831" s="9"/>
      <c r="W3831" s="8"/>
      <c r="X3831" s="8"/>
      <c r="Y3831" s="9"/>
      <c r="Z3831" s="8"/>
      <c r="AA3831" s="8"/>
      <c r="AB3831" s="9"/>
      <c r="AC3831" s="8"/>
      <c r="AD3831" s="8"/>
      <c r="AE3831" s="9"/>
      <c r="AF3831" s="8"/>
      <c r="AG3831" s="8"/>
      <c r="AH3831" s="9"/>
      <c r="AI3831" s="13"/>
      <c r="AJ3831" s="8"/>
      <c r="AK3831" s="8"/>
      <c r="AL3831" s="8"/>
      <c r="AM3831" s="3"/>
    </row>
    <row r="3832" spans="1:39" s="10" customFormat="1" ht="18.95" customHeight="1" x14ac:dyDescent="0.25">
      <c r="A3832" s="8"/>
      <c r="B3832" s="8"/>
      <c r="C3832" s="8"/>
      <c r="D3832" s="9"/>
      <c r="E3832" s="8"/>
      <c r="F3832" s="8"/>
      <c r="G3832" s="9"/>
      <c r="H3832" s="8"/>
      <c r="I3832" s="8"/>
      <c r="J3832" s="9"/>
      <c r="K3832" s="8"/>
      <c r="L3832" s="8"/>
      <c r="M3832" s="9"/>
      <c r="N3832" s="8"/>
      <c r="O3832" s="8"/>
      <c r="P3832" s="9"/>
      <c r="Q3832" s="8"/>
      <c r="R3832" s="8"/>
      <c r="S3832" s="9"/>
      <c r="T3832" s="8"/>
      <c r="U3832" s="8"/>
      <c r="V3832" s="9"/>
      <c r="W3832" s="8"/>
      <c r="X3832" s="8"/>
      <c r="Y3832" s="9"/>
      <c r="Z3832" s="8"/>
      <c r="AA3832" s="8"/>
      <c r="AB3832" s="9"/>
      <c r="AC3832" s="8"/>
      <c r="AD3832" s="8"/>
      <c r="AE3832" s="9"/>
      <c r="AF3832" s="8"/>
      <c r="AG3832" s="8"/>
      <c r="AH3832" s="9"/>
      <c r="AI3832" s="13"/>
      <c r="AJ3832" s="8"/>
      <c r="AK3832" s="8"/>
      <c r="AL3832" s="8"/>
      <c r="AM3832" s="3"/>
    </row>
    <row r="3833" spans="1:39" s="10" customFormat="1" ht="18.95" customHeight="1" x14ac:dyDescent="0.25">
      <c r="A3833" s="8"/>
      <c r="B3833" s="8"/>
      <c r="C3833" s="8"/>
      <c r="D3833" s="9"/>
      <c r="E3833" s="8"/>
      <c r="F3833" s="8"/>
      <c r="G3833" s="9"/>
      <c r="H3833" s="8"/>
      <c r="I3833" s="8"/>
      <c r="J3833" s="9"/>
      <c r="K3833" s="8"/>
      <c r="L3833" s="8"/>
      <c r="M3833" s="9"/>
      <c r="N3833" s="8"/>
      <c r="O3833" s="8"/>
      <c r="P3833" s="9"/>
      <c r="Q3833" s="8"/>
      <c r="R3833" s="8"/>
      <c r="S3833" s="9"/>
      <c r="T3833" s="8"/>
      <c r="U3833" s="8"/>
      <c r="V3833" s="9"/>
      <c r="W3833" s="8"/>
      <c r="X3833" s="8"/>
      <c r="Y3833" s="9"/>
      <c r="Z3833" s="8"/>
      <c r="AA3833" s="8"/>
      <c r="AB3833" s="9"/>
      <c r="AC3833" s="8"/>
      <c r="AD3833" s="8"/>
      <c r="AE3833" s="9"/>
      <c r="AF3833" s="8"/>
      <c r="AG3833" s="8"/>
      <c r="AH3833" s="9"/>
      <c r="AI3833" s="13"/>
      <c r="AJ3833" s="8"/>
      <c r="AK3833" s="8"/>
      <c r="AL3833" s="8"/>
      <c r="AM3833" s="3"/>
    </row>
    <row r="3834" spans="1:39" s="10" customFormat="1" ht="18.95" customHeight="1" x14ac:dyDescent="0.25">
      <c r="A3834" s="8"/>
      <c r="B3834" s="8"/>
      <c r="C3834" s="8"/>
      <c r="D3834" s="9"/>
      <c r="E3834" s="8"/>
      <c r="F3834" s="8"/>
      <c r="G3834" s="9"/>
      <c r="H3834" s="8"/>
      <c r="I3834" s="8"/>
      <c r="J3834" s="9"/>
      <c r="K3834" s="8"/>
      <c r="L3834" s="8"/>
      <c r="M3834" s="9"/>
      <c r="N3834" s="8"/>
      <c r="O3834" s="8"/>
      <c r="P3834" s="9"/>
      <c r="Q3834" s="8"/>
      <c r="R3834" s="8"/>
      <c r="S3834" s="9"/>
      <c r="T3834" s="8"/>
      <c r="U3834" s="8"/>
      <c r="V3834" s="9"/>
      <c r="W3834" s="8"/>
      <c r="X3834" s="8"/>
      <c r="Y3834" s="9"/>
      <c r="Z3834" s="8"/>
      <c r="AA3834" s="8"/>
      <c r="AB3834" s="9"/>
      <c r="AC3834" s="8"/>
      <c r="AD3834" s="8"/>
      <c r="AE3834" s="9"/>
      <c r="AF3834" s="8"/>
      <c r="AG3834" s="8"/>
      <c r="AH3834" s="9"/>
      <c r="AI3834" s="13"/>
      <c r="AJ3834" s="8"/>
      <c r="AK3834" s="8"/>
      <c r="AL3834" s="8"/>
      <c r="AM3834" s="3"/>
    </row>
    <row r="3835" spans="1:39" s="10" customFormat="1" ht="18.95" customHeight="1" x14ac:dyDescent="0.25">
      <c r="A3835" s="8"/>
      <c r="B3835" s="8"/>
      <c r="C3835" s="8"/>
      <c r="D3835" s="9"/>
      <c r="E3835" s="8"/>
      <c r="F3835" s="8"/>
      <c r="G3835" s="9"/>
      <c r="H3835" s="8"/>
      <c r="I3835" s="8"/>
      <c r="J3835" s="9"/>
      <c r="K3835" s="8"/>
      <c r="L3835" s="8"/>
      <c r="M3835" s="9"/>
      <c r="N3835" s="8"/>
      <c r="O3835" s="8"/>
      <c r="P3835" s="9"/>
      <c r="Q3835" s="8"/>
      <c r="R3835" s="8"/>
      <c r="S3835" s="9"/>
      <c r="T3835" s="8"/>
      <c r="U3835" s="8"/>
      <c r="V3835" s="9"/>
      <c r="W3835" s="8"/>
      <c r="X3835" s="8"/>
      <c r="Y3835" s="9"/>
      <c r="Z3835" s="8"/>
      <c r="AA3835" s="8"/>
      <c r="AB3835" s="9"/>
      <c r="AC3835" s="8"/>
      <c r="AD3835" s="8"/>
      <c r="AE3835" s="9"/>
      <c r="AF3835" s="8"/>
      <c r="AG3835" s="8"/>
      <c r="AH3835" s="9"/>
      <c r="AI3835" s="13"/>
      <c r="AJ3835" s="8"/>
      <c r="AK3835" s="8"/>
      <c r="AL3835" s="8"/>
      <c r="AM3835" s="3"/>
    </row>
    <row r="3836" spans="1:39" s="10" customFormat="1" ht="18.95" customHeight="1" x14ac:dyDescent="0.25">
      <c r="A3836" s="8"/>
      <c r="B3836" s="8"/>
      <c r="C3836" s="8"/>
      <c r="D3836" s="9"/>
      <c r="E3836" s="8"/>
      <c r="F3836" s="8"/>
      <c r="G3836" s="9"/>
      <c r="H3836" s="8"/>
      <c r="I3836" s="8"/>
      <c r="J3836" s="9"/>
      <c r="K3836" s="8"/>
      <c r="L3836" s="8"/>
      <c r="M3836" s="9"/>
      <c r="N3836" s="8"/>
      <c r="O3836" s="8"/>
      <c r="P3836" s="9"/>
      <c r="Q3836" s="8"/>
      <c r="R3836" s="8"/>
      <c r="S3836" s="9"/>
      <c r="T3836" s="8"/>
      <c r="U3836" s="8"/>
      <c r="V3836" s="9"/>
      <c r="W3836" s="8"/>
      <c r="X3836" s="8"/>
      <c r="Y3836" s="9"/>
      <c r="Z3836" s="8"/>
      <c r="AA3836" s="8"/>
      <c r="AB3836" s="9"/>
      <c r="AC3836" s="8"/>
      <c r="AD3836" s="8"/>
      <c r="AE3836" s="9"/>
      <c r="AF3836" s="8"/>
      <c r="AG3836" s="8"/>
      <c r="AH3836" s="9"/>
      <c r="AI3836" s="13"/>
      <c r="AJ3836" s="8"/>
      <c r="AK3836" s="8"/>
      <c r="AL3836" s="8"/>
      <c r="AM3836" s="3"/>
    </row>
    <row r="3837" spans="1:39" s="10" customFormat="1" ht="18.95" customHeight="1" x14ac:dyDescent="0.25">
      <c r="A3837" s="8"/>
      <c r="B3837" s="8"/>
      <c r="C3837" s="8"/>
      <c r="D3837" s="9"/>
      <c r="E3837" s="8"/>
      <c r="F3837" s="8"/>
      <c r="G3837" s="9"/>
      <c r="H3837" s="8"/>
      <c r="I3837" s="8"/>
      <c r="J3837" s="9"/>
      <c r="K3837" s="8"/>
      <c r="L3837" s="8"/>
      <c r="M3837" s="9"/>
      <c r="N3837" s="8"/>
      <c r="O3837" s="8"/>
      <c r="P3837" s="9"/>
      <c r="Q3837" s="8"/>
      <c r="R3837" s="8"/>
      <c r="S3837" s="9"/>
      <c r="T3837" s="8"/>
      <c r="U3837" s="8"/>
      <c r="V3837" s="9"/>
      <c r="W3837" s="8"/>
      <c r="X3837" s="8"/>
      <c r="Y3837" s="9"/>
      <c r="Z3837" s="8"/>
      <c r="AA3837" s="8"/>
      <c r="AB3837" s="9"/>
      <c r="AC3837" s="8"/>
      <c r="AD3837" s="8"/>
      <c r="AE3837" s="9"/>
      <c r="AF3837" s="8"/>
      <c r="AG3837" s="8"/>
      <c r="AH3837" s="9"/>
      <c r="AI3837" s="13"/>
      <c r="AJ3837" s="8"/>
      <c r="AK3837" s="8"/>
      <c r="AL3837" s="8"/>
      <c r="AM3837" s="3"/>
    </row>
    <row r="3838" spans="1:39" s="10" customFormat="1" ht="18.95" customHeight="1" x14ac:dyDescent="0.25">
      <c r="A3838" s="8"/>
      <c r="B3838" s="8"/>
      <c r="C3838" s="8"/>
      <c r="D3838" s="9"/>
      <c r="E3838" s="8"/>
      <c r="F3838" s="8"/>
      <c r="G3838" s="9"/>
      <c r="H3838" s="8"/>
      <c r="I3838" s="8"/>
      <c r="J3838" s="9"/>
      <c r="K3838" s="8"/>
      <c r="L3838" s="8"/>
      <c r="M3838" s="9"/>
      <c r="N3838" s="8"/>
      <c r="O3838" s="8"/>
      <c r="P3838" s="9"/>
      <c r="Q3838" s="8"/>
      <c r="R3838" s="8"/>
      <c r="S3838" s="9"/>
      <c r="T3838" s="8"/>
      <c r="U3838" s="8"/>
      <c r="V3838" s="9"/>
      <c r="W3838" s="8"/>
      <c r="X3838" s="8"/>
      <c r="Y3838" s="9"/>
      <c r="Z3838" s="8"/>
      <c r="AA3838" s="8"/>
      <c r="AB3838" s="9"/>
      <c r="AC3838" s="8"/>
      <c r="AD3838" s="8"/>
      <c r="AE3838" s="9"/>
      <c r="AF3838" s="8"/>
      <c r="AG3838" s="8"/>
      <c r="AH3838" s="9"/>
      <c r="AI3838" s="13"/>
      <c r="AJ3838" s="8"/>
      <c r="AK3838" s="8"/>
      <c r="AL3838" s="8"/>
      <c r="AM3838" s="3"/>
    </row>
    <row r="3839" spans="1:39" s="10" customFormat="1" ht="18.95" customHeight="1" x14ac:dyDescent="0.25">
      <c r="A3839" s="8"/>
      <c r="B3839" s="8"/>
      <c r="C3839" s="8"/>
      <c r="D3839" s="9"/>
      <c r="E3839" s="8"/>
      <c r="F3839" s="8"/>
      <c r="G3839" s="9"/>
      <c r="H3839" s="8"/>
      <c r="I3839" s="8"/>
      <c r="J3839" s="9"/>
      <c r="K3839" s="8"/>
      <c r="L3839" s="8"/>
      <c r="M3839" s="9"/>
      <c r="N3839" s="8"/>
      <c r="O3839" s="8"/>
      <c r="P3839" s="9"/>
      <c r="Q3839" s="8"/>
      <c r="R3839" s="8"/>
      <c r="S3839" s="9"/>
      <c r="T3839" s="8"/>
      <c r="U3839" s="8"/>
      <c r="V3839" s="9"/>
      <c r="W3839" s="8"/>
      <c r="X3839" s="8"/>
      <c r="Y3839" s="9"/>
      <c r="Z3839" s="8"/>
      <c r="AA3839" s="8"/>
      <c r="AB3839" s="9"/>
      <c r="AC3839" s="8"/>
      <c r="AD3839" s="8"/>
      <c r="AE3839" s="9"/>
      <c r="AF3839" s="8"/>
      <c r="AG3839" s="8"/>
      <c r="AH3839" s="9"/>
      <c r="AI3839" s="13"/>
      <c r="AJ3839" s="8"/>
      <c r="AK3839" s="8"/>
      <c r="AL3839" s="8"/>
      <c r="AM3839" s="3"/>
    </row>
    <row r="3840" spans="1:39" s="10" customFormat="1" ht="18.95" customHeight="1" x14ac:dyDescent="0.25">
      <c r="A3840" s="8"/>
      <c r="B3840" s="8"/>
      <c r="C3840" s="8"/>
      <c r="D3840" s="9"/>
      <c r="E3840" s="8"/>
      <c r="F3840" s="8"/>
      <c r="G3840" s="9"/>
      <c r="H3840" s="8"/>
      <c r="I3840" s="8"/>
      <c r="J3840" s="9"/>
      <c r="K3840" s="8"/>
      <c r="L3840" s="8"/>
      <c r="M3840" s="9"/>
      <c r="N3840" s="8"/>
      <c r="O3840" s="8"/>
      <c r="P3840" s="9"/>
      <c r="Q3840" s="8"/>
      <c r="R3840" s="8"/>
      <c r="S3840" s="9"/>
      <c r="T3840" s="8"/>
      <c r="U3840" s="8"/>
      <c r="V3840" s="9"/>
      <c r="W3840" s="8"/>
      <c r="X3840" s="8"/>
      <c r="Y3840" s="9"/>
      <c r="Z3840" s="8"/>
      <c r="AA3840" s="8"/>
      <c r="AB3840" s="9"/>
      <c r="AC3840" s="8"/>
      <c r="AD3840" s="8"/>
      <c r="AE3840" s="9"/>
      <c r="AF3840" s="8"/>
      <c r="AG3840" s="8"/>
      <c r="AH3840" s="9"/>
      <c r="AI3840" s="13"/>
      <c r="AJ3840" s="8"/>
      <c r="AK3840" s="8"/>
      <c r="AL3840" s="8"/>
      <c r="AM3840" s="3"/>
    </row>
    <row r="3841" spans="1:39" s="10" customFormat="1" ht="18.95" customHeight="1" x14ac:dyDescent="0.25">
      <c r="A3841" s="8"/>
      <c r="B3841" s="8"/>
      <c r="C3841" s="8"/>
      <c r="D3841" s="9"/>
      <c r="E3841" s="8"/>
      <c r="F3841" s="8"/>
      <c r="G3841" s="9"/>
      <c r="H3841" s="8"/>
      <c r="I3841" s="8"/>
      <c r="J3841" s="9"/>
      <c r="K3841" s="8"/>
      <c r="L3841" s="8"/>
      <c r="M3841" s="9"/>
      <c r="N3841" s="8"/>
      <c r="O3841" s="8"/>
      <c r="P3841" s="9"/>
      <c r="Q3841" s="8"/>
      <c r="R3841" s="8"/>
      <c r="S3841" s="9"/>
      <c r="T3841" s="8"/>
      <c r="U3841" s="8"/>
      <c r="V3841" s="9"/>
      <c r="W3841" s="8"/>
      <c r="X3841" s="8"/>
      <c r="Y3841" s="9"/>
      <c r="Z3841" s="8"/>
      <c r="AA3841" s="8"/>
      <c r="AB3841" s="9"/>
      <c r="AC3841" s="8"/>
      <c r="AD3841" s="8"/>
      <c r="AE3841" s="9"/>
      <c r="AF3841" s="8"/>
      <c r="AG3841" s="8"/>
      <c r="AH3841" s="9"/>
      <c r="AI3841" s="13"/>
      <c r="AJ3841" s="8"/>
      <c r="AK3841" s="8"/>
      <c r="AL3841" s="8"/>
      <c r="AM3841" s="3"/>
    </row>
    <row r="3842" spans="1:39" s="10" customFormat="1" ht="18.95" customHeight="1" x14ac:dyDescent="0.25">
      <c r="A3842" s="8"/>
      <c r="B3842" s="8"/>
      <c r="C3842" s="8"/>
      <c r="D3842" s="9"/>
      <c r="E3842" s="8"/>
      <c r="F3842" s="8"/>
      <c r="G3842" s="9"/>
      <c r="H3842" s="8"/>
      <c r="I3842" s="8"/>
      <c r="J3842" s="9"/>
      <c r="K3842" s="8"/>
      <c r="L3842" s="8"/>
      <c r="M3842" s="9"/>
      <c r="N3842" s="8"/>
      <c r="O3842" s="8"/>
      <c r="P3842" s="9"/>
      <c r="Q3842" s="8"/>
      <c r="R3842" s="8"/>
      <c r="S3842" s="9"/>
      <c r="T3842" s="8"/>
      <c r="U3842" s="8"/>
      <c r="V3842" s="9"/>
      <c r="W3842" s="8"/>
      <c r="X3842" s="8"/>
      <c r="Y3842" s="9"/>
      <c r="Z3842" s="8"/>
      <c r="AA3842" s="8"/>
      <c r="AB3842" s="9"/>
      <c r="AC3842" s="8"/>
      <c r="AD3842" s="8"/>
      <c r="AE3842" s="9"/>
      <c r="AF3842" s="8"/>
      <c r="AG3842" s="8"/>
      <c r="AH3842" s="9"/>
      <c r="AI3842" s="13"/>
      <c r="AJ3842" s="8"/>
      <c r="AK3842" s="8"/>
      <c r="AL3842" s="8"/>
      <c r="AM3842" s="3"/>
    </row>
    <row r="3843" spans="1:39" s="10" customFormat="1" ht="18.95" customHeight="1" x14ac:dyDescent="0.25">
      <c r="A3843" s="8"/>
      <c r="B3843" s="8"/>
      <c r="C3843" s="8"/>
      <c r="D3843" s="9"/>
      <c r="E3843" s="8"/>
      <c r="F3843" s="8"/>
      <c r="G3843" s="9"/>
      <c r="H3843" s="8"/>
      <c r="I3843" s="8"/>
      <c r="J3843" s="9"/>
      <c r="K3843" s="8"/>
      <c r="L3843" s="8"/>
      <c r="M3843" s="9"/>
      <c r="N3843" s="8"/>
      <c r="O3843" s="8"/>
      <c r="P3843" s="9"/>
      <c r="Q3843" s="8"/>
      <c r="R3843" s="8"/>
      <c r="S3843" s="9"/>
      <c r="T3843" s="8"/>
      <c r="U3843" s="8"/>
      <c r="V3843" s="9"/>
      <c r="W3843" s="8"/>
      <c r="X3843" s="8"/>
      <c r="Y3843" s="9"/>
      <c r="Z3843" s="8"/>
      <c r="AA3843" s="8"/>
      <c r="AB3843" s="9"/>
      <c r="AC3843" s="8"/>
      <c r="AD3843" s="8"/>
      <c r="AE3843" s="9"/>
      <c r="AF3843" s="8"/>
      <c r="AG3843" s="8"/>
      <c r="AH3843" s="9"/>
      <c r="AI3843" s="13"/>
      <c r="AJ3843" s="8"/>
      <c r="AK3843" s="8"/>
      <c r="AL3843" s="8"/>
      <c r="AM3843" s="3"/>
    </row>
    <row r="3844" spans="1:39" s="10" customFormat="1" ht="18.95" customHeight="1" x14ac:dyDescent="0.25">
      <c r="A3844" s="8"/>
      <c r="B3844" s="8"/>
      <c r="C3844" s="8"/>
      <c r="D3844" s="9"/>
      <c r="E3844" s="8"/>
      <c r="F3844" s="8"/>
      <c r="G3844" s="9"/>
      <c r="H3844" s="8"/>
      <c r="I3844" s="8"/>
      <c r="J3844" s="9"/>
      <c r="K3844" s="8"/>
      <c r="L3844" s="8"/>
      <c r="M3844" s="9"/>
      <c r="N3844" s="8"/>
      <c r="O3844" s="8"/>
      <c r="P3844" s="9"/>
      <c r="Q3844" s="8"/>
      <c r="R3844" s="8"/>
      <c r="S3844" s="9"/>
      <c r="T3844" s="8"/>
      <c r="U3844" s="8"/>
      <c r="V3844" s="9"/>
      <c r="W3844" s="8"/>
      <c r="X3844" s="8"/>
      <c r="Y3844" s="9"/>
      <c r="Z3844" s="8"/>
      <c r="AA3844" s="8"/>
      <c r="AB3844" s="9"/>
      <c r="AC3844" s="8"/>
      <c r="AD3844" s="8"/>
      <c r="AE3844" s="9"/>
      <c r="AF3844" s="8"/>
      <c r="AG3844" s="8"/>
      <c r="AH3844" s="9"/>
      <c r="AI3844" s="13"/>
      <c r="AJ3844" s="8"/>
      <c r="AK3844" s="8"/>
      <c r="AL3844" s="8"/>
      <c r="AM3844" s="3"/>
    </row>
    <row r="3845" spans="1:39" s="10" customFormat="1" ht="18.95" customHeight="1" x14ac:dyDescent="0.25">
      <c r="A3845" s="8"/>
      <c r="B3845" s="8"/>
      <c r="C3845" s="8"/>
      <c r="D3845" s="9"/>
      <c r="E3845" s="8"/>
      <c r="F3845" s="8"/>
      <c r="G3845" s="9"/>
      <c r="H3845" s="8"/>
      <c r="I3845" s="8"/>
      <c r="J3845" s="9"/>
      <c r="K3845" s="8"/>
      <c r="L3845" s="8"/>
      <c r="M3845" s="9"/>
      <c r="N3845" s="8"/>
      <c r="O3845" s="8"/>
      <c r="P3845" s="9"/>
      <c r="Q3845" s="8"/>
      <c r="R3845" s="8"/>
      <c r="S3845" s="9"/>
      <c r="T3845" s="8"/>
      <c r="U3845" s="8"/>
      <c r="V3845" s="9"/>
      <c r="W3845" s="8"/>
      <c r="X3845" s="8"/>
      <c r="Y3845" s="9"/>
      <c r="Z3845" s="8"/>
      <c r="AA3845" s="8"/>
      <c r="AB3845" s="9"/>
      <c r="AC3845" s="8"/>
      <c r="AD3845" s="8"/>
      <c r="AE3845" s="9"/>
      <c r="AF3845" s="8"/>
      <c r="AG3845" s="8"/>
      <c r="AH3845" s="9"/>
      <c r="AI3845" s="13"/>
      <c r="AJ3845" s="8"/>
      <c r="AK3845" s="8"/>
      <c r="AL3845" s="8"/>
      <c r="AM3845" s="3"/>
    </row>
    <row r="3846" spans="1:39" s="10" customFormat="1" ht="18.95" customHeight="1" x14ac:dyDescent="0.25">
      <c r="A3846" s="8"/>
      <c r="B3846" s="8"/>
      <c r="C3846" s="8"/>
      <c r="D3846" s="9"/>
      <c r="E3846" s="8"/>
      <c r="F3846" s="8"/>
      <c r="G3846" s="9"/>
      <c r="H3846" s="8"/>
      <c r="I3846" s="8"/>
      <c r="J3846" s="9"/>
      <c r="K3846" s="8"/>
      <c r="L3846" s="8"/>
      <c r="M3846" s="9"/>
      <c r="N3846" s="8"/>
      <c r="O3846" s="8"/>
      <c r="P3846" s="9"/>
      <c r="Q3846" s="8"/>
      <c r="R3846" s="8"/>
      <c r="S3846" s="9"/>
      <c r="T3846" s="8"/>
      <c r="U3846" s="8"/>
      <c r="V3846" s="9"/>
      <c r="W3846" s="8"/>
      <c r="X3846" s="8"/>
      <c r="Y3846" s="9"/>
      <c r="Z3846" s="8"/>
      <c r="AA3846" s="8"/>
      <c r="AB3846" s="9"/>
      <c r="AC3846" s="8"/>
      <c r="AD3846" s="8"/>
      <c r="AE3846" s="9"/>
      <c r="AF3846" s="8"/>
      <c r="AG3846" s="8"/>
      <c r="AH3846" s="9"/>
      <c r="AI3846" s="13"/>
      <c r="AJ3846" s="8"/>
      <c r="AK3846" s="8"/>
      <c r="AL3846" s="8"/>
      <c r="AM3846" s="3"/>
    </row>
    <row r="3847" spans="1:39" s="10" customFormat="1" ht="18.95" customHeight="1" x14ac:dyDescent="0.25">
      <c r="A3847" s="8"/>
      <c r="B3847" s="8"/>
      <c r="C3847" s="8"/>
      <c r="D3847" s="9"/>
      <c r="E3847" s="8"/>
      <c r="F3847" s="8"/>
      <c r="G3847" s="9"/>
      <c r="H3847" s="8"/>
      <c r="I3847" s="8"/>
      <c r="J3847" s="9"/>
      <c r="K3847" s="8"/>
      <c r="L3847" s="8"/>
      <c r="M3847" s="9"/>
      <c r="N3847" s="8"/>
      <c r="O3847" s="8"/>
      <c r="P3847" s="9"/>
      <c r="Q3847" s="8"/>
      <c r="R3847" s="8"/>
      <c r="S3847" s="9"/>
      <c r="T3847" s="8"/>
      <c r="U3847" s="8"/>
      <c r="V3847" s="9"/>
      <c r="W3847" s="8"/>
      <c r="X3847" s="8"/>
      <c r="Y3847" s="9"/>
      <c r="Z3847" s="8"/>
      <c r="AA3847" s="8"/>
      <c r="AB3847" s="9"/>
      <c r="AC3847" s="8"/>
      <c r="AD3847" s="8"/>
      <c r="AE3847" s="9"/>
      <c r="AF3847" s="8"/>
      <c r="AG3847" s="8"/>
      <c r="AH3847" s="9"/>
      <c r="AI3847" s="13"/>
      <c r="AJ3847" s="8"/>
      <c r="AK3847" s="8"/>
      <c r="AL3847" s="8"/>
      <c r="AM3847" s="3"/>
    </row>
    <row r="3848" spans="1:39" s="10" customFormat="1" ht="18.95" customHeight="1" x14ac:dyDescent="0.25">
      <c r="A3848" s="8"/>
      <c r="B3848" s="8"/>
      <c r="C3848" s="8"/>
      <c r="D3848" s="9"/>
      <c r="E3848" s="8"/>
      <c r="F3848" s="8"/>
      <c r="G3848" s="9"/>
      <c r="H3848" s="8"/>
      <c r="I3848" s="8"/>
      <c r="J3848" s="9"/>
      <c r="K3848" s="8"/>
      <c r="L3848" s="8"/>
      <c r="M3848" s="9"/>
      <c r="N3848" s="8"/>
      <c r="O3848" s="8"/>
      <c r="P3848" s="9"/>
      <c r="Q3848" s="8"/>
      <c r="R3848" s="8"/>
      <c r="S3848" s="9"/>
      <c r="T3848" s="8"/>
      <c r="U3848" s="8"/>
      <c r="V3848" s="9"/>
      <c r="W3848" s="8"/>
      <c r="X3848" s="8"/>
      <c r="Y3848" s="9"/>
      <c r="Z3848" s="8"/>
      <c r="AA3848" s="8"/>
      <c r="AB3848" s="9"/>
      <c r="AC3848" s="8"/>
      <c r="AD3848" s="8"/>
      <c r="AE3848" s="9"/>
      <c r="AF3848" s="8"/>
      <c r="AG3848" s="8"/>
      <c r="AH3848" s="9"/>
      <c r="AI3848" s="13"/>
      <c r="AJ3848" s="8"/>
      <c r="AK3848" s="8"/>
      <c r="AL3848" s="8"/>
      <c r="AM3848" s="3"/>
    </row>
    <row r="3849" spans="1:39" s="10" customFormat="1" ht="18.95" customHeight="1" x14ac:dyDescent="0.25">
      <c r="A3849" s="8"/>
      <c r="B3849" s="8"/>
      <c r="C3849" s="8"/>
      <c r="D3849" s="9"/>
      <c r="E3849" s="8"/>
      <c r="F3849" s="8"/>
      <c r="G3849" s="9"/>
      <c r="H3849" s="8"/>
      <c r="I3849" s="8"/>
      <c r="J3849" s="9"/>
      <c r="K3849" s="8"/>
      <c r="L3849" s="8"/>
      <c r="M3849" s="9"/>
      <c r="N3849" s="8"/>
      <c r="O3849" s="8"/>
      <c r="P3849" s="9"/>
      <c r="Q3849" s="8"/>
      <c r="R3849" s="8"/>
      <c r="S3849" s="9"/>
      <c r="T3849" s="8"/>
      <c r="U3849" s="8"/>
      <c r="V3849" s="9"/>
      <c r="W3849" s="8"/>
      <c r="X3849" s="8"/>
      <c r="Y3849" s="9"/>
      <c r="Z3849" s="8"/>
      <c r="AA3849" s="8"/>
      <c r="AB3849" s="9"/>
      <c r="AC3849" s="8"/>
      <c r="AD3849" s="8"/>
      <c r="AE3849" s="9"/>
      <c r="AF3849" s="8"/>
      <c r="AG3849" s="8"/>
      <c r="AH3849" s="9"/>
      <c r="AI3849" s="13"/>
      <c r="AJ3849" s="8"/>
      <c r="AK3849" s="8"/>
      <c r="AL3849" s="8"/>
      <c r="AM3849" s="3"/>
    </row>
    <row r="3850" spans="1:39" s="10" customFormat="1" ht="18.95" customHeight="1" x14ac:dyDescent="0.25">
      <c r="A3850" s="8"/>
      <c r="B3850" s="8"/>
      <c r="C3850" s="8"/>
      <c r="D3850" s="9"/>
      <c r="E3850" s="8"/>
      <c r="F3850" s="8"/>
      <c r="G3850" s="9"/>
      <c r="H3850" s="8"/>
      <c r="I3850" s="8"/>
      <c r="J3850" s="9"/>
      <c r="K3850" s="8"/>
      <c r="L3850" s="8"/>
      <c r="M3850" s="9"/>
      <c r="N3850" s="8"/>
      <c r="O3850" s="8"/>
      <c r="P3850" s="9"/>
      <c r="Q3850" s="8"/>
      <c r="R3850" s="8"/>
      <c r="S3850" s="9"/>
      <c r="T3850" s="8"/>
      <c r="U3850" s="8"/>
      <c r="V3850" s="9"/>
      <c r="W3850" s="8"/>
      <c r="X3850" s="8"/>
      <c r="Y3850" s="9"/>
      <c r="Z3850" s="8"/>
      <c r="AA3850" s="8"/>
      <c r="AB3850" s="9"/>
      <c r="AC3850" s="8"/>
      <c r="AD3850" s="8"/>
      <c r="AE3850" s="9"/>
      <c r="AF3850" s="8"/>
      <c r="AG3850" s="8"/>
      <c r="AH3850" s="9"/>
      <c r="AI3850" s="13"/>
      <c r="AJ3850" s="8"/>
      <c r="AK3850" s="8"/>
      <c r="AL3850" s="8"/>
      <c r="AM3850" s="3"/>
    </row>
    <row r="3851" spans="1:39" s="10" customFormat="1" ht="18.95" customHeight="1" x14ac:dyDescent="0.25">
      <c r="A3851" s="8"/>
      <c r="B3851" s="8"/>
      <c r="C3851" s="8"/>
      <c r="D3851" s="9"/>
      <c r="E3851" s="8"/>
      <c r="F3851" s="8"/>
      <c r="G3851" s="9"/>
      <c r="H3851" s="8"/>
      <c r="I3851" s="8"/>
      <c r="J3851" s="9"/>
      <c r="K3851" s="8"/>
      <c r="L3851" s="8"/>
      <c r="M3851" s="9"/>
      <c r="N3851" s="8"/>
      <c r="O3851" s="8"/>
      <c r="P3851" s="9"/>
      <c r="Q3851" s="8"/>
      <c r="R3851" s="8"/>
      <c r="S3851" s="9"/>
      <c r="T3851" s="8"/>
      <c r="U3851" s="8"/>
      <c r="V3851" s="9"/>
      <c r="W3851" s="8"/>
      <c r="X3851" s="8"/>
      <c r="Y3851" s="9"/>
      <c r="Z3851" s="8"/>
      <c r="AA3851" s="8"/>
      <c r="AB3851" s="9"/>
      <c r="AC3851" s="8"/>
      <c r="AD3851" s="8"/>
      <c r="AE3851" s="9"/>
      <c r="AF3851" s="8"/>
      <c r="AG3851" s="8"/>
      <c r="AH3851" s="9"/>
      <c r="AI3851" s="13"/>
      <c r="AJ3851" s="8"/>
      <c r="AK3851" s="8"/>
      <c r="AL3851" s="8"/>
      <c r="AM3851" s="3"/>
    </row>
    <row r="3852" spans="1:39" s="10" customFormat="1" ht="18.95" customHeight="1" x14ac:dyDescent="0.25">
      <c r="A3852" s="8"/>
      <c r="B3852" s="8"/>
      <c r="C3852" s="8"/>
      <c r="D3852" s="9"/>
      <c r="E3852" s="8"/>
      <c r="F3852" s="8"/>
      <c r="G3852" s="9"/>
      <c r="H3852" s="8"/>
      <c r="I3852" s="8"/>
      <c r="J3852" s="9"/>
      <c r="K3852" s="8"/>
      <c r="L3852" s="8"/>
      <c r="M3852" s="9"/>
      <c r="N3852" s="8"/>
      <c r="O3852" s="8"/>
      <c r="P3852" s="9"/>
      <c r="Q3852" s="8"/>
      <c r="R3852" s="8"/>
      <c r="S3852" s="9"/>
      <c r="T3852" s="8"/>
      <c r="U3852" s="8"/>
      <c r="V3852" s="9"/>
      <c r="W3852" s="8"/>
      <c r="X3852" s="8"/>
      <c r="Y3852" s="9"/>
      <c r="Z3852" s="8"/>
      <c r="AA3852" s="8"/>
      <c r="AB3852" s="9"/>
      <c r="AC3852" s="8"/>
      <c r="AD3852" s="8"/>
      <c r="AE3852" s="9"/>
      <c r="AF3852" s="8"/>
      <c r="AG3852" s="8"/>
      <c r="AH3852" s="9"/>
      <c r="AI3852" s="13"/>
      <c r="AJ3852" s="8"/>
      <c r="AK3852" s="8"/>
      <c r="AL3852" s="8"/>
      <c r="AM3852" s="3"/>
    </row>
    <row r="3853" spans="1:39" s="10" customFormat="1" ht="18.95" customHeight="1" x14ac:dyDescent="0.25">
      <c r="A3853" s="8"/>
      <c r="B3853" s="8"/>
      <c r="C3853" s="8"/>
      <c r="D3853" s="9"/>
      <c r="E3853" s="8"/>
      <c r="F3853" s="8"/>
      <c r="G3853" s="9"/>
      <c r="H3853" s="8"/>
      <c r="I3853" s="8"/>
      <c r="J3853" s="9"/>
      <c r="K3853" s="8"/>
      <c r="L3853" s="8"/>
      <c r="M3853" s="9"/>
      <c r="N3853" s="8"/>
      <c r="O3853" s="8"/>
      <c r="P3853" s="9"/>
      <c r="Q3853" s="8"/>
      <c r="R3853" s="8"/>
      <c r="S3853" s="9"/>
      <c r="T3853" s="8"/>
      <c r="U3853" s="8"/>
      <c r="V3853" s="9"/>
      <c r="W3853" s="8"/>
      <c r="X3853" s="8"/>
      <c r="Y3853" s="9"/>
      <c r="Z3853" s="8"/>
      <c r="AA3853" s="8"/>
      <c r="AB3853" s="9"/>
      <c r="AC3853" s="8"/>
      <c r="AD3853" s="8"/>
      <c r="AE3853" s="9"/>
      <c r="AF3853" s="8"/>
      <c r="AG3853" s="8"/>
      <c r="AH3853" s="9"/>
      <c r="AI3853" s="13"/>
      <c r="AJ3853" s="8"/>
      <c r="AK3853" s="8"/>
      <c r="AL3853" s="8"/>
      <c r="AM3853" s="3"/>
    </row>
    <row r="3854" spans="1:39" s="10" customFormat="1" ht="18.95" customHeight="1" x14ac:dyDescent="0.25">
      <c r="A3854" s="8"/>
      <c r="B3854" s="8"/>
      <c r="C3854" s="8"/>
      <c r="D3854" s="9"/>
      <c r="E3854" s="8"/>
      <c r="F3854" s="8"/>
      <c r="G3854" s="9"/>
      <c r="H3854" s="8"/>
      <c r="I3854" s="8"/>
      <c r="J3854" s="9"/>
      <c r="K3854" s="8"/>
      <c r="L3854" s="8"/>
      <c r="M3854" s="9"/>
      <c r="N3854" s="8"/>
      <c r="O3854" s="8"/>
      <c r="P3854" s="9"/>
      <c r="Q3854" s="8"/>
      <c r="R3854" s="8"/>
      <c r="S3854" s="9"/>
      <c r="T3854" s="8"/>
      <c r="U3854" s="8"/>
      <c r="V3854" s="9"/>
      <c r="W3854" s="8"/>
      <c r="X3854" s="8"/>
      <c r="Y3854" s="9"/>
      <c r="Z3854" s="8"/>
      <c r="AA3854" s="8"/>
      <c r="AB3854" s="9"/>
      <c r="AC3854" s="8"/>
      <c r="AD3854" s="8"/>
      <c r="AE3854" s="9"/>
      <c r="AF3854" s="8"/>
      <c r="AG3854" s="8"/>
      <c r="AH3854" s="9"/>
      <c r="AI3854" s="13"/>
      <c r="AJ3854" s="8"/>
      <c r="AK3854" s="8"/>
      <c r="AL3854" s="8"/>
      <c r="AM3854" s="3"/>
    </row>
    <row r="3855" spans="1:39" s="10" customFormat="1" ht="18.95" customHeight="1" x14ac:dyDescent="0.25">
      <c r="A3855" s="8"/>
      <c r="B3855" s="8"/>
      <c r="C3855" s="8"/>
      <c r="D3855" s="9"/>
      <c r="E3855" s="8"/>
      <c r="F3855" s="8"/>
      <c r="G3855" s="9"/>
      <c r="H3855" s="8"/>
      <c r="I3855" s="8"/>
      <c r="J3855" s="9"/>
      <c r="K3855" s="8"/>
      <c r="L3855" s="8"/>
      <c r="M3855" s="9"/>
      <c r="N3855" s="8"/>
      <c r="O3855" s="8"/>
      <c r="P3855" s="9"/>
      <c r="Q3855" s="8"/>
      <c r="R3855" s="8"/>
      <c r="S3855" s="9"/>
      <c r="T3855" s="8"/>
      <c r="U3855" s="8"/>
      <c r="V3855" s="9"/>
      <c r="W3855" s="8"/>
      <c r="X3855" s="8"/>
      <c r="Y3855" s="9"/>
      <c r="Z3855" s="8"/>
      <c r="AA3855" s="8"/>
      <c r="AB3855" s="9"/>
      <c r="AC3855" s="8"/>
      <c r="AD3855" s="8"/>
      <c r="AE3855" s="9"/>
      <c r="AF3855" s="8"/>
      <c r="AG3855" s="8"/>
      <c r="AH3855" s="9"/>
      <c r="AI3855" s="13"/>
      <c r="AJ3855" s="8"/>
      <c r="AK3855" s="8"/>
      <c r="AL3855" s="8"/>
      <c r="AM3855" s="3"/>
    </row>
    <row r="3856" spans="1:39" s="10" customFormat="1" ht="18.95" customHeight="1" x14ac:dyDescent="0.25">
      <c r="A3856" s="8"/>
      <c r="B3856" s="8"/>
      <c r="C3856" s="8"/>
      <c r="D3856" s="9"/>
      <c r="E3856" s="8"/>
      <c r="F3856" s="8"/>
      <c r="G3856" s="9"/>
      <c r="H3856" s="8"/>
      <c r="I3856" s="8"/>
      <c r="J3856" s="9"/>
      <c r="K3856" s="8"/>
      <c r="L3856" s="8"/>
      <c r="M3856" s="9"/>
      <c r="N3856" s="8"/>
      <c r="O3856" s="8"/>
      <c r="P3856" s="9"/>
      <c r="Q3856" s="8"/>
      <c r="R3856" s="8"/>
      <c r="S3856" s="9"/>
      <c r="T3856" s="8"/>
      <c r="U3856" s="8"/>
      <c r="V3856" s="9"/>
      <c r="W3856" s="8"/>
      <c r="X3856" s="8"/>
      <c r="Y3856" s="9"/>
      <c r="Z3856" s="8"/>
      <c r="AA3856" s="8"/>
      <c r="AB3856" s="9"/>
      <c r="AC3856" s="8"/>
      <c r="AD3856" s="8"/>
      <c r="AE3856" s="9"/>
      <c r="AF3856" s="8"/>
      <c r="AG3856" s="8"/>
      <c r="AH3856" s="9"/>
      <c r="AI3856" s="13"/>
      <c r="AJ3856" s="8"/>
      <c r="AK3856" s="8"/>
      <c r="AL3856" s="8"/>
      <c r="AM3856" s="3"/>
    </row>
    <row r="3857" spans="1:39" s="10" customFormat="1" ht="18.95" customHeight="1" x14ac:dyDescent="0.25">
      <c r="A3857" s="8"/>
      <c r="B3857" s="8"/>
      <c r="C3857" s="8"/>
      <c r="D3857" s="9"/>
      <c r="E3857" s="8"/>
      <c r="F3857" s="8"/>
      <c r="G3857" s="9"/>
      <c r="H3857" s="8"/>
      <c r="I3857" s="8"/>
      <c r="J3857" s="9"/>
      <c r="K3857" s="8"/>
      <c r="L3857" s="8"/>
      <c r="M3857" s="9"/>
      <c r="N3857" s="8"/>
      <c r="O3857" s="8"/>
      <c r="P3857" s="9"/>
      <c r="Q3857" s="8"/>
      <c r="R3857" s="8"/>
      <c r="S3857" s="9"/>
      <c r="T3857" s="8"/>
      <c r="U3857" s="8"/>
      <c r="V3857" s="9"/>
      <c r="W3857" s="8"/>
      <c r="X3857" s="8"/>
      <c r="Y3857" s="9"/>
      <c r="Z3857" s="8"/>
      <c r="AA3857" s="8"/>
      <c r="AB3857" s="9"/>
      <c r="AC3857" s="8"/>
      <c r="AD3857" s="8"/>
      <c r="AE3857" s="9"/>
      <c r="AF3857" s="8"/>
      <c r="AG3857" s="8"/>
      <c r="AH3857" s="9"/>
      <c r="AI3857" s="13"/>
      <c r="AJ3857" s="8"/>
      <c r="AK3857" s="8"/>
      <c r="AL3857" s="8"/>
      <c r="AM3857" s="3"/>
    </row>
    <row r="3858" spans="1:39" s="10" customFormat="1" ht="18.95" customHeight="1" x14ac:dyDescent="0.25">
      <c r="A3858" s="8"/>
      <c r="B3858" s="8"/>
      <c r="C3858" s="8"/>
      <c r="D3858" s="9"/>
      <c r="E3858" s="8"/>
      <c r="F3858" s="8"/>
      <c r="G3858" s="9"/>
      <c r="H3858" s="8"/>
      <c r="I3858" s="8"/>
      <c r="J3858" s="9"/>
      <c r="K3858" s="8"/>
      <c r="L3858" s="8"/>
      <c r="M3858" s="9"/>
      <c r="N3858" s="8"/>
      <c r="O3858" s="8"/>
      <c r="P3858" s="9"/>
      <c r="Q3858" s="8"/>
      <c r="R3858" s="8"/>
      <c r="S3858" s="9"/>
      <c r="T3858" s="8"/>
      <c r="U3858" s="8"/>
      <c r="V3858" s="9"/>
      <c r="W3858" s="8"/>
      <c r="X3858" s="8"/>
      <c r="Y3858" s="9"/>
      <c r="Z3858" s="8"/>
      <c r="AA3858" s="8"/>
      <c r="AB3858" s="9"/>
      <c r="AC3858" s="8"/>
      <c r="AD3858" s="8"/>
      <c r="AE3858" s="9"/>
      <c r="AF3858" s="8"/>
      <c r="AG3858" s="8"/>
      <c r="AH3858" s="9"/>
      <c r="AI3858" s="13"/>
      <c r="AJ3858" s="8"/>
      <c r="AK3858" s="8"/>
      <c r="AL3858" s="8"/>
      <c r="AM3858" s="3"/>
    </row>
    <row r="3859" spans="1:39" s="10" customFormat="1" ht="18.95" customHeight="1" x14ac:dyDescent="0.25">
      <c r="A3859" s="8"/>
      <c r="B3859" s="8"/>
      <c r="C3859" s="8"/>
      <c r="D3859" s="9"/>
      <c r="E3859" s="8"/>
      <c r="F3859" s="8"/>
      <c r="G3859" s="9"/>
      <c r="H3859" s="8"/>
      <c r="I3859" s="8"/>
      <c r="J3859" s="9"/>
      <c r="K3859" s="8"/>
      <c r="L3859" s="8"/>
      <c r="M3859" s="9"/>
      <c r="N3859" s="8"/>
      <c r="O3859" s="8"/>
      <c r="P3859" s="9"/>
      <c r="Q3859" s="8"/>
      <c r="R3859" s="8"/>
      <c r="S3859" s="9"/>
      <c r="T3859" s="8"/>
      <c r="U3859" s="8"/>
      <c r="V3859" s="9"/>
      <c r="W3859" s="8"/>
      <c r="X3859" s="8"/>
      <c r="Y3859" s="9"/>
      <c r="Z3859" s="8"/>
      <c r="AA3859" s="8"/>
      <c r="AB3859" s="9"/>
      <c r="AC3859" s="8"/>
      <c r="AD3859" s="8"/>
      <c r="AE3859" s="9"/>
      <c r="AF3859" s="8"/>
      <c r="AG3859" s="8"/>
      <c r="AH3859" s="9"/>
      <c r="AI3859" s="13"/>
      <c r="AJ3859" s="8"/>
      <c r="AK3859" s="8"/>
      <c r="AL3859" s="8"/>
      <c r="AM3859" s="3"/>
    </row>
    <row r="3860" spans="1:39" s="10" customFormat="1" ht="18.95" customHeight="1" x14ac:dyDescent="0.25">
      <c r="A3860" s="8"/>
      <c r="B3860" s="8"/>
      <c r="C3860" s="8"/>
      <c r="D3860" s="9"/>
      <c r="E3860" s="8"/>
      <c r="F3860" s="8"/>
      <c r="G3860" s="9"/>
      <c r="H3860" s="8"/>
      <c r="I3860" s="8"/>
      <c r="J3860" s="9"/>
      <c r="K3860" s="8"/>
      <c r="L3860" s="8"/>
      <c r="M3860" s="9"/>
      <c r="N3860" s="8"/>
      <c r="O3860" s="8"/>
      <c r="P3860" s="9"/>
      <c r="Q3860" s="8"/>
      <c r="R3860" s="8"/>
      <c r="S3860" s="9"/>
      <c r="T3860" s="8"/>
      <c r="U3860" s="8"/>
      <c r="V3860" s="9"/>
      <c r="W3860" s="8"/>
      <c r="X3860" s="8"/>
      <c r="Y3860" s="9"/>
      <c r="Z3860" s="8"/>
      <c r="AA3860" s="8"/>
      <c r="AB3860" s="9"/>
      <c r="AC3860" s="8"/>
      <c r="AD3860" s="8"/>
      <c r="AE3860" s="9"/>
      <c r="AF3860" s="8"/>
      <c r="AG3860" s="8"/>
      <c r="AH3860" s="9"/>
      <c r="AI3860" s="13"/>
      <c r="AJ3860" s="8"/>
      <c r="AK3860" s="8"/>
      <c r="AL3860" s="8"/>
      <c r="AM3860" s="3"/>
    </row>
    <row r="3861" spans="1:39" s="10" customFormat="1" ht="18.95" customHeight="1" x14ac:dyDescent="0.25">
      <c r="A3861" s="8"/>
      <c r="B3861" s="8"/>
      <c r="C3861" s="8"/>
      <c r="D3861" s="9"/>
      <c r="E3861" s="8"/>
      <c r="F3861" s="8"/>
      <c r="G3861" s="9"/>
      <c r="H3861" s="8"/>
      <c r="I3861" s="8"/>
      <c r="J3861" s="9"/>
      <c r="K3861" s="8"/>
      <c r="L3861" s="8"/>
      <c r="M3861" s="9"/>
      <c r="N3861" s="8"/>
      <c r="O3861" s="8"/>
      <c r="P3861" s="9"/>
      <c r="Q3861" s="8"/>
      <c r="R3861" s="8"/>
      <c r="S3861" s="9"/>
      <c r="T3861" s="8"/>
      <c r="U3861" s="8"/>
      <c r="V3861" s="9"/>
      <c r="W3861" s="8"/>
      <c r="X3861" s="8"/>
      <c r="Y3861" s="9"/>
      <c r="Z3861" s="8"/>
      <c r="AA3861" s="8"/>
      <c r="AB3861" s="9"/>
      <c r="AC3861" s="8"/>
      <c r="AD3861" s="8"/>
      <c r="AE3861" s="9"/>
      <c r="AF3861" s="8"/>
      <c r="AG3861" s="8"/>
      <c r="AH3861" s="9"/>
      <c r="AI3861" s="13"/>
      <c r="AJ3861" s="8"/>
      <c r="AK3861" s="8"/>
      <c r="AL3861" s="8"/>
      <c r="AM3861" s="3"/>
    </row>
    <row r="3862" spans="1:39" s="10" customFormat="1" ht="18.95" customHeight="1" x14ac:dyDescent="0.25">
      <c r="A3862" s="8"/>
      <c r="B3862" s="8"/>
      <c r="C3862" s="8"/>
      <c r="D3862" s="9"/>
      <c r="E3862" s="8"/>
      <c r="F3862" s="8"/>
      <c r="G3862" s="9"/>
      <c r="H3862" s="8"/>
      <c r="I3862" s="8"/>
      <c r="J3862" s="9"/>
      <c r="K3862" s="8"/>
      <c r="L3862" s="8"/>
      <c r="M3862" s="9"/>
      <c r="N3862" s="8"/>
      <c r="O3862" s="8"/>
      <c r="P3862" s="9"/>
      <c r="Q3862" s="8"/>
      <c r="R3862" s="8"/>
      <c r="S3862" s="9"/>
      <c r="T3862" s="8"/>
      <c r="U3862" s="8"/>
      <c r="V3862" s="9"/>
      <c r="W3862" s="8"/>
      <c r="X3862" s="8"/>
      <c r="Y3862" s="9"/>
      <c r="Z3862" s="8"/>
      <c r="AA3862" s="8"/>
      <c r="AB3862" s="9"/>
      <c r="AC3862" s="8"/>
      <c r="AD3862" s="8"/>
      <c r="AE3862" s="9"/>
      <c r="AF3862" s="8"/>
      <c r="AG3862" s="8"/>
      <c r="AH3862" s="9"/>
      <c r="AI3862" s="13"/>
      <c r="AJ3862" s="8"/>
      <c r="AK3862" s="8"/>
      <c r="AL3862" s="8"/>
      <c r="AM3862" s="3"/>
    </row>
    <row r="3863" spans="1:39" s="10" customFormat="1" ht="18.95" customHeight="1" x14ac:dyDescent="0.25">
      <c r="A3863" s="8"/>
      <c r="B3863" s="8"/>
      <c r="C3863" s="8"/>
      <c r="D3863" s="9"/>
      <c r="E3863" s="8"/>
      <c r="F3863" s="8"/>
      <c r="G3863" s="9"/>
      <c r="H3863" s="8"/>
      <c r="I3863" s="8"/>
      <c r="J3863" s="9"/>
      <c r="K3863" s="8"/>
      <c r="L3863" s="8"/>
      <c r="M3863" s="9"/>
      <c r="N3863" s="8"/>
      <c r="O3863" s="8"/>
      <c r="P3863" s="9"/>
      <c r="Q3863" s="8"/>
      <c r="R3863" s="8"/>
      <c r="S3863" s="9"/>
      <c r="T3863" s="8"/>
      <c r="U3863" s="8"/>
      <c r="V3863" s="9"/>
      <c r="W3863" s="8"/>
      <c r="X3863" s="8"/>
      <c r="Y3863" s="9"/>
      <c r="Z3863" s="8"/>
      <c r="AA3863" s="8"/>
      <c r="AB3863" s="9"/>
      <c r="AC3863" s="8"/>
      <c r="AD3863" s="8"/>
      <c r="AE3863" s="9"/>
      <c r="AF3863" s="8"/>
      <c r="AG3863" s="8"/>
      <c r="AH3863" s="9"/>
      <c r="AI3863" s="13"/>
      <c r="AJ3863" s="8"/>
      <c r="AK3863" s="8"/>
      <c r="AL3863" s="8"/>
      <c r="AM3863" s="3"/>
    </row>
    <row r="3864" spans="1:39" s="10" customFormat="1" ht="18.95" customHeight="1" x14ac:dyDescent="0.25">
      <c r="A3864" s="8"/>
      <c r="B3864" s="8"/>
      <c r="C3864" s="8"/>
      <c r="D3864" s="9"/>
      <c r="E3864" s="8"/>
      <c r="F3864" s="8"/>
      <c r="G3864" s="9"/>
      <c r="H3864" s="8"/>
      <c r="I3864" s="8"/>
      <c r="J3864" s="9"/>
      <c r="K3864" s="8"/>
      <c r="L3864" s="8"/>
      <c r="M3864" s="9"/>
      <c r="N3864" s="8"/>
      <c r="O3864" s="8"/>
      <c r="P3864" s="9"/>
      <c r="Q3864" s="8"/>
      <c r="R3864" s="8"/>
      <c r="S3864" s="9"/>
      <c r="T3864" s="8"/>
      <c r="U3864" s="8"/>
      <c r="V3864" s="9"/>
      <c r="W3864" s="8"/>
      <c r="X3864" s="8"/>
      <c r="Y3864" s="9"/>
      <c r="Z3864" s="8"/>
      <c r="AA3864" s="8"/>
      <c r="AB3864" s="9"/>
      <c r="AC3864" s="8"/>
      <c r="AD3864" s="8"/>
      <c r="AE3864" s="9"/>
      <c r="AF3864" s="8"/>
      <c r="AG3864" s="8"/>
      <c r="AH3864" s="9"/>
      <c r="AI3864" s="13"/>
      <c r="AJ3864" s="8"/>
      <c r="AK3864" s="8"/>
      <c r="AL3864" s="8"/>
      <c r="AM3864" s="3"/>
    </row>
    <row r="3865" spans="1:39" s="10" customFormat="1" ht="18.95" customHeight="1" x14ac:dyDescent="0.25">
      <c r="A3865" s="8"/>
      <c r="B3865" s="8"/>
      <c r="C3865" s="8"/>
      <c r="D3865" s="9"/>
      <c r="E3865" s="8"/>
      <c r="F3865" s="8"/>
      <c r="G3865" s="9"/>
      <c r="H3865" s="8"/>
      <c r="I3865" s="8"/>
      <c r="J3865" s="9"/>
      <c r="K3865" s="8"/>
      <c r="L3865" s="8"/>
      <c r="M3865" s="9"/>
      <c r="N3865" s="8"/>
      <c r="O3865" s="8"/>
      <c r="P3865" s="9"/>
      <c r="Q3865" s="8"/>
      <c r="R3865" s="8"/>
      <c r="S3865" s="9"/>
      <c r="T3865" s="8"/>
      <c r="U3865" s="8"/>
      <c r="V3865" s="9"/>
      <c r="W3865" s="8"/>
      <c r="X3865" s="8"/>
      <c r="Y3865" s="9"/>
      <c r="Z3865" s="8"/>
      <c r="AA3865" s="8"/>
      <c r="AB3865" s="9"/>
      <c r="AC3865" s="8"/>
      <c r="AD3865" s="8"/>
      <c r="AE3865" s="9"/>
      <c r="AF3865" s="8"/>
      <c r="AG3865" s="8"/>
      <c r="AH3865" s="9"/>
      <c r="AI3865" s="13"/>
      <c r="AJ3865" s="8"/>
      <c r="AK3865" s="8"/>
      <c r="AL3865" s="8"/>
      <c r="AM3865" s="3"/>
    </row>
    <row r="3866" spans="1:39" s="10" customFormat="1" ht="18.95" customHeight="1" x14ac:dyDescent="0.25">
      <c r="A3866" s="8"/>
      <c r="B3866" s="8"/>
      <c r="C3866" s="8"/>
      <c r="D3866" s="9"/>
      <c r="E3866" s="8"/>
      <c r="F3866" s="8"/>
      <c r="G3866" s="9"/>
      <c r="H3866" s="8"/>
      <c r="I3866" s="8"/>
      <c r="J3866" s="9"/>
      <c r="K3866" s="8"/>
      <c r="L3866" s="8"/>
      <c r="M3866" s="9"/>
      <c r="N3866" s="8"/>
      <c r="O3866" s="8"/>
      <c r="P3866" s="9"/>
      <c r="Q3866" s="8"/>
      <c r="R3866" s="8"/>
      <c r="S3866" s="9"/>
      <c r="T3866" s="8"/>
      <c r="U3866" s="8"/>
      <c r="V3866" s="9"/>
      <c r="W3866" s="8"/>
      <c r="X3866" s="8"/>
      <c r="Y3866" s="9"/>
      <c r="Z3866" s="8"/>
      <c r="AA3866" s="8"/>
      <c r="AB3866" s="9"/>
      <c r="AC3866" s="8"/>
      <c r="AD3866" s="8"/>
      <c r="AE3866" s="9"/>
      <c r="AF3866" s="8"/>
      <c r="AG3866" s="8"/>
      <c r="AH3866" s="9"/>
      <c r="AI3866" s="13"/>
      <c r="AJ3866" s="8"/>
      <c r="AK3866" s="8"/>
      <c r="AL3866" s="8"/>
      <c r="AM3866" s="3"/>
    </row>
    <row r="3867" spans="1:39" s="10" customFormat="1" ht="18.95" customHeight="1" x14ac:dyDescent="0.25">
      <c r="A3867" s="8"/>
      <c r="B3867" s="8"/>
      <c r="C3867" s="8"/>
      <c r="D3867" s="9"/>
      <c r="E3867" s="8"/>
      <c r="F3867" s="8"/>
      <c r="G3867" s="9"/>
      <c r="H3867" s="8"/>
      <c r="I3867" s="8"/>
      <c r="J3867" s="9"/>
      <c r="K3867" s="8"/>
      <c r="L3867" s="8"/>
      <c r="M3867" s="9"/>
      <c r="N3867" s="8"/>
      <c r="O3867" s="8"/>
      <c r="P3867" s="9"/>
      <c r="Q3867" s="8"/>
      <c r="R3867" s="8"/>
      <c r="S3867" s="9"/>
      <c r="T3867" s="8"/>
      <c r="U3867" s="8"/>
      <c r="V3867" s="9"/>
      <c r="W3867" s="8"/>
      <c r="X3867" s="8"/>
      <c r="Y3867" s="9"/>
      <c r="Z3867" s="8"/>
      <c r="AA3867" s="8"/>
      <c r="AB3867" s="9"/>
      <c r="AC3867" s="8"/>
      <c r="AD3867" s="8"/>
      <c r="AE3867" s="9"/>
      <c r="AF3867" s="8"/>
      <c r="AG3867" s="8"/>
      <c r="AH3867" s="9"/>
      <c r="AI3867" s="13"/>
      <c r="AJ3867" s="8"/>
      <c r="AK3867" s="8"/>
      <c r="AL3867" s="8"/>
      <c r="AM3867" s="3"/>
    </row>
    <row r="3868" spans="1:39" s="10" customFormat="1" ht="18.95" customHeight="1" x14ac:dyDescent="0.25">
      <c r="A3868" s="8"/>
      <c r="B3868" s="8"/>
      <c r="C3868" s="8"/>
      <c r="D3868" s="9"/>
      <c r="E3868" s="8"/>
      <c r="F3868" s="8"/>
      <c r="G3868" s="9"/>
      <c r="H3868" s="8"/>
      <c r="I3868" s="8"/>
      <c r="J3868" s="9"/>
      <c r="K3868" s="8"/>
      <c r="L3868" s="8"/>
      <c r="M3868" s="9"/>
      <c r="N3868" s="8"/>
      <c r="O3868" s="8"/>
      <c r="P3868" s="9"/>
      <c r="Q3868" s="8"/>
      <c r="R3868" s="8"/>
      <c r="S3868" s="9"/>
      <c r="T3868" s="8"/>
      <c r="U3868" s="8"/>
      <c r="V3868" s="9"/>
      <c r="W3868" s="8"/>
      <c r="X3868" s="8"/>
      <c r="Y3868" s="9"/>
      <c r="Z3868" s="8"/>
      <c r="AA3868" s="8"/>
      <c r="AB3868" s="9"/>
      <c r="AC3868" s="8"/>
      <c r="AD3868" s="8"/>
      <c r="AE3868" s="9"/>
      <c r="AF3868" s="8"/>
      <c r="AG3868" s="8"/>
      <c r="AH3868" s="9"/>
      <c r="AI3868" s="13"/>
      <c r="AJ3868" s="8"/>
      <c r="AK3868" s="8"/>
      <c r="AL3868" s="8"/>
      <c r="AM3868" s="3"/>
    </row>
    <row r="3869" spans="1:39" s="10" customFormat="1" ht="18.95" customHeight="1" x14ac:dyDescent="0.25">
      <c r="A3869" s="8"/>
      <c r="B3869" s="8"/>
      <c r="C3869" s="8"/>
      <c r="D3869" s="9"/>
      <c r="E3869" s="8"/>
      <c r="F3869" s="8"/>
      <c r="G3869" s="9"/>
      <c r="H3869" s="8"/>
      <c r="I3869" s="8"/>
      <c r="J3869" s="9"/>
      <c r="K3869" s="8"/>
      <c r="L3869" s="8"/>
      <c r="M3869" s="9"/>
      <c r="N3869" s="8"/>
      <c r="O3869" s="8"/>
      <c r="P3869" s="9"/>
      <c r="Q3869" s="8"/>
      <c r="R3869" s="8"/>
      <c r="S3869" s="9"/>
      <c r="T3869" s="8"/>
      <c r="U3869" s="8"/>
      <c r="V3869" s="9"/>
      <c r="W3869" s="8"/>
      <c r="X3869" s="8"/>
      <c r="Y3869" s="9"/>
      <c r="Z3869" s="8"/>
      <c r="AA3869" s="8"/>
      <c r="AB3869" s="9"/>
      <c r="AC3869" s="8"/>
      <c r="AD3869" s="8"/>
      <c r="AE3869" s="9"/>
      <c r="AF3869" s="8"/>
      <c r="AG3869" s="8"/>
      <c r="AH3869" s="9"/>
      <c r="AI3869" s="13"/>
      <c r="AJ3869" s="8"/>
      <c r="AK3869" s="8"/>
      <c r="AL3869" s="8"/>
      <c r="AM3869" s="3"/>
    </row>
    <row r="3870" spans="1:39" s="10" customFormat="1" ht="18.95" customHeight="1" x14ac:dyDescent="0.25">
      <c r="A3870" s="8"/>
      <c r="B3870" s="8"/>
      <c r="C3870" s="8"/>
      <c r="D3870" s="9"/>
      <c r="E3870" s="8"/>
      <c r="F3870" s="8"/>
      <c r="G3870" s="9"/>
      <c r="H3870" s="8"/>
      <c r="I3870" s="8"/>
      <c r="J3870" s="9"/>
      <c r="K3870" s="8"/>
      <c r="L3870" s="8"/>
      <c r="M3870" s="9"/>
      <c r="N3870" s="8"/>
      <c r="O3870" s="8"/>
      <c r="P3870" s="9"/>
      <c r="Q3870" s="8"/>
      <c r="R3870" s="8"/>
      <c r="S3870" s="9"/>
      <c r="T3870" s="8"/>
      <c r="U3870" s="8"/>
      <c r="V3870" s="9"/>
      <c r="W3870" s="8"/>
      <c r="X3870" s="8"/>
      <c r="Y3870" s="9"/>
      <c r="Z3870" s="8"/>
      <c r="AA3870" s="8"/>
      <c r="AB3870" s="9"/>
      <c r="AC3870" s="8"/>
      <c r="AD3870" s="8"/>
      <c r="AE3870" s="9"/>
      <c r="AF3870" s="8"/>
      <c r="AG3870" s="8"/>
      <c r="AH3870" s="9"/>
      <c r="AI3870" s="13"/>
      <c r="AJ3870" s="8"/>
      <c r="AK3870" s="8"/>
      <c r="AL3870" s="8"/>
      <c r="AM3870" s="3"/>
    </row>
    <row r="3871" spans="1:39" s="10" customFormat="1" ht="18.95" customHeight="1" x14ac:dyDescent="0.25">
      <c r="A3871" s="8"/>
      <c r="B3871" s="8"/>
      <c r="C3871" s="8"/>
      <c r="D3871" s="9"/>
      <c r="E3871" s="8"/>
      <c r="F3871" s="8"/>
      <c r="G3871" s="9"/>
      <c r="H3871" s="8"/>
      <c r="I3871" s="8"/>
      <c r="J3871" s="9"/>
      <c r="K3871" s="8"/>
      <c r="L3871" s="8"/>
      <c r="M3871" s="9"/>
      <c r="N3871" s="8"/>
      <c r="O3871" s="8"/>
      <c r="P3871" s="9"/>
      <c r="Q3871" s="8"/>
      <c r="R3871" s="8"/>
      <c r="S3871" s="9"/>
      <c r="T3871" s="8"/>
      <c r="U3871" s="8"/>
      <c r="V3871" s="9"/>
      <c r="W3871" s="8"/>
      <c r="X3871" s="8"/>
      <c r="Y3871" s="9"/>
      <c r="Z3871" s="8"/>
      <c r="AA3871" s="8"/>
      <c r="AB3871" s="9"/>
      <c r="AC3871" s="8"/>
      <c r="AD3871" s="8"/>
      <c r="AE3871" s="9"/>
      <c r="AF3871" s="8"/>
      <c r="AG3871" s="8"/>
      <c r="AH3871" s="9"/>
      <c r="AI3871" s="13"/>
      <c r="AJ3871" s="8"/>
      <c r="AK3871" s="8"/>
      <c r="AL3871" s="8"/>
      <c r="AM3871" s="3"/>
    </row>
    <row r="3872" spans="1:39" s="10" customFormat="1" ht="18.95" customHeight="1" x14ac:dyDescent="0.25">
      <c r="A3872" s="8"/>
      <c r="B3872" s="8"/>
      <c r="C3872" s="8"/>
      <c r="D3872" s="9"/>
      <c r="E3872" s="8"/>
      <c r="F3872" s="8"/>
      <c r="G3872" s="9"/>
      <c r="H3872" s="8"/>
      <c r="I3872" s="8"/>
      <c r="J3872" s="9"/>
      <c r="K3872" s="8"/>
      <c r="L3872" s="8"/>
      <c r="M3872" s="9"/>
      <c r="N3872" s="8"/>
      <c r="O3872" s="8"/>
      <c r="P3872" s="9"/>
      <c r="Q3872" s="8"/>
      <c r="R3872" s="8"/>
      <c r="S3872" s="9"/>
      <c r="T3872" s="8"/>
      <c r="U3872" s="8"/>
      <c r="V3872" s="9"/>
      <c r="W3872" s="8"/>
      <c r="X3872" s="8"/>
      <c r="Y3872" s="9"/>
      <c r="Z3872" s="8"/>
      <c r="AA3872" s="8"/>
      <c r="AB3872" s="9"/>
      <c r="AC3872" s="8"/>
      <c r="AD3872" s="8"/>
      <c r="AE3872" s="9"/>
      <c r="AF3872" s="8"/>
      <c r="AG3872" s="8"/>
      <c r="AH3872" s="9"/>
      <c r="AI3872" s="13"/>
      <c r="AJ3872" s="8"/>
      <c r="AK3872" s="8"/>
      <c r="AL3872" s="8"/>
      <c r="AM3872" s="3"/>
    </row>
    <row r="3873" spans="1:39" s="10" customFormat="1" ht="18.95" customHeight="1" x14ac:dyDescent="0.25">
      <c r="A3873" s="8"/>
      <c r="B3873" s="8"/>
      <c r="C3873" s="8"/>
      <c r="D3873" s="9"/>
      <c r="E3873" s="8"/>
      <c r="F3873" s="8"/>
      <c r="G3873" s="9"/>
      <c r="H3873" s="8"/>
      <c r="I3873" s="8"/>
      <c r="J3873" s="9"/>
      <c r="K3873" s="8"/>
      <c r="L3873" s="8"/>
      <c r="M3873" s="9"/>
      <c r="N3873" s="8"/>
      <c r="O3873" s="8"/>
      <c r="P3873" s="9"/>
      <c r="Q3873" s="8"/>
      <c r="R3873" s="8"/>
      <c r="S3873" s="9"/>
      <c r="T3873" s="8"/>
      <c r="U3873" s="8"/>
      <c r="V3873" s="9"/>
      <c r="W3873" s="8"/>
      <c r="X3873" s="8"/>
      <c r="Y3873" s="9"/>
      <c r="Z3873" s="8"/>
      <c r="AA3873" s="8"/>
      <c r="AB3873" s="9"/>
      <c r="AC3873" s="8"/>
      <c r="AD3873" s="8"/>
      <c r="AE3873" s="9"/>
      <c r="AF3873" s="8"/>
      <c r="AG3873" s="8"/>
      <c r="AH3873" s="9"/>
      <c r="AI3873" s="13"/>
      <c r="AJ3873" s="8"/>
      <c r="AK3873" s="8"/>
      <c r="AL3873" s="8"/>
      <c r="AM3873" s="3"/>
    </row>
    <row r="3874" spans="1:39" s="10" customFormat="1" ht="18.95" customHeight="1" x14ac:dyDescent="0.25">
      <c r="A3874" s="8"/>
      <c r="B3874" s="8"/>
      <c r="C3874" s="8"/>
      <c r="D3874" s="9"/>
      <c r="E3874" s="8"/>
      <c r="F3874" s="8"/>
      <c r="G3874" s="9"/>
      <c r="H3874" s="8"/>
      <c r="I3874" s="8"/>
      <c r="J3874" s="9"/>
      <c r="K3874" s="8"/>
      <c r="L3874" s="8"/>
      <c r="M3874" s="9"/>
      <c r="N3874" s="8"/>
      <c r="O3874" s="8"/>
      <c r="P3874" s="9"/>
      <c r="Q3874" s="8"/>
      <c r="R3874" s="8"/>
      <c r="S3874" s="9"/>
      <c r="T3874" s="8"/>
      <c r="U3874" s="8"/>
      <c r="V3874" s="9"/>
      <c r="W3874" s="8"/>
      <c r="X3874" s="8"/>
      <c r="Y3874" s="9"/>
      <c r="Z3874" s="8"/>
      <c r="AA3874" s="8"/>
      <c r="AB3874" s="9"/>
      <c r="AC3874" s="8"/>
      <c r="AD3874" s="8"/>
      <c r="AE3874" s="9"/>
      <c r="AF3874" s="8"/>
      <c r="AG3874" s="8"/>
      <c r="AH3874" s="9"/>
      <c r="AI3874" s="13"/>
      <c r="AJ3874" s="8"/>
      <c r="AK3874" s="8"/>
      <c r="AL3874" s="8"/>
      <c r="AM3874" s="3"/>
    </row>
    <row r="3875" spans="1:39" s="10" customFormat="1" ht="18.95" customHeight="1" x14ac:dyDescent="0.25">
      <c r="A3875" s="8"/>
      <c r="B3875" s="8"/>
      <c r="C3875" s="8"/>
      <c r="D3875" s="9"/>
      <c r="E3875" s="8"/>
      <c r="F3875" s="8"/>
      <c r="G3875" s="9"/>
      <c r="H3875" s="8"/>
      <c r="I3875" s="8"/>
      <c r="J3875" s="9"/>
      <c r="K3875" s="8"/>
      <c r="L3875" s="8"/>
      <c r="M3875" s="9"/>
      <c r="N3875" s="8"/>
      <c r="O3875" s="8"/>
      <c r="P3875" s="9"/>
      <c r="Q3875" s="8"/>
      <c r="R3875" s="8"/>
      <c r="S3875" s="9"/>
      <c r="T3875" s="8"/>
      <c r="U3875" s="8"/>
      <c r="V3875" s="9"/>
      <c r="W3875" s="8"/>
      <c r="X3875" s="8"/>
      <c r="Y3875" s="9"/>
      <c r="Z3875" s="8"/>
      <c r="AA3875" s="8"/>
      <c r="AB3875" s="9"/>
      <c r="AC3875" s="8"/>
      <c r="AD3875" s="8"/>
      <c r="AE3875" s="9"/>
      <c r="AF3875" s="8"/>
      <c r="AG3875" s="8"/>
      <c r="AH3875" s="9"/>
      <c r="AI3875" s="13"/>
      <c r="AJ3875" s="8"/>
      <c r="AK3875" s="8"/>
      <c r="AL3875" s="8"/>
      <c r="AM3875" s="3"/>
    </row>
    <row r="3876" spans="1:39" s="10" customFormat="1" ht="18.95" customHeight="1" x14ac:dyDescent="0.25">
      <c r="A3876" s="8"/>
      <c r="B3876" s="8"/>
      <c r="C3876" s="8"/>
      <c r="D3876" s="9"/>
      <c r="E3876" s="8"/>
      <c r="F3876" s="8"/>
      <c r="G3876" s="9"/>
      <c r="H3876" s="8"/>
      <c r="I3876" s="8"/>
      <c r="J3876" s="9"/>
      <c r="K3876" s="8"/>
      <c r="L3876" s="8"/>
      <c r="M3876" s="9"/>
      <c r="N3876" s="8"/>
      <c r="O3876" s="8"/>
      <c r="P3876" s="9"/>
      <c r="Q3876" s="8"/>
      <c r="R3876" s="8"/>
      <c r="S3876" s="9"/>
      <c r="T3876" s="8"/>
      <c r="U3876" s="8"/>
      <c r="V3876" s="9"/>
      <c r="W3876" s="8"/>
      <c r="X3876" s="8"/>
      <c r="Y3876" s="9"/>
      <c r="Z3876" s="8"/>
      <c r="AA3876" s="8"/>
      <c r="AB3876" s="9"/>
      <c r="AC3876" s="8"/>
      <c r="AD3876" s="8"/>
      <c r="AE3876" s="9"/>
      <c r="AF3876" s="8"/>
      <c r="AG3876" s="8"/>
      <c r="AH3876" s="9"/>
      <c r="AI3876" s="13"/>
      <c r="AJ3876" s="8"/>
      <c r="AK3876" s="8"/>
      <c r="AL3876" s="8"/>
      <c r="AM3876" s="3"/>
    </row>
    <row r="3877" spans="1:39" s="10" customFormat="1" ht="18.95" customHeight="1" x14ac:dyDescent="0.25">
      <c r="A3877" s="8"/>
      <c r="B3877" s="8"/>
      <c r="C3877" s="8"/>
      <c r="D3877" s="9"/>
      <c r="E3877" s="8"/>
      <c r="F3877" s="8"/>
      <c r="G3877" s="9"/>
      <c r="H3877" s="8"/>
      <c r="I3877" s="8"/>
      <c r="J3877" s="9"/>
      <c r="K3877" s="8"/>
      <c r="L3877" s="8"/>
      <c r="M3877" s="9"/>
      <c r="N3877" s="8"/>
      <c r="O3877" s="8"/>
      <c r="P3877" s="9"/>
      <c r="Q3877" s="8"/>
      <c r="R3877" s="8"/>
      <c r="S3877" s="9"/>
      <c r="T3877" s="8"/>
      <c r="U3877" s="8"/>
      <c r="V3877" s="9"/>
      <c r="W3877" s="8"/>
      <c r="X3877" s="8"/>
      <c r="Y3877" s="9"/>
      <c r="Z3877" s="8"/>
      <c r="AA3877" s="8"/>
      <c r="AB3877" s="9"/>
      <c r="AC3877" s="8"/>
      <c r="AD3877" s="8"/>
      <c r="AE3877" s="9"/>
      <c r="AF3877" s="8"/>
      <c r="AG3877" s="8"/>
      <c r="AH3877" s="9"/>
      <c r="AI3877" s="13"/>
      <c r="AJ3877" s="8"/>
      <c r="AK3877" s="8"/>
      <c r="AL3877" s="8"/>
      <c r="AM3877" s="3"/>
    </row>
    <row r="3878" spans="1:39" s="10" customFormat="1" ht="18.95" customHeight="1" x14ac:dyDescent="0.25">
      <c r="A3878" s="8"/>
      <c r="B3878" s="8"/>
      <c r="C3878" s="8"/>
      <c r="D3878" s="9"/>
      <c r="E3878" s="8"/>
      <c r="F3878" s="8"/>
      <c r="G3878" s="9"/>
      <c r="H3878" s="8"/>
      <c r="I3878" s="8"/>
      <c r="J3878" s="9"/>
      <c r="K3878" s="8"/>
      <c r="L3878" s="8"/>
      <c r="M3878" s="9"/>
      <c r="N3878" s="8"/>
      <c r="O3878" s="8"/>
      <c r="P3878" s="9"/>
      <c r="Q3878" s="8"/>
      <c r="R3878" s="8"/>
      <c r="S3878" s="9"/>
      <c r="T3878" s="8"/>
      <c r="U3878" s="8"/>
      <c r="V3878" s="9"/>
      <c r="W3878" s="8"/>
      <c r="X3878" s="8"/>
      <c r="Y3878" s="9"/>
      <c r="Z3878" s="8"/>
      <c r="AA3878" s="8"/>
      <c r="AB3878" s="9"/>
      <c r="AC3878" s="8"/>
      <c r="AD3878" s="8"/>
      <c r="AE3878" s="9"/>
      <c r="AF3878" s="8"/>
      <c r="AG3878" s="8"/>
      <c r="AH3878" s="9"/>
      <c r="AI3878" s="13"/>
      <c r="AJ3878" s="8"/>
      <c r="AK3878" s="8"/>
      <c r="AL3878" s="8"/>
      <c r="AM3878" s="3"/>
    </row>
    <row r="3879" spans="1:39" s="10" customFormat="1" ht="18.95" customHeight="1" x14ac:dyDescent="0.25">
      <c r="A3879" s="8"/>
      <c r="B3879" s="8"/>
      <c r="C3879" s="8"/>
      <c r="D3879" s="9"/>
      <c r="E3879" s="8"/>
      <c r="F3879" s="8"/>
      <c r="G3879" s="9"/>
      <c r="H3879" s="8"/>
      <c r="I3879" s="8"/>
      <c r="J3879" s="9"/>
      <c r="K3879" s="8"/>
      <c r="L3879" s="8"/>
      <c r="M3879" s="9"/>
      <c r="N3879" s="8"/>
      <c r="O3879" s="8"/>
      <c r="P3879" s="9"/>
      <c r="Q3879" s="8"/>
      <c r="R3879" s="8"/>
      <c r="S3879" s="9"/>
      <c r="T3879" s="8"/>
      <c r="U3879" s="8"/>
      <c r="V3879" s="9"/>
      <c r="W3879" s="8"/>
      <c r="X3879" s="8"/>
      <c r="Y3879" s="9"/>
      <c r="Z3879" s="8"/>
      <c r="AA3879" s="8"/>
      <c r="AB3879" s="9"/>
      <c r="AC3879" s="8"/>
      <c r="AD3879" s="8"/>
      <c r="AE3879" s="9"/>
      <c r="AF3879" s="8"/>
      <c r="AG3879" s="8"/>
      <c r="AH3879" s="9"/>
      <c r="AI3879" s="13"/>
      <c r="AJ3879" s="8"/>
      <c r="AK3879" s="8"/>
      <c r="AL3879" s="8"/>
      <c r="AM3879" s="3"/>
    </row>
    <row r="3880" spans="1:39" s="10" customFormat="1" ht="18.95" customHeight="1" x14ac:dyDescent="0.25">
      <c r="A3880" s="8"/>
      <c r="B3880" s="8"/>
      <c r="C3880" s="8"/>
      <c r="D3880" s="9"/>
      <c r="E3880" s="8"/>
      <c r="F3880" s="8"/>
      <c r="G3880" s="9"/>
      <c r="H3880" s="8"/>
      <c r="I3880" s="8"/>
      <c r="J3880" s="9"/>
      <c r="K3880" s="8"/>
      <c r="L3880" s="8"/>
      <c r="M3880" s="9"/>
      <c r="N3880" s="8"/>
      <c r="O3880" s="8"/>
      <c r="P3880" s="9"/>
      <c r="Q3880" s="8"/>
      <c r="R3880" s="8"/>
      <c r="S3880" s="9"/>
      <c r="T3880" s="8"/>
      <c r="U3880" s="8"/>
      <c r="V3880" s="9"/>
      <c r="W3880" s="8"/>
      <c r="X3880" s="8"/>
      <c r="Y3880" s="9"/>
      <c r="Z3880" s="8"/>
      <c r="AA3880" s="8"/>
      <c r="AB3880" s="9"/>
      <c r="AC3880" s="8"/>
      <c r="AD3880" s="8"/>
      <c r="AE3880" s="9"/>
      <c r="AF3880" s="8"/>
      <c r="AG3880" s="8"/>
      <c r="AH3880" s="9"/>
      <c r="AI3880" s="13"/>
      <c r="AJ3880" s="8"/>
      <c r="AK3880" s="8"/>
      <c r="AL3880" s="8"/>
      <c r="AM3880" s="3"/>
    </row>
    <row r="3881" spans="1:39" s="10" customFormat="1" ht="18.95" customHeight="1" x14ac:dyDescent="0.25">
      <c r="A3881" s="8"/>
      <c r="B3881" s="8"/>
      <c r="C3881" s="8"/>
      <c r="D3881" s="9"/>
      <c r="E3881" s="8"/>
      <c r="F3881" s="8"/>
      <c r="G3881" s="9"/>
      <c r="H3881" s="8"/>
      <c r="I3881" s="8"/>
      <c r="J3881" s="9"/>
      <c r="K3881" s="8"/>
      <c r="L3881" s="8"/>
      <c r="M3881" s="9"/>
      <c r="N3881" s="8"/>
      <c r="O3881" s="8"/>
      <c r="P3881" s="9"/>
      <c r="Q3881" s="8"/>
      <c r="R3881" s="8"/>
      <c r="S3881" s="9"/>
      <c r="T3881" s="8"/>
      <c r="U3881" s="8"/>
      <c r="V3881" s="9"/>
      <c r="W3881" s="8"/>
      <c r="X3881" s="8"/>
      <c r="Y3881" s="9"/>
      <c r="Z3881" s="8"/>
      <c r="AA3881" s="8"/>
      <c r="AB3881" s="9"/>
      <c r="AC3881" s="8"/>
      <c r="AD3881" s="8"/>
      <c r="AE3881" s="9"/>
      <c r="AF3881" s="8"/>
      <c r="AG3881" s="8"/>
      <c r="AH3881" s="9"/>
      <c r="AI3881" s="13"/>
      <c r="AJ3881" s="8"/>
      <c r="AK3881" s="8"/>
      <c r="AL3881" s="8"/>
      <c r="AM3881" s="3"/>
    </row>
    <row r="3882" spans="1:39" s="10" customFormat="1" ht="18.95" customHeight="1" x14ac:dyDescent="0.25">
      <c r="A3882" s="8"/>
      <c r="B3882" s="8"/>
      <c r="C3882" s="8"/>
      <c r="D3882" s="9"/>
      <c r="E3882" s="8"/>
      <c r="F3882" s="8"/>
      <c r="G3882" s="9"/>
      <c r="H3882" s="8"/>
      <c r="I3882" s="8"/>
      <c r="J3882" s="9"/>
      <c r="K3882" s="8"/>
      <c r="L3882" s="8"/>
      <c r="M3882" s="9"/>
      <c r="N3882" s="8"/>
      <c r="O3882" s="8"/>
      <c r="P3882" s="9"/>
      <c r="Q3882" s="8"/>
      <c r="R3882" s="8"/>
      <c r="S3882" s="9"/>
      <c r="T3882" s="8"/>
      <c r="U3882" s="8"/>
      <c r="V3882" s="9"/>
      <c r="W3882" s="8"/>
      <c r="X3882" s="8"/>
      <c r="Y3882" s="9"/>
      <c r="Z3882" s="8"/>
      <c r="AA3882" s="8"/>
      <c r="AB3882" s="9"/>
      <c r="AC3882" s="8"/>
      <c r="AD3882" s="8"/>
      <c r="AE3882" s="9"/>
      <c r="AF3882" s="8"/>
      <c r="AG3882" s="8"/>
      <c r="AH3882" s="9"/>
      <c r="AI3882" s="13"/>
      <c r="AJ3882" s="8"/>
      <c r="AK3882" s="8"/>
      <c r="AL3882" s="8"/>
      <c r="AM3882" s="3"/>
    </row>
    <row r="3883" spans="1:39" s="10" customFormat="1" ht="18.95" customHeight="1" x14ac:dyDescent="0.25">
      <c r="A3883" s="8"/>
      <c r="B3883" s="8"/>
      <c r="C3883" s="8"/>
      <c r="D3883" s="9"/>
      <c r="E3883" s="8"/>
      <c r="F3883" s="8"/>
      <c r="G3883" s="9"/>
      <c r="H3883" s="8"/>
      <c r="I3883" s="8"/>
      <c r="J3883" s="9"/>
      <c r="K3883" s="8"/>
      <c r="L3883" s="8"/>
      <c r="M3883" s="9"/>
      <c r="N3883" s="8"/>
      <c r="O3883" s="8"/>
      <c r="P3883" s="9"/>
      <c r="Q3883" s="8"/>
      <c r="R3883" s="8"/>
      <c r="S3883" s="9"/>
      <c r="T3883" s="8"/>
      <c r="U3883" s="8"/>
      <c r="V3883" s="9"/>
      <c r="W3883" s="8"/>
      <c r="X3883" s="8"/>
      <c r="Y3883" s="9"/>
      <c r="Z3883" s="8"/>
      <c r="AA3883" s="8"/>
      <c r="AB3883" s="9"/>
      <c r="AC3883" s="8"/>
      <c r="AD3883" s="8"/>
      <c r="AE3883" s="9"/>
      <c r="AF3883" s="8"/>
      <c r="AG3883" s="8"/>
      <c r="AH3883" s="9"/>
      <c r="AI3883" s="13"/>
      <c r="AJ3883" s="8"/>
      <c r="AK3883" s="8"/>
      <c r="AL3883" s="8"/>
      <c r="AM3883" s="3"/>
    </row>
    <row r="3884" spans="1:39" s="10" customFormat="1" ht="18.95" customHeight="1" x14ac:dyDescent="0.25">
      <c r="A3884" s="8"/>
      <c r="B3884" s="8"/>
      <c r="C3884" s="8"/>
      <c r="D3884" s="9"/>
      <c r="E3884" s="8"/>
      <c r="F3884" s="8"/>
      <c r="G3884" s="9"/>
      <c r="H3884" s="8"/>
      <c r="I3884" s="8"/>
      <c r="J3884" s="9"/>
      <c r="K3884" s="8"/>
      <c r="L3884" s="8"/>
      <c r="M3884" s="9"/>
      <c r="N3884" s="8"/>
      <c r="O3884" s="8"/>
      <c r="P3884" s="9"/>
      <c r="Q3884" s="8"/>
      <c r="R3884" s="8"/>
      <c r="S3884" s="9"/>
      <c r="T3884" s="8"/>
      <c r="U3884" s="8"/>
      <c r="V3884" s="9"/>
      <c r="W3884" s="8"/>
      <c r="X3884" s="8"/>
      <c r="Y3884" s="9"/>
      <c r="Z3884" s="8"/>
      <c r="AA3884" s="8"/>
      <c r="AB3884" s="9"/>
      <c r="AC3884" s="8"/>
      <c r="AD3884" s="8"/>
      <c r="AE3884" s="9"/>
      <c r="AF3884" s="8"/>
      <c r="AG3884" s="8"/>
      <c r="AH3884" s="9"/>
      <c r="AI3884" s="13"/>
      <c r="AJ3884" s="8"/>
      <c r="AK3884" s="8"/>
      <c r="AL3884" s="8"/>
      <c r="AM3884" s="3"/>
    </row>
    <row r="3885" spans="1:39" s="10" customFormat="1" ht="18.95" customHeight="1" x14ac:dyDescent="0.25">
      <c r="A3885" s="8"/>
      <c r="B3885" s="8"/>
      <c r="C3885" s="8"/>
      <c r="D3885" s="9"/>
      <c r="E3885" s="8"/>
      <c r="F3885" s="8"/>
      <c r="G3885" s="9"/>
      <c r="H3885" s="8"/>
      <c r="I3885" s="8"/>
      <c r="J3885" s="9"/>
      <c r="K3885" s="8"/>
      <c r="L3885" s="8"/>
      <c r="M3885" s="9"/>
      <c r="N3885" s="8"/>
      <c r="O3885" s="8"/>
      <c r="P3885" s="9"/>
      <c r="Q3885" s="8"/>
      <c r="R3885" s="8"/>
      <c r="S3885" s="9"/>
      <c r="T3885" s="8"/>
      <c r="U3885" s="8"/>
      <c r="V3885" s="9"/>
      <c r="W3885" s="8"/>
      <c r="X3885" s="8"/>
      <c r="Y3885" s="9"/>
      <c r="Z3885" s="8"/>
      <c r="AA3885" s="8"/>
      <c r="AB3885" s="9"/>
      <c r="AC3885" s="8"/>
      <c r="AD3885" s="8"/>
      <c r="AE3885" s="9"/>
      <c r="AF3885" s="8"/>
      <c r="AG3885" s="8"/>
      <c r="AH3885" s="9"/>
      <c r="AI3885" s="13"/>
      <c r="AJ3885" s="8"/>
      <c r="AK3885" s="8"/>
      <c r="AL3885" s="8"/>
      <c r="AM3885" s="3"/>
    </row>
    <row r="3886" spans="1:39" s="10" customFormat="1" ht="18.95" customHeight="1" x14ac:dyDescent="0.25">
      <c r="A3886" s="8"/>
      <c r="B3886" s="8"/>
      <c r="C3886" s="8"/>
      <c r="D3886" s="9"/>
      <c r="E3886" s="8"/>
      <c r="F3886" s="8"/>
      <c r="G3886" s="9"/>
      <c r="H3886" s="8"/>
      <c r="I3886" s="8"/>
      <c r="J3886" s="9"/>
      <c r="K3886" s="8"/>
      <c r="L3886" s="8"/>
      <c r="M3886" s="9"/>
      <c r="N3886" s="8"/>
      <c r="O3886" s="8"/>
      <c r="P3886" s="9"/>
      <c r="Q3886" s="8"/>
      <c r="R3886" s="8"/>
      <c r="S3886" s="9"/>
      <c r="T3886" s="8"/>
      <c r="U3886" s="8"/>
      <c r="V3886" s="9"/>
      <c r="W3886" s="8"/>
      <c r="X3886" s="8"/>
      <c r="Y3886" s="9"/>
      <c r="Z3886" s="8"/>
      <c r="AA3886" s="8"/>
      <c r="AB3886" s="9"/>
      <c r="AC3886" s="8"/>
      <c r="AD3886" s="8"/>
      <c r="AE3886" s="9"/>
      <c r="AF3886" s="8"/>
      <c r="AG3886" s="8"/>
      <c r="AH3886" s="9"/>
      <c r="AI3886" s="13"/>
      <c r="AJ3886" s="8"/>
      <c r="AK3886" s="8"/>
      <c r="AL3886" s="8"/>
      <c r="AM3886" s="3"/>
    </row>
    <row r="3887" spans="1:39" s="10" customFormat="1" ht="18.95" customHeight="1" x14ac:dyDescent="0.25">
      <c r="A3887" s="8"/>
      <c r="B3887" s="8"/>
      <c r="C3887" s="8"/>
      <c r="D3887" s="9"/>
      <c r="E3887" s="8"/>
      <c r="F3887" s="8"/>
      <c r="G3887" s="9"/>
      <c r="H3887" s="8"/>
      <c r="I3887" s="8"/>
      <c r="J3887" s="9"/>
      <c r="K3887" s="8"/>
      <c r="L3887" s="8"/>
      <c r="M3887" s="9"/>
      <c r="N3887" s="8"/>
      <c r="O3887" s="8"/>
      <c r="P3887" s="9"/>
      <c r="Q3887" s="8"/>
      <c r="R3887" s="8"/>
      <c r="S3887" s="9"/>
      <c r="T3887" s="8"/>
      <c r="U3887" s="8"/>
      <c r="V3887" s="9"/>
      <c r="W3887" s="8"/>
      <c r="X3887" s="8"/>
      <c r="Y3887" s="9"/>
      <c r="Z3887" s="8"/>
      <c r="AA3887" s="8"/>
      <c r="AB3887" s="9"/>
      <c r="AC3887" s="8"/>
      <c r="AD3887" s="8"/>
      <c r="AE3887" s="9"/>
      <c r="AF3887" s="8"/>
      <c r="AG3887" s="8"/>
      <c r="AH3887" s="9"/>
      <c r="AI3887" s="13"/>
      <c r="AJ3887" s="8"/>
      <c r="AK3887" s="8"/>
      <c r="AL3887" s="8"/>
      <c r="AM3887" s="3"/>
    </row>
    <row r="3888" spans="1:39" s="10" customFormat="1" ht="18.95" customHeight="1" x14ac:dyDescent="0.25">
      <c r="A3888" s="8"/>
      <c r="B3888" s="8"/>
      <c r="C3888" s="8"/>
      <c r="D3888" s="9"/>
      <c r="E3888" s="8"/>
      <c r="F3888" s="8"/>
      <c r="G3888" s="9"/>
      <c r="H3888" s="8"/>
      <c r="I3888" s="8"/>
      <c r="J3888" s="9"/>
      <c r="K3888" s="8"/>
      <c r="L3888" s="8"/>
      <c r="M3888" s="9"/>
      <c r="N3888" s="8"/>
      <c r="O3888" s="8"/>
      <c r="P3888" s="9"/>
      <c r="Q3888" s="8"/>
      <c r="R3888" s="8"/>
      <c r="S3888" s="9"/>
      <c r="T3888" s="8"/>
      <c r="U3888" s="8"/>
      <c r="V3888" s="9"/>
      <c r="W3888" s="8"/>
      <c r="X3888" s="8"/>
      <c r="Y3888" s="9"/>
      <c r="Z3888" s="8"/>
      <c r="AA3888" s="8"/>
      <c r="AB3888" s="9"/>
      <c r="AC3888" s="8"/>
      <c r="AD3888" s="8"/>
      <c r="AE3888" s="9"/>
      <c r="AF3888" s="8"/>
      <c r="AG3888" s="8"/>
      <c r="AH3888" s="9"/>
      <c r="AI3888" s="13"/>
      <c r="AJ3888" s="8"/>
      <c r="AK3888" s="8"/>
      <c r="AL3888" s="8"/>
      <c r="AM3888" s="3"/>
    </row>
    <row r="3889" spans="1:39" s="10" customFormat="1" ht="18.95" customHeight="1" x14ac:dyDescent="0.25">
      <c r="A3889" s="8"/>
      <c r="B3889" s="8"/>
      <c r="C3889" s="8"/>
      <c r="D3889" s="9"/>
      <c r="E3889" s="8"/>
      <c r="F3889" s="8"/>
      <c r="G3889" s="9"/>
      <c r="H3889" s="8"/>
      <c r="I3889" s="8"/>
      <c r="J3889" s="9"/>
      <c r="K3889" s="8"/>
      <c r="L3889" s="8"/>
      <c r="M3889" s="9"/>
      <c r="N3889" s="8"/>
      <c r="O3889" s="8"/>
      <c r="P3889" s="9"/>
      <c r="Q3889" s="8"/>
      <c r="R3889" s="8"/>
      <c r="S3889" s="9"/>
      <c r="T3889" s="8"/>
      <c r="U3889" s="8"/>
      <c r="V3889" s="9"/>
      <c r="W3889" s="8"/>
      <c r="X3889" s="8"/>
      <c r="Y3889" s="9"/>
      <c r="Z3889" s="8"/>
      <c r="AA3889" s="8"/>
      <c r="AB3889" s="9"/>
      <c r="AC3889" s="8"/>
      <c r="AD3889" s="8"/>
      <c r="AE3889" s="9"/>
      <c r="AF3889" s="8"/>
      <c r="AG3889" s="8"/>
      <c r="AH3889" s="9"/>
      <c r="AI3889" s="13"/>
      <c r="AJ3889" s="8"/>
      <c r="AK3889" s="8"/>
      <c r="AL3889" s="8"/>
      <c r="AM3889" s="3"/>
    </row>
    <row r="3890" spans="1:39" s="10" customFormat="1" ht="18.95" customHeight="1" x14ac:dyDescent="0.25">
      <c r="A3890" s="8"/>
      <c r="B3890" s="8"/>
      <c r="C3890" s="8"/>
      <c r="D3890" s="9"/>
      <c r="E3890" s="8"/>
      <c r="F3890" s="8"/>
      <c r="G3890" s="9"/>
      <c r="H3890" s="8"/>
      <c r="I3890" s="8"/>
      <c r="J3890" s="9"/>
      <c r="K3890" s="8"/>
      <c r="L3890" s="8"/>
      <c r="M3890" s="9"/>
      <c r="N3890" s="8"/>
      <c r="O3890" s="8"/>
      <c r="P3890" s="9"/>
      <c r="Q3890" s="8"/>
      <c r="R3890" s="8"/>
      <c r="S3890" s="9"/>
      <c r="T3890" s="8"/>
      <c r="U3890" s="8"/>
      <c r="V3890" s="9"/>
      <c r="W3890" s="8"/>
      <c r="X3890" s="8"/>
      <c r="Y3890" s="9"/>
      <c r="Z3890" s="8"/>
      <c r="AA3890" s="8"/>
      <c r="AB3890" s="9"/>
      <c r="AC3890" s="8"/>
      <c r="AD3890" s="8"/>
      <c r="AE3890" s="9"/>
      <c r="AF3890" s="8"/>
      <c r="AG3890" s="8"/>
      <c r="AH3890" s="9"/>
      <c r="AI3890" s="13"/>
      <c r="AJ3890" s="8"/>
      <c r="AK3890" s="8"/>
      <c r="AL3890" s="8"/>
      <c r="AM3890" s="3"/>
    </row>
    <row r="3891" spans="1:39" s="10" customFormat="1" ht="18.95" customHeight="1" x14ac:dyDescent="0.25">
      <c r="A3891" s="8"/>
      <c r="B3891" s="8"/>
      <c r="C3891" s="8"/>
      <c r="D3891" s="9"/>
      <c r="E3891" s="8"/>
      <c r="F3891" s="8"/>
      <c r="G3891" s="9"/>
      <c r="H3891" s="8"/>
      <c r="I3891" s="8"/>
      <c r="J3891" s="9"/>
      <c r="K3891" s="8"/>
      <c r="L3891" s="8"/>
      <c r="M3891" s="9"/>
      <c r="N3891" s="8"/>
      <c r="O3891" s="8"/>
      <c r="P3891" s="9"/>
      <c r="Q3891" s="8"/>
      <c r="R3891" s="8"/>
      <c r="S3891" s="9"/>
      <c r="T3891" s="8"/>
      <c r="U3891" s="8"/>
      <c r="V3891" s="9"/>
      <c r="W3891" s="8"/>
      <c r="X3891" s="8"/>
      <c r="Y3891" s="9"/>
      <c r="Z3891" s="8"/>
      <c r="AA3891" s="8"/>
      <c r="AB3891" s="9"/>
      <c r="AC3891" s="8"/>
      <c r="AD3891" s="8"/>
      <c r="AE3891" s="9"/>
      <c r="AF3891" s="8"/>
      <c r="AG3891" s="8"/>
      <c r="AH3891" s="9"/>
      <c r="AI3891" s="13"/>
      <c r="AJ3891" s="8"/>
      <c r="AK3891" s="8"/>
      <c r="AL3891" s="8"/>
      <c r="AM3891" s="3"/>
    </row>
    <row r="3892" spans="1:39" s="10" customFormat="1" ht="18.95" customHeight="1" x14ac:dyDescent="0.25">
      <c r="A3892" s="8"/>
      <c r="B3892" s="8"/>
      <c r="C3892" s="8"/>
      <c r="D3892" s="9"/>
      <c r="E3892" s="8"/>
      <c r="F3892" s="8"/>
      <c r="G3892" s="9"/>
      <c r="H3892" s="8"/>
      <c r="I3892" s="8"/>
      <c r="J3892" s="9"/>
      <c r="K3892" s="8"/>
      <c r="L3892" s="8"/>
      <c r="M3892" s="9"/>
      <c r="N3892" s="8"/>
      <c r="O3892" s="8"/>
      <c r="P3892" s="9"/>
      <c r="Q3892" s="8"/>
      <c r="R3892" s="8"/>
      <c r="S3892" s="9"/>
      <c r="T3892" s="8"/>
      <c r="U3892" s="8"/>
      <c r="V3892" s="9"/>
      <c r="W3892" s="8"/>
      <c r="X3892" s="8"/>
      <c r="Y3892" s="9"/>
      <c r="Z3892" s="8"/>
      <c r="AA3892" s="8"/>
      <c r="AB3892" s="9"/>
      <c r="AC3892" s="8"/>
      <c r="AD3892" s="8"/>
      <c r="AE3892" s="9"/>
      <c r="AF3892" s="8"/>
      <c r="AG3892" s="8"/>
      <c r="AH3892" s="9"/>
      <c r="AI3892" s="13"/>
      <c r="AJ3892" s="8"/>
      <c r="AK3892" s="8"/>
      <c r="AL3892" s="8"/>
      <c r="AM3892" s="3"/>
    </row>
    <row r="3893" spans="1:39" s="10" customFormat="1" ht="18.95" customHeight="1" x14ac:dyDescent="0.25">
      <c r="A3893" s="8"/>
      <c r="B3893" s="8"/>
      <c r="C3893" s="8"/>
      <c r="D3893" s="9"/>
      <c r="E3893" s="8"/>
      <c r="F3893" s="8"/>
      <c r="G3893" s="9"/>
      <c r="H3893" s="8"/>
      <c r="I3893" s="8"/>
      <c r="J3893" s="9"/>
      <c r="K3893" s="8"/>
      <c r="L3893" s="8"/>
      <c r="M3893" s="9"/>
      <c r="N3893" s="8"/>
      <c r="O3893" s="8"/>
      <c r="P3893" s="9"/>
      <c r="Q3893" s="8"/>
      <c r="R3893" s="8"/>
      <c r="S3893" s="9"/>
      <c r="T3893" s="8"/>
      <c r="U3893" s="8"/>
      <c r="V3893" s="9"/>
      <c r="W3893" s="8"/>
      <c r="X3893" s="8"/>
      <c r="Y3893" s="9"/>
      <c r="Z3893" s="8"/>
      <c r="AA3893" s="8"/>
      <c r="AB3893" s="9"/>
      <c r="AC3893" s="8"/>
      <c r="AD3893" s="8"/>
      <c r="AE3893" s="9"/>
      <c r="AF3893" s="8"/>
      <c r="AG3893" s="8"/>
      <c r="AH3893" s="9"/>
      <c r="AI3893" s="13"/>
      <c r="AJ3893" s="8"/>
      <c r="AK3893" s="8"/>
      <c r="AL3893" s="8"/>
      <c r="AM3893" s="3"/>
    </row>
    <row r="3894" spans="1:39" s="10" customFormat="1" ht="18.95" customHeight="1" x14ac:dyDescent="0.25">
      <c r="A3894" s="8"/>
      <c r="B3894" s="8"/>
      <c r="C3894" s="8"/>
      <c r="D3894" s="9"/>
      <c r="E3894" s="8"/>
      <c r="F3894" s="8"/>
      <c r="G3894" s="9"/>
      <c r="H3894" s="8"/>
      <c r="I3894" s="8"/>
      <c r="J3894" s="9"/>
      <c r="K3894" s="8"/>
      <c r="L3894" s="8"/>
      <c r="M3894" s="9"/>
      <c r="N3894" s="8"/>
      <c r="O3894" s="8"/>
      <c r="P3894" s="9"/>
      <c r="Q3894" s="8"/>
      <c r="R3894" s="8"/>
      <c r="S3894" s="9"/>
      <c r="T3894" s="8"/>
      <c r="U3894" s="8"/>
      <c r="V3894" s="9"/>
      <c r="W3894" s="8"/>
      <c r="X3894" s="8"/>
      <c r="Y3894" s="9"/>
      <c r="Z3894" s="8"/>
      <c r="AA3894" s="8"/>
      <c r="AB3894" s="9"/>
      <c r="AC3894" s="8"/>
      <c r="AD3894" s="8"/>
      <c r="AE3894" s="9"/>
      <c r="AF3894" s="8"/>
      <c r="AG3894" s="8"/>
      <c r="AH3894" s="9"/>
      <c r="AI3894" s="13"/>
      <c r="AJ3894" s="8"/>
      <c r="AK3894" s="8"/>
      <c r="AL3894" s="8"/>
      <c r="AM3894" s="3"/>
    </row>
    <row r="3895" spans="1:39" s="10" customFormat="1" ht="18.95" customHeight="1" x14ac:dyDescent="0.25">
      <c r="A3895" s="8"/>
      <c r="B3895" s="8"/>
      <c r="C3895" s="8"/>
      <c r="D3895" s="9"/>
      <c r="E3895" s="8"/>
      <c r="F3895" s="8"/>
      <c r="G3895" s="9"/>
      <c r="H3895" s="8"/>
      <c r="I3895" s="8"/>
      <c r="J3895" s="9"/>
      <c r="K3895" s="8"/>
      <c r="L3895" s="8"/>
      <c r="M3895" s="9"/>
      <c r="N3895" s="8"/>
      <c r="O3895" s="8"/>
      <c r="P3895" s="9"/>
      <c r="Q3895" s="8"/>
      <c r="R3895" s="8"/>
      <c r="S3895" s="9"/>
      <c r="T3895" s="8"/>
      <c r="U3895" s="8"/>
      <c r="V3895" s="9"/>
      <c r="W3895" s="8"/>
      <c r="X3895" s="8"/>
      <c r="Y3895" s="9"/>
      <c r="Z3895" s="8"/>
      <c r="AA3895" s="8"/>
      <c r="AB3895" s="9"/>
      <c r="AC3895" s="8"/>
      <c r="AD3895" s="8"/>
      <c r="AE3895" s="9"/>
      <c r="AF3895" s="8"/>
      <c r="AG3895" s="8"/>
      <c r="AH3895" s="9"/>
      <c r="AI3895" s="13"/>
      <c r="AJ3895" s="8"/>
      <c r="AK3895" s="8"/>
      <c r="AL3895" s="8"/>
      <c r="AM3895" s="3"/>
    </row>
    <row r="3896" spans="1:39" s="10" customFormat="1" ht="18.95" customHeight="1" x14ac:dyDescent="0.25">
      <c r="A3896" s="8"/>
      <c r="B3896" s="8"/>
      <c r="C3896" s="8"/>
      <c r="D3896" s="9"/>
      <c r="E3896" s="8"/>
      <c r="F3896" s="8"/>
      <c r="G3896" s="9"/>
      <c r="H3896" s="8"/>
      <c r="I3896" s="8"/>
      <c r="J3896" s="9"/>
      <c r="K3896" s="8"/>
      <c r="L3896" s="8"/>
      <c r="M3896" s="9"/>
      <c r="N3896" s="8"/>
      <c r="O3896" s="8"/>
      <c r="P3896" s="9"/>
      <c r="Q3896" s="8"/>
      <c r="R3896" s="8"/>
      <c r="S3896" s="9"/>
      <c r="T3896" s="8"/>
      <c r="U3896" s="8"/>
      <c r="V3896" s="9"/>
      <c r="W3896" s="8"/>
      <c r="X3896" s="8"/>
      <c r="Y3896" s="9"/>
      <c r="Z3896" s="8"/>
      <c r="AA3896" s="8"/>
      <c r="AB3896" s="9"/>
      <c r="AC3896" s="8"/>
      <c r="AD3896" s="8"/>
      <c r="AE3896" s="9"/>
      <c r="AF3896" s="8"/>
      <c r="AG3896" s="8"/>
      <c r="AH3896" s="9"/>
      <c r="AI3896" s="13"/>
      <c r="AJ3896" s="8"/>
      <c r="AK3896" s="8"/>
      <c r="AL3896" s="8"/>
      <c r="AM3896" s="3"/>
    </row>
    <row r="3897" spans="1:39" s="10" customFormat="1" ht="18.95" customHeight="1" x14ac:dyDescent="0.25">
      <c r="A3897" s="8"/>
      <c r="B3897" s="8"/>
      <c r="C3897" s="8"/>
      <c r="D3897" s="9"/>
      <c r="E3897" s="8"/>
      <c r="F3897" s="8"/>
      <c r="G3897" s="9"/>
      <c r="H3897" s="8"/>
      <c r="I3897" s="8"/>
      <c r="J3897" s="9"/>
      <c r="K3897" s="8"/>
      <c r="L3897" s="8"/>
      <c r="M3897" s="9"/>
      <c r="N3897" s="8"/>
      <c r="O3897" s="8"/>
      <c r="P3897" s="9"/>
      <c r="Q3897" s="8"/>
      <c r="R3897" s="8"/>
      <c r="S3897" s="9"/>
      <c r="T3897" s="8"/>
      <c r="U3897" s="8"/>
      <c r="V3897" s="9"/>
      <c r="W3897" s="8"/>
      <c r="X3897" s="8"/>
      <c r="Y3897" s="9"/>
      <c r="Z3897" s="8"/>
      <c r="AA3897" s="8"/>
      <c r="AB3897" s="9"/>
      <c r="AC3897" s="8"/>
      <c r="AD3897" s="8"/>
      <c r="AE3897" s="9"/>
      <c r="AF3897" s="8"/>
      <c r="AG3897" s="8"/>
      <c r="AH3897" s="9"/>
      <c r="AI3897" s="13"/>
      <c r="AJ3897" s="8"/>
      <c r="AK3897" s="8"/>
      <c r="AL3897" s="8"/>
      <c r="AM3897" s="3"/>
    </row>
    <row r="3898" spans="1:39" s="10" customFormat="1" ht="18.95" customHeight="1" x14ac:dyDescent="0.25">
      <c r="A3898" s="8"/>
      <c r="B3898" s="8"/>
      <c r="C3898" s="8"/>
      <c r="D3898" s="9"/>
      <c r="E3898" s="8"/>
      <c r="F3898" s="8"/>
      <c r="G3898" s="9"/>
      <c r="H3898" s="8"/>
      <c r="I3898" s="8"/>
      <c r="J3898" s="9"/>
      <c r="K3898" s="8"/>
      <c r="L3898" s="8"/>
      <c r="M3898" s="9"/>
      <c r="N3898" s="8"/>
      <c r="O3898" s="8"/>
      <c r="P3898" s="9"/>
      <c r="Q3898" s="8"/>
      <c r="R3898" s="8"/>
      <c r="S3898" s="9"/>
      <c r="T3898" s="8"/>
      <c r="U3898" s="8"/>
      <c r="V3898" s="9"/>
      <c r="W3898" s="8"/>
      <c r="X3898" s="8"/>
      <c r="Y3898" s="9"/>
      <c r="Z3898" s="8"/>
      <c r="AA3898" s="8"/>
      <c r="AB3898" s="9"/>
      <c r="AC3898" s="8"/>
      <c r="AD3898" s="8"/>
      <c r="AE3898" s="9"/>
      <c r="AF3898" s="8"/>
      <c r="AG3898" s="8"/>
      <c r="AH3898" s="9"/>
      <c r="AI3898" s="13"/>
      <c r="AJ3898" s="8"/>
      <c r="AK3898" s="8"/>
      <c r="AL3898" s="8"/>
      <c r="AM3898" s="3"/>
    </row>
    <row r="3899" spans="1:39" s="10" customFormat="1" ht="18.95" customHeight="1" x14ac:dyDescent="0.25">
      <c r="A3899" s="8"/>
      <c r="B3899" s="8"/>
      <c r="C3899" s="8"/>
      <c r="D3899" s="9"/>
      <c r="E3899" s="8"/>
      <c r="F3899" s="8"/>
      <c r="G3899" s="9"/>
      <c r="H3899" s="8"/>
      <c r="I3899" s="8"/>
      <c r="J3899" s="9"/>
      <c r="K3899" s="8"/>
      <c r="L3899" s="8"/>
      <c r="M3899" s="9"/>
      <c r="N3899" s="8"/>
      <c r="O3899" s="8"/>
      <c r="P3899" s="9"/>
      <c r="Q3899" s="8"/>
      <c r="R3899" s="8"/>
      <c r="S3899" s="9"/>
      <c r="T3899" s="8"/>
      <c r="U3899" s="8"/>
      <c r="V3899" s="9"/>
      <c r="W3899" s="8"/>
      <c r="X3899" s="8"/>
      <c r="Y3899" s="9"/>
      <c r="Z3899" s="8"/>
      <c r="AA3899" s="8"/>
      <c r="AB3899" s="9"/>
      <c r="AC3899" s="8"/>
      <c r="AD3899" s="8"/>
      <c r="AE3899" s="9"/>
      <c r="AF3899" s="8"/>
      <c r="AG3899" s="8"/>
      <c r="AH3899" s="9"/>
      <c r="AI3899" s="13"/>
      <c r="AJ3899" s="8"/>
      <c r="AK3899" s="8"/>
      <c r="AL3899" s="8"/>
      <c r="AM3899" s="3"/>
    </row>
    <row r="3900" spans="1:39" s="10" customFormat="1" ht="18.95" customHeight="1" x14ac:dyDescent="0.25">
      <c r="A3900" s="8"/>
      <c r="B3900" s="8"/>
      <c r="C3900" s="8"/>
      <c r="D3900" s="9"/>
      <c r="E3900" s="8"/>
      <c r="F3900" s="8"/>
      <c r="G3900" s="9"/>
      <c r="H3900" s="8"/>
      <c r="I3900" s="8"/>
      <c r="J3900" s="9"/>
      <c r="K3900" s="8"/>
      <c r="L3900" s="8"/>
      <c r="M3900" s="9"/>
      <c r="N3900" s="8"/>
      <c r="O3900" s="8"/>
      <c r="P3900" s="9"/>
      <c r="Q3900" s="8"/>
      <c r="R3900" s="8"/>
      <c r="S3900" s="9"/>
      <c r="T3900" s="8"/>
      <c r="U3900" s="8"/>
      <c r="V3900" s="9"/>
      <c r="W3900" s="8"/>
      <c r="X3900" s="8"/>
      <c r="Y3900" s="9"/>
      <c r="Z3900" s="8"/>
      <c r="AA3900" s="8"/>
      <c r="AB3900" s="9"/>
      <c r="AC3900" s="8"/>
      <c r="AD3900" s="8"/>
      <c r="AE3900" s="9"/>
      <c r="AF3900" s="8"/>
      <c r="AG3900" s="8"/>
      <c r="AH3900" s="9"/>
      <c r="AI3900" s="13"/>
      <c r="AJ3900" s="8"/>
      <c r="AK3900" s="8"/>
      <c r="AL3900" s="8"/>
      <c r="AM3900" s="3"/>
    </row>
    <row r="3901" spans="1:39" s="10" customFormat="1" ht="18.95" customHeight="1" x14ac:dyDescent="0.25">
      <c r="A3901" s="8"/>
      <c r="B3901" s="8"/>
      <c r="C3901" s="8"/>
      <c r="D3901" s="9"/>
      <c r="E3901" s="8"/>
      <c r="F3901" s="8"/>
      <c r="G3901" s="9"/>
      <c r="H3901" s="8"/>
      <c r="I3901" s="8"/>
      <c r="J3901" s="9"/>
      <c r="K3901" s="8"/>
      <c r="L3901" s="8"/>
      <c r="M3901" s="9"/>
      <c r="N3901" s="8"/>
      <c r="O3901" s="8"/>
      <c r="P3901" s="9"/>
      <c r="Q3901" s="8"/>
      <c r="R3901" s="8"/>
      <c r="S3901" s="9"/>
      <c r="T3901" s="8"/>
      <c r="U3901" s="8"/>
      <c r="V3901" s="9"/>
      <c r="W3901" s="8"/>
      <c r="X3901" s="8"/>
      <c r="Y3901" s="9"/>
      <c r="Z3901" s="8"/>
      <c r="AA3901" s="8"/>
      <c r="AB3901" s="9"/>
      <c r="AC3901" s="8"/>
      <c r="AD3901" s="8"/>
      <c r="AE3901" s="9"/>
      <c r="AF3901" s="8"/>
      <c r="AG3901" s="8"/>
      <c r="AH3901" s="9"/>
      <c r="AI3901" s="13"/>
      <c r="AJ3901" s="8"/>
      <c r="AK3901" s="8"/>
      <c r="AL3901" s="8"/>
      <c r="AM3901" s="3"/>
    </row>
    <row r="3902" spans="1:39" s="10" customFormat="1" ht="18.95" customHeight="1" x14ac:dyDescent="0.25">
      <c r="A3902" s="8"/>
      <c r="B3902" s="8"/>
      <c r="C3902" s="8"/>
      <c r="D3902" s="9"/>
      <c r="E3902" s="8"/>
      <c r="F3902" s="8"/>
      <c r="G3902" s="9"/>
      <c r="H3902" s="8"/>
      <c r="I3902" s="8"/>
      <c r="J3902" s="9"/>
      <c r="K3902" s="8"/>
      <c r="L3902" s="8"/>
      <c r="M3902" s="9"/>
      <c r="N3902" s="8"/>
      <c r="O3902" s="8"/>
      <c r="P3902" s="9"/>
      <c r="Q3902" s="8"/>
      <c r="R3902" s="8"/>
      <c r="S3902" s="9"/>
      <c r="T3902" s="8"/>
      <c r="U3902" s="8"/>
      <c r="V3902" s="9"/>
      <c r="W3902" s="8"/>
      <c r="X3902" s="8"/>
      <c r="Y3902" s="9"/>
      <c r="Z3902" s="8"/>
      <c r="AA3902" s="8"/>
      <c r="AB3902" s="9"/>
      <c r="AC3902" s="8"/>
      <c r="AD3902" s="8"/>
      <c r="AE3902" s="9"/>
      <c r="AF3902" s="8"/>
      <c r="AG3902" s="8"/>
      <c r="AH3902" s="9"/>
      <c r="AI3902" s="13"/>
      <c r="AJ3902" s="8"/>
      <c r="AK3902" s="8"/>
      <c r="AL3902" s="8"/>
      <c r="AM3902" s="3"/>
    </row>
    <row r="3903" spans="1:39" s="10" customFormat="1" ht="18.95" customHeight="1" x14ac:dyDescent="0.25">
      <c r="A3903" s="8"/>
      <c r="B3903" s="8"/>
      <c r="C3903" s="8"/>
      <c r="D3903" s="9"/>
      <c r="E3903" s="8"/>
      <c r="F3903" s="8"/>
      <c r="G3903" s="9"/>
      <c r="H3903" s="8"/>
      <c r="I3903" s="8"/>
      <c r="J3903" s="9"/>
      <c r="K3903" s="8"/>
      <c r="L3903" s="8"/>
      <c r="M3903" s="9"/>
      <c r="N3903" s="8"/>
      <c r="O3903" s="8"/>
      <c r="P3903" s="9"/>
      <c r="Q3903" s="8"/>
      <c r="R3903" s="8"/>
      <c r="S3903" s="9"/>
      <c r="T3903" s="8"/>
      <c r="U3903" s="8"/>
      <c r="V3903" s="9"/>
      <c r="W3903" s="8"/>
      <c r="X3903" s="8"/>
      <c r="Y3903" s="9"/>
      <c r="Z3903" s="8"/>
      <c r="AA3903" s="8"/>
      <c r="AB3903" s="9"/>
      <c r="AC3903" s="8"/>
      <c r="AD3903" s="8"/>
      <c r="AE3903" s="9"/>
      <c r="AF3903" s="8"/>
      <c r="AG3903" s="8"/>
      <c r="AH3903" s="9"/>
      <c r="AI3903" s="13"/>
      <c r="AJ3903" s="8"/>
      <c r="AK3903" s="8"/>
      <c r="AL3903" s="8"/>
      <c r="AM3903" s="3"/>
    </row>
    <row r="3904" spans="1:39" s="10" customFormat="1" ht="18.95" customHeight="1" x14ac:dyDescent="0.25">
      <c r="A3904" s="8"/>
      <c r="B3904" s="8"/>
      <c r="C3904" s="8"/>
      <c r="D3904" s="9"/>
      <c r="E3904" s="8"/>
      <c r="F3904" s="8"/>
      <c r="G3904" s="9"/>
      <c r="H3904" s="8"/>
      <c r="I3904" s="8"/>
      <c r="J3904" s="9"/>
      <c r="K3904" s="8"/>
      <c r="L3904" s="8"/>
      <c r="M3904" s="9"/>
      <c r="N3904" s="8"/>
      <c r="O3904" s="8"/>
      <c r="P3904" s="9"/>
      <c r="Q3904" s="8"/>
      <c r="R3904" s="8"/>
      <c r="S3904" s="9"/>
      <c r="T3904" s="8"/>
      <c r="U3904" s="8"/>
      <c r="V3904" s="9"/>
      <c r="W3904" s="8"/>
      <c r="X3904" s="8"/>
      <c r="Y3904" s="9"/>
      <c r="Z3904" s="8"/>
      <c r="AA3904" s="8"/>
      <c r="AB3904" s="9"/>
      <c r="AC3904" s="8"/>
      <c r="AD3904" s="8"/>
      <c r="AE3904" s="9"/>
      <c r="AF3904" s="8"/>
      <c r="AG3904" s="8"/>
      <c r="AH3904" s="9"/>
      <c r="AI3904" s="13"/>
      <c r="AJ3904" s="8"/>
      <c r="AK3904" s="8"/>
      <c r="AL3904" s="8"/>
      <c r="AM3904" s="3"/>
    </row>
    <row r="3905" spans="1:39" s="10" customFormat="1" ht="18.95" customHeight="1" x14ac:dyDescent="0.25">
      <c r="A3905" s="8"/>
      <c r="B3905" s="8"/>
      <c r="C3905" s="8"/>
      <c r="D3905" s="9"/>
      <c r="E3905" s="8"/>
      <c r="F3905" s="8"/>
      <c r="G3905" s="9"/>
      <c r="H3905" s="8"/>
      <c r="I3905" s="8"/>
      <c r="J3905" s="9"/>
      <c r="K3905" s="8"/>
      <c r="L3905" s="8"/>
      <c r="M3905" s="9"/>
      <c r="N3905" s="8"/>
      <c r="O3905" s="8"/>
      <c r="P3905" s="9"/>
      <c r="Q3905" s="8"/>
      <c r="R3905" s="8"/>
      <c r="S3905" s="9"/>
      <c r="T3905" s="8"/>
      <c r="U3905" s="8"/>
      <c r="V3905" s="9"/>
      <c r="W3905" s="8"/>
      <c r="X3905" s="8"/>
      <c r="Y3905" s="9"/>
      <c r="Z3905" s="8"/>
      <c r="AA3905" s="8"/>
      <c r="AB3905" s="9"/>
      <c r="AC3905" s="8"/>
      <c r="AD3905" s="8"/>
      <c r="AE3905" s="9"/>
      <c r="AF3905" s="8"/>
      <c r="AG3905" s="8"/>
      <c r="AH3905" s="9"/>
      <c r="AI3905" s="13"/>
      <c r="AJ3905" s="8"/>
      <c r="AK3905" s="8"/>
      <c r="AL3905" s="8"/>
      <c r="AM3905" s="3"/>
    </row>
    <row r="3906" spans="1:39" s="10" customFormat="1" ht="18.95" customHeight="1" x14ac:dyDescent="0.25">
      <c r="A3906" s="8"/>
      <c r="B3906" s="8"/>
      <c r="C3906" s="8"/>
      <c r="D3906" s="9"/>
      <c r="E3906" s="8"/>
      <c r="F3906" s="8"/>
      <c r="G3906" s="9"/>
      <c r="H3906" s="8"/>
      <c r="I3906" s="8"/>
      <c r="J3906" s="9"/>
      <c r="K3906" s="8"/>
      <c r="L3906" s="8"/>
      <c r="M3906" s="9"/>
      <c r="N3906" s="8"/>
      <c r="O3906" s="8"/>
      <c r="P3906" s="9"/>
      <c r="Q3906" s="8"/>
      <c r="R3906" s="8"/>
      <c r="S3906" s="9"/>
      <c r="T3906" s="8"/>
      <c r="U3906" s="8"/>
      <c r="V3906" s="9"/>
      <c r="W3906" s="8"/>
      <c r="X3906" s="8"/>
      <c r="Y3906" s="9"/>
      <c r="Z3906" s="8"/>
      <c r="AA3906" s="8"/>
      <c r="AB3906" s="9"/>
      <c r="AC3906" s="8"/>
      <c r="AD3906" s="8"/>
      <c r="AE3906" s="9"/>
      <c r="AF3906" s="8"/>
      <c r="AG3906" s="8"/>
      <c r="AH3906" s="9"/>
      <c r="AI3906" s="13"/>
      <c r="AJ3906" s="8"/>
      <c r="AK3906" s="8"/>
      <c r="AL3906" s="8"/>
      <c r="AM3906" s="3"/>
    </row>
    <row r="3907" spans="1:39" s="10" customFormat="1" ht="18.95" customHeight="1" x14ac:dyDescent="0.25">
      <c r="A3907" s="8"/>
      <c r="B3907" s="8"/>
      <c r="C3907" s="8"/>
      <c r="D3907" s="9"/>
      <c r="E3907" s="8"/>
      <c r="F3907" s="8"/>
      <c r="G3907" s="9"/>
      <c r="H3907" s="8"/>
      <c r="I3907" s="8"/>
      <c r="J3907" s="9"/>
      <c r="K3907" s="8"/>
      <c r="L3907" s="8"/>
      <c r="M3907" s="9"/>
      <c r="N3907" s="8"/>
      <c r="O3907" s="8"/>
      <c r="P3907" s="9"/>
      <c r="Q3907" s="8"/>
      <c r="R3907" s="8"/>
      <c r="S3907" s="9"/>
      <c r="T3907" s="8"/>
      <c r="U3907" s="8"/>
      <c r="V3907" s="9"/>
      <c r="W3907" s="8"/>
      <c r="X3907" s="8"/>
      <c r="Y3907" s="9"/>
      <c r="Z3907" s="8"/>
      <c r="AA3907" s="8"/>
      <c r="AB3907" s="9"/>
      <c r="AC3907" s="8"/>
      <c r="AD3907" s="8"/>
      <c r="AE3907" s="9"/>
      <c r="AF3907" s="8"/>
      <c r="AG3907" s="8"/>
      <c r="AH3907" s="9"/>
      <c r="AI3907" s="13"/>
      <c r="AJ3907" s="8"/>
      <c r="AK3907" s="8"/>
      <c r="AL3907" s="8"/>
      <c r="AM3907" s="3"/>
    </row>
    <row r="3908" spans="1:39" s="10" customFormat="1" ht="18.95" customHeight="1" x14ac:dyDescent="0.25">
      <c r="A3908" s="8"/>
      <c r="B3908" s="8"/>
      <c r="C3908" s="8"/>
      <c r="D3908" s="9"/>
      <c r="E3908" s="8"/>
      <c r="F3908" s="8"/>
      <c r="G3908" s="9"/>
      <c r="H3908" s="8"/>
      <c r="I3908" s="8"/>
      <c r="J3908" s="9"/>
      <c r="K3908" s="8"/>
      <c r="L3908" s="8"/>
      <c r="M3908" s="9"/>
      <c r="N3908" s="8"/>
      <c r="O3908" s="8"/>
      <c r="P3908" s="9"/>
      <c r="Q3908" s="8"/>
      <c r="R3908" s="8"/>
      <c r="S3908" s="9"/>
      <c r="T3908" s="8"/>
      <c r="U3908" s="8"/>
      <c r="V3908" s="9"/>
      <c r="W3908" s="8"/>
      <c r="X3908" s="8"/>
      <c r="Y3908" s="9"/>
      <c r="Z3908" s="8"/>
      <c r="AA3908" s="8"/>
      <c r="AB3908" s="9"/>
      <c r="AC3908" s="8"/>
      <c r="AD3908" s="8"/>
      <c r="AE3908" s="9"/>
      <c r="AF3908" s="8"/>
      <c r="AG3908" s="8"/>
      <c r="AH3908" s="9"/>
      <c r="AI3908" s="13"/>
      <c r="AJ3908" s="8"/>
      <c r="AK3908" s="8"/>
      <c r="AL3908" s="8"/>
      <c r="AM3908" s="3"/>
    </row>
    <row r="3909" spans="1:39" s="10" customFormat="1" ht="18.95" customHeight="1" x14ac:dyDescent="0.25">
      <c r="A3909" s="8"/>
      <c r="B3909" s="8"/>
      <c r="C3909" s="8"/>
      <c r="D3909" s="9"/>
      <c r="E3909" s="8"/>
      <c r="F3909" s="8"/>
      <c r="G3909" s="9"/>
      <c r="H3909" s="8"/>
      <c r="I3909" s="8"/>
      <c r="J3909" s="9"/>
      <c r="K3909" s="8"/>
      <c r="L3909" s="8"/>
      <c r="M3909" s="9"/>
      <c r="N3909" s="8"/>
      <c r="O3909" s="8"/>
      <c r="P3909" s="9"/>
      <c r="Q3909" s="8"/>
      <c r="R3909" s="8"/>
      <c r="S3909" s="9"/>
      <c r="T3909" s="8"/>
      <c r="U3909" s="8"/>
      <c r="V3909" s="9"/>
      <c r="W3909" s="8"/>
      <c r="X3909" s="8"/>
      <c r="Y3909" s="9"/>
      <c r="Z3909" s="8"/>
      <c r="AA3909" s="8"/>
      <c r="AB3909" s="9"/>
      <c r="AC3909" s="8"/>
      <c r="AD3909" s="8"/>
      <c r="AE3909" s="9"/>
      <c r="AF3909" s="8"/>
      <c r="AG3909" s="8"/>
      <c r="AH3909" s="9"/>
      <c r="AI3909" s="13"/>
      <c r="AJ3909" s="8"/>
      <c r="AK3909" s="8"/>
      <c r="AL3909" s="8"/>
      <c r="AM3909" s="3"/>
    </row>
    <row r="3910" spans="1:39" s="10" customFormat="1" ht="18.95" customHeight="1" x14ac:dyDescent="0.25">
      <c r="A3910" s="8"/>
      <c r="B3910" s="8"/>
      <c r="C3910" s="8"/>
      <c r="D3910" s="9"/>
      <c r="E3910" s="8"/>
      <c r="F3910" s="8"/>
      <c r="G3910" s="9"/>
      <c r="H3910" s="8"/>
      <c r="I3910" s="8"/>
      <c r="J3910" s="9"/>
      <c r="K3910" s="8"/>
      <c r="L3910" s="8"/>
      <c r="M3910" s="9"/>
      <c r="N3910" s="8"/>
      <c r="O3910" s="8"/>
      <c r="P3910" s="9"/>
      <c r="Q3910" s="8"/>
      <c r="R3910" s="8"/>
      <c r="S3910" s="9"/>
      <c r="T3910" s="8"/>
      <c r="U3910" s="8"/>
      <c r="V3910" s="9"/>
      <c r="W3910" s="8"/>
      <c r="X3910" s="8"/>
      <c r="Y3910" s="9"/>
      <c r="Z3910" s="8"/>
      <c r="AA3910" s="8"/>
      <c r="AB3910" s="9"/>
      <c r="AC3910" s="8"/>
      <c r="AD3910" s="8"/>
      <c r="AE3910" s="9"/>
      <c r="AF3910" s="8"/>
      <c r="AG3910" s="8"/>
      <c r="AH3910" s="9"/>
      <c r="AI3910" s="13"/>
      <c r="AJ3910" s="8"/>
      <c r="AK3910" s="8"/>
      <c r="AL3910" s="8"/>
      <c r="AM3910" s="3"/>
    </row>
    <row r="3911" spans="1:39" s="10" customFormat="1" ht="18.95" customHeight="1" x14ac:dyDescent="0.25">
      <c r="A3911" s="8"/>
      <c r="B3911" s="8"/>
      <c r="C3911" s="8"/>
      <c r="D3911" s="9"/>
      <c r="E3911" s="8"/>
      <c r="F3911" s="8"/>
      <c r="G3911" s="9"/>
      <c r="H3911" s="8"/>
      <c r="I3911" s="8"/>
      <c r="J3911" s="9"/>
      <c r="K3911" s="8"/>
      <c r="L3911" s="8"/>
      <c r="M3911" s="9"/>
      <c r="N3911" s="8"/>
      <c r="O3911" s="8"/>
      <c r="P3911" s="9"/>
      <c r="Q3911" s="8"/>
      <c r="R3911" s="8"/>
      <c r="S3911" s="9"/>
      <c r="T3911" s="8"/>
      <c r="U3911" s="8"/>
      <c r="V3911" s="9"/>
      <c r="W3911" s="8"/>
      <c r="X3911" s="8"/>
      <c r="Y3911" s="9"/>
      <c r="Z3911" s="8"/>
      <c r="AA3911" s="8"/>
      <c r="AB3911" s="9"/>
      <c r="AC3911" s="8"/>
      <c r="AD3911" s="8"/>
      <c r="AE3911" s="9"/>
      <c r="AF3911" s="8"/>
      <c r="AG3911" s="8"/>
      <c r="AH3911" s="9"/>
      <c r="AI3911" s="13"/>
      <c r="AJ3911" s="8"/>
      <c r="AK3911" s="8"/>
      <c r="AL3911" s="8"/>
      <c r="AM3911" s="3"/>
    </row>
    <row r="3912" spans="1:39" s="10" customFormat="1" ht="18.95" customHeight="1" x14ac:dyDescent="0.25">
      <c r="A3912" s="8"/>
      <c r="B3912" s="8"/>
      <c r="C3912" s="8"/>
      <c r="D3912" s="9"/>
      <c r="E3912" s="8"/>
      <c r="F3912" s="8"/>
      <c r="G3912" s="9"/>
      <c r="H3912" s="8"/>
      <c r="I3912" s="8"/>
      <c r="J3912" s="9"/>
      <c r="K3912" s="8"/>
      <c r="L3912" s="8"/>
      <c r="M3912" s="9"/>
      <c r="N3912" s="8"/>
      <c r="O3912" s="8"/>
      <c r="P3912" s="9"/>
      <c r="Q3912" s="8"/>
      <c r="R3912" s="8"/>
      <c r="S3912" s="9"/>
      <c r="T3912" s="8"/>
      <c r="U3912" s="8"/>
      <c r="V3912" s="9"/>
      <c r="W3912" s="8"/>
      <c r="X3912" s="8"/>
      <c r="Y3912" s="9"/>
      <c r="Z3912" s="8"/>
      <c r="AA3912" s="8"/>
      <c r="AB3912" s="9"/>
      <c r="AC3912" s="8"/>
      <c r="AD3912" s="8"/>
      <c r="AE3912" s="9"/>
      <c r="AF3912" s="8"/>
      <c r="AG3912" s="8"/>
      <c r="AH3912" s="9"/>
      <c r="AI3912" s="13"/>
      <c r="AJ3912" s="8"/>
      <c r="AK3912" s="8"/>
      <c r="AL3912" s="8"/>
      <c r="AM3912" s="3"/>
    </row>
    <row r="3913" spans="1:39" s="10" customFormat="1" ht="18.95" customHeight="1" x14ac:dyDescent="0.25">
      <c r="A3913" s="8"/>
      <c r="B3913" s="8"/>
      <c r="C3913" s="8"/>
      <c r="D3913" s="9"/>
      <c r="E3913" s="8"/>
      <c r="F3913" s="8"/>
      <c r="G3913" s="9"/>
      <c r="H3913" s="8"/>
      <c r="I3913" s="8"/>
      <c r="J3913" s="9"/>
      <c r="K3913" s="8"/>
      <c r="L3913" s="8"/>
      <c r="M3913" s="9"/>
      <c r="N3913" s="8"/>
      <c r="O3913" s="8"/>
      <c r="P3913" s="9"/>
      <c r="Q3913" s="8"/>
      <c r="R3913" s="8"/>
      <c r="S3913" s="9"/>
      <c r="T3913" s="8"/>
      <c r="U3913" s="8"/>
      <c r="V3913" s="9"/>
      <c r="W3913" s="8"/>
      <c r="X3913" s="8"/>
      <c r="Y3913" s="9"/>
      <c r="Z3913" s="8"/>
      <c r="AA3913" s="8"/>
      <c r="AB3913" s="9"/>
      <c r="AC3913" s="8"/>
      <c r="AD3913" s="8"/>
      <c r="AE3913" s="9"/>
      <c r="AF3913" s="8"/>
      <c r="AG3913" s="8"/>
      <c r="AH3913" s="9"/>
      <c r="AI3913" s="13"/>
      <c r="AJ3913" s="8"/>
      <c r="AK3913" s="8"/>
      <c r="AL3913" s="8"/>
      <c r="AM3913" s="3"/>
    </row>
    <row r="3914" spans="1:39" s="10" customFormat="1" ht="18.95" customHeight="1" x14ac:dyDescent="0.25">
      <c r="A3914" s="8"/>
      <c r="B3914" s="8"/>
      <c r="C3914" s="8"/>
      <c r="D3914" s="9"/>
      <c r="E3914" s="8"/>
      <c r="F3914" s="8"/>
      <c r="G3914" s="9"/>
      <c r="H3914" s="8"/>
      <c r="I3914" s="8"/>
      <c r="J3914" s="9"/>
      <c r="K3914" s="8"/>
      <c r="L3914" s="8"/>
      <c r="M3914" s="9"/>
      <c r="N3914" s="8"/>
      <c r="O3914" s="8"/>
      <c r="P3914" s="9"/>
      <c r="Q3914" s="8"/>
      <c r="R3914" s="8"/>
      <c r="S3914" s="9"/>
      <c r="T3914" s="8"/>
      <c r="U3914" s="8"/>
      <c r="V3914" s="9"/>
      <c r="W3914" s="8"/>
      <c r="X3914" s="8"/>
      <c r="Y3914" s="9"/>
      <c r="Z3914" s="8"/>
      <c r="AA3914" s="8"/>
      <c r="AB3914" s="9"/>
      <c r="AC3914" s="8"/>
      <c r="AD3914" s="8"/>
      <c r="AE3914" s="9"/>
      <c r="AF3914" s="8"/>
      <c r="AG3914" s="8"/>
      <c r="AH3914" s="9"/>
      <c r="AI3914" s="13"/>
      <c r="AJ3914" s="8"/>
      <c r="AK3914" s="8"/>
      <c r="AL3914" s="8"/>
      <c r="AM3914" s="3"/>
    </row>
    <row r="3915" spans="1:39" s="10" customFormat="1" ht="18.95" customHeight="1" x14ac:dyDescent="0.25">
      <c r="A3915" s="8"/>
      <c r="B3915" s="8"/>
      <c r="C3915" s="8"/>
      <c r="D3915" s="9"/>
      <c r="E3915" s="8"/>
      <c r="F3915" s="8"/>
      <c r="G3915" s="9"/>
      <c r="H3915" s="8"/>
      <c r="I3915" s="8"/>
      <c r="J3915" s="9"/>
      <c r="K3915" s="8"/>
      <c r="L3915" s="8"/>
      <c r="M3915" s="9"/>
      <c r="N3915" s="8"/>
      <c r="O3915" s="8"/>
      <c r="P3915" s="9"/>
      <c r="Q3915" s="8"/>
      <c r="R3915" s="8"/>
      <c r="S3915" s="9"/>
      <c r="T3915" s="8"/>
      <c r="U3915" s="8"/>
      <c r="V3915" s="9"/>
      <c r="W3915" s="8"/>
      <c r="X3915" s="8"/>
      <c r="Y3915" s="9"/>
      <c r="Z3915" s="8"/>
      <c r="AA3915" s="8"/>
      <c r="AB3915" s="9"/>
      <c r="AC3915" s="8"/>
      <c r="AD3915" s="8"/>
      <c r="AE3915" s="9"/>
      <c r="AF3915" s="8"/>
      <c r="AG3915" s="8"/>
      <c r="AH3915" s="9"/>
      <c r="AI3915" s="13"/>
      <c r="AJ3915" s="8"/>
      <c r="AK3915" s="8"/>
      <c r="AL3915" s="8"/>
      <c r="AM3915" s="3"/>
    </row>
    <row r="3916" spans="1:39" s="10" customFormat="1" ht="18.95" customHeight="1" x14ac:dyDescent="0.25">
      <c r="A3916" s="8"/>
      <c r="B3916" s="8"/>
      <c r="C3916" s="8"/>
      <c r="D3916" s="9"/>
      <c r="E3916" s="8"/>
      <c r="F3916" s="8"/>
      <c r="G3916" s="9"/>
      <c r="H3916" s="8"/>
      <c r="I3916" s="8"/>
      <c r="J3916" s="9"/>
      <c r="K3916" s="8"/>
      <c r="L3916" s="8"/>
      <c r="M3916" s="9"/>
      <c r="N3916" s="8"/>
      <c r="O3916" s="8"/>
      <c r="P3916" s="9"/>
      <c r="Q3916" s="8"/>
      <c r="R3916" s="8"/>
      <c r="S3916" s="9"/>
      <c r="T3916" s="8"/>
      <c r="U3916" s="8"/>
      <c r="V3916" s="9"/>
      <c r="W3916" s="8"/>
      <c r="X3916" s="8"/>
      <c r="Y3916" s="9"/>
      <c r="Z3916" s="8"/>
      <c r="AA3916" s="8"/>
      <c r="AB3916" s="9"/>
      <c r="AC3916" s="8"/>
      <c r="AD3916" s="8"/>
      <c r="AE3916" s="9"/>
      <c r="AF3916" s="8"/>
      <c r="AG3916" s="8"/>
      <c r="AH3916" s="9"/>
      <c r="AI3916" s="13"/>
      <c r="AJ3916" s="8"/>
      <c r="AK3916" s="8"/>
      <c r="AL3916" s="8"/>
      <c r="AM3916" s="3"/>
    </row>
    <row r="3917" spans="1:39" s="10" customFormat="1" ht="18.95" customHeight="1" x14ac:dyDescent="0.25">
      <c r="A3917" s="8"/>
      <c r="B3917" s="8"/>
      <c r="C3917" s="8"/>
      <c r="D3917" s="9"/>
      <c r="E3917" s="8"/>
      <c r="F3917" s="8"/>
      <c r="G3917" s="9"/>
      <c r="H3917" s="8"/>
      <c r="I3917" s="8"/>
      <c r="J3917" s="9"/>
      <c r="K3917" s="8"/>
      <c r="L3917" s="8"/>
      <c r="M3917" s="9"/>
      <c r="N3917" s="8"/>
      <c r="O3917" s="8"/>
      <c r="P3917" s="9"/>
      <c r="Q3917" s="8"/>
      <c r="R3917" s="8"/>
      <c r="S3917" s="9"/>
      <c r="T3917" s="8"/>
      <c r="U3917" s="8"/>
      <c r="V3917" s="9"/>
      <c r="W3917" s="8"/>
      <c r="X3917" s="8"/>
      <c r="Y3917" s="9"/>
      <c r="Z3917" s="8"/>
      <c r="AA3917" s="8"/>
      <c r="AB3917" s="9"/>
      <c r="AC3917" s="8"/>
      <c r="AD3917" s="8"/>
      <c r="AE3917" s="9"/>
      <c r="AF3917" s="8"/>
      <c r="AG3917" s="8"/>
      <c r="AH3917" s="9"/>
      <c r="AI3917" s="13"/>
      <c r="AJ3917" s="8"/>
      <c r="AK3917" s="8"/>
      <c r="AL3917" s="8"/>
      <c r="AM3917" s="3"/>
    </row>
    <row r="3918" spans="1:39" s="10" customFormat="1" ht="18.95" customHeight="1" x14ac:dyDescent="0.25">
      <c r="A3918" s="8"/>
      <c r="B3918" s="8"/>
      <c r="C3918" s="8"/>
      <c r="D3918" s="9"/>
      <c r="E3918" s="8"/>
      <c r="F3918" s="8"/>
      <c r="G3918" s="9"/>
      <c r="H3918" s="8"/>
      <c r="I3918" s="8"/>
      <c r="J3918" s="9"/>
      <c r="K3918" s="8"/>
      <c r="L3918" s="8"/>
      <c r="M3918" s="9"/>
      <c r="N3918" s="8"/>
      <c r="O3918" s="8"/>
      <c r="P3918" s="9"/>
      <c r="Q3918" s="8"/>
      <c r="R3918" s="8"/>
      <c r="S3918" s="9"/>
      <c r="T3918" s="8"/>
      <c r="U3918" s="8"/>
      <c r="V3918" s="9"/>
      <c r="W3918" s="8"/>
      <c r="X3918" s="8"/>
      <c r="Y3918" s="9"/>
      <c r="Z3918" s="8"/>
      <c r="AA3918" s="8"/>
      <c r="AB3918" s="9"/>
      <c r="AC3918" s="8"/>
      <c r="AD3918" s="8"/>
      <c r="AE3918" s="9"/>
      <c r="AF3918" s="8"/>
      <c r="AG3918" s="8"/>
      <c r="AH3918" s="9"/>
      <c r="AI3918" s="13"/>
      <c r="AJ3918" s="8"/>
      <c r="AK3918" s="8"/>
      <c r="AL3918" s="8"/>
      <c r="AM3918" s="3"/>
    </row>
    <row r="3919" spans="1:39" s="10" customFormat="1" ht="18.95" customHeight="1" x14ac:dyDescent="0.25">
      <c r="A3919" s="8"/>
      <c r="B3919" s="8"/>
      <c r="C3919" s="8"/>
      <c r="D3919" s="9"/>
      <c r="E3919" s="8"/>
      <c r="F3919" s="8"/>
      <c r="G3919" s="9"/>
      <c r="H3919" s="8"/>
      <c r="I3919" s="8"/>
      <c r="J3919" s="9"/>
      <c r="K3919" s="8"/>
      <c r="L3919" s="8"/>
      <c r="M3919" s="9"/>
      <c r="N3919" s="8"/>
      <c r="O3919" s="8"/>
      <c r="P3919" s="9"/>
      <c r="Q3919" s="8"/>
      <c r="R3919" s="8"/>
      <c r="S3919" s="9"/>
      <c r="T3919" s="8"/>
      <c r="U3919" s="8"/>
      <c r="V3919" s="9"/>
      <c r="W3919" s="8"/>
      <c r="X3919" s="8"/>
      <c r="Y3919" s="9"/>
      <c r="Z3919" s="8"/>
      <c r="AA3919" s="8"/>
      <c r="AB3919" s="9"/>
      <c r="AC3919" s="8"/>
      <c r="AD3919" s="8"/>
      <c r="AE3919" s="9"/>
      <c r="AF3919" s="8"/>
      <c r="AG3919" s="8"/>
      <c r="AH3919" s="9"/>
      <c r="AI3919" s="13"/>
      <c r="AJ3919" s="8"/>
      <c r="AK3919" s="8"/>
      <c r="AL3919" s="8"/>
      <c r="AM3919" s="3"/>
    </row>
    <row r="3920" spans="1:39" s="10" customFormat="1" ht="18.95" customHeight="1" x14ac:dyDescent="0.25">
      <c r="A3920" s="8"/>
      <c r="B3920" s="8"/>
      <c r="C3920" s="8"/>
      <c r="D3920" s="9"/>
      <c r="E3920" s="8"/>
      <c r="F3920" s="8"/>
      <c r="G3920" s="9"/>
      <c r="H3920" s="8"/>
      <c r="I3920" s="8"/>
      <c r="J3920" s="9"/>
      <c r="K3920" s="8"/>
      <c r="L3920" s="8"/>
      <c r="M3920" s="9"/>
      <c r="N3920" s="8"/>
      <c r="O3920" s="8"/>
      <c r="P3920" s="9"/>
      <c r="Q3920" s="8"/>
      <c r="R3920" s="8"/>
      <c r="S3920" s="9"/>
      <c r="T3920" s="8"/>
      <c r="U3920" s="8"/>
      <c r="V3920" s="9"/>
      <c r="W3920" s="8"/>
      <c r="X3920" s="8"/>
      <c r="Y3920" s="9"/>
      <c r="Z3920" s="8"/>
      <c r="AA3920" s="8"/>
      <c r="AB3920" s="9"/>
      <c r="AC3920" s="8"/>
      <c r="AD3920" s="8"/>
      <c r="AE3920" s="9"/>
      <c r="AF3920" s="8"/>
      <c r="AG3920" s="8"/>
      <c r="AH3920" s="9"/>
      <c r="AI3920" s="13"/>
      <c r="AJ3920" s="8"/>
      <c r="AK3920" s="8"/>
      <c r="AL3920" s="8"/>
      <c r="AM3920" s="3"/>
    </row>
    <row r="3921" spans="1:39" s="10" customFormat="1" ht="18.95" customHeight="1" x14ac:dyDescent="0.25">
      <c r="A3921" s="8"/>
      <c r="B3921" s="8"/>
      <c r="C3921" s="8"/>
      <c r="D3921" s="9"/>
      <c r="E3921" s="8"/>
      <c r="F3921" s="8"/>
      <c r="G3921" s="9"/>
      <c r="H3921" s="8"/>
      <c r="I3921" s="8"/>
      <c r="J3921" s="9"/>
      <c r="K3921" s="8"/>
      <c r="L3921" s="8"/>
      <c r="M3921" s="9"/>
      <c r="N3921" s="8"/>
      <c r="O3921" s="8"/>
      <c r="P3921" s="9"/>
      <c r="Q3921" s="8"/>
      <c r="R3921" s="8"/>
      <c r="S3921" s="9"/>
      <c r="T3921" s="8"/>
      <c r="U3921" s="8"/>
      <c r="V3921" s="9"/>
      <c r="W3921" s="8"/>
      <c r="X3921" s="8"/>
      <c r="Y3921" s="9"/>
      <c r="Z3921" s="8"/>
      <c r="AA3921" s="8"/>
      <c r="AB3921" s="9"/>
      <c r="AC3921" s="8"/>
      <c r="AD3921" s="8"/>
      <c r="AE3921" s="9"/>
      <c r="AF3921" s="8"/>
      <c r="AG3921" s="8"/>
      <c r="AH3921" s="9"/>
      <c r="AI3921" s="13"/>
      <c r="AJ3921" s="8"/>
      <c r="AK3921" s="8"/>
      <c r="AL3921" s="8"/>
      <c r="AM3921" s="3"/>
    </row>
    <row r="3922" spans="1:39" s="10" customFormat="1" ht="18.95" customHeight="1" x14ac:dyDescent="0.25">
      <c r="A3922" s="8"/>
      <c r="B3922" s="8"/>
      <c r="C3922" s="8"/>
      <c r="D3922" s="9"/>
      <c r="E3922" s="8"/>
      <c r="F3922" s="8"/>
      <c r="G3922" s="9"/>
      <c r="H3922" s="8"/>
      <c r="I3922" s="8"/>
      <c r="J3922" s="9"/>
      <c r="K3922" s="8"/>
      <c r="L3922" s="8"/>
      <c r="M3922" s="9"/>
      <c r="N3922" s="8"/>
      <c r="O3922" s="8"/>
      <c r="P3922" s="9"/>
      <c r="Q3922" s="8"/>
      <c r="R3922" s="8"/>
      <c r="S3922" s="9"/>
      <c r="T3922" s="8"/>
      <c r="U3922" s="8"/>
      <c r="V3922" s="9"/>
      <c r="W3922" s="8"/>
      <c r="X3922" s="8"/>
      <c r="Y3922" s="9"/>
      <c r="Z3922" s="8"/>
      <c r="AA3922" s="8"/>
      <c r="AB3922" s="9"/>
      <c r="AC3922" s="8"/>
      <c r="AD3922" s="8"/>
      <c r="AE3922" s="9"/>
      <c r="AF3922" s="8"/>
      <c r="AG3922" s="8"/>
      <c r="AH3922" s="9"/>
      <c r="AI3922" s="13"/>
      <c r="AJ3922" s="8"/>
      <c r="AK3922" s="8"/>
      <c r="AL3922" s="8"/>
      <c r="AM3922" s="3"/>
    </row>
    <row r="3923" spans="1:39" s="10" customFormat="1" ht="18.95" customHeight="1" x14ac:dyDescent="0.25">
      <c r="A3923" s="8"/>
      <c r="B3923" s="8"/>
      <c r="C3923" s="8"/>
      <c r="D3923" s="9"/>
      <c r="E3923" s="8"/>
      <c r="F3923" s="8"/>
      <c r="G3923" s="9"/>
      <c r="H3923" s="8"/>
      <c r="I3923" s="8"/>
      <c r="J3923" s="9"/>
      <c r="K3923" s="8"/>
      <c r="L3923" s="8"/>
      <c r="M3923" s="9"/>
      <c r="N3923" s="8"/>
      <c r="O3923" s="8"/>
      <c r="P3923" s="9"/>
      <c r="Q3923" s="8"/>
      <c r="R3923" s="8"/>
      <c r="S3923" s="9"/>
      <c r="T3923" s="8"/>
      <c r="U3923" s="8"/>
      <c r="V3923" s="9"/>
      <c r="W3923" s="8"/>
      <c r="X3923" s="8"/>
      <c r="Y3923" s="9"/>
      <c r="Z3923" s="8"/>
      <c r="AA3923" s="8"/>
      <c r="AB3923" s="9"/>
      <c r="AC3923" s="8"/>
      <c r="AD3923" s="8"/>
      <c r="AE3923" s="9"/>
      <c r="AF3923" s="8"/>
      <c r="AG3923" s="8"/>
      <c r="AH3923" s="9"/>
      <c r="AI3923" s="13"/>
      <c r="AJ3923" s="8"/>
      <c r="AK3923" s="8"/>
      <c r="AL3923" s="8"/>
      <c r="AM3923" s="3"/>
    </row>
    <row r="3924" spans="1:39" s="10" customFormat="1" ht="18.95" customHeight="1" x14ac:dyDescent="0.25">
      <c r="A3924" s="8"/>
      <c r="B3924" s="8"/>
      <c r="C3924" s="8"/>
      <c r="D3924" s="9"/>
      <c r="E3924" s="8"/>
      <c r="F3924" s="8"/>
      <c r="G3924" s="9"/>
      <c r="H3924" s="8"/>
      <c r="I3924" s="8"/>
      <c r="J3924" s="9"/>
      <c r="K3924" s="8"/>
      <c r="L3924" s="8"/>
      <c r="M3924" s="9"/>
      <c r="N3924" s="8"/>
      <c r="O3924" s="8"/>
      <c r="P3924" s="9"/>
      <c r="Q3924" s="8"/>
      <c r="R3924" s="8"/>
      <c r="S3924" s="9"/>
      <c r="T3924" s="8"/>
      <c r="U3924" s="8"/>
      <c r="V3924" s="9"/>
      <c r="W3924" s="8"/>
      <c r="X3924" s="8"/>
      <c r="Y3924" s="9"/>
      <c r="Z3924" s="8"/>
      <c r="AA3924" s="8"/>
      <c r="AB3924" s="9"/>
      <c r="AC3924" s="8"/>
      <c r="AD3924" s="8"/>
      <c r="AE3924" s="9"/>
      <c r="AF3924" s="8"/>
      <c r="AG3924" s="8"/>
      <c r="AH3924" s="9"/>
      <c r="AI3924" s="13"/>
      <c r="AJ3924" s="8"/>
      <c r="AK3924" s="8"/>
      <c r="AL3924" s="8"/>
      <c r="AM3924" s="3"/>
    </row>
    <row r="3925" spans="1:39" s="10" customFormat="1" ht="18.95" customHeight="1" x14ac:dyDescent="0.25">
      <c r="A3925" s="8"/>
      <c r="B3925" s="8"/>
      <c r="C3925" s="8"/>
      <c r="D3925" s="9"/>
      <c r="E3925" s="8"/>
      <c r="F3925" s="8"/>
      <c r="G3925" s="9"/>
      <c r="H3925" s="8"/>
      <c r="I3925" s="8"/>
      <c r="J3925" s="9"/>
      <c r="K3925" s="8"/>
      <c r="L3925" s="8"/>
      <c r="M3925" s="9"/>
      <c r="N3925" s="8"/>
      <c r="O3925" s="8"/>
      <c r="P3925" s="9"/>
      <c r="Q3925" s="8"/>
      <c r="R3925" s="8"/>
      <c r="S3925" s="9"/>
      <c r="T3925" s="8"/>
      <c r="U3925" s="8"/>
      <c r="V3925" s="9"/>
      <c r="W3925" s="8"/>
      <c r="X3925" s="8"/>
      <c r="Y3925" s="9"/>
      <c r="Z3925" s="8"/>
      <c r="AA3925" s="8"/>
      <c r="AB3925" s="9"/>
      <c r="AC3925" s="8"/>
      <c r="AD3925" s="8"/>
      <c r="AE3925" s="9"/>
      <c r="AF3925" s="8"/>
      <c r="AG3925" s="8"/>
      <c r="AH3925" s="9"/>
      <c r="AI3925" s="13"/>
      <c r="AJ3925" s="8"/>
      <c r="AK3925" s="8"/>
      <c r="AL3925" s="8"/>
      <c r="AM3925" s="3"/>
    </row>
    <row r="3926" spans="1:39" s="10" customFormat="1" ht="18.95" customHeight="1" x14ac:dyDescent="0.25">
      <c r="A3926" s="8"/>
      <c r="B3926" s="8"/>
      <c r="C3926" s="8"/>
      <c r="D3926" s="9"/>
      <c r="E3926" s="8"/>
      <c r="F3926" s="8"/>
      <c r="G3926" s="9"/>
      <c r="H3926" s="8"/>
      <c r="I3926" s="8"/>
      <c r="J3926" s="9"/>
      <c r="K3926" s="8"/>
      <c r="L3926" s="8"/>
      <c r="M3926" s="9"/>
      <c r="N3926" s="8"/>
      <c r="O3926" s="8"/>
      <c r="P3926" s="9"/>
      <c r="Q3926" s="8"/>
      <c r="R3926" s="8"/>
      <c r="S3926" s="9"/>
      <c r="T3926" s="8"/>
      <c r="U3926" s="8"/>
      <c r="V3926" s="9"/>
      <c r="W3926" s="8"/>
      <c r="X3926" s="8"/>
      <c r="Y3926" s="9"/>
      <c r="Z3926" s="8"/>
      <c r="AA3926" s="8"/>
      <c r="AB3926" s="9"/>
      <c r="AC3926" s="8"/>
      <c r="AD3926" s="8"/>
      <c r="AE3926" s="9"/>
      <c r="AF3926" s="8"/>
      <c r="AG3926" s="8"/>
      <c r="AH3926" s="9"/>
      <c r="AI3926" s="13"/>
      <c r="AJ3926" s="8"/>
      <c r="AK3926" s="8"/>
      <c r="AL3926" s="8"/>
      <c r="AM3926" s="3"/>
    </row>
    <row r="3927" spans="1:39" s="10" customFormat="1" ht="18.95" customHeight="1" x14ac:dyDescent="0.25">
      <c r="A3927" s="8"/>
      <c r="B3927" s="8"/>
      <c r="C3927" s="8"/>
      <c r="D3927" s="9"/>
      <c r="E3927" s="8"/>
      <c r="F3927" s="8"/>
      <c r="G3927" s="9"/>
      <c r="H3927" s="8"/>
      <c r="I3927" s="8"/>
      <c r="J3927" s="9"/>
      <c r="K3927" s="8"/>
      <c r="L3927" s="8"/>
      <c r="M3927" s="9"/>
      <c r="N3927" s="8"/>
      <c r="O3927" s="8"/>
      <c r="P3927" s="9"/>
      <c r="Q3927" s="8"/>
      <c r="R3927" s="8"/>
      <c r="S3927" s="9"/>
      <c r="T3927" s="8"/>
      <c r="U3927" s="8"/>
      <c r="V3927" s="9"/>
      <c r="W3927" s="8"/>
      <c r="X3927" s="8"/>
      <c r="Y3927" s="9"/>
      <c r="Z3927" s="8"/>
      <c r="AA3927" s="8"/>
      <c r="AB3927" s="9"/>
      <c r="AC3927" s="8"/>
      <c r="AD3927" s="8"/>
      <c r="AE3927" s="9"/>
      <c r="AF3927" s="8"/>
      <c r="AG3927" s="8"/>
      <c r="AH3927" s="9"/>
      <c r="AI3927" s="13"/>
      <c r="AJ3927" s="8"/>
      <c r="AK3927" s="8"/>
      <c r="AL3927" s="8"/>
      <c r="AM3927" s="3"/>
    </row>
    <row r="3928" spans="1:39" s="10" customFormat="1" ht="18.95" customHeight="1" x14ac:dyDescent="0.25">
      <c r="A3928" s="8"/>
      <c r="B3928" s="8"/>
      <c r="C3928" s="8"/>
      <c r="D3928" s="9"/>
      <c r="E3928" s="8"/>
      <c r="F3928" s="8"/>
      <c r="G3928" s="9"/>
      <c r="H3928" s="8"/>
      <c r="I3928" s="8"/>
      <c r="J3928" s="9"/>
      <c r="K3928" s="8"/>
      <c r="L3928" s="8"/>
      <c r="M3928" s="9"/>
      <c r="N3928" s="8"/>
      <c r="O3928" s="8"/>
      <c r="P3928" s="9"/>
      <c r="Q3928" s="8"/>
      <c r="R3928" s="8"/>
      <c r="S3928" s="9"/>
      <c r="T3928" s="8"/>
      <c r="U3928" s="8"/>
      <c r="V3928" s="9"/>
      <c r="W3928" s="8"/>
      <c r="X3928" s="8"/>
      <c r="Y3928" s="9"/>
      <c r="Z3928" s="8"/>
      <c r="AA3928" s="8"/>
      <c r="AB3928" s="9"/>
      <c r="AC3928" s="8"/>
      <c r="AD3928" s="8"/>
      <c r="AE3928" s="9"/>
      <c r="AF3928" s="8"/>
      <c r="AG3928" s="8"/>
      <c r="AH3928" s="9"/>
      <c r="AI3928" s="13"/>
      <c r="AJ3928" s="8"/>
      <c r="AK3928" s="8"/>
      <c r="AL3928" s="8"/>
      <c r="AM3928" s="3"/>
    </row>
    <row r="3929" spans="1:39" s="10" customFormat="1" ht="18.95" customHeight="1" x14ac:dyDescent="0.25">
      <c r="A3929" s="8"/>
      <c r="B3929" s="8"/>
      <c r="C3929" s="8"/>
      <c r="D3929" s="9"/>
      <c r="E3929" s="8"/>
      <c r="F3929" s="8"/>
      <c r="G3929" s="9"/>
      <c r="H3929" s="8"/>
      <c r="I3929" s="8"/>
      <c r="J3929" s="9"/>
      <c r="K3929" s="8"/>
      <c r="L3929" s="8"/>
      <c r="M3929" s="9"/>
      <c r="N3929" s="8"/>
      <c r="O3929" s="8"/>
      <c r="P3929" s="9"/>
      <c r="Q3929" s="8"/>
      <c r="R3929" s="8"/>
      <c r="S3929" s="9"/>
      <c r="T3929" s="8"/>
      <c r="U3929" s="8"/>
      <c r="V3929" s="9"/>
      <c r="W3929" s="8"/>
      <c r="X3929" s="8"/>
      <c r="Y3929" s="9"/>
      <c r="Z3929" s="8"/>
      <c r="AA3929" s="8"/>
      <c r="AB3929" s="9"/>
      <c r="AC3929" s="8"/>
      <c r="AD3929" s="8"/>
      <c r="AE3929" s="9"/>
      <c r="AF3929" s="8"/>
      <c r="AG3929" s="8"/>
      <c r="AH3929" s="9"/>
      <c r="AI3929" s="13"/>
      <c r="AJ3929" s="8"/>
      <c r="AK3929" s="8"/>
      <c r="AL3929" s="8"/>
      <c r="AM3929" s="3"/>
    </row>
    <row r="3930" spans="1:39" s="10" customFormat="1" ht="18.95" customHeight="1" x14ac:dyDescent="0.25">
      <c r="A3930" s="8"/>
      <c r="B3930" s="8"/>
      <c r="C3930" s="8"/>
      <c r="D3930" s="9"/>
      <c r="E3930" s="8"/>
      <c r="F3930" s="8"/>
      <c r="G3930" s="9"/>
      <c r="H3930" s="8"/>
      <c r="I3930" s="8"/>
      <c r="J3930" s="9"/>
      <c r="K3930" s="8"/>
      <c r="L3930" s="8"/>
      <c r="M3930" s="9"/>
      <c r="N3930" s="8"/>
      <c r="O3930" s="8"/>
      <c r="P3930" s="9"/>
      <c r="Q3930" s="8"/>
      <c r="R3930" s="8"/>
      <c r="S3930" s="9"/>
      <c r="T3930" s="8"/>
      <c r="U3930" s="8"/>
      <c r="V3930" s="9"/>
      <c r="W3930" s="8"/>
      <c r="X3930" s="8"/>
      <c r="Y3930" s="9"/>
      <c r="Z3930" s="8"/>
      <c r="AA3930" s="8"/>
      <c r="AB3930" s="9"/>
      <c r="AC3930" s="8"/>
      <c r="AD3930" s="8"/>
      <c r="AE3930" s="9"/>
      <c r="AF3930" s="8"/>
      <c r="AG3930" s="8"/>
      <c r="AH3930" s="9"/>
      <c r="AI3930" s="13"/>
      <c r="AJ3930" s="8"/>
      <c r="AK3930" s="8"/>
      <c r="AL3930" s="8"/>
      <c r="AM3930" s="3"/>
    </row>
    <row r="3931" spans="1:39" s="10" customFormat="1" ht="18.95" customHeight="1" x14ac:dyDescent="0.25">
      <c r="A3931" s="8"/>
      <c r="B3931" s="8"/>
      <c r="C3931" s="8"/>
      <c r="D3931" s="9"/>
      <c r="E3931" s="8"/>
      <c r="F3931" s="8"/>
      <c r="G3931" s="9"/>
      <c r="H3931" s="8"/>
      <c r="I3931" s="8"/>
      <c r="J3931" s="9"/>
      <c r="K3931" s="8"/>
      <c r="L3931" s="8"/>
      <c r="M3931" s="9"/>
      <c r="N3931" s="8"/>
      <c r="O3931" s="8"/>
      <c r="P3931" s="9"/>
      <c r="Q3931" s="8"/>
      <c r="R3931" s="8"/>
      <c r="S3931" s="9"/>
      <c r="T3931" s="8"/>
      <c r="U3931" s="8"/>
      <c r="V3931" s="9"/>
      <c r="W3931" s="8"/>
      <c r="X3931" s="8"/>
      <c r="Y3931" s="9"/>
      <c r="Z3931" s="8"/>
      <c r="AA3931" s="8"/>
      <c r="AB3931" s="9"/>
      <c r="AC3931" s="8"/>
      <c r="AD3931" s="8"/>
      <c r="AE3931" s="9"/>
      <c r="AF3931" s="8"/>
      <c r="AG3931" s="8"/>
      <c r="AH3931" s="9"/>
      <c r="AI3931" s="13"/>
      <c r="AJ3931" s="8"/>
      <c r="AK3931" s="8"/>
      <c r="AL3931" s="8"/>
      <c r="AM3931" s="3"/>
    </row>
    <row r="3932" spans="1:39" s="10" customFormat="1" ht="18.95" customHeight="1" x14ac:dyDescent="0.25">
      <c r="A3932" s="8"/>
      <c r="B3932" s="8"/>
      <c r="C3932" s="8"/>
      <c r="D3932" s="9"/>
      <c r="E3932" s="8"/>
      <c r="F3932" s="8"/>
      <c r="G3932" s="9"/>
      <c r="H3932" s="8"/>
      <c r="I3932" s="8"/>
      <c r="J3932" s="9"/>
      <c r="K3932" s="8"/>
      <c r="L3932" s="8"/>
      <c r="M3932" s="9"/>
      <c r="N3932" s="8"/>
      <c r="O3932" s="8"/>
      <c r="P3932" s="9"/>
      <c r="Q3932" s="8"/>
      <c r="R3932" s="8"/>
      <c r="S3932" s="9"/>
      <c r="T3932" s="8"/>
      <c r="U3932" s="8"/>
      <c r="V3932" s="9"/>
      <c r="W3932" s="8"/>
      <c r="X3932" s="8"/>
      <c r="Y3932" s="9"/>
      <c r="Z3932" s="8"/>
      <c r="AA3932" s="8"/>
      <c r="AB3932" s="9"/>
      <c r="AC3932" s="8"/>
      <c r="AD3932" s="8"/>
      <c r="AE3932" s="9"/>
      <c r="AF3932" s="8"/>
      <c r="AG3932" s="8"/>
      <c r="AH3932" s="9"/>
      <c r="AI3932" s="13"/>
      <c r="AJ3932" s="8"/>
      <c r="AK3932" s="8"/>
      <c r="AL3932" s="8"/>
      <c r="AM3932" s="3"/>
    </row>
    <row r="3933" spans="1:39" s="10" customFormat="1" ht="18.95" customHeight="1" x14ac:dyDescent="0.25">
      <c r="A3933" s="8"/>
      <c r="B3933" s="8"/>
      <c r="C3933" s="8"/>
      <c r="D3933" s="9"/>
      <c r="E3933" s="8"/>
      <c r="F3933" s="8"/>
      <c r="G3933" s="9"/>
      <c r="H3933" s="8"/>
      <c r="I3933" s="8"/>
      <c r="J3933" s="9"/>
      <c r="K3933" s="8"/>
      <c r="L3933" s="8"/>
      <c r="M3933" s="9"/>
      <c r="N3933" s="8"/>
      <c r="O3933" s="8"/>
      <c r="P3933" s="9"/>
      <c r="Q3933" s="8"/>
      <c r="R3933" s="8"/>
      <c r="S3933" s="9"/>
      <c r="T3933" s="8"/>
      <c r="U3933" s="8"/>
      <c r="V3933" s="9"/>
      <c r="W3933" s="8"/>
      <c r="X3933" s="8"/>
      <c r="Y3933" s="9"/>
      <c r="Z3933" s="8"/>
      <c r="AA3933" s="8"/>
      <c r="AB3933" s="9"/>
      <c r="AC3933" s="8"/>
      <c r="AD3933" s="8"/>
      <c r="AE3933" s="9"/>
      <c r="AF3933" s="8"/>
      <c r="AG3933" s="8"/>
      <c r="AH3933" s="9"/>
      <c r="AI3933" s="13"/>
      <c r="AJ3933" s="8"/>
      <c r="AK3933" s="8"/>
      <c r="AL3933" s="8"/>
      <c r="AM3933" s="3"/>
    </row>
    <row r="3934" spans="1:39" s="10" customFormat="1" ht="18.95" customHeight="1" x14ac:dyDescent="0.25">
      <c r="A3934" s="8"/>
      <c r="B3934" s="8"/>
      <c r="C3934" s="8"/>
      <c r="D3934" s="9"/>
      <c r="E3934" s="8"/>
      <c r="F3934" s="8"/>
      <c r="G3934" s="9"/>
      <c r="H3934" s="8"/>
      <c r="I3934" s="8"/>
      <c r="J3934" s="9"/>
      <c r="K3934" s="8"/>
      <c r="L3934" s="8"/>
      <c r="M3934" s="9"/>
      <c r="N3934" s="8"/>
      <c r="O3934" s="8"/>
      <c r="P3934" s="9"/>
      <c r="Q3934" s="8"/>
      <c r="R3934" s="8"/>
      <c r="S3934" s="9"/>
      <c r="T3934" s="8"/>
      <c r="U3934" s="8"/>
      <c r="V3934" s="9"/>
      <c r="W3934" s="8"/>
      <c r="X3934" s="8"/>
      <c r="Y3934" s="9"/>
      <c r="Z3934" s="8"/>
      <c r="AA3934" s="8"/>
      <c r="AB3934" s="9"/>
      <c r="AC3934" s="8"/>
      <c r="AD3934" s="8"/>
      <c r="AE3934" s="9"/>
      <c r="AF3934" s="8"/>
      <c r="AG3934" s="8"/>
      <c r="AH3934" s="9"/>
      <c r="AI3934" s="13"/>
      <c r="AJ3934" s="8"/>
      <c r="AK3934" s="8"/>
      <c r="AL3934" s="8"/>
      <c r="AM3934" s="3"/>
    </row>
    <row r="3935" spans="1:39" s="10" customFormat="1" ht="18.95" customHeight="1" x14ac:dyDescent="0.25">
      <c r="A3935" s="8"/>
      <c r="B3935" s="8"/>
      <c r="C3935" s="8"/>
      <c r="D3935" s="9"/>
      <c r="E3935" s="8"/>
      <c r="F3935" s="8"/>
      <c r="G3935" s="9"/>
      <c r="H3935" s="8"/>
      <c r="I3935" s="8"/>
      <c r="J3935" s="9"/>
      <c r="K3935" s="8"/>
      <c r="L3935" s="8"/>
      <c r="M3935" s="9"/>
      <c r="N3935" s="8"/>
      <c r="O3935" s="8"/>
      <c r="P3935" s="9"/>
      <c r="Q3935" s="8"/>
      <c r="R3935" s="8"/>
      <c r="S3935" s="9"/>
      <c r="T3935" s="8"/>
      <c r="U3935" s="8"/>
      <c r="V3935" s="9"/>
      <c r="W3935" s="8"/>
      <c r="X3935" s="8"/>
      <c r="Y3935" s="9"/>
      <c r="Z3935" s="8"/>
      <c r="AA3935" s="8"/>
      <c r="AB3935" s="9"/>
      <c r="AC3935" s="8"/>
      <c r="AD3935" s="8"/>
      <c r="AE3935" s="9"/>
      <c r="AF3935" s="8"/>
      <c r="AG3935" s="8"/>
      <c r="AH3935" s="9"/>
      <c r="AI3935" s="13"/>
      <c r="AJ3935" s="8"/>
      <c r="AK3935" s="8"/>
      <c r="AL3935" s="8"/>
      <c r="AM3935" s="3"/>
    </row>
    <row r="3936" spans="1:39" s="10" customFormat="1" ht="18.95" customHeight="1" x14ac:dyDescent="0.25">
      <c r="A3936" s="8"/>
      <c r="B3936" s="8"/>
      <c r="C3936" s="8"/>
      <c r="D3936" s="9"/>
      <c r="E3936" s="8"/>
      <c r="F3936" s="8"/>
      <c r="G3936" s="9"/>
      <c r="H3936" s="8"/>
      <c r="I3936" s="8"/>
      <c r="J3936" s="9"/>
      <c r="K3936" s="8"/>
      <c r="L3936" s="8"/>
      <c r="M3936" s="9"/>
      <c r="N3936" s="8"/>
      <c r="O3936" s="8"/>
      <c r="P3936" s="9"/>
      <c r="Q3936" s="8"/>
      <c r="R3936" s="8"/>
      <c r="S3936" s="9"/>
      <c r="T3936" s="8"/>
      <c r="U3936" s="8"/>
      <c r="V3936" s="9"/>
      <c r="W3936" s="8"/>
      <c r="X3936" s="8"/>
      <c r="Y3936" s="9"/>
      <c r="Z3936" s="8"/>
      <c r="AA3936" s="8"/>
      <c r="AB3936" s="9"/>
      <c r="AC3936" s="8"/>
      <c r="AD3936" s="8"/>
      <c r="AE3936" s="9"/>
      <c r="AF3936" s="8"/>
      <c r="AG3936" s="8"/>
      <c r="AH3936" s="9"/>
      <c r="AI3936" s="13"/>
      <c r="AJ3936" s="8"/>
      <c r="AK3936" s="8"/>
      <c r="AL3936" s="8"/>
      <c r="AM3936" s="3"/>
    </row>
    <row r="3937" spans="1:39" s="10" customFormat="1" ht="18.95" customHeight="1" x14ac:dyDescent="0.25">
      <c r="A3937" s="8"/>
      <c r="B3937" s="8"/>
      <c r="C3937" s="8"/>
      <c r="D3937" s="9"/>
      <c r="E3937" s="8"/>
      <c r="F3937" s="8"/>
      <c r="G3937" s="9"/>
      <c r="H3937" s="8"/>
      <c r="I3937" s="8"/>
      <c r="J3937" s="9"/>
      <c r="K3937" s="8"/>
      <c r="L3937" s="8"/>
      <c r="M3937" s="9"/>
      <c r="N3937" s="8"/>
      <c r="O3937" s="8"/>
      <c r="P3937" s="9"/>
      <c r="Q3937" s="8"/>
      <c r="R3937" s="8"/>
      <c r="S3937" s="9"/>
      <c r="T3937" s="8"/>
      <c r="U3937" s="8"/>
      <c r="V3937" s="9"/>
      <c r="W3937" s="8"/>
      <c r="X3937" s="8"/>
      <c r="Y3937" s="9"/>
      <c r="Z3937" s="8"/>
      <c r="AA3937" s="8"/>
      <c r="AB3937" s="9"/>
      <c r="AC3937" s="8"/>
      <c r="AD3937" s="8"/>
      <c r="AE3937" s="9"/>
      <c r="AF3937" s="8"/>
      <c r="AG3937" s="8"/>
      <c r="AH3937" s="9"/>
      <c r="AI3937" s="13"/>
      <c r="AJ3937" s="8"/>
      <c r="AK3937" s="8"/>
      <c r="AL3937" s="8"/>
      <c r="AM3937" s="3"/>
    </row>
    <row r="3938" spans="1:39" s="10" customFormat="1" ht="18.95" customHeight="1" x14ac:dyDescent="0.25">
      <c r="A3938" s="8"/>
      <c r="B3938" s="8"/>
      <c r="C3938" s="8"/>
      <c r="D3938" s="9"/>
      <c r="E3938" s="8"/>
      <c r="F3938" s="8"/>
      <c r="G3938" s="9"/>
      <c r="H3938" s="8"/>
      <c r="I3938" s="8"/>
      <c r="J3938" s="9"/>
      <c r="K3938" s="8"/>
      <c r="L3938" s="8"/>
      <c r="M3938" s="9"/>
      <c r="N3938" s="8"/>
      <c r="O3938" s="8"/>
      <c r="P3938" s="9"/>
      <c r="Q3938" s="8"/>
      <c r="R3938" s="8"/>
      <c r="S3938" s="9"/>
      <c r="T3938" s="8"/>
      <c r="U3938" s="8"/>
      <c r="V3938" s="9"/>
      <c r="W3938" s="8"/>
      <c r="X3938" s="8"/>
      <c r="Y3938" s="9"/>
      <c r="Z3938" s="8"/>
      <c r="AA3938" s="8"/>
      <c r="AB3938" s="9"/>
      <c r="AC3938" s="8"/>
      <c r="AD3938" s="8"/>
      <c r="AE3938" s="9"/>
      <c r="AF3938" s="8"/>
      <c r="AG3938" s="8"/>
      <c r="AH3938" s="9"/>
      <c r="AI3938" s="13"/>
      <c r="AJ3938" s="8"/>
      <c r="AK3938" s="8"/>
      <c r="AL3938" s="8"/>
      <c r="AM3938" s="3"/>
    </row>
    <row r="3939" spans="1:39" s="10" customFormat="1" ht="18.95" customHeight="1" x14ac:dyDescent="0.25">
      <c r="A3939" s="8"/>
      <c r="B3939" s="8"/>
      <c r="C3939" s="8"/>
      <c r="D3939" s="9"/>
      <c r="E3939" s="8"/>
      <c r="F3939" s="8"/>
      <c r="G3939" s="9"/>
      <c r="H3939" s="8"/>
      <c r="I3939" s="8"/>
      <c r="J3939" s="9"/>
      <c r="K3939" s="8"/>
      <c r="L3939" s="8"/>
      <c r="M3939" s="9"/>
      <c r="N3939" s="8"/>
      <c r="O3939" s="8"/>
      <c r="P3939" s="9"/>
      <c r="Q3939" s="8"/>
      <c r="R3939" s="8"/>
      <c r="S3939" s="9"/>
      <c r="T3939" s="8"/>
      <c r="U3939" s="8"/>
      <c r="V3939" s="9"/>
      <c r="W3939" s="8"/>
      <c r="X3939" s="8"/>
      <c r="Y3939" s="9"/>
      <c r="Z3939" s="8"/>
      <c r="AA3939" s="8"/>
      <c r="AB3939" s="9"/>
      <c r="AC3939" s="8"/>
      <c r="AD3939" s="8"/>
      <c r="AE3939" s="9"/>
      <c r="AF3939" s="8"/>
      <c r="AG3939" s="8"/>
      <c r="AH3939" s="9"/>
      <c r="AI3939" s="13"/>
      <c r="AJ3939" s="8"/>
      <c r="AK3939" s="8"/>
      <c r="AL3939" s="8"/>
      <c r="AM3939" s="3"/>
    </row>
    <row r="3940" spans="1:39" s="10" customFormat="1" ht="18.95" customHeight="1" x14ac:dyDescent="0.25">
      <c r="A3940" s="8"/>
      <c r="B3940" s="8"/>
      <c r="C3940" s="8"/>
      <c r="D3940" s="9"/>
      <c r="E3940" s="8"/>
      <c r="F3940" s="8"/>
      <c r="G3940" s="9"/>
      <c r="H3940" s="8"/>
      <c r="I3940" s="8"/>
      <c r="J3940" s="9"/>
      <c r="K3940" s="8"/>
      <c r="L3940" s="8"/>
      <c r="M3940" s="9"/>
      <c r="N3940" s="8"/>
      <c r="O3940" s="8"/>
      <c r="P3940" s="9"/>
      <c r="Q3940" s="8"/>
      <c r="R3940" s="8"/>
      <c r="S3940" s="9"/>
      <c r="T3940" s="8"/>
      <c r="U3940" s="8"/>
      <c r="V3940" s="9"/>
      <c r="W3940" s="8"/>
      <c r="X3940" s="8"/>
      <c r="Y3940" s="9"/>
      <c r="Z3940" s="8"/>
      <c r="AA3940" s="8"/>
      <c r="AB3940" s="9"/>
      <c r="AC3940" s="8"/>
      <c r="AD3940" s="8"/>
      <c r="AE3940" s="9"/>
      <c r="AF3940" s="8"/>
      <c r="AG3940" s="8"/>
      <c r="AH3940" s="9"/>
      <c r="AI3940" s="13"/>
      <c r="AJ3940" s="8"/>
      <c r="AK3940" s="8"/>
      <c r="AL3940" s="8"/>
      <c r="AM3940" s="3"/>
    </row>
    <row r="3941" spans="1:39" s="10" customFormat="1" ht="18.95" customHeight="1" x14ac:dyDescent="0.25">
      <c r="A3941" s="8"/>
      <c r="B3941" s="8"/>
      <c r="C3941" s="8"/>
      <c r="D3941" s="9"/>
      <c r="E3941" s="8"/>
      <c r="F3941" s="8"/>
      <c r="G3941" s="9"/>
      <c r="H3941" s="8"/>
      <c r="I3941" s="8"/>
      <c r="J3941" s="9"/>
      <c r="K3941" s="8"/>
      <c r="L3941" s="8"/>
      <c r="M3941" s="9"/>
      <c r="N3941" s="8"/>
      <c r="O3941" s="8"/>
      <c r="P3941" s="9"/>
      <c r="Q3941" s="8"/>
      <c r="R3941" s="8"/>
      <c r="S3941" s="9"/>
      <c r="T3941" s="8"/>
      <c r="U3941" s="8"/>
      <c r="V3941" s="9"/>
      <c r="W3941" s="8"/>
      <c r="X3941" s="8"/>
      <c r="Y3941" s="9"/>
      <c r="Z3941" s="8"/>
      <c r="AA3941" s="8"/>
      <c r="AB3941" s="9"/>
      <c r="AC3941" s="8"/>
      <c r="AD3941" s="8"/>
      <c r="AE3941" s="9"/>
      <c r="AF3941" s="8"/>
      <c r="AG3941" s="8"/>
      <c r="AH3941" s="9"/>
      <c r="AI3941" s="13"/>
      <c r="AJ3941" s="8"/>
      <c r="AK3941" s="8"/>
      <c r="AL3941" s="8"/>
      <c r="AM3941" s="3"/>
    </row>
    <row r="3942" spans="1:39" s="10" customFormat="1" ht="18.95" customHeight="1" x14ac:dyDescent="0.25">
      <c r="A3942" s="8"/>
      <c r="B3942" s="8"/>
      <c r="C3942" s="8"/>
      <c r="D3942" s="9"/>
      <c r="E3942" s="8"/>
      <c r="F3942" s="8"/>
      <c r="G3942" s="9"/>
      <c r="H3942" s="8"/>
      <c r="I3942" s="8"/>
      <c r="J3942" s="9"/>
      <c r="K3942" s="8"/>
      <c r="L3942" s="8"/>
      <c r="M3942" s="9"/>
      <c r="N3942" s="8"/>
      <c r="O3942" s="8"/>
      <c r="P3942" s="9"/>
      <c r="Q3942" s="8"/>
      <c r="R3942" s="8"/>
      <c r="S3942" s="9"/>
      <c r="T3942" s="8"/>
      <c r="U3942" s="8"/>
      <c r="V3942" s="9"/>
      <c r="W3942" s="8"/>
      <c r="X3942" s="8"/>
      <c r="Y3942" s="9"/>
      <c r="Z3942" s="8"/>
      <c r="AA3942" s="8"/>
      <c r="AB3942" s="9"/>
      <c r="AC3942" s="8"/>
      <c r="AD3942" s="8"/>
      <c r="AE3942" s="9"/>
      <c r="AF3942" s="8"/>
      <c r="AG3942" s="8"/>
      <c r="AH3942" s="9"/>
      <c r="AI3942" s="13"/>
      <c r="AJ3942" s="8"/>
      <c r="AK3942" s="8"/>
      <c r="AL3942" s="8"/>
      <c r="AM3942" s="3"/>
    </row>
    <row r="3943" spans="1:39" s="10" customFormat="1" ht="18.95" customHeight="1" x14ac:dyDescent="0.25">
      <c r="A3943" s="8"/>
      <c r="B3943" s="8"/>
      <c r="C3943" s="8"/>
      <c r="D3943" s="9"/>
      <c r="E3943" s="8"/>
      <c r="F3943" s="8"/>
      <c r="G3943" s="9"/>
      <c r="H3943" s="8"/>
      <c r="I3943" s="8"/>
      <c r="J3943" s="9"/>
      <c r="K3943" s="8"/>
      <c r="L3943" s="8"/>
      <c r="M3943" s="9"/>
      <c r="N3943" s="8"/>
      <c r="O3943" s="8"/>
      <c r="P3943" s="9"/>
      <c r="Q3943" s="8"/>
      <c r="R3943" s="8"/>
      <c r="S3943" s="9"/>
      <c r="T3943" s="8"/>
      <c r="U3943" s="8"/>
      <c r="V3943" s="9"/>
      <c r="W3943" s="8"/>
      <c r="X3943" s="8"/>
      <c r="Y3943" s="9"/>
      <c r="Z3943" s="8"/>
      <c r="AA3943" s="8"/>
      <c r="AB3943" s="9"/>
      <c r="AC3943" s="8"/>
      <c r="AD3943" s="8"/>
      <c r="AE3943" s="9"/>
      <c r="AF3943" s="8"/>
      <c r="AG3943" s="8"/>
      <c r="AH3943" s="9"/>
      <c r="AI3943" s="13"/>
      <c r="AJ3943" s="8"/>
      <c r="AK3943" s="8"/>
      <c r="AL3943" s="8"/>
      <c r="AM3943" s="3"/>
    </row>
    <row r="3944" spans="1:39" s="10" customFormat="1" ht="18.95" customHeight="1" x14ac:dyDescent="0.25">
      <c r="A3944" s="8"/>
      <c r="B3944" s="8"/>
      <c r="C3944" s="8"/>
      <c r="D3944" s="9"/>
      <c r="E3944" s="8"/>
      <c r="F3944" s="8"/>
      <c r="G3944" s="9"/>
      <c r="H3944" s="8"/>
      <c r="I3944" s="8"/>
      <c r="J3944" s="9"/>
      <c r="K3944" s="8"/>
      <c r="L3944" s="8"/>
      <c r="M3944" s="9"/>
      <c r="N3944" s="8"/>
      <c r="O3944" s="8"/>
      <c r="P3944" s="9"/>
      <c r="Q3944" s="8"/>
      <c r="R3944" s="8"/>
      <c r="S3944" s="9"/>
      <c r="T3944" s="8"/>
      <c r="U3944" s="8"/>
      <c r="V3944" s="9"/>
      <c r="W3944" s="8"/>
      <c r="X3944" s="8"/>
      <c r="Y3944" s="9"/>
      <c r="Z3944" s="8"/>
      <c r="AA3944" s="8"/>
      <c r="AB3944" s="9"/>
      <c r="AC3944" s="8"/>
      <c r="AD3944" s="8"/>
      <c r="AE3944" s="9"/>
      <c r="AF3944" s="8"/>
      <c r="AG3944" s="8"/>
      <c r="AH3944" s="9"/>
      <c r="AI3944" s="13"/>
      <c r="AJ3944" s="8"/>
      <c r="AK3944" s="8"/>
      <c r="AL3944" s="8"/>
      <c r="AM3944" s="3"/>
    </row>
    <row r="3945" spans="1:39" s="10" customFormat="1" ht="18.95" customHeight="1" x14ac:dyDescent="0.25">
      <c r="A3945" s="8"/>
      <c r="B3945" s="8"/>
      <c r="C3945" s="8"/>
      <c r="D3945" s="9"/>
      <c r="E3945" s="8"/>
      <c r="F3945" s="8"/>
      <c r="G3945" s="9"/>
      <c r="H3945" s="8"/>
      <c r="I3945" s="8"/>
      <c r="J3945" s="9"/>
      <c r="K3945" s="8"/>
      <c r="L3945" s="8"/>
      <c r="M3945" s="9"/>
      <c r="N3945" s="8"/>
      <c r="O3945" s="8"/>
      <c r="P3945" s="9"/>
      <c r="Q3945" s="8"/>
      <c r="R3945" s="8"/>
      <c r="S3945" s="9"/>
      <c r="T3945" s="8"/>
      <c r="U3945" s="8"/>
      <c r="V3945" s="9"/>
      <c r="W3945" s="8"/>
      <c r="X3945" s="8"/>
      <c r="Y3945" s="9"/>
      <c r="Z3945" s="8"/>
      <c r="AA3945" s="8"/>
      <c r="AB3945" s="9"/>
      <c r="AC3945" s="8"/>
      <c r="AD3945" s="8"/>
      <c r="AE3945" s="9"/>
      <c r="AF3945" s="8"/>
      <c r="AG3945" s="8"/>
      <c r="AH3945" s="9"/>
      <c r="AI3945" s="13"/>
      <c r="AJ3945" s="8"/>
      <c r="AK3945" s="8"/>
      <c r="AL3945" s="8"/>
      <c r="AM3945" s="3"/>
    </row>
    <row r="3946" spans="1:39" s="10" customFormat="1" ht="18.95" customHeight="1" x14ac:dyDescent="0.25">
      <c r="A3946" s="8"/>
      <c r="B3946" s="8"/>
      <c r="C3946" s="8"/>
      <c r="D3946" s="9"/>
      <c r="E3946" s="8"/>
      <c r="F3946" s="8"/>
      <c r="G3946" s="9"/>
      <c r="H3946" s="8"/>
      <c r="I3946" s="8"/>
      <c r="J3946" s="9"/>
      <c r="K3946" s="8"/>
      <c r="L3946" s="8"/>
      <c r="M3946" s="9"/>
      <c r="N3946" s="8"/>
      <c r="O3946" s="8"/>
      <c r="P3946" s="9"/>
      <c r="Q3946" s="8"/>
      <c r="R3946" s="8"/>
      <c r="S3946" s="9"/>
      <c r="T3946" s="8"/>
      <c r="U3946" s="8"/>
      <c r="V3946" s="9"/>
      <c r="W3946" s="8"/>
      <c r="X3946" s="8"/>
      <c r="Y3946" s="9"/>
      <c r="Z3946" s="8"/>
      <c r="AA3946" s="8"/>
      <c r="AB3946" s="9"/>
      <c r="AC3946" s="8"/>
      <c r="AD3946" s="8"/>
      <c r="AE3946" s="9"/>
      <c r="AF3946" s="8"/>
      <c r="AG3946" s="8"/>
      <c r="AH3946" s="9"/>
      <c r="AI3946" s="13"/>
      <c r="AJ3946" s="8"/>
      <c r="AK3946" s="8"/>
      <c r="AL3946" s="8"/>
      <c r="AM3946" s="3"/>
    </row>
    <row r="3947" spans="1:39" s="10" customFormat="1" ht="18.95" customHeight="1" x14ac:dyDescent="0.25">
      <c r="A3947" s="8"/>
      <c r="B3947" s="8"/>
      <c r="C3947" s="8"/>
      <c r="D3947" s="9"/>
      <c r="E3947" s="8"/>
      <c r="F3947" s="8"/>
      <c r="G3947" s="9"/>
      <c r="H3947" s="8"/>
      <c r="I3947" s="8"/>
      <c r="J3947" s="9"/>
      <c r="K3947" s="8"/>
      <c r="L3947" s="8"/>
      <c r="M3947" s="9"/>
      <c r="N3947" s="8"/>
      <c r="O3947" s="8"/>
      <c r="P3947" s="9"/>
      <c r="Q3947" s="8"/>
      <c r="R3947" s="8"/>
      <c r="S3947" s="9"/>
      <c r="T3947" s="8"/>
      <c r="U3947" s="8"/>
      <c r="V3947" s="9"/>
      <c r="W3947" s="8"/>
      <c r="X3947" s="8"/>
      <c r="Y3947" s="9"/>
      <c r="Z3947" s="8"/>
      <c r="AA3947" s="8"/>
      <c r="AB3947" s="9"/>
      <c r="AC3947" s="8"/>
      <c r="AD3947" s="8"/>
      <c r="AE3947" s="9"/>
      <c r="AF3947" s="8"/>
      <c r="AG3947" s="8"/>
      <c r="AH3947" s="9"/>
      <c r="AI3947" s="13"/>
      <c r="AJ3947" s="8"/>
      <c r="AK3947" s="8"/>
      <c r="AL3947" s="8"/>
      <c r="AM3947" s="3"/>
    </row>
    <row r="3948" spans="1:39" s="10" customFormat="1" ht="18.95" customHeight="1" x14ac:dyDescent="0.25">
      <c r="A3948" s="8"/>
      <c r="B3948" s="8"/>
      <c r="C3948" s="8"/>
      <c r="D3948" s="9"/>
      <c r="E3948" s="8"/>
      <c r="F3948" s="8"/>
      <c r="G3948" s="9"/>
      <c r="H3948" s="8"/>
      <c r="I3948" s="8"/>
      <c r="J3948" s="9"/>
      <c r="K3948" s="8"/>
      <c r="L3948" s="8"/>
      <c r="M3948" s="9"/>
      <c r="N3948" s="8"/>
      <c r="O3948" s="8"/>
      <c r="P3948" s="9"/>
      <c r="Q3948" s="8"/>
      <c r="R3948" s="8"/>
      <c r="S3948" s="9"/>
      <c r="T3948" s="8"/>
      <c r="U3948" s="8"/>
      <c r="V3948" s="9"/>
      <c r="W3948" s="8"/>
      <c r="X3948" s="8"/>
      <c r="Y3948" s="9"/>
      <c r="Z3948" s="8"/>
      <c r="AA3948" s="8"/>
      <c r="AB3948" s="9"/>
      <c r="AC3948" s="8"/>
      <c r="AD3948" s="8"/>
      <c r="AE3948" s="9"/>
      <c r="AF3948" s="8"/>
      <c r="AG3948" s="8"/>
      <c r="AH3948" s="9"/>
      <c r="AI3948" s="13"/>
      <c r="AJ3948" s="8"/>
      <c r="AK3948" s="8"/>
      <c r="AL3948" s="8"/>
      <c r="AM3948" s="3"/>
    </row>
    <row r="3949" spans="1:39" s="10" customFormat="1" ht="18.95" customHeight="1" x14ac:dyDescent="0.25">
      <c r="A3949" s="8"/>
      <c r="B3949" s="8"/>
      <c r="C3949" s="8"/>
      <c r="D3949" s="9"/>
      <c r="E3949" s="8"/>
      <c r="F3949" s="8"/>
      <c r="G3949" s="9"/>
      <c r="H3949" s="8"/>
      <c r="I3949" s="8"/>
      <c r="J3949" s="9"/>
      <c r="K3949" s="8"/>
      <c r="L3949" s="8"/>
      <c r="M3949" s="9"/>
      <c r="N3949" s="8"/>
      <c r="O3949" s="8"/>
      <c r="P3949" s="9"/>
      <c r="Q3949" s="8"/>
      <c r="R3949" s="8"/>
      <c r="S3949" s="9"/>
      <c r="T3949" s="8"/>
      <c r="U3949" s="8"/>
      <c r="V3949" s="9"/>
      <c r="W3949" s="8"/>
      <c r="X3949" s="8"/>
      <c r="Y3949" s="9"/>
      <c r="Z3949" s="8"/>
      <c r="AA3949" s="8"/>
      <c r="AB3949" s="9"/>
      <c r="AC3949" s="8"/>
      <c r="AD3949" s="8"/>
      <c r="AE3949" s="9"/>
      <c r="AF3949" s="8"/>
      <c r="AG3949" s="8"/>
      <c r="AH3949" s="9"/>
      <c r="AI3949" s="13"/>
      <c r="AJ3949" s="8"/>
      <c r="AK3949" s="8"/>
      <c r="AL3949" s="8"/>
      <c r="AM3949" s="3"/>
    </row>
    <row r="3950" spans="1:39" s="10" customFormat="1" ht="18.95" customHeight="1" x14ac:dyDescent="0.25">
      <c r="A3950" s="8"/>
      <c r="B3950" s="8"/>
      <c r="C3950" s="8"/>
      <c r="D3950" s="9"/>
      <c r="E3950" s="8"/>
      <c r="F3950" s="8"/>
      <c r="G3950" s="9"/>
      <c r="H3950" s="8"/>
      <c r="I3950" s="8"/>
      <c r="J3950" s="9"/>
      <c r="K3950" s="8"/>
      <c r="L3950" s="8"/>
      <c r="M3950" s="9"/>
      <c r="N3950" s="8"/>
      <c r="O3950" s="8"/>
      <c r="P3950" s="9"/>
      <c r="Q3950" s="8"/>
      <c r="R3950" s="8"/>
      <c r="S3950" s="9"/>
      <c r="T3950" s="8"/>
      <c r="U3950" s="8"/>
      <c r="V3950" s="9"/>
      <c r="W3950" s="8"/>
      <c r="X3950" s="8"/>
      <c r="Y3950" s="9"/>
      <c r="Z3950" s="8"/>
      <c r="AA3950" s="8"/>
      <c r="AB3950" s="9"/>
      <c r="AC3950" s="8"/>
      <c r="AD3950" s="8"/>
      <c r="AE3950" s="9"/>
      <c r="AF3950" s="8"/>
      <c r="AG3950" s="8"/>
      <c r="AH3950" s="9"/>
      <c r="AI3950" s="13"/>
      <c r="AJ3950" s="8"/>
      <c r="AK3950" s="8"/>
      <c r="AL3950" s="8"/>
      <c r="AM3950" s="3"/>
    </row>
    <row r="3951" spans="1:39" s="10" customFormat="1" ht="18.95" customHeight="1" x14ac:dyDescent="0.25">
      <c r="A3951" s="8"/>
      <c r="B3951" s="8"/>
      <c r="C3951" s="8"/>
      <c r="D3951" s="9"/>
      <c r="E3951" s="8"/>
      <c r="F3951" s="8"/>
      <c r="G3951" s="9"/>
      <c r="H3951" s="8"/>
      <c r="I3951" s="8"/>
      <c r="J3951" s="9"/>
      <c r="K3951" s="8"/>
      <c r="L3951" s="8"/>
      <c r="M3951" s="9"/>
      <c r="N3951" s="8"/>
      <c r="O3951" s="8"/>
      <c r="P3951" s="9"/>
      <c r="Q3951" s="8"/>
      <c r="R3951" s="8"/>
      <c r="S3951" s="9"/>
      <c r="T3951" s="8"/>
      <c r="U3951" s="8"/>
      <c r="V3951" s="9"/>
      <c r="W3951" s="8"/>
      <c r="X3951" s="8"/>
      <c r="Y3951" s="9"/>
      <c r="Z3951" s="8"/>
      <c r="AA3951" s="8"/>
      <c r="AB3951" s="9"/>
      <c r="AC3951" s="8"/>
      <c r="AD3951" s="8"/>
      <c r="AE3951" s="9"/>
      <c r="AF3951" s="8"/>
      <c r="AG3951" s="8"/>
      <c r="AH3951" s="9"/>
      <c r="AI3951" s="13"/>
      <c r="AJ3951" s="8"/>
      <c r="AK3951" s="8"/>
      <c r="AL3951" s="8"/>
      <c r="AM3951" s="3"/>
    </row>
    <row r="3952" spans="1:39" s="10" customFormat="1" ht="18.95" customHeight="1" x14ac:dyDescent="0.25">
      <c r="A3952" s="8"/>
      <c r="B3952" s="8"/>
      <c r="C3952" s="8"/>
      <c r="D3952" s="9"/>
      <c r="E3952" s="8"/>
      <c r="F3952" s="8"/>
      <c r="G3952" s="9"/>
      <c r="H3952" s="8"/>
      <c r="I3952" s="8"/>
      <c r="J3952" s="9"/>
      <c r="K3952" s="8"/>
      <c r="L3952" s="8"/>
      <c r="M3952" s="9"/>
      <c r="N3952" s="8"/>
      <c r="O3952" s="8"/>
      <c r="P3952" s="9"/>
      <c r="Q3952" s="8"/>
      <c r="R3952" s="8"/>
      <c r="S3952" s="9"/>
      <c r="T3952" s="8"/>
      <c r="U3952" s="8"/>
      <c r="V3952" s="9"/>
      <c r="W3952" s="8"/>
      <c r="X3952" s="8"/>
      <c r="Y3952" s="9"/>
      <c r="Z3952" s="8"/>
      <c r="AA3952" s="8"/>
      <c r="AB3952" s="9"/>
      <c r="AC3952" s="8"/>
      <c r="AD3952" s="8"/>
      <c r="AE3952" s="9"/>
      <c r="AF3952" s="8"/>
      <c r="AG3952" s="8"/>
      <c r="AH3952" s="9"/>
      <c r="AI3952" s="13"/>
      <c r="AJ3952" s="8"/>
      <c r="AK3952" s="8"/>
      <c r="AL3952" s="8"/>
      <c r="AM3952" s="3"/>
    </row>
    <row r="3953" spans="1:39" s="10" customFormat="1" ht="18.95" customHeight="1" x14ac:dyDescent="0.25">
      <c r="A3953" s="8"/>
      <c r="B3953" s="8"/>
      <c r="C3953" s="8"/>
      <c r="D3953" s="9"/>
      <c r="E3953" s="8"/>
      <c r="F3953" s="8"/>
      <c r="G3953" s="9"/>
      <c r="H3953" s="8"/>
      <c r="I3953" s="8"/>
      <c r="J3953" s="9"/>
      <c r="K3953" s="8"/>
      <c r="L3953" s="8"/>
      <c r="M3953" s="9"/>
      <c r="N3953" s="8"/>
      <c r="O3953" s="8"/>
      <c r="P3953" s="9"/>
      <c r="Q3953" s="8"/>
      <c r="R3953" s="8"/>
      <c r="S3953" s="9"/>
      <c r="T3953" s="8"/>
      <c r="U3953" s="8"/>
      <c r="V3953" s="9"/>
      <c r="W3953" s="8"/>
      <c r="X3953" s="8"/>
      <c r="Y3953" s="9"/>
      <c r="Z3953" s="8"/>
      <c r="AA3953" s="8"/>
      <c r="AB3953" s="9"/>
      <c r="AC3953" s="8"/>
      <c r="AD3953" s="8"/>
      <c r="AE3953" s="9"/>
      <c r="AF3953" s="8"/>
      <c r="AG3953" s="8"/>
      <c r="AH3953" s="9"/>
      <c r="AI3953" s="13"/>
      <c r="AJ3953" s="8"/>
      <c r="AK3953" s="8"/>
      <c r="AL3953" s="8"/>
      <c r="AM3953" s="3"/>
    </row>
    <row r="3954" spans="1:39" s="10" customFormat="1" ht="18.95" customHeight="1" x14ac:dyDescent="0.25">
      <c r="A3954" s="8"/>
      <c r="B3954" s="8"/>
      <c r="C3954" s="8"/>
      <c r="D3954" s="9"/>
      <c r="E3954" s="8"/>
      <c r="F3954" s="8"/>
      <c r="G3954" s="9"/>
      <c r="H3954" s="8"/>
      <c r="I3954" s="8"/>
      <c r="J3954" s="9"/>
      <c r="K3954" s="8"/>
      <c r="L3954" s="8"/>
      <c r="M3954" s="9"/>
      <c r="N3954" s="8"/>
      <c r="O3954" s="8"/>
      <c r="P3954" s="9"/>
      <c r="Q3954" s="8"/>
      <c r="R3954" s="8"/>
      <c r="S3954" s="9"/>
      <c r="T3954" s="8"/>
      <c r="U3954" s="8"/>
      <c r="V3954" s="9"/>
      <c r="W3954" s="8"/>
      <c r="X3954" s="8"/>
      <c r="Y3954" s="9"/>
      <c r="Z3954" s="8"/>
      <c r="AA3954" s="8"/>
      <c r="AB3954" s="9"/>
      <c r="AC3954" s="8"/>
      <c r="AD3954" s="8"/>
      <c r="AE3954" s="9"/>
      <c r="AF3954" s="8"/>
      <c r="AG3954" s="8"/>
      <c r="AH3954" s="9"/>
      <c r="AI3954" s="13"/>
      <c r="AJ3954" s="8"/>
      <c r="AK3954" s="8"/>
      <c r="AL3954" s="8"/>
      <c r="AM3954" s="3"/>
    </row>
    <row r="3955" spans="1:39" s="10" customFormat="1" ht="18.95" customHeight="1" x14ac:dyDescent="0.25">
      <c r="A3955" s="8"/>
      <c r="B3955" s="8"/>
      <c r="C3955" s="8"/>
      <c r="D3955" s="9"/>
      <c r="E3955" s="8"/>
      <c r="F3955" s="8"/>
      <c r="G3955" s="9"/>
      <c r="H3955" s="8"/>
      <c r="I3955" s="8"/>
      <c r="J3955" s="9"/>
      <c r="K3955" s="8"/>
      <c r="L3955" s="8"/>
      <c r="M3955" s="9"/>
      <c r="N3955" s="8"/>
      <c r="O3955" s="8"/>
      <c r="P3955" s="9"/>
      <c r="Q3955" s="8"/>
      <c r="R3955" s="8"/>
      <c r="S3955" s="9"/>
      <c r="T3955" s="8"/>
      <c r="U3955" s="8"/>
      <c r="V3955" s="9"/>
      <c r="W3955" s="8"/>
      <c r="X3955" s="8"/>
      <c r="Y3955" s="9"/>
      <c r="Z3955" s="8"/>
      <c r="AA3955" s="8"/>
      <c r="AB3955" s="9"/>
      <c r="AC3955" s="8"/>
      <c r="AD3955" s="8"/>
      <c r="AE3955" s="9"/>
      <c r="AF3955" s="8"/>
      <c r="AG3955" s="8"/>
      <c r="AH3955" s="9"/>
      <c r="AI3955" s="13"/>
      <c r="AJ3955" s="8"/>
      <c r="AK3955" s="8"/>
      <c r="AL3955" s="8"/>
      <c r="AM3955" s="3"/>
    </row>
    <row r="3956" spans="1:39" s="10" customFormat="1" ht="18.95" customHeight="1" x14ac:dyDescent="0.25">
      <c r="A3956" s="8"/>
      <c r="B3956" s="8"/>
      <c r="C3956" s="8"/>
      <c r="D3956" s="9"/>
      <c r="E3956" s="8"/>
      <c r="F3956" s="8"/>
      <c r="G3956" s="9"/>
      <c r="H3956" s="8"/>
      <c r="I3956" s="8"/>
      <c r="J3956" s="9"/>
      <c r="K3956" s="8"/>
      <c r="L3956" s="8"/>
      <c r="M3956" s="9"/>
      <c r="N3956" s="8"/>
      <c r="O3956" s="8"/>
      <c r="P3956" s="9"/>
      <c r="Q3956" s="8"/>
      <c r="R3956" s="8"/>
      <c r="S3956" s="9"/>
      <c r="T3956" s="8"/>
      <c r="U3956" s="8"/>
      <c r="V3956" s="9"/>
      <c r="W3956" s="8"/>
      <c r="X3956" s="8"/>
      <c r="Y3956" s="9"/>
      <c r="Z3956" s="8"/>
      <c r="AA3956" s="8"/>
      <c r="AB3956" s="9"/>
      <c r="AC3956" s="8"/>
      <c r="AD3956" s="8"/>
      <c r="AE3956" s="9"/>
      <c r="AF3956" s="8"/>
      <c r="AG3956" s="8"/>
      <c r="AH3956" s="9"/>
      <c r="AI3956" s="13"/>
      <c r="AJ3956" s="8"/>
      <c r="AK3956" s="8"/>
      <c r="AL3956" s="8"/>
      <c r="AM3956" s="3"/>
    </row>
    <row r="3957" spans="1:39" s="10" customFormat="1" ht="18.95" customHeight="1" x14ac:dyDescent="0.25">
      <c r="A3957" s="8"/>
      <c r="B3957" s="8"/>
      <c r="C3957" s="8"/>
      <c r="D3957" s="9"/>
      <c r="E3957" s="8"/>
      <c r="F3957" s="8"/>
      <c r="G3957" s="9"/>
      <c r="H3957" s="8"/>
      <c r="I3957" s="8"/>
      <c r="J3957" s="9"/>
      <c r="K3957" s="8"/>
      <c r="L3957" s="8"/>
      <c r="M3957" s="9"/>
      <c r="N3957" s="8"/>
      <c r="O3957" s="8"/>
      <c r="P3957" s="9"/>
      <c r="Q3957" s="8"/>
      <c r="R3957" s="8"/>
      <c r="S3957" s="9"/>
      <c r="T3957" s="8"/>
      <c r="U3957" s="8"/>
      <c r="V3957" s="9"/>
      <c r="W3957" s="8"/>
      <c r="X3957" s="8"/>
      <c r="Y3957" s="9"/>
      <c r="Z3957" s="8"/>
      <c r="AA3957" s="8"/>
      <c r="AB3957" s="9"/>
      <c r="AC3957" s="8"/>
      <c r="AD3957" s="8"/>
      <c r="AE3957" s="9"/>
      <c r="AF3957" s="8"/>
      <c r="AG3957" s="8"/>
      <c r="AH3957" s="9"/>
      <c r="AI3957" s="13"/>
      <c r="AJ3957" s="8"/>
      <c r="AK3957" s="8"/>
      <c r="AL3957" s="8"/>
      <c r="AM3957" s="3"/>
    </row>
    <row r="3958" spans="1:39" s="10" customFormat="1" ht="18.95" customHeight="1" x14ac:dyDescent="0.25">
      <c r="A3958" s="8"/>
      <c r="B3958" s="8"/>
      <c r="C3958" s="8"/>
      <c r="D3958" s="9"/>
      <c r="E3958" s="8"/>
      <c r="F3958" s="8"/>
      <c r="G3958" s="9"/>
      <c r="H3958" s="8"/>
      <c r="I3958" s="8"/>
      <c r="J3958" s="9"/>
      <c r="K3958" s="8"/>
      <c r="L3958" s="8"/>
      <c r="M3958" s="9"/>
      <c r="N3958" s="8"/>
      <c r="O3958" s="8"/>
      <c r="P3958" s="9"/>
      <c r="Q3958" s="8"/>
      <c r="R3958" s="8"/>
      <c r="S3958" s="9"/>
      <c r="T3958" s="8"/>
      <c r="U3958" s="8"/>
      <c r="V3958" s="9"/>
      <c r="W3958" s="8"/>
      <c r="X3958" s="8"/>
      <c r="Y3958" s="9"/>
      <c r="Z3958" s="8"/>
      <c r="AA3958" s="8"/>
      <c r="AB3958" s="9"/>
      <c r="AC3958" s="8"/>
      <c r="AD3958" s="8"/>
      <c r="AE3958" s="9"/>
      <c r="AF3958" s="8"/>
      <c r="AG3958" s="8"/>
      <c r="AH3958" s="9"/>
      <c r="AI3958" s="13"/>
      <c r="AJ3958" s="8"/>
      <c r="AK3958" s="8"/>
      <c r="AL3958" s="8"/>
      <c r="AM3958" s="3"/>
    </row>
    <row r="3959" spans="1:39" s="10" customFormat="1" ht="18.95" customHeight="1" x14ac:dyDescent="0.25">
      <c r="A3959" s="8"/>
      <c r="B3959" s="8"/>
      <c r="C3959" s="8"/>
      <c r="D3959" s="9"/>
      <c r="E3959" s="8"/>
      <c r="F3959" s="8"/>
      <c r="G3959" s="9"/>
      <c r="H3959" s="8"/>
      <c r="I3959" s="8"/>
      <c r="J3959" s="9"/>
      <c r="K3959" s="8"/>
      <c r="L3959" s="8"/>
      <c r="M3959" s="9"/>
      <c r="N3959" s="8"/>
      <c r="O3959" s="8"/>
      <c r="P3959" s="9"/>
      <c r="Q3959" s="8"/>
      <c r="R3959" s="8"/>
      <c r="S3959" s="9"/>
      <c r="T3959" s="8"/>
      <c r="U3959" s="8"/>
      <c r="V3959" s="9"/>
      <c r="W3959" s="8"/>
      <c r="X3959" s="8"/>
      <c r="Y3959" s="9"/>
      <c r="Z3959" s="8"/>
      <c r="AA3959" s="8"/>
      <c r="AB3959" s="9"/>
      <c r="AC3959" s="8"/>
      <c r="AD3959" s="8"/>
      <c r="AE3959" s="9"/>
      <c r="AF3959" s="8"/>
      <c r="AG3959" s="8"/>
      <c r="AH3959" s="9"/>
      <c r="AI3959" s="13"/>
      <c r="AJ3959" s="8"/>
      <c r="AK3959" s="8"/>
      <c r="AL3959" s="8"/>
      <c r="AM3959" s="3"/>
    </row>
    <row r="3960" spans="1:39" s="10" customFormat="1" ht="18.95" customHeight="1" x14ac:dyDescent="0.25">
      <c r="A3960" s="8"/>
      <c r="B3960" s="8"/>
      <c r="C3960" s="8"/>
      <c r="D3960" s="9"/>
      <c r="E3960" s="8"/>
      <c r="F3960" s="8"/>
      <c r="G3960" s="9"/>
      <c r="H3960" s="8"/>
      <c r="I3960" s="8"/>
      <c r="J3960" s="9"/>
      <c r="K3960" s="8"/>
      <c r="L3960" s="8"/>
      <c r="M3960" s="9"/>
      <c r="N3960" s="8"/>
      <c r="O3960" s="8"/>
      <c r="P3960" s="9"/>
      <c r="Q3960" s="8"/>
      <c r="R3960" s="8"/>
      <c r="S3960" s="9"/>
      <c r="T3960" s="8"/>
      <c r="U3960" s="8"/>
      <c r="V3960" s="9"/>
      <c r="W3960" s="8"/>
      <c r="X3960" s="8"/>
      <c r="Y3960" s="9"/>
      <c r="Z3960" s="8"/>
      <c r="AA3960" s="8"/>
      <c r="AB3960" s="9"/>
      <c r="AC3960" s="8"/>
      <c r="AD3960" s="8"/>
      <c r="AE3960" s="9"/>
      <c r="AF3960" s="8"/>
      <c r="AG3960" s="8"/>
      <c r="AH3960" s="9"/>
      <c r="AI3960" s="13"/>
      <c r="AJ3960" s="8"/>
      <c r="AK3960" s="8"/>
      <c r="AL3960" s="8"/>
      <c r="AM3960" s="3"/>
    </row>
    <row r="3961" spans="1:39" s="10" customFormat="1" ht="18.95" customHeight="1" x14ac:dyDescent="0.25">
      <c r="A3961" s="8"/>
      <c r="B3961" s="8"/>
      <c r="C3961" s="8"/>
      <c r="D3961" s="9"/>
      <c r="E3961" s="8"/>
      <c r="F3961" s="8"/>
      <c r="G3961" s="9"/>
      <c r="H3961" s="8"/>
      <c r="I3961" s="8"/>
      <c r="J3961" s="9"/>
      <c r="K3961" s="8"/>
      <c r="L3961" s="8"/>
      <c r="M3961" s="9"/>
      <c r="N3961" s="8"/>
      <c r="O3961" s="8"/>
      <c r="P3961" s="9"/>
      <c r="Q3961" s="8"/>
      <c r="R3961" s="8"/>
      <c r="S3961" s="9"/>
      <c r="T3961" s="8"/>
      <c r="U3961" s="8"/>
      <c r="V3961" s="9"/>
      <c r="W3961" s="8"/>
      <c r="X3961" s="8"/>
      <c r="Y3961" s="9"/>
      <c r="Z3961" s="8"/>
      <c r="AA3961" s="8"/>
      <c r="AB3961" s="9"/>
      <c r="AC3961" s="8"/>
      <c r="AD3961" s="8"/>
      <c r="AE3961" s="9"/>
      <c r="AF3961" s="8"/>
      <c r="AG3961" s="8"/>
      <c r="AH3961" s="9"/>
      <c r="AI3961" s="13"/>
      <c r="AJ3961" s="8"/>
      <c r="AK3961" s="8"/>
      <c r="AL3961" s="8"/>
      <c r="AM3961" s="3"/>
    </row>
    <row r="3962" spans="1:39" s="10" customFormat="1" ht="18.95" customHeight="1" x14ac:dyDescent="0.25">
      <c r="A3962" s="8"/>
      <c r="B3962" s="8"/>
      <c r="C3962" s="8"/>
      <c r="D3962" s="9"/>
      <c r="E3962" s="8"/>
      <c r="F3962" s="8"/>
      <c r="G3962" s="9"/>
      <c r="H3962" s="8"/>
      <c r="I3962" s="8"/>
      <c r="J3962" s="9"/>
      <c r="K3962" s="8"/>
      <c r="L3962" s="8"/>
      <c r="M3962" s="9"/>
      <c r="N3962" s="8"/>
      <c r="O3962" s="8"/>
      <c r="P3962" s="9"/>
      <c r="Q3962" s="8"/>
      <c r="R3962" s="8"/>
      <c r="S3962" s="9"/>
      <c r="T3962" s="8"/>
      <c r="U3962" s="8"/>
      <c r="V3962" s="9"/>
      <c r="W3962" s="8"/>
      <c r="X3962" s="8"/>
      <c r="Y3962" s="9"/>
      <c r="Z3962" s="8"/>
      <c r="AA3962" s="8"/>
      <c r="AB3962" s="9"/>
      <c r="AC3962" s="8"/>
      <c r="AD3962" s="8"/>
      <c r="AE3962" s="9"/>
      <c r="AF3962" s="8"/>
      <c r="AG3962" s="8"/>
      <c r="AH3962" s="9"/>
      <c r="AI3962" s="13"/>
      <c r="AJ3962" s="8"/>
      <c r="AK3962" s="8"/>
      <c r="AL3962" s="8"/>
      <c r="AM3962" s="3"/>
    </row>
    <row r="3963" spans="1:39" s="10" customFormat="1" ht="18.95" customHeight="1" x14ac:dyDescent="0.25">
      <c r="A3963" s="8"/>
      <c r="B3963" s="8"/>
      <c r="C3963" s="8"/>
      <c r="D3963" s="9"/>
      <c r="E3963" s="8"/>
      <c r="F3963" s="8"/>
      <c r="G3963" s="9"/>
      <c r="H3963" s="8"/>
      <c r="I3963" s="8"/>
      <c r="J3963" s="9"/>
      <c r="K3963" s="8"/>
      <c r="L3963" s="8"/>
      <c r="M3963" s="9"/>
      <c r="N3963" s="8"/>
      <c r="O3963" s="8"/>
      <c r="P3963" s="9"/>
      <c r="Q3963" s="8"/>
      <c r="R3963" s="8"/>
      <c r="S3963" s="9"/>
      <c r="T3963" s="8"/>
      <c r="U3963" s="8"/>
      <c r="V3963" s="9"/>
      <c r="W3963" s="8"/>
      <c r="X3963" s="8"/>
      <c r="Y3963" s="9"/>
      <c r="Z3963" s="8"/>
      <c r="AA3963" s="8"/>
      <c r="AB3963" s="9"/>
      <c r="AC3963" s="8"/>
      <c r="AD3963" s="8"/>
      <c r="AE3963" s="9"/>
      <c r="AF3963" s="8"/>
      <c r="AG3963" s="8"/>
      <c r="AH3963" s="9"/>
      <c r="AI3963" s="13"/>
      <c r="AJ3963" s="8"/>
      <c r="AK3963" s="8"/>
      <c r="AL3963" s="8"/>
      <c r="AM3963" s="3"/>
    </row>
    <row r="3964" spans="1:39" s="10" customFormat="1" ht="18.95" customHeight="1" x14ac:dyDescent="0.25">
      <c r="A3964" s="8"/>
      <c r="B3964" s="8"/>
      <c r="C3964" s="8"/>
      <c r="D3964" s="9"/>
      <c r="E3964" s="8"/>
      <c r="F3964" s="8"/>
      <c r="G3964" s="9"/>
      <c r="H3964" s="8"/>
      <c r="I3964" s="8"/>
      <c r="J3964" s="9"/>
      <c r="K3964" s="8"/>
      <c r="L3964" s="8"/>
      <c r="M3964" s="9"/>
      <c r="N3964" s="8"/>
      <c r="O3964" s="8"/>
      <c r="P3964" s="9"/>
      <c r="Q3964" s="8"/>
      <c r="R3964" s="8"/>
      <c r="S3964" s="9"/>
      <c r="T3964" s="8"/>
      <c r="U3964" s="8"/>
      <c r="V3964" s="9"/>
      <c r="W3964" s="8"/>
      <c r="X3964" s="8"/>
      <c r="Y3964" s="9"/>
      <c r="Z3964" s="8"/>
      <c r="AA3964" s="8"/>
      <c r="AB3964" s="9"/>
      <c r="AC3964" s="8"/>
      <c r="AD3964" s="8"/>
      <c r="AE3964" s="9"/>
      <c r="AF3964" s="8"/>
      <c r="AG3964" s="8"/>
      <c r="AH3964" s="9"/>
      <c r="AI3964" s="13"/>
      <c r="AJ3964" s="8"/>
      <c r="AK3964" s="8"/>
      <c r="AL3964" s="8"/>
      <c r="AM3964" s="3"/>
    </row>
    <row r="3965" spans="1:39" s="10" customFormat="1" ht="18.95" customHeight="1" x14ac:dyDescent="0.25">
      <c r="A3965" s="8"/>
      <c r="B3965" s="8"/>
      <c r="C3965" s="8"/>
      <c r="D3965" s="9"/>
      <c r="E3965" s="8"/>
      <c r="F3965" s="8"/>
      <c r="G3965" s="9"/>
      <c r="H3965" s="8"/>
      <c r="I3965" s="8"/>
      <c r="J3965" s="9"/>
      <c r="K3965" s="8"/>
      <c r="L3965" s="8"/>
      <c r="M3965" s="9"/>
      <c r="N3965" s="8"/>
      <c r="O3965" s="8"/>
      <c r="P3965" s="9"/>
      <c r="Q3965" s="8"/>
      <c r="R3965" s="8"/>
      <c r="S3965" s="9"/>
      <c r="T3965" s="8"/>
      <c r="U3965" s="8"/>
      <c r="V3965" s="9"/>
      <c r="W3965" s="8"/>
      <c r="X3965" s="8"/>
      <c r="Y3965" s="9"/>
      <c r="Z3965" s="8"/>
      <c r="AA3965" s="8"/>
      <c r="AB3965" s="9"/>
      <c r="AC3965" s="8"/>
      <c r="AD3965" s="8"/>
      <c r="AE3965" s="9"/>
      <c r="AF3965" s="8"/>
      <c r="AG3965" s="8"/>
      <c r="AH3965" s="9"/>
      <c r="AI3965" s="13"/>
      <c r="AJ3965" s="8"/>
      <c r="AK3965" s="8"/>
      <c r="AL3965" s="8"/>
      <c r="AM3965" s="3"/>
    </row>
    <row r="3966" spans="1:39" s="10" customFormat="1" ht="18.95" customHeight="1" x14ac:dyDescent="0.25">
      <c r="A3966" s="8"/>
      <c r="B3966" s="8"/>
      <c r="C3966" s="8"/>
      <c r="D3966" s="9"/>
      <c r="E3966" s="8"/>
      <c r="F3966" s="8"/>
      <c r="G3966" s="9"/>
      <c r="H3966" s="8"/>
      <c r="I3966" s="8"/>
      <c r="J3966" s="9"/>
      <c r="K3966" s="8"/>
      <c r="L3966" s="8"/>
      <c r="M3966" s="9"/>
      <c r="N3966" s="8"/>
      <c r="O3966" s="8"/>
      <c r="P3966" s="9"/>
      <c r="Q3966" s="8"/>
      <c r="R3966" s="8"/>
      <c r="S3966" s="9"/>
      <c r="T3966" s="8"/>
      <c r="U3966" s="8"/>
      <c r="V3966" s="9"/>
      <c r="W3966" s="8"/>
      <c r="X3966" s="8"/>
      <c r="Y3966" s="9"/>
      <c r="Z3966" s="8"/>
      <c r="AA3966" s="8"/>
      <c r="AB3966" s="9"/>
      <c r="AC3966" s="8"/>
      <c r="AD3966" s="8"/>
      <c r="AE3966" s="9"/>
      <c r="AF3966" s="8"/>
      <c r="AG3966" s="8"/>
      <c r="AH3966" s="9"/>
      <c r="AI3966" s="13"/>
      <c r="AJ3966" s="8"/>
      <c r="AK3966" s="8"/>
      <c r="AL3966" s="8"/>
      <c r="AM3966" s="3"/>
    </row>
    <row r="3967" spans="1:39" s="10" customFormat="1" ht="18.95" customHeight="1" x14ac:dyDescent="0.25">
      <c r="A3967" s="8"/>
      <c r="B3967" s="8"/>
      <c r="C3967" s="8"/>
      <c r="D3967" s="9"/>
      <c r="E3967" s="8"/>
      <c r="F3967" s="8"/>
      <c r="G3967" s="9"/>
      <c r="H3967" s="8"/>
      <c r="I3967" s="8"/>
      <c r="J3967" s="9"/>
      <c r="K3967" s="8"/>
      <c r="L3967" s="8"/>
      <c r="M3967" s="9"/>
      <c r="N3967" s="8"/>
      <c r="O3967" s="8"/>
      <c r="P3967" s="9"/>
      <c r="Q3967" s="8"/>
      <c r="R3967" s="8"/>
      <c r="S3967" s="9"/>
      <c r="T3967" s="8"/>
      <c r="U3967" s="8"/>
      <c r="V3967" s="9"/>
      <c r="W3967" s="8"/>
      <c r="X3967" s="8"/>
      <c r="Y3967" s="9"/>
      <c r="Z3967" s="8"/>
      <c r="AA3967" s="8"/>
      <c r="AB3967" s="9"/>
      <c r="AC3967" s="8"/>
      <c r="AD3967" s="8"/>
      <c r="AE3967" s="9"/>
      <c r="AF3967" s="8"/>
      <c r="AG3967" s="8"/>
      <c r="AH3967" s="9"/>
      <c r="AI3967" s="13"/>
      <c r="AJ3967" s="8"/>
      <c r="AK3967" s="8"/>
      <c r="AL3967" s="8"/>
      <c r="AM3967" s="3"/>
    </row>
    <row r="3968" spans="1:39" s="10" customFormat="1" ht="18.95" customHeight="1" x14ac:dyDescent="0.25">
      <c r="A3968" s="8"/>
      <c r="B3968" s="8"/>
      <c r="C3968" s="8"/>
      <c r="D3968" s="9"/>
      <c r="E3968" s="8"/>
      <c r="F3968" s="8"/>
      <c r="G3968" s="9"/>
      <c r="H3968" s="8"/>
      <c r="I3968" s="8"/>
      <c r="J3968" s="9"/>
      <c r="K3968" s="8"/>
      <c r="L3968" s="8"/>
      <c r="M3968" s="9"/>
      <c r="N3968" s="8"/>
      <c r="O3968" s="8"/>
      <c r="P3968" s="9"/>
      <c r="Q3968" s="8"/>
      <c r="R3968" s="8"/>
      <c r="S3968" s="9"/>
      <c r="T3968" s="8"/>
      <c r="U3968" s="8"/>
      <c r="V3968" s="9"/>
      <c r="W3968" s="8"/>
      <c r="X3968" s="8"/>
      <c r="Y3968" s="9"/>
      <c r="Z3968" s="8"/>
      <c r="AA3968" s="8"/>
      <c r="AB3968" s="9"/>
      <c r="AC3968" s="8"/>
      <c r="AD3968" s="8"/>
      <c r="AE3968" s="9"/>
      <c r="AF3968" s="8"/>
      <c r="AG3968" s="8"/>
      <c r="AH3968" s="9"/>
      <c r="AI3968" s="13"/>
      <c r="AJ3968" s="8"/>
      <c r="AK3968" s="8"/>
      <c r="AL3968" s="8"/>
      <c r="AM3968" s="3"/>
    </row>
    <row r="3969" spans="1:39" s="10" customFormat="1" ht="18.95" customHeight="1" x14ac:dyDescent="0.25">
      <c r="A3969" s="8"/>
      <c r="B3969" s="8"/>
      <c r="C3969" s="8"/>
      <c r="D3969" s="9"/>
      <c r="E3969" s="8"/>
      <c r="F3969" s="8"/>
      <c r="G3969" s="9"/>
      <c r="H3969" s="8"/>
      <c r="I3969" s="8"/>
      <c r="J3969" s="9"/>
      <c r="K3969" s="8"/>
      <c r="L3969" s="8"/>
      <c r="M3969" s="9"/>
      <c r="N3969" s="8"/>
      <c r="O3969" s="8"/>
      <c r="P3969" s="9"/>
      <c r="Q3969" s="8"/>
      <c r="R3969" s="8"/>
      <c r="S3969" s="9"/>
      <c r="T3969" s="8"/>
      <c r="U3969" s="8"/>
      <c r="V3969" s="9"/>
      <c r="W3969" s="8"/>
      <c r="X3969" s="8"/>
      <c r="Y3969" s="9"/>
      <c r="Z3969" s="8"/>
      <c r="AA3969" s="8"/>
      <c r="AB3969" s="9"/>
      <c r="AC3969" s="8"/>
      <c r="AD3969" s="8"/>
      <c r="AE3969" s="9"/>
      <c r="AF3969" s="8"/>
      <c r="AG3969" s="8"/>
      <c r="AH3969" s="9"/>
      <c r="AI3969" s="13"/>
      <c r="AJ3969" s="8"/>
      <c r="AK3969" s="8"/>
      <c r="AL3969" s="8"/>
      <c r="AM3969" s="3"/>
    </row>
    <row r="3970" spans="1:39" s="10" customFormat="1" ht="18.95" customHeight="1" x14ac:dyDescent="0.25">
      <c r="A3970" s="8"/>
      <c r="B3970" s="8"/>
      <c r="C3970" s="8"/>
      <c r="D3970" s="9"/>
      <c r="E3970" s="8"/>
      <c r="F3970" s="8"/>
      <c r="G3970" s="9"/>
      <c r="H3970" s="8"/>
      <c r="I3970" s="8"/>
      <c r="J3970" s="9"/>
      <c r="K3970" s="8"/>
      <c r="L3970" s="8"/>
      <c r="M3970" s="9"/>
      <c r="N3970" s="8"/>
      <c r="O3970" s="8"/>
      <c r="P3970" s="9"/>
      <c r="Q3970" s="8"/>
      <c r="R3970" s="8"/>
      <c r="S3970" s="9"/>
      <c r="T3970" s="8"/>
      <c r="U3970" s="8"/>
      <c r="V3970" s="9"/>
      <c r="W3970" s="8"/>
      <c r="X3970" s="8"/>
      <c r="Y3970" s="9"/>
      <c r="Z3970" s="8"/>
      <c r="AA3970" s="8"/>
      <c r="AB3970" s="9"/>
      <c r="AC3970" s="8"/>
      <c r="AD3970" s="8"/>
      <c r="AE3970" s="9"/>
      <c r="AF3970" s="8"/>
      <c r="AG3970" s="8"/>
      <c r="AH3970" s="9"/>
      <c r="AI3970" s="13"/>
      <c r="AJ3970" s="8"/>
      <c r="AK3970" s="8"/>
      <c r="AL3970" s="8"/>
      <c r="AM3970" s="3"/>
    </row>
    <row r="3971" spans="1:39" s="10" customFormat="1" ht="18.95" customHeight="1" x14ac:dyDescent="0.25">
      <c r="A3971" s="8"/>
      <c r="B3971" s="8"/>
      <c r="C3971" s="8"/>
      <c r="D3971" s="9"/>
      <c r="E3971" s="8"/>
      <c r="F3971" s="8"/>
      <c r="G3971" s="9"/>
      <c r="H3971" s="8"/>
      <c r="I3971" s="8"/>
      <c r="J3971" s="9"/>
      <c r="K3971" s="8"/>
      <c r="L3971" s="8"/>
      <c r="M3971" s="9"/>
      <c r="N3971" s="8"/>
      <c r="O3971" s="8"/>
      <c r="P3971" s="9"/>
      <c r="Q3971" s="8"/>
      <c r="R3971" s="8"/>
      <c r="S3971" s="9"/>
      <c r="T3971" s="8"/>
      <c r="U3971" s="8"/>
      <c r="V3971" s="9"/>
      <c r="W3971" s="8"/>
      <c r="X3971" s="8"/>
      <c r="Y3971" s="9"/>
      <c r="Z3971" s="8"/>
      <c r="AA3971" s="8"/>
      <c r="AB3971" s="9"/>
      <c r="AC3971" s="8"/>
      <c r="AD3971" s="8"/>
      <c r="AE3971" s="9"/>
      <c r="AF3971" s="8"/>
      <c r="AG3971" s="8"/>
      <c r="AH3971" s="9"/>
      <c r="AI3971" s="13"/>
      <c r="AJ3971" s="8"/>
      <c r="AK3971" s="8"/>
      <c r="AL3971" s="8"/>
      <c r="AM3971" s="3"/>
    </row>
    <row r="3972" spans="1:39" s="10" customFormat="1" ht="18.95" customHeight="1" x14ac:dyDescent="0.25">
      <c r="A3972" s="8"/>
      <c r="B3972" s="8"/>
      <c r="C3972" s="8"/>
      <c r="D3972" s="9"/>
      <c r="E3972" s="8"/>
      <c r="F3972" s="8"/>
      <c r="G3972" s="9"/>
      <c r="H3972" s="8"/>
      <c r="I3972" s="8"/>
      <c r="J3972" s="9"/>
      <c r="K3972" s="8"/>
      <c r="L3972" s="8"/>
      <c r="M3972" s="9"/>
      <c r="N3972" s="8"/>
      <c r="O3972" s="8"/>
      <c r="P3972" s="9"/>
      <c r="Q3972" s="8"/>
      <c r="R3972" s="8"/>
      <c r="S3972" s="9"/>
      <c r="T3972" s="8"/>
      <c r="U3972" s="8"/>
      <c r="V3972" s="9"/>
      <c r="W3972" s="8"/>
      <c r="X3972" s="8"/>
      <c r="Y3972" s="9"/>
      <c r="Z3972" s="8"/>
      <c r="AA3972" s="8"/>
      <c r="AB3972" s="9"/>
      <c r="AC3972" s="8"/>
      <c r="AD3972" s="8"/>
      <c r="AE3972" s="9"/>
      <c r="AF3972" s="8"/>
      <c r="AG3972" s="8"/>
      <c r="AH3972" s="9"/>
      <c r="AI3972" s="13"/>
      <c r="AJ3972" s="8"/>
      <c r="AK3972" s="8"/>
      <c r="AL3972" s="8"/>
      <c r="AM3972" s="3"/>
    </row>
    <row r="3973" spans="1:39" s="10" customFormat="1" ht="18.95" customHeight="1" x14ac:dyDescent="0.25">
      <c r="A3973" s="8"/>
      <c r="B3973" s="8"/>
      <c r="C3973" s="8"/>
      <c r="D3973" s="9"/>
      <c r="E3973" s="8"/>
      <c r="F3973" s="8"/>
      <c r="G3973" s="9"/>
      <c r="H3973" s="8"/>
      <c r="I3973" s="8"/>
      <c r="J3973" s="9"/>
      <c r="K3973" s="8"/>
      <c r="L3973" s="8"/>
      <c r="M3973" s="9"/>
      <c r="N3973" s="8"/>
      <c r="O3973" s="8"/>
      <c r="P3973" s="9"/>
      <c r="Q3973" s="8"/>
      <c r="R3973" s="8"/>
      <c r="S3973" s="9"/>
      <c r="T3973" s="8"/>
      <c r="U3973" s="8"/>
      <c r="V3973" s="9"/>
      <c r="W3973" s="8"/>
      <c r="X3973" s="8"/>
      <c r="Y3973" s="9"/>
      <c r="Z3973" s="8"/>
      <c r="AA3973" s="8"/>
      <c r="AB3973" s="9"/>
      <c r="AC3973" s="8"/>
      <c r="AD3973" s="8"/>
      <c r="AE3973" s="9"/>
      <c r="AF3973" s="8"/>
      <c r="AG3973" s="8"/>
      <c r="AH3973" s="9"/>
      <c r="AI3973" s="13"/>
      <c r="AJ3973" s="8"/>
      <c r="AK3973" s="8"/>
      <c r="AL3973" s="8"/>
      <c r="AM3973" s="3"/>
    </row>
    <row r="3974" spans="1:39" s="10" customFormat="1" ht="18.95" customHeight="1" x14ac:dyDescent="0.25">
      <c r="A3974" s="8"/>
      <c r="B3974" s="8"/>
      <c r="C3974" s="8"/>
      <c r="D3974" s="9"/>
      <c r="E3974" s="8"/>
      <c r="F3974" s="8"/>
      <c r="G3974" s="9"/>
      <c r="H3974" s="8"/>
      <c r="I3974" s="8"/>
      <c r="J3974" s="9"/>
      <c r="K3974" s="8"/>
      <c r="L3974" s="8"/>
      <c r="M3974" s="9"/>
      <c r="N3974" s="8"/>
      <c r="O3974" s="8"/>
      <c r="P3974" s="9"/>
      <c r="Q3974" s="8"/>
      <c r="R3974" s="8"/>
      <c r="S3974" s="9"/>
      <c r="T3974" s="8"/>
      <c r="U3974" s="8"/>
      <c r="V3974" s="9"/>
      <c r="W3974" s="8"/>
      <c r="X3974" s="8"/>
      <c r="Y3974" s="9"/>
      <c r="Z3974" s="8"/>
      <c r="AA3974" s="8"/>
      <c r="AB3974" s="9"/>
      <c r="AC3974" s="8"/>
      <c r="AD3974" s="8"/>
      <c r="AE3974" s="9"/>
      <c r="AF3974" s="8"/>
      <c r="AG3974" s="8"/>
      <c r="AH3974" s="9"/>
      <c r="AI3974" s="13"/>
      <c r="AJ3974" s="8"/>
      <c r="AK3974" s="8"/>
      <c r="AL3974" s="8"/>
      <c r="AM3974" s="3"/>
    </row>
    <row r="3975" spans="1:39" s="10" customFormat="1" ht="18.95" customHeight="1" x14ac:dyDescent="0.25">
      <c r="A3975" s="8"/>
      <c r="B3975" s="8"/>
      <c r="C3975" s="8"/>
      <c r="D3975" s="9"/>
      <c r="E3975" s="8"/>
      <c r="F3975" s="8"/>
      <c r="G3975" s="9"/>
      <c r="H3975" s="8"/>
      <c r="I3975" s="8"/>
      <c r="J3975" s="9"/>
      <c r="K3975" s="8"/>
      <c r="L3975" s="8"/>
      <c r="M3975" s="9"/>
      <c r="N3975" s="8"/>
      <c r="O3975" s="8"/>
      <c r="P3975" s="9"/>
      <c r="Q3975" s="8"/>
      <c r="R3975" s="8"/>
      <c r="S3975" s="9"/>
      <c r="T3975" s="8"/>
      <c r="U3975" s="8"/>
      <c r="V3975" s="9"/>
      <c r="W3975" s="8"/>
      <c r="X3975" s="8"/>
      <c r="Y3975" s="9"/>
      <c r="Z3975" s="8"/>
      <c r="AA3975" s="8"/>
      <c r="AB3975" s="9"/>
      <c r="AC3975" s="8"/>
      <c r="AD3975" s="8"/>
      <c r="AE3975" s="9"/>
      <c r="AF3975" s="8"/>
      <c r="AG3975" s="8"/>
      <c r="AH3975" s="9"/>
      <c r="AI3975" s="13"/>
      <c r="AJ3975" s="8"/>
      <c r="AK3975" s="8"/>
      <c r="AL3975" s="8"/>
      <c r="AM3975" s="3"/>
    </row>
    <row r="3976" spans="1:39" s="10" customFormat="1" ht="18.95" customHeight="1" x14ac:dyDescent="0.25">
      <c r="A3976" s="8"/>
      <c r="B3976" s="8"/>
      <c r="C3976" s="8"/>
      <c r="D3976" s="9"/>
      <c r="E3976" s="8"/>
      <c r="F3976" s="8"/>
      <c r="G3976" s="9"/>
      <c r="H3976" s="8"/>
      <c r="I3976" s="8"/>
      <c r="J3976" s="9"/>
      <c r="K3976" s="8"/>
      <c r="L3976" s="8"/>
      <c r="M3976" s="9"/>
      <c r="N3976" s="8"/>
      <c r="O3976" s="8"/>
      <c r="P3976" s="9"/>
      <c r="Q3976" s="8"/>
      <c r="R3976" s="8"/>
      <c r="S3976" s="9"/>
      <c r="T3976" s="8"/>
      <c r="U3976" s="8"/>
      <c r="V3976" s="9"/>
      <c r="W3976" s="8"/>
      <c r="X3976" s="8"/>
      <c r="Y3976" s="9"/>
      <c r="Z3976" s="8"/>
      <c r="AA3976" s="8"/>
      <c r="AB3976" s="9"/>
      <c r="AC3976" s="8"/>
      <c r="AD3976" s="8"/>
      <c r="AE3976" s="9"/>
      <c r="AF3976" s="8"/>
      <c r="AG3976" s="8"/>
      <c r="AH3976" s="9"/>
      <c r="AI3976" s="13"/>
      <c r="AJ3976" s="8"/>
      <c r="AK3976" s="8"/>
      <c r="AL3976" s="8"/>
      <c r="AM3976" s="3"/>
    </row>
    <row r="3977" spans="1:39" s="10" customFormat="1" ht="18.95" customHeight="1" x14ac:dyDescent="0.25">
      <c r="A3977" s="8"/>
      <c r="B3977" s="8"/>
      <c r="C3977" s="8"/>
      <c r="D3977" s="9"/>
      <c r="E3977" s="8"/>
      <c r="F3977" s="8"/>
      <c r="G3977" s="9"/>
      <c r="H3977" s="8"/>
      <c r="I3977" s="8"/>
      <c r="J3977" s="9"/>
      <c r="K3977" s="8"/>
      <c r="L3977" s="8"/>
      <c r="M3977" s="9"/>
      <c r="N3977" s="8"/>
      <c r="O3977" s="8"/>
      <c r="P3977" s="9"/>
      <c r="Q3977" s="8"/>
      <c r="R3977" s="8"/>
      <c r="S3977" s="9"/>
      <c r="T3977" s="8"/>
      <c r="U3977" s="8"/>
      <c r="V3977" s="9"/>
      <c r="W3977" s="8"/>
      <c r="X3977" s="8"/>
      <c r="Y3977" s="9"/>
      <c r="Z3977" s="8"/>
      <c r="AA3977" s="8"/>
      <c r="AB3977" s="9"/>
      <c r="AC3977" s="8"/>
      <c r="AD3977" s="8"/>
      <c r="AE3977" s="9"/>
      <c r="AF3977" s="8"/>
      <c r="AG3977" s="8"/>
      <c r="AH3977" s="9"/>
      <c r="AI3977" s="13"/>
      <c r="AJ3977" s="8"/>
      <c r="AK3977" s="8"/>
      <c r="AL3977" s="8"/>
      <c r="AM3977" s="3"/>
    </row>
    <row r="3978" spans="1:39" s="10" customFormat="1" ht="18.95" customHeight="1" x14ac:dyDescent="0.25">
      <c r="A3978" s="8"/>
      <c r="B3978" s="8"/>
      <c r="C3978" s="8"/>
      <c r="D3978" s="9"/>
      <c r="E3978" s="8"/>
      <c r="F3978" s="8"/>
      <c r="G3978" s="9"/>
      <c r="H3978" s="8"/>
      <c r="I3978" s="8"/>
      <c r="J3978" s="9"/>
      <c r="K3978" s="8"/>
      <c r="L3978" s="8"/>
      <c r="M3978" s="9"/>
      <c r="N3978" s="8"/>
      <c r="O3978" s="8"/>
      <c r="P3978" s="9"/>
      <c r="Q3978" s="8"/>
      <c r="R3978" s="8"/>
      <c r="S3978" s="9"/>
      <c r="T3978" s="8"/>
      <c r="U3978" s="8"/>
      <c r="V3978" s="9"/>
      <c r="W3978" s="8"/>
      <c r="X3978" s="8"/>
      <c r="Y3978" s="9"/>
      <c r="Z3978" s="8"/>
      <c r="AA3978" s="8"/>
      <c r="AB3978" s="9"/>
      <c r="AC3978" s="8"/>
      <c r="AD3978" s="8"/>
      <c r="AE3978" s="9"/>
      <c r="AF3978" s="8"/>
      <c r="AG3978" s="8"/>
      <c r="AH3978" s="9"/>
      <c r="AI3978" s="13"/>
      <c r="AJ3978" s="8"/>
      <c r="AK3978" s="8"/>
      <c r="AL3978" s="8"/>
      <c r="AM3978" s="3"/>
    </row>
    <row r="3979" spans="1:39" s="10" customFormat="1" ht="18.95" customHeight="1" x14ac:dyDescent="0.25">
      <c r="A3979" s="8"/>
      <c r="B3979" s="8"/>
      <c r="C3979" s="8"/>
      <c r="D3979" s="9"/>
      <c r="E3979" s="8"/>
      <c r="F3979" s="8"/>
      <c r="G3979" s="9"/>
      <c r="H3979" s="8"/>
      <c r="I3979" s="8"/>
      <c r="J3979" s="9"/>
      <c r="K3979" s="8"/>
      <c r="L3979" s="8"/>
      <c r="M3979" s="9"/>
      <c r="N3979" s="8"/>
      <c r="O3979" s="8"/>
      <c r="P3979" s="9"/>
      <c r="Q3979" s="8"/>
      <c r="R3979" s="8"/>
      <c r="S3979" s="9"/>
      <c r="T3979" s="8"/>
      <c r="U3979" s="8"/>
      <c r="V3979" s="9"/>
      <c r="W3979" s="8"/>
      <c r="X3979" s="8"/>
      <c r="Y3979" s="9"/>
      <c r="Z3979" s="8"/>
      <c r="AA3979" s="8"/>
      <c r="AB3979" s="9"/>
      <c r="AC3979" s="8"/>
      <c r="AD3979" s="8"/>
      <c r="AE3979" s="9"/>
      <c r="AF3979" s="8"/>
      <c r="AG3979" s="8"/>
      <c r="AH3979" s="9"/>
      <c r="AI3979" s="13"/>
      <c r="AJ3979" s="8"/>
      <c r="AK3979" s="8"/>
      <c r="AL3979" s="8"/>
      <c r="AM3979" s="3"/>
    </row>
    <row r="3980" spans="1:39" s="10" customFormat="1" ht="18.95" customHeight="1" x14ac:dyDescent="0.25">
      <c r="A3980" s="8"/>
      <c r="B3980" s="8"/>
      <c r="C3980" s="8"/>
      <c r="D3980" s="9"/>
      <c r="E3980" s="8"/>
      <c r="F3980" s="8"/>
      <c r="G3980" s="9"/>
      <c r="H3980" s="8"/>
      <c r="I3980" s="8"/>
      <c r="J3980" s="9"/>
      <c r="K3980" s="8"/>
      <c r="L3980" s="8"/>
      <c r="M3980" s="9"/>
      <c r="N3980" s="8"/>
      <c r="O3980" s="8"/>
      <c r="P3980" s="9"/>
      <c r="Q3980" s="8"/>
      <c r="R3980" s="8"/>
      <c r="S3980" s="9"/>
      <c r="T3980" s="8"/>
      <c r="U3980" s="8"/>
      <c r="V3980" s="9"/>
      <c r="W3980" s="8"/>
      <c r="X3980" s="8"/>
      <c r="Y3980" s="9"/>
      <c r="Z3980" s="8"/>
      <c r="AA3980" s="8"/>
      <c r="AB3980" s="9"/>
      <c r="AC3980" s="8"/>
      <c r="AD3980" s="8"/>
      <c r="AE3980" s="9"/>
      <c r="AF3980" s="8"/>
      <c r="AG3980" s="8"/>
      <c r="AH3980" s="9"/>
      <c r="AI3980" s="13"/>
      <c r="AJ3980" s="8"/>
      <c r="AK3980" s="8"/>
      <c r="AL3980" s="8"/>
      <c r="AM3980" s="3"/>
    </row>
    <row r="3981" spans="1:39" s="10" customFormat="1" ht="18.95" customHeight="1" x14ac:dyDescent="0.25">
      <c r="A3981" s="8"/>
      <c r="B3981" s="8"/>
      <c r="C3981" s="8"/>
      <c r="D3981" s="9"/>
      <c r="E3981" s="8"/>
      <c r="F3981" s="8"/>
      <c r="G3981" s="9"/>
      <c r="H3981" s="8"/>
      <c r="I3981" s="8"/>
      <c r="J3981" s="9"/>
      <c r="K3981" s="8"/>
      <c r="L3981" s="8"/>
      <c r="M3981" s="9"/>
      <c r="N3981" s="8"/>
      <c r="O3981" s="8"/>
      <c r="P3981" s="9"/>
      <c r="Q3981" s="8"/>
      <c r="R3981" s="8"/>
      <c r="S3981" s="9"/>
      <c r="T3981" s="8"/>
      <c r="U3981" s="8"/>
      <c r="V3981" s="9"/>
      <c r="W3981" s="8"/>
      <c r="X3981" s="8"/>
      <c r="Y3981" s="9"/>
      <c r="Z3981" s="8"/>
      <c r="AA3981" s="8"/>
      <c r="AB3981" s="9"/>
      <c r="AC3981" s="8"/>
      <c r="AD3981" s="8"/>
      <c r="AE3981" s="9"/>
      <c r="AF3981" s="8"/>
      <c r="AG3981" s="8"/>
      <c r="AH3981" s="9"/>
      <c r="AI3981" s="13"/>
      <c r="AJ3981" s="8"/>
      <c r="AK3981" s="8"/>
      <c r="AL3981" s="8"/>
      <c r="AM3981" s="3"/>
    </row>
    <row r="3982" spans="1:39" s="10" customFormat="1" ht="18.95" customHeight="1" x14ac:dyDescent="0.25">
      <c r="A3982" s="8"/>
      <c r="B3982" s="8"/>
      <c r="C3982" s="8"/>
      <c r="D3982" s="9"/>
      <c r="E3982" s="8"/>
      <c r="F3982" s="8"/>
      <c r="G3982" s="9"/>
      <c r="H3982" s="8"/>
      <c r="I3982" s="8"/>
      <c r="J3982" s="9"/>
      <c r="K3982" s="8"/>
      <c r="L3982" s="8"/>
      <c r="M3982" s="9"/>
      <c r="N3982" s="8"/>
      <c r="O3982" s="8"/>
      <c r="P3982" s="9"/>
      <c r="Q3982" s="8"/>
      <c r="R3982" s="8"/>
      <c r="S3982" s="9"/>
      <c r="T3982" s="8"/>
      <c r="U3982" s="8"/>
      <c r="V3982" s="9"/>
      <c r="W3982" s="8"/>
      <c r="X3982" s="8"/>
      <c r="Y3982" s="9"/>
      <c r="Z3982" s="8"/>
      <c r="AA3982" s="8"/>
      <c r="AB3982" s="9"/>
      <c r="AC3982" s="8"/>
      <c r="AD3982" s="8"/>
      <c r="AE3982" s="9"/>
      <c r="AF3982" s="8"/>
      <c r="AG3982" s="8"/>
      <c r="AH3982" s="9"/>
      <c r="AI3982" s="13"/>
      <c r="AJ3982" s="8"/>
      <c r="AK3982" s="8"/>
      <c r="AL3982" s="8"/>
      <c r="AM3982" s="3"/>
    </row>
    <row r="3983" spans="1:39" s="10" customFormat="1" ht="18.95" customHeight="1" x14ac:dyDescent="0.25">
      <c r="A3983" s="8"/>
      <c r="B3983" s="8"/>
      <c r="C3983" s="8"/>
      <c r="D3983" s="9"/>
      <c r="E3983" s="8"/>
      <c r="F3983" s="8"/>
      <c r="G3983" s="9"/>
      <c r="H3983" s="8"/>
      <c r="I3983" s="8"/>
      <c r="J3983" s="9"/>
      <c r="K3983" s="8"/>
      <c r="L3983" s="8"/>
      <c r="M3983" s="9"/>
      <c r="N3983" s="8"/>
      <c r="O3983" s="8"/>
      <c r="P3983" s="9"/>
      <c r="Q3983" s="8"/>
      <c r="R3983" s="8"/>
      <c r="S3983" s="9"/>
      <c r="T3983" s="8"/>
      <c r="U3983" s="8"/>
      <c r="V3983" s="9"/>
      <c r="W3983" s="8"/>
      <c r="X3983" s="8"/>
      <c r="Y3983" s="9"/>
      <c r="Z3983" s="8"/>
      <c r="AA3983" s="8"/>
      <c r="AB3983" s="9"/>
      <c r="AC3983" s="8"/>
      <c r="AD3983" s="8"/>
      <c r="AE3983" s="9"/>
      <c r="AF3983" s="8"/>
      <c r="AG3983" s="8"/>
      <c r="AH3983" s="9"/>
      <c r="AI3983" s="13"/>
      <c r="AJ3983" s="8"/>
      <c r="AK3983" s="8"/>
      <c r="AL3983" s="8"/>
      <c r="AM3983" s="3"/>
    </row>
    <row r="3984" spans="1:39" s="10" customFormat="1" ht="18.95" customHeight="1" x14ac:dyDescent="0.25">
      <c r="A3984" s="8"/>
      <c r="B3984" s="8"/>
      <c r="C3984" s="8"/>
      <c r="D3984" s="9"/>
      <c r="E3984" s="8"/>
      <c r="F3984" s="8"/>
      <c r="G3984" s="9"/>
      <c r="H3984" s="8"/>
      <c r="I3984" s="8"/>
      <c r="J3984" s="9"/>
      <c r="K3984" s="8"/>
      <c r="L3984" s="8"/>
      <c r="M3984" s="9"/>
      <c r="N3984" s="8"/>
      <c r="O3984" s="8"/>
      <c r="P3984" s="9"/>
      <c r="Q3984" s="8"/>
      <c r="R3984" s="8"/>
      <c r="S3984" s="9"/>
      <c r="T3984" s="8"/>
      <c r="U3984" s="8"/>
      <c r="V3984" s="9"/>
      <c r="W3984" s="8"/>
      <c r="X3984" s="8"/>
      <c r="Y3984" s="9"/>
      <c r="Z3984" s="8"/>
      <c r="AA3984" s="8"/>
      <c r="AB3984" s="9"/>
      <c r="AC3984" s="8"/>
      <c r="AD3984" s="8"/>
      <c r="AE3984" s="9"/>
      <c r="AF3984" s="8"/>
      <c r="AG3984" s="8"/>
      <c r="AH3984" s="9"/>
      <c r="AI3984" s="13"/>
      <c r="AJ3984" s="8"/>
      <c r="AK3984" s="8"/>
      <c r="AL3984" s="8"/>
      <c r="AM3984" s="3"/>
    </row>
    <row r="3985" spans="1:39" s="10" customFormat="1" ht="18.95" customHeight="1" x14ac:dyDescent="0.25">
      <c r="A3985" s="8"/>
      <c r="B3985" s="8"/>
      <c r="C3985" s="8"/>
      <c r="D3985" s="9"/>
      <c r="E3985" s="8"/>
      <c r="F3985" s="8"/>
      <c r="G3985" s="9"/>
      <c r="H3985" s="8"/>
      <c r="I3985" s="8"/>
      <c r="J3985" s="9"/>
      <c r="K3985" s="8"/>
      <c r="L3985" s="8"/>
      <c r="M3985" s="9"/>
      <c r="N3985" s="8"/>
      <c r="O3985" s="8"/>
      <c r="P3985" s="9"/>
      <c r="Q3985" s="8"/>
      <c r="R3985" s="8"/>
      <c r="S3985" s="9"/>
      <c r="T3985" s="8"/>
      <c r="U3985" s="8"/>
      <c r="V3985" s="9"/>
      <c r="W3985" s="8"/>
      <c r="X3985" s="8"/>
      <c r="Y3985" s="9"/>
      <c r="Z3985" s="8"/>
      <c r="AA3985" s="8"/>
      <c r="AB3985" s="9"/>
      <c r="AC3985" s="8"/>
      <c r="AD3985" s="8"/>
      <c r="AE3985" s="9"/>
      <c r="AF3985" s="8"/>
      <c r="AG3985" s="8"/>
      <c r="AH3985" s="9"/>
      <c r="AI3985" s="13"/>
      <c r="AJ3985" s="8"/>
      <c r="AK3985" s="8"/>
      <c r="AL3985" s="8"/>
      <c r="AM3985" s="3"/>
    </row>
    <row r="3986" spans="1:39" s="10" customFormat="1" ht="18.95" customHeight="1" x14ac:dyDescent="0.25">
      <c r="A3986" s="8"/>
      <c r="B3986" s="8"/>
      <c r="C3986" s="8"/>
      <c r="D3986" s="9"/>
      <c r="E3986" s="8"/>
      <c r="F3986" s="8"/>
      <c r="G3986" s="9"/>
      <c r="H3986" s="8"/>
      <c r="I3986" s="8"/>
      <c r="J3986" s="9"/>
      <c r="K3986" s="8"/>
      <c r="L3986" s="8"/>
      <c r="M3986" s="9"/>
      <c r="N3986" s="8"/>
      <c r="O3986" s="8"/>
      <c r="P3986" s="9"/>
      <c r="Q3986" s="8"/>
      <c r="R3986" s="8"/>
      <c r="S3986" s="9"/>
      <c r="T3986" s="8"/>
      <c r="U3986" s="8"/>
      <c r="V3986" s="9"/>
      <c r="W3986" s="8"/>
      <c r="X3986" s="8"/>
      <c r="Y3986" s="9"/>
      <c r="Z3986" s="8"/>
      <c r="AA3986" s="8"/>
      <c r="AB3986" s="9"/>
      <c r="AC3986" s="8"/>
      <c r="AD3986" s="8"/>
      <c r="AE3986" s="9"/>
      <c r="AF3986" s="8"/>
      <c r="AG3986" s="8"/>
      <c r="AH3986" s="9"/>
      <c r="AI3986" s="13"/>
      <c r="AJ3986" s="8"/>
      <c r="AK3986" s="8"/>
      <c r="AL3986" s="8"/>
      <c r="AM3986" s="3"/>
    </row>
    <row r="3987" spans="1:39" s="10" customFormat="1" ht="18.95" customHeight="1" x14ac:dyDescent="0.25">
      <c r="A3987" s="8"/>
      <c r="B3987" s="8"/>
      <c r="C3987" s="8"/>
      <c r="D3987" s="9"/>
      <c r="E3987" s="8"/>
      <c r="F3987" s="8"/>
      <c r="G3987" s="9"/>
      <c r="H3987" s="8"/>
      <c r="I3987" s="8"/>
      <c r="J3987" s="9"/>
      <c r="K3987" s="8"/>
      <c r="L3987" s="8"/>
      <c r="M3987" s="9"/>
      <c r="N3987" s="8"/>
      <c r="O3987" s="8"/>
      <c r="P3987" s="9"/>
      <c r="Q3987" s="8"/>
      <c r="R3987" s="8"/>
      <c r="S3987" s="9"/>
      <c r="T3987" s="8"/>
      <c r="U3987" s="8"/>
      <c r="V3987" s="9"/>
      <c r="W3987" s="8"/>
      <c r="X3987" s="8"/>
      <c r="Y3987" s="9"/>
      <c r="Z3987" s="8"/>
      <c r="AA3987" s="8"/>
      <c r="AB3987" s="9"/>
      <c r="AC3987" s="8"/>
      <c r="AD3987" s="8"/>
      <c r="AE3987" s="9"/>
      <c r="AF3987" s="8"/>
      <c r="AG3987" s="8"/>
      <c r="AH3987" s="9"/>
      <c r="AI3987" s="13"/>
      <c r="AJ3987" s="8"/>
      <c r="AK3987" s="8"/>
      <c r="AL3987" s="8"/>
      <c r="AM3987" s="3"/>
    </row>
    <row r="3988" spans="1:39" s="10" customFormat="1" ht="18.95" customHeight="1" x14ac:dyDescent="0.25">
      <c r="A3988" s="8"/>
      <c r="B3988" s="8"/>
      <c r="C3988" s="8"/>
      <c r="D3988" s="9"/>
      <c r="E3988" s="8"/>
      <c r="F3988" s="8"/>
      <c r="G3988" s="9"/>
      <c r="H3988" s="8"/>
      <c r="I3988" s="8"/>
      <c r="J3988" s="9"/>
      <c r="K3988" s="8"/>
      <c r="L3988" s="8"/>
      <c r="M3988" s="9"/>
      <c r="N3988" s="8"/>
      <c r="O3988" s="8"/>
      <c r="P3988" s="9"/>
      <c r="Q3988" s="8"/>
      <c r="R3988" s="8"/>
      <c r="S3988" s="9"/>
      <c r="T3988" s="8"/>
      <c r="U3988" s="8"/>
      <c r="V3988" s="9"/>
      <c r="W3988" s="8"/>
      <c r="X3988" s="8"/>
      <c r="Y3988" s="9"/>
      <c r="Z3988" s="8"/>
      <c r="AA3988" s="8"/>
      <c r="AB3988" s="9"/>
      <c r="AC3988" s="8"/>
      <c r="AD3988" s="8"/>
      <c r="AE3988" s="9"/>
      <c r="AF3988" s="8"/>
      <c r="AG3988" s="8"/>
      <c r="AH3988" s="9"/>
      <c r="AI3988" s="13"/>
      <c r="AJ3988" s="8"/>
      <c r="AK3988" s="8"/>
      <c r="AL3988" s="8"/>
      <c r="AM3988" s="3"/>
    </row>
    <row r="3989" spans="1:39" s="10" customFormat="1" ht="18.95" customHeight="1" x14ac:dyDescent="0.25">
      <c r="A3989" s="8"/>
      <c r="B3989" s="8"/>
      <c r="C3989" s="8"/>
      <c r="D3989" s="9"/>
      <c r="E3989" s="8"/>
      <c r="F3989" s="8"/>
      <c r="G3989" s="9"/>
      <c r="H3989" s="8"/>
      <c r="I3989" s="8"/>
      <c r="J3989" s="9"/>
      <c r="K3989" s="8"/>
      <c r="L3989" s="8"/>
      <c r="M3989" s="9"/>
      <c r="N3989" s="8"/>
      <c r="O3989" s="8"/>
      <c r="P3989" s="9"/>
      <c r="Q3989" s="8"/>
      <c r="R3989" s="8"/>
      <c r="S3989" s="9"/>
      <c r="T3989" s="8"/>
      <c r="U3989" s="8"/>
      <c r="V3989" s="9"/>
      <c r="W3989" s="8"/>
      <c r="X3989" s="8"/>
      <c r="Y3989" s="9"/>
      <c r="Z3989" s="8"/>
      <c r="AA3989" s="8"/>
      <c r="AB3989" s="9"/>
      <c r="AC3989" s="8"/>
      <c r="AD3989" s="8"/>
      <c r="AE3989" s="9"/>
      <c r="AF3989" s="8"/>
      <c r="AG3989" s="8"/>
      <c r="AH3989" s="9"/>
      <c r="AI3989" s="13"/>
      <c r="AJ3989" s="8"/>
      <c r="AK3989" s="8"/>
      <c r="AL3989" s="8"/>
      <c r="AM3989" s="3"/>
    </row>
    <row r="3990" spans="1:39" s="10" customFormat="1" ht="18.95" customHeight="1" x14ac:dyDescent="0.25">
      <c r="A3990" s="8"/>
      <c r="B3990" s="8"/>
      <c r="C3990" s="8"/>
      <c r="D3990" s="9"/>
      <c r="E3990" s="8"/>
      <c r="F3990" s="8"/>
      <c r="G3990" s="9"/>
      <c r="H3990" s="8"/>
      <c r="I3990" s="8"/>
      <c r="J3990" s="9"/>
      <c r="K3990" s="8"/>
      <c r="L3990" s="8"/>
      <c r="M3990" s="9"/>
      <c r="N3990" s="8"/>
      <c r="O3990" s="8"/>
      <c r="P3990" s="9"/>
      <c r="Q3990" s="8"/>
      <c r="R3990" s="8"/>
      <c r="S3990" s="9"/>
      <c r="T3990" s="8"/>
      <c r="U3990" s="8"/>
      <c r="V3990" s="9"/>
      <c r="W3990" s="8"/>
      <c r="X3990" s="8"/>
      <c r="Y3990" s="9"/>
      <c r="Z3990" s="8"/>
      <c r="AA3990" s="8"/>
      <c r="AB3990" s="9"/>
      <c r="AC3990" s="8"/>
      <c r="AD3990" s="8"/>
      <c r="AE3990" s="9"/>
      <c r="AF3990" s="8"/>
      <c r="AG3990" s="8"/>
      <c r="AH3990" s="9"/>
      <c r="AI3990" s="13"/>
      <c r="AJ3990" s="8"/>
      <c r="AK3990" s="8"/>
      <c r="AL3990" s="8"/>
      <c r="AM3990" s="3"/>
    </row>
    <row r="3991" spans="1:39" s="10" customFormat="1" ht="18.95" customHeight="1" x14ac:dyDescent="0.25">
      <c r="A3991" s="8"/>
      <c r="B3991" s="8"/>
      <c r="C3991" s="8"/>
      <c r="D3991" s="9"/>
      <c r="E3991" s="8"/>
      <c r="F3991" s="8"/>
      <c r="G3991" s="9"/>
      <c r="H3991" s="8"/>
      <c r="I3991" s="8"/>
      <c r="J3991" s="9"/>
      <c r="K3991" s="8"/>
      <c r="L3991" s="8"/>
      <c r="M3991" s="9"/>
      <c r="N3991" s="8"/>
      <c r="O3991" s="8"/>
      <c r="P3991" s="9"/>
      <c r="Q3991" s="8"/>
      <c r="R3991" s="8"/>
      <c r="S3991" s="9"/>
      <c r="T3991" s="8"/>
      <c r="U3991" s="8"/>
      <c r="V3991" s="9"/>
      <c r="W3991" s="8"/>
      <c r="X3991" s="8"/>
      <c r="Y3991" s="9"/>
      <c r="Z3991" s="8"/>
      <c r="AA3991" s="8"/>
      <c r="AB3991" s="9"/>
      <c r="AC3991" s="8"/>
      <c r="AD3991" s="8"/>
      <c r="AE3991" s="9"/>
      <c r="AF3991" s="8"/>
      <c r="AG3991" s="8"/>
      <c r="AH3991" s="9"/>
      <c r="AI3991" s="13"/>
      <c r="AJ3991" s="8"/>
      <c r="AK3991" s="8"/>
      <c r="AL3991" s="8"/>
      <c r="AM3991" s="3"/>
    </row>
    <row r="3992" spans="1:39" s="10" customFormat="1" ht="18.95" customHeight="1" x14ac:dyDescent="0.25">
      <c r="A3992" s="8"/>
      <c r="B3992" s="8"/>
      <c r="C3992" s="8"/>
      <c r="D3992" s="9"/>
      <c r="E3992" s="8"/>
      <c r="F3992" s="8"/>
      <c r="G3992" s="9"/>
      <c r="H3992" s="8"/>
      <c r="I3992" s="8"/>
      <c r="J3992" s="9"/>
      <c r="K3992" s="8"/>
      <c r="L3992" s="8"/>
      <c r="M3992" s="9"/>
      <c r="N3992" s="8"/>
      <c r="O3992" s="8"/>
      <c r="P3992" s="9"/>
      <c r="Q3992" s="8"/>
      <c r="R3992" s="8"/>
      <c r="S3992" s="9"/>
      <c r="T3992" s="8"/>
      <c r="U3992" s="8"/>
      <c r="V3992" s="9"/>
      <c r="W3992" s="8"/>
      <c r="X3992" s="8"/>
      <c r="Y3992" s="9"/>
      <c r="Z3992" s="8"/>
      <c r="AA3992" s="8"/>
      <c r="AB3992" s="9"/>
      <c r="AC3992" s="8"/>
      <c r="AD3992" s="8"/>
      <c r="AE3992" s="9"/>
      <c r="AF3992" s="8"/>
      <c r="AG3992" s="8"/>
      <c r="AH3992" s="9"/>
      <c r="AI3992" s="13"/>
      <c r="AJ3992" s="8"/>
      <c r="AK3992" s="8"/>
      <c r="AL3992" s="8"/>
      <c r="AM3992" s="3"/>
    </row>
    <row r="3993" spans="1:39" s="10" customFormat="1" ht="18.95" customHeight="1" x14ac:dyDescent="0.25">
      <c r="A3993" s="8"/>
      <c r="B3993" s="8"/>
      <c r="C3993" s="8"/>
      <c r="D3993" s="9"/>
      <c r="E3993" s="8"/>
      <c r="F3993" s="8"/>
      <c r="G3993" s="9"/>
      <c r="H3993" s="8"/>
      <c r="I3993" s="8"/>
      <c r="J3993" s="9"/>
      <c r="K3993" s="8"/>
      <c r="L3993" s="8"/>
      <c r="M3993" s="9"/>
      <c r="N3993" s="8"/>
      <c r="O3993" s="8"/>
      <c r="P3993" s="9"/>
      <c r="Q3993" s="8"/>
      <c r="R3993" s="8"/>
      <c r="S3993" s="9"/>
      <c r="T3993" s="8"/>
      <c r="U3993" s="8"/>
      <c r="V3993" s="9"/>
      <c r="W3993" s="8"/>
      <c r="X3993" s="8"/>
      <c r="Y3993" s="9"/>
      <c r="Z3993" s="8"/>
      <c r="AA3993" s="8"/>
      <c r="AB3993" s="9"/>
      <c r="AC3993" s="8"/>
      <c r="AD3993" s="8"/>
      <c r="AE3993" s="9"/>
      <c r="AF3993" s="8"/>
      <c r="AG3993" s="8"/>
      <c r="AH3993" s="9"/>
      <c r="AI3993" s="13"/>
      <c r="AJ3993" s="8"/>
      <c r="AK3993" s="8"/>
      <c r="AL3993" s="8"/>
      <c r="AM3993" s="3"/>
    </row>
    <row r="3994" spans="1:39" s="10" customFormat="1" ht="18.95" customHeight="1" x14ac:dyDescent="0.25">
      <c r="A3994" s="8"/>
      <c r="B3994" s="8"/>
      <c r="C3994" s="8"/>
      <c r="D3994" s="9"/>
      <c r="E3994" s="8"/>
      <c r="F3994" s="8"/>
      <c r="G3994" s="9"/>
      <c r="H3994" s="8"/>
      <c r="I3994" s="8"/>
      <c r="J3994" s="9"/>
      <c r="K3994" s="8"/>
      <c r="L3994" s="8"/>
      <c r="M3994" s="9"/>
      <c r="N3994" s="8"/>
      <c r="O3994" s="8"/>
      <c r="P3994" s="9"/>
      <c r="Q3994" s="8"/>
      <c r="R3994" s="8"/>
      <c r="S3994" s="9"/>
      <c r="T3994" s="8"/>
      <c r="U3994" s="8"/>
      <c r="V3994" s="9"/>
      <c r="W3994" s="8"/>
      <c r="X3994" s="8"/>
      <c r="Y3994" s="9"/>
      <c r="Z3994" s="8"/>
      <c r="AA3994" s="8"/>
      <c r="AB3994" s="9"/>
      <c r="AC3994" s="8"/>
      <c r="AD3994" s="8"/>
      <c r="AE3994" s="9"/>
      <c r="AF3994" s="8"/>
      <c r="AG3994" s="8"/>
      <c r="AH3994" s="9"/>
      <c r="AI3994" s="13"/>
      <c r="AJ3994" s="8"/>
      <c r="AK3994" s="8"/>
      <c r="AL3994" s="8"/>
      <c r="AM3994" s="3"/>
    </row>
    <row r="3995" spans="1:39" s="10" customFormat="1" ht="18.95" customHeight="1" x14ac:dyDescent="0.25">
      <c r="A3995" s="8"/>
      <c r="B3995" s="8"/>
      <c r="C3995" s="8"/>
      <c r="D3995" s="9"/>
      <c r="E3995" s="8"/>
      <c r="F3995" s="8"/>
      <c r="G3995" s="9"/>
      <c r="H3995" s="8"/>
      <c r="I3995" s="8"/>
      <c r="J3995" s="9"/>
      <c r="K3995" s="8"/>
      <c r="L3995" s="8"/>
      <c r="M3995" s="9"/>
      <c r="N3995" s="8"/>
      <c r="O3995" s="8"/>
      <c r="P3995" s="9"/>
      <c r="Q3995" s="8"/>
      <c r="R3995" s="8"/>
      <c r="S3995" s="9"/>
      <c r="T3995" s="8"/>
      <c r="U3995" s="8"/>
      <c r="V3995" s="9"/>
      <c r="W3995" s="8"/>
      <c r="X3995" s="8"/>
      <c r="Y3995" s="9"/>
      <c r="Z3995" s="8"/>
      <c r="AA3995" s="8"/>
      <c r="AB3995" s="9"/>
      <c r="AC3995" s="8"/>
      <c r="AD3995" s="8"/>
      <c r="AE3995" s="9"/>
      <c r="AF3995" s="8"/>
      <c r="AG3995" s="8"/>
      <c r="AH3995" s="9"/>
      <c r="AI3995" s="13"/>
      <c r="AJ3995" s="8"/>
      <c r="AK3995" s="8"/>
      <c r="AL3995" s="8"/>
      <c r="AM3995" s="3"/>
    </row>
    <row r="3996" spans="1:39" s="10" customFormat="1" ht="18.95" customHeight="1" x14ac:dyDescent="0.25">
      <c r="A3996" s="8"/>
      <c r="B3996" s="8"/>
      <c r="C3996" s="8"/>
      <c r="D3996" s="9"/>
      <c r="E3996" s="8"/>
      <c r="F3996" s="8"/>
      <c r="G3996" s="9"/>
      <c r="H3996" s="8"/>
      <c r="I3996" s="8"/>
      <c r="J3996" s="9"/>
      <c r="K3996" s="8"/>
      <c r="L3996" s="8"/>
      <c r="M3996" s="9"/>
      <c r="N3996" s="8"/>
      <c r="O3996" s="8"/>
      <c r="P3996" s="9"/>
      <c r="Q3996" s="8"/>
      <c r="R3996" s="8"/>
      <c r="S3996" s="9"/>
      <c r="T3996" s="8"/>
      <c r="U3996" s="8"/>
      <c r="V3996" s="9"/>
      <c r="W3996" s="8"/>
      <c r="X3996" s="8"/>
      <c r="Y3996" s="9"/>
      <c r="Z3996" s="8"/>
      <c r="AA3996" s="8"/>
      <c r="AB3996" s="9"/>
      <c r="AC3996" s="8"/>
      <c r="AD3996" s="8"/>
      <c r="AE3996" s="9"/>
      <c r="AF3996" s="8"/>
      <c r="AG3996" s="8"/>
      <c r="AH3996" s="9"/>
      <c r="AI3996" s="13"/>
      <c r="AJ3996" s="8"/>
      <c r="AK3996" s="8"/>
      <c r="AL3996" s="8"/>
      <c r="AM3996" s="3"/>
    </row>
    <row r="3997" spans="1:39" s="10" customFormat="1" ht="18.95" customHeight="1" x14ac:dyDescent="0.25">
      <c r="A3997" s="8"/>
      <c r="B3997" s="8"/>
      <c r="C3997" s="8"/>
      <c r="D3997" s="9"/>
      <c r="E3997" s="8"/>
      <c r="F3997" s="8"/>
      <c r="G3997" s="9"/>
      <c r="H3997" s="8"/>
      <c r="I3997" s="8"/>
      <c r="J3997" s="9"/>
      <c r="K3997" s="8"/>
      <c r="L3997" s="8"/>
      <c r="M3997" s="9"/>
      <c r="N3997" s="8"/>
      <c r="O3997" s="8"/>
      <c r="P3997" s="9"/>
      <c r="Q3997" s="8"/>
      <c r="R3997" s="8"/>
      <c r="S3997" s="9"/>
      <c r="T3997" s="8"/>
      <c r="U3997" s="8"/>
      <c r="V3997" s="9"/>
      <c r="W3997" s="8"/>
      <c r="X3997" s="8"/>
      <c r="Y3997" s="9"/>
      <c r="Z3997" s="8"/>
      <c r="AA3997" s="8"/>
      <c r="AB3997" s="9"/>
      <c r="AC3997" s="8"/>
      <c r="AD3997" s="8"/>
      <c r="AE3997" s="9"/>
      <c r="AF3997" s="8"/>
      <c r="AG3997" s="8"/>
      <c r="AH3997" s="9"/>
      <c r="AI3997" s="13"/>
      <c r="AJ3997" s="8"/>
      <c r="AK3997" s="8"/>
      <c r="AL3997" s="8"/>
      <c r="AM3997" s="3"/>
    </row>
    <row r="3998" spans="1:39" s="10" customFormat="1" ht="18.95" customHeight="1" x14ac:dyDescent="0.25">
      <c r="A3998" s="8"/>
      <c r="B3998" s="8"/>
      <c r="C3998" s="8"/>
      <c r="D3998" s="9"/>
      <c r="E3998" s="8"/>
      <c r="F3998" s="8"/>
      <c r="G3998" s="9"/>
      <c r="H3998" s="8"/>
      <c r="I3998" s="8"/>
      <c r="J3998" s="9"/>
      <c r="K3998" s="8"/>
      <c r="L3998" s="8"/>
      <c r="M3998" s="9"/>
      <c r="N3998" s="8"/>
      <c r="O3998" s="8"/>
      <c r="P3998" s="9"/>
      <c r="Q3998" s="8"/>
      <c r="R3998" s="8"/>
      <c r="S3998" s="9"/>
      <c r="T3998" s="8"/>
      <c r="U3998" s="8"/>
      <c r="V3998" s="9"/>
      <c r="W3998" s="8"/>
      <c r="X3998" s="8"/>
      <c r="Y3998" s="9"/>
      <c r="Z3998" s="8"/>
      <c r="AA3998" s="8"/>
      <c r="AB3998" s="9"/>
      <c r="AC3998" s="8"/>
      <c r="AD3998" s="8"/>
      <c r="AE3998" s="9"/>
      <c r="AF3998" s="8"/>
      <c r="AG3998" s="8"/>
      <c r="AH3998" s="9"/>
      <c r="AI3998" s="13"/>
      <c r="AJ3998" s="8"/>
      <c r="AK3998" s="8"/>
      <c r="AL3998" s="8"/>
      <c r="AM3998" s="3"/>
    </row>
    <row r="3999" spans="1:39" s="10" customFormat="1" ht="18.95" customHeight="1" x14ac:dyDescent="0.25">
      <c r="A3999" s="8"/>
      <c r="B3999" s="8"/>
      <c r="C3999" s="8"/>
      <c r="D3999" s="9"/>
      <c r="E3999" s="8"/>
      <c r="F3999" s="8"/>
      <c r="G3999" s="9"/>
      <c r="H3999" s="8"/>
      <c r="I3999" s="8"/>
      <c r="J3999" s="9"/>
      <c r="K3999" s="8"/>
      <c r="L3999" s="8"/>
      <c r="M3999" s="9"/>
      <c r="N3999" s="8"/>
      <c r="O3999" s="8"/>
      <c r="P3999" s="9"/>
      <c r="Q3999" s="8"/>
      <c r="R3999" s="8"/>
      <c r="S3999" s="9"/>
      <c r="T3999" s="8"/>
      <c r="U3999" s="8"/>
      <c r="V3999" s="9"/>
      <c r="W3999" s="8"/>
      <c r="X3999" s="8"/>
      <c r="Y3999" s="9"/>
      <c r="Z3999" s="8"/>
      <c r="AA3999" s="8"/>
      <c r="AB3999" s="9"/>
      <c r="AC3999" s="8"/>
      <c r="AD3999" s="8"/>
      <c r="AE3999" s="9"/>
      <c r="AF3999" s="8"/>
      <c r="AG3999" s="8"/>
      <c r="AH3999" s="9"/>
      <c r="AI3999" s="13"/>
      <c r="AJ3999" s="8"/>
      <c r="AK3999" s="8"/>
      <c r="AL3999" s="8"/>
      <c r="AM3999" s="3"/>
    </row>
    <row r="4000" spans="1:39" s="10" customFormat="1" ht="18.95" customHeight="1" x14ac:dyDescent="0.25">
      <c r="A4000" s="8"/>
      <c r="B4000" s="8"/>
      <c r="C4000" s="8"/>
      <c r="D4000" s="9"/>
      <c r="E4000" s="8"/>
      <c r="F4000" s="8"/>
      <c r="G4000" s="9"/>
      <c r="H4000" s="8"/>
      <c r="I4000" s="8"/>
      <c r="J4000" s="9"/>
      <c r="K4000" s="8"/>
      <c r="L4000" s="8"/>
      <c r="M4000" s="9"/>
      <c r="N4000" s="8"/>
      <c r="O4000" s="8"/>
      <c r="P4000" s="9"/>
      <c r="Q4000" s="8"/>
      <c r="R4000" s="8"/>
      <c r="S4000" s="9"/>
      <c r="T4000" s="8"/>
      <c r="U4000" s="8"/>
      <c r="V4000" s="9"/>
      <c r="W4000" s="8"/>
      <c r="X4000" s="8"/>
      <c r="Y4000" s="9"/>
      <c r="Z4000" s="8"/>
      <c r="AA4000" s="8"/>
      <c r="AB4000" s="9"/>
      <c r="AC4000" s="8"/>
      <c r="AD4000" s="8"/>
      <c r="AE4000" s="9"/>
      <c r="AF4000" s="8"/>
      <c r="AG4000" s="8"/>
      <c r="AH4000" s="9"/>
      <c r="AI4000" s="13"/>
      <c r="AJ4000" s="8"/>
      <c r="AK4000" s="8"/>
      <c r="AL4000" s="8"/>
      <c r="AM4000" s="3"/>
    </row>
    <row r="4001" spans="1:39" s="10" customFormat="1" ht="18.95" customHeight="1" x14ac:dyDescent="0.25">
      <c r="A4001" s="8"/>
      <c r="B4001" s="8"/>
      <c r="C4001" s="8"/>
      <c r="D4001" s="9"/>
      <c r="E4001" s="8"/>
      <c r="F4001" s="8"/>
      <c r="G4001" s="9"/>
      <c r="H4001" s="8"/>
      <c r="I4001" s="8"/>
      <c r="J4001" s="9"/>
      <c r="K4001" s="8"/>
      <c r="L4001" s="8"/>
      <c r="M4001" s="9"/>
      <c r="N4001" s="8"/>
      <c r="O4001" s="8"/>
      <c r="P4001" s="9"/>
      <c r="Q4001" s="8"/>
      <c r="R4001" s="8"/>
      <c r="S4001" s="9"/>
      <c r="T4001" s="8"/>
      <c r="U4001" s="8"/>
      <c r="V4001" s="9"/>
      <c r="W4001" s="8"/>
      <c r="X4001" s="8"/>
      <c r="Y4001" s="9"/>
      <c r="Z4001" s="8"/>
      <c r="AA4001" s="8"/>
      <c r="AB4001" s="9"/>
      <c r="AC4001" s="8"/>
      <c r="AD4001" s="8"/>
      <c r="AE4001" s="9"/>
      <c r="AF4001" s="8"/>
      <c r="AG4001" s="8"/>
      <c r="AH4001" s="9"/>
      <c r="AI4001" s="13"/>
      <c r="AJ4001" s="8"/>
      <c r="AK4001" s="8"/>
      <c r="AL4001" s="8"/>
      <c r="AM4001" s="3"/>
    </row>
    <row r="4002" spans="1:39" s="10" customFormat="1" ht="18.95" customHeight="1" x14ac:dyDescent="0.25">
      <c r="A4002" s="8"/>
      <c r="B4002" s="8"/>
      <c r="C4002" s="8"/>
      <c r="D4002" s="9"/>
      <c r="E4002" s="8"/>
      <c r="F4002" s="8"/>
      <c r="G4002" s="9"/>
      <c r="H4002" s="8"/>
      <c r="I4002" s="8"/>
      <c r="J4002" s="9"/>
      <c r="K4002" s="8"/>
      <c r="L4002" s="8"/>
      <c r="M4002" s="9"/>
      <c r="N4002" s="8"/>
      <c r="O4002" s="8"/>
      <c r="P4002" s="9"/>
      <c r="Q4002" s="8"/>
      <c r="R4002" s="8"/>
      <c r="S4002" s="9"/>
      <c r="T4002" s="8"/>
      <c r="U4002" s="8"/>
      <c r="V4002" s="9"/>
      <c r="W4002" s="8"/>
      <c r="X4002" s="8"/>
      <c r="Y4002" s="9"/>
      <c r="Z4002" s="8"/>
      <c r="AA4002" s="8"/>
      <c r="AB4002" s="9"/>
      <c r="AC4002" s="8"/>
      <c r="AD4002" s="8"/>
      <c r="AE4002" s="9"/>
      <c r="AF4002" s="8"/>
      <c r="AG4002" s="8"/>
      <c r="AH4002" s="9"/>
      <c r="AI4002" s="13"/>
      <c r="AJ4002" s="8"/>
      <c r="AK4002" s="8"/>
      <c r="AL4002" s="8"/>
      <c r="AM4002" s="3"/>
    </row>
    <row r="4003" spans="1:39" s="10" customFormat="1" ht="18.95" customHeight="1" x14ac:dyDescent="0.25">
      <c r="A4003" s="8"/>
      <c r="B4003" s="8"/>
      <c r="C4003" s="8"/>
      <c r="D4003" s="9"/>
      <c r="E4003" s="8"/>
      <c r="F4003" s="8"/>
      <c r="G4003" s="9"/>
      <c r="H4003" s="8"/>
      <c r="I4003" s="8"/>
      <c r="J4003" s="9"/>
      <c r="K4003" s="8"/>
      <c r="L4003" s="8"/>
      <c r="M4003" s="9"/>
      <c r="N4003" s="8"/>
      <c r="O4003" s="8"/>
      <c r="P4003" s="9"/>
      <c r="Q4003" s="8"/>
      <c r="R4003" s="8"/>
      <c r="S4003" s="9"/>
      <c r="T4003" s="8"/>
      <c r="U4003" s="8"/>
      <c r="V4003" s="9"/>
      <c r="W4003" s="8"/>
      <c r="X4003" s="8"/>
      <c r="Y4003" s="9"/>
      <c r="Z4003" s="8"/>
      <c r="AA4003" s="8"/>
      <c r="AB4003" s="9"/>
      <c r="AC4003" s="8"/>
      <c r="AD4003" s="8"/>
      <c r="AE4003" s="9"/>
      <c r="AF4003" s="8"/>
      <c r="AG4003" s="8"/>
      <c r="AH4003" s="9"/>
      <c r="AI4003" s="13"/>
      <c r="AJ4003" s="8"/>
      <c r="AK4003" s="8"/>
      <c r="AL4003" s="8"/>
      <c r="AM4003" s="3"/>
    </row>
    <row r="4004" spans="1:39" s="10" customFormat="1" ht="18.95" customHeight="1" x14ac:dyDescent="0.25">
      <c r="A4004" s="8"/>
      <c r="B4004" s="8"/>
      <c r="C4004" s="8"/>
      <c r="D4004" s="9"/>
      <c r="E4004" s="8"/>
      <c r="F4004" s="8"/>
      <c r="G4004" s="9"/>
      <c r="H4004" s="8"/>
      <c r="I4004" s="8"/>
      <c r="J4004" s="9"/>
      <c r="K4004" s="8"/>
      <c r="L4004" s="8"/>
      <c r="M4004" s="9"/>
      <c r="N4004" s="8"/>
      <c r="O4004" s="8"/>
      <c r="P4004" s="9"/>
      <c r="Q4004" s="8"/>
      <c r="R4004" s="8"/>
      <c r="S4004" s="9"/>
      <c r="T4004" s="8"/>
      <c r="U4004" s="8"/>
      <c r="V4004" s="9"/>
      <c r="W4004" s="8"/>
      <c r="X4004" s="8"/>
      <c r="Y4004" s="9"/>
      <c r="Z4004" s="8"/>
      <c r="AA4004" s="8"/>
      <c r="AB4004" s="9"/>
      <c r="AC4004" s="8"/>
      <c r="AD4004" s="8"/>
      <c r="AE4004" s="9"/>
      <c r="AF4004" s="8"/>
      <c r="AG4004" s="8"/>
      <c r="AH4004" s="9"/>
      <c r="AI4004" s="13"/>
      <c r="AJ4004" s="8"/>
      <c r="AK4004" s="8"/>
      <c r="AL4004" s="8"/>
      <c r="AM4004" s="3"/>
    </row>
    <row r="4005" spans="1:39" s="10" customFormat="1" ht="18.95" customHeight="1" x14ac:dyDescent="0.25">
      <c r="A4005" s="8"/>
      <c r="B4005" s="8"/>
      <c r="C4005" s="8"/>
      <c r="D4005" s="9"/>
      <c r="E4005" s="8"/>
      <c r="F4005" s="8"/>
      <c r="G4005" s="9"/>
      <c r="H4005" s="8"/>
      <c r="I4005" s="8"/>
      <c r="J4005" s="9"/>
      <c r="K4005" s="8"/>
      <c r="L4005" s="8"/>
      <c r="M4005" s="9"/>
      <c r="N4005" s="8"/>
      <c r="O4005" s="8"/>
      <c r="P4005" s="9"/>
      <c r="Q4005" s="8"/>
      <c r="R4005" s="8"/>
      <c r="S4005" s="9"/>
      <c r="T4005" s="8"/>
      <c r="U4005" s="8"/>
      <c r="V4005" s="9"/>
      <c r="W4005" s="8"/>
      <c r="X4005" s="8"/>
      <c r="Y4005" s="9"/>
      <c r="Z4005" s="8"/>
      <c r="AA4005" s="8"/>
      <c r="AB4005" s="9"/>
      <c r="AC4005" s="8"/>
      <c r="AD4005" s="8"/>
      <c r="AE4005" s="9"/>
      <c r="AF4005" s="8"/>
      <c r="AG4005" s="8"/>
      <c r="AH4005" s="9"/>
      <c r="AI4005" s="13"/>
      <c r="AJ4005" s="8"/>
      <c r="AK4005" s="8"/>
      <c r="AL4005" s="8"/>
      <c r="AM4005" s="3"/>
    </row>
    <row r="4006" spans="1:39" s="10" customFormat="1" ht="18.95" customHeight="1" x14ac:dyDescent="0.25">
      <c r="A4006" s="8"/>
      <c r="B4006" s="8"/>
      <c r="C4006" s="8"/>
      <c r="D4006" s="9"/>
      <c r="E4006" s="8"/>
      <c r="F4006" s="8"/>
      <c r="G4006" s="9"/>
      <c r="H4006" s="8"/>
      <c r="I4006" s="8"/>
      <c r="J4006" s="9"/>
      <c r="K4006" s="8"/>
      <c r="L4006" s="8"/>
      <c r="M4006" s="9"/>
      <c r="N4006" s="8"/>
      <c r="O4006" s="8"/>
      <c r="P4006" s="9"/>
      <c r="Q4006" s="8"/>
      <c r="R4006" s="8"/>
      <c r="S4006" s="9"/>
      <c r="T4006" s="8"/>
      <c r="U4006" s="8"/>
      <c r="V4006" s="9"/>
      <c r="W4006" s="8"/>
      <c r="X4006" s="8"/>
      <c r="Y4006" s="9"/>
      <c r="Z4006" s="8"/>
      <c r="AA4006" s="8"/>
      <c r="AB4006" s="9"/>
      <c r="AC4006" s="8"/>
      <c r="AD4006" s="8"/>
      <c r="AE4006" s="9"/>
      <c r="AF4006" s="8"/>
      <c r="AG4006" s="8"/>
      <c r="AH4006" s="9"/>
      <c r="AI4006" s="13"/>
      <c r="AJ4006" s="8"/>
      <c r="AK4006" s="8"/>
      <c r="AL4006" s="8"/>
      <c r="AM4006" s="3"/>
    </row>
    <row r="4007" spans="1:39" s="10" customFormat="1" ht="18.95" customHeight="1" x14ac:dyDescent="0.25">
      <c r="A4007" s="8"/>
      <c r="B4007" s="8"/>
      <c r="C4007" s="8"/>
      <c r="D4007" s="9"/>
      <c r="E4007" s="8"/>
      <c r="F4007" s="8"/>
      <c r="G4007" s="9"/>
      <c r="H4007" s="8"/>
      <c r="I4007" s="8"/>
      <c r="J4007" s="9"/>
      <c r="K4007" s="8"/>
      <c r="L4007" s="8"/>
      <c r="M4007" s="9"/>
      <c r="N4007" s="8"/>
      <c r="O4007" s="8"/>
      <c r="P4007" s="9"/>
      <c r="Q4007" s="8"/>
      <c r="R4007" s="8"/>
      <c r="S4007" s="9"/>
      <c r="T4007" s="8"/>
      <c r="U4007" s="8"/>
      <c r="V4007" s="9"/>
      <c r="W4007" s="8"/>
      <c r="X4007" s="8"/>
      <c r="Y4007" s="9"/>
      <c r="Z4007" s="8"/>
      <c r="AA4007" s="8"/>
      <c r="AB4007" s="9"/>
      <c r="AC4007" s="8"/>
      <c r="AD4007" s="8"/>
      <c r="AE4007" s="9"/>
      <c r="AF4007" s="8"/>
      <c r="AG4007" s="8"/>
      <c r="AH4007" s="9"/>
      <c r="AI4007" s="13"/>
      <c r="AJ4007" s="8"/>
      <c r="AK4007" s="8"/>
      <c r="AL4007" s="8"/>
      <c r="AM4007" s="3"/>
    </row>
    <row r="4008" spans="1:39" s="10" customFormat="1" ht="18.95" customHeight="1" x14ac:dyDescent="0.25">
      <c r="A4008" s="8"/>
      <c r="B4008" s="8"/>
      <c r="C4008" s="8"/>
      <c r="D4008" s="9"/>
      <c r="E4008" s="8"/>
      <c r="F4008" s="8"/>
      <c r="G4008" s="9"/>
      <c r="H4008" s="8"/>
      <c r="I4008" s="8"/>
      <c r="J4008" s="9"/>
      <c r="K4008" s="8"/>
      <c r="L4008" s="8"/>
      <c r="M4008" s="9"/>
      <c r="N4008" s="8"/>
      <c r="O4008" s="8"/>
      <c r="P4008" s="9"/>
      <c r="Q4008" s="8"/>
      <c r="R4008" s="8"/>
      <c r="S4008" s="9"/>
      <c r="T4008" s="8"/>
      <c r="U4008" s="8"/>
      <c r="V4008" s="9"/>
      <c r="W4008" s="8"/>
      <c r="X4008" s="8"/>
      <c r="Y4008" s="9"/>
      <c r="Z4008" s="8"/>
      <c r="AA4008" s="8"/>
      <c r="AB4008" s="9"/>
      <c r="AC4008" s="8"/>
      <c r="AD4008" s="8"/>
      <c r="AE4008" s="9"/>
      <c r="AF4008" s="8"/>
      <c r="AG4008" s="8"/>
      <c r="AH4008" s="9"/>
      <c r="AI4008" s="13"/>
      <c r="AJ4008" s="8"/>
      <c r="AK4008" s="8"/>
      <c r="AL4008" s="8"/>
      <c r="AM4008" s="3"/>
    </row>
    <row r="4009" spans="1:39" s="10" customFormat="1" ht="18.95" customHeight="1" x14ac:dyDescent="0.25">
      <c r="A4009" s="8"/>
      <c r="B4009" s="8"/>
      <c r="C4009" s="8"/>
      <c r="D4009" s="9"/>
      <c r="E4009" s="8"/>
      <c r="F4009" s="8"/>
      <c r="G4009" s="9"/>
      <c r="H4009" s="8"/>
      <c r="I4009" s="8"/>
      <c r="J4009" s="9"/>
      <c r="K4009" s="8"/>
      <c r="L4009" s="8"/>
      <c r="M4009" s="9"/>
      <c r="N4009" s="8"/>
      <c r="O4009" s="8"/>
      <c r="P4009" s="9"/>
      <c r="Q4009" s="8"/>
      <c r="R4009" s="8"/>
      <c r="S4009" s="9"/>
      <c r="T4009" s="8"/>
      <c r="U4009" s="8"/>
      <c r="V4009" s="9"/>
      <c r="W4009" s="8"/>
      <c r="X4009" s="8"/>
      <c r="Y4009" s="9"/>
      <c r="Z4009" s="8"/>
      <c r="AA4009" s="8"/>
      <c r="AB4009" s="9"/>
      <c r="AC4009" s="8"/>
      <c r="AD4009" s="8"/>
      <c r="AE4009" s="9"/>
      <c r="AF4009" s="8"/>
      <c r="AG4009" s="8"/>
      <c r="AH4009" s="9"/>
      <c r="AI4009" s="13"/>
      <c r="AJ4009" s="8"/>
      <c r="AK4009" s="8"/>
      <c r="AL4009" s="8"/>
      <c r="AM4009" s="3"/>
    </row>
    <row r="4010" spans="1:39" s="10" customFormat="1" ht="18.95" customHeight="1" x14ac:dyDescent="0.25">
      <c r="A4010" s="8"/>
      <c r="B4010" s="8"/>
      <c r="C4010" s="8"/>
      <c r="D4010" s="9"/>
      <c r="E4010" s="8"/>
      <c r="F4010" s="8"/>
      <c r="G4010" s="9"/>
      <c r="H4010" s="8"/>
      <c r="I4010" s="8"/>
      <c r="J4010" s="9"/>
      <c r="K4010" s="8"/>
      <c r="L4010" s="8"/>
      <c r="M4010" s="9"/>
      <c r="N4010" s="8"/>
      <c r="O4010" s="8"/>
      <c r="P4010" s="9"/>
      <c r="Q4010" s="8"/>
      <c r="R4010" s="8"/>
      <c r="S4010" s="9"/>
      <c r="T4010" s="8"/>
      <c r="U4010" s="8"/>
      <c r="V4010" s="9"/>
      <c r="W4010" s="8"/>
      <c r="X4010" s="8"/>
      <c r="Y4010" s="9"/>
      <c r="Z4010" s="8"/>
      <c r="AA4010" s="8"/>
      <c r="AB4010" s="9"/>
      <c r="AC4010" s="8"/>
      <c r="AD4010" s="8"/>
      <c r="AE4010" s="9"/>
      <c r="AF4010" s="8"/>
      <c r="AG4010" s="8"/>
      <c r="AH4010" s="9"/>
      <c r="AI4010" s="13"/>
      <c r="AJ4010" s="8"/>
      <c r="AK4010" s="8"/>
      <c r="AL4010" s="8"/>
      <c r="AM4010" s="3"/>
    </row>
    <row r="4011" spans="1:39" s="10" customFormat="1" ht="18.95" customHeight="1" x14ac:dyDescent="0.25">
      <c r="A4011" s="8"/>
      <c r="B4011" s="8"/>
      <c r="C4011" s="8"/>
      <c r="D4011" s="9"/>
      <c r="E4011" s="8"/>
      <c r="F4011" s="8"/>
      <c r="G4011" s="9"/>
      <c r="H4011" s="8"/>
      <c r="I4011" s="8"/>
      <c r="J4011" s="9"/>
      <c r="K4011" s="8"/>
      <c r="L4011" s="8"/>
      <c r="M4011" s="9"/>
      <c r="N4011" s="8"/>
      <c r="O4011" s="8"/>
      <c r="P4011" s="9"/>
      <c r="Q4011" s="8"/>
      <c r="R4011" s="8"/>
      <c r="S4011" s="9"/>
      <c r="T4011" s="8"/>
      <c r="U4011" s="8"/>
      <c r="V4011" s="9"/>
      <c r="W4011" s="8"/>
      <c r="X4011" s="8"/>
      <c r="Y4011" s="9"/>
      <c r="Z4011" s="8"/>
      <c r="AA4011" s="8"/>
      <c r="AB4011" s="9"/>
      <c r="AC4011" s="8"/>
      <c r="AD4011" s="8"/>
      <c r="AE4011" s="9"/>
      <c r="AF4011" s="8"/>
      <c r="AG4011" s="8"/>
      <c r="AH4011" s="9"/>
      <c r="AI4011" s="13"/>
      <c r="AJ4011" s="8"/>
      <c r="AK4011" s="8"/>
      <c r="AL4011" s="8"/>
      <c r="AM4011" s="3"/>
    </row>
    <row r="4012" spans="1:39" s="10" customFormat="1" ht="18.95" customHeight="1" x14ac:dyDescent="0.25">
      <c r="A4012" s="8"/>
      <c r="B4012" s="8"/>
      <c r="C4012" s="8"/>
      <c r="D4012" s="9"/>
      <c r="E4012" s="8"/>
      <c r="F4012" s="8"/>
      <c r="G4012" s="9"/>
      <c r="H4012" s="8"/>
      <c r="I4012" s="8"/>
      <c r="J4012" s="9"/>
      <c r="K4012" s="8"/>
      <c r="L4012" s="8"/>
      <c r="M4012" s="9"/>
      <c r="N4012" s="8"/>
      <c r="O4012" s="8"/>
      <c r="P4012" s="9"/>
      <c r="Q4012" s="8"/>
      <c r="R4012" s="8"/>
      <c r="S4012" s="9"/>
      <c r="T4012" s="8"/>
      <c r="U4012" s="8"/>
      <c r="V4012" s="9"/>
      <c r="W4012" s="8"/>
      <c r="X4012" s="8"/>
      <c r="Y4012" s="9"/>
      <c r="Z4012" s="8"/>
      <c r="AA4012" s="8"/>
      <c r="AB4012" s="9"/>
      <c r="AC4012" s="8"/>
      <c r="AD4012" s="8"/>
      <c r="AE4012" s="9"/>
      <c r="AF4012" s="8"/>
      <c r="AG4012" s="8"/>
      <c r="AH4012" s="9"/>
      <c r="AI4012" s="13"/>
      <c r="AJ4012" s="8"/>
      <c r="AK4012" s="8"/>
      <c r="AL4012" s="8"/>
      <c r="AM4012" s="3"/>
    </row>
    <row r="4013" spans="1:39" s="10" customFormat="1" ht="18.95" customHeight="1" x14ac:dyDescent="0.25">
      <c r="A4013" s="8"/>
      <c r="B4013" s="8"/>
      <c r="C4013" s="8"/>
      <c r="D4013" s="9"/>
      <c r="E4013" s="8"/>
      <c r="F4013" s="8"/>
      <c r="G4013" s="9"/>
      <c r="H4013" s="8"/>
      <c r="I4013" s="8"/>
      <c r="J4013" s="9"/>
      <c r="K4013" s="8"/>
      <c r="L4013" s="8"/>
      <c r="M4013" s="9"/>
      <c r="N4013" s="8"/>
      <c r="O4013" s="8"/>
      <c r="P4013" s="9"/>
      <c r="Q4013" s="8"/>
      <c r="R4013" s="8"/>
      <c r="S4013" s="9"/>
      <c r="T4013" s="8"/>
      <c r="U4013" s="8"/>
      <c r="V4013" s="9"/>
      <c r="W4013" s="8"/>
      <c r="X4013" s="8"/>
      <c r="Y4013" s="9"/>
      <c r="Z4013" s="8"/>
      <c r="AA4013" s="8"/>
      <c r="AB4013" s="9"/>
      <c r="AC4013" s="8"/>
      <c r="AD4013" s="8"/>
      <c r="AE4013" s="9"/>
      <c r="AF4013" s="8"/>
      <c r="AG4013" s="8"/>
      <c r="AH4013" s="9"/>
      <c r="AI4013" s="13"/>
      <c r="AJ4013" s="8"/>
      <c r="AK4013" s="8"/>
      <c r="AL4013" s="8"/>
      <c r="AM4013" s="3"/>
    </row>
    <row r="4014" spans="1:39" s="10" customFormat="1" ht="18.95" customHeight="1" x14ac:dyDescent="0.25">
      <c r="A4014" s="8"/>
      <c r="B4014" s="8"/>
      <c r="C4014" s="8"/>
      <c r="D4014" s="9"/>
      <c r="E4014" s="8"/>
      <c r="F4014" s="8"/>
      <c r="G4014" s="9"/>
      <c r="H4014" s="8"/>
      <c r="I4014" s="8"/>
      <c r="J4014" s="9"/>
      <c r="K4014" s="8"/>
      <c r="L4014" s="8"/>
      <c r="M4014" s="9"/>
      <c r="N4014" s="8"/>
      <c r="O4014" s="8"/>
      <c r="P4014" s="9"/>
      <c r="Q4014" s="8"/>
      <c r="R4014" s="8"/>
      <c r="S4014" s="9"/>
      <c r="T4014" s="8"/>
      <c r="U4014" s="8"/>
      <c r="V4014" s="9"/>
      <c r="W4014" s="8"/>
      <c r="X4014" s="8"/>
      <c r="Y4014" s="9"/>
      <c r="Z4014" s="8"/>
      <c r="AA4014" s="8"/>
      <c r="AB4014" s="9"/>
      <c r="AC4014" s="8"/>
      <c r="AD4014" s="8"/>
      <c r="AE4014" s="9"/>
      <c r="AF4014" s="8"/>
      <c r="AG4014" s="8"/>
      <c r="AH4014" s="9"/>
      <c r="AI4014" s="13"/>
      <c r="AJ4014" s="8"/>
      <c r="AK4014" s="8"/>
      <c r="AL4014" s="8"/>
      <c r="AM4014" s="3"/>
    </row>
    <row r="4015" spans="1:39" s="10" customFormat="1" ht="18.95" customHeight="1" x14ac:dyDescent="0.25">
      <c r="A4015" s="8"/>
      <c r="B4015" s="8"/>
      <c r="C4015" s="8"/>
      <c r="D4015" s="9"/>
      <c r="E4015" s="8"/>
      <c r="F4015" s="8"/>
      <c r="G4015" s="9"/>
      <c r="H4015" s="8"/>
      <c r="I4015" s="8"/>
      <c r="J4015" s="9"/>
      <c r="K4015" s="8"/>
      <c r="L4015" s="8"/>
      <c r="M4015" s="9"/>
      <c r="N4015" s="8"/>
      <c r="O4015" s="8"/>
      <c r="P4015" s="9"/>
      <c r="Q4015" s="8"/>
      <c r="R4015" s="8"/>
      <c r="S4015" s="9"/>
      <c r="T4015" s="8"/>
      <c r="U4015" s="8"/>
      <c r="V4015" s="9"/>
      <c r="W4015" s="8"/>
      <c r="X4015" s="8"/>
      <c r="Y4015" s="9"/>
      <c r="Z4015" s="8"/>
      <c r="AA4015" s="8"/>
      <c r="AB4015" s="9"/>
      <c r="AC4015" s="8"/>
      <c r="AD4015" s="8"/>
      <c r="AE4015" s="9"/>
      <c r="AF4015" s="8"/>
      <c r="AG4015" s="8"/>
      <c r="AH4015" s="9"/>
      <c r="AI4015" s="13"/>
      <c r="AJ4015" s="8"/>
      <c r="AK4015" s="8"/>
      <c r="AL4015" s="8"/>
      <c r="AM4015" s="3"/>
    </row>
    <row r="4016" spans="1:39" s="10" customFormat="1" ht="18.95" customHeight="1" x14ac:dyDescent="0.25">
      <c r="A4016" s="8"/>
      <c r="B4016" s="8"/>
      <c r="C4016" s="8"/>
      <c r="D4016" s="9"/>
      <c r="E4016" s="8"/>
      <c r="F4016" s="8"/>
      <c r="G4016" s="9"/>
      <c r="H4016" s="8"/>
      <c r="I4016" s="8"/>
      <c r="J4016" s="9"/>
      <c r="K4016" s="8"/>
      <c r="L4016" s="8"/>
      <c r="M4016" s="9"/>
      <c r="N4016" s="8"/>
      <c r="O4016" s="8"/>
      <c r="P4016" s="9"/>
      <c r="Q4016" s="8"/>
      <c r="R4016" s="8"/>
      <c r="S4016" s="9"/>
      <c r="T4016" s="8"/>
      <c r="U4016" s="8"/>
      <c r="V4016" s="9"/>
      <c r="W4016" s="8"/>
      <c r="X4016" s="8"/>
      <c r="Y4016" s="9"/>
      <c r="Z4016" s="8"/>
      <c r="AA4016" s="8"/>
      <c r="AB4016" s="9"/>
      <c r="AC4016" s="8"/>
      <c r="AD4016" s="8"/>
      <c r="AE4016" s="9"/>
      <c r="AF4016" s="8"/>
      <c r="AG4016" s="8"/>
      <c r="AH4016" s="9"/>
      <c r="AI4016" s="13"/>
      <c r="AJ4016" s="8"/>
      <c r="AK4016" s="8"/>
      <c r="AL4016" s="8"/>
      <c r="AM4016" s="3"/>
    </row>
    <row r="4017" spans="1:39" s="10" customFormat="1" ht="18.95" customHeight="1" x14ac:dyDescent="0.25">
      <c r="A4017" s="8"/>
      <c r="B4017" s="8"/>
      <c r="C4017" s="8"/>
      <c r="D4017" s="9"/>
      <c r="E4017" s="8"/>
      <c r="F4017" s="8"/>
      <c r="G4017" s="9"/>
      <c r="H4017" s="8"/>
      <c r="I4017" s="8"/>
      <c r="J4017" s="9"/>
      <c r="K4017" s="8"/>
      <c r="L4017" s="8"/>
      <c r="M4017" s="9"/>
      <c r="N4017" s="8"/>
      <c r="O4017" s="8"/>
      <c r="P4017" s="9"/>
      <c r="Q4017" s="8"/>
      <c r="R4017" s="8"/>
      <c r="S4017" s="9"/>
      <c r="T4017" s="8"/>
      <c r="U4017" s="8"/>
      <c r="V4017" s="9"/>
      <c r="W4017" s="8"/>
      <c r="X4017" s="8"/>
      <c r="Y4017" s="9"/>
      <c r="Z4017" s="8"/>
      <c r="AA4017" s="8"/>
      <c r="AB4017" s="9"/>
      <c r="AC4017" s="8"/>
      <c r="AD4017" s="8"/>
      <c r="AE4017" s="9"/>
      <c r="AF4017" s="8"/>
      <c r="AG4017" s="8"/>
      <c r="AH4017" s="9"/>
      <c r="AI4017" s="13"/>
      <c r="AJ4017" s="8"/>
      <c r="AK4017" s="8"/>
      <c r="AL4017" s="8"/>
      <c r="AM4017" s="3"/>
    </row>
    <row r="4018" spans="1:39" s="10" customFormat="1" ht="18.95" customHeight="1" x14ac:dyDescent="0.25">
      <c r="A4018" s="8"/>
      <c r="B4018" s="8"/>
      <c r="C4018" s="8"/>
      <c r="D4018" s="9"/>
      <c r="E4018" s="8"/>
      <c r="F4018" s="8"/>
      <c r="G4018" s="9"/>
      <c r="H4018" s="8"/>
      <c r="I4018" s="8"/>
      <c r="J4018" s="9"/>
      <c r="K4018" s="8"/>
      <c r="L4018" s="8"/>
      <c r="M4018" s="9"/>
      <c r="N4018" s="8"/>
      <c r="O4018" s="8"/>
      <c r="P4018" s="9"/>
      <c r="Q4018" s="8"/>
      <c r="R4018" s="8"/>
      <c r="S4018" s="9"/>
      <c r="T4018" s="8"/>
      <c r="U4018" s="8"/>
      <c r="V4018" s="9"/>
      <c r="W4018" s="8"/>
      <c r="X4018" s="8"/>
      <c r="Y4018" s="9"/>
      <c r="Z4018" s="8"/>
      <c r="AA4018" s="8"/>
      <c r="AB4018" s="9"/>
      <c r="AC4018" s="8"/>
      <c r="AD4018" s="8"/>
      <c r="AE4018" s="9"/>
      <c r="AF4018" s="8"/>
      <c r="AG4018" s="8"/>
      <c r="AH4018" s="9"/>
      <c r="AI4018" s="13"/>
      <c r="AJ4018" s="8"/>
      <c r="AK4018" s="8"/>
      <c r="AL4018" s="8"/>
      <c r="AM4018" s="3"/>
    </row>
    <row r="4019" spans="1:39" s="10" customFormat="1" ht="18.95" customHeight="1" x14ac:dyDescent="0.25">
      <c r="A4019" s="8"/>
      <c r="B4019" s="8"/>
      <c r="C4019" s="8"/>
      <c r="D4019" s="9"/>
      <c r="E4019" s="8"/>
      <c r="F4019" s="8"/>
      <c r="G4019" s="9"/>
      <c r="H4019" s="8"/>
      <c r="I4019" s="8"/>
      <c r="J4019" s="9"/>
      <c r="K4019" s="8"/>
      <c r="L4019" s="8"/>
      <c r="M4019" s="9"/>
      <c r="N4019" s="8"/>
      <c r="O4019" s="8"/>
      <c r="P4019" s="9"/>
      <c r="Q4019" s="8"/>
      <c r="R4019" s="8"/>
      <c r="S4019" s="9"/>
      <c r="T4019" s="8"/>
      <c r="U4019" s="8"/>
      <c r="V4019" s="9"/>
      <c r="W4019" s="8"/>
      <c r="X4019" s="8"/>
      <c r="Y4019" s="9"/>
      <c r="Z4019" s="8"/>
      <c r="AA4019" s="8"/>
      <c r="AB4019" s="9"/>
      <c r="AC4019" s="8"/>
      <c r="AD4019" s="8"/>
      <c r="AE4019" s="9"/>
      <c r="AF4019" s="8"/>
      <c r="AG4019" s="8"/>
      <c r="AH4019" s="9"/>
      <c r="AI4019" s="13"/>
      <c r="AJ4019" s="8"/>
      <c r="AK4019" s="8"/>
      <c r="AL4019" s="8"/>
      <c r="AM4019" s="3"/>
    </row>
    <row r="4020" spans="1:39" s="10" customFormat="1" ht="18.95" customHeight="1" x14ac:dyDescent="0.25">
      <c r="A4020" s="8"/>
      <c r="B4020" s="8"/>
      <c r="C4020" s="8"/>
      <c r="D4020" s="9"/>
      <c r="E4020" s="8"/>
      <c r="F4020" s="8"/>
      <c r="G4020" s="9"/>
      <c r="H4020" s="8"/>
      <c r="I4020" s="8"/>
      <c r="J4020" s="9"/>
      <c r="K4020" s="8"/>
      <c r="L4020" s="8"/>
      <c r="M4020" s="9"/>
      <c r="N4020" s="8"/>
      <c r="O4020" s="8"/>
      <c r="P4020" s="9"/>
      <c r="Q4020" s="8"/>
      <c r="R4020" s="8"/>
      <c r="S4020" s="9"/>
      <c r="T4020" s="8"/>
      <c r="U4020" s="8"/>
      <c r="V4020" s="9"/>
      <c r="W4020" s="8"/>
      <c r="X4020" s="8"/>
      <c r="Y4020" s="9"/>
      <c r="Z4020" s="8"/>
      <c r="AA4020" s="8"/>
      <c r="AB4020" s="9"/>
      <c r="AC4020" s="8"/>
      <c r="AD4020" s="8"/>
      <c r="AE4020" s="9"/>
      <c r="AF4020" s="8"/>
      <c r="AG4020" s="8"/>
      <c r="AH4020" s="9"/>
      <c r="AI4020" s="13"/>
      <c r="AJ4020" s="8"/>
      <c r="AK4020" s="8"/>
      <c r="AL4020" s="8"/>
      <c r="AM4020" s="3"/>
    </row>
    <row r="4021" spans="1:39" s="10" customFormat="1" ht="18.95" customHeight="1" x14ac:dyDescent="0.25">
      <c r="A4021" s="8"/>
      <c r="B4021" s="8"/>
      <c r="C4021" s="8"/>
      <c r="D4021" s="9"/>
      <c r="E4021" s="8"/>
      <c r="F4021" s="8"/>
      <c r="G4021" s="9"/>
      <c r="H4021" s="8"/>
      <c r="I4021" s="8"/>
      <c r="J4021" s="9"/>
      <c r="K4021" s="8"/>
      <c r="L4021" s="8"/>
      <c r="M4021" s="9"/>
      <c r="N4021" s="8"/>
      <c r="O4021" s="8"/>
      <c r="P4021" s="9"/>
      <c r="Q4021" s="8"/>
      <c r="R4021" s="8"/>
      <c r="S4021" s="9"/>
      <c r="T4021" s="8"/>
      <c r="U4021" s="8"/>
      <c r="V4021" s="9"/>
      <c r="W4021" s="8"/>
      <c r="X4021" s="8"/>
      <c r="Y4021" s="9"/>
      <c r="Z4021" s="8"/>
      <c r="AA4021" s="8"/>
      <c r="AB4021" s="9"/>
      <c r="AC4021" s="8"/>
      <c r="AD4021" s="8"/>
      <c r="AE4021" s="9"/>
      <c r="AF4021" s="8"/>
      <c r="AG4021" s="8"/>
      <c r="AH4021" s="9"/>
      <c r="AI4021" s="13"/>
      <c r="AJ4021" s="8"/>
      <c r="AK4021" s="8"/>
      <c r="AL4021" s="8"/>
      <c r="AM4021" s="3"/>
    </row>
    <row r="4022" spans="1:39" s="10" customFormat="1" ht="18.95" customHeight="1" x14ac:dyDescent="0.25">
      <c r="A4022" s="8"/>
      <c r="B4022" s="8"/>
      <c r="C4022" s="8"/>
      <c r="D4022" s="9"/>
      <c r="E4022" s="8"/>
      <c r="F4022" s="8"/>
      <c r="G4022" s="9"/>
      <c r="H4022" s="8"/>
      <c r="I4022" s="8"/>
      <c r="J4022" s="9"/>
      <c r="K4022" s="8"/>
      <c r="L4022" s="8"/>
      <c r="M4022" s="9"/>
      <c r="N4022" s="8"/>
      <c r="O4022" s="8"/>
      <c r="P4022" s="9"/>
      <c r="Q4022" s="8"/>
      <c r="R4022" s="8"/>
      <c r="S4022" s="9"/>
      <c r="T4022" s="8"/>
      <c r="U4022" s="8"/>
      <c r="V4022" s="9"/>
      <c r="W4022" s="8"/>
      <c r="X4022" s="8"/>
      <c r="Y4022" s="9"/>
      <c r="Z4022" s="8"/>
      <c r="AA4022" s="8"/>
      <c r="AB4022" s="9"/>
      <c r="AC4022" s="8"/>
      <c r="AD4022" s="8"/>
      <c r="AE4022" s="9"/>
      <c r="AF4022" s="8"/>
      <c r="AG4022" s="8"/>
      <c r="AH4022" s="9"/>
      <c r="AI4022" s="13"/>
      <c r="AJ4022" s="8"/>
      <c r="AK4022" s="8"/>
      <c r="AL4022" s="8"/>
      <c r="AM4022" s="3"/>
    </row>
    <row r="4023" spans="1:39" s="10" customFormat="1" ht="18.95" customHeight="1" x14ac:dyDescent="0.25">
      <c r="A4023" s="8"/>
      <c r="B4023" s="8"/>
      <c r="C4023" s="8"/>
      <c r="D4023" s="9"/>
      <c r="E4023" s="8"/>
      <c r="F4023" s="8"/>
      <c r="G4023" s="9"/>
      <c r="H4023" s="8"/>
      <c r="I4023" s="8"/>
      <c r="J4023" s="9"/>
      <c r="K4023" s="8"/>
      <c r="L4023" s="8"/>
      <c r="M4023" s="9"/>
      <c r="N4023" s="8"/>
      <c r="O4023" s="8"/>
      <c r="P4023" s="9"/>
      <c r="Q4023" s="8"/>
      <c r="R4023" s="8"/>
      <c r="S4023" s="9"/>
      <c r="T4023" s="8"/>
      <c r="U4023" s="8"/>
      <c r="V4023" s="9"/>
      <c r="W4023" s="8"/>
      <c r="X4023" s="8"/>
      <c r="Y4023" s="9"/>
      <c r="Z4023" s="8"/>
      <c r="AA4023" s="8"/>
      <c r="AB4023" s="9"/>
      <c r="AC4023" s="8"/>
      <c r="AD4023" s="8"/>
      <c r="AE4023" s="9"/>
      <c r="AF4023" s="8"/>
      <c r="AG4023" s="8"/>
      <c r="AH4023" s="9"/>
      <c r="AI4023" s="13"/>
      <c r="AJ4023" s="8"/>
      <c r="AK4023" s="8"/>
      <c r="AL4023" s="8"/>
      <c r="AM4023" s="3"/>
    </row>
    <row r="4024" spans="1:39" s="10" customFormat="1" ht="18.95" customHeight="1" x14ac:dyDescent="0.25">
      <c r="A4024" s="8"/>
      <c r="B4024" s="8"/>
      <c r="C4024" s="8"/>
      <c r="D4024" s="9"/>
      <c r="E4024" s="8"/>
      <c r="F4024" s="8"/>
      <c r="G4024" s="9"/>
      <c r="H4024" s="8"/>
      <c r="I4024" s="8"/>
      <c r="J4024" s="9"/>
      <c r="K4024" s="8"/>
      <c r="L4024" s="8"/>
      <c r="M4024" s="9"/>
      <c r="N4024" s="8"/>
      <c r="O4024" s="8"/>
      <c r="P4024" s="9"/>
      <c r="Q4024" s="8"/>
      <c r="R4024" s="8"/>
      <c r="S4024" s="9"/>
      <c r="T4024" s="8"/>
      <c r="U4024" s="8"/>
      <c r="V4024" s="9"/>
      <c r="W4024" s="8"/>
      <c r="X4024" s="8"/>
      <c r="Y4024" s="9"/>
      <c r="Z4024" s="8"/>
      <c r="AA4024" s="8"/>
      <c r="AB4024" s="9"/>
      <c r="AC4024" s="8"/>
      <c r="AD4024" s="8"/>
      <c r="AE4024" s="9"/>
      <c r="AF4024" s="8"/>
      <c r="AG4024" s="8"/>
      <c r="AH4024" s="9"/>
      <c r="AI4024" s="13"/>
      <c r="AJ4024" s="8"/>
      <c r="AK4024" s="8"/>
      <c r="AL4024" s="8"/>
      <c r="AM4024" s="3"/>
    </row>
    <row r="4025" spans="1:39" s="10" customFormat="1" ht="18.95" customHeight="1" x14ac:dyDescent="0.25">
      <c r="A4025" s="8"/>
      <c r="B4025" s="8"/>
      <c r="C4025" s="8"/>
      <c r="D4025" s="9"/>
      <c r="E4025" s="8"/>
      <c r="F4025" s="8"/>
      <c r="G4025" s="9"/>
      <c r="H4025" s="8"/>
      <c r="I4025" s="8"/>
      <c r="J4025" s="9"/>
      <c r="K4025" s="8"/>
      <c r="L4025" s="8"/>
      <c r="M4025" s="9"/>
      <c r="N4025" s="8"/>
      <c r="O4025" s="8"/>
      <c r="P4025" s="9"/>
      <c r="Q4025" s="8"/>
      <c r="R4025" s="8"/>
      <c r="S4025" s="9"/>
      <c r="T4025" s="8"/>
      <c r="U4025" s="8"/>
      <c r="V4025" s="9"/>
      <c r="W4025" s="8"/>
      <c r="X4025" s="8"/>
      <c r="Y4025" s="9"/>
      <c r="Z4025" s="8"/>
      <c r="AA4025" s="8"/>
      <c r="AB4025" s="9"/>
      <c r="AC4025" s="8"/>
      <c r="AD4025" s="8"/>
      <c r="AE4025" s="9"/>
      <c r="AF4025" s="8"/>
      <c r="AG4025" s="8"/>
      <c r="AH4025" s="9"/>
      <c r="AI4025" s="13"/>
      <c r="AJ4025" s="8"/>
      <c r="AK4025" s="8"/>
      <c r="AL4025" s="8"/>
      <c r="AM4025" s="3"/>
    </row>
    <row r="4026" spans="1:39" s="10" customFormat="1" ht="18.95" customHeight="1" x14ac:dyDescent="0.25">
      <c r="A4026" s="8"/>
      <c r="B4026" s="8"/>
      <c r="C4026" s="8"/>
      <c r="D4026" s="9"/>
      <c r="E4026" s="8"/>
      <c r="F4026" s="8"/>
      <c r="G4026" s="9"/>
      <c r="H4026" s="8"/>
      <c r="I4026" s="8"/>
      <c r="J4026" s="9"/>
      <c r="K4026" s="8"/>
      <c r="L4026" s="8"/>
      <c r="M4026" s="9"/>
      <c r="N4026" s="8"/>
      <c r="O4026" s="8"/>
      <c r="P4026" s="9"/>
      <c r="Q4026" s="8"/>
      <c r="R4026" s="8"/>
      <c r="S4026" s="9"/>
      <c r="T4026" s="8"/>
      <c r="U4026" s="8"/>
      <c r="V4026" s="9"/>
      <c r="W4026" s="8"/>
      <c r="X4026" s="8"/>
      <c r="Y4026" s="9"/>
      <c r="Z4026" s="8"/>
      <c r="AA4026" s="8"/>
      <c r="AB4026" s="9"/>
      <c r="AC4026" s="8"/>
      <c r="AD4026" s="8"/>
      <c r="AE4026" s="9"/>
      <c r="AF4026" s="8"/>
      <c r="AG4026" s="8"/>
      <c r="AH4026" s="9"/>
      <c r="AI4026" s="13"/>
      <c r="AJ4026" s="8"/>
      <c r="AK4026" s="8"/>
      <c r="AL4026" s="8"/>
      <c r="AM4026" s="3"/>
    </row>
    <row r="4027" spans="1:39" s="10" customFormat="1" ht="18.95" customHeight="1" x14ac:dyDescent="0.25">
      <c r="A4027" s="8"/>
      <c r="B4027" s="8"/>
      <c r="C4027" s="8"/>
      <c r="D4027" s="9"/>
      <c r="E4027" s="8"/>
      <c r="F4027" s="8"/>
      <c r="G4027" s="9"/>
      <c r="H4027" s="8"/>
      <c r="I4027" s="8"/>
      <c r="J4027" s="9"/>
      <c r="K4027" s="8"/>
      <c r="L4027" s="8"/>
      <c r="M4027" s="9"/>
      <c r="N4027" s="8"/>
      <c r="O4027" s="8"/>
      <c r="P4027" s="9"/>
      <c r="Q4027" s="8"/>
      <c r="R4027" s="8"/>
      <c r="S4027" s="9"/>
      <c r="T4027" s="8"/>
      <c r="U4027" s="8"/>
      <c r="V4027" s="9"/>
      <c r="W4027" s="8"/>
      <c r="X4027" s="8"/>
      <c r="Y4027" s="9"/>
      <c r="Z4027" s="8"/>
      <c r="AA4027" s="8"/>
      <c r="AB4027" s="9"/>
      <c r="AC4027" s="8"/>
      <c r="AD4027" s="8"/>
      <c r="AE4027" s="9"/>
      <c r="AF4027" s="8"/>
      <c r="AG4027" s="8"/>
      <c r="AH4027" s="9"/>
      <c r="AI4027" s="13"/>
      <c r="AJ4027" s="8"/>
      <c r="AK4027" s="8"/>
      <c r="AL4027" s="8"/>
      <c r="AM4027" s="3"/>
    </row>
    <row r="4028" spans="1:39" s="10" customFormat="1" ht="18.95" customHeight="1" x14ac:dyDescent="0.25">
      <c r="A4028" s="8"/>
      <c r="B4028" s="8"/>
      <c r="C4028" s="8"/>
      <c r="D4028" s="9"/>
      <c r="E4028" s="8"/>
      <c r="F4028" s="8"/>
      <c r="G4028" s="9"/>
      <c r="H4028" s="8"/>
      <c r="I4028" s="8"/>
      <c r="J4028" s="9"/>
      <c r="K4028" s="8"/>
      <c r="L4028" s="8"/>
      <c r="M4028" s="9"/>
      <c r="N4028" s="8"/>
      <c r="O4028" s="8"/>
      <c r="P4028" s="9"/>
      <c r="Q4028" s="8"/>
      <c r="R4028" s="8"/>
      <c r="S4028" s="9"/>
      <c r="T4028" s="8"/>
      <c r="U4028" s="8"/>
      <c r="V4028" s="9"/>
      <c r="W4028" s="8"/>
      <c r="X4028" s="8"/>
      <c r="Y4028" s="9"/>
      <c r="Z4028" s="8"/>
      <c r="AA4028" s="8"/>
      <c r="AB4028" s="9"/>
      <c r="AC4028" s="8"/>
      <c r="AD4028" s="8"/>
      <c r="AE4028" s="9"/>
      <c r="AF4028" s="8"/>
      <c r="AG4028" s="8"/>
      <c r="AH4028" s="9"/>
      <c r="AI4028" s="13"/>
      <c r="AJ4028" s="8"/>
      <c r="AK4028" s="8"/>
      <c r="AL4028" s="8"/>
      <c r="AM4028" s="3"/>
    </row>
    <row r="4029" spans="1:39" s="10" customFormat="1" ht="18.95" customHeight="1" x14ac:dyDescent="0.25">
      <c r="A4029" s="8"/>
      <c r="B4029" s="8"/>
      <c r="C4029" s="8"/>
      <c r="D4029" s="9"/>
      <c r="E4029" s="8"/>
      <c r="F4029" s="8"/>
      <c r="G4029" s="9"/>
      <c r="H4029" s="8"/>
      <c r="I4029" s="8"/>
      <c r="J4029" s="9"/>
      <c r="K4029" s="8"/>
      <c r="L4029" s="8"/>
      <c r="M4029" s="9"/>
      <c r="N4029" s="8"/>
      <c r="O4029" s="8"/>
      <c r="P4029" s="9"/>
      <c r="Q4029" s="8"/>
      <c r="R4029" s="8"/>
      <c r="S4029" s="9"/>
      <c r="T4029" s="8"/>
      <c r="U4029" s="8"/>
      <c r="V4029" s="9"/>
      <c r="W4029" s="8"/>
      <c r="X4029" s="8"/>
      <c r="Y4029" s="9"/>
      <c r="Z4029" s="8"/>
      <c r="AA4029" s="8"/>
      <c r="AB4029" s="9"/>
      <c r="AC4029" s="8"/>
      <c r="AD4029" s="8"/>
      <c r="AE4029" s="9"/>
      <c r="AF4029" s="8"/>
      <c r="AG4029" s="8"/>
      <c r="AH4029" s="9"/>
      <c r="AI4029" s="13"/>
      <c r="AJ4029" s="8"/>
      <c r="AK4029" s="8"/>
      <c r="AL4029" s="8"/>
      <c r="AM4029" s="3"/>
    </row>
    <row r="4030" spans="1:39" s="10" customFormat="1" ht="18.95" customHeight="1" x14ac:dyDescent="0.25">
      <c r="A4030" s="8"/>
      <c r="B4030" s="8"/>
      <c r="C4030" s="8"/>
      <c r="D4030" s="9"/>
      <c r="E4030" s="8"/>
      <c r="F4030" s="8"/>
      <c r="G4030" s="9"/>
      <c r="H4030" s="8"/>
      <c r="I4030" s="8"/>
      <c r="J4030" s="9"/>
      <c r="K4030" s="8"/>
      <c r="L4030" s="8"/>
      <c r="M4030" s="9"/>
      <c r="N4030" s="8"/>
      <c r="O4030" s="8"/>
      <c r="P4030" s="9"/>
      <c r="Q4030" s="8"/>
      <c r="R4030" s="8"/>
      <c r="S4030" s="9"/>
      <c r="T4030" s="8"/>
      <c r="U4030" s="8"/>
      <c r="V4030" s="9"/>
      <c r="W4030" s="8"/>
      <c r="X4030" s="8"/>
      <c r="Y4030" s="9"/>
      <c r="Z4030" s="8"/>
      <c r="AA4030" s="8"/>
      <c r="AB4030" s="9"/>
      <c r="AC4030" s="8"/>
      <c r="AD4030" s="8"/>
      <c r="AE4030" s="9"/>
      <c r="AF4030" s="8"/>
      <c r="AG4030" s="8"/>
      <c r="AH4030" s="9"/>
      <c r="AI4030" s="13"/>
      <c r="AJ4030" s="8"/>
      <c r="AK4030" s="8"/>
      <c r="AL4030" s="8"/>
      <c r="AM4030" s="3"/>
    </row>
    <row r="4031" spans="1:39" s="10" customFormat="1" ht="18.95" customHeight="1" x14ac:dyDescent="0.25">
      <c r="A4031" s="8"/>
      <c r="B4031" s="8"/>
      <c r="C4031" s="8"/>
      <c r="D4031" s="9"/>
      <c r="E4031" s="8"/>
      <c r="F4031" s="8"/>
      <c r="G4031" s="9"/>
      <c r="H4031" s="8"/>
      <c r="I4031" s="8"/>
      <c r="J4031" s="9"/>
      <c r="K4031" s="8"/>
      <c r="L4031" s="8"/>
      <c r="M4031" s="9"/>
      <c r="N4031" s="8"/>
      <c r="O4031" s="8"/>
      <c r="P4031" s="9"/>
      <c r="Q4031" s="8"/>
      <c r="R4031" s="8"/>
      <c r="S4031" s="9"/>
      <c r="T4031" s="8"/>
      <c r="U4031" s="8"/>
      <c r="V4031" s="9"/>
      <c r="W4031" s="8"/>
      <c r="X4031" s="8"/>
      <c r="Y4031" s="9"/>
      <c r="Z4031" s="8"/>
      <c r="AA4031" s="8"/>
      <c r="AB4031" s="9"/>
      <c r="AC4031" s="8"/>
      <c r="AD4031" s="8"/>
      <c r="AE4031" s="9"/>
      <c r="AF4031" s="8"/>
      <c r="AG4031" s="8"/>
      <c r="AH4031" s="9"/>
      <c r="AI4031" s="13"/>
      <c r="AJ4031" s="8"/>
      <c r="AK4031" s="8"/>
      <c r="AL4031" s="8"/>
      <c r="AM4031" s="3"/>
    </row>
    <row r="4032" spans="1:39" s="10" customFormat="1" ht="18.95" customHeight="1" x14ac:dyDescent="0.25">
      <c r="A4032" s="8"/>
      <c r="B4032" s="8"/>
      <c r="C4032" s="8"/>
      <c r="D4032" s="9"/>
      <c r="E4032" s="8"/>
      <c r="F4032" s="8"/>
      <c r="G4032" s="9"/>
      <c r="H4032" s="8"/>
      <c r="I4032" s="8"/>
      <c r="J4032" s="9"/>
      <c r="K4032" s="8"/>
      <c r="L4032" s="8"/>
      <c r="M4032" s="9"/>
      <c r="N4032" s="8"/>
      <c r="O4032" s="8"/>
      <c r="P4032" s="9"/>
      <c r="Q4032" s="8"/>
      <c r="R4032" s="8"/>
      <c r="S4032" s="9"/>
      <c r="T4032" s="8"/>
      <c r="U4032" s="8"/>
      <c r="V4032" s="9"/>
      <c r="W4032" s="8"/>
      <c r="X4032" s="8"/>
      <c r="Y4032" s="9"/>
      <c r="Z4032" s="8"/>
      <c r="AA4032" s="8"/>
      <c r="AB4032" s="9"/>
      <c r="AC4032" s="8"/>
      <c r="AD4032" s="8"/>
      <c r="AE4032" s="9"/>
      <c r="AF4032" s="8"/>
      <c r="AG4032" s="8"/>
      <c r="AH4032" s="9"/>
      <c r="AI4032" s="13"/>
      <c r="AJ4032" s="8"/>
      <c r="AK4032" s="8"/>
      <c r="AL4032" s="8"/>
      <c r="AM4032" s="3"/>
    </row>
    <row r="4033" spans="1:39" s="10" customFormat="1" ht="18.95" customHeight="1" x14ac:dyDescent="0.25">
      <c r="A4033" s="8"/>
      <c r="B4033" s="8"/>
      <c r="C4033" s="8"/>
      <c r="D4033" s="9"/>
      <c r="E4033" s="8"/>
      <c r="F4033" s="8"/>
      <c r="G4033" s="9"/>
      <c r="H4033" s="8"/>
      <c r="I4033" s="8"/>
      <c r="J4033" s="9"/>
      <c r="K4033" s="8"/>
      <c r="L4033" s="8"/>
      <c r="M4033" s="9"/>
      <c r="N4033" s="8"/>
      <c r="O4033" s="8"/>
      <c r="P4033" s="9"/>
      <c r="Q4033" s="8"/>
      <c r="R4033" s="8"/>
      <c r="S4033" s="9"/>
      <c r="T4033" s="8"/>
      <c r="U4033" s="8"/>
      <c r="V4033" s="9"/>
      <c r="W4033" s="8"/>
      <c r="X4033" s="8"/>
      <c r="Y4033" s="9"/>
      <c r="Z4033" s="8"/>
      <c r="AA4033" s="8"/>
      <c r="AB4033" s="9"/>
      <c r="AC4033" s="8"/>
      <c r="AD4033" s="8"/>
      <c r="AE4033" s="9"/>
      <c r="AF4033" s="8"/>
      <c r="AG4033" s="8"/>
      <c r="AH4033" s="9"/>
      <c r="AI4033" s="13"/>
      <c r="AJ4033" s="8"/>
      <c r="AK4033" s="8"/>
      <c r="AL4033" s="8"/>
      <c r="AM4033" s="3"/>
    </row>
    <row r="4034" spans="1:39" s="10" customFormat="1" ht="18.95" customHeight="1" x14ac:dyDescent="0.25">
      <c r="A4034" s="8"/>
      <c r="B4034" s="8"/>
      <c r="C4034" s="8"/>
      <c r="D4034" s="9"/>
      <c r="E4034" s="8"/>
      <c r="F4034" s="8"/>
      <c r="G4034" s="9"/>
      <c r="H4034" s="8"/>
      <c r="I4034" s="8"/>
      <c r="J4034" s="9"/>
      <c r="K4034" s="8"/>
      <c r="L4034" s="8"/>
      <c r="M4034" s="9"/>
      <c r="N4034" s="8"/>
      <c r="O4034" s="8"/>
      <c r="P4034" s="9"/>
      <c r="Q4034" s="8"/>
      <c r="R4034" s="8"/>
      <c r="S4034" s="9"/>
      <c r="T4034" s="8"/>
      <c r="U4034" s="8"/>
      <c r="V4034" s="9"/>
      <c r="W4034" s="8"/>
      <c r="X4034" s="8"/>
      <c r="Y4034" s="9"/>
      <c r="Z4034" s="8"/>
      <c r="AA4034" s="8"/>
      <c r="AB4034" s="9"/>
      <c r="AC4034" s="8"/>
      <c r="AD4034" s="8"/>
      <c r="AE4034" s="9"/>
      <c r="AF4034" s="8"/>
      <c r="AG4034" s="8"/>
      <c r="AH4034" s="9"/>
      <c r="AI4034" s="13"/>
      <c r="AJ4034" s="8"/>
      <c r="AK4034" s="8"/>
      <c r="AL4034" s="8"/>
      <c r="AM4034" s="3"/>
    </row>
    <row r="4035" spans="1:39" s="10" customFormat="1" ht="18.95" customHeight="1" x14ac:dyDescent="0.25">
      <c r="A4035" s="8"/>
      <c r="B4035" s="8"/>
      <c r="C4035" s="8"/>
      <c r="D4035" s="9"/>
      <c r="E4035" s="8"/>
      <c r="F4035" s="8"/>
      <c r="G4035" s="9"/>
      <c r="H4035" s="8"/>
      <c r="I4035" s="8"/>
      <c r="J4035" s="9"/>
      <c r="K4035" s="8"/>
      <c r="L4035" s="8"/>
      <c r="M4035" s="9"/>
      <c r="N4035" s="8"/>
      <c r="O4035" s="8"/>
      <c r="P4035" s="9"/>
      <c r="Q4035" s="8"/>
      <c r="R4035" s="8"/>
      <c r="S4035" s="9"/>
      <c r="T4035" s="8"/>
      <c r="U4035" s="8"/>
      <c r="V4035" s="9"/>
      <c r="W4035" s="8"/>
      <c r="X4035" s="8"/>
      <c r="Y4035" s="9"/>
      <c r="Z4035" s="8"/>
      <c r="AA4035" s="8"/>
      <c r="AB4035" s="9"/>
      <c r="AC4035" s="8"/>
      <c r="AD4035" s="8"/>
      <c r="AE4035" s="9"/>
      <c r="AF4035" s="8"/>
      <c r="AG4035" s="8"/>
      <c r="AH4035" s="9"/>
      <c r="AI4035" s="13"/>
      <c r="AJ4035" s="8"/>
      <c r="AK4035" s="8"/>
      <c r="AL4035" s="8"/>
      <c r="AM4035" s="3"/>
    </row>
    <row r="4036" spans="1:39" s="10" customFormat="1" ht="18.95" customHeight="1" x14ac:dyDescent="0.25">
      <c r="A4036" s="8"/>
      <c r="B4036" s="8"/>
      <c r="C4036" s="8"/>
      <c r="D4036" s="9"/>
      <c r="E4036" s="8"/>
      <c r="F4036" s="8"/>
      <c r="G4036" s="9"/>
      <c r="H4036" s="8"/>
      <c r="I4036" s="8"/>
      <c r="J4036" s="9"/>
      <c r="K4036" s="8"/>
      <c r="L4036" s="8"/>
      <c r="M4036" s="9"/>
      <c r="N4036" s="8"/>
      <c r="O4036" s="8"/>
      <c r="P4036" s="9"/>
      <c r="Q4036" s="8"/>
      <c r="R4036" s="8"/>
      <c r="S4036" s="9"/>
      <c r="T4036" s="8"/>
      <c r="U4036" s="8"/>
      <c r="V4036" s="9"/>
      <c r="W4036" s="8"/>
      <c r="X4036" s="8"/>
      <c r="Y4036" s="9"/>
      <c r="Z4036" s="8"/>
      <c r="AA4036" s="8"/>
      <c r="AB4036" s="9"/>
      <c r="AC4036" s="8"/>
      <c r="AD4036" s="8"/>
      <c r="AE4036" s="9"/>
      <c r="AF4036" s="8"/>
      <c r="AG4036" s="8"/>
      <c r="AH4036" s="9"/>
      <c r="AI4036" s="13"/>
      <c r="AJ4036" s="8"/>
      <c r="AK4036" s="8"/>
      <c r="AL4036" s="8"/>
      <c r="AM4036" s="3"/>
    </row>
    <row r="4037" spans="1:39" s="10" customFormat="1" ht="18.95" customHeight="1" x14ac:dyDescent="0.25">
      <c r="A4037" s="8"/>
      <c r="B4037" s="8"/>
      <c r="C4037" s="8"/>
      <c r="D4037" s="9"/>
      <c r="E4037" s="8"/>
      <c r="F4037" s="8"/>
      <c r="G4037" s="9"/>
      <c r="H4037" s="8"/>
      <c r="I4037" s="8"/>
      <c r="J4037" s="9"/>
      <c r="K4037" s="8"/>
      <c r="L4037" s="8"/>
      <c r="M4037" s="9"/>
      <c r="N4037" s="8"/>
      <c r="O4037" s="8"/>
      <c r="P4037" s="9"/>
      <c r="Q4037" s="8"/>
      <c r="R4037" s="8"/>
      <c r="S4037" s="9"/>
      <c r="T4037" s="8"/>
      <c r="U4037" s="8"/>
      <c r="V4037" s="9"/>
      <c r="W4037" s="8"/>
      <c r="X4037" s="8"/>
      <c r="Y4037" s="9"/>
      <c r="Z4037" s="8"/>
      <c r="AA4037" s="8"/>
      <c r="AB4037" s="9"/>
      <c r="AC4037" s="8"/>
      <c r="AD4037" s="8"/>
      <c r="AE4037" s="9"/>
      <c r="AF4037" s="8"/>
      <c r="AG4037" s="8"/>
      <c r="AH4037" s="9"/>
      <c r="AI4037" s="13"/>
      <c r="AJ4037" s="8"/>
      <c r="AK4037" s="8"/>
      <c r="AL4037" s="8"/>
      <c r="AM4037" s="3"/>
    </row>
    <row r="4038" spans="1:39" s="10" customFormat="1" ht="18.95" customHeight="1" x14ac:dyDescent="0.25">
      <c r="A4038" s="8"/>
      <c r="B4038" s="8"/>
      <c r="C4038" s="8"/>
      <c r="D4038" s="9"/>
      <c r="E4038" s="8"/>
      <c r="F4038" s="8"/>
      <c r="G4038" s="9"/>
      <c r="H4038" s="8"/>
      <c r="I4038" s="8"/>
      <c r="J4038" s="9"/>
      <c r="K4038" s="8"/>
      <c r="L4038" s="8"/>
      <c r="M4038" s="9"/>
      <c r="N4038" s="8"/>
      <c r="O4038" s="8"/>
      <c r="P4038" s="9"/>
      <c r="Q4038" s="8"/>
      <c r="R4038" s="8"/>
      <c r="S4038" s="9"/>
      <c r="T4038" s="8"/>
      <c r="U4038" s="8"/>
      <c r="V4038" s="9"/>
      <c r="W4038" s="8"/>
      <c r="X4038" s="8"/>
      <c r="Y4038" s="9"/>
      <c r="Z4038" s="8"/>
      <c r="AA4038" s="8"/>
      <c r="AB4038" s="9"/>
      <c r="AC4038" s="8"/>
      <c r="AD4038" s="8"/>
      <c r="AE4038" s="9"/>
      <c r="AF4038" s="8"/>
      <c r="AG4038" s="8"/>
      <c r="AH4038" s="9"/>
      <c r="AI4038" s="13"/>
      <c r="AJ4038" s="8"/>
      <c r="AK4038" s="8"/>
      <c r="AL4038" s="8"/>
      <c r="AM4038" s="3"/>
    </row>
    <row r="4039" spans="1:39" s="10" customFormat="1" ht="18.95" customHeight="1" x14ac:dyDescent="0.25">
      <c r="A4039" s="8"/>
      <c r="B4039" s="8"/>
      <c r="C4039" s="8"/>
      <c r="D4039" s="9"/>
      <c r="E4039" s="8"/>
      <c r="F4039" s="8"/>
      <c r="G4039" s="9"/>
      <c r="H4039" s="8"/>
      <c r="I4039" s="8"/>
      <c r="J4039" s="9"/>
      <c r="K4039" s="8"/>
      <c r="L4039" s="8"/>
      <c r="M4039" s="9"/>
      <c r="N4039" s="8"/>
      <c r="O4039" s="8"/>
      <c r="P4039" s="9"/>
      <c r="Q4039" s="8"/>
      <c r="R4039" s="8"/>
      <c r="S4039" s="9"/>
      <c r="T4039" s="8"/>
      <c r="U4039" s="8"/>
      <c r="V4039" s="9"/>
      <c r="W4039" s="8"/>
      <c r="X4039" s="8"/>
      <c r="Y4039" s="9"/>
      <c r="Z4039" s="8"/>
      <c r="AA4039" s="8"/>
      <c r="AB4039" s="9"/>
      <c r="AC4039" s="8"/>
      <c r="AD4039" s="8"/>
      <c r="AE4039" s="9"/>
      <c r="AF4039" s="8"/>
      <c r="AG4039" s="8"/>
      <c r="AH4039" s="9"/>
      <c r="AI4039" s="13"/>
      <c r="AJ4039" s="8"/>
      <c r="AK4039" s="8"/>
      <c r="AL4039" s="8"/>
      <c r="AM4039" s="3"/>
    </row>
    <row r="4040" spans="1:39" s="10" customFormat="1" ht="18.95" customHeight="1" x14ac:dyDescent="0.25">
      <c r="A4040" s="8"/>
      <c r="B4040" s="8"/>
      <c r="C4040" s="8"/>
      <c r="D4040" s="9"/>
      <c r="E4040" s="8"/>
      <c r="F4040" s="8"/>
      <c r="G4040" s="9"/>
      <c r="H4040" s="8"/>
      <c r="I4040" s="8"/>
      <c r="J4040" s="9"/>
      <c r="K4040" s="8"/>
      <c r="L4040" s="8"/>
      <c r="M4040" s="9"/>
      <c r="N4040" s="8"/>
      <c r="O4040" s="8"/>
      <c r="P4040" s="9"/>
      <c r="Q4040" s="8"/>
      <c r="R4040" s="8"/>
      <c r="S4040" s="9"/>
      <c r="T4040" s="8"/>
      <c r="U4040" s="8"/>
      <c r="V4040" s="9"/>
      <c r="W4040" s="8"/>
      <c r="X4040" s="8"/>
      <c r="Y4040" s="9"/>
      <c r="Z4040" s="8"/>
      <c r="AA4040" s="8"/>
      <c r="AB4040" s="9"/>
      <c r="AC4040" s="8"/>
      <c r="AD4040" s="8"/>
      <c r="AE4040" s="9"/>
      <c r="AF4040" s="8"/>
      <c r="AG4040" s="8"/>
      <c r="AH4040" s="9"/>
      <c r="AI4040" s="13"/>
      <c r="AJ4040" s="8"/>
      <c r="AK4040" s="8"/>
      <c r="AL4040" s="8"/>
      <c r="AM4040" s="3"/>
    </row>
    <row r="4041" spans="1:39" s="10" customFormat="1" ht="18.95" customHeight="1" x14ac:dyDescent="0.25">
      <c r="A4041" s="8"/>
      <c r="B4041" s="8"/>
      <c r="C4041" s="8"/>
      <c r="D4041" s="9"/>
      <c r="E4041" s="8"/>
      <c r="F4041" s="8"/>
      <c r="G4041" s="9"/>
      <c r="H4041" s="8"/>
      <c r="I4041" s="8"/>
      <c r="J4041" s="9"/>
      <c r="K4041" s="8"/>
      <c r="L4041" s="8"/>
      <c r="M4041" s="9"/>
      <c r="N4041" s="8"/>
      <c r="O4041" s="8"/>
      <c r="P4041" s="9"/>
      <c r="Q4041" s="8"/>
      <c r="R4041" s="8"/>
      <c r="S4041" s="9"/>
      <c r="T4041" s="8"/>
      <c r="U4041" s="8"/>
      <c r="V4041" s="9"/>
      <c r="W4041" s="8"/>
      <c r="X4041" s="8"/>
      <c r="Y4041" s="9"/>
      <c r="Z4041" s="8"/>
      <c r="AA4041" s="8"/>
      <c r="AB4041" s="9"/>
      <c r="AC4041" s="8"/>
      <c r="AD4041" s="8"/>
      <c r="AE4041" s="9"/>
      <c r="AF4041" s="8"/>
      <c r="AG4041" s="8"/>
      <c r="AH4041" s="9"/>
      <c r="AI4041" s="13"/>
      <c r="AJ4041" s="8"/>
      <c r="AK4041" s="8"/>
      <c r="AL4041" s="8"/>
      <c r="AM4041" s="3"/>
    </row>
    <row r="4042" spans="1:39" s="10" customFormat="1" ht="18.95" customHeight="1" x14ac:dyDescent="0.25">
      <c r="A4042" s="8"/>
      <c r="B4042" s="8"/>
      <c r="C4042" s="8"/>
      <c r="D4042" s="9"/>
      <c r="E4042" s="8"/>
      <c r="F4042" s="8"/>
      <c r="G4042" s="9"/>
      <c r="H4042" s="8"/>
      <c r="I4042" s="8"/>
      <c r="J4042" s="9"/>
      <c r="K4042" s="8"/>
      <c r="L4042" s="8"/>
      <c r="M4042" s="9"/>
      <c r="N4042" s="8"/>
      <c r="O4042" s="8"/>
      <c r="P4042" s="9"/>
      <c r="Q4042" s="8"/>
      <c r="R4042" s="8"/>
      <c r="S4042" s="9"/>
      <c r="T4042" s="8"/>
      <c r="U4042" s="8"/>
      <c r="V4042" s="9"/>
      <c r="W4042" s="8"/>
      <c r="X4042" s="8"/>
      <c r="Y4042" s="9"/>
      <c r="Z4042" s="8"/>
      <c r="AA4042" s="8"/>
      <c r="AB4042" s="9"/>
      <c r="AC4042" s="8"/>
      <c r="AD4042" s="8"/>
      <c r="AE4042" s="9"/>
      <c r="AF4042" s="8"/>
      <c r="AG4042" s="8"/>
      <c r="AH4042" s="9"/>
      <c r="AI4042" s="13"/>
      <c r="AJ4042" s="8"/>
      <c r="AK4042" s="8"/>
      <c r="AL4042" s="8"/>
      <c r="AM4042" s="3"/>
    </row>
    <row r="4043" spans="1:39" s="10" customFormat="1" ht="18.95" customHeight="1" x14ac:dyDescent="0.25">
      <c r="A4043" s="8"/>
      <c r="B4043" s="8"/>
      <c r="C4043" s="8"/>
      <c r="D4043" s="9"/>
      <c r="E4043" s="8"/>
      <c r="F4043" s="8"/>
      <c r="G4043" s="9"/>
      <c r="H4043" s="8"/>
      <c r="I4043" s="8"/>
      <c r="J4043" s="9"/>
      <c r="K4043" s="8"/>
      <c r="L4043" s="8"/>
      <c r="M4043" s="9"/>
      <c r="N4043" s="8"/>
      <c r="O4043" s="8"/>
      <c r="P4043" s="9"/>
      <c r="Q4043" s="8"/>
      <c r="R4043" s="8"/>
      <c r="S4043" s="9"/>
      <c r="T4043" s="8"/>
      <c r="U4043" s="8"/>
      <c r="V4043" s="9"/>
      <c r="W4043" s="8"/>
      <c r="X4043" s="8"/>
      <c r="Y4043" s="9"/>
      <c r="Z4043" s="8"/>
      <c r="AA4043" s="8"/>
      <c r="AB4043" s="9"/>
      <c r="AC4043" s="8"/>
      <c r="AD4043" s="8"/>
      <c r="AE4043" s="9"/>
      <c r="AF4043" s="8"/>
      <c r="AG4043" s="8"/>
      <c r="AH4043" s="9"/>
      <c r="AI4043" s="13"/>
      <c r="AJ4043" s="8"/>
      <c r="AK4043" s="8"/>
      <c r="AL4043" s="8"/>
      <c r="AM4043" s="3"/>
    </row>
    <row r="4044" spans="1:39" s="10" customFormat="1" ht="18.95" customHeight="1" x14ac:dyDescent="0.25">
      <c r="A4044" s="8"/>
      <c r="B4044" s="8"/>
      <c r="C4044" s="8"/>
      <c r="D4044" s="9"/>
      <c r="E4044" s="8"/>
      <c r="F4044" s="8"/>
      <c r="G4044" s="9"/>
      <c r="H4044" s="8"/>
      <c r="I4044" s="8"/>
      <c r="J4044" s="9"/>
      <c r="K4044" s="8"/>
      <c r="L4044" s="8"/>
      <c r="M4044" s="9"/>
      <c r="N4044" s="8"/>
      <c r="O4044" s="8"/>
      <c r="P4044" s="9"/>
      <c r="Q4044" s="8"/>
      <c r="R4044" s="8"/>
      <c r="S4044" s="9"/>
      <c r="T4044" s="8"/>
      <c r="U4044" s="8"/>
      <c r="V4044" s="9"/>
      <c r="W4044" s="8"/>
      <c r="X4044" s="8"/>
      <c r="Y4044" s="9"/>
      <c r="Z4044" s="8"/>
      <c r="AA4044" s="8"/>
      <c r="AB4044" s="9"/>
      <c r="AC4044" s="8"/>
      <c r="AD4044" s="8"/>
      <c r="AE4044" s="9"/>
      <c r="AF4044" s="8"/>
      <c r="AG4044" s="8"/>
      <c r="AH4044" s="9"/>
      <c r="AI4044" s="13"/>
      <c r="AJ4044" s="8"/>
      <c r="AK4044" s="8"/>
      <c r="AL4044" s="8"/>
      <c r="AM4044" s="3"/>
    </row>
    <row r="4045" spans="1:39" s="10" customFormat="1" ht="18.95" customHeight="1" x14ac:dyDescent="0.25">
      <c r="A4045" s="8"/>
      <c r="B4045" s="8"/>
      <c r="C4045" s="8"/>
      <c r="D4045" s="9"/>
      <c r="E4045" s="8"/>
      <c r="F4045" s="8"/>
      <c r="G4045" s="9"/>
      <c r="H4045" s="8"/>
      <c r="I4045" s="8"/>
      <c r="J4045" s="9"/>
      <c r="K4045" s="8"/>
      <c r="L4045" s="8"/>
      <c r="M4045" s="9"/>
      <c r="N4045" s="8"/>
      <c r="O4045" s="8"/>
      <c r="P4045" s="9"/>
      <c r="Q4045" s="8"/>
      <c r="R4045" s="8"/>
      <c r="S4045" s="9"/>
      <c r="T4045" s="8"/>
      <c r="U4045" s="8"/>
      <c r="V4045" s="9"/>
      <c r="W4045" s="8"/>
      <c r="X4045" s="8"/>
      <c r="Y4045" s="9"/>
      <c r="Z4045" s="8"/>
      <c r="AA4045" s="8"/>
      <c r="AB4045" s="9"/>
      <c r="AC4045" s="8"/>
      <c r="AD4045" s="8"/>
      <c r="AE4045" s="9"/>
      <c r="AF4045" s="8"/>
      <c r="AG4045" s="8"/>
      <c r="AH4045" s="9"/>
      <c r="AI4045" s="13"/>
      <c r="AJ4045" s="8"/>
      <c r="AK4045" s="8"/>
      <c r="AL4045" s="8"/>
      <c r="AM4045" s="3"/>
    </row>
    <row r="4046" spans="1:39" s="10" customFormat="1" ht="18.95" customHeight="1" x14ac:dyDescent="0.25">
      <c r="A4046" s="8"/>
      <c r="B4046" s="8"/>
      <c r="C4046" s="8"/>
      <c r="D4046" s="9"/>
      <c r="E4046" s="8"/>
      <c r="F4046" s="8"/>
      <c r="G4046" s="9"/>
      <c r="H4046" s="8"/>
      <c r="I4046" s="8"/>
      <c r="J4046" s="9"/>
      <c r="K4046" s="8"/>
      <c r="L4046" s="8"/>
      <c r="M4046" s="9"/>
      <c r="N4046" s="8"/>
      <c r="O4046" s="8"/>
      <c r="P4046" s="9"/>
      <c r="Q4046" s="8"/>
      <c r="R4046" s="8"/>
      <c r="S4046" s="9"/>
      <c r="T4046" s="8"/>
      <c r="U4046" s="8"/>
      <c r="V4046" s="9"/>
      <c r="W4046" s="8"/>
      <c r="X4046" s="8"/>
      <c r="Y4046" s="9"/>
      <c r="Z4046" s="8"/>
      <c r="AA4046" s="8"/>
      <c r="AB4046" s="9"/>
      <c r="AC4046" s="8"/>
      <c r="AD4046" s="8"/>
      <c r="AE4046" s="9"/>
      <c r="AF4046" s="8"/>
      <c r="AG4046" s="8"/>
      <c r="AH4046" s="9"/>
      <c r="AI4046" s="13"/>
      <c r="AJ4046" s="8"/>
      <c r="AK4046" s="8"/>
      <c r="AL4046" s="8"/>
      <c r="AM4046" s="3"/>
    </row>
    <row r="4047" spans="1:39" s="10" customFormat="1" ht="18.95" customHeight="1" x14ac:dyDescent="0.25">
      <c r="A4047" s="8"/>
      <c r="B4047" s="8"/>
      <c r="C4047" s="8"/>
      <c r="D4047" s="9"/>
      <c r="E4047" s="8"/>
      <c r="F4047" s="8"/>
      <c r="G4047" s="9"/>
      <c r="H4047" s="8"/>
      <c r="I4047" s="8"/>
      <c r="J4047" s="9"/>
      <c r="K4047" s="8"/>
      <c r="L4047" s="8"/>
      <c r="M4047" s="9"/>
      <c r="N4047" s="8"/>
      <c r="O4047" s="8"/>
      <c r="P4047" s="9"/>
      <c r="Q4047" s="8"/>
      <c r="R4047" s="8"/>
      <c r="S4047" s="9"/>
      <c r="T4047" s="8"/>
      <c r="U4047" s="8"/>
      <c r="V4047" s="9"/>
      <c r="W4047" s="8"/>
      <c r="X4047" s="8"/>
      <c r="Y4047" s="9"/>
      <c r="Z4047" s="8"/>
      <c r="AA4047" s="8"/>
      <c r="AB4047" s="9"/>
      <c r="AC4047" s="8"/>
      <c r="AD4047" s="8"/>
      <c r="AE4047" s="9"/>
      <c r="AF4047" s="8"/>
      <c r="AG4047" s="8"/>
      <c r="AH4047" s="9"/>
      <c r="AI4047" s="13"/>
      <c r="AJ4047" s="8"/>
      <c r="AK4047" s="8"/>
      <c r="AL4047" s="8"/>
      <c r="AM4047" s="3"/>
    </row>
    <row r="4048" spans="1:39" s="10" customFormat="1" ht="18.95" customHeight="1" x14ac:dyDescent="0.25">
      <c r="A4048" s="8"/>
      <c r="B4048" s="8"/>
      <c r="C4048" s="8"/>
      <c r="D4048" s="9"/>
      <c r="E4048" s="8"/>
      <c r="F4048" s="8"/>
      <c r="G4048" s="9"/>
      <c r="H4048" s="8"/>
      <c r="I4048" s="8"/>
      <c r="J4048" s="9"/>
      <c r="K4048" s="8"/>
      <c r="L4048" s="8"/>
      <c r="M4048" s="9"/>
      <c r="N4048" s="8"/>
      <c r="O4048" s="8"/>
      <c r="P4048" s="9"/>
      <c r="Q4048" s="8"/>
      <c r="R4048" s="8"/>
      <c r="S4048" s="9"/>
      <c r="T4048" s="8"/>
      <c r="U4048" s="8"/>
      <c r="V4048" s="9"/>
      <c r="W4048" s="8"/>
      <c r="X4048" s="8"/>
      <c r="Y4048" s="9"/>
      <c r="Z4048" s="8"/>
      <c r="AA4048" s="8"/>
      <c r="AB4048" s="9"/>
      <c r="AC4048" s="8"/>
      <c r="AD4048" s="8"/>
      <c r="AE4048" s="9"/>
      <c r="AF4048" s="8"/>
      <c r="AG4048" s="8"/>
      <c r="AH4048" s="9"/>
      <c r="AI4048" s="13"/>
      <c r="AJ4048" s="8"/>
      <c r="AK4048" s="8"/>
      <c r="AL4048" s="8"/>
      <c r="AM4048" s="3"/>
    </row>
    <row r="4049" spans="1:39" s="10" customFormat="1" ht="18.95" customHeight="1" x14ac:dyDescent="0.25">
      <c r="A4049" s="8"/>
      <c r="B4049" s="8"/>
      <c r="C4049" s="8"/>
      <c r="D4049" s="9"/>
      <c r="E4049" s="8"/>
      <c r="F4049" s="8"/>
      <c r="G4049" s="9"/>
      <c r="H4049" s="8"/>
      <c r="I4049" s="8"/>
      <c r="J4049" s="9"/>
      <c r="K4049" s="8"/>
      <c r="L4049" s="8"/>
      <c r="M4049" s="9"/>
      <c r="N4049" s="8"/>
      <c r="O4049" s="8"/>
      <c r="P4049" s="9"/>
      <c r="Q4049" s="8"/>
      <c r="R4049" s="8"/>
      <c r="S4049" s="9"/>
      <c r="T4049" s="8"/>
      <c r="U4049" s="8"/>
      <c r="V4049" s="9"/>
      <c r="W4049" s="8"/>
      <c r="X4049" s="8"/>
      <c r="Y4049" s="9"/>
      <c r="Z4049" s="8"/>
      <c r="AA4049" s="8"/>
      <c r="AB4049" s="9"/>
      <c r="AC4049" s="8"/>
      <c r="AD4049" s="8"/>
      <c r="AE4049" s="9"/>
      <c r="AF4049" s="8"/>
      <c r="AG4049" s="8"/>
      <c r="AH4049" s="9"/>
      <c r="AI4049" s="13"/>
      <c r="AJ4049" s="8"/>
      <c r="AK4049" s="8"/>
      <c r="AL4049" s="8"/>
      <c r="AM4049" s="3"/>
    </row>
    <row r="4050" spans="1:39" s="10" customFormat="1" ht="18.95" customHeight="1" x14ac:dyDescent="0.25">
      <c r="A4050" s="8"/>
      <c r="B4050" s="8"/>
      <c r="C4050" s="8"/>
      <c r="D4050" s="9"/>
      <c r="E4050" s="8"/>
      <c r="F4050" s="8"/>
      <c r="G4050" s="9"/>
      <c r="H4050" s="8"/>
      <c r="I4050" s="8"/>
      <c r="J4050" s="9"/>
      <c r="K4050" s="8"/>
      <c r="L4050" s="8"/>
      <c r="M4050" s="9"/>
      <c r="N4050" s="8"/>
      <c r="O4050" s="8"/>
      <c r="P4050" s="9"/>
      <c r="Q4050" s="8"/>
      <c r="R4050" s="8"/>
      <c r="S4050" s="9"/>
      <c r="T4050" s="8"/>
      <c r="U4050" s="8"/>
      <c r="V4050" s="9"/>
      <c r="W4050" s="8"/>
      <c r="X4050" s="8"/>
      <c r="Y4050" s="9"/>
      <c r="Z4050" s="8"/>
      <c r="AA4050" s="8"/>
      <c r="AB4050" s="9"/>
      <c r="AC4050" s="8"/>
      <c r="AD4050" s="8"/>
      <c r="AE4050" s="9"/>
      <c r="AF4050" s="8"/>
      <c r="AG4050" s="8"/>
      <c r="AH4050" s="9"/>
      <c r="AI4050" s="13"/>
      <c r="AJ4050" s="8"/>
      <c r="AK4050" s="8"/>
      <c r="AL4050" s="8"/>
      <c r="AM4050" s="3"/>
    </row>
    <row r="4051" spans="1:39" s="10" customFormat="1" ht="18.95" customHeight="1" x14ac:dyDescent="0.25">
      <c r="A4051" s="8"/>
      <c r="B4051" s="8"/>
      <c r="C4051" s="8"/>
      <c r="D4051" s="9"/>
      <c r="E4051" s="8"/>
      <c r="F4051" s="8"/>
      <c r="G4051" s="9"/>
      <c r="H4051" s="8"/>
      <c r="I4051" s="8"/>
      <c r="J4051" s="9"/>
      <c r="K4051" s="8"/>
      <c r="L4051" s="8"/>
      <c r="M4051" s="9"/>
      <c r="N4051" s="8"/>
      <c r="O4051" s="8"/>
      <c r="P4051" s="9"/>
      <c r="Q4051" s="8"/>
      <c r="R4051" s="8"/>
      <c r="S4051" s="9"/>
      <c r="T4051" s="8"/>
      <c r="U4051" s="8"/>
      <c r="V4051" s="9"/>
      <c r="W4051" s="8"/>
      <c r="X4051" s="8"/>
      <c r="Y4051" s="9"/>
      <c r="Z4051" s="8"/>
      <c r="AA4051" s="8"/>
      <c r="AB4051" s="9"/>
      <c r="AC4051" s="8"/>
      <c r="AD4051" s="8"/>
      <c r="AE4051" s="9"/>
      <c r="AF4051" s="8"/>
      <c r="AG4051" s="8"/>
      <c r="AH4051" s="9"/>
      <c r="AI4051" s="13"/>
      <c r="AJ4051" s="8"/>
      <c r="AK4051" s="8"/>
      <c r="AL4051" s="8"/>
      <c r="AM4051" s="3"/>
    </row>
    <row r="4052" spans="1:39" s="10" customFormat="1" ht="18.95" customHeight="1" x14ac:dyDescent="0.25">
      <c r="A4052" s="8"/>
      <c r="B4052" s="8"/>
      <c r="C4052" s="8"/>
      <c r="D4052" s="9"/>
      <c r="E4052" s="8"/>
      <c r="F4052" s="8"/>
      <c r="G4052" s="9"/>
      <c r="H4052" s="8"/>
      <c r="I4052" s="8"/>
      <c r="J4052" s="9"/>
      <c r="K4052" s="8"/>
      <c r="L4052" s="8"/>
      <c r="M4052" s="9"/>
      <c r="N4052" s="8"/>
      <c r="O4052" s="8"/>
      <c r="P4052" s="9"/>
      <c r="Q4052" s="8"/>
      <c r="R4052" s="8"/>
      <c r="S4052" s="9"/>
      <c r="T4052" s="8"/>
      <c r="U4052" s="8"/>
      <c r="V4052" s="9"/>
      <c r="W4052" s="8"/>
      <c r="X4052" s="8"/>
      <c r="Y4052" s="9"/>
      <c r="Z4052" s="8"/>
      <c r="AA4052" s="8"/>
      <c r="AB4052" s="9"/>
      <c r="AC4052" s="8"/>
      <c r="AD4052" s="8"/>
      <c r="AE4052" s="9"/>
      <c r="AF4052" s="8"/>
      <c r="AG4052" s="8"/>
      <c r="AH4052" s="9"/>
      <c r="AI4052" s="13"/>
      <c r="AJ4052" s="8"/>
      <c r="AK4052" s="8"/>
      <c r="AL4052" s="8"/>
      <c r="AM4052" s="3"/>
    </row>
    <row r="4053" spans="1:39" s="10" customFormat="1" ht="18.95" customHeight="1" x14ac:dyDescent="0.25">
      <c r="A4053" s="8"/>
      <c r="B4053" s="8"/>
      <c r="C4053" s="8"/>
      <c r="D4053" s="9"/>
      <c r="E4053" s="8"/>
      <c r="F4053" s="8"/>
      <c r="G4053" s="9"/>
      <c r="H4053" s="8"/>
      <c r="I4053" s="8"/>
      <c r="J4053" s="9"/>
      <c r="K4053" s="8"/>
      <c r="L4053" s="8"/>
      <c r="M4053" s="9"/>
      <c r="N4053" s="8"/>
      <c r="O4053" s="8"/>
      <c r="P4053" s="9"/>
      <c r="Q4053" s="8"/>
      <c r="R4053" s="8"/>
      <c r="S4053" s="9"/>
      <c r="T4053" s="8"/>
      <c r="U4053" s="8"/>
      <c r="V4053" s="9"/>
      <c r="W4053" s="8"/>
      <c r="X4053" s="8"/>
      <c r="Y4053" s="9"/>
      <c r="Z4053" s="8"/>
      <c r="AA4053" s="8"/>
      <c r="AB4053" s="9"/>
      <c r="AC4053" s="8"/>
      <c r="AD4053" s="8"/>
      <c r="AE4053" s="9"/>
      <c r="AF4053" s="8"/>
      <c r="AG4053" s="8"/>
      <c r="AH4053" s="9"/>
      <c r="AI4053" s="13"/>
      <c r="AJ4053" s="8"/>
      <c r="AK4053" s="8"/>
      <c r="AL4053" s="8"/>
      <c r="AM4053" s="3"/>
    </row>
    <row r="4054" spans="1:39" s="10" customFormat="1" ht="18.95" customHeight="1" x14ac:dyDescent="0.25">
      <c r="A4054" s="8"/>
      <c r="B4054" s="8"/>
      <c r="C4054" s="8"/>
      <c r="D4054" s="9"/>
      <c r="E4054" s="8"/>
      <c r="F4054" s="8"/>
      <c r="G4054" s="9"/>
      <c r="H4054" s="8"/>
      <c r="I4054" s="8"/>
      <c r="J4054" s="9"/>
      <c r="K4054" s="8"/>
      <c r="L4054" s="8"/>
      <c r="M4054" s="9"/>
      <c r="N4054" s="8"/>
      <c r="O4054" s="8"/>
      <c r="P4054" s="9"/>
      <c r="Q4054" s="8"/>
      <c r="R4054" s="8"/>
      <c r="S4054" s="9"/>
      <c r="T4054" s="8"/>
      <c r="U4054" s="8"/>
      <c r="V4054" s="9"/>
      <c r="W4054" s="8"/>
      <c r="X4054" s="8"/>
      <c r="Y4054" s="9"/>
      <c r="Z4054" s="8"/>
      <c r="AA4054" s="8"/>
      <c r="AB4054" s="9"/>
      <c r="AC4054" s="8"/>
      <c r="AD4054" s="8"/>
      <c r="AE4054" s="9"/>
      <c r="AF4054" s="8"/>
      <c r="AG4054" s="8"/>
      <c r="AH4054" s="9"/>
      <c r="AI4054" s="13"/>
      <c r="AJ4054" s="8"/>
      <c r="AK4054" s="8"/>
      <c r="AL4054" s="8"/>
      <c r="AM4054" s="3"/>
    </row>
    <row r="4055" spans="1:39" s="10" customFormat="1" ht="18.95" customHeight="1" x14ac:dyDescent="0.25">
      <c r="A4055" s="8"/>
      <c r="B4055" s="8"/>
      <c r="C4055" s="8"/>
      <c r="D4055" s="9"/>
      <c r="E4055" s="8"/>
      <c r="F4055" s="8"/>
      <c r="G4055" s="9"/>
      <c r="H4055" s="8"/>
      <c r="I4055" s="8"/>
      <c r="J4055" s="9"/>
      <c r="K4055" s="8"/>
      <c r="L4055" s="8"/>
      <c r="M4055" s="9"/>
      <c r="N4055" s="8"/>
      <c r="O4055" s="8"/>
      <c r="P4055" s="9"/>
      <c r="Q4055" s="8"/>
      <c r="R4055" s="8"/>
      <c r="S4055" s="9"/>
      <c r="T4055" s="8"/>
      <c r="U4055" s="8"/>
      <c r="V4055" s="9"/>
      <c r="W4055" s="8"/>
      <c r="X4055" s="8"/>
      <c r="Y4055" s="9"/>
      <c r="Z4055" s="8"/>
      <c r="AA4055" s="8"/>
      <c r="AB4055" s="9"/>
      <c r="AC4055" s="8"/>
      <c r="AD4055" s="8"/>
      <c r="AE4055" s="9"/>
      <c r="AF4055" s="8"/>
      <c r="AG4055" s="8"/>
      <c r="AH4055" s="9"/>
      <c r="AI4055" s="13"/>
      <c r="AJ4055" s="8"/>
      <c r="AK4055" s="8"/>
      <c r="AL4055" s="8"/>
      <c r="AM4055" s="3"/>
    </row>
    <row r="4056" spans="1:39" s="10" customFormat="1" ht="18.95" customHeight="1" x14ac:dyDescent="0.25">
      <c r="A4056" s="8"/>
      <c r="B4056" s="8"/>
      <c r="C4056" s="8"/>
      <c r="D4056" s="9"/>
      <c r="E4056" s="8"/>
      <c r="F4056" s="8"/>
      <c r="G4056" s="9"/>
      <c r="H4056" s="8"/>
      <c r="I4056" s="8"/>
      <c r="J4056" s="9"/>
      <c r="K4056" s="8"/>
      <c r="L4056" s="8"/>
      <c r="M4056" s="9"/>
      <c r="N4056" s="8"/>
      <c r="O4056" s="8"/>
      <c r="P4056" s="9"/>
      <c r="Q4056" s="8"/>
      <c r="R4056" s="8"/>
      <c r="S4056" s="9"/>
      <c r="T4056" s="8"/>
      <c r="U4056" s="8"/>
      <c r="V4056" s="9"/>
      <c r="W4056" s="8"/>
      <c r="X4056" s="8"/>
      <c r="Y4056" s="9"/>
      <c r="Z4056" s="8"/>
      <c r="AA4056" s="8"/>
      <c r="AB4056" s="9"/>
      <c r="AC4056" s="8"/>
      <c r="AD4056" s="8"/>
      <c r="AE4056" s="9"/>
      <c r="AF4056" s="8"/>
      <c r="AG4056" s="8"/>
      <c r="AH4056" s="9"/>
      <c r="AI4056" s="13"/>
      <c r="AJ4056" s="8"/>
      <c r="AK4056" s="8"/>
      <c r="AL4056" s="8"/>
      <c r="AM4056" s="3"/>
    </row>
    <row r="4057" spans="1:39" s="10" customFormat="1" ht="18.95" customHeight="1" x14ac:dyDescent="0.25">
      <c r="A4057" s="8"/>
      <c r="B4057" s="8"/>
      <c r="C4057" s="8"/>
      <c r="D4057" s="9"/>
      <c r="E4057" s="8"/>
      <c r="F4057" s="8"/>
      <c r="G4057" s="9"/>
      <c r="H4057" s="8"/>
      <c r="I4057" s="8"/>
      <c r="J4057" s="9"/>
      <c r="K4057" s="8"/>
      <c r="L4057" s="8"/>
      <c r="M4057" s="9"/>
      <c r="N4057" s="8"/>
      <c r="O4057" s="8"/>
      <c r="P4057" s="9"/>
      <c r="Q4057" s="8"/>
      <c r="R4057" s="8"/>
      <c r="S4057" s="9"/>
      <c r="T4057" s="8"/>
      <c r="U4057" s="8"/>
      <c r="V4057" s="9"/>
      <c r="W4057" s="8"/>
      <c r="X4057" s="8"/>
      <c r="Y4057" s="9"/>
      <c r="Z4057" s="8"/>
      <c r="AA4057" s="8"/>
      <c r="AB4057" s="9"/>
      <c r="AC4057" s="8"/>
      <c r="AD4057" s="8"/>
      <c r="AE4057" s="9"/>
      <c r="AF4057" s="8"/>
      <c r="AG4057" s="8"/>
      <c r="AH4057" s="9"/>
      <c r="AI4057" s="13"/>
      <c r="AJ4057" s="8"/>
      <c r="AK4057" s="8"/>
      <c r="AL4057" s="8"/>
      <c r="AM4057" s="3"/>
    </row>
    <row r="4058" spans="1:39" s="10" customFormat="1" ht="18.95" customHeight="1" x14ac:dyDescent="0.25">
      <c r="A4058" s="8"/>
      <c r="B4058" s="8"/>
      <c r="C4058" s="8"/>
      <c r="D4058" s="9"/>
      <c r="E4058" s="8"/>
      <c r="F4058" s="8"/>
      <c r="G4058" s="9"/>
      <c r="H4058" s="8"/>
      <c r="I4058" s="8"/>
      <c r="J4058" s="9"/>
      <c r="K4058" s="8"/>
      <c r="L4058" s="8"/>
      <c r="M4058" s="9"/>
      <c r="N4058" s="8"/>
      <c r="O4058" s="8"/>
      <c r="P4058" s="9"/>
      <c r="Q4058" s="8"/>
      <c r="R4058" s="8"/>
      <c r="S4058" s="9"/>
      <c r="T4058" s="8"/>
      <c r="U4058" s="8"/>
      <c r="V4058" s="9"/>
      <c r="W4058" s="8"/>
      <c r="X4058" s="8"/>
      <c r="Y4058" s="9"/>
      <c r="Z4058" s="8"/>
      <c r="AA4058" s="8"/>
      <c r="AB4058" s="9"/>
      <c r="AC4058" s="8"/>
      <c r="AD4058" s="8"/>
      <c r="AE4058" s="9"/>
      <c r="AF4058" s="8"/>
      <c r="AG4058" s="8"/>
      <c r="AH4058" s="9"/>
      <c r="AI4058" s="13"/>
      <c r="AJ4058" s="8"/>
      <c r="AK4058" s="8"/>
      <c r="AL4058" s="8"/>
      <c r="AM4058" s="3"/>
    </row>
    <row r="4059" spans="1:39" s="10" customFormat="1" ht="18.95" customHeight="1" x14ac:dyDescent="0.25">
      <c r="A4059" s="8"/>
      <c r="B4059" s="8"/>
      <c r="C4059" s="8"/>
      <c r="D4059" s="9"/>
      <c r="E4059" s="8"/>
      <c r="F4059" s="8"/>
      <c r="G4059" s="9"/>
      <c r="H4059" s="8"/>
      <c r="I4059" s="8"/>
      <c r="J4059" s="9"/>
      <c r="K4059" s="8"/>
      <c r="L4059" s="8"/>
      <c r="M4059" s="9"/>
      <c r="N4059" s="8"/>
      <c r="O4059" s="8"/>
      <c r="P4059" s="9"/>
      <c r="Q4059" s="8"/>
      <c r="R4059" s="8"/>
      <c r="S4059" s="9"/>
      <c r="T4059" s="8"/>
      <c r="U4059" s="8"/>
      <c r="V4059" s="9"/>
      <c r="W4059" s="8"/>
      <c r="X4059" s="8"/>
      <c r="Y4059" s="9"/>
      <c r="Z4059" s="8"/>
      <c r="AA4059" s="8"/>
      <c r="AB4059" s="9"/>
      <c r="AC4059" s="8"/>
      <c r="AD4059" s="8"/>
      <c r="AE4059" s="9"/>
      <c r="AF4059" s="8"/>
      <c r="AG4059" s="8"/>
      <c r="AH4059" s="9"/>
      <c r="AI4059" s="13"/>
      <c r="AJ4059" s="8"/>
      <c r="AK4059" s="8"/>
      <c r="AL4059" s="8"/>
      <c r="AM4059" s="3"/>
    </row>
    <row r="4060" spans="1:39" s="10" customFormat="1" ht="18.95" customHeight="1" x14ac:dyDescent="0.25">
      <c r="A4060" s="8"/>
      <c r="B4060" s="8"/>
      <c r="C4060" s="8"/>
      <c r="D4060" s="9"/>
      <c r="E4060" s="8"/>
      <c r="F4060" s="8"/>
      <c r="G4060" s="9"/>
      <c r="H4060" s="8"/>
      <c r="I4060" s="8"/>
      <c r="J4060" s="9"/>
      <c r="K4060" s="8"/>
      <c r="L4060" s="8"/>
      <c r="M4060" s="9"/>
      <c r="N4060" s="8"/>
      <c r="O4060" s="8"/>
      <c r="P4060" s="9"/>
      <c r="Q4060" s="8"/>
      <c r="R4060" s="8"/>
      <c r="S4060" s="9"/>
      <c r="T4060" s="8"/>
      <c r="U4060" s="8"/>
      <c r="V4060" s="9"/>
      <c r="W4060" s="8"/>
      <c r="X4060" s="8"/>
      <c r="Y4060" s="9"/>
      <c r="Z4060" s="8"/>
      <c r="AA4060" s="8"/>
      <c r="AB4060" s="9"/>
      <c r="AC4060" s="8"/>
      <c r="AD4060" s="8"/>
      <c r="AE4060" s="9"/>
      <c r="AF4060" s="8"/>
      <c r="AG4060" s="8"/>
      <c r="AH4060" s="9"/>
      <c r="AI4060" s="13"/>
      <c r="AJ4060" s="8"/>
      <c r="AK4060" s="8"/>
      <c r="AL4060" s="8"/>
      <c r="AM4060" s="3"/>
    </row>
    <row r="4061" spans="1:39" s="10" customFormat="1" ht="18.95" customHeight="1" x14ac:dyDescent="0.25">
      <c r="A4061" s="8"/>
      <c r="B4061" s="8"/>
      <c r="C4061" s="8"/>
      <c r="D4061" s="9"/>
      <c r="E4061" s="8"/>
      <c r="F4061" s="8"/>
      <c r="G4061" s="9"/>
      <c r="H4061" s="8"/>
      <c r="I4061" s="8"/>
      <c r="J4061" s="9"/>
      <c r="K4061" s="8"/>
      <c r="L4061" s="8"/>
      <c r="M4061" s="9"/>
      <c r="N4061" s="8"/>
      <c r="O4061" s="8"/>
      <c r="P4061" s="9"/>
      <c r="Q4061" s="8"/>
      <c r="R4061" s="8"/>
      <c r="S4061" s="9"/>
      <c r="T4061" s="8"/>
      <c r="U4061" s="8"/>
      <c r="V4061" s="9"/>
      <c r="W4061" s="8"/>
      <c r="X4061" s="8"/>
      <c r="Y4061" s="9"/>
      <c r="Z4061" s="8"/>
      <c r="AA4061" s="8"/>
      <c r="AB4061" s="9"/>
      <c r="AC4061" s="8"/>
      <c r="AD4061" s="8"/>
      <c r="AE4061" s="9"/>
      <c r="AF4061" s="8"/>
      <c r="AG4061" s="8"/>
      <c r="AH4061" s="9"/>
      <c r="AI4061" s="13"/>
      <c r="AJ4061" s="8"/>
      <c r="AK4061" s="8"/>
      <c r="AL4061" s="8"/>
      <c r="AM4061" s="3"/>
    </row>
    <row r="4062" spans="1:39" s="10" customFormat="1" ht="18.95" customHeight="1" x14ac:dyDescent="0.25">
      <c r="A4062" s="8"/>
      <c r="B4062" s="8"/>
      <c r="C4062" s="8"/>
      <c r="D4062" s="9"/>
      <c r="E4062" s="8"/>
      <c r="F4062" s="8"/>
      <c r="G4062" s="9"/>
      <c r="H4062" s="8"/>
      <c r="I4062" s="8"/>
      <c r="J4062" s="9"/>
      <c r="K4062" s="8"/>
      <c r="L4062" s="8"/>
      <c r="M4062" s="9"/>
      <c r="N4062" s="8"/>
      <c r="O4062" s="8"/>
      <c r="P4062" s="9"/>
      <c r="Q4062" s="8"/>
      <c r="R4062" s="8"/>
      <c r="S4062" s="9"/>
      <c r="T4062" s="8"/>
      <c r="U4062" s="8"/>
      <c r="V4062" s="9"/>
      <c r="W4062" s="8"/>
      <c r="X4062" s="8"/>
      <c r="Y4062" s="9"/>
      <c r="Z4062" s="8"/>
      <c r="AA4062" s="8"/>
      <c r="AB4062" s="9"/>
      <c r="AC4062" s="8"/>
      <c r="AD4062" s="8"/>
      <c r="AE4062" s="9"/>
      <c r="AF4062" s="8"/>
      <c r="AG4062" s="8"/>
      <c r="AH4062" s="9"/>
      <c r="AI4062" s="13"/>
      <c r="AJ4062" s="8"/>
      <c r="AK4062" s="8"/>
      <c r="AL4062" s="8"/>
      <c r="AM4062" s="3"/>
    </row>
    <row r="4063" spans="1:39" s="10" customFormat="1" ht="18.95" customHeight="1" x14ac:dyDescent="0.25">
      <c r="A4063" s="8"/>
      <c r="B4063" s="8"/>
      <c r="C4063" s="8"/>
      <c r="D4063" s="9"/>
      <c r="E4063" s="8"/>
      <c r="F4063" s="8"/>
      <c r="G4063" s="9"/>
      <c r="H4063" s="8"/>
      <c r="I4063" s="8"/>
      <c r="J4063" s="9"/>
      <c r="K4063" s="8"/>
      <c r="L4063" s="8"/>
      <c r="M4063" s="9"/>
      <c r="N4063" s="8"/>
      <c r="O4063" s="8"/>
      <c r="P4063" s="9"/>
      <c r="Q4063" s="8"/>
      <c r="R4063" s="8"/>
      <c r="S4063" s="9"/>
      <c r="T4063" s="8"/>
      <c r="U4063" s="8"/>
      <c r="V4063" s="9"/>
      <c r="W4063" s="8"/>
      <c r="X4063" s="8"/>
      <c r="Y4063" s="9"/>
      <c r="Z4063" s="8"/>
      <c r="AA4063" s="8"/>
      <c r="AB4063" s="9"/>
      <c r="AC4063" s="8"/>
      <c r="AD4063" s="8"/>
      <c r="AE4063" s="9"/>
      <c r="AF4063" s="8"/>
      <c r="AG4063" s="8"/>
      <c r="AH4063" s="9"/>
      <c r="AI4063" s="13"/>
      <c r="AJ4063" s="8"/>
      <c r="AK4063" s="8"/>
      <c r="AL4063" s="8"/>
      <c r="AM4063" s="3"/>
    </row>
    <row r="4064" spans="1:39" s="10" customFormat="1" ht="18.95" customHeight="1" x14ac:dyDescent="0.25">
      <c r="A4064" s="8"/>
      <c r="B4064" s="8"/>
      <c r="C4064" s="8"/>
      <c r="D4064" s="9"/>
      <c r="E4064" s="8"/>
      <c r="F4064" s="8"/>
      <c r="G4064" s="9"/>
      <c r="H4064" s="8"/>
      <c r="I4064" s="8"/>
      <c r="J4064" s="9"/>
      <c r="K4064" s="8"/>
      <c r="L4064" s="8"/>
      <c r="M4064" s="9"/>
      <c r="N4064" s="8"/>
      <c r="O4064" s="8"/>
      <c r="P4064" s="9"/>
      <c r="Q4064" s="8"/>
      <c r="R4064" s="8"/>
      <c r="S4064" s="9"/>
      <c r="T4064" s="8"/>
      <c r="U4064" s="8"/>
      <c r="V4064" s="9"/>
      <c r="W4064" s="8"/>
      <c r="X4064" s="8"/>
      <c r="Y4064" s="9"/>
      <c r="Z4064" s="8"/>
      <c r="AA4064" s="8"/>
      <c r="AB4064" s="9"/>
      <c r="AC4064" s="8"/>
      <c r="AD4064" s="8"/>
      <c r="AE4064" s="9"/>
      <c r="AF4064" s="8"/>
      <c r="AG4064" s="8"/>
      <c r="AH4064" s="9"/>
      <c r="AI4064" s="13"/>
      <c r="AJ4064" s="8"/>
      <c r="AK4064" s="8"/>
      <c r="AL4064" s="8"/>
      <c r="AM4064" s="3"/>
    </row>
    <row r="4065" spans="1:39" s="10" customFormat="1" ht="18.95" customHeight="1" x14ac:dyDescent="0.25">
      <c r="A4065" s="8"/>
      <c r="B4065" s="8"/>
      <c r="C4065" s="8"/>
      <c r="D4065" s="9"/>
      <c r="E4065" s="8"/>
      <c r="F4065" s="8"/>
      <c r="G4065" s="9"/>
      <c r="H4065" s="8"/>
      <c r="I4065" s="8"/>
      <c r="J4065" s="9"/>
      <c r="K4065" s="8"/>
      <c r="L4065" s="8"/>
      <c r="M4065" s="9"/>
      <c r="N4065" s="8"/>
      <c r="O4065" s="8"/>
      <c r="P4065" s="9"/>
      <c r="Q4065" s="8"/>
      <c r="R4065" s="8"/>
      <c r="S4065" s="9"/>
      <c r="T4065" s="8"/>
      <c r="U4065" s="8"/>
      <c r="V4065" s="9"/>
      <c r="W4065" s="8"/>
      <c r="X4065" s="8"/>
      <c r="Y4065" s="9"/>
      <c r="Z4065" s="8"/>
      <c r="AA4065" s="8"/>
      <c r="AB4065" s="9"/>
      <c r="AC4065" s="8"/>
      <c r="AD4065" s="8"/>
      <c r="AE4065" s="9"/>
      <c r="AF4065" s="8"/>
      <c r="AG4065" s="8"/>
      <c r="AH4065" s="9"/>
      <c r="AI4065" s="13"/>
      <c r="AJ4065" s="8"/>
      <c r="AK4065" s="8"/>
      <c r="AL4065" s="8"/>
      <c r="AM4065" s="3"/>
    </row>
    <row r="4066" spans="1:39" s="10" customFormat="1" ht="18.95" customHeight="1" x14ac:dyDescent="0.25">
      <c r="A4066" s="8"/>
      <c r="B4066" s="8"/>
      <c r="C4066" s="8"/>
      <c r="D4066" s="9"/>
      <c r="E4066" s="8"/>
      <c r="F4066" s="8"/>
      <c r="G4066" s="9"/>
      <c r="H4066" s="8"/>
      <c r="I4066" s="8"/>
      <c r="J4066" s="9"/>
      <c r="K4066" s="8"/>
      <c r="L4066" s="8"/>
      <c r="M4066" s="9"/>
      <c r="N4066" s="8"/>
      <c r="O4066" s="8"/>
      <c r="P4066" s="9"/>
      <c r="Q4066" s="8"/>
      <c r="R4066" s="8"/>
      <c r="S4066" s="9"/>
      <c r="T4066" s="8"/>
      <c r="U4066" s="8"/>
      <c r="V4066" s="9"/>
      <c r="W4066" s="8"/>
      <c r="X4066" s="8"/>
      <c r="Y4066" s="9"/>
      <c r="Z4066" s="8"/>
      <c r="AA4066" s="8"/>
      <c r="AB4066" s="9"/>
      <c r="AC4066" s="8"/>
      <c r="AD4066" s="8"/>
      <c r="AE4066" s="9"/>
      <c r="AF4066" s="8"/>
      <c r="AG4066" s="8"/>
      <c r="AH4066" s="9"/>
      <c r="AI4066" s="13"/>
      <c r="AJ4066" s="8"/>
      <c r="AK4066" s="8"/>
      <c r="AL4066" s="8"/>
      <c r="AM4066" s="3"/>
    </row>
    <row r="4067" spans="1:39" s="10" customFormat="1" ht="18.95" customHeight="1" x14ac:dyDescent="0.25">
      <c r="A4067" s="8"/>
      <c r="B4067" s="8"/>
      <c r="C4067" s="8"/>
      <c r="D4067" s="9"/>
      <c r="E4067" s="8"/>
      <c r="F4067" s="8"/>
      <c r="G4067" s="9"/>
      <c r="H4067" s="8"/>
      <c r="I4067" s="8"/>
      <c r="J4067" s="9"/>
      <c r="K4067" s="8"/>
      <c r="L4067" s="8"/>
      <c r="M4067" s="9"/>
      <c r="N4067" s="8"/>
      <c r="O4067" s="8"/>
      <c r="P4067" s="9"/>
      <c r="Q4067" s="8"/>
      <c r="R4067" s="8"/>
      <c r="S4067" s="9"/>
      <c r="T4067" s="8"/>
      <c r="U4067" s="8"/>
      <c r="V4067" s="9"/>
      <c r="W4067" s="8"/>
      <c r="X4067" s="8"/>
      <c r="Y4067" s="9"/>
      <c r="Z4067" s="8"/>
      <c r="AA4067" s="8"/>
      <c r="AB4067" s="9"/>
      <c r="AC4067" s="8"/>
      <c r="AD4067" s="8"/>
      <c r="AE4067" s="9"/>
      <c r="AF4067" s="8"/>
      <c r="AG4067" s="8"/>
      <c r="AH4067" s="9"/>
      <c r="AI4067" s="13"/>
      <c r="AJ4067" s="8"/>
      <c r="AK4067" s="8"/>
      <c r="AL4067" s="8"/>
      <c r="AM4067" s="3"/>
    </row>
    <row r="4068" spans="1:39" s="10" customFormat="1" ht="18.95" customHeight="1" x14ac:dyDescent="0.25">
      <c r="A4068" s="8"/>
      <c r="B4068" s="8"/>
      <c r="C4068" s="8"/>
      <c r="D4068" s="9"/>
      <c r="E4068" s="8"/>
      <c r="F4068" s="8"/>
      <c r="G4068" s="9"/>
      <c r="H4068" s="8"/>
      <c r="I4068" s="8"/>
      <c r="J4068" s="9"/>
      <c r="K4068" s="8"/>
      <c r="L4068" s="8"/>
      <c r="M4068" s="9"/>
      <c r="N4068" s="8"/>
      <c r="O4068" s="8"/>
      <c r="P4068" s="9"/>
      <c r="Q4068" s="8"/>
      <c r="R4068" s="8"/>
      <c r="S4068" s="9"/>
      <c r="T4068" s="8"/>
      <c r="U4068" s="8"/>
      <c r="V4068" s="9"/>
      <c r="W4068" s="8"/>
      <c r="X4068" s="8"/>
      <c r="Y4068" s="9"/>
      <c r="Z4068" s="8"/>
      <c r="AA4068" s="8"/>
      <c r="AB4068" s="9"/>
      <c r="AC4068" s="8"/>
      <c r="AD4068" s="8"/>
      <c r="AE4068" s="9"/>
      <c r="AF4068" s="8"/>
      <c r="AG4068" s="8"/>
      <c r="AH4068" s="9"/>
      <c r="AI4068" s="13"/>
      <c r="AJ4068" s="8"/>
      <c r="AK4068" s="8"/>
      <c r="AL4068" s="8"/>
      <c r="AM4068" s="3"/>
    </row>
    <row r="4069" spans="1:39" s="10" customFormat="1" ht="18.95" customHeight="1" x14ac:dyDescent="0.25">
      <c r="A4069" s="8"/>
      <c r="B4069" s="8"/>
      <c r="C4069" s="8"/>
      <c r="D4069" s="9"/>
      <c r="E4069" s="8"/>
      <c r="F4069" s="8"/>
      <c r="G4069" s="9"/>
      <c r="H4069" s="8"/>
      <c r="I4069" s="8"/>
      <c r="J4069" s="9"/>
      <c r="K4069" s="8"/>
      <c r="L4069" s="8"/>
      <c r="M4069" s="9"/>
      <c r="N4069" s="8"/>
      <c r="O4069" s="8"/>
      <c r="P4069" s="9"/>
      <c r="Q4069" s="8"/>
      <c r="R4069" s="8"/>
      <c r="S4069" s="9"/>
      <c r="T4069" s="8"/>
      <c r="U4069" s="8"/>
      <c r="V4069" s="9"/>
      <c r="W4069" s="8"/>
      <c r="X4069" s="8"/>
      <c r="Y4069" s="9"/>
      <c r="Z4069" s="8"/>
      <c r="AA4069" s="8"/>
      <c r="AB4069" s="9"/>
      <c r="AC4069" s="8"/>
      <c r="AD4069" s="8"/>
      <c r="AE4069" s="9"/>
      <c r="AF4069" s="8"/>
      <c r="AG4069" s="8"/>
      <c r="AH4069" s="9"/>
      <c r="AI4069" s="13"/>
      <c r="AJ4069" s="8"/>
      <c r="AK4069" s="8"/>
      <c r="AL4069" s="8"/>
      <c r="AM4069" s="3"/>
    </row>
    <row r="4070" spans="1:39" s="10" customFormat="1" ht="18.95" customHeight="1" x14ac:dyDescent="0.25">
      <c r="A4070" s="8"/>
      <c r="B4070" s="8"/>
      <c r="C4070" s="8"/>
      <c r="D4070" s="9"/>
      <c r="E4070" s="8"/>
      <c r="F4070" s="8"/>
      <c r="G4070" s="9"/>
      <c r="H4070" s="8"/>
      <c r="I4070" s="8"/>
      <c r="J4070" s="9"/>
      <c r="K4070" s="8"/>
      <c r="L4070" s="8"/>
      <c r="M4070" s="9"/>
      <c r="N4070" s="8"/>
      <c r="O4070" s="8"/>
      <c r="P4070" s="9"/>
      <c r="Q4070" s="8"/>
      <c r="R4070" s="8"/>
      <c r="S4070" s="9"/>
      <c r="T4070" s="8"/>
      <c r="U4070" s="8"/>
      <c r="V4070" s="9"/>
      <c r="W4070" s="8"/>
      <c r="X4070" s="8"/>
      <c r="Y4070" s="9"/>
      <c r="Z4070" s="8"/>
      <c r="AA4070" s="8"/>
      <c r="AB4070" s="9"/>
      <c r="AC4070" s="8"/>
      <c r="AD4070" s="8"/>
      <c r="AE4070" s="9"/>
      <c r="AF4070" s="8"/>
      <c r="AG4070" s="8"/>
      <c r="AH4070" s="9"/>
      <c r="AI4070" s="13"/>
      <c r="AJ4070" s="8"/>
      <c r="AK4070" s="8"/>
      <c r="AL4070" s="8"/>
      <c r="AM4070" s="3"/>
    </row>
    <row r="4071" spans="1:39" s="10" customFormat="1" ht="18.95" customHeight="1" x14ac:dyDescent="0.25">
      <c r="A4071" s="8"/>
      <c r="B4071" s="8"/>
      <c r="C4071" s="8"/>
      <c r="D4071" s="9"/>
      <c r="E4071" s="8"/>
      <c r="F4071" s="8"/>
      <c r="G4071" s="9"/>
      <c r="H4071" s="8"/>
      <c r="I4071" s="8"/>
      <c r="J4071" s="9"/>
      <c r="K4071" s="8"/>
      <c r="L4071" s="8"/>
      <c r="M4071" s="9"/>
      <c r="N4071" s="8"/>
      <c r="O4071" s="8"/>
      <c r="P4071" s="9"/>
      <c r="Q4071" s="8"/>
      <c r="R4071" s="8"/>
      <c r="S4071" s="9"/>
      <c r="T4071" s="8"/>
      <c r="U4071" s="8"/>
      <c r="V4071" s="9"/>
      <c r="W4071" s="8"/>
      <c r="X4071" s="8"/>
      <c r="Y4071" s="9"/>
      <c r="Z4071" s="8"/>
      <c r="AA4071" s="8"/>
      <c r="AB4071" s="9"/>
      <c r="AC4071" s="8"/>
      <c r="AD4071" s="8"/>
      <c r="AE4071" s="9"/>
      <c r="AF4071" s="8"/>
      <c r="AG4071" s="8"/>
      <c r="AH4071" s="9"/>
      <c r="AI4071" s="13"/>
      <c r="AJ4071" s="8"/>
      <c r="AK4071" s="8"/>
      <c r="AL4071" s="8"/>
      <c r="AM4071" s="3"/>
    </row>
    <row r="4072" spans="1:39" s="10" customFormat="1" ht="18.95" customHeight="1" x14ac:dyDescent="0.25">
      <c r="A4072" s="8"/>
      <c r="B4072" s="8"/>
      <c r="C4072" s="8"/>
      <c r="D4072" s="9"/>
      <c r="E4072" s="8"/>
      <c r="F4072" s="8"/>
      <c r="G4072" s="9"/>
      <c r="H4072" s="8"/>
      <c r="I4072" s="8"/>
      <c r="J4072" s="9"/>
      <c r="K4072" s="8"/>
      <c r="L4072" s="8"/>
      <c r="M4072" s="9"/>
      <c r="N4072" s="8"/>
      <c r="O4072" s="8"/>
      <c r="P4072" s="9"/>
      <c r="Q4072" s="8"/>
      <c r="R4072" s="8"/>
      <c r="S4072" s="9"/>
      <c r="T4072" s="8"/>
      <c r="U4072" s="8"/>
      <c r="V4072" s="9"/>
      <c r="W4072" s="8"/>
      <c r="X4072" s="8"/>
      <c r="Y4072" s="9"/>
      <c r="Z4072" s="8"/>
      <c r="AA4072" s="8"/>
      <c r="AB4072" s="9"/>
      <c r="AC4072" s="8"/>
      <c r="AD4072" s="8"/>
      <c r="AE4072" s="9"/>
      <c r="AF4072" s="8"/>
      <c r="AG4072" s="8"/>
      <c r="AH4072" s="9"/>
      <c r="AI4072" s="13"/>
      <c r="AJ4072" s="8"/>
      <c r="AK4072" s="8"/>
      <c r="AL4072" s="8"/>
      <c r="AM4072" s="3"/>
    </row>
    <row r="4073" spans="1:39" s="10" customFormat="1" ht="18.95" customHeight="1" x14ac:dyDescent="0.25">
      <c r="A4073" s="8"/>
      <c r="B4073" s="8"/>
      <c r="C4073" s="8"/>
      <c r="D4073" s="9"/>
      <c r="E4073" s="8"/>
      <c r="F4073" s="8"/>
      <c r="G4073" s="9"/>
      <c r="H4073" s="8"/>
      <c r="I4073" s="8"/>
      <c r="J4073" s="9"/>
      <c r="K4073" s="8"/>
      <c r="L4073" s="8"/>
      <c r="M4073" s="9"/>
      <c r="N4073" s="8"/>
      <c r="O4073" s="8"/>
      <c r="P4073" s="9"/>
      <c r="Q4073" s="8"/>
      <c r="R4073" s="8"/>
      <c r="S4073" s="9"/>
      <c r="T4073" s="8"/>
      <c r="U4073" s="8"/>
      <c r="V4073" s="9"/>
      <c r="W4073" s="8"/>
      <c r="X4073" s="8"/>
      <c r="Y4073" s="9"/>
      <c r="Z4073" s="8"/>
      <c r="AA4073" s="8"/>
      <c r="AB4073" s="9"/>
      <c r="AC4073" s="8"/>
      <c r="AD4073" s="8"/>
      <c r="AE4073" s="9"/>
      <c r="AF4073" s="8"/>
      <c r="AG4073" s="8"/>
      <c r="AH4073" s="9"/>
      <c r="AI4073" s="13"/>
      <c r="AJ4073" s="8"/>
      <c r="AK4073" s="8"/>
      <c r="AL4073" s="8"/>
      <c r="AM4073" s="3"/>
    </row>
    <row r="4074" spans="1:39" s="10" customFormat="1" ht="18.95" customHeight="1" x14ac:dyDescent="0.25">
      <c r="A4074" s="8"/>
      <c r="B4074" s="8"/>
      <c r="C4074" s="8"/>
      <c r="D4074" s="9"/>
      <c r="E4074" s="8"/>
      <c r="F4074" s="8"/>
      <c r="G4074" s="9"/>
      <c r="H4074" s="8"/>
      <c r="I4074" s="8"/>
      <c r="J4074" s="9"/>
      <c r="K4074" s="8"/>
      <c r="L4074" s="8"/>
      <c r="M4074" s="9"/>
      <c r="N4074" s="8"/>
      <c r="O4074" s="8"/>
      <c r="P4074" s="9"/>
      <c r="Q4074" s="8"/>
      <c r="R4074" s="8"/>
      <c r="S4074" s="9"/>
      <c r="T4074" s="8"/>
      <c r="U4074" s="8"/>
      <c r="V4074" s="9"/>
      <c r="W4074" s="8"/>
      <c r="X4074" s="8"/>
      <c r="Y4074" s="9"/>
      <c r="Z4074" s="8"/>
      <c r="AA4074" s="8"/>
      <c r="AB4074" s="9"/>
      <c r="AC4074" s="8"/>
      <c r="AD4074" s="8"/>
      <c r="AE4074" s="9"/>
      <c r="AF4074" s="8"/>
      <c r="AG4074" s="8"/>
      <c r="AH4074" s="9"/>
      <c r="AI4074" s="13"/>
      <c r="AJ4074" s="8"/>
      <c r="AK4074" s="8"/>
      <c r="AL4074" s="8"/>
      <c r="AM4074" s="3"/>
    </row>
    <row r="4075" spans="1:39" s="10" customFormat="1" ht="18.95" customHeight="1" x14ac:dyDescent="0.25">
      <c r="A4075" s="8"/>
      <c r="B4075" s="8"/>
      <c r="C4075" s="8"/>
      <c r="D4075" s="9"/>
      <c r="E4075" s="8"/>
      <c r="F4075" s="8"/>
      <c r="G4075" s="9"/>
      <c r="H4075" s="8"/>
      <c r="I4075" s="8"/>
      <c r="J4075" s="9"/>
      <c r="K4075" s="8"/>
      <c r="L4075" s="8"/>
      <c r="M4075" s="9"/>
      <c r="N4075" s="8"/>
      <c r="O4075" s="8"/>
      <c r="P4075" s="9"/>
      <c r="Q4075" s="8"/>
      <c r="R4075" s="8"/>
      <c r="S4075" s="9"/>
      <c r="T4075" s="8"/>
      <c r="U4075" s="8"/>
      <c r="V4075" s="9"/>
      <c r="W4075" s="8"/>
      <c r="X4075" s="8"/>
      <c r="Y4075" s="9"/>
      <c r="Z4075" s="8"/>
      <c r="AA4075" s="8"/>
      <c r="AB4075" s="9"/>
      <c r="AC4075" s="8"/>
      <c r="AD4075" s="8"/>
      <c r="AE4075" s="9"/>
      <c r="AF4075" s="8"/>
      <c r="AG4075" s="8"/>
      <c r="AH4075" s="9"/>
      <c r="AI4075" s="13"/>
      <c r="AJ4075" s="8"/>
      <c r="AK4075" s="8"/>
      <c r="AL4075" s="8"/>
      <c r="AM4075" s="3"/>
    </row>
    <row r="4076" spans="1:39" s="10" customFormat="1" ht="18.95" customHeight="1" x14ac:dyDescent="0.25">
      <c r="A4076" s="8"/>
      <c r="B4076" s="8"/>
      <c r="C4076" s="8"/>
      <c r="D4076" s="9"/>
      <c r="E4076" s="8"/>
      <c r="F4076" s="8"/>
      <c r="G4076" s="9"/>
      <c r="H4076" s="8"/>
      <c r="I4076" s="8"/>
      <c r="J4076" s="9"/>
      <c r="K4076" s="8"/>
      <c r="L4076" s="8"/>
      <c r="M4076" s="9"/>
      <c r="N4076" s="8"/>
      <c r="O4076" s="8"/>
      <c r="P4076" s="9"/>
      <c r="Q4076" s="8"/>
      <c r="R4076" s="8"/>
      <c r="S4076" s="9"/>
      <c r="T4076" s="8"/>
      <c r="U4076" s="8"/>
      <c r="V4076" s="9"/>
      <c r="W4076" s="8"/>
      <c r="X4076" s="8"/>
      <c r="Y4076" s="9"/>
      <c r="Z4076" s="8"/>
      <c r="AA4076" s="8"/>
      <c r="AB4076" s="9"/>
      <c r="AC4076" s="8"/>
      <c r="AD4076" s="8"/>
      <c r="AE4076" s="9"/>
      <c r="AF4076" s="8"/>
      <c r="AG4076" s="8"/>
      <c r="AH4076" s="9"/>
      <c r="AI4076" s="13"/>
      <c r="AJ4076" s="8"/>
      <c r="AK4076" s="8"/>
      <c r="AL4076" s="8"/>
      <c r="AM4076" s="3"/>
    </row>
    <row r="4077" spans="1:39" s="10" customFormat="1" ht="18.95" customHeight="1" x14ac:dyDescent="0.25">
      <c r="A4077" s="8"/>
      <c r="B4077" s="8"/>
      <c r="C4077" s="8"/>
      <c r="D4077" s="9"/>
      <c r="E4077" s="8"/>
      <c r="F4077" s="8"/>
      <c r="G4077" s="9"/>
      <c r="H4077" s="8"/>
      <c r="I4077" s="8"/>
      <c r="J4077" s="9"/>
      <c r="K4077" s="8"/>
      <c r="L4077" s="8"/>
      <c r="M4077" s="9"/>
      <c r="N4077" s="8"/>
      <c r="O4077" s="8"/>
      <c r="P4077" s="9"/>
      <c r="Q4077" s="8"/>
      <c r="R4077" s="8"/>
      <c r="S4077" s="9"/>
      <c r="T4077" s="8"/>
      <c r="U4077" s="8"/>
      <c r="V4077" s="9"/>
      <c r="W4077" s="8"/>
      <c r="X4077" s="8"/>
      <c r="Y4077" s="9"/>
      <c r="Z4077" s="8"/>
      <c r="AA4077" s="8"/>
      <c r="AB4077" s="9"/>
      <c r="AC4077" s="8"/>
      <c r="AD4077" s="8"/>
      <c r="AE4077" s="9"/>
      <c r="AF4077" s="8"/>
      <c r="AG4077" s="8"/>
      <c r="AH4077" s="9"/>
      <c r="AI4077" s="13"/>
      <c r="AJ4077" s="8"/>
      <c r="AK4077" s="8"/>
      <c r="AL4077" s="8"/>
      <c r="AM4077" s="3"/>
    </row>
    <row r="4078" spans="1:39" s="10" customFormat="1" ht="18.95" customHeight="1" x14ac:dyDescent="0.25">
      <c r="A4078" s="8"/>
      <c r="B4078" s="8"/>
      <c r="C4078" s="8"/>
      <c r="D4078" s="9"/>
      <c r="E4078" s="8"/>
      <c r="F4078" s="8"/>
      <c r="G4078" s="9"/>
      <c r="H4078" s="8"/>
      <c r="I4078" s="8"/>
      <c r="J4078" s="9"/>
      <c r="K4078" s="8"/>
      <c r="L4078" s="8"/>
      <c r="M4078" s="9"/>
      <c r="N4078" s="8"/>
      <c r="O4078" s="8"/>
      <c r="P4078" s="9"/>
      <c r="Q4078" s="8"/>
      <c r="R4078" s="8"/>
      <c r="S4078" s="9"/>
      <c r="T4078" s="8"/>
      <c r="U4078" s="8"/>
      <c r="V4078" s="9"/>
      <c r="W4078" s="8"/>
      <c r="X4078" s="8"/>
      <c r="Y4078" s="9"/>
      <c r="Z4078" s="8"/>
      <c r="AA4078" s="8"/>
      <c r="AB4078" s="9"/>
      <c r="AC4078" s="8"/>
      <c r="AD4078" s="8"/>
      <c r="AE4078" s="9"/>
      <c r="AF4078" s="8"/>
      <c r="AG4078" s="8"/>
      <c r="AH4078" s="9"/>
      <c r="AI4078" s="13"/>
      <c r="AJ4078" s="8"/>
      <c r="AK4078" s="8"/>
      <c r="AL4078" s="8"/>
      <c r="AM4078" s="3"/>
    </row>
    <row r="4079" spans="1:39" s="10" customFormat="1" ht="18.95" customHeight="1" x14ac:dyDescent="0.25">
      <c r="A4079" s="8"/>
      <c r="B4079" s="8"/>
      <c r="C4079" s="8"/>
      <c r="D4079" s="9"/>
      <c r="E4079" s="8"/>
      <c r="F4079" s="8"/>
      <c r="G4079" s="9"/>
      <c r="H4079" s="8"/>
      <c r="I4079" s="8"/>
      <c r="J4079" s="9"/>
      <c r="K4079" s="8"/>
      <c r="L4079" s="8"/>
      <c r="M4079" s="9"/>
      <c r="N4079" s="8"/>
      <c r="O4079" s="8"/>
      <c r="P4079" s="9"/>
      <c r="Q4079" s="8"/>
      <c r="R4079" s="8"/>
      <c r="S4079" s="9"/>
      <c r="T4079" s="8"/>
      <c r="U4079" s="8"/>
      <c r="V4079" s="9"/>
      <c r="W4079" s="8"/>
      <c r="X4079" s="8"/>
      <c r="Y4079" s="9"/>
      <c r="Z4079" s="8"/>
      <c r="AA4079" s="8"/>
      <c r="AB4079" s="9"/>
      <c r="AC4079" s="8"/>
      <c r="AD4079" s="8"/>
      <c r="AE4079" s="9"/>
      <c r="AF4079" s="8"/>
      <c r="AG4079" s="8"/>
      <c r="AH4079" s="9"/>
      <c r="AI4079" s="13"/>
      <c r="AJ4079" s="8"/>
      <c r="AK4079" s="8"/>
      <c r="AL4079" s="8"/>
      <c r="AM4079" s="3"/>
    </row>
    <row r="4080" spans="1:39" s="10" customFormat="1" ht="18.95" customHeight="1" x14ac:dyDescent="0.25">
      <c r="A4080" s="8"/>
      <c r="B4080" s="8"/>
      <c r="C4080" s="8"/>
      <c r="D4080" s="9"/>
      <c r="E4080" s="8"/>
      <c r="F4080" s="8"/>
      <c r="G4080" s="9"/>
      <c r="H4080" s="8"/>
      <c r="I4080" s="8"/>
      <c r="J4080" s="9"/>
      <c r="K4080" s="8"/>
      <c r="L4080" s="8"/>
      <c r="M4080" s="9"/>
      <c r="N4080" s="8"/>
      <c r="O4080" s="8"/>
      <c r="P4080" s="9"/>
      <c r="Q4080" s="8"/>
      <c r="R4080" s="8"/>
      <c r="S4080" s="9"/>
      <c r="T4080" s="8"/>
      <c r="U4080" s="8"/>
      <c r="V4080" s="9"/>
      <c r="W4080" s="8"/>
      <c r="X4080" s="8"/>
      <c r="Y4080" s="9"/>
      <c r="Z4080" s="8"/>
      <c r="AA4080" s="8"/>
      <c r="AB4080" s="9"/>
      <c r="AC4080" s="8"/>
      <c r="AD4080" s="8"/>
      <c r="AE4080" s="9"/>
      <c r="AF4080" s="8"/>
      <c r="AG4080" s="8"/>
      <c r="AH4080" s="9"/>
      <c r="AI4080" s="13"/>
      <c r="AJ4080" s="8"/>
      <c r="AK4080" s="8"/>
      <c r="AL4080" s="8"/>
      <c r="AM4080" s="3"/>
    </row>
    <row r="4081" spans="1:39" s="10" customFormat="1" ht="18.95" customHeight="1" x14ac:dyDescent="0.25">
      <c r="A4081" s="8"/>
      <c r="B4081" s="8"/>
      <c r="C4081" s="8"/>
      <c r="D4081" s="9"/>
      <c r="E4081" s="8"/>
      <c r="F4081" s="8"/>
      <c r="G4081" s="9"/>
      <c r="H4081" s="8"/>
      <c r="I4081" s="8"/>
      <c r="J4081" s="9"/>
      <c r="K4081" s="8"/>
      <c r="L4081" s="8"/>
      <c r="M4081" s="9"/>
      <c r="N4081" s="8"/>
      <c r="O4081" s="8"/>
      <c r="P4081" s="9"/>
      <c r="Q4081" s="8"/>
      <c r="R4081" s="8"/>
      <c r="S4081" s="9"/>
      <c r="T4081" s="8"/>
      <c r="U4081" s="8"/>
      <c r="V4081" s="9"/>
      <c r="W4081" s="8"/>
      <c r="X4081" s="8"/>
      <c r="Y4081" s="9"/>
      <c r="Z4081" s="8"/>
      <c r="AA4081" s="8"/>
      <c r="AB4081" s="9"/>
      <c r="AC4081" s="8"/>
      <c r="AD4081" s="8"/>
      <c r="AE4081" s="9"/>
      <c r="AF4081" s="8"/>
      <c r="AG4081" s="8"/>
      <c r="AH4081" s="9"/>
      <c r="AI4081" s="13"/>
      <c r="AJ4081" s="8"/>
      <c r="AK4081" s="8"/>
      <c r="AL4081" s="8"/>
      <c r="AM4081" s="3"/>
    </row>
    <row r="4082" spans="1:39" s="10" customFormat="1" ht="18.95" customHeight="1" x14ac:dyDescent="0.25">
      <c r="A4082" s="8"/>
      <c r="B4082" s="8"/>
      <c r="C4082" s="8"/>
      <c r="D4082" s="9"/>
      <c r="E4082" s="8"/>
      <c r="F4082" s="8"/>
      <c r="G4082" s="9"/>
      <c r="H4082" s="8"/>
      <c r="I4082" s="8"/>
      <c r="J4082" s="9"/>
      <c r="K4082" s="8"/>
      <c r="L4082" s="8"/>
      <c r="M4082" s="9"/>
      <c r="N4082" s="8"/>
      <c r="O4082" s="8"/>
      <c r="P4082" s="9"/>
      <c r="Q4082" s="8"/>
      <c r="R4082" s="8"/>
      <c r="S4082" s="9"/>
      <c r="T4082" s="8"/>
      <c r="U4082" s="8"/>
      <c r="V4082" s="9"/>
      <c r="W4082" s="8"/>
      <c r="X4082" s="8"/>
      <c r="Y4082" s="9"/>
      <c r="Z4082" s="8"/>
      <c r="AA4082" s="8"/>
      <c r="AB4082" s="9"/>
      <c r="AC4082" s="8"/>
      <c r="AD4082" s="8"/>
      <c r="AE4082" s="9"/>
      <c r="AF4082" s="8"/>
      <c r="AG4082" s="8"/>
      <c r="AH4082" s="9"/>
      <c r="AI4082" s="13"/>
      <c r="AJ4082" s="8"/>
      <c r="AK4082" s="8"/>
      <c r="AL4082" s="8"/>
      <c r="AM4082" s="3"/>
    </row>
    <row r="4083" spans="1:39" s="10" customFormat="1" ht="18.95" customHeight="1" x14ac:dyDescent="0.25">
      <c r="A4083" s="8"/>
      <c r="B4083" s="8"/>
      <c r="C4083" s="8"/>
      <c r="D4083" s="9"/>
      <c r="E4083" s="8"/>
      <c r="F4083" s="8"/>
      <c r="G4083" s="9"/>
      <c r="H4083" s="8"/>
      <c r="I4083" s="8"/>
      <c r="J4083" s="9"/>
      <c r="K4083" s="8"/>
      <c r="L4083" s="8"/>
      <c r="M4083" s="9"/>
      <c r="N4083" s="8"/>
      <c r="O4083" s="8"/>
      <c r="P4083" s="9"/>
      <c r="Q4083" s="8"/>
      <c r="R4083" s="8"/>
      <c r="S4083" s="9"/>
      <c r="T4083" s="8"/>
      <c r="U4083" s="8"/>
      <c r="V4083" s="9"/>
      <c r="W4083" s="8"/>
      <c r="X4083" s="8"/>
      <c r="Y4083" s="9"/>
      <c r="Z4083" s="8"/>
      <c r="AA4083" s="8"/>
      <c r="AB4083" s="9"/>
      <c r="AC4083" s="8"/>
      <c r="AD4083" s="8"/>
      <c r="AE4083" s="9"/>
      <c r="AF4083" s="8"/>
      <c r="AG4083" s="8"/>
      <c r="AH4083" s="9"/>
      <c r="AI4083" s="13"/>
      <c r="AJ4083" s="8"/>
      <c r="AK4083" s="8"/>
      <c r="AL4083" s="8"/>
      <c r="AM4083" s="3"/>
    </row>
    <row r="4084" spans="1:39" s="10" customFormat="1" ht="18.95" customHeight="1" x14ac:dyDescent="0.25">
      <c r="A4084" s="8"/>
      <c r="B4084" s="8"/>
      <c r="C4084" s="8"/>
      <c r="D4084" s="9"/>
      <c r="E4084" s="8"/>
      <c r="F4084" s="8"/>
      <c r="G4084" s="9"/>
      <c r="H4084" s="8"/>
      <c r="I4084" s="8"/>
      <c r="J4084" s="9"/>
      <c r="K4084" s="8"/>
      <c r="L4084" s="8"/>
      <c r="M4084" s="9"/>
      <c r="N4084" s="8"/>
      <c r="O4084" s="8"/>
      <c r="P4084" s="9"/>
      <c r="Q4084" s="8"/>
      <c r="R4084" s="8"/>
      <c r="S4084" s="9"/>
      <c r="T4084" s="8"/>
      <c r="U4084" s="8"/>
      <c r="V4084" s="9"/>
      <c r="W4084" s="8"/>
      <c r="X4084" s="8"/>
      <c r="Y4084" s="9"/>
      <c r="Z4084" s="8"/>
      <c r="AA4084" s="8"/>
      <c r="AB4084" s="9"/>
      <c r="AC4084" s="8"/>
      <c r="AD4084" s="8"/>
      <c r="AE4084" s="9"/>
      <c r="AF4084" s="8"/>
      <c r="AG4084" s="8"/>
      <c r="AH4084" s="9"/>
      <c r="AI4084" s="13"/>
      <c r="AJ4084" s="8"/>
      <c r="AK4084" s="8"/>
      <c r="AL4084" s="8"/>
      <c r="AM4084" s="3"/>
    </row>
    <row r="4085" spans="1:39" s="10" customFormat="1" ht="18.95" customHeight="1" x14ac:dyDescent="0.25">
      <c r="A4085" s="8"/>
      <c r="B4085" s="8"/>
      <c r="C4085" s="8"/>
      <c r="D4085" s="9"/>
      <c r="E4085" s="8"/>
      <c r="F4085" s="8"/>
      <c r="G4085" s="9"/>
      <c r="H4085" s="8"/>
      <c r="I4085" s="8"/>
      <c r="J4085" s="9"/>
      <c r="K4085" s="8"/>
      <c r="L4085" s="8"/>
      <c r="M4085" s="9"/>
      <c r="N4085" s="8"/>
      <c r="O4085" s="8"/>
      <c r="P4085" s="9"/>
      <c r="Q4085" s="8"/>
      <c r="R4085" s="8"/>
      <c r="S4085" s="9"/>
      <c r="T4085" s="8"/>
      <c r="U4085" s="8"/>
      <c r="V4085" s="9"/>
      <c r="W4085" s="8"/>
      <c r="X4085" s="8"/>
      <c r="Y4085" s="9"/>
      <c r="Z4085" s="8"/>
      <c r="AA4085" s="8"/>
      <c r="AB4085" s="9"/>
      <c r="AC4085" s="8"/>
      <c r="AD4085" s="8"/>
      <c r="AE4085" s="9"/>
      <c r="AF4085" s="8"/>
      <c r="AG4085" s="8"/>
      <c r="AH4085" s="9"/>
      <c r="AI4085" s="13"/>
      <c r="AJ4085" s="8"/>
      <c r="AK4085" s="8"/>
      <c r="AL4085" s="8"/>
      <c r="AM4085" s="3"/>
    </row>
    <row r="4086" spans="1:39" s="10" customFormat="1" ht="18.95" customHeight="1" x14ac:dyDescent="0.25">
      <c r="A4086" s="8"/>
      <c r="B4086" s="8"/>
      <c r="C4086" s="8"/>
      <c r="D4086" s="9"/>
      <c r="E4086" s="8"/>
      <c r="F4086" s="8"/>
      <c r="G4086" s="9"/>
      <c r="H4086" s="8"/>
      <c r="I4086" s="8"/>
      <c r="J4086" s="9"/>
      <c r="K4086" s="8"/>
      <c r="L4086" s="8"/>
      <c r="M4086" s="9"/>
      <c r="N4086" s="8"/>
      <c r="O4086" s="8"/>
      <c r="P4086" s="9"/>
      <c r="Q4086" s="8"/>
      <c r="R4086" s="8"/>
      <c r="S4086" s="9"/>
      <c r="T4086" s="8"/>
      <c r="U4086" s="8"/>
      <c r="V4086" s="9"/>
      <c r="W4086" s="8"/>
      <c r="X4086" s="8"/>
      <c r="Y4086" s="9"/>
      <c r="Z4086" s="8"/>
      <c r="AA4086" s="8"/>
      <c r="AB4086" s="9"/>
      <c r="AC4086" s="8"/>
      <c r="AD4086" s="8"/>
      <c r="AE4086" s="9"/>
      <c r="AF4086" s="8"/>
      <c r="AG4086" s="8"/>
      <c r="AH4086" s="9"/>
      <c r="AI4086" s="13"/>
      <c r="AJ4086" s="8"/>
      <c r="AK4086" s="8"/>
      <c r="AL4086" s="8"/>
      <c r="AM4086" s="3"/>
    </row>
    <row r="4087" spans="1:39" s="10" customFormat="1" ht="18.95" customHeight="1" x14ac:dyDescent="0.25">
      <c r="A4087" s="8"/>
      <c r="B4087" s="8"/>
      <c r="C4087" s="8"/>
      <c r="D4087" s="9"/>
      <c r="E4087" s="8"/>
      <c r="F4087" s="8"/>
      <c r="G4087" s="9"/>
      <c r="H4087" s="8"/>
      <c r="I4087" s="8"/>
      <c r="J4087" s="9"/>
      <c r="K4087" s="8"/>
      <c r="L4087" s="8"/>
      <c r="M4087" s="9"/>
      <c r="N4087" s="8"/>
      <c r="O4087" s="8"/>
      <c r="P4087" s="9"/>
      <c r="Q4087" s="8"/>
      <c r="R4087" s="8"/>
      <c r="S4087" s="9"/>
      <c r="T4087" s="8"/>
      <c r="U4087" s="8"/>
      <c r="V4087" s="9"/>
      <c r="W4087" s="8"/>
      <c r="X4087" s="8"/>
      <c r="Y4087" s="9"/>
      <c r="Z4087" s="8"/>
      <c r="AA4087" s="8"/>
      <c r="AB4087" s="9"/>
      <c r="AC4087" s="8"/>
      <c r="AD4087" s="8"/>
      <c r="AE4087" s="9"/>
      <c r="AF4087" s="8"/>
      <c r="AG4087" s="8"/>
      <c r="AH4087" s="9"/>
      <c r="AI4087" s="13"/>
      <c r="AJ4087" s="8"/>
      <c r="AK4087" s="8"/>
      <c r="AL4087" s="8"/>
      <c r="AM4087" s="3"/>
    </row>
    <row r="4088" spans="1:39" s="10" customFormat="1" ht="18.95" customHeight="1" x14ac:dyDescent="0.25">
      <c r="A4088" s="8"/>
      <c r="B4088" s="8"/>
      <c r="C4088" s="8"/>
      <c r="D4088" s="9"/>
      <c r="E4088" s="8"/>
      <c r="F4088" s="8"/>
      <c r="G4088" s="9"/>
      <c r="H4088" s="8"/>
      <c r="I4088" s="8"/>
      <c r="J4088" s="9"/>
      <c r="K4088" s="8"/>
      <c r="L4088" s="8"/>
      <c r="M4088" s="9"/>
      <c r="N4088" s="8"/>
      <c r="O4088" s="8"/>
      <c r="P4088" s="9"/>
      <c r="Q4088" s="8"/>
      <c r="R4088" s="8"/>
      <c r="S4088" s="9"/>
      <c r="T4088" s="8"/>
      <c r="U4088" s="8"/>
      <c r="V4088" s="9"/>
      <c r="W4088" s="8"/>
      <c r="X4088" s="8"/>
      <c r="Y4088" s="9"/>
      <c r="Z4088" s="8"/>
      <c r="AA4088" s="8"/>
      <c r="AB4088" s="9"/>
      <c r="AC4088" s="8"/>
      <c r="AD4088" s="8"/>
      <c r="AE4088" s="9"/>
      <c r="AF4088" s="8"/>
      <c r="AG4088" s="8"/>
      <c r="AH4088" s="9"/>
      <c r="AI4088" s="13"/>
      <c r="AJ4088" s="8"/>
      <c r="AK4088" s="8"/>
      <c r="AL4088" s="8"/>
      <c r="AM4088" s="3"/>
    </row>
    <row r="4089" spans="1:39" s="10" customFormat="1" ht="18.95" customHeight="1" x14ac:dyDescent="0.25">
      <c r="A4089" s="8"/>
      <c r="B4089" s="8"/>
      <c r="C4089" s="8"/>
      <c r="D4089" s="9"/>
      <c r="E4089" s="8"/>
      <c r="F4089" s="8"/>
      <c r="G4089" s="9"/>
      <c r="H4089" s="8"/>
      <c r="I4089" s="8"/>
      <c r="J4089" s="9"/>
      <c r="K4089" s="8"/>
      <c r="L4089" s="8"/>
      <c r="M4089" s="9"/>
      <c r="N4089" s="8"/>
      <c r="O4089" s="8"/>
      <c r="P4089" s="9"/>
      <c r="Q4089" s="8"/>
      <c r="R4089" s="8"/>
      <c r="S4089" s="9"/>
      <c r="T4089" s="8"/>
      <c r="U4089" s="8"/>
      <c r="V4089" s="9"/>
      <c r="W4089" s="8"/>
      <c r="X4089" s="8"/>
      <c r="Y4089" s="9"/>
      <c r="Z4089" s="8"/>
      <c r="AA4089" s="8"/>
      <c r="AB4089" s="9"/>
      <c r="AC4089" s="8"/>
      <c r="AD4089" s="8"/>
      <c r="AE4089" s="9"/>
      <c r="AF4089" s="8"/>
      <c r="AG4089" s="8"/>
      <c r="AH4089" s="9"/>
      <c r="AI4089" s="13"/>
      <c r="AJ4089" s="8"/>
      <c r="AK4089" s="8"/>
      <c r="AL4089" s="8"/>
      <c r="AM4089" s="3"/>
    </row>
    <row r="4090" spans="1:39" s="10" customFormat="1" ht="18.95" customHeight="1" x14ac:dyDescent="0.25">
      <c r="A4090" s="8"/>
      <c r="B4090" s="8"/>
      <c r="C4090" s="8"/>
      <c r="D4090" s="9"/>
      <c r="E4090" s="8"/>
      <c r="F4090" s="8"/>
      <c r="G4090" s="9"/>
      <c r="H4090" s="8"/>
      <c r="I4090" s="8"/>
      <c r="J4090" s="9"/>
      <c r="K4090" s="8"/>
      <c r="L4090" s="8"/>
      <c r="M4090" s="9"/>
      <c r="N4090" s="8"/>
      <c r="O4090" s="8"/>
      <c r="P4090" s="9"/>
      <c r="Q4090" s="8"/>
      <c r="R4090" s="8"/>
      <c r="S4090" s="9"/>
      <c r="T4090" s="8"/>
      <c r="U4090" s="8"/>
      <c r="V4090" s="9"/>
      <c r="W4090" s="8"/>
      <c r="X4090" s="8"/>
      <c r="Y4090" s="9"/>
      <c r="Z4090" s="8"/>
      <c r="AA4090" s="8"/>
      <c r="AB4090" s="9"/>
      <c r="AC4090" s="8"/>
      <c r="AD4090" s="8"/>
      <c r="AE4090" s="9"/>
      <c r="AF4090" s="8"/>
      <c r="AG4090" s="8"/>
      <c r="AH4090" s="9"/>
      <c r="AI4090" s="13"/>
      <c r="AJ4090" s="8"/>
      <c r="AK4090" s="8"/>
      <c r="AL4090" s="8"/>
      <c r="AM4090" s="3"/>
    </row>
    <row r="4091" spans="1:39" s="10" customFormat="1" ht="18.95" customHeight="1" x14ac:dyDescent="0.25">
      <c r="A4091" s="8"/>
      <c r="B4091" s="8"/>
      <c r="C4091" s="8"/>
      <c r="D4091" s="9"/>
      <c r="E4091" s="8"/>
      <c r="F4091" s="8"/>
      <c r="G4091" s="9"/>
      <c r="H4091" s="8"/>
      <c r="I4091" s="8"/>
      <c r="J4091" s="9"/>
      <c r="K4091" s="8"/>
      <c r="L4091" s="8"/>
      <c r="M4091" s="9"/>
      <c r="N4091" s="8"/>
      <c r="O4091" s="8"/>
      <c r="P4091" s="9"/>
      <c r="Q4091" s="8"/>
      <c r="R4091" s="8"/>
      <c r="S4091" s="9"/>
      <c r="T4091" s="8"/>
      <c r="U4091" s="8"/>
      <c r="V4091" s="9"/>
      <c r="W4091" s="8"/>
      <c r="X4091" s="8"/>
      <c r="Y4091" s="9"/>
      <c r="Z4091" s="8"/>
      <c r="AA4091" s="8"/>
      <c r="AB4091" s="9"/>
      <c r="AC4091" s="8"/>
      <c r="AD4091" s="8"/>
      <c r="AE4091" s="9"/>
      <c r="AF4091" s="8"/>
      <c r="AG4091" s="8"/>
      <c r="AH4091" s="9"/>
      <c r="AI4091" s="13"/>
      <c r="AJ4091" s="8"/>
      <c r="AK4091" s="8"/>
      <c r="AL4091" s="8"/>
      <c r="AM4091" s="3"/>
    </row>
    <row r="4092" spans="1:39" s="10" customFormat="1" ht="18.95" customHeight="1" x14ac:dyDescent="0.25">
      <c r="A4092" s="8"/>
      <c r="B4092" s="8"/>
      <c r="C4092" s="8"/>
      <c r="D4092" s="9"/>
      <c r="E4092" s="8"/>
      <c r="F4092" s="8"/>
      <c r="G4092" s="9"/>
      <c r="H4092" s="8"/>
      <c r="I4092" s="8"/>
      <c r="J4092" s="9"/>
      <c r="K4092" s="8"/>
      <c r="L4092" s="8"/>
      <c r="M4092" s="9"/>
      <c r="N4092" s="8"/>
      <c r="O4092" s="8"/>
      <c r="P4092" s="9"/>
      <c r="Q4092" s="8"/>
      <c r="R4092" s="8"/>
      <c r="S4092" s="9"/>
      <c r="T4092" s="8"/>
      <c r="U4092" s="8"/>
      <c r="V4092" s="9"/>
      <c r="W4092" s="8"/>
      <c r="X4092" s="8"/>
      <c r="Y4092" s="9"/>
      <c r="Z4092" s="8"/>
      <c r="AA4092" s="8"/>
      <c r="AB4092" s="9"/>
      <c r="AC4092" s="8"/>
      <c r="AD4092" s="8"/>
      <c r="AE4092" s="9"/>
      <c r="AF4092" s="8"/>
      <c r="AG4092" s="8"/>
      <c r="AH4092" s="9"/>
      <c r="AI4092" s="13"/>
      <c r="AJ4092" s="8"/>
      <c r="AK4092" s="8"/>
      <c r="AL4092" s="8"/>
      <c r="AM4092" s="3"/>
    </row>
    <row r="4093" spans="1:39" s="10" customFormat="1" ht="18.95" customHeight="1" x14ac:dyDescent="0.25">
      <c r="A4093" s="8"/>
      <c r="B4093" s="8"/>
      <c r="C4093" s="8"/>
      <c r="D4093" s="9"/>
      <c r="E4093" s="8"/>
      <c r="F4093" s="8"/>
      <c r="G4093" s="9"/>
      <c r="H4093" s="8"/>
      <c r="I4093" s="8"/>
      <c r="J4093" s="9"/>
      <c r="K4093" s="8"/>
      <c r="L4093" s="8"/>
      <c r="M4093" s="9"/>
      <c r="N4093" s="8"/>
      <c r="O4093" s="8"/>
      <c r="P4093" s="9"/>
      <c r="Q4093" s="8"/>
      <c r="R4093" s="8"/>
      <c r="S4093" s="9"/>
      <c r="T4093" s="8"/>
      <c r="U4093" s="8"/>
      <c r="V4093" s="9"/>
      <c r="W4093" s="8"/>
      <c r="X4093" s="8"/>
      <c r="Y4093" s="9"/>
      <c r="Z4093" s="8"/>
      <c r="AA4093" s="8"/>
      <c r="AB4093" s="9"/>
      <c r="AC4093" s="8"/>
      <c r="AD4093" s="8"/>
      <c r="AE4093" s="9"/>
      <c r="AF4093" s="8"/>
      <c r="AG4093" s="8"/>
      <c r="AH4093" s="9"/>
      <c r="AI4093" s="13"/>
      <c r="AJ4093" s="8"/>
      <c r="AK4093" s="8"/>
      <c r="AL4093" s="8"/>
      <c r="AM4093" s="3"/>
    </row>
    <row r="4094" spans="1:39" s="10" customFormat="1" ht="18.95" customHeight="1" x14ac:dyDescent="0.25">
      <c r="A4094" s="8"/>
      <c r="B4094" s="8"/>
      <c r="C4094" s="8"/>
      <c r="D4094" s="9"/>
      <c r="E4094" s="8"/>
      <c r="F4094" s="8"/>
      <c r="G4094" s="9"/>
      <c r="H4094" s="8"/>
      <c r="I4094" s="8"/>
      <c r="J4094" s="9"/>
      <c r="K4094" s="8"/>
      <c r="L4094" s="8"/>
      <c r="M4094" s="9"/>
      <c r="N4094" s="8"/>
      <c r="O4094" s="8"/>
      <c r="P4094" s="9"/>
      <c r="Q4094" s="8"/>
      <c r="R4094" s="8"/>
      <c r="S4094" s="9"/>
      <c r="T4094" s="8"/>
      <c r="U4094" s="8"/>
      <c r="V4094" s="9"/>
      <c r="W4094" s="8"/>
      <c r="X4094" s="8"/>
      <c r="Y4094" s="9"/>
      <c r="Z4094" s="8"/>
      <c r="AA4094" s="8"/>
      <c r="AB4094" s="9"/>
      <c r="AC4094" s="8"/>
      <c r="AD4094" s="8"/>
      <c r="AE4094" s="9"/>
      <c r="AF4094" s="8"/>
      <c r="AG4094" s="8"/>
      <c r="AH4094" s="9"/>
      <c r="AI4094" s="13"/>
      <c r="AJ4094" s="8"/>
      <c r="AK4094" s="8"/>
      <c r="AL4094" s="8"/>
      <c r="AM4094" s="3"/>
    </row>
    <row r="4095" spans="1:39" s="10" customFormat="1" ht="18.95" customHeight="1" x14ac:dyDescent="0.25">
      <c r="A4095" s="8"/>
      <c r="B4095" s="8"/>
      <c r="C4095" s="8"/>
      <c r="D4095" s="9"/>
      <c r="E4095" s="8"/>
      <c r="F4095" s="8"/>
      <c r="G4095" s="9"/>
      <c r="H4095" s="8"/>
      <c r="I4095" s="8"/>
      <c r="J4095" s="9"/>
      <c r="K4095" s="8"/>
      <c r="L4095" s="8"/>
      <c r="M4095" s="9"/>
      <c r="N4095" s="8"/>
      <c r="O4095" s="8"/>
      <c r="P4095" s="9"/>
      <c r="Q4095" s="8"/>
      <c r="R4095" s="8"/>
      <c r="S4095" s="9"/>
      <c r="T4095" s="8"/>
      <c r="U4095" s="8"/>
      <c r="V4095" s="9"/>
      <c r="W4095" s="8"/>
      <c r="X4095" s="8"/>
      <c r="Y4095" s="9"/>
      <c r="Z4095" s="8"/>
      <c r="AA4095" s="8"/>
      <c r="AB4095" s="9"/>
      <c r="AC4095" s="8"/>
      <c r="AD4095" s="8"/>
      <c r="AE4095" s="9"/>
      <c r="AF4095" s="8"/>
      <c r="AG4095" s="8"/>
      <c r="AH4095" s="9"/>
      <c r="AI4095" s="13"/>
      <c r="AJ4095" s="8"/>
      <c r="AK4095" s="8"/>
      <c r="AL4095" s="8"/>
      <c r="AM4095" s="3"/>
    </row>
    <row r="4096" spans="1:39" s="10" customFormat="1" ht="18.95" customHeight="1" x14ac:dyDescent="0.25">
      <c r="A4096" s="8"/>
      <c r="B4096" s="8"/>
      <c r="C4096" s="8"/>
      <c r="D4096" s="9"/>
      <c r="E4096" s="8"/>
      <c r="F4096" s="8"/>
      <c r="G4096" s="9"/>
      <c r="H4096" s="8"/>
      <c r="I4096" s="8"/>
      <c r="J4096" s="9"/>
      <c r="K4096" s="8"/>
      <c r="L4096" s="8"/>
      <c r="M4096" s="9"/>
      <c r="N4096" s="8"/>
      <c r="O4096" s="8"/>
      <c r="P4096" s="9"/>
      <c r="Q4096" s="8"/>
      <c r="R4096" s="8"/>
      <c r="S4096" s="9"/>
      <c r="T4096" s="8"/>
      <c r="U4096" s="8"/>
      <c r="V4096" s="9"/>
      <c r="W4096" s="8"/>
      <c r="X4096" s="8"/>
      <c r="Y4096" s="9"/>
      <c r="Z4096" s="8"/>
      <c r="AA4096" s="8"/>
      <c r="AB4096" s="9"/>
      <c r="AC4096" s="8"/>
      <c r="AD4096" s="8"/>
      <c r="AE4096" s="9"/>
      <c r="AF4096" s="8"/>
      <c r="AG4096" s="8"/>
      <c r="AH4096" s="9"/>
      <c r="AI4096" s="13"/>
      <c r="AJ4096" s="8"/>
      <c r="AK4096" s="8"/>
      <c r="AL4096" s="8"/>
      <c r="AM4096" s="3"/>
    </row>
    <row r="4097" spans="1:39" s="10" customFormat="1" ht="18.95" customHeight="1" x14ac:dyDescent="0.25">
      <c r="A4097" s="8"/>
      <c r="B4097" s="8"/>
      <c r="C4097" s="8"/>
      <c r="D4097" s="9"/>
      <c r="E4097" s="8"/>
      <c r="F4097" s="8"/>
      <c r="G4097" s="9"/>
      <c r="H4097" s="8"/>
      <c r="I4097" s="8"/>
      <c r="J4097" s="9"/>
      <c r="K4097" s="8"/>
      <c r="L4097" s="8"/>
      <c r="M4097" s="9"/>
      <c r="N4097" s="8"/>
      <c r="O4097" s="8"/>
      <c r="P4097" s="9"/>
      <c r="Q4097" s="8"/>
      <c r="R4097" s="8"/>
      <c r="S4097" s="9"/>
      <c r="T4097" s="8"/>
      <c r="U4097" s="8"/>
      <c r="V4097" s="9"/>
      <c r="W4097" s="8"/>
      <c r="X4097" s="8"/>
      <c r="Y4097" s="9"/>
      <c r="Z4097" s="8"/>
      <c r="AA4097" s="8"/>
      <c r="AB4097" s="9"/>
      <c r="AC4097" s="8"/>
      <c r="AD4097" s="8"/>
      <c r="AE4097" s="9"/>
      <c r="AF4097" s="8"/>
      <c r="AG4097" s="8"/>
      <c r="AH4097" s="9"/>
      <c r="AI4097" s="13"/>
      <c r="AJ4097" s="8"/>
      <c r="AK4097" s="8"/>
      <c r="AL4097" s="8"/>
      <c r="AM4097" s="3"/>
    </row>
    <row r="4098" spans="1:39" s="10" customFormat="1" ht="18.95" customHeight="1" x14ac:dyDescent="0.25">
      <c r="A4098" s="8"/>
      <c r="B4098" s="8"/>
      <c r="C4098" s="8"/>
      <c r="D4098" s="9"/>
      <c r="E4098" s="8"/>
      <c r="F4098" s="8"/>
      <c r="G4098" s="9"/>
      <c r="H4098" s="8"/>
      <c r="I4098" s="8"/>
      <c r="J4098" s="9"/>
      <c r="K4098" s="8"/>
      <c r="L4098" s="8"/>
      <c r="M4098" s="9"/>
      <c r="N4098" s="8"/>
      <c r="O4098" s="8"/>
      <c r="P4098" s="9"/>
      <c r="Q4098" s="8"/>
      <c r="R4098" s="8"/>
      <c r="S4098" s="9"/>
      <c r="T4098" s="8"/>
      <c r="U4098" s="8"/>
      <c r="V4098" s="9"/>
      <c r="W4098" s="8"/>
      <c r="X4098" s="8"/>
      <c r="Y4098" s="9"/>
      <c r="Z4098" s="8"/>
      <c r="AA4098" s="8"/>
      <c r="AB4098" s="9"/>
      <c r="AC4098" s="8"/>
      <c r="AD4098" s="8"/>
      <c r="AE4098" s="9"/>
      <c r="AF4098" s="8"/>
      <c r="AG4098" s="8"/>
      <c r="AH4098" s="9"/>
      <c r="AI4098" s="13"/>
      <c r="AJ4098" s="8"/>
      <c r="AK4098" s="8"/>
      <c r="AL4098" s="8"/>
      <c r="AM4098" s="3"/>
    </row>
    <row r="4099" spans="1:39" s="10" customFormat="1" ht="18.95" customHeight="1" x14ac:dyDescent="0.25">
      <c r="A4099" s="8"/>
      <c r="B4099" s="8"/>
      <c r="C4099" s="8"/>
      <c r="D4099" s="9"/>
      <c r="E4099" s="8"/>
      <c r="F4099" s="8"/>
      <c r="G4099" s="9"/>
      <c r="H4099" s="8"/>
      <c r="I4099" s="8"/>
      <c r="J4099" s="9"/>
      <c r="K4099" s="8"/>
      <c r="L4099" s="8"/>
      <c r="M4099" s="9"/>
      <c r="N4099" s="8"/>
      <c r="O4099" s="8"/>
      <c r="P4099" s="9"/>
      <c r="Q4099" s="8"/>
      <c r="R4099" s="8"/>
      <c r="S4099" s="9"/>
      <c r="T4099" s="8"/>
      <c r="U4099" s="8"/>
      <c r="V4099" s="9"/>
      <c r="W4099" s="8"/>
      <c r="X4099" s="8"/>
      <c r="Y4099" s="9"/>
      <c r="Z4099" s="8"/>
      <c r="AA4099" s="8"/>
      <c r="AB4099" s="9"/>
      <c r="AC4099" s="8"/>
      <c r="AD4099" s="8"/>
      <c r="AE4099" s="9"/>
      <c r="AF4099" s="8"/>
      <c r="AG4099" s="8"/>
      <c r="AH4099" s="9"/>
      <c r="AI4099" s="13"/>
      <c r="AJ4099" s="8"/>
      <c r="AK4099" s="8"/>
      <c r="AL4099" s="8"/>
      <c r="AM4099" s="3"/>
    </row>
    <row r="4100" spans="1:39" s="10" customFormat="1" ht="18.95" customHeight="1" x14ac:dyDescent="0.25">
      <c r="A4100" s="8"/>
      <c r="B4100" s="8"/>
      <c r="C4100" s="8"/>
      <c r="D4100" s="9"/>
      <c r="E4100" s="8"/>
      <c r="F4100" s="8"/>
      <c r="G4100" s="9"/>
      <c r="H4100" s="8"/>
      <c r="I4100" s="8"/>
      <c r="J4100" s="9"/>
      <c r="K4100" s="8"/>
      <c r="L4100" s="8"/>
      <c r="M4100" s="9"/>
      <c r="N4100" s="8"/>
      <c r="O4100" s="8"/>
      <c r="P4100" s="9"/>
      <c r="Q4100" s="8"/>
      <c r="R4100" s="8"/>
      <c r="S4100" s="9"/>
      <c r="T4100" s="8"/>
      <c r="U4100" s="8"/>
      <c r="V4100" s="9"/>
      <c r="W4100" s="8"/>
      <c r="X4100" s="8"/>
      <c r="Y4100" s="9"/>
      <c r="Z4100" s="8"/>
      <c r="AA4100" s="8"/>
      <c r="AB4100" s="9"/>
      <c r="AC4100" s="8"/>
      <c r="AD4100" s="8"/>
      <c r="AE4100" s="9"/>
      <c r="AF4100" s="8"/>
      <c r="AG4100" s="8"/>
      <c r="AH4100" s="9"/>
      <c r="AI4100" s="13"/>
      <c r="AJ4100" s="8"/>
      <c r="AK4100" s="8"/>
      <c r="AL4100" s="8"/>
      <c r="AM4100" s="3"/>
    </row>
    <row r="4101" spans="1:39" s="10" customFormat="1" ht="18.95" customHeight="1" x14ac:dyDescent="0.25">
      <c r="A4101" s="8"/>
      <c r="B4101" s="8"/>
      <c r="C4101" s="8"/>
      <c r="D4101" s="9"/>
      <c r="E4101" s="8"/>
      <c r="F4101" s="8"/>
      <c r="G4101" s="9"/>
      <c r="H4101" s="8"/>
      <c r="I4101" s="8"/>
      <c r="J4101" s="9"/>
      <c r="K4101" s="8"/>
      <c r="L4101" s="8"/>
      <c r="M4101" s="9"/>
      <c r="N4101" s="8"/>
      <c r="O4101" s="8"/>
      <c r="P4101" s="9"/>
      <c r="Q4101" s="8"/>
      <c r="R4101" s="8"/>
      <c r="S4101" s="9"/>
      <c r="T4101" s="8"/>
      <c r="U4101" s="8"/>
      <c r="V4101" s="9"/>
      <c r="W4101" s="8"/>
      <c r="X4101" s="8"/>
      <c r="Y4101" s="9"/>
      <c r="Z4101" s="8"/>
      <c r="AA4101" s="8"/>
      <c r="AB4101" s="9"/>
      <c r="AC4101" s="8"/>
      <c r="AD4101" s="8"/>
      <c r="AE4101" s="9"/>
      <c r="AF4101" s="8"/>
      <c r="AG4101" s="8"/>
      <c r="AH4101" s="9"/>
      <c r="AI4101" s="13"/>
      <c r="AJ4101" s="8"/>
      <c r="AK4101" s="8"/>
      <c r="AL4101" s="8"/>
      <c r="AM4101" s="3"/>
    </row>
    <row r="4102" spans="1:39" s="10" customFormat="1" ht="18.95" customHeight="1" x14ac:dyDescent="0.25">
      <c r="A4102" s="8"/>
      <c r="B4102" s="8"/>
      <c r="C4102" s="8"/>
      <c r="D4102" s="9"/>
      <c r="E4102" s="8"/>
      <c r="F4102" s="8"/>
      <c r="G4102" s="9"/>
      <c r="H4102" s="8"/>
      <c r="I4102" s="8"/>
      <c r="J4102" s="9"/>
      <c r="K4102" s="8"/>
      <c r="L4102" s="8"/>
      <c r="M4102" s="9"/>
      <c r="N4102" s="8"/>
      <c r="O4102" s="8"/>
      <c r="P4102" s="9"/>
      <c r="Q4102" s="8"/>
      <c r="R4102" s="8"/>
      <c r="S4102" s="9"/>
      <c r="T4102" s="8"/>
      <c r="U4102" s="8"/>
      <c r="V4102" s="9"/>
      <c r="W4102" s="8"/>
      <c r="X4102" s="8"/>
      <c r="Y4102" s="9"/>
      <c r="Z4102" s="8"/>
      <c r="AA4102" s="8"/>
      <c r="AB4102" s="9"/>
      <c r="AC4102" s="8"/>
      <c r="AD4102" s="8"/>
      <c r="AE4102" s="9"/>
      <c r="AF4102" s="8"/>
      <c r="AG4102" s="8"/>
      <c r="AH4102" s="9"/>
      <c r="AI4102" s="13"/>
      <c r="AJ4102" s="8"/>
      <c r="AK4102" s="8"/>
      <c r="AL4102" s="8"/>
      <c r="AM4102" s="3"/>
    </row>
    <row r="4103" spans="1:39" s="10" customFormat="1" ht="18.95" customHeight="1" x14ac:dyDescent="0.25">
      <c r="A4103" s="8"/>
      <c r="B4103" s="8"/>
      <c r="C4103" s="8"/>
      <c r="D4103" s="9"/>
      <c r="E4103" s="8"/>
      <c r="F4103" s="8"/>
      <c r="G4103" s="9"/>
      <c r="H4103" s="8"/>
      <c r="I4103" s="8"/>
      <c r="J4103" s="9"/>
      <c r="K4103" s="8"/>
      <c r="L4103" s="8"/>
      <c r="M4103" s="9"/>
      <c r="N4103" s="8"/>
      <c r="O4103" s="8"/>
      <c r="P4103" s="9"/>
      <c r="Q4103" s="8"/>
      <c r="R4103" s="8"/>
      <c r="S4103" s="9"/>
      <c r="T4103" s="8"/>
      <c r="U4103" s="8"/>
      <c r="V4103" s="9"/>
      <c r="W4103" s="8"/>
      <c r="X4103" s="8"/>
      <c r="Y4103" s="9"/>
      <c r="Z4103" s="8"/>
      <c r="AA4103" s="8"/>
      <c r="AB4103" s="9"/>
      <c r="AC4103" s="8"/>
      <c r="AD4103" s="8"/>
      <c r="AE4103" s="9"/>
      <c r="AF4103" s="8"/>
      <c r="AG4103" s="8"/>
      <c r="AH4103" s="9"/>
      <c r="AI4103" s="13"/>
      <c r="AJ4103" s="8"/>
      <c r="AK4103" s="8"/>
      <c r="AL4103" s="8"/>
      <c r="AM4103" s="3"/>
    </row>
    <row r="4104" spans="1:39" s="10" customFormat="1" ht="18.95" customHeight="1" x14ac:dyDescent="0.25">
      <c r="A4104" s="8"/>
      <c r="B4104" s="8"/>
      <c r="C4104" s="8"/>
      <c r="D4104" s="9"/>
      <c r="E4104" s="8"/>
      <c r="F4104" s="8"/>
      <c r="G4104" s="9"/>
      <c r="H4104" s="8"/>
      <c r="I4104" s="8"/>
      <c r="J4104" s="9"/>
      <c r="K4104" s="8"/>
      <c r="L4104" s="8"/>
      <c r="M4104" s="9"/>
      <c r="N4104" s="8"/>
      <c r="O4104" s="8"/>
      <c r="P4104" s="9"/>
      <c r="Q4104" s="8"/>
      <c r="R4104" s="8"/>
      <c r="S4104" s="9"/>
      <c r="T4104" s="8"/>
      <c r="U4104" s="8"/>
      <c r="V4104" s="9"/>
      <c r="W4104" s="8"/>
      <c r="X4104" s="8"/>
      <c r="Y4104" s="9"/>
      <c r="Z4104" s="8"/>
      <c r="AA4104" s="8"/>
      <c r="AB4104" s="9"/>
      <c r="AC4104" s="8"/>
      <c r="AD4104" s="8"/>
      <c r="AE4104" s="9"/>
      <c r="AF4104" s="8"/>
      <c r="AG4104" s="8"/>
      <c r="AH4104" s="9"/>
      <c r="AI4104" s="13"/>
      <c r="AJ4104" s="8"/>
      <c r="AK4104" s="8"/>
      <c r="AL4104" s="8"/>
      <c r="AM4104" s="3"/>
    </row>
    <row r="4105" spans="1:39" s="10" customFormat="1" ht="18.95" customHeight="1" x14ac:dyDescent="0.25">
      <c r="A4105" s="8"/>
      <c r="B4105" s="8"/>
      <c r="C4105" s="8"/>
      <c r="D4105" s="9"/>
      <c r="E4105" s="8"/>
      <c r="F4105" s="8"/>
      <c r="G4105" s="9"/>
      <c r="H4105" s="8"/>
      <c r="I4105" s="8"/>
      <c r="J4105" s="9"/>
      <c r="K4105" s="8"/>
      <c r="L4105" s="8"/>
      <c r="M4105" s="9"/>
      <c r="N4105" s="8"/>
      <c r="O4105" s="8"/>
      <c r="P4105" s="9"/>
      <c r="Q4105" s="8"/>
      <c r="R4105" s="8"/>
      <c r="S4105" s="9"/>
      <c r="T4105" s="8"/>
      <c r="U4105" s="8"/>
      <c r="V4105" s="9"/>
      <c r="W4105" s="8"/>
      <c r="X4105" s="8"/>
      <c r="Y4105" s="9"/>
      <c r="Z4105" s="8"/>
      <c r="AA4105" s="8"/>
      <c r="AB4105" s="9"/>
      <c r="AC4105" s="8"/>
      <c r="AD4105" s="8"/>
      <c r="AE4105" s="9"/>
      <c r="AF4105" s="8"/>
      <c r="AG4105" s="8"/>
      <c r="AH4105" s="9"/>
      <c r="AI4105" s="13"/>
      <c r="AJ4105" s="8"/>
      <c r="AK4105" s="8"/>
      <c r="AL4105" s="8"/>
      <c r="AM4105" s="3"/>
    </row>
    <row r="4106" spans="1:39" s="10" customFormat="1" ht="18.95" customHeight="1" x14ac:dyDescent="0.25">
      <c r="A4106" s="8"/>
      <c r="B4106" s="8"/>
      <c r="C4106" s="8"/>
      <c r="D4106" s="9"/>
      <c r="E4106" s="8"/>
      <c r="F4106" s="8"/>
      <c r="G4106" s="9"/>
      <c r="H4106" s="8"/>
      <c r="I4106" s="8"/>
      <c r="J4106" s="9"/>
      <c r="K4106" s="8"/>
      <c r="L4106" s="8"/>
      <c r="M4106" s="9"/>
      <c r="N4106" s="8"/>
      <c r="O4106" s="8"/>
      <c r="P4106" s="9"/>
      <c r="Q4106" s="8"/>
      <c r="R4106" s="8"/>
      <c r="S4106" s="9"/>
      <c r="T4106" s="8"/>
      <c r="U4106" s="8"/>
      <c r="V4106" s="9"/>
      <c r="W4106" s="8"/>
      <c r="X4106" s="8"/>
      <c r="Y4106" s="9"/>
      <c r="Z4106" s="8"/>
      <c r="AA4106" s="8"/>
      <c r="AB4106" s="9"/>
      <c r="AC4106" s="8"/>
      <c r="AD4106" s="8"/>
      <c r="AE4106" s="9"/>
      <c r="AF4106" s="8"/>
      <c r="AG4106" s="8"/>
      <c r="AH4106" s="9"/>
      <c r="AI4106" s="13"/>
      <c r="AJ4106" s="8"/>
      <c r="AK4106" s="8"/>
      <c r="AL4106" s="8"/>
      <c r="AM4106" s="3"/>
    </row>
    <row r="4107" spans="1:39" s="10" customFormat="1" ht="18.95" customHeight="1" x14ac:dyDescent="0.25">
      <c r="A4107" s="8"/>
      <c r="B4107" s="8"/>
      <c r="C4107" s="8"/>
      <c r="D4107" s="9"/>
      <c r="E4107" s="8"/>
      <c r="F4107" s="8"/>
      <c r="G4107" s="9"/>
      <c r="H4107" s="8"/>
      <c r="I4107" s="8"/>
      <c r="J4107" s="9"/>
      <c r="K4107" s="8"/>
      <c r="L4107" s="8"/>
      <c r="M4107" s="9"/>
      <c r="N4107" s="8"/>
      <c r="O4107" s="8"/>
      <c r="P4107" s="9"/>
      <c r="Q4107" s="8"/>
      <c r="R4107" s="8"/>
      <c r="S4107" s="9"/>
      <c r="T4107" s="8"/>
      <c r="U4107" s="8"/>
      <c r="V4107" s="9"/>
      <c r="W4107" s="8"/>
      <c r="X4107" s="8"/>
      <c r="Y4107" s="9"/>
      <c r="Z4107" s="8"/>
      <c r="AA4107" s="8"/>
      <c r="AB4107" s="9"/>
      <c r="AC4107" s="8"/>
      <c r="AD4107" s="8"/>
      <c r="AE4107" s="9"/>
      <c r="AF4107" s="8"/>
      <c r="AG4107" s="8"/>
      <c r="AH4107" s="9"/>
      <c r="AI4107" s="13"/>
      <c r="AJ4107" s="8"/>
      <c r="AK4107" s="8"/>
      <c r="AL4107" s="8"/>
      <c r="AM4107" s="3"/>
    </row>
    <row r="4108" spans="1:39" s="10" customFormat="1" ht="18.95" customHeight="1" x14ac:dyDescent="0.25">
      <c r="A4108" s="8"/>
      <c r="B4108" s="8"/>
      <c r="C4108" s="8"/>
      <c r="D4108" s="9"/>
      <c r="E4108" s="8"/>
      <c r="F4108" s="8"/>
      <c r="G4108" s="9"/>
      <c r="H4108" s="8"/>
      <c r="I4108" s="8"/>
      <c r="J4108" s="9"/>
      <c r="K4108" s="8"/>
      <c r="L4108" s="8"/>
      <c r="M4108" s="9"/>
      <c r="N4108" s="8"/>
      <c r="O4108" s="8"/>
      <c r="P4108" s="9"/>
      <c r="Q4108" s="8"/>
      <c r="R4108" s="8"/>
      <c r="S4108" s="9"/>
      <c r="T4108" s="8"/>
      <c r="U4108" s="8"/>
      <c r="V4108" s="9"/>
      <c r="W4108" s="8"/>
      <c r="X4108" s="8"/>
      <c r="Y4108" s="9"/>
      <c r="Z4108" s="8"/>
      <c r="AA4108" s="8"/>
      <c r="AB4108" s="9"/>
      <c r="AC4108" s="8"/>
      <c r="AD4108" s="8"/>
      <c r="AE4108" s="9"/>
      <c r="AF4108" s="8"/>
      <c r="AG4108" s="8"/>
      <c r="AH4108" s="9"/>
      <c r="AI4108" s="13"/>
      <c r="AJ4108" s="8"/>
      <c r="AK4108" s="8"/>
      <c r="AL4108" s="8"/>
      <c r="AM4108" s="3"/>
    </row>
    <row r="4109" spans="1:39" s="10" customFormat="1" ht="18.95" customHeight="1" x14ac:dyDescent="0.25">
      <c r="A4109" s="8"/>
      <c r="B4109" s="8"/>
      <c r="C4109" s="8"/>
      <c r="D4109" s="9"/>
      <c r="E4109" s="8"/>
      <c r="F4109" s="8"/>
      <c r="G4109" s="9"/>
      <c r="H4109" s="8"/>
      <c r="I4109" s="8"/>
      <c r="J4109" s="9"/>
      <c r="K4109" s="8"/>
      <c r="L4109" s="8"/>
      <c r="M4109" s="9"/>
      <c r="N4109" s="8"/>
      <c r="O4109" s="8"/>
      <c r="P4109" s="9"/>
      <c r="Q4109" s="8"/>
      <c r="R4109" s="8"/>
      <c r="S4109" s="9"/>
      <c r="T4109" s="8"/>
      <c r="U4109" s="8"/>
      <c r="V4109" s="9"/>
      <c r="W4109" s="8"/>
      <c r="X4109" s="8"/>
      <c r="Y4109" s="9"/>
      <c r="Z4109" s="8"/>
      <c r="AA4109" s="8"/>
      <c r="AB4109" s="9"/>
      <c r="AC4109" s="8"/>
      <c r="AD4109" s="8"/>
      <c r="AE4109" s="9"/>
      <c r="AF4109" s="8"/>
      <c r="AG4109" s="8"/>
      <c r="AH4109" s="9"/>
      <c r="AI4109" s="13"/>
      <c r="AJ4109" s="8"/>
      <c r="AK4109" s="8"/>
      <c r="AL4109" s="8"/>
      <c r="AM4109" s="3"/>
    </row>
    <row r="4110" spans="1:39" s="10" customFormat="1" ht="18.95" customHeight="1" x14ac:dyDescent="0.25">
      <c r="A4110" s="8"/>
      <c r="B4110" s="8"/>
      <c r="C4110" s="8"/>
      <c r="D4110" s="9"/>
      <c r="E4110" s="8"/>
      <c r="F4110" s="8"/>
      <c r="G4110" s="9"/>
      <c r="H4110" s="8"/>
      <c r="I4110" s="8"/>
      <c r="J4110" s="9"/>
      <c r="K4110" s="8"/>
      <c r="L4110" s="8"/>
      <c r="M4110" s="9"/>
      <c r="N4110" s="8"/>
      <c r="O4110" s="8"/>
      <c r="P4110" s="9"/>
      <c r="Q4110" s="8"/>
      <c r="R4110" s="8"/>
      <c r="S4110" s="9"/>
      <c r="T4110" s="8"/>
      <c r="U4110" s="8"/>
      <c r="V4110" s="9"/>
      <c r="W4110" s="8"/>
      <c r="X4110" s="8"/>
      <c r="Y4110" s="9"/>
      <c r="Z4110" s="8"/>
      <c r="AA4110" s="8"/>
      <c r="AB4110" s="9"/>
      <c r="AC4110" s="8"/>
      <c r="AD4110" s="8"/>
      <c r="AE4110" s="9"/>
      <c r="AF4110" s="8"/>
      <c r="AG4110" s="8"/>
      <c r="AH4110" s="9"/>
      <c r="AI4110" s="13"/>
      <c r="AJ4110" s="8"/>
      <c r="AK4110" s="8"/>
      <c r="AL4110" s="8"/>
      <c r="AM4110" s="3"/>
    </row>
    <row r="4111" spans="1:39" s="10" customFormat="1" ht="18.95" customHeight="1" x14ac:dyDescent="0.25">
      <c r="A4111" s="8"/>
      <c r="B4111" s="8"/>
      <c r="C4111" s="8"/>
      <c r="D4111" s="9"/>
      <c r="E4111" s="8"/>
      <c r="F4111" s="8"/>
      <c r="G4111" s="9"/>
      <c r="H4111" s="8"/>
      <c r="I4111" s="8"/>
      <c r="J4111" s="9"/>
      <c r="K4111" s="8"/>
      <c r="L4111" s="8"/>
      <c r="M4111" s="9"/>
      <c r="N4111" s="8"/>
      <c r="O4111" s="8"/>
      <c r="P4111" s="9"/>
      <c r="Q4111" s="8"/>
      <c r="R4111" s="8"/>
      <c r="S4111" s="9"/>
      <c r="T4111" s="8"/>
      <c r="U4111" s="8"/>
      <c r="V4111" s="9"/>
      <c r="W4111" s="8"/>
      <c r="X4111" s="8"/>
      <c r="Y4111" s="9"/>
      <c r="Z4111" s="8"/>
      <c r="AA4111" s="8"/>
      <c r="AB4111" s="9"/>
      <c r="AC4111" s="8"/>
      <c r="AD4111" s="8"/>
      <c r="AE4111" s="9"/>
      <c r="AF4111" s="8"/>
      <c r="AG4111" s="8"/>
      <c r="AH4111" s="9"/>
      <c r="AI4111" s="13"/>
      <c r="AJ4111" s="8"/>
      <c r="AK4111" s="8"/>
      <c r="AL4111" s="8"/>
      <c r="AM4111" s="3"/>
    </row>
    <row r="4112" spans="1:39" s="10" customFormat="1" ht="18.95" customHeight="1" x14ac:dyDescent="0.25">
      <c r="A4112" s="8"/>
      <c r="B4112" s="8"/>
      <c r="C4112" s="8"/>
      <c r="D4112" s="9"/>
      <c r="E4112" s="8"/>
      <c r="F4112" s="8"/>
      <c r="G4112" s="9"/>
      <c r="H4112" s="8"/>
      <c r="I4112" s="8"/>
      <c r="J4112" s="9"/>
      <c r="K4112" s="8"/>
      <c r="L4112" s="8"/>
      <c r="M4112" s="9"/>
      <c r="N4112" s="8"/>
      <c r="O4112" s="8"/>
      <c r="P4112" s="9"/>
      <c r="Q4112" s="8"/>
      <c r="R4112" s="8"/>
      <c r="S4112" s="9"/>
      <c r="T4112" s="8"/>
      <c r="U4112" s="8"/>
      <c r="V4112" s="9"/>
      <c r="W4112" s="8"/>
      <c r="X4112" s="8"/>
      <c r="Y4112" s="9"/>
      <c r="Z4112" s="8"/>
      <c r="AA4112" s="8"/>
      <c r="AB4112" s="9"/>
      <c r="AC4112" s="8"/>
      <c r="AD4112" s="8"/>
      <c r="AE4112" s="9"/>
      <c r="AF4112" s="8"/>
      <c r="AG4112" s="8"/>
      <c r="AH4112" s="9"/>
      <c r="AI4112" s="13"/>
      <c r="AJ4112" s="8"/>
      <c r="AK4112" s="8"/>
      <c r="AL4112" s="8"/>
      <c r="AM4112" s="3"/>
    </row>
    <row r="4113" spans="1:39" s="10" customFormat="1" ht="18.95" customHeight="1" x14ac:dyDescent="0.25">
      <c r="A4113" s="8"/>
      <c r="B4113" s="8"/>
      <c r="C4113" s="8"/>
      <c r="D4113" s="9"/>
      <c r="E4113" s="8"/>
      <c r="F4113" s="8"/>
      <c r="G4113" s="9"/>
      <c r="H4113" s="8"/>
      <c r="I4113" s="8"/>
      <c r="J4113" s="9"/>
      <c r="K4113" s="8"/>
      <c r="L4113" s="8"/>
      <c r="M4113" s="9"/>
      <c r="N4113" s="8"/>
      <c r="O4113" s="8"/>
      <c r="P4113" s="9"/>
      <c r="Q4113" s="8"/>
      <c r="R4113" s="8"/>
      <c r="S4113" s="9"/>
      <c r="T4113" s="8"/>
      <c r="U4113" s="8"/>
      <c r="V4113" s="9"/>
      <c r="W4113" s="8"/>
      <c r="X4113" s="8"/>
      <c r="Y4113" s="9"/>
      <c r="Z4113" s="8"/>
      <c r="AA4113" s="8"/>
      <c r="AB4113" s="9"/>
      <c r="AC4113" s="8"/>
      <c r="AD4113" s="8"/>
      <c r="AE4113" s="9"/>
      <c r="AF4113" s="8"/>
      <c r="AG4113" s="8"/>
      <c r="AH4113" s="9"/>
      <c r="AI4113" s="13"/>
      <c r="AJ4113" s="8"/>
      <c r="AK4113" s="8"/>
      <c r="AL4113" s="8"/>
      <c r="AM4113" s="3"/>
    </row>
    <row r="4114" spans="1:39" s="10" customFormat="1" ht="18.95" customHeight="1" x14ac:dyDescent="0.25">
      <c r="A4114" s="8"/>
      <c r="B4114" s="8"/>
      <c r="C4114" s="8"/>
      <c r="D4114" s="9"/>
      <c r="E4114" s="8"/>
      <c r="F4114" s="8"/>
      <c r="G4114" s="9"/>
      <c r="H4114" s="8"/>
      <c r="I4114" s="8"/>
      <c r="J4114" s="9"/>
      <c r="K4114" s="8"/>
      <c r="L4114" s="8"/>
      <c r="M4114" s="9"/>
      <c r="N4114" s="8"/>
      <c r="O4114" s="8"/>
      <c r="P4114" s="9"/>
      <c r="Q4114" s="8"/>
      <c r="R4114" s="8"/>
      <c r="S4114" s="9"/>
      <c r="T4114" s="8"/>
      <c r="U4114" s="8"/>
      <c r="V4114" s="9"/>
      <c r="W4114" s="8"/>
      <c r="X4114" s="8"/>
      <c r="Y4114" s="9"/>
      <c r="Z4114" s="8"/>
      <c r="AA4114" s="8"/>
      <c r="AB4114" s="9"/>
      <c r="AC4114" s="8"/>
      <c r="AD4114" s="8"/>
      <c r="AE4114" s="9"/>
      <c r="AF4114" s="8"/>
      <c r="AG4114" s="8"/>
      <c r="AH4114" s="9"/>
      <c r="AI4114" s="13"/>
      <c r="AJ4114" s="8"/>
      <c r="AK4114" s="8"/>
      <c r="AL4114" s="8"/>
      <c r="AM4114" s="3"/>
    </row>
    <row r="4115" spans="1:39" s="10" customFormat="1" ht="18.95" customHeight="1" x14ac:dyDescent="0.25">
      <c r="A4115" s="8"/>
      <c r="B4115" s="8"/>
      <c r="C4115" s="8"/>
      <c r="D4115" s="9"/>
      <c r="E4115" s="8"/>
      <c r="F4115" s="8"/>
      <c r="G4115" s="9"/>
      <c r="H4115" s="8"/>
      <c r="I4115" s="8"/>
      <c r="J4115" s="9"/>
      <c r="K4115" s="8"/>
      <c r="L4115" s="8"/>
      <c r="M4115" s="9"/>
      <c r="N4115" s="8"/>
      <c r="O4115" s="8"/>
      <c r="P4115" s="9"/>
      <c r="Q4115" s="8"/>
      <c r="R4115" s="8"/>
      <c r="S4115" s="9"/>
      <c r="T4115" s="8"/>
      <c r="U4115" s="8"/>
      <c r="V4115" s="9"/>
      <c r="W4115" s="8"/>
      <c r="X4115" s="8"/>
      <c r="Y4115" s="9"/>
      <c r="Z4115" s="8"/>
      <c r="AA4115" s="8"/>
      <c r="AB4115" s="9"/>
      <c r="AC4115" s="8"/>
      <c r="AD4115" s="8"/>
      <c r="AE4115" s="9"/>
      <c r="AF4115" s="8"/>
      <c r="AG4115" s="8"/>
      <c r="AH4115" s="9"/>
      <c r="AI4115" s="13"/>
      <c r="AJ4115" s="8"/>
      <c r="AK4115" s="8"/>
      <c r="AL4115" s="8"/>
      <c r="AM4115" s="3"/>
    </row>
    <row r="4116" spans="1:39" s="10" customFormat="1" ht="18.95" customHeight="1" x14ac:dyDescent="0.25">
      <c r="A4116" s="8"/>
      <c r="B4116" s="8"/>
      <c r="C4116" s="8"/>
      <c r="D4116" s="9"/>
      <c r="E4116" s="8"/>
      <c r="F4116" s="8"/>
      <c r="G4116" s="9"/>
      <c r="H4116" s="8"/>
      <c r="I4116" s="8"/>
      <c r="J4116" s="9"/>
      <c r="K4116" s="8"/>
      <c r="L4116" s="8"/>
      <c r="M4116" s="9"/>
      <c r="N4116" s="8"/>
      <c r="O4116" s="8"/>
      <c r="P4116" s="9"/>
      <c r="Q4116" s="8"/>
      <c r="R4116" s="8"/>
      <c r="S4116" s="9"/>
      <c r="T4116" s="8"/>
      <c r="U4116" s="8"/>
      <c r="V4116" s="9"/>
      <c r="W4116" s="8"/>
      <c r="X4116" s="8"/>
      <c r="Y4116" s="9"/>
      <c r="Z4116" s="8"/>
      <c r="AA4116" s="8"/>
      <c r="AB4116" s="9"/>
      <c r="AC4116" s="8"/>
      <c r="AD4116" s="8"/>
      <c r="AE4116" s="9"/>
      <c r="AF4116" s="8"/>
      <c r="AG4116" s="8"/>
      <c r="AH4116" s="9"/>
      <c r="AI4116" s="13"/>
      <c r="AJ4116" s="8"/>
      <c r="AK4116" s="8"/>
      <c r="AL4116" s="8"/>
      <c r="AM4116" s="3"/>
    </row>
    <row r="4117" spans="1:39" s="10" customFormat="1" ht="18.95" customHeight="1" x14ac:dyDescent="0.25">
      <c r="A4117" s="8"/>
      <c r="B4117" s="8"/>
      <c r="C4117" s="8"/>
      <c r="D4117" s="9"/>
      <c r="E4117" s="8"/>
      <c r="F4117" s="8"/>
      <c r="G4117" s="9"/>
      <c r="H4117" s="8"/>
      <c r="I4117" s="8"/>
      <c r="J4117" s="9"/>
      <c r="K4117" s="8"/>
      <c r="L4117" s="8"/>
      <c r="M4117" s="9"/>
      <c r="N4117" s="8"/>
      <c r="O4117" s="8"/>
      <c r="P4117" s="9"/>
      <c r="Q4117" s="8"/>
      <c r="R4117" s="8"/>
      <c r="S4117" s="9"/>
      <c r="T4117" s="8"/>
      <c r="U4117" s="8"/>
      <c r="V4117" s="9"/>
      <c r="W4117" s="8"/>
      <c r="X4117" s="8"/>
      <c r="Y4117" s="9"/>
      <c r="Z4117" s="8"/>
      <c r="AA4117" s="8"/>
      <c r="AB4117" s="9"/>
      <c r="AC4117" s="8"/>
      <c r="AD4117" s="8"/>
      <c r="AE4117" s="9"/>
      <c r="AF4117" s="8"/>
      <c r="AG4117" s="8"/>
      <c r="AH4117" s="9"/>
      <c r="AI4117" s="13"/>
      <c r="AJ4117" s="8"/>
      <c r="AK4117" s="8"/>
      <c r="AL4117" s="8"/>
      <c r="AM4117" s="3"/>
    </row>
    <row r="4118" spans="1:39" s="10" customFormat="1" ht="18.95" customHeight="1" x14ac:dyDescent="0.25">
      <c r="A4118" s="8"/>
      <c r="B4118" s="8"/>
      <c r="C4118" s="8"/>
      <c r="D4118" s="9"/>
      <c r="E4118" s="8"/>
      <c r="F4118" s="8"/>
      <c r="G4118" s="9"/>
      <c r="H4118" s="8"/>
      <c r="I4118" s="8"/>
      <c r="J4118" s="9"/>
      <c r="K4118" s="8"/>
      <c r="L4118" s="8"/>
      <c r="M4118" s="9"/>
      <c r="N4118" s="8"/>
      <c r="O4118" s="8"/>
      <c r="P4118" s="9"/>
      <c r="Q4118" s="8"/>
      <c r="R4118" s="8"/>
      <c r="S4118" s="9"/>
      <c r="T4118" s="8"/>
      <c r="U4118" s="8"/>
      <c r="V4118" s="9"/>
      <c r="W4118" s="8"/>
      <c r="X4118" s="8"/>
      <c r="Y4118" s="9"/>
      <c r="Z4118" s="8"/>
      <c r="AA4118" s="8"/>
      <c r="AB4118" s="9"/>
      <c r="AC4118" s="8"/>
      <c r="AD4118" s="8"/>
      <c r="AE4118" s="9"/>
      <c r="AF4118" s="8"/>
      <c r="AG4118" s="8"/>
      <c r="AH4118" s="9"/>
      <c r="AI4118" s="13"/>
      <c r="AJ4118" s="8"/>
      <c r="AK4118" s="8"/>
      <c r="AL4118" s="8"/>
      <c r="AM4118" s="3"/>
    </row>
    <row r="4119" spans="1:39" s="10" customFormat="1" ht="18.95" customHeight="1" x14ac:dyDescent="0.25">
      <c r="A4119" s="8"/>
      <c r="B4119" s="8"/>
      <c r="C4119" s="8"/>
      <c r="D4119" s="9"/>
      <c r="E4119" s="8"/>
      <c r="F4119" s="8"/>
      <c r="G4119" s="9"/>
      <c r="H4119" s="8"/>
      <c r="I4119" s="8"/>
      <c r="J4119" s="9"/>
      <c r="K4119" s="8"/>
      <c r="L4119" s="8"/>
      <c r="M4119" s="9"/>
      <c r="N4119" s="8"/>
      <c r="O4119" s="8"/>
      <c r="P4119" s="9"/>
      <c r="Q4119" s="8"/>
      <c r="R4119" s="8"/>
      <c r="S4119" s="9"/>
      <c r="T4119" s="8"/>
      <c r="U4119" s="8"/>
      <c r="V4119" s="9"/>
      <c r="W4119" s="8"/>
      <c r="X4119" s="8"/>
      <c r="Y4119" s="9"/>
      <c r="Z4119" s="8"/>
      <c r="AA4119" s="8"/>
      <c r="AB4119" s="9"/>
      <c r="AC4119" s="8"/>
      <c r="AD4119" s="8"/>
      <c r="AE4119" s="9"/>
      <c r="AF4119" s="8"/>
      <c r="AG4119" s="8"/>
      <c r="AH4119" s="9"/>
      <c r="AI4119" s="13"/>
      <c r="AJ4119" s="8"/>
      <c r="AK4119" s="8"/>
      <c r="AL4119" s="8"/>
      <c r="AM4119" s="3"/>
    </row>
    <row r="4120" spans="1:39" s="10" customFormat="1" ht="18.95" customHeight="1" x14ac:dyDescent="0.25">
      <c r="A4120" s="8"/>
      <c r="B4120" s="8"/>
      <c r="C4120" s="8"/>
      <c r="D4120" s="9"/>
      <c r="E4120" s="8"/>
      <c r="F4120" s="8"/>
      <c r="G4120" s="9"/>
      <c r="H4120" s="8"/>
      <c r="I4120" s="8"/>
      <c r="J4120" s="9"/>
      <c r="K4120" s="8"/>
      <c r="L4120" s="8"/>
      <c r="M4120" s="9"/>
      <c r="N4120" s="8"/>
      <c r="O4120" s="8"/>
      <c r="P4120" s="9"/>
      <c r="Q4120" s="8"/>
      <c r="R4120" s="8"/>
      <c r="S4120" s="9"/>
      <c r="T4120" s="8"/>
      <c r="U4120" s="8"/>
      <c r="V4120" s="9"/>
      <c r="W4120" s="8"/>
      <c r="X4120" s="8"/>
      <c r="Y4120" s="9"/>
      <c r="Z4120" s="8"/>
      <c r="AA4120" s="8"/>
      <c r="AB4120" s="9"/>
      <c r="AC4120" s="8"/>
      <c r="AD4120" s="8"/>
      <c r="AE4120" s="9"/>
      <c r="AF4120" s="8"/>
      <c r="AG4120" s="8"/>
      <c r="AH4120" s="9"/>
      <c r="AI4120" s="13"/>
      <c r="AJ4120" s="8"/>
      <c r="AK4120" s="8"/>
      <c r="AL4120" s="8"/>
      <c r="AM4120" s="3"/>
    </row>
    <row r="4121" spans="1:39" s="10" customFormat="1" ht="18.95" customHeight="1" x14ac:dyDescent="0.25">
      <c r="A4121" s="8"/>
      <c r="B4121" s="8"/>
      <c r="C4121" s="8"/>
      <c r="D4121" s="9"/>
      <c r="E4121" s="8"/>
      <c r="F4121" s="8"/>
      <c r="G4121" s="9"/>
      <c r="H4121" s="8"/>
      <c r="I4121" s="8"/>
      <c r="J4121" s="9"/>
      <c r="K4121" s="8"/>
      <c r="L4121" s="8"/>
      <c r="M4121" s="9"/>
      <c r="N4121" s="8"/>
      <c r="O4121" s="8"/>
      <c r="P4121" s="9"/>
      <c r="Q4121" s="8"/>
      <c r="R4121" s="8"/>
      <c r="S4121" s="9"/>
      <c r="T4121" s="8"/>
      <c r="U4121" s="8"/>
      <c r="V4121" s="9"/>
      <c r="W4121" s="8"/>
      <c r="X4121" s="8"/>
      <c r="Y4121" s="9"/>
      <c r="Z4121" s="8"/>
      <c r="AA4121" s="8"/>
      <c r="AB4121" s="9"/>
      <c r="AC4121" s="8"/>
      <c r="AD4121" s="8"/>
      <c r="AE4121" s="9"/>
      <c r="AF4121" s="8"/>
      <c r="AG4121" s="8"/>
      <c r="AH4121" s="9"/>
      <c r="AI4121" s="13"/>
      <c r="AJ4121" s="8"/>
      <c r="AK4121" s="8"/>
      <c r="AL4121" s="8"/>
      <c r="AM4121" s="3"/>
    </row>
    <row r="4122" spans="1:39" s="10" customFormat="1" ht="18.95" customHeight="1" x14ac:dyDescent="0.25">
      <c r="A4122" s="8"/>
      <c r="B4122" s="8"/>
      <c r="C4122" s="8"/>
      <c r="D4122" s="9"/>
      <c r="E4122" s="8"/>
      <c r="F4122" s="8"/>
      <c r="G4122" s="9"/>
      <c r="H4122" s="8"/>
      <c r="I4122" s="8"/>
      <c r="J4122" s="9"/>
      <c r="K4122" s="8"/>
      <c r="L4122" s="8"/>
      <c r="M4122" s="9"/>
      <c r="N4122" s="8"/>
      <c r="O4122" s="8"/>
      <c r="P4122" s="9"/>
      <c r="Q4122" s="8"/>
      <c r="R4122" s="8"/>
      <c r="S4122" s="9"/>
      <c r="T4122" s="8"/>
      <c r="U4122" s="8"/>
      <c r="V4122" s="9"/>
      <c r="W4122" s="8"/>
      <c r="X4122" s="8"/>
      <c r="Y4122" s="9"/>
      <c r="Z4122" s="8"/>
      <c r="AA4122" s="8"/>
      <c r="AB4122" s="9"/>
      <c r="AC4122" s="8"/>
      <c r="AD4122" s="8"/>
      <c r="AE4122" s="9"/>
      <c r="AF4122" s="8"/>
      <c r="AG4122" s="8"/>
      <c r="AH4122" s="9"/>
      <c r="AI4122" s="13"/>
      <c r="AJ4122" s="8"/>
      <c r="AK4122" s="8"/>
      <c r="AL4122" s="8"/>
      <c r="AM4122" s="3"/>
    </row>
    <row r="4123" spans="1:39" s="10" customFormat="1" ht="18.95" customHeight="1" x14ac:dyDescent="0.25">
      <c r="A4123" s="8"/>
      <c r="B4123" s="8"/>
      <c r="C4123" s="8"/>
      <c r="D4123" s="9"/>
      <c r="E4123" s="8"/>
      <c r="F4123" s="8"/>
      <c r="G4123" s="9"/>
      <c r="H4123" s="8"/>
      <c r="I4123" s="8"/>
      <c r="J4123" s="9"/>
      <c r="K4123" s="8"/>
      <c r="L4123" s="8"/>
      <c r="M4123" s="9"/>
      <c r="N4123" s="8"/>
      <c r="O4123" s="8"/>
      <c r="P4123" s="9"/>
      <c r="Q4123" s="8"/>
      <c r="R4123" s="8"/>
      <c r="S4123" s="9"/>
      <c r="T4123" s="8"/>
      <c r="U4123" s="8"/>
      <c r="V4123" s="9"/>
      <c r="W4123" s="8"/>
      <c r="X4123" s="8"/>
      <c r="Y4123" s="9"/>
      <c r="Z4123" s="8"/>
      <c r="AA4123" s="8"/>
      <c r="AB4123" s="9"/>
      <c r="AC4123" s="8"/>
      <c r="AD4123" s="8"/>
      <c r="AE4123" s="9"/>
      <c r="AF4123" s="8"/>
      <c r="AG4123" s="8"/>
      <c r="AH4123" s="9"/>
      <c r="AI4123" s="13"/>
      <c r="AJ4123" s="8"/>
      <c r="AK4123" s="8"/>
      <c r="AL4123" s="8"/>
      <c r="AM4123" s="3"/>
    </row>
    <row r="4124" spans="1:39" s="10" customFormat="1" ht="18.95" customHeight="1" x14ac:dyDescent="0.25">
      <c r="A4124" s="8"/>
      <c r="B4124" s="8"/>
      <c r="C4124" s="8"/>
      <c r="D4124" s="9"/>
      <c r="E4124" s="8"/>
      <c r="F4124" s="8"/>
      <c r="G4124" s="9"/>
      <c r="H4124" s="8"/>
      <c r="I4124" s="8"/>
      <c r="J4124" s="9"/>
      <c r="K4124" s="8"/>
      <c r="L4124" s="8"/>
      <c r="M4124" s="9"/>
      <c r="N4124" s="8"/>
      <c r="O4124" s="8"/>
      <c r="P4124" s="9"/>
      <c r="Q4124" s="8"/>
      <c r="R4124" s="8"/>
      <c r="S4124" s="9"/>
      <c r="T4124" s="8"/>
      <c r="U4124" s="8"/>
      <c r="V4124" s="9"/>
      <c r="W4124" s="8"/>
      <c r="X4124" s="8"/>
      <c r="Y4124" s="9"/>
      <c r="Z4124" s="8"/>
      <c r="AA4124" s="8"/>
      <c r="AB4124" s="9"/>
      <c r="AC4124" s="8"/>
      <c r="AD4124" s="8"/>
      <c r="AE4124" s="9"/>
      <c r="AF4124" s="8"/>
      <c r="AG4124" s="8"/>
      <c r="AH4124" s="9"/>
      <c r="AI4124" s="13"/>
      <c r="AJ4124" s="8"/>
      <c r="AK4124" s="8"/>
      <c r="AL4124" s="8"/>
      <c r="AM4124" s="3"/>
    </row>
    <row r="4125" spans="1:39" s="10" customFormat="1" ht="18.95" customHeight="1" x14ac:dyDescent="0.25">
      <c r="A4125" s="8"/>
      <c r="B4125" s="8"/>
      <c r="C4125" s="8"/>
      <c r="D4125" s="9"/>
      <c r="E4125" s="8"/>
      <c r="F4125" s="8"/>
      <c r="G4125" s="9"/>
      <c r="H4125" s="8"/>
      <c r="I4125" s="8"/>
      <c r="J4125" s="9"/>
      <c r="K4125" s="8"/>
      <c r="L4125" s="8"/>
      <c r="M4125" s="9"/>
      <c r="N4125" s="8"/>
      <c r="O4125" s="8"/>
      <c r="P4125" s="9"/>
      <c r="Q4125" s="8"/>
      <c r="R4125" s="8"/>
      <c r="S4125" s="9"/>
      <c r="T4125" s="8"/>
      <c r="U4125" s="8"/>
      <c r="V4125" s="9"/>
      <c r="W4125" s="8"/>
      <c r="X4125" s="8"/>
      <c r="Y4125" s="9"/>
      <c r="Z4125" s="8"/>
      <c r="AA4125" s="8"/>
      <c r="AB4125" s="9"/>
      <c r="AC4125" s="8"/>
      <c r="AD4125" s="8"/>
      <c r="AE4125" s="9"/>
      <c r="AF4125" s="8"/>
      <c r="AG4125" s="8"/>
      <c r="AH4125" s="9"/>
      <c r="AI4125" s="13"/>
      <c r="AJ4125" s="8"/>
      <c r="AK4125" s="8"/>
      <c r="AL4125" s="8"/>
      <c r="AM4125" s="3"/>
    </row>
    <row r="4126" spans="1:39" s="10" customFormat="1" ht="18.95" customHeight="1" x14ac:dyDescent="0.25">
      <c r="A4126" s="8"/>
      <c r="B4126" s="8"/>
      <c r="C4126" s="8"/>
      <c r="D4126" s="9"/>
      <c r="E4126" s="8"/>
      <c r="F4126" s="8"/>
      <c r="G4126" s="9"/>
      <c r="H4126" s="8"/>
      <c r="I4126" s="8"/>
      <c r="J4126" s="9"/>
      <c r="K4126" s="8"/>
      <c r="L4126" s="8"/>
      <c r="M4126" s="9"/>
      <c r="N4126" s="8"/>
      <c r="O4126" s="8"/>
      <c r="P4126" s="9"/>
      <c r="Q4126" s="8"/>
      <c r="R4126" s="8"/>
      <c r="S4126" s="9"/>
      <c r="T4126" s="8"/>
      <c r="U4126" s="8"/>
      <c r="V4126" s="9"/>
      <c r="W4126" s="8"/>
      <c r="X4126" s="8"/>
      <c r="Y4126" s="9"/>
      <c r="Z4126" s="8"/>
      <c r="AA4126" s="8"/>
      <c r="AB4126" s="9"/>
      <c r="AC4126" s="8"/>
      <c r="AD4126" s="8"/>
      <c r="AE4126" s="9"/>
      <c r="AF4126" s="8"/>
      <c r="AG4126" s="8"/>
      <c r="AH4126" s="9"/>
      <c r="AI4126" s="13"/>
      <c r="AJ4126" s="8"/>
      <c r="AK4126" s="8"/>
      <c r="AL4126" s="8"/>
      <c r="AM4126" s="3"/>
    </row>
    <row r="4127" spans="1:39" s="10" customFormat="1" ht="18.95" customHeight="1" x14ac:dyDescent="0.25">
      <c r="A4127" s="8"/>
      <c r="B4127" s="8"/>
      <c r="C4127" s="8"/>
      <c r="D4127" s="9"/>
      <c r="E4127" s="8"/>
      <c r="F4127" s="8"/>
      <c r="G4127" s="9"/>
      <c r="H4127" s="8"/>
      <c r="I4127" s="8"/>
      <c r="J4127" s="9"/>
      <c r="K4127" s="8"/>
      <c r="L4127" s="8"/>
      <c r="M4127" s="9"/>
      <c r="N4127" s="8"/>
      <c r="O4127" s="8"/>
      <c r="P4127" s="9"/>
      <c r="Q4127" s="8"/>
      <c r="R4127" s="8"/>
      <c r="S4127" s="9"/>
      <c r="T4127" s="8"/>
      <c r="U4127" s="8"/>
      <c r="V4127" s="9"/>
      <c r="W4127" s="8"/>
      <c r="X4127" s="8"/>
      <c r="Y4127" s="9"/>
      <c r="Z4127" s="8"/>
      <c r="AA4127" s="8"/>
      <c r="AB4127" s="9"/>
      <c r="AC4127" s="8"/>
      <c r="AD4127" s="8"/>
      <c r="AE4127" s="9"/>
      <c r="AF4127" s="8"/>
      <c r="AG4127" s="8"/>
      <c r="AH4127" s="9"/>
      <c r="AI4127" s="13"/>
      <c r="AJ4127" s="8"/>
      <c r="AK4127" s="8"/>
      <c r="AL4127" s="8"/>
      <c r="AM4127" s="3"/>
    </row>
    <row r="4128" spans="1:39" s="10" customFormat="1" ht="18.95" customHeight="1" x14ac:dyDescent="0.25">
      <c r="A4128" s="8"/>
      <c r="B4128" s="8"/>
      <c r="C4128" s="8"/>
      <c r="D4128" s="9"/>
      <c r="E4128" s="8"/>
      <c r="F4128" s="8"/>
      <c r="G4128" s="9"/>
      <c r="H4128" s="8"/>
      <c r="I4128" s="8"/>
      <c r="J4128" s="9"/>
      <c r="K4128" s="8"/>
      <c r="L4128" s="8"/>
      <c r="M4128" s="9"/>
      <c r="N4128" s="8"/>
      <c r="O4128" s="8"/>
      <c r="P4128" s="9"/>
      <c r="Q4128" s="8"/>
      <c r="R4128" s="8"/>
      <c r="S4128" s="9"/>
      <c r="T4128" s="8"/>
      <c r="U4128" s="8"/>
      <c r="V4128" s="9"/>
      <c r="W4128" s="8"/>
      <c r="X4128" s="8"/>
      <c r="Y4128" s="9"/>
      <c r="Z4128" s="8"/>
      <c r="AA4128" s="8"/>
      <c r="AB4128" s="9"/>
      <c r="AC4128" s="8"/>
      <c r="AD4128" s="8"/>
      <c r="AE4128" s="9"/>
      <c r="AF4128" s="8"/>
      <c r="AG4128" s="8"/>
      <c r="AH4128" s="9"/>
      <c r="AI4128" s="13"/>
      <c r="AJ4128" s="8"/>
      <c r="AK4128" s="8"/>
      <c r="AL4128" s="8"/>
      <c r="AM4128" s="3"/>
    </row>
    <row r="4129" spans="1:39" s="10" customFormat="1" ht="18.95" customHeight="1" x14ac:dyDescent="0.25">
      <c r="A4129" s="8"/>
      <c r="B4129" s="8"/>
      <c r="C4129" s="8"/>
      <c r="D4129" s="9"/>
      <c r="E4129" s="8"/>
      <c r="F4129" s="8"/>
      <c r="G4129" s="9"/>
      <c r="H4129" s="8"/>
      <c r="I4129" s="8"/>
      <c r="J4129" s="9"/>
      <c r="K4129" s="8"/>
      <c r="L4129" s="8"/>
      <c r="M4129" s="9"/>
      <c r="N4129" s="8"/>
      <c r="O4129" s="8"/>
      <c r="P4129" s="9"/>
      <c r="Q4129" s="8"/>
      <c r="R4129" s="8"/>
      <c r="S4129" s="9"/>
      <c r="T4129" s="8"/>
      <c r="U4129" s="8"/>
      <c r="V4129" s="9"/>
      <c r="W4129" s="8"/>
      <c r="X4129" s="8"/>
      <c r="Y4129" s="9"/>
      <c r="Z4129" s="8"/>
      <c r="AA4129" s="8"/>
      <c r="AB4129" s="9"/>
      <c r="AC4129" s="8"/>
      <c r="AD4129" s="8"/>
      <c r="AE4129" s="9"/>
      <c r="AF4129" s="8"/>
      <c r="AG4129" s="8"/>
      <c r="AH4129" s="9"/>
      <c r="AI4129" s="13"/>
      <c r="AJ4129" s="8"/>
      <c r="AK4129" s="8"/>
      <c r="AL4129" s="8"/>
      <c r="AM4129" s="3"/>
    </row>
    <row r="4130" spans="1:39" s="10" customFormat="1" ht="18.95" customHeight="1" x14ac:dyDescent="0.25">
      <c r="A4130" s="8"/>
      <c r="B4130" s="8"/>
      <c r="C4130" s="8"/>
      <c r="D4130" s="9"/>
      <c r="E4130" s="8"/>
      <c r="F4130" s="8"/>
      <c r="G4130" s="9"/>
      <c r="H4130" s="8"/>
      <c r="I4130" s="8"/>
      <c r="J4130" s="9"/>
      <c r="K4130" s="8"/>
      <c r="L4130" s="8"/>
      <c r="M4130" s="9"/>
      <c r="N4130" s="8"/>
      <c r="O4130" s="8"/>
      <c r="P4130" s="9"/>
      <c r="Q4130" s="8"/>
      <c r="R4130" s="8"/>
      <c r="S4130" s="9"/>
      <c r="T4130" s="8"/>
      <c r="U4130" s="8"/>
      <c r="V4130" s="9"/>
      <c r="W4130" s="8"/>
      <c r="X4130" s="8"/>
      <c r="Y4130" s="9"/>
      <c r="Z4130" s="8"/>
      <c r="AA4130" s="8"/>
      <c r="AB4130" s="9"/>
      <c r="AC4130" s="8"/>
      <c r="AD4130" s="8"/>
      <c r="AE4130" s="9"/>
      <c r="AF4130" s="8"/>
      <c r="AG4130" s="8"/>
      <c r="AH4130" s="9"/>
      <c r="AI4130" s="13"/>
      <c r="AJ4130" s="8"/>
      <c r="AK4130" s="8"/>
      <c r="AL4130" s="8"/>
      <c r="AM4130" s="3"/>
    </row>
    <row r="4131" spans="1:39" s="10" customFormat="1" ht="18.95" customHeight="1" x14ac:dyDescent="0.25">
      <c r="A4131" s="8"/>
      <c r="B4131" s="8"/>
      <c r="C4131" s="8"/>
      <c r="D4131" s="9"/>
      <c r="E4131" s="8"/>
      <c r="F4131" s="8"/>
      <c r="G4131" s="9"/>
      <c r="H4131" s="8"/>
      <c r="I4131" s="8"/>
      <c r="J4131" s="9"/>
      <c r="K4131" s="8"/>
      <c r="L4131" s="8"/>
      <c r="M4131" s="9"/>
      <c r="N4131" s="8"/>
      <c r="O4131" s="8"/>
      <c r="P4131" s="9"/>
      <c r="Q4131" s="8"/>
      <c r="R4131" s="8"/>
      <c r="S4131" s="9"/>
      <c r="T4131" s="8"/>
      <c r="U4131" s="8"/>
      <c r="V4131" s="9"/>
      <c r="W4131" s="8"/>
      <c r="X4131" s="8"/>
      <c r="Y4131" s="9"/>
      <c r="Z4131" s="8"/>
      <c r="AA4131" s="8"/>
      <c r="AB4131" s="9"/>
      <c r="AC4131" s="8"/>
      <c r="AD4131" s="8"/>
      <c r="AE4131" s="9"/>
      <c r="AF4131" s="8"/>
      <c r="AG4131" s="8"/>
      <c r="AH4131" s="9"/>
      <c r="AI4131" s="13"/>
      <c r="AJ4131" s="8"/>
      <c r="AK4131" s="8"/>
      <c r="AL4131" s="8"/>
      <c r="AM4131" s="3"/>
    </row>
    <row r="4132" spans="1:39" s="10" customFormat="1" ht="18.95" customHeight="1" x14ac:dyDescent="0.25">
      <c r="A4132" s="8"/>
      <c r="B4132" s="8"/>
      <c r="C4132" s="8"/>
      <c r="D4132" s="9"/>
      <c r="E4132" s="8"/>
      <c r="F4132" s="8"/>
      <c r="G4132" s="9"/>
      <c r="H4132" s="8"/>
      <c r="I4132" s="8"/>
      <c r="J4132" s="9"/>
      <c r="K4132" s="8"/>
      <c r="L4132" s="8"/>
      <c r="M4132" s="9"/>
      <c r="N4132" s="8"/>
      <c r="O4132" s="8"/>
      <c r="P4132" s="9"/>
      <c r="Q4132" s="8"/>
      <c r="R4132" s="8"/>
      <c r="S4132" s="9"/>
      <c r="T4132" s="8"/>
      <c r="U4132" s="8"/>
      <c r="V4132" s="9"/>
      <c r="W4132" s="8"/>
      <c r="X4132" s="8"/>
      <c r="Y4132" s="9"/>
      <c r="Z4132" s="8"/>
      <c r="AA4132" s="8"/>
      <c r="AB4132" s="9"/>
      <c r="AC4132" s="8"/>
      <c r="AD4132" s="8"/>
      <c r="AE4132" s="9"/>
      <c r="AF4132" s="8"/>
      <c r="AG4132" s="8"/>
      <c r="AH4132" s="9"/>
      <c r="AI4132" s="13"/>
      <c r="AJ4132" s="8"/>
      <c r="AK4132" s="8"/>
      <c r="AL4132" s="8"/>
      <c r="AM4132" s="3"/>
    </row>
    <row r="4133" spans="1:39" s="10" customFormat="1" ht="18.95" customHeight="1" x14ac:dyDescent="0.25">
      <c r="A4133" s="8"/>
      <c r="B4133" s="8"/>
      <c r="C4133" s="8"/>
      <c r="D4133" s="9"/>
      <c r="E4133" s="8"/>
      <c r="F4133" s="8"/>
      <c r="G4133" s="9"/>
      <c r="H4133" s="8"/>
      <c r="I4133" s="8"/>
      <c r="J4133" s="9"/>
      <c r="K4133" s="8"/>
      <c r="L4133" s="8"/>
      <c r="M4133" s="9"/>
      <c r="N4133" s="8"/>
      <c r="O4133" s="8"/>
      <c r="P4133" s="9"/>
      <c r="Q4133" s="8"/>
      <c r="R4133" s="8"/>
      <c r="S4133" s="9"/>
      <c r="T4133" s="8"/>
      <c r="U4133" s="8"/>
      <c r="V4133" s="9"/>
      <c r="W4133" s="8"/>
      <c r="X4133" s="8"/>
      <c r="Y4133" s="9"/>
      <c r="Z4133" s="8"/>
      <c r="AA4133" s="8"/>
      <c r="AB4133" s="9"/>
      <c r="AC4133" s="8"/>
      <c r="AD4133" s="8"/>
      <c r="AE4133" s="9"/>
      <c r="AF4133" s="8"/>
      <c r="AG4133" s="8"/>
      <c r="AH4133" s="9"/>
      <c r="AI4133" s="13"/>
      <c r="AJ4133" s="8"/>
      <c r="AK4133" s="8"/>
      <c r="AL4133" s="8"/>
      <c r="AM4133" s="3"/>
    </row>
    <row r="4134" spans="1:39" s="10" customFormat="1" ht="18.95" customHeight="1" x14ac:dyDescent="0.25">
      <c r="A4134" s="8"/>
      <c r="B4134" s="8"/>
      <c r="C4134" s="8"/>
      <c r="D4134" s="9"/>
      <c r="E4134" s="8"/>
      <c r="F4134" s="8"/>
      <c r="G4134" s="9"/>
      <c r="H4134" s="8"/>
      <c r="I4134" s="8"/>
      <c r="J4134" s="9"/>
      <c r="K4134" s="8"/>
      <c r="L4134" s="8"/>
      <c r="M4134" s="9"/>
      <c r="N4134" s="8"/>
      <c r="O4134" s="8"/>
      <c r="P4134" s="9"/>
      <c r="Q4134" s="8"/>
      <c r="R4134" s="8"/>
      <c r="S4134" s="9"/>
      <c r="T4134" s="8"/>
      <c r="U4134" s="8"/>
      <c r="V4134" s="9"/>
      <c r="W4134" s="8"/>
      <c r="X4134" s="8"/>
      <c r="Y4134" s="9"/>
      <c r="Z4134" s="8"/>
      <c r="AA4134" s="8"/>
      <c r="AB4134" s="9"/>
      <c r="AC4134" s="8"/>
      <c r="AD4134" s="8"/>
      <c r="AE4134" s="9"/>
      <c r="AF4134" s="8"/>
      <c r="AG4134" s="8"/>
      <c r="AH4134" s="9"/>
      <c r="AI4134" s="13"/>
      <c r="AJ4134" s="8"/>
      <c r="AK4134" s="8"/>
      <c r="AL4134" s="8"/>
      <c r="AM4134" s="3"/>
    </row>
    <row r="4135" spans="1:39" s="10" customFormat="1" ht="18.95" customHeight="1" x14ac:dyDescent="0.25">
      <c r="A4135" s="8"/>
      <c r="B4135" s="8"/>
      <c r="C4135" s="8"/>
      <c r="D4135" s="9"/>
      <c r="E4135" s="8"/>
      <c r="F4135" s="8"/>
      <c r="G4135" s="9"/>
      <c r="H4135" s="8"/>
      <c r="I4135" s="8"/>
      <c r="J4135" s="9"/>
      <c r="K4135" s="8"/>
      <c r="L4135" s="8"/>
      <c r="M4135" s="9"/>
      <c r="N4135" s="8"/>
      <c r="O4135" s="8"/>
      <c r="P4135" s="9"/>
      <c r="Q4135" s="8"/>
      <c r="R4135" s="8"/>
      <c r="S4135" s="9"/>
      <c r="T4135" s="8"/>
      <c r="U4135" s="8"/>
      <c r="V4135" s="9"/>
      <c r="W4135" s="8"/>
      <c r="X4135" s="8"/>
      <c r="Y4135" s="9"/>
      <c r="Z4135" s="8"/>
      <c r="AA4135" s="8"/>
      <c r="AB4135" s="9"/>
      <c r="AC4135" s="8"/>
      <c r="AD4135" s="8"/>
      <c r="AE4135" s="9"/>
      <c r="AF4135" s="8"/>
      <c r="AG4135" s="8"/>
      <c r="AH4135" s="9"/>
      <c r="AI4135" s="13"/>
      <c r="AJ4135" s="8"/>
      <c r="AK4135" s="8"/>
      <c r="AL4135" s="8"/>
      <c r="AM4135" s="3"/>
    </row>
    <row r="4136" spans="1:39" s="10" customFormat="1" ht="18.95" customHeight="1" x14ac:dyDescent="0.25">
      <c r="A4136" s="8"/>
      <c r="B4136" s="8"/>
      <c r="C4136" s="8"/>
      <c r="D4136" s="9"/>
      <c r="E4136" s="8"/>
      <c r="F4136" s="8"/>
      <c r="G4136" s="9"/>
      <c r="H4136" s="8"/>
      <c r="I4136" s="8"/>
      <c r="J4136" s="9"/>
      <c r="K4136" s="8"/>
      <c r="L4136" s="8"/>
      <c r="M4136" s="9"/>
      <c r="N4136" s="8"/>
      <c r="O4136" s="8"/>
      <c r="P4136" s="9"/>
      <c r="Q4136" s="8"/>
      <c r="R4136" s="8"/>
      <c r="S4136" s="9"/>
      <c r="T4136" s="8"/>
      <c r="U4136" s="8"/>
      <c r="V4136" s="9"/>
      <c r="W4136" s="8"/>
      <c r="X4136" s="8"/>
      <c r="Y4136" s="9"/>
      <c r="Z4136" s="8"/>
      <c r="AA4136" s="8"/>
      <c r="AB4136" s="9"/>
      <c r="AC4136" s="8"/>
      <c r="AD4136" s="8"/>
      <c r="AE4136" s="9"/>
      <c r="AF4136" s="8"/>
      <c r="AG4136" s="8"/>
      <c r="AH4136" s="9"/>
      <c r="AI4136" s="13"/>
      <c r="AJ4136" s="8"/>
      <c r="AK4136" s="8"/>
      <c r="AL4136" s="8"/>
      <c r="AM4136" s="3"/>
    </row>
    <row r="4137" spans="1:39" s="10" customFormat="1" ht="18.95" customHeight="1" x14ac:dyDescent="0.25">
      <c r="A4137" s="8"/>
      <c r="B4137" s="8"/>
      <c r="C4137" s="8"/>
      <c r="D4137" s="9"/>
      <c r="E4137" s="8"/>
      <c r="F4137" s="8"/>
      <c r="G4137" s="9"/>
      <c r="H4137" s="8"/>
      <c r="I4137" s="8"/>
      <c r="J4137" s="9"/>
      <c r="K4137" s="8"/>
      <c r="L4137" s="8"/>
      <c r="M4137" s="9"/>
      <c r="N4137" s="8"/>
      <c r="O4137" s="8"/>
      <c r="P4137" s="9"/>
      <c r="Q4137" s="8"/>
      <c r="R4137" s="8"/>
      <c r="S4137" s="9"/>
      <c r="T4137" s="8"/>
      <c r="U4137" s="8"/>
      <c r="V4137" s="9"/>
      <c r="W4137" s="8"/>
      <c r="X4137" s="8"/>
      <c r="Y4137" s="9"/>
      <c r="Z4137" s="8"/>
      <c r="AA4137" s="8"/>
      <c r="AB4137" s="9"/>
      <c r="AC4137" s="8"/>
      <c r="AD4137" s="8"/>
      <c r="AE4137" s="9"/>
      <c r="AF4137" s="8"/>
      <c r="AG4137" s="8"/>
      <c r="AH4137" s="9"/>
      <c r="AI4137" s="13"/>
      <c r="AJ4137" s="8"/>
      <c r="AK4137" s="8"/>
      <c r="AL4137" s="8"/>
      <c r="AM4137" s="3"/>
    </row>
    <row r="4138" spans="1:39" s="10" customFormat="1" ht="18.95" customHeight="1" x14ac:dyDescent="0.25">
      <c r="A4138" s="8"/>
      <c r="B4138" s="8"/>
      <c r="C4138" s="8"/>
      <c r="D4138" s="9"/>
      <c r="E4138" s="8"/>
      <c r="F4138" s="8"/>
      <c r="G4138" s="9"/>
      <c r="H4138" s="8"/>
      <c r="I4138" s="8"/>
      <c r="J4138" s="9"/>
      <c r="K4138" s="8"/>
      <c r="L4138" s="8"/>
      <c r="M4138" s="9"/>
      <c r="N4138" s="8"/>
      <c r="O4138" s="8"/>
      <c r="P4138" s="9"/>
      <c r="Q4138" s="8"/>
      <c r="R4138" s="8"/>
      <c r="S4138" s="9"/>
      <c r="T4138" s="8"/>
      <c r="U4138" s="8"/>
      <c r="V4138" s="9"/>
      <c r="W4138" s="8"/>
      <c r="X4138" s="8"/>
      <c r="Y4138" s="9"/>
      <c r="Z4138" s="8"/>
      <c r="AA4138" s="8"/>
      <c r="AB4138" s="9"/>
      <c r="AC4138" s="8"/>
      <c r="AD4138" s="8"/>
      <c r="AE4138" s="9"/>
      <c r="AF4138" s="8"/>
      <c r="AG4138" s="8"/>
      <c r="AH4138" s="9"/>
      <c r="AI4138" s="13"/>
      <c r="AJ4138" s="8"/>
      <c r="AK4138" s="8"/>
      <c r="AL4138" s="8"/>
      <c r="AM4138" s="3"/>
    </row>
    <row r="4139" spans="1:39" s="10" customFormat="1" ht="18.95" customHeight="1" x14ac:dyDescent="0.25">
      <c r="A4139" s="8"/>
      <c r="B4139" s="8"/>
      <c r="C4139" s="8"/>
      <c r="D4139" s="9"/>
      <c r="E4139" s="8"/>
      <c r="F4139" s="8"/>
      <c r="G4139" s="9"/>
      <c r="H4139" s="8"/>
      <c r="I4139" s="8"/>
      <c r="J4139" s="9"/>
      <c r="K4139" s="8"/>
      <c r="L4139" s="8"/>
      <c r="M4139" s="9"/>
      <c r="N4139" s="8"/>
      <c r="O4139" s="8"/>
      <c r="P4139" s="9"/>
      <c r="Q4139" s="8"/>
      <c r="R4139" s="8"/>
      <c r="S4139" s="9"/>
      <c r="T4139" s="8"/>
      <c r="U4139" s="8"/>
      <c r="V4139" s="9"/>
      <c r="W4139" s="8"/>
      <c r="X4139" s="8"/>
      <c r="Y4139" s="9"/>
      <c r="Z4139" s="8"/>
      <c r="AA4139" s="8"/>
      <c r="AB4139" s="9"/>
      <c r="AC4139" s="8"/>
      <c r="AD4139" s="8"/>
      <c r="AE4139" s="9"/>
      <c r="AF4139" s="8"/>
      <c r="AG4139" s="8"/>
      <c r="AH4139" s="9"/>
      <c r="AI4139" s="13"/>
      <c r="AJ4139" s="8"/>
      <c r="AK4139" s="8"/>
      <c r="AL4139" s="8"/>
      <c r="AM4139" s="3"/>
    </row>
    <row r="4140" spans="1:39" s="10" customFormat="1" ht="18.95" customHeight="1" x14ac:dyDescent="0.25">
      <c r="A4140" s="8"/>
      <c r="B4140" s="8"/>
      <c r="C4140" s="8"/>
      <c r="D4140" s="9"/>
      <c r="E4140" s="8"/>
      <c r="F4140" s="8"/>
      <c r="G4140" s="9"/>
      <c r="H4140" s="8"/>
      <c r="I4140" s="8"/>
      <c r="J4140" s="9"/>
      <c r="K4140" s="8"/>
      <c r="L4140" s="8"/>
      <c r="M4140" s="9"/>
      <c r="N4140" s="8"/>
      <c r="O4140" s="8"/>
      <c r="P4140" s="9"/>
      <c r="Q4140" s="8"/>
      <c r="R4140" s="8"/>
      <c r="S4140" s="9"/>
      <c r="T4140" s="8"/>
      <c r="U4140" s="8"/>
      <c r="V4140" s="9"/>
      <c r="W4140" s="8"/>
      <c r="X4140" s="8"/>
      <c r="Y4140" s="9"/>
      <c r="Z4140" s="8"/>
      <c r="AA4140" s="8"/>
      <c r="AB4140" s="9"/>
      <c r="AC4140" s="8"/>
      <c r="AD4140" s="8"/>
      <c r="AE4140" s="9"/>
      <c r="AF4140" s="8"/>
      <c r="AG4140" s="8"/>
      <c r="AH4140" s="9"/>
      <c r="AI4140" s="13"/>
      <c r="AJ4140" s="8"/>
      <c r="AK4140" s="8"/>
      <c r="AL4140" s="8"/>
      <c r="AM4140" s="3"/>
    </row>
    <row r="4141" spans="1:39" s="10" customFormat="1" ht="18.95" customHeight="1" x14ac:dyDescent="0.25">
      <c r="A4141" s="8"/>
      <c r="B4141" s="8"/>
      <c r="C4141" s="8"/>
      <c r="D4141" s="9"/>
      <c r="E4141" s="8"/>
      <c r="F4141" s="8"/>
      <c r="G4141" s="9"/>
      <c r="H4141" s="8"/>
      <c r="I4141" s="8"/>
      <c r="J4141" s="9"/>
      <c r="K4141" s="8"/>
      <c r="L4141" s="8"/>
      <c r="M4141" s="9"/>
      <c r="N4141" s="8"/>
      <c r="O4141" s="8"/>
      <c r="P4141" s="9"/>
      <c r="Q4141" s="8"/>
      <c r="R4141" s="8"/>
      <c r="S4141" s="9"/>
      <c r="T4141" s="8"/>
      <c r="U4141" s="8"/>
      <c r="V4141" s="9"/>
      <c r="W4141" s="8"/>
      <c r="X4141" s="8"/>
      <c r="Y4141" s="9"/>
      <c r="Z4141" s="8"/>
      <c r="AA4141" s="8"/>
      <c r="AB4141" s="9"/>
      <c r="AC4141" s="8"/>
      <c r="AD4141" s="8"/>
      <c r="AE4141" s="9"/>
      <c r="AF4141" s="8"/>
      <c r="AG4141" s="8"/>
      <c r="AH4141" s="9"/>
      <c r="AI4141" s="13"/>
      <c r="AJ4141" s="8"/>
      <c r="AK4141" s="8"/>
      <c r="AL4141" s="8"/>
      <c r="AM4141" s="3"/>
    </row>
    <row r="4142" spans="1:39" s="10" customFormat="1" ht="18.95" customHeight="1" x14ac:dyDescent="0.25">
      <c r="A4142" s="8"/>
      <c r="B4142" s="8"/>
      <c r="C4142" s="8"/>
      <c r="D4142" s="9"/>
      <c r="E4142" s="8"/>
      <c r="F4142" s="8"/>
      <c r="G4142" s="9"/>
      <c r="H4142" s="8"/>
      <c r="I4142" s="8"/>
      <c r="J4142" s="9"/>
      <c r="K4142" s="8"/>
      <c r="L4142" s="8"/>
      <c r="M4142" s="9"/>
      <c r="N4142" s="8"/>
      <c r="O4142" s="8"/>
      <c r="P4142" s="9"/>
      <c r="Q4142" s="8"/>
      <c r="R4142" s="8"/>
      <c r="S4142" s="9"/>
      <c r="T4142" s="8"/>
      <c r="U4142" s="8"/>
      <c r="V4142" s="9"/>
      <c r="W4142" s="8"/>
      <c r="X4142" s="8"/>
      <c r="Y4142" s="9"/>
      <c r="Z4142" s="8"/>
      <c r="AA4142" s="8"/>
      <c r="AB4142" s="9"/>
      <c r="AC4142" s="8"/>
      <c r="AD4142" s="8"/>
      <c r="AE4142" s="9"/>
      <c r="AF4142" s="8"/>
      <c r="AG4142" s="8"/>
      <c r="AH4142" s="9"/>
      <c r="AI4142" s="13"/>
      <c r="AJ4142" s="8"/>
      <c r="AK4142" s="8"/>
      <c r="AL4142" s="8"/>
      <c r="AM4142" s="3"/>
    </row>
    <row r="4143" spans="1:39" s="10" customFormat="1" ht="18.95" customHeight="1" x14ac:dyDescent="0.25">
      <c r="A4143" s="8"/>
      <c r="B4143" s="8"/>
      <c r="C4143" s="8"/>
      <c r="D4143" s="9"/>
      <c r="E4143" s="8"/>
      <c r="F4143" s="8"/>
      <c r="G4143" s="9"/>
      <c r="H4143" s="8"/>
      <c r="I4143" s="8"/>
      <c r="J4143" s="9"/>
      <c r="K4143" s="8"/>
      <c r="L4143" s="8"/>
      <c r="M4143" s="9"/>
      <c r="N4143" s="8"/>
      <c r="O4143" s="8"/>
      <c r="P4143" s="9"/>
      <c r="Q4143" s="8"/>
      <c r="R4143" s="8"/>
      <c r="S4143" s="9"/>
      <c r="T4143" s="8"/>
      <c r="U4143" s="8"/>
      <c r="V4143" s="9"/>
      <c r="W4143" s="8"/>
      <c r="X4143" s="8"/>
      <c r="Y4143" s="9"/>
      <c r="Z4143" s="8"/>
      <c r="AA4143" s="8"/>
      <c r="AB4143" s="9"/>
      <c r="AC4143" s="8"/>
      <c r="AD4143" s="8"/>
      <c r="AE4143" s="9"/>
      <c r="AF4143" s="8"/>
      <c r="AG4143" s="8"/>
      <c r="AH4143" s="9"/>
      <c r="AI4143" s="13"/>
      <c r="AJ4143" s="8"/>
      <c r="AK4143" s="8"/>
      <c r="AL4143" s="8"/>
      <c r="AM4143" s="3"/>
    </row>
    <row r="4144" spans="1:39" s="10" customFormat="1" ht="18.95" customHeight="1" x14ac:dyDescent="0.25">
      <c r="A4144" s="8"/>
      <c r="B4144" s="8"/>
      <c r="C4144" s="8"/>
      <c r="D4144" s="9"/>
      <c r="E4144" s="8"/>
      <c r="F4144" s="8"/>
      <c r="G4144" s="9"/>
      <c r="H4144" s="8"/>
      <c r="I4144" s="8"/>
      <c r="J4144" s="9"/>
      <c r="K4144" s="8"/>
      <c r="L4144" s="8"/>
      <c r="M4144" s="9"/>
      <c r="N4144" s="8"/>
      <c r="O4144" s="8"/>
      <c r="P4144" s="9"/>
      <c r="Q4144" s="8"/>
      <c r="R4144" s="8"/>
      <c r="S4144" s="9"/>
      <c r="T4144" s="8"/>
      <c r="U4144" s="8"/>
      <c r="V4144" s="9"/>
      <c r="W4144" s="8"/>
      <c r="X4144" s="8"/>
      <c r="Y4144" s="9"/>
      <c r="Z4144" s="8"/>
      <c r="AA4144" s="8"/>
      <c r="AB4144" s="9"/>
      <c r="AC4144" s="8"/>
      <c r="AD4144" s="8"/>
      <c r="AE4144" s="9"/>
      <c r="AF4144" s="8"/>
      <c r="AG4144" s="8"/>
      <c r="AH4144" s="9"/>
      <c r="AI4144" s="13"/>
      <c r="AJ4144" s="8"/>
      <c r="AK4144" s="8"/>
      <c r="AL4144" s="8"/>
      <c r="AM4144" s="3"/>
    </row>
    <row r="4145" spans="1:39" s="10" customFormat="1" ht="18.95" customHeight="1" x14ac:dyDescent="0.25">
      <c r="A4145" s="8"/>
      <c r="B4145" s="8"/>
      <c r="C4145" s="8"/>
      <c r="D4145" s="9"/>
      <c r="E4145" s="8"/>
      <c r="F4145" s="8"/>
      <c r="G4145" s="9"/>
      <c r="H4145" s="8"/>
      <c r="I4145" s="8"/>
      <c r="J4145" s="9"/>
      <c r="K4145" s="8"/>
      <c r="L4145" s="8"/>
      <c r="M4145" s="9"/>
      <c r="N4145" s="8"/>
      <c r="O4145" s="8"/>
      <c r="P4145" s="9"/>
      <c r="Q4145" s="8"/>
      <c r="R4145" s="8"/>
      <c r="S4145" s="9"/>
      <c r="T4145" s="8"/>
      <c r="U4145" s="8"/>
      <c r="V4145" s="9"/>
      <c r="W4145" s="8"/>
      <c r="X4145" s="8"/>
      <c r="Y4145" s="9"/>
      <c r="Z4145" s="8"/>
      <c r="AA4145" s="8"/>
      <c r="AB4145" s="9"/>
      <c r="AC4145" s="8"/>
      <c r="AD4145" s="8"/>
      <c r="AE4145" s="9"/>
      <c r="AF4145" s="8"/>
      <c r="AG4145" s="8"/>
      <c r="AH4145" s="9"/>
      <c r="AI4145" s="13"/>
      <c r="AJ4145" s="8"/>
      <c r="AK4145" s="8"/>
      <c r="AL4145" s="8"/>
      <c r="AM4145" s="3"/>
    </row>
    <row r="4146" spans="1:39" s="10" customFormat="1" ht="18.95" customHeight="1" x14ac:dyDescent="0.25">
      <c r="A4146" s="8"/>
      <c r="B4146" s="8"/>
      <c r="C4146" s="8"/>
      <c r="D4146" s="9"/>
      <c r="E4146" s="8"/>
      <c r="F4146" s="8"/>
      <c r="G4146" s="9"/>
      <c r="H4146" s="8"/>
      <c r="I4146" s="8"/>
      <c r="J4146" s="9"/>
      <c r="K4146" s="8"/>
      <c r="L4146" s="8"/>
      <c r="M4146" s="9"/>
      <c r="N4146" s="8"/>
      <c r="O4146" s="8"/>
      <c r="P4146" s="9"/>
      <c r="Q4146" s="8"/>
      <c r="R4146" s="8"/>
      <c r="S4146" s="9"/>
      <c r="T4146" s="8"/>
      <c r="U4146" s="8"/>
      <c r="V4146" s="9"/>
      <c r="W4146" s="8"/>
      <c r="X4146" s="8"/>
      <c r="Y4146" s="9"/>
      <c r="Z4146" s="8"/>
      <c r="AA4146" s="8"/>
      <c r="AB4146" s="9"/>
      <c r="AC4146" s="8"/>
      <c r="AD4146" s="8"/>
      <c r="AE4146" s="9"/>
      <c r="AF4146" s="8"/>
      <c r="AG4146" s="8"/>
      <c r="AH4146" s="9"/>
      <c r="AI4146" s="13"/>
      <c r="AJ4146" s="8"/>
      <c r="AK4146" s="8"/>
      <c r="AL4146" s="8"/>
      <c r="AM4146" s="3"/>
    </row>
    <row r="4147" spans="1:39" s="10" customFormat="1" ht="18.95" customHeight="1" x14ac:dyDescent="0.25">
      <c r="A4147" s="8"/>
      <c r="B4147" s="8"/>
      <c r="C4147" s="8"/>
      <c r="D4147" s="9"/>
      <c r="E4147" s="8"/>
      <c r="F4147" s="8"/>
      <c r="G4147" s="9"/>
      <c r="H4147" s="8"/>
      <c r="I4147" s="8"/>
      <c r="J4147" s="9"/>
      <c r="K4147" s="8"/>
      <c r="L4147" s="8"/>
      <c r="M4147" s="9"/>
      <c r="N4147" s="8"/>
      <c r="O4147" s="8"/>
      <c r="P4147" s="9"/>
      <c r="Q4147" s="8"/>
      <c r="R4147" s="8"/>
      <c r="S4147" s="9"/>
      <c r="T4147" s="8"/>
      <c r="U4147" s="8"/>
      <c r="V4147" s="9"/>
      <c r="W4147" s="8"/>
      <c r="X4147" s="8"/>
      <c r="Y4147" s="9"/>
      <c r="Z4147" s="8"/>
      <c r="AA4147" s="8"/>
      <c r="AB4147" s="9"/>
      <c r="AC4147" s="8"/>
      <c r="AD4147" s="8"/>
      <c r="AE4147" s="9"/>
      <c r="AF4147" s="8"/>
      <c r="AG4147" s="8"/>
      <c r="AH4147" s="9"/>
      <c r="AI4147" s="13"/>
      <c r="AJ4147" s="8"/>
      <c r="AK4147" s="8"/>
      <c r="AL4147" s="8"/>
      <c r="AM4147" s="3"/>
    </row>
    <row r="4148" spans="1:39" s="10" customFormat="1" ht="18.95" customHeight="1" x14ac:dyDescent="0.25">
      <c r="A4148" s="8"/>
      <c r="B4148" s="8"/>
      <c r="C4148" s="8"/>
      <c r="D4148" s="9"/>
      <c r="E4148" s="8"/>
      <c r="F4148" s="8"/>
      <c r="G4148" s="9"/>
      <c r="H4148" s="8"/>
      <c r="I4148" s="8"/>
      <c r="J4148" s="9"/>
      <c r="K4148" s="8"/>
      <c r="L4148" s="8"/>
      <c r="M4148" s="9"/>
      <c r="N4148" s="8"/>
      <c r="O4148" s="8"/>
      <c r="P4148" s="9"/>
      <c r="Q4148" s="8"/>
      <c r="R4148" s="8"/>
      <c r="S4148" s="9"/>
      <c r="T4148" s="8"/>
      <c r="U4148" s="8"/>
      <c r="V4148" s="9"/>
      <c r="W4148" s="8"/>
      <c r="X4148" s="8"/>
      <c r="Y4148" s="9"/>
      <c r="Z4148" s="8"/>
      <c r="AA4148" s="8"/>
      <c r="AB4148" s="9"/>
      <c r="AC4148" s="8"/>
      <c r="AD4148" s="8"/>
      <c r="AE4148" s="9"/>
      <c r="AF4148" s="8"/>
      <c r="AG4148" s="8"/>
      <c r="AH4148" s="9"/>
      <c r="AI4148" s="13"/>
      <c r="AJ4148" s="8"/>
      <c r="AK4148" s="8"/>
      <c r="AL4148" s="8"/>
      <c r="AM4148" s="3"/>
    </row>
    <row r="4149" spans="1:39" s="10" customFormat="1" ht="18.95" customHeight="1" x14ac:dyDescent="0.25">
      <c r="A4149" s="8"/>
      <c r="B4149" s="8"/>
      <c r="C4149" s="8"/>
      <c r="D4149" s="9"/>
      <c r="E4149" s="8"/>
      <c r="F4149" s="8"/>
      <c r="G4149" s="9"/>
      <c r="H4149" s="8"/>
      <c r="I4149" s="8"/>
      <c r="J4149" s="9"/>
      <c r="K4149" s="8"/>
      <c r="L4149" s="8"/>
      <c r="M4149" s="9"/>
      <c r="N4149" s="8"/>
      <c r="O4149" s="8"/>
      <c r="P4149" s="9"/>
      <c r="Q4149" s="8"/>
      <c r="R4149" s="8"/>
      <c r="S4149" s="9"/>
      <c r="T4149" s="8"/>
      <c r="U4149" s="8"/>
      <c r="V4149" s="9"/>
      <c r="W4149" s="8"/>
      <c r="X4149" s="8"/>
      <c r="Y4149" s="9"/>
      <c r="Z4149" s="8"/>
      <c r="AA4149" s="8"/>
      <c r="AB4149" s="9"/>
      <c r="AC4149" s="8"/>
      <c r="AD4149" s="8"/>
      <c r="AE4149" s="9"/>
      <c r="AF4149" s="8"/>
      <c r="AG4149" s="8"/>
      <c r="AH4149" s="9"/>
      <c r="AI4149" s="13"/>
      <c r="AJ4149" s="8"/>
      <c r="AK4149" s="8"/>
      <c r="AL4149" s="8"/>
      <c r="AM4149" s="3"/>
    </row>
    <row r="4150" spans="1:39" s="10" customFormat="1" ht="18.95" customHeight="1" x14ac:dyDescent="0.25">
      <c r="A4150" s="8"/>
      <c r="B4150" s="8"/>
      <c r="C4150" s="8"/>
      <c r="D4150" s="9"/>
      <c r="E4150" s="8"/>
      <c r="F4150" s="8"/>
      <c r="G4150" s="9"/>
      <c r="H4150" s="8"/>
      <c r="I4150" s="8"/>
      <c r="J4150" s="9"/>
      <c r="K4150" s="8"/>
      <c r="L4150" s="8"/>
      <c r="M4150" s="9"/>
      <c r="N4150" s="8"/>
      <c r="O4150" s="8"/>
      <c r="P4150" s="9"/>
      <c r="Q4150" s="8"/>
      <c r="R4150" s="8"/>
      <c r="S4150" s="9"/>
      <c r="T4150" s="8"/>
      <c r="U4150" s="8"/>
      <c r="V4150" s="9"/>
      <c r="W4150" s="8"/>
      <c r="X4150" s="8"/>
      <c r="Y4150" s="9"/>
      <c r="Z4150" s="8"/>
      <c r="AA4150" s="8"/>
      <c r="AB4150" s="9"/>
      <c r="AC4150" s="8"/>
      <c r="AD4150" s="8"/>
      <c r="AE4150" s="9"/>
      <c r="AF4150" s="8"/>
      <c r="AG4150" s="8"/>
      <c r="AH4150" s="9"/>
      <c r="AI4150" s="13"/>
      <c r="AJ4150" s="8"/>
      <c r="AK4150" s="8"/>
      <c r="AL4150" s="8"/>
      <c r="AM4150" s="3"/>
    </row>
    <row r="4151" spans="1:39" s="10" customFormat="1" ht="18.95" customHeight="1" x14ac:dyDescent="0.25">
      <c r="A4151" s="8"/>
      <c r="B4151" s="8"/>
      <c r="C4151" s="8"/>
      <c r="D4151" s="9"/>
      <c r="E4151" s="8"/>
      <c r="F4151" s="8"/>
      <c r="G4151" s="9"/>
      <c r="H4151" s="8"/>
      <c r="I4151" s="8"/>
      <c r="J4151" s="9"/>
      <c r="K4151" s="8"/>
      <c r="L4151" s="8"/>
      <c r="M4151" s="9"/>
      <c r="N4151" s="8"/>
      <c r="O4151" s="8"/>
      <c r="P4151" s="9"/>
      <c r="Q4151" s="8"/>
      <c r="R4151" s="8"/>
      <c r="S4151" s="9"/>
      <c r="T4151" s="8"/>
      <c r="U4151" s="8"/>
      <c r="V4151" s="9"/>
      <c r="W4151" s="8"/>
      <c r="X4151" s="8"/>
      <c r="Y4151" s="9"/>
      <c r="Z4151" s="8"/>
      <c r="AA4151" s="8"/>
      <c r="AB4151" s="9"/>
      <c r="AC4151" s="8"/>
      <c r="AD4151" s="8"/>
      <c r="AE4151" s="9"/>
      <c r="AF4151" s="8"/>
      <c r="AG4151" s="8"/>
      <c r="AH4151" s="9"/>
      <c r="AI4151" s="13"/>
      <c r="AJ4151" s="8"/>
      <c r="AK4151" s="8"/>
      <c r="AL4151" s="8"/>
      <c r="AM4151" s="3"/>
    </row>
    <row r="4152" spans="1:39" s="10" customFormat="1" ht="18.95" customHeight="1" x14ac:dyDescent="0.25">
      <c r="A4152" s="8"/>
      <c r="B4152" s="8"/>
      <c r="C4152" s="8"/>
      <c r="D4152" s="9"/>
      <c r="E4152" s="8"/>
      <c r="F4152" s="8"/>
      <c r="G4152" s="9"/>
      <c r="H4152" s="8"/>
      <c r="I4152" s="8"/>
      <c r="J4152" s="9"/>
      <c r="K4152" s="8"/>
      <c r="L4152" s="8"/>
      <c r="M4152" s="9"/>
      <c r="N4152" s="8"/>
      <c r="O4152" s="8"/>
      <c r="P4152" s="9"/>
      <c r="Q4152" s="8"/>
      <c r="R4152" s="8"/>
      <c r="S4152" s="9"/>
      <c r="T4152" s="8"/>
      <c r="U4152" s="8"/>
      <c r="V4152" s="9"/>
      <c r="W4152" s="8"/>
      <c r="X4152" s="8"/>
      <c r="Y4152" s="9"/>
      <c r="Z4152" s="8"/>
      <c r="AA4152" s="8"/>
      <c r="AB4152" s="9"/>
      <c r="AC4152" s="8"/>
      <c r="AD4152" s="8"/>
      <c r="AE4152" s="9"/>
      <c r="AF4152" s="8"/>
      <c r="AG4152" s="8"/>
      <c r="AH4152" s="9"/>
      <c r="AI4152" s="13"/>
      <c r="AJ4152" s="8"/>
      <c r="AK4152" s="8"/>
      <c r="AL4152" s="8"/>
      <c r="AM4152" s="3"/>
    </row>
    <row r="4153" spans="1:39" s="10" customFormat="1" ht="18.95" customHeight="1" x14ac:dyDescent="0.25">
      <c r="A4153" s="8"/>
      <c r="B4153" s="8"/>
      <c r="C4153" s="8"/>
      <c r="D4153" s="9"/>
      <c r="E4153" s="8"/>
      <c r="F4153" s="8"/>
      <c r="G4153" s="9"/>
      <c r="H4153" s="8"/>
      <c r="I4153" s="8"/>
      <c r="J4153" s="9"/>
      <c r="K4153" s="8"/>
      <c r="L4153" s="8"/>
      <c r="M4153" s="9"/>
      <c r="N4153" s="8"/>
      <c r="O4153" s="8"/>
      <c r="P4153" s="9"/>
      <c r="Q4153" s="8"/>
      <c r="R4153" s="8"/>
      <c r="S4153" s="9"/>
      <c r="T4153" s="8"/>
      <c r="U4153" s="8"/>
      <c r="V4153" s="9"/>
      <c r="W4153" s="8"/>
      <c r="X4153" s="8"/>
      <c r="Y4153" s="9"/>
      <c r="Z4153" s="8"/>
      <c r="AA4153" s="8"/>
      <c r="AB4153" s="9"/>
      <c r="AC4153" s="8"/>
      <c r="AD4153" s="8"/>
      <c r="AE4153" s="9"/>
      <c r="AF4153" s="8"/>
      <c r="AG4153" s="8"/>
      <c r="AH4153" s="9"/>
      <c r="AI4153" s="13"/>
      <c r="AJ4153" s="8"/>
      <c r="AK4153" s="8"/>
      <c r="AL4153" s="8"/>
      <c r="AM4153" s="3"/>
    </row>
    <row r="4154" spans="1:39" s="10" customFormat="1" ht="18.95" customHeight="1" x14ac:dyDescent="0.25">
      <c r="A4154" s="8"/>
      <c r="B4154" s="8"/>
      <c r="C4154" s="8"/>
      <c r="D4154" s="9"/>
      <c r="E4154" s="8"/>
      <c r="F4154" s="8"/>
      <c r="G4154" s="9"/>
      <c r="H4154" s="8"/>
      <c r="I4154" s="8"/>
      <c r="J4154" s="9"/>
      <c r="K4154" s="8"/>
      <c r="L4154" s="8"/>
      <c r="M4154" s="9"/>
      <c r="N4154" s="8"/>
      <c r="O4154" s="8"/>
      <c r="P4154" s="9"/>
      <c r="Q4154" s="8"/>
      <c r="R4154" s="8"/>
      <c r="S4154" s="9"/>
      <c r="T4154" s="8"/>
      <c r="U4154" s="8"/>
      <c r="V4154" s="9"/>
      <c r="W4154" s="8"/>
      <c r="X4154" s="8"/>
      <c r="Y4154" s="9"/>
      <c r="Z4154" s="8"/>
      <c r="AA4154" s="8"/>
      <c r="AB4154" s="9"/>
      <c r="AC4154" s="8"/>
      <c r="AD4154" s="8"/>
      <c r="AE4154" s="9"/>
      <c r="AF4154" s="8"/>
      <c r="AG4154" s="8"/>
      <c r="AH4154" s="9"/>
      <c r="AI4154" s="13"/>
      <c r="AJ4154" s="8"/>
      <c r="AK4154" s="8"/>
      <c r="AL4154" s="8"/>
      <c r="AM4154" s="3"/>
    </row>
    <row r="4155" spans="1:39" s="10" customFormat="1" ht="18.95" customHeight="1" x14ac:dyDescent="0.25">
      <c r="A4155" s="8"/>
      <c r="B4155" s="8"/>
      <c r="C4155" s="8"/>
      <c r="D4155" s="9"/>
      <c r="E4155" s="8"/>
      <c r="F4155" s="8"/>
      <c r="G4155" s="9"/>
      <c r="H4155" s="8"/>
      <c r="I4155" s="8"/>
      <c r="J4155" s="9"/>
      <c r="K4155" s="8"/>
      <c r="L4155" s="8"/>
      <c r="M4155" s="9"/>
      <c r="N4155" s="8"/>
      <c r="O4155" s="8"/>
      <c r="P4155" s="9"/>
      <c r="Q4155" s="8"/>
      <c r="R4155" s="8"/>
      <c r="S4155" s="9"/>
      <c r="T4155" s="8"/>
      <c r="U4155" s="8"/>
      <c r="V4155" s="9"/>
      <c r="W4155" s="8"/>
      <c r="X4155" s="8"/>
      <c r="Y4155" s="9"/>
      <c r="Z4155" s="8"/>
      <c r="AA4155" s="8"/>
      <c r="AB4155" s="9"/>
      <c r="AC4155" s="8"/>
      <c r="AD4155" s="8"/>
      <c r="AE4155" s="9"/>
      <c r="AF4155" s="8"/>
      <c r="AG4155" s="8"/>
      <c r="AH4155" s="9"/>
      <c r="AI4155" s="13"/>
      <c r="AJ4155" s="8"/>
      <c r="AK4155" s="8"/>
      <c r="AL4155" s="8"/>
      <c r="AM4155" s="3"/>
    </row>
    <row r="4156" spans="1:39" s="10" customFormat="1" ht="18.95" customHeight="1" x14ac:dyDescent="0.25">
      <c r="A4156" s="8"/>
      <c r="B4156" s="8"/>
      <c r="C4156" s="8"/>
      <c r="D4156" s="9"/>
      <c r="E4156" s="8"/>
      <c r="F4156" s="8"/>
      <c r="G4156" s="9"/>
      <c r="H4156" s="8"/>
      <c r="I4156" s="8"/>
      <c r="J4156" s="9"/>
      <c r="K4156" s="8"/>
      <c r="L4156" s="8"/>
      <c r="M4156" s="9"/>
      <c r="N4156" s="8"/>
      <c r="O4156" s="8"/>
      <c r="P4156" s="9"/>
      <c r="Q4156" s="8"/>
      <c r="R4156" s="8"/>
      <c r="S4156" s="9"/>
      <c r="T4156" s="8"/>
      <c r="U4156" s="8"/>
      <c r="V4156" s="9"/>
      <c r="W4156" s="8"/>
      <c r="X4156" s="8"/>
      <c r="Y4156" s="9"/>
      <c r="Z4156" s="8"/>
      <c r="AA4156" s="8"/>
      <c r="AB4156" s="9"/>
      <c r="AC4156" s="8"/>
      <c r="AD4156" s="8"/>
      <c r="AE4156" s="9"/>
      <c r="AF4156" s="8"/>
      <c r="AG4156" s="8"/>
      <c r="AH4156" s="9"/>
      <c r="AI4156" s="13"/>
      <c r="AJ4156" s="8"/>
      <c r="AK4156" s="8"/>
      <c r="AL4156" s="8"/>
      <c r="AM4156" s="3"/>
    </row>
    <row r="4157" spans="1:39" s="10" customFormat="1" ht="18.95" customHeight="1" x14ac:dyDescent="0.25">
      <c r="A4157" s="8"/>
      <c r="B4157" s="8"/>
      <c r="C4157" s="8"/>
      <c r="D4157" s="9"/>
      <c r="E4157" s="8"/>
      <c r="F4157" s="8"/>
      <c r="G4157" s="9"/>
      <c r="H4157" s="8"/>
      <c r="I4157" s="8"/>
      <c r="J4157" s="9"/>
      <c r="K4157" s="8"/>
      <c r="L4157" s="8"/>
      <c r="M4157" s="9"/>
      <c r="N4157" s="8"/>
      <c r="O4157" s="8"/>
      <c r="P4157" s="9"/>
      <c r="Q4157" s="8"/>
      <c r="R4157" s="8"/>
      <c r="S4157" s="9"/>
      <c r="T4157" s="8"/>
      <c r="U4157" s="8"/>
      <c r="V4157" s="9"/>
      <c r="W4157" s="8"/>
      <c r="X4157" s="8"/>
      <c r="Y4157" s="9"/>
      <c r="Z4157" s="8"/>
      <c r="AA4157" s="8"/>
      <c r="AB4157" s="9"/>
      <c r="AC4157" s="8"/>
      <c r="AD4157" s="8"/>
      <c r="AE4157" s="9"/>
      <c r="AF4157" s="8"/>
      <c r="AG4157" s="8"/>
      <c r="AH4157" s="9"/>
      <c r="AI4157" s="13"/>
      <c r="AJ4157" s="8"/>
      <c r="AK4157" s="8"/>
      <c r="AL4157" s="8"/>
      <c r="AM4157" s="3"/>
    </row>
    <row r="4158" spans="1:39" s="10" customFormat="1" ht="18.95" customHeight="1" x14ac:dyDescent="0.25">
      <c r="A4158" s="8"/>
      <c r="B4158" s="8"/>
      <c r="C4158" s="8"/>
      <c r="D4158" s="9"/>
      <c r="E4158" s="8"/>
      <c r="F4158" s="8"/>
      <c r="G4158" s="9"/>
      <c r="H4158" s="8"/>
      <c r="I4158" s="8"/>
      <c r="J4158" s="9"/>
      <c r="K4158" s="8"/>
      <c r="L4158" s="8"/>
      <c r="M4158" s="9"/>
      <c r="N4158" s="8"/>
      <c r="O4158" s="8"/>
      <c r="P4158" s="9"/>
      <c r="Q4158" s="8"/>
      <c r="R4158" s="8"/>
      <c r="S4158" s="9"/>
      <c r="T4158" s="8"/>
      <c r="U4158" s="8"/>
      <c r="V4158" s="9"/>
      <c r="W4158" s="8"/>
      <c r="X4158" s="8"/>
      <c r="Y4158" s="9"/>
      <c r="Z4158" s="8"/>
      <c r="AA4158" s="8"/>
      <c r="AB4158" s="9"/>
      <c r="AC4158" s="8"/>
      <c r="AD4158" s="8"/>
      <c r="AE4158" s="9"/>
      <c r="AF4158" s="8"/>
      <c r="AG4158" s="8"/>
      <c r="AH4158" s="9"/>
      <c r="AI4158" s="13"/>
      <c r="AJ4158" s="8"/>
      <c r="AK4158" s="8"/>
      <c r="AL4158" s="8"/>
      <c r="AM4158" s="3"/>
    </row>
    <row r="4159" spans="1:39" s="10" customFormat="1" ht="18.95" customHeight="1" x14ac:dyDescent="0.25">
      <c r="A4159" s="8"/>
      <c r="B4159" s="8"/>
      <c r="C4159" s="8"/>
      <c r="D4159" s="9"/>
      <c r="E4159" s="8"/>
      <c r="F4159" s="8"/>
      <c r="G4159" s="9"/>
      <c r="H4159" s="8"/>
      <c r="I4159" s="8"/>
      <c r="J4159" s="9"/>
      <c r="K4159" s="8"/>
      <c r="L4159" s="8"/>
      <c r="M4159" s="9"/>
      <c r="N4159" s="8"/>
      <c r="O4159" s="8"/>
      <c r="P4159" s="9"/>
      <c r="Q4159" s="8"/>
      <c r="R4159" s="8"/>
      <c r="S4159" s="9"/>
      <c r="T4159" s="8"/>
      <c r="U4159" s="8"/>
      <c r="V4159" s="9"/>
      <c r="W4159" s="8"/>
      <c r="X4159" s="8"/>
      <c r="Y4159" s="9"/>
      <c r="Z4159" s="8"/>
      <c r="AA4159" s="8"/>
      <c r="AB4159" s="9"/>
      <c r="AC4159" s="8"/>
      <c r="AD4159" s="8"/>
      <c r="AE4159" s="9"/>
      <c r="AF4159" s="8"/>
      <c r="AG4159" s="8"/>
      <c r="AH4159" s="9"/>
      <c r="AI4159" s="13"/>
      <c r="AJ4159" s="8"/>
      <c r="AK4159" s="8"/>
      <c r="AL4159" s="8"/>
      <c r="AM4159" s="3"/>
    </row>
    <row r="4160" spans="1:39" s="10" customFormat="1" ht="18.95" customHeight="1" x14ac:dyDescent="0.25">
      <c r="A4160" s="8"/>
      <c r="B4160" s="8"/>
      <c r="C4160" s="8"/>
      <c r="D4160" s="9"/>
      <c r="E4160" s="8"/>
      <c r="F4160" s="8"/>
      <c r="G4160" s="9"/>
      <c r="H4160" s="8"/>
      <c r="I4160" s="8"/>
      <c r="J4160" s="9"/>
      <c r="K4160" s="8"/>
      <c r="L4160" s="8"/>
      <c r="M4160" s="9"/>
      <c r="N4160" s="8"/>
      <c r="O4160" s="8"/>
      <c r="P4160" s="9"/>
      <c r="Q4160" s="8"/>
      <c r="R4160" s="8"/>
      <c r="S4160" s="9"/>
      <c r="T4160" s="8"/>
      <c r="U4160" s="8"/>
      <c r="V4160" s="9"/>
      <c r="W4160" s="8"/>
      <c r="X4160" s="8"/>
      <c r="Y4160" s="9"/>
      <c r="Z4160" s="8"/>
      <c r="AA4160" s="8"/>
      <c r="AB4160" s="9"/>
      <c r="AC4160" s="8"/>
      <c r="AD4160" s="8"/>
      <c r="AE4160" s="9"/>
      <c r="AF4160" s="8"/>
      <c r="AG4160" s="8"/>
      <c r="AH4160" s="9"/>
      <c r="AI4160" s="13"/>
      <c r="AJ4160" s="8"/>
      <c r="AK4160" s="8"/>
      <c r="AL4160" s="8"/>
      <c r="AM4160" s="3"/>
    </row>
    <row r="4161" spans="1:39" s="10" customFormat="1" ht="18.95" customHeight="1" x14ac:dyDescent="0.25">
      <c r="A4161" s="8"/>
      <c r="B4161" s="8"/>
      <c r="C4161" s="8"/>
      <c r="D4161" s="9"/>
      <c r="E4161" s="8"/>
      <c r="F4161" s="8"/>
      <c r="G4161" s="9"/>
      <c r="H4161" s="8"/>
      <c r="I4161" s="8"/>
      <c r="J4161" s="9"/>
      <c r="K4161" s="8"/>
      <c r="L4161" s="8"/>
      <c r="M4161" s="9"/>
      <c r="N4161" s="8"/>
      <c r="O4161" s="8"/>
      <c r="P4161" s="9"/>
      <c r="Q4161" s="8"/>
      <c r="R4161" s="8"/>
      <c r="S4161" s="9"/>
      <c r="T4161" s="8"/>
      <c r="U4161" s="8"/>
      <c r="V4161" s="9"/>
      <c r="W4161" s="8"/>
      <c r="X4161" s="8"/>
      <c r="Y4161" s="9"/>
      <c r="Z4161" s="8"/>
      <c r="AA4161" s="8"/>
      <c r="AB4161" s="9"/>
      <c r="AC4161" s="8"/>
      <c r="AD4161" s="8"/>
      <c r="AE4161" s="9"/>
      <c r="AF4161" s="8"/>
      <c r="AG4161" s="8"/>
      <c r="AH4161" s="9"/>
      <c r="AI4161" s="13"/>
      <c r="AJ4161" s="8"/>
      <c r="AK4161" s="8"/>
      <c r="AL4161" s="8"/>
      <c r="AM4161" s="3"/>
    </row>
    <row r="4162" spans="1:39" s="10" customFormat="1" ht="18.95" customHeight="1" x14ac:dyDescent="0.25">
      <c r="A4162" s="8"/>
      <c r="B4162" s="8"/>
      <c r="C4162" s="8"/>
      <c r="D4162" s="9"/>
      <c r="E4162" s="8"/>
      <c r="F4162" s="8"/>
      <c r="G4162" s="9"/>
      <c r="H4162" s="8"/>
      <c r="I4162" s="8"/>
      <c r="J4162" s="9"/>
      <c r="K4162" s="8"/>
      <c r="L4162" s="8"/>
      <c r="M4162" s="9"/>
      <c r="N4162" s="8"/>
      <c r="O4162" s="8"/>
      <c r="P4162" s="9"/>
      <c r="Q4162" s="8"/>
      <c r="R4162" s="8"/>
      <c r="S4162" s="9"/>
      <c r="T4162" s="8"/>
      <c r="U4162" s="8"/>
      <c r="V4162" s="9"/>
      <c r="W4162" s="8"/>
      <c r="X4162" s="8"/>
      <c r="Y4162" s="9"/>
      <c r="Z4162" s="8"/>
      <c r="AA4162" s="8"/>
      <c r="AB4162" s="9"/>
      <c r="AC4162" s="8"/>
      <c r="AD4162" s="8"/>
      <c r="AE4162" s="9"/>
      <c r="AF4162" s="8"/>
      <c r="AG4162" s="8"/>
      <c r="AH4162" s="9"/>
      <c r="AI4162" s="13"/>
      <c r="AJ4162" s="8"/>
      <c r="AK4162" s="8"/>
      <c r="AL4162" s="8"/>
      <c r="AM4162" s="3"/>
    </row>
    <row r="4163" spans="1:39" s="10" customFormat="1" ht="18.95" customHeight="1" x14ac:dyDescent="0.25">
      <c r="A4163" s="8"/>
      <c r="B4163" s="8"/>
      <c r="C4163" s="8"/>
      <c r="D4163" s="9"/>
      <c r="E4163" s="8"/>
      <c r="F4163" s="8"/>
      <c r="G4163" s="9"/>
      <c r="H4163" s="8"/>
      <c r="I4163" s="8"/>
      <c r="J4163" s="9"/>
      <c r="K4163" s="8"/>
      <c r="L4163" s="8"/>
      <c r="M4163" s="9"/>
      <c r="N4163" s="8"/>
      <c r="O4163" s="8"/>
      <c r="P4163" s="9"/>
      <c r="Q4163" s="8"/>
      <c r="R4163" s="8"/>
      <c r="S4163" s="9"/>
      <c r="T4163" s="8"/>
      <c r="U4163" s="8"/>
      <c r="V4163" s="9"/>
      <c r="W4163" s="8"/>
      <c r="X4163" s="8"/>
      <c r="Y4163" s="9"/>
      <c r="Z4163" s="8"/>
      <c r="AA4163" s="8"/>
      <c r="AB4163" s="9"/>
      <c r="AC4163" s="8"/>
      <c r="AD4163" s="8"/>
      <c r="AE4163" s="9"/>
      <c r="AF4163" s="8"/>
      <c r="AG4163" s="8"/>
      <c r="AH4163" s="9"/>
      <c r="AI4163" s="13"/>
      <c r="AJ4163" s="8"/>
      <c r="AK4163" s="8"/>
      <c r="AL4163" s="8"/>
      <c r="AM4163" s="3"/>
    </row>
    <row r="4164" spans="1:39" s="10" customFormat="1" ht="18.95" customHeight="1" x14ac:dyDescent="0.25">
      <c r="A4164" s="8"/>
      <c r="B4164" s="8"/>
      <c r="C4164" s="8"/>
      <c r="D4164" s="9"/>
      <c r="E4164" s="8"/>
      <c r="F4164" s="8"/>
      <c r="G4164" s="9"/>
      <c r="H4164" s="8"/>
      <c r="I4164" s="8"/>
      <c r="J4164" s="9"/>
      <c r="K4164" s="8"/>
      <c r="L4164" s="8"/>
      <c r="M4164" s="9"/>
      <c r="N4164" s="8"/>
      <c r="O4164" s="8"/>
      <c r="P4164" s="9"/>
      <c r="Q4164" s="8"/>
      <c r="R4164" s="8"/>
      <c r="S4164" s="9"/>
      <c r="T4164" s="8"/>
      <c r="U4164" s="8"/>
      <c r="V4164" s="9"/>
      <c r="W4164" s="8"/>
      <c r="X4164" s="8"/>
      <c r="Y4164" s="9"/>
      <c r="Z4164" s="8"/>
      <c r="AA4164" s="8"/>
      <c r="AB4164" s="9"/>
      <c r="AC4164" s="8"/>
      <c r="AD4164" s="8"/>
      <c r="AE4164" s="9"/>
      <c r="AF4164" s="8"/>
      <c r="AG4164" s="8"/>
      <c r="AH4164" s="9"/>
      <c r="AI4164" s="13"/>
      <c r="AJ4164" s="8"/>
      <c r="AK4164" s="8"/>
      <c r="AL4164" s="8"/>
      <c r="AM4164" s="3"/>
    </row>
    <row r="4165" spans="1:39" s="10" customFormat="1" ht="18.95" customHeight="1" x14ac:dyDescent="0.25">
      <c r="A4165" s="8"/>
      <c r="B4165" s="8"/>
      <c r="C4165" s="8"/>
      <c r="D4165" s="9"/>
      <c r="E4165" s="8"/>
      <c r="F4165" s="8"/>
      <c r="G4165" s="9"/>
      <c r="H4165" s="8"/>
      <c r="I4165" s="8"/>
      <c r="J4165" s="9"/>
      <c r="K4165" s="8"/>
      <c r="L4165" s="8"/>
      <c r="M4165" s="9"/>
      <c r="N4165" s="8"/>
      <c r="O4165" s="8"/>
      <c r="P4165" s="9"/>
      <c r="Q4165" s="8"/>
      <c r="R4165" s="8"/>
      <c r="S4165" s="9"/>
      <c r="T4165" s="8"/>
      <c r="U4165" s="8"/>
      <c r="V4165" s="9"/>
      <c r="W4165" s="8"/>
      <c r="X4165" s="8"/>
      <c r="Y4165" s="9"/>
      <c r="Z4165" s="8"/>
      <c r="AA4165" s="8"/>
      <c r="AB4165" s="9"/>
      <c r="AC4165" s="8"/>
      <c r="AD4165" s="8"/>
      <c r="AE4165" s="9"/>
      <c r="AF4165" s="8"/>
      <c r="AG4165" s="8"/>
      <c r="AH4165" s="9"/>
      <c r="AI4165" s="13"/>
      <c r="AJ4165" s="8"/>
      <c r="AK4165" s="8"/>
      <c r="AL4165" s="8"/>
      <c r="AM4165" s="3"/>
    </row>
    <row r="4166" spans="1:39" s="10" customFormat="1" ht="18.95" customHeight="1" x14ac:dyDescent="0.25">
      <c r="A4166" s="8"/>
      <c r="B4166" s="8"/>
      <c r="C4166" s="8"/>
      <c r="D4166" s="9"/>
      <c r="E4166" s="8"/>
      <c r="F4166" s="8"/>
      <c r="G4166" s="9"/>
      <c r="H4166" s="8"/>
      <c r="I4166" s="8"/>
      <c r="J4166" s="9"/>
      <c r="K4166" s="8"/>
      <c r="L4166" s="8"/>
      <c r="M4166" s="9"/>
      <c r="N4166" s="8"/>
      <c r="O4166" s="8"/>
      <c r="P4166" s="9"/>
      <c r="Q4166" s="8"/>
      <c r="R4166" s="8"/>
      <c r="S4166" s="9"/>
      <c r="T4166" s="8"/>
      <c r="U4166" s="8"/>
      <c r="V4166" s="9"/>
      <c r="W4166" s="8"/>
      <c r="X4166" s="8"/>
      <c r="Y4166" s="9"/>
      <c r="Z4166" s="8"/>
      <c r="AA4166" s="8"/>
      <c r="AB4166" s="9"/>
      <c r="AC4166" s="8"/>
      <c r="AD4166" s="8"/>
      <c r="AE4166" s="9"/>
      <c r="AF4166" s="8"/>
      <c r="AG4166" s="8"/>
      <c r="AH4166" s="9"/>
      <c r="AI4166" s="13"/>
      <c r="AJ4166" s="8"/>
      <c r="AK4166" s="8"/>
      <c r="AL4166" s="8"/>
      <c r="AM4166" s="3"/>
    </row>
    <row r="4167" spans="1:39" s="10" customFormat="1" ht="18.95" customHeight="1" x14ac:dyDescent="0.25">
      <c r="A4167" s="8"/>
      <c r="B4167" s="8"/>
      <c r="C4167" s="8"/>
      <c r="D4167" s="9"/>
      <c r="E4167" s="8"/>
      <c r="F4167" s="8"/>
      <c r="G4167" s="9"/>
      <c r="H4167" s="8"/>
      <c r="I4167" s="8"/>
      <c r="J4167" s="9"/>
      <c r="K4167" s="8"/>
      <c r="L4167" s="8"/>
      <c r="M4167" s="9"/>
      <c r="N4167" s="8"/>
      <c r="O4167" s="8"/>
      <c r="P4167" s="9"/>
      <c r="Q4167" s="8"/>
      <c r="R4167" s="8"/>
      <c r="S4167" s="9"/>
      <c r="T4167" s="8"/>
      <c r="U4167" s="8"/>
      <c r="V4167" s="9"/>
      <c r="W4167" s="8"/>
      <c r="X4167" s="8"/>
      <c r="Y4167" s="9"/>
      <c r="Z4167" s="8"/>
      <c r="AA4167" s="8"/>
      <c r="AB4167" s="9"/>
      <c r="AC4167" s="8"/>
      <c r="AD4167" s="8"/>
      <c r="AE4167" s="9"/>
      <c r="AF4167" s="8"/>
      <c r="AG4167" s="8"/>
      <c r="AH4167" s="9"/>
      <c r="AI4167" s="13"/>
      <c r="AJ4167" s="8"/>
      <c r="AK4167" s="8"/>
      <c r="AL4167" s="8"/>
      <c r="AM4167" s="3"/>
    </row>
    <row r="4168" spans="1:39" s="10" customFormat="1" ht="18.95" customHeight="1" x14ac:dyDescent="0.25">
      <c r="A4168" s="8"/>
      <c r="B4168" s="8"/>
      <c r="C4168" s="8"/>
      <c r="D4168" s="9"/>
      <c r="E4168" s="8"/>
      <c r="F4168" s="8"/>
      <c r="G4168" s="9"/>
      <c r="H4168" s="8"/>
      <c r="I4168" s="8"/>
      <c r="J4168" s="9"/>
      <c r="K4168" s="8"/>
      <c r="L4168" s="8"/>
      <c r="M4168" s="9"/>
      <c r="N4168" s="8"/>
      <c r="O4168" s="8"/>
      <c r="P4168" s="9"/>
      <c r="Q4168" s="8"/>
      <c r="R4168" s="8"/>
      <c r="S4168" s="9"/>
      <c r="T4168" s="8"/>
      <c r="U4168" s="8"/>
      <c r="V4168" s="9"/>
      <c r="W4168" s="8"/>
      <c r="X4168" s="8"/>
      <c r="Y4168" s="9"/>
      <c r="Z4168" s="8"/>
      <c r="AA4168" s="8"/>
      <c r="AB4168" s="9"/>
      <c r="AC4168" s="8"/>
      <c r="AD4168" s="8"/>
      <c r="AE4168" s="9"/>
      <c r="AF4168" s="8"/>
      <c r="AG4168" s="8"/>
      <c r="AH4168" s="9"/>
      <c r="AI4168" s="13"/>
      <c r="AJ4168" s="8"/>
      <c r="AK4168" s="8"/>
      <c r="AL4168" s="8"/>
      <c r="AM4168" s="3"/>
    </row>
    <row r="4169" spans="1:39" s="10" customFormat="1" ht="18.95" customHeight="1" x14ac:dyDescent="0.25">
      <c r="A4169" s="8"/>
      <c r="B4169" s="8"/>
      <c r="C4169" s="8"/>
      <c r="D4169" s="9"/>
      <c r="E4169" s="8"/>
      <c r="F4169" s="8"/>
      <c r="G4169" s="9"/>
      <c r="H4169" s="8"/>
      <c r="I4169" s="8"/>
      <c r="J4169" s="9"/>
      <c r="K4169" s="8"/>
      <c r="L4169" s="8"/>
      <c r="M4169" s="9"/>
      <c r="N4169" s="8"/>
      <c r="O4169" s="8"/>
      <c r="P4169" s="9"/>
      <c r="Q4169" s="8"/>
      <c r="R4169" s="8"/>
      <c r="S4169" s="9"/>
      <c r="T4169" s="8"/>
      <c r="U4169" s="8"/>
      <c r="V4169" s="9"/>
      <c r="W4169" s="8"/>
      <c r="X4169" s="8"/>
      <c r="Y4169" s="9"/>
      <c r="Z4169" s="8"/>
      <c r="AA4169" s="8"/>
      <c r="AB4169" s="9"/>
      <c r="AC4169" s="8"/>
      <c r="AD4169" s="8"/>
      <c r="AE4169" s="9"/>
      <c r="AF4169" s="8"/>
      <c r="AG4169" s="8"/>
      <c r="AH4169" s="9"/>
      <c r="AI4169" s="13"/>
      <c r="AJ4169" s="8"/>
      <c r="AK4169" s="8"/>
      <c r="AL4169" s="8"/>
      <c r="AM4169" s="3"/>
    </row>
    <row r="4170" spans="1:39" s="10" customFormat="1" ht="18.95" customHeight="1" x14ac:dyDescent="0.25">
      <c r="A4170" s="8"/>
      <c r="B4170" s="8"/>
      <c r="C4170" s="8"/>
      <c r="D4170" s="9"/>
      <c r="E4170" s="8"/>
      <c r="F4170" s="8"/>
      <c r="G4170" s="9"/>
      <c r="H4170" s="8"/>
      <c r="I4170" s="8"/>
      <c r="J4170" s="9"/>
      <c r="K4170" s="8"/>
      <c r="L4170" s="8"/>
      <c r="M4170" s="9"/>
      <c r="N4170" s="8"/>
      <c r="O4170" s="8"/>
      <c r="P4170" s="9"/>
      <c r="Q4170" s="8"/>
      <c r="R4170" s="8"/>
      <c r="S4170" s="9"/>
      <c r="T4170" s="8"/>
      <c r="U4170" s="8"/>
      <c r="V4170" s="9"/>
      <c r="W4170" s="8"/>
      <c r="X4170" s="8"/>
      <c r="Y4170" s="9"/>
      <c r="Z4170" s="8"/>
      <c r="AA4170" s="8"/>
      <c r="AB4170" s="9"/>
      <c r="AC4170" s="8"/>
      <c r="AD4170" s="8"/>
      <c r="AE4170" s="9"/>
      <c r="AF4170" s="8"/>
      <c r="AG4170" s="8"/>
      <c r="AH4170" s="9"/>
      <c r="AI4170" s="13"/>
      <c r="AJ4170" s="8"/>
      <c r="AK4170" s="8"/>
      <c r="AL4170" s="8"/>
      <c r="AM4170" s="3"/>
    </row>
    <row r="4171" spans="1:39" s="10" customFormat="1" ht="18.95" customHeight="1" x14ac:dyDescent="0.25">
      <c r="A4171" s="8"/>
      <c r="B4171" s="8"/>
      <c r="C4171" s="8"/>
      <c r="D4171" s="9"/>
      <c r="E4171" s="8"/>
      <c r="F4171" s="8"/>
      <c r="G4171" s="9"/>
      <c r="H4171" s="8"/>
      <c r="I4171" s="8"/>
      <c r="J4171" s="9"/>
      <c r="K4171" s="8"/>
      <c r="L4171" s="8"/>
      <c r="M4171" s="9"/>
      <c r="N4171" s="8"/>
      <c r="O4171" s="8"/>
      <c r="P4171" s="9"/>
      <c r="Q4171" s="8"/>
      <c r="R4171" s="8"/>
      <c r="S4171" s="9"/>
      <c r="T4171" s="8"/>
      <c r="U4171" s="8"/>
      <c r="V4171" s="9"/>
      <c r="W4171" s="8"/>
      <c r="X4171" s="8"/>
      <c r="Y4171" s="9"/>
      <c r="Z4171" s="8"/>
      <c r="AA4171" s="8"/>
      <c r="AB4171" s="9"/>
      <c r="AC4171" s="8"/>
      <c r="AD4171" s="8"/>
      <c r="AE4171" s="9"/>
      <c r="AF4171" s="8"/>
      <c r="AG4171" s="8"/>
      <c r="AH4171" s="9"/>
      <c r="AI4171" s="13"/>
      <c r="AJ4171" s="8"/>
      <c r="AK4171" s="8"/>
      <c r="AL4171" s="8"/>
      <c r="AM4171" s="3"/>
    </row>
    <row r="4172" spans="1:39" s="10" customFormat="1" ht="18.95" customHeight="1" x14ac:dyDescent="0.25">
      <c r="A4172" s="8"/>
      <c r="B4172" s="8"/>
      <c r="C4172" s="8"/>
      <c r="D4172" s="9"/>
      <c r="E4172" s="8"/>
      <c r="F4172" s="8"/>
      <c r="G4172" s="9"/>
      <c r="H4172" s="8"/>
      <c r="I4172" s="8"/>
      <c r="J4172" s="9"/>
      <c r="K4172" s="8"/>
      <c r="L4172" s="8"/>
      <c r="M4172" s="9"/>
      <c r="N4172" s="8"/>
      <c r="O4172" s="8"/>
      <c r="P4172" s="9"/>
      <c r="Q4172" s="8"/>
      <c r="R4172" s="8"/>
      <c r="S4172" s="9"/>
      <c r="T4172" s="8"/>
      <c r="U4172" s="8"/>
      <c r="V4172" s="9"/>
      <c r="W4172" s="8"/>
      <c r="X4172" s="8"/>
      <c r="Y4172" s="9"/>
      <c r="Z4172" s="8"/>
      <c r="AA4172" s="8"/>
      <c r="AB4172" s="9"/>
      <c r="AC4172" s="8"/>
      <c r="AD4172" s="8"/>
      <c r="AE4172" s="9"/>
      <c r="AF4172" s="8"/>
      <c r="AG4172" s="8"/>
      <c r="AH4172" s="9"/>
      <c r="AI4172" s="13"/>
      <c r="AJ4172" s="8"/>
      <c r="AK4172" s="8"/>
      <c r="AL4172" s="8"/>
      <c r="AM4172" s="3"/>
    </row>
    <row r="4173" spans="1:39" s="10" customFormat="1" ht="18.95" customHeight="1" x14ac:dyDescent="0.25">
      <c r="A4173" s="8"/>
      <c r="B4173" s="8"/>
      <c r="C4173" s="8"/>
      <c r="D4173" s="9"/>
      <c r="E4173" s="8"/>
      <c r="F4173" s="8"/>
      <c r="G4173" s="9"/>
      <c r="H4173" s="8"/>
      <c r="I4173" s="8"/>
      <c r="J4173" s="9"/>
      <c r="K4173" s="8"/>
      <c r="L4173" s="8"/>
      <c r="M4173" s="9"/>
      <c r="N4173" s="8"/>
      <c r="O4173" s="8"/>
      <c r="P4173" s="9"/>
      <c r="Q4173" s="8"/>
      <c r="R4173" s="8"/>
      <c r="S4173" s="9"/>
      <c r="T4173" s="8"/>
      <c r="U4173" s="8"/>
      <c r="V4173" s="9"/>
      <c r="W4173" s="8"/>
      <c r="X4173" s="8"/>
      <c r="Y4173" s="9"/>
      <c r="Z4173" s="8"/>
      <c r="AA4173" s="8"/>
      <c r="AB4173" s="9"/>
      <c r="AC4173" s="8"/>
      <c r="AD4173" s="8"/>
      <c r="AE4173" s="9"/>
      <c r="AF4173" s="8"/>
      <c r="AG4173" s="8"/>
      <c r="AH4173" s="9"/>
      <c r="AI4173" s="13"/>
      <c r="AJ4173" s="8"/>
      <c r="AK4173" s="8"/>
      <c r="AL4173" s="8"/>
      <c r="AM4173" s="3"/>
    </row>
    <row r="4174" spans="1:39" s="10" customFormat="1" ht="18.95" customHeight="1" x14ac:dyDescent="0.25">
      <c r="A4174" s="8"/>
      <c r="B4174" s="8"/>
      <c r="C4174" s="8"/>
      <c r="D4174" s="9"/>
      <c r="E4174" s="8"/>
      <c r="F4174" s="8"/>
      <c r="G4174" s="9"/>
      <c r="H4174" s="8"/>
      <c r="I4174" s="8"/>
      <c r="J4174" s="9"/>
      <c r="K4174" s="8"/>
      <c r="L4174" s="8"/>
      <c r="M4174" s="9"/>
      <c r="N4174" s="8"/>
      <c r="O4174" s="8"/>
      <c r="P4174" s="9"/>
      <c r="Q4174" s="8"/>
      <c r="R4174" s="8"/>
      <c r="S4174" s="9"/>
      <c r="T4174" s="8"/>
      <c r="U4174" s="8"/>
      <c r="V4174" s="9"/>
      <c r="W4174" s="8"/>
      <c r="X4174" s="8"/>
      <c r="Y4174" s="9"/>
      <c r="Z4174" s="8"/>
      <c r="AA4174" s="8"/>
      <c r="AB4174" s="9"/>
      <c r="AC4174" s="8"/>
      <c r="AD4174" s="8"/>
      <c r="AE4174" s="9"/>
      <c r="AF4174" s="8"/>
      <c r="AG4174" s="8"/>
      <c r="AH4174" s="9"/>
      <c r="AI4174" s="13"/>
      <c r="AJ4174" s="8"/>
      <c r="AK4174" s="8"/>
      <c r="AL4174" s="8"/>
      <c r="AM4174" s="3"/>
    </row>
    <row r="4175" spans="1:39" s="10" customFormat="1" ht="18.95" customHeight="1" x14ac:dyDescent="0.25">
      <c r="A4175" s="8"/>
      <c r="B4175" s="8"/>
      <c r="C4175" s="8"/>
      <c r="D4175" s="9"/>
      <c r="E4175" s="8"/>
      <c r="F4175" s="8"/>
      <c r="G4175" s="9"/>
      <c r="H4175" s="8"/>
      <c r="I4175" s="8"/>
      <c r="J4175" s="9"/>
      <c r="K4175" s="8"/>
      <c r="L4175" s="8"/>
      <c r="M4175" s="9"/>
      <c r="N4175" s="8"/>
      <c r="O4175" s="8"/>
      <c r="P4175" s="9"/>
      <c r="Q4175" s="8"/>
      <c r="R4175" s="8"/>
      <c r="S4175" s="9"/>
      <c r="T4175" s="8"/>
      <c r="U4175" s="8"/>
      <c r="V4175" s="9"/>
      <c r="W4175" s="8"/>
      <c r="X4175" s="8"/>
      <c r="Y4175" s="9"/>
      <c r="Z4175" s="8"/>
      <c r="AA4175" s="8"/>
      <c r="AB4175" s="9"/>
      <c r="AC4175" s="8"/>
      <c r="AD4175" s="8"/>
      <c r="AE4175" s="9"/>
      <c r="AF4175" s="8"/>
      <c r="AG4175" s="8"/>
      <c r="AH4175" s="9"/>
      <c r="AI4175" s="13"/>
      <c r="AJ4175" s="8"/>
      <c r="AK4175" s="8"/>
      <c r="AL4175" s="8"/>
      <c r="AM4175" s="3"/>
    </row>
    <row r="4176" spans="1:39" s="10" customFormat="1" ht="18.95" customHeight="1" x14ac:dyDescent="0.25">
      <c r="A4176" s="8"/>
      <c r="B4176" s="8"/>
      <c r="C4176" s="8"/>
      <c r="D4176" s="9"/>
      <c r="E4176" s="8"/>
      <c r="F4176" s="8"/>
      <c r="G4176" s="9"/>
      <c r="H4176" s="8"/>
      <c r="I4176" s="8"/>
      <c r="J4176" s="9"/>
      <c r="K4176" s="8"/>
      <c r="L4176" s="8"/>
      <c r="M4176" s="9"/>
      <c r="N4176" s="8"/>
      <c r="O4176" s="8"/>
      <c r="P4176" s="9"/>
      <c r="Q4176" s="8"/>
      <c r="R4176" s="8"/>
      <c r="S4176" s="9"/>
      <c r="T4176" s="8"/>
      <c r="U4176" s="8"/>
      <c r="V4176" s="9"/>
      <c r="W4176" s="8"/>
      <c r="X4176" s="8"/>
      <c r="Y4176" s="9"/>
      <c r="Z4176" s="8"/>
      <c r="AA4176" s="8"/>
      <c r="AB4176" s="9"/>
      <c r="AC4176" s="8"/>
      <c r="AD4176" s="8"/>
      <c r="AE4176" s="9"/>
      <c r="AF4176" s="8"/>
      <c r="AG4176" s="8"/>
      <c r="AH4176" s="9"/>
      <c r="AI4176" s="13"/>
      <c r="AJ4176" s="8"/>
      <c r="AK4176" s="8"/>
      <c r="AL4176" s="8"/>
      <c r="AM4176" s="3"/>
    </row>
    <row r="4177" spans="1:39" s="10" customFormat="1" ht="18.95" customHeight="1" x14ac:dyDescent="0.25">
      <c r="A4177" s="8"/>
      <c r="B4177" s="8"/>
      <c r="C4177" s="8"/>
      <c r="D4177" s="9"/>
      <c r="E4177" s="8"/>
      <c r="F4177" s="8"/>
      <c r="G4177" s="9"/>
      <c r="H4177" s="8"/>
      <c r="I4177" s="8"/>
      <c r="J4177" s="9"/>
      <c r="K4177" s="8"/>
      <c r="L4177" s="8"/>
      <c r="M4177" s="9"/>
      <c r="N4177" s="8"/>
      <c r="O4177" s="8"/>
      <c r="P4177" s="9"/>
      <c r="Q4177" s="8"/>
      <c r="R4177" s="8"/>
      <c r="S4177" s="9"/>
      <c r="T4177" s="8"/>
      <c r="U4177" s="8"/>
      <c r="V4177" s="9"/>
      <c r="W4177" s="8"/>
      <c r="X4177" s="8"/>
      <c r="Y4177" s="9"/>
      <c r="Z4177" s="8"/>
      <c r="AA4177" s="8"/>
      <c r="AB4177" s="9"/>
      <c r="AC4177" s="8"/>
      <c r="AD4177" s="8"/>
      <c r="AE4177" s="9"/>
      <c r="AF4177" s="8"/>
      <c r="AG4177" s="8"/>
      <c r="AH4177" s="9"/>
      <c r="AI4177" s="13"/>
      <c r="AJ4177" s="8"/>
      <c r="AK4177" s="8"/>
      <c r="AL4177" s="8"/>
      <c r="AM4177" s="3"/>
    </row>
    <row r="4178" spans="1:39" s="10" customFormat="1" ht="18.95" customHeight="1" x14ac:dyDescent="0.25">
      <c r="A4178" s="8"/>
      <c r="B4178" s="8"/>
      <c r="C4178" s="8"/>
      <c r="D4178" s="9"/>
      <c r="E4178" s="8"/>
      <c r="F4178" s="8"/>
      <c r="G4178" s="9"/>
      <c r="H4178" s="8"/>
      <c r="I4178" s="8"/>
      <c r="J4178" s="9"/>
      <c r="K4178" s="8"/>
      <c r="L4178" s="8"/>
      <c r="M4178" s="9"/>
      <c r="N4178" s="8"/>
      <c r="O4178" s="8"/>
      <c r="P4178" s="9"/>
      <c r="Q4178" s="8"/>
      <c r="R4178" s="8"/>
      <c r="S4178" s="9"/>
      <c r="T4178" s="8"/>
      <c r="U4178" s="8"/>
      <c r="V4178" s="9"/>
      <c r="W4178" s="8"/>
      <c r="X4178" s="8"/>
      <c r="Y4178" s="9"/>
      <c r="Z4178" s="8"/>
      <c r="AA4178" s="8"/>
      <c r="AB4178" s="9"/>
      <c r="AC4178" s="8"/>
      <c r="AD4178" s="8"/>
      <c r="AE4178" s="9"/>
      <c r="AF4178" s="8"/>
      <c r="AG4178" s="8"/>
      <c r="AH4178" s="9"/>
      <c r="AI4178" s="13"/>
      <c r="AJ4178" s="8"/>
      <c r="AK4178" s="8"/>
      <c r="AL4178" s="8"/>
      <c r="AM4178" s="3"/>
    </row>
    <row r="4179" spans="1:39" s="10" customFormat="1" ht="18.95" customHeight="1" x14ac:dyDescent="0.25">
      <c r="A4179" s="8"/>
      <c r="B4179" s="8"/>
      <c r="C4179" s="8"/>
      <c r="D4179" s="9"/>
      <c r="E4179" s="8"/>
      <c r="F4179" s="8"/>
      <c r="G4179" s="9"/>
      <c r="H4179" s="8"/>
      <c r="I4179" s="8"/>
      <c r="J4179" s="9"/>
      <c r="K4179" s="8"/>
      <c r="L4179" s="8"/>
      <c r="M4179" s="9"/>
      <c r="N4179" s="8"/>
      <c r="O4179" s="8"/>
      <c r="P4179" s="9"/>
      <c r="Q4179" s="8"/>
      <c r="R4179" s="8"/>
      <c r="S4179" s="9"/>
      <c r="T4179" s="8"/>
      <c r="U4179" s="8"/>
      <c r="V4179" s="9"/>
      <c r="W4179" s="8"/>
      <c r="X4179" s="8"/>
      <c r="Y4179" s="9"/>
      <c r="Z4179" s="8"/>
      <c r="AA4179" s="8"/>
      <c r="AB4179" s="9"/>
      <c r="AC4179" s="8"/>
      <c r="AD4179" s="8"/>
      <c r="AE4179" s="9"/>
      <c r="AF4179" s="8"/>
      <c r="AG4179" s="8"/>
      <c r="AH4179" s="9"/>
      <c r="AI4179" s="13"/>
      <c r="AJ4179" s="8"/>
      <c r="AK4179" s="8"/>
      <c r="AL4179" s="8"/>
      <c r="AM4179" s="3"/>
    </row>
    <row r="4180" spans="1:39" s="10" customFormat="1" ht="18.95" customHeight="1" x14ac:dyDescent="0.25">
      <c r="A4180" s="8"/>
      <c r="B4180" s="8"/>
      <c r="C4180" s="8"/>
      <c r="D4180" s="9"/>
      <c r="E4180" s="8"/>
      <c r="F4180" s="8"/>
      <c r="G4180" s="9"/>
      <c r="H4180" s="8"/>
      <c r="I4180" s="8"/>
      <c r="J4180" s="9"/>
      <c r="K4180" s="8"/>
      <c r="L4180" s="8"/>
      <c r="M4180" s="9"/>
      <c r="N4180" s="8"/>
      <c r="O4180" s="8"/>
      <c r="P4180" s="9"/>
      <c r="Q4180" s="8"/>
      <c r="R4180" s="8"/>
      <c r="S4180" s="9"/>
      <c r="T4180" s="8"/>
      <c r="U4180" s="8"/>
      <c r="V4180" s="9"/>
      <c r="W4180" s="8"/>
      <c r="X4180" s="8"/>
      <c r="Y4180" s="9"/>
      <c r="Z4180" s="8"/>
      <c r="AA4180" s="8"/>
      <c r="AB4180" s="9"/>
      <c r="AC4180" s="8"/>
      <c r="AD4180" s="8"/>
      <c r="AE4180" s="9"/>
      <c r="AF4180" s="8"/>
      <c r="AG4180" s="8"/>
      <c r="AH4180" s="9"/>
      <c r="AI4180" s="13"/>
      <c r="AJ4180" s="8"/>
      <c r="AK4180" s="8"/>
      <c r="AL4180" s="8"/>
      <c r="AM4180" s="3"/>
    </row>
    <row r="4181" spans="1:39" s="10" customFormat="1" ht="18.95" customHeight="1" x14ac:dyDescent="0.25">
      <c r="A4181" s="8"/>
      <c r="B4181" s="8"/>
      <c r="C4181" s="8"/>
      <c r="D4181" s="9"/>
      <c r="E4181" s="8"/>
      <c r="F4181" s="8"/>
      <c r="G4181" s="9"/>
      <c r="H4181" s="8"/>
      <c r="I4181" s="8"/>
      <c r="J4181" s="9"/>
      <c r="K4181" s="8"/>
      <c r="L4181" s="8"/>
      <c r="M4181" s="9"/>
      <c r="N4181" s="8"/>
      <c r="O4181" s="8"/>
      <c r="P4181" s="9"/>
      <c r="Q4181" s="8"/>
      <c r="R4181" s="8"/>
      <c r="S4181" s="9"/>
      <c r="T4181" s="8"/>
      <c r="U4181" s="8"/>
      <c r="V4181" s="9"/>
      <c r="W4181" s="8"/>
      <c r="X4181" s="8"/>
      <c r="Y4181" s="9"/>
      <c r="Z4181" s="8"/>
      <c r="AA4181" s="8"/>
      <c r="AB4181" s="9"/>
      <c r="AC4181" s="8"/>
      <c r="AD4181" s="8"/>
      <c r="AE4181" s="9"/>
      <c r="AF4181" s="8"/>
      <c r="AG4181" s="8"/>
      <c r="AH4181" s="9"/>
      <c r="AI4181" s="13"/>
      <c r="AJ4181" s="8"/>
      <c r="AK4181" s="8"/>
      <c r="AL4181" s="8"/>
      <c r="AM4181" s="3"/>
    </row>
    <row r="4182" spans="1:39" s="10" customFormat="1" ht="18.95" customHeight="1" x14ac:dyDescent="0.25">
      <c r="A4182" s="8"/>
      <c r="B4182" s="8"/>
      <c r="C4182" s="8"/>
      <c r="D4182" s="9"/>
      <c r="E4182" s="8"/>
      <c r="F4182" s="8"/>
      <c r="G4182" s="9"/>
      <c r="H4182" s="8"/>
      <c r="I4182" s="8"/>
      <c r="J4182" s="9"/>
      <c r="K4182" s="8"/>
      <c r="L4182" s="8"/>
      <c r="M4182" s="9"/>
      <c r="N4182" s="8"/>
      <c r="O4182" s="8"/>
      <c r="P4182" s="9"/>
      <c r="Q4182" s="8"/>
      <c r="R4182" s="8"/>
      <c r="S4182" s="9"/>
      <c r="T4182" s="8"/>
      <c r="U4182" s="8"/>
      <c r="V4182" s="9"/>
      <c r="W4182" s="8"/>
      <c r="X4182" s="8"/>
      <c r="Y4182" s="9"/>
      <c r="Z4182" s="8"/>
      <c r="AA4182" s="8"/>
      <c r="AB4182" s="9"/>
      <c r="AC4182" s="8"/>
      <c r="AD4182" s="8"/>
      <c r="AE4182" s="9"/>
      <c r="AF4182" s="8"/>
      <c r="AG4182" s="8"/>
      <c r="AH4182" s="9"/>
      <c r="AI4182" s="13"/>
      <c r="AJ4182" s="8"/>
      <c r="AK4182" s="8"/>
      <c r="AL4182" s="8"/>
      <c r="AM4182" s="3"/>
    </row>
    <row r="4183" spans="1:39" s="10" customFormat="1" ht="18.95" customHeight="1" x14ac:dyDescent="0.25">
      <c r="A4183" s="8"/>
      <c r="B4183" s="8"/>
      <c r="C4183" s="8"/>
      <c r="D4183" s="9"/>
      <c r="E4183" s="8"/>
      <c r="F4183" s="8"/>
      <c r="G4183" s="9"/>
      <c r="H4183" s="8"/>
      <c r="I4183" s="8"/>
      <c r="J4183" s="9"/>
      <c r="K4183" s="8"/>
      <c r="L4183" s="8"/>
      <c r="M4183" s="9"/>
      <c r="N4183" s="8"/>
      <c r="O4183" s="8"/>
      <c r="P4183" s="9"/>
      <c r="Q4183" s="8"/>
      <c r="R4183" s="8"/>
      <c r="S4183" s="9"/>
      <c r="T4183" s="8"/>
      <c r="U4183" s="8"/>
      <c r="V4183" s="9"/>
      <c r="W4183" s="8"/>
      <c r="X4183" s="8"/>
      <c r="Y4183" s="9"/>
      <c r="Z4183" s="8"/>
      <c r="AA4183" s="8"/>
      <c r="AB4183" s="9"/>
      <c r="AC4183" s="8"/>
      <c r="AD4183" s="8"/>
      <c r="AE4183" s="9"/>
      <c r="AF4183" s="8"/>
      <c r="AG4183" s="8"/>
      <c r="AH4183" s="9"/>
      <c r="AI4183" s="13"/>
      <c r="AJ4183" s="8"/>
      <c r="AK4183" s="8"/>
      <c r="AL4183" s="8"/>
      <c r="AM4183" s="3"/>
    </row>
    <row r="4184" spans="1:39" s="10" customFormat="1" ht="18.95" customHeight="1" x14ac:dyDescent="0.25">
      <c r="A4184" s="8"/>
      <c r="B4184" s="8"/>
      <c r="C4184" s="8"/>
      <c r="D4184" s="9"/>
      <c r="E4184" s="8"/>
      <c r="F4184" s="8"/>
      <c r="G4184" s="9"/>
      <c r="H4184" s="8"/>
      <c r="I4184" s="8"/>
      <c r="J4184" s="9"/>
      <c r="K4184" s="8"/>
      <c r="L4184" s="8"/>
      <c r="M4184" s="9"/>
      <c r="N4184" s="8"/>
      <c r="O4184" s="8"/>
      <c r="P4184" s="9"/>
      <c r="Q4184" s="8"/>
      <c r="R4184" s="8"/>
      <c r="S4184" s="9"/>
      <c r="T4184" s="8"/>
      <c r="U4184" s="8"/>
      <c r="V4184" s="9"/>
      <c r="W4184" s="8"/>
      <c r="X4184" s="8"/>
      <c r="Y4184" s="9"/>
      <c r="Z4184" s="8"/>
      <c r="AA4184" s="8"/>
      <c r="AB4184" s="9"/>
      <c r="AC4184" s="8"/>
      <c r="AD4184" s="8"/>
      <c r="AE4184" s="9"/>
      <c r="AF4184" s="8"/>
      <c r="AG4184" s="8"/>
      <c r="AH4184" s="9"/>
      <c r="AI4184" s="13"/>
      <c r="AJ4184" s="8"/>
      <c r="AK4184" s="8"/>
      <c r="AL4184" s="8"/>
      <c r="AM4184" s="3"/>
    </row>
    <row r="4185" spans="1:39" s="10" customFormat="1" ht="18.95" customHeight="1" x14ac:dyDescent="0.25">
      <c r="A4185" s="8"/>
      <c r="B4185" s="8"/>
      <c r="C4185" s="8"/>
      <c r="D4185" s="9"/>
      <c r="E4185" s="8"/>
      <c r="F4185" s="8"/>
      <c r="G4185" s="9"/>
      <c r="H4185" s="8"/>
      <c r="I4185" s="8"/>
      <c r="J4185" s="9"/>
      <c r="K4185" s="8"/>
      <c r="L4185" s="8"/>
      <c r="M4185" s="9"/>
      <c r="N4185" s="8"/>
      <c r="O4185" s="8"/>
      <c r="P4185" s="9"/>
      <c r="Q4185" s="8"/>
      <c r="R4185" s="8"/>
      <c r="S4185" s="9"/>
      <c r="T4185" s="8"/>
      <c r="U4185" s="8"/>
      <c r="V4185" s="9"/>
      <c r="W4185" s="8"/>
      <c r="X4185" s="8"/>
      <c r="Y4185" s="9"/>
      <c r="Z4185" s="8"/>
      <c r="AA4185" s="8"/>
      <c r="AB4185" s="9"/>
      <c r="AC4185" s="8"/>
      <c r="AD4185" s="8"/>
      <c r="AE4185" s="9"/>
      <c r="AF4185" s="8"/>
      <c r="AG4185" s="8"/>
      <c r="AH4185" s="9"/>
      <c r="AI4185" s="13"/>
      <c r="AJ4185" s="8"/>
      <c r="AK4185" s="8"/>
      <c r="AL4185" s="8"/>
      <c r="AM4185" s="3"/>
    </row>
    <row r="4186" spans="1:39" s="10" customFormat="1" ht="18.95" customHeight="1" x14ac:dyDescent="0.25">
      <c r="A4186" s="8"/>
      <c r="B4186" s="8"/>
      <c r="C4186" s="8"/>
      <c r="D4186" s="9"/>
      <c r="E4186" s="8"/>
      <c r="F4186" s="8"/>
      <c r="G4186" s="9"/>
      <c r="H4186" s="8"/>
      <c r="I4186" s="8"/>
      <c r="J4186" s="9"/>
      <c r="K4186" s="8"/>
      <c r="L4186" s="8"/>
      <c r="M4186" s="9"/>
      <c r="N4186" s="8"/>
      <c r="O4186" s="8"/>
      <c r="P4186" s="9"/>
      <c r="Q4186" s="8"/>
      <c r="R4186" s="8"/>
      <c r="S4186" s="9"/>
      <c r="T4186" s="8"/>
      <c r="U4186" s="8"/>
      <c r="V4186" s="9"/>
      <c r="W4186" s="8"/>
      <c r="X4186" s="8"/>
      <c r="Y4186" s="9"/>
      <c r="Z4186" s="8"/>
      <c r="AA4186" s="8"/>
      <c r="AB4186" s="9"/>
      <c r="AC4186" s="8"/>
      <c r="AD4186" s="8"/>
      <c r="AE4186" s="9"/>
      <c r="AF4186" s="8"/>
      <c r="AG4186" s="8"/>
      <c r="AH4186" s="9"/>
      <c r="AI4186" s="13"/>
      <c r="AJ4186" s="8"/>
      <c r="AK4186" s="8"/>
      <c r="AL4186" s="8"/>
      <c r="AM4186" s="3"/>
    </row>
    <row r="4187" spans="1:39" s="10" customFormat="1" ht="18.95" customHeight="1" x14ac:dyDescent="0.25">
      <c r="A4187" s="8"/>
      <c r="B4187" s="8"/>
      <c r="C4187" s="8"/>
      <c r="D4187" s="9"/>
      <c r="E4187" s="8"/>
      <c r="F4187" s="8"/>
      <c r="G4187" s="9"/>
      <c r="H4187" s="8"/>
      <c r="I4187" s="8"/>
      <c r="J4187" s="9"/>
      <c r="K4187" s="8"/>
      <c r="L4187" s="8"/>
      <c r="M4187" s="9"/>
      <c r="N4187" s="8"/>
      <c r="O4187" s="8"/>
      <c r="P4187" s="9"/>
      <c r="Q4187" s="8"/>
      <c r="R4187" s="8"/>
      <c r="S4187" s="9"/>
      <c r="T4187" s="8"/>
      <c r="U4187" s="8"/>
      <c r="V4187" s="9"/>
      <c r="W4187" s="8"/>
      <c r="X4187" s="8"/>
      <c r="Y4187" s="9"/>
      <c r="Z4187" s="8"/>
      <c r="AA4187" s="8"/>
      <c r="AB4187" s="9"/>
      <c r="AC4187" s="8"/>
      <c r="AD4187" s="8"/>
      <c r="AE4187" s="9"/>
      <c r="AF4187" s="8"/>
      <c r="AG4187" s="8"/>
      <c r="AH4187" s="9"/>
      <c r="AI4187" s="13"/>
      <c r="AJ4187" s="8"/>
      <c r="AK4187" s="8"/>
      <c r="AL4187" s="8"/>
      <c r="AM4187" s="3"/>
    </row>
    <row r="4188" spans="1:39" s="10" customFormat="1" ht="18.95" customHeight="1" x14ac:dyDescent="0.25">
      <c r="A4188" s="8"/>
      <c r="B4188" s="8"/>
      <c r="C4188" s="8"/>
      <c r="D4188" s="9"/>
      <c r="E4188" s="8"/>
      <c r="F4188" s="8"/>
      <c r="G4188" s="9"/>
      <c r="H4188" s="8"/>
      <c r="I4188" s="8"/>
      <c r="J4188" s="9"/>
      <c r="K4188" s="8"/>
      <c r="L4188" s="8"/>
      <c r="M4188" s="9"/>
      <c r="N4188" s="8"/>
      <c r="O4188" s="8"/>
      <c r="P4188" s="9"/>
      <c r="Q4188" s="8"/>
      <c r="R4188" s="8"/>
      <c r="S4188" s="9"/>
      <c r="T4188" s="8"/>
      <c r="U4188" s="8"/>
      <c r="V4188" s="9"/>
      <c r="W4188" s="8"/>
      <c r="X4188" s="8"/>
      <c r="Y4188" s="9"/>
      <c r="Z4188" s="8"/>
      <c r="AA4188" s="8"/>
      <c r="AB4188" s="9"/>
      <c r="AC4188" s="8"/>
      <c r="AD4188" s="8"/>
      <c r="AE4188" s="9"/>
      <c r="AF4188" s="8"/>
      <c r="AG4188" s="8"/>
      <c r="AH4188" s="9"/>
      <c r="AI4188" s="13"/>
      <c r="AJ4188" s="8"/>
      <c r="AK4188" s="8"/>
      <c r="AL4188" s="8"/>
      <c r="AM4188" s="3"/>
    </row>
    <row r="4189" spans="1:39" s="10" customFormat="1" ht="18.95" customHeight="1" x14ac:dyDescent="0.25">
      <c r="A4189" s="8"/>
      <c r="B4189" s="8"/>
      <c r="C4189" s="8"/>
      <c r="D4189" s="9"/>
      <c r="E4189" s="8"/>
      <c r="F4189" s="8"/>
      <c r="G4189" s="9"/>
      <c r="H4189" s="8"/>
      <c r="I4189" s="8"/>
      <c r="J4189" s="9"/>
      <c r="K4189" s="8"/>
      <c r="L4189" s="8"/>
      <c r="M4189" s="9"/>
      <c r="N4189" s="8"/>
      <c r="O4189" s="8"/>
      <c r="P4189" s="9"/>
      <c r="Q4189" s="8"/>
      <c r="R4189" s="8"/>
      <c r="S4189" s="9"/>
      <c r="T4189" s="8"/>
      <c r="U4189" s="8"/>
      <c r="V4189" s="9"/>
      <c r="W4189" s="8"/>
      <c r="X4189" s="8"/>
      <c r="Y4189" s="9"/>
      <c r="Z4189" s="8"/>
      <c r="AA4189" s="8"/>
      <c r="AB4189" s="9"/>
      <c r="AC4189" s="8"/>
      <c r="AD4189" s="8"/>
      <c r="AE4189" s="9"/>
      <c r="AF4189" s="8"/>
      <c r="AG4189" s="8"/>
      <c r="AH4189" s="9"/>
      <c r="AI4189" s="13"/>
      <c r="AJ4189" s="8"/>
      <c r="AK4189" s="8"/>
      <c r="AL4189" s="8"/>
      <c r="AM4189" s="3"/>
    </row>
    <row r="4190" spans="1:39" s="10" customFormat="1" ht="18.95" customHeight="1" x14ac:dyDescent="0.25">
      <c r="A4190" s="8"/>
      <c r="B4190" s="8"/>
      <c r="C4190" s="8"/>
      <c r="D4190" s="9"/>
      <c r="E4190" s="8"/>
      <c r="F4190" s="8"/>
      <c r="G4190" s="9"/>
      <c r="H4190" s="8"/>
      <c r="I4190" s="8"/>
      <c r="J4190" s="9"/>
      <c r="K4190" s="8"/>
      <c r="L4190" s="8"/>
      <c r="M4190" s="9"/>
      <c r="N4190" s="8"/>
      <c r="O4190" s="8"/>
      <c r="P4190" s="9"/>
      <c r="Q4190" s="8"/>
      <c r="R4190" s="8"/>
      <c r="S4190" s="9"/>
      <c r="T4190" s="8"/>
      <c r="U4190" s="8"/>
      <c r="V4190" s="9"/>
      <c r="W4190" s="8"/>
      <c r="X4190" s="8"/>
      <c r="Y4190" s="9"/>
      <c r="Z4190" s="8"/>
      <c r="AA4190" s="8"/>
      <c r="AB4190" s="9"/>
      <c r="AC4190" s="8"/>
      <c r="AD4190" s="8"/>
      <c r="AE4190" s="9"/>
      <c r="AF4190" s="8"/>
      <c r="AG4190" s="8"/>
      <c r="AH4190" s="9"/>
      <c r="AI4190" s="13"/>
      <c r="AJ4190" s="8"/>
      <c r="AK4190" s="8"/>
      <c r="AL4190" s="8"/>
      <c r="AM4190" s="3"/>
    </row>
    <row r="4191" spans="1:39" s="10" customFormat="1" ht="18.95" customHeight="1" x14ac:dyDescent="0.25">
      <c r="A4191" s="8"/>
      <c r="B4191" s="8"/>
      <c r="C4191" s="8"/>
      <c r="D4191" s="9"/>
      <c r="E4191" s="8"/>
      <c r="F4191" s="8"/>
      <c r="G4191" s="9"/>
      <c r="H4191" s="8"/>
      <c r="I4191" s="8"/>
      <c r="J4191" s="9"/>
      <c r="K4191" s="8"/>
      <c r="L4191" s="8"/>
      <c r="M4191" s="9"/>
      <c r="N4191" s="8"/>
      <c r="O4191" s="8"/>
      <c r="P4191" s="9"/>
      <c r="Q4191" s="8"/>
      <c r="R4191" s="8"/>
      <c r="S4191" s="9"/>
      <c r="T4191" s="8"/>
      <c r="U4191" s="8"/>
      <c r="V4191" s="9"/>
      <c r="W4191" s="8"/>
      <c r="X4191" s="8"/>
      <c r="Y4191" s="9"/>
      <c r="Z4191" s="8"/>
      <c r="AA4191" s="8"/>
      <c r="AB4191" s="9"/>
      <c r="AC4191" s="8"/>
      <c r="AD4191" s="8"/>
      <c r="AE4191" s="9"/>
      <c r="AF4191" s="8"/>
      <c r="AG4191" s="8"/>
      <c r="AH4191" s="9"/>
      <c r="AI4191" s="13"/>
      <c r="AJ4191" s="8"/>
      <c r="AK4191" s="8"/>
      <c r="AL4191" s="8"/>
      <c r="AM4191" s="3"/>
    </row>
    <row r="4192" spans="1:39" s="10" customFormat="1" ht="18.95" customHeight="1" x14ac:dyDescent="0.25">
      <c r="A4192" s="8"/>
      <c r="B4192" s="8"/>
      <c r="C4192" s="8"/>
      <c r="D4192" s="9"/>
      <c r="E4192" s="8"/>
      <c r="F4192" s="8"/>
      <c r="G4192" s="9"/>
      <c r="H4192" s="8"/>
      <c r="I4192" s="8"/>
      <c r="J4192" s="9"/>
      <c r="K4192" s="8"/>
      <c r="L4192" s="8"/>
      <c r="M4192" s="9"/>
      <c r="N4192" s="8"/>
      <c r="O4192" s="8"/>
      <c r="P4192" s="9"/>
      <c r="Q4192" s="8"/>
      <c r="R4192" s="8"/>
      <c r="S4192" s="9"/>
      <c r="T4192" s="8"/>
      <c r="U4192" s="8"/>
      <c r="V4192" s="9"/>
      <c r="W4192" s="8"/>
      <c r="X4192" s="8"/>
      <c r="Y4192" s="9"/>
      <c r="Z4192" s="8"/>
      <c r="AA4192" s="8"/>
      <c r="AB4192" s="9"/>
      <c r="AC4192" s="8"/>
      <c r="AD4192" s="8"/>
      <c r="AE4192" s="9"/>
      <c r="AF4192" s="8"/>
      <c r="AG4192" s="8"/>
      <c r="AH4192" s="9"/>
      <c r="AI4192" s="13"/>
      <c r="AJ4192" s="8"/>
      <c r="AK4192" s="8"/>
      <c r="AL4192" s="8"/>
      <c r="AM4192" s="3"/>
    </row>
    <row r="4193" spans="1:39" s="10" customFormat="1" ht="18.95" customHeight="1" x14ac:dyDescent="0.25">
      <c r="A4193" s="8"/>
      <c r="B4193" s="8"/>
      <c r="C4193" s="8"/>
      <c r="D4193" s="9"/>
      <c r="E4193" s="8"/>
      <c r="F4193" s="8"/>
      <c r="G4193" s="9"/>
      <c r="H4193" s="8"/>
      <c r="I4193" s="8"/>
      <c r="J4193" s="9"/>
      <c r="K4193" s="8"/>
      <c r="L4193" s="8"/>
      <c r="M4193" s="9"/>
      <c r="N4193" s="8"/>
      <c r="O4193" s="8"/>
      <c r="P4193" s="9"/>
      <c r="Q4193" s="8"/>
      <c r="R4193" s="8"/>
      <c r="S4193" s="9"/>
      <c r="T4193" s="8"/>
      <c r="U4193" s="8"/>
      <c r="V4193" s="9"/>
      <c r="W4193" s="8"/>
      <c r="X4193" s="8"/>
      <c r="Y4193" s="9"/>
      <c r="Z4193" s="8"/>
      <c r="AA4193" s="8"/>
      <c r="AB4193" s="9"/>
      <c r="AC4193" s="8"/>
      <c r="AD4193" s="8"/>
      <c r="AE4193" s="9"/>
      <c r="AF4193" s="8"/>
      <c r="AG4193" s="8"/>
      <c r="AH4193" s="9"/>
      <c r="AI4193" s="13"/>
      <c r="AJ4193" s="8"/>
      <c r="AK4193" s="8"/>
      <c r="AL4193" s="8"/>
      <c r="AM4193" s="3"/>
    </row>
    <row r="4194" spans="1:39" s="10" customFormat="1" ht="18.95" customHeight="1" x14ac:dyDescent="0.25">
      <c r="A4194" s="8"/>
      <c r="B4194" s="8"/>
      <c r="C4194" s="8"/>
      <c r="D4194" s="9"/>
      <c r="E4194" s="8"/>
      <c r="F4194" s="8"/>
      <c r="G4194" s="9"/>
      <c r="H4194" s="8"/>
      <c r="I4194" s="8"/>
      <c r="J4194" s="9"/>
      <c r="K4194" s="8"/>
      <c r="L4194" s="8"/>
      <c r="M4194" s="9"/>
      <c r="N4194" s="8"/>
      <c r="O4194" s="8"/>
      <c r="P4194" s="9"/>
      <c r="Q4194" s="8"/>
      <c r="R4194" s="8"/>
      <c r="S4194" s="9"/>
      <c r="T4194" s="8"/>
      <c r="U4194" s="8"/>
      <c r="V4194" s="9"/>
      <c r="W4194" s="8"/>
      <c r="X4194" s="8"/>
      <c r="Y4194" s="9"/>
      <c r="Z4194" s="8"/>
      <c r="AA4194" s="8"/>
      <c r="AB4194" s="9"/>
      <c r="AC4194" s="8"/>
      <c r="AD4194" s="8"/>
      <c r="AE4194" s="9"/>
      <c r="AF4194" s="8"/>
      <c r="AG4194" s="8"/>
      <c r="AH4194" s="9"/>
      <c r="AI4194" s="13"/>
      <c r="AJ4194" s="8"/>
      <c r="AK4194" s="8"/>
      <c r="AL4194" s="8"/>
      <c r="AM4194" s="3"/>
    </row>
    <row r="4195" spans="1:39" s="10" customFormat="1" ht="18.95" customHeight="1" x14ac:dyDescent="0.25">
      <c r="A4195" s="8"/>
      <c r="B4195" s="8"/>
      <c r="C4195" s="8"/>
      <c r="D4195" s="9"/>
      <c r="E4195" s="8"/>
      <c r="F4195" s="8"/>
      <c r="G4195" s="9"/>
      <c r="H4195" s="8"/>
      <c r="I4195" s="8"/>
      <c r="J4195" s="9"/>
      <c r="K4195" s="8"/>
      <c r="L4195" s="8"/>
      <c r="M4195" s="9"/>
      <c r="N4195" s="8"/>
      <c r="O4195" s="8"/>
      <c r="P4195" s="9"/>
      <c r="Q4195" s="8"/>
      <c r="R4195" s="8"/>
      <c r="S4195" s="9"/>
      <c r="T4195" s="8"/>
      <c r="U4195" s="8"/>
      <c r="V4195" s="9"/>
      <c r="W4195" s="8"/>
      <c r="X4195" s="8"/>
      <c r="Y4195" s="9"/>
      <c r="Z4195" s="8"/>
      <c r="AA4195" s="8"/>
      <c r="AB4195" s="9"/>
      <c r="AC4195" s="8"/>
      <c r="AD4195" s="8"/>
      <c r="AE4195" s="9"/>
      <c r="AF4195" s="8"/>
      <c r="AG4195" s="8"/>
      <c r="AH4195" s="9"/>
      <c r="AI4195" s="13"/>
      <c r="AJ4195" s="8"/>
      <c r="AK4195" s="8"/>
      <c r="AL4195" s="8"/>
      <c r="AM4195" s="3"/>
    </row>
    <row r="4196" spans="1:39" s="10" customFormat="1" ht="18.95" customHeight="1" x14ac:dyDescent="0.25">
      <c r="A4196" s="8"/>
      <c r="B4196" s="8"/>
      <c r="C4196" s="8"/>
      <c r="D4196" s="9"/>
      <c r="E4196" s="8"/>
      <c r="F4196" s="8"/>
      <c r="G4196" s="9"/>
      <c r="H4196" s="8"/>
      <c r="I4196" s="8"/>
      <c r="J4196" s="9"/>
      <c r="K4196" s="8"/>
      <c r="L4196" s="8"/>
      <c r="M4196" s="9"/>
      <c r="N4196" s="8"/>
      <c r="O4196" s="8"/>
      <c r="P4196" s="9"/>
      <c r="Q4196" s="8"/>
      <c r="R4196" s="8"/>
      <c r="S4196" s="9"/>
      <c r="T4196" s="8"/>
      <c r="U4196" s="8"/>
      <c r="V4196" s="9"/>
      <c r="W4196" s="8"/>
      <c r="X4196" s="8"/>
      <c r="Y4196" s="9"/>
      <c r="Z4196" s="8"/>
      <c r="AA4196" s="8"/>
      <c r="AB4196" s="9"/>
      <c r="AC4196" s="8"/>
      <c r="AD4196" s="8"/>
      <c r="AE4196" s="9"/>
      <c r="AF4196" s="8"/>
      <c r="AG4196" s="8"/>
      <c r="AH4196" s="9"/>
      <c r="AI4196" s="13"/>
      <c r="AJ4196" s="8"/>
      <c r="AK4196" s="8"/>
      <c r="AL4196" s="8"/>
      <c r="AM4196" s="3"/>
    </row>
    <row r="4197" spans="1:39" s="10" customFormat="1" ht="18.95" customHeight="1" x14ac:dyDescent="0.25">
      <c r="A4197" s="8"/>
      <c r="B4197" s="8"/>
      <c r="C4197" s="8"/>
      <c r="D4197" s="9"/>
      <c r="E4197" s="8"/>
      <c r="F4197" s="8"/>
      <c r="G4197" s="9"/>
      <c r="H4197" s="8"/>
      <c r="I4197" s="8"/>
      <c r="J4197" s="9"/>
      <c r="K4197" s="8"/>
      <c r="L4197" s="8"/>
      <c r="M4197" s="9"/>
      <c r="N4197" s="8"/>
      <c r="O4197" s="8"/>
      <c r="P4197" s="9"/>
      <c r="Q4197" s="8"/>
      <c r="R4197" s="8"/>
      <c r="S4197" s="9"/>
      <c r="T4197" s="8"/>
      <c r="U4197" s="8"/>
      <c r="V4197" s="9"/>
      <c r="W4197" s="8"/>
      <c r="X4197" s="8"/>
      <c r="Y4197" s="9"/>
      <c r="Z4197" s="8"/>
      <c r="AA4197" s="8"/>
      <c r="AB4197" s="9"/>
      <c r="AC4197" s="8"/>
      <c r="AD4197" s="8"/>
      <c r="AE4197" s="9"/>
      <c r="AF4197" s="8"/>
      <c r="AG4197" s="8"/>
      <c r="AH4197" s="9"/>
      <c r="AI4197" s="13"/>
      <c r="AJ4197" s="8"/>
      <c r="AK4197" s="8"/>
      <c r="AL4197" s="8"/>
      <c r="AM4197" s="3"/>
    </row>
    <row r="4198" spans="1:39" s="10" customFormat="1" ht="18.95" customHeight="1" x14ac:dyDescent="0.25">
      <c r="A4198" s="8"/>
      <c r="B4198" s="8"/>
      <c r="C4198" s="8"/>
      <c r="D4198" s="9"/>
      <c r="E4198" s="8"/>
      <c r="F4198" s="8"/>
      <c r="G4198" s="9"/>
      <c r="H4198" s="8"/>
      <c r="I4198" s="8"/>
      <c r="J4198" s="9"/>
      <c r="K4198" s="8"/>
      <c r="L4198" s="8"/>
      <c r="M4198" s="9"/>
      <c r="N4198" s="8"/>
      <c r="O4198" s="8"/>
      <c r="P4198" s="9"/>
      <c r="Q4198" s="8"/>
      <c r="R4198" s="8"/>
      <c r="S4198" s="9"/>
      <c r="T4198" s="8"/>
      <c r="U4198" s="8"/>
      <c r="V4198" s="9"/>
      <c r="W4198" s="8"/>
      <c r="X4198" s="8"/>
      <c r="Y4198" s="9"/>
      <c r="Z4198" s="8"/>
      <c r="AA4198" s="8"/>
      <c r="AB4198" s="9"/>
      <c r="AC4198" s="8"/>
      <c r="AD4198" s="8"/>
      <c r="AE4198" s="9"/>
      <c r="AF4198" s="8"/>
      <c r="AG4198" s="8"/>
      <c r="AH4198" s="9"/>
      <c r="AI4198" s="13"/>
      <c r="AJ4198" s="8"/>
      <c r="AK4198" s="8"/>
      <c r="AL4198" s="8"/>
      <c r="AM4198" s="3"/>
    </row>
    <row r="4199" spans="1:39" s="10" customFormat="1" ht="18.95" customHeight="1" x14ac:dyDescent="0.25">
      <c r="A4199" s="8"/>
      <c r="B4199" s="8"/>
      <c r="C4199" s="8"/>
      <c r="D4199" s="9"/>
      <c r="E4199" s="8"/>
      <c r="F4199" s="8"/>
      <c r="G4199" s="9"/>
      <c r="H4199" s="8"/>
      <c r="I4199" s="8"/>
      <c r="J4199" s="9"/>
      <c r="K4199" s="8"/>
      <c r="L4199" s="8"/>
      <c r="M4199" s="9"/>
      <c r="N4199" s="8"/>
      <c r="O4199" s="8"/>
      <c r="P4199" s="9"/>
      <c r="Q4199" s="8"/>
      <c r="R4199" s="8"/>
      <c r="S4199" s="9"/>
      <c r="T4199" s="8"/>
      <c r="U4199" s="8"/>
      <c r="V4199" s="9"/>
      <c r="W4199" s="8"/>
      <c r="X4199" s="8"/>
      <c r="Y4199" s="9"/>
      <c r="Z4199" s="8"/>
      <c r="AA4199" s="8"/>
      <c r="AB4199" s="9"/>
      <c r="AC4199" s="8"/>
      <c r="AD4199" s="8"/>
      <c r="AE4199" s="9"/>
      <c r="AF4199" s="8"/>
      <c r="AG4199" s="8"/>
      <c r="AH4199" s="9"/>
      <c r="AI4199" s="13"/>
      <c r="AJ4199" s="8"/>
      <c r="AK4199" s="8"/>
      <c r="AL4199" s="8"/>
      <c r="AM4199" s="3"/>
    </row>
    <row r="4200" spans="1:39" s="10" customFormat="1" ht="18.95" customHeight="1" x14ac:dyDescent="0.25">
      <c r="A4200" s="8"/>
      <c r="B4200" s="8"/>
      <c r="C4200" s="8"/>
      <c r="D4200" s="9"/>
      <c r="E4200" s="8"/>
      <c r="F4200" s="8"/>
      <c r="G4200" s="9"/>
      <c r="H4200" s="8"/>
      <c r="I4200" s="8"/>
      <c r="J4200" s="9"/>
      <c r="K4200" s="8"/>
      <c r="L4200" s="8"/>
      <c r="M4200" s="9"/>
      <c r="N4200" s="8"/>
      <c r="O4200" s="8"/>
      <c r="P4200" s="9"/>
      <c r="Q4200" s="8"/>
      <c r="R4200" s="8"/>
      <c r="S4200" s="9"/>
      <c r="T4200" s="8"/>
      <c r="U4200" s="8"/>
      <c r="V4200" s="9"/>
      <c r="W4200" s="8"/>
      <c r="X4200" s="8"/>
      <c r="Y4200" s="9"/>
      <c r="Z4200" s="8"/>
      <c r="AA4200" s="8"/>
      <c r="AB4200" s="9"/>
      <c r="AC4200" s="8"/>
      <c r="AD4200" s="8"/>
      <c r="AE4200" s="9"/>
      <c r="AF4200" s="8"/>
      <c r="AG4200" s="8"/>
      <c r="AH4200" s="9"/>
      <c r="AI4200" s="13"/>
      <c r="AJ4200" s="8"/>
      <c r="AK4200" s="8"/>
      <c r="AL4200" s="8"/>
      <c r="AM4200" s="3"/>
    </row>
    <row r="4201" spans="1:39" s="10" customFormat="1" ht="18.95" customHeight="1" x14ac:dyDescent="0.25">
      <c r="A4201" s="8"/>
      <c r="B4201" s="8"/>
      <c r="C4201" s="8"/>
      <c r="D4201" s="9"/>
      <c r="E4201" s="8"/>
      <c r="F4201" s="8"/>
      <c r="G4201" s="9"/>
      <c r="H4201" s="8"/>
      <c r="I4201" s="8"/>
      <c r="J4201" s="9"/>
      <c r="K4201" s="8"/>
      <c r="L4201" s="8"/>
      <c r="M4201" s="9"/>
      <c r="N4201" s="8"/>
      <c r="O4201" s="8"/>
      <c r="P4201" s="9"/>
      <c r="Q4201" s="8"/>
      <c r="R4201" s="8"/>
      <c r="S4201" s="9"/>
      <c r="T4201" s="8"/>
      <c r="U4201" s="8"/>
      <c r="V4201" s="9"/>
      <c r="W4201" s="8"/>
      <c r="X4201" s="8"/>
      <c r="Y4201" s="9"/>
      <c r="Z4201" s="8"/>
      <c r="AA4201" s="8"/>
      <c r="AB4201" s="9"/>
      <c r="AC4201" s="8"/>
      <c r="AD4201" s="8"/>
      <c r="AE4201" s="9"/>
      <c r="AF4201" s="8"/>
      <c r="AG4201" s="8"/>
      <c r="AH4201" s="9"/>
      <c r="AI4201" s="13"/>
      <c r="AJ4201" s="8"/>
      <c r="AK4201" s="8"/>
      <c r="AL4201" s="8"/>
      <c r="AM4201" s="3"/>
    </row>
    <row r="4202" spans="1:39" s="10" customFormat="1" ht="18.95" customHeight="1" x14ac:dyDescent="0.25">
      <c r="A4202" s="8"/>
      <c r="B4202" s="8"/>
      <c r="C4202" s="8"/>
      <c r="D4202" s="9"/>
      <c r="E4202" s="8"/>
      <c r="F4202" s="8"/>
      <c r="G4202" s="9"/>
      <c r="H4202" s="8"/>
      <c r="I4202" s="8"/>
      <c r="J4202" s="9"/>
      <c r="K4202" s="8"/>
      <c r="L4202" s="8"/>
      <c r="M4202" s="9"/>
      <c r="N4202" s="8"/>
      <c r="O4202" s="8"/>
      <c r="P4202" s="9"/>
      <c r="Q4202" s="8"/>
      <c r="R4202" s="8"/>
      <c r="S4202" s="9"/>
      <c r="T4202" s="8"/>
      <c r="U4202" s="8"/>
      <c r="V4202" s="9"/>
      <c r="W4202" s="8"/>
      <c r="X4202" s="8"/>
      <c r="Y4202" s="9"/>
      <c r="Z4202" s="8"/>
      <c r="AA4202" s="8"/>
      <c r="AB4202" s="9"/>
      <c r="AC4202" s="8"/>
      <c r="AD4202" s="8"/>
      <c r="AE4202" s="9"/>
      <c r="AF4202" s="8"/>
      <c r="AG4202" s="8"/>
      <c r="AH4202" s="9"/>
      <c r="AI4202" s="13"/>
      <c r="AJ4202" s="8"/>
      <c r="AK4202" s="8"/>
      <c r="AL4202" s="8"/>
      <c r="AM4202" s="3"/>
    </row>
    <row r="4203" spans="1:39" s="10" customFormat="1" ht="18.95" customHeight="1" x14ac:dyDescent="0.25">
      <c r="A4203" s="8"/>
      <c r="B4203" s="8"/>
      <c r="C4203" s="8"/>
      <c r="D4203" s="9"/>
      <c r="E4203" s="8"/>
      <c r="F4203" s="8"/>
      <c r="G4203" s="9"/>
      <c r="H4203" s="8"/>
      <c r="I4203" s="8"/>
      <c r="J4203" s="9"/>
      <c r="K4203" s="8"/>
      <c r="L4203" s="8"/>
      <c r="M4203" s="9"/>
      <c r="N4203" s="8"/>
      <c r="O4203" s="8"/>
      <c r="P4203" s="9"/>
      <c r="Q4203" s="8"/>
      <c r="R4203" s="8"/>
      <c r="S4203" s="9"/>
      <c r="T4203" s="8"/>
      <c r="U4203" s="8"/>
      <c r="V4203" s="9"/>
      <c r="W4203" s="8"/>
      <c r="X4203" s="8"/>
      <c r="Y4203" s="9"/>
      <c r="Z4203" s="8"/>
      <c r="AA4203" s="8"/>
      <c r="AB4203" s="9"/>
      <c r="AC4203" s="8"/>
      <c r="AD4203" s="8"/>
      <c r="AE4203" s="9"/>
      <c r="AF4203" s="8"/>
      <c r="AG4203" s="8"/>
      <c r="AH4203" s="9"/>
      <c r="AI4203" s="13"/>
      <c r="AJ4203" s="8"/>
      <c r="AK4203" s="8"/>
      <c r="AL4203" s="8"/>
      <c r="AM4203" s="3"/>
    </row>
    <row r="4204" spans="1:39" s="10" customFormat="1" ht="18.95" customHeight="1" x14ac:dyDescent="0.25">
      <c r="A4204" s="8"/>
      <c r="B4204" s="8"/>
      <c r="C4204" s="8"/>
      <c r="D4204" s="9"/>
      <c r="E4204" s="8"/>
      <c r="F4204" s="8"/>
      <c r="G4204" s="9"/>
      <c r="H4204" s="8"/>
      <c r="I4204" s="8"/>
      <c r="J4204" s="9"/>
      <c r="K4204" s="8"/>
      <c r="L4204" s="8"/>
      <c r="M4204" s="9"/>
      <c r="N4204" s="8"/>
      <c r="O4204" s="8"/>
      <c r="P4204" s="9"/>
      <c r="Q4204" s="8"/>
      <c r="R4204" s="8"/>
      <c r="S4204" s="9"/>
      <c r="T4204" s="8"/>
      <c r="U4204" s="8"/>
      <c r="V4204" s="9"/>
      <c r="W4204" s="8"/>
      <c r="X4204" s="8"/>
      <c r="Y4204" s="9"/>
      <c r="Z4204" s="8"/>
      <c r="AA4204" s="8"/>
      <c r="AB4204" s="9"/>
      <c r="AC4204" s="8"/>
      <c r="AD4204" s="8"/>
      <c r="AE4204" s="9"/>
      <c r="AF4204" s="8"/>
      <c r="AG4204" s="8"/>
      <c r="AH4204" s="9"/>
      <c r="AI4204" s="13"/>
      <c r="AJ4204" s="8"/>
      <c r="AK4204" s="8"/>
      <c r="AL4204" s="8"/>
      <c r="AM4204" s="3"/>
    </row>
    <row r="4205" spans="1:39" s="10" customFormat="1" ht="18.95" customHeight="1" x14ac:dyDescent="0.25">
      <c r="A4205" s="8"/>
      <c r="B4205" s="8"/>
      <c r="C4205" s="8"/>
      <c r="D4205" s="9"/>
      <c r="E4205" s="8"/>
      <c r="F4205" s="8"/>
      <c r="G4205" s="9"/>
      <c r="H4205" s="8"/>
      <c r="I4205" s="8"/>
      <c r="J4205" s="9"/>
      <c r="K4205" s="8"/>
      <c r="L4205" s="8"/>
      <c r="M4205" s="9"/>
      <c r="N4205" s="8"/>
      <c r="O4205" s="8"/>
      <c r="P4205" s="9"/>
      <c r="Q4205" s="8"/>
      <c r="R4205" s="8"/>
      <c r="S4205" s="9"/>
      <c r="T4205" s="8"/>
      <c r="U4205" s="8"/>
      <c r="V4205" s="9"/>
      <c r="W4205" s="8"/>
      <c r="X4205" s="8"/>
      <c r="Y4205" s="9"/>
      <c r="Z4205" s="8"/>
      <c r="AA4205" s="8"/>
      <c r="AB4205" s="9"/>
      <c r="AC4205" s="8"/>
      <c r="AD4205" s="8"/>
      <c r="AE4205" s="9"/>
      <c r="AF4205" s="8"/>
      <c r="AG4205" s="8"/>
      <c r="AH4205" s="9"/>
      <c r="AI4205" s="13"/>
      <c r="AJ4205" s="8"/>
      <c r="AK4205" s="8"/>
      <c r="AL4205" s="8"/>
      <c r="AM4205" s="3"/>
    </row>
    <row r="4206" spans="1:39" s="10" customFormat="1" ht="18.95" customHeight="1" x14ac:dyDescent="0.25">
      <c r="A4206" s="8"/>
      <c r="B4206" s="8"/>
      <c r="C4206" s="8"/>
      <c r="D4206" s="9"/>
      <c r="E4206" s="8"/>
      <c r="F4206" s="8"/>
      <c r="G4206" s="9"/>
      <c r="H4206" s="8"/>
      <c r="I4206" s="8"/>
      <c r="J4206" s="9"/>
      <c r="K4206" s="8"/>
      <c r="L4206" s="8"/>
      <c r="M4206" s="9"/>
      <c r="N4206" s="8"/>
      <c r="O4206" s="8"/>
      <c r="P4206" s="9"/>
      <c r="Q4206" s="8"/>
      <c r="R4206" s="8"/>
      <c r="S4206" s="9"/>
      <c r="T4206" s="8"/>
      <c r="U4206" s="8"/>
      <c r="V4206" s="9"/>
      <c r="W4206" s="8"/>
      <c r="X4206" s="8"/>
      <c r="Y4206" s="9"/>
      <c r="Z4206" s="8"/>
      <c r="AA4206" s="8"/>
      <c r="AB4206" s="9"/>
      <c r="AC4206" s="8"/>
      <c r="AD4206" s="8"/>
      <c r="AE4206" s="9"/>
      <c r="AF4206" s="8"/>
      <c r="AG4206" s="8"/>
      <c r="AH4206" s="9"/>
      <c r="AI4206" s="13"/>
      <c r="AJ4206" s="8"/>
      <c r="AK4206" s="8"/>
      <c r="AL4206" s="8"/>
      <c r="AM4206" s="3"/>
    </row>
    <row r="4207" spans="1:39" s="10" customFormat="1" ht="18.95" customHeight="1" x14ac:dyDescent="0.25">
      <c r="A4207" s="8"/>
      <c r="B4207" s="8"/>
      <c r="C4207" s="8"/>
      <c r="D4207" s="9"/>
      <c r="E4207" s="8"/>
      <c r="F4207" s="8"/>
      <c r="G4207" s="9"/>
      <c r="H4207" s="8"/>
      <c r="I4207" s="8"/>
      <c r="J4207" s="9"/>
      <c r="K4207" s="8"/>
      <c r="L4207" s="8"/>
      <c r="M4207" s="9"/>
      <c r="N4207" s="8"/>
      <c r="O4207" s="8"/>
      <c r="P4207" s="9"/>
      <c r="Q4207" s="8"/>
      <c r="R4207" s="8"/>
      <c r="S4207" s="9"/>
      <c r="T4207" s="8"/>
      <c r="U4207" s="8"/>
      <c r="V4207" s="9"/>
      <c r="W4207" s="8"/>
      <c r="X4207" s="8"/>
      <c r="Y4207" s="9"/>
      <c r="Z4207" s="8"/>
      <c r="AA4207" s="8"/>
      <c r="AB4207" s="9"/>
      <c r="AC4207" s="8"/>
      <c r="AD4207" s="8"/>
      <c r="AE4207" s="9"/>
      <c r="AF4207" s="8"/>
      <c r="AG4207" s="8"/>
      <c r="AH4207" s="9"/>
      <c r="AI4207" s="13"/>
      <c r="AJ4207" s="8"/>
      <c r="AK4207" s="8"/>
      <c r="AL4207" s="8"/>
      <c r="AM4207" s="3"/>
    </row>
    <row r="4208" spans="1:39" s="10" customFormat="1" ht="18.95" customHeight="1" x14ac:dyDescent="0.25">
      <c r="A4208" s="8"/>
      <c r="B4208" s="8"/>
      <c r="C4208" s="8"/>
      <c r="D4208" s="9"/>
      <c r="E4208" s="8"/>
      <c r="F4208" s="8"/>
      <c r="G4208" s="9"/>
      <c r="H4208" s="8"/>
      <c r="I4208" s="8"/>
      <c r="J4208" s="9"/>
      <c r="K4208" s="8"/>
      <c r="L4208" s="8"/>
      <c r="M4208" s="9"/>
      <c r="N4208" s="8"/>
      <c r="O4208" s="8"/>
      <c r="P4208" s="9"/>
      <c r="Q4208" s="8"/>
      <c r="R4208" s="8"/>
      <c r="S4208" s="9"/>
      <c r="T4208" s="8"/>
      <c r="U4208" s="8"/>
      <c r="V4208" s="9"/>
      <c r="W4208" s="8"/>
      <c r="X4208" s="8"/>
      <c r="Y4208" s="9"/>
      <c r="Z4208" s="8"/>
      <c r="AA4208" s="8"/>
      <c r="AB4208" s="9"/>
      <c r="AC4208" s="8"/>
      <c r="AD4208" s="8"/>
      <c r="AE4208" s="9"/>
      <c r="AF4208" s="8"/>
      <c r="AG4208" s="8"/>
      <c r="AH4208" s="9"/>
      <c r="AI4208" s="13"/>
      <c r="AJ4208" s="8"/>
      <c r="AK4208" s="8"/>
      <c r="AL4208" s="8"/>
      <c r="AM4208" s="3"/>
    </row>
    <row r="4209" spans="1:39" s="10" customFormat="1" ht="18.95" customHeight="1" x14ac:dyDescent="0.25">
      <c r="A4209" s="8"/>
      <c r="B4209" s="8"/>
      <c r="C4209" s="8"/>
      <c r="D4209" s="9"/>
      <c r="E4209" s="8"/>
      <c r="F4209" s="8"/>
      <c r="G4209" s="9"/>
      <c r="H4209" s="8"/>
      <c r="I4209" s="8"/>
      <c r="J4209" s="9"/>
      <c r="K4209" s="8"/>
      <c r="L4209" s="8"/>
      <c r="M4209" s="9"/>
      <c r="N4209" s="8"/>
      <c r="O4209" s="8"/>
      <c r="P4209" s="9"/>
      <c r="Q4209" s="8"/>
      <c r="R4209" s="8"/>
      <c r="S4209" s="9"/>
      <c r="T4209" s="8"/>
      <c r="U4209" s="8"/>
      <c r="V4209" s="9"/>
      <c r="W4209" s="8"/>
      <c r="X4209" s="8"/>
      <c r="Y4209" s="9"/>
      <c r="Z4209" s="8"/>
      <c r="AA4209" s="8"/>
      <c r="AB4209" s="9"/>
      <c r="AC4209" s="8"/>
      <c r="AD4209" s="8"/>
      <c r="AE4209" s="9"/>
      <c r="AF4209" s="8"/>
      <c r="AG4209" s="8"/>
      <c r="AH4209" s="9"/>
      <c r="AI4209" s="13"/>
      <c r="AJ4209" s="8"/>
      <c r="AK4209" s="8"/>
      <c r="AL4209" s="8"/>
      <c r="AM4209" s="3"/>
    </row>
    <row r="4210" spans="1:39" s="10" customFormat="1" ht="18.95" customHeight="1" x14ac:dyDescent="0.25">
      <c r="A4210" s="8"/>
      <c r="B4210" s="8"/>
      <c r="C4210" s="8"/>
      <c r="D4210" s="9"/>
      <c r="E4210" s="8"/>
      <c r="F4210" s="8"/>
      <c r="G4210" s="9"/>
      <c r="H4210" s="8"/>
      <c r="I4210" s="8"/>
      <c r="J4210" s="9"/>
      <c r="K4210" s="8"/>
      <c r="L4210" s="8"/>
      <c r="M4210" s="9"/>
      <c r="N4210" s="8"/>
      <c r="O4210" s="8"/>
      <c r="P4210" s="9"/>
      <c r="Q4210" s="8"/>
      <c r="R4210" s="8"/>
      <c r="S4210" s="9"/>
      <c r="T4210" s="8"/>
      <c r="U4210" s="8"/>
      <c r="V4210" s="9"/>
      <c r="W4210" s="8"/>
      <c r="X4210" s="8"/>
      <c r="Y4210" s="9"/>
      <c r="Z4210" s="8"/>
      <c r="AA4210" s="8"/>
      <c r="AB4210" s="9"/>
      <c r="AC4210" s="8"/>
      <c r="AD4210" s="8"/>
      <c r="AE4210" s="9"/>
      <c r="AF4210" s="8"/>
      <c r="AG4210" s="8"/>
      <c r="AH4210" s="9"/>
      <c r="AI4210" s="13"/>
      <c r="AJ4210" s="8"/>
      <c r="AK4210" s="8"/>
      <c r="AL4210" s="8"/>
      <c r="AM4210" s="3"/>
    </row>
    <row r="4211" spans="1:39" s="10" customFormat="1" ht="18.95" customHeight="1" x14ac:dyDescent="0.25">
      <c r="A4211" s="8"/>
      <c r="B4211" s="8"/>
      <c r="C4211" s="8"/>
      <c r="D4211" s="9"/>
      <c r="E4211" s="8"/>
      <c r="F4211" s="8"/>
      <c r="G4211" s="9"/>
      <c r="H4211" s="8"/>
      <c r="I4211" s="8"/>
      <c r="J4211" s="9"/>
      <c r="K4211" s="8"/>
      <c r="L4211" s="8"/>
      <c r="M4211" s="9"/>
      <c r="N4211" s="8"/>
      <c r="O4211" s="8"/>
      <c r="P4211" s="9"/>
      <c r="Q4211" s="8"/>
      <c r="R4211" s="8"/>
      <c r="S4211" s="9"/>
      <c r="T4211" s="8"/>
      <c r="U4211" s="8"/>
      <c r="V4211" s="9"/>
      <c r="W4211" s="8"/>
      <c r="X4211" s="8"/>
      <c r="Y4211" s="9"/>
      <c r="Z4211" s="8"/>
      <c r="AA4211" s="8"/>
      <c r="AB4211" s="9"/>
      <c r="AC4211" s="8"/>
      <c r="AD4211" s="8"/>
      <c r="AE4211" s="9"/>
      <c r="AF4211" s="8"/>
      <c r="AG4211" s="8"/>
      <c r="AH4211" s="9"/>
      <c r="AI4211" s="13"/>
      <c r="AJ4211" s="8"/>
      <c r="AK4211" s="8"/>
      <c r="AL4211" s="8"/>
      <c r="AM4211" s="3"/>
    </row>
    <row r="4212" spans="1:39" s="10" customFormat="1" ht="18.95" customHeight="1" x14ac:dyDescent="0.25">
      <c r="A4212" s="8"/>
      <c r="B4212" s="8"/>
      <c r="C4212" s="8"/>
      <c r="D4212" s="9"/>
      <c r="E4212" s="8"/>
      <c r="F4212" s="8"/>
      <c r="G4212" s="9"/>
      <c r="H4212" s="8"/>
      <c r="I4212" s="8"/>
      <c r="J4212" s="9"/>
      <c r="K4212" s="8"/>
      <c r="L4212" s="8"/>
      <c r="M4212" s="9"/>
      <c r="N4212" s="8"/>
      <c r="O4212" s="8"/>
      <c r="P4212" s="9"/>
      <c r="Q4212" s="8"/>
      <c r="R4212" s="8"/>
      <c r="S4212" s="9"/>
      <c r="T4212" s="8"/>
      <c r="U4212" s="8"/>
      <c r="V4212" s="9"/>
      <c r="W4212" s="8"/>
      <c r="X4212" s="8"/>
      <c r="Y4212" s="9"/>
      <c r="Z4212" s="8"/>
      <c r="AA4212" s="8"/>
      <c r="AB4212" s="9"/>
      <c r="AC4212" s="8"/>
      <c r="AD4212" s="8"/>
      <c r="AE4212" s="9"/>
      <c r="AF4212" s="8"/>
      <c r="AG4212" s="8"/>
      <c r="AH4212" s="9"/>
      <c r="AI4212" s="13"/>
      <c r="AJ4212" s="8"/>
      <c r="AK4212" s="8"/>
      <c r="AL4212" s="8"/>
      <c r="AM4212" s="3"/>
    </row>
    <row r="4213" spans="1:39" s="10" customFormat="1" ht="18.95" customHeight="1" x14ac:dyDescent="0.25">
      <c r="A4213" s="8"/>
      <c r="B4213" s="8"/>
      <c r="C4213" s="8"/>
      <c r="D4213" s="9"/>
      <c r="E4213" s="8"/>
      <c r="F4213" s="8"/>
      <c r="G4213" s="9"/>
      <c r="H4213" s="8"/>
      <c r="I4213" s="8"/>
      <c r="J4213" s="9"/>
      <c r="K4213" s="8"/>
      <c r="L4213" s="8"/>
      <c r="M4213" s="9"/>
      <c r="N4213" s="8"/>
      <c r="O4213" s="8"/>
      <c r="P4213" s="9"/>
      <c r="Q4213" s="8"/>
      <c r="R4213" s="8"/>
      <c r="S4213" s="9"/>
      <c r="T4213" s="8"/>
      <c r="U4213" s="8"/>
      <c r="V4213" s="9"/>
      <c r="W4213" s="8"/>
      <c r="X4213" s="8"/>
      <c r="Y4213" s="9"/>
      <c r="Z4213" s="8"/>
      <c r="AA4213" s="8"/>
      <c r="AB4213" s="9"/>
      <c r="AC4213" s="8"/>
      <c r="AD4213" s="8"/>
      <c r="AE4213" s="9"/>
      <c r="AF4213" s="8"/>
      <c r="AG4213" s="8"/>
      <c r="AH4213" s="9"/>
      <c r="AI4213" s="13"/>
      <c r="AJ4213" s="8"/>
      <c r="AK4213" s="8"/>
      <c r="AL4213" s="8"/>
      <c r="AM4213" s="3"/>
    </row>
    <row r="4214" spans="1:39" s="10" customFormat="1" ht="18.95" customHeight="1" x14ac:dyDescent="0.25">
      <c r="A4214" s="8"/>
      <c r="B4214" s="8"/>
      <c r="C4214" s="8"/>
      <c r="D4214" s="9"/>
      <c r="E4214" s="8"/>
      <c r="F4214" s="8"/>
      <c r="G4214" s="9"/>
      <c r="H4214" s="8"/>
      <c r="I4214" s="8"/>
      <c r="J4214" s="9"/>
      <c r="K4214" s="8"/>
      <c r="L4214" s="8"/>
      <c r="M4214" s="9"/>
      <c r="N4214" s="8"/>
      <c r="O4214" s="8"/>
      <c r="P4214" s="9"/>
      <c r="Q4214" s="8"/>
      <c r="R4214" s="8"/>
      <c r="S4214" s="9"/>
      <c r="T4214" s="8"/>
      <c r="U4214" s="8"/>
      <c r="V4214" s="9"/>
      <c r="W4214" s="8"/>
      <c r="X4214" s="8"/>
      <c r="Y4214" s="9"/>
      <c r="Z4214" s="8"/>
      <c r="AA4214" s="8"/>
      <c r="AB4214" s="9"/>
      <c r="AC4214" s="8"/>
      <c r="AD4214" s="8"/>
      <c r="AE4214" s="9"/>
      <c r="AF4214" s="8"/>
      <c r="AG4214" s="8"/>
      <c r="AH4214" s="9"/>
      <c r="AI4214" s="13"/>
      <c r="AJ4214" s="8"/>
      <c r="AK4214" s="8"/>
      <c r="AL4214" s="8"/>
      <c r="AM4214" s="3"/>
    </row>
    <row r="4215" spans="1:39" s="10" customFormat="1" ht="18.95" customHeight="1" x14ac:dyDescent="0.25">
      <c r="A4215" s="8"/>
      <c r="B4215" s="8"/>
      <c r="C4215" s="8"/>
      <c r="D4215" s="9"/>
      <c r="E4215" s="8"/>
      <c r="F4215" s="8"/>
      <c r="G4215" s="9"/>
      <c r="H4215" s="8"/>
      <c r="I4215" s="8"/>
      <c r="J4215" s="9"/>
      <c r="K4215" s="8"/>
      <c r="L4215" s="8"/>
      <c r="M4215" s="9"/>
      <c r="N4215" s="8"/>
      <c r="O4215" s="8"/>
      <c r="P4215" s="9"/>
      <c r="Q4215" s="8"/>
      <c r="R4215" s="8"/>
      <c r="S4215" s="9"/>
      <c r="T4215" s="8"/>
      <c r="U4215" s="8"/>
      <c r="V4215" s="9"/>
      <c r="W4215" s="8"/>
      <c r="X4215" s="8"/>
      <c r="Y4215" s="9"/>
      <c r="Z4215" s="8"/>
      <c r="AA4215" s="8"/>
      <c r="AB4215" s="9"/>
      <c r="AC4215" s="8"/>
      <c r="AD4215" s="8"/>
      <c r="AE4215" s="9"/>
      <c r="AF4215" s="8"/>
      <c r="AG4215" s="8"/>
      <c r="AH4215" s="9"/>
      <c r="AI4215" s="13"/>
      <c r="AJ4215" s="8"/>
      <c r="AK4215" s="8"/>
      <c r="AL4215" s="8"/>
      <c r="AM4215" s="3"/>
    </row>
    <row r="4216" spans="1:39" s="10" customFormat="1" ht="18.95" customHeight="1" x14ac:dyDescent="0.25">
      <c r="A4216" s="8"/>
      <c r="B4216" s="8"/>
      <c r="C4216" s="8"/>
      <c r="D4216" s="9"/>
      <c r="E4216" s="8"/>
      <c r="F4216" s="8"/>
      <c r="G4216" s="9"/>
      <c r="H4216" s="8"/>
      <c r="I4216" s="8"/>
      <c r="J4216" s="9"/>
      <c r="K4216" s="8"/>
      <c r="L4216" s="8"/>
      <c r="M4216" s="9"/>
      <c r="N4216" s="8"/>
      <c r="O4216" s="8"/>
      <c r="P4216" s="9"/>
      <c r="Q4216" s="8"/>
      <c r="R4216" s="8"/>
      <c r="S4216" s="9"/>
      <c r="T4216" s="8"/>
      <c r="U4216" s="8"/>
      <c r="V4216" s="9"/>
      <c r="W4216" s="8"/>
      <c r="X4216" s="8"/>
      <c r="Y4216" s="9"/>
      <c r="Z4216" s="8"/>
      <c r="AA4216" s="8"/>
      <c r="AB4216" s="9"/>
      <c r="AC4216" s="8"/>
      <c r="AD4216" s="8"/>
      <c r="AE4216" s="9"/>
      <c r="AF4216" s="8"/>
      <c r="AG4216" s="8"/>
      <c r="AH4216" s="9"/>
      <c r="AI4216" s="13"/>
      <c r="AJ4216" s="8"/>
      <c r="AK4216" s="8"/>
      <c r="AL4216" s="8"/>
      <c r="AM4216" s="3"/>
    </row>
    <row r="4217" spans="1:39" s="10" customFormat="1" ht="18.95" customHeight="1" x14ac:dyDescent="0.25">
      <c r="A4217" s="8"/>
      <c r="B4217" s="8"/>
      <c r="C4217" s="8"/>
      <c r="D4217" s="9"/>
      <c r="E4217" s="8"/>
      <c r="F4217" s="8"/>
      <c r="G4217" s="9"/>
      <c r="H4217" s="8"/>
      <c r="I4217" s="8"/>
      <c r="J4217" s="9"/>
      <c r="K4217" s="8"/>
      <c r="L4217" s="8"/>
      <c r="M4217" s="9"/>
      <c r="N4217" s="8"/>
      <c r="O4217" s="8"/>
      <c r="P4217" s="9"/>
      <c r="Q4217" s="8"/>
      <c r="R4217" s="8"/>
      <c r="S4217" s="9"/>
      <c r="T4217" s="8"/>
      <c r="U4217" s="8"/>
      <c r="V4217" s="9"/>
      <c r="W4217" s="8"/>
      <c r="X4217" s="8"/>
      <c r="Y4217" s="9"/>
      <c r="Z4217" s="8"/>
      <c r="AA4217" s="8"/>
      <c r="AB4217" s="9"/>
      <c r="AC4217" s="8"/>
      <c r="AD4217" s="8"/>
      <c r="AE4217" s="9"/>
      <c r="AF4217" s="8"/>
      <c r="AG4217" s="8"/>
      <c r="AH4217" s="9"/>
      <c r="AI4217" s="13"/>
      <c r="AJ4217" s="8"/>
      <c r="AK4217" s="8"/>
      <c r="AL4217" s="8"/>
      <c r="AM4217" s="3"/>
    </row>
    <row r="4218" spans="1:39" s="10" customFormat="1" ht="18.95" customHeight="1" x14ac:dyDescent="0.25">
      <c r="A4218" s="8"/>
      <c r="B4218" s="8"/>
      <c r="C4218" s="8"/>
      <c r="D4218" s="9"/>
      <c r="E4218" s="8"/>
      <c r="F4218" s="8"/>
      <c r="G4218" s="9"/>
      <c r="H4218" s="8"/>
      <c r="I4218" s="8"/>
      <c r="J4218" s="9"/>
      <c r="K4218" s="8"/>
      <c r="L4218" s="8"/>
      <c r="M4218" s="9"/>
      <c r="N4218" s="8"/>
      <c r="O4218" s="8"/>
      <c r="P4218" s="9"/>
      <c r="Q4218" s="8"/>
      <c r="R4218" s="8"/>
      <c r="S4218" s="9"/>
      <c r="T4218" s="8"/>
      <c r="U4218" s="8"/>
      <c r="V4218" s="9"/>
      <c r="W4218" s="8"/>
      <c r="X4218" s="8"/>
      <c r="Y4218" s="9"/>
      <c r="Z4218" s="8"/>
      <c r="AA4218" s="8"/>
      <c r="AB4218" s="9"/>
      <c r="AC4218" s="8"/>
      <c r="AD4218" s="8"/>
      <c r="AE4218" s="9"/>
      <c r="AF4218" s="8"/>
      <c r="AG4218" s="8"/>
      <c r="AH4218" s="9"/>
      <c r="AI4218" s="13"/>
      <c r="AJ4218" s="8"/>
      <c r="AK4218" s="8"/>
      <c r="AL4218" s="8"/>
      <c r="AM4218" s="3"/>
    </row>
    <row r="4219" spans="1:39" s="10" customFormat="1" ht="18.95" customHeight="1" x14ac:dyDescent="0.25">
      <c r="A4219" s="8"/>
      <c r="B4219" s="8"/>
      <c r="C4219" s="8"/>
      <c r="D4219" s="9"/>
      <c r="E4219" s="8"/>
      <c r="F4219" s="8"/>
      <c r="G4219" s="9"/>
      <c r="H4219" s="8"/>
      <c r="I4219" s="8"/>
      <c r="J4219" s="9"/>
      <c r="K4219" s="8"/>
      <c r="L4219" s="8"/>
      <c r="M4219" s="9"/>
      <c r="N4219" s="8"/>
      <c r="O4219" s="8"/>
      <c r="P4219" s="9"/>
      <c r="Q4219" s="8"/>
      <c r="R4219" s="8"/>
      <c r="S4219" s="9"/>
      <c r="T4219" s="8"/>
      <c r="U4219" s="8"/>
      <c r="V4219" s="9"/>
      <c r="W4219" s="8"/>
      <c r="X4219" s="8"/>
      <c r="Y4219" s="9"/>
      <c r="Z4219" s="8"/>
      <c r="AA4219" s="8"/>
      <c r="AB4219" s="9"/>
      <c r="AC4219" s="8"/>
      <c r="AD4219" s="8"/>
      <c r="AE4219" s="9"/>
      <c r="AF4219" s="8"/>
      <c r="AG4219" s="8"/>
      <c r="AH4219" s="9"/>
      <c r="AI4219" s="13"/>
      <c r="AJ4219" s="8"/>
      <c r="AK4219" s="8"/>
      <c r="AL4219" s="8"/>
      <c r="AM4219" s="3"/>
    </row>
    <row r="4220" spans="1:39" s="10" customFormat="1" ht="18.95" customHeight="1" x14ac:dyDescent="0.25">
      <c r="A4220" s="8"/>
      <c r="B4220" s="8"/>
      <c r="C4220" s="8"/>
      <c r="D4220" s="9"/>
      <c r="E4220" s="8"/>
      <c r="F4220" s="8"/>
      <c r="G4220" s="9"/>
      <c r="H4220" s="8"/>
      <c r="I4220" s="8"/>
      <c r="J4220" s="9"/>
      <c r="K4220" s="8"/>
      <c r="L4220" s="8"/>
      <c r="M4220" s="9"/>
      <c r="N4220" s="8"/>
      <c r="O4220" s="8"/>
      <c r="P4220" s="9"/>
      <c r="Q4220" s="8"/>
      <c r="R4220" s="8"/>
      <c r="S4220" s="9"/>
      <c r="T4220" s="8"/>
      <c r="U4220" s="8"/>
      <c r="V4220" s="9"/>
      <c r="W4220" s="8"/>
      <c r="X4220" s="8"/>
      <c r="Y4220" s="9"/>
      <c r="Z4220" s="8"/>
      <c r="AA4220" s="8"/>
      <c r="AB4220" s="9"/>
      <c r="AC4220" s="8"/>
      <c r="AD4220" s="8"/>
      <c r="AE4220" s="9"/>
      <c r="AF4220" s="8"/>
      <c r="AG4220" s="8"/>
      <c r="AH4220" s="9"/>
      <c r="AI4220" s="13"/>
      <c r="AJ4220" s="8"/>
      <c r="AK4220" s="8"/>
      <c r="AL4220" s="8"/>
      <c r="AM4220" s="3"/>
    </row>
    <row r="4221" spans="1:39" s="10" customFormat="1" ht="18.95" customHeight="1" x14ac:dyDescent="0.25">
      <c r="A4221" s="8"/>
      <c r="B4221" s="8"/>
      <c r="C4221" s="8"/>
      <c r="D4221" s="9"/>
      <c r="E4221" s="8"/>
      <c r="F4221" s="8"/>
      <c r="G4221" s="9"/>
      <c r="H4221" s="8"/>
      <c r="I4221" s="8"/>
      <c r="J4221" s="9"/>
      <c r="K4221" s="8"/>
      <c r="L4221" s="8"/>
      <c r="M4221" s="9"/>
      <c r="N4221" s="8"/>
      <c r="O4221" s="8"/>
      <c r="P4221" s="9"/>
      <c r="Q4221" s="8"/>
      <c r="R4221" s="8"/>
      <c r="S4221" s="9"/>
      <c r="T4221" s="8"/>
      <c r="U4221" s="8"/>
      <c r="V4221" s="9"/>
      <c r="W4221" s="8"/>
      <c r="X4221" s="8"/>
      <c r="Y4221" s="9"/>
      <c r="Z4221" s="8"/>
      <c r="AA4221" s="8"/>
      <c r="AB4221" s="9"/>
      <c r="AC4221" s="8"/>
      <c r="AD4221" s="8"/>
      <c r="AE4221" s="9"/>
      <c r="AF4221" s="8"/>
      <c r="AG4221" s="8"/>
      <c r="AH4221" s="9"/>
      <c r="AI4221" s="13"/>
      <c r="AJ4221" s="8"/>
      <c r="AK4221" s="8"/>
      <c r="AL4221" s="8"/>
      <c r="AM4221" s="3"/>
    </row>
    <row r="4222" spans="1:39" s="10" customFormat="1" ht="18.95" customHeight="1" x14ac:dyDescent="0.25">
      <c r="A4222" s="8"/>
      <c r="B4222" s="8"/>
      <c r="C4222" s="8"/>
      <c r="D4222" s="9"/>
      <c r="E4222" s="8"/>
      <c r="F4222" s="8"/>
      <c r="G4222" s="9"/>
      <c r="H4222" s="8"/>
      <c r="I4222" s="8"/>
      <c r="J4222" s="9"/>
      <c r="K4222" s="8"/>
      <c r="L4222" s="8"/>
      <c r="M4222" s="9"/>
      <c r="N4222" s="8"/>
      <c r="O4222" s="8"/>
      <c r="P4222" s="9"/>
      <c r="Q4222" s="8"/>
      <c r="R4222" s="8"/>
      <c r="S4222" s="9"/>
      <c r="T4222" s="8"/>
      <c r="U4222" s="8"/>
      <c r="V4222" s="9"/>
      <c r="W4222" s="8"/>
      <c r="X4222" s="8"/>
      <c r="Y4222" s="9"/>
      <c r="Z4222" s="8"/>
      <c r="AA4222" s="8"/>
      <c r="AB4222" s="9"/>
      <c r="AC4222" s="8"/>
      <c r="AD4222" s="8"/>
      <c r="AE4222" s="9"/>
      <c r="AF4222" s="8"/>
      <c r="AG4222" s="8"/>
      <c r="AH4222" s="9"/>
      <c r="AI4222" s="13"/>
      <c r="AJ4222" s="8"/>
      <c r="AK4222" s="8"/>
      <c r="AL4222" s="8"/>
      <c r="AM4222" s="3"/>
    </row>
    <row r="4223" spans="1:39" s="10" customFormat="1" ht="18.95" customHeight="1" x14ac:dyDescent="0.25">
      <c r="A4223" s="8"/>
      <c r="B4223" s="8"/>
      <c r="C4223" s="8"/>
      <c r="D4223" s="9"/>
      <c r="E4223" s="8"/>
      <c r="F4223" s="8"/>
      <c r="G4223" s="9"/>
      <c r="H4223" s="8"/>
      <c r="I4223" s="8"/>
      <c r="J4223" s="9"/>
      <c r="K4223" s="8"/>
      <c r="L4223" s="8"/>
      <c r="M4223" s="9"/>
      <c r="N4223" s="8"/>
      <c r="O4223" s="8"/>
      <c r="P4223" s="9"/>
      <c r="Q4223" s="8"/>
      <c r="R4223" s="8"/>
      <c r="S4223" s="9"/>
      <c r="T4223" s="8"/>
      <c r="U4223" s="8"/>
      <c r="V4223" s="9"/>
      <c r="W4223" s="8"/>
      <c r="X4223" s="8"/>
      <c r="Y4223" s="9"/>
      <c r="Z4223" s="8"/>
      <c r="AA4223" s="8"/>
      <c r="AB4223" s="9"/>
      <c r="AC4223" s="8"/>
      <c r="AD4223" s="8"/>
      <c r="AE4223" s="9"/>
      <c r="AF4223" s="8"/>
      <c r="AG4223" s="8"/>
      <c r="AH4223" s="9"/>
      <c r="AI4223" s="13"/>
      <c r="AJ4223" s="8"/>
      <c r="AK4223" s="8"/>
      <c r="AL4223" s="8"/>
      <c r="AM4223" s="3"/>
    </row>
    <row r="4224" spans="1:39" s="10" customFormat="1" ht="18.95" customHeight="1" x14ac:dyDescent="0.25">
      <c r="A4224" s="8"/>
      <c r="B4224" s="8"/>
      <c r="C4224" s="8"/>
      <c r="D4224" s="9"/>
      <c r="E4224" s="8"/>
      <c r="F4224" s="8"/>
      <c r="G4224" s="9"/>
      <c r="H4224" s="8"/>
      <c r="I4224" s="8"/>
      <c r="J4224" s="9"/>
      <c r="K4224" s="8"/>
      <c r="L4224" s="8"/>
      <c r="M4224" s="9"/>
      <c r="N4224" s="8"/>
      <c r="O4224" s="8"/>
      <c r="P4224" s="9"/>
      <c r="Q4224" s="8"/>
      <c r="R4224" s="8"/>
      <c r="S4224" s="9"/>
      <c r="T4224" s="8"/>
      <c r="U4224" s="8"/>
      <c r="V4224" s="9"/>
      <c r="W4224" s="8"/>
      <c r="X4224" s="8"/>
      <c r="Y4224" s="9"/>
      <c r="Z4224" s="8"/>
      <c r="AA4224" s="8"/>
      <c r="AB4224" s="9"/>
      <c r="AC4224" s="8"/>
      <c r="AD4224" s="8"/>
      <c r="AE4224" s="9"/>
      <c r="AF4224" s="8"/>
      <c r="AG4224" s="8"/>
      <c r="AH4224" s="9"/>
      <c r="AI4224" s="13"/>
      <c r="AJ4224" s="8"/>
      <c r="AK4224" s="8"/>
      <c r="AL4224" s="8"/>
      <c r="AM4224" s="3"/>
    </row>
    <row r="4225" spans="1:39" s="10" customFormat="1" ht="18.95" customHeight="1" x14ac:dyDescent="0.25">
      <c r="A4225" s="8"/>
      <c r="B4225" s="8"/>
      <c r="C4225" s="8"/>
      <c r="D4225" s="9"/>
      <c r="E4225" s="8"/>
      <c r="F4225" s="8"/>
      <c r="G4225" s="9"/>
      <c r="H4225" s="8"/>
      <c r="I4225" s="8"/>
      <c r="J4225" s="9"/>
      <c r="K4225" s="8"/>
      <c r="L4225" s="8"/>
      <c r="M4225" s="9"/>
      <c r="N4225" s="8"/>
      <c r="O4225" s="8"/>
      <c r="P4225" s="9"/>
      <c r="Q4225" s="8"/>
      <c r="R4225" s="8"/>
      <c r="S4225" s="9"/>
      <c r="T4225" s="8"/>
      <c r="U4225" s="8"/>
      <c r="V4225" s="9"/>
      <c r="W4225" s="8"/>
      <c r="X4225" s="8"/>
      <c r="Y4225" s="9"/>
      <c r="Z4225" s="8"/>
      <c r="AA4225" s="8"/>
      <c r="AB4225" s="9"/>
      <c r="AC4225" s="8"/>
      <c r="AD4225" s="8"/>
      <c r="AE4225" s="9"/>
      <c r="AF4225" s="8"/>
      <c r="AG4225" s="8"/>
      <c r="AH4225" s="9"/>
      <c r="AI4225" s="13"/>
      <c r="AJ4225" s="8"/>
      <c r="AK4225" s="8"/>
      <c r="AL4225" s="8"/>
      <c r="AM4225" s="3"/>
    </row>
    <row r="4226" spans="1:39" s="10" customFormat="1" ht="18.95" customHeight="1" x14ac:dyDescent="0.25">
      <c r="A4226" s="8"/>
      <c r="B4226" s="8"/>
      <c r="C4226" s="8"/>
      <c r="D4226" s="9"/>
      <c r="E4226" s="8"/>
      <c r="F4226" s="8"/>
      <c r="G4226" s="9"/>
      <c r="H4226" s="8"/>
      <c r="I4226" s="8"/>
      <c r="J4226" s="9"/>
      <c r="K4226" s="8"/>
      <c r="L4226" s="8"/>
      <c r="M4226" s="9"/>
      <c r="N4226" s="8"/>
      <c r="O4226" s="8"/>
      <c r="P4226" s="9"/>
      <c r="Q4226" s="8"/>
      <c r="R4226" s="8"/>
      <c r="S4226" s="9"/>
      <c r="T4226" s="8"/>
      <c r="U4226" s="8"/>
      <c r="V4226" s="9"/>
      <c r="W4226" s="8"/>
      <c r="X4226" s="8"/>
      <c r="Y4226" s="9"/>
      <c r="Z4226" s="8"/>
      <c r="AA4226" s="8"/>
      <c r="AB4226" s="9"/>
      <c r="AC4226" s="8"/>
      <c r="AD4226" s="8"/>
      <c r="AE4226" s="9"/>
      <c r="AF4226" s="8"/>
      <c r="AG4226" s="8"/>
      <c r="AH4226" s="9"/>
      <c r="AI4226" s="13"/>
      <c r="AJ4226" s="8"/>
      <c r="AK4226" s="8"/>
      <c r="AL4226" s="8"/>
      <c r="AM4226" s="3"/>
    </row>
    <row r="4227" spans="1:39" s="10" customFormat="1" ht="18.95" customHeight="1" x14ac:dyDescent="0.25">
      <c r="A4227" s="8"/>
      <c r="B4227" s="8"/>
      <c r="C4227" s="8"/>
      <c r="D4227" s="9"/>
      <c r="E4227" s="8"/>
      <c r="F4227" s="8"/>
      <c r="G4227" s="9"/>
      <c r="H4227" s="8"/>
      <c r="I4227" s="8"/>
      <c r="J4227" s="9"/>
      <c r="K4227" s="8"/>
      <c r="L4227" s="8"/>
      <c r="M4227" s="9"/>
      <c r="N4227" s="8"/>
      <c r="O4227" s="8"/>
      <c r="P4227" s="9"/>
      <c r="Q4227" s="8"/>
      <c r="R4227" s="8"/>
      <c r="S4227" s="9"/>
      <c r="T4227" s="8"/>
      <c r="U4227" s="8"/>
      <c r="V4227" s="9"/>
      <c r="W4227" s="8"/>
      <c r="X4227" s="8"/>
      <c r="Y4227" s="9"/>
      <c r="Z4227" s="8"/>
      <c r="AA4227" s="8"/>
      <c r="AB4227" s="9"/>
      <c r="AC4227" s="8"/>
      <c r="AD4227" s="8"/>
      <c r="AE4227" s="9"/>
      <c r="AF4227" s="8"/>
      <c r="AG4227" s="8"/>
      <c r="AH4227" s="9"/>
      <c r="AI4227" s="13"/>
      <c r="AJ4227" s="8"/>
      <c r="AK4227" s="8"/>
      <c r="AL4227" s="8"/>
      <c r="AM4227" s="3"/>
    </row>
    <row r="4228" spans="1:39" s="10" customFormat="1" ht="18.95" customHeight="1" x14ac:dyDescent="0.25">
      <c r="A4228" s="8"/>
      <c r="B4228" s="8"/>
      <c r="C4228" s="8"/>
      <c r="D4228" s="9"/>
      <c r="E4228" s="8"/>
      <c r="F4228" s="8"/>
      <c r="G4228" s="9"/>
      <c r="H4228" s="8"/>
      <c r="I4228" s="8"/>
      <c r="J4228" s="9"/>
      <c r="K4228" s="8"/>
      <c r="L4228" s="8"/>
      <c r="M4228" s="9"/>
      <c r="N4228" s="8"/>
      <c r="O4228" s="8"/>
      <c r="P4228" s="9"/>
      <c r="Q4228" s="8"/>
      <c r="R4228" s="8"/>
      <c r="S4228" s="9"/>
      <c r="T4228" s="8"/>
      <c r="U4228" s="8"/>
      <c r="V4228" s="9"/>
      <c r="W4228" s="8"/>
      <c r="X4228" s="8"/>
      <c r="Y4228" s="9"/>
      <c r="Z4228" s="8"/>
      <c r="AA4228" s="8"/>
      <c r="AB4228" s="9"/>
      <c r="AC4228" s="8"/>
      <c r="AD4228" s="8"/>
      <c r="AE4228" s="9"/>
      <c r="AF4228" s="8"/>
      <c r="AG4228" s="8"/>
      <c r="AH4228" s="9"/>
      <c r="AI4228" s="13"/>
      <c r="AJ4228" s="8"/>
      <c r="AK4228" s="8"/>
      <c r="AL4228" s="8"/>
      <c r="AM4228" s="3"/>
    </row>
    <row r="4229" spans="1:39" s="10" customFormat="1" ht="18.95" customHeight="1" x14ac:dyDescent="0.25">
      <c r="A4229" s="8"/>
      <c r="B4229" s="8"/>
      <c r="C4229" s="8"/>
      <c r="D4229" s="9"/>
      <c r="E4229" s="8"/>
      <c r="F4229" s="8"/>
      <c r="G4229" s="9"/>
      <c r="H4229" s="8"/>
      <c r="I4229" s="8"/>
      <c r="J4229" s="9"/>
      <c r="K4229" s="8"/>
      <c r="L4229" s="8"/>
      <c r="M4229" s="9"/>
      <c r="N4229" s="8"/>
      <c r="O4229" s="8"/>
      <c r="P4229" s="9"/>
      <c r="Q4229" s="8"/>
      <c r="R4229" s="8"/>
      <c r="S4229" s="9"/>
      <c r="T4229" s="8"/>
      <c r="U4229" s="8"/>
      <c r="V4229" s="9"/>
      <c r="W4229" s="8"/>
      <c r="X4229" s="8"/>
      <c r="Y4229" s="9"/>
      <c r="Z4229" s="8"/>
      <c r="AA4229" s="8"/>
      <c r="AB4229" s="9"/>
      <c r="AC4229" s="8"/>
      <c r="AD4229" s="8"/>
      <c r="AE4229" s="9"/>
      <c r="AF4229" s="8"/>
      <c r="AG4229" s="8"/>
      <c r="AH4229" s="9"/>
      <c r="AI4229" s="13"/>
      <c r="AJ4229" s="8"/>
      <c r="AK4229" s="8"/>
      <c r="AL4229" s="8"/>
      <c r="AM4229" s="3"/>
    </row>
    <row r="4230" spans="1:39" s="10" customFormat="1" ht="18.95" customHeight="1" x14ac:dyDescent="0.25">
      <c r="A4230" s="8"/>
      <c r="B4230" s="8"/>
      <c r="C4230" s="8"/>
      <c r="D4230" s="9"/>
      <c r="E4230" s="8"/>
      <c r="F4230" s="8"/>
      <c r="G4230" s="9"/>
      <c r="H4230" s="8"/>
      <c r="I4230" s="8"/>
      <c r="J4230" s="9"/>
      <c r="K4230" s="8"/>
      <c r="L4230" s="8"/>
      <c r="M4230" s="9"/>
      <c r="N4230" s="8"/>
      <c r="O4230" s="8"/>
      <c r="P4230" s="9"/>
      <c r="Q4230" s="8"/>
      <c r="R4230" s="8"/>
      <c r="S4230" s="9"/>
      <c r="T4230" s="8"/>
      <c r="U4230" s="8"/>
      <c r="V4230" s="9"/>
      <c r="W4230" s="8"/>
      <c r="X4230" s="8"/>
      <c r="Y4230" s="9"/>
      <c r="Z4230" s="8"/>
      <c r="AA4230" s="8"/>
      <c r="AB4230" s="9"/>
      <c r="AC4230" s="8"/>
      <c r="AD4230" s="8"/>
      <c r="AE4230" s="9"/>
      <c r="AF4230" s="8"/>
      <c r="AG4230" s="8"/>
      <c r="AH4230" s="9"/>
      <c r="AI4230" s="13"/>
      <c r="AJ4230" s="8"/>
      <c r="AK4230" s="8"/>
      <c r="AL4230" s="8"/>
      <c r="AM4230" s="3"/>
    </row>
    <row r="4231" spans="1:39" s="10" customFormat="1" ht="18.95" customHeight="1" x14ac:dyDescent="0.25">
      <c r="A4231" s="8"/>
      <c r="B4231" s="8"/>
      <c r="C4231" s="8"/>
      <c r="D4231" s="9"/>
      <c r="E4231" s="8"/>
      <c r="F4231" s="8"/>
      <c r="G4231" s="9"/>
      <c r="H4231" s="8"/>
      <c r="I4231" s="8"/>
      <c r="J4231" s="9"/>
      <c r="K4231" s="8"/>
      <c r="L4231" s="8"/>
      <c r="M4231" s="9"/>
      <c r="N4231" s="8"/>
      <c r="O4231" s="8"/>
      <c r="P4231" s="9"/>
      <c r="Q4231" s="8"/>
      <c r="R4231" s="8"/>
      <c r="S4231" s="9"/>
      <c r="T4231" s="8"/>
      <c r="U4231" s="8"/>
      <c r="V4231" s="9"/>
      <c r="W4231" s="8"/>
      <c r="X4231" s="8"/>
      <c r="Y4231" s="9"/>
      <c r="Z4231" s="8"/>
      <c r="AA4231" s="8"/>
      <c r="AB4231" s="9"/>
      <c r="AC4231" s="8"/>
      <c r="AD4231" s="8"/>
      <c r="AE4231" s="9"/>
      <c r="AF4231" s="8"/>
      <c r="AG4231" s="8"/>
      <c r="AH4231" s="9"/>
      <c r="AI4231" s="13"/>
      <c r="AJ4231" s="8"/>
      <c r="AK4231" s="8"/>
      <c r="AL4231" s="8"/>
      <c r="AM4231" s="3"/>
    </row>
    <row r="4232" spans="1:39" s="10" customFormat="1" ht="18.95" customHeight="1" x14ac:dyDescent="0.25">
      <c r="A4232" s="8"/>
      <c r="B4232" s="8"/>
      <c r="C4232" s="8"/>
      <c r="D4232" s="9"/>
      <c r="E4232" s="8"/>
      <c r="F4232" s="8"/>
      <c r="G4232" s="9"/>
      <c r="H4232" s="8"/>
      <c r="I4232" s="8"/>
      <c r="J4232" s="9"/>
      <c r="K4232" s="8"/>
      <c r="L4232" s="8"/>
      <c r="M4232" s="9"/>
      <c r="N4232" s="8"/>
      <c r="O4232" s="8"/>
      <c r="P4232" s="9"/>
      <c r="Q4232" s="8"/>
      <c r="R4232" s="8"/>
      <c r="S4232" s="9"/>
      <c r="T4232" s="8"/>
      <c r="U4232" s="8"/>
      <c r="V4232" s="9"/>
      <c r="W4232" s="8"/>
      <c r="X4232" s="8"/>
      <c r="Y4232" s="9"/>
      <c r="Z4232" s="8"/>
      <c r="AA4232" s="8"/>
      <c r="AB4232" s="9"/>
      <c r="AC4232" s="8"/>
      <c r="AD4232" s="8"/>
      <c r="AE4232" s="9"/>
      <c r="AF4232" s="8"/>
      <c r="AG4232" s="8"/>
      <c r="AH4232" s="9"/>
      <c r="AI4232" s="13"/>
      <c r="AJ4232" s="8"/>
      <c r="AK4232" s="8"/>
      <c r="AL4232" s="8"/>
      <c r="AM4232" s="3"/>
    </row>
    <row r="4233" spans="1:39" s="10" customFormat="1" ht="18.95" customHeight="1" x14ac:dyDescent="0.25">
      <c r="A4233" s="8"/>
      <c r="B4233" s="8"/>
      <c r="C4233" s="8"/>
      <c r="D4233" s="9"/>
      <c r="E4233" s="8"/>
      <c r="F4233" s="8"/>
      <c r="G4233" s="9"/>
      <c r="H4233" s="8"/>
      <c r="I4233" s="8"/>
      <c r="J4233" s="9"/>
      <c r="K4233" s="8"/>
      <c r="L4233" s="8"/>
      <c r="M4233" s="9"/>
      <c r="N4233" s="8"/>
      <c r="O4233" s="8"/>
      <c r="P4233" s="9"/>
      <c r="Q4233" s="8"/>
      <c r="R4233" s="8"/>
      <c r="S4233" s="9"/>
      <c r="T4233" s="8"/>
      <c r="U4233" s="8"/>
      <c r="V4233" s="9"/>
      <c r="W4233" s="8"/>
      <c r="X4233" s="8"/>
      <c r="Y4233" s="9"/>
      <c r="Z4233" s="8"/>
      <c r="AA4233" s="8"/>
      <c r="AB4233" s="9"/>
      <c r="AC4233" s="8"/>
      <c r="AD4233" s="8"/>
      <c r="AE4233" s="9"/>
      <c r="AF4233" s="8"/>
      <c r="AG4233" s="8"/>
      <c r="AH4233" s="9"/>
      <c r="AI4233" s="13"/>
      <c r="AJ4233" s="8"/>
      <c r="AK4233" s="8"/>
      <c r="AL4233" s="8"/>
      <c r="AM4233" s="3"/>
    </row>
    <row r="4234" spans="1:39" s="10" customFormat="1" ht="18.95" customHeight="1" x14ac:dyDescent="0.25">
      <c r="A4234" s="8"/>
      <c r="B4234" s="8"/>
      <c r="C4234" s="8"/>
      <c r="D4234" s="9"/>
      <c r="E4234" s="8"/>
      <c r="F4234" s="8"/>
      <c r="G4234" s="9"/>
      <c r="H4234" s="8"/>
      <c r="I4234" s="8"/>
      <c r="J4234" s="9"/>
      <c r="K4234" s="8"/>
      <c r="L4234" s="8"/>
      <c r="M4234" s="9"/>
      <c r="N4234" s="8"/>
      <c r="O4234" s="8"/>
      <c r="P4234" s="9"/>
      <c r="Q4234" s="8"/>
      <c r="R4234" s="8"/>
      <c r="S4234" s="9"/>
      <c r="T4234" s="8"/>
      <c r="U4234" s="8"/>
      <c r="V4234" s="9"/>
      <c r="W4234" s="8"/>
      <c r="X4234" s="8"/>
      <c r="Y4234" s="9"/>
      <c r="Z4234" s="8"/>
      <c r="AA4234" s="8"/>
      <c r="AB4234" s="9"/>
      <c r="AC4234" s="8"/>
      <c r="AD4234" s="8"/>
      <c r="AE4234" s="9"/>
      <c r="AF4234" s="8"/>
      <c r="AG4234" s="8"/>
      <c r="AH4234" s="9"/>
      <c r="AI4234" s="13"/>
      <c r="AJ4234" s="8"/>
      <c r="AK4234" s="8"/>
      <c r="AL4234" s="8"/>
      <c r="AM4234" s="3"/>
    </row>
    <row r="4235" spans="1:39" s="10" customFormat="1" ht="18.95" customHeight="1" x14ac:dyDescent="0.25">
      <c r="A4235" s="8"/>
      <c r="B4235" s="8"/>
      <c r="C4235" s="8"/>
      <c r="D4235" s="9"/>
      <c r="E4235" s="8"/>
      <c r="F4235" s="8"/>
      <c r="G4235" s="9"/>
      <c r="H4235" s="8"/>
      <c r="I4235" s="8"/>
      <c r="J4235" s="9"/>
      <c r="K4235" s="8"/>
      <c r="L4235" s="8"/>
      <c r="M4235" s="9"/>
      <c r="N4235" s="8"/>
      <c r="O4235" s="8"/>
      <c r="P4235" s="9"/>
      <c r="Q4235" s="8"/>
      <c r="R4235" s="8"/>
      <c r="S4235" s="9"/>
      <c r="T4235" s="8"/>
      <c r="U4235" s="8"/>
      <c r="V4235" s="9"/>
      <c r="W4235" s="8"/>
      <c r="X4235" s="8"/>
      <c r="Y4235" s="9"/>
      <c r="Z4235" s="8"/>
      <c r="AA4235" s="8"/>
      <c r="AB4235" s="9"/>
      <c r="AC4235" s="8"/>
      <c r="AD4235" s="8"/>
      <c r="AE4235" s="9"/>
      <c r="AF4235" s="8"/>
      <c r="AG4235" s="8"/>
      <c r="AH4235" s="9"/>
      <c r="AI4235" s="13"/>
      <c r="AJ4235" s="8"/>
      <c r="AK4235" s="8"/>
      <c r="AL4235" s="8"/>
      <c r="AM4235" s="3"/>
    </row>
    <row r="4236" spans="1:39" s="10" customFormat="1" ht="18.95" customHeight="1" x14ac:dyDescent="0.25">
      <c r="A4236" s="8"/>
      <c r="B4236" s="8"/>
      <c r="C4236" s="8"/>
      <c r="D4236" s="9"/>
      <c r="E4236" s="8"/>
      <c r="F4236" s="8"/>
      <c r="G4236" s="9"/>
      <c r="H4236" s="8"/>
      <c r="I4236" s="8"/>
      <c r="J4236" s="9"/>
      <c r="K4236" s="8"/>
      <c r="L4236" s="8"/>
      <c r="M4236" s="9"/>
      <c r="N4236" s="8"/>
      <c r="O4236" s="8"/>
      <c r="P4236" s="9"/>
      <c r="Q4236" s="8"/>
      <c r="R4236" s="8"/>
      <c r="S4236" s="9"/>
      <c r="T4236" s="8"/>
      <c r="U4236" s="8"/>
      <c r="V4236" s="9"/>
      <c r="W4236" s="8"/>
      <c r="X4236" s="8"/>
      <c r="Y4236" s="9"/>
      <c r="Z4236" s="8"/>
      <c r="AA4236" s="8"/>
      <c r="AB4236" s="9"/>
      <c r="AC4236" s="8"/>
      <c r="AD4236" s="8"/>
      <c r="AE4236" s="9"/>
      <c r="AF4236" s="8"/>
      <c r="AG4236" s="8"/>
      <c r="AH4236" s="9"/>
      <c r="AI4236" s="13"/>
      <c r="AJ4236" s="8"/>
      <c r="AK4236" s="8"/>
      <c r="AL4236" s="8"/>
      <c r="AM4236" s="3"/>
    </row>
    <row r="4237" spans="1:39" s="10" customFormat="1" ht="18.95" customHeight="1" x14ac:dyDescent="0.25">
      <c r="A4237" s="8"/>
      <c r="B4237" s="8"/>
      <c r="C4237" s="8"/>
      <c r="D4237" s="9"/>
      <c r="E4237" s="8"/>
      <c r="F4237" s="8"/>
      <c r="G4237" s="9"/>
      <c r="H4237" s="8"/>
      <c r="I4237" s="8"/>
      <c r="J4237" s="9"/>
      <c r="K4237" s="8"/>
      <c r="L4237" s="8"/>
      <c r="M4237" s="9"/>
      <c r="N4237" s="8"/>
      <c r="O4237" s="8"/>
      <c r="P4237" s="9"/>
      <c r="Q4237" s="8"/>
      <c r="R4237" s="8"/>
      <c r="S4237" s="9"/>
      <c r="T4237" s="8"/>
      <c r="U4237" s="8"/>
      <c r="V4237" s="9"/>
      <c r="W4237" s="8"/>
      <c r="X4237" s="8"/>
      <c r="Y4237" s="9"/>
      <c r="Z4237" s="8"/>
      <c r="AA4237" s="8"/>
      <c r="AB4237" s="9"/>
      <c r="AC4237" s="8"/>
      <c r="AD4237" s="8"/>
      <c r="AE4237" s="9"/>
      <c r="AF4237" s="8"/>
      <c r="AG4237" s="8"/>
      <c r="AH4237" s="9"/>
      <c r="AI4237" s="13"/>
      <c r="AJ4237" s="8"/>
      <c r="AK4237" s="8"/>
      <c r="AL4237" s="8"/>
      <c r="AM4237" s="3"/>
    </row>
    <row r="4238" spans="1:39" s="10" customFormat="1" ht="18.95" customHeight="1" x14ac:dyDescent="0.25">
      <c r="A4238" s="8"/>
      <c r="B4238" s="8"/>
      <c r="C4238" s="8"/>
      <c r="D4238" s="9"/>
      <c r="E4238" s="8"/>
      <c r="F4238" s="8"/>
      <c r="G4238" s="9"/>
      <c r="H4238" s="8"/>
      <c r="I4238" s="8"/>
      <c r="J4238" s="9"/>
      <c r="K4238" s="8"/>
      <c r="L4238" s="8"/>
      <c r="M4238" s="9"/>
      <c r="N4238" s="8"/>
      <c r="O4238" s="8"/>
      <c r="P4238" s="9"/>
      <c r="Q4238" s="8"/>
      <c r="R4238" s="8"/>
      <c r="S4238" s="9"/>
      <c r="T4238" s="8"/>
      <c r="U4238" s="8"/>
      <c r="V4238" s="9"/>
      <c r="W4238" s="8"/>
      <c r="X4238" s="8"/>
      <c r="Y4238" s="9"/>
      <c r="Z4238" s="8"/>
      <c r="AA4238" s="8"/>
      <c r="AB4238" s="9"/>
      <c r="AC4238" s="8"/>
      <c r="AD4238" s="8"/>
      <c r="AE4238" s="9"/>
      <c r="AF4238" s="8"/>
      <c r="AG4238" s="8"/>
      <c r="AH4238" s="9"/>
      <c r="AI4238" s="13"/>
      <c r="AJ4238" s="8"/>
      <c r="AK4238" s="8"/>
      <c r="AL4238" s="8"/>
      <c r="AM4238" s="3"/>
    </row>
    <row r="4239" spans="1:39" s="10" customFormat="1" ht="18.95" customHeight="1" x14ac:dyDescent="0.25">
      <c r="A4239" s="8"/>
      <c r="B4239" s="8"/>
      <c r="C4239" s="8"/>
      <c r="D4239" s="9"/>
      <c r="E4239" s="8"/>
      <c r="F4239" s="8"/>
      <c r="G4239" s="9"/>
      <c r="H4239" s="8"/>
      <c r="I4239" s="8"/>
      <c r="J4239" s="9"/>
      <c r="K4239" s="8"/>
      <c r="L4239" s="8"/>
      <c r="M4239" s="9"/>
      <c r="N4239" s="8"/>
      <c r="O4239" s="8"/>
      <c r="P4239" s="9"/>
      <c r="Q4239" s="8"/>
      <c r="R4239" s="8"/>
      <c r="S4239" s="9"/>
      <c r="T4239" s="8"/>
      <c r="U4239" s="8"/>
      <c r="V4239" s="9"/>
      <c r="W4239" s="8"/>
      <c r="X4239" s="8"/>
      <c r="Y4239" s="9"/>
      <c r="Z4239" s="8"/>
      <c r="AA4239" s="8"/>
      <c r="AB4239" s="9"/>
      <c r="AC4239" s="8"/>
      <c r="AD4239" s="8"/>
      <c r="AE4239" s="9"/>
      <c r="AF4239" s="8"/>
      <c r="AG4239" s="8"/>
      <c r="AH4239" s="9"/>
      <c r="AI4239" s="13"/>
      <c r="AJ4239" s="8"/>
      <c r="AK4239" s="8"/>
      <c r="AL4239" s="8"/>
      <c r="AM4239" s="3"/>
    </row>
    <row r="4240" spans="1:39" s="10" customFormat="1" ht="18.95" customHeight="1" x14ac:dyDescent="0.25">
      <c r="A4240" s="8"/>
      <c r="B4240" s="8"/>
      <c r="C4240" s="8"/>
      <c r="D4240" s="9"/>
      <c r="E4240" s="8"/>
      <c r="F4240" s="8"/>
      <c r="G4240" s="9"/>
      <c r="H4240" s="8"/>
      <c r="I4240" s="8"/>
      <c r="J4240" s="9"/>
      <c r="K4240" s="8"/>
      <c r="L4240" s="8"/>
      <c r="M4240" s="9"/>
      <c r="N4240" s="8"/>
      <c r="O4240" s="8"/>
      <c r="P4240" s="9"/>
      <c r="Q4240" s="8"/>
      <c r="R4240" s="8"/>
      <c r="S4240" s="9"/>
      <c r="T4240" s="8"/>
      <c r="U4240" s="8"/>
      <c r="V4240" s="9"/>
      <c r="W4240" s="8"/>
      <c r="X4240" s="8"/>
      <c r="Y4240" s="9"/>
      <c r="Z4240" s="8"/>
      <c r="AA4240" s="8"/>
      <c r="AB4240" s="9"/>
      <c r="AC4240" s="8"/>
      <c r="AD4240" s="8"/>
      <c r="AE4240" s="9"/>
      <c r="AF4240" s="8"/>
      <c r="AG4240" s="8"/>
      <c r="AH4240" s="9"/>
      <c r="AI4240" s="13"/>
      <c r="AJ4240" s="8"/>
      <c r="AK4240" s="8"/>
      <c r="AL4240" s="8"/>
      <c r="AM4240" s="3"/>
    </row>
    <row r="4241" spans="1:39" s="10" customFormat="1" ht="18.95" customHeight="1" x14ac:dyDescent="0.25">
      <c r="A4241" s="8"/>
      <c r="B4241" s="8"/>
      <c r="C4241" s="8"/>
      <c r="D4241" s="9"/>
      <c r="E4241" s="8"/>
      <c r="F4241" s="8"/>
      <c r="G4241" s="9"/>
      <c r="H4241" s="8"/>
      <c r="I4241" s="8"/>
      <c r="J4241" s="9"/>
      <c r="K4241" s="8"/>
      <c r="L4241" s="8"/>
      <c r="M4241" s="9"/>
      <c r="N4241" s="8"/>
      <c r="O4241" s="8"/>
      <c r="P4241" s="9"/>
      <c r="Q4241" s="8"/>
      <c r="R4241" s="8"/>
      <c r="S4241" s="9"/>
      <c r="T4241" s="8"/>
      <c r="U4241" s="8"/>
      <c r="V4241" s="9"/>
      <c r="W4241" s="8"/>
      <c r="X4241" s="8"/>
      <c r="Y4241" s="9"/>
      <c r="Z4241" s="8"/>
      <c r="AA4241" s="8"/>
      <c r="AB4241" s="9"/>
      <c r="AC4241" s="8"/>
      <c r="AD4241" s="8"/>
      <c r="AE4241" s="9"/>
      <c r="AF4241" s="8"/>
      <c r="AG4241" s="8"/>
      <c r="AH4241" s="9"/>
      <c r="AI4241" s="13"/>
      <c r="AJ4241" s="8"/>
      <c r="AK4241" s="8"/>
      <c r="AL4241" s="8"/>
      <c r="AM4241" s="3"/>
    </row>
    <row r="4242" spans="1:39" s="10" customFormat="1" ht="18.95" customHeight="1" x14ac:dyDescent="0.25">
      <c r="A4242" s="8"/>
      <c r="B4242" s="8"/>
      <c r="C4242" s="8"/>
      <c r="D4242" s="9"/>
      <c r="E4242" s="8"/>
      <c r="F4242" s="8"/>
      <c r="G4242" s="9"/>
      <c r="H4242" s="8"/>
      <c r="I4242" s="8"/>
      <c r="J4242" s="9"/>
      <c r="K4242" s="8"/>
      <c r="L4242" s="8"/>
      <c r="M4242" s="9"/>
      <c r="N4242" s="8"/>
      <c r="O4242" s="8"/>
      <c r="P4242" s="9"/>
      <c r="Q4242" s="8"/>
      <c r="R4242" s="8"/>
      <c r="S4242" s="9"/>
      <c r="T4242" s="8"/>
      <c r="U4242" s="8"/>
      <c r="V4242" s="9"/>
      <c r="W4242" s="8"/>
      <c r="X4242" s="8"/>
      <c r="Y4242" s="9"/>
      <c r="Z4242" s="8"/>
      <c r="AA4242" s="8"/>
      <c r="AB4242" s="9"/>
      <c r="AC4242" s="8"/>
      <c r="AD4242" s="8"/>
      <c r="AE4242" s="9"/>
      <c r="AF4242" s="8"/>
      <c r="AG4242" s="8"/>
      <c r="AH4242" s="9"/>
      <c r="AI4242" s="13"/>
      <c r="AJ4242" s="8"/>
      <c r="AK4242" s="8"/>
      <c r="AL4242" s="8"/>
      <c r="AM4242" s="3"/>
    </row>
    <row r="4243" spans="1:39" s="10" customFormat="1" ht="18.95" customHeight="1" x14ac:dyDescent="0.25">
      <c r="A4243" s="8"/>
      <c r="B4243" s="8"/>
      <c r="C4243" s="8"/>
      <c r="D4243" s="9"/>
      <c r="E4243" s="8"/>
      <c r="F4243" s="8"/>
      <c r="G4243" s="9"/>
      <c r="H4243" s="8"/>
      <c r="I4243" s="8"/>
      <c r="J4243" s="9"/>
      <c r="K4243" s="8"/>
      <c r="L4243" s="8"/>
      <c r="M4243" s="9"/>
      <c r="N4243" s="8"/>
      <c r="O4243" s="8"/>
      <c r="P4243" s="9"/>
      <c r="Q4243" s="8"/>
      <c r="R4243" s="8"/>
      <c r="S4243" s="9"/>
      <c r="T4243" s="8"/>
      <c r="U4243" s="8"/>
      <c r="V4243" s="9"/>
      <c r="W4243" s="8"/>
      <c r="X4243" s="8"/>
      <c r="Y4243" s="9"/>
      <c r="Z4243" s="8"/>
      <c r="AA4243" s="8"/>
      <c r="AB4243" s="9"/>
      <c r="AC4243" s="8"/>
      <c r="AD4243" s="8"/>
      <c r="AE4243" s="9"/>
      <c r="AF4243" s="8"/>
      <c r="AG4243" s="8"/>
      <c r="AH4243" s="9"/>
      <c r="AI4243" s="13"/>
      <c r="AJ4243" s="8"/>
      <c r="AK4243" s="8"/>
      <c r="AL4243" s="8"/>
      <c r="AM4243" s="3"/>
    </row>
    <row r="4244" spans="1:39" s="10" customFormat="1" ht="18.95" customHeight="1" x14ac:dyDescent="0.25">
      <c r="A4244" s="8"/>
      <c r="B4244" s="8"/>
      <c r="C4244" s="8"/>
      <c r="D4244" s="9"/>
      <c r="E4244" s="8"/>
      <c r="F4244" s="8"/>
      <c r="G4244" s="9"/>
      <c r="H4244" s="8"/>
      <c r="I4244" s="8"/>
      <c r="J4244" s="9"/>
      <c r="K4244" s="8"/>
      <c r="L4244" s="8"/>
      <c r="M4244" s="9"/>
      <c r="N4244" s="8"/>
      <c r="O4244" s="8"/>
      <c r="P4244" s="9"/>
      <c r="Q4244" s="8"/>
      <c r="R4244" s="8"/>
      <c r="S4244" s="9"/>
      <c r="T4244" s="8"/>
      <c r="U4244" s="8"/>
      <c r="V4244" s="9"/>
      <c r="W4244" s="8"/>
      <c r="X4244" s="8"/>
      <c r="Y4244" s="9"/>
      <c r="Z4244" s="8"/>
      <c r="AA4244" s="8"/>
      <c r="AB4244" s="9"/>
      <c r="AC4244" s="8"/>
      <c r="AD4244" s="8"/>
      <c r="AE4244" s="9"/>
      <c r="AF4244" s="8"/>
      <c r="AG4244" s="8"/>
      <c r="AH4244" s="9"/>
      <c r="AI4244" s="13"/>
      <c r="AJ4244" s="8"/>
      <c r="AK4244" s="8"/>
      <c r="AL4244" s="8"/>
      <c r="AM4244" s="3"/>
    </row>
    <row r="4245" spans="1:39" s="10" customFormat="1" ht="18.95" customHeight="1" x14ac:dyDescent="0.25">
      <c r="A4245" s="8"/>
      <c r="B4245" s="8"/>
      <c r="C4245" s="8"/>
      <c r="D4245" s="9"/>
      <c r="E4245" s="8"/>
      <c r="F4245" s="8"/>
      <c r="G4245" s="9"/>
      <c r="H4245" s="8"/>
      <c r="I4245" s="8"/>
      <c r="J4245" s="9"/>
      <c r="K4245" s="8"/>
      <c r="L4245" s="8"/>
      <c r="M4245" s="9"/>
      <c r="N4245" s="8"/>
      <c r="O4245" s="8"/>
      <c r="P4245" s="9"/>
      <c r="Q4245" s="8"/>
      <c r="R4245" s="8"/>
      <c r="S4245" s="9"/>
      <c r="T4245" s="8"/>
      <c r="U4245" s="8"/>
      <c r="V4245" s="9"/>
      <c r="W4245" s="8"/>
      <c r="X4245" s="8"/>
      <c r="Y4245" s="9"/>
      <c r="Z4245" s="8"/>
      <c r="AA4245" s="8"/>
      <c r="AB4245" s="9"/>
      <c r="AC4245" s="8"/>
      <c r="AD4245" s="8"/>
      <c r="AE4245" s="9"/>
      <c r="AF4245" s="8"/>
      <c r="AG4245" s="8"/>
      <c r="AH4245" s="9"/>
      <c r="AI4245" s="13"/>
      <c r="AJ4245" s="8"/>
      <c r="AK4245" s="8"/>
      <c r="AL4245" s="8"/>
      <c r="AM4245" s="3"/>
    </row>
    <row r="4246" spans="1:39" s="10" customFormat="1" ht="18.95" customHeight="1" x14ac:dyDescent="0.25">
      <c r="A4246" s="8"/>
      <c r="B4246" s="8"/>
      <c r="C4246" s="8"/>
      <c r="D4246" s="9"/>
      <c r="E4246" s="8"/>
      <c r="F4246" s="8"/>
      <c r="G4246" s="9"/>
      <c r="H4246" s="8"/>
      <c r="I4246" s="8"/>
      <c r="J4246" s="9"/>
      <c r="K4246" s="8"/>
      <c r="L4246" s="8"/>
      <c r="M4246" s="9"/>
      <c r="N4246" s="8"/>
      <c r="O4246" s="8"/>
      <c r="P4246" s="9"/>
      <c r="Q4246" s="8"/>
      <c r="R4246" s="8"/>
      <c r="S4246" s="9"/>
      <c r="T4246" s="8"/>
      <c r="U4246" s="8"/>
      <c r="V4246" s="9"/>
      <c r="W4246" s="8"/>
      <c r="X4246" s="8"/>
      <c r="Y4246" s="9"/>
      <c r="Z4246" s="8"/>
      <c r="AA4246" s="8"/>
      <c r="AB4246" s="9"/>
      <c r="AC4246" s="8"/>
      <c r="AD4246" s="8"/>
      <c r="AE4246" s="9"/>
      <c r="AF4246" s="8"/>
      <c r="AG4246" s="8"/>
      <c r="AH4246" s="9"/>
      <c r="AI4246" s="13"/>
      <c r="AJ4246" s="8"/>
      <c r="AK4246" s="8"/>
      <c r="AL4246" s="8"/>
      <c r="AM4246" s="3"/>
    </row>
    <row r="4247" spans="1:39" s="10" customFormat="1" ht="18.95" customHeight="1" x14ac:dyDescent="0.25">
      <c r="A4247" s="8"/>
      <c r="B4247" s="8"/>
      <c r="C4247" s="8"/>
      <c r="D4247" s="9"/>
      <c r="E4247" s="8"/>
      <c r="F4247" s="8"/>
      <c r="G4247" s="9"/>
      <c r="H4247" s="8"/>
      <c r="I4247" s="8"/>
      <c r="J4247" s="9"/>
      <c r="K4247" s="8"/>
      <c r="L4247" s="8"/>
      <c r="M4247" s="9"/>
      <c r="N4247" s="8"/>
      <c r="O4247" s="8"/>
      <c r="P4247" s="9"/>
      <c r="Q4247" s="8"/>
      <c r="R4247" s="8"/>
      <c r="S4247" s="9"/>
      <c r="T4247" s="8"/>
      <c r="U4247" s="8"/>
      <c r="V4247" s="9"/>
      <c r="W4247" s="8"/>
      <c r="X4247" s="8"/>
      <c r="Y4247" s="9"/>
      <c r="Z4247" s="8"/>
      <c r="AA4247" s="8"/>
      <c r="AB4247" s="9"/>
      <c r="AC4247" s="8"/>
      <c r="AD4247" s="8"/>
      <c r="AE4247" s="9"/>
      <c r="AF4247" s="8"/>
      <c r="AG4247" s="8"/>
      <c r="AH4247" s="9"/>
      <c r="AI4247" s="13"/>
      <c r="AJ4247" s="8"/>
      <c r="AK4247" s="8"/>
      <c r="AL4247" s="8"/>
      <c r="AM4247" s="3"/>
    </row>
    <row r="4248" spans="1:39" s="10" customFormat="1" ht="18.95" customHeight="1" x14ac:dyDescent="0.25">
      <c r="A4248" s="8"/>
      <c r="B4248" s="8"/>
      <c r="C4248" s="8"/>
      <c r="D4248" s="9"/>
      <c r="E4248" s="8"/>
      <c r="F4248" s="8"/>
      <c r="G4248" s="9"/>
      <c r="H4248" s="8"/>
      <c r="I4248" s="8"/>
      <c r="J4248" s="9"/>
      <c r="K4248" s="8"/>
      <c r="L4248" s="8"/>
      <c r="M4248" s="9"/>
      <c r="N4248" s="8"/>
      <c r="O4248" s="8"/>
      <c r="P4248" s="9"/>
      <c r="Q4248" s="8"/>
      <c r="R4248" s="8"/>
      <c r="S4248" s="9"/>
      <c r="T4248" s="8"/>
      <c r="U4248" s="8"/>
      <c r="V4248" s="9"/>
      <c r="W4248" s="8"/>
      <c r="X4248" s="8"/>
      <c r="Y4248" s="9"/>
      <c r="Z4248" s="8"/>
      <c r="AA4248" s="8"/>
      <c r="AB4248" s="9"/>
      <c r="AC4248" s="8"/>
      <c r="AD4248" s="8"/>
      <c r="AE4248" s="9"/>
      <c r="AF4248" s="8"/>
      <c r="AG4248" s="8"/>
      <c r="AH4248" s="9"/>
      <c r="AI4248" s="13"/>
      <c r="AJ4248" s="8"/>
      <c r="AK4248" s="8"/>
      <c r="AL4248" s="8"/>
      <c r="AM4248" s="3"/>
    </row>
    <row r="4249" spans="1:39" s="10" customFormat="1" ht="18.95" customHeight="1" x14ac:dyDescent="0.25">
      <c r="A4249" s="8"/>
      <c r="B4249" s="8"/>
      <c r="C4249" s="8"/>
      <c r="D4249" s="9"/>
      <c r="E4249" s="8"/>
      <c r="F4249" s="8"/>
      <c r="G4249" s="9"/>
      <c r="H4249" s="8"/>
      <c r="I4249" s="8"/>
      <c r="J4249" s="9"/>
      <c r="K4249" s="8"/>
      <c r="L4249" s="8"/>
      <c r="M4249" s="9"/>
      <c r="N4249" s="8"/>
      <c r="O4249" s="8"/>
      <c r="P4249" s="9"/>
      <c r="Q4249" s="8"/>
      <c r="R4249" s="8"/>
      <c r="S4249" s="9"/>
      <c r="T4249" s="8"/>
      <c r="U4249" s="8"/>
      <c r="V4249" s="9"/>
      <c r="W4249" s="8"/>
      <c r="X4249" s="8"/>
      <c r="Y4249" s="9"/>
      <c r="Z4249" s="8"/>
      <c r="AA4249" s="8"/>
      <c r="AB4249" s="9"/>
      <c r="AC4249" s="8"/>
      <c r="AD4249" s="8"/>
      <c r="AE4249" s="9"/>
      <c r="AF4249" s="8"/>
      <c r="AG4249" s="8"/>
      <c r="AH4249" s="9"/>
      <c r="AI4249" s="13"/>
      <c r="AJ4249" s="8"/>
      <c r="AK4249" s="8"/>
      <c r="AL4249" s="8"/>
      <c r="AM4249" s="3"/>
    </row>
    <row r="4250" spans="1:39" s="10" customFormat="1" ht="18.95" customHeight="1" x14ac:dyDescent="0.25">
      <c r="A4250" s="8"/>
      <c r="B4250" s="8"/>
      <c r="C4250" s="8"/>
      <c r="D4250" s="9"/>
      <c r="E4250" s="8"/>
      <c r="F4250" s="8"/>
      <c r="G4250" s="9"/>
      <c r="H4250" s="8"/>
      <c r="I4250" s="8"/>
      <c r="J4250" s="9"/>
      <c r="K4250" s="8"/>
      <c r="L4250" s="8"/>
      <c r="M4250" s="9"/>
      <c r="N4250" s="8"/>
      <c r="O4250" s="8"/>
      <c r="P4250" s="9"/>
      <c r="Q4250" s="8"/>
      <c r="R4250" s="8"/>
      <c r="S4250" s="9"/>
      <c r="T4250" s="8"/>
      <c r="U4250" s="8"/>
      <c r="V4250" s="9"/>
      <c r="W4250" s="8"/>
      <c r="X4250" s="8"/>
      <c r="Y4250" s="9"/>
      <c r="Z4250" s="8"/>
      <c r="AA4250" s="8"/>
      <c r="AB4250" s="9"/>
      <c r="AC4250" s="8"/>
      <c r="AD4250" s="8"/>
      <c r="AE4250" s="9"/>
      <c r="AF4250" s="8"/>
      <c r="AG4250" s="8"/>
      <c r="AH4250" s="9"/>
      <c r="AI4250" s="13"/>
      <c r="AJ4250" s="8"/>
      <c r="AK4250" s="8"/>
      <c r="AL4250" s="8"/>
      <c r="AM4250" s="3"/>
    </row>
    <row r="4251" spans="1:39" s="10" customFormat="1" ht="18.95" customHeight="1" x14ac:dyDescent="0.25">
      <c r="A4251" s="8"/>
      <c r="B4251" s="8"/>
      <c r="C4251" s="8"/>
      <c r="D4251" s="9"/>
      <c r="E4251" s="8"/>
      <c r="F4251" s="8"/>
      <c r="G4251" s="9"/>
      <c r="H4251" s="8"/>
      <c r="I4251" s="8"/>
      <c r="J4251" s="9"/>
      <c r="K4251" s="8"/>
      <c r="L4251" s="8"/>
      <c r="M4251" s="9"/>
      <c r="N4251" s="8"/>
      <c r="O4251" s="8"/>
      <c r="P4251" s="9"/>
      <c r="Q4251" s="8"/>
      <c r="R4251" s="8"/>
      <c r="S4251" s="9"/>
      <c r="T4251" s="8"/>
      <c r="U4251" s="8"/>
      <c r="V4251" s="9"/>
      <c r="W4251" s="8"/>
      <c r="X4251" s="8"/>
      <c r="Y4251" s="9"/>
      <c r="Z4251" s="8"/>
      <c r="AA4251" s="8"/>
      <c r="AB4251" s="9"/>
      <c r="AC4251" s="8"/>
      <c r="AD4251" s="8"/>
      <c r="AE4251" s="9"/>
      <c r="AF4251" s="8"/>
      <c r="AG4251" s="8"/>
      <c r="AH4251" s="9"/>
      <c r="AI4251" s="13"/>
      <c r="AJ4251" s="8"/>
      <c r="AK4251" s="8"/>
      <c r="AL4251" s="8"/>
      <c r="AM4251" s="3"/>
    </row>
    <row r="4252" spans="1:39" s="10" customFormat="1" ht="18.95" customHeight="1" x14ac:dyDescent="0.25">
      <c r="A4252" s="8"/>
      <c r="B4252" s="8"/>
      <c r="C4252" s="8"/>
      <c r="D4252" s="9"/>
      <c r="E4252" s="8"/>
      <c r="F4252" s="8"/>
      <c r="G4252" s="9"/>
      <c r="H4252" s="8"/>
      <c r="I4252" s="8"/>
      <c r="J4252" s="9"/>
      <c r="K4252" s="8"/>
      <c r="L4252" s="8"/>
      <c r="M4252" s="9"/>
      <c r="N4252" s="8"/>
      <c r="O4252" s="8"/>
      <c r="P4252" s="9"/>
      <c r="Q4252" s="8"/>
      <c r="R4252" s="8"/>
      <c r="S4252" s="9"/>
      <c r="T4252" s="8"/>
      <c r="U4252" s="8"/>
      <c r="V4252" s="9"/>
      <c r="W4252" s="8"/>
      <c r="X4252" s="8"/>
      <c r="Y4252" s="9"/>
      <c r="Z4252" s="8"/>
      <c r="AA4252" s="8"/>
      <c r="AB4252" s="9"/>
      <c r="AC4252" s="8"/>
      <c r="AD4252" s="8"/>
      <c r="AE4252" s="9"/>
      <c r="AF4252" s="8"/>
      <c r="AG4252" s="8"/>
      <c r="AH4252" s="9"/>
      <c r="AI4252" s="13"/>
      <c r="AJ4252" s="8"/>
      <c r="AK4252" s="8"/>
      <c r="AL4252" s="8"/>
      <c r="AM4252" s="3"/>
    </row>
    <row r="4253" spans="1:39" s="10" customFormat="1" ht="18.95" customHeight="1" x14ac:dyDescent="0.25">
      <c r="A4253" s="8"/>
      <c r="B4253" s="8"/>
      <c r="C4253" s="8"/>
      <c r="D4253" s="9"/>
      <c r="E4253" s="8"/>
      <c r="F4253" s="8"/>
      <c r="G4253" s="9"/>
      <c r="H4253" s="8"/>
      <c r="I4253" s="8"/>
      <c r="J4253" s="9"/>
      <c r="K4253" s="8"/>
      <c r="L4253" s="8"/>
      <c r="M4253" s="9"/>
      <c r="N4253" s="8"/>
      <c r="O4253" s="8"/>
      <c r="P4253" s="9"/>
      <c r="Q4253" s="8"/>
      <c r="R4253" s="8"/>
      <c r="S4253" s="9"/>
      <c r="T4253" s="8"/>
      <c r="U4253" s="8"/>
      <c r="V4253" s="9"/>
      <c r="W4253" s="8"/>
      <c r="X4253" s="8"/>
      <c r="Y4253" s="9"/>
      <c r="Z4253" s="8"/>
      <c r="AA4253" s="8"/>
      <c r="AB4253" s="9"/>
      <c r="AC4253" s="8"/>
      <c r="AD4253" s="8"/>
      <c r="AE4253" s="9"/>
      <c r="AF4253" s="8"/>
      <c r="AG4253" s="8"/>
      <c r="AH4253" s="9"/>
      <c r="AI4253" s="13"/>
      <c r="AJ4253" s="8"/>
      <c r="AK4253" s="8"/>
      <c r="AL4253" s="8"/>
      <c r="AM4253" s="3"/>
    </row>
    <row r="4254" spans="1:39" s="10" customFormat="1" ht="18.95" customHeight="1" x14ac:dyDescent="0.25">
      <c r="A4254" s="8"/>
      <c r="B4254" s="8"/>
      <c r="C4254" s="8"/>
      <c r="D4254" s="9"/>
      <c r="E4254" s="8"/>
      <c r="F4254" s="8"/>
      <c r="G4254" s="9"/>
      <c r="H4254" s="8"/>
      <c r="I4254" s="8"/>
      <c r="J4254" s="9"/>
      <c r="K4254" s="8"/>
      <c r="L4254" s="8"/>
      <c r="M4254" s="9"/>
      <c r="N4254" s="8"/>
      <c r="O4254" s="8"/>
      <c r="P4254" s="9"/>
      <c r="Q4254" s="8"/>
      <c r="R4254" s="8"/>
      <c r="S4254" s="9"/>
      <c r="T4254" s="8"/>
      <c r="U4254" s="8"/>
      <c r="V4254" s="9"/>
      <c r="W4254" s="8"/>
      <c r="X4254" s="8"/>
      <c r="Y4254" s="9"/>
      <c r="Z4254" s="8"/>
      <c r="AA4254" s="8"/>
      <c r="AB4254" s="9"/>
      <c r="AC4254" s="8"/>
      <c r="AD4254" s="8"/>
      <c r="AE4254" s="9"/>
      <c r="AF4254" s="8"/>
      <c r="AG4254" s="8"/>
      <c r="AH4254" s="9"/>
      <c r="AI4254" s="13"/>
      <c r="AJ4254" s="8"/>
      <c r="AK4254" s="8"/>
      <c r="AL4254" s="8"/>
      <c r="AM4254" s="3"/>
    </row>
    <row r="4255" spans="1:39" s="10" customFormat="1" ht="18.95" customHeight="1" x14ac:dyDescent="0.25">
      <c r="A4255" s="8"/>
      <c r="B4255" s="8"/>
      <c r="C4255" s="8"/>
      <c r="D4255" s="9"/>
      <c r="E4255" s="8"/>
      <c r="F4255" s="8"/>
      <c r="G4255" s="9"/>
      <c r="H4255" s="8"/>
      <c r="I4255" s="8"/>
      <c r="J4255" s="9"/>
      <c r="K4255" s="8"/>
      <c r="L4255" s="8"/>
      <c r="M4255" s="9"/>
      <c r="N4255" s="8"/>
      <c r="O4255" s="8"/>
      <c r="P4255" s="9"/>
      <c r="Q4255" s="8"/>
      <c r="R4255" s="8"/>
      <c r="S4255" s="9"/>
      <c r="T4255" s="8"/>
      <c r="U4255" s="8"/>
      <c r="V4255" s="9"/>
      <c r="W4255" s="8"/>
      <c r="X4255" s="8"/>
      <c r="Y4255" s="9"/>
      <c r="Z4255" s="8"/>
      <c r="AA4255" s="8"/>
      <c r="AB4255" s="9"/>
      <c r="AC4255" s="8"/>
      <c r="AD4255" s="8"/>
      <c r="AE4255" s="9"/>
      <c r="AF4255" s="8"/>
      <c r="AG4255" s="8"/>
      <c r="AH4255" s="9"/>
      <c r="AI4255" s="13"/>
      <c r="AJ4255" s="8"/>
      <c r="AK4255" s="8"/>
      <c r="AL4255" s="8"/>
      <c r="AM4255" s="3"/>
    </row>
    <row r="4256" spans="1:39" s="10" customFormat="1" ht="18.95" customHeight="1" x14ac:dyDescent="0.25">
      <c r="A4256" s="8"/>
      <c r="B4256" s="8"/>
      <c r="C4256" s="8"/>
      <c r="D4256" s="9"/>
      <c r="E4256" s="8"/>
      <c r="F4256" s="8"/>
      <c r="G4256" s="9"/>
      <c r="H4256" s="8"/>
      <c r="I4256" s="8"/>
      <c r="J4256" s="9"/>
      <c r="K4256" s="8"/>
      <c r="L4256" s="8"/>
      <c r="M4256" s="9"/>
      <c r="N4256" s="8"/>
      <c r="O4256" s="8"/>
      <c r="P4256" s="9"/>
      <c r="Q4256" s="8"/>
      <c r="R4256" s="8"/>
      <c r="S4256" s="9"/>
      <c r="T4256" s="8"/>
      <c r="U4256" s="8"/>
      <c r="V4256" s="9"/>
      <c r="W4256" s="8"/>
      <c r="X4256" s="8"/>
      <c r="Y4256" s="9"/>
      <c r="Z4256" s="8"/>
      <c r="AA4256" s="8"/>
      <c r="AB4256" s="9"/>
      <c r="AC4256" s="8"/>
      <c r="AD4256" s="8"/>
      <c r="AE4256" s="9"/>
      <c r="AF4256" s="8"/>
      <c r="AG4256" s="8"/>
      <c r="AH4256" s="9"/>
      <c r="AI4256" s="13"/>
      <c r="AJ4256" s="8"/>
      <c r="AK4256" s="8"/>
      <c r="AL4256" s="8"/>
      <c r="AM4256" s="3"/>
    </row>
    <row r="4257" spans="1:39" s="10" customFormat="1" ht="18.95" customHeight="1" x14ac:dyDescent="0.25">
      <c r="A4257" s="8"/>
      <c r="B4257" s="8"/>
      <c r="C4257" s="8"/>
      <c r="D4257" s="9"/>
      <c r="E4257" s="8"/>
      <c r="F4257" s="8"/>
      <c r="G4257" s="9"/>
      <c r="H4257" s="8"/>
      <c r="I4257" s="8"/>
      <c r="J4257" s="9"/>
      <c r="K4257" s="8"/>
      <c r="L4257" s="8"/>
      <c r="M4257" s="9"/>
      <c r="N4257" s="8"/>
      <c r="O4257" s="8"/>
      <c r="P4257" s="9"/>
      <c r="Q4257" s="8"/>
      <c r="R4257" s="8"/>
      <c r="S4257" s="9"/>
      <c r="T4257" s="8"/>
      <c r="U4257" s="8"/>
      <c r="V4257" s="9"/>
      <c r="W4257" s="8"/>
      <c r="X4257" s="8"/>
      <c r="Y4257" s="9"/>
      <c r="Z4257" s="8"/>
      <c r="AA4257" s="8"/>
      <c r="AB4257" s="9"/>
      <c r="AC4257" s="8"/>
      <c r="AD4257" s="8"/>
      <c r="AE4257" s="9"/>
      <c r="AF4257" s="8"/>
      <c r="AG4257" s="8"/>
      <c r="AH4257" s="9"/>
      <c r="AI4257" s="13"/>
      <c r="AJ4257" s="8"/>
      <c r="AK4257" s="8"/>
      <c r="AL4257" s="8"/>
      <c r="AM4257" s="3"/>
    </row>
    <row r="4258" spans="1:39" s="10" customFormat="1" ht="18.95" customHeight="1" x14ac:dyDescent="0.25">
      <c r="A4258" s="8"/>
      <c r="B4258" s="8"/>
      <c r="C4258" s="8"/>
      <c r="D4258" s="9"/>
      <c r="E4258" s="8"/>
      <c r="F4258" s="8"/>
      <c r="G4258" s="9"/>
      <c r="H4258" s="8"/>
      <c r="I4258" s="8"/>
      <c r="J4258" s="9"/>
      <c r="K4258" s="8"/>
      <c r="L4258" s="8"/>
      <c r="M4258" s="9"/>
      <c r="N4258" s="8"/>
      <c r="O4258" s="8"/>
      <c r="P4258" s="9"/>
      <c r="Q4258" s="8"/>
      <c r="R4258" s="8"/>
      <c r="S4258" s="9"/>
      <c r="T4258" s="8"/>
      <c r="U4258" s="8"/>
      <c r="V4258" s="9"/>
      <c r="W4258" s="8"/>
      <c r="X4258" s="8"/>
      <c r="Y4258" s="9"/>
      <c r="Z4258" s="8"/>
      <c r="AA4258" s="8"/>
      <c r="AB4258" s="9"/>
      <c r="AC4258" s="8"/>
      <c r="AD4258" s="8"/>
      <c r="AE4258" s="9"/>
      <c r="AF4258" s="8"/>
      <c r="AG4258" s="8"/>
      <c r="AH4258" s="9"/>
      <c r="AI4258" s="13"/>
      <c r="AJ4258" s="8"/>
      <c r="AK4258" s="8"/>
      <c r="AL4258" s="8"/>
      <c r="AM4258" s="3"/>
    </row>
    <row r="4259" spans="1:39" s="10" customFormat="1" ht="18.95" customHeight="1" x14ac:dyDescent="0.25">
      <c r="A4259" s="8"/>
      <c r="B4259" s="8"/>
      <c r="C4259" s="8"/>
      <c r="D4259" s="9"/>
      <c r="E4259" s="8"/>
      <c r="F4259" s="8"/>
      <c r="G4259" s="9"/>
      <c r="H4259" s="8"/>
      <c r="I4259" s="8"/>
      <c r="J4259" s="9"/>
      <c r="K4259" s="8"/>
      <c r="L4259" s="8"/>
      <c r="M4259" s="9"/>
      <c r="N4259" s="8"/>
      <c r="O4259" s="8"/>
      <c r="P4259" s="9"/>
      <c r="Q4259" s="8"/>
      <c r="R4259" s="8"/>
      <c r="S4259" s="9"/>
      <c r="T4259" s="8"/>
      <c r="U4259" s="8"/>
      <c r="V4259" s="9"/>
      <c r="W4259" s="8"/>
      <c r="X4259" s="8"/>
      <c r="Y4259" s="9"/>
      <c r="Z4259" s="8"/>
      <c r="AA4259" s="8"/>
      <c r="AB4259" s="9"/>
      <c r="AC4259" s="8"/>
      <c r="AD4259" s="8"/>
      <c r="AE4259" s="9"/>
      <c r="AF4259" s="8"/>
      <c r="AG4259" s="8"/>
      <c r="AH4259" s="9"/>
      <c r="AI4259" s="13"/>
      <c r="AJ4259" s="8"/>
      <c r="AK4259" s="8"/>
      <c r="AL4259" s="8"/>
      <c r="AM4259" s="3"/>
    </row>
    <row r="4260" spans="1:39" s="10" customFormat="1" ht="18.95" customHeight="1" x14ac:dyDescent="0.25">
      <c r="A4260" s="8"/>
      <c r="B4260" s="8"/>
      <c r="C4260" s="8"/>
      <c r="D4260" s="9"/>
      <c r="E4260" s="8"/>
      <c r="F4260" s="8"/>
      <c r="G4260" s="9"/>
      <c r="H4260" s="8"/>
      <c r="I4260" s="8"/>
      <c r="J4260" s="9"/>
      <c r="K4260" s="8"/>
      <c r="L4260" s="8"/>
      <c r="M4260" s="9"/>
      <c r="N4260" s="8"/>
      <c r="O4260" s="8"/>
      <c r="P4260" s="9"/>
      <c r="Q4260" s="8"/>
      <c r="R4260" s="8"/>
      <c r="S4260" s="9"/>
      <c r="T4260" s="8"/>
      <c r="U4260" s="8"/>
      <c r="V4260" s="9"/>
      <c r="W4260" s="8"/>
      <c r="X4260" s="8"/>
      <c r="Y4260" s="9"/>
      <c r="Z4260" s="8"/>
      <c r="AA4260" s="8"/>
      <c r="AB4260" s="9"/>
      <c r="AC4260" s="8"/>
      <c r="AD4260" s="8"/>
      <c r="AE4260" s="9"/>
      <c r="AF4260" s="8"/>
      <c r="AG4260" s="8"/>
      <c r="AH4260" s="9"/>
      <c r="AI4260" s="13"/>
      <c r="AJ4260" s="8"/>
      <c r="AK4260" s="8"/>
      <c r="AL4260" s="8"/>
      <c r="AM4260" s="3"/>
    </row>
    <row r="4261" spans="1:39" s="10" customFormat="1" ht="18.95" customHeight="1" x14ac:dyDescent="0.25">
      <c r="A4261" s="8"/>
      <c r="B4261" s="8"/>
      <c r="C4261" s="8"/>
      <c r="D4261" s="9"/>
      <c r="E4261" s="8"/>
      <c r="F4261" s="8"/>
      <c r="G4261" s="9"/>
      <c r="H4261" s="8"/>
      <c r="I4261" s="8"/>
      <c r="J4261" s="9"/>
      <c r="K4261" s="8"/>
      <c r="L4261" s="8"/>
      <c r="M4261" s="9"/>
      <c r="N4261" s="8"/>
      <c r="O4261" s="8"/>
      <c r="P4261" s="9"/>
      <c r="Q4261" s="8"/>
      <c r="R4261" s="8"/>
      <c r="S4261" s="9"/>
      <c r="T4261" s="8"/>
      <c r="U4261" s="8"/>
      <c r="V4261" s="9"/>
      <c r="W4261" s="8"/>
      <c r="X4261" s="8"/>
      <c r="Y4261" s="9"/>
      <c r="Z4261" s="8"/>
      <c r="AA4261" s="8"/>
      <c r="AB4261" s="9"/>
      <c r="AC4261" s="8"/>
      <c r="AD4261" s="8"/>
      <c r="AE4261" s="9"/>
      <c r="AF4261" s="8"/>
      <c r="AG4261" s="8"/>
      <c r="AH4261" s="9"/>
      <c r="AI4261" s="13"/>
      <c r="AJ4261" s="8"/>
      <c r="AK4261" s="8"/>
      <c r="AL4261" s="8"/>
      <c r="AM4261" s="3"/>
    </row>
    <row r="4262" spans="1:39" s="10" customFormat="1" ht="18.95" customHeight="1" x14ac:dyDescent="0.25">
      <c r="A4262" s="8"/>
      <c r="B4262" s="8"/>
      <c r="C4262" s="8"/>
      <c r="D4262" s="9"/>
      <c r="E4262" s="8"/>
      <c r="F4262" s="8"/>
      <c r="G4262" s="9"/>
      <c r="H4262" s="8"/>
      <c r="I4262" s="8"/>
      <c r="J4262" s="9"/>
      <c r="K4262" s="8"/>
      <c r="L4262" s="8"/>
      <c r="M4262" s="9"/>
      <c r="N4262" s="8"/>
      <c r="O4262" s="8"/>
      <c r="P4262" s="9"/>
      <c r="Q4262" s="8"/>
      <c r="R4262" s="8"/>
      <c r="S4262" s="9"/>
      <c r="T4262" s="8"/>
      <c r="U4262" s="8"/>
      <c r="V4262" s="9"/>
      <c r="W4262" s="8"/>
      <c r="X4262" s="8"/>
      <c r="Y4262" s="9"/>
      <c r="Z4262" s="8"/>
      <c r="AA4262" s="8"/>
      <c r="AB4262" s="9"/>
      <c r="AC4262" s="8"/>
      <c r="AD4262" s="8"/>
      <c r="AE4262" s="9"/>
      <c r="AF4262" s="8"/>
      <c r="AG4262" s="8"/>
      <c r="AH4262" s="9"/>
      <c r="AI4262" s="13"/>
      <c r="AJ4262" s="8"/>
      <c r="AK4262" s="8"/>
      <c r="AL4262" s="8"/>
      <c r="AM4262" s="3"/>
    </row>
    <row r="4263" spans="1:39" s="10" customFormat="1" ht="18.95" customHeight="1" x14ac:dyDescent="0.25">
      <c r="A4263" s="8"/>
      <c r="B4263" s="8"/>
      <c r="C4263" s="8"/>
      <c r="D4263" s="9"/>
      <c r="E4263" s="8"/>
      <c r="F4263" s="8"/>
      <c r="G4263" s="9"/>
      <c r="H4263" s="8"/>
      <c r="I4263" s="8"/>
      <c r="J4263" s="9"/>
      <c r="K4263" s="8"/>
      <c r="L4263" s="8"/>
      <c r="M4263" s="9"/>
      <c r="N4263" s="8"/>
      <c r="O4263" s="8"/>
      <c r="P4263" s="9"/>
      <c r="Q4263" s="8"/>
      <c r="R4263" s="8"/>
      <c r="S4263" s="9"/>
      <c r="T4263" s="8"/>
      <c r="U4263" s="8"/>
      <c r="V4263" s="9"/>
      <c r="W4263" s="8"/>
      <c r="X4263" s="8"/>
      <c r="Y4263" s="9"/>
      <c r="Z4263" s="8"/>
      <c r="AA4263" s="8"/>
      <c r="AB4263" s="9"/>
      <c r="AC4263" s="8"/>
      <c r="AD4263" s="8"/>
      <c r="AE4263" s="9"/>
      <c r="AF4263" s="8"/>
      <c r="AG4263" s="8"/>
      <c r="AH4263" s="9"/>
      <c r="AI4263" s="13"/>
      <c r="AJ4263" s="8"/>
      <c r="AK4263" s="8"/>
      <c r="AL4263" s="8"/>
      <c r="AM4263" s="3"/>
    </row>
    <row r="4264" spans="1:39" s="10" customFormat="1" ht="18.95" customHeight="1" x14ac:dyDescent="0.25">
      <c r="A4264" s="8"/>
      <c r="B4264" s="8"/>
      <c r="C4264" s="8"/>
      <c r="D4264" s="9"/>
      <c r="E4264" s="8"/>
      <c r="F4264" s="8"/>
      <c r="G4264" s="9"/>
      <c r="H4264" s="8"/>
      <c r="I4264" s="8"/>
      <c r="J4264" s="9"/>
      <c r="K4264" s="8"/>
      <c r="L4264" s="8"/>
      <c r="M4264" s="9"/>
      <c r="N4264" s="8"/>
      <c r="O4264" s="8"/>
      <c r="P4264" s="9"/>
      <c r="Q4264" s="8"/>
      <c r="R4264" s="8"/>
      <c r="S4264" s="9"/>
      <c r="T4264" s="8"/>
      <c r="U4264" s="8"/>
      <c r="V4264" s="9"/>
      <c r="W4264" s="8"/>
      <c r="X4264" s="8"/>
      <c r="Y4264" s="9"/>
      <c r="Z4264" s="8"/>
      <c r="AA4264" s="8"/>
      <c r="AB4264" s="9"/>
      <c r="AC4264" s="8"/>
      <c r="AD4264" s="8"/>
      <c r="AE4264" s="9"/>
      <c r="AF4264" s="8"/>
      <c r="AG4264" s="8"/>
      <c r="AH4264" s="9"/>
      <c r="AI4264" s="13"/>
      <c r="AJ4264" s="8"/>
      <c r="AK4264" s="8"/>
      <c r="AL4264" s="8"/>
      <c r="AM4264" s="3"/>
    </row>
    <row r="4265" spans="1:39" s="10" customFormat="1" ht="18.95" customHeight="1" x14ac:dyDescent="0.25">
      <c r="A4265" s="8"/>
      <c r="B4265" s="8"/>
      <c r="C4265" s="8"/>
      <c r="D4265" s="9"/>
      <c r="E4265" s="8"/>
      <c r="F4265" s="8"/>
      <c r="G4265" s="9"/>
      <c r="H4265" s="8"/>
      <c r="I4265" s="8"/>
      <c r="J4265" s="9"/>
      <c r="K4265" s="8"/>
      <c r="L4265" s="8"/>
      <c r="M4265" s="9"/>
      <c r="N4265" s="8"/>
      <c r="O4265" s="8"/>
      <c r="P4265" s="9"/>
      <c r="Q4265" s="8"/>
      <c r="R4265" s="8"/>
      <c r="S4265" s="9"/>
      <c r="T4265" s="8"/>
      <c r="U4265" s="8"/>
      <c r="V4265" s="9"/>
      <c r="W4265" s="8"/>
      <c r="X4265" s="8"/>
      <c r="Y4265" s="9"/>
      <c r="Z4265" s="8"/>
      <c r="AA4265" s="8"/>
      <c r="AB4265" s="9"/>
      <c r="AC4265" s="8"/>
      <c r="AD4265" s="8"/>
      <c r="AE4265" s="9"/>
      <c r="AF4265" s="8"/>
      <c r="AG4265" s="8"/>
      <c r="AH4265" s="9"/>
      <c r="AI4265" s="13"/>
      <c r="AJ4265" s="8"/>
      <c r="AK4265" s="8"/>
      <c r="AL4265" s="8"/>
      <c r="AM4265" s="3"/>
    </row>
    <row r="4266" spans="1:39" s="10" customFormat="1" ht="18.95" customHeight="1" x14ac:dyDescent="0.25">
      <c r="A4266" s="8"/>
      <c r="B4266" s="8"/>
      <c r="C4266" s="8"/>
      <c r="D4266" s="9"/>
      <c r="E4266" s="8"/>
      <c r="F4266" s="8"/>
      <c r="G4266" s="9"/>
      <c r="H4266" s="8"/>
      <c r="I4266" s="8"/>
      <c r="J4266" s="9"/>
      <c r="K4266" s="8"/>
      <c r="L4266" s="8"/>
      <c r="M4266" s="9"/>
      <c r="N4266" s="8"/>
      <c r="O4266" s="8"/>
      <c r="P4266" s="9"/>
      <c r="Q4266" s="8"/>
      <c r="R4266" s="8"/>
      <c r="S4266" s="9"/>
      <c r="T4266" s="8"/>
      <c r="U4266" s="8"/>
      <c r="V4266" s="9"/>
      <c r="W4266" s="8"/>
      <c r="X4266" s="8"/>
      <c r="Y4266" s="9"/>
      <c r="Z4266" s="8"/>
      <c r="AA4266" s="8"/>
      <c r="AB4266" s="9"/>
      <c r="AC4266" s="8"/>
      <c r="AD4266" s="8"/>
      <c r="AE4266" s="9"/>
      <c r="AF4266" s="8"/>
      <c r="AG4266" s="8"/>
      <c r="AH4266" s="9"/>
      <c r="AI4266" s="13"/>
      <c r="AJ4266" s="8"/>
      <c r="AK4266" s="8"/>
      <c r="AL4266" s="8"/>
      <c r="AM4266" s="3"/>
    </row>
    <row r="4267" spans="1:39" s="10" customFormat="1" ht="18.95" customHeight="1" x14ac:dyDescent="0.25">
      <c r="A4267" s="8"/>
      <c r="B4267" s="8"/>
      <c r="C4267" s="8"/>
      <c r="D4267" s="9"/>
      <c r="E4267" s="8"/>
      <c r="F4267" s="8"/>
      <c r="G4267" s="9"/>
      <c r="H4267" s="8"/>
      <c r="I4267" s="8"/>
      <c r="J4267" s="9"/>
      <c r="K4267" s="8"/>
      <c r="L4267" s="8"/>
      <c r="M4267" s="9"/>
      <c r="N4267" s="8"/>
      <c r="O4267" s="8"/>
      <c r="P4267" s="9"/>
      <c r="Q4267" s="8"/>
      <c r="R4267" s="8"/>
      <c r="S4267" s="9"/>
      <c r="T4267" s="8"/>
      <c r="U4267" s="8"/>
      <c r="V4267" s="9"/>
      <c r="W4267" s="8"/>
      <c r="X4267" s="8"/>
      <c r="Y4267" s="9"/>
      <c r="Z4267" s="8"/>
      <c r="AA4267" s="8"/>
      <c r="AB4267" s="9"/>
      <c r="AC4267" s="8"/>
      <c r="AD4267" s="8"/>
      <c r="AE4267" s="9"/>
      <c r="AF4267" s="8"/>
      <c r="AG4267" s="8"/>
      <c r="AH4267" s="9"/>
      <c r="AI4267" s="13"/>
      <c r="AJ4267" s="8"/>
      <c r="AK4267" s="8"/>
      <c r="AL4267" s="8"/>
      <c r="AM4267" s="3"/>
    </row>
    <row r="4268" spans="1:39" s="10" customFormat="1" ht="18.95" customHeight="1" x14ac:dyDescent="0.25">
      <c r="A4268" s="8"/>
      <c r="B4268" s="8"/>
      <c r="C4268" s="8"/>
      <c r="D4268" s="9"/>
      <c r="E4268" s="8"/>
      <c r="F4268" s="8"/>
      <c r="G4268" s="9"/>
      <c r="H4268" s="8"/>
      <c r="I4268" s="8"/>
      <c r="J4268" s="9"/>
      <c r="K4268" s="8"/>
      <c r="L4268" s="8"/>
      <c r="M4268" s="9"/>
      <c r="N4268" s="8"/>
      <c r="O4268" s="8"/>
      <c r="P4268" s="9"/>
      <c r="Q4268" s="8"/>
      <c r="R4268" s="8"/>
      <c r="S4268" s="9"/>
      <c r="T4268" s="8"/>
      <c r="U4268" s="8"/>
      <c r="V4268" s="9"/>
      <c r="W4268" s="8"/>
      <c r="X4268" s="8"/>
      <c r="Y4268" s="9"/>
      <c r="Z4268" s="8"/>
      <c r="AA4268" s="8"/>
      <c r="AB4268" s="9"/>
      <c r="AC4268" s="8"/>
      <c r="AD4268" s="8"/>
      <c r="AE4268" s="9"/>
      <c r="AF4268" s="8"/>
      <c r="AG4268" s="8"/>
      <c r="AH4268" s="9"/>
      <c r="AI4268" s="13"/>
      <c r="AJ4268" s="8"/>
      <c r="AK4268" s="8"/>
      <c r="AL4268" s="8"/>
      <c r="AM4268" s="3"/>
    </row>
    <row r="4269" spans="1:39" s="10" customFormat="1" ht="18.95" customHeight="1" x14ac:dyDescent="0.25">
      <c r="A4269" s="8"/>
      <c r="B4269" s="8"/>
      <c r="C4269" s="8"/>
      <c r="D4269" s="9"/>
      <c r="E4269" s="8"/>
      <c r="F4269" s="8"/>
      <c r="G4269" s="9"/>
      <c r="H4269" s="8"/>
      <c r="I4269" s="8"/>
      <c r="J4269" s="9"/>
      <c r="K4269" s="8"/>
      <c r="L4269" s="8"/>
      <c r="M4269" s="9"/>
      <c r="N4269" s="8"/>
      <c r="O4269" s="8"/>
      <c r="P4269" s="9"/>
      <c r="Q4269" s="8"/>
      <c r="R4269" s="8"/>
      <c r="S4269" s="9"/>
      <c r="T4269" s="8"/>
      <c r="U4269" s="8"/>
      <c r="V4269" s="9"/>
      <c r="W4269" s="8"/>
      <c r="X4269" s="8"/>
      <c r="Y4269" s="9"/>
      <c r="Z4269" s="8"/>
      <c r="AA4269" s="8"/>
      <c r="AB4269" s="9"/>
      <c r="AC4269" s="8"/>
      <c r="AD4269" s="8"/>
      <c r="AE4269" s="9"/>
      <c r="AF4269" s="8"/>
      <c r="AG4269" s="8"/>
      <c r="AH4269" s="9"/>
      <c r="AI4269" s="13"/>
      <c r="AJ4269" s="8"/>
      <c r="AK4269" s="8"/>
      <c r="AL4269" s="8"/>
      <c r="AM4269" s="3"/>
    </row>
    <row r="4270" spans="1:39" s="10" customFormat="1" ht="18.95" customHeight="1" x14ac:dyDescent="0.25">
      <c r="A4270" s="8"/>
      <c r="B4270" s="8"/>
      <c r="C4270" s="8"/>
      <c r="D4270" s="9"/>
      <c r="E4270" s="8"/>
      <c r="F4270" s="8"/>
      <c r="G4270" s="9"/>
      <c r="H4270" s="8"/>
      <c r="I4270" s="8"/>
      <c r="J4270" s="9"/>
      <c r="K4270" s="8"/>
      <c r="L4270" s="8"/>
      <c r="M4270" s="9"/>
      <c r="N4270" s="8"/>
      <c r="O4270" s="8"/>
      <c r="P4270" s="9"/>
      <c r="Q4270" s="8"/>
      <c r="R4270" s="8"/>
      <c r="S4270" s="9"/>
      <c r="T4270" s="8"/>
      <c r="U4270" s="8"/>
      <c r="V4270" s="9"/>
      <c r="W4270" s="8"/>
      <c r="X4270" s="8"/>
      <c r="Y4270" s="9"/>
      <c r="Z4270" s="8"/>
      <c r="AA4270" s="8"/>
      <c r="AB4270" s="9"/>
      <c r="AC4270" s="8"/>
      <c r="AD4270" s="8"/>
      <c r="AE4270" s="9"/>
      <c r="AF4270" s="8"/>
      <c r="AG4270" s="8"/>
      <c r="AH4270" s="9"/>
      <c r="AI4270" s="13"/>
      <c r="AJ4270" s="8"/>
      <c r="AK4270" s="8"/>
      <c r="AL4270" s="8"/>
      <c r="AM4270" s="3"/>
    </row>
    <row r="4271" spans="1:39" s="10" customFormat="1" ht="18.95" customHeight="1" x14ac:dyDescent="0.25">
      <c r="A4271" s="8"/>
      <c r="B4271" s="8"/>
      <c r="C4271" s="8"/>
      <c r="D4271" s="9"/>
      <c r="E4271" s="8"/>
      <c r="F4271" s="8"/>
      <c r="G4271" s="9"/>
      <c r="H4271" s="8"/>
      <c r="I4271" s="8"/>
      <c r="J4271" s="9"/>
      <c r="K4271" s="8"/>
      <c r="L4271" s="8"/>
      <c r="M4271" s="9"/>
      <c r="N4271" s="8"/>
      <c r="O4271" s="8"/>
      <c r="P4271" s="9"/>
      <c r="Q4271" s="8"/>
      <c r="R4271" s="8"/>
      <c r="S4271" s="9"/>
      <c r="T4271" s="8"/>
      <c r="U4271" s="8"/>
      <c r="V4271" s="9"/>
      <c r="W4271" s="8"/>
      <c r="X4271" s="8"/>
      <c r="Y4271" s="9"/>
      <c r="Z4271" s="8"/>
      <c r="AA4271" s="8"/>
      <c r="AB4271" s="9"/>
      <c r="AC4271" s="8"/>
      <c r="AD4271" s="8"/>
      <c r="AE4271" s="9"/>
      <c r="AF4271" s="8"/>
      <c r="AG4271" s="8"/>
      <c r="AH4271" s="9"/>
      <c r="AI4271" s="13"/>
      <c r="AJ4271" s="8"/>
      <c r="AK4271" s="8"/>
      <c r="AL4271" s="8"/>
      <c r="AM4271" s="3"/>
    </row>
    <row r="4272" spans="1:39" s="10" customFormat="1" ht="18.95" customHeight="1" x14ac:dyDescent="0.25">
      <c r="A4272" s="8"/>
      <c r="B4272" s="8"/>
      <c r="C4272" s="8"/>
      <c r="D4272" s="9"/>
      <c r="E4272" s="8"/>
      <c r="F4272" s="8"/>
      <c r="G4272" s="9"/>
      <c r="H4272" s="8"/>
      <c r="I4272" s="8"/>
      <c r="J4272" s="9"/>
      <c r="K4272" s="8"/>
      <c r="L4272" s="8"/>
      <c r="M4272" s="9"/>
      <c r="N4272" s="8"/>
      <c r="O4272" s="8"/>
      <c r="P4272" s="9"/>
      <c r="Q4272" s="8"/>
      <c r="R4272" s="8"/>
      <c r="S4272" s="9"/>
      <c r="T4272" s="8"/>
      <c r="U4272" s="8"/>
      <c r="V4272" s="9"/>
      <c r="W4272" s="8"/>
      <c r="X4272" s="8"/>
      <c r="Y4272" s="9"/>
      <c r="Z4272" s="8"/>
      <c r="AA4272" s="8"/>
      <c r="AB4272" s="9"/>
      <c r="AC4272" s="8"/>
      <c r="AD4272" s="8"/>
      <c r="AE4272" s="9"/>
      <c r="AF4272" s="8"/>
      <c r="AG4272" s="8"/>
      <c r="AH4272" s="9"/>
      <c r="AI4272" s="13"/>
      <c r="AJ4272" s="8"/>
      <c r="AK4272" s="8"/>
      <c r="AL4272" s="8"/>
      <c r="AM4272" s="3"/>
    </row>
    <row r="4273" spans="1:39" s="10" customFormat="1" ht="18.95" customHeight="1" x14ac:dyDescent="0.25">
      <c r="A4273" s="8"/>
      <c r="B4273" s="8"/>
      <c r="C4273" s="8"/>
      <c r="D4273" s="9"/>
      <c r="E4273" s="8"/>
      <c r="F4273" s="8"/>
      <c r="G4273" s="9"/>
      <c r="H4273" s="8"/>
      <c r="I4273" s="8"/>
      <c r="J4273" s="9"/>
      <c r="K4273" s="8"/>
      <c r="L4273" s="8"/>
      <c r="M4273" s="9"/>
      <c r="N4273" s="8"/>
      <c r="O4273" s="8"/>
      <c r="P4273" s="9"/>
      <c r="Q4273" s="8"/>
      <c r="R4273" s="8"/>
      <c r="S4273" s="9"/>
      <c r="T4273" s="8"/>
      <c r="U4273" s="8"/>
      <c r="V4273" s="9"/>
      <c r="W4273" s="8"/>
      <c r="X4273" s="8"/>
      <c r="Y4273" s="9"/>
      <c r="Z4273" s="8"/>
      <c r="AA4273" s="8"/>
      <c r="AB4273" s="9"/>
      <c r="AC4273" s="8"/>
      <c r="AD4273" s="8"/>
      <c r="AE4273" s="9"/>
      <c r="AF4273" s="8"/>
      <c r="AG4273" s="8"/>
      <c r="AH4273" s="9"/>
      <c r="AI4273" s="13"/>
      <c r="AJ4273" s="8"/>
      <c r="AK4273" s="8"/>
      <c r="AL4273" s="8"/>
      <c r="AM4273" s="3"/>
    </row>
    <row r="4274" spans="1:39" s="10" customFormat="1" ht="18.95" customHeight="1" x14ac:dyDescent="0.25">
      <c r="A4274" s="8"/>
      <c r="B4274" s="8"/>
      <c r="C4274" s="8"/>
      <c r="D4274" s="9"/>
      <c r="E4274" s="8"/>
      <c r="F4274" s="8"/>
      <c r="G4274" s="9"/>
      <c r="H4274" s="8"/>
      <c r="I4274" s="8"/>
      <c r="J4274" s="9"/>
      <c r="K4274" s="8"/>
      <c r="L4274" s="8"/>
      <c r="M4274" s="9"/>
      <c r="N4274" s="8"/>
      <c r="O4274" s="8"/>
      <c r="P4274" s="9"/>
      <c r="Q4274" s="8"/>
      <c r="R4274" s="8"/>
      <c r="S4274" s="9"/>
      <c r="T4274" s="8"/>
      <c r="U4274" s="8"/>
      <c r="V4274" s="9"/>
      <c r="W4274" s="8"/>
      <c r="X4274" s="8"/>
      <c r="Y4274" s="9"/>
      <c r="Z4274" s="8"/>
      <c r="AA4274" s="8"/>
      <c r="AB4274" s="9"/>
      <c r="AC4274" s="8"/>
      <c r="AD4274" s="8"/>
      <c r="AE4274" s="9"/>
      <c r="AF4274" s="8"/>
      <c r="AG4274" s="8"/>
      <c r="AH4274" s="9"/>
      <c r="AI4274" s="13"/>
      <c r="AJ4274" s="8"/>
      <c r="AK4274" s="8"/>
      <c r="AL4274" s="8"/>
      <c r="AM4274" s="3"/>
    </row>
    <row r="4275" spans="1:39" s="10" customFormat="1" ht="18.95" customHeight="1" x14ac:dyDescent="0.25">
      <c r="A4275" s="8"/>
      <c r="B4275" s="8"/>
      <c r="C4275" s="8"/>
      <c r="D4275" s="9"/>
      <c r="E4275" s="8"/>
      <c r="F4275" s="8"/>
      <c r="G4275" s="9"/>
      <c r="H4275" s="8"/>
      <c r="I4275" s="8"/>
      <c r="J4275" s="9"/>
      <c r="K4275" s="8"/>
      <c r="L4275" s="8"/>
      <c r="M4275" s="9"/>
      <c r="N4275" s="8"/>
      <c r="O4275" s="8"/>
      <c r="P4275" s="9"/>
      <c r="Q4275" s="8"/>
      <c r="R4275" s="8"/>
      <c r="S4275" s="9"/>
      <c r="T4275" s="8"/>
      <c r="U4275" s="8"/>
      <c r="V4275" s="9"/>
      <c r="W4275" s="8"/>
      <c r="X4275" s="8"/>
      <c r="Y4275" s="9"/>
      <c r="Z4275" s="8"/>
      <c r="AA4275" s="8"/>
      <c r="AB4275" s="9"/>
      <c r="AC4275" s="8"/>
      <c r="AD4275" s="8"/>
      <c r="AE4275" s="9"/>
      <c r="AF4275" s="8"/>
      <c r="AG4275" s="8"/>
      <c r="AH4275" s="9"/>
      <c r="AI4275" s="13"/>
      <c r="AJ4275" s="8"/>
      <c r="AK4275" s="8"/>
      <c r="AL4275" s="8"/>
      <c r="AM4275" s="3"/>
    </row>
    <row r="4276" spans="1:39" s="10" customFormat="1" ht="18.95" customHeight="1" x14ac:dyDescent="0.25">
      <c r="A4276" s="8"/>
      <c r="B4276" s="8"/>
      <c r="C4276" s="8"/>
      <c r="D4276" s="9"/>
      <c r="E4276" s="8"/>
      <c r="F4276" s="8"/>
      <c r="G4276" s="9"/>
      <c r="H4276" s="8"/>
      <c r="I4276" s="8"/>
      <c r="J4276" s="9"/>
      <c r="K4276" s="8"/>
      <c r="L4276" s="8"/>
      <c r="M4276" s="9"/>
      <c r="N4276" s="8"/>
      <c r="O4276" s="8"/>
      <c r="P4276" s="9"/>
      <c r="Q4276" s="8"/>
      <c r="R4276" s="8"/>
      <c r="S4276" s="9"/>
      <c r="T4276" s="8"/>
      <c r="U4276" s="8"/>
      <c r="V4276" s="9"/>
      <c r="W4276" s="8"/>
      <c r="X4276" s="8"/>
      <c r="Y4276" s="9"/>
      <c r="Z4276" s="8"/>
      <c r="AA4276" s="8"/>
      <c r="AB4276" s="9"/>
      <c r="AC4276" s="8"/>
      <c r="AD4276" s="8"/>
      <c r="AE4276" s="9"/>
      <c r="AF4276" s="8"/>
      <c r="AG4276" s="8"/>
      <c r="AH4276" s="9"/>
      <c r="AI4276" s="13"/>
      <c r="AJ4276" s="8"/>
      <c r="AK4276" s="8"/>
      <c r="AL4276" s="8"/>
      <c r="AM4276" s="3"/>
    </row>
    <row r="4277" spans="1:39" s="10" customFormat="1" ht="18.95" customHeight="1" x14ac:dyDescent="0.25">
      <c r="A4277" s="8"/>
      <c r="B4277" s="8"/>
      <c r="C4277" s="8"/>
      <c r="D4277" s="9"/>
      <c r="E4277" s="8"/>
      <c r="F4277" s="8"/>
      <c r="G4277" s="9"/>
      <c r="H4277" s="8"/>
      <c r="I4277" s="8"/>
      <c r="J4277" s="9"/>
      <c r="K4277" s="8"/>
      <c r="L4277" s="8"/>
      <c r="M4277" s="9"/>
      <c r="N4277" s="8"/>
      <c r="O4277" s="8"/>
      <c r="P4277" s="9"/>
      <c r="Q4277" s="8"/>
      <c r="R4277" s="8"/>
      <c r="S4277" s="9"/>
      <c r="T4277" s="8"/>
      <c r="U4277" s="8"/>
      <c r="V4277" s="9"/>
      <c r="W4277" s="8"/>
      <c r="X4277" s="8"/>
      <c r="Y4277" s="9"/>
      <c r="Z4277" s="8"/>
      <c r="AA4277" s="8"/>
      <c r="AB4277" s="9"/>
      <c r="AC4277" s="8"/>
      <c r="AD4277" s="8"/>
      <c r="AE4277" s="9"/>
      <c r="AF4277" s="8"/>
      <c r="AG4277" s="8"/>
      <c r="AH4277" s="9"/>
      <c r="AI4277" s="13"/>
      <c r="AJ4277" s="8"/>
      <c r="AK4277" s="8"/>
      <c r="AL4277" s="8"/>
      <c r="AM4277" s="3"/>
    </row>
    <row r="4278" spans="1:39" s="10" customFormat="1" ht="18.95" customHeight="1" x14ac:dyDescent="0.25">
      <c r="A4278" s="8"/>
      <c r="B4278" s="8"/>
      <c r="C4278" s="8"/>
      <c r="D4278" s="9"/>
      <c r="E4278" s="8"/>
      <c r="F4278" s="8"/>
      <c r="G4278" s="9"/>
      <c r="H4278" s="8"/>
      <c r="I4278" s="8"/>
      <c r="J4278" s="9"/>
      <c r="K4278" s="8"/>
      <c r="L4278" s="8"/>
      <c r="M4278" s="9"/>
      <c r="N4278" s="8"/>
      <c r="O4278" s="8"/>
      <c r="P4278" s="9"/>
      <c r="Q4278" s="8"/>
      <c r="R4278" s="8"/>
      <c r="S4278" s="9"/>
      <c r="T4278" s="8"/>
      <c r="U4278" s="8"/>
      <c r="V4278" s="9"/>
      <c r="W4278" s="8"/>
      <c r="X4278" s="8"/>
      <c r="Y4278" s="9"/>
      <c r="Z4278" s="8"/>
      <c r="AA4278" s="8"/>
      <c r="AB4278" s="9"/>
      <c r="AC4278" s="8"/>
      <c r="AD4278" s="8"/>
      <c r="AE4278" s="9"/>
      <c r="AF4278" s="8"/>
      <c r="AG4278" s="8"/>
      <c r="AH4278" s="9"/>
      <c r="AI4278" s="13"/>
      <c r="AJ4278" s="8"/>
      <c r="AK4278" s="8"/>
      <c r="AL4278" s="8"/>
      <c r="AM4278" s="3"/>
    </row>
    <row r="4279" spans="1:39" s="10" customFormat="1" ht="18.95" customHeight="1" x14ac:dyDescent="0.25">
      <c r="A4279" s="8"/>
      <c r="B4279" s="8"/>
      <c r="C4279" s="8"/>
      <c r="D4279" s="9"/>
      <c r="E4279" s="8"/>
      <c r="F4279" s="8"/>
      <c r="G4279" s="9"/>
      <c r="H4279" s="8"/>
      <c r="I4279" s="8"/>
      <c r="J4279" s="9"/>
      <c r="K4279" s="8"/>
      <c r="L4279" s="8"/>
      <c r="M4279" s="9"/>
      <c r="N4279" s="8"/>
      <c r="O4279" s="8"/>
      <c r="P4279" s="9"/>
      <c r="Q4279" s="8"/>
      <c r="R4279" s="8"/>
      <c r="S4279" s="9"/>
      <c r="T4279" s="8"/>
      <c r="U4279" s="8"/>
      <c r="V4279" s="9"/>
      <c r="W4279" s="8"/>
      <c r="X4279" s="8"/>
      <c r="Y4279" s="9"/>
      <c r="Z4279" s="8"/>
      <c r="AA4279" s="8"/>
      <c r="AB4279" s="9"/>
      <c r="AC4279" s="8"/>
      <c r="AD4279" s="8"/>
      <c r="AE4279" s="9"/>
      <c r="AF4279" s="8"/>
      <c r="AG4279" s="8"/>
      <c r="AH4279" s="9"/>
      <c r="AI4279" s="13"/>
      <c r="AJ4279" s="8"/>
      <c r="AK4279" s="8"/>
      <c r="AL4279" s="8"/>
      <c r="AM4279" s="3"/>
    </row>
    <row r="4280" spans="1:39" s="10" customFormat="1" ht="18.95" customHeight="1" x14ac:dyDescent="0.25">
      <c r="A4280" s="8"/>
      <c r="B4280" s="8"/>
      <c r="C4280" s="8"/>
      <c r="D4280" s="9"/>
      <c r="E4280" s="8"/>
      <c r="F4280" s="8"/>
      <c r="G4280" s="9"/>
      <c r="H4280" s="8"/>
      <c r="I4280" s="8"/>
      <c r="J4280" s="9"/>
      <c r="K4280" s="8"/>
      <c r="L4280" s="8"/>
      <c r="M4280" s="9"/>
      <c r="N4280" s="8"/>
      <c r="O4280" s="8"/>
      <c r="P4280" s="9"/>
      <c r="Q4280" s="8"/>
      <c r="R4280" s="8"/>
      <c r="S4280" s="9"/>
      <c r="T4280" s="8"/>
      <c r="U4280" s="8"/>
      <c r="V4280" s="9"/>
      <c r="W4280" s="8"/>
      <c r="X4280" s="8"/>
      <c r="Y4280" s="9"/>
      <c r="Z4280" s="8"/>
      <c r="AA4280" s="8"/>
      <c r="AB4280" s="9"/>
      <c r="AC4280" s="8"/>
      <c r="AD4280" s="8"/>
      <c r="AE4280" s="9"/>
      <c r="AF4280" s="8"/>
      <c r="AG4280" s="8"/>
      <c r="AH4280" s="9"/>
      <c r="AI4280" s="13"/>
      <c r="AJ4280" s="8"/>
      <c r="AK4280" s="8"/>
      <c r="AL4280" s="8"/>
      <c r="AM4280" s="3"/>
    </row>
    <row r="4281" spans="1:39" s="10" customFormat="1" ht="18.95" customHeight="1" x14ac:dyDescent="0.25">
      <c r="A4281" s="8"/>
      <c r="B4281" s="8"/>
      <c r="C4281" s="8"/>
      <c r="D4281" s="9"/>
      <c r="E4281" s="8"/>
      <c r="F4281" s="8"/>
      <c r="G4281" s="9"/>
      <c r="H4281" s="8"/>
      <c r="I4281" s="8"/>
      <c r="J4281" s="9"/>
      <c r="K4281" s="8"/>
      <c r="L4281" s="8"/>
      <c r="M4281" s="9"/>
      <c r="N4281" s="8"/>
      <c r="O4281" s="8"/>
      <c r="P4281" s="9"/>
      <c r="Q4281" s="8"/>
      <c r="R4281" s="8"/>
      <c r="S4281" s="9"/>
      <c r="T4281" s="8"/>
      <c r="U4281" s="8"/>
      <c r="V4281" s="9"/>
      <c r="W4281" s="8"/>
      <c r="X4281" s="8"/>
      <c r="Y4281" s="9"/>
      <c r="Z4281" s="8"/>
      <c r="AA4281" s="8"/>
      <c r="AB4281" s="9"/>
      <c r="AC4281" s="8"/>
      <c r="AD4281" s="8"/>
      <c r="AE4281" s="9"/>
      <c r="AF4281" s="8"/>
      <c r="AG4281" s="8"/>
      <c r="AH4281" s="9"/>
      <c r="AI4281" s="13"/>
      <c r="AJ4281" s="8"/>
      <c r="AK4281" s="8"/>
      <c r="AL4281" s="8"/>
      <c r="AM4281" s="3"/>
    </row>
    <row r="4282" spans="1:39" s="10" customFormat="1" ht="18.95" customHeight="1" x14ac:dyDescent="0.25">
      <c r="A4282" s="8"/>
      <c r="B4282" s="8"/>
      <c r="C4282" s="8"/>
      <c r="D4282" s="9"/>
      <c r="E4282" s="8"/>
      <c r="F4282" s="8"/>
      <c r="G4282" s="9"/>
      <c r="H4282" s="8"/>
      <c r="I4282" s="8"/>
      <c r="J4282" s="9"/>
      <c r="K4282" s="8"/>
      <c r="L4282" s="8"/>
      <c r="M4282" s="9"/>
      <c r="N4282" s="8"/>
      <c r="O4282" s="8"/>
      <c r="P4282" s="9"/>
      <c r="Q4282" s="8"/>
      <c r="R4282" s="8"/>
      <c r="S4282" s="9"/>
      <c r="T4282" s="8"/>
      <c r="U4282" s="8"/>
      <c r="V4282" s="9"/>
      <c r="W4282" s="8"/>
      <c r="X4282" s="8"/>
      <c r="Y4282" s="9"/>
      <c r="Z4282" s="8"/>
      <c r="AA4282" s="8"/>
      <c r="AB4282" s="9"/>
      <c r="AC4282" s="8"/>
      <c r="AD4282" s="8"/>
      <c r="AE4282" s="9"/>
      <c r="AF4282" s="8"/>
      <c r="AG4282" s="8"/>
      <c r="AH4282" s="9"/>
      <c r="AI4282" s="13"/>
      <c r="AJ4282" s="8"/>
      <c r="AK4282" s="8"/>
      <c r="AL4282" s="8"/>
      <c r="AM4282" s="3"/>
    </row>
    <row r="4283" spans="1:39" s="10" customFormat="1" ht="18.95" customHeight="1" x14ac:dyDescent="0.25">
      <c r="A4283" s="8"/>
      <c r="B4283" s="8"/>
      <c r="C4283" s="8"/>
      <c r="D4283" s="9"/>
      <c r="E4283" s="8"/>
      <c r="F4283" s="8"/>
      <c r="G4283" s="9"/>
      <c r="H4283" s="8"/>
      <c r="I4283" s="8"/>
      <c r="J4283" s="9"/>
      <c r="K4283" s="8"/>
      <c r="L4283" s="8"/>
      <c r="M4283" s="9"/>
      <c r="N4283" s="8"/>
      <c r="O4283" s="8"/>
      <c r="P4283" s="9"/>
      <c r="Q4283" s="8"/>
      <c r="R4283" s="8"/>
      <c r="S4283" s="9"/>
      <c r="T4283" s="8"/>
      <c r="U4283" s="8"/>
      <c r="V4283" s="9"/>
      <c r="W4283" s="8"/>
      <c r="X4283" s="8"/>
      <c r="Y4283" s="9"/>
      <c r="Z4283" s="8"/>
      <c r="AA4283" s="8"/>
      <c r="AB4283" s="9"/>
      <c r="AC4283" s="8"/>
      <c r="AD4283" s="8"/>
      <c r="AE4283" s="9"/>
      <c r="AF4283" s="8"/>
      <c r="AG4283" s="8"/>
      <c r="AH4283" s="9"/>
      <c r="AI4283" s="13"/>
      <c r="AJ4283" s="8"/>
      <c r="AK4283" s="8"/>
      <c r="AL4283" s="8"/>
      <c r="AM4283" s="3"/>
    </row>
    <row r="4284" spans="1:39" s="10" customFormat="1" ht="18.95" customHeight="1" x14ac:dyDescent="0.25">
      <c r="A4284" s="8"/>
      <c r="B4284" s="8"/>
      <c r="C4284" s="8"/>
      <c r="D4284" s="9"/>
      <c r="E4284" s="8"/>
      <c r="F4284" s="8"/>
      <c r="G4284" s="9"/>
      <c r="H4284" s="8"/>
      <c r="I4284" s="8"/>
      <c r="J4284" s="9"/>
      <c r="K4284" s="8"/>
      <c r="L4284" s="8"/>
      <c r="M4284" s="9"/>
      <c r="N4284" s="8"/>
      <c r="O4284" s="8"/>
      <c r="P4284" s="9"/>
      <c r="Q4284" s="8"/>
      <c r="R4284" s="8"/>
      <c r="S4284" s="9"/>
      <c r="T4284" s="8"/>
      <c r="U4284" s="8"/>
      <c r="V4284" s="9"/>
      <c r="W4284" s="8"/>
      <c r="X4284" s="8"/>
      <c r="Y4284" s="9"/>
      <c r="Z4284" s="8"/>
      <c r="AA4284" s="8"/>
      <c r="AB4284" s="9"/>
      <c r="AC4284" s="8"/>
      <c r="AD4284" s="8"/>
      <c r="AE4284" s="9"/>
      <c r="AF4284" s="8"/>
      <c r="AG4284" s="8"/>
      <c r="AH4284" s="9"/>
      <c r="AI4284" s="13"/>
      <c r="AJ4284" s="8"/>
      <c r="AK4284" s="8"/>
      <c r="AL4284" s="8"/>
      <c r="AM4284" s="3"/>
    </row>
    <row r="4285" spans="1:39" s="10" customFormat="1" ht="18.95" customHeight="1" x14ac:dyDescent="0.25">
      <c r="A4285" s="8"/>
      <c r="B4285" s="8"/>
      <c r="C4285" s="8"/>
      <c r="D4285" s="9"/>
      <c r="E4285" s="8"/>
      <c r="F4285" s="8"/>
      <c r="G4285" s="9"/>
      <c r="H4285" s="8"/>
      <c r="I4285" s="8"/>
      <c r="J4285" s="9"/>
      <c r="K4285" s="8"/>
      <c r="L4285" s="8"/>
      <c r="M4285" s="9"/>
      <c r="N4285" s="8"/>
      <c r="O4285" s="8"/>
      <c r="P4285" s="9"/>
      <c r="Q4285" s="8"/>
      <c r="R4285" s="8"/>
      <c r="S4285" s="9"/>
      <c r="T4285" s="8"/>
      <c r="U4285" s="8"/>
      <c r="V4285" s="9"/>
      <c r="W4285" s="8"/>
      <c r="X4285" s="8"/>
      <c r="Y4285" s="9"/>
      <c r="Z4285" s="8"/>
      <c r="AA4285" s="8"/>
      <c r="AB4285" s="9"/>
      <c r="AC4285" s="8"/>
      <c r="AD4285" s="8"/>
      <c r="AE4285" s="9"/>
      <c r="AF4285" s="8"/>
      <c r="AG4285" s="8"/>
      <c r="AH4285" s="9"/>
      <c r="AI4285" s="13"/>
      <c r="AJ4285" s="8"/>
      <c r="AK4285" s="8"/>
      <c r="AL4285" s="8"/>
      <c r="AM4285" s="3"/>
    </row>
    <row r="4286" spans="1:39" s="10" customFormat="1" ht="18.95" customHeight="1" x14ac:dyDescent="0.25">
      <c r="A4286" s="8"/>
      <c r="B4286" s="8"/>
      <c r="C4286" s="8"/>
      <c r="D4286" s="9"/>
      <c r="E4286" s="8"/>
      <c r="F4286" s="8"/>
      <c r="G4286" s="9"/>
      <c r="H4286" s="8"/>
      <c r="I4286" s="8"/>
      <c r="J4286" s="9"/>
      <c r="K4286" s="8"/>
      <c r="L4286" s="8"/>
      <c r="M4286" s="9"/>
      <c r="N4286" s="8"/>
      <c r="O4286" s="8"/>
      <c r="P4286" s="9"/>
      <c r="Q4286" s="8"/>
      <c r="R4286" s="8"/>
      <c r="S4286" s="9"/>
      <c r="T4286" s="8"/>
      <c r="U4286" s="8"/>
      <c r="V4286" s="9"/>
      <c r="W4286" s="8"/>
      <c r="X4286" s="8"/>
      <c r="Y4286" s="9"/>
      <c r="Z4286" s="8"/>
      <c r="AA4286" s="8"/>
      <c r="AB4286" s="9"/>
      <c r="AC4286" s="8"/>
      <c r="AD4286" s="8"/>
      <c r="AE4286" s="9"/>
      <c r="AF4286" s="8"/>
      <c r="AG4286" s="8"/>
      <c r="AH4286" s="9"/>
      <c r="AI4286" s="13"/>
      <c r="AJ4286" s="8"/>
      <c r="AK4286" s="8"/>
      <c r="AL4286" s="8"/>
      <c r="AM4286" s="3"/>
    </row>
    <row r="4287" spans="1:39" s="10" customFormat="1" ht="18.95" customHeight="1" x14ac:dyDescent="0.25">
      <c r="A4287" s="8"/>
      <c r="B4287" s="8"/>
      <c r="C4287" s="8"/>
      <c r="D4287" s="9"/>
      <c r="E4287" s="8"/>
      <c r="F4287" s="8"/>
      <c r="G4287" s="9"/>
      <c r="H4287" s="8"/>
      <c r="I4287" s="8"/>
      <c r="J4287" s="9"/>
      <c r="K4287" s="8"/>
      <c r="L4287" s="8"/>
      <c r="M4287" s="9"/>
      <c r="N4287" s="8"/>
      <c r="O4287" s="8"/>
      <c r="P4287" s="9"/>
      <c r="Q4287" s="8"/>
      <c r="R4287" s="8"/>
      <c r="S4287" s="9"/>
      <c r="T4287" s="8"/>
      <c r="U4287" s="8"/>
      <c r="V4287" s="9"/>
      <c r="W4287" s="8"/>
      <c r="X4287" s="8"/>
      <c r="Y4287" s="9"/>
      <c r="Z4287" s="8"/>
      <c r="AA4287" s="8"/>
      <c r="AB4287" s="9"/>
      <c r="AC4287" s="8"/>
      <c r="AD4287" s="8"/>
      <c r="AE4287" s="9"/>
      <c r="AF4287" s="8"/>
      <c r="AG4287" s="8"/>
      <c r="AH4287" s="9"/>
      <c r="AI4287" s="13"/>
      <c r="AJ4287" s="8"/>
      <c r="AK4287" s="8"/>
      <c r="AL4287" s="8"/>
      <c r="AM4287" s="3"/>
    </row>
    <row r="4288" spans="1:39" s="10" customFormat="1" ht="18.95" customHeight="1" x14ac:dyDescent="0.25">
      <c r="A4288" s="8"/>
      <c r="B4288" s="8"/>
      <c r="C4288" s="8"/>
      <c r="D4288" s="9"/>
      <c r="E4288" s="8"/>
      <c r="F4288" s="8"/>
      <c r="G4288" s="9"/>
      <c r="H4288" s="8"/>
      <c r="I4288" s="8"/>
      <c r="J4288" s="9"/>
      <c r="K4288" s="8"/>
      <c r="L4288" s="8"/>
      <c r="M4288" s="9"/>
      <c r="N4288" s="8"/>
      <c r="O4288" s="8"/>
      <c r="P4288" s="9"/>
      <c r="Q4288" s="8"/>
      <c r="R4288" s="8"/>
      <c r="S4288" s="9"/>
      <c r="T4288" s="8"/>
      <c r="U4288" s="8"/>
      <c r="V4288" s="9"/>
      <c r="W4288" s="8"/>
      <c r="X4288" s="8"/>
      <c r="Y4288" s="9"/>
      <c r="Z4288" s="8"/>
      <c r="AA4288" s="8"/>
      <c r="AB4288" s="9"/>
      <c r="AC4288" s="8"/>
      <c r="AD4288" s="8"/>
      <c r="AE4288" s="9"/>
      <c r="AF4288" s="8"/>
      <c r="AG4288" s="8"/>
      <c r="AH4288" s="9"/>
      <c r="AI4288" s="13"/>
      <c r="AJ4288" s="8"/>
      <c r="AK4288" s="8"/>
      <c r="AL4288" s="8"/>
      <c r="AM4288" s="3"/>
    </row>
    <row r="4289" spans="1:39" s="10" customFormat="1" ht="18.95" customHeight="1" x14ac:dyDescent="0.25">
      <c r="A4289" s="8"/>
      <c r="B4289" s="8"/>
      <c r="C4289" s="8"/>
      <c r="D4289" s="9"/>
      <c r="E4289" s="8"/>
      <c r="F4289" s="8"/>
      <c r="G4289" s="9"/>
      <c r="H4289" s="8"/>
      <c r="I4289" s="8"/>
      <c r="J4289" s="9"/>
      <c r="K4289" s="8"/>
      <c r="L4289" s="8"/>
      <c r="M4289" s="9"/>
      <c r="N4289" s="8"/>
      <c r="O4289" s="8"/>
      <c r="P4289" s="9"/>
      <c r="Q4289" s="8"/>
      <c r="R4289" s="8"/>
      <c r="S4289" s="9"/>
      <c r="T4289" s="8"/>
      <c r="U4289" s="8"/>
      <c r="V4289" s="9"/>
      <c r="W4289" s="8"/>
      <c r="X4289" s="8"/>
      <c r="Y4289" s="9"/>
      <c r="Z4289" s="8"/>
      <c r="AA4289" s="8"/>
      <c r="AB4289" s="9"/>
      <c r="AC4289" s="8"/>
      <c r="AD4289" s="8"/>
      <c r="AE4289" s="9"/>
      <c r="AF4289" s="8"/>
      <c r="AG4289" s="8"/>
      <c r="AH4289" s="9"/>
      <c r="AI4289" s="13"/>
      <c r="AJ4289" s="8"/>
      <c r="AK4289" s="8"/>
      <c r="AL4289" s="8"/>
      <c r="AM4289" s="3"/>
    </row>
    <row r="4290" spans="1:39" s="10" customFormat="1" ht="18.95" customHeight="1" x14ac:dyDescent="0.25">
      <c r="A4290" s="8"/>
      <c r="B4290" s="8"/>
      <c r="C4290" s="8"/>
      <c r="D4290" s="9"/>
      <c r="E4290" s="8"/>
      <c r="F4290" s="8"/>
      <c r="G4290" s="9"/>
      <c r="H4290" s="8"/>
      <c r="I4290" s="8"/>
      <c r="J4290" s="9"/>
      <c r="K4290" s="8"/>
      <c r="L4290" s="8"/>
      <c r="M4290" s="9"/>
      <c r="N4290" s="8"/>
      <c r="O4290" s="8"/>
      <c r="P4290" s="9"/>
      <c r="Q4290" s="8"/>
      <c r="R4290" s="8"/>
      <c r="S4290" s="9"/>
      <c r="T4290" s="8"/>
      <c r="U4290" s="8"/>
      <c r="V4290" s="9"/>
      <c r="W4290" s="8"/>
      <c r="X4290" s="8"/>
      <c r="Y4290" s="9"/>
      <c r="Z4290" s="8"/>
      <c r="AA4290" s="8"/>
      <c r="AB4290" s="9"/>
      <c r="AC4290" s="8"/>
      <c r="AD4290" s="8"/>
      <c r="AE4290" s="9"/>
      <c r="AF4290" s="8"/>
      <c r="AG4290" s="8"/>
      <c r="AH4290" s="9"/>
      <c r="AI4290" s="13"/>
      <c r="AJ4290" s="8"/>
      <c r="AK4290" s="8"/>
      <c r="AL4290" s="8"/>
      <c r="AM4290" s="3"/>
    </row>
    <row r="4291" spans="1:39" s="10" customFormat="1" ht="18.95" customHeight="1" x14ac:dyDescent="0.25">
      <c r="A4291" s="8"/>
      <c r="B4291" s="8"/>
      <c r="C4291" s="8"/>
      <c r="D4291" s="9"/>
      <c r="E4291" s="8"/>
      <c r="F4291" s="8"/>
      <c r="G4291" s="9"/>
      <c r="H4291" s="8"/>
      <c r="I4291" s="8"/>
      <c r="J4291" s="9"/>
      <c r="K4291" s="8"/>
      <c r="L4291" s="8"/>
      <c r="M4291" s="9"/>
      <c r="N4291" s="8"/>
      <c r="O4291" s="8"/>
      <c r="P4291" s="9"/>
      <c r="Q4291" s="8"/>
      <c r="R4291" s="8"/>
      <c r="S4291" s="9"/>
      <c r="T4291" s="8"/>
      <c r="U4291" s="8"/>
      <c r="V4291" s="9"/>
      <c r="W4291" s="8"/>
      <c r="X4291" s="8"/>
      <c r="Y4291" s="9"/>
      <c r="Z4291" s="8"/>
      <c r="AA4291" s="8"/>
      <c r="AB4291" s="9"/>
      <c r="AC4291" s="8"/>
      <c r="AD4291" s="8"/>
      <c r="AE4291" s="9"/>
      <c r="AF4291" s="8"/>
      <c r="AG4291" s="8"/>
      <c r="AH4291" s="9"/>
      <c r="AI4291" s="13"/>
      <c r="AJ4291" s="8"/>
      <c r="AK4291" s="8"/>
      <c r="AL4291" s="8"/>
      <c r="AM4291" s="3"/>
    </row>
    <row r="4292" spans="1:39" s="10" customFormat="1" ht="18.95" customHeight="1" x14ac:dyDescent="0.25">
      <c r="A4292" s="8"/>
      <c r="B4292" s="8"/>
      <c r="C4292" s="8"/>
      <c r="D4292" s="9"/>
      <c r="E4292" s="8"/>
      <c r="F4292" s="8"/>
      <c r="G4292" s="9"/>
      <c r="H4292" s="8"/>
      <c r="I4292" s="8"/>
      <c r="J4292" s="9"/>
      <c r="K4292" s="8"/>
      <c r="L4292" s="8"/>
      <c r="M4292" s="9"/>
      <c r="N4292" s="8"/>
      <c r="O4292" s="8"/>
      <c r="P4292" s="9"/>
      <c r="Q4292" s="8"/>
      <c r="R4292" s="8"/>
      <c r="S4292" s="9"/>
      <c r="T4292" s="8"/>
      <c r="U4292" s="8"/>
      <c r="V4292" s="9"/>
      <c r="W4292" s="8"/>
      <c r="X4292" s="8"/>
      <c r="Y4292" s="9"/>
      <c r="Z4292" s="8"/>
      <c r="AA4292" s="8"/>
      <c r="AB4292" s="9"/>
      <c r="AC4292" s="8"/>
      <c r="AD4292" s="8"/>
      <c r="AE4292" s="9"/>
      <c r="AF4292" s="8"/>
      <c r="AG4292" s="8"/>
      <c r="AH4292" s="9"/>
      <c r="AI4292" s="13"/>
      <c r="AJ4292" s="8"/>
      <c r="AK4292" s="8"/>
      <c r="AL4292" s="8"/>
      <c r="AM4292" s="3"/>
    </row>
    <row r="4293" spans="1:39" s="10" customFormat="1" ht="18.95" customHeight="1" x14ac:dyDescent="0.25">
      <c r="A4293" s="8"/>
      <c r="B4293" s="8"/>
      <c r="C4293" s="8"/>
      <c r="D4293" s="9"/>
      <c r="E4293" s="8"/>
      <c r="F4293" s="8"/>
      <c r="G4293" s="9"/>
      <c r="H4293" s="8"/>
      <c r="I4293" s="8"/>
      <c r="J4293" s="9"/>
      <c r="K4293" s="8"/>
      <c r="L4293" s="8"/>
      <c r="M4293" s="9"/>
      <c r="N4293" s="8"/>
      <c r="O4293" s="8"/>
      <c r="P4293" s="9"/>
      <c r="Q4293" s="8"/>
      <c r="R4293" s="8"/>
      <c r="S4293" s="9"/>
      <c r="T4293" s="8"/>
      <c r="U4293" s="8"/>
      <c r="V4293" s="9"/>
      <c r="W4293" s="8"/>
      <c r="X4293" s="8"/>
      <c r="Y4293" s="9"/>
      <c r="Z4293" s="8"/>
      <c r="AA4293" s="8"/>
      <c r="AB4293" s="9"/>
      <c r="AC4293" s="8"/>
      <c r="AD4293" s="8"/>
      <c r="AE4293" s="9"/>
      <c r="AF4293" s="8"/>
      <c r="AG4293" s="8"/>
      <c r="AH4293" s="9"/>
      <c r="AI4293" s="13"/>
      <c r="AJ4293" s="8"/>
      <c r="AK4293" s="8"/>
      <c r="AL4293" s="8"/>
      <c r="AM4293" s="3"/>
    </row>
    <row r="4294" spans="1:39" s="10" customFormat="1" ht="18.95" customHeight="1" x14ac:dyDescent="0.25">
      <c r="A4294" s="8"/>
      <c r="B4294" s="8"/>
      <c r="C4294" s="8"/>
      <c r="D4294" s="9"/>
      <c r="E4294" s="8"/>
      <c r="F4294" s="8"/>
      <c r="G4294" s="9"/>
      <c r="H4294" s="8"/>
      <c r="I4294" s="8"/>
      <c r="J4294" s="9"/>
      <c r="K4294" s="8"/>
      <c r="L4294" s="8"/>
      <c r="M4294" s="9"/>
      <c r="N4294" s="8"/>
      <c r="O4294" s="8"/>
      <c r="P4294" s="9"/>
      <c r="Q4294" s="8"/>
      <c r="R4294" s="8"/>
      <c r="S4294" s="9"/>
      <c r="T4294" s="8"/>
      <c r="U4294" s="8"/>
      <c r="V4294" s="9"/>
      <c r="W4294" s="8"/>
      <c r="X4294" s="8"/>
      <c r="Y4294" s="9"/>
      <c r="Z4294" s="8"/>
      <c r="AA4294" s="8"/>
      <c r="AB4294" s="9"/>
      <c r="AC4294" s="8"/>
      <c r="AD4294" s="8"/>
      <c r="AE4294" s="9"/>
      <c r="AF4294" s="8"/>
      <c r="AG4294" s="8"/>
      <c r="AH4294" s="9"/>
      <c r="AI4294" s="13"/>
      <c r="AJ4294" s="8"/>
      <c r="AK4294" s="8"/>
      <c r="AL4294" s="8"/>
      <c r="AM4294" s="3"/>
    </row>
    <row r="4295" spans="1:39" s="10" customFormat="1" ht="18.95" customHeight="1" x14ac:dyDescent="0.25">
      <c r="A4295" s="8"/>
      <c r="B4295" s="8"/>
      <c r="C4295" s="8"/>
      <c r="D4295" s="9"/>
      <c r="E4295" s="8"/>
      <c r="F4295" s="8"/>
      <c r="G4295" s="9"/>
      <c r="H4295" s="8"/>
      <c r="I4295" s="8"/>
      <c r="J4295" s="9"/>
      <c r="K4295" s="8"/>
      <c r="L4295" s="8"/>
      <c r="M4295" s="9"/>
      <c r="N4295" s="8"/>
      <c r="O4295" s="8"/>
      <c r="P4295" s="9"/>
      <c r="Q4295" s="8"/>
      <c r="R4295" s="8"/>
      <c r="S4295" s="9"/>
      <c r="T4295" s="8"/>
      <c r="U4295" s="8"/>
      <c r="V4295" s="9"/>
      <c r="W4295" s="8"/>
      <c r="X4295" s="8"/>
      <c r="Y4295" s="9"/>
      <c r="Z4295" s="8"/>
      <c r="AA4295" s="8"/>
      <c r="AB4295" s="9"/>
      <c r="AC4295" s="8"/>
      <c r="AD4295" s="8"/>
      <c r="AE4295" s="9"/>
      <c r="AF4295" s="8"/>
      <c r="AG4295" s="8"/>
      <c r="AH4295" s="9"/>
      <c r="AI4295" s="13"/>
      <c r="AJ4295" s="8"/>
      <c r="AK4295" s="8"/>
      <c r="AL4295" s="8"/>
      <c r="AM4295" s="3"/>
    </row>
    <row r="4296" spans="1:39" s="10" customFormat="1" ht="18.95" customHeight="1" x14ac:dyDescent="0.25">
      <c r="A4296" s="8"/>
      <c r="B4296" s="8"/>
      <c r="C4296" s="8"/>
      <c r="D4296" s="9"/>
      <c r="E4296" s="8"/>
      <c r="F4296" s="8"/>
      <c r="G4296" s="9"/>
      <c r="H4296" s="8"/>
      <c r="I4296" s="8"/>
      <c r="J4296" s="9"/>
      <c r="K4296" s="8"/>
      <c r="L4296" s="8"/>
      <c r="M4296" s="9"/>
      <c r="N4296" s="8"/>
      <c r="O4296" s="8"/>
      <c r="P4296" s="9"/>
      <c r="Q4296" s="8"/>
      <c r="R4296" s="8"/>
      <c r="S4296" s="9"/>
      <c r="T4296" s="8"/>
      <c r="U4296" s="8"/>
      <c r="V4296" s="9"/>
      <c r="W4296" s="8"/>
      <c r="X4296" s="8"/>
      <c r="Y4296" s="9"/>
      <c r="Z4296" s="8"/>
      <c r="AA4296" s="8"/>
      <c r="AB4296" s="9"/>
      <c r="AC4296" s="8"/>
      <c r="AD4296" s="8"/>
      <c r="AE4296" s="9"/>
      <c r="AF4296" s="8"/>
      <c r="AG4296" s="8"/>
      <c r="AH4296" s="9"/>
      <c r="AI4296" s="13"/>
      <c r="AJ4296" s="8"/>
      <c r="AK4296" s="8"/>
      <c r="AL4296" s="8"/>
      <c r="AM4296" s="3"/>
    </row>
    <row r="4297" spans="1:39" s="10" customFormat="1" ht="18.95" customHeight="1" x14ac:dyDescent="0.25">
      <c r="A4297" s="8"/>
      <c r="B4297" s="8"/>
      <c r="C4297" s="8"/>
      <c r="D4297" s="9"/>
      <c r="E4297" s="8"/>
      <c r="F4297" s="8"/>
      <c r="G4297" s="9"/>
      <c r="H4297" s="8"/>
      <c r="I4297" s="8"/>
      <c r="J4297" s="9"/>
      <c r="K4297" s="8"/>
      <c r="L4297" s="8"/>
      <c r="M4297" s="9"/>
      <c r="N4297" s="8"/>
      <c r="O4297" s="8"/>
      <c r="P4297" s="9"/>
      <c r="Q4297" s="8"/>
      <c r="R4297" s="8"/>
      <c r="S4297" s="9"/>
      <c r="T4297" s="8"/>
      <c r="U4297" s="8"/>
      <c r="V4297" s="9"/>
      <c r="W4297" s="8"/>
      <c r="X4297" s="8"/>
      <c r="Y4297" s="9"/>
      <c r="Z4297" s="8"/>
      <c r="AA4297" s="8"/>
      <c r="AB4297" s="9"/>
      <c r="AC4297" s="8"/>
      <c r="AD4297" s="8"/>
      <c r="AE4297" s="9"/>
      <c r="AF4297" s="8"/>
      <c r="AG4297" s="8"/>
      <c r="AH4297" s="9"/>
      <c r="AI4297" s="13"/>
      <c r="AJ4297" s="8"/>
      <c r="AK4297" s="8"/>
      <c r="AL4297" s="8"/>
      <c r="AM4297" s="3"/>
    </row>
    <row r="4298" spans="1:39" s="10" customFormat="1" ht="18.95" customHeight="1" x14ac:dyDescent="0.25">
      <c r="A4298" s="8"/>
      <c r="B4298" s="8"/>
      <c r="C4298" s="8"/>
      <c r="D4298" s="9"/>
      <c r="E4298" s="8"/>
      <c r="F4298" s="8"/>
      <c r="G4298" s="9"/>
      <c r="H4298" s="8"/>
      <c r="I4298" s="8"/>
      <c r="J4298" s="9"/>
      <c r="K4298" s="8"/>
      <c r="L4298" s="8"/>
      <c r="M4298" s="9"/>
      <c r="N4298" s="8"/>
      <c r="O4298" s="8"/>
      <c r="P4298" s="9"/>
      <c r="Q4298" s="8"/>
      <c r="R4298" s="8"/>
      <c r="S4298" s="9"/>
      <c r="T4298" s="8"/>
      <c r="U4298" s="8"/>
      <c r="V4298" s="9"/>
      <c r="W4298" s="8"/>
      <c r="X4298" s="8"/>
      <c r="Y4298" s="9"/>
      <c r="Z4298" s="8"/>
      <c r="AA4298" s="8"/>
      <c r="AB4298" s="9"/>
      <c r="AC4298" s="8"/>
      <c r="AD4298" s="8"/>
      <c r="AE4298" s="9"/>
      <c r="AF4298" s="8"/>
      <c r="AG4298" s="8"/>
      <c r="AH4298" s="9"/>
      <c r="AI4298" s="13"/>
      <c r="AJ4298" s="8"/>
      <c r="AK4298" s="8"/>
      <c r="AL4298" s="8"/>
      <c r="AM4298" s="3"/>
    </row>
    <row r="4299" spans="1:39" s="10" customFormat="1" ht="18.95" customHeight="1" x14ac:dyDescent="0.25">
      <c r="A4299" s="8"/>
      <c r="B4299" s="8"/>
      <c r="C4299" s="8"/>
      <c r="D4299" s="9"/>
      <c r="E4299" s="8"/>
      <c r="F4299" s="8"/>
      <c r="G4299" s="9"/>
      <c r="H4299" s="8"/>
      <c r="I4299" s="8"/>
      <c r="J4299" s="9"/>
      <c r="K4299" s="8"/>
      <c r="L4299" s="8"/>
      <c r="M4299" s="9"/>
      <c r="N4299" s="8"/>
      <c r="O4299" s="8"/>
      <c r="P4299" s="9"/>
      <c r="Q4299" s="8"/>
      <c r="R4299" s="8"/>
      <c r="S4299" s="9"/>
      <c r="T4299" s="8"/>
      <c r="U4299" s="8"/>
      <c r="V4299" s="9"/>
      <c r="W4299" s="8"/>
      <c r="X4299" s="8"/>
      <c r="Y4299" s="9"/>
      <c r="Z4299" s="8"/>
      <c r="AA4299" s="8"/>
      <c r="AB4299" s="9"/>
      <c r="AC4299" s="8"/>
      <c r="AD4299" s="8"/>
      <c r="AE4299" s="9"/>
      <c r="AF4299" s="8"/>
      <c r="AG4299" s="8"/>
      <c r="AH4299" s="9"/>
      <c r="AI4299" s="13"/>
      <c r="AJ4299" s="8"/>
      <c r="AK4299" s="8"/>
      <c r="AL4299" s="8"/>
      <c r="AM4299" s="3"/>
    </row>
    <row r="4300" spans="1:39" s="10" customFormat="1" ht="18.95" customHeight="1" x14ac:dyDescent="0.25">
      <c r="A4300" s="8"/>
      <c r="B4300" s="8"/>
      <c r="C4300" s="8"/>
      <c r="D4300" s="9"/>
      <c r="E4300" s="8"/>
      <c r="F4300" s="8"/>
      <c r="G4300" s="9"/>
      <c r="H4300" s="8"/>
      <c r="I4300" s="8"/>
      <c r="J4300" s="9"/>
      <c r="K4300" s="8"/>
      <c r="L4300" s="8"/>
      <c r="M4300" s="9"/>
      <c r="N4300" s="8"/>
      <c r="O4300" s="8"/>
      <c r="P4300" s="9"/>
      <c r="Q4300" s="8"/>
      <c r="R4300" s="8"/>
      <c r="S4300" s="9"/>
      <c r="T4300" s="8"/>
      <c r="U4300" s="8"/>
      <c r="V4300" s="9"/>
      <c r="W4300" s="8"/>
      <c r="X4300" s="8"/>
      <c r="Y4300" s="9"/>
      <c r="Z4300" s="8"/>
      <c r="AA4300" s="8"/>
      <c r="AB4300" s="9"/>
      <c r="AC4300" s="8"/>
      <c r="AD4300" s="8"/>
      <c r="AE4300" s="9"/>
      <c r="AF4300" s="8"/>
      <c r="AG4300" s="8"/>
      <c r="AH4300" s="9"/>
      <c r="AI4300" s="13"/>
      <c r="AJ4300" s="8"/>
      <c r="AK4300" s="8"/>
      <c r="AL4300" s="8"/>
      <c r="AM4300" s="3"/>
    </row>
    <row r="4301" spans="1:39" s="10" customFormat="1" ht="18.95" customHeight="1" x14ac:dyDescent="0.25">
      <c r="A4301" s="8"/>
      <c r="B4301" s="8"/>
      <c r="C4301" s="8"/>
      <c r="D4301" s="9"/>
      <c r="E4301" s="8"/>
      <c r="F4301" s="8"/>
      <c r="G4301" s="9"/>
      <c r="H4301" s="8"/>
      <c r="I4301" s="8"/>
      <c r="J4301" s="9"/>
      <c r="K4301" s="8"/>
      <c r="L4301" s="8"/>
      <c r="M4301" s="9"/>
      <c r="N4301" s="8"/>
      <c r="O4301" s="8"/>
      <c r="P4301" s="9"/>
      <c r="Q4301" s="8"/>
      <c r="R4301" s="8"/>
      <c r="S4301" s="9"/>
      <c r="T4301" s="8"/>
      <c r="U4301" s="8"/>
      <c r="V4301" s="9"/>
      <c r="W4301" s="8"/>
      <c r="X4301" s="8"/>
      <c r="Y4301" s="9"/>
      <c r="Z4301" s="8"/>
      <c r="AA4301" s="8"/>
      <c r="AB4301" s="9"/>
      <c r="AC4301" s="8"/>
      <c r="AD4301" s="8"/>
      <c r="AE4301" s="9"/>
      <c r="AF4301" s="8"/>
      <c r="AG4301" s="8"/>
      <c r="AH4301" s="9"/>
      <c r="AI4301" s="13"/>
      <c r="AJ4301" s="8"/>
      <c r="AK4301" s="8"/>
      <c r="AL4301" s="8"/>
      <c r="AM4301" s="3"/>
    </row>
    <row r="4302" spans="1:39" s="10" customFormat="1" ht="18.95" customHeight="1" x14ac:dyDescent="0.25">
      <c r="A4302" s="8"/>
      <c r="B4302" s="8"/>
      <c r="C4302" s="8"/>
      <c r="D4302" s="9"/>
      <c r="E4302" s="8"/>
      <c r="F4302" s="8"/>
      <c r="G4302" s="9"/>
      <c r="H4302" s="8"/>
      <c r="I4302" s="8"/>
      <c r="J4302" s="9"/>
      <c r="K4302" s="8"/>
      <c r="L4302" s="8"/>
      <c r="M4302" s="9"/>
      <c r="N4302" s="8"/>
      <c r="O4302" s="8"/>
      <c r="P4302" s="9"/>
      <c r="Q4302" s="8"/>
      <c r="R4302" s="8"/>
      <c r="S4302" s="9"/>
      <c r="T4302" s="8"/>
      <c r="U4302" s="8"/>
      <c r="V4302" s="9"/>
      <c r="W4302" s="8"/>
      <c r="X4302" s="8"/>
      <c r="Y4302" s="9"/>
      <c r="Z4302" s="8"/>
      <c r="AA4302" s="8"/>
      <c r="AB4302" s="9"/>
      <c r="AC4302" s="8"/>
      <c r="AD4302" s="8"/>
      <c r="AE4302" s="9"/>
      <c r="AF4302" s="8"/>
      <c r="AG4302" s="8"/>
      <c r="AH4302" s="9"/>
      <c r="AI4302" s="13"/>
      <c r="AJ4302" s="8"/>
      <c r="AK4302" s="8"/>
      <c r="AL4302" s="8"/>
      <c r="AM4302" s="3"/>
    </row>
    <row r="4303" spans="1:39" s="10" customFormat="1" ht="18.95" customHeight="1" x14ac:dyDescent="0.25">
      <c r="A4303" s="8"/>
      <c r="B4303" s="8"/>
      <c r="C4303" s="8"/>
      <c r="D4303" s="9"/>
      <c r="E4303" s="8"/>
      <c r="F4303" s="8"/>
      <c r="G4303" s="9"/>
      <c r="H4303" s="8"/>
      <c r="I4303" s="8"/>
      <c r="J4303" s="9"/>
      <c r="K4303" s="8"/>
      <c r="L4303" s="8"/>
      <c r="M4303" s="9"/>
      <c r="N4303" s="8"/>
      <c r="O4303" s="8"/>
      <c r="P4303" s="9"/>
      <c r="Q4303" s="8"/>
      <c r="R4303" s="8"/>
      <c r="S4303" s="9"/>
      <c r="T4303" s="8"/>
      <c r="U4303" s="8"/>
      <c r="V4303" s="9"/>
      <c r="W4303" s="8"/>
      <c r="X4303" s="8"/>
      <c r="Y4303" s="9"/>
      <c r="Z4303" s="8"/>
      <c r="AA4303" s="8"/>
      <c r="AB4303" s="9"/>
      <c r="AC4303" s="8"/>
      <c r="AD4303" s="8"/>
      <c r="AE4303" s="9"/>
      <c r="AF4303" s="8"/>
      <c r="AG4303" s="8"/>
      <c r="AH4303" s="9"/>
      <c r="AI4303" s="13"/>
      <c r="AJ4303" s="8"/>
      <c r="AK4303" s="8"/>
      <c r="AL4303" s="8"/>
      <c r="AM4303" s="3"/>
    </row>
    <row r="4304" spans="1:39" s="10" customFormat="1" ht="18.95" customHeight="1" x14ac:dyDescent="0.25">
      <c r="A4304" s="8"/>
      <c r="B4304" s="8"/>
      <c r="C4304" s="8"/>
      <c r="D4304" s="9"/>
      <c r="E4304" s="8"/>
      <c r="F4304" s="8"/>
      <c r="G4304" s="9"/>
      <c r="H4304" s="8"/>
      <c r="I4304" s="8"/>
      <c r="J4304" s="9"/>
      <c r="K4304" s="8"/>
      <c r="L4304" s="8"/>
      <c r="M4304" s="9"/>
      <c r="N4304" s="8"/>
      <c r="O4304" s="8"/>
      <c r="P4304" s="9"/>
      <c r="Q4304" s="8"/>
      <c r="R4304" s="8"/>
      <c r="S4304" s="9"/>
      <c r="T4304" s="8"/>
      <c r="U4304" s="8"/>
      <c r="V4304" s="9"/>
      <c r="W4304" s="8"/>
      <c r="X4304" s="8"/>
      <c r="Y4304" s="9"/>
      <c r="Z4304" s="8"/>
      <c r="AA4304" s="8"/>
      <c r="AB4304" s="9"/>
      <c r="AC4304" s="8"/>
      <c r="AD4304" s="8"/>
      <c r="AE4304" s="9"/>
      <c r="AF4304" s="8"/>
      <c r="AG4304" s="8"/>
      <c r="AH4304" s="9"/>
      <c r="AI4304" s="13"/>
      <c r="AJ4304" s="8"/>
      <c r="AK4304" s="8"/>
      <c r="AL4304" s="8"/>
      <c r="AM4304" s="3"/>
    </row>
    <row r="4305" spans="1:39" s="10" customFormat="1" ht="18.95" customHeight="1" x14ac:dyDescent="0.25">
      <c r="A4305" s="8"/>
      <c r="B4305" s="8"/>
      <c r="C4305" s="8"/>
      <c r="D4305" s="9"/>
      <c r="E4305" s="8"/>
      <c r="F4305" s="8"/>
      <c r="G4305" s="9"/>
      <c r="H4305" s="8"/>
      <c r="I4305" s="8"/>
      <c r="J4305" s="9"/>
      <c r="K4305" s="8"/>
      <c r="L4305" s="8"/>
      <c r="M4305" s="9"/>
      <c r="N4305" s="8"/>
      <c r="O4305" s="8"/>
      <c r="P4305" s="9"/>
      <c r="Q4305" s="8"/>
      <c r="R4305" s="8"/>
      <c r="S4305" s="9"/>
      <c r="T4305" s="8"/>
      <c r="U4305" s="8"/>
      <c r="V4305" s="9"/>
      <c r="W4305" s="8"/>
      <c r="X4305" s="8"/>
      <c r="Y4305" s="9"/>
      <c r="Z4305" s="8"/>
      <c r="AA4305" s="8"/>
      <c r="AB4305" s="9"/>
      <c r="AC4305" s="8"/>
      <c r="AD4305" s="8"/>
      <c r="AE4305" s="9"/>
      <c r="AF4305" s="8"/>
      <c r="AG4305" s="8"/>
      <c r="AH4305" s="9"/>
      <c r="AI4305" s="13"/>
      <c r="AJ4305" s="8"/>
      <c r="AK4305" s="8"/>
      <c r="AL4305" s="8"/>
      <c r="AM4305" s="3"/>
    </row>
    <row r="4306" spans="1:39" s="10" customFormat="1" ht="18.95" customHeight="1" x14ac:dyDescent="0.25">
      <c r="A4306" s="8"/>
      <c r="B4306" s="8"/>
      <c r="C4306" s="8"/>
      <c r="D4306" s="9"/>
      <c r="E4306" s="8"/>
      <c r="F4306" s="8"/>
      <c r="G4306" s="9"/>
      <c r="H4306" s="8"/>
      <c r="I4306" s="8"/>
      <c r="J4306" s="9"/>
      <c r="K4306" s="8"/>
      <c r="L4306" s="8"/>
      <c r="M4306" s="9"/>
      <c r="N4306" s="8"/>
      <c r="O4306" s="8"/>
      <c r="P4306" s="9"/>
      <c r="Q4306" s="8"/>
      <c r="R4306" s="8"/>
      <c r="S4306" s="9"/>
      <c r="T4306" s="8"/>
      <c r="U4306" s="8"/>
      <c r="V4306" s="9"/>
      <c r="W4306" s="8"/>
      <c r="X4306" s="8"/>
      <c r="Y4306" s="9"/>
      <c r="Z4306" s="8"/>
      <c r="AA4306" s="8"/>
      <c r="AB4306" s="9"/>
      <c r="AC4306" s="8"/>
      <c r="AD4306" s="8"/>
      <c r="AE4306" s="9"/>
      <c r="AF4306" s="8"/>
      <c r="AG4306" s="8"/>
      <c r="AH4306" s="9"/>
      <c r="AI4306" s="13"/>
      <c r="AJ4306" s="8"/>
      <c r="AK4306" s="8"/>
      <c r="AL4306" s="8"/>
      <c r="AM4306" s="3"/>
    </row>
    <row r="4307" spans="1:39" s="10" customFormat="1" ht="18.95" customHeight="1" x14ac:dyDescent="0.25">
      <c r="A4307" s="8"/>
      <c r="B4307" s="8"/>
      <c r="C4307" s="8"/>
      <c r="D4307" s="9"/>
      <c r="E4307" s="8"/>
      <c r="F4307" s="8"/>
      <c r="G4307" s="9"/>
      <c r="H4307" s="8"/>
      <c r="I4307" s="8"/>
      <c r="J4307" s="9"/>
      <c r="K4307" s="8"/>
      <c r="L4307" s="8"/>
      <c r="M4307" s="9"/>
      <c r="N4307" s="8"/>
      <c r="O4307" s="8"/>
      <c r="P4307" s="9"/>
      <c r="Q4307" s="8"/>
      <c r="R4307" s="8"/>
      <c r="S4307" s="9"/>
      <c r="T4307" s="8"/>
      <c r="U4307" s="8"/>
      <c r="V4307" s="9"/>
      <c r="W4307" s="8"/>
      <c r="X4307" s="8"/>
      <c r="Y4307" s="9"/>
      <c r="Z4307" s="8"/>
      <c r="AA4307" s="8"/>
      <c r="AB4307" s="9"/>
      <c r="AC4307" s="8"/>
      <c r="AD4307" s="8"/>
      <c r="AE4307" s="9"/>
      <c r="AF4307" s="8"/>
      <c r="AG4307" s="8"/>
      <c r="AH4307" s="9"/>
      <c r="AI4307" s="13"/>
      <c r="AJ4307" s="8"/>
      <c r="AK4307" s="8"/>
      <c r="AL4307" s="8"/>
      <c r="AM4307" s="3"/>
    </row>
    <row r="4308" spans="1:39" s="10" customFormat="1" ht="18.95" customHeight="1" x14ac:dyDescent="0.25">
      <c r="A4308" s="8"/>
      <c r="B4308" s="8"/>
      <c r="C4308" s="8"/>
      <c r="D4308" s="9"/>
      <c r="E4308" s="8"/>
      <c r="F4308" s="8"/>
      <c r="G4308" s="9"/>
      <c r="H4308" s="8"/>
      <c r="I4308" s="8"/>
      <c r="J4308" s="9"/>
      <c r="K4308" s="8"/>
      <c r="L4308" s="8"/>
      <c r="M4308" s="9"/>
      <c r="N4308" s="8"/>
      <c r="O4308" s="8"/>
      <c r="P4308" s="9"/>
      <c r="Q4308" s="8"/>
      <c r="R4308" s="8"/>
      <c r="S4308" s="9"/>
      <c r="T4308" s="8"/>
      <c r="U4308" s="8"/>
      <c r="V4308" s="9"/>
      <c r="W4308" s="8"/>
      <c r="X4308" s="8"/>
      <c r="Y4308" s="9"/>
      <c r="Z4308" s="8"/>
      <c r="AA4308" s="8"/>
      <c r="AB4308" s="9"/>
      <c r="AC4308" s="8"/>
      <c r="AD4308" s="8"/>
      <c r="AE4308" s="9"/>
      <c r="AF4308" s="8"/>
      <c r="AG4308" s="8"/>
      <c r="AH4308" s="9"/>
      <c r="AI4308" s="13"/>
      <c r="AJ4308" s="8"/>
      <c r="AK4308" s="8"/>
      <c r="AL4308" s="8"/>
      <c r="AM4308" s="3"/>
    </row>
    <row r="4309" spans="1:39" s="10" customFormat="1" ht="18.95" customHeight="1" x14ac:dyDescent="0.25">
      <c r="A4309" s="8"/>
      <c r="B4309" s="8"/>
      <c r="C4309" s="8"/>
      <c r="D4309" s="9"/>
      <c r="E4309" s="8"/>
      <c r="F4309" s="8"/>
      <c r="G4309" s="9"/>
      <c r="H4309" s="8"/>
      <c r="I4309" s="8"/>
      <c r="J4309" s="9"/>
      <c r="K4309" s="8"/>
      <c r="L4309" s="8"/>
      <c r="M4309" s="9"/>
      <c r="N4309" s="8"/>
      <c r="O4309" s="8"/>
      <c r="P4309" s="9"/>
      <c r="Q4309" s="8"/>
      <c r="R4309" s="8"/>
      <c r="S4309" s="9"/>
      <c r="T4309" s="8"/>
      <c r="U4309" s="8"/>
      <c r="V4309" s="9"/>
      <c r="W4309" s="8"/>
      <c r="X4309" s="8"/>
      <c r="Y4309" s="9"/>
      <c r="Z4309" s="8"/>
      <c r="AA4309" s="8"/>
      <c r="AB4309" s="9"/>
      <c r="AC4309" s="8"/>
      <c r="AD4309" s="8"/>
      <c r="AE4309" s="9"/>
      <c r="AF4309" s="8"/>
      <c r="AG4309" s="8"/>
      <c r="AH4309" s="9"/>
      <c r="AI4309" s="13"/>
      <c r="AJ4309" s="8"/>
      <c r="AK4309" s="8"/>
      <c r="AL4309" s="8"/>
      <c r="AM4309" s="3"/>
    </row>
    <row r="4310" spans="1:39" s="10" customFormat="1" ht="18.95" customHeight="1" x14ac:dyDescent="0.25">
      <c r="A4310" s="8"/>
      <c r="B4310" s="8"/>
      <c r="C4310" s="8"/>
      <c r="D4310" s="9"/>
      <c r="E4310" s="8"/>
      <c r="F4310" s="8"/>
      <c r="G4310" s="9"/>
      <c r="H4310" s="8"/>
      <c r="I4310" s="8"/>
      <c r="J4310" s="9"/>
      <c r="K4310" s="8"/>
      <c r="L4310" s="8"/>
      <c r="M4310" s="9"/>
      <c r="N4310" s="8"/>
      <c r="O4310" s="8"/>
      <c r="P4310" s="9"/>
      <c r="Q4310" s="8"/>
      <c r="R4310" s="8"/>
      <c r="S4310" s="9"/>
      <c r="T4310" s="8"/>
      <c r="U4310" s="8"/>
      <c r="V4310" s="9"/>
      <c r="W4310" s="8"/>
      <c r="X4310" s="8"/>
      <c r="Y4310" s="9"/>
      <c r="Z4310" s="8"/>
      <c r="AA4310" s="8"/>
      <c r="AB4310" s="9"/>
      <c r="AC4310" s="8"/>
      <c r="AD4310" s="8"/>
      <c r="AE4310" s="9"/>
      <c r="AF4310" s="8"/>
      <c r="AG4310" s="8"/>
      <c r="AH4310" s="9"/>
      <c r="AI4310" s="13"/>
      <c r="AJ4310" s="8"/>
      <c r="AK4310" s="8"/>
      <c r="AL4310" s="8"/>
      <c r="AM4310" s="3"/>
    </row>
    <row r="4311" spans="1:39" s="10" customFormat="1" ht="18.95" customHeight="1" x14ac:dyDescent="0.25">
      <c r="A4311" s="8"/>
      <c r="B4311" s="8"/>
      <c r="C4311" s="8"/>
      <c r="D4311" s="9"/>
      <c r="E4311" s="8"/>
      <c r="F4311" s="8"/>
      <c r="G4311" s="9"/>
      <c r="H4311" s="8"/>
      <c r="I4311" s="8"/>
      <c r="J4311" s="9"/>
      <c r="K4311" s="8"/>
      <c r="L4311" s="8"/>
      <c r="M4311" s="9"/>
      <c r="N4311" s="8"/>
      <c r="O4311" s="8"/>
      <c r="P4311" s="9"/>
      <c r="Q4311" s="8"/>
      <c r="R4311" s="8"/>
      <c r="S4311" s="9"/>
      <c r="T4311" s="8"/>
      <c r="U4311" s="8"/>
      <c r="V4311" s="9"/>
      <c r="W4311" s="8"/>
      <c r="X4311" s="8"/>
      <c r="Y4311" s="9"/>
      <c r="Z4311" s="8"/>
      <c r="AA4311" s="8"/>
      <c r="AB4311" s="9"/>
      <c r="AC4311" s="8"/>
      <c r="AD4311" s="8"/>
      <c r="AE4311" s="9"/>
      <c r="AF4311" s="8"/>
      <c r="AG4311" s="8"/>
      <c r="AH4311" s="9"/>
      <c r="AI4311" s="13"/>
      <c r="AJ4311" s="8"/>
      <c r="AK4311" s="8"/>
      <c r="AL4311" s="8"/>
      <c r="AM4311" s="3"/>
    </row>
    <row r="4312" spans="1:39" s="10" customFormat="1" ht="18.95" customHeight="1" x14ac:dyDescent="0.25">
      <c r="A4312" s="8"/>
      <c r="B4312" s="8"/>
      <c r="C4312" s="8"/>
      <c r="D4312" s="9"/>
      <c r="E4312" s="8"/>
      <c r="F4312" s="8"/>
      <c r="G4312" s="9"/>
      <c r="H4312" s="8"/>
      <c r="I4312" s="8"/>
      <c r="J4312" s="9"/>
      <c r="K4312" s="8"/>
      <c r="L4312" s="8"/>
      <c r="M4312" s="9"/>
      <c r="N4312" s="8"/>
      <c r="O4312" s="8"/>
      <c r="P4312" s="9"/>
      <c r="Q4312" s="8"/>
      <c r="R4312" s="8"/>
      <c r="S4312" s="9"/>
      <c r="T4312" s="8"/>
      <c r="U4312" s="8"/>
      <c r="V4312" s="9"/>
      <c r="W4312" s="8"/>
      <c r="X4312" s="8"/>
      <c r="Y4312" s="9"/>
      <c r="Z4312" s="8"/>
      <c r="AA4312" s="8"/>
      <c r="AB4312" s="9"/>
      <c r="AC4312" s="8"/>
      <c r="AD4312" s="8"/>
      <c r="AE4312" s="9"/>
      <c r="AF4312" s="8"/>
      <c r="AG4312" s="8"/>
      <c r="AH4312" s="9"/>
      <c r="AI4312" s="13"/>
      <c r="AJ4312" s="8"/>
      <c r="AK4312" s="8"/>
      <c r="AL4312" s="8"/>
      <c r="AM4312" s="3"/>
    </row>
    <row r="4313" spans="1:39" s="10" customFormat="1" ht="18.95" customHeight="1" x14ac:dyDescent="0.25">
      <c r="A4313" s="8"/>
      <c r="B4313" s="8"/>
      <c r="C4313" s="8"/>
      <c r="D4313" s="9"/>
      <c r="E4313" s="8"/>
      <c r="F4313" s="8"/>
      <c r="G4313" s="9"/>
      <c r="H4313" s="8"/>
      <c r="I4313" s="8"/>
      <c r="J4313" s="9"/>
      <c r="K4313" s="8"/>
      <c r="L4313" s="8"/>
      <c r="M4313" s="9"/>
      <c r="N4313" s="8"/>
      <c r="O4313" s="8"/>
      <c r="P4313" s="9"/>
      <c r="Q4313" s="8"/>
      <c r="R4313" s="8"/>
      <c r="S4313" s="9"/>
      <c r="T4313" s="8"/>
      <c r="U4313" s="8"/>
      <c r="V4313" s="9"/>
      <c r="W4313" s="8"/>
      <c r="X4313" s="8"/>
      <c r="Y4313" s="9"/>
      <c r="Z4313" s="8"/>
      <c r="AA4313" s="8"/>
      <c r="AB4313" s="9"/>
      <c r="AC4313" s="8"/>
      <c r="AD4313" s="8"/>
      <c r="AE4313" s="9"/>
      <c r="AF4313" s="8"/>
      <c r="AG4313" s="8"/>
      <c r="AH4313" s="9"/>
      <c r="AI4313" s="13"/>
      <c r="AJ4313" s="8"/>
      <c r="AK4313" s="8"/>
      <c r="AL4313" s="8"/>
      <c r="AM4313" s="3"/>
    </row>
    <row r="4314" spans="1:39" s="10" customFormat="1" ht="18.95" customHeight="1" x14ac:dyDescent="0.25">
      <c r="A4314" s="8"/>
      <c r="B4314" s="8"/>
      <c r="C4314" s="8"/>
      <c r="D4314" s="9"/>
      <c r="E4314" s="8"/>
      <c r="F4314" s="8"/>
      <c r="G4314" s="9"/>
      <c r="H4314" s="8"/>
      <c r="I4314" s="8"/>
      <c r="J4314" s="9"/>
      <c r="K4314" s="8"/>
      <c r="L4314" s="8"/>
      <c r="M4314" s="9"/>
      <c r="N4314" s="8"/>
      <c r="O4314" s="8"/>
      <c r="P4314" s="9"/>
      <c r="Q4314" s="8"/>
      <c r="R4314" s="8"/>
      <c r="S4314" s="9"/>
      <c r="T4314" s="8"/>
      <c r="U4314" s="8"/>
      <c r="V4314" s="9"/>
      <c r="W4314" s="8"/>
      <c r="X4314" s="8"/>
      <c r="Y4314" s="9"/>
      <c r="Z4314" s="8"/>
      <c r="AA4314" s="8"/>
      <c r="AB4314" s="9"/>
      <c r="AC4314" s="8"/>
      <c r="AD4314" s="8"/>
      <c r="AE4314" s="9"/>
      <c r="AF4314" s="8"/>
      <c r="AG4314" s="8"/>
      <c r="AH4314" s="9"/>
      <c r="AI4314" s="13"/>
      <c r="AJ4314" s="8"/>
      <c r="AK4314" s="8"/>
      <c r="AL4314" s="8"/>
      <c r="AM4314" s="3"/>
    </row>
    <row r="4315" spans="1:39" s="10" customFormat="1" ht="18.95" customHeight="1" x14ac:dyDescent="0.25">
      <c r="A4315" s="8"/>
      <c r="B4315" s="8"/>
      <c r="C4315" s="8"/>
      <c r="D4315" s="9"/>
      <c r="E4315" s="8"/>
      <c r="F4315" s="8"/>
      <c r="G4315" s="9"/>
      <c r="H4315" s="8"/>
      <c r="I4315" s="8"/>
      <c r="J4315" s="9"/>
      <c r="K4315" s="8"/>
      <c r="L4315" s="8"/>
      <c r="M4315" s="9"/>
      <c r="N4315" s="8"/>
      <c r="O4315" s="8"/>
      <c r="P4315" s="9"/>
      <c r="Q4315" s="8"/>
      <c r="R4315" s="8"/>
      <c r="S4315" s="9"/>
      <c r="T4315" s="8"/>
      <c r="U4315" s="8"/>
      <c r="V4315" s="9"/>
      <c r="W4315" s="8"/>
      <c r="X4315" s="8"/>
      <c r="Y4315" s="9"/>
      <c r="Z4315" s="8"/>
      <c r="AA4315" s="8"/>
      <c r="AB4315" s="9"/>
      <c r="AC4315" s="8"/>
      <c r="AD4315" s="8"/>
      <c r="AE4315" s="9"/>
      <c r="AF4315" s="8"/>
      <c r="AG4315" s="8"/>
      <c r="AH4315" s="9"/>
      <c r="AI4315" s="13"/>
      <c r="AJ4315" s="8"/>
      <c r="AK4315" s="8"/>
      <c r="AL4315" s="8"/>
      <c r="AM4315" s="3"/>
    </row>
    <row r="4316" spans="1:39" s="10" customFormat="1" ht="18.95" customHeight="1" x14ac:dyDescent="0.25">
      <c r="A4316" s="8"/>
      <c r="B4316" s="8"/>
      <c r="C4316" s="8"/>
      <c r="D4316" s="9"/>
      <c r="E4316" s="8"/>
      <c r="F4316" s="8"/>
      <c r="G4316" s="9"/>
      <c r="H4316" s="8"/>
      <c r="I4316" s="8"/>
      <c r="J4316" s="9"/>
      <c r="K4316" s="8"/>
      <c r="L4316" s="8"/>
      <c r="M4316" s="9"/>
      <c r="N4316" s="8"/>
      <c r="O4316" s="8"/>
      <c r="P4316" s="9"/>
      <c r="Q4316" s="8"/>
      <c r="R4316" s="8"/>
      <c r="S4316" s="9"/>
      <c r="T4316" s="8"/>
      <c r="U4316" s="8"/>
      <c r="V4316" s="9"/>
      <c r="W4316" s="8"/>
      <c r="X4316" s="8"/>
      <c r="Y4316" s="9"/>
      <c r="Z4316" s="8"/>
      <c r="AA4316" s="8"/>
      <c r="AB4316" s="9"/>
      <c r="AC4316" s="8"/>
      <c r="AD4316" s="8"/>
      <c r="AE4316" s="9"/>
      <c r="AF4316" s="8"/>
      <c r="AG4316" s="8"/>
      <c r="AH4316" s="9"/>
      <c r="AI4316" s="13"/>
      <c r="AJ4316" s="8"/>
      <c r="AK4316" s="8"/>
      <c r="AL4316" s="8"/>
      <c r="AM4316" s="3"/>
    </row>
    <row r="4317" spans="1:39" s="10" customFormat="1" ht="18.95" customHeight="1" x14ac:dyDescent="0.25">
      <c r="A4317" s="8"/>
      <c r="B4317" s="8"/>
      <c r="C4317" s="8"/>
      <c r="D4317" s="9"/>
      <c r="E4317" s="8"/>
      <c r="F4317" s="8"/>
      <c r="G4317" s="9"/>
      <c r="H4317" s="8"/>
      <c r="I4317" s="8"/>
      <c r="J4317" s="9"/>
      <c r="K4317" s="8"/>
      <c r="L4317" s="8"/>
      <c r="M4317" s="9"/>
      <c r="N4317" s="8"/>
      <c r="O4317" s="8"/>
      <c r="P4317" s="9"/>
      <c r="Q4317" s="8"/>
      <c r="R4317" s="8"/>
      <c r="S4317" s="9"/>
      <c r="T4317" s="8"/>
      <c r="U4317" s="8"/>
      <c r="V4317" s="9"/>
      <c r="W4317" s="8"/>
      <c r="X4317" s="8"/>
      <c r="Y4317" s="9"/>
      <c r="Z4317" s="8"/>
      <c r="AA4317" s="8"/>
      <c r="AB4317" s="9"/>
      <c r="AC4317" s="8"/>
      <c r="AD4317" s="8"/>
      <c r="AE4317" s="9"/>
      <c r="AF4317" s="8"/>
      <c r="AG4317" s="8"/>
      <c r="AH4317" s="9"/>
      <c r="AI4317" s="13"/>
      <c r="AJ4317" s="8"/>
      <c r="AK4317" s="8"/>
      <c r="AL4317" s="8"/>
      <c r="AM4317" s="3"/>
    </row>
    <row r="4318" spans="1:39" s="10" customFormat="1" ht="18.95" customHeight="1" x14ac:dyDescent="0.25">
      <c r="A4318" s="8"/>
      <c r="B4318" s="8"/>
      <c r="C4318" s="8"/>
      <c r="D4318" s="9"/>
      <c r="E4318" s="8"/>
      <c r="F4318" s="8"/>
      <c r="G4318" s="9"/>
      <c r="H4318" s="8"/>
      <c r="I4318" s="8"/>
      <c r="J4318" s="9"/>
      <c r="K4318" s="8"/>
      <c r="L4318" s="8"/>
      <c r="M4318" s="9"/>
      <c r="N4318" s="8"/>
      <c r="O4318" s="8"/>
      <c r="P4318" s="9"/>
      <c r="Q4318" s="8"/>
      <c r="R4318" s="8"/>
      <c r="S4318" s="9"/>
      <c r="T4318" s="8"/>
      <c r="U4318" s="8"/>
      <c r="V4318" s="9"/>
      <c r="W4318" s="8"/>
      <c r="X4318" s="8"/>
      <c r="Y4318" s="9"/>
      <c r="Z4318" s="8"/>
      <c r="AA4318" s="8"/>
      <c r="AB4318" s="9"/>
      <c r="AC4318" s="8"/>
      <c r="AD4318" s="8"/>
      <c r="AE4318" s="9"/>
      <c r="AF4318" s="8"/>
      <c r="AG4318" s="8"/>
      <c r="AH4318" s="9"/>
      <c r="AI4318" s="13"/>
      <c r="AJ4318" s="8"/>
      <c r="AK4318" s="8"/>
      <c r="AL4318" s="8"/>
      <c r="AM4318" s="3"/>
    </row>
    <row r="4319" spans="1:39" s="10" customFormat="1" ht="18.95" customHeight="1" x14ac:dyDescent="0.25">
      <c r="A4319" s="8"/>
      <c r="B4319" s="8"/>
      <c r="C4319" s="8"/>
      <c r="D4319" s="9"/>
      <c r="E4319" s="8"/>
      <c r="F4319" s="8"/>
      <c r="G4319" s="9"/>
      <c r="H4319" s="8"/>
      <c r="I4319" s="8"/>
      <c r="J4319" s="9"/>
      <c r="K4319" s="8"/>
      <c r="L4319" s="8"/>
      <c r="M4319" s="9"/>
      <c r="N4319" s="8"/>
      <c r="O4319" s="8"/>
      <c r="P4319" s="9"/>
      <c r="Q4319" s="8"/>
      <c r="R4319" s="8"/>
      <c r="S4319" s="9"/>
      <c r="T4319" s="8"/>
      <c r="U4319" s="8"/>
      <c r="V4319" s="9"/>
      <c r="W4319" s="8"/>
      <c r="X4319" s="8"/>
      <c r="Y4319" s="9"/>
      <c r="Z4319" s="8"/>
      <c r="AA4319" s="8"/>
      <c r="AB4319" s="9"/>
      <c r="AC4319" s="8"/>
      <c r="AD4319" s="8"/>
      <c r="AE4319" s="9"/>
      <c r="AF4319" s="8"/>
      <c r="AG4319" s="8"/>
      <c r="AH4319" s="9"/>
      <c r="AI4319" s="13"/>
      <c r="AJ4319" s="8"/>
      <c r="AK4319" s="8"/>
      <c r="AL4319" s="8"/>
      <c r="AM4319" s="3"/>
    </row>
    <row r="4320" spans="1:39" s="10" customFormat="1" ht="18.95" customHeight="1" x14ac:dyDescent="0.25">
      <c r="A4320" s="8"/>
      <c r="B4320" s="8"/>
      <c r="C4320" s="8"/>
      <c r="D4320" s="9"/>
      <c r="E4320" s="8"/>
      <c r="F4320" s="8"/>
      <c r="G4320" s="9"/>
      <c r="H4320" s="8"/>
      <c r="I4320" s="8"/>
      <c r="J4320" s="9"/>
      <c r="K4320" s="8"/>
      <c r="L4320" s="8"/>
      <c r="M4320" s="9"/>
      <c r="N4320" s="8"/>
      <c r="O4320" s="8"/>
      <c r="P4320" s="9"/>
      <c r="Q4320" s="8"/>
      <c r="R4320" s="8"/>
      <c r="S4320" s="9"/>
      <c r="T4320" s="8"/>
      <c r="U4320" s="8"/>
      <c r="V4320" s="9"/>
      <c r="W4320" s="8"/>
      <c r="X4320" s="8"/>
      <c r="Y4320" s="9"/>
      <c r="Z4320" s="8"/>
      <c r="AA4320" s="8"/>
      <c r="AB4320" s="9"/>
      <c r="AC4320" s="8"/>
      <c r="AD4320" s="8"/>
      <c r="AE4320" s="9"/>
      <c r="AF4320" s="8"/>
      <c r="AG4320" s="8"/>
      <c r="AH4320" s="9"/>
      <c r="AI4320" s="13"/>
      <c r="AJ4320" s="8"/>
      <c r="AK4320" s="8"/>
      <c r="AL4320" s="8"/>
      <c r="AM4320" s="3"/>
    </row>
    <row r="4321" spans="1:39" s="10" customFormat="1" ht="18.95" customHeight="1" x14ac:dyDescent="0.25">
      <c r="A4321" s="8"/>
      <c r="B4321" s="8"/>
      <c r="C4321" s="8"/>
      <c r="D4321" s="9"/>
      <c r="E4321" s="8"/>
      <c r="F4321" s="8"/>
      <c r="G4321" s="9"/>
      <c r="H4321" s="8"/>
      <c r="I4321" s="8"/>
      <c r="J4321" s="9"/>
      <c r="K4321" s="8"/>
      <c r="L4321" s="8"/>
      <c r="M4321" s="9"/>
      <c r="N4321" s="8"/>
      <c r="O4321" s="8"/>
      <c r="P4321" s="9"/>
      <c r="Q4321" s="8"/>
      <c r="R4321" s="8"/>
      <c r="S4321" s="9"/>
      <c r="T4321" s="8"/>
      <c r="U4321" s="8"/>
      <c r="V4321" s="9"/>
      <c r="W4321" s="8"/>
      <c r="X4321" s="8"/>
      <c r="Y4321" s="9"/>
      <c r="Z4321" s="8"/>
      <c r="AA4321" s="8"/>
      <c r="AB4321" s="9"/>
      <c r="AC4321" s="8"/>
      <c r="AD4321" s="8"/>
      <c r="AE4321" s="9"/>
      <c r="AF4321" s="8"/>
      <c r="AG4321" s="8"/>
      <c r="AH4321" s="9"/>
      <c r="AI4321" s="13"/>
      <c r="AJ4321" s="8"/>
      <c r="AK4321" s="8"/>
      <c r="AL4321" s="8"/>
      <c r="AM4321" s="3"/>
    </row>
    <row r="4322" spans="1:39" s="10" customFormat="1" ht="18.95" customHeight="1" x14ac:dyDescent="0.25">
      <c r="A4322" s="8"/>
      <c r="B4322" s="8"/>
      <c r="C4322" s="8"/>
      <c r="D4322" s="9"/>
      <c r="E4322" s="8"/>
      <c r="F4322" s="8"/>
      <c r="G4322" s="9"/>
      <c r="H4322" s="8"/>
      <c r="I4322" s="8"/>
      <c r="J4322" s="9"/>
      <c r="K4322" s="8"/>
      <c r="L4322" s="8"/>
      <c r="M4322" s="9"/>
      <c r="N4322" s="8"/>
      <c r="O4322" s="8"/>
      <c r="P4322" s="9"/>
      <c r="Q4322" s="8"/>
      <c r="R4322" s="8"/>
      <c r="S4322" s="9"/>
      <c r="T4322" s="8"/>
      <c r="U4322" s="8"/>
      <c r="V4322" s="9"/>
      <c r="W4322" s="8"/>
      <c r="X4322" s="8"/>
      <c r="Y4322" s="9"/>
      <c r="Z4322" s="8"/>
      <c r="AA4322" s="8"/>
      <c r="AB4322" s="9"/>
      <c r="AC4322" s="8"/>
      <c r="AD4322" s="8"/>
      <c r="AE4322" s="9"/>
      <c r="AF4322" s="8"/>
      <c r="AG4322" s="8"/>
      <c r="AH4322" s="9"/>
      <c r="AI4322" s="13"/>
      <c r="AJ4322" s="8"/>
      <c r="AK4322" s="8"/>
      <c r="AL4322" s="8"/>
      <c r="AM4322" s="3"/>
    </row>
    <row r="4323" spans="1:39" s="10" customFormat="1" ht="18.95" customHeight="1" x14ac:dyDescent="0.25">
      <c r="A4323" s="8"/>
      <c r="B4323" s="8"/>
      <c r="C4323" s="8"/>
      <c r="D4323" s="9"/>
      <c r="E4323" s="8"/>
      <c r="F4323" s="8"/>
      <c r="G4323" s="9"/>
      <c r="H4323" s="8"/>
      <c r="I4323" s="8"/>
      <c r="J4323" s="9"/>
      <c r="K4323" s="8"/>
      <c r="L4323" s="8"/>
      <c r="M4323" s="9"/>
      <c r="N4323" s="8"/>
      <c r="O4323" s="8"/>
      <c r="P4323" s="9"/>
      <c r="Q4323" s="8"/>
      <c r="R4323" s="8"/>
      <c r="S4323" s="9"/>
      <c r="T4323" s="8"/>
      <c r="U4323" s="8"/>
      <c r="V4323" s="9"/>
      <c r="W4323" s="8"/>
      <c r="X4323" s="8"/>
      <c r="Y4323" s="9"/>
      <c r="Z4323" s="8"/>
      <c r="AA4323" s="8"/>
      <c r="AB4323" s="9"/>
      <c r="AC4323" s="8"/>
      <c r="AD4323" s="8"/>
      <c r="AE4323" s="9"/>
      <c r="AF4323" s="8"/>
      <c r="AG4323" s="8"/>
      <c r="AH4323" s="9"/>
      <c r="AI4323" s="13"/>
      <c r="AJ4323" s="8"/>
      <c r="AK4323" s="8"/>
      <c r="AL4323" s="8"/>
      <c r="AM4323" s="3"/>
    </row>
    <row r="4324" spans="1:39" s="10" customFormat="1" ht="18.95" customHeight="1" x14ac:dyDescent="0.25">
      <c r="A4324" s="8"/>
      <c r="B4324" s="8"/>
      <c r="C4324" s="8"/>
      <c r="D4324" s="9"/>
      <c r="E4324" s="8"/>
      <c r="F4324" s="8"/>
      <c r="G4324" s="9"/>
      <c r="H4324" s="8"/>
      <c r="I4324" s="8"/>
      <c r="J4324" s="9"/>
      <c r="K4324" s="8"/>
      <c r="L4324" s="8"/>
      <c r="M4324" s="9"/>
      <c r="N4324" s="8"/>
      <c r="O4324" s="8"/>
      <c r="P4324" s="9"/>
      <c r="Q4324" s="8"/>
      <c r="R4324" s="8"/>
      <c r="S4324" s="9"/>
      <c r="T4324" s="8"/>
      <c r="U4324" s="8"/>
      <c r="V4324" s="9"/>
      <c r="W4324" s="8"/>
      <c r="X4324" s="8"/>
      <c r="Y4324" s="9"/>
      <c r="Z4324" s="8"/>
      <c r="AA4324" s="8"/>
      <c r="AB4324" s="9"/>
      <c r="AC4324" s="8"/>
      <c r="AD4324" s="8"/>
      <c r="AE4324" s="9"/>
      <c r="AF4324" s="8"/>
      <c r="AG4324" s="8"/>
      <c r="AH4324" s="9"/>
      <c r="AI4324" s="13"/>
      <c r="AJ4324" s="8"/>
      <c r="AK4324" s="8"/>
      <c r="AL4324" s="8"/>
      <c r="AM4324" s="3"/>
    </row>
    <row r="4325" spans="1:39" s="10" customFormat="1" ht="18.95" customHeight="1" x14ac:dyDescent="0.25">
      <c r="A4325" s="8"/>
      <c r="B4325" s="8"/>
      <c r="C4325" s="8"/>
      <c r="D4325" s="9"/>
      <c r="E4325" s="8"/>
      <c r="F4325" s="8"/>
      <c r="G4325" s="9"/>
      <c r="H4325" s="8"/>
      <c r="I4325" s="8"/>
      <c r="J4325" s="9"/>
      <c r="K4325" s="8"/>
      <c r="L4325" s="8"/>
      <c r="M4325" s="9"/>
      <c r="N4325" s="8"/>
      <c r="O4325" s="8"/>
      <c r="P4325" s="9"/>
      <c r="Q4325" s="8"/>
      <c r="R4325" s="8"/>
      <c r="S4325" s="9"/>
      <c r="T4325" s="8"/>
      <c r="U4325" s="8"/>
      <c r="V4325" s="9"/>
      <c r="W4325" s="8"/>
      <c r="X4325" s="8"/>
      <c r="Y4325" s="9"/>
      <c r="Z4325" s="8"/>
      <c r="AA4325" s="8"/>
      <c r="AB4325" s="9"/>
      <c r="AC4325" s="8"/>
      <c r="AD4325" s="8"/>
      <c r="AE4325" s="9"/>
      <c r="AF4325" s="8"/>
      <c r="AG4325" s="8"/>
      <c r="AH4325" s="9"/>
      <c r="AI4325" s="13"/>
      <c r="AJ4325" s="8"/>
      <c r="AK4325" s="8"/>
      <c r="AL4325" s="8"/>
      <c r="AM4325" s="3"/>
    </row>
    <row r="4326" spans="1:39" s="10" customFormat="1" ht="18.95" customHeight="1" x14ac:dyDescent="0.25">
      <c r="A4326" s="8"/>
      <c r="B4326" s="8"/>
      <c r="C4326" s="8"/>
      <c r="D4326" s="9"/>
      <c r="E4326" s="8"/>
      <c r="F4326" s="8"/>
      <c r="G4326" s="9"/>
      <c r="H4326" s="8"/>
      <c r="I4326" s="8"/>
      <c r="J4326" s="9"/>
      <c r="K4326" s="8"/>
      <c r="L4326" s="8"/>
      <c r="M4326" s="9"/>
      <c r="N4326" s="8"/>
      <c r="O4326" s="8"/>
      <c r="P4326" s="9"/>
      <c r="Q4326" s="8"/>
      <c r="R4326" s="8"/>
      <c r="S4326" s="9"/>
      <c r="T4326" s="8"/>
      <c r="U4326" s="8"/>
      <c r="V4326" s="9"/>
      <c r="W4326" s="8"/>
      <c r="X4326" s="8"/>
      <c r="Y4326" s="9"/>
      <c r="Z4326" s="8"/>
      <c r="AA4326" s="8"/>
      <c r="AB4326" s="9"/>
      <c r="AC4326" s="8"/>
      <c r="AD4326" s="8"/>
      <c r="AE4326" s="9"/>
      <c r="AF4326" s="8"/>
      <c r="AG4326" s="8"/>
      <c r="AH4326" s="9"/>
      <c r="AI4326" s="13"/>
      <c r="AJ4326" s="8"/>
      <c r="AK4326" s="8"/>
      <c r="AL4326" s="8"/>
      <c r="AM4326" s="3"/>
    </row>
    <row r="4327" spans="1:39" s="10" customFormat="1" ht="18.95" customHeight="1" x14ac:dyDescent="0.25">
      <c r="A4327" s="8"/>
      <c r="B4327" s="8"/>
      <c r="C4327" s="8"/>
      <c r="D4327" s="9"/>
      <c r="E4327" s="8"/>
      <c r="F4327" s="8"/>
      <c r="G4327" s="9"/>
      <c r="H4327" s="8"/>
      <c r="I4327" s="8"/>
      <c r="J4327" s="9"/>
      <c r="K4327" s="8"/>
      <c r="L4327" s="8"/>
      <c r="M4327" s="9"/>
      <c r="N4327" s="8"/>
      <c r="O4327" s="8"/>
      <c r="P4327" s="9"/>
      <c r="Q4327" s="8"/>
      <c r="R4327" s="8"/>
      <c r="S4327" s="9"/>
      <c r="T4327" s="8"/>
      <c r="U4327" s="8"/>
      <c r="V4327" s="9"/>
      <c r="W4327" s="8"/>
      <c r="X4327" s="8"/>
      <c r="Y4327" s="9"/>
      <c r="Z4327" s="8"/>
      <c r="AA4327" s="8"/>
      <c r="AB4327" s="9"/>
      <c r="AC4327" s="8"/>
      <c r="AD4327" s="8"/>
      <c r="AE4327" s="9"/>
      <c r="AF4327" s="8"/>
      <c r="AG4327" s="8"/>
      <c r="AH4327" s="9"/>
      <c r="AI4327" s="13"/>
      <c r="AJ4327" s="8"/>
      <c r="AK4327" s="8"/>
      <c r="AL4327" s="8"/>
      <c r="AM4327" s="3"/>
    </row>
    <row r="4328" spans="1:39" s="10" customFormat="1" ht="18.95" customHeight="1" x14ac:dyDescent="0.25">
      <c r="A4328" s="8"/>
      <c r="B4328" s="8"/>
      <c r="C4328" s="8"/>
      <c r="D4328" s="9"/>
      <c r="E4328" s="8"/>
      <c r="F4328" s="8"/>
      <c r="G4328" s="9"/>
      <c r="H4328" s="8"/>
      <c r="I4328" s="8"/>
      <c r="J4328" s="9"/>
      <c r="K4328" s="8"/>
      <c r="L4328" s="8"/>
      <c r="M4328" s="9"/>
      <c r="N4328" s="8"/>
      <c r="O4328" s="8"/>
      <c r="P4328" s="9"/>
      <c r="Q4328" s="8"/>
      <c r="R4328" s="8"/>
      <c r="S4328" s="9"/>
      <c r="T4328" s="8"/>
      <c r="U4328" s="8"/>
      <c r="V4328" s="9"/>
      <c r="W4328" s="8"/>
      <c r="X4328" s="8"/>
      <c r="Y4328" s="9"/>
      <c r="Z4328" s="8"/>
      <c r="AA4328" s="8"/>
      <c r="AB4328" s="9"/>
      <c r="AC4328" s="8"/>
      <c r="AD4328" s="8"/>
      <c r="AE4328" s="9"/>
      <c r="AF4328" s="8"/>
      <c r="AG4328" s="8"/>
      <c r="AH4328" s="9"/>
      <c r="AI4328" s="13"/>
      <c r="AJ4328" s="8"/>
      <c r="AK4328" s="8"/>
      <c r="AL4328" s="8"/>
      <c r="AM4328" s="3"/>
    </row>
    <row r="4329" spans="1:39" s="10" customFormat="1" ht="18.95" customHeight="1" x14ac:dyDescent="0.25">
      <c r="A4329" s="8"/>
      <c r="B4329" s="8"/>
      <c r="C4329" s="8"/>
      <c r="D4329" s="9"/>
      <c r="E4329" s="8"/>
      <c r="F4329" s="8"/>
      <c r="G4329" s="9"/>
      <c r="H4329" s="8"/>
      <c r="I4329" s="8"/>
      <c r="J4329" s="9"/>
      <c r="K4329" s="8"/>
      <c r="L4329" s="8"/>
      <c r="M4329" s="9"/>
      <c r="N4329" s="8"/>
      <c r="O4329" s="8"/>
      <c r="P4329" s="9"/>
      <c r="Q4329" s="8"/>
      <c r="R4329" s="8"/>
      <c r="S4329" s="9"/>
      <c r="T4329" s="8"/>
      <c r="U4329" s="8"/>
      <c r="V4329" s="9"/>
      <c r="W4329" s="8"/>
      <c r="X4329" s="8"/>
      <c r="Y4329" s="9"/>
      <c r="Z4329" s="8"/>
      <c r="AA4329" s="8"/>
      <c r="AB4329" s="9"/>
      <c r="AC4329" s="8"/>
      <c r="AD4329" s="8"/>
      <c r="AE4329" s="9"/>
      <c r="AF4329" s="8"/>
      <c r="AG4329" s="8"/>
      <c r="AH4329" s="9"/>
      <c r="AI4329" s="13"/>
      <c r="AJ4329" s="8"/>
      <c r="AK4329" s="8"/>
      <c r="AL4329" s="8"/>
      <c r="AM4329" s="3"/>
    </row>
    <row r="4330" spans="1:39" s="10" customFormat="1" ht="18.95" customHeight="1" x14ac:dyDescent="0.25">
      <c r="A4330" s="8"/>
      <c r="B4330" s="8"/>
      <c r="C4330" s="8"/>
      <c r="D4330" s="9"/>
      <c r="E4330" s="8"/>
      <c r="F4330" s="8"/>
      <c r="G4330" s="9"/>
      <c r="H4330" s="8"/>
      <c r="I4330" s="8"/>
      <c r="J4330" s="9"/>
      <c r="K4330" s="8"/>
      <c r="L4330" s="8"/>
      <c r="M4330" s="9"/>
      <c r="N4330" s="8"/>
      <c r="O4330" s="8"/>
      <c r="P4330" s="9"/>
      <c r="Q4330" s="8"/>
      <c r="R4330" s="8"/>
      <c r="S4330" s="9"/>
      <c r="T4330" s="8"/>
      <c r="U4330" s="8"/>
      <c r="V4330" s="9"/>
      <c r="W4330" s="8"/>
      <c r="X4330" s="8"/>
      <c r="Y4330" s="9"/>
      <c r="Z4330" s="8"/>
      <c r="AA4330" s="8"/>
      <c r="AB4330" s="9"/>
      <c r="AC4330" s="8"/>
      <c r="AD4330" s="8"/>
      <c r="AE4330" s="9"/>
      <c r="AF4330" s="8"/>
      <c r="AG4330" s="8"/>
      <c r="AH4330" s="9"/>
      <c r="AI4330" s="13"/>
      <c r="AJ4330" s="8"/>
      <c r="AK4330" s="8"/>
      <c r="AL4330" s="8"/>
      <c r="AM4330" s="3"/>
    </row>
    <row r="4331" spans="1:39" s="10" customFormat="1" ht="18.95" customHeight="1" x14ac:dyDescent="0.25">
      <c r="A4331" s="8"/>
      <c r="B4331" s="8"/>
      <c r="C4331" s="8"/>
      <c r="D4331" s="9"/>
      <c r="E4331" s="8"/>
      <c r="F4331" s="8"/>
      <c r="G4331" s="9"/>
      <c r="H4331" s="8"/>
      <c r="I4331" s="8"/>
      <c r="J4331" s="9"/>
      <c r="K4331" s="8"/>
      <c r="L4331" s="8"/>
      <c r="M4331" s="9"/>
      <c r="N4331" s="8"/>
      <c r="O4331" s="8"/>
      <c r="P4331" s="9"/>
      <c r="Q4331" s="8"/>
      <c r="R4331" s="8"/>
      <c r="S4331" s="9"/>
      <c r="T4331" s="8"/>
      <c r="U4331" s="8"/>
      <c r="V4331" s="9"/>
      <c r="W4331" s="8"/>
      <c r="X4331" s="8"/>
      <c r="Y4331" s="9"/>
      <c r="Z4331" s="8"/>
      <c r="AA4331" s="8"/>
      <c r="AB4331" s="9"/>
      <c r="AC4331" s="8"/>
      <c r="AD4331" s="8"/>
      <c r="AE4331" s="9"/>
      <c r="AF4331" s="8"/>
      <c r="AG4331" s="8"/>
      <c r="AH4331" s="9"/>
      <c r="AI4331" s="13"/>
      <c r="AJ4331" s="8"/>
      <c r="AK4331" s="8"/>
      <c r="AL4331" s="8"/>
      <c r="AM4331" s="3"/>
    </row>
    <row r="4332" spans="1:39" s="10" customFormat="1" ht="18.95" customHeight="1" x14ac:dyDescent="0.25">
      <c r="A4332" s="8"/>
      <c r="B4332" s="8"/>
      <c r="C4332" s="8"/>
      <c r="D4332" s="9"/>
      <c r="E4332" s="8"/>
      <c r="F4332" s="8"/>
      <c r="G4332" s="9"/>
      <c r="H4332" s="8"/>
      <c r="I4332" s="8"/>
      <c r="J4332" s="9"/>
      <c r="K4332" s="8"/>
      <c r="L4332" s="8"/>
      <c r="M4332" s="9"/>
      <c r="N4332" s="8"/>
      <c r="O4332" s="8"/>
      <c r="P4332" s="9"/>
      <c r="Q4332" s="8"/>
      <c r="R4332" s="8"/>
      <c r="S4332" s="9"/>
      <c r="T4332" s="8"/>
      <c r="U4332" s="8"/>
      <c r="V4332" s="9"/>
      <c r="W4332" s="8"/>
      <c r="X4332" s="8"/>
      <c r="Y4332" s="9"/>
      <c r="Z4332" s="8"/>
      <c r="AA4332" s="8"/>
      <c r="AB4332" s="9"/>
      <c r="AC4332" s="8"/>
      <c r="AD4332" s="8"/>
      <c r="AE4332" s="9"/>
      <c r="AF4332" s="8"/>
      <c r="AG4332" s="8"/>
      <c r="AH4332" s="9"/>
      <c r="AI4332" s="13"/>
      <c r="AJ4332" s="8"/>
      <c r="AK4332" s="8"/>
      <c r="AL4332" s="8"/>
      <c r="AM4332" s="3"/>
    </row>
    <row r="4333" spans="1:39" s="10" customFormat="1" ht="18.95" customHeight="1" x14ac:dyDescent="0.25">
      <c r="A4333" s="8"/>
      <c r="B4333" s="8"/>
      <c r="C4333" s="8"/>
      <c r="D4333" s="9"/>
      <c r="E4333" s="8"/>
      <c r="F4333" s="8"/>
      <c r="G4333" s="9"/>
      <c r="H4333" s="8"/>
      <c r="I4333" s="8"/>
      <c r="J4333" s="9"/>
      <c r="K4333" s="8"/>
      <c r="L4333" s="8"/>
      <c r="M4333" s="9"/>
      <c r="N4333" s="8"/>
      <c r="O4333" s="8"/>
      <c r="P4333" s="9"/>
      <c r="Q4333" s="8"/>
      <c r="R4333" s="8"/>
      <c r="S4333" s="9"/>
      <c r="T4333" s="8"/>
      <c r="U4333" s="8"/>
      <c r="V4333" s="9"/>
      <c r="W4333" s="8"/>
      <c r="X4333" s="8"/>
      <c r="Y4333" s="9"/>
      <c r="Z4333" s="8"/>
      <c r="AA4333" s="8"/>
      <c r="AB4333" s="9"/>
      <c r="AC4333" s="8"/>
      <c r="AD4333" s="8"/>
      <c r="AE4333" s="9"/>
      <c r="AF4333" s="8"/>
      <c r="AG4333" s="8"/>
      <c r="AH4333" s="9"/>
      <c r="AI4333" s="13"/>
      <c r="AJ4333" s="8"/>
      <c r="AK4333" s="8"/>
      <c r="AL4333" s="8"/>
      <c r="AM4333" s="3"/>
    </row>
    <row r="4334" spans="1:39" s="10" customFormat="1" ht="18.95" customHeight="1" x14ac:dyDescent="0.25">
      <c r="A4334" s="8"/>
      <c r="B4334" s="8"/>
      <c r="C4334" s="8"/>
      <c r="D4334" s="9"/>
      <c r="E4334" s="8"/>
      <c r="F4334" s="8"/>
      <c r="G4334" s="9"/>
      <c r="H4334" s="8"/>
      <c r="I4334" s="8"/>
      <c r="J4334" s="9"/>
      <c r="K4334" s="8"/>
      <c r="L4334" s="8"/>
      <c r="M4334" s="9"/>
      <c r="N4334" s="8"/>
      <c r="O4334" s="8"/>
      <c r="P4334" s="9"/>
      <c r="Q4334" s="8"/>
      <c r="R4334" s="8"/>
      <c r="S4334" s="9"/>
      <c r="T4334" s="8"/>
      <c r="U4334" s="8"/>
      <c r="V4334" s="9"/>
      <c r="W4334" s="8"/>
      <c r="X4334" s="8"/>
      <c r="Y4334" s="9"/>
      <c r="Z4334" s="8"/>
      <c r="AA4334" s="8"/>
      <c r="AB4334" s="9"/>
      <c r="AC4334" s="8"/>
      <c r="AD4334" s="8"/>
      <c r="AE4334" s="9"/>
      <c r="AF4334" s="8"/>
      <c r="AG4334" s="8"/>
      <c r="AH4334" s="9"/>
      <c r="AI4334" s="13"/>
      <c r="AJ4334" s="8"/>
      <c r="AK4334" s="8"/>
      <c r="AL4334" s="8"/>
      <c r="AM4334" s="3"/>
    </row>
    <row r="4335" spans="1:39" s="10" customFormat="1" ht="18.95" customHeight="1" x14ac:dyDescent="0.25">
      <c r="A4335" s="8"/>
      <c r="B4335" s="8"/>
      <c r="C4335" s="8"/>
      <c r="D4335" s="9"/>
      <c r="E4335" s="8"/>
      <c r="F4335" s="8"/>
      <c r="G4335" s="9"/>
      <c r="H4335" s="8"/>
      <c r="I4335" s="8"/>
      <c r="J4335" s="9"/>
      <c r="K4335" s="8"/>
      <c r="L4335" s="8"/>
      <c r="M4335" s="9"/>
      <c r="N4335" s="8"/>
      <c r="O4335" s="8"/>
      <c r="P4335" s="9"/>
      <c r="Q4335" s="8"/>
      <c r="R4335" s="8"/>
      <c r="S4335" s="9"/>
      <c r="T4335" s="8"/>
      <c r="U4335" s="8"/>
      <c r="V4335" s="9"/>
      <c r="W4335" s="8"/>
      <c r="X4335" s="8"/>
      <c r="Y4335" s="9"/>
      <c r="Z4335" s="8"/>
      <c r="AA4335" s="8"/>
      <c r="AB4335" s="9"/>
      <c r="AC4335" s="8"/>
      <c r="AD4335" s="8"/>
      <c r="AE4335" s="9"/>
      <c r="AF4335" s="8"/>
      <c r="AG4335" s="8"/>
      <c r="AH4335" s="9"/>
      <c r="AI4335" s="13"/>
      <c r="AJ4335" s="8"/>
      <c r="AK4335" s="8"/>
      <c r="AL4335" s="8"/>
      <c r="AM4335" s="3"/>
    </row>
    <row r="4336" spans="1:39" s="10" customFormat="1" ht="18.95" customHeight="1" x14ac:dyDescent="0.25">
      <c r="A4336" s="8"/>
      <c r="B4336" s="8"/>
      <c r="C4336" s="8"/>
      <c r="D4336" s="9"/>
      <c r="E4336" s="8"/>
      <c r="F4336" s="8"/>
      <c r="G4336" s="9"/>
      <c r="H4336" s="8"/>
      <c r="I4336" s="8"/>
      <c r="J4336" s="9"/>
      <c r="K4336" s="8"/>
      <c r="L4336" s="8"/>
      <c r="M4336" s="9"/>
      <c r="N4336" s="8"/>
      <c r="O4336" s="8"/>
      <c r="P4336" s="9"/>
      <c r="Q4336" s="8"/>
      <c r="R4336" s="8"/>
      <c r="S4336" s="9"/>
      <c r="T4336" s="8"/>
      <c r="U4336" s="8"/>
      <c r="V4336" s="9"/>
      <c r="W4336" s="8"/>
      <c r="X4336" s="8"/>
      <c r="Y4336" s="9"/>
      <c r="Z4336" s="8"/>
      <c r="AA4336" s="8"/>
      <c r="AB4336" s="9"/>
      <c r="AC4336" s="8"/>
      <c r="AD4336" s="8"/>
      <c r="AE4336" s="9"/>
      <c r="AF4336" s="8"/>
      <c r="AG4336" s="8"/>
      <c r="AH4336" s="9"/>
      <c r="AI4336" s="13"/>
      <c r="AJ4336" s="8"/>
      <c r="AK4336" s="8"/>
      <c r="AL4336" s="8"/>
      <c r="AM4336" s="3"/>
    </row>
    <row r="4337" spans="1:39" s="10" customFormat="1" ht="18.95" customHeight="1" x14ac:dyDescent="0.25">
      <c r="A4337" s="8"/>
      <c r="B4337" s="8"/>
      <c r="C4337" s="8"/>
      <c r="D4337" s="9"/>
      <c r="E4337" s="8"/>
      <c r="F4337" s="8"/>
      <c r="G4337" s="9"/>
      <c r="H4337" s="8"/>
      <c r="I4337" s="8"/>
      <c r="J4337" s="9"/>
      <c r="K4337" s="8"/>
      <c r="L4337" s="8"/>
      <c r="M4337" s="9"/>
      <c r="N4337" s="8"/>
      <c r="O4337" s="8"/>
      <c r="P4337" s="9"/>
      <c r="Q4337" s="8"/>
      <c r="R4337" s="8"/>
      <c r="S4337" s="9"/>
      <c r="T4337" s="8"/>
      <c r="U4337" s="8"/>
      <c r="V4337" s="9"/>
      <c r="W4337" s="8"/>
      <c r="X4337" s="8"/>
      <c r="Y4337" s="9"/>
      <c r="Z4337" s="8"/>
      <c r="AA4337" s="8"/>
      <c r="AB4337" s="9"/>
      <c r="AC4337" s="8"/>
      <c r="AD4337" s="8"/>
      <c r="AE4337" s="9"/>
      <c r="AF4337" s="8"/>
      <c r="AG4337" s="8"/>
      <c r="AH4337" s="9"/>
      <c r="AI4337" s="13"/>
      <c r="AJ4337" s="8"/>
      <c r="AK4337" s="8"/>
      <c r="AL4337" s="8"/>
      <c r="AM4337" s="3"/>
    </row>
    <row r="4338" spans="1:39" s="10" customFormat="1" ht="18.95" customHeight="1" x14ac:dyDescent="0.25">
      <c r="A4338" s="8"/>
      <c r="B4338" s="8"/>
      <c r="C4338" s="8"/>
      <c r="D4338" s="9"/>
      <c r="E4338" s="8"/>
      <c r="F4338" s="8"/>
      <c r="G4338" s="9"/>
      <c r="H4338" s="8"/>
      <c r="I4338" s="8"/>
      <c r="J4338" s="9"/>
      <c r="K4338" s="8"/>
      <c r="L4338" s="8"/>
      <c r="M4338" s="9"/>
      <c r="N4338" s="8"/>
      <c r="O4338" s="8"/>
      <c r="P4338" s="9"/>
      <c r="Q4338" s="8"/>
      <c r="R4338" s="8"/>
      <c r="S4338" s="9"/>
      <c r="T4338" s="8"/>
      <c r="U4338" s="8"/>
      <c r="V4338" s="9"/>
      <c r="W4338" s="8"/>
      <c r="X4338" s="8"/>
      <c r="Y4338" s="9"/>
      <c r="Z4338" s="8"/>
      <c r="AA4338" s="8"/>
      <c r="AB4338" s="9"/>
      <c r="AC4338" s="8"/>
      <c r="AD4338" s="8"/>
      <c r="AE4338" s="9"/>
      <c r="AF4338" s="8"/>
      <c r="AG4338" s="8"/>
      <c r="AH4338" s="9"/>
      <c r="AI4338" s="13"/>
      <c r="AJ4338" s="8"/>
      <c r="AK4338" s="8"/>
      <c r="AL4338" s="8"/>
      <c r="AM4338" s="3"/>
    </row>
    <row r="4339" spans="1:39" s="10" customFormat="1" ht="18.95" customHeight="1" x14ac:dyDescent="0.25">
      <c r="A4339" s="8"/>
      <c r="B4339" s="8"/>
      <c r="C4339" s="8"/>
      <c r="D4339" s="9"/>
      <c r="E4339" s="8"/>
      <c r="F4339" s="8"/>
      <c r="G4339" s="9"/>
      <c r="H4339" s="8"/>
      <c r="I4339" s="8"/>
      <c r="J4339" s="9"/>
      <c r="K4339" s="8"/>
      <c r="L4339" s="8"/>
      <c r="M4339" s="9"/>
      <c r="N4339" s="8"/>
      <c r="O4339" s="8"/>
      <c r="P4339" s="9"/>
      <c r="Q4339" s="8"/>
      <c r="R4339" s="8"/>
      <c r="S4339" s="9"/>
      <c r="T4339" s="8"/>
      <c r="U4339" s="8"/>
      <c r="V4339" s="9"/>
      <c r="W4339" s="8"/>
      <c r="X4339" s="8"/>
      <c r="Y4339" s="9"/>
      <c r="Z4339" s="8"/>
      <c r="AA4339" s="8"/>
      <c r="AB4339" s="9"/>
      <c r="AC4339" s="8"/>
      <c r="AD4339" s="8"/>
      <c r="AE4339" s="9"/>
      <c r="AF4339" s="8"/>
      <c r="AG4339" s="8"/>
      <c r="AH4339" s="9"/>
      <c r="AI4339" s="13"/>
      <c r="AJ4339" s="8"/>
      <c r="AK4339" s="8"/>
      <c r="AL4339" s="8"/>
      <c r="AM4339" s="3"/>
    </row>
    <row r="4340" spans="1:39" s="10" customFormat="1" ht="18.95" customHeight="1" x14ac:dyDescent="0.25">
      <c r="A4340" s="8"/>
      <c r="B4340" s="8"/>
      <c r="C4340" s="8"/>
      <c r="D4340" s="9"/>
      <c r="E4340" s="8"/>
      <c r="F4340" s="8"/>
      <c r="G4340" s="9"/>
      <c r="H4340" s="8"/>
      <c r="I4340" s="8"/>
      <c r="J4340" s="9"/>
      <c r="K4340" s="8"/>
      <c r="L4340" s="8"/>
      <c r="M4340" s="9"/>
      <c r="N4340" s="8"/>
      <c r="O4340" s="8"/>
      <c r="P4340" s="9"/>
      <c r="Q4340" s="8"/>
      <c r="R4340" s="8"/>
      <c r="S4340" s="9"/>
      <c r="T4340" s="8"/>
      <c r="U4340" s="8"/>
      <c r="V4340" s="9"/>
      <c r="W4340" s="8"/>
      <c r="X4340" s="8"/>
      <c r="Y4340" s="9"/>
      <c r="Z4340" s="8"/>
      <c r="AA4340" s="8"/>
      <c r="AB4340" s="9"/>
      <c r="AC4340" s="8"/>
      <c r="AD4340" s="8"/>
      <c r="AE4340" s="9"/>
      <c r="AF4340" s="8"/>
      <c r="AG4340" s="8"/>
      <c r="AH4340" s="9"/>
      <c r="AI4340" s="13"/>
      <c r="AJ4340" s="8"/>
      <c r="AK4340" s="8"/>
      <c r="AL4340" s="8"/>
      <c r="AM4340" s="3"/>
    </row>
    <row r="4341" spans="1:39" s="10" customFormat="1" ht="18.95" customHeight="1" x14ac:dyDescent="0.25">
      <c r="A4341" s="8"/>
      <c r="B4341" s="8"/>
      <c r="C4341" s="8"/>
      <c r="D4341" s="9"/>
      <c r="E4341" s="8"/>
      <c r="F4341" s="8"/>
      <c r="G4341" s="9"/>
      <c r="H4341" s="8"/>
      <c r="I4341" s="8"/>
      <c r="J4341" s="9"/>
      <c r="K4341" s="8"/>
      <c r="L4341" s="8"/>
      <c r="M4341" s="9"/>
      <c r="N4341" s="8"/>
      <c r="O4341" s="8"/>
      <c r="P4341" s="9"/>
      <c r="Q4341" s="8"/>
      <c r="R4341" s="8"/>
      <c r="S4341" s="9"/>
      <c r="T4341" s="8"/>
      <c r="U4341" s="8"/>
      <c r="V4341" s="9"/>
      <c r="W4341" s="8"/>
      <c r="X4341" s="8"/>
      <c r="Y4341" s="9"/>
      <c r="Z4341" s="8"/>
      <c r="AA4341" s="8"/>
      <c r="AB4341" s="9"/>
      <c r="AC4341" s="8"/>
      <c r="AD4341" s="8"/>
      <c r="AE4341" s="9"/>
      <c r="AF4341" s="8"/>
      <c r="AG4341" s="8"/>
      <c r="AH4341" s="9"/>
      <c r="AI4341" s="13"/>
      <c r="AJ4341" s="8"/>
      <c r="AK4341" s="8"/>
      <c r="AL4341" s="8"/>
      <c r="AM4341" s="3"/>
    </row>
    <row r="4342" spans="1:39" s="10" customFormat="1" ht="18.95" customHeight="1" x14ac:dyDescent="0.25">
      <c r="A4342" s="8"/>
      <c r="B4342" s="8"/>
      <c r="C4342" s="8"/>
      <c r="D4342" s="9"/>
      <c r="E4342" s="8"/>
      <c r="F4342" s="8"/>
      <c r="G4342" s="9"/>
      <c r="H4342" s="8"/>
      <c r="I4342" s="8"/>
      <c r="J4342" s="9"/>
      <c r="K4342" s="8"/>
      <c r="L4342" s="8"/>
      <c r="M4342" s="9"/>
      <c r="N4342" s="8"/>
      <c r="O4342" s="8"/>
      <c r="P4342" s="9"/>
      <c r="Q4342" s="8"/>
      <c r="R4342" s="8"/>
      <c r="S4342" s="9"/>
      <c r="T4342" s="8"/>
      <c r="U4342" s="8"/>
      <c r="V4342" s="9"/>
      <c r="W4342" s="8"/>
      <c r="X4342" s="8"/>
      <c r="Y4342" s="9"/>
      <c r="Z4342" s="8"/>
      <c r="AA4342" s="8"/>
      <c r="AB4342" s="9"/>
      <c r="AC4342" s="8"/>
      <c r="AD4342" s="8"/>
      <c r="AE4342" s="9"/>
      <c r="AF4342" s="8"/>
      <c r="AG4342" s="8"/>
      <c r="AH4342" s="9"/>
      <c r="AI4342" s="13"/>
      <c r="AJ4342" s="8"/>
      <c r="AK4342" s="8"/>
      <c r="AL4342" s="8"/>
      <c r="AM4342" s="3"/>
    </row>
    <row r="4343" spans="1:39" s="10" customFormat="1" ht="18.95" customHeight="1" x14ac:dyDescent="0.25">
      <c r="A4343" s="8"/>
      <c r="B4343" s="8"/>
      <c r="C4343" s="8"/>
      <c r="D4343" s="9"/>
      <c r="E4343" s="8"/>
      <c r="F4343" s="8"/>
      <c r="G4343" s="9"/>
      <c r="H4343" s="8"/>
      <c r="I4343" s="8"/>
      <c r="J4343" s="9"/>
      <c r="K4343" s="8"/>
      <c r="L4343" s="8"/>
      <c r="M4343" s="9"/>
      <c r="N4343" s="8"/>
      <c r="O4343" s="8"/>
      <c r="P4343" s="9"/>
      <c r="Q4343" s="8"/>
      <c r="R4343" s="8"/>
      <c r="S4343" s="9"/>
      <c r="T4343" s="8"/>
      <c r="U4343" s="8"/>
      <c r="V4343" s="9"/>
      <c r="W4343" s="8"/>
      <c r="X4343" s="8"/>
      <c r="Y4343" s="9"/>
      <c r="Z4343" s="8"/>
      <c r="AA4343" s="8"/>
      <c r="AB4343" s="9"/>
      <c r="AC4343" s="8"/>
      <c r="AD4343" s="8"/>
      <c r="AE4343" s="9"/>
      <c r="AF4343" s="8"/>
      <c r="AG4343" s="8"/>
      <c r="AH4343" s="9"/>
      <c r="AI4343" s="13"/>
      <c r="AJ4343" s="8"/>
      <c r="AK4343" s="8"/>
      <c r="AL4343" s="8"/>
      <c r="AM4343" s="3"/>
    </row>
    <row r="4344" spans="1:39" s="10" customFormat="1" ht="18.95" customHeight="1" x14ac:dyDescent="0.25">
      <c r="A4344" s="8"/>
      <c r="B4344" s="8"/>
      <c r="C4344" s="8"/>
      <c r="D4344" s="9"/>
      <c r="E4344" s="8"/>
      <c r="F4344" s="8"/>
      <c r="G4344" s="9"/>
      <c r="H4344" s="8"/>
      <c r="I4344" s="8"/>
      <c r="J4344" s="9"/>
      <c r="K4344" s="8"/>
      <c r="L4344" s="8"/>
      <c r="M4344" s="9"/>
      <c r="N4344" s="8"/>
      <c r="O4344" s="8"/>
      <c r="P4344" s="9"/>
      <c r="Q4344" s="8"/>
      <c r="R4344" s="8"/>
      <c r="S4344" s="9"/>
      <c r="T4344" s="8"/>
      <c r="U4344" s="8"/>
      <c r="V4344" s="9"/>
      <c r="W4344" s="8"/>
      <c r="X4344" s="8"/>
      <c r="Y4344" s="9"/>
      <c r="Z4344" s="8"/>
      <c r="AA4344" s="8"/>
      <c r="AB4344" s="9"/>
      <c r="AC4344" s="8"/>
      <c r="AD4344" s="8"/>
      <c r="AE4344" s="9"/>
      <c r="AF4344" s="8"/>
      <c r="AG4344" s="8"/>
      <c r="AH4344" s="9"/>
      <c r="AI4344" s="13"/>
      <c r="AJ4344" s="8"/>
      <c r="AK4344" s="8"/>
      <c r="AL4344" s="8"/>
      <c r="AM4344" s="3"/>
    </row>
    <row r="4345" spans="1:39" s="10" customFormat="1" ht="18.95" customHeight="1" x14ac:dyDescent="0.25">
      <c r="A4345" s="8"/>
      <c r="B4345" s="8"/>
      <c r="C4345" s="8"/>
      <c r="D4345" s="9"/>
      <c r="E4345" s="8"/>
      <c r="F4345" s="8"/>
      <c r="G4345" s="9"/>
      <c r="H4345" s="8"/>
      <c r="I4345" s="8"/>
      <c r="J4345" s="9"/>
      <c r="K4345" s="8"/>
      <c r="L4345" s="8"/>
      <c r="M4345" s="9"/>
      <c r="N4345" s="8"/>
      <c r="O4345" s="8"/>
      <c r="P4345" s="9"/>
      <c r="Q4345" s="8"/>
      <c r="R4345" s="8"/>
      <c r="S4345" s="9"/>
      <c r="T4345" s="8"/>
      <c r="U4345" s="8"/>
      <c r="V4345" s="9"/>
      <c r="W4345" s="8"/>
      <c r="X4345" s="8"/>
      <c r="Y4345" s="9"/>
      <c r="Z4345" s="8"/>
      <c r="AA4345" s="8"/>
      <c r="AB4345" s="9"/>
      <c r="AC4345" s="8"/>
      <c r="AD4345" s="8"/>
      <c r="AE4345" s="9"/>
      <c r="AF4345" s="8"/>
      <c r="AG4345" s="8"/>
      <c r="AH4345" s="9"/>
      <c r="AI4345" s="13"/>
      <c r="AJ4345" s="8"/>
      <c r="AK4345" s="8"/>
      <c r="AL4345" s="8"/>
      <c r="AM4345" s="3"/>
    </row>
    <row r="4346" spans="1:39" s="10" customFormat="1" ht="18.95" customHeight="1" x14ac:dyDescent="0.25">
      <c r="A4346" s="8"/>
      <c r="B4346" s="8"/>
      <c r="C4346" s="8"/>
      <c r="D4346" s="9"/>
      <c r="E4346" s="8"/>
      <c r="F4346" s="8"/>
      <c r="G4346" s="9"/>
      <c r="H4346" s="8"/>
      <c r="I4346" s="8"/>
      <c r="J4346" s="9"/>
      <c r="K4346" s="8"/>
      <c r="L4346" s="8"/>
      <c r="M4346" s="9"/>
      <c r="N4346" s="8"/>
      <c r="O4346" s="8"/>
      <c r="P4346" s="9"/>
      <c r="Q4346" s="8"/>
      <c r="R4346" s="8"/>
      <c r="S4346" s="9"/>
      <c r="T4346" s="8"/>
      <c r="U4346" s="8"/>
      <c r="V4346" s="9"/>
      <c r="W4346" s="8"/>
      <c r="X4346" s="8"/>
      <c r="Y4346" s="9"/>
      <c r="Z4346" s="8"/>
      <c r="AA4346" s="8"/>
      <c r="AB4346" s="9"/>
      <c r="AC4346" s="8"/>
      <c r="AD4346" s="8"/>
      <c r="AE4346" s="9"/>
      <c r="AF4346" s="8"/>
      <c r="AG4346" s="8"/>
      <c r="AH4346" s="9"/>
      <c r="AI4346" s="13"/>
      <c r="AJ4346" s="8"/>
      <c r="AK4346" s="8"/>
      <c r="AL4346" s="8"/>
      <c r="AM4346" s="3"/>
    </row>
    <row r="4347" spans="1:39" s="10" customFormat="1" ht="18.95" customHeight="1" x14ac:dyDescent="0.25">
      <c r="A4347" s="8"/>
      <c r="B4347" s="8"/>
      <c r="C4347" s="8"/>
      <c r="D4347" s="9"/>
      <c r="E4347" s="8"/>
      <c r="F4347" s="8"/>
      <c r="G4347" s="9"/>
      <c r="H4347" s="8"/>
      <c r="I4347" s="8"/>
      <c r="J4347" s="9"/>
      <c r="K4347" s="8"/>
      <c r="L4347" s="8"/>
      <c r="M4347" s="9"/>
      <c r="N4347" s="8"/>
      <c r="O4347" s="8"/>
      <c r="P4347" s="9"/>
      <c r="Q4347" s="8"/>
      <c r="R4347" s="8"/>
      <c r="S4347" s="9"/>
      <c r="T4347" s="8"/>
      <c r="U4347" s="8"/>
      <c r="V4347" s="9"/>
      <c r="W4347" s="8"/>
      <c r="X4347" s="8"/>
      <c r="Y4347" s="9"/>
      <c r="Z4347" s="8"/>
      <c r="AA4347" s="8"/>
      <c r="AB4347" s="9"/>
      <c r="AC4347" s="8"/>
      <c r="AD4347" s="8"/>
      <c r="AE4347" s="9"/>
      <c r="AF4347" s="8"/>
      <c r="AG4347" s="8"/>
      <c r="AH4347" s="9"/>
      <c r="AI4347" s="13"/>
      <c r="AJ4347" s="8"/>
      <c r="AK4347" s="8"/>
      <c r="AL4347" s="8"/>
      <c r="AM4347" s="3"/>
    </row>
    <row r="4348" spans="1:39" s="10" customFormat="1" ht="18.95" customHeight="1" x14ac:dyDescent="0.25">
      <c r="A4348" s="8"/>
      <c r="B4348" s="8"/>
      <c r="C4348" s="8"/>
      <c r="D4348" s="9"/>
      <c r="E4348" s="8"/>
      <c r="F4348" s="8"/>
      <c r="G4348" s="9"/>
      <c r="H4348" s="8"/>
      <c r="I4348" s="8"/>
      <c r="J4348" s="9"/>
      <c r="K4348" s="8"/>
      <c r="L4348" s="8"/>
      <c r="M4348" s="9"/>
      <c r="N4348" s="8"/>
      <c r="O4348" s="8"/>
      <c r="P4348" s="9"/>
      <c r="Q4348" s="8"/>
      <c r="R4348" s="8"/>
      <c r="S4348" s="9"/>
      <c r="T4348" s="8"/>
      <c r="U4348" s="8"/>
      <c r="V4348" s="9"/>
      <c r="W4348" s="8"/>
      <c r="X4348" s="8"/>
      <c r="Y4348" s="9"/>
      <c r="Z4348" s="8"/>
      <c r="AA4348" s="8"/>
      <c r="AB4348" s="9"/>
      <c r="AC4348" s="8"/>
      <c r="AD4348" s="8"/>
      <c r="AE4348" s="9"/>
      <c r="AF4348" s="8"/>
      <c r="AG4348" s="8"/>
      <c r="AH4348" s="9"/>
      <c r="AI4348" s="13"/>
      <c r="AJ4348" s="8"/>
      <c r="AK4348" s="8"/>
      <c r="AL4348" s="8"/>
      <c r="AM4348" s="3"/>
    </row>
    <row r="4349" spans="1:39" s="10" customFormat="1" ht="18.95" customHeight="1" x14ac:dyDescent="0.25">
      <c r="A4349" s="8"/>
      <c r="B4349" s="8"/>
      <c r="C4349" s="8"/>
      <c r="D4349" s="9"/>
      <c r="E4349" s="8"/>
      <c r="F4349" s="8"/>
      <c r="G4349" s="9"/>
      <c r="H4349" s="8"/>
      <c r="I4349" s="8"/>
      <c r="J4349" s="9"/>
      <c r="K4349" s="8"/>
      <c r="L4349" s="8"/>
      <c r="M4349" s="9"/>
      <c r="N4349" s="8"/>
      <c r="O4349" s="8"/>
      <c r="P4349" s="9"/>
      <c r="Q4349" s="8"/>
      <c r="R4349" s="8"/>
      <c r="S4349" s="9"/>
      <c r="T4349" s="8"/>
      <c r="U4349" s="8"/>
      <c r="V4349" s="9"/>
      <c r="W4349" s="8"/>
      <c r="X4349" s="8"/>
      <c r="Y4349" s="9"/>
      <c r="Z4349" s="8"/>
      <c r="AA4349" s="8"/>
      <c r="AB4349" s="9"/>
      <c r="AC4349" s="8"/>
      <c r="AD4349" s="8"/>
      <c r="AE4349" s="9"/>
      <c r="AF4349" s="8"/>
      <c r="AG4349" s="8"/>
      <c r="AH4349" s="9"/>
      <c r="AI4349" s="13"/>
      <c r="AJ4349" s="8"/>
      <c r="AK4349" s="8"/>
      <c r="AL4349" s="8"/>
      <c r="AM4349" s="3"/>
    </row>
    <row r="4350" spans="1:39" s="10" customFormat="1" ht="18.95" customHeight="1" x14ac:dyDescent="0.25">
      <c r="A4350" s="8"/>
      <c r="B4350" s="8"/>
      <c r="C4350" s="8"/>
      <c r="D4350" s="9"/>
      <c r="E4350" s="8"/>
      <c r="F4350" s="8"/>
      <c r="G4350" s="9"/>
      <c r="H4350" s="8"/>
      <c r="I4350" s="8"/>
      <c r="J4350" s="9"/>
      <c r="K4350" s="8"/>
      <c r="L4350" s="8"/>
      <c r="M4350" s="9"/>
      <c r="N4350" s="8"/>
      <c r="O4350" s="8"/>
      <c r="P4350" s="9"/>
      <c r="Q4350" s="8"/>
      <c r="R4350" s="8"/>
      <c r="S4350" s="9"/>
      <c r="T4350" s="8"/>
      <c r="U4350" s="8"/>
      <c r="V4350" s="9"/>
      <c r="W4350" s="8"/>
      <c r="X4350" s="8"/>
      <c r="Y4350" s="9"/>
      <c r="Z4350" s="8"/>
      <c r="AA4350" s="8"/>
      <c r="AB4350" s="9"/>
      <c r="AC4350" s="8"/>
      <c r="AD4350" s="8"/>
      <c r="AE4350" s="9"/>
      <c r="AF4350" s="8"/>
      <c r="AG4350" s="8"/>
      <c r="AH4350" s="9"/>
      <c r="AI4350" s="13"/>
      <c r="AJ4350" s="8"/>
      <c r="AK4350" s="8"/>
      <c r="AL4350" s="8"/>
      <c r="AM4350" s="3"/>
    </row>
    <row r="4351" spans="1:39" s="10" customFormat="1" ht="18.95" customHeight="1" x14ac:dyDescent="0.25">
      <c r="A4351" s="8"/>
      <c r="B4351" s="8"/>
      <c r="C4351" s="8"/>
      <c r="D4351" s="9"/>
      <c r="E4351" s="8"/>
      <c r="F4351" s="8"/>
      <c r="G4351" s="9"/>
      <c r="H4351" s="8"/>
      <c r="I4351" s="8"/>
      <c r="J4351" s="9"/>
      <c r="K4351" s="8"/>
      <c r="L4351" s="8"/>
      <c r="M4351" s="9"/>
      <c r="N4351" s="8"/>
      <c r="O4351" s="8"/>
      <c r="P4351" s="9"/>
      <c r="Q4351" s="8"/>
      <c r="R4351" s="8"/>
      <c r="S4351" s="9"/>
      <c r="T4351" s="8"/>
      <c r="U4351" s="8"/>
      <c r="V4351" s="9"/>
      <c r="W4351" s="8"/>
      <c r="X4351" s="8"/>
      <c r="Y4351" s="9"/>
      <c r="Z4351" s="8"/>
      <c r="AA4351" s="8"/>
      <c r="AB4351" s="9"/>
      <c r="AC4351" s="8"/>
      <c r="AD4351" s="8"/>
      <c r="AE4351" s="9"/>
      <c r="AF4351" s="8"/>
      <c r="AG4351" s="8"/>
      <c r="AH4351" s="9"/>
      <c r="AI4351" s="13"/>
      <c r="AJ4351" s="8"/>
      <c r="AK4351" s="8"/>
      <c r="AL4351" s="8"/>
      <c r="AM4351" s="3"/>
    </row>
    <row r="4352" spans="1:39" s="10" customFormat="1" ht="18.95" customHeight="1" x14ac:dyDescent="0.25">
      <c r="A4352" s="8"/>
      <c r="B4352" s="8"/>
      <c r="C4352" s="8"/>
      <c r="D4352" s="9"/>
      <c r="E4352" s="8"/>
      <c r="F4352" s="8"/>
      <c r="G4352" s="9"/>
      <c r="H4352" s="8"/>
      <c r="I4352" s="8"/>
      <c r="J4352" s="9"/>
      <c r="K4352" s="8"/>
      <c r="L4352" s="8"/>
      <c r="M4352" s="9"/>
      <c r="N4352" s="8"/>
      <c r="O4352" s="8"/>
      <c r="P4352" s="9"/>
      <c r="Q4352" s="8"/>
      <c r="R4352" s="8"/>
      <c r="S4352" s="9"/>
      <c r="T4352" s="8"/>
      <c r="U4352" s="8"/>
      <c r="V4352" s="9"/>
      <c r="W4352" s="8"/>
      <c r="X4352" s="8"/>
      <c r="Y4352" s="9"/>
      <c r="Z4352" s="8"/>
      <c r="AA4352" s="8"/>
      <c r="AB4352" s="9"/>
      <c r="AC4352" s="8"/>
      <c r="AD4352" s="8"/>
      <c r="AE4352" s="9"/>
      <c r="AF4352" s="8"/>
      <c r="AG4352" s="8"/>
      <c r="AH4352" s="9"/>
      <c r="AI4352" s="13"/>
      <c r="AJ4352" s="8"/>
      <c r="AK4352" s="8"/>
      <c r="AL4352" s="8"/>
      <c r="AM4352" s="3"/>
    </row>
    <row r="4353" spans="1:39" s="10" customFormat="1" ht="18.95" customHeight="1" x14ac:dyDescent="0.25">
      <c r="A4353" s="8"/>
      <c r="B4353" s="8"/>
      <c r="C4353" s="8"/>
      <c r="D4353" s="9"/>
      <c r="E4353" s="8"/>
      <c r="F4353" s="8"/>
      <c r="G4353" s="9"/>
      <c r="H4353" s="8"/>
      <c r="I4353" s="8"/>
      <c r="J4353" s="9"/>
      <c r="K4353" s="8"/>
      <c r="L4353" s="8"/>
      <c r="M4353" s="9"/>
      <c r="N4353" s="8"/>
      <c r="O4353" s="8"/>
      <c r="P4353" s="9"/>
      <c r="Q4353" s="8"/>
      <c r="R4353" s="8"/>
      <c r="S4353" s="9"/>
      <c r="T4353" s="8"/>
      <c r="U4353" s="8"/>
      <c r="V4353" s="9"/>
      <c r="W4353" s="8"/>
      <c r="X4353" s="8"/>
      <c r="Y4353" s="9"/>
      <c r="Z4353" s="8"/>
      <c r="AA4353" s="8"/>
      <c r="AB4353" s="9"/>
      <c r="AC4353" s="8"/>
      <c r="AD4353" s="8"/>
      <c r="AE4353" s="9"/>
      <c r="AF4353" s="8"/>
      <c r="AG4353" s="8"/>
      <c r="AH4353" s="9"/>
      <c r="AI4353" s="13"/>
      <c r="AJ4353" s="8"/>
      <c r="AK4353" s="8"/>
      <c r="AL4353" s="8"/>
      <c r="AM4353" s="3"/>
    </row>
    <row r="4354" spans="1:39" s="10" customFormat="1" ht="18.95" customHeight="1" x14ac:dyDescent="0.25">
      <c r="A4354" s="8"/>
      <c r="B4354" s="8"/>
      <c r="C4354" s="8"/>
      <c r="D4354" s="9"/>
      <c r="E4354" s="8"/>
      <c r="F4354" s="8"/>
      <c r="G4354" s="9"/>
      <c r="H4354" s="8"/>
      <c r="I4354" s="8"/>
      <c r="J4354" s="9"/>
      <c r="K4354" s="8"/>
      <c r="L4354" s="8"/>
      <c r="M4354" s="9"/>
      <c r="N4354" s="8"/>
      <c r="O4354" s="8"/>
      <c r="P4354" s="9"/>
      <c r="Q4354" s="8"/>
      <c r="R4354" s="8"/>
      <c r="S4354" s="9"/>
      <c r="T4354" s="8"/>
      <c r="U4354" s="8"/>
      <c r="V4354" s="9"/>
      <c r="W4354" s="8"/>
      <c r="X4354" s="8"/>
      <c r="Y4354" s="9"/>
      <c r="Z4354" s="8"/>
      <c r="AA4354" s="8"/>
      <c r="AB4354" s="9"/>
      <c r="AC4354" s="8"/>
      <c r="AD4354" s="8"/>
      <c r="AE4354" s="9"/>
      <c r="AF4354" s="8"/>
      <c r="AG4354" s="8"/>
      <c r="AH4354" s="9"/>
      <c r="AI4354" s="13"/>
      <c r="AJ4354" s="8"/>
      <c r="AK4354" s="8"/>
      <c r="AL4354" s="8"/>
      <c r="AM4354" s="3"/>
    </row>
    <row r="4355" spans="1:39" s="10" customFormat="1" ht="18.95" customHeight="1" x14ac:dyDescent="0.25">
      <c r="A4355" s="8"/>
      <c r="B4355" s="8"/>
      <c r="C4355" s="8"/>
      <c r="D4355" s="9"/>
      <c r="E4355" s="8"/>
      <c r="F4355" s="8"/>
      <c r="G4355" s="9"/>
      <c r="H4355" s="8"/>
      <c r="I4355" s="8"/>
      <c r="J4355" s="9"/>
      <c r="K4355" s="8"/>
      <c r="L4355" s="8"/>
      <c r="M4355" s="9"/>
      <c r="N4355" s="8"/>
      <c r="O4355" s="8"/>
      <c r="P4355" s="9"/>
      <c r="Q4355" s="8"/>
      <c r="R4355" s="8"/>
      <c r="S4355" s="9"/>
      <c r="T4355" s="8"/>
      <c r="U4355" s="8"/>
      <c r="V4355" s="9"/>
      <c r="W4355" s="8"/>
      <c r="X4355" s="8"/>
      <c r="Y4355" s="9"/>
      <c r="Z4355" s="8"/>
      <c r="AA4355" s="8"/>
      <c r="AB4355" s="9"/>
      <c r="AC4355" s="8"/>
      <c r="AD4355" s="8"/>
      <c r="AE4355" s="9"/>
      <c r="AF4355" s="8"/>
      <c r="AG4355" s="8"/>
      <c r="AH4355" s="9"/>
      <c r="AI4355" s="13"/>
      <c r="AJ4355" s="8"/>
      <c r="AK4355" s="8"/>
      <c r="AL4355" s="8"/>
      <c r="AM4355" s="3"/>
    </row>
    <row r="4356" spans="1:39" s="10" customFormat="1" ht="18.95" customHeight="1" x14ac:dyDescent="0.25">
      <c r="A4356" s="8"/>
      <c r="B4356" s="8"/>
      <c r="C4356" s="8"/>
      <c r="D4356" s="9"/>
      <c r="E4356" s="8"/>
      <c r="F4356" s="8"/>
      <c r="G4356" s="9"/>
      <c r="H4356" s="8"/>
      <c r="I4356" s="8"/>
      <c r="J4356" s="9"/>
      <c r="K4356" s="8"/>
      <c r="L4356" s="8"/>
      <c r="M4356" s="9"/>
      <c r="N4356" s="8"/>
      <c r="O4356" s="8"/>
      <c r="P4356" s="9"/>
      <c r="Q4356" s="8"/>
      <c r="R4356" s="8"/>
      <c r="S4356" s="9"/>
      <c r="T4356" s="8"/>
      <c r="U4356" s="8"/>
      <c r="V4356" s="9"/>
      <c r="W4356" s="8"/>
      <c r="X4356" s="8"/>
      <c r="Y4356" s="9"/>
      <c r="Z4356" s="8"/>
      <c r="AA4356" s="8"/>
      <c r="AB4356" s="9"/>
      <c r="AC4356" s="8"/>
      <c r="AD4356" s="8"/>
      <c r="AE4356" s="9"/>
      <c r="AF4356" s="8"/>
      <c r="AG4356" s="8"/>
      <c r="AH4356" s="9"/>
      <c r="AI4356" s="13"/>
      <c r="AJ4356" s="8"/>
      <c r="AK4356" s="8"/>
      <c r="AL4356" s="8"/>
      <c r="AM4356" s="3"/>
    </row>
    <row r="4357" spans="1:39" s="10" customFormat="1" ht="18.95" customHeight="1" x14ac:dyDescent="0.25">
      <c r="A4357" s="8"/>
      <c r="B4357" s="8"/>
      <c r="C4357" s="8"/>
      <c r="D4357" s="9"/>
      <c r="E4357" s="8"/>
      <c r="F4357" s="8"/>
      <c r="G4357" s="9"/>
      <c r="H4357" s="8"/>
      <c r="I4357" s="8"/>
      <c r="J4357" s="9"/>
      <c r="K4357" s="8"/>
      <c r="L4357" s="8"/>
      <c r="M4357" s="9"/>
      <c r="N4357" s="8"/>
      <c r="O4357" s="8"/>
      <c r="P4357" s="9"/>
      <c r="Q4357" s="8"/>
      <c r="R4357" s="8"/>
      <c r="S4357" s="9"/>
      <c r="T4357" s="8"/>
      <c r="U4357" s="8"/>
      <c r="V4357" s="9"/>
      <c r="W4357" s="8"/>
      <c r="X4357" s="8"/>
      <c r="Y4357" s="9"/>
      <c r="Z4357" s="8"/>
      <c r="AA4357" s="8"/>
      <c r="AB4357" s="9"/>
      <c r="AC4357" s="8"/>
      <c r="AD4357" s="8"/>
      <c r="AE4357" s="9"/>
      <c r="AF4357" s="8"/>
      <c r="AG4357" s="8"/>
      <c r="AH4357" s="9"/>
      <c r="AI4357" s="13"/>
      <c r="AJ4357" s="8"/>
      <c r="AK4357" s="8"/>
      <c r="AL4357" s="8"/>
      <c r="AM4357" s="3"/>
    </row>
    <row r="4358" spans="1:39" s="10" customFormat="1" ht="18.95" customHeight="1" x14ac:dyDescent="0.25">
      <c r="A4358" s="8"/>
      <c r="B4358" s="8"/>
      <c r="C4358" s="8"/>
      <c r="D4358" s="9"/>
      <c r="E4358" s="8"/>
      <c r="F4358" s="8"/>
      <c r="G4358" s="9"/>
      <c r="H4358" s="8"/>
      <c r="I4358" s="8"/>
      <c r="J4358" s="9"/>
      <c r="K4358" s="8"/>
      <c r="L4358" s="8"/>
      <c r="M4358" s="9"/>
      <c r="N4358" s="8"/>
      <c r="O4358" s="8"/>
      <c r="P4358" s="9"/>
      <c r="Q4358" s="8"/>
      <c r="R4358" s="8"/>
      <c r="S4358" s="9"/>
      <c r="T4358" s="8"/>
      <c r="U4358" s="8"/>
      <c r="V4358" s="9"/>
      <c r="W4358" s="8"/>
      <c r="X4358" s="8"/>
      <c r="Y4358" s="9"/>
      <c r="Z4358" s="8"/>
      <c r="AA4358" s="8"/>
      <c r="AB4358" s="9"/>
      <c r="AC4358" s="8"/>
      <c r="AD4358" s="8"/>
      <c r="AE4358" s="9"/>
      <c r="AF4358" s="8"/>
      <c r="AG4358" s="8"/>
      <c r="AH4358" s="9"/>
      <c r="AI4358" s="13"/>
      <c r="AJ4358" s="8"/>
      <c r="AK4358" s="8"/>
      <c r="AL4358" s="8"/>
      <c r="AM4358" s="3"/>
    </row>
    <row r="4359" spans="1:39" s="10" customFormat="1" ht="18.95" customHeight="1" x14ac:dyDescent="0.25">
      <c r="A4359" s="8"/>
      <c r="B4359" s="8"/>
      <c r="C4359" s="8"/>
      <c r="D4359" s="9"/>
      <c r="E4359" s="8"/>
      <c r="F4359" s="8"/>
      <c r="G4359" s="9"/>
      <c r="H4359" s="8"/>
      <c r="I4359" s="8"/>
      <c r="J4359" s="9"/>
      <c r="K4359" s="8"/>
      <c r="L4359" s="8"/>
      <c r="M4359" s="9"/>
      <c r="N4359" s="8"/>
      <c r="O4359" s="8"/>
      <c r="P4359" s="9"/>
      <c r="Q4359" s="8"/>
      <c r="R4359" s="8"/>
      <c r="S4359" s="9"/>
      <c r="T4359" s="8"/>
      <c r="U4359" s="8"/>
      <c r="V4359" s="9"/>
      <c r="W4359" s="8"/>
      <c r="X4359" s="8"/>
      <c r="Y4359" s="9"/>
      <c r="Z4359" s="8"/>
      <c r="AA4359" s="8"/>
      <c r="AB4359" s="9"/>
      <c r="AC4359" s="8"/>
      <c r="AD4359" s="8"/>
      <c r="AE4359" s="9"/>
      <c r="AF4359" s="8"/>
      <c r="AG4359" s="8"/>
      <c r="AH4359" s="9"/>
      <c r="AI4359" s="13"/>
      <c r="AJ4359" s="8"/>
      <c r="AK4359" s="8"/>
      <c r="AL4359" s="8"/>
      <c r="AM4359" s="3"/>
    </row>
    <row r="4360" spans="1:39" s="10" customFormat="1" ht="18.95" customHeight="1" x14ac:dyDescent="0.25">
      <c r="A4360" s="8"/>
      <c r="B4360" s="8"/>
      <c r="C4360" s="8"/>
      <c r="D4360" s="9"/>
      <c r="E4360" s="8"/>
      <c r="F4360" s="8"/>
      <c r="G4360" s="9"/>
      <c r="H4360" s="8"/>
      <c r="I4360" s="8"/>
      <c r="J4360" s="9"/>
      <c r="K4360" s="8"/>
      <c r="L4360" s="8"/>
      <c r="M4360" s="9"/>
      <c r="N4360" s="8"/>
      <c r="O4360" s="8"/>
      <c r="P4360" s="9"/>
      <c r="Q4360" s="8"/>
      <c r="R4360" s="8"/>
      <c r="S4360" s="9"/>
      <c r="T4360" s="8"/>
      <c r="U4360" s="8"/>
      <c r="V4360" s="9"/>
      <c r="W4360" s="8"/>
      <c r="X4360" s="8"/>
      <c r="Y4360" s="9"/>
      <c r="Z4360" s="8"/>
      <c r="AA4360" s="8"/>
      <c r="AB4360" s="9"/>
      <c r="AC4360" s="8"/>
      <c r="AD4360" s="8"/>
      <c r="AE4360" s="9"/>
      <c r="AF4360" s="8"/>
      <c r="AG4360" s="8"/>
      <c r="AH4360" s="9"/>
      <c r="AI4360" s="13"/>
      <c r="AJ4360" s="8"/>
      <c r="AK4360" s="8"/>
      <c r="AL4360" s="8"/>
      <c r="AM4360" s="3"/>
    </row>
    <row r="4361" spans="1:39" s="10" customFormat="1" ht="18.95" customHeight="1" x14ac:dyDescent="0.25">
      <c r="A4361" s="8"/>
      <c r="B4361" s="8"/>
      <c r="C4361" s="8"/>
      <c r="D4361" s="9"/>
      <c r="E4361" s="8"/>
      <c r="F4361" s="8"/>
      <c r="G4361" s="9"/>
      <c r="H4361" s="8"/>
      <c r="I4361" s="8"/>
      <c r="J4361" s="9"/>
      <c r="K4361" s="8"/>
      <c r="L4361" s="8"/>
      <c r="M4361" s="9"/>
      <c r="N4361" s="8"/>
      <c r="O4361" s="8"/>
      <c r="P4361" s="9"/>
      <c r="Q4361" s="8"/>
      <c r="R4361" s="8"/>
      <c r="S4361" s="9"/>
      <c r="T4361" s="8"/>
      <c r="U4361" s="8"/>
      <c r="V4361" s="9"/>
      <c r="W4361" s="8"/>
      <c r="X4361" s="8"/>
      <c r="Y4361" s="9"/>
      <c r="Z4361" s="8"/>
      <c r="AA4361" s="8"/>
      <c r="AB4361" s="9"/>
      <c r="AC4361" s="8"/>
      <c r="AD4361" s="8"/>
      <c r="AE4361" s="9"/>
      <c r="AF4361" s="8"/>
      <c r="AG4361" s="8"/>
      <c r="AH4361" s="9"/>
      <c r="AI4361" s="13"/>
      <c r="AJ4361" s="8"/>
      <c r="AK4361" s="8"/>
      <c r="AL4361" s="8"/>
      <c r="AM4361" s="3"/>
    </row>
    <row r="4362" spans="1:39" s="10" customFormat="1" ht="18.95" customHeight="1" x14ac:dyDescent="0.25">
      <c r="A4362" s="8"/>
      <c r="B4362" s="8"/>
      <c r="C4362" s="8"/>
      <c r="D4362" s="9"/>
      <c r="E4362" s="8"/>
      <c r="F4362" s="8"/>
      <c r="G4362" s="9"/>
      <c r="H4362" s="8"/>
      <c r="I4362" s="8"/>
      <c r="J4362" s="9"/>
      <c r="K4362" s="8"/>
      <c r="L4362" s="8"/>
      <c r="M4362" s="9"/>
      <c r="N4362" s="8"/>
      <c r="O4362" s="8"/>
      <c r="P4362" s="9"/>
      <c r="Q4362" s="8"/>
      <c r="R4362" s="8"/>
      <c r="S4362" s="9"/>
      <c r="T4362" s="8"/>
      <c r="U4362" s="8"/>
      <c r="V4362" s="9"/>
      <c r="W4362" s="8"/>
      <c r="X4362" s="8"/>
      <c r="Y4362" s="9"/>
      <c r="Z4362" s="8"/>
      <c r="AA4362" s="8"/>
      <c r="AB4362" s="9"/>
      <c r="AC4362" s="8"/>
      <c r="AD4362" s="8"/>
      <c r="AE4362" s="9"/>
      <c r="AF4362" s="8"/>
      <c r="AG4362" s="8"/>
      <c r="AH4362" s="9"/>
      <c r="AI4362" s="13"/>
      <c r="AJ4362" s="8"/>
      <c r="AK4362" s="8"/>
      <c r="AL4362" s="8"/>
      <c r="AM4362" s="3"/>
    </row>
    <row r="4363" spans="1:39" s="10" customFormat="1" ht="18.95" customHeight="1" x14ac:dyDescent="0.25">
      <c r="A4363" s="8"/>
      <c r="B4363" s="8"/>
      <c r="C4363" s="8"/>
      <c r="D4363" s="9"/>
      <c r="E4363" s="8"/>
      <c r="F4363" s="8"/>
      <c r="G4363" s="9"/>
      <c r="H4363" s="8"/>
      <c r="I4363" s="8"/>
      <c r="J4363" s="9"/>
      <c r="K4363" s="8"/>
      <c r="L4363" s="8"/>
      <c r="M4363" s="9"/>
      <c r="N4363" s="8"/>
      <c r="O4363" s="8"/>
      <c r="P4363" s="9"/>
      <c r="Q4363" s="8"/>
      <c r="R4363" s="8"/>
      <c r="S4363" s="9"/>
      <c r="T4363" s="8"/>
      <c r="U4363" s="8"/>
      <c r="V4363" s="9"/>
      <c r="W4363" s="8"/>
      <c r="X4363" s="8"/>
      <c r="Y4363" s="9"/>
      <c r="Z4363" s="8"/>
      <c r="AA4363" s="8"/>
      <c r="AB4363" s="9"/>
      <c r="AC4363" s="8"/>
      <c r="AD4363" s="8"/>
      <c r="AE4363" s="9"/>
      <c r="AF4363" s="8"/>
      <c r="AG4363" s="8"/>
      <c r="AH4363" s="9"/>
      <c r="AI4363" s="13"/>
      <c r="AJ4363" s="8"/>
      <c r="AK4363" s="8"/>
      <c r="AL4363" s="8"/>
      <c r="AM4363" s="3"/>
    </row>
    <row r="4364" spans="1:39" s="10" customFormat="1" ht="18.95" customHeight="1" x14ac:dyDescent="0.25">
      <c r="A4364" s="8"/>
      <c r="B4364" s="8"/>
      <c r="C4364" s="8"/>
      <c r="D4364" s="9"/>
      <c r="E4364" s="8"/>
      <c r="F4364" s="8"/>
      <c r="G4364" s="9"/>
      <c r="H4364" s="8"/>
      <c r="I4364" s="8"/>
      <c r="J4364" s="9"/>
      <c r="K4364" s="8"/>
      <c r="L4364" s="8"/>
      <c r="M4364" s="9"/>
      <c r="N4364" s="8"/>
      <c r="O4364" s="8"/>
      <c r="P4364" s="9"/>
      <c r="Q4364" s="8"/>
      <c r="R4364" s="8"/>
      <c r="S4364" s="9"/>
      <c r="T4364" s="8"/>
      <c r="U4364" s="8"/>
      <c r="V4364" s="9"/>
      <c r="W4364" s="8"/>
      <c r="X4364" s="8"/>
      <c r="Y4364" s="9"/>
      <c r="Z4364" s="8"/>
      <c r="AA4364" s="8"/>
      <c r="AB4364" s="9"/>
      <c r="AC4364" s="8"/>
      <c r="AD4364" s="8"/>
      <c r="AE4364" s="9"/>
      <c r="AF4364" s="8"/>
      <c r="AG4364" s="8"/>
      <c r="AH4364" s="9"/>
      <c r="AI4364" s="13"/>
      <c r="AJ4364" s="8"/>
      <c r="AK4364" s="8"/>
      <c r="AL4364" s="8"/>
      <c r="AM4364" s="3"/>
    </row>
    <row r="4365" spans="1:39" s="10" customFormat="1" ht="18.95" customHeight="1" x14ac:dyDescent="0.25">
      <c r="A4365" s="8"/>
      <c r="B4365" s="8"/>
      <c r="C4365" s="8"/>
      <c r="D4365" s="9"/>
      <c r="E4365" s="8"/>
      <c r="F4365" s="8"/>
      <c r="G4365" s="9"/>
      <c r="H4365" s="8"/>
      <c r="I4365" s="8"/>
      <c r="J4365" s="9"/>
      <c r="K4365" s="8"/>
      <c r="L4365" s="8"/>
      <c r="M4365" s="9"/>
      <c r="N4365" s="8"/>
      <c r="O4365" s="8"/>
      <c r="P4365" s="9"/>
      <c r="Q4365" s="8"/>
      <c r="R4365" s="8"/>
      <c r="S4365" s="9"/>
      <c r="T4365" s="8"/>
      <c r="U4365" s="8"/>
      <c r="V4365" s="9"/>
      <c r="W4365" s="8"/>
      <c r="X4365" s="8"/>
      <c r="Y4365" s="9"/>
      <c r="Z4365" s="8"/>
      <c r="AA4365" s="8"/>
      <c r="AB4365" s="9"/>
      <c r="AC4365" s="8"/>
      <c r="AD4365" s="8"/>
      <c r="AE4365" s="9"/>
      <c r="AF4365" s="8"/>
      <c r="AG4365" s="8"/>
      <c r="AH4365" s="9"/>
      <c r="AI4365" s="13"/>
      <c r="AJ4365" s="8"/>
      <c r="AK4365" s="8"/>
      <c r="AL4365" s="8"/>
      <c r="AM4365" s="3"/>
    </row>
    <row r="4366" spans="1:39" s="10" customFormat="1" ht="18.95" customHeight="1" x14ac:dyDescent="0.25">
      <c r="A4366" s="8"/>
      <c r="B4366" s="8"/>
      <c r="C4366" s="8"/>
      <c r="D4366" s="9"/>
      <c r="E4366" s="8"/>
      <c r="F4366" s="8"/>
      <c r="G4366" s="9"/>
      <c r="H4366" s="8"/>
      <c r="I4366" s="8"/>
      <c r="J4366" s="9"/>
      <c r="K4366" s="8"/>
      <c r="L4366" s="8"/>
      <c r="M4366" s="9"/>
      <c r="N4366" s="8"/>
      <c r="O4366" s="8"/>
      <c r="P4366" s="9"/>
      <c r="Q4366" s="8"/>
      <c r="R4366" s="8"/>
      <c r="S4366" s="9"/>
      <c r="T4366" s="8"/>
      <c r="U4366" s="8"/>
      <c r="V4366" s="9"/>
      <c r="W4366" s="8"/>
      <c r="X4366" s="8"/>
      <c r="Y4366" s="9"/>
      <c r="Z4366" s="8"/>
      <c r="AA4366" s="8"/>
      <c r="AB4366" s="9"/>
      <c r="AC4366" s="8"/>
      <c r="AD4366" s="8"/>
      <c r="AE4366" s="9"/>
      <c r="AF4366" s="8"/>
      <c r="AG4366" s="8"/>
      <c r="AH4366" s="9"/>
      <c r="AI4366" s="13"/>
      <c r="AJ4366" s="8"/>
      <c r="AK4366" s="8"/>
      <c r="AL4366" s="8"/>
      <c r="AM4366" s="3"/>
    </row>
    <row r="4367" spans="1:39" s="10" customFormat="1" ht="18.95" customHeight="1" x14ac:dyDescent="0.25">
      <c r="A4367" s="8"/>
      <c r="B4367" s="8"/>
      <c r="C4367" s="8"/>
      <c r="D4367" s="9"/>
      <c r="E4367" s="8"/>
      <c r="F4367" s="8"/>
      <c r="G4367" s="9"/>
      <c r="H4367" s="8"/>
      <c r="I4367" s="8"/>
      <c r="J4367" s="9"/>
      <c r="K4367" s="8"/>
      <c r="L4367" s="8"/>
      <c r="M4367" s="9"/>
      <c r="N4367" s="8"/>
      <c r="O4367" s="8"/>
      <c r="P4367" s="9"/>
      <c r="Q4367" s="8"/>
      <c r="R4367" s="8"/>
      <c r="S4367" s="9"/>
      <c r="T4367" s="8"/>
      <c r="U4367" s="8"/>
      <c r="V4367" s="9"/>
      <c r="W4367" s="8"/>
      <c r="X4367" s="8"/>
      <c r="Y4367" s="9"/>
      <c r="Z4367" s="8"/>
      <c r="AA4367" s="8"/>
      <c r="AB4367" s="9"/>
      <c r="AC4367" s="8"/>
      <c r="AD4367" s="8"/>
      <c r="AE4367" s="9"/>
      <c r="AF4367" s="8"/>
      <c r="AG4367" s="8"/>
      <c r="AH4367" s="9"/>
      <c r="AI4367" s="13"/>
      <c r="AJ4367" s="8"/>
      <c r="AK4367" s="8"/>
      <c r="AL4367" s="8"/>
      <c r="AM4367" s="3"/>
    </row>
    <row r="4368" spans="1:39" s="10" customFormat="1" ht="18.95" customHeight="1" x14ac:dyDescent="0.25">
      <c r="A4368" s="8"/>
      <c r="B4368" s="8"/>
      <c r="C4368" s="8"/>
      <c r="D4368" s="9"/>
      <c r="E4368" s="8"/>
      <c r="F4368" s="8"/>
      <c r="G4368" s="9"/>
      <c r="H4368" s="8"/>
      <c r="I4368" s="8"/>
      <c r="J4368" s="9"/>
      <c r="K4368" s="8"/>
      <c r="L4368" s="8"/>
      <c r="M4368" s="9"/>
      <c r="N4368" s="8"/>
      <c r="O4368" s="8"/>
      <c r="P4368" s="9"/>
      <c r="Q4368" s="8"/>
      <c r="R4368" s="8"/>
      <c r="S4368" s="9"/>
      <c r="T4368" s="8"/>
      <c r="U4368" s="8"/>
      <c r="V4368" s="9"/>
      <c r="W4368" s="8"/>
      <c r="X4368" s="8"/>
      <c r="Y4368" s="9"/>
      <c r="Z4368" s="8"/>
      <c r="AA4368" s="8"/>
      <c r="AB4368" s="9"/>
      <c r="AC4368" s="8"/>
      <c r="AD4368" s="8"/>
      <c r="AE4368" s="9"/>
      <c r="AF4368" s="8"/>
      <c r="AG4368" s="8"/>
      <c r="AH4368" s="9"/>
      <c r="AI4368" s="13"/>
      <c r="AJ4368" s="8"/>
      <c r="AK4368" s="8"/>
      <c r="AL4368" s="8"/>
      <c r="AM4368" s="3"/>
    </row>
    <row r="4369" spans="1:39" s="10" customFormat="1" ht="18.95" customHeight="1" x14ac:dyDescent="0.25">
      <c r="A4369" s="8"/>
      <c r="B4369" s="8"/>
      <c r="C4369" s="8"/>
      <c r="D4369" s="9"/>
      <c r="E4369" s="8"/>
      <c r="F4369" s="8"/>
      <c r="G4369" s="9"/>
      <c r="H4369" s="8"/>
      <c r="I4369" s="8"/>
      <c r="J4369" s="9"/>
      <c r="K4369" s="8"/>
      <c r="L4369" s="8"/>
      <c r="M4369" s="9"/>
      <c r="N4369" s="8"/>
      <c r="O4369" s="8"/>
      <c r="P4369" s="9"/>
      <c r="Q4369" s="8"/>
      <c r="R4369" s="8"/>
      <c r="S4369" s="9"/>
      <c r="T4369" s="8"/>
      <c r="U4369" s="8"/>
      <c r="V4369" s="9"/>
      <c r="W4369" s="8"/>
      <c r="X4369" s="8"/>
      <c r="Y4369" s="9"/>
      <c r="Z4369" s="8"/>
      <c r="AA4369" s="8"/>
      <c r="AB4369" s="9"/>
      <c r="AC4369" s="8"/>
      <c r="AD4369" s="8"/>
      <c r="AE4369" s="9"/>
      <c r="AF4369" s="8"/>
      <c r="AG4369" s="8"/>
      <c r="AH4369" s="9"/>
      <c r="AI4369" s="13"/>
      <c r="AJ4369" s="8"/>
      <c r="AK4369" s="8"/>
      <c r="AL4369" s="8"/>
      <c r="AM4369" s="3"/>
    </row>
    <row r="4370" spans="1:39" s="10" customFormat="1" ht="18.95" customHeight="1" x14ac:dyDescent="0.25">
      <c r="A4370" s="8"/>
      <c r="B4370" s="8"/>
      <c r="C4370" s="8"/>
      <c r="D4370" s="9"/>
      <c r="E4370" s="8"/>
      <c r="F4370" s="8"/>
      <c r="G4370" s="9"/>
      <c r="H4370" s="8"/>
      <c r="I4370" s="8"/>
      <c r="J4370" s="9"/>
      <c r="K4370" s="8"/>
      <c r="L4370" s="8"/>
      <c r="M4370" s="9"/>
      <c r="N4370" s="8"/>
      <c r="O4370" s="8"/>
      <c r="P4370" s="9"/>
      <c r="Q4370" s="8"/>
      <c r="R4370" s="8"/>
      <c r="S4370" s="9"/>
      <c r="T4370" s="8"/>
      <c r="U4370" s="8"/>
      <c r="V4370" s="9"/>
      <c r="W4370" s="8"/>
      <c r="X4370" s="8"/>
      <c r="Y4370" s="9"/>
      <c r="Z4370" s="8"/>
      <c r="AA4370" s="8"/>
      <c r="AB4370" s="9"/>
      <c r="AC4370" s="8"/>
      <c r="AD4370" s="8"/>
      <c r="AE4370" s="9"/>
      <c r="AF4370" s="8"/>
      <c r="AG4370" s="8"/>
      <c r="AH4370" s="9"/>
      <c r="AI4370" s="13"/>
      <c r="AJ4370" s="8"/>
      <c r="AK4370" s="8"/>
      <c r="AL4370" s="8"/>
      <c r="AM4370" s="3"/>
    </row>
    <row r="4371" spans="1:39" s="10" customFormat="1" ht="18.95" customHeight="1" x14ac:dyDescent="0.25">
      <c r="A4371" s="8"/>
      <c r="B4371" s="8"/>
      <c r="C4371" s="8"/>
      <c r="D4371" s="9"/>
      <c r="E4371" s="8"/>
      <c r="F4371" s="8"/>
      <c r="G4371" s="9"/>
      <c r="H4371" s="8"/>
      <c r="I4371" s="8"/>
      <c r="J4371" s="9"/>
      <c r="K4371" s="8"/>
      <c r="L4371" s="8"/>
      <c r="M4371" s="9"/>
      <c r="N4371" s="8"/>
      <c r="O4371" s="8"/>
      <c r="P4371" s="9"/>
      <c r="Q4371" s="8"/>
      <c r="R4371" s="8"/>
      <c r="S4371" s="9"/>
      <c r="T4371" s="8"/>
      <c r="U4371" s="8"/>
      <c r="V4371" s="9"/>
      <c r="W4371" s="8"/>
      <c r="X4371" s="8"/>
      <c r="Y4371" s="9"/>
      <c r="Z4371" s="8"/>
      <c r="AA4371" s="8"/>
      <c r="AB4371" s="9"/>
      <c r="AC4371" s="8"/>
      <c r="AD4371" s="8"/>
      <c r="AE4371" s="9"/>
      <c r="AF4371" s="8"/>
      <c r="AG4371" s="8"/>
      <c r="AH4371" s="9"/>
      <c r="AI4371" s="13"/>
      <c r="AJ4371" s="8"/>
      <c r="AK4371" s="8"/>
      <c r="AL4371" s="8"/>
      <c r="AM4371" s="3"/>
    </row>
    <row r="4372" spans="1:39" s="10" customFormat="1" ht="18.95" customHeight="1" x14ac:dyDescent="0.25">
      <c r="A4372" s="8"/>
      <c r="B4372" s="8"/>
      <c r="C4372" s="8"/>
      <c r="D4372" s="9"/>
      <c r="E4372" s="8"/>
      <c r="F4372" s="8"/>
      <c r="G4372" s="9"/>
      <c r="H4372" s="8"/>
      <c r="I4372" s="8"/>
      <c r="J4372" s="9"/>
      <c r="K4372" s="8"/>
      <c r="L4372" s="8"/>
      <c r="M4372" s="9"/>
      <c r="N4372" s="8"/>
      <c r="O4372" s="8"/>
      <c r="P4372" s="9"/>
      <c r="Q4372" s="8"/>
      <c r="R4372" s="8"/>
      <c r="S4372" s="9"/>
      <c r="T4372" s="8"/>
      <c r="U4372" s="8"/>
      <c r="V4372" s="9"/>
      <c r="W4372" s="8"/>
      <c r="X4372" s="8"/>
      <c r="Y4372" s="9"/>
      <c r="Z4372" s="8"/>
      <c r="AA4372" s="8"/>
      <c r="AB4372" s="9"/>
      <c r="AC4372" s="8"/>
      <c r="AD4372" s="8"/>
      <c r="AE4372" s="9"/>
      <c r="AF4372" s="8"/>
      <c r="AG4372" s="8"/>
      <c r="AH4372" s="9"/>
      <c r="AI4372" s="13"/>
      <c r="AJ4372" s="8"/>
      <c r="AK4372" s="8"/>
      <c r="AL4372" s="8"/>
      <c r="AM4372" s="3"/>
    </row>
    <row r="4373" spans="1:39" s="10" customFormat="1" ht="18.95" customHeight="1" x14ac:dyDescent="0.25">
      <c r="A4373" s="8"/>
      <c r="B4373" s="8"/>
      <c r="C4373" s="8"/>
      <c r="D4373" s="9"/>
      <c r="E4373" s="8"/>
      <c r="F4373" s="8"/>
      <c r="G4373" s="9"/>
      <c r="H4373" s="8"/>
      <c r="I4373" s="8"/>
      <c r="J4373" s="9"/>
      <c r="K4373" s="8"/>
      <c r="L4373" s="8"/>
      <c r="M4373" s="9"/>
      <c r="N4373" s="8"/>
      <c r="O4373" s="8"/>
      <c r="P4373" s="9"/>
      <c r="Q4373" s="8"/>
      <c r="R4373" s="8"/>
      <c r="S4373" s="9"/>
      <c r="T4373" s="8"/>
      <c r="U4373" s="8"/>
      <c r="V4373" s="9"/>
      <c r="W4373" s="8"/>
      <c r="X4373" s="8"/>
      <c r="Y4373" s="9"/>
      <c r="Z4373" s="8"/>
      <c r="AA4373" s="8"/>
      <c r="AB4373" s="9"/>
      <c r="AC4373" s="8"/>
      <c r="AD4373" s="8"/>
      <c r="AE4373" s="9"/>
      <c r="AF4373" s="8"/>
      <c r="AG4373" s="8"/>
      <c r="AH4373" s="9"/>
      <c r="AI4373" s="13"/>
      <c r="AJ4373" s="8"/>
      <c r="AK4373" s="8"/>
      <c r="AL4373" s="8"/>
      <c r="AM4373" s="3"/>
    </row>
    <row r="4374" spans="1:39" s="10" customFormat="1" ht="18.95" customHeight="1" x14ac:dyDescent="0.25">
      <c r="A4374" s="8"/>
      <c r="B4374" s="8"/>
      <c r="C4374" s="8"/>
      <c r="D4374" s="9"/>
      <c r="E4374" s="8"/>
      <c r="F4374" s="8"/>
      <c r="G4374" s="9"/>
      <c r="H4374" s="8"/>
      <c r="I4374" s="8"/>
      <c r="J4374" s="9"/>
      <c r="K4374" s="8"/>
      <c r="L4374" s="8"/>
      <c r="M4374" s="9"/>
      <c r="N4374" s="8"/>
      <c r="O4374" s="8"/>
      <c r="P4374" s="9"/>
      <c r="Q4374" s="8"/>
      <c r="R4374" s="8"/>
      <c r="S4374" s="9"/>
      <c r="T4374" s="8"/>
      <c r="U4374" s="8"/>
      <c r="V4374" s="9"/>
      <c r="W4374" s="8"/>
      <c r="X4374" s="8"/>
      <c r="Y4374" s="9"/>
      <c r="Z4374" s="8"/>
      <c r="AA4374" s="8"/>
      <c r="AB4374" s="9"/>
      <c r="AC4374" s="8"/>
      <c r="AD4374" s="8"/>
      <c r="AE4374" s="9"/>
      <c r="AF4374" s="8"/>
      <c r="AG4374" s="8"/>
      <c r="AH4374" s="9"/>
      <c r="AI4374" s="13"/>
      <c r="AJ4374" s="8"/>
      <c r="AK4374" s="8"/>
      <c r="AL4374" s="8"/>
      <c r="AM4374" s="3"/>
    </row>
    <row r="4375" spans="1:39" s="10" customFormat="1" ht="18.95" customHeight="1" x14ac:dyDescent="0.25">
      <c r="A4375" s="8"/>
      <c r="B4375" s="8"/>
      <c r="C4375" s="8"/>
      <c r="D4375" s="9"/>
      <c r="E4375" s="8"/>
      <c r="F4375" s="8"/>
      <c r="G4375" s="9"/>
      <c r="H4375" s="8"/>
      <c r="I4375" s="8"/>
      <c r="J4375" s="9"/>
      <c r="K4375" s="8"/>
      <c r="L4375" s="8"/>
      <c r="M4375" s="9"/>
      <c r="N4375" s="8"/>
      <c r="O4375" s="8"/>
      <c r="P4375" s="9"/>
      <c r="Q4375" s="8"/>
      <c r="R4375" s="8"/>
      <c r="S4375" s="9"/>
      <c r="T4375" s="8"/>
      <c r="U4375" s="8"/>
      <c r="V4375" s="9"/>
      <c r="W4375" s="8"/>
      <c r="X4375" s="8"/>
      <c r="Y4375" s="9"/>
      <c r="Z4375" s="8"/>
      <c r="AA4375" s="8"/>
      <c r="AB4375" s="9"/>
      <c r="AC4375" s="8"/>
      <c r="AD4375" s="8"/>
      <c r="AE4375" s="9"/>
      <c r="AF4375" s="8"/>
      <c r="AG4375" s="8"/>
      <c r="AH4375" s="9"/>
      <c r="AI4375" s="13"/>
      <c r="AJ4375" s="8"/>
      <c r="AK4375" s="8"/>
      <c r="AL4375" s="8"/>
      <c r="AM4375" s="3"/>
    </row>
    <row r="4376" spans="1:39" s="10" customFormat="1" ht="18.95" customHeight="1" x14ac:dyDescent="0.25">
      <c r="A4376" s="8"/>
      <c r="B4376" s="8"/>
      <c r="C4376" s="8"/>
      <c r="D4376" s="9"/>
      <c r="E4376" s="8"/>
      <c r="F4376" s="8"/>
      <c r="G4376" s="9"/>
      <c r="H4376" s="8"/>
      <c r="I4376" s="8"/>
      <c r="J4376" s="9"/>
      <c r="K4376" s="8"/>
      <c r="L4376" s="8"/>
      <c r="M4376" s="9"/>
      <c r="N4376" s="8"/>
      <c r="O4376" s="8"/>
      <c r="P4376" s="9"/>
      <c r="Q4376" s="8"/>
      <c r="R4376" s="8"/>
      <c r="S4376" s="9"/>
      <c r="T4376" s="8"/>
      <c r="U4376" s="8"/>
      <c r="V4376" s="9"/>
      <c r="W4376" s="8"/>
      <c r="X4376" s="8"/>
      <c r="Y4376" s="9"/>
      <c r="Z4376" s="8"/>
      <c r="AA4376" s="8"/>
      <c r="AB4376" s="9"/>
      <c r="AC4376" s="8"/>
      <c r="AD4376" s="8"/>
      <c r="AE4376" s="9"/>
      <c r="AF4376" s="8"/>
      <c r="AG4376" s="8"/>
      <c r="AH4376" s="9"/>
      <c r="AI4376" s="13"/>
      <c r="AJ4376" s="8"/>
      <c r="AK4376" s="8"/>
      <c r="AL4376" s="8"/>
      <c r="AM4376" s="3"/>
    </row>
    <row r="4377" spans="1:39" s="10" customFormat="1" ht="18.95" customHeight="1" x14ac:dyDescent="0.25">
      <c r="A4377" s="8"/>
      <c r="B4377" s="8"/>
      <c r="C4377" s="8"/>
      <c r="D4377" s="9"/>
      <c r="E4377" s="8"/>
      <c r="F4377" s="8"/>
      <c r="G4377" s="9"/>
      <c r="H4377" s="8"/>
      <c r="I4377" s="8"/>
      <c r="J4377" s="9"/>
      <c r="K4377" s="8"/>
      <c r="L4377" s="8"/>
      <c r="M4377" s="9"/>
      <c r="N4377" s="8"/>
      <c r="O4377" s="8"/>
      <c r="P4377" s="9"/>
      <c r="Q4377" s="8"/>
      <c r="R4377" s="8"/>
      <c r="S4377" s="9"/>
      <c r="T4377" s="8"/>
      <c r="U4377" s="8"/>
      <c r="V4377" s="9"/>
      <c r="W4377" s="8"/>
      <c r="X4377" s="8"/>
      <c r="Y4377" s="9"/>
      <c r="Z4377" s="8"/>
      <c r="AA4377" s="8"/>
      <c r="AB4377" s="9"/>
      <c r="AC4377" s="8"/>
      <c r="AD4377" s="8"/>
      <c r="AE4377" s="9"/>
      <c r="AF4377" s="8"/>
      <c r="AG4377" s="8"/>
      <c r="AH4377" s="9"/>
      <c r="AI4377" s="13"/>
      <c r="AJ4377" s="8"/>
      <c r="AK4377" s="8"/>
      <c r="AL4377" s="8"/>
      <c r="AM4377" s="3"/>
    </row>
    <row r="4378" spans="1:39" s="10" customFormat="1" ht="18.95" customHeight="1" x14ac:dyDescent="0.25">
      <c r="A4378" s="8"/>
      <c r="B4378" s="8"/>
      <c r="C4378" s="8"/>
      <c r="D4378" s="9"/>
      <c r="E4378" s="8"/>
      <c r="F4378" s="8"/>
      <c r="G4378" s="9"/>
      <c r="H4378" s="8"/>
      <c r="I4378" s="8"/>
      <c r="J4378" s="9"/>
      <c r="K4378" s="8"/>
      <c r="L4378" s="8"/>
      <c r="M4378" s="9"/>
      <c r="N4378" s="8"/>
      <c r="O4378" s="8"/>
      <c r="P4378" s="9"/>
      <c r="Q4378" s="8"/>
      <c r="R4378" s="8"/>
      <c r="S4378" s="9"/>
      <c r="T4378" s="8"/>
      <c r="U4378" s="8"/>
      <c r="V4378" s="9"/>
      <c r="W4378" s="8"/>
      <c r="X4378" s="8"/>
      <c r="Y4378" s="9"/>
      <c r="Z4378" s="8"/>
      <c r="AA4378" s="8"/>
      <c r="AB4378" s="9"/>
      <c r="AC4378" s="8"/>
      <c r="AD4378" s="8"/>
      <c r="AE4378" s="9"/>
      <c r="AF4378" s="8"/>
      <c r="AG4378" s="8"/>
      <c r="AH4378" s="9"/>
      <c r="AI4378" s="13"/>
      <c r="AJ4378" s="8"/>
      <c r="AK4378" s="8"/>
      <c r="AL4378" s="8"/>
      <c r="AM4378" s="3"/>
    </row>
    <row r="4379" spans="1:39" s="10" customFormat="1" ht="18.95" customHeight="1" x14ac:dyDescent="0.25">
      <c r="A4379" s="8"/>
      <c r="B4379" s="8"/>
      <c r="C4379" s="8"/>
      <c r="D4379" s="9"/>
      <c r="E4379" s="8"/>
      <c r="F4379" s="8"/>
      <c r="G4379" s="9"/>
      <c r="H4379" s="8"/>
      <c r="I4379" s="8"/>
      <c r="J4379" s="9"/>
      <c r="K4379" s="8"/>
      <c r="L4379" s="8"/>
      <c r="M4379" s="9"/>
      <c r="N4379" s="8"/>
      <c r="O4379" s="8"/>
      <c r="P4379" s="9"/>
      <c r="Q4379" s="8"/>
      <c r="R4379" s="8"/>
      <c r="S4379" s="9"/>
      <c r="T4379" s="8"/>
      <c r="U4379" s="8"/>
      <c r="V4379" s="9"/>
      <c r="W4379" s="8"/>
      <c r="X4379" s="8"/>
      <c r="Y4379" s="9"/>
      <c r="Z4379" s="8"/>
      <c r="AA4379" s="8"/>
      <c r="AB4379" s="9"/>
      <c r="AC4379" s="8"/>
      <c r="AD4379" s="8"/>
      <c r="AE4379" s="9"/>
      <c r="AF4379" s="8"/>
      <c r="AG4379" s="8"/>
      <c r="AH4379" s="9"/>
      <c r="AI4379" s="13"/>
      <c r="AJ4379" s="8"/>
      <c r="AK4379" s="8"/>
      <c r="AL4379" s="8"/>
      <c r="AM4379" s="3"/>
    </row>
    <row r="4380" spans="1:39" s="10" customFormat="1" ht="18.95" customHeight="1" x14ac:dyDescent="0.25">
      <c r="A4380" s="8"/>
      <c r="B4380" s="8"/>
      <c r="C4380" s="8"/>
      <c r="D4380" s="9"/>
      <c r="E4380" s="8"/>
      <c r="F4380" s="8"/>
      <c r="G4380" s="9"/>
      <c r="H4380" s="8"/>
      <c r="I4380" s="8"/>
      <c r="J4380" s="9"/>
      <c r="K4380" s="8"/>
      <c r="L4380" s="8"/>
      <c r="M4380" s="9"/>
      <c r="N4380" s="8"/>
      <c r="O4380" s="8"/>
      <c r="P4380" s="9"/>
      <c r="Q4380" s="8"/>
      <c r="R4380" s="8"/>
      <c r="S4380" s="9"/>
      <c r="T4380" s="8"/>
      <c r="U4380" s="8"/>
      <c r="V4380" s="9"/>
      <c r="W4380" s="8"/>
      <c r="X4380" s="8"/>
      <c r="Y4380" s="9"/>
      <c r="Z4380" s="8"/>
      <c r="AA4380" s="8"/>
      <c r="AB4380" s="9"/>
      <c r="AC4380" s="8"/>
      <c r="AD4380" s="8"/>
      <c r="AE4380" s="9"/>
      <c r="AF4380" s="8"/>
      <c r="AG4380" s="8"/>
      <c r="AH4380" s="9"/>
      <c r="AI4380" s="13"/>
      <c r="AJ4380" s="8"/>
      <c r="AK4380" s="8"/>
      <c r="AL4380" s="8"/>
      <c r="AM4380" s="3"/>
    </row>
    <row r="4381" spans="1:39" s="10" customFormat="1" ht="18.95" customHeight="1" x14ac:dyDescent="0.25">
      <c r="A4381" s="8"/>
      <c r="B4381" s="8"/>
      <c r="C4381" s="8"/>
      <c r="D4381" s="9"/>
      <c r="E4381" s="8"/>
      <c r="F4381" s="8"/>
      <c r="G4381" s="9"/>
      <c r="H4381" s="8"/>
      <c r="I4381" s="8"/>
      <c r="J4381" s="9"/>
      <c r="K4381" s="8"/>
      <c r="L4381" s="8"/>
      <c r="M4381" s="9"/>
      <c r="N4381" s="8"/>
      <c r="O4381" s="8"/>
      <c r="P4381" s="9"/>
      <c r="Q4381" s="8"/>
      <c r="R4381" s="8"/>
      <c r="S4381" s="9"/>
      <c r="T4381" s="8"/>
      <c r="U4381" s="8"/>
      <c r="V4381" s="9"/>
      <c r="W4381" s="8"/>
      <c r="X4381" s="8"/>
      <c r="Y4381" s="9"/>
      <c r="Z4381" s="8"/>
      <c r="AA4381" s="8"/>
      <c r="AB4381" s="9"/>
      <c r="AC4381" s="8"/>
      <c r="AD4381" s="8"/>
      <c r="AE4381" s="9"/>
      <c r="AF4381" s="8"/>
      <c r="AG4381" s="8"/>
      <c r="AH4381" s="9"/>
      <c r="AI4381" s="13"/>
      <c r="AJ4381" s="8"/>
      <c r="AK4381" s="8"/>
      <c r="AL4381" s="8"/>
      <c r="AM4381" s="3"/>
    </row>
    <row r="4382" spans="1:39" s="10" customFormat="1" ht="18.95" customHeight="1" x14ac:dyDescent="0.25">
      <c r="A4382" s="8"/>
      <c r="B4382" s="8"/>
      <c r="C4382" s="8"/>
      <c r="D4382" s="9"/>
      <c r="E4382" s="8"/>
      <c r="F4382" s="8"/>
      <c r="G4382" s="9"/>
      <c r="H4382" s="8"/>
      <c r="I4382" s="8"/>
      <c r="J4382" s="9"/>
      <c r="K4382" s="8"/>
      <c r="L4382" s="8"/>
      <c r="M4382" s="9"/>
      <c r="N4382" s="8"/>
      <c r="O4382" s="8"/>
      <c r="P4382" s="9"/>
      <c r="Q4382" s="8"/>
      <c r="R4382" s="8"/>
      <c r="S4382" s="9"/>
      <c r="T4382" s="8"/>
      <c r="U4382" s="8"/>
      <c r="V4382" s="9"/>
      <c r="W4382" s="8"/>
      <c r="X4382" s="8"/>
      <c r="Y4382" s="9"/>
      <c r="Z4382" s="8"/>
      <c r="AA4382" s="8"/>
      <c r="AB4382" s="9"/>
      <c r="AC4382" s="8"/>
      <c r="AD4382" s="8"/>
      <c r="AE4382" s="9"/>
      <c r="AF4382" s="8"/>
      <c r="AG4382" s="8"/>
      <c r="AH4382" s="9"/>
      <c r="AI4382" s="13"/>
      <c r="AJ4382" s="8"/>
      <c r="AK4382" s="8"/>
      <c r="AL4382" s="8"/>
      <c r="AM4382" s="3"/>
    </row>
    <row r="4383" spans="1:39" s="10" customFormat="1" ht="18.95" customHeight="1" x14ac:dyDescent="0.25">
      <c r="A4383" s="8"/>
      <c r="B4383" s="8"/>
      <c r="C4383" s="8"/>
      <c r="D4383" s="9"/>
      <c r="E4383" s="8"/>
      <c r="F4383" s="8"/>
      <c r="G4383" s="9"/>
      <c r="H4383" s="8"/>
      <c r="I4383" s="8"/>
      <c r="J4383" s="9"/>
      <c r="K4383" s="8"/>
      <c r="L4383" s="8"/>
      <c r="M4383" s="9"/>
      <c r="N4383" s="8"/>
      <c r="O4383" s="8"/>
      <c r="P4383" s="9"/>
      <c r="Q4383" s="8"/>
      <c r="R4383" s="8"/>
      <c r="S4383" s="9"/>
      <c r="T4383" s="8"/>
      <c r="U4383" s="8"/>
      <c r="V4383" s="9"/>
      <c r="W4383" s="8"/>
      <c r="X4383" s="8"/>
      <c r="Y4383" s="9"/>
      <c r="Z4383" s="8"/>
      <c r="AA4383" s="8"/>
      <c r="AB4383" s="9"/>
      <c r="AC4383" s="8"/>
      <c r="AD4383" s="8"/>
      <c r="AE4383" s="9"/>
      <c r="AF4383" s="8"/>
      <c r="AG4383" s="8"/>
      <c r="AH4383" s="9"/>
      <c r="AI4383" s="13"/>
      <c r="AJ4383" s="8"/>
      <c r="AK4383" s="8"/>
      <c r="AL4383" s="8"/>
      <c r="AM4383" s="3"/>
    </row>
    <row r="4384" spans="1:39" s="10" customFormat="1" ht="18.95" customHeight="1" x14ac:dyDescent="0.25">
      <c r="A4384" s="8"/>
      <c r="B4384" s="8"/>
      <c r="C4384" s="8"/>
      <c r="D4384" s="9"/>
      <c r="E4384" s="8"/>
      <c r="F4384" s="8"/>
      <c r="G4384" s="9"/>
      <c r="H4384" s="8"/>
      <c r="I4384" s="8"/>
      <c r="J4384" s="9"/>
      <c r="K4384" s="8"/>
      <c r="L4384" s="8"/>
      <c r="M4384" s="9"/>
      <c r="N4384" s="8"/>
      <c r="O4384" s="8"/>
      <c r="P4384" s="9"/>
      <c r="Q4384" s="8"/>
      <c r="R4384" s="8"/>
      <c r="S4384" s="9"/>
      <c r="T4384" s="8"/>
      <c r="U4384" s="8"/>
      <c r="V4384" s="9"/>
      <c r="W4384" s="8"/>
      <c r="X4384" s="8"/>
      <c r="Y4384" s="9"/>
      <c r="Z4384" s="8"/>
      <c r="AA4384" s="8"/>
      <c r="AB4384" s="9"/>
      <c r="AC4384" s="8"/>
      <c r="AD4384" s="8"/>
      <c r="AE4384" s="9"/>
      <c r="AF4384" s="8"/>
      <c r="AG4384" s="8"/>
      <c r="AH4384" s="9"/>
      <c r="AI4384" s="13"/>
      <c r="AJ4384" s="8"/>
      <c r="AK4384" s="8"/>
      <c r="AL4384" s="8"/>
      <c r="AM4384" s="3"/>
    </row>
    <row r="4385" spans="1:39" s="10" customFormat="1" ht="18.95" customHeight="1" x14ac:dyDescent="0.25">
      <c r="A4385" s="8"/>
      <c r="B4385" s="8"/>
      <c r="C4385" s="8"/>
      <c r="D4385" s="9"/>
      <c r="E4385" s="8"/>
      <c r="F4385" s="8"/>
      <c r="G4385" s="9"/>
      <c r="H4385" s="8"/>
      <c r="I4385" s="8"/>
      <c r="J4385" s="9"/>
      <c r="K4385" s="8"/>
      <c r="L4385" s="8"/>
      <c r="M4385" s="9"/>
      <c r="N4385" s="8"/>
      <c r="O4385" s="8"/>
      <c r="P4385" s="9"/>
      <c r="Q4385" s="8"/>
      <c r="R4385" s="8"/>
      <c r="S4385" s="9"/>
      <c r="T4385" s="8"/>
      <c r="U4385" s="8"/>
      <c r="V4385" s="9"/>
      <c r="W4385" s="8"/>
      <c r="X4385" s="8"/>
      <c r="Y4385" s="9"/>
      <c r="Z4385" s="8"/>
      <c r="AA4385" s="8"/>
      <c r="AB4385" s="9"/>
      <c r="AC4385" s="8"/>
      <c r="AD4385" s="8"/>
      <c r="AE4385" s="9"/>
      <c r="AF4385" s="8"/>
      <c r="AG4385" s="8"/>
      <c r="AH4385" s="9"/>
      <c r="AI4385" s="13"/>
      <c r="AJ4385" s="8"/>
      <c r="AK4385" s="8"/>
      <c r="AL4385" s="8"/>
      <c r="AM4385" s="3"/>
    </row>
    <row r="4386" spans="1:39" s="10" customFormat="1" ht="18.95" customHeight="1" x14ac:dyDescent="0.25">
      <c r="A4386" s="8"/>
      <c r="B4386" s="8"/>
      <c r="C4386" s="8"/>
      <c r="D4386" s="9"/>
      <c r="E4386" s="8"/>
      <c r="F4386" s="8"/>
      <c r="G4386" s="9"/>
      <c r="H4386" s="8"/>
      <c r="I4386" s="8"/>
      <c r="J4386" s="9"/>
      <c r="K4386" s="8"/>
      <c r="L4386" s="8"/>
      <c r="M4386" s="9"/>
      <c r="N4386" s="8"/>
      <c r="O4386" s="8"/>
      <c r="P4386" s="9"/>
      <c r="Q4386" s="8"/>
      <c r="R4386" s="8"/>
      <c r="S4386" s="9"/>
      <c r="T4386" s="8"/>
      <c r="U4386" s="8"/>
      <c r="V4386" s="9"/>
      <c r="W4386" s="8"/>
      <c r="X4386" s="8"/>
      <c r="Y4386" s="9"/>
      <c r="Z4386" s="8"/>
      <c r="AA4386" s="8"/>
      <c r="AB4386" s="9"/>
      <c r="AC4386" s="8"/>
      <c r="AD4386" s="8"/>
      <c r="AE4386" s="9"/>
      <c r="AF4386" s="8"/>
      <c r="AG4386" s="8"/>
      <c r="AH4386" s="9"/>
      <c r="AI4386" s="13"/>
      <c r="AJ4386" s="8"/>
      <c r="AK4386" s="8"/>
      <c r="AL4386" s="8"/>
      <c r="AM4386" s="3"/>
    </row>
    <row r="4387" spans="1:39" s="10" customFormat="1" ht="18.95" customHeight="1" x14ac:dyDescent="0.25">
      <c r="A4387" s="8"/>
      <c r="B4387" s="8"/>
      <c r="C4387" s="8"/>
      <c r="D4387" s="9"/>
      <c r="E4387" s="8"/>
      <c r="F4387" s="8"/>
      <c r="G4387" s="9"/>
      <c r="H4387" s="8"/>
      <c r="I4387" s="8"/>
      <c r="J4387" s="9"/>
      <c r="K4387" s="8"/>
      <c r="L4387" s="8"/>
      <c r="M4387" s="9"/>
      <c r="N4387" s="8"/>
      <c r="O4387" s="8"/>
      <c r="P4387" s="9"/>
      <c r="Q4387" s="8"/>
      <c r="R4387" s="8"/>
      <c r="S4387" s="9"/>
      <c r="T4387" s="8"/>
      <c r="U4387" s="8"/>
      <c r="V4387" s="9"/>
      <c r="W4387" s="8"/>
      <c r="X4387" s="8"/>
      <c r="Y4387" s="9"/>
      <c r="Z4387" s="8"/>
      <c r="AA4387" s="8"/>
      <c r="AB4387" s="9"/>
      <c r="AC4387" s="8"/>
      <c r="AD4387" s="8"/>
      <c r="AE4387" s="9"/>
      <c r="AF4387" s="8"/>
      <c r="AG4387" s="8"/>
      <c r="AH4387" s="9"/>
      <c r="AI4387" s="13"/>
      <c r="AJ4387" s="8"/>
      <c r="AK4387" s="8"/>
      <c r="AL4387" s="8"/>
      <c r="AM4387" s="3"/>
    </row>
    <row r="4388" spans="1:39" s="10" customFormat="1" ht="18.95" customHeight="1" x14ac:dyDescent="0.25">
      <c r="A4388" s="8"/>
      <c r="B4388" s="8"/>
      <c r="C4388" s="8"/>
      <c r="D4388" s="9"/>
      <c r="E4388" s="8"/>
      <c r="F4388" s="8"/>
      <c r="G4388" s="9"/>
      <c r="H4388" s="8"/>
      <c r="I4388" s="8"/>
      <c r="J4388" s="9"/>
      <c r="K4388" s="8"/>
      <c r="L4388" s="8"/>
      <c r="M4388" s="9"/>
      <c r="N4388" s="8"/>
      <c r="O4388" s="8"/>
      <c r="P4388" s="9"/>
      <c r="Q4388" s="8"/>
      <c r="R4388" s="8"/>
      <c r="S4388" s="9"/>
      <c r="T4388" s="8"/>
      <c r="U4388" s="8"/>
      <c r="V4388" s="9"/>
      <c r="W4388" s="8"/>
      <c r="X4388" s="8"/>
      <c r="Y4388" s="9"/>
      <c r="Z4388" s="8"/>
      <c r="AA4388" s="8"/>
      <c r="AB4388" s="9"/>
      <c r="AC4388" s="8"/>
      <c r="AD4388" s="8"/>
      <c r="AE4388" s="9"/>
      <c r="AF4388" s="8"/>
      <c r="AG4388" s="8"/>
      <c r="AH4388" s="9"/>
      <c r="AI4388" s="13"/>
      <c r="AJ4388" s="8"/>
      <c r="AK4388" s="8"/>
      <c r="AL4388" s="8"/>
      <c r="AM4388" s="3"/>
    </row>
    <row r="4389" spans="1:39" s="10" customFormat="1" ht="18.95" customHeight="1" x14ac:dyDescent="0.25">
      <c r="A4389" s="8"/>
      <c r="B4389" s="8"/>
      <c r="C4389" s="8"/>
      <c r="D4389" s="9"/>
      <c r="E4389" s="8"/>
      <c r="F4389" s="8"/>
      <c r="G4389" s="9"/>
      <c r="H4389" s="8"/>
      <c r="I4389" s="8"/>
      <c r="J4389" s="9"/>
      <c r="K4389" s="8"/>
      <c r="L4389" s="8"/>
      <c r="M4389" s="9"/>
      <c r="N4389" s="8"/>
      <c r="O4389" s="8"/>
      <c r="P4389" s="9"/>
      <c r="Q4389" s="8"/>
      <c r="R4389" s="8"/>
      <c r="S4389" s="9"/>
      <c r="T4389" s="8"/>
      <c r="U4389" s="8"/>
      <c r="V4389" s="9"/>
      <c r="W4389" s="8"/>
      <c r="X4389" s="8"/>
      <c r="Y4389" s="9"/>
      <c r="Z4389" s="8"/>
      <c r="AA4389" s="8"/>
      <c r="AB4389" s="9"/>
      <c r="AC4389" s="8"/>
      <c r="AD4389" s="8"/>
      <c r="AE4389" s="9"/>
      <c r="AF4389" s="8"/>
      <c r="AG4389" s="8"/>
      <c r="AH4389" s="9"/>
      <c r="AI4389" s="13"/>
      <c r="AJ4389" s="8"/>
      <c r="AK4389" s="8"/>
      <c r="AL4389" s="8"/>
      <c r="AM4389" s="3"/>
    </row>
    <row r="4390" spans="1:39" s="10" customFormat="1" ht="18.95" customHeight="1" x14ac:dyDescent="0.25">
      <c r="A4390" s="8"/>
      <c r="B4390" s="8"/>
      <c r="C4390" s="8"/>
      <c r="D4390" s="9"/>
      <c r="E4390" s="8"/>
      <c r="F4390" s="8"/>
      <c r="G4390" s="9"/>
      <c r="H4390" s="8"/>
      <c r="I4390" s="8"/>
      <c r="J4390" s="9"/>
      <c r="K4390" s="8"/>
      <c r="L4390" s="8"/>
      <c r="M4390" s="9"/>
      <c r="N4390" s="8"/>
      <c r="O4390" s="8"/>
      <c r="P4390" s="9"/>
      <c r="Q4390" s="8"/>
      <c r="R4390" s="8"/>
      <c r="S4390" s="9"/>
      <c r="T4390" s="8"/>
      <c r="U4390" s="8"/>
      <c r="V4390" s="9"/>
      <c r="W4390" s="8"/>
      <c r="X4390" s="8"/>
      <c r="Y4390" s="9"/>
      <c r="Z4390" s="8"/>
      <c r="AA4390" s="8"/>
      <c r="AB4390" s="9"/>
      <c r="AC4390" s="8"/>
      <c r="AD4390" s="8"/>
      <c r="AE4390" s="9"/>
      <c r="AF4390" s="8"/>
      <c r="AG4390" s="8"/>
      <c r="AH4390" s="9"/>
      <c r="AI4390" s="13"/>
      <c r="AJ4390" s="8"/>
      <c r="AK4390" s="8"/>
      <c r="AL4390" s="8"/>
      <c r="AM4390" s="3"/>
    </row>
    <row r="4391" spans="1:39" s="10" customFormat="1" ht="18.95" customHeight="1" x14ac:dyDescent="0.25">
      <c r="A4391" s="8"/>
      <c r="B4391" s="8"/>
      <c r="C4391" s="8"/>
      <c r="D4391" s="9"/>
      <c r="E4391" s="8"/>
      <c r="F4391" s="8"/>
      <c r="G4391" s="9"/>
      <c r="H4391" s="8"/>
      <c r="I4391" s="8"/>
      <c r="J4391" s="9"/>
      <c r="K4391" s="8"/>
      <c r="L4391" s="8"/>
      <c r="M4391" s="9"/>
      <c r="N4391" s="8"/>
      <c r="O4391" s="8"/>
      <c r="P4391" s="9"/>
      <c r="Q4391" s="8"/>
      <c r="R4391" s="8"/>
      <c r="S4391" s="9"/>
      <c r="T4391" s="8"/>
      <c r="U4391" s="8"/>
      <c r="V4391" s="9"/>
      <c r="W4391" s="8"/>
      <c r="X4391" s="8"/>
      <c r="Y4391" s="9"/>
      <c r="Z4391" s="8"/>
      <c r="AA4391" s="8"/>
      <c r="AB4391" s="9"/>
      <c r="AC4391" s="8"/>
      <c r="AD4391" s="8"/>
      <c r="AE4391" s="9"/>
      <c r="AF4391" s="8"/>
      <c r="AG4391" s="8"/>
      <c r="AH4391" s="9"/>
      <c r="AI4391" s="13"/>
      <c r="AJ4391" s="8"/>
      <c r="AK4391" s="8"/>
      <c r="AL4391" s="8"/>
      <c r="AM4391" s="3"/>
    </row>
    <row r="4392" spans="1:39" s="10" customFormat="1" ht="18.95" customHeight="1" x14ac:dyDescent="0.25">
      <c r="A4392" s="8"/>
      <c r="B4392" s="8"/>
      <c r="C4392" s="8"/>
      <c r="D4392" s="9"/>
      <c r="E4392" s="8"/>
      <c r="F4392" s="8"/>
      <c r="G4392" s="9"/>
      <c r="H4392" s="8"/>
      <c r="I4392" s="8"/>
      <c r="J4392" s="9"/>
      <c r="K4392" s="8"/>
      <c r="L4392" s="8"/>
      <c r="M4392" s="9"/>
      <c r="N4392" s="8"/>
      <c r="O4392" s="8"/>
      <c r="P4392" s="9"/>
      <c r="Q4392" s="8"/>
      <c r="R4392" s="8"/>
      <c r="S4392" s="9"/>
      <c r="T4392" s="8"/>
      <c r="U4392" s="8"/>
      <c r="V4392" s="9"/>
      <c r="W4392" s="8"/>
      <c r="X4392" s="8"/>
      <c r="Y4392" s="9"/>
      <c r="Z4392" s="8"/>
      <c r="AA4392" s="8"/>
      <c r="AB4392" s="9"/>
      <c r="AC4392" s="8"/>
      <c r="AD4392" s="8"/>
      <c r="AE4392" s="9"/>
      <c r="AF4392" s="8"/>
      <c r="AG4392" s="8"/>
      <c r="AH4392" s="9"/>
      <c r="AI4392" s="13"/>
      <c r="AJ4392" s="8"/>
      <c r="AK4392" s="8"/>
      <c r="AL4392" s="8"/>
      <c r="AM4392" s="3"/>
    </row>
    <row r="4393" spans="1:39" s="10" customFormat="1" ht="18.95" customHeight="1" x14ac:dyDescent="0.25">
      <c r="A4393" s="8"/>
      <c r="B4393" s="8"/>
      <c r="C4393" s="8"/>
      <c r="D4393" s="9"/>
      <c r="E4393" s="8"/>
      <c r="F4393" s="8"/>
      <c r="G4393" s="9"/>
      <c r="H4393" s="8"/>
      <c r="I4393" s="8"/>
      <c r="J4393" s="9"/>
      <c r="K4393" s="8"/>
      <c r="L4393" s="8"/>
      <c r="M4393" s="9"/>
      <c r="N4393" s="8"/>
      <c r="O4393" s="8"/>
      <c r="P4393" s="9"/>
      <c r="Q4393" s="8"/>
      <c r="R4393" s="8"/>
      <c r="S4393" s="9"/>
      <c r="T4393" s="8"/>
      <c r="U4393" s="8"/>
      <c r="V4393" s="9"/>
      <c r="W4393" s="8"/>
      <c r="X4393" s="8"/>
      <c r="Y4393" s="9"/>
      <c r="Z4393" s="8"/>
      <c r="AA4393" s="8"/>
      <c r="AB4393" s="9"/>
      <c r="AC4393" s="8"/>
      <c r="AD4393" s="8"/>
      <c r="AE4393" s="9"/>
      <c r="AF4393" s="8"/>
      <c r="AG4393" s="8"/>
      <c r="AH4393" s="9"/>
      <c r="AI4393" s="13"/>
      <c r="AJ4393" s="8"/>
      <c r="AK4393" s="8"/>
      <c r="AL4393" s="8"/>
      <c r="AM4393" s="3"/>
    </row>
    <row r="4394" spans="1:39" s="10" customFormat="1" ht="18.95" customHeight="1" x14ac:dyDescent="0.25">
      <c r="A4394" s="8"/>
      <c r="B4394" s="8"/>
      <c r="C4394" s="8"/>
      <c r="D4394" s="9"/>
      <c r="E4394" s="8"/>
      <c r="F4394" s="8"/>
      <c r="G4394" s="9"/>
      <c r="H4394" s="8"/>
      <c r="I4394" s="8"/>
      <c r="J4394" s="9"/>
      <c r="K4394" s="8"/>
      <c r="L4394" s="8"/>
      <c r="M4394" s="9"/>
      <c r="N4394" s="8"/>
      <c r="O4394" s="8"/>
      <c r="P4394" s="9"/>
      <c r="Q4394" s="8"/>
      <c r="R4394" s="8"/>
      <c r="S4394" s="9"/>
      <c r="T4394" s="8"/>
      <c r="U4394" s="8"/>
      <c r="V4394" s="9"/>
      <c r="W4394" s="8"/>
      <c r="X4394" s="8"/>
      <c r="Y4394" s="9"/>
      <c r="Z4394" s="8"/>
      <c r="AA4394" s="8"/>
      <c r="AB4394" s="9"/>
      <c r="AC4394" s="8"/>
      <c r="AD4394" s="8"/>
      <c r="AE4394" s="9"/>
      <c r="AF4394" s="8"/>
      <c r="AG4394" s="8"/>
      <c r="AH4394" s="9"/>
      <c r="AI4394" s="13"/>
      <c r="AJ4394" s="8"/>
      <c r="AK4394" s="8"/>
      <c r="AL4394" s="8"/>
      <c r="AM4394" s="3"/>
    </row>
    <row r="4395" spans="1:39" s="10" customFormat="1" ht="18.95" customHeight="1" x14ac:dyDescent="0.25">
      <c r="A4395" s="8"/>
      <c r="B4395" s="8"/>
      <c r="C4395" s="8"/>
      <c r="D4395" s="9"/>
      <c r="E4395" s="8"/>
      <c r="F4395" s="8"/>
      <c r="G4395" s="9"/>
      <c r="H4395" s="8"/>
      <c r="I4395" s="8"/>
      <c r="J4395" s="9"/>
      <c r="K4395" s="8"/>
      <c r="L4395" s="8"/>
      <c r="M4395" s="9"/>
      <c r="N4395" s="8"/>
      <c r="O4395" s="8"/>
      <c r="P4395" s="9"/>
      <c r="Q4395" s="8"/>
      <c r="R4395" s="8"/>
      <c r="S4395" s="9"/>
      <c r="T4395" s="8"/>
      <c r="U4395" s="8"/>
      <c r="V4395" s="9"/>
      <c r="W4395" s="8"/>
      <c r="X4395" s="8"/>
      <c r="Y4395" s="9"/>
      <c r="Z4395" s="8"/>
      <c r="AA4395" s="8"/>
      <c r="AB4395" s="9"/>
      <c r="AC4395" s="8"/>
      <c r="AD4395" s="8"/>
      <c r="AE4395" s="9"/>
      <c r="AF4395" s="8"/>
      <c r="AG4395" s="8"/>
      <c r="AH4395" s="9"/>
      <c r="AI4395" s="13"/>
      <c r="AJ4395" s="8"/>
      <c r="AK4395" s="8"/>
      <c r="AL4395" s="8"/>
      <c r="AM4395" s="3"/>
    </row>
    <row r="4396" spans="1:39" s="10" customFormat="1" ht="18.95" customHeight="1" x14ac:dyDescent="0.25">
      <c r="A4396" s="8"/>
      <c r="B4396" s="8"/>
      <c r="C4396" s="8"/>
      <c r="D4396" s="9"/>
      <c r="E4396" s="8"/>
      <c r="F4396" s="8"/>
      <c r="G4396" s="9"/>
      <c r="H4396" s="8"/>
      <c r="I4396" s="8"/>
      <c r="J4396" s="9"/>
      <c r="K4396" s="8"/>
      <c r="L4396" s="8"/>
      <c r="M4396" s="9"/>
      <c r="N4396" s="8"/>
      <c r="O4396" s="8"/>
      <c r="P4396" s="9"/>
      <c r="Q4396" s="8"/>
      <c r="R4396" s="8"/>
      <c r="S4396" s="9"/>
      <c r="T4396" s="8"/>
      <c r="U4396" s="8"/>
      <c r="V4396" s="9"/>
      <c r="W4396" s="8"/>
      <c r="X4396" s="8"/>
      <c r="Y4396" s="9"/>
      <c r="Z4396" s="8"/>
      <c r="AA4396" s="8"/>
      <c r="AB4396" s="9"/>
      <c r="AC4396" s="8"/>
      <c r="AD4396" s="8"/>
      <c r="AE4396" s="9"/>
      <c r="AF4396" s="8"/>
      <c r="AG4396" s="8"/>
      <c r="AH4396" s="9"/>
      <c r="AI4396" s="13"/>
      <c r="AJ4396" s="8"/>
      <c r="AK4396" s="8"/>
      <c r="AL4396" s="8"/>
      <c r="AM4396" s="3"/>
    </row>
    <row r="4397" spans="1:39" s="10" customFormat="1" ht="18.95" customHeight="1" x14ac:dyDescent="0.25">
      <c r="A4397" s="8"/>
      <c r="B4397" s="8"/>
      <c r="C4397" s="8"/>
      <c r="D4397" s="9"/>
      <c r="E4397" s="8"/>
      <c r="F4397" s="8"/>
      <c r="G4397" s="9"/>
      <c r="H4397" s="8"/>
      <c r="I4397" s="8"/>
      <c r="J4397" s="9"/>
      <c r="K4397" s="8"/>
      <c r="L4397" s="8"/>
      <c r="M4397" s="9"/>
      <c r="N4397" s="8"/>
      <c r="O4397" s="8"/>
      <c r="P4397" s="9"/>
      <c r="Q4397" s="8"/>
      <c r="R4397" s="8"/>
      <c r="S4397" s="9"/>
      <c r="T4397" s="8"/>
      <c r="U4397" s="8"/>
      <c r="V4397" s="9"/>
      <c r="W4397" s="8"/>
      <c r="X4397" s="8"/>
      <c r="Y4397" s="9"/>
      <c r="Z4397" s="8"/>
      <c r="AA4397" s="8"/>
      <c r="AB4397" s="9"/>
      <c r="AC4397" s="8"/>
      <c r="AD4397" s="8"/>
      <c r="AE4397" s="9"/>
      <c r="AF4397" s="8"/>
      <c r="AG4397" s="8"/>
      <c r="AH4397" s="9"/>
      <c r="AI4397" s="13"/>
      <c r="AJ4397" s="8"/>
      <c r="AK4397" s="8"/>
      <c r="AL4397" s="8"/>
      <c r="AM4397" s="3"/>
    </row>
    <row r="4398" spans="1:39" s="10" customFormat="1" ht="18.95" customHeight="1" x14ac:dyDescent="0.25">
      <c r="A4398" s="8"/>
      <c r="B4398" s="8"/>
      <c r="C4398" s="8"/>
      <c r="D4398" s="9"/>
      <c r="E4398" s="8"/>
      <c r="F4398" s="8"/>
      <c r="G4398" s="9"/>
      <c r="H4398" s="8"/>
      <c r="I4398" s="8"/>
      <c r="J4398" s="9"/>
      <c r="K4398" s="8"/>
      <c r="L4398" s="8"/>
      <c r="M4398" s="9"/>
      <c r="N4398" s="8"/>
      <c r="O4398" s="8"/>
      <c r="P4398" s="9"/>
      <c r="Q4398" s="8"/>
      <c r="R4398" s="8"/>
      <c r="S4398" s="9"/>
      <c r="T4398" s="8"/>
      <c r="U4398" s="8"/>
      <c r="V4398" s="9"/>
      <c r="W4398" s="8"/>
      <c r="X4398" s="8"/>
      <c r="Y4398" s="9"/>
      <c r="Z4398" s="8"/>
      <c r="AA4398" s="8"/>
      <c r="AB4398" s="9"/>
      <c r="AC4398" s="8"/>
      <c r="AD4398" s="8"/>
      <c r="AE4398" s="9"/>
      <c r="AF4398" s="8"/>
      <c r="AG4398" s="8"/>
      <c r="AH4398" s="9"/>
      <c r="AI4398" s="13"/>
      <c r="AJ4398" s="8"/>
      <c r="AK4398" s="8"/>
      <c r="AL4398" s="8"/>
      <c r="AM4398" s="3"/>
    </row>
    <row r="4399" spans="1:39" s="10" customFormat="1" ht="18.95" customHeight="1" x14ac:dyDescent="0.25">
      <c r="A4399" s="8"/>
      <c r="B4399" s="8"/>
      <c r="C4399" s="8"/>
      <c r="D4399" s="9"/>
      <c r="E4399" s="8"/>
      <c r="F4399" s="8"/>
      <c r="G4399" s="9"/>
      <c r="H4399" s="8"/>
      <c r="I4399" s="8"/>
      <c r="J4399" s="9"/>
      <c r="K4399" s="8"/>
      <c r="L4399" s="8"/>
      <c r="M4399" s="9"/>
      <c r="N4399" s="8"/>
      <c r="O4399" s="8"/>
      <c r="P4399" s="9"/>
      <c r="Q4399" s="8"/>
      <c r="R4399" s="8"/>
      <c r="S4399" s="9"/>
      <c r="T4399" s="8"/>
      <c r="U4399" s="8"/>
      <c r="V4399" s="9"/>
      <c r="W4399" s="8"/>
      <c r="X4399" s="8"/>
      <c r="Y4399" s="9"/>
      <c r="Z4399" s="8"/>
      <c r="AA4399" s="8"/>
      <c r="AB4399" s="9"/>
      <c r="AC4399" s="8"/>
      <c r="AD4399" s="8"/>
      <c r="AE4399" s="9"/>
      <c r="AF4399" s="8"/>
      <c r="AG4399" s="8"/>
      <c r="AH4399" s="9"/>
      <c r="AI4399" s="13"/>
      <c r="AJ4399" s="8"/>
      <c r="AK4399" s="8"/>
      <c r="AL4399" s="8"/>
      <c r="AM4399" s="3"/>
    </row>
    <row r="4400" spans="1:39" s="10" customFormat="1" ht="18.95" customHeight="1" x14ac:dyDescent="0.25">
      <c r="A4400" s="8"/>
      <c r="B4400" s="8"/>
      <c r="C4400" s="8"/>
      <c r="D4400" s="9"/>
      <c r="E4400" s="8"/>
      <c r="F4400" s="8"/>
      <c r="G4400" s="9"/>
      <c r="H4400" s="8"/>
      <c r="I4400" s="8"/>
      <c r="J4400" s="9"/>
      <c r="K4400" s="8"/>
      <c r="L4400" s="8"/>
      <c r="M4400" s="9"/>
      <c r="N4400" s="8"/>
      <c r="O4400" s="8"/>
      <c r="P4400" s="9"/>
      <c r="Q4400" s="8"/>
      <c r="R4400" s="8"/>
      <c r="S4400" s="9"/>
      <c r="T4400" s="8"/>
      <c r="U4400" s="8"/>
      <c r="V4400" s="9"/>
      <c r="W4400" s="8"/>
      <c r="X4400" s="8"/>
      <c r="Y4400" s="9"/>
      <c r="Z4400" s="8"/>
      <c r="AA4400" s="8"/>
      <c r="AB4400" s="9"/>
      <c r="AC4400" s="8"/>
      <c r="AD4400" s="8"/>
      <c r="AE4400" s="9"/>
      <c r="AF4400" s="8"/>
      <c r="AG4400" s="8"/>
      <c r="AH4400" s="9"/>
      <c r="AI4400" s="13"/>
      <c r="AJ4400" s="8"/>
      <c r="AK4400" s="8"/>
      <c r="AL4400" s="8"/>
      <c r="AM4400" s="3"/>
    </row>
    <row r="4401" spans="1:39" s="10" customFormat="1" ht="18.95" customHeight="1" x14ac:dyDescent="0.25">
      <c r="A4401" s="8"/>
      <c r="B4401" s="8"/>
      <c r="C4401" s="8"/>
      <c r="D4401" s="9"/>
      <c r="E4401" s="8"/>
      <c r="F4401" s="8"/>
      <c r="G4401" s="9"/>
      <c r="H4401" s="8"/>
      <c r="I4401" s="8"/>
      <c r="J4401" s="9"/>
      <c r="K4401" s="8"/>
      <c r="L4401" s="8"/>
      <c r="M4401" s="9"/>
      <c r="N4401" s="8"/>
      <c r="O4401" s="8"/>
      <c r="P4401" s="9"/>
      <c r="Q4401" s="8"/>
      <c r="R4401" s="8"/>
      <c r="S4401" s="9"/>
      <c r="T4401" s="8"/>
      <c r="U4401" s="8"/>
      <c r="V4401" s="9"/>
      <c r="W4401" s="8"/>
      <c r="X4401" s="8"/>
      <c r="Y4401" s="9"/>
      <c r="Z4401" s="8"/>
      <c r="AA4401" s="8"/>
      <c r="AB4401" s="9"/>
      <c r="AC4401" s="8"/>
      <c r="AD4401" s="8"/>
      <c r="AE4401" s="9"/>
      <c r="AF4401" s="8"/>
      <c r="AG4401" s="8"/>
      <c r="AH4401" s="9"/>
      <c r="AI4401" s="13"/>
      <c r="AJ4401" s="8"/>
      <c r="AK4401" s="8"/>
      <c r="AL4401" s="8"/>
      <c r="AM4401" s="3"/>
    </row>
    <row r="4402" spans="1:39" s="10" customFormat="1" ht="18.95" customHeight="1" x14ac:dyDescent="0.25">
      <c r="A4402" s="8"/>
      <c r="B4402" s="8"/>
      <c r="C4402" s="8"/>
      <c r="D4402" s="9"/>
      <c r="E4402" s="8"/>
      <c r="F4402" s="8"/>
      <c r="G4402" s="9"/>
      <c r="H4402" s="8"/>
      <c r="I4402" s="8"/>
      <c r="J4402" s="9"/>
      <c r="K4402" s="8"/>
      <c r="L4402" s="8"/>
      <c r="M4402" s="9"/>
      <c r="N4402" s="8"/>
      <c r="O4402" s="8"/>
      <c r="P4402" s="9"/>
      <c r="Q4402" s="8"/>
      <c r="R4402" s="8"/>
      <c r="S4402" s="9"/>
      <c r="T4402" s="8"/>
      <c r="U4402" s="8"/>
      <c r="V4402" s="9"/>
      <c r="W4402" s="8"/>
      <c r="X4402" s="8"/>
      <c r="Y4402" s="9"/>
      <c r="Z4402" s="8"/>
      <c r="AA4402" s="8"/>
      <c r="AB4402" s="9"/>
      <c r="AC4402" s="8"/>
      <c r="AD4402" s="8"/>
      <c r="AE4402" s="9"/>
      <c r="AF4402" s="8"/>
      <c r="AG4402" s="8"/>
      <c r="AH4402" s="9"/>
      <c r="AI4402" s="13"/>
      <c r="AJ4402" s="8"/>
      <c r="AK4402" s="8"/>
      <c r="AL4402" s="8"/>
      <c r="AM4402" s="3"/>
    </row>
    <row r="4403" spans="1:39" s="10" customFormat="1" ht="18.95" customHeight="1" x14ac:dyDescent="0.25">
      <c r="A4403" s="8"/>
      <c r="B4403" s="8"/>
      <c r="C4403" s="8"/>
      <c r="D4403" s="9"/>
      <c r="E4403" s="8"/>
      <c r="F4403" s="8"/>
      <c r="G4403" s="9"/>
      <c r="H4403" s="8"/>
      <c r="I4403" s="8"/>
      <c r="J4403" s="9"/>
      <c r="K4403" s="8"/>
      <c r="L4403" s="8"/>
      <c r="M4403" s="9"/>
      <c r="N4403" s="8"/>
      <c r="O4403" s="8"/>
      <c r="P4403" s="9"/>
      <c r="Q4403" s="8"/>
      <c r="R4403" s="8"/>
      <c r="S4403" s="9"/>
      <c r="T4403" s="8"/>
      <c r="U4403" s="8"/>
      <c r="V4403" s="9"/>
      <c r="W4403" s="8"/>
      <c r="X4403" s="8"/>
      <c r="Y4403" s="9"/>
      <c r="Z4403" s="8"/>
      <c r="AA4403" s="8"/>
      <c r="AB4403" s="9"/>
      <c r="AC4403" s="8"/>
      <c r="AD4403" s="8"/>
      <c r="AE4403" s="9"/>
      <c r="AF4403" s="8"/>
      <c r="AG4403" s="8"/>
      <c r="AH4403" s="9"/>
      <c r="AI4403" s="13"/>
      <c r="AJ4403" s="8"/>
      <c r="AK4403" s="8"/>
      <c r="AL4403" s="8"/>
      <c r="AM4403" s="3"/>
    </row>
    <row r="4404" spans="1:39" s="10" customFormat="1" ht="18.95" customHeight="1" x14ac:dyDescent="0.25">
      <c r="A4404" s="8"/>
      <c r="B4404" s="8"/>
      <c r="C4404" s="8"/>
      <c r="D4404" s="9"/>
      <c r="E4404" s="8"/>
      <c r="F4404" s="8"/>
      <c r="G4404" s="9"/>
      <c r="H4404" s="8"/>
      <c r="I4404" s="8"/>
      <c r="J4404" s="9"/>
      <c r="K4404" s="8"/>
      <c r="L4404" s="8"/>
      <c r="M4404" s="9"/>
      <c r="N4404" s="8"/>
      <c r="O4404" s="8"/>
      <c r="P4404" s="9"/>
      <c r="Q4404" s="8"/>
      <c r="R4404" s="8"/>
      <c r="S4404" s="9"/>
      <c r="T4404" s="8"/>
      <c r="U4404" s="8"/>
      <c r="V4404" s="9"/>
      <c r="W4404" s="8"/>
      <c r="X4404" s="8"/>
      <c r="Y4404" s="9"/>
      <c r="Z4404" s="8"/>
      <c r="AA4404" s="8"/>
      <c r="AB4404" s="9"/>
      <c r="AC4404" s="8"/>
      <c r="AD4404" s="8"/>
      <c r="AE4404" s="9"/>
      <c r="AF4404" s="8"/>
      <c r="AG4404" s="8"/>
      <c r="AH4404" s="9"/>
      <c r="AI4404" s="13"/>
      <c r="AJ4404" s="8"/>
      <c r="AK4404" s="8"/>
      <c r="AL4404" s="8"/>
      <c r="AM4404" s="3"/>
    </row>
    <row r="4405" spans="1:39" s="10" customFormat="1" ht="18.95" customHeight="1" x14ac:dyDescent="0.25">
      <c r="A4405" s="8"/>
      <c r="B4405" s="8"/>
      <c r="C4405" s="8"/>
      <c r="D4405" s="9"/>
      <c r="E4405" s="8"/>
      <c r="F4405" s="8"/>
      <c r="G4405" s="9"/>
      <c r="H4405" s="8"/>
      <c r="I4405" s="8"/>
      <c r="J4405" s="9"/>
      <c r="K4405" s="8"/>
      <c r="L4405" s="8"/>
      <c r="M4405" s="9"/>
      <c r="N4405" s="8"/>
      <c r="O4405" s="8"/>
      <c r="P4405" s="9"/>
      <c r="Q4405" s="8"/>
      <c r="R4405" s="8"/>
      <c r="S4405" s="9"/>
      <c r="T4405" s="8"/>
      <c r="U4405" s="8"/>
      <c r="V4405" s="9"/>
      <c r="W4405" s="8"/>
      <c r="X4405" s="8"/>
      <c r="Y4405" s="9"/>
      <c r="Z4405" s="8"/>
      <c r="AA4405" s="8"/>
      <c r="AB4405" s="9"/>
      <c r="AC4405" s="8"/>
      <c r="AD4405" s="8"/>
      <c r="AE4405" s="9"/>
      <c r="AF4405" s="8"/>
      <c r="AG4405" s="8"/>
      <c r="AH4405" s="9"/>
      <c r="AI4405" s="13"/>
      <c r="AJ4405" s="8"/>
      <c r="AK4405" s="8"/>
      <c r="AL4405" s="8"/>
      <c r="AM4405" s="3"/>
    </row>
    <row r="4406" spans="1:39" s="10" customFormat="1" ht="18.95" customHeight="1" x14ac:dyDescent="0.25">
      <c r="A4406" s="8"/>
      <c r="B4406" s="8"/>
      <c r="C4406" s="8"/>
      <c r="D4406" s="9"/>
      <c r="E4406" s="8"/>
      <c r="F4406" s="8"/>
      <c r="G4406" s="9"/>
      <c r="H4406" s="8"/>
      <c r="I4406" s="8"/>
      <c r="J4406" s="9"/>
      <c r="K4406" s="8"/>
      <c r="L4406" s="8"/>
      <c r="M4406" s="9"/>
      <c r="N4406" s="8"/>
      <c r="O4406" s="8"/>
      <c r="P4406" s="9"/>
      <c r="Q4406" s="8"/>
      <c r="R4406" s="8"/>
      <c r="S4406" s="9"/>
      <c r="T4406" s="8"/>
      <c r="U4406" s="8"/>
      <c r="V4406" s="9"/>
      <c r="W4406" s="8"/>
      <c r="X4406" s="8"/>
      <c r="Y4406" s="9"/>
      <c r="Z4406" s="8"/>
      <c r="AA4406" s="8"/>
      <c r="AB4406" s="9"/>
      <c r="AC4406" s="8"/>
      <c r="AD4406" s="8"/>
      <c r="AE4406" s="9"/>
      <c r="AF4406" s="8"/>
      <c r="AG4406" s="8"/>
      <c r="AH4406" s="9"/>
      <c r="AI4406" s="13"/>
      <c r="AJ4406" s="8"/>
      <c r="AK4406" s="8"/>
      <c r="AL4406" s="8"/>
      <c r="AM4406" s="3"/>
    </row>
    <row r="4407" spans="1:39" s="10" customFormat="1" ht="18.95" customHeight="1" x14ac:dyDescent="0.25">
      <c r="A4407" s="8"/>
      <c r="B4407" s="8"/>
      <c r="C4407" s="8"/>
      <c r="D4407" s="9"/>
      <c r="E4407" s="8"/>
      <c r="F4407" s="8"/>
      <c r="G4407" s="9"/>
      <c r="H4407" s="8"/>
      <c r="I4407" s="8"/>
      <c r="J4407" s="9"/>
      <c r="K4407" s="8"/>
      <c r="L4407" s="8"/>
      <c r="M4407" s="9"/>
      <c r="N4407" s="8"/>
      <c r="O4407" s="8"/>
      <c r="P4407" s="9"/>
      <c r="Q4407" s="8"/>
      <c r="R4407" s="8"/>
      <c r="S4407" s="9"/>
      <c r="T4407" s="8"/>
      <c r="U4407" s="8"/>
      <c r="V4407" s="9"/>
      <c r="W4407" s="8"/>
      <c r="X4407" s="8"/>
      <c r="Y4407" s="9"/>
      <c r="Z4407" s="8"/>
      <c r="AA4407" s="8"/>
      <c r="AB4407" s="9"/>
      <c r="AC4407" s="8"/>
      <c r="AD4407" s="8"/>
      <c r="AE4407" s="9"/>
      <c r="AF4407" s="8"/>
      <c r="AG4407" s="8"/>
      <c r="AH4407" s="9"/>
      <c r="AI4407" s="13"/>
      <c r="AJ4407" s="8"/>
      <c r="AK4407" s="8"/>
      <c r="AL4407" s="8"/>
      <c r="AM4407" s="3"/>
    </row>
    <row r="4408" spans="1:39" s="10" customFormat="1" ht="18.95" customHeight="1" x14ac:dyDescent="0.25">
      <c r="A4408" s="8"/>
      <c r="B4408" s="8"/>
      <c r="C4408" s="8"/>
      <c r="D4408" s="9"/>
      <c r="E4408" s="8"/>
      <c r="F4408" s="8"/>
      <c r="G4408" s="9"/>
      <c r="H4408" s="8"/>
      <c r="I4408" s="8"/>
      <c r="J4408" s="9"/>
      <c r="K4408" s="8"/>
      <c r="L4408" s="8"/>
      <c r="M4408" s="9"/>
      <c r="N4408" s="8"/>
      <c r="O4408" s="8"/>
      <c r="P4408" s="9"/>
      <c r="Q4408" s="8"/>
      <c r="R4408" s="8"/>
      <c r="S4408" s="9"/>
      <c r="T4408" s="8"/>
      <c r="U4408" s="8"/>
      <c r="V4408" s="9"/>
      <c r="W4408" s="8"/>
      <c r="X4408" s="8"/>
      <c r="Y4408" s="9"/>
      <c r="Z4408" s="8"/>
      <c r="AA4408" s="8"/>
      <c r="AB4408" s="9"/>
      <c r="AC4408" s="8"/>
      <c r="AD4408" s="8"/>
      <c r="AE4408" s="9"/>
      <c r="AF4408" s="8"/>
      <c r="AG4408" s="8"/>
      <c r="AH4408" s="9"/>
      <c r="AI4408" s="13"/>
      <c r="AJ4408" s="8"/>
      <c r="AK4408" s="8"/>
      <c r="AL4408" s="8"/>
      <c r="AM4408" s="3"/>
    </row>
    <row r="4409" spans="1:39" s="10" customFormat="1" ht="18.95" customHeight="1" x14ac:dyDescent="0.25">
      <c r="A4409" s="8"/>
      <c r="B4409" s="8"/>
      <c r="C4409" s="8"/>
      <c r="D4409" s="9"/>
      <c r="E4409" s="8"/>
      <c r="F4409" s="8"/>
      <c r="G4409" s="9"/>
      <c r="H4409" s="8"/>
      <c r="I4409" s="8"/>
      <c r="J4409" s="9"/>
      <c r="K4409" s="8"/>
      <c r="L4409" s="8"/>
      <c r="M4409" s="9"/>
      <c r="N4409" s="8"/>
      <c r="O4409" s="8"/>
      <c r="P4409" s="9"/>
      <c r="Q4409" s="8"/>
      <c r="R4409" s="8"/>
      <c r="S4409" s="9"/>
      <c r="T4409" s="8"/>
      <c r="U4409" s="8"/>
      <c r="V4409" s="9"/>
      <c r="W4409" s="8"/>
      <c r="X4409" s="8"/>
      <c r="Y4409" s="9"/>
      <c r="Z4409" s="8"/>
      <c r="AA4409" s="8"/>
      <c r="AB4409" s="9"/>
      <c r="AC4409" s="8"/>
      <c r="AD4409" s="8"/>
      <c r="AE4409" s="9"/>
      <c r="AF4409" s="8"/>
      <c r="AG4409" s="8"/>
      <c r="AH4409" s="9"/>
      <c r="AI4409" s="13"/>
      <c r="AJ4409" s="8"/>
      <c r="AK4409" s="8"/>
      <c r="AL4409" s="8"/>
      <c r="AM4409" s="3"/>
    </row>
    <row r="4410" spans="1:39" s="10" customFormat="1" ht="18.95" customHeight="1" x14ac:dyDescent="0.25">
      <c r="A4410" s="8"/>
      <c r="B4410" s="8"/>
      <c r="C4410" s="8"/>
      <c r="D4410" s="9"/>
      <c r="E4410" s="8"/>
      <c r="F4410" s="8"/>
      <c r="G4410" s="9"/>
      <c r="H4410" s="8"/>
      <c r="I4410" s="8"/>
      <c r="J4410" s="9"/>
      <c r="K4410" s="8"/>
      <c r="L4410" s="8"/>
      <c r="M4410" s="9"/>
      <c r="N4410" s="8"/>
      <c r="O4410" s="8"/>
      <c r="P4410" s="9"/>
      <c r="Q4410" s="8"/>
      <c r="R4410" s="8"/>
      <c r="S4410" s="9"/>
      <c r="T4410" s="8"/>
      <c r="U4410" s="8"/>
      <c r="V4410" s="9"/>
      <c r="W4410" s="8"/>
      <c r="X4410" s="8"/>
      <c r="Y4410" s="9"/>
      <c r="Z4410" s="8"/>
      <c r="AA4410" s="8"/>
      <c r="AB4410" s="9"/>
      <c r="AC4410" s="8"/>
      <c r="AD4410" s="8"/>
      <c r="AE4410" s="9"/>
      <c r="AF4410" s="8"/>
      <c r="AG4410" s="8"/>
      <c r="AH4410" s="9"/>
      <c r="AI4410" s="13"/>
      <c r="AJ4410" s="8"/>
      <c r="AK4410" s="8"/>
      <c r="AL4410" s="8"/>
      <c r="AM4410" s="3"/>
    </row>
    <row r="4411" spans="1:39" s="10" customFormat="1" ht="18.95" customHeight="1" x14ac:dyDescent="0.25">
      <c r="A4411" s="8"/>
      <c r="B4411" s="8"/>
      <c r="C4411" s="8"/>
      <c r="D4411" s="9"/>
      <c r="E4411" s="8"/>
      <c r="F4411" s="8"/>
      <c r="G4411" s="9"/>
      <c r="H4411" s="8"/>
      <c r="I4411" s="8"/>
      <c r="J4411" s="9"/>
      <c r="K4411" s="8"/>
      <c r="L4411" s="8"/>
      <c r="M4411" s="9"/>
      <c r="N4411" s="8"/>
      <c r="O4411" s="8"/>
      <c r="P4411" s="9"/>
      <c r="Q4411" s="8"/>
      <c r="R4411" s="8"/>
      <c r="S4411" s="9"/>
      <c r="T4411" s="8"/>
      <c r="U4411" s="8"/>
      <c r="V4411" s="9"/>
      <c r="W4411" s="8"/>
      <c r="X4411" s="8"/>
      <c r="Y4411" s="9"/>
      <c r="Z4411" s="8"/>
      <c r="AA4411" s="8"/>
      <c r="AB4411" s="9"/>
      <c r="AC4411" s="8"/>
      <c r="AD4411" s="8"/>
      <c r="AE4411" s="9"/>
      <c r="AF4411" s="8"/>
      <c r="AG4411" s="8"/>
      <c r="AH4411" s="9"/>
      <c r="AI4411" s="13"/>
      <c r="AJ4411" s="8"/>
      <c r="AK4411" s="8"/>
      <c r="AL4411" s="8"/>
      <c r="AM4411" s="3"/>
    </row>
    <row r="4412" spans="1:39" s="10" customFormat="1" ht="18.95" customHeight="1" x14ac:dyDescent="0.25">
      <c r="A4412" s="8"/>
      <c r="B4412" s="8"/>
      <c r="C4412" s="8"/>
      <c r="D4412" s="9"/>
      <c r="E4412" s="8"/>
      <c r="F4412" s="8"/>
      <c r="G4412" s="9"/>
      <c r="H4412" s="8"/>
      <c r="I4412" s="8"/>
      <c r="J4412" s="9"/>
      <c r="K4412" s="8"/>
      <c r="L4412" s="8"/>
      <c r="M4412" s="9"/>
      <c r="N4412" s="8"/>
      <c r="O4412" s="8"/>
      <c r="P4412" s="9"/>
      <c r="Q4412" s="8"/>
      <c r="R4412" s="8"/>
      <c r="S4412" s="9"/>
      <c r="T4412" s="8"/>
      <c r="U4412" s="8"/>
      <c r="V4412" s="9"/>
      <c r="W4412" s="8"/>
      <c r="X4412" s="8"/>
      <c r="Y4412" s="9"/>
      <c r="Z4412" s="8"/>
      <c r="AA4412" s="8"/>
      <c r="AB4412" s="9"/>
      <c r="AC4412" s="8"/>
      <c r="AD4412" s="8"/>
      <c r="AE4412" s="9"/>
      <c r="AF4412" s="8"/>
      <c r="AG4412" s="8"/>
      <c r="AH4412" s="9"/>
      <c r="AI4412" s="13"/>
      <c r="AJ4412" s="8"/>
      <c r="AK4412" s="8"/>
      <c r="AL4412" s="8"/>
      <c r="AM4412" s="3"/>
    </row>
    <row r="4413" spans="1:39" s="10" customFormat="1" ht="18.95" customHeight="1" x14ac:dyDescent="0.25">
      <c r="A4413" s="8"/>
      <c r="B4413" s="8"/>
      <c r="C4413" s="8"/>
      <c r="D4413" s="9"/>
      <c r="E4413" s="8"/>
      <c r="F4413" s="8"/>
      <c r="G4413" s="9"/>
      <c r="H4413" s="8"/>
      <c r="I4413" s="8"/>
      <c r="J4413" s="9"/>
      <c r="K4413" s="8"/>
      <c r="L4413" s="8"/>
      <c r="M4413" s="9"/>
      <c r="N4413" s="8"/>
      <c r="O4413" s="8"/>
      <c r="P4413" s="9"/>
      <c r="Q4413" s="8"/>
      <c r="R4413" s="8"/>
      <c r="S4413" s="9"/>
      <c r="T4413" s="8"/>
      <c r="U4413" s="8"/>
      <c r="V4413" s="9"/>
      <c r="W4413" s="8"/>
      <c r="X4413" s="8"/>
      <c r="Y4413" s="9"/>
      <c r="Z4413" s="8"/>
      <c r="AA4413" s="8"/>
      <c r="AB4413" s="9"/>
      <c r="AC4413" s="8"/>
      <c r="AD4413" s="8"/>
      <c r="AE4413" s="9"/>
      <c r="AF4413" s="8"/>
      <c r="AG4413" s="8"/>
      <c r="AH4413" s="9"/>
      <c r="AI4413" s="13"/>
      <c r="AJ4413" s="8"/>
      <c r="AK4413" s="8"/>
      <c r="AL4413" s="8"/>
      <c r="AM4413" s="3"/>
    </row>
    <row r="4414" spans="1:39" s="10" customFormat="1" ht="18.95" customHeight="1" x14ac:dyDescent="0.25">
      <c r="A4414" s="8"/>
      <c r="B4414" s="8"/>
      <c r="C4414" s="8"/>
      <c r="D4414" s="9"/>
      <c r="E4414" s="8"/>
      <c r="F4414" s="8"/>
      <c r="G4414" s="9"/>
      <c r="H4414" s="8"/>
      <c r="I4414" s="8"/>
      <c r="J4414" s="9"/>
      <c r="K4414" s="8"/>
      <c r="L4414" s="8"/>
      <c r="M4414" s="9"/>
      <c r="N4414" s="8"/>
      <c r="O4414" s="8"/>
      <c r="P4414" s="9"/>
      <c r="Q4414" s="8"/>
      <c r="R4414" s="8"/>
      <c r="S4414" s="9"/>
      <c r="T4414" s="8"/>
      <c r="U4414" s="8"/>
      <c r="V4414" s="9"/>
      <c r="W4414" s="8"/>
      <c r="X4414" s="8"/>
      <c r="Y4414" s="9"/>
      <c r="Z4414" s="8"/>
      <c r="AA4414" s="8"/>
      <c r="AB4414" s="9"/>
      <c r="AC4414" s="8"/>
      <c r="AD4414" s="8"/>
      <c r="AE4414" s="9"/>
      <c r="AF4414" s="8"/>
      <c r="AG4414" s="8"/>
      <c r="AH4414" s="9"/>
      <c r="AI4414" s="13"/>
      <c r="AJ4414" s="8"/>
      <c r="AK4414" s="8"/>
      <c r="AL4414" s="8"/>
      <c r="AM4414" s="3"/>
    </row>
    <row r="4415" spans="1:39" s="10" customFormat="1" ht="18.95" customHeight="1" x14ac:dyDescent="0.25">
      <c r="A4415" s="8"/>
      <c r="B4415" s="8"/>
      <c r="C4415" s="8"/>
      <c r="D4415" s="9"/>
      <c r="E4415" s="8"/>
      <c r="F4415" s="8"/>
      <c r="G4415" s="9"/>
      <c r="H4415" s="8"/>
      <c r="I4415" s="8"/>
      <c r="J4415" s="9"/>
      <c r="K4415" s="8"/>
      <c r="L4415" s="8"/>
      <c r="M4415" s="9"/>
      <c r="N4415" s="8"/>
      <c r="O4415" s="8"/>
      <c r="P4415" s="9"/>
      <c r="Q4415" s="8"/>
      <c r="R4415" s="8"/>
      <c r="S4415" s="9"/>
      <c r="T4415" s="8"/>
      <c r="U4415" s="8"/>
      <c r="V4415" s="9"/>
      <c r="W4415" s="8"/>
      <c r="X4415" s="8"/>
      <c r="Y4415" s="9"/>
      <c r="Z4415" s="8"/>
      <c r="AA4415" s="8"/>
      <c r="AB4415" s="9"/>
      <c r="AC4415" s="8"/>
      <c r="AD4415" s="8"/>
      <c r="AE4415" s="9"/>
      <c r="AF4415" s="8"/>
      <c r="AG4415" s="8"/>
      <c r="AH4415" s="9"/>
      <c r="AI4415" s="13"/>
      <c r="AJ4415" s="8"/>
      <c r="AK4415" s="8"/>
      <c r="AL4415" s="8"/>
      <c r="AM4415" s="3"/>
    </row>
    <row r="4416" spans="1:39" s="10" customFormat="1" ht="18.95" customHeight="1" x14ac:dyDescent="0.25">
      <c r="A4416" s="8"/>
      <c r="B4416" s="8"/>
      <c r="C4416" s="8"/>
      <c r="D4416" s="9"/>
      <c r="E4416" s="8"/>
      <c r="F4416" s="8"/>
      <c r="G4416" s="9"/>
      <c r="H4416" s="8"/>
      <c r="I4416" s="8"/>
      <c r="J4416" s="9"/>
      <c r="K4416" s="8"/>
      <c r="L4416" s="8"/>
      <c r="M4416" s="9"/>
      <c r="N4416" s="8"/>
      <c r="O4416" s="8"/>
      <c r="P4416" s="9"/>
      <c r="Q4416" s="8"/>
      <c r="R4416" s="8"/>
      <c r="S4416" s="9"/>
      <c r="T4416" s="8"/>
      <c r="U4416" s="8"/>
      <c r="V4416" s="9"/>
      <c r="W4416" s="8"/>
      <c r="X4416" s="8"/>
      <c r="Y4416" s="9"/>
      <c r="Z4416" s="8"/>
      <c r="AA4416" s="8"/>
      <c r="AB4416" s="9"/>
      <c r="AC4416" s="8"/>
      <c r="AD4416" s="8"/>
      <c r="AE4416" s="9"/>
      <c r="AF4416" s="8"/>
      <c r="AG4416" s="8"/>
      <c r="AH4416" s="9"/>
      <c r="AI4416" s="13"/>
      <c r="AJ4416" s="8"/>
      <c r="AK4416" s="8"/>
      <c r="AL4416" s="8"/>
      <c r="AM4416" s="3"/>
    </row>
    <row r="4417" spans="1:39" s="10" customFormat="1" ht="18.95" customHeight="1" x14ac:dyDescent="0.25">
      <c r="A4417" s="8"/>
      <c r="B4417" s="8"/>
      <c r="C4417" s="8"/>
      <c r="D4417" s="9"/>
      <c r="E4417" s="8"/>
      <c r="F4417" s="8"/>
      <c r="G4417" s="9"/>
      <c r="H4417" s="8"/>
      <c r="I4417" s="8"/>
      <c r="J4417" s="9"/>
      <c r="K4417" s="8"/>
      <c r="L4417" s="8"/>
      <c r="M4417" s="9"/>
      <c r="N4417" s="8"/>
      <c r="O4417" s="8"/>
      <c r="P4417" s="9"/>
      <c r="Q4417" s="8"/>
      <c r="R4417" s="8"/>
      <c r="S4417" s="9"/>
      <c r="T4417" s="8"/>
      <c r="U4417" s="8"/>
      <c r="V4417" s="9"/>
      <c r="W4417" s="8"/>
      <c r="X4417" s="8"/>
      <c r="Y4417" s="9"/>
      <c r="Z4417" s="8"/>
      <c r="AA4417" s="8"/>
      <c r="AB4417" s="9"/>
      <c r="AC4417" s="8"/>
      <c r="AD4417" s="8"/>
      <c r="AE4417" s="9"/>
      <c r="AF4417" s="8"/>
      <c r="AG4417" s="8"/>
      <c r="AH4417" s="9"/>
      <c r="AI4417" s="13"/>
      <c r="AJ4417" s="8"/>
      <c r="AK4417" s="8"/>
      <c r="AL4417" s="8"/>
      <c r="AM4417" s="3"/>
    </row>
    <row r="4418" spans="1:39" s="10" customFormat="1" ht="18.95" customHeight="1" x14ac:dyDescent="0.25">
      <c r="A4418" s="8"/>
      <c r="B4418" s="8"/>
      <c r="C4418" s="8"/>
      <c r="D4418" s="9"/>
      <c r="E4418" s="8"/>
      <c r="F4418" s="8"/>
      <c r="G4418" s="9"/>
      <c r="H4418" s="8"/>
      <c r="I4418" s="8"/>
      <c r="J4418" s="9"/>
      <c r="K4418" s="8"/>
      <c r="L4418" s="8"/>
      <c r="M4418" s="9"/>
      <c r="N4418" s="8"/>
      <c r="O4418" s="8"/>
      <c r="P4418" s="9"/>
      <c r="Q4418" s="8"/>
      <c r="R4418" s="8"/>
      <c r="S4418" s="9"/>
      <c r="T4418" s="8"/>
      <c r="U4418" s="8"/>
      <c r="V4418" s="9"/>
      <c r="W4418" s="8"/>
      <c r="X4418" s="8"/>
      <c r="Y4418" s="9"/>
      <c r="Z4418" s="8"/>
      <c r="AA4418" s="8"/>
      <c r="AB4418" s="9"/>
      <c r="AC4418" s="8"/>
      <c r="AD4418" s="8"/>
      <c r="AE4418" s="9"/>
      <c r="AF4418" s="8"/>
      <c r="AG4418" s="8"/>
      <c r="AH4418" s="9"/>
      <c r="AI4418" s="13"/>
      <c r="AJ4418" s="8"/>
      <c r="AK4418" s="8"/>
      <c r="AL4418" s="8"/>
      <c r="AM4418" s="3"/>
    </row>
    <row r="4419" spans="1:39" s="10" customFormat="1" ht="18.95" customHeight="1" x14ac:dyDescent="0.25">
      <c r="A4419" s="8"/>
      <c r="B4419" s="8"/>
      <c r="C4419" s="8"/>
      <c r="D4419" s="9"/>
      <c r="E4419" s="8"/>
      <c r="F4419" s="8"/>
      <c r="G4419" s="9"/>
      <c r="H4419" s="8"/>
      <c r="I4419" s="8"/>
      <c r="J4419" s="9"/>
      <c r="K4419" s="8"/>
      <c r="L4419" s="8"/>
      <c r="M4419" s="9"/>
      <c r="N4419" s="8"/>
      <c r="O4419" s="8"/>
      <c r="P4419" s="9"/>
      <c r="Q4419" s="8"/>
      <c r="R4419" s="8"/>
      <c r="S4419" s="9"/>
      <c r="T4419" s="8"/>
      <c r="U4419" s="8"/>
      <c r="V4419" s="9"/>
      <c r="W4419" s="8"/>
      <c r="X4419" s="8"/>
      <c r="Y4419" s="9"/>
      <c r="Z4419" s="8"/>
      <c r="AA4419" s="8"/>
      <c r="AB4419" s="9"/>
      <c r="AC4419" s="8"/>
      <c r="AD4419" s="8"/>
      <c r="AE4419" s="9"/>
      <c r="AF4419" s="8"/>
      <c r="AG4419" s="8"/>
      <c r="AH4419" s="9"/>
      <c r="AI4419" s="13"/>
      <c r="AJ4419" s="8"/>
      <c r="AK4419" s="8"/>
      <c r="AL4419" s="8"/>
      <c r="AM4419" s="3"/>
    </row>
    <row r="4420" spans="1:39" s="10" customFormat="1" ht="18.95" customHeight="1" x14ac:dyDescent="0.25">
      <c r="A4420" s="8"/>
      <c r="B4420" s="8"/>
      <c r="C4420" s="8"/>
      <c r="D4420" s="9"/>
      <c r="E4420" s="8"/>
      <c r="F4420" s="8"/>
      <c r="G4420" s="9"/>
      <c r="H4420" s="8"/>
      <c r="I4420" s="8"/>
      <c r="J4420" s="9"/>
      <c r="K4420" s="8"/>
      <c r="L4420" s="8"/>
      <c r="M4420" s="9"/>
      <c r="N4420" s="8"/>
      <c r="O4420" s="8"/>
      <c r="P4420" s="9"/>
      <c r="Q4420" s="8"/>
      <c r="R4420" s="8"/>
      <c r="S4420" s="9"/>
      <c r="T4420" s="8"/>
      <c r="U4420" s="8"/>
      <c r="V4420" s="9"/>
      <c r="W4420" s="8"/>
      <c r="X4420" s="8"/>
      <c r="Y4420" s="9"/>
      <c r="Z4420" s="8"/>
      <c r="AA4420" s="8"/>
      <c r="AB4420" s="9"/>
      <c r="AC4420" s="8"/>
      <c r="AD4420" s="8"/>
      <c r="AE4420" s="9"/>
      <c r="AF4420" s="8"/>
      <c r="AG4420" s="8"/>
      <c r="AH4420" s="9"/>
      <c r="AI4420" s="13"/>
      <c r="AJ4420" s="8"/>
      <c r="AK4420" s="8"/>
      <c r="AL4420" s="8"/>
      <c r="AM4420" s="3"/>
    </row>
    <row r="4421" spans="1:39" s="10" customFormat="1" ht="18.95" customHeight="1" x14ac:dyDescent="0.25">
      <c r="A4421" s="8"/>
      <c r="B4421" s="8"/>
      <c r="C4421" s="8"/>
      <c r="D4421" s="9"/>
      <c r="E4421" s="8"/>
      <c r="F4421" s="8"/>
      <c r="G4421" s="9"/>
      <c r="H4421" s="8"/>
      <c r="I4421" s="8"/>
      <c r="J4421" s="9"/>
      <c r="K4421" s="8"/>
      <c r="L4421" s="8"/>
      <c r="M4421" s="9"/>
      <c r="N4421" s="8"/>
      <c r="O4421" s="8"/>
      <c r="P4421" s="9"/>
      <c r="Q4421" s="8"/>
      <c r="R4421" s="8"/>
      <c r="S4421" s="9"/>
      <c r="T4421" s="8"/>
      <c r="U4421" s="8"/>
      <c r="V4421" s="9"/>
      <c r="W4421" s="8"/>
      <c r="X4421" s="8"/>
      <c r="Y4421" s="9"/>
      <c r="Z4421" s="8"/>
      <c r="AA4421" s="8"/>
      <c r="AB4421" s="9"/>
      <c r="AC4421" s="8"/>
      <c r="AD4421" s="8"/>
      <c r="AE4421" s="9"/>
      <c r="AF4421" s="8"/>
      <c r="AG4421" s="8"/>
      <c r="AH4421" s="9"/>
      <c r="AI4421" s="13"/>
      <c r="AJ4421" s="8"/>
      <c r="AK4421" s="8"/>
      <c r="AL4421" s="8"/>
      <c r="AM4421" s="3"/>
    </row>
    <row r="4422" spans="1:39" s="10" customFormat="1" ht="18.95" customHeight="1" x14ac:dyDescent="0.25">
      <c r="A4422" s="8"/>
      <c r="B4422" s="8"/>
      <c r="C4422" s="8"/>
      <c r="D4422" s="9"/>
      <c r="E4422" s="8"/>
      <c r="F4422" s="8"/>
      <c r="G4422" s="9"/>
      <c r="H4422" s="8"/>
      <c r="I4422" s="8"/>
      <c r="J4422" s="9"/>
      <c r="K4422" s="8"/>
      <c r="L4422" s="8"/>
      <c r="M4422" s="9"/>
      <c r="N4422" s="8"/>
      <c r="O4422" s="8"/>
      <c r="P4422" s="9"/>
      <c r="Q4422" s="8"/>
      <c r="R4422" s="8"/>
      <c r="S4422" s="9"/>
      <c r="T4422" s="8"/>
      <c r="U4422" s="8"/>
      <c r="V4422" s="9"/>
      <c r="W4422" s="8"/>
      <c r="X4422" s="8"/>
      <c r="Y4422" s="9"/>
      <c r="Z4422" s="8"/>
      <c r="AA4422" s="8"/>
      <c r="AB4422" s="9"/>
      <c r="AC4422" s="8"/>
      <c r="AD4422" s="8"/>
      <c r="AE4422" s="9"/>
      <c r="AF4422" s="8"/>
      <c r="AG4422" s="8"/>
      <c r="AH4422" s="9"/>
      <c r="AI4422" s="13"/>
      <c r="AJ4422" s="8"/>
      <c r="AK4422" s="8"/>
      <c r="AL4422" s="8"/>
      <c r="AM4422" s="3"/>
    </row>
    <row r="4423" spans="1:39" s="10" customFormat="1" ht="18.95" customHeight="1" x14ac:dyDescent="0.25">
      <c r="A4423" s="8"/>
      <c r="B4423" s="8"/>
      <c r="C4423" s="8"/>
      <c r="D4423" s="9"/>
      <c r="E4423" s="8"/>
      <c r="F4423" s="8"/>
      <c r="G4423" s="9"/>
      <c r="H4423" s="8"/>
      <c r="I4423" s="8"/>
      <c r="J4423" s="9"/>
      <c r="K4423" s="8"/>
      <c r="L4423" s="8"/>
      <c r="M4423" s="9"/>
      <c r="N4423" s="8"/>
      <c r="O4423" s="8"/>
      <c r="P4423" s="9"/>
      <c r="Q4423" s="8"/>
      <c r="R4423" s="8"/>
      <c r="S4423" s="9"/>
      <c r="T4423" s="8"/>
      <c r="U4423" s="8"/>
      <c r="V4423" s="9"/>
      <c r="W4423" s="8"/>
      <c r="X4423" s="8"/>
      <c r="Y4423" s="9"/>
      <c r="Z4423" s="8"/>
      <c r="AA4423" s="8"/>
      <c r="AB4423" s="9"/>
      <c r="AC4423" s="8"/>
      <c r="AD4423" s="8"/>
      <c r="AE4423" s="9"/>
      <c r="AF4423" s="8"/>
      <c r="AG4423" s="8"/>
      <c r="AH4423" s="9"/>
      <c r="AI4423" s="13"/>
      <c r="AJ4423" s="8"/>
      <c r="AK4423" s="8"/>
      <c r="AL4423" s="8"/>
      <c r="AM4423" s="3"/>
    </row>
    <row r="4424" spans="1:39" s="10" customFormat="1" ht="18.95" customHeight="1" x14ac:dyDescent="0.25">
      <c r="A4424" s="8"/>
      <c r="B4424" s="8"/>
      <c r="C4424" s="8"/>
      <c r="D4424" s="9"/>
      <c r="E4424" s="8"/>
      <c r="F4424" s="8"/>
      <c r="G4424" s="9"/>
      <c r="H4424" s="8"/>
      <c r="I4424" s="8"/>
      <c r="J4424" s="9"/>
      <c r="K4424" s="8"/>
      <c r="L4424" s="8"/>
      <c r="M4424" s="9"/>
      <c r="N4424" s="8"/>
      <c r="O4424" s="8"/>
      <c r="P4424" s="9"/>
      <c r="Q4424" s="8"/>
      <c r="R4424" s="8"/>
      <c r="S4424" s="9"/>
      <c r="T4424" s="8"/>
      <c r="U4424" s="8"/>
      <c r="V4424" s="9"/>
      <c r="W4424" s="8"/>
      <c r="X4424" s="8"/>
      <c r="Y4424" s="9"/>
      <c r="Z4424" s="8"/>
      <c r="AA4424" s="8"/>
      <c r="AB4424" s="9"/>
      <c r="AC4424" s="8"/>
      <c r="AD4424" s="8"/>
      <c r="AE4424" s="9"/>
      <c r="AF4424" s="8"/>
      <c r="AG4424" s="8"/>
      <c r="AH4424" s="9"/>
      <c r="AI4424" s="13"/>
      <c r="AJ4424" s="8"/>
      <c r="AK4424" s="8"/>
      <c r="AL4424" s="8"/>
      <c r="AM4424" s="3"/>
    </row>
    <row r="4425" spans="1:39" s="10" customFormat="1" ht="18.95" customHeight="1" x14ac:dyDescent="0.25">
      <c r="A4425" s="8"/>
      <c r="B4425" s="8"/>
      <c r="C4425" s="8"/>
      <c r="D4425" s="9"/>
      <c r="E4425" s="8"/>
      <c r="F4425" s="8"/>
      <c r="G4425" s="9"/>
      <c r="H4425" s="8"/>
      <c r="I4425" s="8"/>
      <c r="J4425" s="9"/>
      <c r="K4425" s="8"/>
      <c r="L4425" s="8"/>
      <c r="M4425" s="9"/>
      <c r="N4425" s="8"/>
      <c r="O4425" s="8"/>
      <c r="P4425" s="9"/>
      <c r="Q4425" s="8"/>
      <c r="R4425" s="8"/>
      <c r="S4425" s="9"/>
      <c r="T4425" s="8"/>
      <c r="U4425" s="8"/>
      <c r="V4425" s="9"/>
      <c r="W4425" s="8"/>
      <c r="X4425" s="8"/>
      <c r="Y4425" s="9"/>
      <c r="Z4425" s="8"/>
      <c r="AA4425" s="8"/>
      <c r="AB4425" s="9"/>
      <c r="AC4425" s="8"/>
      <c r="AD4425" s="8"/>
      <c r="AE4425" s="9"/>
      <c r="AF4425" s="8"/>
      <c r="AG4425" s="8"/>
      <c r="AH4425" s="9"/>
      <c r="AI4425" s="13"/>
      <c r="AJ4425" s="8"/>
      <c r="AK4425" s="8"/>
      <c r="AL4425" s="8"/>
      <c r="AM4425" s="3"/>
    </row>
    <row r="4426" spans="1:39" s="10" customFormat="1" ht="18.95" customHeight="1" x14ac:dyDescent="0.25">
      <c r="A4426" s="8"/>
      <c r="B4426" s="8"/>
      <c r="C4426" s="8"/>
      <c r="D4426" s="9"/>
      <c r="E4426" s="8"/>
      <c r="F4426" s="8"/>
      <c r="G4426" s="9"/>
      <c r="H4426" s="8"/>
      <c r="I4426" s="8"/>
      <c r="J4426" s="9"/>
      <c r="K4426" s="8"/>
      <c r="L4426" s="8"/>
      <c r="M4426" s="9"/>
      <c r="N4426" s="8"/>
      <c r="O4426" s="8"/>
      <c r="P4426" s="9"/>
      <c r="Q4426" s="8"/>
      <c r="R4426" s="8"/>
      <c r="S4426" s="9"/>
      <c r="T4426" s="8"/>
      <c r="U4426" s="8"/>
      <c r="V4426" s="9"/>
      <c r="W4426" s="8"/>
      <c r="X4426" s="8"/>
      <c r="Y4426" s="9"/>
      <c r="Z4426" s="8"/>
      <c r="AA4426" s="8"/>
      <c r="AB4426" s="9"/>
      <c r="AC4426" s="8"/>
      <c r="AD4426" s="8"/>
      <c r="AE4426" s="9"/>
      <c r="AF4426" s="8"/>
      <c r="AG4426" s="8"/>
      <c r="AH4426" s="9"/>
      <c r="AI4426" s="13"/>
      <c r="AJ4426" s="8"/>
      <c r="AK4426" s="8"/>
      <c r="AL4426" s="8"/>
      <c r="AM4426" s="3"/>
    </row>
    <row r="4427" spans="1:39" s="10" customFormat="1" ht="18.95" customHeight="1" x14ac:dyDescent="0.25">
      <c r="A4427" s="8"/>
      <c r="B4427" s="8"/>
      <c r="C4427" s="8"/>
      <c r="D4427" s="9"/>
      <c r="E4427" s="8"/>
      <c r="F4427" s="8"/>
      <c r="G4427" s="9"/>
      <c r="H4427" s="8"/>
      <c r="I4427" s="8"/>
      <c r="J4427" s="9"/>
      <c r="K4427" s="8"/>
      <c r="L4427" s="8"/>
      <c r="M4427" s="9"/>
      <c r="N4427" s="8"/>
      <c r="O4427" s="8"/>
      <c r="P4427" s="9"/>
      <c r="Q4427" s="8"/>
      <c r="R4427" s="8"/>
      <c r="S4427" s="9"/>
      <c r="T4427" s="8"/>
      <c r="U4427" s="8"/>
      <c r="V4427" s="9"/>
      <c r="W4427" s="8"/>
      <c r="X4427" s="8"/>
      <c r="Y4427" s="9"/>
      <c r="Z4427" s="8"/>
      <c r="AA4427" s="8"/>
      <c r="AB4427" s="9"/>
      <c r="AC4427" s="8"/>
      <c r="AD4427" s="8"/>
      <c r="AE4427" s="9"/>
      <c r="AF4427" s="8"/>
      <c r="AG4427" s="8"/>
      <c r="AH4427" s="9"/>
      <c r="AI4427" s="13"/>
      <c r="AJ4427" s="8"/>
      <c r="AK4427" s="8"/>
      <c r="AL4427" s="8"/>
      <c r="AM4427" s="3"/>
    </row>
    <row r="4428" spans="1:39" s="10" customFormat="1" ht="18.95" customHeight="1" x14ac:dyDescent="0.25">
      <c r="A4428" s="8"/>
      <c r="B4428" s="8"/>
      <c r="C4428" s="8"/>
      <c r="D4428" s="9"/>
      <c r="E4428" s="8"/>
      <c r="F4428" s="8"/>
      <c r="G4428" s="9"/>
      <c r="H4428" s="8"/>
      <c r="I4428" s="8"/>
      <c r="J4428" s="9"/>
      <c r="K4428" s="8"/>
      <c r="L4428" s="8"/>
      <c r="M4428" s="9"/>
      <c r="N4428" s="8"/>
      <c r="O4428" s="8"/>
      <c r="P4428" s="9"/>
      <c r="Q4428" s="8"/>
      <c r="R4428" s="8"/>
      <c r="S4428" s="9"/>
      <c r="T4428" s="8"/>
      <c r="U4428" s="8"/>
      <c r="V4428" s="9"/>
      <c r="W4428" s="8"/>
      <c r="X4428" s="8"/>
      <c r="Y4428" s="9"/>
      <c r="Z4428" s="8"/>
      <c r="AA4428" s="8"/>
      <c r="AB4428" s="9"/>
      <c r="AC4428" s="8"/>
      <c r="AD4428" s="8"/>
      <c r="AE4428" s="9"/>
      <c r="AF4428" s="8"/>
      <c r="AG4428" s="8"/>
      <c r="AH4428" s="9"/>
      <c r="AI4428" s="13"/>
      <c r="AJ4428" s="8"/>
      <c r="AK4428" s="8"/>
      <c r="AL4428" s="8"/>
      <c r="AM4428" s="3"/>
    </row>
    <row r="4429" spans="1:39" s="10" customFormat="1" ht="18.95" customHeight="1" x14ac:dyDescent="0.25">
      <c r="A4429" s="8"/>
      <c r="B4429" s="8"/>
      <c r="C4429" s="8"/>
      <c r="D4429" s="9"/>
      <c r="E4429" s="8"/>
      <c r="F4429" s="8"/>
      <c r="G4429" s="9"/>
      <c r="H4429" s="8"/>
      <c r="I4429" s="8"/>
      <c r="J4429" s="9"/>
      <c r="K4429" s="8"/>
      <c r="L4429" s="8"/>
      <c r="M4429" s="9"/>
      <c r="N4429" s="8"/>
      <c r="O4429" s="8"/>
      <c r="P4429" s="9"/>
      <c r="Q4429" s="8"/>
      <c r="R4429" s="8"/>
      <c r="S4429" s="9"/>
      <c r="T4429" s="8"/>
      <c r="U4429" s="8"/>
      <c r="V4429" s="9"/>
      <c r="W4429" s="8"/>
      <c r="X4429" s="8"/>
      <c r="Y4429" s="9"/>
      <c r="Z4429" s="8"/>
      <c r="AA4429" s="8"/>
      <c r="AB4429" s="9"/>
      <c r="AC4429" s="8"/>
      <c r="AD4429" s="8"/>
      <c r="AE4429" s="9"/>
      <c r="AF4429" s="8"/>
      <c r="AG4429" s="8"/>
      <c r="AH4429" s="9"/>
      <c r="AI4429" s="13"/>
      <c r="AJ4429" s="8"/>
      <c r="AK4429" s="8"/>
      <c r="AL4429" s="8"/>
      <c r="AM4429" s="3"/>
    </row>
    <row r="4430" spans="1:39" s="10" customFormat="1" ht="18.95" customHeight="1" x14ac:dyDescent="0.25">
      <c r="A4430" s="8"/>
      <c r="B4430" s="8"/>
      <c r="C4430" s="8"/>
      <c r="D4430" s="9"/>
      <c r="E4430" s="8"/>
      <c r="F4430" s="8"/>
      <c r="G4430" s="9"/>
      <c r="H4430" s="8"/>
      <c r="I4430" s="8"/>
      <c r="J4430" s="9"/>
      <c r="K4430" s="8"/>
      <c r="L4430" s="8"/>
      <c r="M4430" s="9"/>
      <c r="N4430" s="8"/>
      <c r="O4430" s="8"/>
      <c r="P4430" s="9"/>
      <c r="Q4430" s="8"/>
      <c r="R4430" s="8"/>
      <c r="S4430" s="9"/>
      <c r="T4430" s="8"/>
      <c r="U4430" s="8"/>
      <c r="V4430" s="9"/>
      <c r="W4430" s="8"/>
      <c r="X4430" s="8"/>
      <c r="Y4430" s="9"/>
      <c r="Z4430" s="8"/>
      <c r="AA4430" s="8"/>
      <c r="AB4430" s="9"/>
      <c r="AC4430" s="8"/>
      <c r="AD4430" s="8"/>
      <c r="AE4430" s="9"/>
      <c r="AF4430" s="8"/>
      <c r="AG4430" s="8"/>
      <c r="AH4430" s="9"/>
      <c r="AI4430" s="13"/>
      <c r="AJ4430" s="8"/>
      <c r="AK4430" s="8"/>
      <c r="AL4430" s="8"/>
      <c r="AM4430" s="3"/>
    </row>
    <row r="4431" spans="1:39" s="10" customFormat="1" ht="18.95" customHeight="1" x14ac:dyDescent="0.25">
      <c r="A4431" s="8"/>
      <c r="B4431" s="8"/>
      <c r="C4431" s="8"/>
      <c r="D4431" s="9"/>
      <c r="E4431" s="8"/>
      <c r="F4431" s="8"/>
      <c r="G4431" s="9"/>
      <c r="H4431" s="8"/>
      <c r="I4431" s="8"/>
      <c r="J4431" s="9"/>
      <c r="K4431" s="8"/>
      <c r="L4431" s="8"/>
      <c r="M4431" s="9"/>
      <c r="N4431" s="8"/>
      <c r="O4431" s="8"/>
      <c r="P4431" s="9"/>
      <c r="Q4431" s="8"/>
      <c r="R4431" s="8"/>
      <c r="S4431" s="9"/>
      <c r="T4431" s="8"/>
      <c r="U4431" s="8"/>
      <c r="V4431" s="9"/>
      <c r="W4431" s="8"/>
      <c r="X4431" s="8"/>
      <c r="Y4431" s="9"/>
      <c r="Z4431" s="8"/>
      <c r="AA4431" s="8"/>
      <c r="AB4431" s="9"/>
      <c r="AC4431" s="8"/>
      <c r="AD4431" s="8"/>
      <c r="AE4431" s="9"/>
      <c r="AF4431" s="8"/>
      <c r="AG4431" s="8"/>
      <c r="AH4431" s="9"/>
      <c r="AI4431" s="13"/>
      <c r="AJ4431" s="8"/>
      <c r="AK4431" s="8"/>
      <c r="AL4431" s="8"/>
      <c r="AM4431" s="3"/>
    </row>
    <row r="4432" spans="1:39" s="10" customFormat="1" ht="18.95" customHeight="1" x14ac:dyDescent="0.25">
      <c r="A4432" s="8"/>
      <c r="B4432" s="8"/>
      <c r="C4432" s="8"/>
      <c r="D4432" s="9"/>
      <c r="E4432" s="8"/>
      <c r="F4432" s="8"/>
      <c r="G4432" s="9"/>
      <c r="H4432" s="8"/>
      <c r="I4432" s="8"/>
      <c r="J4432" s="9"/>
      <c r="K4432" s="8"/>
      <c r="L4432" s="8"/>
      <c r="M4432" s="9"/>
      <c r="N4432" s="8"/>
      <c r="O4432" s="8"/>
      <c r="P4432" s="9"/>
      <c r="Q4432" s="8"/>
      <c r="R4432" s="8"/>
      <c r="S4432" s="9"/>
      <c r="T4432" s="8"/>
      <c r="U4432" s="8"/>
      <c r="V4432" s="9"/>
      <c r="W4432" s="8"/>
      <c r="X4432" s="8"/>
      <c r="Y4432" s="9"/>
      <c r="Z4432" s="8"/>
      <c r="AA4432" s="8"/>
      <c r="AB4432" s="9"/>
      <c r="AC4432" s="8"/>
      <c r="AD4432" s="8"/>
      <c r="AE4432" s="9"/>
      <c r="AF4432" s="8"/>
      <c r="AG4432" s="8"/>
      <c r="AH4432" s="9"/>
      <c r="AI4432" s="13"/>
      <c r="AJ4432" s="8"/>
      <c r="AK4432" s="8"/>
      <c r="AL4432" s="8"/>
      <c r="AM4432" s="3"/>
    </row>
    <row r="4433" spans="1:39" s="10" customFormat="1" ht="18.95" customHeight="1" x14ac:dyDescent="0.25">
      <c r="A4433" s="8"/>
      <c r="B4433" s="8"/>
      <c r="C4433" s="8"/>
      <c r="D4433" s="9"/>
      <c r="E4433" s="8"/>
      <c r="F4433" s="8"/>
      <c r="G4433" s="9"/>
      <c r="H4433" s="8"/>
      <c r="I4433" s="8"/>
      <c r="J4433" s="9"/>
      <c r="K4433" s="8"/>
      <c r="L4433" s="8"/>
      <c r="M4433" s="9"/>
      <c r="N4433" s="8"/>
      <c r="O4433" s="8"/>
      <c r="P4433" s="9"/>
      <c r="Q4433" s="8"/>
      <c r="R4433" s="8"/>
      <c r="S4433" s="9"/>
      <c r="T4433" s="8"/>
      <c r="U4433" s="8"/>
      <c r="V4433" s="9"/>
      <c r="W4433" s="8"/>
      <c r="X4433" s="8"/>
      <c r="Y4433" s="9"/>
      <c r="Z4433" s="8"/>
      <c r="AA4433" s="8"/>
      <c r="AB4433" s="9"/>
      <c r="AC4433" s="8"/>
      <c r="AD4433" s="8"/>
      <c r="AE4433" s="9"/>
      <c r="AF4433" s="8"/>
      <c r="AG4433" s="8"/>
      <c r="AH4433" s="9"/>
      <c r="AI4433" s="13"/>
      <c r="AJ4433" s="8"/>
      <c r="AK4433" s="8"/>
      <c r="AL4433" s="8"/>
      <c r="AM4433" s="3"/>
    </row>
    <row r="4434" spans="1:39" s="10" customFormat="1" ht="18.95" customHeight="1" x14ac:dyDescent="0.25">
      <c r="A4434" s="8"/>
      <c r="B4434" s="8"/>
      <c r="C4434" s="8"/>
      <c r="D4434" s="9"/>
      <c r="E4434" s="8"/>
      <c r="F4434" s="8"/>
      <c r="G4434" s="9"/>
      <c r="H4434" s="8"/>
      <c r="I4434" s="8"/>
      <c r="J4434" s="9"/>
      <c r="K4434" s="8"/>
      <c r="L4434" s="8"/>
      <c r="M4434" s="9"/>
      <c r="N4434" s="8"/>
      <c r="O4434" s="8"/>
      <c r="P4434" s="9"/>
      <c r="Q4434" s="8"/>
      <c r="R4434" s="8"/>
      <c r="S4434" s="9"/>
      <c r="T4434" s="8"/>
      <c r="U4434" s="8"/>
      <c r="V4434" s="9"/>
      <c r="W4434" s="8"/>
      <c r="X4434" s="8"/>
      <c r="Y4434" s="9"/>
      <c r="Z4434" s="8"/>
      <c r="AA4434" s="8"/>
      <c r="AB4434" s="9"/>
      <c r="AC4434" s="8"/>
      <c r="AD4434" s="8"/>
      <c r="AE4434" s="9"/>
      <c r="AF4434" s="8"/>
      <c r="AG4434" s="8"/>
      <c r="AH4434" s="9"/>
      <c r="AI4434" s="13"/>
      <c r="AJ4434" s="8"/>
      <c r="AK4434" s="8"/>
      <c r="AL4434" s="8"/>
      <c r="AM4434" s="3"/>
    </row>
    <row r="4435" spans="1:39" s="10" customFormat="1" ht="18.95" customHeight="1" x14ac:dyDescent="0.25">
      <c r="A4435" s="8"/>
      <c r="B4435" s="8"/>
      <c r="C4435" s="8"/>
      <c r="D4435" s="9"/>
      <c r="E4435" s="8"/>
      <c r="F4435" s="8"/>
      <c r="G4435" s="9"/>
      <c r="H4435" s="8"/>
      <c r="I4435" s="8"/>
      <c r="J4435" s="9"/>
      <c r="K4435" s="8"/>
      <c r="L4435" s="8"/>
      <c r="M4435" s="9"/>
      <c r="N4435" s="8"/>
      <c r="O4435" s="8"/>
      <c r="P4435" s="9"/>
      <c r="Q4435" s="8"/>
      <c r="R4435" s="8"/>
      <c r="S4435" s="9"/>
      <c r="T4435" s="8"/>
      <c r="U4435" s="8"/>
      <c r="V4435" s="9"/>
      <c r="W4435" s="8"/>
      <c r="X4435" s="8"/>
      <c r="Y4435" s="9"/>
      <c r="Z4435" s="8"/>
      <c r="AA4435" s="8"/>
      <c r="AB4435" s="9"/>
      <c r="AC4435" s="8"/>
      <c r="AD4435" s="8"/>
      <c r="AE4435" s="9"/>
      <c r="AF4435" s="8"/>
      <c r="AG4435" s="8"/>
      <c r="AH4435" s="9"/>
      <c r="AI4435" s="13"/>
      <c r="AJ4435" s="8"/>
      <c r="AK4435" s="8"/>
      <c r="AL4435" s="8"/>
      <c r="AM4435" s="3"/>
    </row>
    <row r="4436" spans="1:39" s="10" customFormat="1" ht="18.95" customHeight="1" x14ac:dyDescent="0.25">
      <c r="A4436" s="8"/>
      <c r="B4436" s="8"/>
      <c r="C4436" s="8"/>
      <c r="D4436" s="9"/>
      <c r="E4436" s="8"/>
      <c r="F4436" s="8"/>
      <c r="G4436" s="9"/>
      <c r="H4436" s="8"/>
      <c r="I4436" s="8"/>
      <c r="J4436" s="9"/>
      <c r="K4436" s="8"/>
      <c r="L4436" s="8"/>
      <c r="M4436" s="9"/>
      <c r="N4436" s="8"/>
      <c r="O4436" s="8"/>
      <c r="P4436" s="9"/>
      <c r="Q4436" s="8"/>
      <c r="R4436" s="8"/>
      <c r="S4436" s="9"/>
      <c r="T4436" s="8"/>
      <c r="U4436" s="8"/>
      <c r="V4436" s="9"/>
      <c r="W4436" s="8"/>
      <c r="X4436" s="8"/>
      <c r="Y4436" s="9"/>
      <c r="Z4436" s="8"/>
      <c r="AA4436" s="8"/>
      <c r="AB4436" s="9"/>
      <c r="AC4436" s="8"/>
      <c r="AD4436" s="8"/>
      <c r="AE4436" s="9"/>
      <c r="AF4436" s="8"/>
      <c r="AG4436" s="8"/>
      <c r="AH4436" s="9"/>
      <c r="AI4436" s="13"/>
      <c r="AJ4436" s="8"/>
      <c r="AK4436" s="8"/>
      <c r="AL4436" s="8"/>
      <c r="AM4436" s="3"/>
    </row>
    <row r="4437" spans="1:39" s="10" customFormat="1" ht="18.95" customHeight="1" x14ac:dyDescent="0.25">
      <c r="A4437" s="8"/>
      <c r="B4437" s="8"/>
      <c r="C4437" s="8"/>
      <c r="D4437" s="9"/>
      <c r="E4437" s="8"/>
      <c r="F4437" s="8"/>
      <c r="G4437" s="9"/>
      <c r="H4437" s="8"/>
      <c r="I4437" s="8"/>
      <c r="J4437" s="9"/>
      <c r="K4437" s="8"/>
      <c r="L4437" s="8"/>
      <c r="M4437" s="9"/>
      <c r="N4437" s="8"/>
      <c r="O4437" s="8"/>
      <c r="P4437" s="9"/>
      <c r="Q4437" s="8"/>
      <c r="R4437" s="8"/>
      <c r="S4437" s="9"/>
      <c r="T4437" s="8"/>
      <c r="U4437" s="8"/>
      <c r="V4437" s="9"/>
      <c r="W4437" s="8"/>
      <c r="X4437" s="8"/>
      <c r="Y4437" s="9"/>
      <c r="Z4437" s="8"/>
      <c r="AA4437" s="8"/>
      <c r="AB4437" s="9"/>
      <c r="AC4437" s="8"/>
      <c r="AD4437" s="8"/>
      <c r="AE4437" s="9"/>
      <c r="AF4437" s="8"/>
      <c r="AG4437" s="8"/>
      <c r="AH4437" s="9"/>
      <c r="AI4437" s="13"/>
      <c r="AJ4437" s="8"/>
      <c r="AK4437" s="8"/>
      <c r="AL4437" s="8"/>
      <c r="AM4437" s="3"/>
    </row>
    <row r="4438" spans="1:39" s="10" customFormat="1" ht="18.95" customHeight="1" x14ac:dyDescent="0.25">
      <c r="A4438" s="8"/>
      <c r="B4438" s="8"/>
      <c r="C4438" s="8"/>
      <c r="D4438" s="9"/>
      <c r="E4438" s="8"/>
      <c r="F4438" s="8"/>
      <c r="G4438" s="9"/>
      <c r="H4438" s="8"/>
      <c r="I4438" s="8"/>
      <c r="J4438" s="9"/>
      <c r="K4438" s="8"/>
      <c r="L4438" s="8"/>
      <c r="M4438" s="9"/>
      <c r="N4438" s="8"/>
      <c r="O4438" s="8"/>
      <c r="P4438" s="9"/>
      <c r="Q4438" s="8"/>
      <c r="R4438" s="8"/>
      <c r="S4438" s="9"/>
      <c r="T4438" s="8"/>
      <c r="U4438" s="8"/>
      <c r="V4438" s="9"/>
      <c r="W4438" s="8"/>
      <c r="X4438" s="8"/>
      <c r="Y4438" s="9"/>
      <c r="Z4438" s="8"/>
      <c r="AA4438" s="8"/>
      <c r="AB4438" s="9"/>
      <c r="AC4438" s="8"/>
      <c r="AD4438" s="8"/>
      <c r="AE4438" s="9"/>
      <c r="AF4438" s="8"/>
      <c r="AG4438" s="8"/>
      <c r="AH4438" s="9"/>
      <c r="AI4438" s="13"/>
      <c r="AJ4438" s="8"/>
      <c r="AK4438" s="8"/>
      <c r="AL4438" s="8"/>
      <c r="AM4438" s="3"/>
    </row>
    <row r="4439" spans="1:39" s="10" customFormat="1" ht="18.95" customHeight="1" x14ac:dyDescent="0.25">
      <c r="A4439" s="8"/>
      <c r="B4439" s="8"/>
      <c r="C4439" s="8"/>
      <c r="D4439" s="9"/>
      <c r="E4439" s="8"/>
      <c r="F4439" s="8"/>
      <c r="G4439" s="9"/>
      <c r="H4439" s="8"/>
      <c r="I4439" s="8"/>
      <c r="J4439" s="9"/>
      <c r="K4439" s="8"/>
      <c r="L4439" s="8"/>
      <c r="M4439" s="9"/>
      <c r="N4439" s="8"/>
      <c r="O4439" s="8"/>
      <c r="P4439" s="9"/>
      <c r="Q4439" s="8"/>
      <c r="R4439" s="8"/>
      <c r="S4439" s="9"/>
      <c r="T4439" s="8"/>
      <c r="U4439" s="8"/>
      <c r="V4439" s="9"/>
      <c r="W4439" s="8"/>
      <c r="X4439" s="8"/>
      <c r="Y4439" s="9"/>
      <c r="Z4439" s="8"/>
      <c r="AA4439" s="8"/>
      <c r="AB4439" s="9"/>
      <c r="AC4439" s="8"/>
      <c r="AD4439" s="8"/>
      <c r="AE4439" s="9"/>
      <c r="AF4439" s="8"/>
      <c r="AG4439" s="8"/>
      <c r="AH4439" s="9"/>
      <c r="AI4439" s="13"/>
      <c r="AJ4439" s="8"/>
      <c r="AK4439" s="8"/>
      <c r="AL4439" s="8"/>
      <c r="AM4439" s="3"/>
    </row>
    <row r="4440" spans="1:39" s="10" customFormat="1" ht="18.95" customHeight="1" x14ac:dyDescent="0.25">
      <c r="A4440" s="8"/>
      <c r="B4440" s="8"/>
      <c r="C4440" s="8"/>
      <c r="D4440" s="9"/>
      <c r="E4440" s="8"/>
      <c r="F4440" s="8"/>
      <c r="G4440" s="9"/>
      <c r="H4440" s="8"/>
      <c r="I4440" s="8"/>
      <c r="J4440" s="9"/>
      <c r="K4440" s="8"/>
      <c r="L4440" s="8"/>
      <c r="M4440" s="9"/>
      <c r="N4440" s="8"/>
      <c r="O4440" s="8"/>
      <c r="P4440" s="9"/>
      <c r="Q4440" s="8"/>
      <c r="R4440" s="8"/>
      <c r="S4440" s="9"/>
      <c r="T4440" s="8"/>
      <c r="U4440" s="8"/>
      <c r="V4440" s="9"/>
      <c r="W4440" s="8"/>
      <c r="X4440" s="8"/>
      <c r="Y4440" s="9"/>
      <c r="Z4440" s="8"/>
      <c r="AA4440" s="8"/>
      <c r="AB4440" s="9"/>
      <c r="AC4440" s="8"/>
      <c r="AD4440" s="8"/>
      <c r="AE4440" s="9"/>
      <c r="AF4440" s="8"/>
      <c r="AG4440" s="8"/>
      <c r="AH4440" s="9"/>
      <c r="AI4440" s="13"/>
      <c r="AJ4440" s="8"/>
      <c r="AK4440" s="8"/>
      <c r="AL4440" s="8"/>
      <c r="AM4440" s="3"/>
    </row>
    <row r="4441" spans="1:39" s="10" customFormat="1" ht="18.95" customHeight="1" x14ac:dyDescent="0.25">
      <c r="A4441" s="8"/>
      <c r="B4441" s="8"/>
      <c r="C4441" s="8"/>
      <c r="D4441" s="9"/>
      <c r="E4441" s="8"/>
      <c r="F4441" s="8"/>
      <c r="G4441" s="9"/>
      <c r="H4441" s="8"/>
      <c r="I4441" s="8"/>
      <c r="J4441" s="9"/>
      <c r="K4441" s="8"/>
      <c r="L4441" s="8"/>
      <c r="M4441" s="9"/>
      <c r="N4441" s="8"/>
      <c r="O4441" s="8"/>
      <c r="P4441" s="9"/>
      <c r="Q4441" s="8"/>
      <c r="R4441" s="8"/>
      <c r="S4441" s="9"/>
      <c r="T4441" s="8"/>
      <c r="U4441" s="8"/>
      <c r="V4441" s="9"/>
      <c r="W4441" s="8"/>
      <c r="X4441" s="8"/>
      <c r="Y4441" s="9"/>
      <c r="Z4441" s="8"/>
      <c r="AA4441" s="8"/>
      <c r="AB4441" s="9"/>
      <c r="AC4441" s="8"/>
      <c r="AD4441" s="8"/>
      <c r="AE4441" s="9"/>
      <c r="AF4441" s="8"/>
      <c r="AG4441" s="8"/>
      <c r="AH4441" s="9"/>
      <c r="AI4441" s="13"/>
      <c r="AJ4441" s="8"/>
      <c r="AK4441" s="8"/>
      <c r="AL4441" s="8"/>
      <c r="AM4441" s="3"/>
    </row>
    <row r="4442" spans="1:39" s="10" customFormat="1" ht="18.95" customHeight="1" x14ac:dyDescent="0.25">
      <c r="A4442" s="8"/>
      <c r="B4442" s="8"/>
      <c r="C4442" s="8"/>
      <c r="D4442" s="9"/>
      <c r="E4442" s="8"/>
      <c r="F4442" s="8"/>
      <c r="G4442" s="9"/>
      <c r="H4442" s="8"/>
      <c r="I4442" s="8"/>
      <c r="J4442" s="9"/>
      <c r="K4442" s="8"/>
      <c r="L4442" s="8"/>
      <c r="M4442" s="9"/>
      <c r="N4442" s="8"/>
      <c r="O4442" s="8"/>
      <c r="P4442" s="9"/>
      <c r="Q4442" s="8"/>
      <c r="R4442" s="8"/>
      <c r="S4442" s="9"/>
      <c r="T4442" s="8"/>
      <c r="U4442" s="8"/>
      <c r="V4442" s="9"/>
      <c r="W4442" s="8"/>
      <c r="X4442" s="8"/>
      <c r="Y4442" s="9"/>
      <c r="Z4442" s="8"/>
      <c r="AA4442" s="8"/>
      <c r="AB4442" s="9"/>
      <c r="AC4442" s="8"/>
      <c r="AD4442" s="8"/>
      <c r="AE4442" s="9"/>
      <c r="AF4442" s="8"/>
      <c r="AG4442" s="8"/>
      <c r="AH4442" s="9"/>
      <c r="AI4442" s="13"/>
      <c r="AJ4442" s="8"/>
      <c r="AK4442" s="8"/>
      <c r="AL4442" s="8"/>
      <c r="AM4442" s="3"/>
    </row>
    <row r="4443" spans="1:39" s="10" customFormat="1" ht="18.95" customHeight="1" x14ac:dyDescent="0.25">
      <c r="A4443" s="8"/>
      <c r="B4443" s="8"/>
      <c r="C4443" s="8"/>
      <c r="D4443" s="9"/>
      <c r="E4443" s="8"/>
      <c r="F4443" s="8"/>
      <c r="G4443" s="9"/>
      <c r="H4443" s="8"/>
      <c r="I4443" s="8"/>
      <c r="J4443" s="9"/>
      <c r="K4443" s="8"/>
      <c r="L4443" s="8"/>
      <c r="M4443" s="9"/>
      <c r="N4443" s="8"/>
      <c r="O4443" s="8"/>
      <c r="P4443" s="9"/>
      <c r="Q4443" s="8"/>
      <c r="R4443" s="8"/>
      <c r="S4443" s="9"/>
      <c r="T4443" s="8"/>
      <c r="U4443" s="8"/>
      <c r="V4443" s="9"/>
      <c r="W4443" s="8"/>
      <c r="X4443" s="8"/>
      <c r="Y4443" s="9"/>
      <c r="Z4443" s="8"/>
      <c r="AA4443" s="8"/>
      <c r="AB4443" s="9"/>
      <c r="AC4443" s="8"/>
      <c r="AD4443" s="8"/>
      <c r="AE4443" s="9"/>
      <c r="AF4443" s="8"/>
      <c r="AG4443" s="8"/>
      <c r="AH4443" s="9"/>
      <c r="AI4443" s="13"/>
      <c r="AJ4443" s="8"/>
      <c r="AK4443" s="8"/>
      <c r="AL4443" s="8"/>
      <c r="AM4443" s="3"/>
    </row>
    <row r="4444" spans="1:39" s="10" customFormat="1" ht="18.95" customHeight="1" x14ac:dyDescent="0.25">
      <c r="A4444" s="8"/>
      <c r="B4444" s="8"/>
      <c r="C4444" s="8"/>
      <c r="D4444" s="9"/>
      <c r="E4444" s="8"/>
      <c r="F4444" s="8"/>
      <c r="G4444" s="9"/>
      <c r="H4444" s="8"/>
      <c r="I4444" s="8"/>
      <c r="J4444" s="9"/>
      <c r="K4444" s="8"/>
      <c r="L4444" s="8"/>
      <c r="M4444" s="9"/>
      <c r="N4444" s="8"/>
      <c r="O4444" s="8"/>
      <c r="P4444" s="9"/>
      <c r="Q4444" s="8"/>
      <c r="R4444" s="8"/>
      <c r="S4444" s="9"/>
      <c r="T4444" s="8"/>
      <c r="U4444" s="8"/>
      <c r="V4444" s="9"/>
      <c r="W4444" s="8"/>
      <c r="X4444" s="8"/>
      <c r="Y4444" s="9"/>
      <c r="Z4444" s="8"/>
      <c r="AA4444" s="8"/>
      <c r="AB4444" s="9"/>
      <c r="AC4444" s="8"/>
      <c r="AD4444" s="8"/>
      <c r="AE4444" s="9"/>
      <c r="AF4444" s="8"/>
      <c r="AG4444" s="8"/>
      <c r="AH4444" s="9"/>
      <c r="AI4444" s="13"/>
      <c r="AJ4444" s="8"/>
      <c r="AK4444" s="8"/>
      <c r="AL4444" s="8"/>
      <c r="AM4444" s="3"/>
    </row>
    <row r="4445" spans="1:39" s="10" customFormat="1" ht="18.95" customHeight="1" x14ac:dyDescent="0.25">
      <c r="A4445" s="8"/>
      <c r="B4445" s="8"/>
      <c r="C4445" s="8"/>
      <c r="D4445" s="9"/>
      <c r="E4445" s="8"/>
      <c r="F4445" s="8"/>
      <c r="G4445" s="9"/>
      <c r="H4445" s="8"/>
      <c r="I4445" s="8"/>
      <c r="J4445" s="9"/>
      <c r="K4445" s="8"/>
      <c r="L4445" s="8"/>
      <c r="M4445" s="9"/>
      <c r="N4445" s="8"/>
      <c r="O4445" s="8"/>
      <c r="P4445" s="9"/>
      <c r="Q4445" s="8"/>
      <c r="R4445" s="8"/>
      <c r="S4445" s="9"/>
      <c r="T4445" s="8"/>
      <c r="U4445" s="8"/>
      <c r="V4445" s="9"/>
      <c r="W4445" s="8"/>
      <c r="X4445" s="8"/>
      <c r="Y4445" s="9"/>
      <c r="Z4445" s="8"/>
      <c r="AA4445" s="8"/>
      <c r="AB4445" s="9"/>
      <c r="AC4445" s="8"/>
      <c r="AD4445" s="8"/>
      <c r="AE4445" s="9"/>
      <c r="AF4445" s="8"/>
      <c r="AG4445" s="8"/>
      <c r="AH4445" s="9"/>
      <c r="AI4445" s="13"/>
      <c r="AJ4445" s="8"/>
      <c r="AK4445" s="8"/>
      <c r="AL4445" s="8"/>
      <c r="AM4445" s="3"/>
    </row>
    <row r="4446" spans="1:39" s="10" customFormat="1" ht="18.95" customHeight="1" x14ac:dyDescent="0.25">
      <c r="A4446" s="8"/>
      <c r="B4446" s="8"/>
      <c r="C4446" s="8"/>
      <c r="D4446" s="9"/>
      <c r="E4446" s="8"/>
      <c r="F4446" s="8"/>
      <c r="G4446" s="9"/>
      <c r="H4446" s="8"/>
      <c r="I4446" s="8"/>
      <c r="J4446" s="9"/>
      <c r="K4446" s="8"/>
      <c r="L4446" s="8"/>
      <c r="M4446" s="9"/>
      <c r="N4446" s="8"/>
      <c r="O4446" s="8"/>
      <c r="P4446" s="9"/>
      <c r="Q4446" s="8"/>
      <c r="R4446" s="8"/>
      <c r="S4446" s="9"/>
      <c r="T4446" s="8"/>
      <c r="U4446" s="8"/>
      <c r="V4446" s="9"/>
      <c r="W4446" s="8"/>
      <c r="X4446" s="8"/>
      <c r="Y4446" s="9"/>
      <c r="Z4446" s="8"/>
      <c r="AA4446" s="8"/>
      <c r="AB4446" s="9"/>
      <c r="AC4446" s="8"/>
      <c r="AD4446" s="8"/>
      <c r="AE4446" s="9"/>
      <c r="AF4446" s="8"/>
      <c r="AG4446" s="8"/>
      <c r="AH4446" s="9"/>
      <c r="AI4446" s="13"/>
      <c r="AJ4446" s="8"/>
      <c r="AK4446" s="8"/>
      <c r="AL4446" s="8"/>
      <c r="AM4446" s="3"/>
    </row>
    <row r="4447" spans="1:39" s="10" customFormat="1" ht="18.95" customHeight="1" x14ac:dyDescent="0.25">
      <c r="A4447" s="8"/>
      <c r="B4447" s="8"/>
      <c r="C4447" s="8"/>
      <c r="D4447" s="9"/>
      <c r="E4447" s="8"/>
      <c r="F4447" s="8"/>
      <c r="G4447" s="9"/>
      <c r="H4447" s="8"/>
      <c r="I4447" s="8"/>
      <c r="J4447" s="9"/>
      <c r="K4447" s="8"/>
      <c r="L4447" s="8"/>
      <c r="M4447" s="9"/>
      <c r="N4447" s="8"/>
      <c r="O4447" s="8"/>
      <c r="P4447" s="9"/>
      <c r="Q4447" s="8"/>
      <c r="R4447" s="8"/>
      <c r="S4447" s="9"/>
      <c r="T4447" s="8"/>
      <c r="U4447" s="8"/>
      <c r="V4447" s="9"/>
      <c r="W4447" s="8"/>
      <c r="X4447" s="8"/>
      <c r="Y4447" s="9"/>
      <c r="Z4447" s="8"/>
      <c r="AA4447" s="8"/>
      <c r="AB4447" s="9"/>
      <c r="AC4447" s="8"/>
      <c r="AD4447" s="8"/>
      <c r="AE4447" s="9"/>
      <c r="AF4447" s="8"/>
      <c r="AG4447" s="8"/>
      <c r="AH4447" s="9"/>
      <c r="AI4447" s="13"/>
      <c r="AJ4447" s="8"/>
      <c r="AK4447" s="8"/>
      <c r="AL4447" s="8"/>
      <c r="AM4447" s="3"/>
    </row>
    <row r="4448" spans="1:39" s="10" customFormat="1" ht="18.95" customHeight="1" x14ac:dyDescent="0.25">
      <c r="A4448" s="8"/>
      <c r="B4448" s="8"/>
      <c r="C4448" s="8"/>
      <c r="D4448" s="9"/>
      <c r="E4448" s="8"/>
      <c r="F4448" s="8"/>
      <c r="G4448" s="9"/>
      <c r="H4448" s="8"/>
      <c r="I4448" s="8"/>
      <c r="J4448" s="9"/>
      <c r="K4448" s="8"/>
      <c r="L4448" s="8"/>
      <c r="M4448" s="9"/>
      <c r="N4448" s="8"/>
      <c r="O4448" s="8"/>
      <c r="P4448" s="9"/>
      <c r="Q4448" s="8"/>
      <c r="R4448" s="8"/>
      <c r="S4448" s="9"/>
      <c r="T4448" s="8"/>
      <c r="U4448" s="8"/>
      <c r="V4448" s="9"/>
      <c r="W4448" s="8"/>
      <c r="X4448" s="8"/>
      <c r="Y4448" s="9"/>
      <c r="Z4448" s="8"/>
      <c r="AA4448" s="8"/>
      <c r="AB4448" s="9"/>
      <c r="AC4448" s="8"/>
      <c r="AD4448" s="8"/>
      <c r="AE4448" s="9"/>
      <c r="AF4448" s="8"/>
      <c r="AG4448" s="8"/>
      <c r="AH4448" s="9"/>
      <c r="AI4448" s="13"/>
      <c r="AJ4448" s="8"/>
      <c r="AK4448" s="8"/>
      <c r="AL4448" s="8"/>
      <c r="AM4448" s="3"/>
    </row>
    <row r="4449" spans="1:39" s="10" customFormat="1" ht="18.95" customHeight="1" x14ac:dyDescent="0.25">
      <c r="A4449" s="8"/>
      <c r="B4449" s="8"/>
      <c r="C4449" s="8"/>
      <c r="D4449" s="9"/>
      <c r="E4449" s="8"/>
      <c r="F4449" s="8"/>
      <c r="G4449" s="9"/>
      <c r="H4449" s="8"/>
      <c r="I4449" s="8"/>
      <c r="J4449" s="9"/>
      <c r="K4449" s="8"/>
      <c r="L4449" s="8"/>
      <c r="M4449" s="9"/>
      <c r="N4449" s="8"/>
      <c r="O4449" s="8"/>
      <c r="P4449" s="9"/>
      <c r="Q4449" s="8"/>
      <c r="R4449" s="8"/>
      <c r="S4449" s="9"/>
      <c r="T4449" s="8"/>
      <c r="U4449" s="8"/>
      <c r="V4449" s="9"/>
      <c r="W4449" s="8"/>
      <c r="X4449" s="8"/>
      <c r="Y4449" s="9"/>
      <c r="Z4449" s="8"/>
      <c r="AA4449" s="8"/>
      <c r="AB4449" s="9"/>
      <c r="AC4449" s="8"/>
      <c r="AD4449" s="8"/>
      <c r="AE4449" s="9"/>
      <c r="AF4449" s="8"/>
      <c r="AG4449" s="8"/>
      <c r="AH4449" s="9"/>
      <c r="AI4449" s="13"/>
      <c r="AJ4449" s="8"/>
      <c r="AK4449" s="8"/>
      <c r="AL4449" s="8"/>
      <c r="AM4449" s="3"/>
    </row>
    <row r="4450" spans="1:39" s="10" customFormat="1" ht="18.95" customHeight="1" x14ac:dyDescent="0.25">
      <c r="A4450" s="8"/>
      <c r="B4450" s="8"/>
      <c r="C4450" s="8"/>
      <c r="D4450" s="9"/>
      <c r="E4450" s="8"/>
      <c r="F4450" s="8"/>
      <c r="G4450" s="9"/>
      <c r="H4450" s="8"/>
      <c r="I4450" s="8"/>
      <c r="J4450" s="9"/>
      <c r="K4450" s="8"/>
      <c r="L4450" s="8"/>
      <c r="M4450" s="9"/>
      <c r="N4450" s="8"/>
      <c r="O4450" s="8"/>
      <c r="P4450" s="9"/>
      <c r="Q4450" s="8"/>
      <c r="R4450" s="8"/>
      <c r="S4450" s="9"/>
      <c r="T4450" s="8"/>
      <c r="U4450" s="8"/>
      <c r="V4450" s="9"/>
      <c r="W4450" s="8"/>
      <c r="X4450" s="8"/>
      <c r="Y4450" s="9"/>
      <c r="Z4450" s="8"/>
      <c r="AA4450" s="8"/>
      <c r="AB4450" s="9"/>
      <c r="AC4450" s="8"/>
      <c r="AD4450" s="8"/>
      <c r="AE4450" s="9"/>
      <c r="AF4450" s="8"/>
      <c r="AG4450" s="8"/>
      <c r="AH4450" s="9"/>
      <c r="AI4450" s="13"/>
      <c r="AJ4450" s="8"/>
      <c r="AK4450" s="8"/>
      <c r="AL4450" s="8"/>
      <c r="AM4450" s="3"/>
    </row>
    <row r="4451" spans="1:39" s="10" customFormat="1" ht="18.95" customHeight="1" x14ac:dyDescent="0.25">
      <c r="A4451" s="8"/>
      <c r="B4451" s="8"/>
      <c r="C4451" s="8"/>
      <c r="D4451" s="9"/>
      <c r="E4451" s="8"/>
      <c r="F4451" s="8"/>
      <c r="G4451" s="9"/>
      <c r="H4451" s="8"/>
      <c r="I4451" s="8"/>
      <c r="J4451" s="9"/>
      <c r="K4451" s="8"/>
      <c r="L4451" s="8"/>
      <c r="M4451" s="9"/>
      <c r="N4451" s="8"/>
      <c r="O4451" s="8"/>
      <c r="P4451" s="9"/>
      <c r="Q4451" s="8"/>
      <c r="R4451" s="8"/>
      <c r="S4451" s="9"/>
      <c r="T4451" s="8"/>
      <c r="U4451" s="8"/>
      <c r="V4451" s="9"/>
      <c r="W4451" s="8"/>
      <c r="X4451" s="8"/>
      <c r="Y4451" s="9"/>
      <c r="Z4451" s="8"/>
      <c r="AA4451" s="8"/>
      <c r="AB4451" s="9"/>
      <c r="AC4451" s="8"/>
      <c r="AD4451" s="8"/>
      <c r="AE4451" s="9"/>
      <c r="AF4451" s="8"/>
      <c r="AG4451" s="8"/>
      <c r="AH4451" s="9"/>
      <c r="AI4451" s="13"/>
      <c r="AJ4451" s="8"/>
      <c r="AK4451" s="8"/>
      <c r="AL4451" s="8"/>
      <c r="AM4451" s="3"/>
    </row>
    <row r="4452" spans="1:39" s="10" customFormat="1" ht="18.95" customHeight="1" x14ac:dyDescent="0.25">
      <c r="A4452" s="8"/>
      <c r="B4452" s="8"/>
      <c r="C4452" s="8"/>
      <c r="D4452" s="9"/>
      <c r="E4452" s="8"/>
      <c r="F4452" s="8"/>
      <c r="G4452" s="9"/>
      <c r="H4452" s="8"/>
      <c r="I4452" s="8"/>
      <c r="J4452" s="9"/>
      <c r="K4452" s="8"/>
      <c r="L4452" s="8"/>
      <c r="M4452" s="9"/>
      <c r="N4452" s="8"/>
      <c r="O4452" s="8"/>
      <c r="P4452" s="9"/>
      <c r="Q4452" s="8"/>
      <c r="R4452" s="8"/>
      <c r="S4452" s="9"/>
      <c r="T4452" s="8"/>
      <c r="U4452" s="8"/>
      <c r="V4452" s="9"/>
      <c r="W4452" s="8"/>
      <c r="X4452" s="8"/>
      <c r="Y4452" s="9"/>
      <c r="Z4452" s="8"/>
      <c r="AA4452" s="8"/>
      <c r="AB4452" s="9"/>
      <c r="AC4452" s="8"/>
      <c r="AD4452" s="8"/>
      <c r="AE4452" s="9"/>
      <c r="AF4452" s="8"/>
      <c r="AG4452" s="8"/>
      <c r="AH4452" s="9"/>
      <c r="AI4452" s="13"/>
      <c r="AJ4452" s="8"/>
      <c r="AK4452" s="8"/>
      <c r="AL4452" s="8"/>
      <c r="AM4452" s="3"/>
    </row>
    <row r="4453" spans="1:39" s="10" customFormat="1" ht="18.95" customHeight="1" x14ac:dyDescent="0.25">
      <c r="A4453" s="8"/>
      <c r="B4453" s="8"/>
      <c r="C4453" s="8"/>
      <c r="D4453" s="9"/>
      <c r="E4453" s="8"/>
      <c r="F4453" s="8"/>
      <c r="G4453" s="9"/>
      <c r="H4453" s="8"/>
      <c r="I4453" s="8"/>
      <c r="J4453" s="9"/>
      <c r="K4453" s="8"/>
      <c r="L4453" s="8"/>
      <c r="M4453" s="9"/>
      <c r="N4453" s="8"/>
      <c r="O4453" s="8"/>
      <c r="P4453" s="9"/>
      <c r="Q4453" s="8"/>
      <c r="R4453" s="8"/>
      <c r="S4453" s="9"/>
      <c r="T4453" s="8"/>
      <c r="U4453" s="8"/>
      <c r="V4453" s="9"/>
      <c r="W4453" s="8"/>
      <c r="X4453" s="8"/>
      <c r="Y4453" s="9"/>
      <c r="Z4453" s="8"/>
      <c r="AA4453" s="8"/>
      <c r="AB4453" s="9"/>
      <c r="AC4453" s="8"/>
      <c r="AD4453" s="8"/>
      <c r="AE4453" s="9"/>
      <c r="AF4453" s="8"/>
      <c r="AG4453" s="8"/>
      <c r="AH4453" s="9"/>
      <c r="AI4453" s="13"/>
      <c r="AJ4453" s="8"/>
      <c r="AK4453" s="8"/>
      <c r="AL4453" s="8"/>
      <c r="AM4453" s="3"/>
    </row>
    <row r="4454" spans="1:39" s="10" customFormat="1" ht="18.95" customHeight="1" x14ac:dyDescent="0.25">
      <c r="A4454" s="8"/>
      <c r="B4454" s="8"/>
      <c r="C4454" s="8"/>
      <c r="D4454" s="9"/>
      <c r="E4454" s="8"/>
      <c r="F4454" s="8"/>
      <c r="G4454" s="9"/>
      <c r="H4454" s="8"/>
      <c r="I4454" s="8"/>
      <c r="J4454" s="9"/>
      <c r="K4454" s="8"/>
      <c r="L4454" s="8"/>
      <c r="M4454" s="9"/>
      <c r="N4454" s="8"/>
      <c r="O4454" s="8"/>
      <c r="P4454" s="9"/>
      <c r="Q4454" s="8"/>
      <c r="R4454" s="8"/>
      <c r="S4454" s="9"/>
      <c r="T4454" s="8"/>
      <c r="U4454" s="8"/>
      <c r="V4454" s="9"/>
      <c r="W4454" s="8"/>
      <c r="X4454" s="8"/>
      <c r="Y4454" s="9"/>
      <c r="Z4454" s="8"/>
      <c r="AA4454" s="8"/>
      <c r="AB4454" s="9"/>
      <c r="AC4454" s="8"/>
      <c r="AD4454" s="8"/>
      <c r="AE4454" s="9"/>
      <c r="AF4454" s="8"/>
      <c r="AG4454" s="8"/>
      <c r="AH4454" s="9"/>
      <c r="AI4454" s="13"/>
      <c r="AJ4454" s="8"/>
      <c r="AK4454" s="8"/>
      <c r="AL4454" s="8"/>
      <c r="AM4454" s="3"/>
    </row>
    <row r="4455" spans="1:39" s="10" customFormat="1" ht="18.95" customHeight="1" x14ac:dyDescent="0.25">
      <c r="A4455" s="8"/>
      <c r="B4455" s="8"/>
      <c r="C4455" s="8"/>
      <c r="D4455" s="9"/>
      <c r="E4455" s="8"/>
      <c r="F4455" s="8"/>
      <c r="G4455" s="9"/>
      <c r="H4455" s="8"/>
      <c r="I4455" s="8"/>
      <c r="J4455" s="9"/>
      <c r="K4455" s="8"/>
      <c r="L4455" s="8"/>
      <c r="M4455" s="9"/>
      <c r="N4455" s="8"/>
      <c r="O4455" s="8"/>
      <c r="P4455" s="9"/>
      <c r="Q4455" s="8"/>
      <c r="R4455" s="8"/>
      <c r="S4455" s="9"/>
      <c r="T4455" s="8"/>
      <c r="U4455" s="8"/>
      <c r="V4455" s="9"/>
      <c r="W4455" s="8"/>
      <c r="X4455" s="8"/>
      <c r="Y4455" s="9"/>
      <c r="Z4455" s="8"/>
      <c r="AA4455" s="8"/>
      <c r="AB4455" s="9"/>
      <c r="AC4455" s="8"/>
      <c r="AD4455" s="8"/>
      <c r="AE4455" s="9"/>
      <c r="AF4455" s="8"/>
      <c r="AG4455" s="8"/>
      <c r="AH4455" s="9"/>
      <c r="AI4455" s="13"/>
      <c r="AJ4455" s="8"/>
      <c r="AK4455" s="8"/>
      <c r="AL4455" s="8"/>
      <c r="AM4455" s="3"/>
    </row>
    <row r="4456" spans="1:39" s="10" customFormat="1" ht="18.95" customHeight="1" x14ac:dyDescent="0.25">
      <c r="A4456" s="8"/>
      <c r="B4456" s="8"/>
      <c r="C4456" s="8"/>
      <c r="D4456" s="9"/>
      <c r="E4456" s="8"/>
      <c r="F4456" s="8"/>
      <c r="G4456" s="9"/>
      <c r="H4456" s="8"/>
      <c r="I4456" s="8"/>
      <c r="J4456" s="9"/>
      <c r="K4456" s="8"/>
      <c r="L4456" s="8"/>
      <c r="M4456" s="9"/>
      <c r="N4456" s="8"/>
      <c r="O4456" s="8"/>
      <c r="P4456" s="9"/>
      <c r="Q4456" s="8"/>
      <c r="R4456" s="8"/>
      <c r="S4456" s="9"/>
      <c r="T4456" s="8"/>
      <c r="U4456" s="8"/>
      <c r="V4456" s="9"/>
      <c r="W4456" s="8"/>
      <c r="X4456" s="8"/>
      <c r="Y4456" s="9"/>
      <c r="Z4456" s="8"/>
      <c r="AA4456" s="8"/>
      <c r="AB4456" s="9"/>
      <c r="AC4456" s="8"/>
      <c r="AD4456" s="8"/>
      <c r="AE4456" s="9"/>
      <c r="AF4456" s="8"/>
      <c r="AG4456" s="8"/>
      <c r="AH4456" s="9"/>
      <c r="AI4456" s="13"/>
      <c r="AJ4456" s="8"/>
      <c r="AK4456" s="8"/>
      <c r="AL4456" s="8"/>
      <c r="AM4456" s="3"/>
    </row>
    <row r="4457" spans="1:39" s="10" customFormat="1" ht="18.95" customHeight="1" x14ac:dyDescent="0.25">
      <c r="A4457" s="8"/>
      <c r="B4457" s="8"/>
      <c r="C4457" s="8"/>
      <c r="D4457" s="9"/>
      <c r="E4457" s="8"/>
      <c r="F4457" s="8"/>
      <c r="G4457" s="9"/>
      <c r="H4457" s="8"/>
      <c r="I4457" s="8"/>
      <c r="J4457" s="9"/>
      <c r="K4457" s="8"/>
      <c r="L4457" s="8"/>
      <c r="M4457" s="9"/>
      <c r="N4457" s="8"/>
      <c r="O4457" s="8"/>
      <c r="P4457" s="9"/>
      <c r="Q4457" s="8"/>
      <c r="R4457" s="8"/>
      <c r="S4457" s="9"/>
      <c r="T4457" s="8"/>
      <c r="U4457" s="8"/>
      <c r="V4457" s="9"/>
      <c r="W4457" s="8"/>
      <c r="X4457" s="8"/>
      <c r="Y4457" s="9"/>
      <c r="Z4457" s="8"/>
      <c r="AA4457" s="8"/>
      <c r="AB4457" s="9"/>
      <c r="AC4457" s="8"/>
      <c r="AD4457" s="8"/>
      <c r="AE4457" s="9"/>
      <c r="AF4457" s="8"/>
      <c r="AG4457" s="8"/>
      <c r="AH4457" s="9"/>
      <c r="AI4457" s="13"/>
      <c r="AJ4457" s="8"/>
      <c r="AK4457" s="8"/>
      <c r="AL4457" s="8"/>
      <c r="AM4457" s="3"/>
    </row>
    <row r="4458" spans="1:39" s="10" customFormat="1" ht="18.95" customHeight="1" x14ac:dyDescent="0.25">
      <c r="A4458" s="8"/>
      <c r="B4458" s="8"/>
      <c r="C4458" s="8"/>
      <c r="D4458" s="9"/>
      <c r="E4458" s="8"/>
      <c r="F4458" s="8"/>
      <c r="G4458" s="9"/>
      <c r="H4458" s="8"/>
      <c r="I4458" s="8"/>
      <c r="J4458" s="9"/>
      <c r="K4458" s="8"/>
      <c r="L4458" s="8"/>
      <c r="M4458" s="9"/>
      <c r="N4458" s="8"/>
      <c r="O4458" s="8"/>
      <c r="P4458" s="9"/>
      <c r="Q4458" s="8"/>
      <c r="R4458" s="8"/>
      <c r="S4458" s="9"/>
      <c r="T4458" s="8"/>
      <c r="U4458" s="8"/>
      <c r="V4458" s="9"/>
      <c r="W4458" s="8"/>
      <c r="X4458" s="8"/>
      <c r="Y4458" s="9"/>
      <c r="Z4458" s="8"/>
      <c r="AA4458" s="8"/>
      <c r="AB4458" s="9"/>
      <c r="AC4458" s="8"/>
      <c r="AD4458" s="8"/>
      <c r="AE4458" s="9"/>
      <c r="AF4458" s="8"/>
      <c r="AG4458" s="8"/>
      <c r="AH4458" s="9"/>
      <c r="AI4458" s="13"/>
      <c r="AJ4458" s="8"/>
      <c r="AK4458" s="8"/>
      <c r="AL4458" s="8"/>
      <c r="AM4458" s="3"/>
    </row>
    <row r="4459" spans="1:39" s="10" customFormat="1" ht="18.95" customHeight="1" x14ac:dyDescent="0.25">
      <c r="A4459" s="8"/>
      <c r="B4459" s="8"/>
      <c r="C4459" s="8"/>
      <c r="D4459" s="9"/>
      <c r="E4459" s="8"/>
      <c r="F4459" s="8"/>
      <c r="G4459" s="9"/>
      <c r="H4459" s="8"/>
      <c r="I4459" s="8"/>
      <c r="J4459" s="9"/>
      <c r="K4459" s="8"/>
      <c r="L4459" s="8"/>
      <c r="M4459" s="9"/>
      <c r="N4459" s="8"/>
      <c r="O4459" s="8"/>
      <c r="P4459" s="9"/>
      <c r="Q4459" s="8"/>
      <c r="R4459" s="8"/>
      <c r="S4459" s="9"/>
      <c r="T4459" s="8"/>
      <c r="U4459" s="8"/>
      <c r="V4459" s="9"/>
      <c r="W4459" s="8"/>
      <c r="X4459" s="8"/>
      <c r="Y4459" s="9"/>
      <c r="Z4459" s="8"/>
      <c r="AA4459" s="8"/>
      <c r="AB4459" s="9"/>
      <c r="AC4459" s="8"/>
      <c r="AD4459" s="8"/>
      <c r="AE4459" s="9"/>
      <c r="AF4459" s="8"/>
      <c r="AG4459" s="8"/>
      <c r="AH4459" s="9"/>
      <c r="AI4459" s="13"/>
      <c r="AJ4459" s="8"/>
      <c r="AK4459" s="8"/>
      <c r="AL4459" s="8"/>
      <c r="AM4459" s="3"/>
    </row>
    <row r="4460" spans="1:39" s="10" customFormat="1" ht="18.95" customHeight="1" x14ac:dyDescent="0.25">
      <c r="A4460" s="8"/>
      <c r="B4460" s="8"/>
      <c r="C4460" s="8"/>
      <c r="D4460" s="9"/>
      <c r="E4460" s="8"/>
      <c r="F4460" s="8"/>
      <c r="G4460" s="9"/>
      <c r="H4460" s="8"/>
      <c r="I4460" s="8"/>
      <c r="J4460" s="9"/>
      <c r="K4460" s="8"/>
      <c r="L4460" s="8"/>
      <c r="M4460" s="9"/>
      <c r="N4460" s="8"/>
      <c r="O4460" s="8"/>
      <c r="P4460" s="9"/>
      <c r="Q4460" s="8"/>
      <c r="R4460" s="8"/>
      <c r="S4460" s="9"/>
      <c r="T4460" s="8"/>
      <c r="U4460" s="8"/>
      <c r="V4460" s="9"/>
      <c r="W4460" s="8"/>
      <c r="X4460" s="8"/>
      <c r="Y4460" s="9"/>
      <c r="Z4460" s="8"/>
      <c r="AA4460" s="8"/>
      <c r="AB4460" s="9"/>
      <c r="AC4460" s="8"/>
      <c r="AD4460" s="8"/>
      <c r="AE4460" s="9"/>
      <c r="AF4460" s="8"/>
      <c r="AG4460" s="8"/>
      <c r="AH4460" s="9"/>
      <c r="AI4460" s="13"/>
      <c r="AJ4460" s="8"/>
      <c r="AK4460" s="8"/>
      <c r="AL4460" s="8"/>
      <c r="AM4460" s="3"/>
    </row>
    <row r="4461" spans="1:39" s="10" customFormat="1" ht="18.95" customHeight="1" x14ac:dyDescent="0.25">
      <c r="A4461" s="8"/>
      <c r="B4461" s="8"/>
      <c r="C4461" s="8"/>
      <c r="D4461" s="9"/>
      <c r="E4461" s="8"/>
      <c r="F4461" s="8"/>
      <c r="G4461" s="9"/>
      <c r="H4461" s="8"/>
      <c r="I4461" s="8"/>
      <c r="J4461" s="9"/>
      <c r="K4461" s="8"/>
      <c r="L4461" s="8"/>
      <c r="M4461" s="9"/>
      <c r="N4461" s="8"/>
      <c r="O4461" s="8"/>
      <c r="P4461" s="9"/>
      <c r="Q4461" s="8"/>
      <c r="R4461" s="8"/>
      <c r="S4461" s="9"/>
      <c r="T4461" s="8"/>
      <c r="U4461" s="8"/>
      <c r="V4461" s="9"/>
      <c r="W4461" s="8"/>
      <c r="X4461" s="8"/>
      <c r="Y4461" s="9"/>
      <c r="Z4461" s="8"/>
      <c r="AA4461" s="8"/>
      <c r="AB4461" s="9"/>
      <c r="AC4461" s="8"/>
      <c r="AD4461" s="8"/>
      <c r="AE4461" s="9"/>
      <c r="AF4461" s="8"/>
      <c r="AG4461" s="8"/>
      <c r="AH4461" s="9"/>
      <c r="AI4461" s="13"/>
      <c r="AJ4461" s="8"/>
      <c r="AK4461" s="8"/>
      <c r="AL4461" s="8"/>
      <c r="AM4461" s="3"/>
    </row>
    <row r="4462" spans="1:39" s="10" customFormat="1" ht="18.95" customHeight="1" x14ac:dyDescent="0.25">
      <c r="A4462" s="8"/>
      <c r="B4462" s="8"/>
      <c r="C4462" s="8"/>
      <c r="D4462" s="9"/>
      <c r="E4462" s="8"/>
      <c r="F4462" s="8"/>
      <c r="G4462" s="9"/>
      <c r="H4462" s="8"/>
      <c r="I4462" s="8"/>
      <c r="J4462" s="9"/>
      <c r="K4462" s="8"/>
      <c r="L4462" s="8"/>
      <c r="M4462" s="9"/>
      <c r="N4462" s="8"/>
      <c r="O4462" s="8"/>
      <c r="P4462" s="9"/>
      <c r="Q4462" s="8"/>
      <c r="R4462" s="8"/>
      <c r="S4462" s="9"/>
      <c r="T4462" s="8"/>
      <c r="U4462" s="8"/>
      <c r="V4462" s="9"/>
      <c r="W4462" s="8"/>
      <c r="X4462" s="8"/>
      <c r="Y4462" s="9"/>
      <c r="Z4462" s="8"/>
      <c r="AA4462" s="8"/>
      <c r="AB4462" s="9"/>
      <c r="AC4462" s="8"/>
      <c r="AD4462" s="8"/>
      <c r="AE4462" s="9"/>
      <c r="AF4462" s="8"/>
      <c r="AG4462" s="8"/>
      <c r="AH4462" s="9"/>
      <c r="AI4462" s="13"/>
      <c r="AJ4462" s="8"/>
      <c r="AK4462" s="8"/>
      <c r="AL4462" s="8"/>
      <c r="AM4462" s="3"/>
    </row>
    <row r="4463" spans="1:39" s="10" customFormat="1" ht="18.95" customHeight="1" x14ac:dyDescent="0.25">
      <c r="A4463" s="8"/>
      <c r="B4463" s="8"/>
      <c r="C4463" s="8"/>
      <c r="D4463" s="9"/>
      <c r="E4463" s="8"/>
      <c r="F4463" s="8"/>
      <c r="G4463" s="9"/>
      <c r="H4463" s="8"/>
      <c r="I4463" s="8"/>
      <c r="J4463" s="9"/>
      <c r="K4463" s="8"/>
      <c r="L4463" s="8"/>
      <c r="M4463" s="9"/>
      <c r="N4463" s="8"/>
      <c r="O4463" s="8"/>
      <c r="P4463" s="9"/>
      <c r="Q4463" s="8"/>
      <c r="R4463" s="8"/>
      <c r="S4463" s="9"/>
      <c r="T4463" s="8"/>
      <c r="U4463" s="8"/>
      <c r="V4463" s="9"/>
      <c r="W4463" s="8"/>
      <c r="X4463" s="8"/>
      <c r="Y4463" s="9"/>
      <c r="Z4463" s="8"/>
      <c r="AA4463" s="8"/>
      <c r="AB4463" s="9"/>
      <c r="AC4463" s="8"/>
      <c r="AD4463" s="8"/>
      <c r="AE4463" s="9"/>
      <c r="AF4463" s="8"/>
      <c r="AG4463" s="8"/>
      <c r="AH4463" s="9"/>
      <c r="AI4463" s="13"/>
      <c r="AJ4463" s="8"/>
      <c r="AK4463" s="8"/>
      <c r="AL4463" s="8"/>
      <c r="AM4463" s="3"/>
    </row>
    <row r="4464" spans="1:39" s="10" customFormat="1" ht="18.95" customHeight="1" x14ac:dyDescent="0.25">
      <c r="A4464" s="8"/>
      <c r="B4464" s="8"/>
      <c r="C4464" s="8"/>
      <c r="D4464" s="9"/>
      <c r="E4464" s="8"/>
      <c r="F4464" s="8"/>
      <c r="G4464" s="9"/>
      <c r="H4464" s="8"/>
      <c r="I4464" s="8"/>
      <c r="J4464" s="9"/>
      <c r="K4464" s="8"/>
      <c r="L4464" s="8"/>
      <c r="M4464" s="9"/>
      <c r="N4464" s="8"/>
      <c r="O4464" s="8"/>
      <c r="P4464" s="9"/>
      <c r="Q4464" s="8"/>
      <c r="R4464" s="8"/>
      <c r="S4464" s="9"/>
      <c r="T4464" s="8"/>
      <c r="U4464" s="8"/>
      <c r="V4464" s="9"/>
      <c r="W4464" s="8"/>
      <c r="X4464" s="8"/>
      <c r="Y4464" s="9"/>
      <c r="Z4464" s="8"/>
      <c r="AA4464" s="8"/>
      <c r="AB4464" s="9"/>
      <c r="AC4464" s="8"/>
      <c r="AD4464" s="8"/>
      <c r="AE4464" s="9"/>
      <c r="AF4464" s="8"/>
      <c r="AG4464" s="8"/>
      <c r="AH4464" s="9"/>
      <c r="AI4464" s="13"/>
      <c r="AJ4464" s="8"/>
      <c r="AK4464" s="8"/>
      <c r="AL4464" s="8"/>
      <c r="AM4464" s="3"/>
    </row>
    <row r="4465" spans="1:39" s="10" customFormat="1" ht="18.95" customHeight="1" x14ac:dyDescent="0.25">
      <c r="A4465" s="8"/>
      <c r="B4465" s="8"/>
      <c r="C4465" s="8"/>
      <c r="D4465" s="9"/>
      <c r="E4465" s="8"/>
      <c r="F4465" s="8"/>
      <c r="G4465" s="9"/>
      <c r="H4465" s="8"/>
      <c r="I4465" s="8"/>
      <c r="J4465" s="9"/>
      <c r="K4465" s="8"/>
      <c r="L4465" s="8"/>
      <c r="M4465" s="9"/>
      <c r="N4465" s="8"/>
      <c r="O4465" s="8"/>
      <c r="P4465" s="9"/>
      <c r="Q4465" s="8"/>
      <c r="R4465" s="8"/>
      <c r="S4465" s="9"/>
      <c r="T4465" s="8"/>
      <c r="U4465" s="8"/>
      <c r="V4465" s="9"/>
      <c r="W4465" s="8"/>
      <c r="X4465" s="8"/>
      <c r="Y4465" s="9"/>
      <c r="Z4465" s="8"/>
      <c r="AA4465" s="8"/>
      <c r="AB4465" s="9"/>
      <c r="AC4465" s="8"/>
      <c r="AD4465" s="8"/>
      <c r="AE4465" s="9"/>
      <c r="AF4465" s="8"/>
      <c r="AG4465" s="8"/>
      <c r="AH4465" s="9"/>
      <c r="AI4465" s="13"/>
      <c r="AJ4465" s="8"/>
      <c r="AK4465" s="8"/>
      <c r="AL4465" s="8"/>
      <c r="AM4465" s="3"/>
    </row>
    <row r="4466" spans="1:39" s="10" customFormat="1" ht="18.95" customHeight="1" x14ac:dyDescent="0.25">
      <c r="A4466" s="8"/>
      <c r="B4466" s="8"/>
      <c r="C4466" s="8"/>
      <c r="D4466" s="9"/>
      <c r="E4466" s="8"/>
      <c r="F4466" s="8"/>
      <c r="G4466" s="9"/>
      <c r="H4466" s="8"/>
      <c r="I4466" s="8"/>
      <c r="J4466" s="9"/>
      <c r="K4466" s="8"/>
      <c r="L4466" s="8"/>
      <c r="M4466" s="9"/>
      <c r="N4466" s="8"/>
      <c r="O4466" s="8"/>
      <c r="P4466" s="9"/>
      <c r="Q4466" s="8"/>
      <c r="R4466" s="8"/>
      <c r="S4466" s="9"/>
      <c r="T4466" s="8"/>
      <c r="U4466" s="8"/>
      <c r="V4466" s="9"/>
      <c r="W4466" s="8"/>
      <c r="X4466" s="8"/>
      <c r="Y4466" s="9"/>
      <c r="Z4466" s="8"/>
      <c r="AA4466" s="8"/>
      <c r="AB4466" s="9"/>
      <c r="AC4466" s="8"/>
      <c r="AD4466" s="8"/>
      <c r="AE4466" s="9"/>
      <c r="AF4466" s="8"/>
      <c r="AG4466" s="8"/>
      <c r="AH4466" s="9"/>
      <c r="AI4466" s="13"/>
      <c r="AJ4466" s="8"/>
      <c r="AK4466" s="8"/>
      <c r="AL4466" s="8"/>
      <c r="AM4466" s="3"/>
    </row>
    <row r="4467" spans="1:39" s="10" customFormat="1" ht="18.95" customHeight="1" x14ac:dyDescent="0.25">
      <c r="A4467" s="8"/>
      <c r="B4467" s="8"/>
      <c r="C4467" s="8"/>
      <c r="D4467" s="9"/>
      <c r="E4467" s="8"/>
      <c r="F4467" s="8"/>
      <c r="G4467" s="9"/>
      <c r="H4467" s="8"/>
      <c r="I4467" s="8"/>
      <c r="J4467" s="9"/>
      <c r="K4467" s="8"/>
      <c r="L4467" s="8"/>
      <c r="M4467" s="9"/>
      <c r="N4467" s="8"/>
      <c r="O4467" s="8"/>
      <c r="P4467" s="9"/>
      <c r="Q4467" s="8"/>
      <c r="R4467" s="8"/>
      <c r="S4467" s="9"/>
      <c r="T4467" s="8"/>
      <c r="U4467" s="8"/>
      <c r="V4467" s="9"/>
      <c r="W4467" s="8"/>
      <c r="X4467" s="8"/>
      <c r="Y4467" s="9"/>
      <c r="Z4467" s="8"/>
      <c r="AA4467" s="8"/>
      <c r="AB4467" s="9"/>
      <c r="AC4467" s="8"/>
      <c r="AD4467" s="8"/>
      <c r="AE4467" s="9"/>
      <c r="AF4467" s="8"/>
      <c r="AG4467" s="8"/>
      <c r="AH4467" s="9"/>
      <c r="AI4467" s="13"/>
      <c r="AJ4467" s="8"/>
      <c r="AK4467" s="8"/>
      <c r="AL4467" s="8"/>
      <c r="AM4467" s="3"/>
    </row>
    <row r="4468" spans="1:39" s="10" customFormat="1" ht="18.95" customHeight="1" x14ac:dyDescent="0.25">
      <c r="A4468" s="8"/>
      <c r="B4468" s="8"/>
      <c r="C4468" s="8"/>
      <c r="D4468" s="9"/>
      <c r="E4468" s="8"/>
      <c r="F4468" s="8"/>
      <c r="G4468" s="9"/>
      <c r="H4468" s="8"/>
      <c r="I4468" s="8"/>
      <c r="J4468" s="9"/>
      <c r="K4468" s="8"/>
      <c r="L4468" s="8"/>
      <c r="M4468" s="9"/>
      <c r="N4468" s="8"/>
      <c r="O4468" s="8"/>
      <c r="P4468" s="9"/>
      <c r="Q4468" s="8"/>
      <c r="R4468" s="8"/>
      <c r="S4468" s="9"/>
      <c r="T4468" s="8"/>
      <c r="U4468" s="8"/>
      <c r="V4468" s="9"/>
      <c r="W4468" s="8"/>
      <c r="X4468" s="8"/>
      <c r="Y4468" s="9"/>
      <c r="Z4468" s="8"/>
      <c r="AA4468" s="8"/>
      <c r="AB4468" s="9"/>
      <c r="AC4468" s="8"/>
      <c r="AD4468" s="8"/>
      <c r="AE4468" s="9"/>
      <c r="AF4468" s="8"/>
      <c r="AG4468" s="8"/>
      <c r="AH4468" s="9"/>
      <c r="AI4468" s="13"/>
      <c r="AJ4468" s="8"/>
      <c r="AK4468" s="8"/>
      <c r="AL4468" s="8"/>
      <c r="AM4468" s="3"/>
    </row>
    <row r="4469" spans="1:39" s="10" customFormat="1" ht="18.95" customHeight="1" x14ac:dyDescent="0.25">
      <c r="A4469" s="8"/>
      <c r="B4469" s="8"/>
      <c r="C4469" s="8"/>
      <c r="D4469" s="9"/>
      <c r="E4469" s="8"/>
      <c r="F4469" s="8"/>
      <c r="G4469" s="9"/>
      <c r="H4469" s="8"/>
      <c r="I4469" s="8"/>
      <c r="J4469" s="9"/>
      <c r="K4469" s="8"/>
      <c r="L4469" s="8"/>
      <c r="M4469" s="9"/>
      <c r="N4469" s="8"/>
      <c r="O4469" s="8"/>
      <c r="P4469" s="9"/>
      <c r="Q4469" s="8"/>
      <c r="R4469" s="8"/>
      <c r="S4469" s="9"/>
      <c r="T4469" s="8"/>
      <c r="U4469" s="8"/>
      <c r="V4469" s="9"/>
      <c r="W4469" s="8"/>
      <c r="X4469" s="8"/>
      <c r="Y4469" s="9"/>
      <c r="Z4469" s="8"/>
      <c r="AA4469" s="8"/>
      <c r="AB4469" s="9"/>
      <c r="AC4469" s="8"/>
      <c r="AD4469" s="8"/>
      <c r="AE4469" s="9"/>
      <c r="AF4469" s="8"/>
      <c r="AG4469" s="8"/>
      <c r="AH4469" s="9"/>
      <c r="AI4469" s="13"/>
      <c r="AJ4469" s="8"/>
      <c r="AK4469" s="8"/>
      <c r="AL4469" s="8"/>
      <c r="AM4469" s="3"/>
    </row>
    <row r="4470" spans="1:39" s="10" customFormat="1" ht="18.95" customHeight="1" x14ac:dyDescent="0.25">
      <c r="A4470" s="8"/>
      <c r="B4470" s="8"/>
      <c r="C4470" s="8"/>
      <c r="D4470" s="9"/>
      <c r="E4470" s="8"/>
      <c r="F4470" s="8"/>
      <c r="G4470" s="9"/>
      <c r="H4470" s="8"/>
      <c r="I4470" s="8"/>
      <c r="J4470" s="9"/>
      <c r="K4470" s="8"/>
      <c r="L4470" s="8"/>
      <c r="M4470" s="9"/>
      <c r="N4470" s="8"/>
      <c r="O4470" s="8"/>
      <c r="P4470" s="9"/>
      <c r="Q4470" s="8"/>
      <c r="R4470" s="8"/>
      <c r="S4470" s="9"/>
      <c r="T4470" s="8"/>
      <c r="U4470" s="8"/>
      <c r="V4470" s="9"/>
      <c r="W4470" s="8"/>
      <c r="X4470" s="8"/>
      <c r="Y4470" s="9"/>
      <c r="Z4470" s="8"/>
      <c r="AA4470" s="8"/>
      <c r="AB4470" s="9"/>
      <c r="AC4470" s="8"/>
      <c r="AD4470" s="8"/>
      <c r="AE4470" s="9"/>
      <c r="AF4470" s="8"/>
      <c r="AG4470" s="8"/>
      <c r="AH4470" s="9"/>
      <c r="AI4470" s="13"/>
      <c r="AJ4470" s="8"/>
      <c r="AK4470" s="8"/>
      <c r="AL4470" s="8"/>
      <c r="AM4470" s="3"/>
    </row>
    <row r="4471" spans="1:39" s="10" customFormat="1" ht="18.95" customHeight="1" x14ac:dyDescent="0.25">
      <c r="A4471" s="8"/>
      <c r="B4471" s="8"/>
      <c r="C4471" s="8"/>
      <c r="D4471" s="9"/>
      <c r="E4471" s="8"/>
      <c r="F4471" s="8"/>
      <c r="G4471" s="9"/>
      <c r="H4471" s="8"/>
      <c r="I4471" s="8"/>
      <c r="J4471" s="9"/>
      <c r="K4471" s="8"/>
      <c r="L4471" s="8"/>
      <c r="M4471" s="9"/>
      <c r="N4471" s="8"/>
      <c r="O4471" s="8"/>
      <c r="P4471" s="9"/>
      <c r="Q4471" s="8"/>
      <c r="R4471" s="8"/>
      <c r="S4471" s="9"/>
      <c r="T4471" s="8"/>
      <c r="U4471" s="8"/>
      <c r="V4471" s="9"/>
      <c r="W4471" s="8"/>
      <c r="X4471" s="8"/>
      <c r="Y4471" s="9"/>
      <c r="Z4471" s="8"/>
      <c r="AA4471" s="8"/>
      <c r="AB4471" s="9"/>
      <c r="AC4471" s="8"/>
      <c r="AD4471" s="8"/>
      <c r="AE4471" s="9"/>
      <c r="AF4471" s="8"/>
      <c r="AG4471" s="8"/>
      <c r="AH4471" s="9"/>
      <c r="AI4471" s="13"/>
      <c r="AJ4471" s="8"/>
      <c r="AK4471" s="8"/>
      <c r="AL4471" s="8"/>
      <c r="AM4471" s="3"/>
    </row>
    <row r="4472" spans="1:39" s="10" customFormat="1" ht="18.95" customHeight="1" x14ac:dyDescent="0.25">
      <c r="A4472" s="8"/>
      <c r="B4472" s="8"/>
      <c r="C4472" s="8"/>
      <c r="D4472" s="9"/>
      <c r="E4472" s="8"/>
      <c r="F4472" s="8"/>
      <c r="G4472" s="9"/>
      <c r="H4472" s="8"/>
      <c r="I4472" s="8"/>
      <c r="J4472" s="9"/>
      <c r="K4472" s="8"/>
      <c r="L4472" s="8"/>
      <c r="M4472" s="9"/>
      <c r="N4472" s="8"/>
      <c r="O4472" s="8"/>
      <c r="P4472" s="9"/>
      <c r="Q4472" s="8"/>
      <c r="R4472" s="8"/>
      <c r="S4472" s="9"/>
      <c r="T4472" s="8"/>
      <c r="U4472" s="8"/>
      <c r="V4472" s="9"/>
      <c r="W4472" s="8"/>
      <c r="X4472" s="8"/>
      <c r="Y4472" s="9"/>
      <c r="Z4472" s="8"/>
      <c r="AA4472" s="8"/>
      <c r="AB4472" s="9"/>
      <c r="AC4472" s="8"/>
      <c r="AD4472" s="8"/>
      <c r="AE4472" s="9"/>
      <c r="AF4472" s="8"/>
      <c r="AG4472" s="8"/>
      <c r="AH4472" s="9"/>
      <c r="AI4472" s="13"/>
      <c r="AJ4472" s="8"/>
      <c r="AK4472" s="8"/>
      <c r="AL4472" s="8"/>
      <c r="AM4472" s="3"/>
    </row>
    <row r="4473" spans="1:39" s="10" customFormat="1" ht="18.95" customHeight="1" x14ac:dyDescent="0.25">
      <c r="A4473" s="8"/>
      <c r="B4473" s="8"/>
      <c r="C4473" s="8"/>
      <c r="D4473" s="9"/>
      <c r="E4473" s="8"/>
      <c r="F4473" s="8"/>
      <c r="G4473" s="9"/>
      <c r="H4473" s="8"/>
      <c r="I4473" s="8"/>
      <c r="J4473" s="9"/>
      <c r="K4473" s="8"/>
      <c r="L4473" s="8"/>
      <c r="M4473" s="9"/>
      <c r="N4473" s="8"/>
      <c r="O4473" s="8"/>
      <c r="P4473" s="9"/>
      <c r="Q4473" s="8"/>
      <c r="R4473" s="8"/>
      <c r="S4473" s="9"/>
      <c r="T4473" s="8"/>
      <c r="U4473" s="8"/>
      <c r="V4473" s="9"/>
      <c r="W4473" s="8"/>
      <c r="X4473" s="8"/>
      <c r="Y4473" s="9"/>
      <c r="Z4473" s="8"/>
      <c r="AA4473" s="8"/>
      <c r="AB4473" s="9"/>
      <c r="AC4473" s="8"/>
      <c r="AD4473" s="8"/>
      <c r="AE4473" s="9"/>
      <c r="AF4473" s="8"/>
      <c r="AG4473" s="8"/>
      <c r="AH4473" s="9"/>
      <c r="AI4473" s="13"/>
      <c r="AJ4473" s="8"/>
      <c r="AK4473" s="8"/>
      <c r="AL4473" s="8"/>
      <c r="AM4473" s="3"/>
    </row>
    <row r="4474" spans="1:39" s="10" customFormat="1" ht="18.95" customHeight="1" x14ac:dyDescent="0.25">
      <c r="A4474" s="8"/>
      <c r="B4474" s="8"/>
      <c r="C4474" s="8"/>
      <c r="D4474" s="9"/>
      <c r="E4474" s="8"/>
      <c r="F4474" s="8"/>
      <c r="G4474" s="9"/>
      <c r="H4474" s="8"/>
      <c r="I4474" s="8"/>
      <c r="J4474" s="9"/>
      <c r="K4474" s="8"/>
      <c r="L4474" s="8"/>
      <c r="M4474" s="9"/>
      <c r="N4474" s="8"/>
      <c r="O4474" s="8"/>
      <c r="P4474" s="9"/>
      <c r="Q4474" s="8"/>
      <c r="R4474" s="8"/>
      <c r="S4474" s="9"/>
      <c r="T4474" s="8"/>
      <c r="U4474" s="8"/>
      <c r="V4474" s="9"/>
      <c r="W4474" s="8"/>
      <c r="X4474" s="8"/>
      <c r="Y4474" s="9"/>
      <c r="Z4474" s="8"/>
      <c r="AA4474" s="8"/>
      <c r="AB4474" s="9"/>
      <c r="AC4474" s="8"/>
      <c r="AD4474" s="8"/>
      <c r="AE4474" s="9"/>
      <c r="AF4474" s="8"/>
      <c r="AG4474" s="8"/>
      <c r="AH4474" s="9"/>
      <c r="AI4474" s="13"/>
      <c r="AJ4474" s="8"/>
      <c r="AK4474" s="8"/>
      <c r="AL4474" s="8"/>
      <c r="AM4474" s="3"/>
    </row>
    <row r="4475" spans="1:39" s="10" customFormat="1" ht="18.95" customHeight="1" x14ac:dyDescent="0.25">
      <c r="A4475" s="8"/>
      <c r="B4475" s="8"/>
      <c r="C4475" s="8"/>
      <c r="D4475" s="9"/>
      <c r="E4475" s="8"/>
      <c r="F4475" s="8"/>
      <c r="G4475" s="9"/>
      <c r="H4475" s="8"/>
      <c r="I4475" s="8"/>
      <c r="J4475" s="9"/>
      <c r="K4475" s="8"/>
      <c r="L4475" s="8"/>
      <c r="M4475" s="9"/>
      <c r="N4475" s="8"/>
      <c r="O4475" s="8"/>
      <c r="P4475" s="9"/>
      <c r="Q4475" s="8"/>
      <c r="R4475" s="8"/>
      <c r="S4475" s="9"/>
      <c r="T4475" s="8"/>
      <c r="U4475" s="8"/>
      <c r="V4475" s="9"/>
      <c r="W4475" s="8"/>
      <c r="X4475" s="8"/>
      <c r="Y4475" s="9"/>
      <c r="Z4475" s="8"/>
      <c r="AA4475" s="8"/>
      <c r="AB4475" s="9"/>
      <c r="AC4475" s="8"/>
      <c r="AD4475" s="8"/>
      <c r="AE4475" s="9"/>
      <c r="AF4475" s="8"/>
      <c r="AG4475" s="8"/>
      <c r="AH4475" s="9"/>
      <c r="AI4475" s="13"/>
      <c r="AJ4475" s="8"/>
      <c r="AK4475" s="8"/>
      <c r="AL4475" s="8"/>
      <c r="AM4475" s="3"/>
    </row>
    <row r="4476" spans="1:39" s="10" customFormat="1" ht="18.95" customHeight="1" x14ac:dyDescent="0.25">
      <c r="A4476" s="8"/>
      <c r="B4476" s="8"/>
      <c r="C4476" s="8"/>
      <c r="D4476" s="9"/>
      <c r="E4476" s="8"/>
      <c r="F4476" s="8"/>
      <c r="G4476" s="9"/>
      <c r="H4476" s="8"/>
      <c r="I4476" s="8"/>
      <c r="J4476" s="9"/>
      <c r="K4476" s="8"/>
      <c r="L4476" s="8"/>
      <c r="M4476" s="9"/>
      <c r="N4476" s="8"/>
      <c r="O4476" s="8"/>
      <c r="P4476" s="9"/>
      <c r="Q4476" s="8"/>
      <c r="R4476" s="8"/>
      <c r="S4476" s="9"/>
      <c r="T4476" s="8"/>
      <c r="U4476" s="8"/>
      <c r="V4476" s="9"/>
      <c r="W4476" s="8"/>
      <c r="X4476" s="8"/>
      <c r="Y4476" s="9"/>
      <c r="Z4476" s="8"/>
      <c r="AA4476" s="8"/>
      <c r="AB4476" s="9"/>
      <c r="AC4476" s="8"/>
      <c r="AD4476" s="8"/>
      <c r="AE4476" s="9"/>
      <c r="AF4476" s="8"/>
      <c r="AG4476" s="8"/>
      <c r="AH4476" s="9"/>
      <c r="AI4476" s="13"/>
      <c r="AJ4476" s="8"/>
      <c r="AK4476" s="8"/>
      <c r="AL4476" s="8"/>
      <c r="AM4476" s="3"/>
    </row>
    <row r="4477" spans="1:39" s="10" customFormat="1" ht="18.95" customHeight="1" x14ac:dyDescent="0.25">
      <c r="A4477" s="8"/>
      <c r="B4477" s="8"/>
      <c r="C4477" s="8"/>
      <c r="D4477" s="9"/>
      <c r="E4477" s="8"/>
      <c r="F4477" s="8"/>
      <c r="G4477" s="9"/>
      <c r="H4477" s="8"/>
      <c r="I4477" s="8"/>
      <c r="J4477" s="9"/>
      <c r="K4477" s="8"/>
      <c r="L4477" s="8"/>
      <c r="M4477" s="9"/>
      <c r="N4477" s="8"/>
      <c r="O4477" s="8"/>
      <c r="P4477" s="9"/>
      <c r="Q4477" s="8"/>
      <c r="R4477" s="8"/>
      <c r="S4477" s="9"/>
      <c r="T4477" s="8"/>
      <c r="U4477" s="8"/>
      <c r="V4477" s="9"/>
      <c r="W4477" s="8"/>
      <c r="X4477" s="8"/>
      <c r="Y4477" s="9"/>
      <c r="Z4477" s="8"/>
      <c r="AA4477" s="8"/>
      <c r="AB4477" s="9"/>
      <c r="AC4477" s="8"/>
      <c r="AD4477" s="8"/>
      <c r="AE4477" s="9"/>
      <c r="AF4477" s="8"/>
      <c r="AG4477" s="8"/>
      <c r="AH4477" s="9"/>
      <c r="AI4477" s="13"/>
      <c r="AJ4477" s="8"/>
      <c r="AK4477" s="8"/>
      <c r="AL4477" s="8"/>
      <c r="AM4477" s="3"/>
    </row>
    <row r="4478" spans="1:39" s="10" customFormat="1" ht="18.95" customHeight="1" x14ac:dyDescent="0.25">
      <c r="A4478" s="8"/>
      <c r="B4478" s="8"/>
      <c r="C4478" s="8"/>
      <c r="D4478" s="9"/>
      <c r="E4478" s="8"/>
      <c r="F4478" s="8"/>
      <c r="G4478" s="9"/>
      <c r="H4478" s="8"/>
      <c r="I4478" s="8"/>
      <c r="J4478" s="9"/>
      <c r="K4478" s="8"/>
      <c r="L4478" s="8"/>
      <c r="M4478" s="9"/>
      <c r="N4478" s="8"/>
      <c r="O4478" s="8"/>
      <c r="P4478" s="9"/>
      <c r="Q4478" s="8"/>
      <c r="R4478" s="8"/>
      <c r="S4478" s="9"/>
      <c r="T4478" s="8"/>
      <c r="U4478" s="8"/>
      <c r="V4478" s="9"/>
      <c r="W4478" s="8"/>
      <c r="X4478" s="8"/>
      <c r="Y4478" s="9"/>
      <c r="Z4478" s="8"/>
      <c r="AA4478" s="8"/>
      <c r="AB4478" s="9"/>
      <c r="AC4478" s="8"/>
      <c r="AD4478" s="8"/>
      <c r="AE4478" s="9"/>
      <c r="AF4478" s="8"/>
      <c r="AG4478" s="8"/>
      <c r="AH4478" s="9"/>
      <c r="AI4478" s="13"/>
      <c r="AJ4478" s="8"/>
      <c r="AK4478" s="8"/>
      <c r="AL4478" s="8"/>
      <c r="AM4478" s="3"/>
    </row>
    <row r="4479" spans="1:39" s="10" customFormat="1" ht="18.95" customHeight="1" x14ac:dyDescent="0.25">
      <c r="A4479" s="8"/>
      <c r="B4479" s="8"/>
      <c r="C4479" s="8"/>
      <c r="D4479" s="9"/>
      <c r="E4479" s="8"/>
      <c r="F4479" s="8"/>
      <c r="G4479" s="9"/>
      <c r="H4479" s="8"/>
      <c r="I4479" s="8"/>
      <c r="J4479" s="9"/>
      <c r="K4479" s="8"/>
      <c r="L4479" s="8"/>
      <c r="M4479" s="9"/>
      <c r="N4479" s="8"/>
      <c r="O4479" s="8"/>
      <c r="P4479" s="9"/>
      <c r="Q4479" s="8"/>
      <c r="R4479" s="8"/>
      <c r="S4479" s="9"/>
      <c r="T4479" s="8"/>
      <c r="U4479" s="8"/>
      <c r="V4479" s="9"/>
      <c r="W4479" s="8"/>
      <c r="X4479" s="8"/>
      <c r="Y4479" s="9"/>
      <c r="Z4479" s="8"/>
      <c r="AA4479" s="8"/>
      <c r="AB4479" s="9"/>
      <c r="AC4479" s="8"/>
      <c r="AD4479" s="8"/>
      <c r="AE4479" s="9"/>
      <c r="AF4479" s="8"/>
      <c r="AG4479" s="8"/>
      <c r="AH4479" s="9"/>
      <c r="AI4479" s="13"/>
      <c r="AJ4479" s="8"/>
      <c r="AK4479" s="8"/>
      <c r="AL4479" s="8"/>
      <c r="AM4479" s="3"/>
    </row>
    <row r="4480" spans="1:39" s="10" customFormat="1" ht="18.95" customHeight="1" x14ac:dyDescent="0.25">
      <c r="A4480" s="8"/>
      <c r="B4480" s="8"/>
      <c r="C4480" s="8"/>
      <c r="D4480" s="9"/>
      <c r="E4480" s="8"/>
      <c r="F4480" s="8"/>
      <c r="G4480" s="9"/>
      <c r="H4480" s="8"/>
      <c r="I4480" s="8"/>
      <c r="J4480" s="9"/>
      <c r="K4480" s="8"/>
      <c r="L4480" s="8"/>
      <c r="M4480" s="9"/>
      <c r="N4480" s="8"/>
      <c r="O4480" s="8"/>
      <c r="P4480" s="9"/>
      <c r="Q4480" s="8"/>
      <c r="R4480" s="8"/>
      <c r="S4480" s="9"/>
      <c r="T4480" s="8"/>
      <c r="U4480" s="8"/>
      <c r="V4480" s="9"/>
      <c r="W4480" s="8"/>
      <c r="X4480" s="8"/>
      <c r="Y4480" s="9"/>
      <c r="Z4480" s="8"/>
      <c r="AA4480" s="8"/>
      <c r="AB4480" s="9"/>
      <c r="AC4480" s="8"/>
      <c r="AD4480" s="8"/>
      <c r="AE4480" s="9"/>
      <c r="AF4480" s="8"/>
      <c r="AG4480" s="8"/>
      <c r="AH4480" s="9"/>
      <c r="AI4480" s="13"/>
      <c r="AJ4480" s="8"/>
      <c r="AK4480" s="8"/>
      <c r="AL4480" s="8"/>
      <c r="AM4480" s="3"/>
    </row>
    <row r="4481" spans="1:39" s="10" customFormat="1" ht="18.95" customHeight="1" x14ac:dyDescent="0.25">
      <c r="A4481" s="8"/>
      <c r="B4481" s="8"/>
      <c r="C4481" s="8"/>
      <c r="D4481" s="9"/>
      <c r="E4481" s="8"/>
      <c r="F4481" s="8"/>
      <c r="G4481" s="9"/>
      <c r="H4481" s="8"/>
      <c r="I4481" s="8"/>
      <c r="J4481" s="9"/>
      <c r="K4481" s="8"/>
      <c r="L4481" s="8"/>
      <c r="M4481" s="9"/>
      <c r="N4481" s="8"/>
      <c r="O4481" s="8"/>
      <c r="P4481" s="9"/>
      <c r="Q4481" s="8"/>
      <c r="R4481" s="8"/>
      <c r="S4481" s="9"/>
      <c r="T4481" s="8"/>
      <c r="U4481" s="8"/>
      <c r="V4481" s="9"/>
      <c r="W4481" s="8"/>
      <c r="X4481" s="8"/>
      <c r="Y4481" s="9"/>
      <c r="Z4481" s="8"/>
      <c r="AA4481" s="8"/>
      <c r="AB4481" s="9"/>
      <c r="AC4481" s="8"/>
      <c r="AD4481" s="8"/>
      <c r="AE4481" s="9"/>
      <c r="AF4481" s="8"/>
      <c r="AG4481" s="8"/>
      <c r="AH4481" s="9"/>
      <c r="AI4481" s="13"/>
      <c r="AJ4481" s="8"/>
      <c r="AK4481" s="8"/>
      <c r="AL4481" s="8"/>
      <c r="AM4481" s="3"/>
    </row>
    <row r="4482" spans="1:39" s="10" customFormat="1" ht="18.95" customHeight="1" x14ac:dyDescent="0.25">
      <c r="A4482" s="8"/>
      <c r="B4482" s="8"/>
      <c r="C4482" s="8"/>
      <c r="D4482" s="9"/>
      <c r="E4482" s="8"/>
      <c r="F4482" s="8"/>
      <c r="G4482" s="9"/>
      <c r="H4482" s="8"/>
      <c r="I4482" s="8"/>
      <c r="J4482" s="9"/>
      <c r="K4482" s="8"/>
      <c r="L4482" s="8"/>
      <c r="M4482" s="9"/>
      <c r="N4482" s="8"/>
      <c r="O4482" s="8"/>
      <c r="P4482" s="9"/>
      <c r="Q4482" s="8"/>
      <c r="R4482" s="8"/>
      <c r="S4482" s="9"/>
      <c r="T4482" s="8"/>
      <c r="U4482" s="8"/>
      <c r="V4482" s="9"/>
      <c r="W4482" s="8"/>
      <c r="X4482" s="8"/>
      <c r="Y4482" s="9"/>
      <c r="Z4482" s="8"/>
      <c r="AA4482" s="8"/>
      <c r="AB4482" s="9"/>
      <c r="AC4482" s="8"/>
      <c r="AD4482" s="8"/>
      <c r="AE4482" s="9"/>
      <c r="AF4482" s="8"/>
      <c r="AG4482" s="8"/>
      <c r="AH4482" s="9"/>
      <c r="AI4482" s="13"/>
      <c r="AJ4482" s="8"/>
      <c r="AK4482" s="8"/>
      <c r="AL4482" s="8"/>
      <c r="AM4482" s="3"/>
    </row>
    <row r="4483" spans="1:39" s="10" customFormat="1" ht="18.95" customHeight="1" x14ac:dyDescent="0.25">
      <c r="A4483" s="8"/>
      <c r="B4483" s="8"/>
      <c r="C4483" s="8"/>
      <c r="D4483" s="9"/>
      <c r="E4483" s="8"/>
      <c r="F4483" s="8"/>
      <c r="G4483" s="9"/>
      <c r="H4483" s="8"/>
      <c r="I4483" s="8"/>
      <c r="J4483" s="9"/>
      <c r="K4483" s="8"/>
      <c r="L4483" s="8"/>
      <c r="M4483" s="9"/>
      <c r="N4483" s="8"/>
      <c r="O4483" s="8"/>
      <c r="P4483" s="9"/>
      <c r="Q4483" s="8"/>
      <c r="R4483" s="8"/>
      <c r="S4483" s="9"/>
      <c r="T4483" s="8"/>
      <c r="U4483" s="8"/>
      <c r="V4483" s="9"/>
      <c r="W4483" s="8"/>
      <c r="X4483" s="8"/>
      <c r="Y4483" s="9"/>
      <c r="Z4483" s="8"/>
      <c r="AA4483" s="8"/>
      <c r="AB4483" s="9"/>
      <c r="AC4483" s="8"/>
      <c r="AD4483" s="8"/>
      <c r="AE4483" s="9"/>
      <c r="AF4483" s="8"/>
      <c r="AG4483" s="8"/>
      <c r="AH4483" s="9"/>
      <c r="AI4483" s="13"/>
      <c r="AJ4483" s="8"/>
      <c r="AK4483" s="8"/>
      <c r="AL4483" s="8"/>
      <c r="AM4483" s="3"/>
    </row>
    <row r="4484" spans="1:39" s="10" customFormat="1" ht="18.95" customHeight="1" x14ac:dyDescent="0.25">
      <c r="A4484" s="8"/>
      <c r="B4484" s="8"/>
      <c r="C4484" s="8"/>
      <c r="D4484" s="9"/>
      <c r="E4484" s="8"/>
      <c r="F4484" s="8"/>
      <c r="G4484" s="9"/>
      <c r="H4484" s="8"/>
      <c r="I4484" s="8"/>
      <c r="J4484" s="9"/>
      <c r="K4484" s="8"/>
      <c r="L4484" s="8"/>
      <c r="M4484" s="9"/>
      <c r="N4484" s="8"/>
      <c r="O4484" s="8"/>
      <c r="P4484" s="9"/>
      <c r="Q4484" s="8"/>
      <c r="R4484" s="8"/>
      <c r="S4484" s="9"/>
      <c r="T4484" s="8"/>
      <c r="U4484" s="8"/>
      <c r="V4484" s="9"/>
      <c r="W4484" s="8"/>
      <c r="X4484" s="8"/>
      <c r="Y4484" s="9"/>
      <c r="Z4484" s="8"/>
      <c r="AA4484" s="8"/>
      <c r="AB4484" s="9"/>
      <c r="AC4484" s="8"/>
      <c r="AD4484" s="8"/>
      <c r="AE4484" s="9"/>
      <c r="AF4484" s="8"/>
      <c r="AG4484" s="8"/>
      <c r="AH4484" s="9"/>
      <c r="AI4484" s="13"/>
      <c r="AJ4484" s="8"/>
      <c r="AK4484" s="8"/>
      <c r="AL4484" s="8"/>
      <c r="AM4484" s="3"/>
    </row>
    <row r="4485" spans="1:39" s="10" customFormat="1" ht="18.95" customHeight="1" x14ac:dyDescent="0.25">
      <c r="A4485" s="8"/>
      <c r="B4485" s="8"/>
      <c r="C4485" s="8"/>
      <c r="D4485" s="9"/>
      <c r="E4485" s="8"/>
      <c r="F4485" s="8"/>
      <c r="G4485" s="9"/>
      <c r="H4485" s="8"/>
      <c r="I4485" s="8"/>
      <c r="J4485" s="9"/>
      <c r="K4485" s="8"/>
      <c r="L4485" s="8"/>
      <c r="M4485" s="9"/>
      <c r="N4485" s="8"/>
      <c r="O4485" s="8"/>
      <c r="P4485" s="9"/>
      <c r="Q4485" s="8"/>
      <c r="R4485" s="8"/>
      <c r="S4485" s="9"/>
      <c r="T4485" s="8"/>
      <c r="U4485" s="8"/>
      <c r="V4485" s="9"/>
      <c r="W4485" s="8"/>
      <c r="X4485" s="8"/>
      <c r="Y4485" s="9"/>
      <c r="Z4485" s="8"/>
      <c r="AA4485" s="8"/>
      <c r="AB4485" s="9"/>
      <c r="AC4485" s="8"/>
      <c r="AD4485" s="8"/>
      <c r="AE4485" s="9"/>
      <c r="AF4485" s="8"/>
      <c r="AG4485" s="8"/>
      <c r="AH4485" s="9"/>
      <c r="AI4485" s="13"/>
      <c r="AJ4485" s="8"/>
      <c r="AK4485" s="8"/>
      <c r="AL4485" s="8"/>
      <c r="AM4485" s="3"/>
    </row>
    <row r="4486" spans="1:39" s="10" customFormat="1" ht="18.95" customHeight="1" x14ac:dyDescent="0.25">
      <c r="A4486" s="8"/>
      <c r="B4486" s="8"/>
      <c r="C4486" s="8"/>
      <c r="D4486" s="9"/>
      <c r="E4486" s="8"/>
      <c r="F4486" s="8"/>
      <c r="G4486" s="9"/>
      <c r="H4486" s="8"/>
      <c r="I4486" s="8"/>
      <c r="J4486" s="9"/>
      <c r="K4486" s="8"/>
      <c r="L4486" s="8"/>
      <c r="M4486" s="9"/>
      <c r="N4486" s="8"/>
      <c r="O4486" s="8"/>
      <c r="P4486" s="9"/>
      <c r="Q4486" s="8"/>
      <c r="R4486" s="8"/>
      <c r="S4486" s="9"/>
      <c r="T4486" s="8"/>
      <c r="U4486" s="8"/>
      <c r="V4486" s="9"/>
      <c r="W4486" s="8"/>
      <c r="X4486" s="8"/>
      <c r="Y4486" s="9"/>
      <c r="Z4486" s="8"/>
      <c r="AA4486" s="8"/>
      <c r="AB4486" s="9"/>
      <c r="AC4486" s="8"/>
      <c r="AD4486" s="8"/>
      <c r="AE4486" s="9"/>
      <c r="AF4486" s="8"/>
      <c r="AG4486" s="8"/>
      <c r="AH4486" s="9"/>
      <c r="AI4486" s="13"/>
      <c r="AJ4486" s="8"/>
      <c r="AK4486" s="8"/>
      <c r="AL4486" s="8"/>
      <c r="AM4486" s="3"/>
    </row>
    <row r="4487" spans="1:39" s="10" customFormat="1" ht="18.95" customHeight="1" x14ac:dyDescent="0.25">
      <c r="A4487" s="8"/>
      <c r="B4487" s="8"/>
      <c r="C4487" s="8"/>
      <c r="D4487" s="9"/>
      <c r="E4487" s="8"/>
      <c r="F4487" s="8"/>
      <c r="G4487" s="9"/>
      <c r="H4487" s="8"/>
      <c r="I4487" s="8"/>
      <c r="J4487" s="9"/>
      <c r="K4487" s="8"/>
      <c r="L4487" s="8"/>
      <c r="M4487" s="9"/>
      <c r="N4487" s="8"/>
      <c r="O4487" s="8"/>
      <c r="P4487" s="9"/>
      <c r="Q4487" s="8"/>
      <c r="R4487" s="8"/>
      <c r="S4487" s="9"/>
      <c r="T4487" s="8"/>
      <c r="U4487" s="8"/>
      <c r="V4487" s="9"/>
      <c r="W4487" s="8"/>
      <c r="X4487" s="8"/>
      <c r="Y4487" s="9"/>
      <c r="Z4487" s="8"/>
      <c r="AA4487" s="8"/>
      <c r="AB4487" s="9"/>
      <c r="AC4487" s="8"/>
      <c r="AD4487" s="8"/>
      <c r="AE4487" s="9"/>
      <c r="AF4487" s="8"/>
      <c r="AG4487" s="8"/>
      <c r="AH4487" s="9"/>
      <c r="AI4487" s="13"/>
      <c r="AJ4487" s="8"/>
      <c r="AK4487" s="8"/>
      <c r="AL4487" s="8"/>
      <c r="AM4487" s="3"/>
    </row>
    <row r="4488" spans="1:39" s="10" customFormat="1" ht="18.95" customHeight="1" x14ac:dyDescent="0.25">
      <c r="A4488" s="8"/>
      <c r="B4488" s="8"/>
      <c r="C4488" s="8"/>
      <c r="D4488" s="9"/>
      <c r="E4488" s="8"/>
      <c r="F4488" s="8"/>
      <c r="G4488" s="9"/>
      <c r="H4488" s="8"/>
      <c r="I4488" s="8"/>
      <c r="J4488" s="9"/>
      <c r="K4488" s="8"/>
      <c r="L4488" s="8"/>
      <c r="M4488" s="9"/>
      <c r="N4488" s="8"/>
      <c r="O4488" s="8"/>
      <c r="P4488" s="9"/>
      <c r="Q4488" s="8"/>
      <c r="R4488" s="8"/>
      <c r="S4488" s="9"/>
      <c r="T4488" s="8"/>
      <c r="U4488" s="8"/>
      <c r="V4488" s="9"/>
      <c r="W4488" s="8"/>
      <c r="X4488" s="8"/>
      <c r="Y4488" s="9"/>
      <c r="Z4488" s="8"/>
      <c r="AA4488" s="8"/>
      <c r="AB4488" s="9"/>
      <c r="AC4488" s="8"/>
      <c r="AD4488" s="8"/>
      <c r="AE4488" s="9"/>
      <c r="AF4488" s="8"/>
      <c r="AG4488" s="8"/>
      <c r="AH4488" s="9"/>
      <c r="AI4488" s="13"/>
      <c r="AJ4488" s="8"/>
      <c r="AK4488" s="8"/>
      <c r="AL4488" s="8"/>
      <c r="AM4488" s="3"/>
    </row>
    <row r="4489" spans="1:39" s="10" customFormat="1" ht="18.95" customHeight="1" x14ac:dyDescent="0.25">
      <c r="A4489" s="8"/>
      <c r="B4489" s="8"/>
      <c r="C4489" s="8"/>
      <c r="D4489" s="9"/>
      <c r="E4489" s="8"/>
      <c r="F4489" s="8"/>
      <c r="G4489" s="9"/>
      <c r="H4489" s="8"/>
      <c r="I4489" s="8"/>
      <c r="J4489" s="9"/>
      <c r="K4489" s="8"/>
      <c r="L4489" s="8"/>
      <c r="M4489" s="9"/>
      <c r="N4489" s="8"/>
      <c r="O4489" s="8"/>
      <c r="P4489" s="9"/>
      <c r="Q4489" s="8"/>
      <c r="R4489" s="8"/>
      <c r="S4489" s="9"/>
      <c r="T4489" s="8"/>
      <c r="U4489" s="8"/>
      <c r="V4489" s="9"/>
      <c r="W4489" s="8"/>
      <c r="X4489" s="8"/>
      <c r="Y4489" s="9"/>
      <c r="Z4489" s="8"/>
      <c r="AA4489" s="8"/>
      <c r="AB4489" s="9"/>
      <c r="AC4489" s="8"/>
      <c r="AD4489" s="8"/>
      <c r="AE4489" s="9"/>
      <c r="AF4489" s="8"/>
      <c r="AG4489" s="8"/>
      <c r="AH4489" s="9"/>
      <c r="AI4489" s="13"/>
      <c r="AJ4489" s="8"/>
      <c r="AK4489" s="8"/>
      <c r="AL4489" s="8"/>
      <c r="AM4489" s="3"/>
    </row>
    <row r="4490" spans="1:39" s="10" customFormat="1" ht="18.95" customHeight="1" x14ac:dyDescent="0.25">
      <c r="A4490" s="8"/>
      <c r="B4490" s="8"/>
      <c r="C4490" s="8"/>
      <c r="D4490" s="9"/>
      <c r="E4490" s="8"/>
      <c r="F4490" s="8"/>
      <c r="G4490" s="9"/>
      <c r="H4490" s="8"/>
      <c r="I4490" s="8"/>
      <c r="J4490" s="9"/>
      <c r="K4490" s="8"/>
      <c r="L4490" s="8"/>
      <c r="M4490" s="9"/>
      <c r="N4490" s="8"/>
      <c r="O4490" s="8"/>
      <c r="P4490" s="9"/>
      <c r="Q4490" s="8"/>
      <c r="R4490" s="8"/>
      <c r="S4490" s="9"/>
      <c r="T4490" s="8"/>
      <c r="U4490" s="8"/>
      <c r="V4490" s="9"/>
      <c r="W4490" s="8"/>
      <c r="X4490" s="8"/>
      <c r="Y4490" s="9"/>
      <c r="Z4490" s="8"/>
      <c r="AA4490" s="8"/>
      <c r="AB4490" s="9"/>
      <c r="AC4490" s="8"/>
      <c r="AD4490" s="8"/>
      <c r="AE4490" s="9"/>
      <c r="AF4490" s="8"/>
      <c r="AG4490" s="8"/>
      <c r="AH4490" s="9"/>
      <c r="AI4490" s="13"/>
      <c r="AJ4490" s="8"/>
      <c r="AK4490" s="8"/>
      <c r="AL4490" s="8"/>
      <c r="AM4490" s="3"/>
    </row>
    <row r="4491" spans="1:39" s="10" customFormat="1" ht="18.95" customHeight="1" x14ac:dyDescent="0.25">
      <c r="A4491" s="8"/>
      <c r="B4491" s="8"/>
      <c r="C4491" s="8"/>
      <c r="D4491" s="9"/>
      <c r="E4491" s="8"/>
      <c r="F4491" s="8"/>
      <c r="G4491" s="9"/>
      <c r="H4491" s="8"/>
      <c r="I4491" s="8"/>
      <c r="J4491" s="9"/>
      <c r="K4491" s="8"/>
      <c r="L4491" s="8"/>
      <c r="M4491" s="9"/>
      <c r="N4491" s="8"/>
      <c r="O4491" s="8"/>
      <c r="P4491" s="9"/>
      <c r="Q4491" s="8"/>
      <c r="R4491" s="8"/>
      <c r="S4491" s="9"/>
      <c r="T4491" s="8"/>
      <c r="U4491" s="8"/>
      <c r="V4491" s="9"/>
      <c r="W4491" s="8"/>
      <c r="X4491" s="8"/>
      <c r="Y4491" s="9"/>
      <c r="Z4491" s="8"/>
      <c r="AA4491" s="8"/>
      <c r="AB4491" s="9"/>
      <c r="AC4491" s="8"/>
      <c r="AD4491" s="8"/>
      <c r="AE4491" s="9"/>
      <c r="AF4491" s="8"/>
      <c r="AG4491" s="8"/>
      <c r="AH4491" s="9"/>
      <c r="AI4491" s="13"/>
      <c r="AJ4491" s="8"/>
      <c r="AK4491" s="8"/>
      <c r="AL4491" s="8"/>
      <c r="AM4491" s="3"/>
    </row>
    <row r="4492" spans="1:39" s="10" customFormat="1" ht="18.95" customHeight="1" x14ac:dyDescent="0.25">
      <c r="A4492" s="8"/>
      <c r="B4492" s="8"/>
      <c r="C4492" s="8"/>
      <c r="D4492" s="9"/>
      <c r="E4492" s="8"/>
      <c r="F4492" s="8"/>
      <c r="G4492" s="9"/>
      <c r="H4492" s="8"/>
      <c r="I4492" s="8"/>
      <c r="J4492" s="9"/>
      <c r="K4492" s="8"/>
      <c r="L4492" s="8"/>
      <c r="M4492" s="9"/>
      <c r="N4492" s="8"/>
      <c r="O4492" s="8"/>
      <c r="P4492" s="9"/>
      <c r="Q4492" s="8"/>
      <c r="R4492" s="8"/>
      <c r="S4492" s="9"/>
      <c r="T4492" s="8"/>
      <c r="U4492" s="8"/>
      <c r="V4492" s="9"/>
      <c r="W4492" s="8"/>
      <c r="X4492" s="8"/>
      <c r="Y4492" s="9"/>
      <c r="Z4492" s="8"/>
      <c r="AA4492" s="8"/>
      <c r="AB4492" s="9"/>
      <c r="AC4492" s="8"/>
      <c r="AD4492" s="8"/>
      <c r="AE4492" s="9"/>
      <c r="AF4492" s="8"/>
      <c r="AG4492" s="8"/>
      <c r="AH4492" s="9"/>
      <c r="AI4492" s="13"/>
      <c r="AJ4492" s="8"/>
      <c r="AK4492" s="8"/>
      <c r="AL4492" s="8"/>
      <c r="AM4492" s="3"/>
    </row>
    <row r="4493" spans="1:39" s="10" customFormat="1" ht="18.95" customHeight="1" x14ac:dyDescent="0.25">
      <c r="A4493" s="8"/>
      <c r="B4493" s="8"/>
      <c r="C4493" s="8"/>
      <c r="D4493" s="9"/>
      <c r="E4493" s="8"/>
      <c r="F4493" s="8"/>
      <c r="G4493" s="9"/>
      <c r="H4493" s="8"/>
      <c r="I4493" s="8"/>
      <c r="J4493" s="9"/>
      <c r="K4493" s="8"/>
      <c r="L4493" s="8"/>
      <c r="M4493" s="9"/>
      <c r="N4493" s="8"/>
      <c r="O4493" s="8"/>
      <c r="P4493" s="9"/>
      <c r="Q4493" s="8"/>
      <c r="R4493" s="8"/>
      <c r="S4493" s="9"/>
      <c r="T4493" s="8"/>
      <c r="U4493" s="8"/>
      <c r="V4493" s="9"/>
      <c r="W4493" s="8"/>
      <c r="X4493" s="8"/>
      <c r="Y4493" s="9"/>
      <c r="Z4493" s="8"/>
      <c r="AA4493" s="8"/>
      <c r="AB4493" s="9"/>
      <c r="AC4493" s="8"/>
      <c r="AD4493" s="8"/>
      <c r="AE4493" s="9"/>
      <c r="AF4493" s="8"/>
      <c r="AG4493" s="8"/>
      <c r="AH4493" s="9"/>
      <c r="AI4493" s="13"/>
      <c r="AJ4493" s="8"/>
      <c r="AK4493" s="8"/>
      <c r="AL4493" s="8"/>
      <c r="AM4493" s="3"/>
    </row>
    <row r="4494" spans="1:39" s="10" customFormat="1" ht="18.95" customHeight="1" x14ac:dyDescent="0.25">
      <c r="A4494" s="8"/>
      <c r="B4494" s="8"/>
      <c r="C4494" s="8"/>
      <c r="D4494" s="9"/>
      <c r="E4494" s="8"/>
      <c r="F4494" s="8"/>
      <c r="G4494" s="9"/>
      <c r="H4494" s="8"/>
      <c r="I4494" s="8"/>
      <c r="J4494" s="9"/>
      <c r="K4494" s="8"/>
      <c r="L4494" s="8"/>
      <c r="M4494" s="9"/>
      <c r="N4494" s="8"/>
      <c r="O4494" s="8"/>
      <c r="P4494" s="9"/>
      <c r="Q4494" s="8"/>
      <c r="R4494" s="8"/>
      <c r="S4494" s="9"/>
      <c r="T4494" s="8"/>
      <c r="U4494" s="8"/>
      <c r="V4494" s="9"/>
      <c r="W4494" s="8"/>
      <c r="X4494" s="8"/>
      <c r="Y4494" s="9"/>
      <c r="Z4494" s="8"/>
      <c r="AA4494" s="8"/>
      <c r="AB4494" s="9"/>
      <c r="AC4494" s="8"/>
      <c r="AD4494" s="8"/>
      <c r="AE4494" s="9"/>
      <c r="AF4494" s="8"/>
      <c r="AG4494" s="8"/>
      <c r="AH4494" s="9"/>
      <c r="AI4494" s="13"/>
      <c r="AJ4494" s="8"/>
      <c r="AK4494" s="8"/>
      <c r="AL4494" s="8"/>
      <c r="AM4494" s="3"/>
    </row>
    <row r="4495" spans="1:39" s="10" customFormat="1" ht="18.95" customHeight="1" x14ac:dyDescent="0.25">
      <c r="A4495" s="8"/>
      <c r="B4495" s="8"/>
      <c r="C4495" s="8"/>
      <c r="D4495" s="9"/>
      <c r="E4495" s="8"/>
      <c r="F4495" s="8"/>
      <c r="G4495" s="9"/>
      <c r="H4495" s="8"/>
      <c r="I4495" s="8"/>
      <c r="J4495" s="9"/>
      <c r="K4495" s="8"/>
      <c r="L4495" s="8"/>
      <c r="M4495" s="9"/>
      <c r="N4495" s="8"/>
      <c r="O4495" s="8"/>
      <c r="P4495" s="9"/>
      <c r="Q4495" s="8"/>
      <c r="R4495" s="8"/>
      <c r="S4495" s="9"/>
      <c r="T4495" s="8"/>
      <c r="U4495" s="8"/>
      <c r="V4495" s="9"/>
      <c r="W4495" s="8"/>
      <c r="X4495" s="8"/>
      <c r="Y4495" s="9"/>
      <c r="Z4495" s="8"/>
      <c r="AA4495" s="8"/>
      <c r="AB4495" s="9"/>
      <c r="AC4495" s="8"/>
      <c r="AD4495" s="8"/>
      <c r="AE4495" s="9"/>
      <c r="AF4495" s="8"/>
      <c r="AG4495" s="8"/>
      <c r="AH4495" s="9"/>
      <c r="AI4495" s="13"/>
      <c r="AJ4495" s="8"/>
      <c r="AK4495" s="8"/>
      <c r="AL4495" s="8"/>
      <c r="AM4495" s="3"/>
    </row>
    <row r="4496" spans="1:39" s="10" customFormat="1" ht="18.95" customHeight="1" x14ac:dyDescent="0.25">
      <c r="A4496" s="8"/>
      <c r="B4496" s="8"/>
      <c r="C4496" s="8"/>
      <c r="D4496" s="9"/>
      <c r="E4496" s="8"/>
      <c r="F4496" s="8"/>
      <c r="G4496" s="9"/>
      <c r="H4496" s="8"/>
      <c r="I4496" s="8"/>
      <c r="J4496" s="9"/>
      <c r="K4496" s="8"/>
      <c r="L4496" s="8"/>
      <c r="M4496" s="9"/>
      <c r="N4496" s="8"/>
      <c r="O4496" s="8"/>
      <c r="P4496" s="9"/>
      <c r="Q4496" s="8"/>
      <c r="R4496" s="8"/>
      <c r="S4496" s="9"/>
      <c r="T4496" s="8"/>
      <c r="U4496" s="8"/>
      <c r="V4496" s="9"/>
      <c r="W4496" s="8"/>
      <c r="X4496" s="8"/>
      <c r="Y4496" s="9"/>
      <c r="Z4496" s="8"/>
      <c r="AA4496" s="8"/>
      <c r="AB4496" s="9"/>
      <c r="AC4496" s="8"/>
      <c r="AD4496" s="8"/>
      <c r="AE4496" s="9"/>
      <c r="AF4496" s="8"/>
      <c r="AG4496" s="8"/>
      <c r="AH4496" s="9"/>
      <c r="AI4496" s="13"/>
      <c r="AJ4496" s="8"/>
      <c r="AK4496" s="8"/>
      <c r="AL4496" s="8"/>
      <c r="AM4496" s="3"/>
    </row>
    <row r="4497" spans="1:39" s="10" customFormat="1" ht="18.95" customHeight="1" x14ac:dyDescent="0.25">
      <c r="A4497" s="8"/>
      <c r="B4497" s="8"/>
      <c r="C4497" s="8"/>
      <c r="D4497" s="9"/>
      <c r="E4497" s="8"/>
      <c r="F4497" s="8"/>
      <c r="G4497" s="9"/>
      <c r="H4497" s="8"/>
      <c r="I4497" s="8"/>
      <c r="J4497" s="9"/>
      <c r="K4497" s="8"/>
      <c r="L4497" s="8"/>
      <c r="M4497" s="9"/>
      <c r="N4497" s="8"/>
      <c r="O4497" s="8"/>
      <c r="P4497" s="9"/>
      <c r="Q4497" s="8"/>
      <c r="R4497" s="8"/>
      <c r="S4497" s="9"/>
      <c r="T4497" s="8"/>
      <c r="U4497" s="8"/>
      <c r="V4497" s="9"/>
      <c r="W4497" s="8"/>
      <c r="X4497" s="8"/>
      <c r="Y4497" s="9"/>
      <c r="Z4497" s="8"/>
      <c r="AA4497" s="8"/>
      <c r="AB4497" s="9"/>
      <c r="AC4497" s="8"/>
      <c r="AD4497" s="8"/>
      <c r="AE4497" s="9"/>
      <c r="AF4497" s="8"/>
      <c r="AG4497" s="8"/>
      <c r="AH4497" s="9"/>
      <c r="AI4497" s="13"/>
      <c r="AJ4497" s="8"/>
      <c r="AK4497" s="8"/>
      <c r="AL4497" s="8"/>
      <c r="AM4497" s="3"/>
    </row>
    <row r="4498" spans="1:39" s="10" customFormat="1" ht="18.95" customHeight="1" x14ac:dyDescent="0.25">
      <c r="A4498" s="8"/>
      <c r="B4498" s="8"/>
      <c r="C4498" s="8"/>
      <c r="D4498" s="9"/>
      <c r="E4498" s="8"/>
      <c r="F4498" s="8"/>
      <c r="G4498" s="9"/>
      <c r="H4498" s="8"/>
      <c r="I4498" s="8"/>
      <c r="J4498" s="9"/>
      <c r="K4498" s="8"/>
      <c r="L4498" s="8"/>
      <c r="M4498" s="9"/>
      <c r="N4498" s="8"/>
      <c r="O4498" s="8"/>
      <c r="P4498" s="9"/>
      <c r="Q4498" s="8"/>
      <c r="R4498" s="8"/>
      <c r="S4498" s="9"/>
      <c r="T4498" s="8"/>
      <c r="U4498" s="8"/>
      <c r="V4498" s="9"/>
      <c r="W4498" s="8"/>
      <c r="X4498" s="8"/>
      <c r="Y4498" s="9"/>
      <c r="Z4498" s="8"/>
      <c r="AA4498" s="8"/>
      <c r="AB4498" s="9"/>
      <c r="AC4498" s="8"/>
      <c r="AD4498" s="8"/>
      <c r="AE4498" s="9"/>
      <c r="AF4498" s="8"/>
      <c r="AG4498" s="8"/>
      <c r="AH4498" s="9"/>
      <c r="AI4498" s="13"/>
      <c r="AJ4498" s="8"/>
      <c r="AK4498" s="8"/>
      <c r="AL4498" s="8"/>
      <c r="AM4498" s="3"/>
    </row>
    <row r="4499" spans="1:39" s="10" customFormat="1" ht="18.95" customHeight="1" x14ac:dyDescent="0.25">
      <c r="A4499" s="8"/>
      <c r="B4499" s="8"/>
      <c r="C4499" s="8"/>
      <c r="D4499" s="9"/>
      <c r="E4499" s="8"/>
      <c r="F4499" s="8"/>
      <c r="G4499" s="9"/>
      <c r="H4499" s="8"/>
      <c r="I4499" s="8"/>
      <c r="J4499" s="9"/>
      <c r="K4499" s="8"/>
      <c r="L4499" s="8"/>
      <c r="M4499" s="9"/>
      <c r="N4499" s="8"/>
      <c r="O4499" s="8"/>
      <c r="P4499" s="9"/>
      <c r="Q4499" s="8"/>
      <c r="R4499" s="8"/>
      <c r="S4499" s="9"/>
      <c r="T4499" s="8"/>
      <c r="U4499" s="8"/>
      <c r="V4499" s="9"/>
      <c r="W4499" s="8"/>
      <c r="X4499" s="8"/>
      <c r="Y4499" s="9"/>
      <c r="Z4499" s="8"/>
      <c r="AA4499" s="8"/>
      <c r="AB4499" s="9"/>
      <c r="AC4499" s="8"/>
      <c r="AD4499" s="8"/>
      <c r="AE4499" s="9"/>
      <c r="AF4499" s="8"/>
      <c r="AG4499" s="8"/>
      <c r="AH4499" s="9"/>
      <c r="AI4499" s="13"/>
      <c r="AJ4499" s="8"/>
      <c r="AK4499" s="8"/>
      <c r="AL4499" s="8"/>
      <c r="AM4499" s="3"/>
    </row>
    <row r="4500" spans="1:39" s="10" customFormat="1" ht="18.95" customHeight="1" x14ac:dyDescent="0.25">
      <c r="A4500" s="8"/>
      <c r="B4500" s="8"/>
      <c r="C4500" s="8"/>
      <c r="D4500" s="9"/>
      <c r="E4500" s="8"/>
      <c r="F4500" s="8"/>
      <c r="G4500" s="9"/>
      <c r="H4500" s="8"/>
      <c r="I4500" s="8"/>
      <c r="J4500" s="9"/>
      <c r="K4500" s="8"/>
      <c r="L4500" s="8"/>
      <c r="M4500" s="9"/>
      <c r="N4500" s="8"/>
      <c r="O4500" s="8"/>
      <c r="P4500" s="9"/>
      <c r="Q4500" s="8"/>
      <c r="R4500" s="8"/>
      <c r="S4500" s="9"/>
      <c r="T4500" s="8"/>
      <c r="U4500" s="8"/>
      <c r="V4500" s="9"/>
      <c r="W4500" s="8"/>
      <c r="X4500" s="8"/>
      <c r="Y4500" s="9"/>
      <c r="Z4500" s="8"/>
      <c r="AA4500" s="8"/>
      <c r="AB4500" s="9"/>
      <c r="AC4500" s="8"/>
      <c r="AD4500" s="8"/>
      <c r="AE4500" s="9"/>
      <c r="AF4500" s="8"/>
      <c r="AG4500" s="8"/>
      <c r="AH4500" s="9"/>
      <c r="AI4500" s="13"/>
      <c r="AJ4500" s="8"/>
      <c r="AK4500" s="8"/>
      <c r="AL4500" s="8"/>
      <c r="AM4500" s="3"/>
    </row>
    <row r="4501" spans="1:39" s="10" customFormat="1" ht="18.95" customHeight="1" x14ac:dyDescent="0.25">
      <c r="A4501" s="8"/>
      <c r="B4501" s="8"/>
      <c r="C4501" s="8"/>
      <c r="D4501" s="9"/>
      <c r="E4501" s="8"/>
      <c r="F4501" s="8"/>
      <c r="G4501" s="9"/>
      <c r="H4501" s="8"/>
      <c r="I4501" s="8"/>
      <c r="J4501" s="9"/>
      <c r="K4501" s="8"/>
      <c r="L4501" s="8"/>
      <c r="M4501" s="9"/>
      <c r="N4501" s="8"/>
      <c r="O4501" s="8"/>
      <c r="P4501" s="9"/>
      <c r="Q4501" s="8"/>
      <c r="R4501" s="8"/>
      <c r="S4501" s="9"/>
      <c r="T4501" s="8"/>
      <c r="U4501" s="8"/>
      <c r="V4501" s="9"/>
      <c r="W4501" s="8"/>
      <c r="X4501" s="8"/>
      <c r="Y4501" s="9"/>
      <c r="Z4501" s="8"/>
      <c r="AA4501" s="8"/>
      <c r="AB4501" s="9"/>
      <c r="AC4501" s="8"/>
      <c r="AD4501" s="8"/>
      <c r="AE4501" s="9"/>
      <c r="AF4501" s="8"/>
      <c r="AG4501" s="8"/>
      <c r="AH4501" s="9"/>
      <c r="AI4501" s="13"/>
      <c r="AJ4501" s="8"/>
      <c r="AK4501" s="8"/>
      <c r="AL4501" s="8"/>
      <c r="AM4501" s="3"/>
    </row>
    <row r="4502" spans="1:39" s="10" customFormat="1" ht="18.95" customHeight="1" x14ac:dyDescent="0.25">
      <c r="A4502" s="8"/>
      <c r="B4502" s="8"/>
      <c r="C4502" s="8"/>
      <c r="D4502" s="9"/>
      <c r="E4502" s="8"/>
      <c r="F4502" s="8"/>
      <c r="G4502" s="9"/>
      <c r="H4502" s="8"/>
      <c r="I4502" s="8"/>
      <c r="J4502" s="9"/>
      <c r="K4502" s="8"/>
      <c r="L4502" s="8"/>
      <c r="M4502" s="9"/>
      <c r="N4502" s="8"/>
      <c r="O4502" s="8"/>
      <c r="P4502" s="9"/>
      <c r="Q4502" s="8"/>
      <c r="R4502" s="8"/>
      <c r="S4502" s="9"/>
      <c r="T4502" s="8"/>
      <c r="U4502" s="8"/>
      <c r="V4502" s="9"/>
      <c r="W4502" s="8"/>
      <c r="X4502" s="8"/>
      <c r="Y4502" s="9"/>
      <c r="Z4502" s="8"/>
      <c r="AA4502" s="8"/>
      <c r="AB4502" s="9"/>
      <c r="AC4502" s="8"/>
      <c r="AD4502" s="8"/>
      <c r="AE4502" s="9"/>
      <c r="AF4502" s="8"/>
      <c r="AG4502" s="8"/>
      <c r="AH4502" s="9"/>
      <c r="AI4502" s="13"/>
      <c r="AJ4502" s="8"/>
      <c r="AK4502" s="8"/>
      <c r="AL4502" s="8"/>
      <c r="AM4502" s="3"/>
    </row>
    <row r="4503" spans="1:39" s="10" customFormat="1" ht="18.95" customHeight="1" x14ac:dyDescent="0.25">
      <c r="A4503" s="8"/>
      <c r="B4503" s="8"/>
      <c r="C4503" s="8"/>
      <c r="D4503" s="9"/>
      <c r="E4503" s="8"/>
      <c r="F4503" s="8"/>
      <c r="G4503" s="9"/>
      <c r="H4503" s="8"/>
      <c r="I4503" s="8"/>
      <c r="J4503" s="9"/>
      <c r="K4503" s="8"/>
      <c r="L4503" s="8"/>
      <c r="M4503" s="9"/>
      <c r="N4503" s="8"/>
      <c r="O4503" s="8"/>
      <c r="P4503" s="9"/>
      <c r="Q4503" s="8"/>
      <c r="R4503" s="8"/>
      <c r="S4503" s="9"/>
      <c r="T4503" s="8"/>
      <c r="U4503" s="8"/>
      <c r="V4503" s="9"/>
      <c r="W4503" s="8"/>
      <c r="X4503" s="8"/>
      <c r="Y4503" s="9"/>
      <c r="Z4503" s="8"/>
      <c r="AA4503" s="8"/>
      <c r="AB4503" s="9"/>
      <c r="AC4503" s="8"/>
      <c r="AD4503" s="8"/>
      <c r="AE4503" s="9"/>
      <c r="AF4503" s="8"/>
      <c r="AG4503" s="8"/>
      <c r="AH4503" s="9"/>
      <c r="AI4503" s="13"/>
      <c r="AJ4503" s="8"/>
      <c r="AK4503" s="8"/>
      <c r="AL4503" s="8"/>
      <c r="AM4503" s="3"/>
    </row>
    <row r="4504" spans="1:39" s="10" customFormat="1" ht="18.95" customHeight="1" x14ac:dyDescent="0.25">
      <c r="A4504" s="8"/>
      <c r="B4504" s="8"/>
      <c r="C4504" s="8"/>
      <c r="D4504" s="9"/>
      <c r="E4504" s="8"/>
      <c r="F4504" s="8"/>
      <c r="G4504" s="9"/>
      <c r="H4504" s="8"/>
      <c r="I4504" s="8"/>
      <c r="J4504" s="9"/>
      <c r="K4504" s="8"/>
      <c r="L4504" s="8"/>
      <c r="M4504" s="9"/>
      <c r="N4504" s="8"/>
      <c r="O4504" s="8"/>
      <c r="P4504" s="9"/>
      <c r="Q4504" s="8"/>
      <c r="R4504" s="8"/>
      <c r="S4504" s="9"/>
      <c r="T4504" s="8"/>
      <c r="U4504" s="8"/>
      <c r="V4504" s="9"/>
      <c r="W4504" s="8"/>
      <c r="X4504" s="8"/>
      <c r="Y4504" s="9"/>
      <c r="Z4504" s="8"/>
      <c r="AA4504" s="8"/>
      <c r="AB4504" s="9"/>
      <c r="AC4504" s="8"/>
      <c r="AD4504" s="8"/>
      <c r="AE4504" s="9"/>
      <c r="AF4504" s="8"/>
      <c r="AG4504" s="8"/>
      <c r="AH4504" s="9"/>
      <c r="AI4504" s="13"/>
      <c r="AJ4504" s="8"/>
      <c r="AK4504" s="8"/>
      <c r="AL4504" s="8"/>
      <c r="AM4504" s="3"/>
    </row>
    <row r="4505" spans="1:39" s="10" customFormat="1" ht="18.95" customHeight="1" x14ac:dyDescent="0.25">
      <c r="A4505" s="8"/>
      <c r="B4505" s="8"/>
      <c r="C4505" s="8"/>
      <c r="D4505" s="9"/>
      <c r="E4505" s="8"/>
      <c r="F4505" s="8"/>
      <c r="G4505" s="9"/>
      <c r="H4505" s="8"/>
      <c r="I4505" s="8"/>
      <c r="J4505" s="9"/>
      <c r="K4505" s="8"/>
      <c r="L4505" s="8"/>
      <c r="M4505" s="9"/>
      <c r="N4505" s="8"/>
      <c r="O4505" s="8"/>
      <c r="P4505" s="9"/>
      <c r="Q4505" s="8"/>
      <c r="R4505" s="8"/>
      <c r="S4505" s="9"/>
      <c r="T4505" s="8"/>
      <c r="U4505" s="8"/>
      <c r="V4505" s="9"/>
      <c r="W4505" s="8"/>
      <c r="X4505" s="8"/>
      <c r="Y4505" s="9"/>
      <c r="Z4505" s="8"/>
      <c r="AA4505" s="8"/>
      <c r="AB4505" s="9"/>
      <c r="AC4505" s="8"/>
      <c r="AD4505" s="8"/>
      <c r="AE4505" s="9"/>
      <c r="AF4505" s="8"/>
      <c r="AG4505" s="8"/>
      <c r="AH4505" s="9"/>
      <c r="AI4505" s="13"/>
      <c r="AJ4505" s="8"/>
      <c r="AK4505" s="8"/>
      <c r="AL4505" s="8"/>
      <c r="AM4505" s="3"/>
    </row>
    <row r="4506" spans="1:39" s="10" customFormat="1" ht="18.95" customHeight="1" x14ac:dyDescent="0.25">
      <c r="A4506" s="8"/>
      <c r="B4506" s="8"/>
      <c r="C4506" s="8"/>
      <c r="D4506" s="9"/>
      <c r="E4506" s="8"/>
      <c r="F4506" s="8"/>
      <c r="G4506" s="9"/>
      <c r="H4506" s="8"/>
      <c r="I4506" s="8"/>
      <c r="J4506" s="9"/>
      <c r="K4506" s="8"/>
      <c r="L4506" s="8"/>
      <c r="M4506" s="9"/>
      <c r="N4506" s="8"/>
      <c r="O4506" s="8"/>
      <c r="P4506" s="9"/>
      <c r="Q4506" s="8"/>
      <c r="R4506" s="8"/>
      <c r="S4506" s="9"/>
      <c r="T4506" s="8"/>
      <c r="U4506" s="8"/>
      <c r="V4506" s="9"/>
      <c r="W4506" s="8"/>
      <c r="X4506" s="8"/>
      <c r="Y4506" s="9"/>
      <c r="Z4506" s="8"/>
      <c r="AA4506" s="8"/>
      <c r="AB4506" s="9"/>
      <c r="AC4506" s="8"/>
      <c r="AD4506" s="8"/>
      <c r="AE4506" s="9"/>
      <c r="AF4506" s="8"/>
      <c r="AG4506" s="8"/>
      <c r="AH4506" s="9"/>
      <c r="AI4506" s="13"/>
      <c r="AJ4506" s="8"/>
      <c r="AK4506" s="8"/>
      <c r="AL4506" s="8"/>
      <c r="AM4506" s="3"/>
    </row>
    <row r="4507" spans="1:39" s="10" customFormat="1" ht="18.95" customHeight="1" x14ac:dyDescent="0.25">
      <c r="A4507" s="8"/>
      <c r="B4507" s="8"/>
      <c r="C4507" s="8"/>
      <c r="D4507" s="9"/>
      <c r="E4507" s="8"/>
      <c r="F4507" s="8"/>
      <c r="G4507" s="9"/>
      <c r="H4507" s="8"/>
      <c r="I4507" s="8"/>
      <c r="J4507" s="9"/>
      <c r="K4507" s="8"/>
      <c r="L4507" s="8"/>
      <c r="M4507" s="9"/>
      <c r="N4507" s="8"/>
      <c r="O4507" s="8"/>
      <c r="P4507" s="9"/>
      <c r="Q4507" s="8"/>
      <c r="R4507" s="8"/>
      <c r="S4507" s="9"/>
      <c r="T4507" s="8"/>
      <c r="U4507" s="8"/>
      <c r="V4507" s="9"/>
      <c r="W4507" s="8"/>
      <c r="X4507" s="8"/>
      <c r="Y4507" s="9"/>
      <c r="Z4507" s="8"/>
      <c r="AA4507" s="8"/>
      <c r="AB4507" s="9"/>
      <c r="AC4507" s="8"/>
      <c r="AD4507" s="8"/>
      <c r="AE4507" s="9"/>
      <c r="AF4507" s="8"/>
      <c r="AG4507" s="8"/>
      <c r="AH4507" s="9"/>
      <c r="AI4507" s="13"/>
      <c r="AJ4507" s="8"/>
      <c r="AK4507" s="8"/>
      <c r="AL4507" s="8"/>
      <c r="AM4507" s="3"/>
    </row>
    <row r="4508" spans="1:39" s="10" customFormat="1" ht="18.95" customHeight="1" x14ac:dyDescent="0.25">
      <c r="A4508" s="8"/>
      <c r="B4508" s="8"/>
      <c r="C4508" s="8"/>
      <c r="D4508" s="9"/>
      <c r="E4508" s="8"/>
      <c r="F4508" s="8"/>
      <c r="G4508" s="9"/>
      <c r="H4508" s="8"/>
      <c r="I4508" s="8"/>
      <c r="J4508" s="9"/>
      <c r="K4508" s="8"/>
      <c r="L4508" s="8"/>
      <c r="M4508" s="9"/>
      <c r="N4508" s="8"/>
      <c r="O4508" s="8"/>
      <c r="P4508" s="9"/>
      <c r="Q4508" s="8"/>
      <c r="R4508" s="8"/>
      <c r="S4508" s="9"/>
      <c r="T4508" s="8"/>
      <c r="U4508" s="8"/>
      <c r="V4508" s="9"/>
      <c r="W4508" s="8"/>
      <c r="X4508" s="8"/>
      <c r="Y4508" s="9"/>
      <c r="Z4508" s="8"/>
      <c r="AA4508" s="8"/>
      <c r="AB4508" s="9"/>
      <c r="AC4508" s="8"/>
      <c r="AD4508" s="8"/>
      <c r="AE4508" s="9"/>
      <c r="AF4508" s="8"/>
      <c r="AG4508" s="8"/>
      <c r="AH4508" s="9"/>
      <c r="AI4508" s="13"/>
      <c r="AJ4508" s="8"/>
      <c r="AK4508" s="8"/>
      <c r="AL4508" s="8"/>
      <c r="AM4508" s="3"/>
    </row>
    <row r="4509" spans="1:39" s="10" customFormat="1" ht="18.95" customHeight="1" x14ac:dyDescent="0.25">
      <c r="A4509" s="8"/>
      <c r="B4509" s="8"/>
      <c r="C4509" s="8"/>
      <c r="D4509" s="9"/>
      <c r="E4509" s="8"/>
      <c r="F4509" s="8"/>
      <c r="G4509" s="9"/>
      <c r="H4509" s="8"/>
      <c r="I4509" s="8"/>
      <c r="J4509" s="9"/>
      <c r="K4509" s="8"/>
      <c r="L4509" s="8"/>
      <c r="M4509" s="9"/>
      <c r="N4509" s="8"/>
      <c r="O4509" s="8"/>
      <c r="P4509" s="9"/>
      <c r="Q4509" s="8"/>
      <c r="R4509" s="8"/>
      <c r="S4509" s="9"/>
      <c r="T4509" s="8"/>
      <c r="U4509" s="8"/>
      <c r="V4509" s="9"/>
      <c r="W4509" s="8"/>
      <c r="X4509" s="8"/>
      <c r="Y4509" s="9"/>
      <c r="Z4509" s="8"/>
      <c r="AA4509" s="8"/>
      <c r="AB4509" s="9"/>
      <c r="AC4509" s="8"/>
      <c r="AD4509" s="8"/>
      <c r="AE4509" s="9"/>
      <c r="AF4509" s="8"/>
      <c r="AG4509" s="8"/>
      <c r="AH4509" s="9"/>
      <c r="AI4509" s="13"/>
      <c r="AJ4509" s="8"/>
      <c r="AK4509" s="8"/>
      <c r="AL4509" s="8"/>
      <c r="AM4509" s="3"/>
    </row>
    <row r="4510" spans="1:39" s="10" customFormat="1" ht="18.95" customHeight="1" x14ac:dyDescent="0.25">
      <c r="A4510" s="8"/>
      <c r="B4510" s="8"/>
      <c r="C4510" s="8"/>
      <c r="D4510" s="9"/>
      <c r="E4510" s="8"/>
      <c r="F4510" s="8"/>
      <c r="G4510" s="9"/>
      <c r="H4510" s="8"/>
      <c r="I4510" s="8"/>
      <c r="J4510" s="9"/>
      <c r="K4510" s="8"/>
      <c r="L4510" s="8"/>
      <c r="M4510" s="9"/>
      <c r="N4510" s="8"/>
      <c r="O4510" s="8"/>
      <c r="P4510" s="9"/>
      <c r="Q4510" s="8"/>
      <c r="R4510" s="8"/>
      <c r="S4510" s="9"/>
      <c r="T4510" s="8"/>
      <c r="U4510" s="8"/>
      <c r="V4510" s="9"/>
      <c r="W4510" s="8"/>
      <c r="X4510" s="8"/>
      <c r="Y4510" s="9"/>
      <c r="Z4510" s="8"/>
      <c r="AA4510" s="8"/>
      <c r="AB4510" s="9"/>
      <c r="AC4510" s="8"/>
      <c r="AD4510" s="8"/>
      <c r="AE4510" s="9"/>
      <c r="AF4510" s="8"/>
      <c r="AG4510" s="8"/>
      <c r="AH4510" s="9"/>
      <c r="AI4510" s="13"/>
      <c r="AJ4510" s="8"/>
      <c r="AK4510" s="8"/>
      <c r="AL4510" s="8"/>
      <c r="AM4510" s="3"/>
    </row>
    <row r="4511" spans="1:39" s="10" customFormat="1" ht="18.95" customHeight="1" x14ac:dyDescent="0.25">
      <c r="A4511" s="8"/>
      <c r="B4511" s="8"/>
      <c r="C4511" s="8"/>
      <c r="D4511" s="9"/>
      <c r="E4511" s="8"/>
      <c r="F4511" s="8"/>
      <c r="G4511" s="9"/>
      <c r="H4511" s="8"/>
      <c r="I4511" s="8"/>
      <c r="J4511" s="9"/>
      <c r="K4511" s="8"/>
      <c r="L4511" s="8"/>
      <c r="M4511" s="9"/>
      <c r="N4511" s="8"/>
      <c r="O4511" s="8"/>
      <c r="P4511" s="9"/>
      <c r="Q4511" s="8"/>
      <c r="R4511" s="8"/>
      <c r="S4511" s="9"/>
      <c r="T4511" s="8"/>
      <c r="U4511" s="8"/>
      <c r="V4511" s="9"/>
      <c r="W4511" s="8"/>
      <c r="X4511" s="8"/>
      <c r="Y4511" s="9"/>
      <c r="Z4511" s="8"/>
      <c r="AA4511" s="8"/>
      <c r="AB4511" s="9"/>
      <c r="AC4511" s="8"/>
      <c r="AD4511" s="8"/>
      <c r="AE4511" s="9"/>
      <c r="AF4511" s="8"/>
      <c r="AG4511" s="8"/>
      <c r="AH4511" s="9"/>
      <c r="AI4511" s="13"/>
      <c r="AJ4511" s="8"/>
      <c r="AK4511" s="8"/>
      <c r="AL4511" s="8"/>
      <c r="AM4511" s="3"/>
    </row>
    <row r="4512" spans="1:39" s="10" customFormat="1" ht="18.95" customHeight="1" x14ac:dyDescent="0.25">
      <c r="A4512" s="8"/>
      <c r="B4512" s="8"/>
      <c r="C4512" s="8"/>
      <c r="D4512" s="9"/>
      <c r="E4512" s="8"/>
      <c r="F4512" s="8"/>
      <c r="G4512" s="9"/>
      <c r="H4512" s="8"/>
      <c r="I4512" s="8"/>
      <c r="J4512" s="9"/>
      <c r="K4512" s="8"/>
      <c r="L4512" s="8"/>
      <c r="M4512" s="9"/>
      <c r="N4512" s="8"/>
      <c r="O4512" s="8"/>
      <c r="P4512" s="9"/>
      <c r="Q4512" s="8"/>
      <c r="R4512" s="8"/>
      <c r="S4512" s="9"/>
      <c r="T4512" s="8"/>
      <c r="U4512" s="8"/>
      <c r="V4512" s="9"/>
      <c r="W4512" s="8"/>
      <c r="X4512" s="8"/>
      <c r="Y4512" s="9"/>
      <c r="Z4512" s="8"/>
      <c r="AA4512" s="8"/>
      <c r="AB4512" s="9"/>
      <c r="AC4512" s="8"/>
      <c r="AD4512" s="8"/>
      <c r="AE4512" s="9"/>
      <c r="AF4512" s="8"/>
      <c r="AG4512" s="8"/>
      <c r="AH4512" s="9"/>
      <c r="AI4512" s="13"/>
      <c r="AJ4512" s="8"/>
      <c r="AK4512" s="8"/>
      <c r="AL4512" s="8"/>
      <c r="AM4512" s="3"/>
    </row>
    <row r="4513" spans="1:39" s="10" customFormat="1" ht="18.95" customHeight="1" x14ac:dyDescent="0.25">
      <c r="A4513" s="8"/>
      <c r="B4513" s="8"/>
      <c r="C4513" s="8"/>
      <c r="D4513" s="9"/>
      <c r="E4513" s="8"/>
      <c r="F4513" s="8"/>
      <c r="G4513" s="9"/>
      <c r="H4513" s="8"/>
      <c r="I4513" s="8"/>
      <c r="J4513" s="9"/>
      <c r="K4513" s="8"/>
      <c r="L4513" s="8"/>
      <c r="M4513" s="9"/>
      <c r="N4513" s="8"/>
      <c r="O4513" s="8"/>
      <c r="P4513" s="9"/>
      <c r="Q4513" s="8"/>
      <c r="R4513" s="8"/>
      <c r="S4513" s="9"/>
      <c r="T4513" s="8"/>
      <c r="U4513" s="8"/>
      <c r="V4513" s="9"/>
      <c r="W4513" s="8"/>
      <c r="X4513" s="8"/>
      <c r="Y4513" s="9"/>
      <c r="Z4513" s="8"/>
      <c r="AA4513" s="8"/>
      <c r="AB4513" s="9"/>
      <c r="AC4513" s="8"/>
      <c r="AD4513" s="8"/>
      <c r="AE4513" s="9"/>
      <c r="AF4513" s="8"/>
      <c r="AG4513" s="8"/>
      <c r="AH4513" s="9"/>
      <c r="AI4513" s="13"/>
      <c r="AJ4513" s="8"/>
      <c r="AK4513" s="8"/>
      <c r="AL4513" s="8"/>
      <c r="AM4513" s="3"/>
    </row>
    <row r="4514" spans="1:39" s="10" customFormat="1" ht="18.95" customHeight="1" x14ac:dyDescent="0.25">
      <c r="A4514" s="8"/>
      <c r="B4514" s="8"/>
      <c r="C4514" s="8"/>
      <c r="D4514" s="9"/>
      <c r="E4514" s="8"/>
      <c r="F4514" s="8"/>
      <c r="G4514" s="9"/>
      <c r="H4514" s="8"/>
      <c r="I4514" s="8"/>
      <c r="J4514" s="9"/>
      <c r="K4514" s="8"/>
      <c r="L4514" s="8"/>
      <c r="M4514" s="9"/>
      <c r="N4514" s="8"/>
      <c r="O4514" s="8"/>
      <c r="P4514" s="9"/>
      <c r="Q4514" s="8"/>
      <c r="R4514" s="8"/>
      <c r="S4514" s="9"/>
      <c r="T4514" s="8"/>
      <c r="U4514" s="8"/>
      <c r="V4514" s="9"/>
      <c r="W4514" s="8"/>
      <c r="X4514" s="8"/>
      <c r="Y4514" s="9"/>
      <c r="Z4514" s="8"/>
      <c r="AA4514" s="8"/>
      <c r="AB4514" s="9"/>
      <c r="AC4514" s="8"/>
      <c r="AD4514" s="8"/>
      <c r="AE4514" s="9"/>
      <c r="AF4514" s="8"/>
      <c r="AG4514" s="8"/>
      <c r="AH4514" s="9"/>
      <c r="AI4514" s="13"/>
      <c r="AJ4514" s="8"/>
      <c r="AK4514" s="8"/>
      <c r="AL4514" s="8"/>
      <c r="AM4514" s="3"/>
    </row>
    <row r="4515" spans="1:39" s="10" customFormat="1" ht="18.95" customHeight="1" x14ac:dyDescent="0.25">
      <c r="A4515" s="8"/>
      <c r="B4515" s="8"/>
      <c r="C4515" s="8"/>
      <c r="D4515" s="9"/>
      <c r="E4515" s="8"/>
      <c r="F4515" s="8"/>
      <c r="G4515" s="9"/>
      <c r="H4515" s="8"/>
      <c r="I4515" s="8"/>
      <c r="J4515" s="9"/>
      <c r="K4515" s="8"/>
      <c r="L4515" s="8"/>
      <c r="M4515" s="9"/>
      <c r="N4515" s="8"/>
      <c r="O4515" s="8"/>
      <c r="P4515" s="9"/>
      <c r="Q4515" s="8"/>
      <c r="R4515" s="8"/>
      <c r="S4515" s="9"/>
      <c r="T4515" s="8"/>
      <c r="U4515" s="8"/>
      <c r="V4515" s="9"/>
      <c r="W4515" s="8"/>
      <c r="X4515" s="8"/>
      <c r="Y4515" s="9"/>
      <c r="Z4515" s="8"/>
      <c r="AA4515" s="8"/>
      <c r="AB4515" s="9"/>
      <c r="AC4515" s="8"/>
      <c r="AD4515" s="8"/>
      <c r="AE4515" s="9"/>
      <c r="AF4515" s="8"/>
      <c r="AG4515" s="8"/>
      <c r="AH4515" s="9"/>
      <c r="AI4515" s="13"/>
      <c r="AJ4515" s="8"/>
      <c r="AK4515" s="8"/>
      <c r="AL4515" s="8"/>
      <c r="AM4515" s="3"/>
    </row>
    <row r="4516" spans="1:39" s="10" customFormat="1" ht="18.95" customHeight="1" x14ac:dyDescent="0.25">
      <c r="A4516" s="8"/>
      <c r="B4516" s="8"/>
      <c r="C4516" s="8"/>
      <c r="D4516" s="9"/>
      <c r="E4516" s="8"/>
      <c r="F4516" s="8"/>
      <c r="G4516" s="9"/>
      <c r="H4516" s="8"/>
      <c r="I4516" s="8"/>
      <c r="J4516" s="9"/>
      <c r="K4516" s="8"/>
      <c r="L4516" s="8"/>
      <c r="M4516" s="9"/>
      <c r="N4516" s="8"/>
      <c r="O4516" s="8"/>
      <c r="P4516" s="9"/>
      <c r="Q4516" s="8"/>
      <c r="R4516" s="8"/>
      <c r="S4516" s="9"/>
      <c r="T4516" s="8"/>
      <c r="U4516" s="8"/>
      <c r="V4516" s="9"/>
      <c r="W4516" s="8"/>
      <c r="X4516" s="8"/>
      <c r="Y4516" s="9"/>
      <c r="Z4516" s="8"/>
      <c r="AA4516" s="8"/>
      <c r="AB4516" s="9"/>
      <c r="AC4516" s="8"/>
      <c r="AD4516" s="8"/>
      <c r="AE4516" s="9"/>
      <c r="AF4516" s="8"/>
      <c r="AG4516" s="8"/>
      <c r="AH4516" s="9"/>
      <c r="AI4516" s="13"/>
      <c r="AJ4516" s="8"/>
      <c r="AK4516" s="8"/>
      <c r="AL4516" s="8"/>
      <c r="AM4516" s="3"/>
    </row>
    <row r="4517" spans="1:39" s="10" customFormat="1" ht="18.95" customHeight="1" x14ac:dyDescent="0.25">
      <c r="A4517" s="8"/>
      <c r="B4517" s="8"/>
      <c r="C4517" s="8"/>
      <c r="D4517" s="9"/>
      <c r="E4517" s="8"/>
      <c r="F4517" s="8"/>
      <c r="G4517" s="9"/>
      <c r="H4517" s="8"/>
      <c r="I4517" s="8"/>
      <c r="J4517" s="9"/>
      <c r="K4517" s="8"/>
      <c r="L4517" s="8"/>
      <c r="M4517" s="9"/>
      <c r="N4517" s="8"/>
      <c r="O4517" s="8"/>
      <c r="P4517" s="9"/>
      <c r="Q4517" s="8"/>
      <c r="R4517" s="8"/>
      <c r="S4517" s="9"/>
      <c r="T4517" s="8"/>
      <c r="U4517" s="8"/>
      <c r="V4517" s="9"/>
      <c r="W4517" s="8"/>
      <c r="X4517" s="8"/>
      <c r="Y4517" s="9"/>
      <c r="Z4517" s="8"/>
      <c r="AA4517" s="8"/>
      <c r="AB4517" s="9"/>
      <c r="AC4517" s="8"/>
      <c r="AD4517" s="8"/>
      <c r="AE4517" s="9"/>
      <c r="AF4517" s="8"/>
      <c r="AG4517" s="8"/>
      <c r="AH4517" s="9"/>
      <c r="AI4517" s="13"/>
      <c r="AJ4517" s="8"/>
      <c r="AK4517" s="8"/>
      <c r="AL4517" s="8"/>
      <c r="AM4517" s="3"/>
    </row>
    <row r="4518" spans="1:39" s="10" customFormat="1" ht="18.95" customHeight="1" x14ac:dyDescent="0.25">
      <c r="A4518" s="8"/>
      <c r="B4518" s="8"/>
      <c r="C4518" s="8"/>
      <c r="D4518" s="9"/>
      <c r="E4518" s="8"/>
      <c r="F4518" s="8"/>
      <c r="G4518" s="9"/>
      <c r="H4518" s="8"/>
      <c r="I4518" s="8"/>
      <c r="J4518" s="9"/>
      <c r="K4518" s="8"/>
      <c r="L4518" s="8"/>
      <c r="M4518" s="9"/>
      <c r="N4518" s="8"/>
      <c r="O4518" s="8"/>
      <c r="P4518" s="9"/>
      <c r="Q4518" s="8"/>
      <c r="R4518" s="8"/>
      <c r="S4518" s="9"/>
      <c r="T4518" s="8"/>
      <c r="U4518" s="8"/>
      <c r="V4518" s="9"/>
      <c r="W4518" s="8"/>
      <c r="X4518" s="8"/>
      <c r="Y4518" s="9"/>
      <c r="Z4518" s="8"/>
      <c r="AA4518" s="8"/>
      <c r="AB4518" s="9"/>
      <c r="AC4518" s="8"/>
      <c r="AD4518" s="8"/>
      <c r="AE4518" s="9"/>
      <c r="AF4518" s="8"/>
      <c r="AG4518" s="8"/>
      <c r="AH4518" s="9"/>
      <c r="AI4518" s="13"/>
      <c r="AJ4518" s="8"/>
      <c r="AK4518" s="8"/>
      <c r="AL4518" s="8"/>
      <c r="AM4518" s="3"/>
    </row>
    <row r="4519" spans="1:39" s="10" customFormat="1" ht="18.95" customHeight="1" x14ac:dyDescent="0.25">
      <c r="A4519" s="8"/>
      <c r="B4519" s="8"/>
      <c r="C4519" s="8"/>
      <c r="D4519" s="9"/>
      <c r="E4519" s="8"/>
      <c r="F4519" s="8"/>
      <c r="G4519" s="9"/>
      <c r="H4519" s="8"/>
      <c r="I4519" s="8"/>
      <c r="J4519" s="9"/>
      <c r="K4519" s="8"/>
      <c r="L4519" s="8"/>
      <c r="M4519" s="9"/>
      <c r="N4519" s="8"/>
      <c r="O4519" s="8"/>
      <c r="P4519" s="9"/>
      <c r="Q4519" s="8"/>
      <c r="R4519" s="8"/>
      <c r="S4519" s="9"/>
      <c r="T4519" s="8"/>
      <c r="U4519" s="8"/>
      <c r="V4519" s="9"/>
      <c r="W4519" s="8"/>
      <c r="X4519" s="8"/>
      <c r="Y4519" s="9"/>
      <c r="Z4519" s="8"/>
      <c r="AA4519" s="8"/>
      <c r="AB4519" s="9"/>
      <c r="AC4519" s="8"/>
      <c r="AD4519" s="8"/>
      <c r="AE4519" s="9"/>
      <c r="AF4519" s="8"/>
      <c r="AG4519" s="8"/>
      <c r="AH4519" s="9"/>
      <c r="AI4519" s="13"/>
      <c r="AJ4519" s="8"/>
      <c r="AK4519" s="8"/>
      <c r="AL4519" s="8"/>
      <c r="AM4519" s="3"/>
    </row>
    <row r="4520" spans="1:39" s="10" customFormat="1" ht="18.95" customHeight="1" x14ac:dyDescent="0.25">
      <c r="A4520" s="8"/>
      <c r="B4520" s="8"/>
      <c r="C4520" s="8"/>
      <c r="D4520" s="9"/>
      <c r="E4520" s="8"/>
      <c r="F4520" s="8"/>
      <c r="G4520" s="9"/>
      <c r="H4520" s="8"/>
      <c r="I4520" s="8"/>
      <c r="J4520" s="9"/>
      <c r="K4520" s="8"/>
      <c r="L4520" s="8"/>
      <c r="M4520" s="9"/>
      <c r="N4520" s="8"/>
      <c r="O4520" s="8"/>
      <c r="P4520" s="9"/>
      <c r="Q4520" s="8"/>
      <c r="R4520" s="8"/>
      <c r="S4520" s="9"/>
      <c r="T4520" s="8"/>
      <c r="U4520" s="8"/>
      <c r="V4520" s="9"/>
      <c r="W4520" s="8"/>
      <c r="X4520" s="8"/>
      <c r="Y4520" s="9"/>
      <c r="Z4520" s="8"/>
      <c r="AA4520" s="8"/>
      <c r="AB4520" s="9"/>
      <c r="AC4520" s="8"/>
      <c r="AD4520" s="8"/>
      <c r="AE4520" s="9"/>
      <c r="AF4520" s="8"/>
      <c r="AG4520" s="8"/>
      <c r="AH4520" s="9"/>
      <c r="AI4520" s="13"/>
      <c r="AJ4520" s="8"/>
      <c r="AK4520" s="8"/>
      <c r="AL4520" s="8"/>
      <c r="AM4520" s="3"/>
    </row>
    <row r="4521" spans="1:39" s="10" customFormat="1" ht="18.95" customHeight="1" x14ac:dyDescent="0.25">
      <c r="A4521" s="8"/>
      <c r="B4521" s="8"/>
      <c r="C4521" s="8"/>
      <c r="D4521" s="9"/>
      <c r="E4521" s="8"/>
      <c r="F4521" s="8"/>
      <c r="G4521" s="9"/>
      <c r="H4521" s="8"/>
      <c r="I4521" s="8"/>
      <c r="J4521" s="9"/>
      <c r="K4521" s="8"/>
      <c r="L4521" s="8"/>
      <c r="M4521" s="9"/>
      <c r="N4521" s="8"/>
      <c r="O4521" s="8"/>
      <c r="P4521" s="9"/>
      <c r="Q4521" s="8"/>
      <c r="R4521" s="8"/>
      <c r="S4521" s="9"/>
      <c r="T4521" s="8"/>
      <c r="U4521" s="8"/>
      <c r="V4521" s="9"/>
      <c r="W4521" s="8"/>
      <c r="X4521" s="8"/>
      <c r="Y4521" s="9"/>
      <c r="Z4521" s="8"/>
      <c r="AA4521" s="8"/>
      <c r="AB4521" s="9"/>
      <c r="AC4521" s="8"/>
      <c r="AD4521" s="8"/>
      <c r="AE4521" s="9"/>
      <c r="AF4521" s="8"/>
      <c r="AG4521" s="8"/>
      <c r="AH4521" s="9"/>
      <c r="AI4521" s="13"/>
      <c r="AJ4521" s="8"/>
      <c r="AK4521" s="8"/>
      <c r="AL4521" s="8"/>
      <c r="AM4521" s="3"/>
    </row>
    <row r="4522" spans="1:39" s="10" customFormat="1" ht="18.95" customHeight="1" x14ac:dyDescent="0.25">
      <c r="A4522" s="8"/>
      <c r="B4522" s="8"/>
      <c r="C4522" s="8"/>
      <c r="D4522" s="9"/>
      <c r="E4522" s="8"/>
      <c r="F4522" s="8"/>
      <c r="G4522" s="9"/>
      <c r="H4522" s="8"/>
      <c r="I4522" s="8"/>
      <c r="J4522" s="9"/>
      <c r="K4522" s="8"/>
      <c r="L4522" s="8"/>
      <c r="M4522" s="9"/>
      <c r="N4522" s="8"/>
      <c r="O4522" s="8"/>
      <c r="P4522" s="9"/>
      <c r="Q4522" s="8"/>
      <c r="R4522" s="8"/>
      <c r="S4522" s="9"/>
      <c r="T4522" s="8"/>
      <c r="U4522" s="8"/>
      <c r="V4522" s="9"/>
      <c r="W4522" s="8"/>
      <c r="X4522" s="8"/>
      <c r="Y4522" s="9"/>
      <c r="Z4522" s="8"/>
      <c r="AA4522" s="8"/>
      <c r="AB4522" s="9"/>
      <c r="AC4522" s="8"/>
      <c r="AD4522" s="8"/>
      <c r="AE4522" s="9"/>
      <c r="AF4522" s="8"/>
      <c r="AG4522" s="8"/>
      <c r="AH4522" s="9"/>
      <c r="AI4522" s="13"/>
      <c r="AJ4522" s="8"/>
      <c r="AK4522" s="8"/>
      <c r="AL4522" s="8"/>
      <c r="AM4522" s="3"/>
    </row>
    <row r="4523" spans="1:39" s="10" customFormat="1" ht="18.95" customHeight="1" x14ac:dyDescent="0.25">
      <c r="A4523" s="8"/>
      <c r="B4523" s="8"/>
      <c r="C4523" s="8"/>
      <c r="D4523" s="9"/>
      <c r="E4523" s="8"/>
      <c r="F4523" s="8"/>
      <c r="G4523" s="9"/>
      <c r="H4523" s="8"/>
      <c r="I4523" s="8"/>
      <c r="J4523" s="9"/>
      <c r="K4523" s="8"/>
      <c r="L4523" s="8"/>
      <c r="M4523" s="9"/>
      <c r="N4523" s="8"/>
      <c r="O4523" s="8"/>
      <c r="P4523" s="9"/>
      <c r="Q4523" s="8"/>
      <c r="R4523" s="8"/>
      <c r="S4523" s="9"/>
      <c r="T4523" s="8"/>
      <c r="U4523" s="8"/>
      <c r="V4523" s="9"/>
      <c r="W4523" s="8"/>
      <c r="X4523" s="8"/>
      <c r="Y4523" s="9"/>
      <c r="Z4523" s="8"/>
      <c r="AA4523" s="8"/>
      <c r="AB4523" s="9"/>
      <c r="AC4523" s="8"/>
      <c r="AD4523" s="8"/>
      <c r="AE4523" s="9"/>
      <c r="AF4523" s="8"/>
      <c r="AG4523" s="8"/>
      <c r="AH4523" s="9"/>
      <c r="AI4523" s="13"/>
      <c r="AJ4523" s="8"/>
      <c r="AK4523" s="8"/>
      <c r="AL4523" s="8"/>
      <c r="AM4523" s="3"/>
    </row>
    <row r="4524" spans="1:39" s="10" customFormat="1" ht="18.95" customHeight="1" x14ac:dyDescent="0.25">
      <c r="A4524" s="8"/>
      <c r="B4524" s="8"/>
      <c r="C4524" s="8"/>
      <c r="D4524" s="9"/>
      <c r="E4524" s="8"/>
      <c r="F4524" s="8"/>
      <c r="G4524" s="9"/>
      <c r="H4524" s="8"/>
      <c r="I4524" s="8"/>
      <c r="J4524" s="9"/>
      <c r="K4524" s="8"/>
      <c r="L4524" s="8"/>
      <c r="M4524" s="9"/>
      <c r="N4524" s="8"/>
      <c r="O4524" s="8"/>
      <c r="P4524" s="9"/>
      <c r="Q4524" s="8"/>
      <c r="R4524" s="8"/>
      <c r="S4524" s="9"/>
      <c r="T4524" s="8"/>
      <c r="U4524" s="8"/>
      <c r="V4524" s="9"/>
      <c r="W4524" s="8"/>
      <c r="X4524" s="8"/>
      <c r="Y4524" s="9"/>
      <c r="Z4524" s="8"/>
      <c r="AA4524" s="8"/>
      <c r="AB4524" s="9"/>
      <c r="AC4524" s="8"/>
      <c r="AD4524" s="8"/>
      <c r="AE4524" s="9"/>
      <c r="AF4524" s="8"/>
      <c r="AG4524" s="8"/>
      <c r="AH4524" s="9"/>
      <c r="AI4524" s="13"/>
      <c r="AJ4524" s="8"/>
      <c r="AK4524" s="8"/>
      <c r="AL4524" s="8"/>
      <c r="AM4524" s="3"/>
    </row>
    <row r="4525" spans="1:39" s="10" customFormat="1" ht="18.95" customHeight="1" x14ac:dyDescent="0.25">
      <c r="A4525" s="8"/>
      <c r="B4525" s="8"/>
      <c r="C4525" s="8"/>
      <c r="D4525" s="9"/>
      <c r="E4525" s="8"/>
      <c r="F4525" s="8"/>
      <c r="G4525" s="9"/>
      <c r="H4525" s="8"/>
      <c r="I4525" s="8"/>
      <c r="J4525" s="9"/>
      <c r="K4525" s="8"/>
      <c r="L4525" s="8"/>
      <c r="M4525" s="9"/>
      <c r="N4525" s="8"/>
      <c r="O4525" s="8"/>
      <c r="P4525" s="9"/>
      <c r="Q4525" s="8"/>
      <c r="R4525" s="8"/>
      <c r="S4525" s="9"/>
      <c r="T4525" s="8"/>
      <c r="U4525" s="8"/>
      <c r="V4525" s="9"/>
      <c r="W4525" s="8"/>
      <c r="X4525" s="8"/>
      <c r="Y4525" s="9"/>
      <c r="Z4525" s="8"/>
      <c r="AA4525" s="8"/>
      <c r="AB4525" s="9"/>
      <c r="AC4525" s="8"/>
      <c r="AD4525" s="8"/>
      <c r="AE4525" s="9"/>
      <c r="AF4525" s="8"/>
      <c r="AG4525" s="8"/>
      <c r="AH4525" s="9"/>
      <c r="AI4525" s="13"/>
      <c r="AJ4525" s="8"/>
      <c r="AK4525" s="8"/>
      <c r="AL4525" s="8"/>
      <c r="AM4525" s="3"/>
    </row>
    <row r="4526" spans="1:39" s="10" customFormat="1" ht="18.95" customHeight="1" x14ac:dyDescent="0.25">
      <c r="A4526" s="8"/>
      <c r="B4526" s="8"/>
      <c r="C4526" s="8"/>
      <c r="D4526" s="9"/>
      <c r="E4526" s="8"/>
      <c r="F4526" s="8"/>
      <c r="G4526" s="9"/>
      <c r="H4526" s="8"/>
      <c r="I4526" s="8"/>
      <c r="J4526" s="9"/>
      <c r="K4526" s="8"/>
      <c r="L4526" s="8"/>
      <c r="M4526" s="9"/>
      <c r="N4526" s="8"/>
      <c r="O4526" s="8"/>
      <c r="P4526" s="9"/>
      <c r="Q4526" s="8"/>
      <c r="R4526" s="8"/>
      <c r="S4526" s="9"/>
      <c r="T4526" s="8"/>
      <c r="U4526" s="8"/>
      <c r="V4526" s="9"/>
      <c r="W4526" s="8"/>
      <c r="X4526" s="8"/>
      <c r="Y4526" s="9"/>
      <c r="Z4526" s="8"/>
      <c r="AA4526" s="8"/>
      <c r="AB4526" s="9"/>
      <c r="AC4526" s="8"/>
      <c r="AD4526" s="8"/>
      <c r="AE4526" s="9"/>
      <c r="AF4526" s="8"/>
      <c r="AG4526" s="8"/>
      <c r="AH4526" s="9"/>
      <c r="AI4526" s="13"/>
      <c r="AJ4526" s="8"/>
      <c r="AK4526" s="8"/>
      <c r="AL4526" s="8"/>
      <c r="AM4526" s="3"/>
    </row>
    <row r="4527" spans="1:39" s="10" customFormat="1" ht="18.95" customHeight="1" x14ac:dyDescent="0.25">
      <c r="A4527" s="8"/>
      <c r="B4527" s="8"/>
      <c r="C4527" s="8"/>
      <c r="D4527" s="9"/>
      <c r="E4527" s="8"/>
      <c r="F4527" s="8"/>
      <c r="G4527" s="9"/>
      <c r="H4527" s="8"/>
      <c r="I4527" s="8"/>
      <c r="J4527" s="9"/>
      <c r="K4527" s="8"/>
      <c r="L4527" s="8"/>
      <c r="M4527" s="9"/>
      <c r="N4527" s="8"/>
      <c r="O4527" s="8"/>
      <c r="P4527" s="9"/>
      <c r="Q4527" s="8"/>
      <c r="R4527" s="8"/>
      <c r="S4527" s="9"/>
      <c r="T4527" s="8"/>
      <c r="U4527" s="8"/>
      <c r="V4527" s="9"/>
      <c r="W4527" s="8"/>
      <c r="X4527" s="8"/>
      <c r="Y4527" s="9"/>
      <c r="Z4527" s="8"/>
      <c r="AA4527" s="8"/>
      <c r="AB4527" s="9"/>
      <c r="AC4527" s="8"/>
      <c r="AD4527" s="8"/>
      <c r="AE4527" s="9"/>
      <c r="AF4527" s="8"/>
      <c r="AG4527" s="8"/>
      <c r="AH4527" s="9"/>
      <c r="AI4527" s="13"/>
      <c r="AJ4527" s="8"/>
      <c r="AK4527" s="8"/>
      <c r="AL4527" s="8"/>
      <c r="AM4527" s="3"/>
    </row>
    <row r="4528" spans="1:39" s="10" customFormat="1" ht="18.95" customHeight="1" x14ac:dyDescent="0.25">
      <c r="A4528" s="8"/>
      <c r="B4528" s="8"/>
      <c r="C4528" s="8"/>
      <c r="D4528" s="9"/>
      <c r="E4528" s="8"/>
      <c r="F4528" s="8"/>
      <c r="G4528" s="9"/>
      <c r="H4528" s="8"/>
      <c r="I4528" s="8"/>
      <c r="J4528" s="9"/>
      <c r="K4528" s="8"/>
      <c r="L4528" s="8"/>
      <c r="M4528" s="9"/>
      <c r="N4528" s="8"/>
      <c r="O4528" s="8"/>
      <c r="P4528" s="9"/>
      <c r="Q4528" s="8"/>
      <c r="R4528" s="8"/>
      <c r="S4528" s="9"/>
      <c r="T4528" s="8"/>
      <c r="U4528" s="8"/>
      <c r="V4528" s="9"/>
      <c r="W4528" s="8"/>
      <c r="X4528" s="8"/>
      <c r="Y4528" s="9"/>
      <c r="Z4528" s="8"/>
      <c r="AA4528" s="8"/>
      <c r="AB4528" s="9"/>
      <c r="AC4528" s="8"/>
      <c r="AD4528" s="8"/>
      <c r="AE4528" s="9"/>
      <c r="AF4528" s="8"/>
      <c r="AG4528" s="8"/>
      <c r="AH4528" s="9"/>
      <c r="AI4528" s="13"/>
      <c r="AJ4528" s="8"/>
      <c r="AK4528" s="8"/>
      <c r="AL4528" s="8"/>
      <c r="AM4528" s="3"/>
    </row>
    <row r="4529" spans="1:39" s="10" customFormat="1" ht="18.95" customHeight="1" x14ac:dyDescent="0.25">
      <c r="A4529" s="8"/>
      <c r="B4529" s="8"/>
      <c r="C4529" s="8"/>
      <c r="D4529" s="9"/>
      <c r="E4529" s="8"/>
      <c r="F4529" s="8"/>
      <c r="G4529" s="9"/>
      <c r="H4529" s="8"/>
      <c r="I4529" s="8"/>
      <c r="J4529" s="9"/>
      <c r="K4529" s="8"/>
      <c r="L4529" s="8"/>
      <c r="M4529" s="9"/>
      <c r="N4529" s="8"/>
      <c r="O4529" s="8"/>
      <c r="P4529" s="9"/>
      <c r="Q4529" s="8"/>
      <c r="R4529" s="8"/>
      <c r="S4529" s="9"/>
      <c r="T4529" s="8"/>
      <c r="U4529" s="8"/>
      <c r="V4529" s="9"/>
      <c r="W4529" s="8"/>
      <c r="X4529" s="8"/>
      <c r="Y4529" s="9"/>
      <c r="Z4529" s="8"/>
      <c r="AA4529" s="8"/>
      <c r="AB4529" s="9"/>
      <c r="AC4529" s="8"/>
      <c r="AD4529" s="8"/>
      <c r="AE4529" s="9"/>
      <c r="AF4529" s="8"/>
      <c r="AG4529" s="8"/>
      <c r="AH4529" s="9"/>
      <c r="AI4529" s="13"/>
      <c r="AJ4529" s="8"/>
      <c r="AK4529" s="8"/>
      <c r="AL4529" s="8"/>
      <c r="AM4529" s="3"/>
    </row>
    <row r="4530" spans="1:39" s="10" customFormat="1" ht="18.95" customHeight="1" x14ac:dyDescent="0.25">
      <c r="A4530" s="8"/>
      <c r="B4530" s="8"/>
      <c r="C4530" s="8"/>
      <c r="D4530" s="9"/>
      <c r="E4530" s="8"/>
      <c r="F4530" s="8"/>
      <c r="G4530" s="9"/>
      <c r="H4530" s="8"/>
      <c r="I4530" s="8"/>
      <c r="J4530" s="9"/>
      <c r="K4530" s="8"/>
      <c r="L4530" s="8"/>
      <c r="M4530" s="9"/>
      <c r="N4530" s="8"/>
      <c r="O4530" s="8"/>
      <c r="P4530" s="9"/>
      <c r="Q4530" s="8"/>
      <c r="R4530" s="8"/>
      <c r="S4530" s="9"/>
      <c r="T4530" s="8"/>
      <c r="U4530" s="8"/>
      <c r="V4530" s="9"/>
      <c r="W4530" s="8"/>
      <c r="X4530" s="8"/>
      <c r="Y4530" s="9"/>
      <c r="Z4530" s="8"/>
      <c r="AA4530" s="8"/>
      <c r="AB4530" s="9"/>
      <c r="AC4530" s="8"/>
      <c r="AD4530" s="8"/>
      <c r="AE4530" s="9"/>
      <c r="AF4530" s="8"/>
      <c r="AG4530" s="8"/>
      <c r="AH4530" s="9"/>
      <c r="AI4530" s="13"/>
      <c r="AJ4530" s="8"/>
      <c r="AK4530" s="8"/>
      <c r="AL4530" s="8"/>
      <c r="AM4530" s="3"/>
    </row>
    <row r="4531" spans="1:39" s="10" customFormat="1" ht="18.95" customHeight="1" x14ac:dyDescent="0.25">
      <c r="A4531" s="8"/>
      <c r="B4531" s="8"/>
      <c r="C4531" s="8"/>
      <c r="D4531" s="9"/>
      <c r="E4531" s="8"/>
      <c r="F4531" s="8"/>
      <c r="G4531" s="9"/>
      <c r="H4531" s="8"/>
      <c r="I4531" s="8"/>
      <c r="J4531" s="9"/>
      <c r="K4531" s="8"/>
      <c r="L4531" s="8"/>
      <c r="M4531" s="9"/>
      <c r="N4531" s="8"/>
      <c r="O4531" s="8"/>
      <c r="P4531" s="9"/>
      <c r="Q4531" s="8"/>
      <c r="R4531" s="8"/>
      <c r="S4531" s="9"/>
      <c r="T4531" s="8"/>
      <c r="U4531" s="8"/>
      <c r="V4531" s="9"/>
      <c r="W4531" s="8"/>
      <c r="X4531" s="8"/>
      <c r="Y4531" s="9"/>
      <c r="Z4531" s="8"/>
      <c r="AA4531" s="8"/>
      <c r="AB4531" s="9"/>
      <c r="AC4531" s="8"/>
      <c r="AD4531" s="8"/>
      <c r="AE4531" s="9"/>
      <c r="AF4531" s="8"/>
      <c r="AG4531" s="8"/>
      <c r="AH4531" s="9"/>
      <c r="AI4531" s="13"/>
      <c r="AJ4531" s="8"/>
      <c r="AK4531" s="8"/>
      <c r="AL4531" s="8"/>
      <c r="AM4531" s="3"/>
    </row>
    <row r="4532" spans="1:39" s="10" customFormat="1" ht="18.95" customHeight="1" x14ac:dyDescent="0.25">
      <c r="A4532" s="8"/>
      <c r="B4532" s="8"/>
      <c r="C4532" s="8"/>
      <c r="D4532" s="9"/>
      <c r="E4532" s="8"/>
      <c r="F4532" s="8"/>
      <c r="G4532" s="9"/>
      <c r="H4532" s="8"/>
      <c r="I4532" s="8"/>
      <c r="J4532" s="9"/>
      <c r="K4532" s="8"/>
      <c r="L4532" s="8"/>
      <c r="M4532" s="9"/>
      <c r="N4532" s="8"/>
      <c r="O4532" s="8"/>
      <c r="P4532" s="9"/>
      <c r="Q4532" s="8"/>
      <c r="R4532" s="8"/>
      <c r="S4532" s="9"/>
      <c r="T4532" s="8"/>
      <c r="U4532" s="8"/>
      <c r="V4532" s="9"/>
      <c r="W4532" s="8"/>
      <c r="X4532" s="8"/>
      <c r="Y4532" s="9"/>
      <c r="Z4532" s="8"/>
      <c r="AA4532" s="8"/>
      <c r="AB4532" s="9"/>
      <c r="AC4532" s="8"/>
      <c r="AD4532" s="8"/>
      <c r="AE4532" s="9"/>
      <c r="AF4532" s="8"/>
      <c r="AG4532" s="8"/>
      <c r="AH4532" s="9"/>
      <c r="AI4532" s="13"/>
      <c r="AJ4532" s="8"/>
      <c r="AK4532" s="8"/>
      <c r="AL4532" s="8"/>
      <c r="AM4532" s="3"/>
    </row>
    <row r="4533" spans="1:39" s="10" customFormat="1" ht="18.95" customHeight="1" x14ac:dyDescent="0.25">
      <c r="A4533" s="8"/>
      <c r="B4533" s="8"/>
      <c r="C4533" s="8"/>
      <c r="D4533" s="9"/>
      <c r="E4533" s="8"/>
      <c r="F4533" s="8"/>
      <c r="G4533" s="9"/>
      <c r="H4533" s="8"/>
      <c r="I4533" s="8"/>
      <c r="J4533" s="9"/>
      <c r="K4533" s="8"/>
      <c r="L4533" s="8"/>
      <c r="M4533" s="9"/>
      <c r="N4533" s="8"/>
      <c r="O4533" s="8"/>
      <c r="P4533" s="9"/>
      <c r="Q4533" s="8"/>
      <c r="R4533" s="8"/>
      <c r="S4533" s="9"/>
      <c r="T4533" s="8"/>
      <c r="U4533" s="8"/>
      <c r="V4533" s="9"/>
      <c r="W4533" s="8"/>
      <c r="X4533" s="8"/>
      <c r="Y4533" s="9"/>
      <c r="Z4533" s="8"/>
      <c r="AA4533" s="8"/>
      <c r="AB4533" s="9"/>
      <c r="AC4533" s="8"/>
      <c r="AD4533" s="8"/>
      <c r="AE4533" s="9"/>
      <c r="AF4533" s="8"/>
      <c r="AG4533" s="8"/>
      <c r="AH4533" s="9"/>
      <c r="AI4533" s="13"/>
      <c r="AJ4533" s="8"/>
      <c r="AK4533" s="8"/>
      <c r="AL4533" s="8"/>
      <c r="AM4533" s="3"/>
    </row>
    <row r="4534" spans="1:39" s="10" customFormat="1" ht="18.95" customHeight="1" x14ac:dyDescent="0.25">
      <c r="A4534" s="8"/>
      <c r="B4534" s="8"/>
      <c r="C4534" s="8"/>
      <c r="D4534" s="9"/>
      <c r="E4534" s="8"/>
      <c r="F4534" s="8"/>
      <c r="G4534" s="9"/>
      <c r="H4534" s="8"/>
      <c r="I4534" s="8"/>
      <c r="J4534" s="9"/>
      <c r="K4534" s="8"/>
      <c r="L4534" s="8"/>
      <c r="M4534" s="9"/>
      <c r="N4534" s="8"/>
      <c r="O4534" s="8"/>
      <c r="P4534" s="9"/>
      <c r="Q4534" s="8"/>
      <c r="R4534" s="8"/>
      <c r="S4534" s="9"/>
      <c r="T4534" s="8"/>
      <c r="U4534" s="8"/>
      <c r="V4534" s="9"/>
      <c r="W4534" s="8"/>
      <c r="X4534" s="8"/>
      <c r="Y4534" s="9"/>
      <c r="Z4534" s="8"/>
      <c r="AA4534" s="8"/>
      <c r="AB4534" s="9"/>
      <c r="AC4534" s="8"/>
      <c r="AD4534" s="8"/>
      <c r="AE4534" s="9"/>
      <c r="AF4534" s="8"/>
      <c r="AG4534" s="8"/>
      <c r="AH4534" s="9"/>
      <c r="AI4534" s="13"/>
      <c r="AJ4534" s="8"/>
      <c r="AK4534" s="8"/>
      <c r="AL4534" s="8"/>
      <c r="AM4534" s="3"/>
    </row>
    <row r="4535" spans="1:39" s="10" customFormat="1" ht="18.95" customHeight="1" x14ac:dyDescent="0.25">
      <c r="A4535" s="8"/>
      <c r="B4535" s="8"/>
      <c r="C4535" s="8"/>
      <c r="D4535" s="9"/>
      <c r="E4535" s="8"/>
      <c r="F4535" s="8"/>
      <c r="G4535" s="9"/>
      <c r="H4535" s="8"/>
      <c r="I4535" s="8"/>
      <c r="J4535" s="9"/>
      <c r="K4535" s="8"/>
      <c r="L4535" s="8"/>
      <c r="M4535" s="9"/>
      <c r="N4535" s="8"/>
      <c r="O4535" s="8"/>
      <c r="P4535" s="9"/>
      <c r="Q4535" s="8"/>
      <c r="R4535" s="8"/>
      <c r="S4535" s="9"/>
      <c r="T4535" s="8"/>
      <c r="U4535" s="8"/>
      <c r="V4535" s="9"/>
      <c r="W4535" s="8"/>
      <c r="X4535" s="8"/>
      <c r="Y4535" s="9"/>
      <c r="Z4535" s="8"/>
      <c r="AA4535" s="8"/>
      <c r="AB4535" s="9"/>
      <c r="AC4535" s="8"/>
      <c r="AD4535" s="8"/>
      <c r="AE4535" s="9"/>
      <c r="AF4535" s="8"/>
      <c r="AG4535" s="8"/>
      <c r="AH4535" s="9"/>
      <c r="AI4535" s="13"/>
      <c r="AJ4535" s="8"/>
      <c r="AK4535" s="8"/>
      <c r="AL4535" s="8"/>
      <c r="AM4535" s="3"/>
    </row>
    <row r="4536" spans="1:39" s="10" customFormat="1" ht="18.95" customHeight="1" x14ac:dyDescent="0.25">
      <c r="A4536" s="8"/>
      <c r="B4536" s="8"/>
      <c r="C4536" s="8"/>
      <c r="D4536" s="9"/>
      <c r="E4536" s="8"/>
      <c r="F4536" s="8"/>
      <c r="G4536" s="9"/>
      <c r="H4536" s="8"/>
      <c r="I4536" s="8"/>
      <c r="J4536" s="9"/>
      <c r="K4536" s="8"/>
      <c r="L4536" s="8"/>
      <c r="M4536" s="9"/>
      <c r="N4536" s="8"/>
      <c r="O4536" s="8"/>
      <c r="P4536" s="9"/>
      <c r="Q4536" s="8"/>
      <c r="R4536" s="8"/>
      <c r="S4536" s="9"/>
      <c r="T4536" s="8"/>
      <c r="U4536" s="8"/>
      <c r="V4536" s="9"/>
      <c r="W4536" s="8"/>
      <c r="X4536" s="8"/>
      <c r="Y4536" s="9"/>
      <c r="Z4536" s="8"/>
      <c r="AA4536" s="8"/>
      <c r="AB4536" s="9"/>
      <c r="AC4536" s="8"/>
      <c r="AD4536" s="8"/>
      <c r="AE4536" s="9"/>
      <c r="AF4536" s="8"/>
      <c r="AG4536" s="8"/>
      <c r="AH4536" s="9"/>
      <c r="AI4536" s="13"/>
      <c r="AJ4536" s="8"/>
      <c r="AK4536" s="8"/>
      <c r="AL4536" s="8"/>
      <c r="AM4536" s="3"/>
    </row>
    <row r="4537" spans="1:39" s="10" customFormat="1" ht="18.95" customHeight="1" x14ac:dyDescent="0.25">
      <c r="A4537" s="8"/>
      <c r="B4537" s="8"/>
      <c r="C4537" s="8"/>
      <c r="D4537" s="9"/>
      <c r="E4537" s="8"/>
      <c r="F4537" s="8"/>
      <c r="G4537" s="9"/>
      <c r="H4537" s="8"/>
      <c r="I4537" s="8"/>
      <c r="J4537" s="9"/>
      <c r="K4537" s="8"/>
      <c r="L4537" s="8"/>
      <c r="M4537" s="9"/>
      <c r="N4537" s="8"/>
      <c r="O4537" s="8"/>
      <c r="P4537" s="9"/>
      <c r="Q4537" s="8"/>
      <c r="R4537" s="8"/>
      <c r="S4537" s="9"/>
      <c r="T4537" s="8"/>
      <c r="U4537" s="8"/>
      <c r="V4537" s="9"/>
      <c r="W4537" s="8"/>
      <c r="X4537" s="8"/>
      <c r="Y4537" s="9"/>
      <c r="Z4537" s="8"/>
      <c r="AA4537" s="8"/>
      <c r="AB4537" s="9"/>
      <c r="AC4537" s="8"/>
      <c r="AD4537" s="8"/>
      <c r="AE4537" s="9"/>
      <c r="AF4537" s="8"/>
      <c r="AG4537" s="8"/>
      <c r="AH4537" s="9"/>
      <c r="AI4537" s="13"/>
      <c r="AJ4537" s="8"/>
      <c r="AK4537" s="8"/>
      <c r="AL4537" s="8"/>
      <c r="AM4537" s="3"/>
    </row>
    <row r="4538" spans="1:39" s="10" customFormat="1" ht="18.95" customHeight="1" x14ac:dyDescent="0.25">
      <c r="A4538" s="8"/>
      <c r="B4538" s="8"/>
      <c r="C4538" s="8"/>
      <c r="D4538" s="9"/>
      <c r="E4538" s="8"/>
      <c r="F4538" s="8"/>
      <c r="G4538" s="9"/>
      <c r="H4538" s="8"/>
      <c r="I4538" s="8"/>
      <c r="J4538" s="9"/>
      <c r="K4538" s="8"/>
      <c r="L4538" s="8"/>
      <c r="M4538" s="9"/>
      <c r="N4538" s="8"/>
      <c r="O4538" s="8"/>
      <c r="P4538" s="9"/>
      <c r="Q4538" s="8"/>
      <c r="R4538" s="8"/>
      <c r="S4538" s="9"/>
      <c r="T4538" s="8"/>
      <c r="U4538" s="8"/>
      <c r="V4538" s="9"/>
      <c r="W4538" s="8"/>
      <c r="X4538" s="8"/>
      <c r="Y4538" s="9"/>
      <c r="Z4538" s="8"/>
      <c r="AA4538" s="8"/>
      <c r="AB4538" s="9"/>
      <c r="AC4538" s="8"/>
      <c r="AD4538" s="8"/>
      <c r="AE4538" s="9"/>
      <c r="AF4538" s="8"/>
      <c r="AG4538" s="8"/>
      <c r="AH4538" s="9"/>
      <c r="AI4538" s="13"/>
      <c r="AJ4538" s="8"/>
      <c r="AK4538" s="8"/>
      <c r="AL4538" s="8"/>
      <c r="AM4538" s="3"/>
    </row>
    <row r="4539" spans="1:39" s="10" customFormat="1" ht="18.95" customHeight="1" x14ac:dyDescent="0.25">
      <c r="A4539" s="8"/>
      <c r="B4539" s="8"/>
      <c r="C4539" s="8"/>
      <c r="D4539" s="9"/>
      <c r="E4539" s="8"/>
      <c r="F4539" s="8"/>
      <c r="G4539" s="9"/>
      <c r="H4539" s="8"/>
      <c r="I4539" s="8"/>
      <c r="J4539" s="9"/>
      <c r="K4539" s="8"/>
      <c r="L4539" s="8"/>
      <c r="M4539" s="9"/>
      <c r="N4539" s="8"/>
      <c r="O4539" s="8"/>
      <c r="P4539" s="9"/>
      <c r="Q4539" s="8"/>
      <c r="R4539" s="8"/>
      <c r="S4539" s="9"/>
      <c r="T4539" s="8"/>
      <c r="U4539" s="8"/>
      <c r="V4539" s="9"/>
      <c r="W4539" s="8"/>
      <c r="X4539" s="8"/>
      <c r="Y4539" s="9"/>
      <c r="Z4539" s="8"/>
      <c r="AA4539" s="8"/>
      <c r="AB4539" s="9"/>
      <c r="AC4539" s="8"/>
      <c r="AD4539" s="8"/>
      <c r="AE4539" s="9"/>
      <c r="AF4539" s="8"/>
      <c r="AG4539" s="8"/>
      <c r="AH4539" s="9"/>
      <c r="AI4539" s="13"/>
      <c r="AJ4539" s="8"/>
      <c r="AK4539" s="8"/>
      <c r="AL4539" s="8"/>
      <c r="AM4539" s="3"/>
    </row>
    <row r="4540" spans="1:39" s="10" customFormat="1" ht="18.95" customHeight="1" x14ac:dyDescent="0.25">
      <c r="A4540" s="8"/>
      <c r="B4540" s="8"/>
      <c r="C4540" s="8"/>
      <c r="D4540" s="9"/>
      <c r="E4540" s="8"/>
      <c r="F4540" s="8"/>
      <c r="G4540" s="9"/>
      <c r="H4540" s="8"/>
      <c r="I4540" s="8"/>
      <c r="J4540" s="9"/>
      <c r="K4540" s="8"/>
      <c r="L4540" s="8"/>
      <c r="M4540" s="9"/>
      <c r="N4540" s="8"/>
      <c r="O4540" s="8"/>
      <c r="P4540" s="9"/>
      <c r="Q4540" s="8"/>
      <c r="R4540" s="8"/>
      <c r="S4540" s="9"/>
      <c r="T4540" s="8"/>
      <c r="U4540" s="8"/>
      <c r="V4540" s="9"/>
      <c r="W4540" s="8"/>
      <c r="X4540" s="8"/>
      <c r="Y4540" s="9"/>
      <c r="Z4540" s="8"/>
      <c r="AA4540" s="8"/>
      <c r="AB4540" s="9"/>
      <c r="AC4540" s="8"/>
      <c r="AD4540" s="8"/>
      <c r="AE4540" s="9"/>
      <c r="AF4540" s="8"/>
      <c r="AG4540" s="8"/>
      <c r="AH4540" s="9"/>
      <c r="AI4540" s="13"/>
      <c r="AJ4540" s="8"/>
      <c r="AK4540" s="8"/>
      <c r="AL4540" s="8"/>
      <c r="AM4540" s="3"/>
    </row>
    <row r="4541" spans="1:39" s="10" customFormat="1" ht="18.95" customHeight="1" x14ac:dyDescent="0.25">
      <c r="A4541" s="8"/>
      <c r="B4541" s="8"/>
      <c r="C4541" s="8"/>
      <c r="D4541" s="9"/>
      <c r="E4541" s="8"/>
      <c r="F4541" s="8"/>
      <c r="G4541" s="9"/>
      <c r="H4541" s="8"/>
      <c r="I4541" s="8"/>
      <c r="J4541" s="9"/>
      <c r="K4541" s="8"/>
      <c r="L4541" s="8"/>
      <c r="M4541" s="9"/>
      <c r="N4541" s="8"/>
      <c r="O4541" s="8"/>
      <c r="P4541" s="9"/>
      <c r="Q4541" s="8"/>
      <c r="R4541" s="8"/>
      <c r="S4541" s="9"/>
      <c r="T4541" s="8"/>
      <c r="U4541" s="8"/>
      <c r="V4541" s="9"/>
      <c r="W4541" s="8"/>
      <c r="X4541" s="8"/>
      <c r="Y4541" s="9"/>
      <c r="Z4541" s="8"/>
      <c r="AA4541" s="8"/>
      <c r="AB4541" s="9"/>
      <c r="AC4541" s="8"/>
      <c r="AD4541" s="8"/>
      <c r="AE4541" s="9"/>
      <c r="AF4541" s="8"/>
      <c r="AG4541" s="8"/>
      <c r="AH4541" s="9"/>
      <c r="AI4541" s="13"/>
      <c r="AJ4541" s="8"/>
      <c r="AK4541" s="8"/>
      <c r="AL4541" s="8"/>
      <c r="AM4541" s="3"/>
    </row>
    <row r="4542" spans="1:39" s="10" customFormat="1" ht="18.95" customHeight="1" x14ac:dyDescent="0.25">
      <c r="A4542" s="8"/>
      <c r="B4542" s="8"/>
      <c r="C4542" s="8"/>
      <c r="D4542" s="9"/>
      <c r="E4542" s="8"/>
      <c r="F4542" s="8"/>
      <c r="G4542" s="9"/>
      <c r="H4542" s="8"/>
      <c r="I4542" s="8"/>
      <c r="J4542" s="9"/>
      <c r="K4542" s="8"/>
      <c r="L4542" s="8"/>
      <c r="M4542" s="9"/>
      <c r="N4542" s="8"/>
      <c r="O4542" s="8"/>
      <c r="P4542" s="9"/>
      <c r="Q4542" s="8"/>
      <c r="R4542" s="8"/>
      <c r="S4542" s="9"/>
      <c r="T4542" s="8"/>
      <c r="U4542" s="8"/>
      <c r="V4542" s="9"/>
      <c r="W4542" s="8"/>
      <c r="X4542" s="8"/>
      <c r="Y4542" s="9"/>
      <c r="Z4542" s="8"/>
      <c r="AA4542" s="8"/>
      <c r="AB4542" s="9"/>
      <c r="AC4542" s="8"/>
      <c r="AD4542" s="8"/>
      <c r="AE4542" s="9"/>
      <c r="AF4542" s="8"/>
      <c r="AG4542" s="8"/>
      <c r="AH4542" s="9"/>
      <c r="AI4542" s="13"/>
      <c r="AJ4542" s="8"/>
      <c r="AK4542" s="8"/>
      <c r="AL4542" s="8"/>
      <c r="AM4542" s="3"/>
    </row>
    <row r="4543" spans="1:39" s="10" customFormat="1" ht="18.95" customHeight="1" x14ac:dyDescent="0.25">
      <c r="A4543" s="8"/>
      <c r="B4543" s="8"/>
      <c r="C4543" s="8"/>
      <c r="D4543" s="9"/>
      <c r="E4543" s="8"/>
      <c r="F4543" s="8"/>
      <c r="G4543" s="9"/>
      <c r="H4543" s="8"/>
      <c r="I4543" s="8"/>
      <c r="J4543" s="9"/>
      <c r="K4543" s="8"/>
      <c r="L4543" s="8"/>
      <c r="M4543" s="9"/>
      <c r="N4543" s="8"/>
      <c r="O4543" s="8"/>
      <c r="P4543" s="9"/>
      <c r="Q4543" s="8"/>
      <c r="R4543" s="8"/>
      <c r="S4543" s="9"/>
      <c r="T4543" s="8"/>
      <c r="U4543" s="8"/>
      <c r="V4543" s="9"/>
      <c r="W4543" s="8"/>
      <c r="X4543" s="8"/>
      <c r="Y4543" s="9"/>
      <c r="Z4543" s="8"/>
      <c r="AA4543" s="8"/>
      <c r="AB4543" s="9"/>
      <c r="AC4543" s="8"/>
      <c r="AD4543" s="8"/>
      <c r="AE4543" s="9"/>
      <c r="AF4543" s="8"/>
      <c r="AG4543" s="8"/>
      <c r="AH4543" s="9"/>
      <c r="AI4543" s="13"/>
      <c r="AJ4543" s="8"/>
      <c r="AK4543" s="8"/>
      <c r="AL4543" s="8"/>
      <c r="AM4543" s="3"/>
    </row>
    <row r="4544" spans="1:39" s="10" customFormat="1" ht="18.95" customHeight="1" x14ac:dyDescent="0.25">
      <c r="A4544" s="8"/>
      <c r="B4544" s="8"/>
      <c r="C4544" s="8"/>
      <c r="D4544" s="9"/>
      <c r="E4544" s="8"/>
      <c r="F4544" s="8"/>
      <c r="G4544" s="9"/>
      <c r="H4544" s="8"/>
      <c r="I4544" s="8"/>
      <c r="J4544" s="9"/>
      <c r="K4544" s="8"/>
      <c r="L4544" s="8"/>
      <c r="M4544" s="9"/>
      <c r="N4544" s="8"/>
      <c r="O4544" s="8"/>
      <c r="P4544" s="9"/>
      <c r="Q4544" s="8"/>
      <c r="R4544" s="8"/>
      <c r="S4544" s="9"/>
      <c r="T4544" s="8"/>
      <c r="U4544" s="8"/>
      <c r="V4544" s="9"/>
      <c r="W4544" s="8"/>
      <c r="X4544" s="8"/>
      <c r="Y4544" s="9"/>
      <c r="Z4544" s="8"/>
      <c r="AA4544" s="8"/>
      <c r="AB4544" s="9"/>
      <c r="AC4544" s="8"/>
      <c r="AD4544" s="8"/>
      <c r="AE4544" s="9"/>
      <c r="AF4544" s="8"/>
      <c r="AG4544" s="8"/>
      <c r="AH4544" s="9"/>
      <c r="AI4544" s="13"/>
      <c r="AJ4544" s="8"/>
      <c r="AK4544" s="8"/>
      <c r="AL4544" s="8"/>
      <c r="AM4544" s="3"/>
    </row>
    <row r="4545" spans="1:39" s="10" customFormat="1" ht="18.95" customHeight="1" x14ac:dyDescent="0.25">
      <c r="A4545" s="8"/>
      <c r="B4545" s="8"/>
      <c r="C4545" s="8"/>
      <c r="D4545" s="9"/>
      <c r="E4545" s="8"/>
      <c r="F4545" s="8"/>
      <c r="G4545" s="9"/>
      <c r="H4545" s="8"/>
      <c r="I4545" s="8"/>
      <c r="J4545" s="9"/>
      <c r="K4545" s="8"/>
      <c r="L4545" s="8"/>
      <c r="M4545" s="9"/>
      <c r="N4545" s="8"/>
      <c r="O4545" s="8"/>
      <c r="P4545" s="9"/>
      <c r="Q4545" s="8"/>
      <c r="R4545" s="8"/>
      <c r="S4545" s="9"/>
      <c r="T4545" s="8"/>
      <c r="U4545" s="8"/>
      <c r="V4545" s="9"/>
      <c r="W4545" s="8"/>
      <c r="X4545" s="8"/>
      <c r="Y4545" s="9"/>
      <c r="Z4545" s="8"/>
      <c r="AA4545" s="8"/>
      <c r="AB4545" s="9"/>
      <c r="AC4545" s="8"/>
      <c r="AD4545" s="8"/>
      <c r="AE4545" s="9"/>
      <c r="AF4545" s="8"/>
      <c r="AG4545" s="8"/>
      <c r="AH4545" s="9"/>
      <c r="AI4545" s="13"/>
      <c r="AJ4545" s="8"/>
      <c r="AK4545" s="8"/>
      <c r="AL4545" s="8"/>
      <c r="AM4545" s="3"/>
    </row>
    <row r="4546" spans="1:39" s="10" customFormat="1" ht="18.95" customHeight="1" x14ac:dyDescent="0.25">
      <c r="A4546" s="8"/>
      <c r="B4546" s="8"/>
      <c r="C4546" s="8"/>
      <c r="D4546" s="9"/>
      <c r="E4546" s="8"/>
      <c r="F4546" s="8"/>
      <c r="G4546" s="9"/>
      <c r="H4546" s="8"/>
      <c r="I4546" s="8"/>
      <c r="J4546" s="9"/>
      <c r="K4546" s="8"/>
      <c r="L4546" s="8"/>
      <c r="M4546" s="9"/>
      <c r="N4546" s="8"/>
      <c r="O4546" s="8"/>
      <c r="P4546" s="9"/>
      <c r="Q4546" s="8"/>
      <c r="R4546" s="8"/>
      <c r="S4546" s="9"/>
      <c r="T4546" s="8"/>
      <c r="U4546" s="8"/>
      <c r="V4546" s="9"/>
      <c r="W4546" s="8"/>
      <c r="X4546" s="8"/>
      <c r="Y4546" s="9"/>
      <c r="Z4546" s="8"/>
      <c r="AA4546" s="8"/>
      <c r="AB4546" s="9"/>
      <c r="AC4546" s="8"/>
      <c r="AD4546" s="8"/>
      <c r="AE4546" s="9"/>
      <c r="AF4546" s="8"/>
      <c r="AG4546" s="8"/>
      <c r="AH4546" s="9"/>
      <c r="AI4546" s="13"/>
      <c r="AJ4546" s="8"/>
      <c r="AK4546" s="8"/>
      <c r="AL4546" s="8"/>
      <c r="AM4546" s="3"/>
    </row>
    <row r="4547" spans="1:39" s="10" customFormat="1" ht="18.95" customHeight="1" x14ac:dyDescent="0.25">
      <c r="A4547" s="8"/>
      <c r="B4547" s="8"/>
      <c r="C4547" s="8"/>
      <c r="D4547" s="9"/>
      <c r="E4547" s="8"/>
      <c r="F4547" s="8"/>
      <c r="G4547" s="9"/>
      <c r="H4547" s="8"/>
      <c r="I4547" s="8"/>
      <c r="J4547" s="9"/>
      <c r="K4547" s="8"/>
      <c r="L4547" s="8"/>
      <c r="M4547" s="9"/>
      <c r="N4547" s="8"/>
      <c r="O4547" s="8"/>
      <c r="P4547" s="9"/>
      <c r="Q4547" s="8"/>
      <c r="R4547" s="8"/>
      <c r="S4547" s="9"/>
      <c r="T4547" s="8"/>
      <c r="U4547" s="8"/>
      <c r="V4547" s="9"/>
      <c r="W4547" s="8"/>
      <c r="X4547" s="8"/>
      <c r="Y4547" s="9"/>
      <c r="Z4547" s="8"/>
      <c r="AA4547" s="8"/>
      <c r="AB4547" s="9"/>
      <c r="AC4547" s="8"/>
      <c r="AD4547" s="8"/>
      <c r="AE4547" s="9"/>
      <c r="AF4547" s="8"/>
      <c r="AG4547" s="8"/>
      <c r="AH4547" s="9"/>
      <c r="AI4547" s="13"/>
      <c r="AJ4547" s="8"/>
      <c r="AK4547" s="8"/>
      <c r="AL4547" s="8"/>
      <c r="AM4547" s="3"/>
    </row>
    <row r="4548" spans="1:39" s="10" customFormat="1" ht="18.95" customHeight="1" x14ac:dyDescent="0.25">
      <c r="A4548" s="8"/>
      <c r="B4548" s="8"/>
      <c r="C4548" s="8"/>
      <c r="D4548" s="9"/>
      <c r="E4548" s="8"/>
      <c r="F4548" s="8"/>
      <c r="G4548" s="9"/>
      <c r="H4548" s="8"/>
      <c r="I4548" s="8"/>
      <c r="J4548" s="9"/>
      <c r="K4548" s="8"/>
      <c r="L4548" s="8"/>
      <c r="M4548" s="9"/>
      <c r="N4548" s="8"/>
      <c r="O4548" s="8"/>
      <c r="P4548" s="9"/>
      <c r="Q4548" s="8"/>
      <c r="R4548" s="8"/>
      <c r="S4548" s="9"/>
      <c r="T4548" s="8"/>
      <c r="U4548" s="8"/>
      <c r="V4548" s="9"/>
      <c r="W4548" s="8"/>
      <c r="X4548" s="8"/>
      <c r="Y4548" s="9"/>
      <c r="Z4548" s="8"/>
      <c r="AA4548" s="8"/>
      <c r="AB4548" s="9"/>
      <c r="AC4548" s="8"/>
      <c r="AD4548" s="8"/>
      <c r="AE4548" s="9"/>
      <c r="AF4548" s="8"/>
      <c r="AG4548" s="8"/>
      <c r="AH4548" s="9"/>
      <c r="AI4548" s="13"/>
      <c r="AJ4548" s="8"/>
      <c r="AK4548" s="8"/>
      <c r="AL4548" s="8"/>
      <c r="AM4548" s="3"/>
    </row>
    <row r="4549" spans="1:39" s="10" customFormat="1" ht="18.95" customHeight="1" x14ac:dyDescent="0.25">
      <c r="A4549" s="8"/>
      <c r="B4549" s="8"/>
      <c r="C4549" s="8"/>
      <c r="D4549" s="9"/>
      <c r="E4549" s="8"/>
      <c r="F4549" s="8"/>
      <c r="G4549" s="9"/>
      <c r="H4549" s="8"/>
      <c r="I4549" s="8"/>
      <c r="J4549" s="9"/>
      <c r="K4549" s="8"/>
      <c r="L4549" s="8"/>
      <c r="M4549" s="9"/>
      <c r="N4549" s="8"/>
      <c r="O4549" s="8"/>
      <c r="P4549" s="9"/>
      <c r="Q4549" s="8"/>
      <c r="R4549" s="8"/>
      <c r="S4549" s="9"/>
      <c r="T4549" s="8"/>
      <c r="U4549" s="8"/>
      <c r="V4549" s="9"/>
      <c r="W4549" s="8"/>
      <c r="X4549" s="8"/>
      <c r="Y4549" s="9"/>
      <c r="Z4549" s="8"/>
      <c r="AA4549" s="8"/>
      <c r="AB4549" s="9"/>
      <c r="AC4549" s="8"/>
      <c r="AD4549" s="8"/>
      <c r="AE4549" s="9"/>
      <c r="AF4549" s="8"/>
      <c r="AG4549" s="8"/>
      <c r="AH4549" s="9"/>
      <c r="AI4549" s="13"/>
      <c r="AJ4549" s="8"/>
      <c r="AK4549" s="8"/>
      <c r="AL4549" s="8"/>
      <c r="AM4549" s="3"/>
    </row>
    <row r="4550" spans="1:39" s="10" customFormat="1" ht="18.95" customHeight="1" x14ac:dyDescent="0.25">
      <c r="A4550" s="8"/>
      <c r="B4550" s="8"/>
      <c r="C4550" s="8"/>
      <c r="D4550" s="9"/>
      <c r="E4550" s="8"/>
      <c r="F4550" s="8"/>
      <c r="G4550" s="9"/>
      <c r="H4550" s="8"/>
      <c r="I4550" s="8"/>
      <c r="J4550" s="9"/>
      <c r="K4550" s="8"/>
      <c r="L4550" s="8"/>
      <c r="M4550" s="9"/>
      <c r="N4550" s="8"/>
      <c r="O4550" s="8"/>
      <c r="P4550" s="9"/>
      <c r="Q4550" s="8"/>
      <c r="R4550" s="8"/>
      <c r="S4550" s="9"/>
      <c r="T4550" s="8"/>
      <c r="U4550" s="8"/>
      <c r="V4550" s="9"/>
      <c r="W4550" s="8"/>
      <c r="X4550" s="8"/>
      <c r="Y4550" s="9"/>
      <c r="Z4550" s="8"/>
      <c r="AA4550" s="8"/>
      <c r="AB4550" s="9"/>
      <c r="AC4550" s="8"/>
      <c r="AD4550" s="8"/>
      <c r="AE4550" s="9"/>
      <c r="AF4550" s="8"/>
      <c r="AG4550" s="8"/>
      <c r="AH4550" s="9"/>
      <c r="AI4550" s="13"/>
      <c r="AJ4550" s="8"/>
      <c r="AK4550" s="8"/>
      <c r="AL4550" s="8"/>
      <c r="AM4550" s="3"/>
    </row>
    <row r="4551" spans="1:39" s="10" customFormat="1" ht="18.95" customHeight="1" x14ac:dyDescent="0.25">
      <c r="A4551" s="8"/>
      <c r="B4551" s="8"/>
      <c r="C4551" s="8"/>
      <c r="D4551" s="9"/>
      <c r="E4551" s="8"/>
      <c r="F4551" s="8"/>
      <c r="G4551" s="9"/>
      <c r="H4551" s="8"/>
      <c r="I4551" s="8"/>
      <c r="J4551" s="9"/>
      <c r="K4551" s="8"/>
      <c r="L4551" s="8"/>
      <c r="M4551" s="9"/>
      <c r="N4551" s="8"/>
      <c r="O4551" s="8"/>
      <c r="P4551" s="9"/>
      <c r="Q4551" s="8"/>
      <c r="R4551" s="8"/>
      <c r="S4551" s="9"/>
      <c r="T4551" s="8"/>
      <c r="U4551" s="8"/>
      <c r="V4551" s="9"/>
      <c r="W4551" s="8"/>
      <c r="X4551" s="8"/>
      <c r="Y4551" s="9"/>
      <c r="Z4551" s="8"/>
      <c r="AA4551" s="8"/>
      <c r="AB4551" s="9"/>
      <c r="AC4551" s="8"/>
      <c r="AD4551" s="8"/>
      <c r="AE4551" s="9"/>
      <c r="AF4551" s="8"/>
      <c r="AG4551" s="8"/>
      <c r="AH4551" s="9"/>
      <c r="AI4551" s="13"/>
      <c r="AJ4551" s="8"/>
      <c r="AK4551" s="8"/>
      <c r="AL4551" s="8"/>
      <c r="AM4551" s="3"/>
    </row>
    <row r="4552" spans="1:39" s="10" customFormat="1" ht="18.95" customHeight="1" x14ac:dyDescent="0.25">
      <c r="A4552" s="8"/>
      <c r="B4552" s="8"/>
      <c r="C4552" s="8"/>
      <c r="D4552" s="9"/>
      <c r="E4552" s="8"/>
      <c r="F4552" s="8"/>
      <c r="G4552" s="9"/>
      <c r="H4552" s="8"/>
      <c r="I4552" s="8"/>
      <c r="J4552" s="9"/>
      <c r="K4552" s="8"/>
      <c r="L4552" s="8"/>
      <c r="M4552" s="9"/>
      <c r="N4552" s="8"/>
      <c r="O4552" s="8"/>
      <c r="P4552" s="9"/>
      <c r="Q4552" s="8"/>
      <c r="R4552" s="8"/>
      <c r="S4552" s="9"/>
      <c r="T4552" s="8"/>
      <c r="U4552" s="8"/>
      <c r="V4552" s="9"/>
      <c r="W4552" s="8"/>
      <c r="X4552" s="8"/>
      <c r="Y4552" s="9"/>
      <c r="Z4552" s="8"/>
      <c r="AA4552" s="8"/>
      <c r="AB4552" s="9"/>
      <c r="AC4552" s="8"/>
      <c r="AD4552" s="8"/>
      <c r="AE4552" s="9"/>
      <c r="AF4552" s="8"/>
      <c r="AG4552" s="8"/>
      <c r="AH4552" s="9"/>
      <c r="AI4552" s="13"/>
      <c r="AJ4552" s="8"/>
      <c r="AK4552" s="8"/>
      <c r="AL4552" s="8"/>
      <c r="AM4552" s="3"/>
    </row>
    <row r="4553" spans="1:39" s="10" customFormat="1" ht="18.95" customHeight="1" x14ac:dyDescent="0.25">
      <c r="A4553" s="8"/>
      <c r="B4553" s="8"/>
      <c r="C4553" s="8"/>
      <c r="D4553" s="9"/>
      <c r="E4553" s="8"/>
      <c r="F4553" s="8"/>
      <c r="G4553" s="9"/>
      <c r="H4553" s="8"/>
      <c r="I4553" s="8"/>
      <c r="J4553" s="9"/>
      <c r="K4553" s="8"/>
      <c r="L4553" s="8"/>
      <c r="M4553" s="9"/>
      <c r="N4553" s="8"/>
      <c r="O4553" s="8"/>
      <c r="P4553" s="9"/>
      <c r="Q4553" s="8"/>
      <c r="R4553" s="8"/>
      <c r="S4553" s="9"/>
      <c r="T4553" s="8"/>
      <c r="U4553" s="8"/>
      <c r="V4553" s="9"/>
      <c r="W4553" s="8"/>
      <c r="X4553" s="8"/>
      <c r="Y4553" s="9"/>
      <c r="Z4553" s="8"/>
      <c r="AA4553" s="8"/>
      <c r="AB4553" s="9"/>
      <c r="AC4553" s="8"/>
      <c r="AD4553" s="8"/>
      <c r="AE4553" s="9"/>
      <c r="AF4553" s="8"/>
      <c r="AG4553" s="8"/>
      <c r="AH4553" s="9"/>
      <c r="AI4553" s="13"/>
      <c r="AJ4553" s="8"/>
      <c r="AK4553" s="8"/>
      <c r="AL4553" s="8"/>
      <c r="AM4553" s="3"/>
    </row>
    <row r="4554" spans="1:39" s="10" customFormat="1" ht="18.95" customHeight="1" x14ac:dyDescent="0.25">
      <c r="A4554" s="8"/>
      <c r="B4554" s="8"/>
      <c r="C4554" s="8"/>
      <c r="D4554" s="9"/>
      <c r="E4554" s="8"/>
      <c r="F4554" s="8"/>
      <c r="G4554" s="9"/>
      <c r="H4554" s="8"/>
      <c r="I4554" s="8"/>
      <c r="J4554" s="9"/>
      <c r="K4554" s="8"/>
      <c r="L4554" s="8"/>
      <c r="M4554" s="9"/>
      <c r="N4554" s="8"/>
      <c r="O4554" s="8"/>
      <c r="P4554" s="9"/>
      <c r="Q4554" s="8"/>
      <c r="R4554" s="8"/>
      <c r="S4554" s="9"/>
      <c r="T4554" s="8"/>
      <c r="U4554" s="8"/>
      <c r="V4554" s="9"/>
      <c r="W4554" s="8"/>
      <c r="X4554" s="8"/>
      <c r="Y4554" s="9"/>
      <c r="Z4554" s="8"/>
      <c r="AA4554" s="8"/>
      <c r="AB4554" s="9"/>
      <c r="AC4554" s="8"/>
      <c r="AD4554" s="8"/>
      <c r="AE4554" s="9"/>
      <c r="AF4554" s="8"/>
      <c r="AG4554" s="8"/>
      <c r="AH4554" s="9"/>
      <c r="AI4554" s="13"/>
      <c r="AJ4554" s="8"/>
      <c r="AK4554" s="8"/>
      <c r="AL4554" s="8"/>
      <c r="AM4554" s="3"/>
    </row>
    <row r="4555" spans="1:39" s="10" customFormat="1" ht="18.95" customHeight="1" x14ac:dyDescent="0.25">
      <c r="A4555" s="8"/>
      <c r="B4555" s="8"/>
      <c r="C4555" s="8"/>
      <c r="D4555" s="9"/>
      <c r="E4555" s="8"/>
      <c r="F4555" s="8"/>
      <c r="G4555" s="9"/>
      <c r="H4555" s="8"/>
      <c r="I4555" s="8"/>
      <c r="J4555" s="9"/>
      <c r="K4555" s="8"/>
      <c r="L4555" s="8"/>
      <c r="M4555" s="9"/>
      <c r="N4555" s="8"/>
      <c r="O4555" s="8"/>
      <c r="P4555" s="9"/>
      <c r="Q4555" s="8"/>
      <c r="R4555" s="8"/>
      <c r="S4555" s="9"/>
      <c r="T4555" s="8"/>
      <c r="U4555" s="8"/>
      <c r="V4555" s="9"/>
      <c r="W4555" s="8"/>
      <c r="X4555" s="8"/>
      <c r="Y4555" s="9"/>
      <c r="Z4555" s="8"/>
      <c r="AA4555" s="8"/>
      <c r="AB4555" s="9"/>
      <c r="AC4555" s="8"/>
      <c r="AD4555" s="8"/>
      <c r="AE4555" s="9"/>
      <c r="AF4555" s="8"/>
      <c r="AG4555" s="8"/>
      <c r="AH4555" s="9"/>
      <c r="AI4555" s="13"/>
      <c r="AJ4555" s="8"/>
      <c r="AK4555" s="8"/>
      <c r="AL4555" s="8"/>
      <c r="AM4555" s="3"/>
    </row>
    <row r="4556" spans="1:39" s="10" customFormat="1" ht="18.95" customHeight="1" x14ac:dyDescent="0.25">
      <c r="A4556" s="8"/>
      <c r="B4556" s="8"/>
      <c r="C4556" s="8"/>
      <c r="D4556" s="9"/>
      <c r="E4556" s="8"/>
      <c r="F4556" s="8"/>
      <c r="G4556" s="9"/>
      <c r="H4556" s="8"/>
      <c r="I4556" s="8"/>
      <c r="J4556" s="9"/>
      <c r="K4556" s="8"/>
      <c r="L4556" s="8"/>
      <c r="M4556" s="9"/>
      <c r="N4556" s="8"/>
      <c r="O4556" s="8"/>
      <c r="P4556" s="9"/>
      <c r="Q4556" s="8"/>
      <c r="R4556" s="8"/>
      <c r="S4556" s="9"/>
      <c r="T4556" s="8"/>
      <c r="U4556" s="8"/>
      <c r="V4556" s="9"/>
      <c r="W4556" s="8"/>
      <c r="X4556" s="8"/>
      <c r="Y4556" s="9"/>
      <c r="Z4556" s="8"/>
      <c r="AA4556" s="8"/>
      <c r="AB4556" s="9"/>
      <c r="AC4556" s="8"/>
      <c r="AD4556" s="8"/>
      <c r="AE4556" s="9"/>
      <c r="AF4556" s="8"/>
      <c r="AG4556" s="8"/>
      <c r="AH4556" s="9"/>
      <c r="AI4556" s="13"/>
      <c r="AJ4556" s="8"/>
      <c r="AK4556" s="8"/>
      <c r="AL4556" s="8"/>
      <c r="AM4556" s="3"/>
    </row>
    <row r="4557" spans="1:39" s="10" customFormat="1" ht="18.95" customHeight="1" x14ac:dyDescent="0.25">
      <c r="A4557" s="8"/>
      <c r="B4557" s="8"/>
      <c r="C4557" s="8"/>
      <c r="D4557" s="9"/>
      <c r="E4557" s="8"/>
      <c r="F4557" s="8"/>
      <c r="G4557" s="9"/>
      <c r="H4557" s="8"/>
      <c r="I4557" s="8"/>
      <c r="J4557" s="9"/>
      <c r="K4557" s="8"/>
      <c r="L4557" s="8"/>
      <c r="M4557" s="9"/>
      <c r="N4557" s="8"/>
      <c r="O4557" s="8"/>
      <c r="P4557" s="9"/>
      <c r="Q4557" s="8"/>
      <c r="R4557" s="8"/>
      <c r="S4557" s="9"/>
      <c r="T4557" s="8"/>
      <c r="U4557" s="8"/>
      <c r="V4557" s="9"/>
      <c r="W4557" s="8"/>
      <c r="X4557" s="8"/>
      <c r="Y4557" s="9"/>
      <c r="Z4557" s="8"/>
      <c r="AA4557" s="8"/>
      <c r="AB4557" s="9"/>
      <c r="AC4557" s="8"/>
      <c r="AD4557" s="8"/>
      <c r="AE4557" s="9"/>
      <c r="AF4557" s="8"/>
      <c r="AG4557" s="8"/>
      <c r="AH4557" s="9"/>
      <c r="AI4557" s="13"/>
      <c r="AJ4557" s="8"/>
      <c r="AK4557" s="8"/>
      <c r="AL4557" s="8"/>
      <c r="AM4557" s="3"/>
    </row>
    <row r="4558" spans="1:39" s="10" customFormat="1" ht="18.95" customHeight="1" x14ac:dyDescent="0.25">
      <c r="A4558" s="8"/>
      <c r="B4558" s="8"/>
      <c r="C4558" s="8"/>
      <c r="D4558" s="9"/>
      <c r="E4558" s="8"/>
      <c r="F4558" s="8"/>
      <c r="G4558" s="9"/>
      <c r="H4558" s="8"/>
      <c r="I4558" s="8"/>
      <c r="J4558" s="9"/>
      <c r="K4558" s="8"/>
      <c r="L4558" s="8"/>
      <c r="M4558" s="9"/>
      <c r="N4558" s="8"/>
      <c r="O4558" s="8"/>
      <c r="P4558" s="9"/>
      <c r="Q4558" s="8"/>
      <c r="R4558" s="8"/>
      <c r="S4558" s="9"/>
      <c r="T4558" s="8"/>
      <c r="U4558" s="8"/>
      <c r="V4558" s="9"/>
      <c r="W4558" s="8"/>
      <c r="X4558" s="8"/>
      <c r="Y4558" s="9"/>
      <c r="Z4558" s="8"/>
      <c r="AA4558" s="8"/>
      <c r="AB4558" s="9"/>
      <c r="AC4558" s="8"/>
      <c r="AD4558" s="8"/>
      <c r="AE4558" s="9"/>
      <c r="AF4558" s="8"/>
      <c r="AG4558" s="8"/>
      <c r="AH4558" s="9"/>
      <c r="AI4558" s="13"/>
      <c r="AJ4558" s="8"/>
      <c r="AK4558" s="8"/>
      <c r="AL4558" s="8"/>
      <c r="AM4558" s="3"/>
    </row>
    <row r="4559" spans="1:39" s="10" customFormat="1" ht="18.95" customHeight="1" x14ac:dyDescent="0.25">
      <c r="A4559" s="8"/>
      <c r="B4559" s="8"/>
      <c r="C4559" s="8"/>
      <c r="D4559" s="9"/>
      <c r="E4559" s="8"/>
      <c r="F4559" s="8"/>
      <c r="G4559" s="9"/>
      <c r="H4559" s="8"/>
      <c r="I4559" s="8"/>
      <c r="J4559" s="9"/>
      <c r="K4559" s="8"/>
      <c r="L4559" s="8"/>
      <c r="M4559" s="9"/>
      <c r="N4559" s="8"/>
      <c r="O4559" s="8"/>
      <c r="P4559" s="9"/>
      <c r="Q4559" s="8"/>
      <c r="R4559" s="8"/>
      <c r="S4559" s="9"/>
      <c r="T4559" s="8"/>
      <c r="U4559" s="8"/>
      <c r="V4559" s="9"/>
      <c r="W4559" s="8"/>
      <c r="X4559" s="8"/>
      <c r="Y4559" s="9"/>
      <c r="Z4559" s="8"/>
      <c r="AA4559" s="8"/>
      <c r="AB4559" s="9"/>
      <c r="AC4559" s="8"/>
      <c r="AD4559" s="8"/>
      <c r="AE4559" s="9"/>
      <c r="AF4559" s="8"/>
      <c r="AG4559" s="8"/>
      <c r="AH4559" s="9"/>
      <c r="AI4559" s="13"/>
      <c r="AJ4559" s="8"/>
      <c r="AK4559" s="8"/>
      <c r="AL4559" s="8"/>
      <c r="AM4559" s="3"/>
    </row>
    <row r="4560" spans="1:39" s="10" customFormat="1" ht="18.95" customHeight="1" x14ac:dyDescent="0.25">
      <c r="A4560" s="8"/>
      <c r="B4560" s="8"/>
      <c r="C4560" s="8"/>
      <c r="D4560" s="9"/>
      <c r="E4560" s="8"/>
      <c r="F4560" s="8"/>
      <c r="G4560" s="9"/>
      <c r="H4560" s="8"/>
      <c r="I4560" s="8"/>
      <c r="J4560" s="9"/>
      <c r="K4560" s="8"/>
      <c r="L4560" s="8"/>
      <c r="M4560" s="9"/>
      <c r="N4560" s="8"/>
      <c r="O4560" s="8"/>
      <c r="P4560" s="9"/>
      <c r="Q4560" s="8"/>
      <c r="R4560" s="8"/>
      <c r="S4560" s="9"/>
      <c r="T4560" s="8"/>
      <c r="U4560" s="8"/>
      <c r="V4560" s="9"/>
      <c r="W4560" s="8"/>
      <c r="X4560" s="8"/>
      <c r="Y4560" s="9"/>
      <c r="Z4560" s="8"/>
      <c r="AA4560" s="8"/>
      <c r="AB4560" s="9"/>
      <c r="AC4560" s="8"/>
      <c r="AD4560" s="8"/>
      <c r="AE4560" s="9"/>
      <c r="AF4560" s="8"/>
      <c r="AG4560" s="8"/>
      <c r="AH4560" s="9"/>
      <c r="AI4560" s="13"/>
      <c r="AJ4560" s="8"/>
      <c r="AK4560" s="8"/>
      <c r="AL4560" s="8"/>
      <c r="AM4560" s="3"/>
    </row>
    <row r="4561" spans="1:39" s="10" customFormat="1" ht="18.95" customHeight="1" x14ac:dyDescent="0.25">
      <c r="A4561" s="8"/>
      <c r="B4561" s="8"/>
      <c r="C4561" s="8"/>
      <c r="D4561" s="9"/>
      <c r="E4561" s="8"/>
      <c r="F4561" s="8"/>
      <c r="G4561" s="9"/>
      <c r="H4561" s="8"/>
      <c r="I4561" s="8"/>
      <c r="J4561" s="9"/>
      <c r="K4561" s="8"/>
      <c r="L4561" s="8"/>
      <c r="M4561" s="9"/>
      <c r="N4561" s="8"/>
      <c r="O4561" s="8"/>
      <c r="P4561" s="9"/>
      <c r="Q4561" s="8"/>
      <c r="R4561" s="8"/>
      <c r="S4561" s="9"/>
      <c r="T4561" s="8"/>
      <c r="U4561" s="8"/>
      <c r="V4561" s="9"/>
      <c r="W4561" s="8"/>
      <c r="X4561" s="8"/>
      <c r="Y4561" s="9"/>
      <c r="Z4561" s="8"/>
      <c r="AA4561" s="8"/>
      <c r="AB4561" s="9"/>
      <c r="AC4561" s="8"/>
      <c r="AD4561" s="8"/>
      <c r="AE4561" s="9"/>
      <c r="AF4561" s="8"/>
      <c r="AG4561" s="8"/>
      <c r="AH4561" s="9"/>
      <c r="AI4561" s="13"/>
      <c r="AJ4561" s="8"/>
      <c r="AK4561" s="8"/>
      <c r="AL4561" s="8"/>
      <c r="AM4561" s="3"/>
    </row>
    <row r="4562" spans="1:39" s="10" customFormat="1" ht="18.95" customHeight="1" x14ac:dyDescent="0.25">
      <c r="A4562" s="8"/>
      <c r="B4562" s="8"/>
      <c r="C4562" s="8"/>
      <c r="D4562" s="9"/>
      <c r="E4562" s="8"/>
      <c r="F4562" s="8"/>
      <c r="G4562" s="9"/>
      <c r="H4562" s="8"/>
      <c r="I4562" s="8"/>
      <c r="J4562" s="9"/>
      <c r="K4562" s="8"/>
      <c r="L4562" s="8"/>
      <c r="M4562" s="9"/>
      <c r="N4562" s="8"/>
      <c r="O4562" s="8"/>
      <c r="P4562" s="9"/>
      <c r="Q4562" s="8"/>
      <c r="R4562" s="8"/>
      <c r="S4562" s="9"/>
      <c r="T4562" s="8"/>
      <c r="U4562" s="8"/>
      <c r="V4562" s="9"/>
      <c r="W4562" s="8"/>
      <c r="X4562" s="8"/>
      <c r="Y4562" s="9"/>
      <c r="Z4562" s="8"/>
      <c r="AA4562" s="8"/>
      <c r="AB4562" s="9"/>
      <c r="AC4562" s="8"/>
      <c r="AD4562" s="8"/>
      <c r="AE4562" s="9"/>
      <c r="AF4562" s="8"/>
      <c r="AG4562" s="8"/>
      <c r="AH4562" s="9"/>
      <c r="AI4562" s="13"/>
      <c r="AJ4562" s="8"/>
      <c r="AK4562" s="8"/>
      <c r="AL4562" s="8"/>
      <c r="AM4562" s="3"/>
    </row>
    <row r="4563" spans="1:39" s="10" customFormat="1" ht="18.95" customHeight="1" x14ac:dyDescent="0.25">
      <c r="A4563" s="8"/>
      <c r="B4563" s="8"/>
      <c r="C4563" s="8"/>
      <c r="D4563" s="9"/>
      <c r="E4563" s="8"/>
      <c r="F4563" s="8"/>
      <c r="G4563" s="9"/>
      <c r="H4563" s="8"/>
      <c r="I4563" s="8"/>
      <c r="J4563" s="9"/>
      <c r="K4563" s="8"/>
      <c r="L4563" s="8"/>
      <c r="M4563" s="9"/>
      <c r="N4563" s="8"/>
      <c r="O4563" s="8"/>
      <c r="P4563" s="9"/>
      <c r="Q4563" s="8"/>
      <c r="R4563" s="8"/>
      <c r="S4563" s="9"/>
      <c r="T4563" s="8"/>
      <c r="U4563" s="8"/>
      <c r="V4563" s="9"/>
      <c r="W4563" s="8"/>
      <c r="X4563" s="8"/>
      <c r="Y4563" s="9"/>
      <c r="Z4563" s="8"/>
      <c r="AA4563" s="8"/>
      <c r="AB4563" s="9"/>
      <c r="AC4563" s="8"/>
      <c r="AD4563" s="8"/>
      <c r="AE4563" s="9"/>
      <c r="AF4563" s="8"/>
      <c r="AG4563" s="8"/>
      <c r="AH4563" s="9"/>
      <c r="AI4563" s="13"/>
      <c r="AJ4563" s="8"/>
      <c r="AK4563" s="8"/>
      <c r="AL4563" s="8"/>
      <c r="AM4563" s="3"/>
    </row>
    <row r="4564" spans="1:39" s="10" customFormat="1" ht="18.95" customHeight="1" x14ac:dyDescent="0.25">
      <c r="A4564" s="8"/>
      <c r="B4564" s="8"/>
      <c r="C4564" s="8"/>
      <c r="D4564" s="9"/>
      <c r="E4564" s="8"/>
      <c r="F4564" s="8"/>
      <c r="G4564" s="9"/>
      <c r="H4564" s="8"/>
      <c r="I4564" s="8"/>
      <c r="J4564" s="9"/>
      <c r="K4564" s="8"/>
      <c r="L4564" s="8"/>
      <c r="M4564" s="9"/>
      <c r="N4564" s="8"/>
      <c r="O4564" s="8"/>
      <c r="P4564" s="9"/>
      <c r="Q4564" s="8"/>
      <c r="R4564" s="8"/>
      <c r="S4564" s="9"/>
      <c r="T4564" s="8"/>
      <c r="U4564" s="8"/>
      <c r="V4564" s="9"/>
      <c r="W4564" s="8"/>
      <c r="X4564" s="8"/>
      <c r="Y4564" s="9"/>
      <c r="Z4564" s="8"/>
      <c r="AA4564" s="8"/>
      <c r="AB4564" s="9"/>
      <c r="AC4564" s="8"/>
      <c r="AD4564" s="8"/>
      <c r="AE4564" s="9"/>
      <c r="AF4564" s="8"/>
      <c r="AG4564" s="8"/>
      <c r="AH4564" s="9"/>
      <c r="AI4564" s="13"/>
      <c r="AJ4564" s="8"/>
      <c r="AK4564" s="8"/>
      <c r="AL4564" s="8"/>
      <c r="AM4564" s="3"/>
    </row>
    <row r="4565" spans="1:39" s="10" customFormat="1" ht="18.95" customHeight="1" x14ac:dyDescent="0.25">
      <c r="A4565" s="8"/>
      <c r="B4565" s="8"/>
      <c r="C4565" s="8"/>
      <c r="D4565" s="9"/>
      <c r="E4565" s="8"/>
      <c r="F4565" s="8"/>
      <c r="G4565" s="9"/>
      <c r="H4565" s="8"/>
      <c r="I4565" s="8"/>
      <c r="J4565" s="9"/>
      <c r="K4565" s="8"/>
      <c r="L4565" s="8"/>
      <c r="M4565" s="9"/>
      <c r="N4565" s="8"/>
      <c r="O4565" s="8"/>
      <c r="P4565" s="9"/>
      <c r="Q4565" s="8"/>
      <c r="R4565" s="8"/>
      <c r="S4565" s="9"/>
      <c r="T4565" s="8"/>
      <c r="U4565" s="8"/>
      <c r="V4565" s="9"/>
      <c r="W4565" s="8"/>
      <c r="X4565" s="8"/>
      <c r="Y4565" s="9"/>
      <c r="Z4565" s="8"/>
      <c r="AA4565" s="8"/>
      <c r="AB4565" s="9"/>
      <c r="AC4565" s="8"/>
      <c r="AD4565" s="8"/>
      <c r="AE4565" s="9"/>
      <c r="AF4565" s="8"/>
      <c r="AG4565" s="8"/>
      <c r="AH4565" s="9"/>
      <c r="AI4565" s="13"/>
      <c r="AJ4565" s="8"/>
      <c r="AK4565" s="8"/>
      <c r="AL4565" s="8"/>
      <c r="AM4565" s="3"/>
    </row>
    <row r="4566" spans="1:39" s="10" customFormat="1" ht="18.95" customHeight="1" x14ac:dyDescent="0.25">
      <c r="A4566" s="8"/>
      <c r="B4566" s="8"/>
      <c r="C4566" s="8"/>
      <c r="D4566" s="9"/>
      <c r="E4566" s="8"/>
      <c r="F4566" s="8"/>
      <c r="G4566" s="9"/>
      <c r="H4566" s="8"/>
      <c r="I4566" s="8"/>
      <c r="J4566" s="9"/>
      <c r="K4566" s="8"/>
      <c r="L4566" s="8"/>
      <c r="M4566" s="9"/>
      <c r="N4566" s="8"/>
      <c r="O4566" s="8"/>
      <c r="P4566" s="9"/>
      <c r="Q4566" s="8"/>
      <c r="R4566" s="8"/>
      <c r="S4566" s="9"/>
      <c r="T4566" s="8"/>
      <c r="U4566" s="8"/>
      <c r="V4566" s="9"/>
      <c r="W4566" s="8"/>
      <c r="X4566" s="8"/>
      <c r="Y4566" s="9"/>
      <c r="Z4566" s="8"/>
      <c r="AA4566" s="8"/>
      <c r="AB4566" s="9"/>
      <c r="AC4566" s="8"/>
      <c r="AD4566" s="8"/>
      <c r="AE4566" s="9"/>
      <c r="AF4566" s="8"/>
      <c r="AG4566" s="8"/>
      <c r="AH4566" s="9"/>
      <c r="AI4566" s="13"/>
      <c r="AJ4566" s="8"/>
      <c r="AK4566" s="8"/>
      <c r="AL4566" s="8"/>
      <c r="AM4566" s="3"/>
    </row>
    <row r="4567" spans="1:39" s="10" customFormat="1" ht="18.95" customHeight="1" x14ac:dyDescent="0.25">
      <c r="A4567" s="8"/>
      <c r="B4567" s="8"/>
      <c r="C4567" s="8"/>
      <c r="D4567" s="9"/>
      <c r="E4567" s="8"/>
      <c r="F4567" s="8"/>
      <c r="G4567" s="9"/>
      <c r="H4567" s="8"/>
      <c r="I4567" s="8"/>
      <c r="J4567" s="9"/>
      <c r="K4567" s="8"/>
      <c r="L4567" s="8"/>
      <c r="M4567" s="9"/>
      <c r="N4567" s="8"/>
      <c r="O4567" s="8"/>
      <c r="P4567" s="9"/>
      <c r="Q4567" s="8"/>
      <c r="R4567" s="8"/>
      <c r="S4567" s="9"/>
      <c r="T4567" s="8"/>
      <c r="U4567" s="8"/>
      <c r="V4567" s="9"/>
      <c r="W4567" s="8"/>
      <c r="X4567" s="8"/>
      <c r="Y4567" s="9"/>
      <c r="Z4567" s="8"/>
      <c r="AA4567" s="8"/>
      <c r="AB4567" s="9"/>
      <c r="AC4567" s="8"/>
      <c r="AD4567" s="8"/>
      <c r="AE4567" s="9"/>
      <c r="AF4567" s="8"/>
      <c r="AG4567" s="8"/>
      <c r="AH4567" s="9"/>
      <c r="AI4567" s="13"/>
      <c r="AJ4567" s="8"/>
      <c r="AK4567" s="8"/>
      <c r="AL4567" s="8"/>
      <c r="AM4567" s="3"/>
    </row>
    <row r="4568" spans="1:39" s="10" customFormat="1" ht="18.95" customHeight="1" x14ac:dyDescent="0.25">
      <c r="A4568" s="8"/>
      <c r="B4568" s="8"/>
      <c r="C4568" s="8"/>
      <c r="D4568" s="9"/>
      <c r="E4568" s="8"/>
      <c r="F4568" s="8"/>
      <c r="G4568" s="9"/>
      <c r="H4568" s="8"/>
      <c r="I4568" s="8"/>
      <c r="J4568" s="9"/>
      <c r="K4568" s="8"/>
      <c r="L4568" s="8"/>
      <c r="M4568" s="9"/>
      <c r="N4568" s="8"/>
      <c r="O4568" s="8"/>
      <c r="P4568" s="9"/>
      <c r="Q4568" s="8"/>
      <c r="R4568" s="8"/>
      <c r="S4568" s="9"/>
      <c r="T4568" s="8"/>
      <c r="U4568" s="8"/>
      <c r="V4568" s="9"/>
      <c r="W4568" s="8"/>
      <c r="X4568" s="8"/>
      <c r="Y4568" s="9"/>
      <c r="Z4568" s="8"/>
      <c r="AA4568" s="8"/>
      <c r="AB4568" s="9"/>
      <c r="AC4568" s="8"/>
      <c r="AD4568" s="8"/>
      <c r="AE4568" s="9"/>
      <c r="AF4568" s="8"/>
      <c r="AG4568" s="8"/>
      <c r="AH4568" s="9"/>
      <c r="AI4568" s="13"/>
      <c r="AJ4568" s="8"/>
      <c r="AK4568" s="8"/>
      <c r="AL4568" s="8"/>
      <c r="AM4568" s="3"/>
    </row>
    <row r="4569" spans="1:39" s="10" customFormat="1" ht="18.95" customHeight="1" x14ac:dyDescent="0.25">
      <c r="A4569" s="8"/>
      <c r="B4569" s="8"/>
      <c r="C4569" s="8"/>
      <c r="D4569" s="9"/>
      <c r="E4569" s="8"/>
      <c r="F4569" s="8"/>
      <c r="G4569" s="9"/>
      <c r="H4569" s="8"/>
      <c r="I4569" s="8"/>
      <c r="J4569" s="9"/>
      <c r="K4569" s="8"/>
      <c r="L4569" s="8"/>
      <c r="M4569" s="9"/>
      <c r="N4569" s="8"/>
      <c r="O4569" s="8"/>
      <c r="P4569" s="9"/>
      <c r="Q4569" s="8"/>
      <c r="R4569" s="8"/>
      <c r="S4569" s="9"/>
      <c r="T4569" s="8"/>
      <c r="U4569" s="8"/>
      <c r="V4569" s="9"/>
      <c r="W4569" s="8"/>
      <c r="X4569" s="8"/>
      <c r="Y4569" s="9"/>
      <c r="Z4569" s="8"/>
      <c r="AA4569" s="8"/>
      <c r="AB4569" s="9"/>
      <c r="AC4569" s="8"/>
      <c r="AD4569" s="8"/>
      <c r="AE4569" s="9"/>
      <c r="AF4569" s="8"/>
      <c r="AG4569" s="8"/>
      <c r="AH4569" s="9"/>
      <c r="AI4569" s="13"/>
      <c r="AJ4569" s="8"/>
      <c r="AK4569" s="8"/>
      <c r="AL4569" s="8"/>
      <c r="AM4569" s="3"/>
    </row>
    <row r="4570" spans="1:39" s="10" customFormat="1" ht="18.95" customHeight="1" x14ac:dyDescent="0.25">
      <c r="A4570" s="8"/>
      <c r="B4570" s="8"/>
      <c r="C4570" s="8"/>
      <c r="D4570" s="9"/>
      <c r="E4570" s="8"/>
      <c r="F4570" s="8"/>
      <c r="G4570" s="9"/>
      <c r="H4570" s="8"/>
      <c r="I4570" s="8"/>
      <c r="J4570" s="9"/>
      <c r="K4570" s="8"/>
      <c r="L4570" s="8"/>
      <c r="M4570" s="9"/>
      <c r="N4570" s="8"/>
      <c r="O4570" s="8"/>
      <c r="P4570" s="9"/>
      <c r="Q4570" s="8"/>
      <c r="R4570" s="8"/>
      <c r="S4570" s="9"/>
      <c r="T4570" s="8"/>
      <c r="U4570" s="8"/>
      <c r="V4570" s="9"/>
      <c r="W4570" s="8"/>
      <c r="X4570" s="8"/>
      <c r="Y4570" s="9"/>
      <c r="Z4570" s="8"/>
      <c r="AA4570" s="8"/>
      <c r="AB4570" s="9"/>
      <c r="AC4570" s="8"/>
      <c r="AD4570" s="8"/>
      <c r="AE4570" s="9"/>
      <c r="AF4570" s="8"/>
      <c r="AG4570" s="8"/>
      <c r="AH4570" s="9"/>
      <c r="AI4570" s="13"/>
      <c r="AJ4570" s="8"/>
      <c r="AK4570" s="8"/>
      <c r="AL4570" s="8"/>
      <c r="AM4570" s="3"/>
    </row>
    <row r="4571" spans="1:39" s="10" customFormat="1" ht="18.95" customHeight="1" x14ac:dyDescent="0.25">
      <c r="A4571" s="8"/>
      <c r="B4571" s="8"/>
      <c r="C4571" s="8"/>
      <c r="D4571" s="9"/>
      <c r="E4571" s="8"/>
      <c r="F4571" s="8"/>
      <c r="G4571" s="9"/>
      <c r="H4571" s="8"/>
      <c r="I4571" s="8"/>
      <c r="J4571" s="9"/>
      <c r="K4571" s="8"/>
      <c r="L4571" s="8"/>
      <c r="M4571" s="9"/>
      <c r="N4571" s="8"/>
      <c r="O4571" s="8"/>
      <c r="P4571" s="9"/>
      <c r="Q4571" s="8"/>
      <c r="R4571" s="8"/>
      <c r="S4571" s="9"/>
      <c r="T4571" s="8"/>
      <c r="U4571" s="8"/>
      <c r="V4571" s="9"/>
      <c r="W4571" s="8"/>
      <c r="X4571" s="8"/>
      <c r="Y4571" s="9"/>
      <c r="Z4571" s="8"/>
      <c r="AA4571" s="8"/>
      <c r="AB4571" s="9"/>
      <c r="AC4571" s="8"/>
      <c r="AD4571" s="8"/>
      <c r="AE4571" s="9"/>
      <c r="AF4571" s="8"/>
      <c r="AG4571" s="8"/>
      <c r="AH4571" s="9"/>
      <c r="AI4571" s="13"/>
      <c r="AJ4571" s="8"/>
      <c r="AK4571" s="8"/>
      <c r="AL4571" s="8"/>
      <c r="AM4571" s="3"/>
    </row>
    <row r="4572" spans="1:39" s="10" customFormat="1" ht="18.95" customHeight="1" x14ac:dyDescent="0.25">
      <c r="A4572" s="8"/>
      <c r="B4572" s="8"/>
      <c r="C4572" s="8"/>
      <c r="D4572" s="9"/>
      <c r="E4572" s="8"/>
      <c r="F4572" s="8"/>
      <c r="G4572" s="9"/>
      <c r="H4572" s="8"/>
      <c r="I4572" s="8"/>
      <c r="J4572" s="9"/>
      <c r="K4572" s="8"/>
      <c r="L4572" s="8"/>
      <c r="M4572" s="9"/>
      <c r="N4572" s="8"/>
      <c r="O4572" s="8"/>
      <c r="P4572" s="9"/>
      <c r="Q4572" s="8"/>
      <c r="R4572" s="8"/>
      <c r="S4572" s="9"/>
      <c r="T4572" s="8"/>
      <c r="U4572" s="8"/>
      <c r="V4572" s="9"/>
      <c r="W4572" s="8"/>
      <c r="X4572" s="8"/>
      <c r="Y4572" s="9"/>
      <c r="Z4572" s="8"/>
      <c r="AA4572" s="8"/>
      <c r="AB4572" s="9"/>
      <c r="AC4572" s="8"/>
      <c r="AD4572" s="8"/>
      <c r="AE4572" s="9"/>
      <c r="AF4572" s="8"/>
      <c r="AG4572" s="8"/>
      <c r="AH4572" s="9"/>
      <c r="AI4572" s="13"/>
      <c r="AJ4572" s="8"/>
      <c r="AK4572" s="8"/>
      <c r="AL4572" s="8"/>
      <c r="AM4572" s="3"/>
    </row>
    <row r="4573" spans="1:39" s="10" customFormat="1" ht="18.95" customHeight="1" x14ac:dyDescent="0.25">
      <c r="A4573" s="8"/>
      <c r="B4573" s="8"/>
      <c r="C4573" s="8"/>
      <c r="D4573" s="9"/>
      <c r="E4573" s="8"/>
      <c r="F4573" s="8"/>
      <c r="G4573" s="9"/>
      <c r="H4573" s="8"/>
      <c r="I4573" s="8"/>
      <c r="J4573" s="9"/>
      <c r="K4573" s="8"/>
      <c r="L4573" s="8"/>
      <c r="M4573" s="9"/>
      <c r="N4573" s="8"/>
      <c r="O4573" s="8"/>
      <c r="P4573" s="9"/>
      <c r="Q4573" s="8"/>
      <c r="R4573" s="8"/>
      <c r="S4573" s="9"/>
      <c r="T4573" s="8"/>
      <c r="U4573" s="8"/>
      <c r="V4573" s="9"/>
      <c r="W4573" s="8"/>
      <c r="X4573" s="8"/>
      <c r="Y4573" s="9"/>
      <c r="Z4573" s="8"/>
      <c r="AA4573" s="8"/>
      <c r="AB4573" s="9"/>
      <c r="AC4573" s="8"/>
      <c r="AD4573" s="8"/>
      <c r="AE4573" s="9"/>
      <c r="AF4573" s="8"/>
      <c r="AG4573" s="8"/>
      <c r="AH4573" s="9"/>
      <c r="AI4573" s="13"/>
      <c r="AJ4573" s="8"/>
      <c r="AK4573" s="8"/>
      <c r="AL4573" s="8"/>
      <c r="AM4573" s="3"/>
    </row>
    <row r="4574" spans="1:39" s="10" customFormat="1" ht="18.95" customHeight="1" x14ac:dyDescent="0.25">
      <c r="A4574" s="8"/>
      <c r="B4574" s="8"/>
      <c r="C4574" s="8"/>
      <c r="D4574" s="9"/>
      <c r="E4574" s="8"/>
      <c r="F4574" s="8"/>
      <c r="G4574" s="9"/>
      <c r="H4574" s="8"/>
      <c r="I4574" s="8"/>
      <c r="J4574" s="9"/>
      <c r="K4574" s="8"/>
      <c r="L4574" s="8"/>
      <c r="M4574" s="9"/>
      <c r="N4574" s="8"/>
      <c r="O4574" s="8"/>
      <c r="P4574" s="9"/>
      <c r="Q4574" s="8"/>
      <c r="R4574" s="8"/>
      <c r="S4574" s="9"/>
      <c r="T4574" s="8"/>
      <c r="U4574" s="8"/>
      <c r="V4574" s="9"/>
      <c r="W4574" s="8"/>
      <c r="X4574" s="8"/>
      <c r="Y4574" s="9"/>
      <c r="Z4574" s="8"/>
      <c r="AA4574" s="8"/>
      <c r="AB4574" s="9"/>
      <c r="AC4574" s="8"/>
      <c r="AD4574" s="8"/>
      <c r="AE4574" s="9"/>
      <c r="AF4574" s="8"/>
      <c r="AG4574" s="8"/>
      <c r="AH4574" s="9"/>
      <c r="AI4574" s="13"/>
      <c r="AJ4574" s="8"/>
      <c r="AK4574" s="8"/>
      <c r="AL4574" s="8"/>
      <c r="AM4574" s="3"/>
    </row>
    <row r="4575" spans="1:39" s="10" customFormat="1" ht="18.95" customHeight="1" x14ac:dyDescent="0.25">
      <c r="A4575" s="8"/>
      <c r="B4575" s="8"/>
      <c r="C4575" s="8"/>
      <c r="D4575" s="9"/>
      <c r="E4575" s="8"/>
      <c r="F4575" s="8"/>
      <c r="G4575" s="9"/>
      <c r="H4575" s="8"/>
      <c r="I4575" s="8"/>
      <c r="J4575" s="9"/>
      <c r="K4575" s="8"/>
      <c r="L4575" s="8"/>
      <c r="M4575" s="9"/>
      <c r="N4575" s="8"/>
      <c r="O4575" s="8"/>
      <c r="P4575" s="9"/>
      <c r="Q4575" s="8"/>
      <c r="R4575" s="8"/>
      <c r="S4575" s="9"/>
      <c r="T4575" s="8"/>
      <c r="U4575" s="8"/>
      <c r="V4575" s="9"/>
      <c r="W4575" s="8"/>
      <c r="X4575" s="8"/>
      <c r="Y4575" s="9"/>
      <c r="Z4575" s="8"/>
      <c r="AA4575" s="8"/>
      <c r="AB4575" s="9"/>
      <c r="AC4575" s="8"/>
      <c r="AD4575" s="8"/>
      <c r="AE4575" s="9"/>
      <c r="AF4575" s="8"/>
      <c r="AG4575" s="8"/>
      <c r="AH4575" s="9"/>
      <c r="AI4575" s="13"/>
      <c r="AJ4575" s="8"/>
      <c r="AK4575" s="8"/>
      <c r="AL4575" s="8"/>
      <c r="AM4575" s="3"/>
    </row>
    <row r="4576" spans="1:39" s="10" customFormat="1" ht="18.95" customHeight="1" x14ac:dyDescent="0.25">
      <c r="A4576" s="8"/>
      <c r="B4576" s="8"/>
      <c r="C4576" s="8"/>
      <c r="D4576" s="9"/>
      <c r="E4576" s="8"/>
      <c r="F4576" s="8"/>
      <c r="G4576" s="9"/>
      <c r="H4576" s="8"/>
      <c r="I4576" s="8"/>
      <c r="J4576" s="9"/>
      <c r="K4576" s="8"/>
      <c r="L4576" s="8"/>
      <c r="M4576" s="9"/>
      <c r="N4576" s="8"/>
      <c r="O4576" s="8"/>
      <c r="P4576" s="9"/>
      <c r="Q4576" s="8"/>
      <c r="R4576" s="8"/>
      <c r="S4576" s="9"/>
      <c r="T4576" s="8"/>
      <c r="U4576" s="8"/>
      <c r="V4576" s="9"/>
      <c r="W4576" s="8"/>
      <c r="X4576" s="8"/>
      <c r="Y4576" s="9"/>
      <c r="Z4576" s="8"/>
      <c r="AA4576" s="8"/>
      <c r="AB4576" s="9"/>
      <c r="AC4576" s="8"/>
      <c r="AD4576" s="8"/>
      <c r="AE4576" s="9"/>
      <c r="AF4576" s="8"/>
      <c r="AG4576" s="8"/>
      <c r="AH4576" s="9"/>
      <c r="AI4576" s="13"/>
      <c r="AJ4576" s="8"/>
      <c r="AK4576" s="8"/>
      <c r="AL4576" s="8"/>
      <c r="AM4576" s="3"/>
    </row>
    <row r="4577" spans="1:39" s="10" customFormat="1" ht="18.95" customHeight="1" x14ac:dyDescent="0.25">
      <c r="A4577" s="8"/>
      <c r="B4577" s="8"/>
      <c r="C4577" s="8"/>
      <c r="D4577" s="9"/>
      <c r="E4577" s="8"/>
      <c r="F4577" s="8"/>
      <c r="G4577" s="9"/>
      <c r="H4577" s="8"/>
      <c r="I4577" s="8"/>
      <c r="J4577" s="9"/>
      <c r="K4577" s="8"/>
      <c r="L4577" s="8"/>
      <c r="M4577" s="9"/>
      <c r="N4577" s="8"/>
      <c r="O4577" s="8"/>
      <c r="P4577" s="9"/>
      <c r="Q4577" s="8"/>
      <c r="R4577" s="8"/>
      <c r="S4577" s="9"/>
      <c r="T4577" s="8"/>
      <c r="U4577" s="8"/>
      <c r="V4577" s="9"/>
      <c r="W4577" s="8"/>
      <c r="X4577" s="8"/>
      <c r="Y4577" s="9"/>
      <c r="Z4577" s="8"/>
      <c r="AA4577" s="8"/>
      <c r="AB4577" s="9"/>
      <c r="AC4577" s="8"/>
      <c r="AD4577" s="8"/>
      <c r="AE4577" s="9"/>
      <c r="AF4577" s="8"/>
      <c r="AG4577" s="8"/>
      <c r="AH4577" s="9"/>
      <c r="AI4577" s="13"/>
      <c r="AJ4577" s="8"/>
      <c r="AK4577" s="8"/>
      <c r="AL4577" s="8"/>
      <c r="AM4577" s="3"/>
    </row>
    <row r="4578" spans="1:39" s="10" customFormat="1" ht="18.95" customHeight="1" x14ac:dyDescent="0.25">
      <c r="A4578" s="8"/>
      <c r="B4578" s="8"/>
      <c r="C4578" s="8"/>
      <c r="D4578" s="9"/>
      <c r="E4578" s="8"/>
      <c r="F4578" s="8"/>
      <c r="G4578" s="9"/>
      <c r="H4578" s="8"/>
      <c r="I4578" s="8"/>
      <c r="J4578" s="9"/>
      <c r="K4578" s="8"/>
      <c r="L4578" s="8"/>
      <c r="M4578" s="9"/>
      <c r="N4578" s="8"/>
      <c r="O4578" s="8"/>
      <c r="P4578" s="9"/>
      <c r="Q4578" s="8"/>
      <c r="R4578" s="8"/>
      <c r="S4578" s="9"/>
      <c r="T4578" s="8"/>
      <c r="U4578" s="8"/>
      <c r="V4578" s="9"/>
      <c r="W4578" s="8"/>
      <c r="X4578" s="8"/>
      <c r="Y4578" s="9"/>
      <c r="Z4578" s="8"/>
      <c r="AA4578" s="8"/>
      <c r="AB4578" s="9"/>
      <c r="AC4578" s="8"/>
      <c r="AD4578" s="8"/>
      <c r="AE4578" s="9"/>
      <c r="AF4578" s="8"/>
      <c r="AG4578" s="8"/>
      <c r="AH4578" s="9"/>
      <c r="AI4578" s="13"/>
      <c r="AJ4578" s="8"/>
      <c r="AK4578" s="8"/>
      <c r="AL4578" s="8"/>
      <c r="AM4578" s="3"/>
    </row>
    <row r="4579" spans="1:39" s="10" customFormat="1" ht="18.95" customHeight="1" x14ac:dyDescent="0.25">
      <c r="A4579" s="8"/>
      <c r="B4579" s="8"/>
      <c r="C4579" s="8"/>
      <c r="D4579" s="9"/>
      <c r="E4579" s="8"/>
      <c r="F4579" s="8"/>
      <c r="G4579" s="9"/>
      <c r="H4579" s="8"/>
      <c r="I4579" s="8"/>
      <c r="J4579" s="9"/>
      <c r="K4579" s="8"/>
      <c r="L4579" s="8"/>
      <c r="M4579" s="9"/>
      <c r="N4579" s="8"/>
      <c r="O4579" s="8"/>
      <c r="P4579" s="9"/>
      <c r="Q4579" s="8"/>
      <c r="R4579" s="8"/>
      <c r="S4579" s="9"/>
      <c r="T4579" s="8"/>
      <c r="U4579" s="8"/>
      <c r="V4579" s="9"/>
      <c r="W4579" s="8"/>
      <c r="X4579" s="8"/>
      <c r="Y4579" s="9"/>
      <c r="Z4579" s="8"/>
      <c r="AA4579" s="8"/>
      <c r="AB4579" s="9"/>
      <c r="AC4579" s="8"/>
      <c r="AD4579" s="8"/>
      <c r="AE4579" s="9"/>
      <c r="AF4579" s="8"/>
      <c r="AG4579" s="8"/>
      <c r="AH4579" s="9"/>
      <c r="AI4579" s="13"/>
      <c r="AJ4579" s="8"/>
      <c r="AK4579" s="8"/>
      <c r="AL4579" s="8"/>
      <c r="AM4579" s="3"/>
    </row>
    <row r="4580" spans="1:39" s="10" customFormat="1" ht="18.95" customHeight="1" x14ac:dyDescent="0.25">
      <c r="A4580" s="8"/>
      <c r="B4580" s="8"/>
      <c r="C4580" s="8"/>
      <c r="D4580" s="9"/>
      <c r="E4580" s="8"/>
      <c r="F4580" s="8"/>
      <c r="G4580" s="9"/>
      <c r="H4580" s="8"/>
      <c r="I4580" s="8"/>
      <c r="J4580" s="9"/>
      <c r="K4580" s="8"/>
      <c r="L4580" s="8"/>
      <c r="M4580" s="9"/>
      <c r="N4580" s="8"/>
      <c r="O4580" s="8"/>
      <c r="P4580" s="9"/>
      <c r="Q4580" s="8"/>
      <c r="R4580" s="8"/>
      <c r="S4580" s="9"/>
      <c r="T4580" s="8"/>
      <c r="U4580" s="8"/>
      <c r="V4580" s="9"/>
      <c r="W4580" s="8"/>
      <c r="X4580" s="8"/>
      <c r="Y4580" s="9"/>
      <c r="Z4580" s="8"/>
      <c r="AA4580" s="8"/>
      <c r="AB4580" s="9"/>
      <c r="AC4580" s="8"/>
      <c r="AD4580" s="8"/>
      <c r="AE4580" s="9"/>
      <c r="AF4580" s="8"/>
      <c r="AG4580" s="8"/>
      <c r="AH4580" s="9"/>
      <c r="AI4580" s="13"/>
      <c r="AJ4580" s="8"/>
      <c r="AK4580" s="8"/>
      <c r="AL4580" s="8"/>
      <c r="AM4580" s="3"/>
    </row>
    <row r="4581" spans="1:39" s="10" customFormat="1" ht="18.95" customHeight="1" x14ac:dyDescent="0.25">
      <c r="A4581" s="8"/>
      <c r="B4581" s="8"/>
      <c r="C4581" s="8"/>
      <c r="D4581" s="9"/>
      <c r="E4581" s="8"/>
      <c r="F4581" s="8"/>
      <c r="G4581" s="9"/>
      <c r="H4581" s="8"/>
      <c r="I4581" s="8"/>
      <c r="J4581" s="9"/>
      <c r="K4581" s="8"/>
      <c r="L4581" s="8"/>
      <c r="M4581" s="9"/>
      <c r="N4581" s="8"/>
      <c r="O4581" s="8"/>
      <c r="P4581" s="9"/>
      <c r="Q4581" s="8"/>
      <c r="R4581" s="8"/>
      <c r="S4581" s="9"/>
      <c r="T4581" s="8"/>
      <c r="U4581" s="8"/>
      <c r="V4581" s="9"/>
      <c r="W4581" s="8"/>
      <c r="X4581" s="8"/>
      <c r="Y4581" s="9"/>
      <c r="Z4581" s="8"/>
      <c r="AA4581" s="8"/>
      <c r="AB4581" s="9"/>
      <c r="AC4581" s="8"/>
      <c r="AD4581" s="8"/>
      <c r="AE4581" s="9"/>
      <c r="AF4581" s="8"/>
      <c r="AG4581" s="8"/>
      <c r="AH4581" s="9"/>
      <c r="AI4581" s="13"/>
      <c r="AJ4581" s="8"/>
      <c r="AK4581" s="8"/>
      <c r="AL4581" s="8"/>
      <c r="AM4581" s="3"/>
    </row>
    <row r="4582" spans="1:39" s="10" customFormat="1" ht="18.95" customHeight="1" x14ac:dyDescent="0.25">
      <c r="A4582" s="8"/>
      <c r="B4582" s="8"/>
      <c r="C4582" s="8"/>
      <c r="D4582" s="9"/>
      <c r="E4582" s="8"/>
      <c r="F4582" s="8"/>
      <c r="G4582" s="9"/>
      <c r="H4582" s="8"/>
      <c r="I4582" s="8"/>
      <c r="J4582" s="9"/>
      <c r="K4582" s="8"/>
      <c r="L4582" s="8"/>
      <c r="M4582" s="9"/>
      <c r="N4582" s="8"/>
      <c r="O4582" s="8"/>
      <c r="P4582" s="9"/>
      <c r="Q4582" s="8"/>
      <c r="R4582" s="8"/>
      <c r="S4582" s="9"/>
      <c r="T4582" s="8"/>
      <c r="U4582" s="8"/>
      <c r="V4582" s="9"/>
      <c r="W4582" s="8"/>
      <c r="X4582" s="8"/>
      <c r="Y4582" s="9"/>
      <c r="Z4582" s="8"/>
      <c r="AA4582" s="8"/>
      <c r="AB4582" s="9"/>
      <c r="AC4582" s="8"/>
      <c r="AD4582" s="8"/>
      <c r="AE4582" s="9"/>
      <c r="AF4582" s="8"/>
      <c r="AG4582" s="8"/>
      <c r="AH4582" s="9"/>
      <c r="AI4582" s="13"/>
      <c r="AJ4582" s="8"/>
      <c r="AK4582" s="8"/>
      <c r="AL4582" s="8"/>
      <c r="AM4582" s="3"/>
    </row>
    <row r="4583" spans="1:39" s="10" customFormat="1" ht="18.95" customHeight="1" x14ac:dyDescent="0.25">
      <c r="A4583" s="8"/>
      <c r="B4583" s="8"/>
      <c r="C4583" s="8"/>
      <c r="D4583" s="9"/>
      <c r="E4583" s="8"/>
      <c r="F4583" s="8"/>
      <c r="G4583" s="9"/>
      <c r="H4583" s="8"/>
      <c r="I4583" s="8"/>
      <c r="J4583" s="9"/>
      <c r="K4583" s="8"/>
      <c r="L4583" s="8"/>
      <c r="M4583" s="9"/>
      <c r="N4583" s="8"/>
      <c r="O4583" s="8"/>
      <c r="P4583" s="9"/>
      <c r="Q4583" s="8"/>
      <c r="R4583" s="8"/>
      <c r="S4583" s="9"/>
      <c r="T4583" s="8"/>
      <c r="U4583" s="8"/>
      <c r="V4583" s="9"/>
      <c r="W4583" s="8"/>
      <c r="X4583" s="8"/>
      <c r="Y4583" s="9"/>
      <c r="Z4583" s="8"/>
      <c r="AA4583" s="8"/>
      <c r="AB4583" s="9"/>
      <c r="AC4583" s="8"/>
      <c r="AD4583" s="8"/>
      <c r="AE4583" s="9"/>
      <c r="AF4583" s="8"/>
      <c r="AG4583" s="8"/>
      <c r="AH4583" s="9"/>
      <c r="AI4583" s="13"/>
      <c r="AJ4583" s="8"/>
      <c r="AK4583" s="8"/>
      <c r="AL4583" s="8"/>
      <c r="AM4583" s="3"/>
    </row>
    <row r="4584" spans="1:39" s="10" customFormat="1" ht="18.95" customHeight="1" x14ac:dyDescent="0.25">
      <c r="A4584" s="8"/>
      <c r="B4584" s="8"/>
      <c r="C4584" s="8"/>
      <c r="D4584" s="9"/>
      <c r="E4584" s="8"/>
      <c r="F4584" s="8"/>
      <c r="G4584" s="9"/>
      <c r="H4584" s="8"/>
      <c r="I4584" s="8"/>
      <c r="J4584" s="9"/>
      <c r="K4584" s="8"/>
      <c r="L4584" s="8"/>
      <c r="M4584" s="9"/>
      <c r="N4584" s="8"/>
      <c r="O4584" s="8"/>
      <c r="P4584" s="9"/>
      <c r="Q4584" s="8"/>
      <c r="R4584" s="8"/>
      <c r="S4584" s="9"/>
      <c r="T4584" s="8"/>
      <c r="U4584" s="8"/>
      <c r="V4584" s="9"/>
      <c r="W4584" s="8"/>
      <c r="X4584" s="8"/>
      <c r="Y4584" s="9"/>
      <c r="Z4584" s="8"/>
      <c r="AA4584" s="8"/>
      <c r="AB4584" s="9"/>
      <c r="AC4584" s="8"/>
      <c r="AD4584" s="8"/>
      <c r="AE4584" s="9"/>
      <c r="AF4584" s="8"/>
      <c r="AG4584" s="8"/>
      <c r="AH4584" s="9"/>
      <c r="AI4584" s="13"/>
      <c r="AJ4584" s="8"/>
      <c r="AK4584" s="8"/>
      <c r="AL4584" s="8"/>
      <c r="AM4584" s="3"/>
    </row>
    <row r="4585" spans="1:39" s="10" customFormat="1" ht="18.95" customHeight="1" x14ac:dyDescent="0.25">
      <c r="A4585" s="8"/>
      <c r="B4585" s="8"/>
      <c r="C4585" s="8"/>
      <c r="D4585" s="9"/>
      <c r="E4585" s="8"/>
      <c r="F4585" s="8"/>
      <c r="G4585" s="9"/>
      <c r="H4585" s="8"/>
      <c r="I4585" s="8"/>
      <c r="J4585" s="9"/>
      <c r="K4585" s="8"/>
      <c r="L4585" s="8"/>
      <c r="M4585" s="9"/>
      <c r="N4585" s="8"/>
      <c r="O4585" s="8"/>
      <c r="P4585" s="9"/>
      <c r="Q4585" s="8"/>
      <c r="R4585" s="8"/>
      <c r="S4585" s="9"/>
      <c r="T4585" s="8"/>
      <c r="U4585" s="8"/>
      <c r="V4585" s="9"/>
      <c r="W4585" s="8"/>
      <c r="X4585" s="8"/>
      <c r="Y4585" s="9"/>
      <c r="Z4585" s="8"/>
      <c r="AA4585" s="8"/>
      <c r="AB4585" s="9"/>
      <c r="AC4585" s="8"/>
      <c r="AD4585" s="8"/>
      <c r="AE4585" s="9"/>
      <c r="AF4585" s="8"/>
      <c r="AG4585" s="8"/>
      <c r="AH4585" s="9"/>
      <c r="AI4585" s="13"/>
      <c r="AJ4585" s="8"/>
      <c r="AK4585" s="8"/>
      <c r="AL4585" s="8"/>
      <c r="AM4585" s="3"/>
    </row>
    <row r="4586" spans="1:39" s="10" customFormat="1" ht="18.95" customHeight="1" x14ac:dyDescent="0.25">
      <c r="A4586" s="8"/>
      <c r="B4586" s="8"/>
      <c r="C4586" s="8"/>
      <c r="D4586" s="9"/>
      <c r="E4586" s="8"/>
      <c r="F4586" s="8"/>
      <c r="G4586" s="9"/>
      <c r="H4586" s="8"/>
      <c r="I4586" s="8"/>
      <c r="J4586" s="9"/>
      <c r="K4586" s="8"/>
      <c r="L4586" s="8"/>
      <c r="M4586" s="9"/>
      <c r="N4586" s="8"/>
      <c r="O4586" s="8"/>
      <c r="P4586" s="9"/>
      <c r="Q4586" s="8"/>
      <c r="R4586" s="8"/>
      <c r="S4586" s="9"/>
      <c r="T4586" s="8"/>
      <c r="U4586" s="8"/>
      <c r="V4586" s="9"/>
      <c r="W4586" s="8"/>
      <c r="X4586" s="8"/>
      <c r="Y4586" s="9"/>
      <c r="Z4586" s="8"/>
      <c r="AA4586" s="8"/>
      <c r="AB4586" s="9"/>
      <c r="AC4586" s="8"/>
      <c r="AD4586" s="8"/>
      <c r="AE4586" s="9"/>
      <c r="AF4586" s="8"/>
      <c r="AG4586" s="8"/>
      <c r="AH4586" s="9"/>
      <c r="AI4586" s="13"/>
      <c r="AJ4586" s="8"/>
      <c r="AK4586" s="8"/>
      <c r="AL4586" s="8"/>
      <c r="AM4586" s="3"/>
    </row>
    <row r="4587" spans="1:39" s="10" customFormat="1" ht="18.95" customHeight="1" x14ac:dyDescent="0.25">
      <c r="A4587" s="8"/>
      <c r="B4587" s="8"/>
      <c r="C4587" s="8"/>
      <c r="D4587" s="9"/>
      <c r="E4587" s="8"/>
      <c r="F4587" s="8"/>
      <c r="G4587" s="9"/>
      <c r="H4587" s="8"/>
      <c r="I4587" s="8"/>
      <c r="J4587" s="9"/>
      <c r="K4587" s="8"/>
      <c r="L4587" s="8"/>
      <c r="M4587" s="9"/>
      <c r="N4587" s="8"/>
      <c r="O4587" s="8"/>
      <c r="P4587" s="9"/>
      <c r="Q4587" s="8"/>
      <c r="R4587" s="8"/>
      <c r="S4587" s="9"/>
      <c r="T4587" s="8"/>
      <c r="U4587" s="8"/>
      <c r="V4587" s="9"/>
      <c r="W4587" s="8"/>
      <c r="X4587" s="8"/>
      <c r="Y4587" s="9"/>
      <c r="Z4587" s="8"/>
      <c r="AA4587" s="8"/>
      <c r="AB4587" s="9"/>
      <c r="AC4587" s="8"/>
      <c r="AD4587" s="8"/>
      <c r="AE4587" s="9"/>
      <c r="AF4587" s="8"/>
      <c r="AG4587" s="8"/>
      <c r="AH4587" s="9"/>
      <c r="AI4587" s="13"/>
      <c r="AJ4587" s="8"/>
      <c r="AK4587" s="8"/>
      <c r="AL4587" s="8"/>
      <c r="AM4587" s="3"/>
    </row>
    <row r="4588" spans="1:39" s="10" customFormat="1" ht="18.95" customHeight="1" x14ac:dyDescent="0.25">
      <c r="A4588" s="8"/>
      <c r="B4588" s="8"/>
      <c r="C4588" s="8"/>
      <c r="D4588" s="9"/>
      <c r="E4588" s="8"/>
      <c r="F4588" s="8"/>
      <c r="G4588" s="9"/>
      <c r="H4588" s="8"/>
      <c r="I4588" s="8"/>
      <c r="J4588" s="9"/>
      <c r="K4588" s="8"/>
      <c r="L4588" s="8"/>
      <c r="M4588" s="9"/>
      <c r="N4588" s="8"/>
      <c r="O4588" s="8"/>
      <c r="P4588" s="9"/>
      <c r="Q4588" s="8"/>
      <c r="R4588" s="8"/>
      <c r="S4588" s="9"/>
      <c r="T4588" s="8"/>
      <c r="U4588" s="8"/>
      <c r="V4588" s="9"/>
      <c r="W4588" s="8"/>
      <c r="X4588" s="8"/>
      <c r="Y4588" s="9"/>
      <c r="Z4588" s="8"/>
      <c r="AA4588" s="8"/>
      <c r="AB4588" s="9"/>
      <c r="AC4588" s="8"/>
      <c r="AD4588" s="8"/>
      <c r="AE4588" s="9"/>
      <c r="AF4588" s="8"/>
      <c r="AG4588" s="8"/>
      <c r="AH4588" s="9"/>
      <c r="AI4588" s="13"/>
      <c r="AJ4588" s="8"/>
      <c r="AK4588" s="8"/>
      <c r="AL4588" s="8"/>
      <c r="AM4588" s="3"/>
    </row>
    <row r="4589" spans="1:39" s="10" customFormat="1" ht="18.95" customHeight="1" x14ac:dyDescent="0.25">
      <c r="A4589" s="8"/>
      <c r="B4589" s="8"/>
      <c r="C4589" s="8"/>
      <c r="D4589" s="9"/>
      <c r="E4589" s="8"/>
      <c r="F4589" s="8"/>
      <c r="G4589" s="9"/>
      <c r="H4589" s="8"/>
      <c r="I4589" s="8"/>
      <c r="J4589" s="9"/>
      <c r="K4589" s="8"/>
      <c r="L4589" s="8"/>
      <c r="M4589" s="9"/>
      <c r="N4589" s="8"/>
      <c r="O4589" s="8"/>
      <c r="P4589" s="9"/>
      <c r="Q4589" s="8"/>
      <c r="R4589" s="8"/>
      <c r="S4589" s="9"/>
      <c r="T4589" s="8"/>
      <c r="U4589" s="8"/>
      <c r="V4589" s="9"/>
      <c r="W4589" s="8"/>
      <c r="X4589" s="8"/>
      <c r="Y4589" s="9"/>
      <c r="Z4589" s="8"/>
      <c r="AA4589" s="8"/>
      <c r="AB4589" s="9"/>
      <c r="AC4589" s="8"/>
      <c r="AD4589" s="8"/>
      <c r="AE4589" s="9"/>
      <c r="AF4589" s="8"/>
      <c r="AG4589" s="8"/>
      <c r="AH4589" s="9"/>
      <c r="AI4589" s="13"/>
      <c r="AJ4589" s="8"/>
      <c r="AK4589" s="8"/>
      <c r="AL4589" s="8"/>
      <c r="AM4589" s="3"/>
    </row>
    <row r="4590" spans="1:39" s="10" customFormat="1" ht="18.95" customHeight="1" x14ac:dyDescent="0.25">
      <c r="A4590" s="8"/>
      <c r="B4590" s="8"/>
      <c r="C4590" s="8"/>
      <c r="D4590" s="9"/>
      <c r="E4590" s="8"/>
      <c r="F4590" s="8"/>
      <c r="G4590" s="9"/>
      <c r="H4590" s="8"/>
      <c r="I4590" s="8"/>
      <c r="J4590" s="9"/>
      <c r="K4590" s="8"/>
      <c r="L4590" s="8"/>
      <c r="M4590" s="9"/>
      <c r="N4590" s="8"/>
      <c r="O4590" s="8"/>
      <c r="P4590" s="9"/>
      <c r="Q4590" s="8"/>
      <c r="R4590" s="8"/>
      <c r="S4590" s="9"/>
      <c r="T4590" s="8"/>
      <c r="U4590" s="8"/>
      <c r="V4590" s="9"/>
      <c r="W4590" s="8"/>
      <c r="X4590" s="8"/>
      <c r="Y4590" s="9"/>
      <c r="Z4590" s="8"/>
      <c r="AA4590" s="8"/>
      <c r="AB4590" s="9"/>
      <c r="AC4590" s="8"/>
      <c r="AD4590" s="8"/>
      <c r="AE4590" s="9"/>
      <c r="AF4590" s="8"/>
      <c r="AG4590" s="8"/>
      <c r="AH4590" s="9"/>
      <c r="AI4590" s="13"/>
      <c r="AJ4590" s="8"/>
      <c r="AK4590" s="8"/>
      <c r="AL4590" s="8"/>
      <c r="AM4590" s="3"/>
    </row>
    <row r="4591" spans="1:39" s="10" customFormat="1" ht="18.95" customHeight="1" x14ac:dyDescent="0.25">
      <c r="A4591" s="8"/>
      <c r="B4591" s="8"/>
      <c r="C4591" s="8"/>
      <c r="D4591" s="9"/>
      <c r="E4591" s="8"/>
      <c r="F4591" s="8"/>
      <c r="G4591" s="9"/>
      <c r="H4591" s="8"/>
      <c r="I4591" s="8"/>
      <c r="J4591" s="9"/>
      <c r="K4591" s="8"/>
      <c r="L4591" s="8"/>
      <c r="M4591" s="9"/>
      <c r="N4591" s="8"/>
      <c r="O4591" s="8"/>
      <c r="P4591" s="9"/>
      <c r="Q4591" s="8"/>
      <c r="R4591" s="8"/>
      <c r="S4591" s="9"/>
      <c r="T4591" s="8"/>
      <c r="U4591" s="8"/>
      <c r="V4591" s="9"/>
      <c r="W4591" s="8"/>
      <c r="X4591" s="8"/>
      <c r="Y4591" s="9"/>
      <c r="Z4591" s="8"/>
      <c r="AA4591" s="8"/>
      <c r="AB4591" s="9"/>
      <c r="AC4591" s="8"/>
      <c r="AD4591" s="8"/>
      <c r="AE4591" s="9"/>
      <c r="AF4591" s="8"/>
      <c r="AG4591" s="8"/>
      <c r="AH4591" s="9"/>
      <c r="AI4591" s="13"/>
      <c r="AJ4591" s="8"/>
      <c r="AK4591" s="8"/>
      <c r="AL4591" s="8"/>
      <c r="AM4591" s="3"/>
    </row>
    <row r="4592" spans="1:39" s="10" customFormat="1" ht="18.95" customHeight="1" x14ac:dyDescent="0.25">
      <c r="A4592" s="8"/>
      <c r="B4592" s="8"/>
      <c r="C4592" s="8"/>
      <c r="D4592" s="9"/>
      <c r="E4592" s="8"/>
      <c r="F4592" s="8"/>
      <c r="G4592" s="9"/>
      <c r="H4592" s="8"/>
      <c r="I4592" s="8"/>
      <c r="J4592" s="9"/>
      <c r="K4592" s="8"/>
      <c r="L4592" s="8"/>
      <c r="M4592" s="9"/>
      <c r="N4592" s="8"/>
      <c r="O4592" s="8"/>
      <c r="P4592" s="9"/>
      <c r="Q4592" s="8"/>
      <c r="R4592" s="8"/>
      <c r="S4592" s="9"/>
      <c r="T4592" s="8"/>
      <c r="U4592" s="8"/>
      <c r="V4592" s="9"/>
      <c r="W4592" s="8"/>
      <c r="X4592" s="8"/>
      <c r="Y4592" s="9"/>
      <c r="Z4592" s="8"/>
      <c r="AA4592" s="8"/>
      <c r="AB4592" s="9"/>
      <c r="AC4592" s="8"/>
      <c r="AD4592" s="8"/>
      <c r="AE4592" s="9"/>
      <c r="AF4592" s="8"/>
      <c r="AG4592" s="8"/>
      <c r="AH4592" s="9"/>
      <c r="AI4592" s="13"/>
      <c r="AJ4592" s="8"/>
      <c r="AK4592" s="8"/>
      <c r="AL4592" s="8"/>
      <c r="AM4592" s="3"/>
    </row>
    <row r="4593" spans="1:39" s="10" customFormat="1" ht="18.95" customHeight="1" x14ac:dyDescent="0.25">
      <c r="A4593" s="8"/>
      <c r="B4593" s="8"/>
      <c r="C4593" s="8"/>
      <c r="D4593" s="9"/>
      <c r="E4593" s="8"/>
      <c r="F4593" s="8"/>
      <c r="G4593" s="9"/>
      <c r="H4593" s="8"/>
      <c r="I4593" s="8"/>
      <c r="J4593" s="9"/>
      <c r="K4593" s="8"/>
      <c r="L4593" s="8"/>
      <c r="M4593" s="9"/>
      <c r="N4593" s="8"/>
      <c r="O4593" s="8"/>
      <c r="P4593" s="9"/>
      <c r="Q4593" s="8"/>
      <c r="R4593" s="8"/>
      <c r="S4593" s="9"/>
      <c r="T4593" s="8"/>
      <c r="U4593" s="8"/>
      <c r="V4593" s="9"/>
      <c r="W4593" s="8"/>
      <c r="X4593" s="8"/>
      <c r="Y4593" s="9"/>
      <c r="Z4593" s="8"/>
      <c r="AA4593" s="8"/>
      <c r="AB4593" s="9"/>
      <c r="AC4593" s="8"/>
      <c r="AD4593" s="8"/>
      <c r="AE4593" s="9"/>
      <c r="AF4593" s="8"/>
      <c r="AG4593" s="8"/>
      <c r="AH4593" s="9"/>
      <c r="AI4593" s="13"/>
      <c r="AJ4593" s="8"/>
      <c r="AK4593" s="8"/>
      <c r="AL4593" s="8"/>
      <c r="AM4593" s="3"/>
    </row>
    <row r="4594" spans="1:39" s="10" customFormat="1" ht="18.95" customHeight="1" x14ac:dyDescent="0.25">
      <c r="A4594" s="8"/>
      <c r="B4594" s="8"/>
      <c r="C4594" s="8"/>
      <c r="D4594" s="9"/>
      <c r="E4594" s="8"/>
      <c r="F4594" s="8"/>
      <c r="G4594" s="9"/>
      <c r="H4594" s="8"/>
      <c r="I4594" s="8"/>
      <c r="J4594" s="9"/>
      <c r="K4594" s="8"/>
      <c r="L4594" s="8"/>
      <c r="M4594" s="9"/>
      <c r="N4594" s="8"/>
      <c r="O4594" s="8"/>
      <c r="P4594" s="9"/>
      <c r="Q4594" s="8"/>
      <c r="R4594" s="8"/>
      <c r="S4594" s="9"/>
      <c r="T4594" s="8"/>
      <c r="U4594" s="8"/>
      <c r="V4594" s="9"/>
      <c r="W4594" s="8"/>
      <c r="X4594" s="8"/>
      <c r="Y4594" s="9"/>
      <c r="Z4594" s="8"/>
      <c r="AA4594" s="8"/>
      <c r="AB4594" s="9"/>
      <c r="AC4594" s="8"/>
      <c r="AD4594" s="8"/>
      <c r="AE4594" s="9"/>
      <c r="AF4594" s="8"/>
      <c r="AG4594" s="8"/>
      <c r="AH4594" s="9"/>
      <c r="AI4594" s="13"/>
      <c r="AJ4594" s="8"/>
      <c r="AK4594" s="8"/>
      <c r="AL4594" s="8"/>
      <c r="AM4594" s="3"/>
    </row>
    <row r="4595" spans="1:39" s="10" customFormat="1" ht="18.95" customHeight="1" x14ac:dyDescent="0.25">
      <c r="A4595" s="8"/>
      <c r="B4595" s="8"/>
      <c r="C4595" s="8"/>
      <c r="D4595" s="9"/>
      <c r="E4595" s="8"/>
      <c r="F4595" s="8"/>
      <c r="G4595" s="9"/>
      <c r="H4595" s="8"/>
      <c r="I4595" s="8"/>
      <c r="J4595" s="9"/>
      <c r="K4595" s="8"/>
      <c r="L4595" s="8"/>
      <c r="M4595" s="9"/>
      <c r="N4595" s="8"/>
      <c r="O4595" s="8"/>
      <c r="P4595" s="9"/>
      <c r="Q4595" s="8"/>
      <c r="R4595" s="8"/>
      <c r="S4595" s="9"/>
      <c r="T4595" s="8"/>
      <c r="U4595" s="8"/>
      <c r="V4595" s="9"/>
      <c r="W4595" s="8"/>
      <c r="X4595" s="8"/>
      <c r="Y4595" s="9"/>
      <c r="Z4595" s="8"/>
      <c r="AA4595" s="8"/>
      <c r="AB4595" s="9"/>
      <c r="AC4595" s="8"/>
      <c r="AD4595" s="8"/>
      <c r="AE4595" s="9"/>
      <c r="AF4595" s="8"/>
      <c r="AG4595" s="8"/>
      <c r="AH4595" s="9"/>
      <c r="AI4595" s="13"/>
      <c r="AJ4595" s="8"/>
      <c r="AK4595" s="8"/>
      <c r="AL4595" s="8"/>
      <c r="AM4595" s="3"/>
    </row>
    <row r="4596" spans="1:39" s="10" customFormat="1" ht="18.95" customHeight="1" x14ac:dyDescent="0.25">
      <c r="A4596" s="8"/>
      <c r="B4596" s="8"/>
      <c r="C4596" s="8"/>
      <c r="D4596" s="9"/>
      <c r="E4596" s="8"/>
      <c r="F4596" s="8"/>
      <c r="G4596" s="9"/>
      <c r="H4596" s="8"/>
      <c r="I4596" s="8"/>
      <c r="J4596" s="9"/>
      <c r="K4596" s="8"/>
      <c r="L4596" s="8"/>
      <c r="M4596" s="9"/>
      <c r="N4596" s="8"/>
      <c r="O4596" s="8"/>
      <c r="P4596" s="9"/>
      <c r="Q4596" s="8"/>
      <c r="R4596" s="8"/>
      <c r="S4596" s="9"/>
      <c r="T4596" s="8"/>
      <c r="U4596" s="8"/>
      <c r="V4596" s="9"/>
      <c r="W4596" s="8"/>
      <c r="X4596" s="8"/>
      <c r="Y4596" s="9"/>
      <c r="Z4596" s="8"/>
      <c r="AA4596" s="8"/>
      <c r="AB4596" s="9"/>
      <c r="AC4596" s="8"/>
      <c r="AD4596" s="8"/>
      <c r="AE4596" s="9"/>
      <c r="AF4596" s="8"/>
      <c r="AG4596" s="8"/>
      <c r="AH4596" s="9"/>
      <c r="AI4596" s="13"/>
      <c r="AJ4596" s="8"/>
      <c r="AK4596" s="8"/>
      <c r="AL4596" s="8"/>
      <c r="AM4596" s="3"/>
    </row>
    <row r="4597" spans="1:39" s="10" customFormat="1" ht="18.95" customHeight="1" x14ac:dyDescent="0.25">
      <c r="A4597" s="8"/>
      <c r="B4597" s="8"/>
      <c r="C4597" s="8"/>
      <c r="D4597" s="9"/>
      <c r="E4597" s="8"/>
      <c r="F4597" s="8"/>
      <c r="G4597" s="9"/>
      <c r="H4597" s="8"/>
      <c r="I4597" s="8"/>
      <c r="J4597" s="9"/>
      <c r="K4597" s="8"/>
      <c r="L4597" s="8"/>
      <c r="M4597" s="9"/>
      <c r="N4597" s="8"/>
      <c r="O4597" s="8"/>
      <c r="P4597" s="9"/>
      <c r="Q4597" s="8"/>
      <c r="R4597" s="8"/>
      <c r="S4597" s="9"/>
      <c r="T4597" s="8"/>
      <c r="U4597" s="8"/>
      <c r="V4597" s="9"/>
      <c r="W4597" s="8"/>
      <c r="X4597" s="8"/>
      <c r="Y4597" s="9"/>
      <c r="Z4597" s="8"/>
      <c r="AA4597" s="8"/>
      <c r="AB4597" s="9"/>
      <c r="AC4597" s="8"/>
      <c r="AD4597" s="8"/>
      <c r="AE4597" s="9"/>
      <c r="AF4597" s="8"/>
      <c r="AG4597" s="8"/>
      <c r="AH4597" s="9"/>
      <c r="AI4597" s="13"/>
      <c r="AJ4597" s="8"/>
      <c r="AK4597" s="8"/>
      <c r="AL4597" s="8"/>
      <c r="AM4597" s="3"/>
    </row>
    <row r="4598" spans="1:39" s="10" customFormat="1" ht="18.95" customHeight="1" x14ac:dyDescent="0.25">
      <c r="A4598" s="8"/>
      <c r="B4598" s="8"/>
      <c r="C4598" s="8"/>
      <c r="D4598" s="9"/>
      <c r="E4598" s="8"/>
      <c r="F4598" s="8"/>
      <c r="G4598" s="9"/>
      <c r="H4598" s="8"/>
      <c r="I4598" s="8"/>
      <c r="J4598" s="9"/>
      <c r="K4598" s="8"/>
      <c r="L4598" s="8"/>
      <c r="M4598" s="9"/>
      <c r="N4598" s="8"/>
      <c r="O4598" s="8"/>
      <c r="P4598" s="9"/>
      <c r="Q4598" s="8"/>
      <c r="R4598" s="8"/>
      <c r="S4598" s="9"/>
      <c r="T4598" s="8"/>
      <c r="U4598" s="8"/>
      <c r="V4598" s="9"/>
      <c r="W4598" s="8"/>
      <c r="X4598" s="8"/>
      <c r="Y4598" s="9"/>
      <c r="Z4598" s="8"/>
      <c r="AA4598" s="8"/>
      <c r="AB4598" s="9"/>
      <c r="AC4598" s="8"/>
      <c r="AD4598" s="8"/>
      <c r="AE4598" s="9"/>
      <c r="AF4598" s="8"/>
      <c r="AG4598" s="8"/>
      <c r="AH4598" s="9"/>
      <c r="AI4598" s="13"/>
      <c r="AJ4598" s="8"/>
      <c r="AK4598" s="8"/>
      <c r="AL4598" s="8"/>
      <c r="AM4598" s="3"/>
    </row>
    <row r="4599" spans="1:39" s="10" customFormat="1" ht="18.95" customHeight="1" x14ac:dyDescent="0.25">
      <c r="A4599" s="8"/>
      <c r="B4599" s="8"/>
      <c r="C4599" s="8"/>
      <c r="D4599" s="9"/>
      <c r="E4599" s="8"/>
      <c r="F4599" s="8"/>
      <c r="G4599" s="9"/>
      <c r="H4599" s="8"/>
      <c r="I4599" s="8"/>
      <c r="J4599" s="9"/>
      <c r="K4599" s="8"/>
      <c r="L4599" s="8"/>
      <c r="M4599" s="9"/>
      <c r="N4599" s="8"/>
      <c r="O4599" s="8"/>
      <c r="P4599" s="9"/>
      <c r="Q4599" s="8"/>
      <c r="R4599" s="8"/>
      <c r="S4599" s="9"/>
      <c r="T4599" s="8"/>
      <c r="U4599" s="8"/>
      <c r="V4599" s="9"/>
      <c r="W4599" s="8"/>
      <c r="X4599" s="8"/>
      <c r="Y4599" s="9"/>
      <c r="Z4599" s="8"/>
      <c r="AA4599" s="8"/>
      <c r="AB4599" s="9"/>
      <c r="AC4599" s="8"/>
      <c r="AD4599" s="8"/>
      <c r="AE4599" s="9"/>
      <c r="AF4599" s="8"/>
      <c r="AG4599" s="8"/>
      <c r="AH4599" s="9"/>
      <c r="AI4599" s="13"/>
      <c r="AJ4599" s="8"/>
      <c r="AK4599" s="8"/>
      <c r="AL4599" s="8"/>
      <c r="AM4599" s="3"/>
    </row>
    <row r="4600" spans="1:39" s="10" customFormat="1" ht="18.95" customHeight="1" x14ac:dyDescent="0.25">
      <c r="A4600" s="8"/>
      <c r="B4600" s="8"/>
      <c r="C4600" s="8"/>
      <c r="D4600" s="9"/>
      <c r="E4600" s="8"/>
      <c r="F4600" s="8"/>
      <c r="G4600" s="9"/>
      <c r="H4600" s="8"/>
      <c r="I4600" s="8"/>
      <c r="J4600" s="9"/>
      <c r="K4600" s="8"/>
      <c r="L4600" s="8"/>
      <c r="M4600" s="9"/>
      <c r="N4600" s="8"/>
      <c r="O4600" s="8"/>
      <c r="P4600" s="9"/>
      <c r="Q4600" s="8"/>
      <c r="R4600" s="8"/>
      <c r="S4600" s="9"/>
      <c r="T4600" s="8"/>
      <c r="U4600" s="8"/>
      <c r="V4600" s="9"/>
      <c r="W4600" s="8"/>
      <c r="X4600" s="8"/>
      <c r="Y4600" s="9"/>
      <c r="Z4600" s="8"/>
      <c r="AA4600" s="8"/>
      <c r="AB4600" s="9"/>
      <c r="AC4600" s="8"/>
      <c r="AD4600" s="8"/>
      <c r="AE4600" s="9"/>
      <c r="AF4600" s="8"/>
      <c r="AG4600" s="8"/>
      <c r="AH4600" s="9"/>
      <c r="AI4600" s="13"/>
      <c r="AJ4600" s="8"/>
      <c r="AK4600" s="8"/>
      <c r="AL4600" s="8"/>
      <c r="AM4600" s="3"/>
    </row>
    <row r="4601" spans="1:39" s="10" customFormat="1" ht="18.95" customHeight="1" x14ac:dyDescent="0.25">
      <c r="A4601" s="8"/>
      <c r="B4601" s="8"/>
      <c r="C4601" s="8"/>
      <c r="D4601" s="9"/>
      <c r="E4601" s="8"/>
      <c r="F4601" s="8"/>
      <c r="G4601" s="9"/>
      <c r="H4601" s="8"/>
      <c r="I4601" s="8"/>
      <c r="J4601" s="9"/>
      <c r="K4601" s="8"/>
      <c r="L4601" s="8"/>
      <c r="M4601" s="9"/>
      <c r="N4601" s="8"/>
      <c r="O4601" s="8"/>
      <c r="P4601" s="9"/>
      <c r="Q4601" s="8"/>
      <c r="R4601" s="8"/>
      <c r="S4601" s="9"/>
      <c r="T4601" s="8"/>
      <c r="U4601" s="8"/>
      <c r="V4601" s="9"/>
      <c r="W4601" s="8"/>
      <c r="X4601" s="8"/>
      <c r="Y4601" s="9"/>
      <c r="Z4601" s="8"/>
      <c r="AA4601" s="8"/>
      <c r="AB4601" s="9"/>
      <c r="AC4601" s="8"/>
      <c r="AD4601" s="8"/>
      <c r="AE4601" s="9"/>
      <c r="AF4601" s="8"/>
      <c r="AG4601" s="8"/>
      <c r="AH4601" s="9"/>
      <c r="AI4601" s="13"/>
      <c r="AJ4601" s="8"/>
      <c r="AK4601" s="8"/>
      <c r="AL4601" s="8"/>
      <c r="AM4601" s="3"/>
    </row>
    <row r="4602" spans="1:39" s="10" customFormat="1" ht="18.95" customHeight="1" x14ac:dyDescent="0.25">
      <c r="A4602" s="8"/>
      <c r="B4602" s="8"/>
      <c r="C4602" s="8"/>
      <c r="D4602" s="9"/>
      <c r="E4602" s="8"/>
      <c r="F4602" s="8"/>
      <c r="G4602" s="9"/>
      <c r="H4602" s="8"/>
      <c r="I4602" s="8"/>
      <c r="J4602" s="9"/>
      <c r="K4602" s="8"/>
      <c r="L4602" s="8"/>
      <c r="M4602" s="9"/>
      <c r="N4602" s="8"/>
      <c r="O4602" s="8"/>
      <c r="P4602" s="9"/>
      <c r="Q4602" s="8"/>
      <c r="R4602" s="8"/>
      <c r="S4602" s="9"/>
      <c r="T4602" s="8"/>
      <c r="U4602" s="8"/>
      <c r="V4602" s="9"/>
      <c r="W4602" s="8"/>
      <c r="X4602" s="8"/>
      <c r="Y4602" s="9"/>
      <c r="Z4602" s="8"/>
      <c r="AA4602" s="8"/>
      <c r="AB4602" s="9"/>
      <c r="AC4602" s="8"/>
      <c r="AD4602" s="8"/>
      <c r="AE4602" s="9"/>
      <c r="AF4602" s="8"/>
      <c r="AG4602" s="8"/>
      <c r="AH4602" s="9"/>
      <c r="AI4602" s="13"/>
      <c r="AJ4602" s="8"/>
      <c r="AK4602" s="8"/>
      <c r="AL4602" s="8"/>
      <c r="AM4602" s="3"/>
    </row>
    <row r="4603" spans="1:39" s="10" customFormat="1" ht="18.95" customHeight="1" x14ac:dyDescent="0.25">
      <c r="A4603" s="8"/>
      <c r="B4603" s="8"/>
      <c r="C4603" s="8"/>
      <c r="D4603" s="9"/>
      <c r="E4603" s="8"/>
      <c r="F4603" s="8"/>
      <c r="G4603" s="9"/>
      <c r="H4603" s="8"/>
      <c r="I4603" s="8"/>
      <c r="J4603" s="9"/>
      <c r="K4603" s="8"/>
      <c r="L4603" s="8"/>
      <c r="M4603" s="9"/>
      <c r="N4603" s="8"/>
      <c r="O4603" s="8"/>
      <c r="P4603" s="9"/>
      <c r="Q4603" s="8"/>
      <c r="R4603" s="8"/>
      <c r="S4603" s="9"/>
      <c r="T4603" s="8"/>
      <c r="U4603" s="8"/>
      <c r="V4603" s="9"/>
      <c r="W4603" s="8"/>
      <c r="X4603" s="8"/>
      <c r="Y4603" s="9"/>
      <c r="Z4603" s="8"/>
      <c r="AA4603" s="8"/>
      <c r="AB4603" s="9"/>
      <c r="AC4603" s="8"/>
      <c r="AD4603" s="8"/>
      <c r="AE4603" s="9"/>
      <c r="AF4603" s="8"/>
      <c r="AG4603" s="8"/>
      <c r="AH4603" s="9"/>
      <c r="AI4603" s="13"/>
      <c r="AJ4603" s="8"/>
      <c r="AK4603" s="8"/>
      <c r="AL4603" s="8"/>
      <c r="AM4603" s="3"/>
    </row>
    <row r="4604" spans="1:39" s="10" customFormat="1" ht="18.95" customHeight="1" x14ac:dyDescent="0.25">
      <c r="A4604" s="8"/>
      <c r="B4604" s="8"/>
      <c r="C4604" s="8"/>
      <c r="D4604" s="9"/>
      <c r="E4604" s="8"/>
      <c r="F4604" s="8"/>
      <c r="G4604" s="9"/>
      <c r="H4604" s="8"/>
      <c r="I4604" s="8"/>
      <c r="J4604" s="9"/>
      <c r="K4604" s="8"/>
      <c r="L4604" s="8"/>
      <c r="M4604" s="9"/>
      <c r="N4604" s="8"/>
      <c r="O4604" s="8"/>
      <c r="P4604" s="9"/>
      <c r="Q4604" s="8"/>
      <c r="R4604" s="8"/>
      <c r="S4604" s="9"/>
      <c r="T4604" s="8"/>
      <c r="U4604" s="8"/>
      <c r="V4604" s="9"/>
      <c r="W4604" s="8"/>
      <c r="X4604" s="8"/>
      <c r="Y4604" s="9"/>
      <c r="Z4604" s="8"/>
      <c r="AA4604" s="8"/>
      <c r="AB4604" s="9"/>
      <c r="AC4604" s="8"/>
      <c r="AD4604" s="8"/>
      <c r="AE4604" s="9"/>
      <c r="AF4604" s="8"/>
      <c r="AG4604" s="8"/>
      <c r="AH4604" s="9"/>
      <c r="AI4604" s="13"/>
      <c r="AJ4604" s="8"/>
      <c r="AK4604" s="8"/>
      <c r="AL4604" s="8"/>
      <c r="AM4604" s="3"/>
    </row>
    <row r="4605" spans="1:39" s="10" customFormat="1" ht="18.95" customHeight="1" x14ac:dyDescent="0.25">
      <c r="A4605" s="8"/>
      <c r="B4605" s="8"/>
      <c r="C4605" s="8"/>
      <c r="D4605" s="9"/>
      <c r="E4605" s="8"/>
      <c r="F4605" s="8"/>
      <c r="G4605" s="9"/>
      <c r="H4605" s="8"/>
      <c r="I4605" s="8"/>
      <c r="J4605" s="9"/>
      <c r="K4605" s="8"/>
      <c r="L4605" s="8"/>
      <c r="M4605" s="9"/>
      <c r="N4605" s="8"/>
      <c r="O4605" s="8"/>
      <c r="P4605" s="9"/>
      <c r="Q4605" s="8"/>
      <c r="R4605" s="8"/>
      <c r="S4605" s="9"/>
      <c r="T4605" s="8"/>
      <c r="U4605" s="8"/>
      <c r="V4605" s="9"/>
      <c r="W4605" s="8"/>
      <c r="X4605" s="8"/>
      <c r="Y4605" s="9"/>
      <c r="Z4605" s="8"/>
      <c r="AA4605" s="8"/>
      <c r="AB4605" s="9"/>
      <c r="AC4605" s="8"/>
      <c r="AD4605" s="8"/>
      <c r="AE4605" s="9"/>
      <c r="AF4605" s="8"/>
      <c r="AG4605" s="8"/>
      <c r="AH4605" s="9"/>
      <c r="AI4605" s="13"/>
      <c r="AJ4605" s="8"/>
      <c r="AK4605" s="8"/>
      <c r="AL4605" s="8"/>
      <c r="AM4605" s="3"/>
    </row>
    <row r="4606" spans="1:39" s="10" customFormat="1" ht="18.95" customHeight="1" x14ac:dyDescent="0.25">
      <c r="A4606" s="8"/>
      <c r="B4606" s="8"/>
      <c r="C4606" s="8"/>
      <c r="D4606" s="9"/>
      <c r="E4606" s="8"/>
      <c r="F4606" s="8"/>
      <c r="G4606" s="9"/>
      <c r="H4606" s="8"/>
      <c r="I4606" s="8"/>
      <c r="J4606" s="9"/>
      <c r="K4606" s="8"/>
      <c r="L4606" s="8"/>
      <c r="M4606" s="9"/>
      <c r="N4606" s="8"/>
      <c r="O4606" s="8"/>
      <c r="P4606" s="9"/>
      <c r="Q4606" s="8"/>
      <c r="R4606" s="8"/>
      <c r="S4606" s="9"/>
      <c r="T4606" s="8"/>
      <c r="U4606" s="8"/>
      <c r="V4606" s="9"/>
      <c r="W4606" s="8"/>
      <c r="X4606" s="8"/>
      <c r="Y4606" s="9"/>
      <c r="Z4606" s="8"/>
      <c r="AA4606" s="8"/>
      <c r="AB4606" s="9"/>
      <c r="AC4606" s="8"/>
      <c r="AD4606" s="8"/>
      <c r="AE4606" s="9"/>
      <c r="AF4606" s="8"/>
      <c r="AG4606" s="8"/>
      <c r="AH4606" s="9"/>
      <c r="AI4606" s="13"/>
      <c r="AJ4606" s="8"/>
      <c r="AK4606" s="8"/>
      <c r="AL4606" s="8"/>
      <c r="AM4606" s="3"/>
    </row>
    <row r="4607" spans="1:39" s="10" customFormat="1" ht="18.95" customHeight="1" x14ac:dyDescent="0.25">
      <c r="A4607" s="8"/>
      <c r="B4607" s="8"/>
      <c r="C4607" s="8"/>
      <c r="D4607" s="9"/>
      <c r="E4607" s="8"/>
      <c r="F4607" s="8"/>
      <c r="G4607" s="9"/>
      <c r="H4607" s="8"/>
      <c r="I4607" s="8"/>
      <c r="J4607" s="9"/>
      <c r="K4607" s="8"/>
      <c r="L4607" s="8"/>
      <c r="M4607" s="9"/>
      <c r="N4607" s="8"/>
      <c r="O4607" s="8"/>
      <c r="P4607" s="9"/>
      <c r="Q4607" s="8"/>
      <c r="R4607" s="8"/>
      <c r="S4607" s="9"/>
      <c r="T4607" s="8"/>
      <c r="U4607" s="8"/>
      <c r="V4607" s="9"/>
      <c r="W4607" s="8"/>
      <c r="X4607" s="8"/>
      <c r="Y4607" s="9"/>
      <c r="Z4607" s="8"/>
      <c r="AA4607" s="8"/>
      <c r="AB4607" s="9"/>
      <c r="AC4607" s="8"/>
      <c r="AD4607" s="8"/>
      <c r="AE4607" s="9"/>
      <c r="AF4607" s="8"/>
      <c r="AG4607" s="8"/>
      <c r="AH4607" s="9"/>
      <c r="AI4607" s="13"/>
      <c r="AJ4607" s="8"/>
      <c r="AK4607" s="8"/>
      <c r="AL4607" s="8"/>
      <c r="AM4607" s="3"/>
    </row>
    <row r="4608" spans="1:39" s="10" customFormat="1" ht="18.95" customHeight="1" x14ac:dyDescent="0.25">
      <c r="A4608" s="8"/>
      <c r="B4608" s="8"/>
      <c r="C4608" s="8"/>
      <c r="D4608" s="9"/>
      <c r="E4608" s="8"/>
      <c r="F4608" s="8"/>
      <c r="G4608" s="9"/>
      <c r="H4608" s="8"/>
      <c r="I4608" s="8"/>
      <c r="J4608" s="9"/>
      <c r="K4608" s="8"/>
      <c r="L4608" s="8"/>
      <c r="M4608" s="9"/>
      <c r="N4608" s="8"/>
      <c r="O4608" s="8"/>
      <c r="P4608" s="9"/>
      <c r="Q4608" s="8"/>
      <c r="R4608" s="8"/>
      <c r="S4608" s="9"/>
      <c r="T4608" s="8"/>
      <c r="U4608" s="8"/>
      <c r="V4608" s="9"/>
      <c r="W4608" s="8"/>
      <c r="X4608" s="8"/>
      <c r="Y4608" s="9"/>
      <c r="Z4608" s="8"/>
      <c r="AA4608" s="8"/>
      <c r="AB4608" s="9"/>
      <c r="AC4608" s="8"/>
      <c r="AD4608" s="8"/>
      <c r="AE4608" s="9"/>
      <c r="AF4608" s="8"/>
      <c r="AG4608" s="8"/>
      <c r="AH4608" s="9"/>
      <c r="AI4608" s="13"/>
      <c r="AJ4608" s="8"/>
      <c r="AK4608" s="8"/>
      <c r="AL4608" s="8"/>
      <c r="AM4608" s="3"/>
    </row>
    <row r="4609" spans="1:39" s="10" customFormat="1" ht="18.95" customHeight="1" x14ac:dyDescent="0.25">
      <c r="A4609" s="8"/>
      <c r="B4609" s="8"/>
      <c r="C4609" s="8"/>
      <c r="D4609" s="9"/>
      <c r="E4609" s="8"/>
      <c r="F4609" s="8"/>
      <c r="G4609" s="9"/>
      <c r="H4609" s="8"/>
      <c r="I4609" s="8"/>
      <c r="J4609" s="9"/>
      <c r="K4609" s="8"/>
      <c r="L4609" s="8"/>
      <c r="M4609" s="9"/>
      <c r="N4609" s="8"/>
      <c r="O4609" s="8"/>
      <c r="P4609" s="9"/>
      <c r="Q4609" s="8"/>
      <c r="R4609" s="8"/>
      <c r="S4609" s="9"/>
      <c r="T4609" s="8"/>
      <c r="U4609" s="8"/>
      <c r="V4609" s="9"/>
      <c r="W4609" s="8"/>
      <c r="X4609" s="8"/>
      <c r="Y4609" s="9"/>
      <c r="Z4609" s="8"/>
      <c r="AA4609" s="8"/>
      <c r="AB4609" s="9"/>
      <c r="AC4609" s="8"/>
      <c r="AD4609" s="8"/>
      <c r="AE4609" s="9"/>
      <c r="AF4609" s="8"/>
      <c r="AG4609" s="8"/>
      <c r="AH4609" s="9"/>
      <c r="AI4609" s="13"/>
      <c r="AJ4609" s="8"/>
      <c r="AK4609" s="8"/>
      <c r="AL4609" s="8"/>
      <c r="AM4609" s="3"/>
    </row>
    <row r="4610" spans="1:39" s="10" customFormat="1" ht="18.95" customHeight="1" x14ac:dyDescent="0.25">
      <c r="A4610" s="8"/>
      <c r="B4610" s="8"/>
      <c r="C4610" s="8"/>
      <c r="D4610" s="9"/>
      <c r="E4610" s="8"/>
      <c r="F4610" s="8"/>
      <c r="G4610" s="9"/>
      <c r="H4610" s="8"/>
      <c r="I4610" s="8"/>
      <c r="J4610" s="9"/>
      <c r="K4610" s="8"/>
      <c r="L4610" s="8"/>
      <c r="M4610" s="9"/>
      <c r="N4610" s="8"/>
      <c r="O4610" s="8"/>
      <c r="P4610" s="9"/>
      <c r="Q4610" s="8"/>
      <c r="R4610" s="8"/>
      <c r="S4610" s="9"/>
      <c r="T4610" s="8"/>
      <c r="U4610" s="8"/>
      <c r="V4610" s="9"/>
      <c r="W4610" s="8"/>
      <c r="X4610" s="8"/>
      <c r="Y4610" s="9"/>
      <c r="Z4610" s="8"/>
      <c r="AA4610" s="8"/>
      <c r="AB4610" s="9"/>
      <c r="AC4610" s="8"/>
      <c r="AD4610" s="8"/>
      <c r="AE4610" s="9"/>
      <c r="AF4610" s="8"/>
      <c r="AG4610" s="8"/>
      <c r="AH4610" s="9"/>
      <c r="AI4610" s="13"/>
      <c r="AJ4610" s="8"/>
      <c r="AK4610" s="8"/>
      <c r="AL4610" s="8"/>
      <c r="AM4610" s="3"/>
    </row>
    <row r="4611" spans="1:39" s="10" customFormat="1" ht="18.95" customHeight="1" x14ac:dyDescent="0.25">
      <c r="A4611" s="8"/>
      <c r="B4611" s="8"/>
      <c r="C4611" s="8"/>
      <c r="D4611" s="9"/>
      <c r="E4611" s="8"/>
      <c r="F4611" s="8"/>
      <c r="G4611" s="9"/>
      <c r="H4611" s="8"/>
      <c r="I4611" s="8"/>
      <c r="J4611" s="9"/>
      <c r="K4611" s="8"/>
      <c r="L4611" s="8"/>
      <c r="M4611" s="9"/>
      <c r="N4611" s="8"/>
      <c r="O4611" s="8"/>
      <c r="P4611" s="9"/>
      <c r="Q4611" s="8"/>
      <c r="R4611" s="8"/>
      <c r="S4611" s="9"/>
      <c r="T4611" s="8"/>
      <c r="U4611" s="8"/>
      <c r="V4611" s="9"/>
      <c r="W4611" s="8"/>
      <c r="X4611" s="8"/>
      <c r="Y4611" s="9"/>
      <c r="Z4611" s="8"/>
      <c r="AA4611" s="8"/>
      <c r="AB4611" s="9"/>
      <c r="AC4611" s="8"/>
      <c r="AD4611" s="8"/>
      <c r="AE4611" s="9"/>
      <c r="AF4611" s="8"/>
      <c r="AG4611" s="8"/>
      <c r="AH4611" s="9"/>
      <c r="AI4611" s="13"/>
      <c r="AJ4611" s="8"/>
      <c r="AK4611" s="8"/>
      <c r="AL4611" s="8"/>
      <c r="AM4611" s="3"/>
    </row>
    <row r="4612" spans="1:39" s="10" customFormat="1" ht="18.95" customHeight="1" x14ac:dyDescent="0.25">
      <c r="A4612" s="8"/>
      <c r="B4612" s="8"/>
      <c r="C4612" s="8"/>
      <c r="D4612" s="9"/>
      <c r="E4612" s="8"/>
      <c r="F4612" s="8"/>
      <c r="G4612" s="9"/>
      <c r="H4612" s="8"/>
      <c r="I4612" s="8"/>
      <c r="J4612" s="9"/>
      <c r="K4612" s="8"/>
      <c r="L4612" s="8"/>
      <c r="M4612" s="9"/>
      <c r="N4612" s="8"/>
      <c r="O4612" s="8"/>
      <c r="P4612" s="9"/>
      <c r="Q4612" s="8"/>
      <c r="R4612" s="8"/>
      <c r="S4612" s="9"/>
      <c r="T4612" s="8"/>
      <c r="U4612" s="8"/>
      <c r="V4612" s="9"/>
      <c r="W4612" s="8"/>
      <c r="X4612" s="8"/>
      <c r="Y4612" s="9"/>
      <c r="Z4612" s="8"/>
      <c r="AA4612" s="8"/>
      <c r="AB4612" s="9"/>
      <c r="AC4612" s="8"/>
      <c r="AD4612" s="8"/>
      <c r="AE4612" s="9"/>
      <c r="AF4612" s="8"/>
      <c r="AG4612" s="8"/>
      <c r="AH4612" s="9"/>
      <c r="AI4612" s="13"/>
      <c r="AJ4612" s="8"/>
      <c r="AK4612" s="8"/>
      <c r="AL4612" s="8"/>
      <c r="AM4612" s="3"/>
    </row>
    <row r="4613" spans="1:39" s="10" customFormat="1" ht="18.95" customHeight="1" x14ac:dyDescent="0.25">
      <c r="A4613" s="8"/>
      <c r="B4613" s="8"/>
      <c r="C4613" s="8"/>
      <c r="D4613" s="9"/>
      <c r="E4613" s="8"/>
      <c r="F4613" s="8"/>
      <c r="G4613" s="9"/>
      <c r="H4613" s="8"/>
      <c r="I4613" s="8"/>
      <c r="J4613" s="9"/>
      <c r="K4613" s="8"/>
      <c r="L4613" s="8"/>
      <c r="M4613" s="9"/>
      <c r="N4613" s="8"/>
      <c r="O4613" s="8"/>
      <c r="P4613" s="9"/>
      <c r="Q4613" s="8"/>
      <c r="R4613" s="8"/>
      <c r="S4613" s="9"/>
      <c r="T4613" s="8"/>
      <c r="U4613" s="8"/>
      <c r="V4613" s="9"/>
      <c r="W4613" s="8"/>
      <c r="X4613" s="8"/>
      <c r="Y4613" s="9"/>
      <c r="Z4613" s="8"/>
      <c r="AA4613" s="8"/>
      <c r="AB4613" s="9"/>
      <c r="AC4613" s="8"/>
      <c r="AD4613" s="8"/>
      <c r="AE4613" s="9"/>
      <c r="AF4613" s="8"/>
      <c r="AG4613" s="8"/>
      <c r="AH4613" s="9"/>
      <c r="AI4613" s="13"/>
      <c r="AJ4613" s="8"/>
      <c r="AK4613" s="8"/>
      <c r="AL4613" s="8"/>
      <c r="AM4613" s="3"/>
    </row>
    <row r="4614" spans="1:39" s="10" customFormat="1" ht="18.95" customHeight="1" x14ac:dyDescent="0.25">
      <c r="A4614" s="8"/>
      <c r="B4614" s="8"/>
      <c r="C4614" s="8"/>
      <c r="D4614" s="9"/>
      <c r="E4614" s="8"/>
      <c r="F4614" s="8"/>
      <c r="G4614" s="9"/>
      <c r="H4614" s="8"/>
      <c r="I4614" s="8"/>
      <c r="J4614" s="9"/>
      <c r="K4614" s="8"/>
      <c r="L4614" s="8"/>
      <c r="M4614" s="9"/>
      <c r="N4614" s="8"/>
      <c r="O4614" s="8"/>
      <c r="P4614" s="9"/>
      <c r="Q4614" s="8"/>
      <c r="R4614" s="8"/>
      <c r="S4614" s="9"/>
      <c r="T4614" s="8"/>
      <c r="U4614" s="8"/>
      <c r="V4614" s="9"/>
      <c r="W4614" s="8"/>
      <c r="X4614" s="8"/>
      <c r="Y4614" s="9"/>
      <c r="Z4614" s="8"/>
      <c r="AA4614" s="8"/>
      <c r="AB4614" s="9"/>
      <c r="AC4614" s="8"/>
      <c r="AD4614" s="8"/>
      <c r="AE4614" s="9"/>
      <c r="AF4614" s="8"/>
      <c r="AG4614" s="8"/>
      <c r="AH4614" s="9"/>
      <c r="AI4614" s="13"/>
      <c r="AJ4614" s="8"/>
      <c r="AK4614" s="8"/>
      <c r="AL4614" s="8"/>
      <c r="AM4614" s="3"/>
    </row>
    <row r="4615" spans="1:39" s="10" customFormat="1" ht="18.95" customHeight="1" x14ac:dyDescent="0.25">
      <c r="A4615" s="8"/>
      <c r="B4615" s="8"/>
      <c r="C4615" s="8"/>
      <c r="D4615" s="9"/>
      <c r="E4615" s="8"/>
      <c r="F4615" s="8"/>
      <c r="G4615" s="9"/>
      <c r="H4615" s="8"/>
      <c r="I4615" s="8"/>
      <c r="J4615" s="9"/>
      <c r="K4615" s="8"/>
      <c r="L4615" s="8"/>
      <c r="M4615" s="9"/>
      <c r="N4615" s="8"/>
      <c r="O4615" s="8"/>
      <c r="P4615" s="9"/>
      <c r="Q4615" s="8"/>
      <c r="R4615" s="8"/>
      <c r="S4615" s="9"/>
      <c r="T4615" s="8"/>
      <c r="U4615" s="8"/>
      <c r="V4615" s="9"/>
      <c r="W4615" s="8"/>
      <c r="X4615" s="8"/>
      <c r="Y4615" s="9"/>
      <c r="Z4615" s="8"/>
      <c r="AA4615" s="8"/>
      <c r="AB4615" s="9"/>
      <c r="AC4615" s="8"/>
      <c r="AD4615" s="8"/>
      <c r="AE4615" s="9"/>
      <c r="AF4615" s="8"/>
      <c r="AG4615" s="8"/>
      <c r="AH4615" s="9"/>
      <c r="AI4615" s="13"/>
      <c r="AJ4615" s="8"/>
      <c r="AK4615" s="8"/>
      <c r="AL4615" s="8"/>
      <c r="AM4615" s="3"/>
    </row>
    <row r="4616" spans="1:39" s="10" customFormat="1" ht="18.95" customHeight="1" x14ac:dyDescent="0.25">
      <c r="A4616" s="8"/>
      <c r="B4616" s="8"/>
      <c r="C4616" s="8"/>
      <c r="D4616" s="9"/>
      <c r="E4616" s="8"/>
      <c r="F4616" s="8"/>
      <c r="G4616" s="9"/>
      <c r="H4616" s="8"/>
      <c r="I4616" s="8"/>
      <c r="J4616" s="9"/>
      <c r="K4616" s="8"/>
      <c r="L4616" s="8"/>
      <c r="M4616" s="9"/>
      <c r="N4616" s="8"/>
      <c r="O4616" s="8"/>
      <c r="P4616" s="9"/>
      <c r="Q4616" s="8"/>
      <c r="R4616" s="8"/>
      <c r="S4616" s="9"/>
      <c r="T4616" s="8"/>
      <c r="U4616" s="8"/>
      <c r="V4616" s="9"/>
      <c r="W4616" s="8"/>
      <c r="X4616" s="8"/>
      <c r="Y4616" s="9"/>
      <c r="Z4616" s="8"/>
      <c r="AA4616" s="8"/>
      <c r="AB4616" s="9"/>
      <c r="AC4616" s="8"/>
      <c r="AD4616" s="8"/>
      <c r="AE4616" s="9"/>
      <c r="AF4616" s="8"/>
      <c r="AG4616" s="8"/>
      <c r="AH4616" s="9"/>
      <c r="AI4616" s="13"/>
      <c r="AJ4616" s="8"/>
      <c r="AK4616" s="8"/>
      <c r="AL4616" s="8"/>
      <c r="AM4616" s="3"/>
    </row>
    <row r="4617" spans="1:39" s="10" customFormat="1" ht="18.95" customHeight="1" x14ac:dyDescent="0.25">
      <c r="A4617" s="8"/>
      <c r="B4617" s="8"/>
      <c r="C4617" s="8"/>
      <c r="D4617" s="9"/>
      <c r="E4617" s="8"/>
      <c r="F4617" s="8"/>
      <c r="G4617" s="9"/>
      <c r="H4617" s="8"/>
      <c r="I4617" s="8"/>
      <c r="J4617" s="9"/>
      <c r="K4617" s="8"/>
      <c r="L4617" s="8"/>
      <c r="M4617" s="9"/>
      <c r="N4617" s="8"/>
      <c r="O4617" s="8"/>
      <c r="P4617" s="9"/>
      <c r="Q4617" s="8"/>
      <c r="R4617" s="8"/>
      <c r="S4617" s="9"/>
      <c r="T4617" s="8"/>
      <c r="U4617" s="8"/>
      <c r="V4617" s="9"/>
      <c r="W4617" s="8"/>
      <c r="X4617" s="8"/>
      <c r="Y4617" s="9"/>
      <c r="Z4617" s="8"/>
      <c r="AA4617" s="8"/>
      <c r="AB4617" s="9"/>
      <c r="AC4617" s="8"/>
      <c r="AD4617" s="8"/>
      <c r="AE4617" s="9"/>
      <c r="AF4617" s="8"/>
      <c r="AG4617" s="8"/>
      <c r="AH4617" s="9"/>
      <c r="AI4617" s="13"/>
      <c r="AJ4617" s="8"/>
      <c r="AK4617" s="8"/>
      <c r="AL4617" s="8"/>
      <c r="AM4617" s="3"/>
    </row>
    <row r="4618" spans="1:39" s="10" customFormat="1" ht="18.95" customHeight="1" x14ac:dyDescent="0.25">
      <c r="A4618" s="8"/>
      <c r="B4618" s="8"/>
      <c r="C4618" s="8"/>
      <c r="D4618" s="9"/>
      <c r="E4618" s="8"/>
      <c r="F4618" s="8"/>
      <c r="G4618" s="9"/>
      <c r="H4618" s="8"/>
      <c r="I4618" s="8"/>
      <c r="J4618" s="9"/>
      <c r="K4618" s="8"/>
      <c r="L4618" s="8"/>
      <c r="M4618" s="9"/>
      <c r="N4618" s="8"/>
      <c r="O4618" s="8"/>
      <c r="P4618" s="9"/>
      <c r="Q4618" s="8"/>
      <c r="R4618" s="8"/>
      <c r="S4618" s="9"/>
      <c r="T4618" s="8"/>
      <c r="U4618" s="8"/>
      <c r="V4618" s="9"/>
      <c r="W4618" s="8"/>
      <c r="X4618" s="8"/>
      <c r="Y4618" s="9"/>
      <c r="Z4618" s="8"/>
      <c r="AA4618" s="8"/>
      <c r="AB4618" s="9"/>
      <c r="AC4618" s="8"/>
      <c r="AD4618" s="8"/>
      <c r="AE4618" s="9"/>
      <c r="AF4618" s="8"/>
      <c r="AG4618" s="8"/>
      <c r="AH4618" s="9"/>
      <c r="AI4618" s="13"/>
      <c r="AJ4618" s="8"/>
      <c r="AK4618" s="8"/>
      <c r="AL4618" s="8"/>
      <c r="AM4618" s="3"/>
    </row>
    <row r="4619" spans="1:39" s="10" customFormat="1" ht="18.95" customHeight="1" x14ac:dyDescent="0.25">
      <c r="A4619" s="8"/>
      <c r="B4619" s="8"/>
      <c r="C4619" s="8"/>
      <c r="D4619" s="9"/>
      <c r="E4619" s="8"/>
      <c r="F4619" s="8"/>
      <c r="G4619" s="9"/>
      <c r="H4619" s="8"/>
      <c r="I4619" s="8"/>
      <c r="J4619" s="9"/>
      <c r="K4619" s="8"/>
      <c r="L4619" s="8"/>
      <c r="M4619" s="9"/>
      <c r="N4619" s="8"/>
      <c r="O4619" s="8"/>
      <c r="P4619" s="9"/>
      <c r="Q4619" s="8"/>
      <c r="R4619" s="8"/>
      <c r="S4619" s="9"/>
      <c r="T4619" s="8"/>
      <c r="U4619" s="8"/>
      <c r="V4619" s="9"/>
      <c r="W4619" s="8"/>
      <c r="X4619" s="8"/>
      <c r="Y4619" s="9"/>
      <c r="Z4619" s="8"/>
      <c r="AA4619" s="8"/>
      <c r="AB4619" s="9"/>
      <c r="AC4619" s="8"/>
      <c r="AD4619" s="8"/>
      <c r="AE4619" s="9"/>
      <c r="AF4619" s="8"/>
      <c r="AG4619" s="8"/>
      <c r="AH4619" s="9"/>
      <c r="AI4619" s="13"/>
      <c r="AJ4619" s="8"/>
      <c r="AK4619" s="8"/>
      <c r="AL4619" s="8"/>
      <c r="AM4619" s="3"/>
    </row>
    <row r="4620" spans="1:39" s="10" customFormat="1" ht="18.95" customHeight="1" x14ac:dyDescent="0.25">
      <c r="A4620" s="8"/>
      <c r="B4620" s="8"/>
      <c r="C4620" s="8"/>
      <c r="D4620" s="9"/>
      <c r="E4620" s="8"/>
      <c r="F4620" s="8"/>
      <c r="G4620" s="9"/>
      <c r="H4620" s="8"/>
      <c r="I4620" s="8"/>
      <c r="J4620" s="9"/>
      <c r="K4620" s="8"/>
      <c r="L4620" s="8"/>
      <c r="M4620" s="9"/>
      <c r="N4620" s="8"/>
      <c r="O4620" s="8"/>
      <c r="P4620" s="9"/>
      <c r="Q4620" s="8"/>
      <c r="R4620" s="8"/>
      <c r="S4620" s="9"/>
      <c r="T4620" s="8"/>
      <c r="U4620" s="8"/>
      <c r="V4620" s="9"/>
      <c r="W4620" s="8"/>
      <c r="X4620" s="8"/>
      <c r="Y4620" s="9"/>
      <c r="Z4620" s="8"/>
      <c r="AA4620" s="8"/>
      <c r="AB4620" s="9"/>
      <c r="AC4620" s="8"/>
      <c r="AD4620" s="8"/>
      <c r="AE4620" s="9"/>
      <c r="AF4620" s="8"/>
      <c r="AG4620" s="8"/>
      <c r="AH4620" s="9"/>
      <c r="AI4620" s="13"/>
      <c r="AJ4620" s="8"/>
      <c r="AK4620" s="8"/>
      <c r="AL4620" s="8"/>
      <c r="AM4620" s="3"/>
    </row>
    <row r="4621" spans="1:39" s="10" customFormat="1" ht="18.95" customHeight="1" x14ac:dyDescent="0.25">
      <c r="A4621" s="8"/>
      <c r="B4621" s="8"/>
      <c r="C4621" s="8"/>
      <c r="D4621" s="9"/>
      <c r="E4621" s="8"/>
      <c r="F4621" s="8"/>
      <c r="G4621" s="9"/>
      <c r="H4621" s="8"/>
      <c r="I4621" s="8"/>
      <c r="J4621" s="9"/>
      <c r="K4621" s="8"/>
      <c r="L4621" s="8"/>
      <c r="M4621" s="9"/>
      <c r="N4621" s="8"/>
      <c r="O4621" s="8"/>
      <c r="P4621" s="9"/>
      <c r="Q4621" s="8"/>
      <c r="R4621" s="8"/>
      <c r="S4621" s="9"/>
      <c r="T4621" s="8"/>
      <c r="U4621" s="8"/>
      <c r="V4621" s="9"/>
      <c r="W4621" s="8"/>
      <c r="X4621" s="8"/>
      <c r="Y4621" s="9"/>
      <c r="Z4621" s="8"/>
      <c r="AA4621" s="8"/>
      <c r="AB4621" s="9"/>
      <c r="AC4621" s="8"/>
      <c r="AD4621" s="8"/>
      <c r="AE4621" s="9"/>
      <c r="AF4621" s="8"/>
      <c r="AG4621" s="8"/>
      <c r="AH4621" s="9"/>
      <c r="AI4621" s="13"/>
      <c r="AJ4621" s="8"/>
      <c r="AK4621" s="8"/>
      <c r="AL4621" s="8"/>
      <c r="AM4621" s="3"/>
    </row>
    <row r="4622" spans="1:39" s="10" customFormat="1" ht="18.95" customHeight="1" x14ac:dyDescent="0.25">
      <c r="A4622" s="8"/>
      <c r="B4622" s="8"/>
      <c r="C4622" s="8"/>
      <c r="D4622" s="9"/>
      <c r="E4622" s="8"/>
      <c r="F4622" s="8"/>
      <c r="G4622" s="9"/>
      <c r="H4622" s="8"/>
      <c r="I4622" s="8"/>
      <c r="J4622" s="9"/>
      <c r="K4622" s="8"/>
      <c r="L4622" s="8"/>
      <c r="M4622" s="9"/>
      <c r="N4622" s="8"/>
      <c r="O4622" s="8"/>
      <c r="P4622" s="9"/>
      <c r="Q4622" s="8"/>
      <c r="R4622" s="8"/>
      <c r="S4622" s="9"/>
      <c r="T4622" s="8"/>
      <c r="U4622" s="8"/>
      <c r="V4622" s="9"/>
      <c r="W4622" s="8"/>
      <c r="X4622" s="8"/>
      <c r="Y4622" s="9"/>
      <c r="Z4622" s="8"/>
      <c r="AA4622" s="8"/>
      <c r="AB4622" s="9"/>
      <c r="AC4622" s="8"/>
      <c r="AD4622" s="8"/>
      <c r="AE4622" s="9"/>
      <c r="AF4622" s="8"/>
      <c r="AG4622" s="8"/>
      <c r="AH4622" s="9"/>
      <c r="AI4622" s="13"/>
      <c r="AJ4622" s="8"/>
      <c r="AK4622" s="8"/>
      <c r="AL4622" s="8"/>
      <c r="AM4622" s="3"/>
    </row>
    <row r="4623" spans="1:39" s="10" customFormat="1" ht="18.95" customHeight="1" x14ac:dyDescent="0.25">
      <c r="A4623" s="8"/>
      <c r="B4623" s="8"/>
      <c r="C4623" s="8"/>
      <c r="D4623" s="9"/>
      <c r="E4623" s="8"/>
      <c r="F4623" s="8"/>
      <c r="G4623" s="9"/>
      <c r="H4623" s="8"/>
      <c r="I4623" s="8"/>
      <c r="J4623" s="9"/>
      <c r="K4623" s="8"/>
      <c r="L4623" s="8"/>
      <c r="M4623" s="9"/>
      <c r="N4623" s="8"/>
      <c r="O4623" s="8"/>
      <c r="P4623" s="9"/>
      <c r="Q4623" s="8"/>
      <c r="R4623" s="8"/>
      <c r="S4623" s="9"/>
      <c r="T4623" s="8"/>
      <c r="U4623" s="8"/>
      <c r="V4623" s="9"/>
      <c r="W4623" s="8"/>
      <c r="X4623" s="8"/>
      <c r="Y4623" s="9"/>
      <c r="Z4623" s="8"/>
      <c r="AA4623" s="8"/>
      <c r="AB4623" s="9"/>
      <c r="AC4623" s="8"/>
      <c r="AD4623" s="8"/>
      <c r="AE4623" s="9"/>
      <c r="AF4623" s="8"/>
      <c r="AG4623" s="8"/>
      <c r="AH4623" s="9"/>
      <c r="AI4623" s="13"/>
      <c r="AJ4623" s="8"/>
      <c r="AK4623" s="8"/>
      <c r="AL4623" s="8"/>
      <c r="AM4623" s="3"/>
    </row>
    <row r="4624" spans="1:39" s="10" customFormat="1" ht="18.95" customHeight="1" x14ac:dyDescent="0.25">
      <c r="A4624" s="8"/>
      <c r="B4624" s="8"/>
      <c r="C4624" s="8"/>
      <c r="D4624" s="9"/>
      <c r="E4624" s="8"/>
      <c r="F4624" s="8"/>
      <c r="G4624" s="9"/>
      <c r="H4624" s="8"/>
      <c r="I4624" s="8"/>
      <c r="J4624" s="9"/>
      <c r="K4624" s="8"/>
      <c r="L4624" s="8"/>
      <c r="M4624" s="9"/>
      <c r="N4624" s="8"/>
      <c r="O4624" s="8"/>
      <c r="P4624" s="9"/>
      <c r="Q4624" s="8"/>
      <c r="R4624" s="8"/>
      <c r="S4624" s="9"/>
      <c r="T4624" s="8"/>
      <c r="U4624" s="8"/>
      <c r="V4624" s="9"/>
      <c r="W4624" s="8"/>
      <c r="X4624" s="8"/>
      <c r="Y4624" s="9"/>
      <c r="Z4624" s="8"/>
      <c r="AA4624" s="8"/>
      <c r="AB4624" s="9"/>
      <c r="AC4624" s="8"/>
      <c r="AD4624" s="8"/>
      <c r="AE4624" s="9"/>
      <c r="AF4624" s="8"/>
      <c r="AG4624" s="8"/>
      <c r="AH4624" s="9"/>
      <c r="AI4624" s="13"/>
      <c r="AJ4624" s="8"/>
      <c r="AK4624" s="8"/>
      <c r="AL4624" s="8"/>
      <c r="AM4624" s="3"/>
    </row>
    <row r="4625" spans="1:39" s="10" customFormat="1" ht="18.95" customHeight="1" x14ac:dyDescent="0.25">
      <c r="A4625" s="8"/>
      <c r="B4625" s="8"/>
      <c r="C4625" s="8"/>
      <c r="D4625" s="9"/>
      <c r="E4625" s="8"/>
      <c r="F4625" s="8"/>
      <c r="G4625" s="9"/>
      <c r="H4625" s="8"/>
      <c r="I4625" s="8"/>
      <c r="J4625" s="9"/>
      <c r="K4625" s="8"/>
      <c r="L4625" s="8"/>
      <c r="M4625" s="9"/>
      <c r="N4625" s="8"/>
      <c r="O4625" s="8"/>
      <c r="P4625" s="9"/>
      <c r="Q4625" s="8"/>
      <c r="R4625" s="8"/>
      <c r="S4625" s="9"/>
      <c r="T4625" s="8"/>
      <c r="U4625" s="8"/>
      <c r="V4625" s="9"/>
      <c r="W4625" s="8"/>
      <c r="X4625" s="8"/>
      <c r="Y4625" s="9"/>
      <c r="Z4625" s="8"/>
      <c r="AA4625" s="8"/>
      <c r="AB4625" s="9"/>
      <c r="AC4625" s="8"/>
      <c r="AD4625" s="8"/>
      <c r="AE4625" s="9"/>
      <c r="AF4625" s="8"/>
      <c r="AG4625" s="8"/>
      <c r="AH4625" s="9"/>
      <c r="AI4625" s="13"/>
      <c r="AJ4625" s="8"/>
      <c r="AK4625" s="8"/>
      <c r="AL4625" s="8"/>
      <c r="AM4625" s="3"/>
    </row>
    <row r="4626" spans="1:39" s="10" customFormat="1" ht="18.95" customHeight="1" x14ac:dyDescent="0.25">
      <c r="A4626" s="8"/>
      <c r="B4626" s="8"/>
      <c r="C4626" s="8"/>
      <c r="D4626" s="9"/>
      <c r="E4626" s="8"/>
      <c r="F4626" s="8"/>
      <c r="G4626" s="9"/>
      <c r="H4626" s="8"/>
      <c r="I4626" s="8"/>
      <c r="J4626" s="9"/>
      <c r="K4626" s="8"/>
      <c r="L4626" s="8"/>
      <c r="M4626" s="9"/>
      <c r="N4626" s="8"/>
      <c r="O4626" s="8"/>
      <c r="P4626" s="9"/>
      <c r="Q4626" s="8"/>
      <c r="R4626" s="8"/>
      <c r="S4626" s="9"/>
      <c r="T4626" s="8"/>
      <c r="U4626" s="8"/>
      <c r="V4626" s="9"/>
      <c r="W4626" s="8"/>
      <c r="X4626" s="8"/>
      <c r="Y4626" s="9"/>
      <c r="Z4626" s="8"/>
      <c r="AA4626" s="8"/>
      <c r="AB4626" s="9"/>
      <c r="AC4626" s="8"/>
      <c r="AD4626" s="8"/>
      <c r="AE4626" s="9"/>
      <c r="AF4626" s="8"/>
      <c r="AG4626" s="8"/>
      <c r="AH4626" s="9"/>
      <c r="AI4626" s="13"/>
      <c r="AJ4626" s="8"/>
      <c r="AK4626" s="8"/>
      <c r="AL4626" s="8"/>
      <c r="AM4626" s="3"/>
    </row>
    <row r="4627" spans="1:39" s="10" customFormat="1" ht="18.95" customHeight="1" x14ac:dyDescent="0.25">
      <c r="A4627" s="8"/>
      <c r="B4627" s="8"/>
      <c r="C4627" s="8"/>
      <c r="D4627" s="9"/>
      <c r="E4627" s="8"/>
      <c r="F4627" s="8"/>
      <c r="G4627" s="9"/>
      <c r="H4627" s="8"/>
      <c r="I4627" s="8"/>
      <c r="J4627" s="9"/>
      <c r="K4627" s="8"/>
      <c r="L4627" s="8"/>
      <c r="M4627" s="9"/>
      <c r="N4627" s="8"/>
      <c r="O4627" s="8"/>
      <c r="P4627" s="9"/>
      <c r="Q4627" s="8"/>
      <c r="R4627" s="8"/>
      <c r="S4627" s="9"/>
      <c r="T4627" s="8"/>
      <c r="U4627" s="8"/>
      <c r="V4627" s="9"/>
      <c r="W4627" s="8"/>
      <c r="X4627" s="8"/>
      <c r="Y4627" s="9"/>
      <c r="Z4627" s="8"/>
      <c r="AA4627" s="8"/>
      <c r="AB4627" s="9"/>
      <c r="AC4627" s="8"/>
      <c r="AD4627" s="8"/>
      <c r="AE4627" s="9"/>
      <c r="AF4627" s="8"/>
      <c r="AG4627" s="8"/>
      <c r="AH4627" s="9"/>
      <c r="AI4627" s="13"/>
      <c r="AJ4627" s="8"/>
      <c r="AK4627" s="8"/>
      <c r="AL4627" s="8"/>
      <c r="AM4627" s="3"/>
    </row>
    <row r="4628" spans="1:39" s="10" customFormat="1" ht="18.95" customHeight="1" x14ac:dyDescent="0.25">
      <c r="A4628" s="8"/>
      <c r="B4628" s="8"/>
      <c r="C4628" s="8"/>
      <c r="D4628" s="9"/>
      <c r="E4628" s="8"/>
      <c r="F4628" s="8"/>
      <c r="G4628" s="9"/>
      <c r="H4628" s="8"/>
      <c r="I4628" s="8"/>
      <c r="J4628" s="9"/>
      <c r="K4628" s="8"/>
      <c r="L4628" s="8"/>
      <c r="M4628" s="9"/>
      <c r="N4628" s="8"/>
      <c r="O4628" s="8"/>
      <c r="P4628" s="9"/>
      <c r="Q4628" s="8"/>
      <c r="R4628" s="8"/>
      <c r="S4628" s="9"/>
      <c r="T4628" s="8"/>
      <c r="U4628" s="8"/>
      <c r="V4628" s="9"/>
      <c r="W4628" s="8"/>
      <c r="X4628" s="8"/>
      <c r="Y4628" s="9"/>
      <c r="Z4628" s="8"/>
      <c r="AA4628" s="8"/>
      <c r="AB4628" s="9"/>
      <c r="AC4628" s="8"/>
      <c r="AD4628" s="8"/>
      <c r="AE4628" s="9"/>
      <c r="AF4628" s="8"/>
      <c r="AG4628" s="8"/>
      <c r="AH4628" s="9"/>
      <c r="AI4628" s="13"/>
      <c r="AJ4628" s="8"/>
      <c r="AK4628" s="8"/>
      <c r="AL4628" s="8"/>
      <c r="AM4628" s="3"/>
    </row>
    <row r="4629" spans="1:39" s="10" customFormat="1" ht="18.95" customHeight="1" x14ac:dyDescent="0.25">
      <c r="A4629" s="8"/>
      <c r="B4629" s="8"/>
      <c r="C4629" s="8"/>
      <c r="D4629" s="9"/>
      <c r="E4629" s="8"/>
      <c r="F4629" s="8"/>
      <c r="G4629" s="9"/>
      <c r="H4629" s="8"/>
      <c r="I4629" s="8"/>
      <c r="J4629" s="9"/>
      <c r="K4629" s="8"/>
      <c r="L4629" s="8"/>
      <c r="M4629" s="9"/>
      <c r="N4629" s="8"/>
      <c r="O4629" s="8"/>
      <c r="P4629" s="9"/>
      <c r="Q4629" s="8"/>
      <c r="R4629" s="8"/>
      <c r="S4629" s="9"/>
      <c r="T4629" s="8"/>
      <c r="U4629" s="8"/>
      <c r="V4629" s="9"/>
      <c r="W4629" s="8"/>
      <c r="X4629" s="8"/>
      <c r="Y4629" s="9"/>
      <c r="Z4629" s="8"/>
      <c r="AA4629" s="8"/>
      <c r="AB4629" s="9"/>
      <c r="AC4629" s="8"/>
      <c r="AD4629" s="8"/>
      <c r="AE4629" s="9"/>
      <c r="AF4629" s="8"/>
      <c r="AG4629" s="8"/>
      <c r="AH4629" s="9"/>
      <c r="AI4629" s="13"/>
      <c r="AJ4629" s="8"/>
      <c r="AK4629" s="8"/>
      <c r="AL4629" s="8"/>
      <c r="AM4629" s="3"/>
    </row>
    <row r="4630" spans="1:39" s="10" customFormat="1" ht="18.95" customHeight="1" x14ac:dyDescent="0.25">
      <c r="A4630" s="8"/>
      <c r="B4630" s="8"/>
      <c r="C4630" s="8"/>
      <c r="D4630" s="9"/>
      <c r="E4630" s="8"/>
      <c r="F4630" s="8"/>
      <c r="G4630" s="9"/>
      <c r="H4630" s="8"/>
      <c r="I4630" s="8"/>
      <c r="J4630" s="9"/>
      <c r="K4630" s="8"/>
      <c r="L4630" s="8"/>
      <c r="M4630" s="9"/>
      <c r="N4630" s="8"/>
      <c r="O4630" s="8"/>
      <c r="P4630" s="9"/>
      <c r="Q4630" s="8"/>
      <c r="R4630" s="8"/>
      <c r="S4630" s="9"/>
      <c r="T4630" s="8"/>
      <c r="U4630" s="8"/>
      <c r="V4630" s="9"/>
      <c r="W4630" s="8"/>
      <c r="X4630" s="8"/>
      <c r="Y4630" s="9"/>
      <c r="Z4630" s="8"/>
      <c r="AA4630" s="8"/>
      <c r="AB4630" s="9"/>
      <c r="AC4630" s="8"/>
      <c r="AD4630" s="8"/>
      <c r="AE4630" s="9"/>
      <c r="AF4630" s="8"/>
      <c r="AG4630" s="8"/>
      <c r="AH4630" s="9"/>
      <c r="AI4630" s="13"/>
      <c r="AJ4630" s="8"/>
      <c r="AK4630" s="8"/>
      <c r="AL4630" s="8"/>
      <c r="AM4630" s="3"/>
    </row>
    <row r="4631" spans="1:39" s="10" customFormat="1" ht="18.95" customHeight="1" x14ac:dyDescent="0.25">
      <c r="A4631" s="8"/>
      <c r="B4631" s="8"/>
      <c r="C4631" s="8"/>
      <c r="D4631" s="9"/>
      <c r="E4631" s="8"/>
      <c r="F4631" s="8"/>
      <c r="G4631" s="9"/>
      <c r="H4631" s="8"/>
      <c r="I4631" s="8"/>
      <c r="J4631" s="9"/>
      <c r="K4631" s="8"/>
      <c r="L4631" s="8"/>
      <c r="M4631" s="9"/>
      <c r="N4631" s="8"/>
      <c r="O4631" s="8"/>
      <c r="P4631" s="9"/>
      <c r="Q4631" s="8"/>
      <c r="R4631" s="8"/>
      <c r="S4631" s="9"/>
      <c r="T4631" s="8"/>
      <c r="U4631" s="8"/>
      <c r="V4631" s="9"/>
      <c r="W4631" s="8"/>
      <c r="X4631" s="8"/>
      <c r="Y4631" s="9"/>
      <c r="Z4631" s="8"/>
      <c r="AA4631" s="8"/>
      <c r="AB4631" s="9"/>
      <c r="AC4631" s="8"/>
      <c r="AD4631" s="8"/>
      <c r="AE4631" s="9"/>
      <c r="AF4631" s="8"/>
      <c r="AG4631" s="8"/>
      <c r="AH4631" s="9"/>
      <c r="AI4631" s="13"/>
      <c r="AJ4631" s="8"/>
      <c r="AK4631" s="8"/>
      <c r="AL4631" s="8"/>
      <c r="AM4631" s="3"/>
    </row>
    <row r="4632" spans="1:39" s="10" customFormat="1" ht="18.95" customHeight="1" x14ac:dyDescent="0.25">
      <c r="A4632" s="8"/>
      <c r="B4632" s="8"/>
      <c r="C4632" s="8"/>
      <c r="D4632" s="9"/>
      <c r="E4632" s="8"/>
      <c r="F4632" s="8"/>
      <c r="G4632" s="9"/>
      <c r="H4632" s="8"/>
      <c r="I4632" s="8"/>
      <c r="J4632" s="9"/>
      <c r="K4632" s="8"/>
      <c r="L4632" s="8"/>
      <c r="M4632" s="9"/>
      <c r="N4632" s="8"/>
      <c r="O4632" s="8"/>
      <c r="P4632" s="9"/>
      <c r="Q4632" s="8"/>
      <c r="R4632" s="8"/>
      <c r="S4632" s="9"/>
      <c r="T4632" s="8"/>
      <c r="U4632" s="8"/>
      <c r="V4632" s="9"/>
      <c r="W4632" s="8"/>
      <c r="X4632" s="8"/>
      <c r="Y4632" s="9"/>
      <c r="Z4632" s="8"/>
      <c r="AA4632" s="8"/>
      <c r="AB4632" s="9"/>
      <c r="AC4632" s="8"/>
      <c r="AD4632" s="8"/>
      <c r="AE4632" s="9"/>
      <c r="AF4632" s="8"/>
      <c r="AG4632" s="8"/>
      <c r="AH4632" s="9"/>
      <c r="AI4632" s="13"/>
      <c r="AJ4632" s="8"/>
      <c r="AK4632" s="8"/>
      <c r="AL4632" s="8"/>
      <c r="AM4632" s="3"/>
    </row>
    <row r="4633" spans="1:39" s="10" customFormat="1" ht="18.95" customHeight="1" x14ac:dyDescent="0.25">
      <c r="A4633" s="8"/>
      <c r="B4633" s="8"/>
      <c r="C4633" s="8"/>
      <c r="D4633" s="9"/>
      <c r="E4633" s="8"/>
      <c r="F4633" s="8"/>
      <c r="G4633" s="9"/>
      <c r="H4633" s="8"/>
      <c r="I4633" s="8"/>
      <c r="J4633" s="9"/>
      <c r="K4633" s="8"/>
      <c r="L4633" s="8"/>
      <c r="M4633" s="9"/>
      <c r="N4633" s="8"/>
      <c r="O4633" s="8"/>
      <c r="P4633" s="9"/>
      <c r="Q4633" s="8"/>
      <c r="R4633" s="8"/>
      <c r="S4633" s="9"/>
      <c r="T4633" s="8"/>
      <c r="U4633" s="8"/>
      <c r="V4633" s="9"/>
      <c r="W4633" s="8"/>
      <c r="X4633" s="8"/>
      <c r="Y4633" s="9"/>
      <c r="Z4633" s="8"/>
      <c r="AA4633" s="8"/>
      <c r="AB4633" s="9"/>
      <c r="AC4633" s="8"/>
      <c r="AD4633" s="8"/>
      <c r="AE4633" s="9"/>
      <c r="AF4633" s="8"/>
      <c r="AG4633" s="8"/>
      <c r="AH4633" s="9"/>
      <c r="AI4633" s="13"/>
      <c r="AJ4633" s="8"/>
      <c r="AK4633" s="8"/>
      <c r="AL4633" s="8"/>
      <c r="AM4633" s="3"/>
    </row>
    <row r="4634" spans="1:39" s="10" customFormat="1" ht="18.95" customHeight="1" x14ac:dyDescent="0.25">
      <c r="A4634" s="8"/>
      <c r="B4634" s="8"/>
      <c r="C4634" s="8"/>
      <c r="D4634" s="9"/>
      <c r="E4634" s="8"/>
      <c r="F4634" s="8"/>
      <c r="G4634" s="9"/>
      <c r="H4634" s="8"/>
      <c r="I4634" s="8"/>
      <c r="J4634" s="9"/>
      <c r="K4634" s="8"/>
      <c r="L4634" s="8"/>
      <c r="M4634" s="9"/>
      <c r="N4634" s="8"/>
      <c r="O4634" s="8"/>
      <c r="P4634" s="9"/>
      <c r="Q4634" s="8"/>
      <c r="R4634" s="8"/>
      <c r="S4634" s="9"/>
      <c r="T4634" s="8"/>
      <c r="U4634" s="8"/>
      <c r="V4634" s="9"/>
      <c r="W4634" s="8"/>
      <c r="X4634" s="8"/>
      <c r="Y4634" s="9"/>
      <c r="Z4634" s="8"/>
      <c r="AA4634" s="8"/>
      <c r="AB4634" s="9"/>
      <c r="AC4634" s="8"/>
      <c r="AD4634" s="8"/>
      <c r="AE4634" s="9"/>
      <c r="AF4634" s="8"/>
      <c r="AG4634" s="8"/>
      <c r="AH4634" s="9"/>
      <c r="AI4634" s="13"/>
      <c r="AJ4634" s="8"/>
      <c r="AK4634" s="8"/>
      <c r="AL4634" s="8"/>
      <c r="AM4634" s="3"/>
    </row>
    <row r="4635" spans="1:39" s="10" customFormat="1" ht="18.95" customHeight="1" x14ac:dyDescent="0.25">
      <c r="A4635" s="8"/>
      <c r="B4635" s="8"/>
      <c r="C4635" s="8"/>
      <c r="D4635" s="9"/>
      <c r="E4635" s="8"/>
      <c r="F4635" s="8"/>
      <c r="G4635" s="9"/>
      <c r="H4635" s="8"/>
      <c r="I4635" s="8"/>
      <c r="J4635" s="9"/>
      <c r="K4635" s="8"/>
      <c r="L4635" s="8"/>
      <c r="M4635" s="9"/>
      <c r="N4635" s="8"/>
      <c r="O4635" s="8"/>
      <c r="P4635" s="9"/>
      <c r="Q4635" s="8"/>
      <c r="R4635" s="8"/>
      <c r="S4635" s="9"/>
      <c r="T4635" s="8"/>
      <c r="U4635" s="8"/>
      <c r="V4635" s="9"/>
      <c r="W4635" s="8"/>
      <c r="X4635" s="8"/>
      <c r="Y4635" s="9"/>
      <c r="Z4635" s="8"/>
      <c r="AA4635" s="8"/>
      <c r="AB4635" s="9"/>
      <c r="AC4635" s="8"/>
      <c r="AD4635" s="8"/>
      <c r="AE4635" s="9"/>
      <c r="AF4635" s="8"/>
      <c r="AG4635" s="8"/>
      <c r="AH4635" s="9"/>
      <c r="AI4635" s="13"/>
      <c r="AJ4635" s="8"/>
      <c r="AK4635" s="8"/>
      <c r="AL4635" s="8"/>
      <c r="AM4635" s="3"/>
    </row>
    <row r="4636" spans="1:39" s="10" customFormat="1" ht="18.95" customHeight="1" x14ac:dyDescent="0.25">
      <c r="A4636" s="8"/>
      <c r="B4636" s="8"/>
      <c r="C4636" s="8"/>
      <c r="D4636" s="9"/>
      <c r="E4636" s="8"/>
      <c r="F4636" s="8"/>
      <c r="G4636" s="9"/>
      <c r="H4636" s="8"/>
      <c r="I4636" s="8"/>
      <c r="J4636" s="9"/>
      <c r="K4636" s="8"/>
      <c r="L4636" s="8"/>
      <c r="M4636" s="9"/>
      <c r="N4636" s="8"/>
      <c r="O4636" s="8"/>
      <c r="P4636" s="9"/>
      <c r="Q4636" s="8"/>
      <c r="R4636" s="8"/>
      <c r="S4636" s="9"/>
      <c r="T4636" s="8"/>
      <c r="U4636" s="8"/>
      <c r="V4636" s="9"/>
      <c r="W4636" s="8"/>
      <c r="X4636" s="8"/>
      <c r="Y4636" s="9"/>
      <c r="Z4636" s="8"/>
      <c r="AA4636" s="8"/>
      <c r="AB4636" s="9"/>
      <c r="AC4636" s="8"/>
      <c r="AD4636" s="8"/>
      <c r="AE4636" s="9"/>
      <c r="AF4636" s="8"/>
      <c r="AG4636" s="8"/>
      <c r="AH4636" s="9"/>
      <c r="AI4636" s="13"/>
      <c r="AJ4636" s="8"/>
      <c r="AK4636" s="8"/>
      <c r="AL4636" s="8"/>
      <c r="AM4636" s="3"/>
    </row>
    <row r="4637" spans="1:39" s="10" customFormat="1" ht="18.95" customHeight="1" x14ac:dyDescent="0.25">
      <c r="A4637" s="8"/>
      <c r="B4637" s="8"/>
      <c r="C4637" s="8"/>
      <c r="D4637" s="9"/>
      <c r="E4637" s="8"/>
      <c r="F4637" s="8"/>
      <c r="G4637" s="9"/>
      <c r="H4637" s="8"/>
      <c r="I4637" s="8"/>
      <c r="J4637" s="9"/>
      <c r="K4637" s="8"/>
      <c r="L4637" s="8"/>
      <c r="M4637" s="9"/>
      <c r="N4637" s="8"/>
      <c r="O4637" s="8"/>
      <c r="P4637" s="9"/>
      <c r="Q4637" s="8"/>
      <c r="R4637" s="8"/>
      <c r="S4637" s="9"/>
      <c r="T4637" s="8"/>
      <c r="U4637" s="8"/>
      <c r="V4637" s="9"/>
      <c r="W4637" s="8"/>
      <c r="X4637" s="8"/>
      <c r="Y4637" s="9"/>
      <c r="Z4637" s="8"/>
      <c r="AA4637" s="8"/>
      <c r="AB4637" s="9"/>
      <c r="AC4637" s="8"/>
      <c r="AD4637" s="8"/>
      <c r="AE4637" s="9"/>
      <c r="AF4637" s="8"/>
      <c r="AG4637" s="8"/>
      <c r="AH4637" s="9"/>
      <c r="AI4637" s="13"/>
      <c r="AJ4637" s="8"/>
      <c r="AK4637" s="8"/>
      <c r="AL4637" s="8"/>
      <c r="AM4637" s="3"/>
    </row>
    <row r="4638" spans="1:39" s="10" customFormat="1" ht="18.95" customHeight="1" x14ac:dyDescent="0.25">
      <c r="A4638" s="8"/>
      <c r="B4638" s="8"/>
      <c r="C4638" s="8"/>
      <c r="D4638" s="9"/>
      <c r="E4638" s="8"/>
      <c r="F4638" s="8"/>
      <c r="G4638" s="9"/>
      <c r="H4638" s="8"/>
      <c r="I4638" s="8"/>
      <c r="J4638" s="9"/>
      <c r="K4638" s="8"/>
      <c r="L4638" s="8"/>
      <c r="M4638" s="9"/>
      <c r="N4638" s="8"/>
      <c r="O4638" s="8"/>
      <c r="P4638" s="9"/>
      <c r="Q4638" s="8"/>
      <c r="R4638" s="8"/>
      <c r="S4638" s="9"/>
      <c r="T4638" s="8"/>
      <c r="U4638" s="8"/>
      <c r="V4638" s="9"/>
      <c r="W4638" s="8"/>
      <c r="X4638" s="8"/>
      <c r="Y4638" s="9"/>
      <c r="Z4638" s="8"/>
      <c r="AA4638" s="8"/>
      <c r="AB4638" s="9"/>
      <c r="AC4638" s="8"/>
      <c r="AD4638" s="8"/>
      <c r="AE4638" s="9"/>
      <c r="AF4638" s="8"/>
      <c r="AG4638" s="8"/>
      <c r="AH4638" s="9"/>
      <c r="AI4638" s="13"/>
      <c r="AJ4638" s="8"/>
      <c r="AK4638" s="8"/>
      <c r="AL4638" s="8"/>
      <c r="AM4638" s="3"/>
    </row>
    <row r="4639" spans="1:39" s="10" customFormat="1" ht="18.95" customHeight="1" x14ac:dyDescent="0.25">
      <c r="A4639" s="8"/>
      <c r="B4639" s="8"/>
      <c r="C4639" s="8"/>
      <c r="D4639" s="9"/>
      <c r="E4639" s="8"/>
      <c r="F4639" s="8"/>
      <c r="G4639" s="9"/>
      <c r="H4639" s="8"/>
      <c r="I4639" s="8"/>
      <c r="J4639" s="9"/>
      <c r="K4639" s="8"/>
      <c r="L4639" s="8"/>
      <c r="M4639" s="9"/>
      <c r="N4639" s="8"/>
      <c r="O4639" s="8"/>
      <c r="P4639" s="9"/>
      <c r="Q4639" s="8"/>
      <c r="R4639" s="8"/>
      <c r="S4639" s="9"/>
      <c r="T4639" s="8"/>
      <c r="U4639" s="8"/>
      <c r="V4639" s="9"/>
      <c r="W4639" s="8"/>
      <c r="X4639" s="8"/>
      <c r="Y4639" s="9"/>
      <c r="Z4639" s="8"/>
      <c r="AA4639" s="8"/>
      <c r="AB4639" s="9"/>
      <c r="AC4639" s="8"/>
      <c r="AD4639" s="8"/>
      <c r="AE4639" s="9"/>
      <c r="AF4639" s="8"/>
      <c r="AG4639" s="8"/>
      <c r="AH4639" s="9"/>
      <c r="AI4639" s="13"/>
      <c r="AJ4639" s="8"/>
      <c r="AK4639" s="8"/>
      <c r="AL4639" s="8"/>
      <c r="AM4639" s="3"/>
    </row>
    <row r="4640" spans="1:39" s="10" customFormat="1" ht="18.95" customHeight="1" x14ac:dyDescent="0.25">
      <c r="A4640" s="8"/>
      <c r="B4640" s="8"/>
      <c r="C4640" s="8"/>
      <c r="D4640" s="9"/>
      <c r="E4640" s="8"/>
      <c r="F4640" s="8"/>
      <c r="G4640" s="9"/>
      <c r="H4640" s="8"/>
      <c r="I4640" s="8"/>
      <c r="J4640" s="9"/>
      <c r="K4640" s="8"/>
      <c r="L4640" s="8"/>
      <c r="M4640" s="9"/>
      <c r="N4640" s="8"/>
      <c r="O4640" s="8"/>
      <c r="P4640" s="9"/>
      <c r="Q4640" s="8"/>
      <c r="R4640" s="8"/>
      <c r="S4640" s="9"/>
      <c r="T4640" s="8"/>
      <c r="U4640" s="8"/>
      <c r="V4640" s="9"/>
      <c r="W4640" s="8"/>
      <c r="X4640" s="8"/>
      <c r="Y4640" s="9"/>
      <c r="Z4640" s="8"/>
      <c r="AA4640" s="8"/>
      <c r="AB4640" s="9"/>
      <c r="AC4640" s="8"/>
      <c r="AD4640" s="8"/>
      <c r="AE4640" s="9"/>
      <c r="AF4640" s="8"/>
      <c r="AG4640" s="8"/>
      <c r="AH4640" s="9"/>
      <c r="AI4640" s="13"/>
      <c r="AJ4640" s="8"/>
      <c r="AK4640" s="8"/>
      <c r="AL4640" s="8"/>
      <c r="AM4640" s="3"/>
    </row>
    <row r="4641" spans="1:39" s="10" customFormat="1" ht="18.95" customHeight="1" x14ac:dyDescent="0.25">
      <c r="A4641" s="8"/>
      <c r="B4641" s="8"/>
      <c r="C4641" s="8"/>
      <c r="D4641" s="9"/>
      <c r="E4641" s="8"/>
      <c r="F4641" s="8"/>
      <c r="G4641" s="9"/>
      <c r="H4641" s="8"/>
      <c r="I4641" s="8"/>
      <c r="J4641" s="9"/>
      <c r="K4641" s="8"/>
      <c r="L4641" s="8"/>
      <c r="M4641" s="9"/>
      <c r="N4641" s="8"/>
      <c r="O4641" s="8"/>
      <c r="P4641" s="9"/>
      <c r="Q4641" s="8"/>
      <c r="R4641" s="8"/>
      <c r="S4641" s="9"/>
      <c r="T4641" s="8"/>
      <c r="U4641" s="8"/>
      <c r="V4641" s="9"/>
      <c r="W4641" s="8"/>
      <c r="X4641" s="8"/>
      <c r="Y4641" s="9"/>
      <c r="Z4641" s="8"/>
      <c r="AA4641" s="8"/>
      <c r="AB4641" s="9"/>
      <c r="AC4641" s="8"/>
      <c r="AD4641" s="8"/>
      <c r="AE4641" s="9"/>
      <c r="AF4641" s="8"/>
      <c r="AG4641" s="8"/>
      <c r="AH4641" s="9"/>
      <c r="AI4641" s="13"/>
      <c r="AJ4641" s="8"/>
      <c r="AK4641" s="8"/>
      <c r="AL4641" s="8"/>
      <c r="AM4641" s="3"/>
    </row>
    <row r="4642" spans="1:39" s="10" customFormat="1" ht="18.95" customHeight="1" x14ac:dyDescent="0.25">
      <c r="A4642" s="8"/>
      <c r="B4642" s="8"/>
      <c r="C4642" s="8"/>
      <c r="D4642" s="9"/>
      <c r="E4642" s="8"/>
      <c r="F4642" s="8"/>
      <c r="G4642" s="9"/>
      <c r="H4642" s="8"/>
      <c r="I4642" s="8"/>
      <c r="J4642" s="9"/>
      <c r="K4642" s="8"/>
      <c r="L4642" s="8"/>
      <c r="M4642" s="9"/>
      <c r="N4642" s="8"/>
      <c r="O4642" s="8"/>
      <c r="P4642" s="9"/>
      <c r="Q4642" s="8"/>
      <c r="R4642" s="8"/>
      <c r="S4642" s="9"/>
      <c r="T4642" s="8"/>
      <c r="U4642" s="8"/>
      <c r="V4642" s="9"/>
      <c r="W4642" s="8"/>
      <c r="X4642" s="8"/>
      <c r="Y4642" s="9"/>
      <c r="Z4642" s="8"/>
      <c r="AA4642" s="8"/>
      <c r="AB4642" s="9"/>
      <c r="AC4642" s="8"/>
      <c r="AD4642" s="8"/>
      <c r="AE4642" s="9"/>
      <c r="AF4642" s="8"/>
      <c r="AG4642" s="8"/>
      <c r="AH4642" s="9"/>
      <c r="AI4642" s="13"/>
      <c r="AJ4642" s="8"/>
      <c r="AK4642" s="8"/>
      <c r="AL4642" s="8"/>
      <c r="AM4642" s="3"/>
    </row>
    <row r="4643" spans="1:39" s="10" customFormat="1" ht="18.95" customHeight="1" x14ac:dyDescent="0.25">
      <c r="A4643" s="8"/>
      <c r="B4643" s="8"/>
      <c r="C4643" s="8"/>
      <c r="D4643" s="9"/>
      <c r="E4643" s="8"/>
      <c r="F4643" s="8"/>
      <c r="G4643" s="9"/>
      <c r="H4643" s="8"/>
      <c r="I4643" s="8"/>
      <c r="J4643" s="9"/>
      <c r="K4643" s="8"/>
      <c r="L4643" s="8"/>
      <c r="M4643" s="9"/>
      <c r="N4643" s="8"/>
      <c r="O4643" s="8"/>
      <c r="P4643" s="9"/>
      <c r="Q4643" s="8"/>
      <c r="R4643" s="8"/>
      <c r="S4643" s="9"/>
      <c r="T4643" s="8"/>
      <c r="U4643" s="8"/>
      <c r="V4643" s="9"/>
      <c r="W4643" s="8"/>
      <c r="X4643" s="8"/>
      <c r="Y4643" s="9"/>
      <c r="Z4643" s="8"/>
      <c r="AA4643" s="8"/>
      <c r="AB4643" s="9"/>
      <c r="AC4643" s="8"/>
      <c r="AD4643" s="8"/>
      <c r="AE4643" s="9"/>
      <c r="AF4643" s="8"/>
      <c r="AG4643" s="8"/>
      <c r="AH4643" s="9"/>
      <c r="AI4643" s="13"/>
      <c r="AJ4643" s="8"/>
      <c r="AK4643" s="8"/>
      <c r="AL4643" s="8"/>
      <c r="AM4643" s="3"/>
    </row>
    <row r="4644" spans="1:39" s="10" customFormat="1" ht="18.95" customHeight="1" x14ac:dyDescent="0.25">
      <c r="A4644" s="8"/>
      <c r="B4644" s="8"/>
      <c r="C4644" s="8"/>
      <c r="D4644" s="9"/>
      <c r="E4644" s="8"/>
      <c r="F4644" s="8"/>
      <c r="G4644" s="9"/>
      <c r="H4644" s="8"/>
      <c r="I4644" s="8"/>
      <c r="J4644" s="9"/>
      <c r="K4644" s="8"/>
      <c r="L4644" s="8"/>
      <c r="M4644" s="9"/>
      <c r="N4644" s="8"/>
      <c r="O4644" s="8"/>
      <c r="P4644" s="9"/>
      <c r="Q4644" s="8"/>
      <c r="R4644" s="8"/>
      <c r="S4644" s="9"/>
      <c r="T4644" s="8"/>
      <c r="U4644" s="8"/>
      <c r="V4644" s="9"/>
      <c r="W4644" s="8"/>
      <c r="X4644" s="8"/>
      <c r="Y4644" s="9"/>
      <c r="Z4644" s="8"/>
      <c r="AA4644" s="8"/>
      <c r="AB4644" s="9"/>
      <c r="AC4644" s="8"/>
      <c r="AD4644" s="8"/>
      <c r="AE4644" s="9"/>
      <c r="AF4644" s="8"/>
      <c r="AG4644" s="8"/>
      <c r="AH4644" s="9"/>
      <c r="AI4644" s="13"/>
      <c r="AJ4644" s="8"/>
      <c r="AK4644" s="8"/>
      <c r="AL4644" s="8"/>
      <c r="AM4644" s="3"/>
    </row>
    <row r="4645" spans="1:39" s="10" customFormat="1" ht="18.95" customHeight="1" x14ac:dyDescent="0.25">
      <c r="A4645" s="8"/>
      <c r="B4645" s="8"/>
      <c r="C4645" s="8"/>
      <c r="D4645" s="9"/>
      <c r="E4645" s="8"/>
      <c r="F4645" s="8"/>
      <c r="G4645" s="9"/>
      <c r="H4645" s="8"/>
      <c r="I4645" s="8"/>
      <c r="J4645" s="9"/>
      <c r="K4645" s="8"/>
      <c r="L4645" s="8"/>
      <c r="M4645" s="9"/>
      <c r="N4645" s="8"/>
      <c r="O4645" s="8"/>
      <c r="P4645" s="9"/>
      <c r="Q4645" s="8"/>
      <c r="R4645" s="8"/>
      <c r="S4645" s="9"/>
      <c r="T4645" s="8"/>
      <c r="U4645" s="8"/>
      <c r="V4645" s="9"/>
      <c r="W4645" s="8"/>
      <c r="X4645" s="8"/>
      <c r="Y4645" s="9"/>
      <c r="Z4645" s="8"/>
      <c r="AA4645" s="8"/>
      <c r="AB4645" s="9"/>
      <c r="AC4645" s="8"/>
      <c r="AD4645" s="8"/>
      <c r="AE4645" s="9"/>
      <c r="AF4645" s="8"/>
      <c r="AG4645" s="8"/>
      <c r="AH4645" s="9"/>
      <c r="AI4645" s="13"/>
      <c r="AJ4645" s="8"/>
      <c r="AK4645" s="8"/>
      <c r="AL4645" s="8"/>
      <c r="AM4645" s="3"/>
    </row>
    <row r="4646" spans="1:39" s="10" customFormat="1" ht="18.95" customHeight="1" x14ac:dyDescent="0.25">
      <c r="A4646" s="8"/>
      <c r="B4646" s="8"/>
      <c r="C4646" s="8"/>
      <c r="D4646" s="9"/>
      <c r="E4646" s="8"/>
      <c r="F4646" s="8"/>
      <c r="G4646" s="9"/>
      <c r="H4646" s="8"/>
      <c r="I4646" s="8"/>
      <c r="J4646" s="9"/>
      <c r="K4646" s="8"/>
      <c r="L4646" s="8"/>
      <c r="M4646" s="9"/>
      <c r="N4646" s="8"/>
      <c r="O4646" s="8"/>
      <c r="P4646" s="9"/>
      <c r="Q4646" s="8"/>
      <c r="R4646" s="8"/>
      <c r="S4646" s="9"/>
      <c r="T4646" s="8"/>
      <c r="U4646" s="8"/>
      <c r="V4646" s="9"/>
      <c r="W4646" s="8"/>
      <c r="X4646" s="8"/>
      <c r="Y4646" s="9"/>
      <c r="Z4646" s="8"/>
      <c r="AA4646" s="8"/>
      <c r="AB4646" s="9"/>
      <c r="AC4646" s="8"/>
      <c r="AD4646" s="8"/>
      <c r="AE4646" s="9"/>
      <c r="AF4646" s="8"/>
      <c r="AG4646" s="8"/>
      <c r="AH4646" s="9"/>
      <c r="AI4646" s="13"/>
      <c r="AJ4646" s="8"/>
      <c r="AK4646" s="8"/>
      <c r="AL4646" s="8"/>
      <c r="AM4646" s="3"/>
    </row>
    <row r="4647" spans="1:39" s="10" customFormat="1" ht="18.95" customHeight="1" x14ac:dyDescent="0.25">
      <c r="A4647" s="8"/>
      <c r="B4647" s="8"/>
      <c r="C4647" s="8"/>
      <c r="D4647" s="9"/>
      <c r="E4647" s="8"/>
      <c r="F4647" s="8"/>
      <c r="G4647" s="9"/>
      <c r="H4647" s="8"/>
      <c r="I4647" s="8"/>
      <c r="J4647" s="9"/>
      <c r="K4647" s="8"/>
      <c r="L4647" s="8"/>
      <c r="M4647" s="9"/>
      <c r="N4647" s="8"/>
      <c r="O4647" s="8"/>
      <c r="P4647" s="9"/>
      <c r="Q4647" s="8"/>
      <c r="R4647" s="8"/>
      <c r="S4647" s="9"/>
      <c r="T4647" s="8"/>
      <c r="U4647" s="8"/>
      <c r="V4647" s="9"/>
      <c r="W4647" s="8"/>
      <c r="X4647" s="8"/>
      <c r="Y4647" s="9"/>
      <c r="Z4647" s="8"/>
      <c r="AA4647" s="8"/>
      <c r="AB4647" s="9"/>
      <c r="AC4647" s="8"/>
      <c r="AD4647" s="8"/>
      <c r="AE4647" s="9"/>
      <c r="AF4647" s="8"/>
      <c r="AG4647" s="8"/>
      <c r="AH4647" s="9"/>
      <c r="AI4647" s="13"/>
      <c r="AJ4647" s="8"/>
      <c r="AK4647" s="8"/>
      <c r="AL4647" s="8"/>
      <c r="AM4647" s="3"/>
    </row>
    <row r="4648" spans="1:39" s="10" customFormat="1" ht="18.95" customHeight="1" x14ac:dyDescent="0.25">
      <c r="A4648" s="8"/>
      <c r="B4648" s="8"/>
      <c r="C4648" s="8"/>
      <c r="D4648" s="9"/>
      <c r="E4648" s="8"/>
      <c r="F4648" s="8"/>
      <c r="G4648" s="9"/>
      <c r="H4648" s="8"/>
      <c r="I4648" s="8"/>
      <c r="J4648" s="9"/>
      <c r="K4648" s="8"/>
      <c r="L4648" s="8"/>
      <c r="M4648" s="9"/>
      <c r="N4648" s="8"/>
      <c r="O4648" s="8"/>
      <c r="P4648" s="9"/>
      <c r="Q4648" s="8"/>
      <c r="R4648" s="8"/>
      <c r="S4648" s="9"/>
      <c r="T4648" s="8"/>
      <c r="U4648" s="8"/>
      <c r="V4648" s="9"/>
      <c r="W4648" s="8"/>
      <c r="X4648" s="8"/>
      <c r="Y4648" s="9"/>
      <c r="Z4648" s="8"/>
      <c r="AA4648" s="8"/>
      <c r="AB4648" s="9"/>
      <c r="AC4648" s="8"/>
      <c r="AD4648" s="8"/>
      <c r="AE4648" s="9"/>
      <c r="AF4648" s="8"/>
      <c r="AG4648" s="8"/>
      <c r="AH4648" s="9"/>
      <c r="AI4648" s="13"/>
      <c r="AJ4648" s="8"/>
      <c r="AK4648" s="8"/>
      <c r="AL4648" s="8"/>
      <c r="AM4648" s="3"/>
    </row>
    <row r="4649" spans="1:39" s="10" customFormat="1" ht="18.95" customHeight="1" x14ac:dyDescent="0.25">
      <c r="A4649" s="8"/>
      <c r="B4649" s="8"/>
      <c r="C4649" s="8"/>
      <c r="D4649" s="9"/>
      <c r="E4649" s="8"/>
      <c r="F4649" s="8"/>
      <c r="G4649" s="9"/>
      <c r="H4649" s="8"/>
      <c r="I4649" s="8"/>
      <c r="J4649" s="9"/>
      <c r="K4649" s="8"/>
      <c r="L4649" s="8"/>
      <c r="M4649" s="9"/>
      <c r="N4649" s="8"/>
      <c r="O4649" s="8"/>
      <c r="P4649" s="9"/>
      <c r="Q4649" s="8"/>
      <c r="R4649" s="8"/>
      <c r="S4649" s="9"/>
      <c r="T4649" s="8"/>
      <c r="U4649" s="8"/>
      <c r="V4649" s="9"/>
      <c r="W4649" s="8"/>
      <c r="X4649" s="8"/>
      <c r="Y4649" s="9"/>
      <c r="Z4649" s="8"/>
      <c r="AA4649" s="8"/>
      <c r="AB4649" s="9"/>
      <c r="AC4649" s="8"/>
      <c r="AD4649" s="8"/>
      <c r="AE4649" s="9"/>
      <c r="AF4649" s="8"/>
      <c r="AG4649" s="8"/>
      <c r="AH4649" s="9"/>
      <c r="AI4649" s="13"/>
      <c r="AJ4649" s="8"/>
      <c r="AK4649" s="8"/>
      <c r="AL4649" s="8"/>
      <c r="AM4649" s="3"/>
    </row>
    <row r="4650" spans="1:39" s="10" customFormat="1" ht="18.95" customHeight="1" x14ac:dyDescent="0.25">
      <c r="A4650" s="8"/>
      <c r="B4650" s="8"/>
      <c r="C4650" s="8"/>
      <c r="D4650" s="9"/>
      <c r="E4650" s="8"/>
      <c r="F4650" s="8"/>
      <c r="G4650" s="9"/>
      <c r="H4650" s="8"/>
      <c r="I4650" s="8"/>
      <c r="J4650" s="9"/>
      <c r="K4650" s="8"/>
      <c r="L4650" s="8"/>
      <c r="M4650" s="9"/>
      <c r="N4650" s="8"/>
      <c r="O4650" s="8"/>
      <c r="P4650" s="9"/>
      <c r="Q4650" s="8"/>
      <c r="R4650" s="8"/>
      <c r="S4650" s="9"/>
      <c r="T4650" s="8"/>
      <c r="U4650" s="8"/>
      <c r="V4650" s="9"/>
      <c r="W4650" s="8"/>
      <c r="X4650" s="8"/>
      <c r="Y4650" s="9"/>
      <c r="Z4650" s="8"/>
      <c r="AA4650" s="8"/>
      <c r="AB4650" s="9"/>
      <c r="AC4650" s="8"/>
      <c r="AD4650" s="8"/>
      <c r="AE4650" s="9"/>
      <c r="AF4650" s="8"/>
      <c r="AG4650" s="8"/>
      <c r="AH4650" s="9"/>
      <c r="AI4650" s="13"/>
      <c r="AJ4650" s="8"/>
      <c r="AK4650" s="8"/>
      <c r="AL4650" s="8"/>
      <c r="AM4650" s="3"/>
    </row>
    <row r="4651" spans="1:39" s="10" customFormat="1" ht="18.95" customHeight="1" x14ac:dyDescent="0.25">
      <c r="A4651" s="8"/>
      <c r="B4651" s="8"/>
      <c r="C4651" s="8"/>
      <c r="D4651" s="9"/>
      <c r="E4651" s="8"/>
      <c r="F4651" s="8"/>
      <c r="G4651" s="9"/>
      <c r="H4651" s="8"/>
      <c r="I4651" s="8"/>
      <c r="J4651" s="9"/>
      <c r="K4651" s="8"/>
      <c r="L4651" s="8"/>
      <c r="M4651" s="9"/>
      <c r="N4651" s="8"/>
      <c r="O4651" s="8"/>
      <c r="P4651" s="9"/>
      <c r="Q4651" s="8"/>
      <c r="R4651" s="8"/>
      <c r="S4651" s="9"/>
      <c r="T4651" s="8"/>
      <c r="U4651" s="8"/>
      <c r="V4651" s="9"/>
      <c r="W4651" s="8"/>
      <c r="X4651" s="8"/>
      <c r="Y4651" s="9"/>
      <c r="Z4651" s="8"/>
      <c r="AA4651" s="8"/>
      <c r="AB4651" s="9"/>
      <c r="AC4651" s="8"/>
      <c r="AD4651" s="8"/>
      <c r="AE4651" s="9"/>
      <c r="AF4651" s="8"/>
      <c r="AG4651" s="8"/>
      <c r="AH4651" s="9"/>
      <c r="AI4651" s="13"/>
      <c r="AJ4651" s="8"/>
      <c r="AK4651" s="8"/>
      <c r="AL4651" s="8"/>
      <c r="AM4651" s="3"/>
    </row>
    <row r="4652" spans="1:39" s="10" customFormat="1" ht="18.95" customHeight="1" x14ac:dyDescent="0.25">
      <c r="A4652" s="8"/>
      <c r="B4652" s="8"/>
      <c r="C4652" s="8"/>
      <c r="D4652" s="9"/>
      <c r="E4652" s="8"/>
      <c r="F4652" s="8"/>
      <c r="G4652" s="9"/>
      <c r="H4652" s="8"/>
      <c r="I4652" s="8"/>
      <c r="J4652" s="9"/>
      <c r="K4652" s="8"/>
      <c r="L4652" s="8"/>
      <c r="M4652" s="9"/>
      <c r="N4652" s="8"/>
      <c r="O4652" s="8"/>
      <c r="P4652" s="9"/>
      <c r="Q4652" s="8"/>
      <c r="R4652" s="8"/>
      <c r="S4652" s="9"/>
      <c r="T4652" s="8"/>
      <c r="U4652" s="8"/>
      <c r="V4652" s="9"/>
      <c r="W4652" s="8"/>
      <c r="X4652" s="8"/>
      <c r="Y4652" s="9"/>
      <c r="Z4652" s="8"/>
      <c r="AA4652" s="8"/>
      <c r="AB4652" s="9"/>
      <c r="AC4652" s="8"/>
      <c r="AD4652" s="8"/>
      <c r="AE4652" s="9"/>
      <c r="AF4652" s="8"/>
      <c r="AG4652" s="8"/>
      <c r="AH4652" s="9"/>
      <c r="AI4652" s="13"/>
      <c r="AJ4652" s="8"/>
      <c r="AK4652" s="8"/>
      <c r="AL4652" s="8"/>
      <c r="AM4652" s="3"/>
    </row>
    <row r="4653" spans="1:39" s="10" customFormat="1" ht="18.95" customHeight="1" x14ac:dyDescent="0.25">
      <c r="A4653" s="8"/>
      <c r="B4653" s="8"/>
      <c r="C4653" s="8"/>
      <c r="D4653" s="9"/>
      <c r="E4653" s="8"/>
      <c r="F4653" s="8"/>
      <c r="G4653" s="9"/>
      <c r="H4653" s="8"/>
      <c r="I4653" s="8"/>
      <c r="J4653" s="9"/>
      <c r="K4653" s="8"/>
      <c r="L4653" s="8"/>
      <c r="M4653" s="9"/>
      <c r="N4653" s="8"/>
      <c r="O4653" s="8"/>
      <c r="P4653" s="9"/>
      <c r="Q4653" s="8"/>
      <c r="R4653" s="8"/>
      <c r="S4653" s="9"/>
      <c r="T4653" s="8"/>
      <c r="U4653" s="8"/>
      <c r="V4653" s="9"/>
      <c r="W4653" s="8"/>
      <c r="X4653" s="8"/>
      <c r="Y4653" s="9"/>
      <c r="Z4653" s="8"/>
      <c r="AA4653" s="8"/>
      <c r="AB4653" s="9"/>
      <c r="AC4653" s="8"/>
      <c r="AD4653" s="8"/>
      <c r="AE4653" s="9"/>
      <c r="AF4653" s="8"/>
      <c r="AG4653" s="8"/>
      <c r="AH4653" s="9"/>
      <c r="AI4653" s="13"/>
      <c r="AJ4653" s="8"/>
      <c r="AK4653" s="8"/>
      <c r="AL4653" s="8"/>
      <c r="AM4653" s="3"/>
    </row>
    <row r="4654" spans="1:39" s="10" customFormat="1" ht="18.95" customHeight="1" x14ac:dyDescent="0.25">
      <c r="A4654" s="8"/>
      <c r="B4654" s="8"/>
      <c r="C4654" s="8"/>
      <c r="D4654" s="9"/>
      <c r="E4654" s="8"/>
      <c r="F4654" s="8"/>
      <c r="G4654" s="9"/>
      <c r="H4654" s="8"/>
      <c r="I4654" s="8"/>
      <c r="J4654" s="9"/>
      <c r="K4654" s="8"/>
      <c r="L4654" s="8"/>
      <c r="M4654" s="9"/>
      <c r="N4654" s="8"/>
      <c r="O4654" s="8"/>
      <c r="P4654" s="9"/>
      <c r="Q4654" s="8"/>
      <c r="R4654" s="8"/>
      <c r="S4654" s="9"/>
      <c r="T4654" s="8"/>
      <c r="U4654" s="8"/>
      <c r="V4654" s="9"/>
      <c r="W4654" s="8"/>
      <c r="X4654" s="8"/>
      <c r="Y4654" s="9"/>
      <c r="Z4654" s="8"/>
      <c r="AA4654" s="8"/>
      <c r="AB4654" s="9"/>
      <c r="AC4654" s="8"/>
      <c r="AD4654" s="8"/>
      <c r="AE4654" s="9"/>
      <c r="AF4654" s="8"/>
      <c r="AG4654" s="8"/>
      <c r="AH4654" s="9"/>
      <c r="AI4654" s="13"/>
      <c r="AJ4654" s="8"/>
      <c r="AK4654" s="8"/>
      <c r="AL4654" s="8"/>
      <c r="AM4654" s="3"/>
    </row>
    <row r="4655" spans="1:39" s="10" customFormat="1" ht="18.95" customHeight="1" x14ac:dyDescent="0.25">
      <c r="A4655" s="8"/>
      <c r="B4655" s="8"/>
      <c r="C4655" s="8"/>
      <c r="D4655" s="9"/>
      <c r="E4655" s="8"/>
      <c r="F4655" s="8"/>
      <c r="G4655" s="9"/>
      <c r="H4655" s="8"/>
      <c r="I4655" s="8"/>
      <c r="J4655" s="9"/>
      <c r="K4655" s="8"/>
      <c r="L4655" s="8"/>
      <c r="M4655" s="9"/>
      <c r="N4655" s="8"/>
      <c r="O4655" s="8"/>
      <c r="P4655" s="9"/>
      <c r="Q4655" s="8"/>
      <c r="R4655" s="8"/>
      <c r="S4655" s="9"/>
      <c r="T4655" s="8"/>
      <c r="U4655" s="8"/>
      <c r="V4655" s="9"/>
      <c r="W4655" s="8"/>
      <c r="X4655" s="8"/>
      <c r="Y4655" s="9"/>
      <c r="Z4655" s="8"/>
      <c r="AA4655" s="8"/>
      <c r="AB4655" s="9"/>
      <c r="AC4655" s="8"/>
      <c r="AD4655" s="8"/>
      <c r="AE4655" s="9"/>
      <c r="AF4655" s="8"/>
      <c r="AG4655" s="8"/>
      <c r="AH4655" s="9"/>
      <c r="AI4655" s="13"/>
      <c r="AJ4655" s="8"/>
      <c r="AK4655" s="8"/>
      <c r="AL4655" s="8"/>
      <c r="AM4655" s="3"/>
    </row>
    <row r="4656" spans="1:39" s="10" customFormat="1" ht="18.95" customHeight="1" x14ac:dyDescent="0.25">
      <c r="A4656" s="8"/>
      <c r="B4656" s="8"/>
      <c r="C4656" s="8"/>
      <c r="D4656" s="9"/>
      <c r="E4656" s="8"/>
      <c r="F4656" s="8"/>
      <c r="G4656" s="9"/>
      <c r="H4656" s="8"/>
      <c r="I4656" s="8"/>
      <c r="J4656" s="9"/>
      <c r="K4656" s="8"/>
      <c r="L4656" s="8"/>
      <c r="M4656" s="9"/>
      <c r="N4656" s="8"/>
      <c r="O4656" s="8"/>
      <c r="P4656" s="9"/>
      <c r="Q4656" s="8"/>
      <c r="R4656" s="8"/>
      <c r="S4656" s="9"/>
      <c r="T4656" s="8"/>
      <c r="U4656" s="8"/>
      <c r="V4656" s="9"/>
      <c r="W4656" s="8"/>
      <c r="X4656" s="8"/>
      <c r="Y4656" s="9"/>
      <c r="Z4656" s="8"/>
      <c r="AA4656" s="8"/>
      <c r="AB4656" s="9"/>
      <c r="AC4656" s="8"/>
      <c r="AD4656" s="8"/>
      <c r="AE4656" s="9"/>
      <c r="AF4656" s="8"/>
      <c r="AG4656" s="8"/>
      <c r="AH4656" s="9"/>
      <c r="AI4656" s="13"/>
      <c r="AJ4656" s="8"/>
      <c r="AK4656" s="8"/>
      <c r="AL4656" s="8"/>
      <c r="AM4656" s="3"/>
    </row>
    <row r="4657" spans="1:39" s="10" customFormat="1" ht="18.95" customHeight="1" x14ac:dyDescent="0.25">
      <c r="A4657" s="8"/>
      <c r="B4657" s="8"/>
      <c r="C4657" s="8"/>
      <c r="D4657" s="9"/>
      <c r="E4657" s="8"/>
      <c r="F4657" s="8"/>
      <c r="G4657" s="9"/>
      <c r="H4657" s="8"/>
      <c r="I4657" s="8"/>
      <c r="J4657" s="9"/>
      <c r="K4657" s="8"/>
      <c r="L4657" s="8"/>
      <c r="M4657" s="9"/>
      <c r="N4657" s="8"/>
      <c r="O4657" s="8"/>
      <c r="P4657" s="9"/>
      <c r="Q4657" s="8"/>
      <c r="R4657" s="8"/>
      <c r="S4657" s="9"/>
      <c r="T4657" s="8"/>
      <c r="U4657" s="8"/>
      <c r="V4657" s="9"/>
      <c r="W4657" s="8"/>
      <c r="X4657" s="8"/>
      <c r="Y4657" s="9"/>
      <c r="Z4657" s="8"/>
      <c r="AA4657" s="8"/>
      <c r="AB4657" s="9"/>
      <c r="AC4657" s="8"/>
      <c r="AD4657" s="8"/>
      <c r="AE4657" s="9"/>
      <c r="AF4657" s="8"/>
      <c r="AG4657" s="8"/>
      <c r="AH4657" s="9"/>
      <c r="AI4657" s="13"/>
      <c r="AJ4657" s="8"/>
      <c r="AK4657" s="8"/>
      <c r="AL4657" s="8"/>
      <c r="AM4657" s="3"/>
    </row>
    <row r="4658" spans="1:39" s="10" customFormat="1" ht="18.95" customHeight="1" x14ac:dyDescent="0.25">
      <c r="A4658" s="8"/>
      <c r="B4658" s="8"/>
      <c r="C4658" s="8"/>
      <c r="D4658" s="9"/>
      <c r="E4658" s="8"/>
      <c r="F4658" s="8"/>
      <c r="G4658" s="9"/>
      <c r="H4658" s="8"/>
      <c r="I4658" s="8"/>
      <c r="J4658" s="9"/>
      <c r="K4658" s="8"/>
      <c r="L4658" s="8"/>
      <c r="M4658" s="9"/>
      <c r="N4658" s="8"/>
      <c r="O4658" s="8"/>
      <c r="P4658" s="9"/>
      <c r="Q4658" s="8"/>
      <c r="R4658" s="8"/>
      <c r="S4658" s="9"/>
      <c r="T4658" s="8"/>
      <c r="U4658" s="8"/>
      <c r="V4658" s="9"/>
      <c r="W4658" s="8"/>
      <c r="X4658" s="8"/>
      <c r="Y4658" s="9"/>
      <c r="Z4658" s="8"/>
      <c r="AA4658" s="8"/>
      <c r="AB4658" s="9"/>
      <c r="AC4658" s="8"/>
      <c r="AD4658" s="8"/>
      <c r="AE4658" s="9"/>
      <c r="AF4658" s="8"/>
      <c r="AG4658" s="8"/>
      <c r="AH4658" s="9"/>
      <c r="AI4658" s="13"/>
      <c r="AJ4658" s="8"/>
      <c r="AK4658" s="8"/>
      <c r="AL4658" s="8"/>
      <c r="AM4658" s="3"/>
    </row>
    <row r="4659" spans="1:39" s="10" customFormat="1" ht="18.95" customHeight="1" x14ac:dyDescent="0.25">
      <c r="A4659" s="8"/>
      <c r="B4659" s="8"/>
      <c r="C4659" s="8"/>
      <c r="D4659" s="9"/>
      <c r="E4659" s="8"/>
      <c r="F4659" s="8"/>
      <c r="G4659" s="9"/>
      <c r="H4659" s="8"/>
      <c r="I4659" s="8"/>
      <c r="J4659" s="9"/>
      <c r="K4659" s="8"/>
      <c r="L4659" s="8"/>
      <c r="M4659" s="9"/>
      <c r="N4659" s="8"/>
      <c r="O4659" s="8"/>
      <c r="P4659" s="9"/>
      <c r="Q4659" s="8"/>
      <c r="R4659" s="8"/>
      <c r="S4659" s="9"/>
      <c r="T4659" s="8"/>
      <c r="U4659" s="8"/>
      <c r="V4659" s="9"/>
      <c r="W4659" s="8"/>
      <c r="X4659" s="8"/>
      <c r="Y4659" s="9"/>
      <c r="Z4659" s="8"/>
      <c r="AA4659" s="8"/>
      <c r="AB4659" s="9"/>
      <c r="AC4659" s="8"/>
      <c r="AD4659" s="8"/>
      <c r="AE4659" s="9"/>
      <c r="AF4659" s="8"/>
      <c r="AG4659" s="8"/>
      <c r="AH4659" s="9"/>
      <c r="AI4659" s="13"/>
      <c r="AJ4659" s="8"/>
      <c r="AK4659" s="8"/>
      <c r="AL4659" s="8"/>
      <c r="AM4659" s="3"/>
    </row>
    <row r="4660" spans="1:39" s="10" customFormat="1" ht="18.95" customHeight="1" x14ac:dyDescent="0.25">
      <c r="A4660" s="8"/>
      <c r="B4660" s="8"/>
      <c r="C4660" s="8"/>
      <c r="D4660" s="9"/>
      <c r="E4660" s="8"/>
      <c r="F4660" s="8"/>
      <c r="G4660" s="9"/>
      <c r="H4660" s="8"/>
      <c r="I4660" s="8"/>
      <c r="J4660" s="9"/>
      <c r="K4660" s="8"/>
      <c r="L4660" s="8"/>
      <c r="M4660" s="9"/>
      <c r="N4660" s="8"/>
      <c r="O4660" s="8"/>
      <c r="P4660" s="9"/>
      <c r="Q4660" s="8"/>
      <c r="R4660" s="8"/>
      <c r="S4660" s="9"/>
      <c r="T4660" s="8"/>
      <c r="U4660" s="8"/>
      <c r="V4660" s="9"/>
      <c r="W4660" s="8"/>
      <c r="X4660" s="8"/>
      <c r="Y4660" s="9"/>
      <c r="Z4660" s="8"/>
      <c r="AA4660" s="8"/>
      <c r="AB4660" s="9"/>
      <c r="AC4660" s="8"/>
      <c r="AD4660" s="8"/>
      <c r="AE4660" s="9"/>
      <c r="AF4660" s="8"/>
      <c r="AG4660" s="8"/>
      <c r="AH4660" s="9"/>
      <c r="AI4660" s="13"/>
      <c r="AJ4660" s="8"/>
      <c r="AK4660" s="8"/>
      <c r="AL4660" s="8"/>
      <c r="AM4660" s="3"/>
    </row>
    <row r="4661" spans="1:39" s="10" customFormat="1" ht="18.95" customHeight="1" x14ac:dyDescent="0.25">
      <c r="A4661" s="8"/>
      <c r="B4661" s="8"/>
      <c r="C4661" s="8"/>
      <c r="D4661" s="9"/>
      <c r="E4661" s="8"/>
      <c r="F4661" s="8"/>
      <c r="G4661" s="9"/>
      <c r="H4661" s="8"/>
      <c r="I4661" s="8"/>
      <c r="J4661" s="9"/>
      <c r="K4661" s="8"/>
      <c r="L4661" s="8"/>
      <c r="M4661" s="9"/>
      <c r="N4661" s="8"/>
      <c r="O4661" s="8"/>
      <c r="P4661" s="9"/>
      <c r="Q4661" s="8"/>
      <c r="R4661" s="8"/>
      <c r="S4661" s="9"/>
      <c r="T4661" s="8"/>
      <c r="U4661" s="8"/>
      <c r="V4661" s="9"/>
      <c r="W4661" s="8"/>
      <c r="X4661" s="8"/>
      <c r="Y4661" s="9"/>
      <c r="Z4661" s="8"/>
      <c r="AA4661" s="8"/>
      <c r="AB4661" s="9"/>
      <c r="AC4661" s="8"/>
      <c r="AD4661" s="8"/>
      <c r="AE4661" s="9"/>
      <c r="AF4661" s="8"/>
      <c r="AG4661" s="8"/>
      <c r="AH4661" s="9"/>
      <c r="AI4661" s="13"/>
      <c r="AJ4661" s="8"/>
      <c r="AK4661" s="8"/>
      <c r="AL4661" s="8"/>
      <c r="AM4661" s="3"/>
    </row>
    <row r="4662" spans="1:39" s="10" customFormat="1" ht="18.95" customHeight="1" x14ac:dyDescent="0.25">
      <c r="A4662" s="8"/>
      <c r="B4662" s="8"/>
      <c r="C4662" s="8"/>
      <c r="D4662" s="9"/>
      <c r="E4662" s="8"/>
      <c r="F4662" s="8"/>
      <c r="G4662" s="9"/>
      <c r="H4662" s="8"/>
      <c r="I4662" s="8"/>
      <c r="J4662" s="9"/>
      <c r="K4662" s="8"/>
      <c r="L4662" s="8"/>
      <c r="M4662" s="9"/>
      <c r="N4662" s="8"/>
      <c r="O4662" s="8"/>
      <c r="P4662" s="9"/>
      <c r="Q4662" s="8"/>
      <c r="R4662" s="8"/>
      <c r="S4662" s="9"/>
      <c r="T4662" s="8"/>
      <c r="U4662" s="8"/>
      <c r="V4662" s="9"/>
      <c r="W4662" s="8"/>
      <c r="X4662" s="8"/>
      <c r="Y4662" s="9"/>
      <c r="Z4662" s="8"/>
      <c r="AA4662" s="8"/>
      <c r="AB4662" s="9"/>
      <c r="AC4662" s="8"/>
      <c r="AD4662" s="8"/>
      <c r="AE4662" s="9"/>
      <c r="AF4662" s="8"/>
      <c r="AG4662" s="8"/>
      <c r="AH4662" s="9"/>
      <c r="AI4662" s="13"/>
      <c r="AJ4662" s="8"/>
      <c r="AK4662" s="8"/>
      <c r="AL4662" s="8"/>
      <c r="AM4662" s="3"/>
    </row>
    <row r="4663" spans="1:39" s="10" customFormat="1" ht="18.95" customHeight="1" x14ac:dyDescent="0.25">
      <c r="A4663" s="8"/>
      <c r="B4663" s="8"/>
      <c r="C4663" s="8"/>
      <c r="D4663" s="9"/>
      <c r="E4663" s="8"/>
      <c r="F4663" s="8"/>
      <c r="G4663" s="9"/>
      <c r="H4663" s="8"/>
      <c r="I4663" s="8"/>
      <c r="J4663" s="9"/>
      <c r="K4663" s="8"/>
      <c r="L4663" s="8"/>
      <c r="M4663" s="9"/>
      <c r="N4663" s="8"/>
      <c r="O4663" s="8"/>
      <c r="P4663" s="9"/>
      <c r="Q4663" s="8"/>
      <c r="R4663" s="8"/>
      <c r="S4663" s="9"/>
      <c r="T4663" s="8"/>
      <c r="U4663" s="8"/>
      <c r="V4663" s="9"/>
      <c r="W4663" s="8"/>
      <c r="X4663" s="8"/>
      <c r="Y4663" s="9"/>
      <c r="Z4663" s="8"/>
      <c r="AA4663" s="8"/>
      <c r="AB4663" s="9"/>
      <c r="AC4663" s="8"/>
      <c r="AD4663" s="8"/>
      <c r="AE4663" s="9"/>
      <c r="AF4663" s="8"/>
      <c r="AG4663" s="8"/>
      <c r="AH4663" s="9"/>
      <c r="AI4663" s="13"/>
      <c r="AJ4663" s="8"/>
      <c r="AK4663" s="8"/>
      <c r="AL4663" s="8"/>
      <c r="AM4663" s="3"/>
    </row>
    <row r="4664" spans="1:39" s="10" customFormat="1" ht="18.95" customHeight="1" x14ac:dyDescent="0.25">
      <c r="A4664" s="8"/>
      <c r="B4664" s="8"/>
      <c r="C4664" s="8"/>
      <c r="D4664" s="9"/>
      <c r="E4664" s="8"/>
      <c r="F4664" s="8"/>
      <c r="G4664" s="9"/>
      <c r="H4664" s="8"/>
      <c r="I4664" s="8"/>
      <c r="J4664" s="9"/>
      <c r="K4664" s="8"/>
      <c r="L4664" s="8"/>
      <c r="M4664" s="9"/>
      <c r="N4664" s="8"/>
      <c r="O4664" s="8"/>
      <c r="P4664" s="9"/>
      <c r="Q4664" s="8"/>
      <c r="R4664" s="8"/>
      <c r="S4664" s="9"/>
      <c r="T4664" s="8"/>
      <c r="U4664" s="8"/>
      <c r="V4664" s="9"/>
      <c r="W4664" s="8"/>
      <c r="X4664" s="8"/>
      <c r="Y4664" s="9"/>
      <c r="Z4664" s="8"/>
      <c r="AA4664" s="8"/>
      <c r="AB4664" s="9"/>
      <c r="AC4664" s="8"/>
      <c r="AD4664" s="8"/>
      <c r="AE4664" s="9"/>
      <c r="AF4664" s="8"/>
      <c r="AG4664" s="8"/>
      <c r="AH4664" s="9"/>
      <c r="AI4664" s="13"/>
      <c r="AJ4664" s="8"/>
      <c r="AK4664" s="8"/>
      <c r="AL4664" s="8"/>
      <c r="AM4664" s="3"/>
    </row>
    <row r="4665" spans="1:39" s="10" customFormat="1" ht="18.95" customHeight="1" x14ac:dyDescent="0.25">
      <c r="A4665" s="8"/>
      <c r="B4665" s="8"/>
      <c r="C4665" s="8"/>
      <c r="D4665" s="9"/>
      <c r="E4665" s="8"/>
      <c r="F4665" s="8"/>
      <c r="G4665" s="9"/>
      <c r="H4665" s="8"/>
      <c r="I4665" s="8"/>
      <c r="J4665" s="9"/>
      <c r="K4665" s="8"/>
      <c r="L4665" s="8"/>
      <c r="M4665" s="9"/>
      <c r="N4665" s="8"/>
      <c r="O4665" s="8"/>
      <c r="P4665" s="9"/>
      <c r="Q4665" s="8"/>
      <c r="R4665" s="8"/>
      <c r="S4665" s="9"/>
      <c r="T4665" s="8"/>
      <c r="U4665" s="8"/>
      <c r="V4665" s="9"/>
      <c r="W4665" s="8"/>
      <c r="X4665" s="8"/>
      <c r="Y4665" s="9"/>
      <c r="Z4665" s="8"/>
      <c r="AA4665" s="8"/>
      <c r="AB4665" s="9"/>
      <c r="AC4665" s="8"/>
      <c r="AD4665" s="8"/>
      <c r="AE4665" s="9"/>
      <c r="AF4665" s="8"/>
      <c r="AG4665" s="8"/>
      <c r="AH4665" s="9"/>
      <c r="AI4665" s="13"/>
      <c r="AJ4665" s="8"/>
      <c r="AK4665" s="8"/>
      <c r="AL4665" s="8"/>
      <c r="AM4665" s="3"/>
    </row>
    <row r="4666" spans="1:39" s="10" customFormat="1" ht="18.95" customHeight="1" x14ac:dyDescent="0.25">
      <c r="A4666" s="8"/>
      <c r="B4666" s="8"/>
      <c r="C4666" s="8"/>
      <c r="D4666" s="9"/>
      <c r="E4666" s="8"/>
      <c r="F4666" s="8"/>
      <c r="G4666" s="9"/>
      <c r="H4666" s="8"/>
      <c r="I4666" s="8"/>
      <c r="J4666" s="9"/>
      <c r="K4666" s="8"/>
      <c r="L4666" s="8"/>
      <c r="M4666" s="9"/>
      <c r="N4666" s="8"/>
      <c r="O4666" s="8"/>
      <c r="P4666" s="9"/>
      <c r="Q4666" s="8"/>
      <c r="R4666" s="8"/>
      <c r="S4666" s="9"/>
      <c r="T4666" s="8"/>
      <c r="U4666" s="8"/>
      <c r="V4666" s="9"/>
      <c r="W4666" s="8"/>
      <c r="X4666" s="8"/>
      <c r="Y4666" s="9"/>
      <c r="Z4666" s="8"/>
      <c r="AA4666" s="8"/>
      <c r="AB4666" s="9"/>
      <c r="AC4666" s="8"/>
      <c r="AD4666" s="8"/>
      <c r="AE4666" s="9"/>
      <c r="AF4666" s="8"/>
      <c r="AG4666" s="8"/>
      <c r="AH4666" s="9"/>
      <c r="AI4666" s="13"/>
      <c r="AJ4666" s="8"/>
      <c r="AK4666" s="8"/>
      <c r="AL4666" s="8"/>
      <c r="AM4666" s="3"/>
    </row>
    <row r="4667" spans="1:39" s="10" customFormat="1" ht="18.95" customHeight="1" x14ac:dyDescent="0.25">
      <c r="A4667" s="8"/>
      <c r="B4667" s="8"/>
      <c r="C4667" s="8"/>
      <c r="D4667" s="9"/>
      <c r="E4667" s="8"/>
      <c r="F4667" s="8"/>
      <c r="G4667" s="9"/>
      <c r="H4667" s="8"/>
      <c r="I4667" s="8"/>
      <c r="J4667" s="9"/>
      <c r="K4667" s="8"/>
      <c r="L4667" s="8"/>
      <c r="M4667" s="9"/>
      <c r="N4667" s="8"/>
      <c r="O4667" s="8"/>
      <c r="P4667" s="9"/>
      <c r="Q4667" s="8"/>
      <c r="R4667" s="8"/>
      <c r="S4667" s="9"/>
      <c r="T4667" s="8"/>
      <c r="U4667" s="8"/>
      <c r="V4667" s="9"/>
      <c r="W4667" s="8"/>
      <c r="X4667" s="8"/>
      <c r="Y4667" s="9"/>
      <c r="Z4667" s="8"/>
      <c r="AA4667" s="8"/>
      <c r="AB4667" s="9"/>
      <c r="AC4667" s="8"/>
      <c r="AD4667" s="8"/>
      <c r="AE4667" s="9"/>
      <c r="AF4667" s="8"/>
      <c r="AG4667" s="8"/>
      <c r="AH4667" s="9"/>
      <c r="AI4667" s="13"/>
      <c r="AJ4667" s="8"/>
      <c r="AK4667" s="8"/>
      <c r="AL4667" s="8"/>
      <c r="AM4667" s="3"/>
    </row>
    <row r="4668" spans="1:39" s="10" customFormat="1" ht="18.95" customHeight="1" x14ac:dyDescent="0.25">
      <c r="A4668" s="8"/>
      <c r="B4668" s="8"/>
      <c r="C4668" s="8"/>
      <c r="D4668" s="9"/>
      <c r="E4668" s="8"/>
      <c r="F4668" s="8"/>
      <c r="G4668" s="9"/>
      <c r="H4668" s="8"/>
      <c r="I4668" s="8"/>
      <c r="J4668" s="9"/>
      <c r="K4668" s="8"/>
      <c r="L4668" s="8"/>
      <c r="M4668" s="9"/>
      <c r="N4668" s="8"/>
      <c r="O4668" s="8"/>
      <c r="P4668" s="9"/>
      <c r="Q4668" s="8"/>
      <c r="R4668" s="8"/>
      <c r="S4668" s="9"/>
      <c r="T4668" s="8"/>
      <c r="U4668" s="8"/>
      <c r="V4668" s="9"/>
      <c r="W4668" s="8"/>
      <c r="X4668" s="8"/>
      <c r="Y4668" s="9"/>
      <c r="Z4668" s="8"/>
      <c r="AA4668" s="8"/>
      <c r="AB4668" s="9"/>
      <c r="AC4668" s="8"/>
      <c r="AD4668" s="8"/>
      <c r="AE4668" s="9"/>
      <c r="AF4668" s="8"/>
      <c r="AG4668" s="8"/>
      <c r="AH4668" s="9"/>
      <c r="AI4668" s="13"/>
      <c r="AJ4668" s="8"/>
      <c r="AK4668" s="8"/>
      <c r="AL4668" s="8"/>
      <c r="AM4668" s="3"/>
    </row>
    <row r="4669" spans="1:39" s="10" customFormat="1" ht="18.95" customHeight="1" x14ac:dyDescent="0.25">
      <c r="A4669" s="8"/>
      <c r="B4669" s="8"/>
      <c r="C4669" s="8"/>
      <c r="D4669" s="9"/>
      <c r="E4669" s="8"/>
      <c r="F4669" s="8"/>
      <c r="G4669" s="9"/>
      <c r="H4669" s="8"/>
      <c r="I4669" s="8"/>
      <c r="J4669" s="9"/>
      <c r="K4669" s="8"/>
      <c r="L4669" s="8"/>
      <c r="M4669" s="9"/>
      <c r="N4669" s="8"/>
      <c r="O4669" s="8"/>
      <c r="P4669" s="9"/>
      <c r="Q4669" s="8"/>
      <c r="R4669" s="8"/>
      <c r="S4669" s="9"/>
      <c r="T4669" s="8"/>
      <c r="U4669" s="8"/>
      <c r="V4669" s="9"/>
      <c r="W4669" s="8"/>
      <c r="X4669" s="8"/>
      <c r="Y4669" s="9"/>
      <c r="Z4669" s="8"/>
      <c r="AA4669" s="8"/>
      <c r="AB4669" s="9"/>
      <c r="AC4669" s="8"/>
      <c r="AD4669" s="8"/>
      <c r="AE4669" s="9"/>
      <c r="AF4669" s="8"/>
      <c r="AG4669" s="8"/>
      <c r="AH4669" s="9"/>
      <c r="AI4669" s="13"/>
      <c r="AJ4669" s="8"/>
      <c r="AK4669" s="8"/>
      <c r="AL4669" s="8"/>
      <c r="AM4669" s="3"/>
    </row>
    <row r="4670" spans="1:39" s="10" customFormat="1" ht="18.95" customHeight="1" x14ac:dyDescent="0.25">
      <c r="A4670" s="8"/>
      <c r="B4670" s="8"/>
      <c r="C4670" s="8"/>
      <c r="D4670" s="9"/>
      <c r="E4670" s="8"/>
      <c r="F4670" s="8"/>
      <c r="G4670" s="9"/>
      <c r="H4670" s="8"/>
      <c r="I4670" s="8"/>
      <c r="J4670" s="9"/>
      <c r="K4670" s="8"/>
      <c r="L4670" s="8"/>
      <c r="M4670" s="9"/>
      <c r="N4670" s="8"/>
      <c r="O4670" s="8"/>
      <c r="P4670" s="9"/>
      <c r="Q4670" s="8"/>
      <c r="R4670" s="8"/>
      <c r="S4670" s="9"/>
      <c r="T4670" s="8"/>
      <c r="U4670" s="8"/>
      <c r="V4670" s="9"/>
      <c r="W4670" s="8"/>
      <c r="X4670" s="8"/>
      <c r="Y4670" s="9"/>
      <c r="Z4670" s="8"/>
      <c r="AA4670" s="8"/>
      <c r="AB4670" s="9"/>
      <c r="AC4670" s="8"/>
      <c r="AD4670" s="8"/>
      <c r="AE4670" s="9"/>
      <c r="AF4670" s="8"/>
      <c r="AG4670" s="8"/>
      <c r="AH4670" s="9"/>
      <c r="AI4670" s="13"/>
      <c r="AJ4670" s="8"/>
      <c r="AK4670" s="8"/>
      <c r="AL4670" s="8"/>
      <c r="AM4670" s="3"/>
    </row>
    <row r="4671" spans="1:39" s="10" customFormat="1" ht="18.95" customHeight="1" x14ac:dyDescent="0.25">
      <c r="A4671" s="8"/>
      <c r="B4671" s="8"/>
      <c r="C4671" s="8"/>
      <c r="D4671" s="9"/>
      <c r="E4671" s="8"/>
      <c r="F4671" s="8"/>
      <c r="G4671" s="9"/>
      <c r="H4671" s="8"/>
      <c r="I4671" s="8"/>
      <c r="J4671" s="9"/>
      <c r="K4671" s="8"/>
      <c r="L4671" s="8"/>
      <c r="M4671" s="9"/>
      <c r="N4671" s="8"/>
      <c r="O4671" s="8"/>
      <c r="P4671" s="9"/>
      <c r="Q4671" s="8"/>
      <c r="R4671" s="8"/>
      <c r="S4671" s="9"/>
      <c r="T4671" s="8"/>
      <c r="U4671" s="8"/>
      <c r="V4671" s="9"/>
      <c r="W4671" s="8"/>
      <c r="X4671" s="8"/>
      <c r="Y4671" s="9"/>
      <c r="Z4671" s="8"/>
      <c r="AA4671" s="8"/>
      <c r="AB4671" s="9"/>
      <c r="AC4671" s="8"/>
      <c r="AD4671" s="8"/>
      <c r="AE4671" s="9"/>
      <c r="AF4671" s="8"/>
      <c r="AG4671" s="8"/>
      <c r="AH4671" s="9"/>
      <c r="AI4671" s="13"/>
      <c r="AJ4671" s="8"/>
      <c r="AK4671" s="8"/>
      <c r="AL4671" s="8"/>
      <c r="AM4671" s="3"/>
    </row>
    <row r="4672" spans="1:39" s="10" customFormat="1" ht="18.95" customHeight="1" x14ac:dyDescent="0.25">
      <c r="A4672" s="8"/>
      <c r="B4672" s="8"/>
      <c r="C4672" s="8"/>
      <c r="D4672" s="9"/>
      <c r="E4672" s="8"/>
      <c r="F4672" s="8"/>
      <c r="G4672" s="9"/>
      <c r="H4672" s="8"/>
      <c r="I4672" s="8"/>
      <c r="J4672" s="9"/>
      <c r="K4672" s="8"/>
      <c r="L4672" s="8"/>
      <c r="M4672" s="9"/>
      <c r="N4672" s="8"/>
      <c r="O4672" s="8"/>
      <c r="P4672" s="9"/>
      <c r="Q4672" s="8"/>
      <c r="R4672" s="8"/>
      <c r="S4672" s="9"/>
      <c r="T4672" s="8"/>
      <c r="U4672" s="8"/>
      <c r="V4672" s="9"/>
      <c r="W4672" s="8"/>
      <c r="X4672" s="8"/>
      <c r="Y4672" s="9"/>
      <c r="Z4672" s="8"/>
      <c r="AA4672" s="8"/>
      <c r="AB4672" s="9"/>
      <c r="AC4672" s="8"/>
      <c r="AD4672" s="8"/>
      <c r="AE4672" s="9"/>
      <c r="AF4672" s="8"/>
      <c r="AG4672" s="8"/>
      <c r="AH4672" s="9"/>
      <c r="AI4672" s="13"/>
      <c r="AJ4672" s="8"/>
      <c r="AK4672" s="8"/>
      <c r="AL4672" s="8"/>
      <c r="AM4672" s="3"/>
    </row>
    <row r="4673" spans="1:39" s="10" customFormat="1" ht="18.95" customHeight="1" x14ac:dyDescent="0.25">
      <c r="A4673" s="8"/>
      <c r="B4673" s="8"/>
      <c r="C4673" s="8"/>
      <c r="D4673" s="9"/>
      <c r="E4673" s="8"/>
      <c r="F4673" s="8"/>
      <c r="G4673" s="9"/>
      <c r="H4673" s="8"/>
      <c r="I4673" s="8"/>
      <c r="J4673" s="9"/>
      <c r="K4673" s="8"/>
      <c r="L4673" s="8"/>
      <c r="M4673" s="9"/>
      <c r="N4673" s="8"/>
      <c r="O4673" s="8"/>
      <c r="P4673" s="9"/>
      <c r="Q4673" s="8"/>
      <c r="R4673" s="8"/>
      <c r="S4673" s="9"/>
      <c r="T4673" s="8"/>
      <c r="U4673" s="8"/>
      <c r="V4673" s="9"/>
      <c r="W4673" s="8"/>
      <c r="X4673" s="8"/>
      <c r="Y4673" s="9"/>
      <c r="Z4673" s="8"/>
      <c r="AA4673" s="8"/>
      <c r="AB4673" s="9"/>
      <c r="AC4673" s="8"/>
      <c r="AD4673" s="8"/>
      <c r="AE4673" s="9"/>
      <c r="AF4673" s="8"/>
      <c r="AG4673" s="8"/>
      <c r="AH4673" s="9"/>
      <c r="AI4673" s="13"/>
      <c r="AJ4673" s="8"/>
      <c r="AK4673" s="8"/>
      <c r="AL4673" s="8"/>
      <c r="AM4673" s="3"/>
    </row>
    <row r="4674" spans="1:39" s="10" customFormat="1" ht="18.95" customHeight="1" x14ac:dyDescent="0.25">
      <c r="A4674" s="8"/>
      <c r="B4674" s="8"/>
      <c r="C4674" s="8"/>
      <c r="D4674" s="9"/>
      <c r="E4674" s="8"/>
      <c r="F4674" s="8"/>
      <c r="G4674" s="9"/>
      <c r="H4674" s="8"/>
      <c r="I4674" s="8"/>
      <c r="J4674" s="9"/>
      <c r="K4674" s="8"/>
      <c r="L4674" s="8"/>
      <c r="M4674" s="9"/>
      <c r="N4674" s="8"/>
      <c r="O4674" s="8"/>
      <c r="P4674" s="9"/>
      <c r="Q4674" s="8"/>
      <c r="R4674" s="8"/>
      <c r="S4674" s="9"/>
      <c r="T4674" s="8"/>
      <c r="U4674" s="8"/>
      <c r="V4674" s="9"/>
      <c r="W4674" s="8"/>
      <c r="X4674" s="8"/>
      <c r="Y4674" s="9"/>
      <c r="Z4674" s="8"/>
      <c r="AA4674" s="8"/>
      <c r="AB4674" s="9"/>
      <c r="AC4674" s="8"/>
      <c r="AD4674" s="8"/>
      <c r="AE4674" s="9"/>
      <c r="AF4674" s="8"/>
      <c r="AG4674" s="8"/>
      <c r="AH4674" s="9"/>
      <c r="AI4674" s="13"/>
      <c r="AJ4674" s="8"/>
      <c r="AK4674" s="8"/>
      <c r="AL4674" s="8"/>
      <c r="AM4674" s="3"/>
    </row>
    <row r="4675" spans="1:39" s="10" customFormat="1" ht="18.95" customHeight="1" x14ac:dyDescent="0.25">
      <c r="A4675" s="8"/>
      <c r="B4675" s="8"/>
      <c r="C4675" s="8"/>
      <c r="D4675" s="9"/>
      <c r="E4675" s="8"/>
      <c r="F4675" s="8"/>
      <c r="G4675" s="9"/>
      <c r="H4675" s="8"/>
      <c r="I4675" s="8"/>
      <c r="J4675" s="9"/>
      <c r="K4675" s="8"/>
      <c r="L4675" s="8"/>
      <c r="M4675" s="9"/>
      <c r="N4675" s="8"/>
      <c r="O4675" s="8"/>
      <c r="P4675" s="9"/>
      <c r="Q4675" s="8"/>
      <c r="R4675" s="8"/>
      <c r="S4675" s="9"/>
      <c r="T4675" s="8"/>
      <c r="U4675" s="8"/>
      <c r="V4675" s="9"/>
      <c r="W4675" s="8"/>
      <c r="X4675" s="8"/>
      <c r="Y4675" s="9"/>
      <c r="Z4675" s="8"/>
      <c r="AA4675" s="8"/>
      <c r="AB4675" s="9"/>
      <c r="AC4675" s="8"/>
      <c r="AD4675" s="8"/>
      <c r="AE4675" s="9"/>
      <c r="AF4675" s="8"/>
      <c r="AG4675" s="8"/>
      <c r="AH4675" s="9"/>
      <c r="AI4675" s="13"/>
      <c r="AJ4675" s="8"/>
      <c r="AK4675" s="8"/>
      <c r="AL4675" s="8"/>
      <c r="AM4675" s="3"/>
    </row>
    <row r="4676" spans="1:39" s="10" customFormat="1" ht="18.95" customHeight="1" x14ac:dyDescent="0.25">
      <c r="A4676" s="8"/>
      <c r="B4676" s="8"/>
      <c r="C4676" s="8"/>
      <c r="D4676" s="9"/>
      <c r="E4676" s="8"/>
      <c r="F4676" s="8"/>
      <c r="G4676" s="9"/>
      <c r="H4676" s="8"/>
      <c r="I4676" s="8"/>
      <c r="J4676" s="9"/>
      <c r="K4676" s="8"/>
      <c r="L4676" s="8"/>
      <c r="M4676" s="9"/>
      <c r="N4676" s="8"/>
      <c r="O4676" s="8"/>
      <c r="P4676" s="9"/>
      <c r="Q4676" s="8"/>
      <c r="R4676" s="8"/>
      <c r="S4676" s="9"/>
      <c r="T4676" s="8"/>
      <c r="U4676" s="8"/>
      <c r="V4676" s="9"/>
      <c r="W4676" s="8"/>
      <c r="X4676" s="8"/>
      <c r="Y4676" s="9"/>
      <c r="Z4676" s="8"/>
      <c r="AA4676" s="8"/>
      <c r="AB4676" s="9"/>
      <c r="AC4676" s="8"/>
      <c r="AD4676" s="8"/>
      <c r="AE4676" s="9"/>
      <c r="AF4676" s="8"/>
      <c r="AG4676" s="8"/>
      <c r="AH4676" s="9"/>
      <c r="AI4676" s="13"/>
      <c r="AJ4676" s="8"/>
      <c r="AK4676" s="8"/>
      <c r="AL4676" s="8"/>
      <c r="AM4676" s="3"/>
    </row>
    <row r="4677" spans="1:39" s="10" customFormat="1" ht="18.95" customHeight="1" x14ac:dyDescent="0.25">
      <c r="A4677" s="8"/>
      <c r="B4677" s="8"/>
      <c r="C4677" s="8"/>
      <c r="D4677" s="9"/>
      <c r="E4677" s="8"/>
      <c r="F4677" s="8"/>
      <c r="G4677" s="9"/>
      <c r="H4677" s="8"/>
      <c r="I4677" s="8"/>
      <c r="J4677" s="9"/>
      <c r="K4677" s="8"/>
      <c r="L4677" s="8"/>
      <c r="M4677" s="9"/>
      <c r="N4677" s="8"/>
      <c r="O4677" s="8"/>
      <c r="P4677" s="9"/>
      <c r="Q4677" s="8"/>
      <c r="R4677" s="8"/>
      <c r="S4677" s="9"/>
      <c r="T4677" s="8"/>
      <c r="U4677" s="8"/>
      <c r="V4677" s="9"/>
      <c r="W4677" s="8"/>
      <c r="X4677" s="8"/>
      <c r="Y4677" s="9"/>
      <c r="Z4677" s="8"/>
      <c r="AA4677" s="8"/>
      <c r="AB4677" s="9"/>
      <c r="AC4677" s="8"/>
      <c r="AD4677" s="8"/>
      <c r="AE4677" s="9"/>
      <c r="AF4677" s="8"/>
      <c r="AG4677" s="8"/>
      <c r="AH4677" s="9"/>
      <c r="AI4677" s="13"/>
      <c r="AJ4677" s="8"/>
      <c r="AK4677" s="8"/>
      <c r="AL4677" s="8"/>
      <c r="AM4677" s="3"/>
    </row>
    <row r="4678" spans="1:39" s="10" customFormat="1" ht="18.95" customHeight="1" x14ac:dyDescent="0.25">
      <c r="A4678" s="8"/>
      <c r="B4678" s="8"/>
      <c r="C4678" s="8"/>
      <c r="D4678" s="9"/>
      <c r="E4678" s="8"/>
      <c r="F4678" s="8"/>
      <c r="G4678" s="9"/>
      <c r="H4678" s="8"/>
      <c r="I4678" s="8"/>
      <c r="J4678" s="9"/>
      <c r="K4678" s="8"/>
      <c r="L4678" s="8"/>
      <c r="M4678" s="9"/>
      <c r="N4678" s="8"/>
      <c r="O4678" s="8"/>
      <c r="P4678" s="9"/>
      <c r="Q4678" s="8"/>
      <c r="R4678" s="8"/>
      <c r="S4678" s="9"/>
      <c r="T4678" s="8"/>
      <c r="U4678" s="8"/>
      <c r="V4678" s="9"/>
      <c r="W4678" s="8"/>
      <c r="X4678" s="8"/>
      <c r="Y4678" s="9"/>
      <c r="Z4678" s="8"/>
      <c r="AA4678" s="8"/>
      <c r="AB4678" s="9"/>
      <c r="AC4678" s="8"/>
      <c r="AD4678" s="8"/>
      <c r="AE4678" s="9"/>
      <c r="AF4678" s="8"/>
      <c r="AG4678" s="8"/>
      <c r="AH4678" s="9"/>
      <c r="AI4678" s="13"/>
      <c r="AJ4678" s="8"/>
      <c r="AK4678" s="8"/>
      <c r="AL4678" s="8"/>
      <c r="AM4678" s="3"/>
    </row>
    <row r="4679" spans="1:39" s="10" customFormat="1" ht="18.95" customHeight="1" x14ac:dyDescent="0.25">
      <c r="A4679" s="8"/>
      <c r="B4679" s="8"/>
      <c r="C4679" s="8"/>
      <c r="D4679" s="9"/>
      <c r="E4679" s="8"/>
      <c r="F4679" s="8"/>
      <c r="G4679" s="9"/>
      <c r="H4679" s="8"/>
      <c r="I4679" s="8"/>
      <c r="J4679" s="9"/>
      <c r="K4679" s="8"/>
      <c r="L4679" s="8"/>
      <c r="M4679" s="9"/>
      <c r="N4679" s="8"/>
      <c r="O4679" s="8"/>
      <c r="P4679" s="9"/>
      <c r="Q4679" s="8"/>
      <c r="R4679" s="8"/>
      <c r="S4679" s="9"/>
      <c r="T4679" s="8"/>
      <c r="U4679" s="8"/>
      <c r="V4679" s="9"/>
      <c r="W4679" s="8"/>
      <c r="X4679" s="8"/>
      <c r="Y4679" s="9"/>
      <c r="Z4679" s="8"/>
      <c r="AA4679" s="8"/>
      <c r="AB4679" s="9"/>
      <c r="AC4679" s="8"/>
      <c r="AD4679" s="8"/>
      <c r="AE4679" s="9"/>
      <c r="AF4679" s="8"/>
      <c r="AG4679" s="8"/>
      <c r="AH4679" s="9"/>
      <c r="AI4679" s="13"/>
      <c r="AJ4679" s="8"/>
      <c r="AK4679" s="8"/>
      <c r="AL4679" s="8"/>
      <c r="AM4679" s="3"/>
    </row>
    <row r="4680" spans="1:39" s="10" customFormat="1" ht="18.95" customHeight="1" x14ac:dyDescent="0.25">
      <c r="A4680" s="8"/>
      <c r="B4680" s="8"/>
      <c r="C4680" s="8"/>
      <c r="D4680" s="9"/>
      <c r="E4680" s="8"/>
      <c r="F4680" s="8"/>
      <c r="G4680" s="9"/>
      <c r="H4680" s="8"/>
      <c r="I4680" s="8"/>
      <c r="J4680" s="9"/>
      <c r="K4680" s="8"/>
      <c r="L4680" s="8"/>
      <c r="M4680" s="9"/>
      <c r="N4680" s="8"/>
      <c r="O4680" s="8"/>
      <c r="P4680" s="9"/>
      <c r="Q4680" s="8"/>
      <c r="R4680" s="8"/>
      <c r="S4680" s="9"/>
      <c r="T4680" s="8"/>
      <c r="U4680" s="8"/>
      <c r="V4680" s="9"/>
      <c r="W4680" s="8"/>
      <c r="X4680" s="8"/>
      <c r="Y4680" s="9"/>
      <c r="Z4680" s="8"/>
      <c r="AA4680" s="8"/>
      <c r="AB4680" s="9"/>
      <c r="AC4680" s="8"/>
      <c r="AD4680" s="8"/>
      <c r="AE4680" s="9"/>
      <c r="AF4680" s="8"/>
      <c r="AG4680" s="8"/>
      <c r="AH4680" s="9"/>
      <c r="AI4680" s="13"/>
      <c r="AJ4680" s="8"/>
      <c r="AK4680" s="8"/>
      <c r="AL4680" s="8"/>
      <c r="AM4680" s="3"/>
    </row>
    <row r="4681" spans="1:39" s="10" customFormat="1" ht="18.95" customHeight="1" x14ac:dyDescent="0.25">
      <c r="A4681" s="8"/>
      <c r="B4681" s="8"/>
      <c r="C4681" s="8"/>
      <c r="D4681" s="9"/>
      <c r="E4681" s="8"/>
      <c r="F4681" s="8"/>
      <c r="G4681" s="9"/>
      <c r="H4681" s="8"/>
      <c r="I4681" s="8"/>
      <c r="J4681" s="9"/>
      <c r="K4681" s="8"/>
      <c r="L4681" s="8"/>
      <c r="M4681" s="9"/>
      <c r="N4681" s="8"/>
      <c r="O4681" s="8"/>
      <c r="P4681" s="9"/>
      <c r="Q4681" s="8"/>
      <c r="R4681" s="8"/>
      <c r="S4681" s="9"/>
      <c r="T4681" s="8"/>
      <c r="U4681" s="8"/>
      <c r="V4681" s="9"/>
      <c r="W4681" s="8"/>
      <c r="X4681" s="8"/>
      <c r="Y4681" s="9"/>
      <c r="Z4681" s="8"/>
      <c r="AA4681" s="8"/>
      <c r="AB4681" s="9"/>
      <c r="AC4681" s="8"/>
      <c r="AD4681" s="8"/>
      <c r="AE4681" s="9"/>
      <c r="AF4681" s="8"/>
      <c r="AG4681" s="8"/>
      <c r="AH4681" s="9"/>
      <c r="AI4681" s="13"/>
      <c r="AJ4681" s="8"/>
      <c r="AK4681" s="8"/>
      <c r="AL4681" s="8"/>
      <c r="AM4681" s="3"/>
    </row>
    <row r="4682" spans="1:39" s="10" customFormat="1" ht="18.95" customHeight="1" x14ac:dyDescent="0.25">
      <c r="A4682" s="8"/>
      <c r="B4682" s="8"/>
      <c r="C4682" s="8"/>
      <c r="D4682" s="9"/>
      <c r="E4682" s="8"/>
      <c r="F4682" s="8"/>
      <c r="G4682" s="9"/>
      <c r="H4682" s="8"/>
      <c r="I4682" s="8"/>
      <c r="J4682" s="9"/>
      <c r="K4682" s="8"/>
      <c r="L4682" s="8"/>
      <c r="M4682" s="9"/>
      <c r="N4682" s="8"/>
      <c r="O4682" s="8"/>
      <c r="P4682" s="9"/>
      <c r="Q4682" s="8"/>
      <c r="R4682" s="8"/>
      <c r="S4682" s="9"/>
      <c r="T4682" s="8"/>
      <c r="U4682" s="8"/>
      <c r="V4682" s="9"/>
      <c r="W4682" s="8"/>
      <c r="X4682" s="8"/>
      <c r="Y4682" s="9"/>
      <c r="Z4682" s="8"/>
      <c r="AA4682" s="8"/>
      <c r="AB4682" s="9"/>
      <c r="AC4682" s="8"/>
      <c r="AD4682" s="8"/>
      <c r="AE4682" s="9"/>
      <c r="AF4682" s="8"/>
      <c r="AG4682" s="8"/>
      <c r="AH4682" s="9"/>
      <c r="AI4682" s="13"/>
      <c r="AJ4682" s="8"/>
      <c r="AK4682" s="8"/>
      <c r="AL4682" s="8"/>
      <c r="AM4682" s="3"/>
    </row>
    <row r="4683" spans="1:39" s="10" customFormat="1" ht="18.95" customHeight="1" x14ac:dyDescent="0.25">
      <c r="A4683" s="8"/>
      <c r="B4683" s="8"/>
      <c r="C4683" s="8"/>
      <c r="D4683" s="9"/>
      <c r="E4683" s="8"/>
      <c r="F4683" s="8"/>
      <c r="G4683" s="9"/>
      <c r="H4683" s="8"/>
      <c r="I4683" s="8"/>
      <c r="J4683" s="9"/>
      <c r="K4683" s="8"/>
      <c r="L4683" s="8"/>
      <c r="M4683" s="9"/>
      <c r="N4683" s="8"/>
      <c r="O4683" s="8"/>
      <c r="P4683" s="9"/>
      <c r="Q4683" s="8"/>
      <c r="R4683" s="8"/>
      <c r="S4683" s="9"/>
      <c r="T4683" s="8"/>
      <c r="U4683" s="8"/>
      <c r="V4683" s="9"/>
      <c r="W4683" s="8"/>
      <c r="X4683" s="8"/>
      <c r="Y4683" s="9"/>
      <c r="Z4683" s="8"/>
      <c r="AA4683" s="8"/>
      <c r="AB4683" s="9"/>
      <c r="AC4683" s="8"/>
      <c r="AD4683" s="8"/>
      <c r="AE4683" s="9"/>
      <c r="AF4683" s="8"/>
      <c r="AG4683" s="8"/>
      <c r="AH4683" s="9"/>
      <c r="AI4683" s="13"/>
      <c r="AJ4683" s="8"/>
      <c r="AK4683" s="8"/>
      <c r="AL4683" s="8"/>
      <c r="AM4683" s="3"/>
    </row>
    <row r="4684" spans="1:39" s="10" customFormat="1" ht="18.95" customHeight="1" x14ac:dyDescent="0.25">
      <c r="A4684" s="8"/>
      <c r="B4684" s="8"/>
      <c r="C4684" s="8"/>
      <c r="D4684" s="9"/>
      <c r="E4684" s="8"/>
      <c r="F4684" s="8"/>
      <c r="G4684" s="9"/>
      <c r="H4684" s="8"/>
      <c r="I4684" s="8"/>
      <c r="J4684" s="9"/>
      <c r="K4684" s="8"/>
      <c r="L4684" s="8"/>
      <c r="M4684" s="9"/>
      <c r="N4684" s="8"/>
      <c r="O4684" s="8"/>
      <c r="P4684" s="9"/>
      <c r="Q4684" s="8"/>
      <c r="R4684" s="8"/>
      <c r="S4684" s="9"/>
      <c r="T4684" s="8"/>
      <c r="U4684" s="8"/>
      <c r="V4684" s="9"/>
      <c r="W4684" s="8"/>
      <c r="X4684" s="8"/>
      <c r="Y4684" s="9"/>
      <c r="Z4684" s="8"/>
      <c r="AA4684" s="8"/>
      <c r="AB4684" s="9"/>
      <c r="AC4684" s="8"/>
      <c r="AD4684" s="8"/>
      <c r="AE4684" s="9"/>
      <c r="AF4684" s="8"/>
      <c r="AG4684" s="8"/>
      <c r="AH4684" s="9"/>
      <c r="AI4684" s="13"/>
      <c r="AJ4684" s="8"/>
      <c r="AK4684" s="8"/>
      <c r="AL4684" s="8"/>
      <c r="AM4684" s="3"/>
    </row>
    <row r="4685" spans="1:39" s="10" customFormat="1" ht="18.95" customHeight="1" x14ac:dyDescent="0.25">
      <c r="A4685" s="8"/>
      <c r="B4685" s="8"/>
      <c r="C4685" s="8"/>
      <c r="D4685" s="9"/>
      <c r="E4685" s="8"/>
      <c r="F4685" s="8"/>
      <c r="G4685" s="9"/>
      <c r="H4685" s="8"/>
      <c r="I4685" s="8"/>
      <c r="J4685" s="9"/>
      <c r="K4685" s="8"/>
      <c r="L4685" s="8"/>
      <c r="M4685" s="9"/>
      <c r="N4685" s="8"/>
      <c r="O4685" s="8"/>
      <c r="P4685" s="9"/>
      <c r="Q4685" s="8"/>
      <c r="R4685" s="8"/>
      <c r="S4685" s="9"/>
      <c r="T4685" s="8"/>
      <c r="U4685" s="8"/>
      <c r="V4685" s="9"/>
      <c r="W4685" s="8"/>
      <c r="X4685" s="8"/>
      <c r="Y4685" s="9"/>
      <c r="Z4685" s="8"/>
      <c r="AA4685" s="8"/>
      <c r="AB4685" s="9"/>
      <c r="AC4685" s="8"/>
      <c r="AD4685" s="8"/>
      <c r="AE4685" s="9"/>
      <c r="AF4685" s="8"/>
      <c r="AG4685" s="8"/>
      <c r="AH4685" s="9"/>
      <c r="AI4685" s="13"/>
      <c r="AJ4685" s="8"/>
      <c r="AK4685" s="8"/>
      <c r="AL4685" s="8"/>
      <c r="AM4685" s="3"/>
    </row>
    <row r="4686" spans="1:39" s="10" customFormat="1" ht="18.95" customHeight="1" x14ac:dyDescent="0.25">
      <c r="A4686" s="8"/>
      <c r="B4686" s="8"/>
      <c r="C4686" s="8"/>
      <c r="D4686" s="9"/>
      <c r="E4686" s="8"/>
      <c r="F4686" s="8"/>
      <c r="G4686" s="9"/>
      <c r="H4686" s="8"/>
      <c r="I4686" s="8"/>
      <c r="J4686" s="9"/>
      <c r="K4686" s="8"/>
      <c r="L4686" s="8"/>
      <c r="M4686" s="9"/>
      <c r="N4686" s="8"/>
      <c r="O4686" s="8"/>
      <c r="P4686" s="9"/>
      <c r="Q4686" s="8"/>
      <c r="R4686" s="8"/>
      <c r="S4686" s="9"/>
      <c r="T4686" s="8"/>
      <c r="U4686" s="8"/>
      <c r="V4686" s="9"/>
      <c r="W4686" s="8"/>
      <c r="X4686" s="8"/>
      <c r="Y4686" s="9"/>
      <c r="Z4686" s="8"/>
      <c r="AA4686" s="8"/>
      <c r="AB4686" s="9"/>
      <c r="AC4686" s="8"/>
      <c r="AD4686" s="8"/>
      <c r="AE4686" s="9"/>
      <c r="AF4686" s="8"/>
      <c r="AG4686" s="8"/>
      <c r="AH4686" s="9"/>
      <c r="AI4686" s="13"/>
      <c r="AJ4686" s="8"/>
      <c r="AK4686" s="8"/>
      <c r="AL4686" s="8"/>
      <c r="AM4686" s="3"/>
    </row>
    <row r="4687" spans="1:39" s="10" customFormat="1" ht="18.95" customHeight="1" x14ac:dyDescent="0.25">
      <c r="A4687" s="8"/>
      <c r="B4687" s="8"/>
      <c r="C4687" s="8"/>
      <c r="D4687" s="9"/>
      <c r="E4687" s="8"/>
      <c r="F4687" s="8"/>
      <c r="G4687" s="9"/>
      <c r="H4687" s="8"/>
      <c r="I4687" s="8"/>
      <c r="J4687" s="9"/>
      <c r="K4687" s="8"/>
      <c r="L4687" s="8"/>
      <c r="M4687" s="9"/>
      <c r="N4687" s="8"/>
      <c r="O4687" s="8"/>
      <c r="P4687" s="9"/>
      <c r="Q4687" s="8"/>
      <c r="R4687" s="8"/>
      <c r="S4687" s="9"/>
      <c r="T4687" s="8"/>
      <c r="U4687" s="8"/>
      <c r="V4687" s="9"/>
      <c r="W4687" s="8"/>
      <c r="X4687" s="8"/>
      <c r="Y4687" s="9"/>
      <c r="Z4687" s="8"/>
      <c r="AA4687" s="8"/>
      <c r="AB4687" s="9"/>
      <c r="AC4687" s="8"/>
      <c r="AD4687" s="8"/>
      <c r="AE4687" s="9"/>
      <c r="AF4687" s="8"/>
      <c r="AG4687" s="8"/>
      <c r="AH4687" s="9"/>
      <c r="AI4687" s="13"/>
      <c r="AJ4687" s="8"/>
      <c r="AK4687" s="8"/>
      <c r="AL4687" s="8"/>
      <c r="AM4687" s="3"/>
    </row>
    <row r="4688" spans="1:39" s="10" customFormat="1" ht="18.95" customHeight="1" x14ac:dyDescent="0.25">
      <c r="A4688" s="8"/>
      <c r="B4688" s="8"/>
      <c r="C4688" s="8"/>
      <c r="D4688" s="9"/>
      <c r="E4688" s="8"/>
      <c r="F4688" s="8"/>
      <c r="G4688" s="9"/>
      <c r="H4688" s="8"/>
      <c r="I4688" s="8"/>
      <c r="J4688" s="9"/>
      <c r="K4688" s="8"/>
      <c r="L4688" s="8"/>
      <c r="M4688" s="9"/>
      <c r="N4688" s="8"/>
      <c r="O4688" s="8"/>
      <c r="P4688" s="9"/>
      <c r="Q4688" s="8"/>
      <c r="R4688" s="8"/>
      <c r="S4688" s="9"/>
      <c r="T4688" s="8"/>
      <c r="U4688" s="8"/>
      <c r="V4688" s="9"/>
      <c r="W4688" s="8"/>
      <c r="X4688" s="8"/>
      <c r="Y4688" s="9"/>
      <c r="Z4688" s="8"/>
      <c r="AA4688" s="8"/>
      <c r="AB4688" s="9"/>
      <c r="AC4688" s="8"/>
      <c r="AD4688" s="8"/>
      <c r="AE4688" s="9"/>
      <c r="AF4688" s="8"/>
      <c r="AG4688" s="8"/>
      <c r="AH4688" s="9"/>
      <c r="AI4688" s="13"/>
      <c r="AJ4688" s="8"/>
      <c r="AK4688" s="8"/>
      <c r="AL4688" s="8"/>
      <c r="AM4688" s="3"/>
    </row>
    <row r="4689" spans="1:39" s="10" customFormat="1" ht="18.95" customHeight="1" x14ac:dyDescent="0.25">
      <c r="A4689" s="8"/>
      <c r="B4689" s="8"/>
      <c r="C4689" s="8"/>
      <c r="D4689" s="9"/>
      <c r="E4689" s="8"/>
      <c r="F4689" s="8"/>
      <c r="G4689" s="9"/>
      <c r="H4689" s="8"/>
      <c r="I4689" s="8"/>
      <c r="J4689" s="9"/>
      <c r="K4689" s="8"/>
      <c r="L4689" s="8"/>
      <c r="M4689" s="9"/>
      <c r="N4689" s="8"/>
      <c r="O4689" s="8"/>
      <c r="P4689" s="9"/>
      <c r="Q4689" s="8"/>
      <c r="R4689" s="8"/>
      <c r="S4689" s="9"/>
      <c r="T4689" s="8"/>
      <c r="U4689" s="8"/>
      <c r="V4689" s="9"/>
      <c r="W4689" s="8"/>
      <c r="X4689" s="8"/>
      <c r="Y4689" s="9"/>
      <c r="Z4689" s="8"/>
      <c r="AA4689" s="8"/>
      <c r="AB4689" s="9"/>
      <c r="AC4689" s="8"/>
      <c r="AD4689" s="8"/>
      <c r="AE4689" s="9"/>
      <c r="AF4689" s="8"/>
      <c r="AG4689" s="8"/>
      <c r="AH4689" s="9"/>
      <c r="AI4689" s="13"/>
      <c r="AJ4689" s="8"/>
      <c r="AK4689" s="8"/>
      <c r="AL4689" s="8"/>
      <c r="AM4689" s="3"/>
    </row>
    <row r="4690" spans="1:39" s="10" customFormat="1" ht="18.95" customHeight="1" x14ac:dyDescent="0.25">
      <c r="A4690" s="8"/>
      <c r="B4690" s="8"/>
      <c r="C4690" s="8"/>
      <c r="D4690" s="9"/>
      <c r="E4690" s="8"/>
      <c r="F4690" s="8"/>
      <c r="G4690" s="9"/>
      <c r="H4690" s="8"/>
      <c r="I4690" s="8"/>
      <c r="J4690" s="9"/>
      <c r="K4690" s="8"/>
      <c r="L4690" s="8"/>
      <c r="M4690" s="9"/>
      <c r="N4690" s="8"/>
      <c r="O4690" s="8"/>
      <c r="P4690" s="9"/>
      <c r="Q4690" s="8"/>
      <c r="R4690" s="8"/>
      <c r="S4690" s="9"/>
      <c r="T4690" s="8"/>
      <c r="U4690" s="8"/>
      <c r="V4690" s="9"/>
      <c r="W4690" s="8"/>
      <c r="X4690" s="8"/>
      <c r="Y4690" s="9"/>
      <c r="Z4690" s="8"/>
      <c r="AA4690" s="8"/>
      <c r="AB4690" s="9"/>
      <c r="AC4690" s="8"/>
      <c r="AD4690" s="8"/>
      <c r="AE4690" s="9"/>
      <c r="AF4690" s="8"/>
      <c r="AG4690" s="8"/>
      <c r="AH4690" s="9"/>
      <c r="AI4690" s="13"/>
      <c r="AJ4690" s="8"/>
      <c r="AK4690" s="8"/>
      <c r="AL4690" s="8"/>
      <c r="AM4690" s="3"/>
    </row>
    <row r="4691" spans="1:39" s="10" customFormat="1" ht="18.95" customHeight="1" x14ac:dyDescent="0.25">
      <c r="A4691" s="8"/>
      <c r="B4691" s="8"/>
      <c r="C4691" s="8"/>
      <c r="D4691" s="9"/>
      <c r="E4691" s="8"/>
      <c r="F4691" s="8"/>
      <c r="G4691" s="9"/>
      <c r="H4691" s="8"/>
      <c r="I4691" s="8"/>
      <c r="J4691" s="9"/>
      <c r="K4691" s="8"/>
      <c r="L4691" s="8"/>
      <c r="M4691" s="9"/>
      <c r="N4691" s="8"/>
      <c r="O4691" s="8"/>
      <c r="P4691" s="9"/>
      <c r="Q4691" s="8"/>
      <c r="R4691" s="8"/>
      <c r="S4691" s="9"/>
      <c r="T4691" s="8"/>
      <c r="U4691" s="8"/>
      <c r="V4691" s="9"/>
      <c r="W4691" s="8"/>
      <c r="X4691" s="8"/>
      <c r="Y4691" s="9"/>
      <c r="Z4691" s="8"/>
      <c r="AA4691" s="8"/>
      <c r="AB4691" s="9"/>
      <c r="AC4691" s="8"/>
      <c r="AD4691" s="8"/>
      <c r="AE4691" s="9"/>
      <c r="AF4691" s="8"/>
      <c r="AG4691" s="8"/>
      <c r="AH4691" s="9"/>
      <c r="AI4691" s="13"/>
      <c r="AJ4691" s="8"/>
      <c r="AK4691" s="8"/>
      <c r="AL4691" s="8"/>
      <c r="AM4691" s="3"/>
    </row>
    <row r="4692" spans="1:39" s="10" customFormat="1" ht="18.95" customHeight="1" x14ac:dyDescent="0.25">
      <c r="A4692" s="8"/>
      <c r="B4692" s="8"/>
      <c r="C4692" s="8"/>
      <c r="D4692" s="9"/>
      <c r="E4692" s="8"/>
      <c r="F4692" s="8"/>
      <c r="G4692" s="9"/>
      <c r="H4692" s="8"/>
      <c r="I4692" s="8"/>
      <c r="J4692" s="9"/>
      <c r="K4692" s="8"/>
      <c r="L4692" s="8"/>
      <c r="M4692" s="9"/>
      <c r="N4692" s="8"/>
      <c r="O4692" s="8"/>
      <c r="P4692" s="9"/>
      <c r="Q4692" s="8"/>
      <c r="R4692" s="8"/>
      <c r="S4692" s="9"/>
      <c r="T4692" s="8"/>
      <c r="U4692" s="8"/>
      <c r="V4692" s="9"/>
      <c r="W4692" s="8"/>
      <c r="X4692" s="8"/>
      <c r="Y4692" s="9"/>
      <c r="Z4692" s="8"/>
      <c r="AA4692" s="8"/>
      <c r="AB4692" s="9"/>
      <c r="AC4692" s="8"/>
      <c r="AD4692" s="8"/>
      <c r="AE4692" s="9"/>
      <c r="AF4692" s="8"/>
      <c r="AG4692" s="8"/>
      <c r="AH4692" s="9"/>
      <c r="AI4692" s="13"/>
      <c r="AJ4692" s="8"/>
      <c r="AK4692" s="8"/>
      <c r="AL4692" s="8"/>
      <c r="AM4692" s="3"/>
    </row>
    <row r="4693" spans="1:39" s="10" customFormat="1" ht="18.95" customHeight="1" x14ac:dyDescent="0.25">
      <c r="A4693" s="8"/>
      <c r="B4693" s="8"/>
      <c r="C4693" s="8"/>
      <c r="D4693" s="9"/>
      <c r="E4693" s="8"/>
      <c r="F4693" s="8"/>
      <c r="G4693" s="9"/>
      <c r="H4693" s="8"/>
      <c r="I4693" s="8"/>
      <c r="J4693" s="9"/>
      <c r="K4693" s="8"/>
      <c r="L4693" s="8"/>
      <c r="M4693" s="9"/>
      <c r="N4693" s="8"/>
      <c r="O4693" s="8"/>
      <c r="P4693" s="9"/>
      <c r="Q4693" s="8"/>
      <c r="R4693" s="8"/>
      <c r="S4693" s="9"/>
      <c r="T4693" s="8"/>
      <c r="U4693" s="8"/>
      <c r="V4693" s="9"/>
      <c r="W4693" s="8"/>
      <c r="X4693" s="8"/>
      <c r="Y4693" s="9"/>
      <c r="Z4693" s="8"/>
      <c r="AA4693" s="8"/>
      <c r="AB4693" s="9"/>
      <c r="AC4693" s="8"/>
      <c r="AD4693" s="8"/>
      <c r="AE4693" s="9"/>
      <c r="AF4693" s="8"/>
      <c r="AG4693" s="8"/>
      <c r="AH4693" s="9"/>
      <c r="AI4693" s="13"/>
      <c r="AJ4693" s="8"/>
      <c r="AK4693" s="8"/>
      <c r="AL4693" s="8"/>
      <c r="AM4693" s="3"/>
    </row>
    <row r="4694" spans="1:39" s="10" customFormat="1" ht="18.95" customHeight="1" x14ac:dyDescent="0.25">
      <c r="A4694" s="8"/>
      <c r="B4694" s="8"/>
      <c r="C4694" s="8"/>
      <c r="D4694" s="9"/>
      <c r="E4694" s="8"/>
      <c r="F4694" s="8"/>
      <c r="G4694" s="9"/>
      <c r="H4694" s="8"/>
      <c r="I4694" s="8"/>
      <c r="J4694" s="9"/>
      <c r="K4694" s="8"/>
      <c r="L4694" s="8"/>
      <c r="M4694" s="9"/>
      <c r="N4694" s="8"/>
      <c r="O4694" s="8"/>
      <c r="P4694" s="9"/>
      <c r="Q4694" s="8"/>
      <c r="R4694" s="8"/>
      <c r="S4694" s="9"/>
      <c r="T4694" s="8"/>
      <c r="U4694" s="8"/>
      <c r="V4694" s="9"/>
      <c r="W4694" s="8"/>
      <c r="X4694" s="8"/>
      <c r="Y4694" s="9"/>
      <c r="Z4694" s="8"/>
      <c r="AA4694" s="8"/>
      <c r="AB4694" s="9"/>
      <c r="AC4694" s="8"/>
      <c r="AD4694" s="8"/>
      <c r="AE4694" s="9"/>
      <c r="AF4694" s="8"/>
      <c r="AG4694" s="8"/>
      <c r="AH4694" s="9"/>
      <c r="AI4694" s="13"/>
      <c r="AJ4694" s="8"/>
      <c r="AK4694" s="8"/>
      <c r="AL4694" s="8"/>
      <c r="AM4694" s="3"/>
    </row>
    <row r="4695" spans="1:39" s="10" customFormat="1" ht="18.95" customHeight="1" x14ac:dyDescent="0.25">
      <c r="A4695" s="8"/>
      <c r="B4695" s="8"/>
      <c r="C4695" s="8"/>
      <c r="D4695" s="9"/>
      <c r="E4695" s="8"/>
      <c r="F4695" s="8"/>
      <c r="G4695" s="9"/>
      <c r="H4695" s="8"/>
      <c r="I4695" s="8"/>
      <c r="J4695" s="9"/>
      <c r="K4695" s="8"/>
      <c r="L4695" s="8"/>
      <c r="M4695" s="9"/>
      <c r="N4695" s="8"/>
      <c r="O4695" s="8"/>
      <c r="P4695" s="9"/>
      <c r="Q4695" s="8"/>
      <c r="R4695" s="8"/>
      <c r="S4695" s="9"/>
      <c r="T4695" s="8"/>
      <c r="U4695" s="8"/>
      <c r="V4695" s="9"/>
      <c r="W4695" s="8"/>
      <c r="X4695" s="8"/>
      <c r="Y4695" s="9"/>
      <c r="Z4695" s="8"/>
      <c r="AA4695" s="8"/>
      <c r="AB4695" s="9"/>
      <c r="AC4695" s="8"/>
      <c r="AD4695" s="8"/>
      <c r="AE4695" s="9"/>
      <c r="AF4695" s="8"/>
      <c r="AG4695" s="8"/>
      <c r="AH4695" s="9"/>
      <c r="AI4695" s="13"/>
      <c r="AJ4695" s="8"/>
      <c r="AK4695" s="8"/>
      <c r="AL4695" s="8"/>
      <c r="AM4695" s="3"/>
    </row>
    <row r="4696" spans="1:39" s="10" customFormat="1" ht="18.95" customHeight="1" x14ac:dyDescent="0.25">
      <c r="A4696" s="8"/>
      <c r="B4696" s="8"/>
      <c r="C4696" s="8"/>
      <c r="D4696" s="9"/>
      <c r="E4696" s="8"/>
      <c r="F4696" s="8"/>
      <c r="G4696" s="9"/>
      <c r="H4696" s="8"/>
      <c r="I4696" s="8"/>
      <c r="J4696" s="9"/>
      <c r="K4696" s="8"/>
      <c r="L4696" s="8"/>
      <c r="M4696" s="9"/>
      <c r="N4696" s="8"/>
      <c r="O4696" s="8"/>
      <c r="P4696" s="9"/>
      <c r="Q4696" s="8"/>
      <c r="R4696" s="8"/>
      <c r="S4696" s="9"/>
      <c r="T4696" s="8"/>
      <c r="U4696" s="8"/>
      <c r="V4696" s="9"/>
      <c r="W4696" s="8"/>
      <c r="X4696" s="8"/>
      <c r="Y4696" s="9"/>
      <c r="Z4696" s="8"/>
      <c r="AA4696" s="8"/>
      <c r="AB4696" s="9"/>
      <c r="AC4696" s="8"/>
      <c r="AD4696" s="8"/>
      <c r="AE4696" s="9"/>
      <c r="AF4696" s="8"/>
      <c r="AG4696" s="8"/>
      <c r="AH4696" s="9"/>
      <c r="AI4696" s="13"/>
      <c r="AJ4696" s="8"/>
      <c r="AK4696" s="8"/>
      <c r="AL4696" s="8"/>
      <c r="AM4696" s="3"/>
    </row>
    <row r="4697" spans="1:39" s="10" customFormat="1" ht="18.95" customHeight="1" x14ac:dyDescent="0.25">
      <c r="A4697" s="8"/>
      <c r="B4697" s="8"/>
      <c r="C4697" s="8"/>
      <c r="D4697" s="9"/>
      <c r="E4697" s="8"/>
      <c r="F4697" s="8"/>
      <c r="G4697" s="9"/>
      <c r="H4697" s="8"/>
      <c r="I4697" s="8"/>
      <c r="J4697" s="9"/>
      <c r="K4697" s="8"/>
      <c r="L4697" s="8"/>
      <c r="M4697" s="9"/>
      <c r="N4697" s="8"/>
      <c r="O4697" s="8"/>
      <c r="P4697" s="9"/>
      <c r="Q4697" s="8"/>
      <c r="R4697" s="8"/>
      <c r="S4697" s="9"/>
      <c r="T4697" s="8"/>
      <c r="U4697" s="8"/>
      <c r="V4697" s="9"/>
      <c r="W4697" s="8"/>
      <c r="X4697" s="8"/>
      <c r="Y4697" s="9"/>
      <c r="Z4697" s="8"/>
      <c r="AA4697" s="8"/>
      <c r="AB4697" s="9"/>
      <c r="AC4697" s="8"/>
      <c r="AD4697" s="8"/>
      <c r="AE4697" s="9"/>
      <c r="AF4697" s="8"/>
      <c r="AG4697" s="8"/>
      <c r="AH4697" s="9"/>
      <c r="AI4697" s="13"/>
      <c r="AJ4697" s="8"/>
      <c r="AK4697" s="8"/>
      <c r="AL4697" s="8"/>
      <c r="AM4697" s="3"/>
    </row>
    <row r="4698" spans="1:39" s="10" customFormat="1" ht="18.95" customHeight="1" x14ac:dyDescent="0.25">
      <c r="A4698" s="8"/>
      <c r="B4698" s="8"/>
      <c r="C4698" s="8"/>
      <c r="D4698" s="9"/>
      <c r="E4698" s="8"/>
      <c r="F4698" s="8"/>
      <c r="G4698" s="9"/>
      <c r="H4698" s="8"/>
      <c r="I4698" s="8"/>
      <c r="J4698" s="9"/>
      <c r="K4698" s="8"/>
      <c r="L4698" s="8"/>
      <c r="M4698" s="9"/>
      <c r="N4698" s="8"/>
      <c r="O4698" s="8"/>
      <c r="P4698" s="9"/>
      <c r="Q4698" s="8"/>
      <c r="R4698" s="8"/>
      <c r="S4698" s="9"/>
      <c r="T4698" s="8"/>
      <c r="U4698" s="8"/>
      <c r="V4698" s="9"/>
      <c r="W4698" s="8"/>
      <c r="X4698" s="8"/>
      <c r="Y4698" s="9"/>
      <c r="Z4698" s="8"/>
      <c r="AA4698" s="8"/>
      <c r="AB4698" s="9"/>
      <c r="AC4698" s="8"/>
      <c r="AD4698" s="8"/>
      <c r="AE4698" s="9"/>
      <c r="AF4698" s="8"/>
      <c r="AG4698" s="8"/>
      <c r="AH4698" s="9"/>
      <c r="AI4698" s="13"/>
      <c r="AJ4698" s="8"/>
      <c r="AK4698" s="8"/>
      <c r="AL4698" s="8"/>
      <c r="AM4698" s="3"/>
    </row>
    <row r="4699" spans="1:39" s="10" customFormat="1" ht="18.95" customHeight="1" x14ac:dyDescent="0.25">
      <c r="A4699" s="8"/>
      <c r="B4699" s="8"/>
      <c r="C4699" s="8"/>
      <c r="D4699" s="9"/>
      <c r="E4699" s="8"/>
      <c r="F4699" s="8"/>
      <c r="G4699" s="9"/>
      <c r="H4699" s="8"/>
      <c r="I4699" s="8"/>
      <c r="J4699" s="9"/>
      <c r="K4699" s="8"/>
      <c r="L4699" s="8"/>
      <c r="M4699" s="9"/>
      <c r="N4699" s="8"/>
      <c r="O4699" s="8"/>
      <c r="P4699" s="9"/>
      <c r="Q4699" s="8"/>
      <c r="R4699" s="8"/>
      <c r="S4699" s="9"/>
      <c r="T4699" s="8"/>
      <c r="U4699" s="8"/>
      <c r="V4699" s="9"/>
      <c r="W4699" s="8"/>
      <c r="X4699" s="8"/>
      <c r="Y4699" s="9"/>
      <c r="Z4699" s="8"/>
      <c r="AA4699" s="8"/>
      <c r="AB4699" s="9"/>
      <c r="AC4699" s="8"/>
      <c r="AD4699" s="8"/>
      <c r="AE4699" s="9"/>
      <c r="AF4699" s="8"/>
      <c r="AG4699" s="8"/>
      <c r="AH4699" s="9"/>
      <c r="AI4699" s="13"/>
      <c r="AJ4699" s="8"/>
      <c r="AK4699" s="8"/>
      <c r="AL4699" s="8"/>
      <c r="AM4699" s="3"/>
    </row>
    <row r="4700" spans="1:39" s="10" customFormat="1" ht="18.95" customHeight="1" x14ac:dyDescent="0.25">
      <c r="A4700" s="8"/>
      <c r="B4700" s="8"/>
      <c r="C4700" s="8"/>
      <c r="D4700" s="9"/>
      <c r="E4700" s="8"/>
      <c r="F4700" s="8"/>
      <c r="G4700" s="9"/>
      <c r="H4700" s="8"/>
      <c r="I4700" s="8"/>
      <c r="J4700" s="9"/>
      <c r="K4700" s="8"/>
      <c r="L4700" s="8"/>
      <c r="M4700" s="9"/>
      <c r="N4700" s="8"/>
      <c r="O4700" s="8"/>
      <c r="P4700" s="9"/>
      <c r="Q4700" s="8"/>
      <c r="R4700" s="8"/>
      <c r="S4700" s="9"/>
      <c r="T4700" s="8"/>
      <c r="U4700" s="8"/>
      <c r="V4700" s="9"/>
      <c r="W4700" s="8"/>
      <c r="X4700" s="8"/>
      <c r="Y4700" s="9"/>
      <c r="Z4700" s="8"/>
      <c r="AA4700" s="8"/>
      <c r="AB4700" s="9"/>
      <c r="AC4700" s="8"/>
      <c r="AD4700" s="8"/>
      <c r="AE4700" s="9"/>
      <c r="AF4700" s="8"/>
      <c r="AG4700" s="8"/>
      <c r="AH4700" s="9"/>
      <c r="AI4700" s="13"/>
      <c r="AJ4700" s="8"/>
      <c r="AK4700" s="8"/>
      <c r="AL4700" s="8"/>
      <c r="AM4700" s="3"/>
    </row>
    <row r="4701" spans="1:39" s="10" customFormat="1" ht="18.95" customHeight="1" x14ac:dyDescent="0.25">
      <c r="A4701" s="8"/>
      <c r="B4701" s="8"/>
      <c r="C4701" s="8"/>
      <c r="D4701" s="9"/>
      <c r="E4701" s="8"/>
      <c r="F4701" s="8"/>
      <c r="G4701" s="9"/>
      <c r="H4701" s="8"/>
      <c r="I4701" s="8"/>
      <c r="J4701" s="9"/>
      <c r="K4701" s="8"/>
      <c r="L4701" s="8"/>
      <c r="M4701" s="9"/>
      <c r="N4701" s="8"/>
      <c r="O4701" s="8"/>
      <c r="P4701" s="9"/>
      <c r="Q4701" s="8"/>
      <c r="R4701" s="8"/>
      <c r="S4701" s="9"/>
      <c r="T4701" s="8"/>
      <c r="U4701" s="8"/>
      <c r="V4701" s="9"/>
      <c r="W4701" s="8"/>
      <c r="X4701" s="8"/>
      <c r="Y4701" s="9"/>
      <c r="Z4701" s="8"/>
      <c r="AA4701" s="8"/>
      <c r="AB4701" s="9"/>
      <c r="AC4701" s="8"/>
      <c r="AD4701" s="8"/>
      <c r="AE4701" s="9"/>
      <c r="AF4701" s="8"/>
      <c r="AG4701" s="8"/>
      <c r="AH4701" s="9"/>
      <c r="AI4701" s="13"/>
      <c r="AJ4701" s="8"/>
      <c r="AK4701" s="8"/>
      <c r="AL4701" s="8"/>
      <c r="AM4701" s="3"/>
    </row>
    <row r="4702" spans="1:39" s="10" customFormat="1" ht="18.95" customHeight="1" x14ac:dyDescent="0.25">
      <c r="A4702" s="8"/>
      <c r="B4702" s="8"/>
      <c r="C4702" s="8"/>
      <c r="D4702" s="9"/>
      <c r="E4702" s="8"/>
      <c r="F4702" s="8"/>
      <c r="G4702" s="9"/>
      <c r="H4702" s="8"/>
      <c r="I4702" s="8"/>
      <c r="J4702" s="9"/>
      <c r="K4702" s="8"/>
      <c r="L4702" s="8"/>
      <c r="M4702" s="9"/>
      <c r="N4702" s="8"/>
      <c r="O4702" s="8"/>
      <c r="P4702" s="9"/>
      <c r="Q4702" s="8"/>
      <c r="R4702" s="8"/>
      <c r="S4702" s="9"/>
      <c r="T4702" s="8"/>
      <c r="U4702" s="8"/>
      <c r="V4702" s="9"/>
      <c r="W4702" s="8"/>
      <c r="X4702" s="8"/>
      <c r="Y4702" s="9"/>
      <c r="Z4702" s="8"/>
      <c r="AA4702" s="8"/>
      <c r="AB4702" s="9"/>
      <c r="AC4702" s="8"/>
      <c r="AD4702" s="8"/>
      <c r="AE4702" s="9"/>
      <c r="AF4702" s="8"/>
      <c r="AG4702" s="8"/>
      <c r="AH4702" s="9"/>
      <c r="AI4702" s="13"/>
      <c r="AJ4702" s="8"/>
      <c r="AK4702" s="8"/>
      <c r="AL4702" s="8"/>
      <c r="AM4702" s="3"/>
    </row>
    <row r="4703" spans="1:39" s="10" customFormat="1" ht="18.95" customHeight="1" x14ac:dyDescent="0.25">
      <c r="A4703" s="8"/>
      <c r="B4703" s="8"/>
      <c r="C4703" s="8"/>
      <c r="D4703" s="9"/>
      <c r="E4703" s="8"/>
      <c r="F4703" s="8"/>
      <c r="G4703" s="9"/>
      <c r="H4703" s="8"/>
      <c r="I4703" s="8"/>
      <c r="J4703" s="9"/>
      <c r="K4703" s="8"/>
      <c r="L4703" s="8"/>
      <c r="M4703" s="9"/>
      <c r="N4703" s="8"/>
      <c r="O4703" s="8"/>
      <c r="P4703" s="9"/>
      <c r="Q4703" s="8"/>
      <c r="R4703" s="8"/>
      <c r="S4703" s="9"/>
      <c r="T4703" s="8"/>
      <c r="U4703" s="8"/>
      <c r="V4703" s="9"/>
      <c r="W4703" s="8"/>
      <c r="X4703" s="8"/>
      <c r="Y4703" s="9"/>
      <c r="Z4703" s="8"/>
      <c r="AA4703" s="8"/>
      <c r="AB4703" s="9"/>
      <c r="AC4703" s="8"/>
      <c r="AD4703" s="8"/>
      <c r="AE4703" s="9"/>
      <c r="AF4703" s="8"/>
      <c r="AG4703" s="8"/>
      <c r="AH4703" s="9"/>
      <c r="AI4703" s="13"/>
      <c r="AJ4703" s="8"/>
      <c r="AK4703" s="8"/>
      <c r="AL4703" s="8"/>
      <c r="AM4703" s="3"/>
    </row>
    <row r="4704" spans="1:39" s="10" customFormat="1" ht="18.95" customHeight="1" x14ac:dyDescent="0.25">
      <c r="A4704" s="8"/>
      <c r="B4704" s="8"/>
      <c r="C4704" s="8"/>
      <c r="D4704" s="9"/>
      <c r="E4704" s="8"/>
      <c r="F4704" s="8"/>
      <c r="G4704" s="9"/>
      <c r="H4704" s="8"/>
      <c r="I4704" s="8"/>
      <c r="J4704" s="9"/>
      <c r="K4704" s="8"/>
      <c r="L4704" s="8"/>
      <c r="M4704" s="9"/>
      <c r="N4704" s="8"/>
      <c r="O4704" s="8"/>
      <c r="P4704" s="9"/>
      <c r="Q4704" s="8"/>
      <c r="R4704" s="8"/>
      <c r="S4704" s="9"/>
      <c r="T4704" s="8"/>
      <c r="U4704" s="8"/>
      <c r="V4704" s="9"/>
      <c r="W4704" s="8"/>
      <c r="X4704" s="8"/>
      <c r="Y4704" s="9"/>
      <c r="Z4704" s="8"/>
      <c r="AA4704" s="8"/>
      <c r="AB4704" s="9"/>
      <c r="AC4704" s="8"/>
      <c r="AD4704" s="8"/>
      <c r="AE4704" s="9"/>
      <c r="AF4704" s="8"/>
      <c r="AG4704" s="8"/>
      <c r="AH4704" s="9"/>
      <c r="AI4704" s="13"/>
      <c r="AJ4704" s="8"/>
      <c r="AK4704" s="8"/>
      <c r="AL4704" s="8"/>
      <c r="AM4704" s="3"/>
    </row>
    <row r="4705" spans="1:39" s="10" customFormat="1" ht="18.95" customHeight="1" x14ac:dyDescent="0.25">
      <c r="A4705" s="8"/>
      <c r="B4705" s="8"/>
      <c r="C4705" s="8"/>
      <c r="D4705" s="9"/>
      <c r="E4705" s="8"/>
      <c r="F4705" s="8"/>
      <c r="G4705" s="9"/>
      <c r="H4705" s="8"/>
      <c r="I4705" s="8"/>
      <c r="J4705" s="9"/>
      <c r="K4705" s="8"/>
      <c r="L4705" s="8"/>
      <c r="M4705" s="9"/>
      <c r="N4705" s="8"/>
      <c r="O4705" s="8"/>
      <c r="P4705" s="9"/>
      <c r="Q4705" s="8"/>
      <c r="R4705" s="8"/>
      <c r="S4705" s="9"/>
      <c r="T4705" s="8"/>
      <c r="U4705" s="8"/>
      <c r="V4705" s="9"/>
      <c r="W4705" s="8"/>
      <c r="X4705" s="8"/>
      <c r="Y4705" s="9"/>
      <c r="Z4705" s="8"/>
      <c r="AA4705" s="8"/>
      <c r="AB4705" s="9"/>
      <c r="AC4705" s="8"/>
      <c r="AD4705" s="8"/>
      <c r="AE4705" s="9"/>
      <c r="AF4705" s="8"/>
      <c r="AG4705" s="8"/>
      <c r="AH4705" s="9"/>
      <c r="AI4705" s="13"/>
      <c r="AJ4705" s="8"/>
      <c r="AK4705" s="8"/>
      <c r="AL4705" s="8"/>
      <c r="AM4705" s="3"/>
    </row>
    <row r="4706" spans="1:39" s="10" customFormat="1" ht="18.95" customHeight="1" x14ac:dyDescent="0.25">
      <c r="A4706" s="8"/>
      <c r="B4706" s="8"/>
      <c r="C4706" s="8"/>
      <c r="D4706" s="9"/>
      <c r="E4706" s="8"/>
      <c r="F4706" s="8"/>
      <c r="G4706" s="9"/>
      <c r="H4706" s="8"/>
      <c r="I4706" s="8"/>
      <c r="J4706" s="9"/>
      <c r="K4706" s="8"/>
      <c r="L4706" s="8"/>
      <c r="M4706" s="9"/>
      <c r="N4706" s="8"/>
      <c r="O4706" s="8"/>
      <c r="P4706" s="9"/>
      <c r="Q4706" s="8"/>
      <c r="R4706" s="8"/>
      <c r="S4706" s="9"/>
      <c r="T4706" s="8"/>
      <c r="U4706" s="8"/>
      <c r="V4706" s="9"/>
      <c r="W4706" s="8"/>
      <c r="X4706" s="8"/>
      <c r="Y4706" s="9"/>
      <c r="Z4706" s="8"/>
      <c r="AA4706" s="8"/>
      <c r="AB4706" s="9"/>
      <c r="AC4706" s="8"/>
      <c r="AD4706" s="8"/>
      <c r="AE4706" s="9"/>
      <c r="AF4706" s="8"/>
      <c r="AG4706" s="8"/>
      <c r="AH4706" s="9"/>
      <c r="AI4706" s="13"/>
      <c r="AJ4706" s="8"/>
      <c r="AK4706" s="8"/>
      <c r="AL4706" s="8"/>
      <c r="AM4706" s="3"/>
    </row>
    <row r="4707" spans="1:39" s="10" customFormat="1" ht="18.95" customHeight="1" x14ac:dyDescent="0.25">
      <c r="A4707" s="8"/>
      <c r="B4707" s="8"/>
      <c r="C4707" s="8"/>
      <c r="D4707" s="9"/>
      <c r="E4707" s="8"/>
      <c r="F4707" s="8"/>
      <c r="G4707" s="9"/>
      <c r="H4707" s="8"/>
      <c r="I4707" s="8"/>
      <c r="J4707" s="9"/>
      <c r="K4707" s="8"/>
      <c r="L4707" s="8"/>
      <c r="M4707" s="9"/>
      <c r="N4707" s="8"/>
      <c r="O4707" s="8"/>
      <c r="P4707" s="9"/>
      <c r="Q4707" s="8"/>
      <c r="R4707" s="8"/>
      <c r="S4707" s="9"/>
      <c r="T4707" s="8"/>
      <c r="U4707" s="8"/>
      <c r="V4707" s="9"/>
      <c r="W4707" s="8"/>
      <c r="X4707" s="8"/>
      <c r="Y4707" s="9"/>
      <c r="Z4707" s="8"/>
      <c r="AA4707" s="8"/>
      <c r="AB4707" s="9"/>
      <c r="AC4707" s="8"/>
      <c r="AD4707" s="8"/>
      <c r="AE4707" s="9"/>
      <c r="AF4707" s="8"/>
      <c r="AG4707" s="8"/>
      <c r="AH4707" s="9"/>
      <c r="AI4707" s="13"/>
      <c r="AJ4707" s="8"/>
      <c r="AK4707" s="8"/>
      <c r="AL4707" s="8"/>
      <c r="AM4707" s="3"/>
    </row>
    <row r="4708" spans="1:39" s="10" customFormat="1" ht="18.95" customHeight="1" x14ac:dyDescent="0.25">
      <c r="A4708" s="8"/>
      <c r="B4708" s="8"/>
      <c r="C4708" s="8"/>
      <c r="D4708" s="9"/>
      <c r="E4708" s="8"/>
      <c r="F4708" s="8"/>
      <c r="G4708" s="9"/>
      <c r="H4708" s="8"/>
      <c r="I4708" s="8"/>
      <c r="J4708" s="9"/>
      <c r="K4708" s="8"/>
      <c r="L4708" s="8"/>
      <c r="M4708" s="9"/>
      <c r="N4708" s="8"/>
      <c r="O4708" s="8"/>
      <c r="P4708" s="9"/>
      <c r="Q4708" s="8"/>
      <c r="R4708" s="8"/>
      <c r="S4708" s="9"/>
      <c r="T4708" s="8"/>
      <c r="U4708" s="8"/>
      <c r="V4708" s="9"/>
      <c r="W4708" s="8"/>
      <c r="X4708" s="8"/>
      <c r="Y4708" s="9"/>
      <c r="Z4708" s="8"/>
      <c r="AA4708" s="8"/>
      <c r="AB4708" s="9"/>
      <c r="AC4708" s="8"/>
      <c r="AD4708" s="8"/>
      <c r="AE4708" s="9"/>
      <c r="AF4708" s="8"/>
      <c r="AG4708" s="8"/>
      <c r="AH4708" s="9"/>
      <c r="AI4708" s="13"/>
      <c r="AJ4708" s="8"/>
      <c r="AK4708" s="8"/>
      <c r="AL4708" s="8"/>
      <c r="AM4708" s="3"/>
    </row>
    <row r="4709" spans="1:39" s="10" customFormat="1" ht="18.95" customHeight="1" x14ac:dyDescent="0.25">
      <c r="A4709" s="8"/>
      <c r="B4709" s="8"/>
      <c r="C4709" s="8"/>
      <c r="D4709" s="9"/>
      <c r="E4709" s="8"/>
      <c r="F4709" s="8"/>
      <c r="G4709" s="9"/>
      <c r="H4709" s="8"/>
      <c r="I4709" s="8"/>
      <c r="J4709" s="9"/>
      <c r="K4709" s="8"/>
      <c r="L4709" s="8"/>
      <c r="M4709" s="9"/>
      <c r="N4709" s="8"/>
      <c r="O4709" s="8"/>
      <c r="P4709" s="9"/>
      <c r="Q4709" s="8"/>
      <c r="R4709" s="8"/>
      <c r="S4709" s="9"/>
      <c r="T4709" s="8"/>
      <c r="U4709" s="8"/>
      <c r="V4709" s="9"/>
      <c r="W4709" s="8"/>
      <c r="X4709" s="8"/>
      <c r="Y4709" s="9"/>
      <c r="Z4709" s="8"/>
      <c r="AA4709" s="8"/>
      <c r="AB4709" s="9"/>
      <c r="AC4709" s="8"/>
      <c r="AD4709" s="8"/>
      <c r="AE4709" s="9"/>
      <c r="AF4709" s="8"/>
      <c r="AG4709" s="8"/>
      <c r="AH4709" s="9"/>
      <c r="AI4709" s="13"/>
      <c r="AJ4709" s="8"/>
      <c r="AK4709" s="8"/>
      <c r="AL4709" s="8"/>
      <c r="AM4709" s="3"/>
    </row>
    <row r="4710" spans="1:39" s="10" customFormat="1" ht="18.95" customHeight="1" x14ac:dyDescent="0.25">
      <c r="A4710" s="8"/>
      <c r="B4710" s="8"/>
      <c r="C4710" s="8"/>
      <c r="D4710" s="9"/>
      <c r="E4710" s="8"/>
      <c r="F4710" s="8"/>
      <c r="G4710" s="9"/>
      <c r="H4710" s="8"/>
      <c r="I4710" s="8"/>
      <c r="J4710" s="9"/>
      <c r="K4710" s="8"/>
      <c r="L4710" s="8"/>
      <c r="M4710" s="9"/>
      <c r="N4710" s="8"/>
      <c r="O4710" s="8"/>
      <c r="P4710" s="9"/>
      <c r="Q4710" s="8"/>
      <c r="R4710" s="8"/>
      <c r="S4710" s="9"/>
      <c r="T4710" s="8"/>
      <c r="U4710" s="8"/>
      <c r="V4710" s="9"/>
      <c r="W4710" s="8"/>
      <c r="X4710" s="8"/>
      <c r="Y4710" s="9"/>
      <c r="Z4710" s="8"/>
      <c r="AA4710" s="8"/>
      <c r="AB4710" s="9"/>
      <c r="AC4710" s="8"/>
      <c r="AD4710" s="8"/>
      <c r="AE4710" s="9"/>
      <c r="AF4710" s="8"/>
      <c r="AG4710" s="8"/>
      <c r="AH4710" s="9"/>
      <c r="AI4710" s="13"/>
      <c r="AJ4710" s="8"/>
      <c r="AK4710" s="8"/>
      <c r="AL4710" s="8"/>
      <c r="AM4710" s="3"/>
    </row>
    <row r="4711" spans="1:39" s="10" customFormat="1" ht="18.95" customHeight="1" x14ac:dyDescent="0.25">
      <c r="A4711" s="8"/>
      <c r="B4711" s="8"/>
      <c r="C4711" s="8"/>
      <c r="D4711" s="9"/>
      <c r="E4711" s="8"/>
      <c r="F4711" s="8"/>
      <c r="G4711" s="9"/>
      <c r="H4711" s="8"/>
      <c r="I4711" s="8"/>
      <c r="J4711" s="9"/>
      <c r="K4711" s="8"/>
      <c r="L4711" s="8"/>
      <c r="M4711" s="9"/>
      <c r="N4711" s="8"/>
      <c r="O4711" s="8"/>
      <c r="P4711" s="9"/>
      <c r="Q4711" s="8"/>
      <c r="R4711" s="8"/>
      <c r="S4711" s="9"/>
      <c r="T4711" s="8"/>
      <c r="U4711" s="8"/>
      <c r="V4711" s="9"/>
      <c r="W4711" s="8"/>
      <c r="X4711" s="8"/>
      <c r="Y4711" s="9"/>
      <c r="Z4711" s="8"/>
      <c r="AA4711" s="8"/>
      <c r="AB4711" s="9"/>
      <c r="AC4711" s="8"/>
      <c r="AD4711" s="8"/>
      <c r="AE4711" s="9"/>
      <c r="AF4711" s="8"/>
      <c r="AG4711" s="8"/>
      <c r="AH4711" s="9"/>
      <c r="AI4711" s="13"/>
      <c r="AJ4711" s="8"/>
      <c r="AK4711" s="8"/>
      <c r="AL4711" s="8"/>
      <c r="AM4711" s="3"/>
    </row>
    <row r="4712" spans="1:39" s="10" customFormat="1" ht="18.95" customHeight="1" x14ac:dyDescent="0.25">
      <c r="A4712" s="8"/>
      <c r="B4712" s="8"/>
      <c r="C4712" s="8"/>
      <c r="D4712" s="9"/>
      <c r="E4712" s="8"/>
      <c r="F4712" s="8"/>
      <c r="G4712" s="9"/>
      <c r="H4712" s="8"/>
      <c r="I4712" s="8"/>
      <c r="J4712" s="9"/>
      <c r="K4712" s="8"/>
      <c r="L4712" s="8"/>
      <c r="M4712" s="9"/>
      <c r="N4712" s="8"/>
      <c r="O4712" s="8"/>
      <c r="P4712" s="9"/>
      <c r="Q4712" s="8"/>
      <c r="R4712" s="8"/>
      <c r="S4712" s="9"/>
      <c r="T4712" s="8"/>
      <c r="U4712" s="8"/>
      <c r="V4712" s="9"/>
      <c r="W4712" s="8"/>
      <c r="X4712" s="8"/>
      <c r="Y4712" s="9"/>
      <c r="Z4712" s="8"/>
      <c r="AA4712" s="8"/>
      <c r="AB4712" s="9"/>
      <c r="AC4712" s="8"/>
      <c r="AD4712" s="8"/>
      <c r="AE4712" s="9"/>
      <c r="AF4712" s="8"/>
      <c r="AG4712" s="8"/>
      <c r="AH4712" s="9"/>
      <c r="AI4712" s="13"/>
      <c r="AJ4712" s="8"/>
      <c r="AK4712" s="8"/>
      <c r="AL4712" s="8"/>
      <c r="AM4712" s="3"/>
    </row>
    <row r="4713" spans="1:39" s="10" customFormat="1" ht="18.95" customHeight="1" x14ac:dyDescent="0.25">
      <c r="A4713" s="8"/>
      <c r="B4713" s="8"/>
      <c r="C4713" s="8"/>
      <c r="D4713" s="9"/>
      <c r="E4713" s="8"/>
      <c r="F4713" s="8"/>
      <c r="G4713" s="9"/>
      <c r="H4713" s="8"/>
      <c r="I4713" s="8"/>
      <c r="J4713" s="9"/>
      <c r="K4713" s="8"/>
      <c r="L4713" s="8"/>
      <c r="M4713" s="9"/>
      <c r="N4713" s="8"/>
      <c r="O4713" s="8"/>
      <c r="P4713" s="9"/>
      <c r="Q4713" s="8"/>
      <c r="R4713" s="8"/>
      <c r="S4713" s="9"/>
      <c r="T4713" s="8"/>
      <c r="U4713" s="8"/>
      <c r="V4713" s="9"/>
      <c r="W4713" s="8"/>
      <c r="X4713" s="8"/>
      <c r="Y4713" s="9"/>
      <c r="Z4713" s="8"/>
      <c r="AA4713" s="8"/>
      <c r="AB4713" s="9"/>
      <c r="AC4713" s="8"/>
      <c r="AD4713" s="8"/>
      <c r="AE4713" s="9"/>
      <c r="AF4713" s="8"/>
      <c r="AG4713" s="8"/>
      <c r="AH4713" s="9"/>
      <c r="AI4713" s="13"/>
      <c r="AJ4713" s="8"/>
      <c r="AK4713" s="8"/>
      <c r="AL4713" s="8"/>
      <c r="AM4713" s="3"/>
    </row>
    <row r="4714" spans="1:39" s="10" customFormat="1" ht="18.95" customHeight="1" x14ac:dyDescent="0.25">
      <c r="A4714" s="8"/>
      <c r="B4714" s="8"/>
      <c r="C4714" s="8"/>
      <c r="D4714" s="9"/>
      <c r="E4714" s="8"/>
      <c r="F4714" s="8"/>
      <c r="G4714" s="9"/>
      <c r="H4714" s="8"/>
      <c r="I4714" s="8"/>
      <c r="J4714" s="9"/>
      <c r="K4714" s="8"/>
      <c r="L4714" s="8"/>
      <c r="M4714" s="9"/>
      <c r="N4714" s="8"/>
      <c r="O4714" s="8"/>
      <c r="P4714" s="9"/>
      <c r="Q4714" s="8"/>
      <c r="R4714" s="8"/>
      <c r="S4714" s="9"/>
      <c r="T4714" s="8"/>
      <c r="U4714" s="8"/>
      <c r="V4714" s="9"/>
      <c r="W4714" s="8"/>
      <c r="X4714" s="8"/>
      <c r="Y4714" s="9"/>
      <c r="Z4714" s="8"/>
      <c r="AA4714" s="8"/>
      <c r="AB4714" s="9"/>
      <c r="AC4714" s="8"/>
      <c r="AD4714" s="8"/>
      <c r="AE4714" s="9"/>
      <c r="AF4714" s="8"/>
      <c r="AG4714" s="8"/>
      <c r="AH4714" s="9"/>
      <c r="AI4714" s="13"/>
      <c r="AJ4714" s="8"/>
      <c r="AK4714" s="8"/>
      <c r="AL4714" s="8"/>
      <c r="AM4714" s="3"/>
    </row>
    <row r="4715" spans="1:39" s="10" customFormat="1" ht="18.95" customHeight="1" x14ac:dyDescent="0.25">
      <c r="A4715" s="8"/>
      <c r="B4715" s="8"/>
      <c r="C4715" s="8"/>
      <c r="D4715" s="9"/>
      <c r="E4715" s="8"/>
      <c r="F4715" s="8"/>
      <c r="G4715" s="9"/>
      <c r="H4715" s="8"/>
      <c r="I4715" s="8"/>
      <c r="J4715" s="9"/>
      <c r="K4715" s="8"/>
      <c r="L4715" s="8"/>
      <c r="M4715" s="9"/>
      <c r="N4715" s="8"/>
      <c r="O4715" s="8"/>
      <c r="P4715" s="9"/>
      <c r="Q4715" s="8"/>
      <c r="R4715" s="8"/>
      <c r="S4715" s="9"/>
      <c r="T4715" s="8"/>
      <c r="U4715" s="8"/>
      <c r="V4715" s="9"/>
      <c r="W4715" s="8"/>
      <c r="X4715" s="8"/>
      <c r="Y4715" s="9"/>
      <c r="Z4715" s="8"/>
      <c r="AA4715" s="8"/>
      <c r="AB4715" s="9"/>
      <c r="AC4715" s="8"/>
      <c r="AD4715" s="8"/>
      <c r="AE4715" s="9"/>
      <c r="AF4715" s="8"/>
      <c r="AG4715" s="8"/>
      <c r="AH4715" s="9"/>
      <c r="AI4715" s="13"/>
      <c r="AJ4715" s="8"/>
      <c r="AK4715" s="8"/>
      <c r="AL4715" s="8"/>
      <c r="AM4715" s="3"/>
    </row>
    <row r="4716" spans="1:39" s="10" customFormat="1" ht="18.95" customHeight="1" x14ac:dyDescent="0.25">
      <c r="A4716" s="8"/>
      <c r="B4716" s="8"/>
      <c r="C4716" s="8"/>
      <c r="D4716" s="9"/>
      <c r="E4716" s="8"/>
      <c r="F4716" s="8"/>
      <c r="G4716" s="9"/>
      <c r="H4716" s="8"/>
      <c r="I4716" s="8"/>
      <c r="J4716" s="9"/>
      <c r="K4716" s="8"/>
      <c r="L4716" s="8"/>
      <c r="M4716" s="9"/>
      <c r="N4716" s="8"/>
      <c r="O4716" s="8"/>
      <c r="P4716" s="9"/>
      <c r="Q4716" s="8"/>
      <c r="R4716" s="8"/>
      <c r="S4716" s="9"/>
      <c r="T4716" s="8"/>
      <c r="U4716" s="8"/>
      <c r="V4716" s="9"/>
      <c r="W4716" s="8"/>
      <c r="X4716" s="8"/>
      <c r="Y4716" s="9"/>
      <c r="Z4716" s="8"/>
      <c r="AA4716" s="8"/>
      <c r="AB4716" s="9"/>
      <c r="AC4716" s="8"/>
      <c r="AD4716" s="8"/>
      <c r="AE4716" s="9"/>
      <c r="AF4716" s="8"/>
      <c r="AG4716" s="8"/>
      <c r="AH4716" s="9"/>
      <c r="AI4716" s="13"/>
      <c r="AJ4716" s="8"/>
      <c r="AK4716" s="8"/>
      <c r="AL4716" s="8"/>
      <c r="AM4716" s="3"/>
    </row>
    <row r="4717" spans="1:39" s="10" customFormat="1" ht="18.95" customHeight="1" x14ac:dyDescent="0.25">
      <c r="A4717" s="8"/>
      <c r="B4717" s="8"/>
      <c r="C4717" s="8"/>
      <c r="D4717" s="9"/>
      <c r="E4717" s="8"/>
      <c r="F4717" s="8"/>
      <c r="G4717" s="9"/>
      <c r="H4717" s="8"/>
      <c r="I4717" s="8"/>
      <c r="J4717" s="9"/>
      <c r="K4717" s="8"/>
      <c r="L4717" s="8"/>
      <c r="M4717" s="9"/>
      <c r="N4717" s="8"/>
      <c r="O4717" s="8"/>
      <c r="P4717" s="9"/>
      <c r="Q4717" s="8"/>
      <c r="R4717" s="8"/>
      <c r="S4717" s="9"/>
      <c r="T4717" s="8"/>
      <c r="U4717" s="8"/>
      <c r="V4717" s="9"/>
      <c r="W4717" s="8"/>
      <c r="X4717" s="8"/>
      <c r="Y4717" s="9"/>
      <c r="Z4717" s="8"/>
      <c r="AA4717" s="8"/>
      <c r="AB4717" s="9"/>
      <c r="AC4717" s="8"/>
      <c r="AD4717" s="8"/>
      <c r="AE4717" s="9"/>
      <c r="AF4717" s="8"/>
      <c r="AG4717" s="8"/>
      <c r="AH4717" s="9"/>
      <c r="AI4717" s="13"/>
      <c r="AJ4717" s="8"/>
      <c r="AK4717" s="8"/>
      <c r="AL4717" s="8"/>
      <c r="AM4717" s="3"/>
    </row>
    <row r="4718" spans="1:39" s="10" customFormat="1" ht="18.95" customHeight="1" x14ac:dyDescent="0.25">
      <c r="A4718" s="8"/>
      <c r="B4718" s="8"/>
      <c r="C4718" s="8"/>
      <c r="D4718" s="9"/>
      <c r="E4718" s="8"/>
      <c r="F4718" s="8"/>
      <c r="G4718" s="9"/>
      <c r="H4718" s="8"/>
      <c r="I4718" s="8"/>
      <c r="J4718" s="9"/>
      <c r="K4718" s="8"/>
      <c r="L4718" s="8"/>
      <c r="M4718" s="9"/>
      <c r="N4718" s="8"/>
      <c r="O4718" s="8"/>
      <c r="P4718" s="9"/>
      <c r="Q4718" s="8"/>
      <c r="R4718" s="8"/>
      <c r="S4718" s="9"/>
      <c r="T4718" s="8"/>
      <c r="U4718" s="8"/>
      <c r="V4718" s="9"/>
      <c r="W4718" s="8"/>
      <c r="X4718" s="8"/>
      <c r="Y4718" s="9"/>
      <c r="Z4718" s="8"/>
      <c r="AA4718" s="8"/>
      <c r="AB4718" s="9"/>
      <c r="AC4718" s="8"/>
      <c r="AD4718" s="8"/>
      <c r="AE4718" s="9"/>
      <c r="AF4718" s="8"/>
      <c r="AG4718" s="8"/>
      <c r="AH4718" s="9"/>
      <c r="AI4718" s="13"/>
      <c r="AJ4718" s="8"/>
      <c r="AK4718" s="8"/>
      <c r="AL4718" s="8"/>
      <c r="AM4718" s="3"/>
    </row>
    <row r="4719" spans="1:39" s="10" customFormat="1" ht="18.95" customHeight="1" x14ac:dyDescent="0.25">
      <c r="A4719" s="8"/>
      <c r="B4719" s="8"/>
      <c r="C4719" s="8"/>
      <c r="D4719" s="9"/>
      <c r="E4719" s="8"/>
      <c r="F4719" s="8"/>
      <c r="G4719" s="9"/>
      <c r="H4719" s="8"/>
      <c r="I4719" s="8"/>
      <c r="J4719" s="9"/>
      <c r="K4719" s="8"/>
      <c r="L4719" s="8"/>
      <c r="M4719" s="9"/>
      <c r="N4719" s="8"/>
      <c r="O4719" s="8"/>
      <c r="P4719" s="9"/>
      <c r="Q4719" s="8"/>
      <c r="R4719" s="8"/>
      <c r="S4719" s="9"/>
      <c r="T4719" s="8"/>
      <c r="U4719" s="8"/>
      <c r="V4719" s="9"/>
      <c r="W4719" s="8"/>
      <c r="X4719" s="8"/>
      <c r="Y4719" s="9"/>
      <c r="Z4719" s="8"/>
      <c r="AA4719" s="8"/>
      <c r="AB4719" s="9"/>
      <c r="AC4719" s="8"/>
      <c r="AD4719" s="8"/>
      <c r="AE4719" s="9"/>
      <c r="AF4719" s="8"/>
      <c r="AG4719" s="8"/>
      <c r="AH4719" s="9"/>
      <c r="AI4719" s="13"/>
      <c r="AJ4719" s="8"/>
      <c r="AK4719" s="8"/>
      <c r="AL4719" s="8"/>
      <c r="AM4719" s="3"/>
    </row>
    <row r="4720" spans="1:39" s="10" customFormat="1" ht="18.95" customHeight="1" x14ac:dyDescent="0.25">
      <c r="A4720" s="8"/>
      <c r="B4720" s="8"/>
      <c r="C4720" s="8"/>
      <c r="D4720" s="9"/>
      <c r="E4720" s="8"/>
      <c r="F4720" s="8"/>
      <c r="G4720" s="9"/>
      <c r="H4720" s="8"/>
      <c r="I4720" s="8"/>
      <c r="J4720" s="9"/>
      <c r="K4720" s="8"/>
      <c r="L4720" s="8"/>
      <c r="M4720" s="9"/>
      <c r="N4720" s="8"/>
      <c r="O4720" s="8"/>
      <c r="P4720" s="9"/>
      <c r="Q4720" s="8"/>
      <c r="R4720" s="8"/>
      <c r="S4720" s="9"/>
      <c r="T4720" s="8"/>
      <c r="U4720" s="8"/>
      <c r="V4720" s="9"/>
      <c r="W4720" s="8"/>
      <c r="X4720" s="8"/>
      <c r="Y4720" s="9"/>
      <c r="Z4720" s="8"/>
      <c r="AA4720" s="8"/>
      <c r="AB4720" s="9"/>
      <c r="AC4720" s="8"/>
      <c r="AD4720" s="8"/>
      <c r="AE4720" s="9"/>
      <c r="AF4720" s="8"/>
      <c r="AG4720" s="8"/>
      <c r="AH4720" s="9"/>
      <c r="AI4720" s="13"/>
      <c r="AJ4720" s="8"/>
      <c r="AK4720" s="8"/>
      <c r="AL4720" s="8"/>
      <c r="AM4720" s="3"/>
    </row>
    <row r="4721" spans="1:39" s="10" customFormat="1" ht="18.95" customHeight="1" x14ac:dyDescent="0.25">
      <c r="A4721" s="8"/>
      <c r="B4721" s="8"/>
      <c r="C4721" s="8"/>
      <c r="D4721" s="9"/>
      <c r="E4721" s="8"/>
      <c r="F4721" s="8"/>
      <c r="G4721" s="9"/>
      <c r="H4721" s="8"/>
      <c r="I4721" s="8"/>
      <c r="J4721" s="9"/>
      <c r="K4721" s="8"/>
      <c r="L4721" s="8"/>
      <c r="M4721" s="9"/>
      <c r="N4721" s="8"/>
      <c r="O4721" s="8"/>
      <c r="P4721" s="9"/>
      <c r="Q4721" s="8"/>
      <c r="R4721" s="8"/>
      <c r="S4721" s="9"/>
      <c r="T4721" s="8"/>
      <c r="U4721" s="8"/>
      <c r="V4721" s="9"/>
      <c r="W4721" s="8"/>
      <c r="X4721" s="8"/>
      <c r="Y4721" s="9"/>
      <c r="Z4721" s="8"/>
      <c r="AA4721" s="8"/>
      <c r="AB4721" s="9"/>
      <c r="AC4721" s="8"/>
      <c r="AD4721" s="8"/>
      <c r="AE4721" s="9"/>
      <c r="AF4721" s="8"/>
      <c r="AG4721" s="8"/>
      <c r="AH4721" s="9"/>
      <c r="AI4721" s="13"/>
      <c r="AJ4721" s="8"/>
      <c r="AK4721" s="8"/>
      <c r="AL4721" s="8"/>
      <c r="AM4721" s="3"/>
    </row>
    <row r="4722" spans="1:39" s="10" customFormat="1" ht="18.95" customHeight="1" x14ac:dyDescent="0.25">
      <c r="A4722" s="8"/>
      <c r="B4722" s="8"/>
      <c r="C4722" s="8"/>
      <c r="D4722" s="9"/>
      <c r="E4722" s="8"/>
      <c r="F4722" s="8"/>
      <c r="G4722" s="9"/>
      <c r="H4722" s="8"/>
      <c r="I4722" s="8"/>
      <c r="J4722" s="9"/>
      <c r="K4722" s="8"/>
      <c r="L4722" s="8"/>
      <c r="M4722" s="9"/>
      <c r="N4722" s="8"/>
      <c r="O4722" s="8"/>
      <c r="P4722" s="9"/>
      <c r="Q4722" s="8"/>
      <c r="R4722" s="8"/>
      <c r="S4722" s="9"/>
      <c r="T4722" s="8"/>
      <c r="U4722" s="8"/>
      <c r="V4722" s="9"/>
      <c r="W4722" s="8"/>
      <c r="X4722" s="8"/>
      <c r="Y4722" s="9"/>
      <c r="Z4722" s="8"/>
      <c r="AA4722" s="8"/>
      <c r="AB4722" s="9"/>
      <c r="AC4722" s="8"/>
      <c r="AD4722" s="8"/>
      <c r="AE4722" s="9"/>
      <c r="AF4722" s="8"/>
      <c r="AG4722" s="8"/>
      <c r="AH4722" s="9"/>
      <c r="AI4722" s="13"/>
      <c r="AJ4722" s="8"/>
      <c r="AK4722" s="8"/>
      <c r="AL4722" s="8"/>
      <c r="AM4722" s="3"/>
    </row>
    <row r="4723" spans="1:39" s="10" customFormat="1" ht="18.95" customHeight="1" x14ac:dyDescent="0.25">
      <c r="A4723" s="8"/>
      <c r="B4723" s="8"/>
      <c r="C4723" s="8"/>
      <c r="D4723" s="9"/>
      <c r="E4723" s="8"/>
      <c r="F4723" s="8"/>
      <c r="G4723" s="9"/>
      <c r="H4723" s="8"/>
      <c r="I4723" s="8"/>
      <c r="J4723" s="9"/>
      <c r="K4723" s="8"/>
      <c r="L4723" s="8"/>
      <c r="M4723" s="9"/>
      <c r="N4723" s="8"/>
      <c r="O4723" s="8"/>
      <c r="P4723" s="9"/>
      <c r="Q4723" s="8"/>
      <c r="R4723" s="8"/>
      <c r="S4723" s="9"/>
      <c r="T4723" s="8"/>
      <c r="U4723" s="8"/>
      <c r="V4723" s="9"/>
      <c r="W4723" s="8"/>
      <c r="X4723" s="8"/>
      <c r="Y4723" s="9"/>
      <c r="Z4723" s="8"/>
      <c r="AA4723" s="8"/>
      <c r="AB4723" s="9"/>
      <c r="AC4723" s="8"/>
      <c r="AD4723" s="8"/>
      <c r="AE4723" s="9"/>
      <c r="AF4723" s="8"/>
      <c r="AG4723" s="8"/>
      <c r="AH4723" s="9"/>
      <c r="AI4723" s="13"/>
      <c r="AJ4723" s="8"/>
      <c r="AK4723" s="8"/>
      <c r="AL4723" s="8"/>
      <c r="AM4723" s="3"/>
    </row>
    <row r="4724" spans="1:39" s="10" customFormat="1" ht="18.95" customHeight="1" x14ac:dyDescent="0.25">
      <c r="A4724" s="8"/>
      <c r="B4724" s="8"/>
      <c r="C4724" s="8"/>
      <c r="D4724" s="9"/>
      <c r="E4724" s="8"/>
      <c r="F4724" s="8"/>
      <c r="G4724" s="9"/>
      <c r="H4724" s="8"/>
      <c r="I4724" s="8"/>
      <c r="J4724" s="9"/>
      <c r="K4724" s="8"/>
      <c r="L4724" s="8"/>
      <c r="M4724" s="9"/>
      <c r="N4724" s="8"/>
      <c r="O4724" s="8"/>
      <c r="P4724" s="9"/>
      <c r="Q4724" s="8"/>
      <c r="R4724" s="8"/>
      <c r="S4724" s="9"/>
      <c r="T4724" s="8"/>
      <c r="U4724" s="8"/>
      <c r="V4724" s="9"/>
      <c r="W4724" s="8"/>
      <c r="X4724" s="8"/>
      <c r="Y4724" s="9"/>
      <c r="Z4724" s="8"/>
      <c r="AA4724" s="8"/>
      <c r="AB4724" s="9"/>
      <c r="AC4724" s="8"/>
      <c r="AD4724" s="8"/>
      <c r="AE4724" s="9"/>
      <c r="AF4724" s="8"/>
      <c r="AG4724" s="8"/>
      <c r="AH4724" s="9"/>
      <c r="AI4724" s="13"/>
      <c r="AJ4724" s="8"/>
      <c r="AK4724" s="8"/>
      <c r="AL4724" s="8"/>
      <c r="AM4724" s="3"/>
    </row>
    <row r="4725" spans="1:39" s="10" customFormat="1" ht="18.95" customHeight="1" x14ac:dyDescent="0.25">
      <c r="A4725" s="8"/>
      <c r="B4725" s="8"/>
      <c r="C4725" s="8"/>
      <c r="D4725" s="9"/>
      <c r="E4725" s="8"/>
      <c r="F4725" s="8"/>
      <c r="G4725" s="9"/>
      <c r="H4725" s="8"/>
      <c r="I4725" s="8"/>
      <c r="J4725" s="9"/>
      <c r="K4725" s="8"/>
      <c r="L4725" s="8"/>
      <c r="M4725" s="9"/>
      <c r="N4725" s="8"/>
      <c r="O4725" s="8"/>
      <c r="P4725" s="9"/>
      <c r="Q4725" s="8"/>
      <c r="R4725" s="8"/>
      <c r="S4725" s="9"/>
      <c r="T4725" s="8"/>
      <c r="U4725" s="8"/>
      <c r="V4725" s="9"/>
      <c r="W4725" s="8"/>
      <c r="X4725" s="8"/>
      <c r="Y4725" s="9"/>
      <c r="Z4725" s="8"/>
      <c r="AA4725" s="8"/>
      <c r="AB4725" s="9"/>
      <c r="AC4725" s="8"/>
      <c r="AD4725" s="8"/>
      <c r="AE4725" s="9"/>
      <c r="AF4725" s="8"/>
      <c r="AG4725" s="8"/>
      <c r="AH4725" s="9"/>
      <c r="AI4725" s="13"/>
      <c r="AJ4725" s="8"/>
      <c r="AK4725" s="8"/>
      <c r="AL4725" s="8"/>
      <c r="AM4725" s="3"/>
    </row>
    <row r="4726" spans="1:39" s="10" customFormat="1" ht="18.95" customHeight="1" x14ac:dyDescent="0.25">
      <c r="A4726" s="8"/>
      <c r="B4726" s="8"/>
      <c r="C4726" s="8"/>
      <c r="D4726" s="9"/>
      <c r="E4726" s="8"/>
      <c r="F4726" s="8"/>
      <c r="G4726" s="9"/>
      <c r="H4726" s="8"/>
      <c r="I4726" s="8"/>
      <c r="J4726" s="9"/>
      <c r="K4726" s="8"/>
      <c r="L4726" s="8"/>
      <c r="M4726" s="9"/>
      <c r="N4726" s="8"/>
      <c r="O4726" s="8"/>
      <c r="P4726" s="9"/>
      <c r="Q4726" s="8"/>
      <c r="R4726" s="8"/>
      <c r="S4726" s="9"/>
      <c r="T4726" s="8"/>
      <c r="U4726" s="8"/>
      <c r="V4726" s="9"/>
      <c r="W4726" s="8"/>
      <c r="X4726" s="8"/>
      <c r="Y4726" s="9"/>
      <c r="Z4726" s="8"/>
      <c r="AA4726" s="8"/>
      <c r="AB4726" s="9"/>
      <c r="AC4726" s="8"/>
      <c r="AD4726" s="8"/>
      <c r="AE4726" s="9"/>
      <c r="AF4726" s="8"/>
      <c r="AG4726" s="8"/>
      <c r="AH4726" s="9"/>
      <c r="AI4726" s="13"/>
      <c r="AJ4726" s="8"/>
      <c r="AK4726" s="8"/>
      <c r="AL4726" s="8"/>
      <c r="AM4726" s="3"/>
    </row>
    <row r="4727" spans="1:39" s="10" customFormat="1" ht="18.95" customHeight="1" x14ac:dyDescent="0.25">
      <c r="A4727" s="8"/>
      <c r="B4727" s="8"/>
      <c r="C4727" s="8"/>
      <c r="D4727" s="9"/>
      <c r="E4727" s="8"/>
      <c r="F4727" s="8"/>
      <c r="G4727" s="9"/>
      <c r="H4727" s="8"/>
      <c r="I4727" s="8"/>
      <c r="J4727" s="9"/>
      <c r="K4727" s="8"/>
      <c r="L4727" s="8"/>
      <c r="M4727" s="9"/>
      <c r="N4727" s="8"/>
      <c r="O4727" s="8"/>
      <c r="P4727" s="9"/>
      <c r="Q4727" s="8"/>
      <c r="R4727" s="8"/>
      <c r="S4727" s="9"/>
      <c r="T4727" s="8"/>
      <c r="U4727" s="8"/>
      <c r="V4727" s="9"/>
      <c r="W4727" s="8"/>
      <c r="X4727" s="8"/>
      <c r="Y4727" s="9"/>
      <c r="Z4727" s="8"/>
      <c r="AA4727" s="8"/>
      <c r="AB4727" s="9"/>
      <c r="AC4727" s="8"/>
      <c r="AD4727" s="8"/>
      <c r="AE4727" s="9"/>
      <c r="AF4727" s="8"/>
      <c r="AG4727" s="8"/>
      <c r="AH4727" s="9"/>
      <c r="AI4727" s="13"/>
      <c r="AJ4727" s="8"/>
      <c r="AK4727" s="8"/>
      <c r="AL4727" s="8"/>
      <c r="AM4727" s="3"/>
    </row>
    <row r="4728" spans="1:39" s="10" customFormat="1" ht="18.95" customHeight="1" x14ac:dyDescent="0.25">
      <c r="A4728" s="8"/>
      <c r="B4728" s="8"/>
      <c r="C4728" s="8"/>
      <c r="D4728" s="9"/>
      <c r="E4728" s="8"/>
      <c r="F4728" s="8"/>
      <c r="G4728" s="9"/>
      <c r="H4728" s="8"/>
      <c r="I4728" s="8"/>
      <c r="J4728" s="9"/>
      <c r="K4728" s="8"/>
      <c r="L4728" s="8"/>
      <c r="M4728" s="9"/>
      <c r="N4728" s="8"/>
      <c r="O4728" s="8"/>
      <c r="P4728" s="9"/>
      <c r="Q4728" s="8"/>
      <c r="R4728" s="8"/>
      <c r="S4728" s="9"/>
      <c r="T4728" s="8"/>
      <c r="U4728" s="8"/>
      <c r="V4728" s="9"/>
      <c r="W4728" s="8"/>
      <c r="X4728" s="8"/>
      <c r="Y4728" s="9"/>
      <c r="Z4728" s="8"/>
      <c r="AA4728" s="8"/>
      <c r="AB4728" s="9"/>
      <c r="AC4728" s="8"/>
      <c r="AD4728" s="8"/>
      <c r="AE4728" s="9"/>
      <c r="AF4728" s="8"/>
      <c r="AG4728" s="8"/>
      <c r="AH4728" s="9"/>
      <c r="AI4728" s="13"/>
      <c r="AJ4728" s="8"/>
      <c r="AK4728" s="8"/>
      <c r="AL4728" s="8"/>
      <c r="AM4728" s="3"/>
    </row>
    <row r="4729" spans="1:39" s="10" customFormat="1" ht="18.95" customHeight="1" x14ac:dyDescent="0.25">
      <c r="A4729" s="8"/>
      <c r="B4729" s="8"/>
      <c r="C4729" s="8"/>
      <c r="D4729" s="9"/>
      <c r="E4729" s="8"/>
      <c r="F4729" s="8"/>
      <c r="G4729" s="9"/>
      <c r="H4729" s="8"/>
      <c r="I4729" s="8"/>
      <c r="J4729" s="9"/>
      <c r="K4729" s="8"/>
      <c r="L4729" s="8"/>
      <c r="M4729" s="9"/>
      <c r="N4729" s="8"/>
      <c r="O4729" s="8"/>
      <c r="P4729" s="9"/>
      <c r="Q4729" s="8"/>
      <c r="R4729" s="8"/>
      <c r="S4729" s="9"/>
      <c r="T4729" s="8"/>
      <c r="U4729" s="8"/>
      <c r="V4729" s="9"/>
      <c r="W4729" s="8"/>
      <c r="X4729" s="8"/>
      <c r="Y4729" s="9"/>
      <c r="Z4729" s="8"/>
      <c r="AA4729" s="8"/>
      <c r="AB4729" s="9"/>
      <c r="AC4729" s="8"/>
      <c r="AD4729" s="8"/>
      <c r="AE4729" s="9"/>
      <c r="AF4729" s="8"/>
      <c r="AG4729" s="8"/>
      <c r="AH4729" s="9"/>
      <c r="AI4729" s="13"/>
      <c r="AJ4729" s="8"/>
      <c r="AK4729" s="8"/>
      <c r="AL4729" s="8"/>
      <c r="AM4729" s="3"/>
    </row>
    <row r="4730" spans="1:39" s="10" customFormat="1" ht="18.95" customHeight="1" x14ac:dyDescent="0.25">
      <c r="A4730" s="8"/>
      <c r="B4730" s="8"/>
      <c r="C4730" s="8"/>
      <c r="D4730" s="9"/>
      <c r="E4730" s="8"/>
      <c r="F4730" s="8"/>
      <c r="G4730" s="9"/>
      <c r="H4730" s="8"/>
      <c r="I4730" s="8"/>
      <c r="J4730" s="9"/>
      <c r="K4730" s="8"/>
      <c r="L4730" s="8"/>
      <c r="M4730" s="9"/>
      <c r="N4730" s="8"/>
      <c r="O4730" s="8"/>
      <c r="P4730" s="9"/>
      <c r="Q4730" s="8"/>
      <c r="R4730" s="8"/>
      <c r="S4730" s="9"/>
      <c r="T4730" s="8"/>
      <c r="U4730" s="8"/>
      <c r="V4730" s="9"/>
      <c r="W4730" s="8"/>
      <c r="X4730" s="8"/>
      <c r="Y4730" s="9"/>
      <c r="Z4730" s="8"/>
      <c r="AA4730" s="8"/>
      <c r="AB4730" s="9"/>
      <c r="AC4730" s="8"/>
      <c r="AD4730" s="8"/>
      <c r="AE4730" s="9"/>
      <c r="AF4730" s="8"/>
      <c r="AG4730" s="8"/>
      <c r="AH4730" s="9"/>
      <c r="AI4730" s="13"/>
      <c r="AJ4730" s="8"/>
      <c r="AK4730" s="8"/>
      <c r="AL4730" s="8"/>
      <c r="AM4730" s="3"/>
    </row>
    <row r="4731" spans="1:39" s="10" customFormat="1" ht="18.95" customHeight="1" x14ac:dyDescent="0.25">
      <c r="A4731" s="8"/>
      <c r="B4731" s="8"/>
      <c r="C4731" s="8"/>
      <c r="D4731" s="9"/>
      <c r="E4731" s="8"/>
      <c r="F4731" s="8"/>
      <c r="G4731" s="9"/>
      <c r="H4731" s="8"/>
      <c r="I4731" s="8"/>
      <c r="J4731" s="9"/>
      <c r="K4731" s="8"/>
      <c r="L4731" s="8"/>
      <c r="M4731" s="9"/>
      <c r="N4731" s="8"/>
      <c r="O4731" s="8"/>
      <c r="P4731" s="9"/>
      <c r="Q4731" s="8"/>
      <c r="R4731" s="8"/>
      <c r="S4731" s="9"/>
      <c r="T4731" s="8"/>
      <c r="U4731" s="8"/>
      <c r="V4731" s="9"/>
      <c r="W4731" s="8"/>
      <c r="X4731" s="8"/>
      <c r="Y4731" s="9"/>
      <c r="Z4731" s="8"/>
      <c r="AA4731" s="8"/>
      <c r="AB4731" s="9"/>
      <c r="AC4731" s="8"/>
      <c r="AD4731" s="8"/>
      <c r="AE4731" s="9"/>
      <c r="AF4731" s="8"/>
      <c r="AG4731" s="8"/>
      <c r="AH4731" s="9"/>
      <c r="AI4731" s="13"/>
      <c r="AJ4731" s="8"/>
      <c r="AK4731" s="8"/>
      <c r="AL4731" s="8"/>
      <c r="AM4731" s="3"/>
    </row>
    <row r="4732" spans="1:39" s="10" customFormat="1" ht="18.95" customHeight="1" x14ac:dyDescent="0.25">
      <c r="A4732" s="8"/>
      <c r="B4732" s="8"/>
      <c r="C4732" s="8"/>
      <c r="D4732" s="9"/>
      <c r="E4732" s="8"/>
      <c r="F4732" s="8"/>
      <c r="G4732" s="9"/>
      <c r="H4732" s="8"/>
      <c r="I4732" s="8"/>
      <c r="J4732" s="9"/>
      <c r="K4732" s="8"/>
      <c r="L4732" s="8"/>
      <c r="M4732" s="9"/>
      <c r="N4732" s="8"/>
      <c r="O4732" s="8"/>
      <c r="P4732" s="9"/>
      <c r="Q4732" s="8"/>
      <c r="R4732" s="8"/>
      <c r="S4732" s="9"/>
      <c r="T4732" s="8"/>
      <c r="U4732" s="8"/>
      <c r="V4732" s="9"/>
      <c r="W4732" s="8"/>
      <c r="X4732" s="8"/>
      <c r="Y4732" s="9"/>
      <c r="Z4732" s="8"/>
      <c r="AA4732" s="8"/>
      <c r="AB4732" s="9"/>
      <c r="AC4732" s="8"/>
      <c r="AD4732" s="8"/>
      <c r="AE4732" s="9"/>
      <c r="AF4732" s="8"/>
      <c r="AG4732" s="8"/>
      <c r="AH4732" s="9"/>
      <c r="AI4732" s="13"/>
      <c r="AJ4732" s="8"/>
      <c r="AK4732" s="8"/>
      <c r="AL4732" s="8"/>
      <c r="AM4732" s="3"/>
    </row>
    <row r="4733" spans="1:39" s="10" customFormat="1" ht="18.95" customHeight="1" x14ac:dyDescent="0.25">
      <c r="A4733" s="8"/>
      <c r="B4733" s="8"/>
      <c r="C4733" s="8"/>
      <c r="D4733" s="9"/>
      <c r="E4733" s="8"/>
      <c r="F4733" s="8"/>
      <c r="G4733" s="9"/>
      <c r="H4733" s="8"/>
      <c r="I4733" s="8"/>
      <c r="J4733" s="9"/>
      <c r="K4733" s="8"/>
      <c r="L4733" s="8"/>
      <c r="M4733" s="9"/>
      <c r="N4733" s="8"/>
      <c r="O4733" s="8"/>
      <c r="P4733" s="9"/>
      <c r="Q4733" s="8"/>
      <c r="R4733" s="8"/>
      <c r="S4733" s="9"/>
      <c r="T4733" s="8"/>
      <c r="U4733" s="8"/>
      <c r="V4733" s="9"/>
      <c r="W4733" s="8"/>
      <c r="X4733" s="8"/>
      <c r="Y4733" s="9"/>
      <c r="Z4733" s="8"/>
      <c r="AA4733" s="8"/>
      <c r="AB4733" s="9"/>
      <c r="AC4733" s="8"/>
      <c r="AD4733" s="8"/>
      <c r="AE4733" s="9"/>
      <c r="AF4733" s="8"/>
      <c r="AG4733" s="8"/>
      <c r="AH4733" s="9"/>
      <c r="AI4733" s="13"/>
      <c r="AJ4733" s="8"/>
      <c r="AK4733" s="8"/>
      <c r="AL4733" s="8"/>
      <c r="AM4733" s="3"/>
    </row>
    <row r="4734" spans="1:39" s="10" customFormat="1" ht="18.95" customHeight="1" x14ac:dyDescent="0.25">
      <c r="A4734" s="8"/>
      <c r="B4734" s="8"/>
      <c r="C4734" s="8"/>
      <c r="D4734" s="9"/>
      <c r="E4734" s="8"/>
      <c r="F4734" s="8"/>
      <c r="G4734" s="9"/>
      <c r="H4734" s="8"/>
      <c r="I4734" s="8"/>
      <c r="J4734" s="9"/>
      <c r="K4734" s="8"/>
      <c r="L4734" s="8"/>
      <c r="M4734" s="9"/>
      <c r="N4734" s="8"/>
      <c r="O4734" s="8"/>
      <c r="P4734" s="9"/>
      <c r="Q4734" s="8"/>
      <c r="R4734" s="8"/>
      <c r="S4734" s="9"/>
      <c r="T4734" s="8"/>
      <c r="U4734" s="8"/>
      <c r="V4734" s="9"/>
      <c r="W4734" s="8"/>
      <c r="X4734" s="8"/>
      <c r="Y4734" s="9"/>
      <c r="Z4734" s="8"/>
      <c r="AA4734" s="8"/>
      <c r="AB4734" s="9"/>
      <c r="AC4734" s="8"/>
      <c r="AD4734" s="8"/>
      <c r="AE4734" s="9"/>
      <c r="AF4734" s="8"/>
      <c r="AG4734" s="8"/>
      <c r="AH4734" s="9"/>
      <c r="AI4734" s="13"/>
      <c r="AJ4734" s="8"/>
      <c r="AK4734" s="8"/>
      <c r="AL4734" s="8"/>
      <c r="AM4734" s="3"/>
    </row>
    <row r="4735" spans="1:39" s="10" customFormat="1" ht="18.95" customHeight="1" x14ac:dyDescent="0.25">
      <c r="A4735" s="8"/>
      <c r="B4735" s="8"/>
      <c r="C4735" s="8"/>
      <c r="D4735" s="9"/>
      <c r="E4735" s="8"/>
      <c r="F4735" s="8"/>
      <c r="G4735" s="9"/>
      <c r="H4735" s="8"/>
      <c r="I4735" s="8"/>
      <c r="J4735" s="9"/>
      <c r="K4735" s="8"/>
      <c r="L4735" s="8"/>
      <c r="M4735" s="9"/>
      <c r="N4735" s="8"/>
      <c r="O4735" s="8"/>
      <c r="P4735" s="9"/>
      <c r="Q4735" s="8"/>
      <c r="R4735" s="8"/>
      <c r="S4735" s="9"/>
      <c r="T4735" s="8"/>
      <c r="U4735" s="8"/>
      <c r="V4735" s="9"/>
      <c r="W4735" s="8"/>
      <c r="X4735" s="8"/>
      <c r="Y4735" s="9"/>
      <c r="Z4735" s="8"/>
      <c r="AA4735" s="8"/>
      <c r="AB4735" s="9"/>
      <c r="AC4735" s="8"/>
      <c r="AD4735" s="8"/>
      <c r="AE4735" s="9"/>
      <c r="AF4735" s="8"/>
      <c r="AG4735" s="8"/>
      <c r="AH4735" s="9"/>
      <c r="AI4735" s="13"/>
      <c r="AJ4735" s="8"/>
      <c r="AK4735" s="8"/>
      <c r="AL4735" s="8"/>
      <c r="AM4735" s="3"/>
    </row>
    <row r="4736" spans="1:39" s="10" customFormat="1" ht="18.95" customHeight="1" x14ac:dyDescent="0.25">
      <c r="A4736" s="8"/>
      <c r="B4736" s="8"/>
      <c r="C4736" s="8"/>
      <c r="D4736" s="9"/>
      <c r="E4736" s="8"/>
      <c r="F4736" s="8"/>
      <c r="G4736" s="9"/>
      <c r="H4736" s="8"/>
      <c r="I4736" s="8"/>
      <c r="J4736" s="9"/>
      <c r="K4736" s="8"/>
      <c r="L4736" s="8"/>
      <c r="M4736" s="9"/>
      <c r="N4736" s="8"/>
      <c r="O4736" s="8"/>
      <c r="P4736" s="9"/>
      <c r="Q4736" s="8"/>
      <c r="R4736" s="8"/>
      <c r="S4736" s="9"/>
      <c r="T4736" s="8"/>
      <c r="U4736" s="8"/>
      <c r="V4736" s="9"/>
      <c r="W4736" s="8"/>
      <c r="X4736" s="8"/>
      <c r="Y4736" s="9"/>
      <c r="Z4736" s="8"/>
      <c r="AA4736" s="8"/>
      <c r="AB4736" s="9"/>
      <c r="AC4736" s="8"/>
      <c r="AD4736" s="8"/>
      <c r="AE4736" s="9"/>
      <c r="AF4736" s="8"/>
      <c r="AG4736" s="8"/>
      <c r="AH4736" s="9"/>
      <c r="AI4736" s="13"/>
      <c r="AJ4736" s="8"/>
      <c r="AK4736" s="8"/>
      <c r="AL4736" s="8"/>
      <c r="AM4736" s="3"/>
    </row>
    <row r="4737" spans="1:39" s="10" customFormat="1" ht="18.95" customHeight="1" x14ac:dyDescent="0.25">
      <c r="A4737" s="8"/>
      <c r="B4737" s="8"/>
      <c r="C4737" s="8"/>
      <c r="D4737" s="9"/>
      <c r="E4737" s="8"/>
      <c r="F4737" s="8"/>
      <c r="G4737" s="9"/>
      <c r="H4737" s="8"/>
      <c r="I4737" s="8"/>
      <c r="J4737" s="9"/>
      <c r="K4737" s="8"/>
      <c r="L4737" s="8"/>
      <c r="M4737" s="9"/>
      <c r="N4737" s="8"/>
      <c r="O4737" s="8"/>
      <c r="P4737" s="9"/>
      <c r="Q4737" s="8"/>
      <c r="R4737" s="8"/>
      <c r="S4737" s="9"/>
      <c r="T4737" s="8"/>
      <c r="U4737" s="8"/>
      <c r="V4737" s="9"/>
      <c r="W4737" s="8"/>
      <c r="X4737" s="8"/>
      <c r="Y4737" s="9"/>
      <c r="Z4737" s="8"/>
      <c r="AA4737" s="8"/>
      <c r="AB4737" s="9"/>
      <c r="AC4737" s="8"/>
      <c r="AD4737" s="8"/>
      <c r="AE4737" s="9"/>
      <c r="AF4737" s="8"/>
      <c r="AG4737" s="8"/>
      <c r="AH4737" s="9"/>
      <c r="AI4737" s="13"/>
      <c r="AJ4737" s="8"/>
      <c r="AK4737" s="8"/>
      <c r="AL4737" s="8"/>
      <c r="AM4737" s="3"/>
    </row>
    <row r="4738" spans="1:39" s="10" customFormat="1" ht="18.95" customHeight="1" x14ac:dyDescent="0.25">
      <c r="A4738" s="8"/>
      <c r="B4738" s="8"/>
      <c r="C4738" s="8"/>
      <c r="D4738" s="9"/>
      <c r="E4738" s="8"/>
      <c r="F4738" s="8"/>
      <c r="G4738" s="9"/>
      <c r="H4738" s="8"/>
      <c r="I4738" s="8"/>
      <c r="J4738" s="9"/>
      <c r="K4738" s="8"/>
      <c r="L4738" s="8"/>
      <c r="M4738" s="9"/>
      <c r="N4738" s="8"/>
      <c r="O4738" s="8"/>
      <c r="P4738" s="9"/>
      <c r="Q4738" s="8"/>
      <c r="R4738" s="8"/>
      <c r="S4738" s="9"/>
      <c r="T4738" s="8"/>
      <c r="U4738" s="8"/>
      <c r="V4738" s="9"/>
      <c r="W4738" s="8"/>
      <c r="X4738" s="8"/>
      <c r="Y4738" s="9"/>
      <c r="Z4738" s="8"/>
      <c r="AA4738" s="8"/>
      <c r="AB4738" s="9"/>
      <c r="AC4738" s="8"/>
      <c r="AD4738" s="8"/>
      <c r="AE4738" s="9"/>
      <c r="AF4738" s="8"/>
      <c r="AG4738" s="8"/>
      <c r="AH4738" s="9"/>
      <c r="AI4738" s="13"/>
      <c r="AJ4738" s="8"/>
      <c r="AK4738" s="8"/>
      <c r="AL4738" s="8"/>
      <c r="AM4738" s="3"/>
    </row>
    <row r="4739" spans="1:39" s="10" customFormat="1" ht="18.95" customHeight="1" x14ac:dyDescent="0.25">
      <c r="A4739" s="8"/>
      <c r="B4739" s="8"/>
      <c r="C4739" s="8"/>
      <c r="D4739" s="9"/>
      <c r="E4739" s="8"/>
      <c r="F4739" s="8"/>
      <c r="G4739" s="9"/>
      <c r="H4739" s="8"/>
      <c r="I4739" s="8"/>
      <c r="J4739" s="9"/>
      <c r="K4739" s="8"/>
      <c r="L4739" s="8"/>
      <c r="M4739" s="9"/>
      <c r="N4739" s="8"/>
      <c r="O4739" s="8"/>
      <c r="P4739" s="9"/>
      <c r="Q4739" s="8"/>
      <c r="R4739" s="8"/>
      <c r="S4739" s="9"/>
      <c r="T4739" s="8"/>
      <c r="U4739" s="8"/>
      <c r="V4739" s="9"/>
      <c r="W4739" s="8"/>
      <c r="X4739" s="8"/>
      <c r="Y4739" s="9"/>
      <c r="Z4739" s="8"/>
      <c r="AA4739" s="8"/>
      <c r="AB4739" s="9"/>
      <c r="AC4739" s="8"/>
      <c r="AD4739" s="8"/>
      <c r="AE4739" s="9"/>
      <c r="AF4739" s="8"/>
      <c r="AG4739" s="8"/>
      <c r="AH4739" s="9"/>
      <c r="AI4739" s="13"/>
      <c r="AJ4739" s="8"/>
      <c r="AK4739" s="8"/>
      <c r="AL4739" s="8"/>
      <c r="AM4739" s="3"/>
    </row>
    <row r="4740" spans="1:39" s="10" customFormat="1" ht="18.95" customHeight="1" x14ac:dyDescent="0.25">
      <c r="A4740" s="8"/>
      <c r="B4740" s="8"/>
      <c r="C4740" s="8"/>
      <c r="D4740" s="9"/>
      <c r="E4740" s="8"/>
      <c r="F4740" s="8"/>
      <c r="G4740" s="9"/>
      <c r="H4740" s="8"/>
      <c r="I4740" s="8"/>
      <c r="J4740" s="9"/>
      <c r="K4740" s="8"/>
      <c r="L4740" s="8"/>
      <c r="M4740" s="9"/>
      <c r="N4740" s="8"/>
      <c r="O4740" s="8"/>
      <c r="P4740" s="9"/>
      <c r="Q4740" s="8"/>
      <c r="R4740" s="8"/>
      <c r="S4740" s="9"/>
      <c r="T4740" s="8"/>
      <c r="U4740" s="8"/>
      <c r="V4740" s="9"/>
      <c r="W4740" s="8"/>
      <c r="X4740" s="8"/>
      <c r="Y4740" s="9"/>
      <c r="Z4740" s="8"/>
      <c r="AA4740" s="8"/>
      <c r="AB4740" s="9"/>
      <c r="AC4740" s="8"/>
      <c r="AD4740" s="8"/>
      <c r="AE4740" s="9"/>
      <c r="AF4740" s="8"/>
      <c r="AG4740" s="8"/>
      <c r="AH4740" s="9"/>
      <c r="AI4740" s="13"/>
      <c r="AJ4740" s="8"/>
      <c r="AK4740" s="8"/>
      <c r="AL4740" s="8"/>
      <c r="AM4740" s="3"/>
    </row>
    <row r="4741" spans="1:39" s="10" customFormat="1" ht="18.95" customHeight="1" x14ac:dyDescent="0.25">
      <c r="A4741" s="8"/>
      <c r="B4741" s="8"/>
      <c r="C4741" s="8"/>
      <c r="D4741" s="9"/>
      <c r="E4741" s="8"/>
      <c r="F4741" s="8"/>
      <c r="G4741" s="9"/>
      <c r="H4741" s="8"/>
      <c r="I4741" s="8"/>
      <c r="J4741" s="9"/>
      <c r="K4741" s="8"/>
      <c r="L4741" s="8"/>
      <c r="M4741" s="9"/>
      <c r="N4741" s="8"/>
      <c r="O4741" s="8"/>
      <c r="P4741" s="9"/>
      <c r="Q4741" s="8"/>
      <c r="R4741" s="8"/>
      <c r="S4741" s="9"/>
      <c r="T4741" s="8"/>
      <c r="U4741" s="8"/>
      <c r="V4741" s="9"/>
      <c r="W4741" s="8"/>
      <c r="X4741" s="8"/>
      <c r="Y4741" s="9"/>
      <c r="Z4741" s="8"/>
      <c r="AA4741" s="8"/>
      <c r="AB4741" s="9"/>
      <c r="AC4741" s="8"/>
      <c r="AD4741" s="8"/>
      <c r="AE4741" s="9"/>
      <c r="AF4741" s="8"/>
      <c r="AG4741" s="8"/>
      <c r="AH4741" s="9"/>
      <c r="AI4741" s="13"/>
      <c r="AJ4741" s="8"/>
      <c r="AK4741" s="8"/>
      <c r="AL4741" s="8"/>
      <c r="AM4741" s="3"/>
    </row>
    <row r="4742" spans="1:39" s="10" customFormat="1" ht="18.95" customHeight="1" x14ac:dyDescent="0.25">
      <c r="A4742" s="8"/>
      <c r="B4742" s="8"/>
      <c r="C4742" s="8"/>
      <c r="D4742" s="9"/>
      <c r="E4742" s="8"/>
      <c r="F4742" s="8"/>
      <c r="G4742" s="9"/>
      <c r="H4742" s="8"/>
      <c r="I4742" s="8"/>
      <c r="J4742" s="9"/>
      <c r="K4742" s="8"/>
      <c r="L4742" s="8"/>
      <c r="M4742" s="9"/>
      <c r="N4742" s="8"/>
      <c r="O4742" s="8"/>
      <c r="P4742" s="9"/>
      <c r="Q4742" s="8"/>
      <c r="R4742" s="8"/>
      <c r="S4742" s="9"/>
      <c r="T4742" s="8"/>
      <c r="U4742" s="8"/>
      <c r="V4742" s="9"/>
      <c r="W4742" s="8"/>
      <c r="X4742" s="8"/>
      <c r="Y4742" s="9"/>
      <c r="Z4742" s="8"/>
      <c r="AA4742" s="8"/>
      <c r="AB4742" s="9"/>
      <c r="AC4742" s="8"/>
      <c r="AD4742" s="8"/>
      <c r="AE4742" s="9"/>
      <c r="AF4742" s="8"/>
      <c r="AG4742" s="8"/>
      <c r="AH4742" s="9"/>
      <c r="AI4742" s="13"/>
      <c r="AJ4742" s="8"/>
      <c r="AK4742" s="8"/>
      <c r="AL4742" s="8"/>
      <c r="AM4742" s="3"/>
    </row>
    <row r="4743" spans="1:39" s="10" customFormat="1" ht="18.95" customHeight="1" x14ac:dyDescent="0.25">
      <c r="A4743" s="8"/>
      <c r="B4743" s="8"/>
      <c r="C4743" s="8"/>
      <c r="D4743" s="9"/>
      <c r="E4743" s="8"/>
      <c r="F4743" s="8"/>
      <c r="G4743" s="9"/>
      <c r="H4743" s="8"/>
      <c r="I4743" s="8"/>
      <c r="J4743" s="9"/>
      <c r="K4743" s="8"/>
      <c r="L4743" s="8"/>
      <c r="M4743" s="9"/>
      <c r="N4743" s="8"/>
      <c r="O4743" s="8"/>
      <c r="P4743" s="9"/>
      <c r="Q4743" s="8"/>
      <c r="R4743" s="8"/>
      <c r="S4743" s="9"/>
      <c r="T4743" s="8"/>
      <c r="U4743" s="8"/>
      <c r="V4743" s="9"/>
      <c r="W4743" s="8"/>
      <c r="X4743" s="8"/>
      <c r="Y4743" s="9"/>
      <c r="Z4743" s="8"/>
      <c r="AA4743" s="8"/>
      <c r="AB4743" s="9"/>
      <c r="AC4743" s="8"/>
      <c r="AD4743" s="8"/>
      <c r="AE4743" s="9"/>
      <c r="AF4743" s="8"/>
      <c r="AG4743" s="8"/>
      <c r="AH4743" s="9"/>
      <c r="AI4743" s="13"/>
      <c r="AJ4743" s="8"/>
      <c r="AK4743" s="8"/>
      <c r="AL4743" s="8"/>
      <c r="AM4743" s="3"/>
    </row>
    <row r="4744" spans="1:39" s="10" customFormat="1" ht="18.95" customHeight="1" x14ac:dyDescent="0.25">
      <c r="A4744" s="8"/>
      <c r="B4744" s="8"/>
      <c r="C4744" s="8"/>
      <c r="D4744" s="9"/>
      <c r="E4744" s="8"/>
      <c r="F4744" s="8"/>
      <c r="G4744" s="9"/>
      <c r="H4744" s="8"/>
      <c r="I4744" s="8"/>
      <c r="J4744" s="9"/>
      <c r="K4744" s="8"/>
      <c r="L4744" s="8"/>
      <c r="M4744" s="9"/>
      <c r="N4744" s="8"/>
      <c r="O4744" s="8"/>
      <c r="P4744" s="9"/>
      <c r="Q4744" s="8"/>
      <c r="R4744" s="8"/>
      <c r="S4744" s="9"/>
      <c r="T4744" s="8"/>
      <c r="U4744" s="8"/>
      <c r="V4744" s="9"/>
      <c r="W4744" s="8"/>
      <c r="X4744" s="8"/>
      <c r="Y4744" s="9"/>
      <c r="Z4744" s="8"/>
      <c r="AA4744" s="8"/>
      <c r="AB4744" s="9"/>
      <c r="AC4744" s="8"/>
      <c r="AD4744" s="8"/>
      <c r="AE4744" s="9"/>
      <c r="AF4744" s="8"/>
      <c r="AG4744" s="8"/>
      <c r="AH4744" s="9"/>
      <c r="AI4744" s="13"/>
      <c r="AJ4744" s="8"/>
      <c r="AK4744" s="8"/>
      <c r="AL4744" s="8"/>
      <c r="AM4744" s="3"/>
    </row>
    <row r="4745" spans="1:39" s="10" customFormat="1" ht="18.95" customHeight="1" x14ac:dyDescent="0.25">
      <c r="A4745" s="8"/>
      <c r="B4745" s="8"/>
      <c r="C4745" s="8"/>
      <c r="D4745" s="9"/>
      <c r="E4745" s="8"/>
      <c r="F4745" s="8"/>
      <c r="G4745" s="9"/>
      <c r="H4745" s="8"/>
      <c r="I4745" s="8"/>
      <c r="J4745" s="9"/>
      <c r="K4745" s="8"/>
      <c r="L4745" s="8"/>
      <c r="M4745" s="9"/>
      <c r="N4745" s="8"/>
      <c r="O4745" s="8"/>
      <c r="P4745" s="9"/>
      <c r="Q4745" s="8"/>
      <c r="R4745" s="8"/>
      <c r="S4745" s="9"/>
      <c r="T4745" s="8"/>
      <c r="U4745" s="8"/>
      <c r="V4745" s="9"/>
      <c r="W4745" s="8"/>
      <c r="X4745" s="8"/>
      <c r="Y4745" s="9"/>
      <c r="Z4745" s="8"/>
      <c r="AA4745" s="8"/>
      <c r="AB4745" s="9"/>
      <c r="AC4745" s="8"/>
      <c r="AD4745" s="8"/>
      <c r="AE4745" s="9"/>
      <c r="AF4745" s="8"/>
      <c r="AG4745" s="8"/>
      <c r="AH4745" s="9"/>
      <c r="AI4745" s="13"/>
      <c r="AJ4745" s="8"/>
      <c r="AK4745" s="8"/>
      <c r="AL4745" s="8"/>
      <c r="AM4745" s="3"/>
    </row>
    <row r="4746" spans="1:39" s="10" customFormat="1" ht="18.95" customHeight="1" x14ac:dyDescent="0.25">
      <c r="A4746" s="8"/>
      <c r="B4746" s="8"/>
      <c r="C4746" s="8"/>
      <c r="D4746" s="9"/>
      <c r="E4746" s="8"/>
      <c r="F4746" s="8"/>
      <c r="G4746" s="9"/>
      <c r="H4746" s="8"/>
      <c r="I4746" s="8"/>
      <c r="J4746" s="9"/>
      <c r="K4746" s="8"/>
      <c r="L4746" s="8"/>
      <c r="M4746" s="9"/>
      <c r="N4746" s="8"/>
      <c r="O4746" s="8"/>
      <c r="P4746" s="9"/>
      <c r="Q4746" s="8"/>
      <c r="R4746" s="8"/>
      <c r="S4746" s="9"/>
      <c r="T4746" s="8"/>
      <c r="U4746" s="8"/>
      <c r="V4746" s="9"/>
      <c r="W4746" s="8"/>
      <c r="X4746" s="8"/>
      <c r="Y4746" s="9"/>
      <c r="Z4746" s="8"/>
      <c r="AA4746" s="8"/>
      <c r="AB4746" s="9"/>
      <c r="AC4746" s="8"/>
      <c r="AD4746" s="8"/>
      <c r="AE4746" s="9"/>
      <c r="AF4746" s="8"/>
      <c r="AG4746" s="8"/>
      <c r="AH4746" s="9"/>
      <c r="AI4746" s="13"/>
      <c r="AJ4746" s="8"/>
      <c r="AK4746" s="8"/>
      <c r="AL4746" s="8"/>
      <c r="AM4746" s="3"/>
    </row>
    <row r="4747" spans="1:39" s="10" customFormat="1" ht="18.95" customHeight="1" x14ac:dyDescent="0.25">
      <c r="A4747" s="8"/>
      <c r="B4747" s="8"/>
      <c r="C4747" s="8"/>
      <c r="D4747" s="9"/>
      <c r="E4747" s="8"/>
      <c r="F4747" s="8"/>
      <c r="G4747" s="9"/>
      <c r="H4747" s="8"/>
      <c r="I4747" s="8"/>
      <c r="J4747" s="9"/>
      <c r="K4747" s="8"/>
      <c r="L4747" s="8"/>
      <c r="M4747" s="9"/>
      <c r="N4747" s="8"/>
      <c r="O4747" s="8"/>
      <c r="P4747" s="9"/>
      <c r="Q4747" s="8"/>
      <c r="R4747" s="8"/>
      <c r="S4747" s="9"/>
      <c r="T4747" s="8"/>
      <c r="U4747" s="8"/>
      <c r="V4747" s="9"/>
      <c r="W4747" s="8"/>
      <c r="X4747" s="8"/>
      <c r="Y4747" s="9"/>
      <c r="Z4747" s="8"/>
      <c r="AA4747" s="8"/>
      <c r="AB4747" s="9"/>
      <c r="AC4747" s="8"/>
      <c r="AD4747" s="8"/>
      <c r="AE4747" s="9"/>
      <c r="AF4747" s="8"/>
      <c r="AG4747" s="8"/>
      <c r="AH4747" s="9"/>
      <c r="AI4747" s="13"/>
      <c r="AJ4747" s="8"/>
      <c r="AK4747" s="8"/>
      <c r="AL4747" s="8"/>
      <c r="AM4747" s="3"/>
    </row>
    <row r="4748" spans="1:39" s="10" customFormat="1" ht="18.95" customHeight="1" x14ac:dyDescent="0.25">
      <c r="A4748" s="8"/>
      <c r="B4748" s="8"/>
      <c r="C4748" s="8"/>
      <c r="D4748" s="9"/>
      <c r="E4748" s="8"/>
      <c r="F4748" s="8"/>
      <c r="G4748" s="9"/>
      <c r="H4748" s="8"/>
      <c r="I4748" s="8"/>
      <c r="J4748" s="9"/>
      <c r="K4748" s="8"/>
      <c r="L4748" s="8"/>
      <c r="M4748" s="9"/>
      <c r="N4748" s="8"/>
      <c r="O4748" s="8"/>
      <c r="P4748" s="9"/>
      <c r="Q4748" s="8"/>
      <c r="R4748" s="8"/>
      <c r="S4748" s="9"/>
      <c r="T4748" s="8"/>
      <c r="U4748" s="8"/>
      <c r="V4748" s="9"/>
      <c r="W4748" s="8"/>
      <c r="X4748" s="8"/>
      <c r="Y4748" s="9"/>
      <c r="Z4748" s="8"/>
      <c r="AA4748" s="8"/>
      <c r="AB4748" s="9"/>
      <c r="AC4748" s="8"/>
      <c r="AD4748" s="8"/>
      <c r="AE4748" s="9"/>
      <c r="AF4748" s="8"/>
      <c r="AG4748" s="8"/>
      <c r="AH4748" s="9"/>
      <c r="AI4748" s="13"/>
      <c r="AJ4748" s="8"/>
      <c r="AK4748" s="8"/>
      <c r="AL4748" s="8"/>
      <c r="AM4748" s="3"/>
    </row>
    <row r="4749" spans="1:39" s="10" customFormat="1" ht="18.95" customHeight="1" x14ac:dyDescent="0.25">
      <c r="A4749" s="8"/>
      <c r="B4749" s="8"/>
      <c r="C4749" s="8"/>
      <c r="D4749" s="9"/>
      <c r="E4749" s="8"/>
      <c r="F4749" s="8"/>
      <c r="G4749" s="9"/>
      <c r="H4749" s="8"/>
      <c r="I4749" s="8"/>
      <c r="J4749" s="9"/>
      <c r="K4749" s="8"/>
      <c r="L4749" s="8"/>
      <c r="M4749" s="9"/>
      <c r="N4749" s="8"/>
      <c r="O4749" s="8"/>
      <c r="P4749" s="9"/>
      <c r="Q4749" s="8"/>
      <c r="R4749" s="8"/>
      <c r="S4749" s="9"/>
      <c r="T4749" s="8"/>
      <c r="U4749" s="8"/>
      <c r="V4749" s="9"/>
      <c r="W4749" s="8"/>
      <c r="X4749" s="8"/>
      <c r="Y4749" s="9"/>
      <c r="Z4749" s="8"/>
      <c r="AA4749" s="8"/>
      <c r="AB4749" s="9"/>
      <c r="AC4749" s="8"/>
      <c r="AD4749" s="8"/>
      <c r="AE4749" s="9"/>
      <c r="AF4749" s="8"/>
      <c r="AG4749" s="8"/>
      <c r="AH4749" s="9"/>
      <c r="AI4749" s="13"/>
      <c r="AJ4749" s="8"/>
      <c r="AK4749" s="8"/>
      <c r="AL4749" s="8"/>
      <c r="AM4749" s="3"/>
    </row>
    <row r="4750" spans="1:39" s="10" customFormat="1" ht="18.95" customHeight="1" x14ac:dyDescent="0.25">
      <c r="A4750" s="8"/>
      <c r="B4750" s="8"/>
      <c r="C4750" s="8"/>
      <c r="D4750" s="9"/>
      <c r="E4750" s="8"/>
      <c r="F4750" s="8"/>
      <c r="G4750" s="9"/>
      <c r="H4750" s="8"/>
      <c r="I4750" s="8"/>
      <c r="J4750" s="9"/>
      <c r="K4750" s="8"/>
      <c r="L4750" s="8"/>
      <c r="M4750" s="9"/>
      <c r="N4750" s="8"/>
      <c r="O4750" s="8"/>
      <c r="P4750" s="9"/>
      <c r="Q4750" s="8"/>
      <c r="R4750" s="8"/>
      <c r="S4750" s="9"/>
      <c r="T4750" s="8"/>
      <c r="U4750" s="8"/>
      <c r="V4750" s="9"/>
      <c r="W4750" s="8"/>
      <c r="X4750" s="8"/>
      <c r="Y4750" s="9"/>
      <c r="Z4750" s="8"/>
      <c r="AA4750" s="8"/>
      <c r="AB4750" s="9"/>
      <c r="AC4750" s="8"/>
      <c r="AD4750" s="8"/>
      <c r="AE4750" s="9"/>
      <c r="AF4750" s="8"/>
      <c r="AG4750" s="8"/>
      <c r="AH4750" s="9"/>
      <c r="AI4750" s="13"/>
      <c r="AJ4750" s="8"/>
      <c r="AK4750" s="8"/>
      <c r="AL4750" s="8"/>
      <c r="AM4750" s="3"/>
    </row>
    <row r="4751" spans="1:39" s="10" customFormat="1" ht="18.95" customHeight="1" x14ac:dyDescent="0.25">
      <c r="A4751" s="8"/>
      <c r="B4751" s="8"/>
      <c r="C4751" s="8"/>
      <c r="D4751" s="9"/>
      <c r="E4751" s="8"/>
      <c r="F4751" s="8"/>
      <c r="G4751" s="9"/>
      <c r="H4751" s="8"/>
      <c r="I4751" s="8"/>
      <c r="J4751" s="9"/>
      <c r="K4751" s="8"/>
      <c r="L4751" s="8"/>
      <c r="M4751" s="9"/>
      <c r="N4751" s="8"/>
      <c r="O4751" s="8"/>
      <c r="P4751" s="9"/>
      <c r="Q4751" s="8"/>
      <c r="R4751" s="8"/>
      <c r="S4751" s="9"/>
      <c r="T4751" s="8"/>
      <c r="U4751" s="8"/>
      <c r="V4751" s="9"/>
      <c r="W4751" s="8"/>
      <c r="X4751" s="8"/>
      <c r="Y4751" s="9"/>
      <c r="Z4751" s="8"/>
      <c r="AA4751" s="8"/>
      <c r="AB4751" s="9"/>
      <c r="AC4751" s="8"/>
      <c r="AD4751" s="8"/>
      <c r="AE4751" s="9"/>
      <c r="AF4751" s="8"/>
      <c r="AG4751" s="8"/>
      <c r="AH4751" s="9"/>
      <c r="AI4751" s="13"/>
      <c r="AJ4751" s="8"/>
      <c r="AK4751" s="8"/>
      <c r="AL4751" s="8"/>
      <c r="AM4751" s="3"/>
    </row>
    <row r="4752" spans="1:39" s="10" customFormat="1" ht="18.95" customHeight="1" x14ac:dyDescent="0.25">
      <c r="A4752" s="8"/>
      <c r="B4752" s="8"/>
      <c r="C4752" s="8"/>
      <c r="D4752" s="9"/>
      <c r="E4752" s="8"/>
      <c r="F4752" s="8"/>
      <c r="G4752" s="9"/>
      <c r="H4752" s="8"/>
      <c r="I4752" s="8"/>
      <c r="J4752" s="9"/>
      <c r="K4752" s="8"/>
      <c r="L4752" s="8"/>
      <c r="M4752" s="9"/>
      <c r="N4752" s="8"/>
      <c r="O4752" s="8"/>
      <c r="P4752" s="9"/>
      <c r="Q4752" s="8"/>
      <c r="R4752" s="8"/>
      <c r="S4752" s="9"/>
      <c r="T4752" s="8"/>
      <c r="U4752" s="8"/>
      <c r="V4752" s="9"/>
      <c r="W4752" s="8"/>
      <c r="X4752" s="8"/>
      <c r="Y4752" s="9"/>
      <c r="Z4752" s="8"/>
      <c r="AA4752" s="8"/>
      <c r="AB4752" s="9"/>
      <c r="AC4752" s="8"/>
      <c r="AD4752" s="8"/>
      <c r="AE4752" s="9"/>
      <c r="AF4752" s="8"/>
      <c r="AG4752" s="8"/>
      <c r="AH4752" s="9"/>
      <c r="AI4752" s="13"/>
      <c r="AJ4752" s="8"/>
      <c r="AK4752" s="8"/>
      <c r="AL4752" s="8"/>
      <c r="AM4752" s="3"/>
    </row>
    <row r="4753" spans="1:39" s="10" customFormat="1" ht="18.95" customHeight="1" x14ac:dyDescent="0.25">
      <c r="A4753" s="8"/>
      <c r="B4753" s="8"/>
      <c r="C4753" s="8"/>
      <c r="D4753" s="9"/>
      <c r="E4753" s="8"/>
      <c r="F4753" s="8"/>
      <c r="G4753" s="9"/>
      <c r="H4753" s="8"/>
      <c r="I4753" s="8"/>
      <c r="J4753" s="9"/>
      <c r="K4753" s="8"/>
      <c r="L4753" s="8"/>
      <c r="M4753" s="9"/>
      <c r="N4753" s="8"/>
      <c r="O4753" s="8"/>
      <c r="P4753" s="9"/>
      <c r="Q4753" s="8"/>
      <c r="R4753" s="8"/>
      <c r="S4753" s="9"/>
      <c r="T4753" s="8"/>
      <c r="U4753" s="8"/>
      <c r="V4753" s="9"/>
      <c r="W4753" s="8"/>
      <c r="X4753" s="8"/>
      <c r="Y4753" s="9"/>
      <c r="Z4753" s="8"/>
      <c r="AA4753" s="8"/>
      <c r="AB4753" s="9"/>
      <c r="AC4753" s="8"/>
      <c r="AD4753" s="8"/>
      <c r="AE4753" s="9"/>
      <c r="AF4753" s="8"/>
      <c r="AG4753" s="8"/>
      <c r="AH4753" s="9"/>
      <c r="AI4753" s="13"/>
      <c r="AJ4753" s="8"/>
      <c r="AK4753" s="8"/>
      <c r="AL4753" s="8"/>
      <c r="AM4753" s="3"/>
    </row>
    <row r="4754" spans="1:39" s="10" customFormat="1" ht="18.95" customHeight="1" x14ac:dyDescent="0.25">
      <c r="A4754" s="8"/>
      <c r="B4754" s="8"/>
      <c r="C4754" s="8"/>
      <c r="D4754" s="9"/>
      <c r="E4754" s="8"/>
      <c r="F4754" s="8"/>
      <c r="G4754" s="9"/>
      <c r="H4754" s="8"/>
      <c r="I4754" s="8"/>
      <c r="J4754" s="9"/>
      <c r="K4754" s="8"/>
      <c r="L4754" s="8"/>
      <c r="M4754" s="9"/>
      <c r="N4754" s="8"/>
      <c r="O4754" s="8"/>
      <c r="P4754" s="9"/>
      <c r="Q4754" s="8"/>
      <c r="R4754" s="8"/>
      <c r="S4754" s="9"/>
      <c r="T4754" s="8"/>
      <c r="U4754" s="8"/>
      <c r="V4754" s="9"/>
      <c r="W4754" s="8"/>
      <c r="X4754" s="8"/>
      <c r="Y4754" s="9"/>
      <c r="Z4754" s="8"/>
      <c r="AA4754" s="8"/>
      <c r="AB4754" s="9"/>
      <c r="AC4754" s="8"/>
      <c r="AD4754" s="8"/>
      <c r="AE4754" s="9"/>
      <c r="AF4754" s="8"/>
      <c r="AG4754" s="8"/>
      <c r="AH4754" s="9"/>
      <c r="AI4754" s="13"/>
      <c r="AJ4754" s="8"/>
      <c r="AK4754" s="8"/>
      <c r="AL4754" s="8"/>
      <c r="AM4754" s="3"/>
    </row>
    <row r="4755" spans="1:39" s="10" customFormat="1" ht="18.95" customHeight="1" x14ac:dyDescent="0.25">
      <c r="A4755" s="8"/>
      <c r="B4755" s="8"/>
      <c r="C4755" s="8"/>
      <c r="D4755" s="9"/>
      <c r="E4755" s="8"/>
      <c r="F4755" s="8"/>
      <c r="G4755" s="9"/>
      <c r="H4755" s="8"/>
      <c r="I4755" s="8"/>
      <c r="J4755" s="9"/>
      <c r="K4755" s="8"/>
      <c r="L4755" s="8"/>
      <c r="M4755" s="9"/>
      <c r="N4755" s="8"/>
      <c r="O4755" s="8"/>
      <c r="P4755" s="9"/>
      <c r="Q4755" s="8"/>
      <c r="R4755" s="8"/>
      <c r="S4755" s="9"/>
      <c r="T4755" s="8"/>
      <c r="U4755" s="8"/>
      <c r="V4755" s="9"/>
      <c r="W4755" s="8"/>
      <c r="X4755" s="8"/>
      <c r="Y4755" s="9"/>
      <c r="Z4755" s="8"/>
      <c r="AA4755" s="8"/>
      <c r="AB4755" s="9"/>
      <c r="AC4755" s="8"/>
      <c r="AD4755" s="8"/>
      <c r="AE4755" s="9"/>
      <c r="AF4755" s="8"/>
      <c r="AG4755" s="8"/>
      <c r="AH4755" s="9"/>
      <c r="AI4755" s="13"/>
      <c r="AJ4755" s="8"/>
      <c r="AK4755" s="8"/>
      <c r="AL4755" s="8"/>
      <c r="AM4755" s="3"/>
    </row>
    <row r="4756" spans="1:39" s="10" customFormat="1" ht="18.95" customHeight="1" x14ac:dyDescent="0.25">
      <c r="A4756" s="8"/>
      <c r="B4756" s="8"/>
      <c r="C4756" s="8"/>
      <c r="D4756" s="9"/>
      <c r="E4756" s="8"/>
      <c r="F4756" s="8"/>
      <c r="G4756" s="9"/>
      <c r="H4756" s="8"/>
      <c r="I4756" s="8"/>
      <c r="J4756" s="9"/>
      <c r="K4756" s="8"/>
      <c r="L4756" s="8"/>
      <c r="M4756" s="9"/>
      <c r="N4756" s="8"/>
      <c r="O4756" s="8"/>
      <c r="P4756" s="9"/>
      <c r="Q4756" s="8"/>
      <c r="R4756" s="8"/>
      <c r="S4756" s="9"/>
      <c r="T4756" s="8"/>
      <c r="U4756" s="8"/>
      <c r="V4756" s="9"/>
      <c r="W4756" s="8"/>
      <c r="X4756" s="8"/>
      <c r="Y4756" s="9"/>
      <c r="Z4756" s="8"/>
      <c r="AA4756" s="8"/>
      <c r="AB4756" s="9"/>
      <c r="AC4756" s="8"/>
      <c r="AD4756" s="8"/>
      <c r="AE4756" s="9"/>
      <c r="AF4756" s="8"/>
      <c r="AG4756" s="8"/>
      <c r="AH4756" s="9"/>
      <c r="AI4756" s="13"/>
      <c r="AJ4756" s="8"/>
      <c r="AK4756" s="8"/>
      <c r="AL4756" s="8"/>
      <c r="AM4756" s="3"/>
    </row>
    <row r="4757" spans="1:39" s="10" customFormat="1" ht="18.95" customHeight="1" x14ac:dyDescent="0.25">
      <c r="A4757" s="8"/>
      <c r="B4757" s="8"/>
      <c r="C4757" s="8"/>
      <c r="D4757" s="9"/>
      <c r="E4757" s="8"/>
      <c r="F4757" s="8"/>
      <c r="G4757" s="9"/>
      <c r="H4757" s="8"/>
      <c r="I4757" s="8"/>
      <c r="J4757" s="9"/>
      <c r="K4757" s="8"/>
      <c r="L4757" s="8"/>
      <c r="M4757" s="9"/>
      <c r="N4757" s="8"/>
      <c r="O4757" s="8"/>
      <c r="P4757" s="9"/>
      <c r="Q4757" s="8"/>
      <c r="R4757" s="8"/>
      <c r="S4757" s="9"/>
      <c r="T4757" s="8"/>
      <c r="U4757" s="8"/>
      <c r="V4757" s="9"/>
      <c r="W4757" s="8"/>
      <c r="X4757" s="8"/>
      <c r="Y4757" s="9"/>
      <c r="Z4757" s="8"/>
      <c r="AA4757" s="8"/>
      <c r="AB4757" s="9"/>
      <c r="AC4757" s="8"/>
      <c r="AD4757" s="8"/>
      <c r="AE4757" s="9"/>
      <c r="AF4757" s="8"/>
      <c r="AG4757" s="8"/>
      <c r="AH4757" s="9"/>
      <c r="AI4757" s="13"/>
      <c r="AJ4757" s="8"/>
      <c r="AK4757" s="8"/>
      <c r="AL4757" s="8"/>
      <c r="AM4757" s="3"/>
    </row>
    <row r="4758" spans="1:39" s="10" customFormat="1" ht="18.95" customHeight="1" x14ac:dyDescent="0.25">
      <c r="A4758" s="8"/>
      <c r="B4758" s="8"/>
      <c r="C4758" s="8"/>
      <c r="D4758" s="9"/>
      <c r="E4758" s="8"/>
      <c r="F4758" s="8"/>
      <c r="G4758" s="9"/>
      <c r="H4758" s="8"/>
      <c r="I4758" s="8"/>
      <c r="J4758" s="9"/>
      <c r="K4758" s="8"/>
      <c r="L4758" s="8"/>
      <c r="M4758" s="9"/>
      <c r="N4758" s="8"/>
      <c r="O4758" s="8"/>
      <c r="P4758" s="9"/>
      <c r="Q4758" s="8"/>
      <c r="R4758" s="8"/>
      <c r="S4758" s="9"/>
      <c r="T4758" s="8"/>
      <c r="U4758" s="8"/>
      <c r="V4758" s="9"/>
      <c r="W4758" s="8"/>
      <c r="X4758" s="8"/>
      <c r="Y4758" s="9"/>
      <c r="Z4758" s="8"/>
      <c r="AA4758" s="8"/>
      <c r="AB4758" s="9"/>
      <c r="AC4758" s="8"/>
      <c r="AD4758" s="8"/>
      <c r="AE4758" s="9"/>
      <c r="AF4758" s="8"/>
      <c r="AG4758" s="8"/>
      <c r="AH4758" s="9"/>
      <c r="AI4758" s="13"/>
      <c r="AJ4758" s="8"/>
      <c r="AK4758" s="8"/>
      <c r="AL4758" s="8"/>
      <c r="AM4758" s="3"/>
    </row>
    <row r="4759" spans="1:39" s="10" customFormat="1" ht="18.95" customHeight="1" x14ac:dyDescent="0.25">
      <c r="A4759" s="8"/>
      <c r="B4759" s="8"/>
      <c r="C4759" s="8"/>
      <c r="D4759" s="9"/>
      <c r="E4759" s="8"/>
      <c r="F4759" s="8"/>
      <c r="G4759" s="9"/>
      <c r="H4759" s="8"/>
      <c r="I4759" s="8"/>
      <c r="J4759" s="9"/>
      <c r="K4759" s="8"/>
      <c r="L4759" s="8"/>
      <c r="M4759" s="9"/>
      <c r="N4759" s="8"/>
      <c r="O4759" s="8"/>
      <c r="P4759" s="9"/>
      <c r="Q4759" s="8"/>
      <c r="R4759" s="8"/>
      <c r="S4759" s="9"/>
      <c r="T4759" s="8"/>
      <c r="U4759" s="8"/>
      <c r="V4759" s="9"/>
      <c r="W4759" s="8"/>
      <c r="X4759" s="8"/>
      <c r="Y4759" s="9"/>
      <c r="Z4759" s="8"/>
      <c r="AA4759" s="8"/>
      <c r="AB4759" s="9"/>
      <c r="AC4759" s="8"/>
      <c r="AD4759" s="8"/>
      <c r="AE4759" s="9"/>
      <c r="AF4759" s="8"/>
      <c r="AG4759" s="8"/>
      <c r="AH4759" s="9"/>
      <c r="AI4759" s="13"/>
      <c r="AJ4759" s="8"/>
      <c r="AK4759" s="8"/>
      <c r="AL4759" s="8"/>
      <c r="AM4759" s="3"/>
    </row>
    <row r="4760" spans="1:39" s="10" customFormat="1" ht="18.95" customHeight="1" x14ac:dyDescent="0.25">
      <c r="A4760" s="8"/>
      <c r="B4760" s="8"/>
      <c r="C4760" s="8"/>
      <c r="D4760" s="9"/>
      <c r="E4760" s="8"/>
      <c r="F4760" s="8"/>
      <c r="G4760" s="9"/>
      <c r="H4760" s="8"/>
      <c r="I4760" s="8"/>
      <c r="J4760" s="9"/>
      <c r="K4760" s="8"/>
      <c r="L4760" s="8"/>
      <c r="M4760" s="9"/>
      <c r="N4760" s="8"/>
      <c r="O4760" s="8"/>
      <c r="P4760" s="9"/>
      <c r="Q4760" s="8"/>
      <c r="R4760" s="8"/>
      <c r="S4760" s="9"/>
      <c r="T4760" s="8"/>
      <c r="U4760" s="8"/>
      <c r="V4760" s="9"/>
      <c r="W4760" s="8"/>
      <c r="X4760" s="8"/>
      <c r="Y4760" s="9"/>
      <c r="Z4760" s="8"/>
      <c r="AA4760" s="8"/>
      <c r="AB4760" s="9"/>
      <c r="AC4760" s="8"/>
      <c r="AD4760" s="8"/>
      <c r="AE4760" s="9"/>
      <c r="AF4760" s="8"/>
      <c r="AG4760" s="8"/>
      <c r="AH4760" s="9"/>
      <c r="AI4760" s="13"/>
      <c r="AJ4760" s="8"/>
      <c r="AK4760" s="8"/>
      <c r="AL4760" s="8"/>
      <c r="AM4760" s="3"/>
    </row>
    <row r="4761" spans="1:39" s="10" customFormat="1" ht="18.95" customHeight="1" x14ac:dyDescent="0.25">
      <c r="A4761" s="8"/>
      <c r="B4761" s="8"/>
      <c r="C4761" s="8"/>
      <c r="D4761" s="9"/>
      <c r="E4761" s="8"/>
      <c r="F4761" s="8"/>
      <c r="G4761" s="9"/>
      <c r="H4761" s="8"/>
      <c r="I4761" s="8"/>
      <c r="J4761" s="9"/>
      <c r="K4761" s="8"/>
      <c r="L4761" s="8"/>
      <c r="M4761" s="9"/>
      <c r="N4761" s="8"/>
      <c r="O4761" s="8"/>
      <c r="P4761" s="9"/>
      <c r="Q4761" s="8"/>
      <c r="R4761" s="8"/>
      <c r="S4761" s="9"/>
      <c r="T4761" s="8"/>
      <c r="U4761" s="8"/>
      <c r="V4761" s="9"/>
      <c r="W4761" s="8"/>
      <c r="X4761" s="8"/>
      <c r="Y4761" s="9"/>
      <c r="Z4761" s="8"/>
      <c r="AA4761" s="8"/>
      <c r="AB4761" s="9"/>
      <c r="AC4761" s="8"/>
      <c r="AD4761" s="8"/>
      <c r="AE4761" s="9"/>
      <c r="AF4761" s="8"/>
      <c r="AG4761" s="8"/>
      <c r="AH4761" s="9"/>
      <c r="AI4761" s="13"/>
      <c r="AJ4761" s="8"/>
      <c r="AK4761" s="8"/>
      <c r="AL4761" s="8"/>
      <c r="AM4761" s="3"/>
    </row>
    <row r="4762" spans="1:39" s="10" customFormat="1" ht="18.95" customHeight="1" x14ac:dyDescent="0.25">
      <c r="A4762" s="8"/>
      <c r="B4762" s="8"/>
      <c r="C4762" s="8"/>
      <c r="D4762" s="9"/>
      <c r="E4762" s="8"/>
      <c r="F4762" s="8"/>
      <c r="G4762" s="9"/>
      <c r="H4762" s="8"/>
      <c r="I4762" s="8"/>
      <c r="J4762" s="9"/>
      <c r="K4762" s="8"/>
      <c r="L4762" s="8"/>
      <c r="M4762" s="9"/>
      <c r="N4762" s="8"/>
      <c r="O4762" s="8"/>
      <c r="P4762" s="9"/>
      <c r="Q4762" s="8"/>
      <c r="R4762" s="8"/>
      <c r="S4762" s="9"/>
      <c r="T4762" s="8"/>
      <c r="U4762" s="8"/>
      <c r="V4762" s="9"/>
      <c r="W4762" s="8"/>
      <c r="X4762" s="8"/>
      <c r="Y4762" s="9"/>
      <c r="Z4762" s="8"/>
      <c r="AA4762" s="8"/>
      <c r="AB4762" s="9"/>
      <c r="AC4762" s="8"/>
      <c r="AD4762" s="8"/>
      <c r="AE4762" s="9"/>
      <c r="AF4762" s="8"/>
      <c r="AG4762" s="8"/>
      <c r="AH4762" s="9"/>
      <c r="AI4762" s="13"/>
      <c r="AJ4762" s="8"/>
      <c r="AK4762" s="8"/>
      <c r="AL4762" s="8"/>
      <c r="AM4762" s="3"/>
    </row>
    <row r="4763" spans="1:39" s="10" customFormat="1" ht="18.95" customHeight="1" x14ac:dyDescent="0.25">
      <c r="A4763" s="8"/>
      <c r="B4763" s="8"/>
      <c r="C4763" s="8"/>
      <c r="D4763" s="9"/>
      <c r="E4763" s="8"/>
      <c r="F4763" s="8"/>
      <c r="G4763" s="9"/>
      <c r="H4763" s="8"/>
      <c r="I4763" s="8"/>
      <c r="J4763" s="9"/>
      <c r="K4763" s="8"/>
      <c r="L4763" s="8"/>
      <c r="M4763" s="9"/>
      <c r="N4763" s="8"/>
      <c r="O4763" s="8"/>
      <c r="P4763" s="9"/>
      <c r="Q4763" s="8"/>
      <c r="R4763" s="8"/>
      <c r="S4763" s="9"/>
      <c r="T4763" s="8"/>
      <c r="U4763" s="8"/>
      <c r="V4763" s="9"/>
      <c r="W4763" s="8"/>
      <c r="X4763" s="8"/>
      <c r="Y4763" s="9"/>
      <c r="Z4763" s="8"/>
      <c r="AA4763" s="8"/>
      <c r="AB4763" s="9"/>
      <c r="AC4763" s="8"/>
      <c r="AD4763" s="8"/>
      <c r="AE4763" s="9"/>
      <c r="AF4763" s="8"/>
      <c r="AG4763" s="8"/>
      <c r="AH4763" s="9"/>
      <c r="AI4763" s="13"/>
      <c r="AJ4763" s="8"/>
      <c r="AK4763" s="8"/>
      <c r="AL4763" s="8"/>
      <c r="AM4763" s="3"/>
    </row>
    <row r="4764" spans="1:39" s="10" customFormat="1" ht="18.95" customHeight="1" x14ac:dyDescent="0.25">
      <c r="A4764" s="8"/>
      <c r="B4764" s="8"/>
      <c r="C4764" s="8"/>
      <c r="D4764" s="9"/>
      <c r="E4764" s="8"/>
      <c r="F4764" s="8"/>
      <c r="G4764" s="9"/>
      <c r="H4764" s="8"/>
      <c r="I4764" s="8"/>
      <c r="J4764" s="9"/>
      <c r="K4764" s="8"/>
      <c r="L4764" s="8"/>
      <c r="M4764" s="9"/>
      <c r="N4764" s="8"/>
      <c r="O4764" s="8"/>
      <c r="P4764" s="9"/>
      <c r="Q4764" s="8"/>
      <c r="R4764" s="8"/>
      <c r="S4764" s="9"/>
      <c r="T4764" s="8"/>
      <c r="U4764" s="8"/>
      <c r="V4764" s="9"/>
      <c r="W4764" s="8"/>
      <c r="X4764" s="8"/>
      <c r="Y4764" s="9"/>
      <c r="Z4764" s="8"/>
      <c r="AA4764" s="8"/>
      <c r="AB4764" s="9"/>
      <c r="AC4764" s="8"/>
      <c r="AD4764" s="8"/>
      <c r="AE4764" s="9"/>
      <c r="AF4764" s="8"/>
      <c r="AG4764" s="8"/>
      <c r="AH4764" s="9"/>
      <c r="AI4764" s="13"/>
      <c r="AJ4764" s="8"/>
      <c r="AK4764" s="8"/>
      <c r="AL4764" s="8"/>
      <c r="AM4764" s="3"/>
    </row>
    <row r="4765" spans="1:39" s="10" customFormat="1" ht="18.95" customHeight="1" x14ac:dyDescent="0.25">
      <c r="A4765" s="8"/>
      <c r="B4765" s="8"/>
      <c r="C4765" s="8"/>
      <c r="D4765" s="9"/>
      <c r="E4765" s="8"/>
      <c r="F4765" s="8"/>
      <c r="G4765" s="9"/>
      <c r="H4765" s="8"/>
      <c r="I4765" s="8"/>
      <c r="J4765" s="9"/>
      <c r="K4765" s="8"/>
      <c r="L4765" s="8"/>
      <c r="M4765" s="9"/>
      <c r="N4765" s="8"/>
      <c r="O4765" s="8"/>
      <c r="P4765" s="9"/>
      <c r="Q4765" s="8"/>
      <c r="R4765" s="8"/>
      <c r="S4765" s="9"/>
      <c r="T4765" s="8"/>
      <c r="U4765" s="8"/>
      <c r="V4765" s="9"/>
      <c r="W4765" s="8"/>
      <c r="X4765" s="8"/>
      <c r="Y4765" s="9"/>
      <c r="Z4765" s="8"/>
      <c r="AA4765" s="8"/>
      <c r="AB4765" s="9"/>
      <c r="AC4765" s="8"/>
      <c r="AD4765" s="8"/>
      <c r="AE4765" s="9"/>
      <c r="AF4765" s="8"/>
      <c r="AG4765" s="8"/>
      <c r="AH4765" s="9"/>
      <c r="AI4765" s="13"/>
      <c r="AJ4765" s="8"/>
      <c r="AK4765" s="8"/>
      <c r="AL4765" s="8"/>
      <c r="AM4765" s="3"/>
    </row>
    <row r="4766" spans="1:39" s="10" customFormat="1" ht="18.95" customHeight="1" x14ac:dyDescent="0.25">
      <c r="A4766" s="8"/>
      <c r="B4766" s="8"/>
      <c r="C4766" s="8"/>
      <c r="D4766" s="9"/>
      <c r="E4766" s="8"/>
      <c r="F4766" s="8"/>
      <c r="G4766" s="9"/>
      <c r="H4766" s="8"/>
      <c r="I4766" s="8"/>
      <c r="J4766" s="9"/>
      <c r="K4766" s="8"/>
      <c r="L4766" s="8"/>
      <c r="M4766" s="9"/>
      <c r="N4766" s="8"/>
      <c r="O4766" s="8"/>
      <c r="P4766" s="9"/>
      <c r="Q4766" s="8"/>
      <c r="R4766" s="8"/>
      <c r="S4766" s="9"/>
      <c r="T4766" s="8"/>
      <c r="U4766" s="8"/>
      <c r="V4766" s="9"/>
      <c r="W4766" s="8"/>
      <c r="X4766" s="8"/>
      <c r="Y4766" s="9"/>
      <c r="Z4766" s="8"/>
      <c r="AA4766" s="8"/>
      <c r="AB4766" s="9"/>
      <c r="AC4766" s="8"/>
      <c r="AD4766" s="8"/>
      <c r="AE4766" s="9"/>
      <c r="AF4766" s="8"/>
      <c r="AG4766" s="8"/>
      <c r="AH4766" s="9"/>
      <c r="AI4766" s="13"/>
      <c r="AJ4766" s="8"/>
      <c r="AK4766" s="8"/>
      <c r="AL4766" s="8"/>
      <c r="AM4766" s="3"/>
    </row>
    <row r="4767" spans="1:39" s="10" customFormat="1" ht="18.95" customHeight="1" x14ac:dyDescent="0.25">
      <c r="A4767" s="8"/>
      <c r="B4767" s="8"/>
      <c r="C4767" s="8"/>
      <c r="D4767" s="9"/>
      <c r="E4767" s="8"/>
      <c r="F4767" s="8"/>
      <c r="G4767" s="9"/>
      <c r="H4767" s="8"/>
      <c r="I4767" s="8"/>
      <c r="J4767" s="9"/>
      <c r="K4767" s="8"/>
      <c r="L4767" s="8"/>
      <c r="M4767" s="9"/>
      <c r="N4767" s="8"/>
      <c r="O4767" s="8"/>
      <c r="P4767" s="9"/>
      <c r="Q4767" s="8"/>
      <c r="R4767" s="8"/>
      <c r="S4767" s="9"/>
      <c r="T4767" s="8"/>
      <c r="U4767" s="8"/>
      <c r="V4767" s="9"/>
      <c r="W4767" s="8"/>
      <c r="X4767" s="8"/>
      <c r="Y4767" s="9"/>
      <c r="Z4767" s="8"/>
      <c r="AA4767" s="8"/>
      <c r="AB4767" s="9"/>
      <c r="AC4767" s="8"/>
      <c r="AD4767" s="8"/>
      <c r="AE4767" s="9"/>
      <c r="AF4767" s="8"/>
      <c r="AG4767" s="8"/>
      <c r="AH4767" s="9"/>
      <c r="AI4767" s="13"/>
      <c r="AJ4767" s="8"/>
      <c r="AK4767" s="8"/>
      <c r="AL4767" s="8"/>
      <c r="AM4767" s="3"/>
    </row>
    <row r="4768" spans="1:39" s="10" customFormat="1" ht="18.95" customHeight="1" x14ac:dyDescent="0.25">
      <c r="A4768" s="8"/>
      <c r="B4768" s="8"/>
      <c r="C4768" s="8"/>
      <c r="D4768" s="9"/>
      <c r="E4768" s="8"/>
      <c r="F4768" s="8"/>
      <c r="G4768" s="9"/>
      <c r="H4768" s="8"/>
      <c r="I4768" s="8"/>
      <c r="J4768" s="9"/>
      <c r="K4768" s="8"/>
      <c r="L4768" s="8"/>
      <c r="M4768" s="9"/>
      <c r="N4768" s="8"/>
      <c r="O4768" s="8"/>
      <c r="P4768" s="9"/>
      <c r="Q4768" s="8"/>
      <c r="R4768" s="8"/>
      <c r="S4768" s="9"/>
      <c r="T4768" s="8"/>
      <c r="U4768" s="8"/>
      <c r="V4768" s="9"/>
      <c r="W4768" s="8"/>
      <c r="X4768" s="8"/>
      <c r="Y4768" s="9"/>
      <c r="Z4768" s="8"/>
      <c r="AA4768" s="8"/>
      <c r="AB4768" s="9"/>
      <c r="AC4768" s="8"/>
      <c r="AD4768" s="8"/>
      <c r="AE4768" s="9"/>
      <c r="AF4768" s="8"/>
      <c r="AG4768" s="8"/>
      <c r="AH4768" s="9"/>
      <c r="AI4768" s="13"/>
      <c r="AJ4768" s="8"/>
      <c r="AK4768" s="8"/>
      <c r="AL4768" s="8"/>
      <c r="AM4768" s="3"/>
    </row>
    <row r="4769" spans="1:39" s="10" customFormat="1" ht="18.95" customHeight="1" x14ac:dyDescent="0.25">
      <c r="A4769" s="8"/>
      <c r="B4769" s="8"/>
      <c r="C4769" s="8"/>
      <c r="D4769" s="9"/>
      <c r="E4769" s="8"/>
      <c r="F4769" s="8"/>
      <c r="G4769" s="9"/>
      <c r="H4769" s="8"/>
      <c r="I4769" s="8"/>
      <c r="J4769" s="9"/>
      <c r="K4769" s="8"/>
      <c r="L4769" s="8"/>
      <c r="M4769" s="9"/>
      <c r="N4769" s="8"/>
      <c r="O4769" s="8"/>
      <c r="P4769" s="9"/>
      <c r="Q4769" s="8"/>
      <c r="R4769" s="8"/>
      <c r="S4769" s="9"/>
      <c r="T4769" s="8"/>
      <c r="U4769" s="8"/>
      <c r="V4769" s="9"/>
      <c r="W4769" s="8"/>
      <c r="X4769" s="8"/>
      <c r="Y4769" s="9"/>
      <c r="Z4769" s="8"/>
      <c r="AA4769" s="8"/>
      <c r="AB4769" s="9"/>
      <c r="AC4769" s="8"/>
      <c r="AD4769" s="8"/>
      <c r="AE4769" s="9"/>
      <c r="AF4769" s="8"/>
      <c r="AG4769" s="8"/>
      <c r="AH4769" s="9"/>
      <c r="AI4769" s="13"/>
      <c r="AJ4769" s="8"/>
      <c r="AK4769" s="8"/>
      <c r="AL4769" s="8"/>
      <c r="AM4769" s="3"/>
    </row>
    <row r="4770" spans="1:39" s="10" customFormat="1" ht="18.95" customHeight="1" x14ac:dyDescent="0.25">
      <c r="A4770" s="8"/>
      <c r="B4770" s="8"/>
      <c r="C4770" s="8"/>
      <c r="D4770" s="9"/>
      <c r="E4770" s="8"/>
      <c r="F4770" s="8"/>
      <c r="G4770" s="9"/>
      <c r="H4770" s="8"/>
      <c r="I4770" s="8"/>
      <c r="J4770" s="9"/>
      <c r="K4770" s="8"/>
      <c r="L4770" s="8"/>
      <c r="M4770" s="9"/>
      <c r="N4770" s="8"/>
      <c r="O4770" s="8"/>
      <c r="P4770" s="9"/>
      <c r="Q4770" s="8"/>
      <c r="R4770" s="8"/>
      <c r="S4770" s="9"/>
      <c r="T4770" s="8"/>
      <c r="U4770" s="8"/>
      <c r="V4770" s="9"/>
      <c r="W4770" s="8"/>
      <c r="X4770" s="8"/>
      <c r="Y4770" s="9"/>
      <c r="Z4770" s="8"/>
      <c r="AA4770" s="8"/>
      <c r="AB4770" s="9"/>
      <c r="AC4770" s="8"/>
      <c r="AD4770" s="8"/>
      <c r="AE4770" s="9"/>
      <c r="AF4770" s="8"/>
      <c r="AG4770" s="8"/>
      <c r="AH4770" s="9"/>
      <c r="AI4770" s="13"/>
      <c r="AJ4770" s="8"/>
      <c r="AK4770" s="8"/>
      <c r="AL4770" s="8"/>
      <c r="AM4770" s="3"/>
    </row>
    <row r="4771" spans="1:39" s="10" customFormat="1" ht="18.95" customHeight="1" x14ac:dyDescent="0.25">
      <c r="A4771" s="8"/>
      <c r="B4771" s="8"/>
      <c r="C4771" s="8"/>
      <c r="D4771" s="9"/>
      <c r="E4771" s="8"/>
      <c r="F4771" s="8"/>
      <c r="G4771" s="9"/>
      <c r="H4771" s="8"/>
      <c r="I4771" s="8"/>
      <c r="J4771" s="9"/>
      <c r="K4771" s="8"/>
      <c r="L4771" s="8"/>
      <c r="M4771" s="9"/>
      <c r="N4771" s="8"/>
      <c r="O4771" s="8"/>
      <c r="P4771" s="9"/>
      <c r="Q4771" s="8"/>
      <c r="R4771" s="8"/>
      <c r="S4771" s="9"/>
      <c r="T4771" s="8"/>
      <c r="U4771" s="8"/>
      <c r="V4771" s="9"/>
      <c r="W4771" s="8"/>
      <c r="X4771" s="8"/>
      <c r="Y4771" s="9"/>
      <c r="Z4771" s="8"/>
      <c r="AA4771" s="8"/>
      <c r="AB4771" s="9"/>
      <c r="AC4771" s="8"/>
      <c r="AD4771" s="8"/>
      <c r="AE4771" s="9"/>
      <c r="AF4771" s="8"/>
      <c r="AG4771" s="8"/>
      <c r="AH4771" s="9"/>
      <c r="AI4771" s="13"/>
      <c r="AJ4771" s="8"/>
      <c r="AK4771" s="8"/>
      <c r="AL4771" s="8"/>
      <c r="AM4771" s="3"/>
    </row>
    <row r="4772" spans="1:39" s="10" customFormat="1" ht="18.95" customHeight="1" x14ac:dyDescent="0.25">
      <c r="A4772" s="8"/>
      <c r="B4772" s="8"/>
      <c r="C4772" s="8"/>
      <c r="D4772" s="9"/>
      <c r="E4772" s="8"/>
      <c r="F4772" s="8"/>
      <c r="G4772" s="9"/>
      <c r="H4772" s="8"/>
      <c r="I4772" s="8"/>
      <c r="J4772" s="9"/>
      <c r="K4772" s="8"/>
      <c r="L4772" s="8"/>
      <c r="M4772" s="9"/>
      <c r="N4772" s="8"/>
      <c r="O4772" s="8"/>
      <c r="P4772" s="9"/>
      <c r="Q4772" s="8"/>
      <c r="R4772" s="8"/>
      <c r="S4772" s="9"/>
      <c r="T4772" s="8"/>
      <c r="U4772" s="8"/>
      <c r="V4772" s="9"/>
      <c r="W4772" s="8"/>
      <c r="X4772" s="8"/>
      <c r="Y4772" s="9"/>
      <c r="Z4772" s="8"/>
      <c r="AA4772" s="8"/>
      <c r="AB4772" s="9"/>
      <c r="AC4772" s="8"/>
      <c r="AD4772" s="8"/>
      <c r="AE4772" s="9"/>
      <c r="AF4772" s="8"/>
      <c r="AG4772" s="8"/>
      <c r="AH4772" s="9"/>
      <c r="AI4772" s="13"/>
      <c r="AJ4772" s="8"/>
      <c r="AK4772" s="8"/>
      <c r="AL4772" s="8"/>
      <c r="AM4772" s="3"/>
    </row>
    <row r="4773" spans="1:39" s="10" customFormat="1" ht="18.95" customHeight="1" x14ac:dyDescent="0.25">
      <c r="A4773" s="8"/>
      <c r="B4773" s="8"/>
      <c r="C4773" s="8"/>
      <c r="D4773" s="9"/>
      <c r="E4773" s="8"/>
      <c r="F4773" s="8"/>
      <c r="G4773" s="9"/>
      <c r="H4773" s="8"/>
      <c r="I4773" s="8"/>
      <c r="J4773" s="9"/>
      <c r="K4773" s="8"/>
      <c r="L4773" s="8"/>
      <c r="M4773" s="9"/>
      <c r="N4773" s="8"/>
      <c r="O4773" s="8"/>
      <c r="P4773" s="9"/>
      <c r="Q4773" s="8"/>
      <c r="R4773" s="8"/>
      <c r="S4773" s="9"/>
      <c r="T4773" s="8"/>
      <c r="U4773" s="8"/>
      <c r="V4773" s="9"/>
      <c r="W4773" s="8"/>
      <c r="X4773" s="8"/>
      <c r="Y4773" s="9"/>
      <c r="Z4773" s="8"/>
      <c r="AA4773" s="8"/>
      <c r="AB4773" s="9"/>
      <c r="AC4773" s="8"/>
      <c r="AD4773" s="8"/>
      <c r="AE4773" s="9"/>
      <c r="AF4773" s="8"/>
      <c r="AG4773" s="8"/>
      <c r="AH4773" s="9"/>
      <c r="AI4773" s="13"/>
      <c r="AJ4773" s="8"/>
      <c r="AK4773" s="8"/>
      <c r="AL4773" s="8"/>
      <c r="AM4773" s="3"/>
    </row>
    <row r="4774" spans="1:39" s="10" customFormat="1" ht="18.95" customHeight="1" x14ac:dyDescent="0.25">
      <c r="A4774" s="8"/>
      <c r="B4774" s="8"/>
      <c r="C4774" s="8"/>
      <c r="D4774" s="9"/>
      <c r="E4774" s="8"/>
      <c r="F4774" s="8"/>
      <c r="G4774" s="9"/>
      <c r="H4774" s="8"/>
      <c r="I4774" s="8"/>
      <c r="J4774" s="9"/>
      <c r="K4774" s="8"/>
      <c r="L4774" s="8"/>
      <c r="M4774" s="9"/>
      <c r="N4774" s="8"/>
      <c r="O4774" s="8"/>
      <c r="P4774" s="9"/>
      <c r="Q4774" s="8"/>
      <c r="R4774" s="8"/>
      <c r="S4774" s="9"/>
      <c r="T4774" s="8"/>
      <c r="U4774" s="8"/>
      <c r="V4774" s="9"/>
      <c r="W4774" s="8"/>
      <c r="X4774" s="8"/>
      <c r="Y4774" s="9"/>
      <c r="Z4774" s="8"/>
      <c r="AA4774" s="8"/>
      <c r="AB4774" s="9"/>
      <c r="AC4774" s="8"/>
      <c r="AD4774" s="8"/>
      <c r="AE4774" s="9"/>
      <c r="AF4774" s="8"/>
      <c r="AG4774" s="8"/>
      <c r="AH4774" s="9"/>
      <c r="AI4774" s="13"/>
      <c r="AJ4774" s="8"/>
      <c r="AK4774" s="8"/>
      <c r="AL4774" s="8"/>
      <c r="AM4774" s="3"/>
    </row>
    <row r="4775" spans="1:39" s="10" customFormat="1" ht="18.95" customHeight="1" x14ac:dyDescent="0.25">
      <c r="A4775" s="8"/>
      <c r="B4775" s="8"/>
      <c r="C4775" s="8"/>
      <c r="D4775" s="9"/>
      <c r="E4775" s="8"/>
      <c r="F4775" s="8"/>
      <c r="G4775" s="9"/>
      <c r="H4775" s="8"/>
      <c r="I4775" s="8"/>
      <c r="J4775" s="9"/>
      <c r="K4775" s="8"/>
      <c r="L4775" s="8"/>
      <c r="M4775" s="9"/>
      <c r="N4775" s="8"/>
      <c r="O4775" s="8"/>
      <c r="P4775" s="9"/>
      <c r="Q4775" s="8"/>
      <c r="R4775" s="8"/>
      <c r="S4775" s="9"/>
      <c r="T4775" s="8"/>
      <c r="U4775" s="8"/>
      <c r="V4775" s="9"/>
      <c r="W4775" s="8"/>
      <c r="X4775" s="8"/>
      <c r="Y4775" s="9"/>
      <c r="Z4775" s="8"/>
      <c r="AA4775" s="8"/>
      <c r="AB4775" s="9"/>
      <c r="AC4775" s="8"/>
      <c r="AD4775" s="8"/>
      <c r="AE4775" s="9"/>
      <c r="AF4775" s="8"/>
      <c r="AG4775" s="8"/>
      <c r="AH4775" s="9"/>
      <c r="AI4775" s="13"/>
      <c r="AJ4775" s="8"/>
      <c r="AK4775" s="8"/>
      <c r="AL4775" s="8"/>
      <c r="AM4775" s="3"/>
    </row>
    <row r="4776" spans="1:39" s="10" customFormat="1" ht="18.95" customHeight="1" x14ac:dyDescent="0.25">
      <c r="A4776" s="8"/>
      <c r="B4776" s="8"/>
      <c r="C4776" s="8"/>
      <c r="D4776" s="9"/>
      <c r="E4776" s="8"/>
      <c r="F4776" s="8"/>
      <c r="G4776" s="9"/>
      <c r="H4776" s="8"/>
      <c r="I4776" s="8"/>
      <c r="J4776" s="9"/>
      <c r="K4776" s="8"/>
      <c r="L4776" s="8"/>
      <c r="M4776" s="9"/>
      <c r="N4776" s="8"/>
      <c r="O4776" s="8"/>
      <c r="P4776" s="9"/>
      <c r="Q4776" s="8"/>
      <c r="R4776" s="8"/>
      <c r="S4776" s="9"/>
      <c r="T4776" s="8"/>
      <c r="U4776" s="8"/>
      <c r="V4776" s="9"/>
      <c r="W4776" s="8"/>
      <c r="X4776" s="8"/>
      <c r="Y4776" s="9"/>
      <c r="Z4776" s="8"/>
      <c r="AA4776" s="8"/>
      <c r="AB4776" s="9"/>
      <c r="AC4776" s="8"/>
      <c r="AD4776" s="8"/>
      <c r="AE4776" s="9"/>
      <c r="AF4776" s="8"/>
      <c r="AG4776" s="8"/>
      <c r="AH4776" s="9"/>
      <c r="AI4776" s="13"/>
      <c r="AJ4776" s="8"/>
      <c r="AK4776" s="8"/>
      <c r="AL4776" s="8"/>
      <c r="AM4776" s="3"/>
    </row>
    <row r="4777" spans="1:39" s="10" customFormat="1" ht="18.95" customHeight="1" x14ac:dyDescent="0.25">
      <c r="A4777" s="8"/>
      <c r="B4777" s="8"/>
      <c r="C4777" s="8"/>
      <c r="D4777" s="9"/>
      <c r="E4777" s="8"/>
      <c r="F4777" s="8"/>
      <c r="G4777" s="9"/>
      <c r="H4777" s="8"/>
      <c r="I4777" s="8"/>
      <c r="J4777" s="9"/>
      <c r="K4777" s="8"/>
      <c r="L4777" s="8"/>
      <c r="M4777" s="9"/>
      <c r="N4777" s="8"/>
      <c r="O4777" s="8"/>
      <c r="P4777" s="9"/>
      <c r="Q4777" s="8"/>
      <c r="R4777" s="8"/>
      <c r="S4777" s="9"/>
      <c r="T4777" s="8"/>
      <c r="U4777" s="8"/>
      <c r="V4777" s="9"/>
      <c r="W4777" s="8"/>
      <c r="X4777" s="8"/>
      <c r="Y4777" s="9"/>
      <c r="Z4777" s="8"/>
      <c r="AA4777" s="8"/>
      <c r="AB4777" s="9"/>
      <c r="AC4777" s="8"/>
      <c r="AD4777" s="8"/>
      <c r="AE4777" s="9"/>
      <c r="AF4777" s="8"/>
      <c r="AG4777" s="8"/>
      <c r="AH4777" s="9"/>
      <c r="AI4777" s="13"/>
      <c r="AJ4777" s="8"/>
      <c r="AK4777" s="8"/>
      <c r="AL4777" s="8"/>
      <c r="AM4777" s="3"/>
    </row>
    <row r="4778" spans="1:39" s="10" customFormat="1" ht="18.95" customHeight="1" x14ac:dyDescent="0.25">
      <c r="A4778" s="8"/>
      <c r="B4778" s="8"/>
      <c r="C4778" s="8"/>
      <c r="D4778" s="9"/>
      <c r="E4778" s="8"/>
      <c r="F4778" s="8"/>
      <c r="G4778" s="9"/>
      <c r="H4778" s="8"/>
      <c r="I4778" s="8"/>
      <c r="J4778" s="9"/>
      <c r="K4778" s="8"/>
      <c r="L4778" s="8"/>
      <c r="M4778" s="9"/>
      <c r="N4778" s="8"/>
      <c r="O4778" s="8"/>
      <c r="P4778" s="9"/>
      <c r="Q4778" s="8"/>
      <c r="R4778" s="8"/>
      <c r="S4778" s="9"/>
      <c r="T4778" s="8"/>
      <c r="U4778" s="8"/>
      <c r="V4778" s="9"/>
      <c r="W4778" s="8"/>
      <c r="X4778" s="8"/>
      <c r="Y4778" s="9"/>
      <c r="Z4778" s="8"/>
      <c r="AA4778" s="8"/>
      <c r="AB4778" s="9"/>
      <c r="AC4778" s="8"/>
      <c r="AD4778" s="8"/>
      <c r="AE4778" s="9"/>
      <c r="AF4778" s="8"/>
      <c r="AG4778" s="8"/>
      <c r="AH4778" s="9"/>
      <c r="AI4778" s="13"/>
      <c r="AJ4778" s="8"/>
      <c r="AK4778" s="8"/>
      <c r="AL4778" s="8"/>
      <c r="AM4778" s="3"/>
    </row>
    <row r="4779" spans="1:39" s="10" customFormat="1" ht="18.95" customHeight="1" x14ac:dyDescent="0.25">
      <c r="A4779" s="8"/>
      <c r="B4779" s="8"/>
      <c r="C4779" s="8"/>
      <c r="D4779" s="9"/>
      <c r="E4779" s="8"/>
      <c r="F4779" s="8"/>
      <c r="G4779" s="9"/>
      <c r="H4779" s="8"/>
      <c r="I4779" s="8"/>
      <c r="J4779" s="9"/>
      <c r="K4779" s="8"/>
      <c r="L4779" s="8"/>
      <c r="M4779" s="9"/>
      <c r="N4779" s="8"/>
      <c r="O4779" s="8"/>
      <c r="P4779" s="9"/>
      <c r="Q4779" s="8"/>
      <c r="R4779" s="8"/>
      <c r="S4779" s="9"/>
      <c r="T4779" s="8"/>
      <c r="U4779" s="8"/>
      <c r="V4779" s="9"/>
      <c r="W4779" s="8"/>
      <c r="X4779" s="8"/>
      <c r="Y4779" s="9"/>
      <c r="Z4779" s="8"/>
      <c r="AA4779" s="8"/>
      <c r="AB4779" s="9"/>
      <c r="AC4779" s="8"/>
      <c r="AD4779" s="8"/>
      <c r="AE4779" s="9"/>
      <c r="AF4779" s="8"/>
      <c r="AG4779" s="8"/>
      <c r="AH4779" s="9"/>
      <c r="AI4779" s="13"/>
      <c r="AJ4779" s="8"/>
      <c r="AK4779" s="8"/>
      <c r="AL4779" s="8"/>
      <c r="AM4779" s="3"/>
    </row>
    <row r="4780" spans="1:39" s="10" customFormat="1" ht="18.95" customHeight="1" x14ac:dyDescent="0.25">
      <c r="A4780" s="8"/>
      <c r="B4780" s="8"/>
      <c r="C4780" s="8"/>
      <c r="D4780" s="9"/>
      <c r="E4780" s="8"/>
      <c r="F4780" s="8"/>
      <c r="G4780" s="9"/>
      <c r="H4780" s="8"/>
      <c r="I4780" s="8"/>
      <c r="J4780" s="9"/>
      <c r="K4780" s="8"/>
      <c r="L4780" s="8"/>
      <c r="M4780" s="9"/>
      <c r="N4780" s="8"/>
      <c r="O4780" s="8"/>
      <c r="P4780" s="9"/>
      <c r="Q4780" s="8"/>
      <c r="R4780" s="8"/>
      <c r="S4780" s="9"/>
      <c r="T4780" s="8"/>
      <c r="U4780" s="8"/>
      <c r="V4780" s="9"/>
      <c r="W4780" s="8"/>
      <c r="X4780" s="8"/>
      <c r="Y4780" s="9"/>
      <c r="Z4780" s="8"/>
      <c r="AA4780" s="8"/>
      <c r="AB4780" s="9"/>
      <c r="AC4780" s="8"/>
      <c r="AD4780" s="8"/>
      <c r="AE4780" s="9"/>
      <c r="AF4780" s="8"/>
      <c r="AG4780" s="8"/>
      <c r="AH4780" s="9"/>
      <c r="AI4780" s="13"/>
      <c r="AJ4780" s="8"/>
      <c r="AK4780" s="8"/>
      <c r="AL4780" s="8"/>
      <c r="AM4780" s="3"/>
    </row>
    <row r="4781" spans="1:39" s="10" customFormat="1" ht="18.95" customHeight="1" x14ac:dyDescent="0.25">
      <c r="A4781" s="8"/>
      <c r="B4781" s="8"/>
      <c r="C4781" s="8"/>
      <c r="D4781" s="9"/>
      <c r="E4781" s="8"/>
      <c r="F4781" s="8"/>
      <c r="G4781" s="9"/>
      <c r="H4781" s="8"/>
      <c r="I4781" s="8"/>
      <c r="J4781" s="9"/>
      <c r="K4781" s="8"/>
      <c r="L4781" s="8"/>
      <c r="M4781" s="9"/>
      <c r="N4781" s="8"/>
      <c r="O4781" s="8"/>
      <c r="P4781" s="9"/>
      <c r="Q4781" s="8"/>
      <c r="R4781" s="8"/>
      <c r="S4781" s="9"/>
      <c r="T4781" s="8"/>
      <c r="U4781" s="8"/>
      <c r="V4781" s="9"/>
      <c r="W4781" s="8"/>
      <c r="X4781" s="8"/>
      <c r="Y4781" s="9"/>
      <c r="Z4781" s="8"/>
      <c r="AA4781" s="8"/>
      <c r="AB4781" s="9"/>
      <c r="AC4781" s="8"/>
      <c r="AD4781" s="8"/>
      <c r="AE4781" s="9"/>
      <c r="AF4781" s="8"/>
      <c r="AG4781" s="8"/>
      <c r="AH4781" s="9"/>
      <c r="AI4781" s="13"/>
      <c r="AJ4781" s="8"/>
      <c r="AK4781" s="8"/>
      <c r="AL4781" s="8"/>
      <c r="AM4781" s="3"/>
    </row>
    <row r="4782" spans="1:39" s="10" customFormat="1" ht="18.95" customHeight="1" x14ac:dyDescent="0.25">
      <c r="A4782" s="8"/>
      <c r="B4782" s="8"/>
      <c r="C4782" s="8"/>
      <c r="D4782" s="9"/>
      <c r="E4782" s="8"/>
      <c r="F4782" s="8"/>
      <c r="G4782" s="9"/>
      <c r="H4782" s="8"/>
      <c r="I4782" s="8"/>
      <c r="J4782" s="9"/>
      <c r="K4782" s="8"/>
      <c r="L4782" s="8"/>
      <c r="M4782" s="9"/>
      <c r="N4782" s="8"/>
      <c r="O4782" s="8"/>
      <c r="P4782" s="9"/>
      <c r="Q4782" s="8"/>
      <c r="R4782" s="8"/>
      <c r="S4782" s="9"/>
      <c r="T4782" s="8"/>
      <c r="U4782" s="8"/>
      <c r="V4782" s="9"/>
      <c r="W4782" s="8"/>
      <c r="X4782" s="8"/>
      <c r="Y4782" s="9"/>
      <c r="Z4782" s="8"/>
      <c r="AA4782" s="8"/>
      <c r="AB4782" s="9"/>
      <c r="AC4782" s="8"/>
      <c r="AD4782" s="8"/>
      <c r="AE4782" s="9"/>
      <c r="AF4782" s="8"/>
      <c r="AG4782" s="8"/>
      <c r="AH4782" s="9"/>
      <c r="AI4782" s="13"/>
      <c r="AJ4782" s="8"/>
      <c r="AK4782" s="8"/>
      <c r="AL4782" s="8"/>
      <c r="AM4782" s="3"/>
    </row>
    <row r="4783" spans="1:39" s="10" customFormat="1" ht="18.95" customHeight="1" x14ac:dyDescent="0.25">
      <c r="A4783" s="8"/>
      <c r="B4783" s="8"/>
      <c r="C4783" s="8"/>
      <c r="D4783" s="9"/>
      <c r="E4783" s="8"/>
      <c r="F4783" s="8"/>
      <c r="G4783" s="9"/>
      <c r="H4783" s="8"/>
      <c r="I4783" s="8"/>
      <c r="J4783" s="9"/>
      <c r="K4783" s="8"/>
      <c r="L4783" s="8"/>
      <c r="M4783" s="9"/>
      <c r="N4783" s="8"/>
      <c r="O4783" s="8"/>
      <c r="P4783" s="9"/>
      <c r="Q4783" s="8"/>
      <c r="R4783" s="8"/>
      <c r="S4783" s="9"/>
      <c r="T4783" s="8"/>
      <c r="U4783" s="8"/>
      <c r="V4783" s="9"/>
      <c r="W4783" s="8"/>
      <c r="X4783" s="8"/>
      <c r="Y4783" s="9"/>
      <c r="Z4783" s="8"/>
      <c r="AA4783" s="8"/>
      <c r="AB4783" s="9"/>
      <c r="AC4783" s="8"/>
      <c r="AD4783" s="8"/>
      <c r="AE4783" s="9"/>
      <c r="AF4783" s="8"/>
      <c r="AG4783" s="8"/>
      <c r="AH4783" s="9"/>
      <c r="AI4783" s="13"/>
      <c r="AJ4783" s="8"/>
      <c r="AK4783" s="8"/>
      <c r="AL4783" s="8"/>
      <c r="AM4783" s="3"/>
    </row>
    <row r="4784" spans="1:39" s="10" customFormat="1" ht="18.95" customHeight="1" x14ac:dyDescent="0.25">
      <c r="A4784" s="8"/>
      <c r="B4784" s="8"/>
      <c r="C4784" s="8"/>
      <c r="D4784" s="9"/>
      <c r="E4784" s="8"/>
      <c r="F4784" s="8"/>
      <c r="G4784" s="9"/>
      <c r="H4784" s="8"/>
      <c r="I4784" s="8"/>
      <c r="J4784" s="9"/>
      <c r="K4784" s="8"/>
      <c r="L4784" s="8"/>
      <c r="M4784" s="9"/>
      <c r="N4784" s="8"/>
      <c r="O4784" s="8"/>
      <c r="P4784" s="9"/>
      <c r="Q4784" s="8"/>
      <c r="R4784" s="8"/>
      <c r="S4784" s="9"/>
      <c r="T4784" s="8"/>
      <c r="U4784" s="8"/>
      <c r="V4784" s="9"/>
      <c r="W4784" s="8"/>
      <c r="X4784" s="8"/>
      <c r="Y4784" s="9"/>
      <c r="Z4784" s="8"/>
      <c r="AA4784" s="8"/>
      <c r="AB4784" s="9"/>
      <c r="AC4784" s="8"/>
      <c r="AD4784" s="8"/>
      <c r="AE4784" s="9"/>
      <c r="AF4784" s="8"/>
      <c r="AG4784" s="8"/>
      <c r="AH4784" s="9"/>
      <c r="AI4784" s="13"/>
      <c r="AJ4784" s="8"/>
      <c r="AK4784" s="8"/>
      <c r="AL4784" s="8"/>
      <c r="AM4784" s="3"/>
    </row>
    <row r="4785" spans="1:39" s="10" customFormat="1" ht="18.95" customHeight="1" x14ac:dyDescent="0.25">
      <c r="A4785" s="8"/>
      <c r="B4785" s="8"/>
      <c r="C4785" s="8"/>
      <c r="D4785" s="9"/>
      <c r="E4785" s="8"/>
      <c r="F4785" s="8"/>
      <c r="G4785" s="9"/>
      <c r="H4785" s="8"/>
      <c r="I4785" s="8"/>
      <c r="J4785" s="9"/>
      <c r="K4785" s="8"/>
      <c r="L4785" s="8"/>
      <c r="M4785" s="9"/>
      <c r="N4785" s="8"/>
      <c r="O4785" s="8"/>
      <c r="P4785" s="9"/>
      <c r="Q4785" s="8"/>
      <c r="R4785" s="8"/>
      <c r="S4785" s="9"/>
      <c r="T4785" s="8"/>
      <c r="U4785" s="8"/>
      <c r="V4785" s="9"/>
      <c r="W4785" s="8"/>
      <c r="X4785" s="8"/>
      <c r="Y4785" s="9"/>
      <c r="Z4785" s="8"/>
      <c r="AA4785" s="8"/>
      <c r="AB4785" s="9"/>
      <c r="AC4785" s="8"/>
      <c r="AD4785" s="8"/>
      <c r="AE4785" s="9"/>
      <c r="AF4785" s="8"/>
      <c r="AG4785" s="8"/>
      <c r="AH4785" s="9"/>
      <c r="AI4785" s="13"/>
      <c r="AJ4785" s="8"/>
      <c r="AK4785" s="8"/>
      <c r="AL4785" s="8"/>
      <c r="AM4785" s="3"/>
    </row>
    <row r="4786" spans="1:39" s="10" customFormat="1" ht="18.95" customHeight="1" x14ac:dyDescent="0.25">
      <c r="A4786" s="8"/>
      <c r="B4786" s="8"/>
      <c r="C4786" s="8"/>
      <c r="D4786" s="9"/>
      <c r="E4786" s="8"/>
      <c r="F4786" s="8"/>
      <c r="G4786" s="9"/>
      <c r="H4786" s="8"/>
      <c r="I4786" s="8"/>
      <c r="J4786" s="9"/>
      <c r="K4786" s="8"/>
      <c r="L4786" s="8"/>
      <c r="M4786" s="9"/>
      <c r="N4786" s="8"/>
      <c r="O4786" s="8"/>
      <c r="P4786" s="9"/>
      <c r="Q4786" s="8"/>
      <c r="R4786" s="8"/>
      <c r="S4786" s="9"/>
      <c r="T4786" s="8"/>
      <c r="U4786" s="8"/>
      <c r="V4786" s="9"/>
      <c r="W4786" s="8"/>
      <c r="X4786" s="8"/>
      <c r="Y4786" s="9"/>
      <c r="Z4786" s="8"/>
      <c r="AA4786" s="8"/>
      <c r="AB4786" s="9"/>
      <c r="AC4786" s="8"/>
      <c r="AD4786" s="8"/>
      <c r="AE4786" s="9"/>
      <c r="AF4786" s="8"/>
      <c r="AG4786" s="8"/>
      <c r="AH4786" s="9"/>
      <c r="AI4786" s="13"/>
      <c r="AJ4786" s="8"/>
      <c r="AK4786" s="8"/>
      <c r="AL4786" s="8"/>
      <c r="AM4786" s="3"/>
    </row>
    <row r="4787" spans="1:39" s="10" customFormat="1" ht="18.95" customHeight="1" x14ac:dyDescent="0.25">
      <c r="A4787" s="8"/>
      <c r="B4787" s="8"/>
      <c r="C4787" s="8"/>
      <c r="D4787" s="9"/>
      <c r="E4787" s="8"/>
      <c r="F4787" s="8"/>
      <c r="G4787" s="9"/>
      <c r="H4787" s="8"/>
      <c r="I4787" s="8"/>
      <c r="J4787" s="9"/>
      <c r="K4787" s="8"/>
      <c r="L4787" s="8"/>
      <c r="M4787" s="9"/>
      <c r="N4787" s="8"/>
      <c r="O4787" s="8"/>
      <c r="P4787" s="9"/>
      <c r="Q4787" s="8"/>
      <c r="R4787" s="8"/>
      <c r="S4787" s="9"/>
      <c r="T4787" s="8"/>
      <c r="U4787" s="8"/>
      <c r="V4787" s="9"/>
      <c r="W4787" s="8"/>
      <c r="X4787" s="8"/>
      <c r="Y4787" s="9"/>
      <c r="Z4787" s="8"/>
      <c r="AA4787" s="8"/>
      <c r="AB4787" s="9"/>
      <c r="AC4787" s="8"/>
      <c r="AD4787" s="8"/>
      <c r="AE4787" s="9"/>
      <c r="AF4787" s="8"/>
      <c r="AG4787" s="8"/>
      <c r="AH4787" s="9"/>
      <c r="AI4787" s="13"/>
      <c r="AJ4787" s="8"/>
      <c r="AK4787" s="8"/>
      <c r="AL4787" s="8"/>
      <c r="AM4787" s="3"/>
    </row>
    <row r="4788" spans="1:39" s="10" customFormat="1" ht="18.95" customHeight="1" x14ac:dyDescent="0.25">
      <c r="A4788" s="8"/>
      <c r="B4788" s="8"/>
      <c r="C4788" s="8"/>
      <c r="D4788" s="9"/>
      <c r="E4788" s="8"/>
      <c r="F4788" s="8"/>
      <c r="G4788" s="9"/>
      <c r="H4788" s="8"/>
      <c r="I4788" s="8"/>
      <c r="J4788" s="9"/>
      <c r="K4788" s="8"/>
      <c r="L4788" s="8"/>
      <c r="M4788" s="9"/>
      <c r="N4788" s="8"/>
      <c r="O4788" s="8"/>
      <c r="P4788" s="9"/>
      <c r="Q4788" s="8"/>
      <c r="R4788" s="8"/>
      <c r="S4788" s="9"/>
      <c r="T4788" s="8"/>
      <c r="U4788" s="8"/>
      <c r="V4788" s="9"/>
      <c r="W4788" s="8"/>
      <c r="X4788" s="8"/>
      <c r="Y4788" s="9"/>
      <c r="Z4788" s="8"/>
      <c r="AA4788" s="8"/>
      <c r="AB4788" s="9"/>
      <c r="AC4788" s="8"/>
      <c r="AD4788" s="8"/>
      <c r="AE4788" s="9"/>
      <c r="AF4788" s="8"/>
      <c r="AG4788" s="8"/>
      <c r="AH4788" s="9"/>
      <c r="AI4788" s="13"/>
      <c r="AJ4788" s="8"/>
      <c r="AK4788" s="8"/>
      <c r="AL4788" s="8"/>
      <c r="AM4788" s="3"/>
    </row>
    <row r="4789" spans="1:39" s="10" customFormat="1" ht="18.95" customHeight="1" x14ac:dyDescent="0.25">
      <c r="A4789" s="8"/>
      <c r="B4789" s="8"/>
      <c r="C4789" s="8"/>
      <c r="D4789" s="9"/>
      <c r="E4789" s="8"/>
      <c r="F4789" s="8"/>
      <c r="G4789" s="9"/>
      <c r="H4789" s="8"/>
      <c r="I4789" s="8"/>
      <c r="J4789" s="9"/>
      <c r="K4789" s="8"/>
      <c r="L4789" s="8"/>
      <c r="M4789" s="9"/>
      <c r="N4789" s="8"/>
      <c r="O4789" s="8"/>
      <c r="P4789" s="9"/>
      <c r="Q4789" s="8"/>
      <c r="R4789" s="8"/>
      <c r="S4789" s="9"/>
      <c r="T4789" s="8"/>
      <c r="U4789" s="8"/>
      <c r="V4789" s="9"/>
      <c r="W4789" s="8"/>
      <c r="X4789" s="8"/>
      <c r="Y4789" s="9"/>
      <c r="Z4789" s="8"/>
      <c r="AA4789" s="8"/>
      <c r="AB4789" s="9"/>
      <c r="AC4789" s="8"/>
      <c r="AD4789" s="8"/>
      <c r="AE4789" s="9"/>
      <c r="AF4789" s="8"/>
      <c r="AG4789" s="8"/>
      <c r="AH4789" s="9"/>
      <c r="AI4789" s="13"/>
      <c r="AJ4789" s="8"/>
      <c r="AK4789" s="8"/>
      <c r="AL4789" s="8"/>
      <c r="AM4789" s="3"/>
    </row>
    <row r="4790" spans="1:39" s="10" customFormat="1" ht="18.95" customHeight="1" x14ac:dyDescent="0.25">
      <c r="A4790" s="8"/>
      <c r="B4790" s="8"/>
      <c r="C4790" s="8"/>
      <c r="D4790" s="9"/>
      <c r="E4790" s="8"/>
      <c r="F4790" s="8"/>
      <c r="G4790" s="9"/>
      <c r="H4790" s="8"/>
      <c r="I4790" s="8"/>
      <c r="J4790" s="9"/>
      <c r="K4790" s="8"/>
      <c r="L4790" s="8"/>
      <c r="M4790" s="9"/>
      <c r="N4790" s="8"/>
      <c r="O4790" s="8"/>
      <c r="P4790" s="9"/>
      <c r="Q4790" s="8"/>
      <c r="R4790" s="8"/>
      <c r="S4790" s="9"/>
      <c r="T4790" s="8"/>
      <c r="U4790" s="8"/>
      <c r="V4790" s="9"/>
      <c r="W4790" s="8"/>
      <c r="X4790" s="8"/>
      <c r="Y4790" s="9"/>
      <c r="Z4790" s="8"/>
      <c r="AA4790" s="8"/>
      <c r="AB4790" s="9"/>
      <c r="AC4790" s="8"/>
      <c r="AD4790" s="8"/>
      <c r="AE4790" s="9"/>
      <c r="AF4790" s="8"/>
      <c r="AG4790" s="8"/>
      <c r="AH4790" s="9"/>
      <c r="AI4790" s="13"/>
      <c r="AJ4790" s="8"/>
      <c r="AK4790" s="8"/>
      <c r="AL4790" s="8"/>
      <c r="AM4790" s="3"/>
    </row>
    <row r="4791" spans="1:39" s="10" customFormat="1" ht="18.95" customHeight="1" x14ac:dyDescent="0.25">
      <c r="A4791" s="8"/>
      <c r="B4791" s="8"/>
      <c r="C4791" s="8"/>
      <c r="D4791" s="9"/>
      <c r="E4791" s="8"/>
      <c r="F4791" s="8"/>
      <c r="G4791" s="9"/>
      <c r="H4791" s="8"/>
      <c r="I4791" s="8"/>
      <c r="J4791" s="9"/>
      <c r="K4791" s="8"/>
      <c r="L4791" s="8"/>
      <c r="M4791" s="9"/>
      <c r="N4791" s="8"/>
      <c r="O4791" s="8"/>
      <c r="P4791" s="9"/>
      <c r="Q4791" s="8"/>
      <c r="R4791" s="8"/>
      <c r="S4791" s="9"/>
      <c r="T4791" s="8"/>
      <c r="U4791" s="8"/>
      <c r="V4791" s="9"/>
      <c r="W4791" s="8"/>
      <c r="X4791" s="8"/>
      <c r="Y4791" s="9"/>
      <c r="Z4791" s="8"/>
      <c r="AA4791" s="8"/>
      <c r="AB4791" s="9"/>
      <c r="AC4791" s="8"/>
      <c r="AD4791" s="8"/>
      <c r="AE4791" s="9"/>
      <c r="AF4791" s="8"/>
      <c r="AG4791" s="8"/>
      <c r="AH4791" s="9"/>
      <c r="AI4791" s="13"/>
      <c r="AJ4791" s="8"/>
      <c r="AK4791" s="8"/>
      <c r="AL4791" s="8"/>
      <c r="AM4791" s="3"/>
    </row>
    <row r="4792" spans="1:39" s="10" customFormat="1" ht="18.95" customHeight="1" x14ac:dyDescent="0.25">
      <c r="A4792" s="8"/>
      <c r="B4792" s="8"/>
      <c r="C4792" s="8"/>
      <c r="D4792" s="9"/>
      <c r="E4792" s="8"/>
      <c r="F4792" s="8"/>
      <c r="G4792" s="9"/>
      <c r="H4792" s="8"/>
      <c r="I4792" s="8"/>
      <c r="J4792" s="9"/>
      <c r="K4792" s="8"/>
      <c r="L4792" s="8"/>
      <c r="M4792" s="9"/>
      <c r="N4792" s="8"/>
      <c r="O4792" s="8"/>
      <c r="P4792" s="9"/>
      <c r="Q4792" s="8"/>
      <c r="R4792" s="8"/>
      <c r="S4792" s="9"/>
      <c r="T4792" s="8"/>
      <c r="U4792" s="8"/>
      <c r="V4792" s="9"/>
      <c r="W4792" s="8"/>
      <c r="X4792" s="8"/>
      <c r="Y4792" s="9"/>
      <c r="Z4792" s="8"/>
      <c r="AA4792" s="8"/>
      <c r="AB4792" s="9"/>
      <c r="AC4792" s="8"/>
      <c r="AD4792" s="8"/>
      <c r="AE4792" s="9"/>
      <c r="AF4792" s="8"/>
      <c r="AG4792" s="8"/>
      <c r="AH4792" s="9"/>
      <c r="AI4792" s="13"/>
      <c r="AJ4792" s="8"/>
      <c r="AK4792" s="8"/>
      <c r="AL4792" s="8"/>
      <c r="AM4792" s="3"/>
    </row>
    <row r="4793" spans="1:39" s="10" customFormat="1" ht="18.95" customHeight="1" x14ac:dyDescent="0.25">
      <c r="A4793" s="8"/>
      <c r="B4793" s="8"/>
      <c r="C4793" s="8"/>
      <c r="D4793" s="9"/>
      <c r="E4793" s="8"/>
      <c r="F4793" s="8"/>
      <c r="G4793" s="9"/>
      <c r="H4793" s="8"/>
      <c r="I4793" s="8"/>
      <c r="J4793" s="9"/>
      <c r="K4793" s="8"/>
      <c r="L4793" s="8"/>
      <c r="M4793" s="9"/>
      <c r="N4793" s="8"/>
      <c r="O4793" s="8"/>
      <c r="P4793" s="9"/>
      <c r="Q4793" s="8"/>
      <c r="R4793" s="8"/>
      <c r="S4793" s="9"/>
      <c r="T4793" s="8"/>
      <c r="U4793" s="8"/>
      <c r="V4793" s="9"/>
      <c r="W4793" s="8"/>
      <c r="X4793" s="8"/>
      <c r="Y4793" s="9"/>
      <c r="Z4793" s="8"/>
      <c r="AA4793" s="8"/>
      <c r="AB4793" s="9"/>
      <c r="AC4793" s="8"/>
      <c r="AD4793" s="8"/>
      <c r="AE4793" s="9"/>
      <c r="AF4793" s="8"/>
      <c r="AG4793" s="8"/>
      <c r="AH4793" s="9"/>
      <c r="AI4793" s="13"/>
      <c r="AJ4793" s="8"/>
      <c r="AK4793" s="8"/>
      <c r="AL4793" s="8"/>
      <c r="AM4793" s="3"/>
    </row>
    <row r="4794" spans="1:39" s="10" customFormat="1" ht="18.95" customHeight="1" x14ac:dyDescent="0.25">
      <c r="A4794" s="8"/>
      <c r="B4794" s="8"/>
      <c r="C4794" s="8"/>
      <c r="D4794" s="9"/>
      <c r="E4794" s="8"/>
      <c r="F4794" s="8"/>
      <c r="G4794" s="9"/>
      <c r="H4794" s="8"/>
      <c r="I4794" s="8"/>
      <c r="J4794" s="9"/>
      <c r="K4794" s="8"/>
      <c r="L4794" s="8"/>
      <c r="M4794" s="9"/>
      <c r="N4794" s="8"/>
      <c r="O4794" s="8"/>
      <c r="P4794" s="9"/>
      <c r="Q4794" s="8"/>
      <c r="R4794" s="8"/>
      <c r="S4794" s="9"/>
      <c r="T4794" s="8"/>
      <c r="U4794" s="8"/>
      <c r="V4794" s="9"/>
      <c r="W4794" s="8"/>
      <c r="X4794" s="8"/>
      <c r="Y4794" s="9"/>
      <c r="Z4794" s="8"/>
      <c r="AA4794" s="8"/>
      <c r="AB4794" s="9"/>
      <c r="AC4794" s="8"/>
      <c r="AD4794" s="8"/>
      <c r="AE4794" s="9"/>
      <c r="AF4794" s="8"/>
      <c r="AG4794" s="8"/>
      <c r="AH4794" s="9"/>
      <c r="AI4794" s="13"/>
      <c r="AJ4794" s="8"/>
      <c r="AK4794" s="8"/>
      <c r="AL4794" s="8"/>
      <c r="AM4794" s="3"/>
    </row>
    <row r="4795" spans="1:39" s="10" customFormat="1" ht="18.95" customHeight="1" x14ac:dyDescent="0.25">
      <c r="A4795" s="8"/>
      <c r="B4795" s="8"/>
      <c r="C4795" s="8"/>
      <c r="D4795" s="9"/>
      <c r="E4795" s="8"/>
      <c r="F4795" s="8"/>
      <c r="G4795" s="9"/>
      <c r="H4795" s="8"/>
      <c r="I4795" s="8"/>
      <c r="J4795" s="9"/>
      <c r="K4795" s="8"/>
      <c r="L4795" s="8"/>
      <c r="M4795" s="9"/>
      <c r="N4795" s="8"/>
      <c r="O4795" s="8"/>
      <c r="P4795" s="9"/>
      <c r="Q4795" s="8"/>
      <c r="R4795" s="8"/>
      <c r="S4795" s="9"/>
      <c r="T4795" s="8"/>
      <c r="U4795" s="8"/>
      <c r="V4795" s="9"/>
      <c r="W4795" s="8"/>
      <c r="X4795" s="8"/>
      <c r="Y4795" s="9"/>
      <c r="Z4795" s="8"/>
      <c r="AA4795" s="8"/>
      <c r="AB4795" s="9"/>
      <c r="AC4795" s="8"/>
      <c r="AD4795" s="8"/>
      <c r="AE4795" s="9"/>
      <c r="AF4795" s="8"/>
      <c r="AG4795" s="8"/>
      <c r="AH4795" s="9"/>
      <c r="AI4795" s="13"/>
      <c r="AJ4795" s="8"/>
      <c r="AK4795" s="8"/>
      <c r="AL4795" s="8"/>
      <c r="AM4795" s="3"/>
    </row>
    <row r="4796" spans="1:39" s="10" customFormat="1" ht="18.95" customHeight="1" x14ac:dyDescent="0.25">
      <c r="A4796" s="8"/>
      <c r="B4796" s="8"/>
      <c r="C4796" s="8"/>
      <c r="D4796" s="9"/>
      <c r="E4796" s="8"/>
      <c r="F4796" s="8"/>
      <c r="G4796" s="9"/>
      <c r="H4796" s="8"/>
      <c r="I4796" s="8"/>
      <c r="J4796" s="9"/>
      <c r="K4796" s="8"/>
      <c r="L4796" s="8"/>
      <c r="M4796" s="9"/>
      <c r="N4796" s="8"/>
      <c r="O4796" s="8"/>
      <c r="P4796" s="9"/>
      <c r="Q4796" s="8"/>
      <c r="R4796" s="8"/>
      <c r="S4796" s="9"/>
      <c r="T4796" s="8"/>
      <c r="U4796" s="8"/>
      <c r="V4796" s="9"/>
      <c r="W4796" s="8"/>
      <c r="X4796" s="8"/>
      <c r="Y4796" s="9"/>
      <c r="Z4796" s="8"/>
      <c r="AA4796" s="8"/>
      <c r="AB4796" s="9"/>
      <c r="AC4796" s="8"/>
      <c r="AD4796" s="8"/>
      <c r="AE4796" s="9"/>
      <c r="AF4796" s="8"/>
      <c r="AG4796" s="8"/>
      <c r="AH4796" s="9"/>
      <c r="AI4796" s="13"/>
      <c r="AJ4796" s="8"/>
      <c r="AK4796" s="8"/>
      <c r="AL4796" s="8"/>
      <c r="AM4796" s="3"/>
    </row>
    <row r="4797" spans="1:39" s="10" customFormat="1" ht="18.95" customHeight="1" x14ac:dyDescent="0.25">
      <c r="A4797" s="8"/>
      <c r="B4797" s="8"/>
      <c r="C4797" s="8"/>
      <c r="D4797" s="9"/>
      <c r="E4797" s="8"/>
      <c r="F4797" s="8"/>
      <c r="G4797" s="9"/>
      <c r="H4797" s="8"/>
      <c r="I4797" s="8"/>
      <c r="J4797" s="9"/>
      <c r="K4797" s="8"/>
      <c r="L4797" s="8"/>
      <c r="M4797" s="9"/>
      <c r="N4797" s="8"/>
      <c r="O4797" s="8"/>
      <c r="P4797" s="9"/>
      <c r="Q4797" s="8"/>
      <c r="R4797" s="8"/>
      <c r="S4797" s="9"/>
      <c r="T4797" s="8"/>
      <c r="U4797" s="8"/>
      <c r="V4797" s="9"/>
      <c r="W4797" s="8"/>
      <c r="X4797" s="8"/>
      <c r="Y4797" s="9"/>
      <c r="Z4797" s="8"/>
      <c r="AA4797" s="8"/>
      <c r="AB4797" s="9"/>
      <c r="AC4797" s="8"/>
      <c r="AD4797" s="8"/>
      <c r="AE4797" s="9"/>
      <c r="AF4797" s="8"/>
      <c r="AG4797" s="8"/>
      <c r="AH4797" s="9"/>
      <c r="AI4797" s="13"/>
      <c r="AJ4797" s="8"/>
      <c r="AK4797" s="8"/>
      <c r="AL4797" s="8"/>
      <c r="AM4797" s="3"/>
    </row>
    <row r="4798" spans="1:39" s="10" customFormat="1" ht="18.95" customHeight="1" x14ac:dyDescent="0.25">
      <c r="A4798" s="8"/>
      <c r="B4798" s="8"/>
      <c r="C4798" s="8"/>
      <c r="D4798" s="9"/>
      <c r="E4798" s="8"/>
      <c r="F4798" s="8"/>
      <c r="G4798" s="9"/>
      <c r="H4798" s="8"/>
      <c r="I4798" s="8"/>
      <c r="J4798" s="9"/>
      <c r="K4798" s="8"/>
      <c r="L4798" s="8"/>
      <c r="M4798" s="9"/>
      <c r="N4798" s="8"/>
      <c r="O4798" s="8"/>
      <c r="P4798" s="9"/>
      <c r="Q4798" s="8"/>
      <c r="R4798" s="8"/>
      <c r="S4798" s="9"/>
      <c r="T4798" s="8"/>
      <c r="U4798" s="8"/>
      <c r="V4798" s="9"/>
      <c r="W4798" s="8"/>
      <c r="X4798" s="8"/>
      <c r="Y4798" s="9"/>
      <c r="Z4798" s="8"/>
      <c r="AA4798" s="8"/>
      <c r="AB4798" s="9"/>
      <c r="AC4798" s="8"/>
      <c r="AD4798" s="8"/>
      <c r="AE4798" s="9"/>
      <c r="AF4798" s="8"/>
      <c r="AG4798" s="8"/>
      <c r="AH4798" s="9"/>
      <c r="AI4798" s="13"/>
      <c r="AJ4798" s="8"/>
      <c r="AK4798" s="8"/>
      <c r="AL4798" s="8"/>
      <c r="AM4798" s="3"/>
    </row>
    <row r="4799" spans="1:39" s="10" customFormat="1" ht="18.95" customHeight="1" x14ac:dyDescent="0.25">
      <c r="A4799" s="8"/>
      <c r="B4799" s="8"/>
      <c r="C4799" s="8"/>
      <c r="D4799" s="9"/>
      <c r="E4799" s="8"/>
      <c r="F4799" s="8"/>
      <c r="G4799" s="9"/>
      <c r="H4799" s="8"/>
      <c r="I4799" s="8"/>
      <c r="J4799" s="9"/>
      <c r="K4799" s="8"/>
      <c r="L4799" s="8"/>
      <c r="M4799" s="9"/>
      <c r="N4799" s="8"/>
      <c r="O4799" s="8"/>
      <c r="P4799" s="9"/>
      <c r="Q4799" s="8"/>
      <c r="R4799" s="8"/>
      <c r="S4799" s="9"/>
      <c r="T4799" s="8"/>
      <c r="U4799" s="8"/>
      <c r="V4799" s="9"/>
      <c r="W4799" s="8"/>
      <c r="X4799" s="8"/>
      <c r="Y4799" s="9"/>
      <c r="Z4799" s="8"/>
      <c r="AA4799" s="8"/>
      <c r="AB4799" s="9"/>
      <c r="AC4799" s="8"/>
      <c r="AD4799" s="8"/>
      <c r="AE4799" s="9"/>
      <c r="AF4799" s="8"/>
      <c r="AG4799" s="8"/>
      <c r="AH4799" s="9"/>
      <c r="AI4799" s="13"/>
      <c r="AJ4799" s="8"/>
      <c r="AK4799" s="8"/>
      <c r="AL4799" s="8"/>
      <c r="AM4799" s="3"/>
    </row>
    <row r="4800" spans="1:39" s="10" customFormat="1" ht="18.95" customHeight="1" x14ac:dyDescent="0.25">
      <c r="A4800" s="8"/>
      <c r="B4800" s="8"/>
      <c r="C4800" s="8"/>
      <c r="D4800" s="9"/>
      <c r="E4800" s="8"/>
      <c r="F4800" s="8"/>
      <c r="G4800" s="9"/>
      <c r="H4800" s="8"/>
      <c r="I4800" s="8"/>
      <c r="J4800" s="9"/>
      <c r="K4800" s="8"/>
      <c r="L4800" s="8"/>
      <c r="M4800" s="9"/>
      <c r="N4800" s="8"/>
      <c r="O4800" s="8"/>
      <c r="P4800" s="9"/>
      <c r="Q4800" s="8"/>
      <c r="R4800" s="8"/>
      <c r="S4800" s="9"/>
      <c r="T4800" s="8"/>
      <c r="U4800" s="8"/>
      <c r="V4800" s="9"/>
      <c r="W4800" s="8"/>
      <c r="X4800" s="8"/>
      <c r="Y4800" s="9"/>
      <c r="Z4800" s="8"/>
      <c r="AA4800" s="8"/>
      <c r="AB4800" s="9"/>
      <c r="AC4800" s="8"/>
      <c r="AD4800" s="8"/>
      <c r="AE4800" s="9"/>
      <c r="AF4800" s="8"/>
      <c r="AG4800" s="8"/>
      <c r="AH4800" s="9"/>
      <c r="AI4800" s="13"/>
      <c r="AJ4800" s="8"/>
      <c r="AK4800" s="8"/>
      <c r="AL4800" s="8"/>
      <c r="AM4800" s="3"/>
    </row>
    <row r="4801" spans="1:39" s="10" customFormat="1" ht="18.95" customHeight="1" x14ac:dyDescent="0.25">
      <c r="A4801" s="8"/>
      <c r="B4801" s="8"/>
      <c r="C4801" s="8"/>
      <c r="D4801" s="9"/>
      <c r="E4801" s="8"/>
      <c r="F4801" s="8"/>
      <c r="G4801" s="9"/>
      <c r="H4801" s="8"/>
      <c r="I4801" s="8"/>
      <c r="J4801" s="9"/>
      <c r="K4801" s="8"/>
      <c r="L4801" s="8"/>
      <c r="M4801" s="9"/>
      <c r="N4801" s="8"/>
      <c r="O4801" s="8"/>
      <c r="P4801" s="9"/>
      <c r="Q4801" s="8"/>
      <c r="R4801" s="8"/>
      <c r="S4801" s="9"/>
      <c r="T4801" s="8"/>
      <c r="U4801" s="8"/>
      <c r="V4801" s="9"/>
      <c r="W4801" s="8"/>
      <c r="X4801" s="8"/>
      <c r="Y4801" s="9"/>
      <c r="Z4801" s="8"/>
      <c r="AA4801" s="8"/>
      <c r="AB4801" s="9"/>
      <c r="AC4801" s="8"/>
      <c r="AD4801" s="8"/>
      <c r="AE4801" s="9"/>
      <c r="AF4801" s="8"/>
      <c r="AG4801" s="8"/>
      <c r="AH4801" s="9"/>
      <c r="AI4801" s="13"/>
      <c r="AJ4801" s="8"/>
      <c r="AK4801" s="8"/>
      <c r="AL4801" s="8"/>
      <c r="AM4801" s="3"/>
    </row>
    <row r="4802" spans="1:39" s="10" customFormat="1" ht="18.95" customHeight="1" x14ac:dyDescent="0.25">
      <c r="A4802" s="8"/>
      <c r="B4802" s="8"/>
      <c r="C4802" s="8"/>
      <c r="D4802" s="9"/>
      <c r="E4802" s="8"/>
      <c r="F4802" s="8"/>
      <c r="G4802" s="9"/>
      <c r="H4802" s="8"/>
      <c r="I4802" s="8"/>
      <c r="J4802" s="9"/>
      <c r="K4802" s="8"/>
      <c r="L4802" s="8"/>
      <c r="M4802" s="9"/>
      <c r="N4802" s="8"/>
      <c r="O4802" s="8"/>
      <c r="P4802" s="9"/>
      <c r="Q4802" s="8"/>
      <c r="R4802" s="8"/>
      <c r="S4802" s="9"/>
      <c r="T4802" s="8"/>
      <c r="U4802" s="8"/>
      <c r="V4802" s="9"/>
      <c r="W4802" s="8"/>
      <c r="X4802" s="8"/>
      <c r="Y4802" s="9"/>
      <c r="Z4802" s="8"/>
      <c r="AA4802" s="8"/>
      <c r="AB4802" s="9"/>
      <c r="AC4802" s="8"/>
      <c r="AD4802" s="8"/>
      <c r="AE4802" s="9"/>
      <c r="AF4802" s="8"/>
      <c r="AG4802" s="8"/>
      <c r="AH4802" s="9"/>
      <c r="AI4802" s="13"/>
      <c r="AJ4802" s="8"/>
      <c r="AK4802" s="8"/>
      <c r="AL4802" s="8"/>
      <c r="AM4802" s="3"/>
    </row>
    <row r="4803" spans="1:39" s="10" customFormat="1" ht="18.95" customHeight="1" x14ac:dyDescent="0.25">
      <c r="A4803" s="8"/>
      <c r="B4803" s="8"/>
      <c r="C4803" s="8"/>
      <c r="D4803" s="9"/>
      <c r="E4803" s="8"/>
      <c r="F4803" s="8"/>
      <c r="G4803" s="9"/>
      <c r="H4803" s="8"/>
      <c r="I4803" s="8"/>
      <c r="J4803" s="9"/>
      <c r="K4803" s="8"/>
      <c r="L4803" s="8"/>
      <c r="M4803" s="9"/>
      <c r="N4803" s="8"/>
      <c r="O4803" s="8"/>
      <c r="P4803" s="9"/>
      <c r="Q4803" s="8"/>
      <c r="R4803" s="8"/>
      <c r="S4803" s="9"/>
      <c r="T4803" s="8"/>
      <c r="U4803" s="8"/>
      <c r="V4803" s="9"/>
      <c r="W4803" s="8"/>
      <c r="X4803" s="8"/>
      <c r="Y4803" s="9"/>
      <c r="Z4803" s="8"/>
      <c r="AA4803" s="8"/>
      <c r="AB4803" s="9"/>
      <c r="AC4803" s="8"/>
      <c r="AD4803" s="8"/>
      <c r="AE4803" s="9"/>
      <c r="AF4803" s="8"/>
      <c r="AG4803" s="8"/>
      <c r="AH4803" s="9"/>
      <c r="AI4803" s="13"/>
      <c r="AJ4803" s="8"/>
      <c r="AK4803" s="8"/>
      <c r="AL4803" s="8"/>
      <c r="AM4803" s="3"/>
    </row>
    <row r="4804" spans="1:39" s="10" customFormat="1" ht="18.95" customHeight="1" x14ac:dyDescent="0.25">
      <c r="A4804" s="8"/>
      <c r="B4804" s="8"/>
      <c r="C4804" s="8"/>
      <c r="D4804" s="9"/>
      <c r="E4804" s="8"/>
      <c r="F4804" s="8"/>
      <c r="G4804" s="9"/>
      <c r="H4804" s="8"/>
      <c r="I4804" s="8"/>
      <c r="J4804" s="9"/>
      <c r="K4804" s="8"/>
      <c r="L4804" s="8"/>
      <c r="M4804" s="9"/>
      <c r="N4804" s="8"/>
      <c r="O4804" s="8"/>
      <c r="P4804" s="9"/>
      <c r="Q4804" s="8"/>
      <c r="R4804" s="8"/>
      <c r="S4804" s="9"/>
      <c r="T4804" s="8"/>
      <c r="U4804" s="8"/>
      <c r="V4804" s="9"/>
      <c r="W4804" s="8"/>
      <c r="X4804" s="8"/>
      <c r="Y4804" s="9"/>
      <c r="Z4804" s="8"/>
      <c r="AA4804" s="8"/>
      <c r="AB4804" s="9"/>
      <c r="AC4804" s="8"/>
      <c r="AD4804" s="8"/>
      <c r="AE4804" s="9"/>
      <c r="AF4804" s="8"/>
      <c r="AG4804" s="8"/>
      <c r="AH4804" s="9"/>
      <c r="AI4804" s="13"/>
      <c r="AJ4804" s="8"/>
      <c r="AK4804" s="8"/>
      <c r="AL4804" s="8"/>
      <c r="AM4804" s="3"/>
    </row>
    <row r="4805" spans="1:39" s="10" customFormat="1" ht="18.95" customHeight="1" x14ac:dyDescent="0.25">
      <c r="A4805" s="8"/>
      <c r="B4805" s="8"/>
      <c r="C4805" s="8"/>
      <c r="D4805" s="9"/>
      <c r="E4805" s="8"/>
      <c r="F4805" s="8"/>
      <c r="G4805" s="9"/>
      <c r="H4805" s="8"/>
      <c r="I4805" s="8"/>
      <c r="J4805" s="9"/>
      <c r="K4805" s="8"/>
      <c r="L4805" s="8"/>
      <c r="M4805" s="9"/>
      <c r="N4805" s="8"/>
      <c r="O4805" s="8"/>
      <c r="P4805" s="9"/>
      <c r="Q4805" s="8"/>
      <c r="R4805" s="8"/>
      <c r="S4805" s="9"/>
      <c r="T4805" s="8"/>
      <c r="U4805" s="8"/>
      <c r="V4805" s="9"/>
      <c r="W4805" s="8"/>
      <c r="X4805" s="8"/>
      <c r="Y4805" s="9"/>
      <c r="Z4805" s="8"/>
      <c r="AA4805" s="8"/>
      <c r="AB4805" s="9"/>
      <c r="AC4805" s="8"/>
      <c r="AD4805" s="8"/>
      <c r="AE4805" s="9"/>
      <c r="AF4805" s="8"/>
      <c r="AG4805" s="8"/>
      <c r="AH4805" s="9"/>
      <c r="AI4805" s="13"/>
      <c r="AJ4805" s="8"/>
      <c r="AK4805" s="8"/>
      <c r="AL4805" s="8"/>
      <c r="AM4805" s="3"/>
    </row>
    <row r="4806" spans="1:39" s="10" customFormat="1" ht="18.95" customHeight="1" x14ac:dyDescent="0.25">
      <c r="A4806" s="8"/>
      <c r="B4806" s="8"/>
      <c r="C4806" s="8"/>
      <c r="D4806" s="9"/>
      <c r="E4806" s="8"/>
      <c r="F4806" s="8"/>
      <c r="G4806" s="9"/>
      <c r="H4806" s="8"/>
      <c r="I4806" s="8"/>
      <c r="J4806" s="9"/>
      <c r="K4806" s="8"/>
      <c r="L4806" s="8"/>
      <c r="M4806" s="9"/>
      <c r="N4806" s="8"/>
      <c r="O4806" s="8"/>
      <c r="P4806" s="9"/>
      <c r="Q4806" s="8"/>
      <c r="R4806" s="8"/>
      <c r="S4806" s="9"/>
      <c r="T4806" s="8"/>
      <c r="U4806" s="8"/>
      <c r="V4806" s="9"/>
      <c r="W4806" s="8"/>
      <c r="X4806" s="8"/>
      <c r="Y4806" s="9"/>
      <c r="Z4806" s="8"/>
      <c r="AA4806" s="8"/>
      <c r="AB4806" s="9"/>
      <c r="AC4806" s="8"/>
      <c r="AD4806" s="8"/>
      <c r="AE4806" s="9"/>
      <c r="AF4806" s="8"/>
      <c r="AG4806" s="8"/>
      <c r="AH4806" s="9"/>
      <c r="AI4806" s="13"/>
      <c r="AJ4806" s="8"/>
      <c r="AK4806" s="8"/>
      <c r="AL4806" s="8"/>
      <c r="AM4806" s="3"/>
    </row>
    <row r="4807" spans="1:39" s="10" customFormat="1" ht="18.95" customHeight="1" x14ac:dyDescent="0.25">
      <c r="A4807" s="8"/>
      <c r="B4807" s="8"/>
      <c r="C4807" s="8"/>
      <c r="D4807" s="9"/>
      <c r="E4807" s="8"/>
      <c r="F4807" s="8"/>
      <c r="G4807" s="9"/>
      <c r="H4807" s="8"/>
      <c r="I4807" s="8"/>
      <c r="J4807" s="9"/>
      <c r="K4807" s="8"/>
      <c r="L4807" s="8"/>
      <c r="M4807" s="9"/>
      <c r="N4807" s="8"/>
      <c r="O4807" s="8"/>
      <c r="P4807" s="9"/>
      <c r="Q4807" s="8"/>
      <c r="R4807" s="8"/>
      <c r="S4807" s="9"/>
      <c r="T4807" s="8"/>
      <c r="U4807" s="8"/>
      <c r="V4807" s="9"/>
      <c r="W4807" s="8"/>
      <c r="X4807" s="8"/>
      <c r="Y4807" s="9"/>
      <c r="Z4807" s="8"/>
      <c r="AA4807" s="8"/>
      <c r="AB4807" s="9"/>
      <c r="AC4807" s="8"/>
      <c r="AD4807" s="8"/>
      <c r="AE4807" s="9"/>
      <c r="AF4807" s="8"/>
      <c r="AG4807" s="8"/>
      <c r="AH4807" s="9"/>
      <c r="AI4807" s="13"/>
      <c r="AJ4807" s="8"/>
      <c r="AK4807" s="8"/>
      <c r="AL4807" s="8"/>
      <c r="AM4807" s="3"/>
    </row>
    <row r="4808" spans="1:39" s="10" customFormat="1" ht="18.95" customHeight="1" x14ac:dyDescent="0.25">
      <c r="A4808" s="8"/>
      <c r="B4808" s="8"/>
      <c r="C4808" s="8"/>
      <c r="D4808" s="9"/>
      <c r="E4808" s="8"/>
      <c r="F4808" s="8"/>
      <c r="G4808" s="9"/>
      <c r="H4808" s="8"/>
      <c r="I4808" s="8"/>
      <c r="J4808" s="9"/>
      <c r="K4808" s="8"/>
      <c r="L4808" s="8"/>
      <c r="M4808" s="9"/>
      <c r="N4808" s="8"/>
      <c r="O4808" s="8"/>
      <c r="P4808" s="9"/>
      <c r="Q4808" s="8"/>
      <c r="R4808" s="8"/>
      <c r="S4808" s="9"/>
      <c r="T4808" s="8"/>
      <c r="U4808" s="8"/>
      <c r="V4808" s="9"/>
      <c r="W4808" s="8"/>
      <c r="X4808" s="8"/>
      <c r="Y4808" s="9"/>
      <c r="Z4808" s="8"/>
      <c r="AA4808" s="8"/>
      <c r="AB4808" s="9"/>
      <c r="AC4808" s="8"/>
      <c r="AD4808" s="8"/>
      <c r="AE4808" s="9"/>
      <c r="AF4808" s="8"/>
      <c r="AG4808" s="8"/>
      <c r="AH4808" s="9"/>
      <c r="AI4808" s="13"/>
      <c r="AJ4808" s="8"/>
      <c r="AK4808" s="8"/>
      <c r="AL4808" s="8"/>
      <c r="AM4808" s="3"/>
    </row>
    <row r="4809" spans="1:39" s="10" customFormat="1" ht="18.95" customHeight="1" x14ac:dyDescent="0.25">
      <c r="A4809" s="8"/>
      <c r="B4809" s="8"/>
      <c r="C4809" s="8"/>
      <c r="D4809" s="9"/>
      <c r="E4809" s="8"/>
      <c r="F4809" s="8"/>
      <c r="G4809" s="9"/>
      <c r="H4809" s="8"/>
      <c r="I4809" s="8"/>
      <c r="J4809" s="9"/>
      <c r="K4809" s="8"/>
      <c r="L4809" s="8"/>
      <c r="M4809" s="9"/>
      <c r="N4809" s="8"/>
      <c r="O4809" s="8"/>
      <c r="P4809" s="9"/>
      <c r="Q4809" s="8"/>
      <c r="R4809" s="8"/>
      <c r="S4809" s="9"/>
      <c r="T4809" s="8"/>
      <c r="U4809" s="8"/>
      <c r="V4809" s="9"/>
      <c r="W4809" s="8"/>
      <c r="X4809" s="8"/>
      <c r="Y4809" s="9"/>
      <c r="Z4809" s="8"/>
      <c r="AA4809" s="8"/>
      <c r="AB4809" s="9"/>
      <c r="AC4809" s="8"/>
      <c r="AD4809" s="8"/>
      <c r="AE4809" s="9"/>
      <c r="AF4809" s="8"/>
      <c r="AG4809" s="8"/>
      <c r="AH4809" s="9"/>
      <c r="AI4809" s="13"/>
      <c r="AJ4809" s="8"/>
      <c r="AK4809" s="8"/>
      <c r="AL4809" s="8"/>
      <c r="AM4809" s="3"/>
    </row>
    <row r="4810" spans="1:39" s="10" customFormat="1" ht="18.95" customHeight="1" x14ac:dyDescent="0.25">
      <c r="A4810" s="8"/>
      <c r="B4810" s="8"/>
      <c r="C4810" s="8"/>
      <c r="D4810" s="9"/>
      <c r="E4810" s="8"/>
      <c r="F4810" s="8"/>
      <c r="G4810" s="9"/>
      <c r="H4810" s="8"/>
      <c r="I4810" s="8"/>
      <c r="J4810" s="9"/>
      <c r="K4810" s="8"/>
      <c r="L4810" s="8"/>
      <c r="M4810" s="9"/>
      <c r="N4810" s="8"/>
      <c r="O4810" s="8"/>
      <c r="P4810" s="9"/>
      <c r="Q4810" s="8"/>
      <c r="R4810" s="8"/>
      <c r="S4810" s="9"/>
      <c r="T4810" s="8"/>
      <c r="U4810" s="8"/>
      <c r="V4810" s="9"/>
      <c r="W4810" s="8"/>
      <c r="X4810" s="8"/>
      <c r="Y4810" s="9"/>
      <c r="Z4810" s="8"/>
      <c r="AA4810" s="8"/>
      <c r="AB4810" s="9"/>
      <c r="AC4810" s="8"/>
      <c r="AD4810" s="8"/>
      <c r="AE4810" s="9"/>
      <c r="AF4810" s="8"/>
      <c r="AG4810" s="8"/>
      <c r="AH4810" s="9"/>
      <c r="AI4810" s="13"/>
      <c r="AJ4810" s="8"/>
      <c r="AK4810" s="8"/>
      <c r="AL4810" s="8"/>
      <c r="AM4810" s="3"/>
    </row>
    <row r="4811" spans="1:39" s="10" customFormat="1" ht="18.95" customHeight="1" x14ac:dyDescent="0.25">
      <c r="A4811" s="8"/>
      <c r="B4811" s="8"/>
      <c r="C4811" s="8"/>
      <c r="D4811" s="9"/>
      <c r="E4811" s="8"/>
      <c r="F4811" s="8"/>
      <c r="G4811" s="9"/>
      <c r="H4811" s="8"/>
      <c r="I4811" s="8"/>
      <c r="J4811" s="9"/>
      <c r="K4811" s="8"/>
      <c r="L4811" s="8"/>
      <c r="M4811" s="9"/>
      <c r="N4811" s="8"/>
      <c r="O4811" s="8"/>
      <c r="P4811" s="9"/>
      <c r="Q4811" s="8"/>
      <c r="R4811" s="8"/>
      <c r="S4811" s="9"/>
      <c r="T4811" s="8"/>
      <c r="U4811" s="8"/>
      <c r="V4811" s="9"/>
      <c r="W4811" s="8"/>
      <c r="X4811" s="8"/>
      <c r="Y4811" s="9"/>
      <c r="Z4811" s="8"/>
      <c r="AA4811" s="8"/>
      <c r="AB4811" s="9"/>
      <c r="AC4811" s="8"/>
      <c r="AD4811" s="8"/>
      <c r="AE4811" s="9"/>
      <c r="AF4811" s="8"/>
      <c r="AG4811" s="8"/>
      <c r="AH4811" s="9"/>
      <c r="AI4811" s="13"/>
      <c r="AJ4811" s="8"/>
      <c r="AK4811" s="8"/>
      <c r="AL4811" s="8"/>
      <c r="AM4811" s="3"/>
    </row>
    <row r="4812" spans="1:39" s="10" customFormat="1" ht="18.95" customHeight="1" x14ac:dyDescent="0.25">
      <c r="A4812" s="8"/>
      <c r="B4812" s="8"/>
      <c r="C4812" s="8"/>
      <c r="D4812" s="9"/>
      <c r="E4812" s="8"/>
      <c r="F4812" s="8"/>
      <c r="G4812" s="9"/>
      <c r="H4812" s="8"/>
      <c r="I4812" s="8"/>
      <c r="J4812" s="9"/>
      <c r="K4812" s="8"/>
      <c r="L4812" s="8"/>
      <c r="M4812" s="9"/>
      <c r="N4812" s="8"/>
      <c r="O4812" s="8"/>
      <c r="P4812" s="9"/>
      <c r="Q4812" s="8"/>
      <c r="R4812" s="8"/>
      <c r="S4812" s="9"/>
      <c r="T4812" s="8"/>
      <c r="U4812" s="8"/>
      <c r="V4812" s="9"/>
      <c r="W4812" s="8"/>
      <c r="X4812" s="8"/>
      <c r="Y4812" s="9"/>
      <c r="Z4812" s="8"/>
      <c r="AA4812" s="8"/>
      <c r="AB4812" s="9"/>
      <c r="AC4812" s="8"/>
      <c r="AD4812" s="8"/>
      <c r="AE4812" s="9"/>
      <c r="AF4812" s="8"/>
      <c r="AG4812" s="8"/>
      <c r="AH4812" s="9"/>
      <c r="AI4812" s="13"/>
      <c r="AJ4812" s="8"/>
      <c r="AK4812" s="8"/>
      <c r="AL4812" s="8"/>
      <c r="AM4812" s="3"/>
    </row>
    <row r="4813" spans="1:39" s="10" customFormat="1" ht="18.95" customHeight="1" x14ac:dyDescent="0.25">
      <c r="A4813" s="8"/>
      <c r="B4813" s="8"/>
      <c r="C4813" s="8"/>
      <c r="D4813" s="9"/>
      <c r="E4813" s="8"/>
      <c r="F4813" s="8"/>
      <c r="G4813" s="9"/>
      <c r="H4813" s="8"/>
      <c r="I4813" s="8"/>
      <c r="J4813" s="9"/>
      <c r="K4813" s="8"/>
      <c r="L4813" s="8"/>
      <c r="M4813" s="9"/>
      <c r="N4813" s="8"/>
      <c r="O4813" s="8"/>
      <c r="P4813" s="9"/>
      <c r="Q4813" s="8"/>
      <c r="R4813" s="8"/>
      <c r="S4813" s="9"/>
      <c r="T4813" s="8"/>
      <c r="U4813" s="8"/>
      <c r="V4813" s="9"/>
      <c r="W4813" s="8"/>
      <c r="X4813" s="8"/>
      <c r="Y4813" s="9"/>
      <c r="Z4813" s="8"/>
      <c r="AA4813" s="8"/>
      <c r="AB4813" s="9"/>
      <c r="AC4813" s="8"/>
      <c r="AD4813" s="8"/>
      <c r="AE4813" s="9"/>
      <c r="AF4813" s="8"/>
      <c r="AG4813" s="8"/>
      <c r="AH4813" s="9"/>
      <c r="AI4813" s="13"/>
      <c r="AJ4813" s="8"/>
      <c r="AK4813" s="8"/>
      <c r="AL4813" s="8"/>
      <c r="AM4813" s="3"/>
    </row>
    <row r="4814" spans="1:39" s="10" customFormat="1" ht="18.95" customHeight="1" x14ac:dyDescent="0.25">
      <c r="A4814" s="8"/>
      <c r="B4814" s="8"/>
      <c r="C4814" s="8"/>
      <c r="D4814" s="9"/>
      <c r="E4814" s="8"/>
      <c r="F4814" s="8"/>
      <c r="G4814" s="9"/>
      <c r="H4814" s="8"/>
      <c r="I4814" s="8"/>
      <c r="J4814" s="9"/>
      <c r="K4814" s="8"/>
      <c r="L4814" s="8"/>
      <c r="M4814" s="9"/>
      <c r="N4814" s="8"/>
      <c r="O4814" s="8"/>
      <c r="P4814" s="9"/>
      <c r="Q4814" s="8"/>
      <c r="R4814" s="8"/>
      <c r="S4814" s="9"/>
      <c r="T4814" s="8"/>
      <c r="U4814" s="8"/>
      <c r="V4814" s="9"/>
      <c r="W4814" s="8"/>
      <c r="X4814" s="8"/>
      <c r="Y4814" s="9"/>
      <c r="Z4814" s="8"/>
      <c r="AA4814" s="8"/>
      <c r="AB4814" s="9"/>
      <c r="AC4814" s="8"/>
      <c r="AD4814" s="8"/>
      <c r="AE4814" s="9"/>
      <c r="AF4814" s="8"/>
      <c r="AG4814" s="8"/>
      <c r="AH4814" s="9"/>
      <c r="AI4814" s="13"/>
      <c r="AJ4814" s="8"/>
      <c r="AK4814" s="8"/>
      <c r="AL4814" s="8"/>
      <c r="AM4814" s="3"/>
    </row>
    <row r="4815" spans="1:39" s="10" customFormat="1" ht="18.95" customHeight="1" x14ac:dyDescent="0.25">
      <c r="A4815" s="8"/>
      <c r="B4815" s="8"/>
      <c r="C4815" s="8"/>
      <c r="D4815" s="9"/>
      <c r="E4815" s="8"/>
      <c r="F4815" s="8"/>
      <c r="G4815" s="9"/>
      <c r="H4815" s="8"/>
      <c r="I4815" s="8"/>
      <c r="J4815" s="9"/>
      <c r="K4815" s="8"/>
      <c r="L4815" s="8"/>
      <c r="M4815" s="9"/>
      <c r="N4815" s="8"/>
      <c r="O4815" s="8"/>
      <c r="P4815" s="9"/>
      <c r="Q4815" s="8"/>
      <c r="R4815" s="8"/>
      <c r="S4815" s="9"/>
      <c r="T4815" s="8"/>
      <c r="U4815" s="8"/>
      <c r="V4815" s="9"/>
      <c r="W4815" s="8"/>
      <c r="X4815" s="8"/>
      <c r="Y4815" s="9"/>
      <c r="Z4815" s="8"/>
      <c r="AA4815" s="8"/>
      <c r="AB4815" s="9"/>
      <c r="AC4815" s="8"/>
      <c r="AD4815" s="8"/>
      <c r="AE4815" s="9"/>
      <c r="AF4815" s="8"/>
      <c r="AG4815" s="8"/>
      <c r="AH4815" s="9"/>
      <c r="AI4815" s="13"/>
      <c r="AJ4815" s="8"/>
      <c r="AK4815" s="8"/>
      <c r="AL4815" s="8"/>
      <c r="AM4815" s="3"/>
    </row>
    <row r="4816" spans="1:39" s="10" customFormat="1" ht="18.95" customHeight="1" x14ac:dyDescent="0.25">
      <c r="A4816" s="8"/>
      <c r="B4816" s="8"/>
      <c r="C4816" s="8"/>
      <c r="D4816" s="9"/>
      <c r="E4816" s="8"/>
      <c r="F4816" s="8"/>
      <c r="G4816" s="9"/>
      <c r="H4816" s="8"/>
      <c r="I4816" s="8"/>
      <c r="J4816" s="9"/>
      <c r="K4816" s="8"/>
      <c r="L4816" s="8"/>
      <c r="M4816" s="9"/>
      <c r="N4816" s="8"/>
      <c r="O4816" s="8"/>
      <c r="P4816" s="9"/>
      <c r="Q4816" s="8"/>
      <c r="R4816" s="8"/>
      <c r="S4816" s="9"/>
      <c r="T4816" s="8"/>
      <c r="U4816" s="8"/>
      <c r="V4816" s="9"/>
      <c r="W4816" s="8"/>
      <c r="X4816" s="8"/>
      <c r="Y4816" s="9"/>
      <c r="Z4816" s="8"/>
      <c r="AA4816" s="8"/>
      <c r="AB4816" s="9"/>
      <c r="AC4816" s="8"/>
      <c r="AD4816" s="8"/>
      <c r="AE4816" s="9"/>
      <c r="AF4816" s="8"/>
      <c r="AG4816" s="8"/>
      <c r="AH4816" s="9"/>
      <c r="AI4816" s="13"/>
      <c r="AJ4816" s="8"/>
      <c r="AK4816" s="8"/>
      <c r="AL4816" s="8"/>
      <c r="AM4816" s="3"/>
    </row>
    <row r="4817" spans="1:39" s="10" customFormat="1" ht="18.95" customHeight="1" x14ac:dyDescent="0.25">
      <c r="A4817" s="8"/>
      <c r="B4817" s="8"/>
      <c r="C4817" s="8"/>
      <c r="D4817" s="9"/>
      <c r="E4817" s="8"/>
      <c r="F4817" s="8"/>
      <c r="G4817" s="9"/>
      <c r="H4817" s="8"/>
      <c r="I4817" s="8"/>
      <c r="J4817" s="9"/>
      <c r="K4817" s="8"/>
      <c r="L4817" s="8"/>
      <c r="M4817" s="9"/>
      <c r="N4817" s="8"/>
      <c r="O4817" s="8"/>
      <c r="P4817" s="9"/>
      <c r="Q4817" s="8"/>
      <c r="R4817" s="8"/>
      <c r="S4817" s="9"/>
      <c r="T4817" s="8"/>
      <c r="U4817" s="8"/>
      <c r="V4817" s="9"/>
      <c r="W4817" s="8"/>
      <c r="X4817" s="8"/>
      <c r="Y4817" s="9"/>
      <c r="Z4817" s="8"/>
      <c r="AA4817" s="8"/>
      <c r="AB4817" s="9"/>
      <c r="AC4817" s="8"/>
      <c r="AD4817" s="8"/>
      <c r="AE4817" s="9"/>
      <c r="AF4817" s="8"/>
      <c r="AG4817" s="8"/>
      <c r="AH4817" s="9"/>
      <c r="AI4817" s="13"/>
      <c r="AJ4817" s="8"/>
      <c r="AK4817" s="8"/>
      <c r="AL4817" s="8"/>
      <c r="AM4817" s="3"/>
    </row>
    <row r="4818" spans="1:39" s="10" customFormat="1" ht="18.95" customHeight="1" x14ac:dyDescent="0.25">
      <c r="A4818" s="8"/>
      <c r="B4818" s="8"/>
      <c r="C4818" s="8"/>
      <c r="D4818" s="9"/>
      <c r="E4818" s="8"/>
      <c r="F4818" s="8"/>
      <c r="G4818" s="9"/>
      <c r="H4818" s="8"/>
      <c r="I4818" s="8"/>
      <c r="J4818" s="9"/>
      <c r="K4818" s="8"/>
      <c r="L4818" s="8"/>
      <c r="M4818" s="9"/>
      <c r="N4818" s="8"/>
      <c r="O4818" s="8"/>
      <c r="P4818" s="9"/>
      <c r="Q4818" s="8"/>
      <c r="R4818" s="8"/>
      <c r="S4818" s="9"/>
      <c r="T4818" s="8"/>
      <c r="U4818" s="8"/>
      <c r="V4818" s="9"/>
      <c r="W4818" s="8"/>
      <c r="X4818" s="8"/>
      <c r="Y4818" s="9"/>
      <c r="Z4818" s="8"/>
      <c r="AA4818" s="8"/>
      <c r="AB4818" s="9"/>
      <c r="AC4818" s="8"/>
      <c r="AD4818" s="8"/>
      <c r="AE4818" s="9"/>
      <c r="AF4818" s="8"/>
      <c r="AG4818" s="8"/>
      <c r="AH4818" s="9"/>
      <c r="AI4818" s="13"/>
      <c r="AJ4818" s="8"/>
      <c r="AK4818" s="8"/>
      <c r="AL4818" s="8"/>
      <c r="AM4818" s="3"/>
    </row>
    <row r="4819" spans="1:39" s="10" customFormat="1" ht="18.95" customHeight="1" x14ac:dyDescent="0.25">
      <c r="A4819" s="8"/>
      <c r="B4819" s="8"/>
      <c r="C4819" s="8"/>
      <c r="D4819" s="9"/>
      <c r="E4819" s="8"/>
      <c r="F4819" s="8"/>
      <c r="G4819" s="9"/>
      <c r="H4819" s="8"/>
      <c r="I4819" s="8"/>
      <c r="J4819" s="9"/>
      <c r="K4819" s="8"/>
      <c r="L4819" s="8"/>
      <c r="M4819" s="9"/>
      <c r="N4819" s="8"/>
      <c r="O4819" s="8"/>
      <c r="P4819" s="9"/>
      <c r="Q4819" s="8"/>
      <c r="R4819" s="8"/>
      <c r="S4819" s="9"/>
      <c r="T4819" s="8"/>
      <c r="U4819" s="8"/>
      <c r="V4819" s="9"/>
      <c r="W4819" s="8"/>
      <c r="X4819" s="8"/>
      <c r="Y4819" s="9"/>
      <c r="Z4819" s="8"/>
      <c r="AA4819" s="8"/>
      <c r="AB4819" s="9"/>
      <c r="AC4819" s="8"/>
      <c r="AD4819" s="8"/>
      <c r="AE4819" s="9"/>
      <c r="AF4819" s="8"/>
      <c r="AG4819" s="8"/>
      <c r="AH4819" s="9"/>
      <c r="AI4819" s="13"/>
      <c r="AJ4819" s="8"/>
      <c r="AK4819" s="8"/>
      <c r="AL4819" s="8"/>
      <c r="AM4819" s="3"/>
    </row>
    <row r="4820" spans="1:39" s="10" customFormat="1" ht="18.95" customHeight="1" x14ac:dyDescent="0.25">
      <c r="A4820" s="8"/>
      <c r="B4820" s="8"/>
      <c r="C4820" s="8"/>
      <c r="D4820" s="9"/>
      <c r="E4820" s="8"/>
      <c r="F4820" s="8"/>
      <c r="G4820" s="9"/>
      <c r="H4820" s="8"/>
      <c r="I4820" s="8"/>
      <c r="J4820" s="9"/>
      <c r="K4820" s="8"/>
      <c r="L4820" s="8"/>
      <c r="M4820" s="9"/>
      <c r="N4820" s="8"/>
      <c r="O4820" s="8"/>
      <c r="P4820" s="9"/>
      <c r="Q4820" s="8"/>
      <c r="R4820" s="8"/>
      <c r="S4820" s="9"/>
      <c r="T4820" s="8"/>
      <c r="U4820" s="8"/>
      <c r="V4820" s="9"/>
      <c r="W4820" s="8"/>
      <c r="X4820" s="8"/>
      <c r="Y4820" s="9"/>
      <c r="Z4820" s="8"/>
      <c r="AA4820" s="8"/>
      <c r="AB4820" s="9"/>
      <c r="AC4820" s="8"/>
      <c r="AD4820" s="8"/>
      <c r="AE4820" s="9"/>
      <c r="AF4820" s="8"/>
      <c r="AG4820" s="8"/>
      <c r="AH4820" s="9"/>
      <c r="AI4820" s="13"/>
      <c r="AJ4820" s="8"/>
      <c r="AK4820" s="8"/>
      <c r="AL4820" s="8"/>
      <c r="AM4820" s="3"/>
    </row>
    <row r="4821" spans="1:39" s="10" customFormat="1" ht="18.95" customHeight="1" x14ac:dyDescent="0.25">
      <c r="A4821" s="8"/>
      <c r="B4821" s="8"/>
      <c r="C4821" s="8"/>
      <c r="D4821" s="9"/>
      <c r="E4821" s="8"/>
      <c r="F4821" s="8"/>
      <c r="G4821" s="9"/>
      <c r="H4821" s="8"/>
      <c r="I4821" s="8"/>
      <c r="J4821" s="9"/>
      <c r="K4821" s="8"/>
      <c r="L4821" s="8"/>
      <c r="M4821" s="9"/>
      <c r="N4821" s="8"/>
      <c r="O4821" s="8"/>
      <c r="P4821" s="9"/>
      <c r="Q4821" s="8"/>
      <c r="R4821" s="8"/>
      <c r="S4821" s="9"/>
      <c r="T4821" s="8"/>
      <c r="U4821" s="8"/>
      <c r="V4821" s="9"/>
      <c r="W4821" s="8"/>
      <c r="X4821" s="8"/>
      <c r="Y4821" s="9"/>
      <c r="Z4821" s="8"/>
      <c r="AA4821" s="8"/>
      <c r="AB4821" s="9"/>
      <c r="AC4821" s="8"/>
      <c r="AD4821" s="8"/>
      <c r="AE4821" s="9"/>
      <c r="AF4821" s="8"/>
      <c r="AG4821" s="8"/>
      <c r="AH4821" s="9"/>
      <c r="AI4821" s="13"/>
      <c r="AJ4821" s="8"/>
      <c r="AK4821" s="8"/>
      <c r="AL4821" s="8"/>
      <c r="AM4821" s="3"/>
    </row>
    <row r="4822" spans="1:39" s="10" customFormat="1" ht="18.95" customHeight="1" x14ac:dyDescent="0.25">
      <c r="A4822" s="8"/>
      <c r="B4822" s="8"/>
      <c r="C4822" s="8"/>
      <c r="D4822" s="9"/>
      <c r="E4822" s="8"/>
      <c r="F4822" s="8"/>
      <c r="G4822" s="9"/>
      <c r="H4822" s="8"/>
      <c r="I4822" s="8"/>
      <c r="J4822" s="9"/>
      <c r="K4822" s="8"/>
      <c r="L4822" s="8"/>
      <c r="M4822" s="9"/>
      <c r="N4822" s="8"/>
      <c r="O4822" s="8"/>
      <c r="P4822" s="9"/>
      <c r="Q4822" s="8"/>
      <c r="R4822" s="8"/>
      <c r="S4822" s="9"/>
      <c r="T4822" s="8"/>
      <c r="U4822" s="8"/>
      <c r="V4822" s="9"/>
      <c r="W4822" s="8"/>
      <c r="X4822" s="8"/>
      <c r="Y4822" s="9"/>
      <c r="Z4822" s="8"/>
      <c r="AA4822" s="8"/>
      <c r="AB4822" s="9"/>
      <c r="AC4822" s="8"/>
      <c r="AD4822" s="8"/>
      <c r="AE4822" s="9"/>
      <c r="AF4822" s="8"/>
      <c r="AG4822" s="8"/>
      <c r="AH4822" s="9"/>
      <c r="AI4822" s="13"/>
      <c r="AJ4822" s="8"/>
      <c r="AK4822" s="8"/>
      <c r="AL4822" s="8"/>
      <c r="AM4822" s="3"/>
    </row>
    <row r="4823" spans="1:39" s="10" customFormat="1" ht="18.95" customHeight="1" x14ac:dyDescent="0.25">
      <c r="A4823" s="8"/>
      <c r="B4823" s="8"/>
      <c r="C4823" s="8"/>
      <c r="D4823" s="9"/>
      <c r="E4823" s="8"/>
      <c r="F4823" s="8"/>
      <c r="G4823" s="9"/>
      <c r="H4823" s="8"/>
      <c r="I4823" s="8"/>
      <c r="J4823" s="9"/>
      <c r="K4823" s="8"/>
      <c r="L4823" s="8"/>
      <c r="M4823" s="9"/>
      <c r="N4823" s="8"/>
      <c r="O4823" s="8"/>
      <c r="P4823" s="9"/>
      <c r="Q4823" s="8"/>
      <c r="R4823" s="8"/>
      <c r="S4823" s="9"/>
      <c r="T4823" s="8"/>
      <c r="U4823" s="8"/>
      <c r="V4823" s="9"/>
      <c r="W4823" s="8"/>
      <c r="X4823" s="8"/>
      <c r="Y4823" s="9"/>
      <c r="Z4823" s="8"/>
      <c r="AA4823" s="8"/>
      <c r="AB4823" s="9"/>
      <c r="AC4823" s="8"/>
      <c r="AD4823" s="8"/>
      <c r="AE4823" s="9"/>
      <c r="AF4823" s="8"/>
      <c r="AG4823" s="8"/>
      <c r="AH4823" s="9"/>
      <c r="AI4823" s="13"/>
      <c r="AJ4823" s="8"/>
      <c r="AK4823" s="8"/>
      <c r="AL4823" s="8"/>
      <c r="AM4823" s="3"/>
    </row>
    <row r="4824" spans="1:39" s="10" customFormat="1" ht="18.95" customHeight="1" x14ac:dyDescent="0.25">
      <c r="A4824" s="8"/>
      <c r="B4824" s="8"/>
      <c r="C4824" s="8"/>
      <c r="D4824" s="9"/>
      <c r="E4824" s="8"/>
      <c r="F4824" s="8"/>
      <c r="G4824" s="9"/>
      <c r="H4824" s="8"/>
      <c r="I4824" s="8"/>
      <c r="J4824" s="9"/>
      <c r="K4824" s="8"/>
      <c r="L4824" s="8"/>
      <c r="M4824" s="9"/>
      <c r="N4824" s="8"/>
      <c r="O4824" s="8"/>
      <c r="P4824" s="9"/>
      <c r="Q4824" s="8"/>
      <c r="R4824" s="8"/>
      <c r="S4824" s="9"/>
      <c r="T4824" s="8"/>
      <c r="U4824" s="8"/>
      <c r="V4824" s="9"/>
      <c r="W4824" s="8"/>
      <c r="X4824" s="8"/>
      <c r="Y4824" s="9"/>
      <c r="Z4824" s="8"/>
      <c r="AA4824" s="8"/>
      <c r="AB4824" s="9"/>
      <c r="AC4824" s="8"/>
      <c r="AD4824" s="8"/>
      <c r="AE4824" s="9"/>
      <c r="AF4824" s="8"/>
      <c r="AG4824" s="8"/>
      <c r="AH4824" s="9"/>
      <c r="AI4824" s="13"/>
      <c r="AJ4824" s="8"/>
      <c r="AK4824" s="8"/>
      <c r="AL4824" s="8"/>
      <c r="AM4824" s="3"/>
    </row>
    <row r="4825" spans="1:39" s="10" customFormat="1" ht="18.95" customHeight="1" x14ac:dyDescent="0.25">
      <c r="A4825" s="8"/>
      <c r="B4825" s="8"/>
      <c r="C4825" s="8"/>
      <c r="D4825" s="9"/>
      <c r="E4825" s="8"/>
      <c r="F4825" s="8"/>
      <c r="G4825" s="9"/>
      <c r="H4825" s="8"/>
      <c r="I4825" s="8"/>
      <c r="J4825" s="9"/>
      <c r="K4825" s="8"/>
      <c r="L4825" s="8"/>
      <c r="M4825" s="9"/>
      <c r="N4825" s="8"/>
      <c r="O4825" s="8"/>
      <c r="P4825" s="9"/>
      <c r="Q4825" s="8"/>
      <c r="R4825" s="8"/>
      <c r="S4825" s="9"/>
      <c r="T4825" s="8"/>
      <c r="U4825" s="8"/>
      <c r="V4825" s="9"/>
      <c r="W4825" s="8"/>
      <c r="X4825" s="8"/>
      <c r="Y4825" s="9"/>
      <c r="Z4825" s="8"/>
      <c r="AA4825" s="8"/>
      <c r="AB4825" s="9"/>
      <c r="AC4825" s="8"/>
      <c r="AD4825" s="8"/>
      <c r="AE4825" s="9"/>
      <c r="AF4825" s="8"/>
      <c r="AG4825" s="8"/>
      <c r="AH4825" s="9"/>
      <c r="AI4825" s="13"/>
      <c r="AJ4825" s="8"/>
      <c r="AK4825" s="8"/>
      <c r="AL4825" s="8"/>
      <c r="AM4825" s="3"/>
    </row>
    <row r="4826" spans="1:39" s="10" customFormat="1" ht="18.95" customHeight="1" x14ac:dyDescent="0.25">
      <c r="A4826" s="8"/>
      <c r="B4826" s="8"/>
      <c r="C4826" s="8"/>
      <c r="D4826" s="9"/>
      <c r="E4826" s="8"/>
      <c r="F4826" s="8"/>
      <c r="G4826" s="9"/>
      <c r="H4826" s="8"/>
      <c r="I4826" s="8"/>
      <c r="J4826" s="9"/>
      <c r="K4826" s="8"/>
      <c r="L4826" s="8"/>
      <c r="M4826" s="9"/>
      <c r="N4826" s="8"/>
      <c r="O4826" s="8"/>
      <c r="P4826" s="9"/>
      <c r="Q4826" s="8"/>
      <c r="R4826" s="8"/>
      <c r="S4826" s="9"/>
      <c r="T4826" s="8"/>
      <c r="U4826" s="8"/>
      <c r="V4826" s="9"/>
      <c r="W4826" s="8"/>
      <c r="X4826" s="8"/>
      <c r="Y4826" s="9"/>
      <c r="Z4826" s="8"/>
      <c r="AA4826" s="8"/>
      <c r="AB4826" s="9"/>
      <c r="AC4826" s="8"/>
      <c r="AD4826" s="8"/>
      <c r="AE4826" s="9"/>
      <c r="AF4826" s="8"/>
      <c r="AG4826" s="8"/>
      <c r="AH4826" s="9"/>
      <c r="AI4826" s="13"/>
      <c r="AJ4826" s="8"/>
      <c r="AK4826" s="8"/>
      <c r="AL4826" s="8"/>
      <c r="AM4826" s="3"/>
    </row>
    <row r="4827" spans="1:39" s="10" customFormat="1" ht="18.95" customHeight="1" x14ac:dyDescent="0.25">
      <c r="A4827" s="8"/>
      <c r="B4827" s="8"/>
      <c r="C4827" s="8"/>
      <c r="D4827" s="9"/>
      <c r="E4827" s="8"/>
      <c r="F4827" s="8"/>
      <c r="G4827" s="9"/>
      <c r="H4827" s="8"/>
      <c r="I4827" s="8"/>
      <c r="J4827" s="9"/>
      <c r="K4827" s="8"/>
      <c r="L4827" s="8"/>
      <c r="M4827" s="9"/>
      <c r="N4827" s="8"/>
      <c r="O4827" s="8"/>
      <c r="P4827" s="9"/>
      <c r="Q4827" s="8"/>
      <c r="R4827" s="8"/>
      <c r="S4827" s="9"/>
      <c r="T4827" s="8"/>
      <c r="U4827" s="8"/>
      <c r="V4827" s="9"/>
      <c r="W4827" s="8"/>
      <c r="X4827" s="8"/>
      <c r="Y4827" s="9"/>
      <c r="Z4827" s="8"/>
      <c r="AA4827" s="8"/>
      <c r="AB4827" s="9"/>
      <c r="AC4827" s="8"/>
      <c r="AD4827" s="8"/>
      <c r="AE4827" s="9"/>
      <c r="AF4827" s="8"/>
      <c r="AG4827" s="8"/>
      <c r="AH4827" s="9"/>
      <c r="AI4827" s="13"/>
      <c r="AJ4827" s="8"/>
      <c r="AK4827" s="8"/>
      <c r="AL4827" s="8"/>
      <c r="AM4827" s="3"/>
    </row>
    <row r="4828" spans="1:39" s="10" customFormat="1" ht="18.95" customHeight="1" x14ac:dyDescent="0.25">
      <c r="A4828" s="8"/>
      <c r="B4828" s="8"/>
      <c r="C4828" s="8"/>
      <c r="D4828" s="9"/>
      <c r="E4828" s="8"/>
      <c r="F4828" s="8"/>
      <c r="G4828" s="9"/>
      <c r="H4828" s="8"/>
      <c r="I4828" s="8"/>
      <c r="J4828" s="9"/>
      <c r="K4828" s="8"/>
      <c r="L4828" s="8"/>
      <c r="M4828" s="9"/>
      <c r="N4828" s="8"/>
      <c r="O4828" s="8"/>
      <c r="P4828" s="9"/>
      <c r="Q4828" s="8"/>
      <c r="R4828" s="8"/>
      <c r="S4828" s="9"/>
      <c r="T4828" s="8"/>
      <c r="U4828" s="8"/>
      <c r="V4828" s="9"/>
      <c r="W4828" s="8"/>
      <c r="X4828" s="8"/>
      <c r="Y4828" s="9"/>
      <c r="Z4828" s="8"/>
      <c r="AA4828" s="8"/>
      <c r="AB4828" s="9"/>
      <c r="AC4828" s="8"/>
      <c r="AD4828" s="8"/>
      <c r="AE4828" s="9"/>
      <c r="AF4828" s="8"/>
      <c r="AG4828" s="8"/>
      <c r="AH4828" s="9"/>
      <c r="AI4828" s="13"/>
      <c r="AJ4828" s="8"/>
      <c r="AK4828" s="8"/>
      <c r="AL4828" s="8"/>
      <c r="AM4828" s="3"/>
    </row>
    <row r="4829" spans="1:39" s="10" customFormat="1" ht="18.95" customHeight="1" x14ac:dyDescent="0.25">
      <c r="A4829" s="8"/>
      <c r="B4829" s="8"/>
      <c r="C4829" s="8"/>
      <c r="D4829" s="9"/>
      <c r="E4829" s="8"/>
      <c r="F4829" s="8"/>
      <c r="G4829" s="9"/>
      <c r="H4829" s="8"/>
      <c r="I4829" s="8"/>
      <c r="J4829" s="9"/>
      <c r="K4829" s="8"/>
      <c r="L4829" s="8"/>
      <c r="M4829" s="9"/>
      <c r="N4829" s="8"/>
      <c r="O4829" s="8"/>
      <c r="P4829" s="9"/>
      <c r="Q4829" s="8"/>
      <c r="R4829" s="8"/>
      <c r="S4829" s="9"/>
      <c r="T4829" s="8"/>
      <c r="U4829" s="8"/>
      <c r="V4829" s="9"/>
      <c r="W4829" s="8"/>
      <c r="X4829" s="8"/>
      <c r="Y4829" s="9"/>
      <c r="Z4829" s="8"/>
      <c r="AA4829" s="8"/>
      <c r="AB4829" s="9"/>
      <c r="AC4829" s="8"/>
      <c r="AD4829" s="8"/>
      <c r="AE4829" s="9"/>
      <c r="AF4829" s="8"/>
      <c r="AG4829" s="8"/>
      <c r="AH4829" s="9"/>
      <c r="AI4829" s="13"/>
      <c r="AJ4829" s="8"/>
      <c r="AK4829" s="8"/>
      <c r="AL4829" s="8"/>
      <c r="AM4829" s="3"/>
    </row>
    <row r="4830" spans="1:39" s="10" customFormat="1" ht="18.95" customHeight="1" x14ac:dyDescent="0.25">
      <c r="A4830" s="8"/>
      <c r="B4830" s="8"/>
      <c r="C4830" s="8"/>
      <c r="D4830" s="9"/>
      <c r="E4830" s="8"/>
      <c r="F4830" s="8"/>
      <c r="G4830" s="9"/>
      <c r="H4830" s="8"/>
      <c r="I4830" s="8"/>
      <c r="J4830" s="9"/>
      <c r="K4830" s="8"/>
      <c r="L4830" s="8"/>
      <c r="M4830" s="9"/>
      <c r="N4830" s="8"/>
      <c r="O4830" s="8"/>
      <c r="P4830" s="9"/>
      <c r="Q4830" s="8"/>
      <c r="R4830" s="8"/>
      <c r="S4830" s="9"/>
      <c r="T4830" s="8"/>
      <c r="U4830" s="8"/>
      <c r="V4830" s="9"/>
      <c r="W4830" s="8"/>
      <c r="X4830" s="8"/>
      <c r="Y4830" s="9"/>
      <c r="Z4830" s="8"/>
      <c r="AA4830" s="8"/>
      <c r="AB4830" s="9"/>
      <c r="AC4830" s="8"/>
      <c r="AD4830" s="8"/>
      <c r="AE4830" s="9"/>
      <c r="AF4830" s="8"/>
      <c r="AG4830" s="8"/>
      <c r="AH4830" s="9"/>
      <c r="AI4830" s="13"/>
      <c r="AJ4830" s="8"/>
      <c r="AK4830" s="8"/>
      <c r="AL4830" s="8"/>
      <c r="AM4830" s="3"/>
    </row>
    <row r="4831" spans="1:39" s="10" customFormat="1" ht="18.95" customHeight="1" x14ac:dyDescent="0.25">
      <c r="A4831" s="8"/>
      <c r="B4831" s="8"/>
      <c r="C4831" s="8"/>
      <c r="D4831" s="9"/>
      <c r="E4831" s="8"/>
      <c r="F4831" s="8"/>
      <c r="G4831" s="9"/>
      <c r="H4831" s="8"/>
      <c r="I4831" s="8"/>
      <c r="J4831" s="9"/>
      <c r="K4831" s="8"/>
      <c r="L4831" s="8"/>
      <c r="M4831" s="9"/>
      <c r="N4831" s="8"/>
      <c r="O4831" s="8"/>
      <c r="P4831" s="9"/>
      <c r="Q4831" s="8"/>
      <c r="R4831" s="8"/>
      <c r="S4831" s="9"/>
      <c r="T4831" s="8"/>
      <c r="U4831" s="8"/>
      <c r="V4831" s="9"/>
      <c r="W4831" s="8"/>
      <c r="X4831" s="8"/>
      <c r="Y4831" s="9"/>
      <c r="Z4831" s="8"/>
      <c r="AA4831" s="8"/>
      <c r="AB4831" s="9"/>
      <c r="AC4831" s="8"/>
      <c r="AD4831" s="8"/>
      <c r="AE4831" s="9"/>
      <c r="AF4831" s="8"/>
      <c r="AG4831" s="8"/>
      <c r="AH4831" s="9"/>
      <c r="AI4831" s="13"/>
      <c r="AJ4831" s="8"/>
      <c r="AK4831" s="8"/>
      <c r="AL4831" s="8"/>
      <c r="AM4831" s="3"/>
    </row>
    <row r="4832" spans="1:39" s="10" customFormat="1" ht="18.95" customHeight="1" x14ac:dyDescent="0.25">
      <c r="A4832" s="8"/>
      <c r="B4832" s="8"/>
      <c r="C4832" s="8"/>
      <c r="D4832" s="9"/>
      <c r="E4832" s="8"/>
      <c r="F4832" s="8"/>
      <c r="G4832" s="9"/>
      <c r="H4832" s="8"/>
      <c r="I4832" s="8"/>
      <c r="J4832" s="9"/>
      <c r="K4832" s="8"/>
      <c r="L4832" s="8"/>
      <c r="M4832" s="9"/>
      <c r="N4832" s="8"/>
      <c r="O4832" s="8"/>
      <c r="P4832" s="9"/>
      <c r="Q4832" s="8"/>
      <c r="R4832" s="8"/>
      <c r="S4832" s="9"/>
      <c r="T4832" s="8"/>
      <c r="U4832" s="8"/>
      <c r="V4832" s="9"/>
      <c r="W4832" s="8"/>
      <c r="X4832" s="8"/>
      <c r="Y4832" s="9"/>
      <c r="Z4832" s="8"/>
      <c r="AA4832" s="8"/>
      <c r="AB4832" s="9"/>
      <c r="AC4832" s="8"/>
      <c r="AD4832" s="8"/>
      <c r="AE4832" s="9"/>
      <c r="AF4832" s="8"/>
      <c r="AG4832" s="8"/>
      <c r="AH4832" s="9"/>
      <c r="AI4832" s="13"/>
      <c r="AJ4832" s="8"/>
      <c r="AK4832" s="8"/>
      <c r="AL4832" s="8"/>
      <c r="AM4832" s="3"/>
    </row>
    <row r="4833" spans="1:39" s="10" customFormat="1" ht="18.95" customHeight="1" x14ac:dyDescent="0.25">
      <c r="A4833" s="8"/>
      <c r="B4833" s="8"/>
      <c r="C4833" s="8"/>
      <c r="D4833" s="9"/>
      <c r="E4833" s="8"/>
      <c r="F4833" s="8"/>
      <c r="G4833" s="9"/>
      <c r="H4833" s="8"/>
      <c r="I4833" s="8"/>
      <c r="J4833" s="9"/>
      <c r="K4833" s="8"/>
      <c r="L4833" s="8"/>
      <c r="M4833" s="9"/>
      <c r="N4833" s="8"/>
      <c r="O4833" s="8"/>
      <c r="P4833" s="9"/>
      <c r="Q4833" s="8"/>
      <c r="R4833" s="8"/>
      <c r="S4833" s="9"/>
      <c r="T4833" s="8"/>
      <c r="U4833" s="8"/>
      <c r="V4833" s="9"/>
      <c r="W4833" s="8"/>
      <c r="X4833" s="8"/>
      <c r="Y4833" s="9"/>
      <c r="Z4833" s="8"/>
      <c r="AA4833" s="8"/>
      <c r="AB4833" s="9"/>
      <c r="AC4833" s="8"/>
      <c r="AD4833" s="8"/>
      <c r="AE4833" s="9"/>
      <c r="AF4833" s="8"/>
      <c r="AG4833" s="8"/>
      <c r="AH4833" s="9"/>
      <c r="AI4833" s="13"/>
      <c r="AJ4833" s="8"/>
      <c r="AK4833" s="8"/>
      <c r="AL4833" s="8"/>
      <c r="AM4833" s="3"/>
    </row>
    <row r="4834" spans="1:39" s="10" customFormat="1" ht="18.95" customHeight="1" x14ac:dyDescent="0.25">
      <c r="A4834" s="8"/>
      <c r="B4834" s="8"/>
      <c r="C4834" s="8"/>
      <c r="D4834" s="9"/>
      <c r="E4834" s="8"/>
      <c r="F4834" s="8"/>
      <c r="G4834" s="9"/>
      <c r="H4834" s="8"/>
      <c r="I4834" s="8"/>
      <c r="J4834" s="9"/>
      <c r="K4834" s="8"/>
      <c r="L4834" s="8"/>
      <c r="M4834" s="9"/>
      <c r="N4834" s="8"/>
      <c r="O4834" s="8"/>
      <c r="P4834" s="9"/>
      <c r="Q4834" s="8"/>
      <c r="R4834" s="8"/>
      <c r="S4834" s="9"/>
      <c r="T4834" s="8"/>
      <c r="U4834" s="8"/>
      <c r="V4834" s="9"/>
      <c r="W4834" s="8"/>
      <c r="X4834" s="8"/>
      <c r="Y4834" s="9"/>
      <c r="Z4834" s="8"/>
      <c r="AA4834" s="8"/>
      <c r="AB4834" s="9"/>
      <c r="AC4834" s="8"/>
      <c r="AD4834" s="8"/>
      <c r="AE4834" s="9"/>
      <c r="AF4834" s="8"/>
      <c r="AG4834" s="8"/>
      <c r="AH4834" s="9"/>
      <c r="AI4834" s="13"/>
      <c r="AJ4834" s="8"/>
      <c r="AK4834" s="8"/>
      <c r="AL4834" s="8"/>
      <c r="AM4834" s="3"/>
    </row>
    <row r="4835" spans="1:39" s="10" customFormat="1" ht="18.95" customHeight="1" x14ac:dyDescent="0.25">
      <c r="A4835" s="8"/>
      <c r="B4835" s="8"/>
      <c r="C4835" s="8"/>
      <c r="D4835" s="9"/>
      <c r="E4835" s="8"/>
      <c r="F4835" s="8"/>
      <c r="G4835" s="9"/>
      <c r="H4835" s="8"/>
      <c r="I4835" s="8"/>
      <c r="J4835" s="9"/>
      <c r="K4835" s="8"/>
      <c r="L4835" s="8"/>
      <c r="M4835" s="9"/>
      <c r="N4835" s="8"/>
      <c r="O4835" s="8"/>
      <c r="P4835" s="9"/>
      <c r="Q4835" s="8"/>
      <c r="R4835" s="8"/>
      <c r="S4835" s="9"/>
      <c r="T4835" s="8"/>
      <c r="U4835" s="8"/>
      <c r="V4835" s="9"/>
      <c r="W4835" s="8"/>
      <c r="X4835" s="8"/>
      <c r="Y4835" s="9"/>
      <c r="Z4835" s="8"/>
      <c r="AA4835" s="8"/>
      <c r="AB4835" s="9"/>
      <c r="AC4835" s="8"/>
      <c r="AD4835" s="8"/>
      <c r="AE4835" s="9"/>
      <c r="AF4835" s="8"/>
      <c r="AG4835" s="8"/>
      <c r="AH4835" s="9"/>
      <c r="AI4835" s="13"/>
      <c r="AJ4835" s="8"/>
      <c r="AK4835" s="8"/>
      <c r="AL4835" s="8"/>
      <c r="AM4835" s="3"/>
    </row>
    <row r="4836" spans="1:39" s="10" customFormat="1" ht="18.95" customHeight="1" x14ac:dyDescent="0.25">
      <c r="A4836" s="8"/>
      <c r="B4836" s="8"/>
      <c r="C4836" s="8"/>
      <c r="D4836" s="9"/>
      <c r="E4836" s="8"/>
      <c r="F4836" s="8"/>
      <c r="G4836" s="9"/>
      <c r="H4836" s="8"/>
      <c r="I4836" s="8"/>
      <c r="J4836" s="9"/>
      <c r="K4836" s="8"/>
      <c r="L4836" s="8"/>
      <c r="M4836" s="9"/>
      <c r="N4836" s="8"/>
      <c r="O4836" s="8"/>
      <c r="P4836" s="9"/>
      <c r="Q4836" s="8"/>
      <c r="R4836" s="8"/>
      <c r="S4836" s="9"/>
      <c r="T4836" s="8"/>
      <c r="U4836" s="8"/>
      <c r="V4836" s="9"/>
      <c r="W4836" s="8"/>
      <c r="X4836" s="8"/>
      <c r="Y4836" s="9"/>
      <c r="Z4836" s="8"/>
      <c r="AA4836" s="8"/>
      <c r="AB4836" s="9"/>
      <c r="AC4836" s="8"/>
      <c r="AD4836" s="8"/>
      <c r="AE4836" s="9"/>
      <c r="AF4836" s="8"/>
      <c r="AG4836" s="8"/>
      <c r="AH4836" s="9"/>
      <c r="AI4836" s="13"/>
      <c r="AJ4836" s="8"/>
      <c r="AK4836" s="8"/>
      <c r="AL4836" s="8"/>
      <c r="AM4836" s="3"/>
    </row>
    <row r="4837" spans="1:39" s="10" customFormat="1" ht="18.95" customHeight="1" x14ac:dyDescent="0.25">
      <c r="A4837" s="8"/>
      <c r="B4837" s="8"/>
      <c r="C4837" s="8"/>
      <c r="D4837" s="9"/>
      <c r="E4837" s="8"/>
      <c r="F4837" s="8"/>
      <c r="G4837" s="9"/>
      <c r="H4837" s="8"/>
      <c r="I4837" s="8"/>
      <c r="J4837" s="9"/>
      <c r="K4837" s="8"/>
      <c r="L4837" s="8"/>
      <c r="M4837" s="9"/>
      <c r="N4837" s="8"/>
      <c r="O4837" s="8"/>
      <c r="P4837" s="9"/>
      <c r="Q4837" s="8"/>
      <c r="R4837" s="8"/>
      <c r="S4837" s="9"/>
      <c r="T4837" s="8"/>
      <c r="U4837" s="8"/>
      <c r="V4837" s="9"/>
      <c r="W4837" s="8"/>
      <c r="X4837" s="8"/>
      <c r="Y4837" s="9"/>
      <c r="Z4837" s="8"/>
      <c r="AA4837" s="8"/>
      <c r="AB4837" s="9"/>
      <c r="AC4837" s="8"/>
      <c r="AD4837" s="8"/>
      <c r="AE4837" s="9"/>
      <c r="AF4837" s="8"/>
      <c r="AG4837" s="8"/>
      <c r="AH4837" s="9"/>
      <c r="AI4837" s="13"/>
      <c r="AJ4837" s="8"/>
      <c r="AK4837" s="8"/>
      <c r="AL4837" s="8"/>
      <c r="AM4837" s="3"/>
    </row>
    <row r="4838" spans="1:39" s="10" customFormat="1" ht="18.95" customHeight="1" x14ac:dyDescent="0.25">
      <c r="A4838" s="8"/>
      <c r="B4838" s="8"/>
      <c r="C4838" s="8"/>
      <c r="D4838" s="9"/>
      <c r="E4838" s="8"/>
      <c r="F4838" s="8"/>
      <c r="G4838" s="9"/>
      <c r="H4838" s="8"/>
      <c r="I4838" s="8"/>
      <c r="J4838" s="9"/>
      <c r="K4838" s="8"/>
      <c r="L4838" s="8"/>
      <c r="M4838" s="9"/>
      <c r="N4838" s="8"/>
      <c r="O4838" s="8"/>
      <c r="P4838" s="9"/>
      <c r="Q4838" s="8"/>
      <c r="R4838" s="8"/>
      <c r="S4838" s="9"/>
      <c r="T4838" s="8"/>
      <c r="U4838" s="8"/>
      <c r="V4838" s="9"/>
      <c r="W4838" s="8"/>
      <c r="X4838" s="8"/>
      <c r="Y4838" s="9"/>
      <c r="Z4838" s="8"/>
      <c r="AA4838" s="8"/>
      <c r="AB4838" s="9"/>
      <c r="AC4838" s="8"/>
      <c r="AD4838" s="8"/>
      <c r="AE4838" s="9"/>
      <c r="AF4838" s="8"/>
      <c r="AG4838" s="8"/>
      <c r="AH4838" s="9"/>
      <c r="AI4838" s="13"/>
      <c r="AJ4838" s="8"/>
      <c r="AK4838" s="8"/>
      <c r="AL4838" s="8"/>
      <c r="AM4838" s="3"/>
    </row>
    <row r="4839" spans="1:39" s="10" customFormat="1" ht="18.95" customHeight="1" x14ac:dyDescent="0.25">
      <c r="A4839" s="8"/>
      <c r="B4839" s="8"/>
      <c r="C4839" s="8"/>
      <c r="D4839" s="9"/>
      <c r="E4839" s="8"/>
      <c r="F4839" s="8"/>
      <c r="G4839" s="9"/>
      <c r="H4839" s="8"/>
      <c r="I4839" s="8"/>
      <c r="J4839" s="9"/>
      <c r="K4839" s="8"/>
      <c r="L4839" s="8"/>
      <c r="M4839" s="9"/>
      <c r="N4839" s="8"/>
      <c r="O4839" s="8"/>
      <c r="P4839" s="9"/>
      <c r="Q4839" s="8"/>
      <c r="R4839" s="8"/>
      <c r="S4839" s="9"/>
      <c r="T4839" s="8"/>
      <c r="U4839" s="8"/>
      <c r="V4839" s="9"/>
      <c r="W4839" s="8"/>
      <c r="X4839" s="8"/>
      <c r="Y4839" s="9"/>
      <c r="Z4839" s="8"/>
      <c r="AA4839" s="8"/>
      <c r="AB4839" s="9"/>
      <c r="AC4839" s="8"/>
      <c r="AD4839" s="8"/>
      <c r="AE4839" s="9"/>
      <c r="AF4839" s="8"/>
      <c r="AG4839" s="8"/>
      <c r="AH4839" s="9"/>
      <c r="AI4839" s="13"/>
      <c r="AJ4839" s="8"/>
      <c r="AK4839" s="8"/>
      <c r="AL4839" s="8"/>
      <c r="AM4839" s="3"/>
    </row>
    <row r="4840" spans="1:39" s="10" customFormat="1" ht="18.95" customHeight="1" x14ac:dyDescent="0.25">
      <c r="A4840" s="8"/>
      <c r="B4840" s="8"/>
      <c r="C4840" s="8"/>
      <c r="D4840" s="9"/>
      <c r="E4840" s="8"/>
      <c r="F4840" s="8"/>
      <c r="G4840" s="9"/>
      <c r="H4840" s="8"/>
      <c r="I4840" s="8"/>
      <c r="J4840" s="9"/>
      <c r="K4840" s="8"/>
      <c r="L4840" s="8"/>
      <c r="M4840" s="9"/>
      <c r="N4840" s="8"/>
      <c r="O4840" s="8"/>
      <c r="P4840" s="9"/>
      <c r="Q4840" s="8"/>
      <c r="R4840" s="8"/>
      <c r="S4840" s="9"/>
      <c r="T4840" s="8"/>
      <c r="U4840" s="8"/>
      <c r="V4840" s="9"/>
      <c r="W4840" s="8"/>
      <c r="X4840" s="8"/>
      <c r="Y4840" s="9"/>
      <c r="Z4840" s="8"/>
      <c r="AA4840" s="8"/>
      <c r="AB4840" s="9"/>
      <c r="AC4840" s="8"/>
      <c r="AD4840" s="8"/>
      <c r="AE4840" s="9"/>
      <c r="AF4840" s="8"/>
      <c r="AG4840" s="8"/>
      <c r="AH4840" s="9"/>
      <c r="AI4840" s="13"/>
      <c r="AJ4840" s="8"/>
      <c r="AK4840" s="8"/>
      <c r="AL4840" s="8"/>
      <c r="AM4840" s="3"/>
    </row>
    <row r="4841" spans="1:39" s="10" customFormat="1" ht="18.95" customHeight="1" x14ac:dyDescent="0.25">
      <c r="A4841" s="8"/>
      <c r="B4841" s="8"/>
      <c r="C4841" s="8"/>
      <c r="D4841" s="9"/>
      <c r="E4841" s="8"/>
      <c r="F4841" s="8"/>
      <c r="G4841" s="9"/>
      <c r="H4841" s="8"/>
      <c r="I4841" s="8"/>
      <c r="J4841" s="9"/>
      <c r="K4841" s="8"/>
      <c r="L4841" s="8"/>
      <c r="M4841" s="9"/>
      <c r="N4841" s="8"/>
      <c r="O4841" s="8"/>
      <c r="P4841" s="9"/>
      <c r="Q4841" s="8"/>
      <c r="R4841" s="8"/>
      <c r="S4841" s="9"/>
      <c r="T4841" s="8"/>
      <c r="U4841" s="8"/>
      <c r="V4841" s="9"/>
      <c r="W4841" s="8"/>
      <c r="X4841" s="8"/>
      <c r="Y4841" s="9"/>
      <c r="Z4841" s="8"/>
      <c r="AA4841" s="8"/>
      <c r="AB4841" s="9"/>
      <c r="AC4841" s="8"/>
      <c r="AD4841" s="8"/>
      <c r="AE4841" s="9"/>
      <c r="AF4841" s="8"/>
      <c r="AG4841" s="8"/>
      <c r="AH4841" s="9"/>
      <c r="AI4841" s="13"/>
      <c r="AJ4841" s="8"/>
      <c r="AK4841" s="8"/>
      <c r="AL4841" s="8"/>
      <c r="AM4841" s="3"/>
    </row>
    <row r="4842" spans="1:39" s="10" customFormat="1" ht="18.95" customHeight="1" x14ac:dyDescent="0.25">
      <c r="A4842" s="8"/>
      <c r="B4842" s="8"/>
      <c r="C4842" s="8"/>
      <c r="D4842" s="9"/>
      <c r="E4842" s="8"/>
      <c r="F4842" s="8"/>
      <c r="G4842" s="9"/>
      <c r="H4842" s="8"/>
      <c r="I4842" s="8"/>
      <c r="J4842" s="9"/>
      <c r="K4842" s="8"/>
      <c r="L4842" s="8"/>
      <c r="M4842" s="9"/>
      <c r="N4842" s="8"/>
      <c r="O4842" s="8"/>
      <c r="P4842" s="9"/>
      <c r="Q4842" s="8"/>
      <c r="R4842" s="8"/>
      <c r="S4842" s="9"/>
      <c r="T4842" s="8"/>
      <c r="U4842" s="8"/>
      <c r="V4842" s="9"/>
      <c r="W4842" s="8"/>
      <c r="X4842" s="8"/>
      <c r="Y4842" s="9"/>
      <c r="Z4842" s="8"/>
      <c r="AA4842" s="8"/>
      <c r="AB4842" s="9"/>
      <c r="AC4842" s="8"/>
      <c r="AD4842" s="8"/>
      <c r="AE4842" s="9"/>
      <c r="AF4842" s="8"/>
      <c r="AG4842" s="8"/>
      <c r="AH4842" s="9"/>
      <c r="AI4842" s="13"/>
      <c r="AJ4842" s="8"/>
      <c r="AK4842" s="8"/>
      <c r="AL4842" s="8"/>
      <c r="AM4842" s="3"/>
    </row>
    <row r="4843" spans="1:39" s="10" customFormat="1" ht="18.95" customHeight="1" x14ac:dyDescent="0.25">
      <c r="A4843" s="8"/>
      <c r="B4843" s="8"/>
      <c r="C4843" s="8"/>
      <c r="D4843" s="9"/>
      <c r="E4843" s="8"/>
      <c r="F4843" s="8"/>
      <c r="G4843" s="9"/>
      <c r="H4843" s="8"/>
      <c r="I4843" s="8"/>
      <c r="J4843" s="9"/>
      <c r="K4843" s="8"/>
      <c r="L4843" s="8"/>
      <c r="M4843" s="9"/>
      <c r="N4843" s="8"/>
      <c r="O4843" s="8"/>
      <c r="P4843" s="9"/>
      <c r="Q4843" s="8"/>
      <c r="R4843" s="8"/>
      <c r="S4843" s="9"/>
      <c r="T4843" s="8"/>
      <c r="U4843" s="8"/>
      <c r="V4843" s="9"/>
      <c r="W4843" s="8"/>
      <c r="X4843" s="8"/>
      <c r="Y4843" s="9"/>
      <c r="Z4843" s="8"/>
      <c r="AA4843" s="8"/>
      <c r="AB4843" s="9"/>
      <c r="AC4843" s="8"/>
      <c r="AD4843" s="8"/>
      <c r="AE4843" s="9"/>
      <c r="AF4843" s="8"/>
      <c r="AG4843" s="8"/>
      <c r="AH4843" s="9"/>
      <c r="AI4843" s="13"/>
      <c r="AJ4843" s="8"/>
      <c r="AK4843" s="8"/>
      <c r="AL4843" s="8"/>
      <c r="AM4843" s="3"/>
    </row>
    <row r="4844" spans="1:39" s="10" customFormat="1" ht="18.95" customHeight="1" x14ac:dyDescent="0.25">
      <c r="A4844" s="8"/>
      <c r="B4844" s="8"/>
      <c r="C4844" s="8"/>
      <c r="D4844" s="9"/>
      <c r="E4844" s="8"/>
      <c r="F4844" s="8"/>
      <c r="G4844" s="9"/>
      <c r="H4844" s="8"/>
      <c r="I4844" s="8"/>
      <c r="J4844" s="9"/>
      <c r="K4844" s="8"/>
      <c r="L4844" s="8"/>
      <c r="M4844" s="9"/>
      <c r="N4844" s="8"/>
      <c r="O4844" s="8"/>
      <c r="P4844" s="9"/>
      <c r="Q4844" s="8"/>
      <c r="R4844" s="8"/>
      <c r="S4844" s="9"/>
      <c r="T4844" s="8"/>
      <c r="U4844" s="8"/>
      <c r="V4844" s="9"/>
      <c r="W4844" s="8"/>
      <c r="X4844" s="8"/>
      <c r="Y4844" s="9"/>
      <c r="Z4844" s="8"/>
      <c r="AA4844" s="8"/>
      <c r="AB4844" s="9"/>
      <c r="AC4844" s="8"/>
      <c r="AD4844" s="8"/>
      <c r="AE4844" s="9"/>
      <c r="AF4844" s="8"/>
      <c r="AG4844" s="8"/>
      <c r="AH4844" s="9"/>
      <c r="AI4844" s="13"/>
      <c r="AJ4844" s="8"/>
      <c r="AK4844" s="8"/>
      <c r="AL4844" s="8"/>
      <c r="AM4844" s="3"/>
    </row>
    <row r="4845" spans="1:39" s="10" customFormat="1" ht="18.95" customHeight="1" x14ac:dyDescent="0.25">
      <c r="A4845" s="8"/>
      <c r="B4845" s="8"/>
      <c r="C4845" s="8"/>
      <c r="D4845" s="9"/>
      <c r="E4845" s="8"/>
      <c r="F4845" s="8"/>
      <c r="G4845" s="9"/>
      <c r="H4845" s="8"/>
      <c r="I4845" s="8"/>
      <c r="J4845" s="9"/>
      <c r="K4845" s="8"/>
      <c r="L4845" s="8"/>
      <c r="M4845" s="9"/>
      <c r="N4845" s="8"/>
      <c r="O4845" s="8"/>
      <c r="P4845" s="9"/>
      <c r="Q4845" s="8"/>
      <c r="R4845" s="8"/>
      <c r="S4845" s="9"/>
      <c r="T4845" s="8"/>
      <c r="U4845" s="8"/>
      <c r="V4845" s="9"/>
      <c r="W4845" s="8"/>
      <c r="X4845" s="8"/>
      <c r="Y4845" s="9"/>
      <c r="Z4845" s="8"/>
      <c r="AA4845" s="8"/>
      <c r="AB4845" s="9"/>
      <c r="AC4845" s="8"/>
      <c r="AD4845" s="8"/>
      <c r="AE4845" s="9"/>
      <c r="AF4845" s="8"/>
      <c r="AG4845" s="8"/>
      <c r="AH4845" s="9"/>
      <c r="AI4845" s="13"/>
      <c r="AJ4845" s="8"/>
      <c r="AK4845" s="8"/>
      <c r="AL4845" s="8"/>
      <c r="AM4845" s="3"/>
    </row>
    <row r="4846" spans="1:39" s="10" customFormat="1" ht="18.95" customHeight="1" x14ac:dyDescent="0.25">
      <c r="A4846" s="8"/>
      <c r="B4846" s="8"/>
      <c r="C4846" s="8"/>
      <c r="D4846" s="9"/>
      <c r="E4846" s="8"/>
      <c r="F4846" s="8"/>
      <c r="G4846" s="9"/>
      <c r="H4846" s="8"/>
      <c r="I4846" s="8"/>
      <c r="J4846" s="9"/>
      <c r="K4846" s="8"/>
      <c r="L4846" s="8"/>
      <c r="M4846" s="9"/>
      <c r="N4846" s="8"/>
      <c r="O4846" s="8"/>
      <c r="P4846" s="9"/>
      <c r="Q4846" s="8"/>
      <c r="R4846" s="8"/>
      <c r="S4846" s="9"/>
      <c r="T4846" s="8"/>
      <c r="U4846" s="8"/>
      <c r="V4846" s="9"/>
      <c r="W4846" s="8"/>
      <c r="X4846" s="8"/>
      <c r="Y4846" s="9"/>
      <c r="Z4846" s="8"/>
      <c r="AA4846" s="8"/>
      <c r="AB4846" s="9"/>
      <c r="AC4846" s="8"/>
      <c r="AD4846" s="8"/>
      <c r="AE4846" s="9"/>
      <c r="AF4846" s="8"/>
      <c r="AG4846" s="8"/>
      <c r="AH4846" s="9"/>
      <c r="AI4846" s="13"/>
      <c r="AJ4846" s="8"/>
      <c r="AK4846" s="8"/>
      <c r="AL4846" s="8"/>
      <c r="AM4846" s="3"/>
    </row>
    <row r="4847" spans="1:39" s="10" customFormat="1" ht="18.95" customHeight="1" x14ac:dyDescent="0.25">
      <c r="A4847" s="8"/>
      <c r="B4847" s="8"/>
      <c r="C4847" s="8"/>
      <c r="D4847" s="9"/>
      <c r="E4847" s="8"/>
      <c r="F4847" s="8"/>
      <c r="G4847" s="9"/>
      <c r="H4847" s="8"/>
      <c r="I4847" s="8"/>
      <c r="J4847" s="9"/>
      <c r="K4847" s="8"/>
      <c r="L4847" s="8"/>
      <c r="M4847" s="9"/>
      <c r="N4847" s="8"/>
      <c r="O4847" s="8"/>
      <c r="P4847" s="9"/>
      <c r="Q4847" s="8"/>
      <c r="R4847" s="8"/>
      <c r="S4847" s="9"/>
      <c r="T4847" s="8"/>
      <c r="U4847" s="8"/>
      <c r="V4847" s="9"/>
      <c r="W4847" s="8"/>
      <c r="X4847" s="8"/>
      <c r="Y4847" s="9"/>
      <c r="Z4847" s="8"/>
      <c r="AA4847" s="8"/>
      <c r="AB4847" s="9"/>
      <c r="AC4847" s="8"/>
      <c r="AD4847" s="8"/>
      <c r="AE4847" s="9"/>
      <c r="AF4847" s="8"/>
      <c r="AG4847" s="8"/>
      <c r="AH4847" s="9"/>
      <c r="AI4847" s="13"/>
      <c r="AJ4847" s="8"/>
      <c r="AK4847" s="8"/>
      <c r="AL4847" s="8"/>
      <c r="AM4847" s="3"/>
    </row>
    <row r="4848" spans="1:39" s="10" customFormat="1" ht="18.95" customHeight="1" x14ac:dyDescent="0.25">
      <c r="A4848" s="8"/>
      <c r="B4848" s="8"/>
      <c r="C4848" s="8"/>
      <c r="D4848" s="9"/>
      <c r="E4848" s="8"/>
      <c r="F4848" s="8"/>
      <c r="G4848" s="9"/>
      <c r="H4848" s="8"/>
      <c r="I4848" s="8"/>
      <c r="J4848" s="9"/>
      <c r="K4848" s="8"/>
      <c r="L4848" s="8"/>
      <c r="M4848" s="9"/>
      <c r="N4848" s="8"/>
      <c r="O4848" s="8"/>
      <c r="P4848" s="9"/>
      <c r="Q4848" s="8"/>
      <c r="R4848" s="8"/>
      <c r="S4848" s="9"/>
      <c r="T4848" s="8"/>
      <c r="U4848" s="8"/>
      <c r="V4848" s="9"/>
      <c r="W4848" s="8"/>
      <c r="X4848" s="8"/>
      <c r="Y4848" s="9"/>
      <c r="Z4848" s="8"/>
      <c r="AA4848" s="8"/>
      <c r="AB4848" s="9"/>
      <c r="AC4848" s="8"/>
      <c r="AD4848" s="8"/>
      <c r="AE4848" s="9"/>
      <c r="AF4848" s="8"/>
      <c r="AG4848" s="8"/>
      <c r="AH4848" s="9"/>
      <c r="AI4848" s="13"/>
      <c r="AJ4848" s="8"/>
      <c r="AK4848" s="8"/>
      <c r="AL4848" s="8"/>
      <c r="AM4848" s="3"/>
    </row>
    <row r="4849" spans="1:39" s="10" customFormat="1" ht="18.95" customHeight="1" x14ac:dyDescent="0.25">
      <c r="A4849" s="8"/>
      <c r="B4849" s="8"/>
      <c r="C4849" s="8"/>
      <c r="D4849" s="9"/>
      <c r="E4849" s="8"/>
      <c r="F4849" s="8"/>
      <c r="G4849" s="9"/>
      <c r="H4849" s="8"/>
      <c r="I4849" s="8"/>
      <c r="J4849" s="9"/>
      <c r="K4849" s="8"/>
      <c r="L4849" s="8"/>
      <c r="M4849" s="9"/>
      <c r="N4849" s="8"/>
      <c r="O4849" s="8"/>
      <c r="P4849" s="9"/>
      <c r="Q4849" s="8"/>
      <c r="R4849" s="8"/>
      <c r="S4849" s="9"/>
      <c r="T4849" s="8"/>
      <c r="U4849" s="8"/>
      <c r="V4849" s="9"/>
      <c r="W4849" s="8"/>
      <c r="X4849" s="8"/>
      <c r="Y4849" s="9"/>
      <c r="Z4849" s="8"/>
      <c r="AA4849" s="8"/>
      <c r="AB4849" s="9"/>
      <c r="AC4849" s="8"/>
      <c r="AD4849" s="8"/>
      <c r="AE4849" s="9"/>
      <c r="AF4849" s="8"/>
      <c r="AG4849" s="8"/>
      <c r="AH4849" s="9"/>
      <c r="AI4849" s="13"/>
      <c r="AJ4849" s="8"/>
      <c r="AK4849" s="8"/>
      <c r="AL4849" s="8"/>
      <c r="AM4849" s="3"/>
    </row>
    <row r="4850" spans="1:39" s="10" customFormat="1" ht="18.95" customHeight="1" x14ac:dyDescent="0.25">
      <c r="A4850" s="8"/>
      <c r="B4850" s="8"/>
      <c r="C4850" s="8"/>
      <c r="D4850" s="9"/>
      <c r="E4850" s="8"/>
      <c r="F4850" s="8"/>
      <c r="G4850" s="9"/>
      <c r="H4850" s="8"/>
      <c r="I4850" s="8"/>
      <c r="J4850" s="9"/>
      <c r="K4850" s="8"/>
      <c r="L4850" s="8"/>
      <c r="M4850" s="9"/>
      <c r="N4850" s="8"/>
      <c r="O4850" s="8"/>
      <c r="P4850" s="9"/>
      <c r="Q4850" s="8"/>
      <c r="R4850" s="8"/>
      <c r="S4850" s="9"/>
      <c r="T4850" s="8"/>
      <c r="U4850" s="8"/>
      <c r="V4850" s="9"/>
      <c r="W4850" s="8"/>
      <c r="X4850" s="8"/>
      <c r="Y4850" s="9"/>
      <c r="Z4850" s="8"/>
      <c r="AA4850" s="8"/>
      <c r="AB4850" s="9"/>
      <c r="AC4850" s="8"/>
      <c r="AD4850" s="8"/>
      <c r="AE4850" s="9"/>
      <c r="AF4850" s="8"/>
      <c r="AG4850" s="8"/>
      <c r="AH4850" s="9"/>
      <c r="AI4850" s="13"/>
      <c r="AJ4850" s="8"/>
      <c r="AK4850" s="8"/>
      <c r="AL4850" s="8"/>
      <c r="AM4850" s="3"/>
    </row>
    <row r="4851" spans="1:39" s="10" customFormat="1" ht="18.95" customHeight="1" x14ac:dyDescent="0.25">
      <c r="A4851" s="8"/>
      <c r="B4851" s="8"/>
      <c r="C4851" s="8"/>
      <c r="D4851" s="9"/>
      <c r="E4851" s="8"/>
      <c r="F4851" s="8"/>
      <c r="G4851" s="9"/>
      <c r="H4851" s="8"/>
      <c r="I4851" s="8"/>
      <c r="J4851" s="9"/>
      <c r="K4851" s="8"/>
      <c r="L4851" s="8"/>
      <c r="M4851" s="9"/>
      <c r="N4851" s="8"/>
      <c r="O4851" s="8"/>
      <c r="P4851" s="9"/>
      <c r="Q4851" s="8"/>
      <c r="R4851" s="8"/>
      <c r="S4851" s="9"/>
      <c r="T4851" s="8"/>
      <c r="U4851" s="8"/>
      <c r="V4851" s="9"/>
      <c r="W4851" s="8"/>
      <c r="X4851" s="8"/>
      <c r="Y4851" s="9"/>
      <c r="Z4851" s="8"/>
      <c r="AA4851" s="8"/>
      <c r="AB4851" s="9"/>
      <c r="AC4851" s="8"/>
      <c r="AD4851" s="8"/>
      <c r="AE4851" s="9"/>
      <c r="AF4851" s="8"/>
      <c r="AG4851" s="8"/>
      <c r="AH4851" s="9"/>
      <c r="AI4851" s="13"/>
      <c r="AJ4851" s="8"/>
      <c r="AK4851" s="8"/>
      <c r="AL4851" s="8"/>
      <c r="AM4851" s="3"/>
    </row>
    <row r="4852" spans="1:39" s="10" customFormat="1" ht="18.95" customHeight="1" x14ac:dyDescent="0.25">
      <c r="A4852" s="8"/>
      <c r="B4852" s="8"/>
      <c r="C4852" s="8"/>
      <c r="D4852" s="9"/>
      <c r="E4852" s="8"/>
      <c r="F4852" s="8"/>
      <c r="G4852" s="9"/>
      <c r="H4852" s="8"/>
      <c r="I4852" s="8"/>
      <c r="J4852" s="9"/>
      <c r="K4852" s="8"/>
      <c r="L4852" s="8"/>
      <c r="M4852" s="9"/>
      <c r="N4852" s="8"/>
      <c r="O4852" s="8"/>
      <c r="P4852" s="9"/>
      <c r="Q4852" s="8"/>
      <c r="R4852" s="8"/>
      <c r="S4852" s="9"/>
      <c r="T4852" s="8"/>
      <c r="U4852" s="8"/>
      <c r="V4852" s="9"/>
      <c r="W4852" s="8"/>
      <c r="X4852" s="8"/>
      <c r="Y4852" s="9"/>
      <c r="Z4852" s="8"/>
      <c r="AA4852" s="8"/>
      <c r="AB4852" s="9"/>
      <c r="AC4852" s="8"/>
      <c r="AD4852" s="8"/>
      <c r="AE4852" s="9"/>
      <c r="AF4852" s="8"/>
      <c r="AG4852" s="8"/>
      <c r="AH4852" s="9"/>
      <c r="AI4852" s="13"/>
      <c r="AJ4852" s="8"/>
      <c r="AK4852" s="8"/>
      <c r="AL4852" s="8"/>
      <c r="AM4852" s="3"/>
    </row>
    <row r="4853" spans="1:39" s="10" customFormat="1" ht="18.95" customHeight="1" x14ac:dyDescent="0.25">
      <c r="A4853" s="8"/>
      <c r="B4853" s="8"/>
      <c r="C4853" s="8"/>
      <c r="D4853" s="9"/>
      <c r="E4853" s="8"/>
      <c r="F4853" s="8"/>
      <c r="G4853" s="9"/>
      <c r="H4853" s="8"/>
      <c r="I4853" s="8"/>
      <c r="J4853" s="9"/>
      <c r="K4853" s="8"/>
      <c r="L4853" s="8"/>
      <c r="M4853" s="9"/>
      <c r="N4853" s="8"/>
      <c r="O4853" s="8"/>
      <c r="P4853" s="9"/>
      <c r="Q4853" s="8"/>
      <c r="R4853" s="8"/>
      <c r="S4853" s="9"/>
      <c r="T4853" s="8"/>
      <c r="U4853" s="8"/>
      <c r="V4853" s="9"/>
      <c r="W4853" s="8"/>
      <c r="X4853" s="8"/>
      <c r="Y4853" s="9"/>
      <c r="Z4853" s="8"/>
      <c r="AA4853" s="8"/>
      <c r="AB4853" s="9"/>
      <c r="AC4853" s="8"/>
      <c r="AD4853" s="8"/>
      <c r="AE4853" s="9"/>
      <c r="AF4853" s="8"/>
      <c r="AG4853" s="8"/>
      <c r="AH4853" s="9"/>
      <c r="AI4853" s="13"/>
      <c r="AJ4853" s="8"/>
      <c r="AK4853" s="8"/>
      <c r="AL4853" s="8"/>
      <c r="AM4853" s="3"/>
    </row>
    <row r="4854" spans="1:39" s="10" customFormat="1" ht="18.95" customHeight="1" x14ac:dyDescent="0.25">
      <c r="A4854" s="8"/>
      <c r="B4854" s="8"/>
      <c r="C4854" s="8"/>
      <c r="D4854" s="9"/>
      <c r="E4854" s="8"/>
      <c r="F4854" s="8"/>
      <c r="G4854" s="9"/>
      <c r="H4854" s="8"/>
      <c r="I4854" s="8"/>
      <c r="J4854" s="9"/>
      <c r="K4854" s="8"/>
      <c r="L4854" s="8"/>
      <c r="M4854" s="9"/>
      <c r="N4854" s="8"/>
      <c r="O4854" s="8"/>
      <c r="P4854" s="9"/>
      <c r="Q4854" s="8"/>
      <c r="R4854" s="8"/>
      <c r="S4854" s="9"/>
      <c r="T4854" s="8"/>
      <c r="U4854" s="8"/>
      <c r="V4854" s="9"/>
      <c r="W4854" s="8"/>
      <c r="X4854" s="8"/>
      <c r="Y4854" s="9"/>
      <c r="Z4854" s="8"/>
      <c r="AA4854" s="8"/>
      <c r="AB4854" s="9"/>
      <c r="AC4854" s="8"/>
      <c r="AD4854" s="8"/>
      <c r="AE4854" s="9"/>
      <c r="AF4854" s="8"/>
      <c r="AG4854" s="8"/>
      <c r="AH4854" s="9"/>
      <c r="AI4854" s="13"/>
      <c r="AJ4854" s="8"/>
      <c r="AK4854" s="8"/>
      <c r="AL4854" s="8"/>
      <c r="AM4854" s="3"/>
    </row>
    <row r="4855" spans="1:39" s="10" customFormat="1" ht="18.95" customHeight="1" x14ac:dyDescent="0.25">
      <c r="A4855" s="8"/>
      <c r="B4855" s="8"/>
      <c r="C4855" s="8"/>
      <c r="D4855" s="9"/>
      <c r="E4855" s="8"/>
      <c r="F4855" s="8"/>
      <c r="G4855" s="9"/>
      <c r="H4855" s="8"/>
      <c r="I4855" s="8"/>
      <c r="J4855" s="9"/>
      <c r="K4855" s="8"/>
      <c r="L4855" s="8"/>
      <c r="M4855" s="9"/>
      <c r="N4855" s="8"/>
      <c r="O4855" s="8"/>
      <c r="P4855" s="9"/>
      <c r="Q4855" s="8"/>
      <c r="R4855" s="8"/>
      <c r="S4855" s="9"/>
      <c r="T4855" s="8"/>
      <c r="U4855" s="8"/>
      <c r="V4855" s="9"/>
      <c r="W4855" s="8"/>
      <c r="X4855" s="8"/>
      <c r="Y4855" s="9"/>
      <c r="Z4855" s="8"/>
      <c r="AA4855" s="8"/>
      <c r="AB4855" s="9"/>
      <c r="AC4855" s="8"/>
      <c r="AD4855" s="8"/>
      <c r="AE4855" s="9"/>
      <c r="AF4855" s="8"/>
      <c r="AG4855" s="8"/>
      <c r="AH4855" s="9"/>
      <c r="AI4855" s="13"/>
      <c r="AJ4855" s="8"/>
      <c r="AK4855" s="8"/>
      <c r="AL4855" s="8"/>
      <c r="AM4855" s="3"/>
    </row>
    <row r="4856" spans="1:39" s="10" customFormat="1" ht="18.95" customHeight="1" x14ac:dyDescent="0.25">
      <c r="A4856" s="8"/>
      <c r="B4856" s="8"/>
      <c r="C4856" s="8"/>
      <c r="D4856" s="9"/>
      <c r="E4856" s="8"/>
      <c r="F4856" s="8"/>
      <c r="G4856" s="9"/>
      <c r="H4856" s="8"/>
      <c r="I4856" s="8"/>
      <c r="J4856" s="9"/>
      <c r="K4856" s="8"/>
      <c r="L4856" s="8"/>
      <c r="M4856" s="9"/>
      <c r="N4856" s="8"/>
      <c r="O4856" s="8"/>
      <c r="P4856" s="9"/>
      <c r="Q4856" s="8"/>
      <c r="R4856" s="8"/>
      <c r="S4856" s="9"/>
      <c r="T4856" s="8"/>
      <c r="U4856" s="8"/>
      <c r="V4856" s="9"/>
      <c r="W4856" s="8"/>
      <c r="X4856" s="8"/>
      <c r="Y4856" s="9"/>
      <c r="Z4856" s="8"/>
      <c r="AA4856" s="8"/>
      <c r="AB4856" s="9"/>
      <c r="AC4856" s="8"/>
      <c r="AD4856" s="8"/>
      <c r="AE4856" s="9"/>
      <c r="AF4856" s="8"/>
      <c r="AG4856" s="8"/>
      <c r="AH4856" s="9"/>
      <c r="AI4856" s="13"/>
      <c r="AJ4856" s="8"/>
      <c r="AK4856" s="8"/>
      <c r="AL4856" s="8"/>
      <c r="AM4856" s="3"/>
    </row>
    <row r="4857" spans="1:39" s="10" customFormat="1" ht="18.95" customHeight="1" x14ac:dyDescent="0.25">
      <c r="A4857" s="8"/>
      <c r="B4857" s="8"/>
      <c r="C4857" s="8"/>
      <c r="D4857" s="9"/>
      <c r="E4857" s="8"/>
      <c r="F4857" s="8"/>
      <c r="G4857" s="9"/>
      <c r="H4857" s="8"/>
      <c r="I4857" s="8"/>
      <c r="J4857" s="9"/>
      <c r="K4857" s="8"/>
      <c r="L4857" s="8"/>
      <c r="M4857" s="9"/>
      <c r="N4857" s="8"/>
      <c r="O4857" s="8"/>
      <c r="P4857" s="9"/>
      <c r="Q4857" s="8"/>
      <c r="R4857" s="8"/>
      <c r="S4857" s="9"/>
      <c r="T4857" s="8"/>
      <c r="U4857" s="8"/>
      <c r="V4857" s="9"/>
      <c r="W4857" s="8"/>
      <c r="X4857" s="8"/>
      <c r="Y4857" s="9"/>
      <c r="Z4857" s="8"/>
      <c r="AA4857" s="8"/>
      <c r="AB4857" s="9"/>
      <c r="AC4857" s="8"/>
      <c r="AD4857" s="8"/>
      <c r="AE4857" s="9"/>
      <c r="AF4857" s="8"/>
      <c r="AG4857" s="8"/>
      <c r="AH4857" s="9"/>
      <c r="AI4857" s="13"/>
      <c r="AJ4857" s="8"/>
      <c r="AK4857" s="8"/>
      <c r="AL4857" s="8"/>
      <c r="AM4857" s="3"/>
    </row>
    <row r="4858" spans="1:39" s="10" customFormat="1" ht="18.95" customHeight="1" x14ac:dyDescent="0.25">
      <c r="A4858" s="8"/>
      <c r="B4858" s="8"/>
      <c r="C4858" s="8"/>
      <c r="D4858" s="9"/>
      <c r="E4858" s="8"/>
      <c r="F4858" s="8"/>
      <c r="G4858" s="9"/>
      <c r="H4858" s="8"/>
      <c r="I4858" s="8"/>
      <c r="J4858" s="9"/>
      <c r="K4858" s="8"/>
      <c r="L4858" s="8"/>
      <c r="M4858" s="9"/>
      <c r="N4858" s="8"/>
      <c r="O4858" s="8"/>
      <c r="P4858" s="9"/>
      <c r="Q4858" s="8"/>
      <c r="R4858" s="8"/>
      <c r="S4858" s="9"/>
      <c r="T4858" s="8"/>
      <c r="U4858" s="8"/>
      <c r="V4858" s="9"/>
      <c r="W4858" s="8"/>
      <c r="X4858" s="8"/>
      <c r="Y4858" s="9"/>
      <c r="Z4858" s="8"/>
      <c r="AA4858" s="8"/>
      <c r="AB4858" s="9"/>
      <c r="AC4858" s="8"/>
      <c r="AD4858" s="8"/>
      <c r="AE4858" s="9"/>
      <c r="AF4858" s="8"/>
      <c r="AG4858" s="8"/>
      <c r="AH4858" s="9"/>
      <c r="AI4858" s="13"/>
      <c r="AJ4858" s="8"/>
      <c r="AK4858" s="8"/>
      <c r="AL4858" s="8"/>
      <c r="AM4858" s="3"/>
    </row>
    <row r="4859" spans="1:39" s="10" customFormat="1" ht="18.95" customHeight="1" x14ac:dyDescent="0.25">
      <c r="A4859" s="8"/>
      <c r="B4859" s="8"/>
      <c r="C4859" s="8"/>
      <c r="D4859" s="9"/>
      <c r="E4859" s="8"/>
      <c r="F4859" s="8"/>
      <c r="G4859" s="9"/>
      <c r="H4859" s="8"/>
      <c r="I4859" s="8"/>
      <c r="J4859" s="9"/>
      <c r="K4859" s="8"/>
      <c r="L4859" s="8"/>
      <c r="M4859" s="9"/>
      <c r="N4859" s="8"/>
      <c r="O4859" s="8"/>
      <c r="P4859" s="9"/>
      <c r="Q4859" s="8"/>
      <c r="R4859" s="8"/>
      <c r="S4859" s="9"/>
      <c r="T4859" s="8"/>
      <c r="U4859" s="8"/>
      <c r="V4859" s="9"/>
      <c r="W4859" s="8"/>
      <c r="X4859" s="8"/>
      <c r="Y4859" s="9"/>
      <c r="Z4859" s="8"/>
      <c r="AA4859" s="8"/>
      <c r="AB4859" s="9"/>
      <c r="AC4859" s="8"/>
      <c r="AD4859" s="8"/>
      <c r="AE4859" s="9"/>
      <c r="AF4859" s="8"/>
      <c r="AG4859" s="8"/>
      <c r="AH4859" s="9"/>
      <c r="AI4859" s="13"/>
      <c r="AJ4859" s="8"/>
      <c r="AK4859" s="8"/>
      <c r="AL4859" s="8"/>
      <c r="AM4859" s="3"/>
    </row>
    <row r="4860" spans="1:39" s="10" customFormat="1" ht="18.95" customHeight="1" x14ac:dyDescent="0.25">
      <c r="A4860" s="8"/>
      <c r="B4860" s="8"/>
      <c r="C4860" s="8"/>
      <c r="D4860" s="9"/>
      <c r="E4860" s="8"/>
      <c r="F4860" s="8"/>
      <c r="G4860" s="9"/>
      <c r="H4860" s="8"/>
      <c r="I4860" s="8"/>
      <c r="J4860" s="9"/>
      <c r="K4860" s="8"/>
      <c r="L4860" s="8"/>
      <c r="M4860" s="9"/>
      <c r="N4860" s="8"/>
      <c r="O4860" s="8"/>
      <c r="P4860" s="9"/>
      <c r="Q4860" s="8"/>
      <c r="R4860" s="8"/>
      <c r="S4860" s="9"/>
      <c r="T4860" s="8"/>
      <c r="U4860" s="8"/>
      <c r="V4860" s="9"/>
      <c r="W4860" s="8"/>
      <c r="X4860" s="8"/>
      <c r="Y4860" s="9"/>
      <c r="Z4860" s="8"/>
      <c r="AA4860" s="8"/>
      <c r="AB4860" s="9"/>
      <c r="AC4860" s="8"/>
      <c r="AD4860" s="8"/>
      <c r="AE4860" s="9"/>
      <c r="AF4860" s="8"/>
      <c r="AG4860" s="8"/>
      <c r="AH4860" s="9"/>
      <c r="AI4860" s="13"/>
      <c r="AJ4860" s="8"/>
      <c r="AK4860" s="8"/>
      <c r="AL4860" s="8"/>
      <c r="AM4860" s="3"/>
    </row>
    <row r="4861" spans="1:39" s="10" customFormat="1" ht="18.95" customHeight="1" x14ac:dyDescent="0.25">
      <c r="A4861" s="8"/>
      <c r="B4861" s="8"/>
      <c r="C4861" s="8"/>
      <c r="D4861" s="9"/>
      <c r="E4861" s="8"/>
      <c r="F4861" s="8"/>
      <c r="G4861" s="9"/>
      <c r="H4861" s="8"/>
      <c r="I4861" s="8"/>
      <c r="J4861" s="9"/>
      <c r="K4861" s="8"/>
      <c r="L4861" s="8"/>
      <c r="M4861" s="9"/>
      <c r="N4861" s="8"/>
      <c r="O4861" s="8"/>
      <c r="P4861" s="9"/>
      <c r="Q4861" s="8"/>
      <c r="R4861" s="8"/>
      <c r="S4861" s="9"/>
      <c r="T4861" s="8"/>
      <c r="U4861" s="8"/>
      <c r="V4861" s="9"/>
      <c r="W4861" s="8"/>
      <c r="X4861" s="8"/>
      <c r="Y4861" s="9"/>
      <c r="Z4861" s="8"/>
      <c r="AA4861" s="8"/>
      <c r="AB4861" s="9"/>
      <c r="AC4861" s="8"/>
      <c r="AD4861" s="8"/>
      <c r="AE4861" s="9"/>
      <c r="AF4861" s="8"/>
      <c r="AG4861" s="8"/>
      <c r="AH4861" s="9"/>
      <c r="AI4861" s="13"/>
      <c r="AJ4861" s="8"/>
      <c r="AK4861" s="8"/>
      <c r="AL4861" s="8"/>
      <c r="AM4861" s="3"/>
    </row>
    <row r="4862" spans="1:39" s="10" customFormat="1" ht="18.95" customHeight="1" x14ac:dyDescent="0.25">
      <c r="A4862" s="8"/>
      <c r="B4862" s="8"/>
      <c r="C4862" s="8"/>
      <c r="D4862" s="9"/>
      <c r="E4862" s="8"/>
      <c r="F4862" s="8"/>
      <c r="G4862" s="9"/>
      <c r="H4862" s="8"/>
      <c r="I4862" s="8"/>
      <c r="J4862" s="9"/>
      <c r="K4862" s="8"/>
      <c r="L4862" s="8"/>
      <c r="M4862" s="9"/>
      <c r="N4862" s="8"/>
      <c r="O4862" s="8"/>
      <c r="P4862" s="9"/>
      <c r="Q4862" s="8"/>
      <c r="R4862" s="8"/>
      <c r="S4862" s="9"/>
      <c r="T4862" s="8"/>
      <c r="U4862" s="8"/>
      <c r="V4862" s="9"/>
      <c r="W4862" s="8"/>
      <c r="X4862" s="8"/>
      <c r="Y4862" s="9"/>
      <c r="Z4862" s="8"/>
      <c r="AA4862" s="8"/>
      <c r="AB4862" s="9"/>
      <c r="AC4862" s="8"/>
      <c r="AD4862" s="8"/>
      <c r="AE4862" s="9"/>
      <c r="AF4862" s="8"/>
      <c r="AG4862" s="8"/>
      <c r="AH4862" s="9"/>
      <c r="AI4862" s="13"/>
      <c r="AJ4862" s="8"/>
      <c r="AK4862" s="8"/>
      <c r="AL4862" s="8"/>
      <c r="AM4862" s="3"/>
    </row>
    <row r="4863" spans="1:39" s="10" customFormat="1" ht="18.95" customHeight="1" x14ac:dyDescent="0.25">
      <c r="A4863" s="8"/>
      <c r="B4863" s="8"/>
      <c r="C4863" s="8"/>
      <c r="D4863" s="9"/>
      <c r="E4863" s="8"/>
      <c r="F4863" s="8"/>
      <c r="G4863" s="9"/>
      <c r="H4863" s="8"/>
      <c r="I4863" s="8"/>
      <c r="J4863" s="9"/>
      <c r="K4863" s="8"/>
      <c r="L4863" s="8"/>
      <c r="M4863" s="9"/>
      <c r="N4863" s="8"/>
      <c r="O4863" s="8"/>
      <c r="P4863" s="9"/>
      <c r="Q4863" s="8"/>
      <c r="R4863" s="8"/>
      <c r="S4863" s="9"/>
      <c r="T4863" s="8"/>
      <c r="U4863" s="8"/>
      <c r="V4863" s="9"/>
      <c r="W4863" s="8"/>
      <c r="X4863" s="8"/>
      <c r="Y4863" s="9"/>
      <c r="Z4863" s="8"/>
      <c r="AA4863" s="8"/>
      <c r="AB4863" s="9"/>
      <c r="AC4863" s="8"/>
      <c r="AD4863" s="8"/>
      <c r="AE4863" s="9"/>
      <c r="AF4863" s="8"/>
      <c r="AG4863" s="8"/>
      <c r="AH4863" s="9"/>
      <c r="AI4863" s="13"/>
      <c r="AJ4863" s="8"/>
      <c r="AK4863" s="8"/>
      <c r="AL4863" s="8"/>
      <c r="AM4863" s="3"/>
    </row>
    <row r="4864" spans="1:39" s="10" customFormat="1" ht="18.95" customHeight="1" x14ac:dyDescent="0.25">
      <c r="A4864" s="8"/>
      <c r="B4864" s="8"/>
      <c r="C4864" s="8"/>
      <c r="D4864" s="9"/>
      <c r="E4864" s="8"/>
      <c r="F4864" s="8"/>
      <c r="G4864" s="9"/>
      <c r="H4864" s="8"/>
      <c r="I4864" s="8"/>
      <c r="J4864" s="9"/>
      <c r="K4864" s="8"/>
      <c r="L4864" s="8"/>
      <c r="M4864" s="9"/>
      <c r="N4864" s="8"/>
      <c r="O4864" s="8"/>
      <c r="P4864" s="9"/>
      <c r="Q4864" s="8"/>
      <c r="R4864" s="8"/>
      <c r="S4864" s="9"/>
      <c r="T4864" s="8"/>
      <c r="U4864" s="8"/>
      <c r="V4864" s="9"/>
      <c r="W4864" s="8"/>
      <c r="X4864" s="8"/>
      <c r="Y4864" s="9"/>
      <c r="Z4864" s="8"/>
      <c r="AA4864" s="8"/>
      <c r="AB4864" s="9"/>
      <c r="AC4864" s="8"/>
      <c r="AD4864" s="8"/>
      <c r="AE4864" s="9"/>
      <c r="AF4864" s="8"/>
      <c r="AG4864" s="8"/>
      <c r="AH4864" s="9"/>
      <c r="AI4864" s="13"/>
      <c r="AJ4864" s="8"/>
      <c r="AK4864" s="8"/>
      <c r="AL4864" s="8"/>
      <c r="AM4864" s="3"/>
    </row>
    <row r="4865" spans="1:39" s="10" customFormat="1" ht="18.95" customHeight="1" x14ac:dyDescent="0.25">
      <c r="A4865" s="8"/>
      <c r="B4865" s="8"/>
      <c r="C4865" s="8"/>
      <c r="D4865" s="9"/>
      <c r="E4865" s="8"/>
      <c r="F4865" s="8"/>
      <c r="G4865" s="9"/>
      <c r="H4865" s="8"/>
      <c r="I4865" s="8"/>
      <c r="J4865" s="9"/>
      <c r="K4865" s="8"/>
      <c r="L4865" s="8"/>
      <c r="M4865" s="9"/>
      <c r="N4865" s="8"/>
      <c r="O4865" s="8"/>
      <c r="P4865" s="9"/>
      <c r="Q4865" s="8"/>
      <c r="R4865" s="8"/>
      <c r="S4865" s="9"/>
      <c r="T4865" s="8"/>
      <c r="U4865" s="8"/>
      <c r="V4865" s="9"/>
      <c r="W4865" s="8"/>
      <c r="X4865" s="8"/>
      <c r="Y4865" s="9"/>
      <c r="Z4865" s="8"/>
      <c r="AA4865" s="8"/>
      <c r="AB4865" s="9"/>
      <c r="AC4865" s="8"/>
      <c r="AD4865" s="8"/>
      <c r="AE4865" s="9"/>
      <c r="AF4865" s="8"/>
      <c r="AG4865" s="8"/>
      <c r="AH4865" s="9"/>
      <c r="AI4865" s="13"/>
      <c r="AJ4865" s="8"/>
      <c r="AK4865" s="8"/>
      <c r="AL4865" s="8"/>
      <c r="AM4865" s="3"/>
    </row>
    <row r="4866" spans="1:39" s="10" customFormat="1" ht="18.95" customHeight="1" x14ac:dyDescent="0.25">
      <c r="A4866" s="8"/>
      <c r="B4866" s="8"/>
      <c r="C4866" s="8"/>
      <c r="D4866" s="9"/>
      <c r="E4866" s="8"/>
      <c r="F4866" s="8"/>
      <c r="G4866" s="9"/>
      <c r="H4866" s="8"/>
      <c r="I4866" s="8"/>
      <c r="J4866" s="9"/>
      <c r="K4866" s="8"/>
      <c r="L4866" s="8"/>
      <c r="M4866" s="9"/>
      <c r="N4866" s="8"/>
      <c r="O4866" s="8"/>
      <c r="P4866" s="9"/>
      <c r="Q4866" s="8"/>
      <c r="R4866" s="8"/>
      <c r="S4866" s="9"/>
      <c r="T4866" s="8"/>
      <c r="U4866" s="8"/>
      <c r="V4866" s="9"/>
      <c r="W4866" s="8"/>
      <c r="X4866" s="8"/>
      <c r="Y4866" s="9"/>
      <c r="Z4866" s="8"/>
      <c r="AA4866" s="8"/>
      <c r="AB4866" s="9"/>
      <c r="AC4866" s="8"/>
      <c r="AD4866" s="8"/>
      <c r="AE4866" s="9"/>
      <c r="AF4866" s="8"/>
      <c r="AG4866" s="8"/>
      <c r="AH4866" s="9"/>
      <c r="AI4866" s="13"/>
      <c r="AJ4866" s="8"/>
      <c r="AK4866" s="8"/>
      <c r="AL4866" s="8"/>
      <c r="AM4866" s="3"/>
    </row>
    <row r="4867" spans="1:39" s="10" customFormat="1" ht="18.95" customHeight="1" x14ac:dyDescent="0.25">
      <c r="A4867" s="8"/>
      <c r="B4867" s="8"/>
      <c r="C4867" s="8"/>
      <c r="D4867" s="9"/>
      <c r="E4867" s="8"/>
      <c r="F4867" s="8"/>
      <c r="G4867" s="9"/>
      <c r="H4867" s="8"/>
      <c r="I4867" s="8"/>
      <c r="J4867" s="9"/>
      <c r="K4867" s="8"/>
      <c r="L4867" s="8"/>
      <c r="M4867" s="9"/>
      <c r="N4867" s="8"/>
      <c r="O4867" s="8"/>
      <c r="P4867" s="9"/>
      <c r="Q4867" s="8"/>
      <c r="R4867" s="8"/>
      <c r="S4867" s="9"/>
      <c r="T4867" s="8"/>
      <c r="U4867" s="8"/>
      <c r="V4867" s="9"/>
      <c r="W4867" s="8"/>
      <c r="X4867" s="8"/>
      <c r="Y4867" s="9"/>
      <c r="Z4867" s="8"/>
      <c r="AA4867" s="8"/>
      <c r="AB4867" s="9"/>
      <c r="AC4867" s="8"/>
      <c r="AD4867" s="8"/>
      <c r="AE4867" s="9"/>
      <c r="AF4867" s="8"/>
      <c r="AG4867" s="8"/>
      <c r="AH4867" s="9"/>
      <c r="AI4867" s="13"/>
      <c r="AJ4867" s="8"/>
      <c r="AK4867" s="8"/>
      <c r="AL4867" s="8"/>
      <c r="AM4867" s="3"/>
    </row>
    <row r="4868" spans="1:39" s="10" customFormat="1" ht="18.95" customHeight="1" x14ac:dyDescent="0.25">
      <c r="A4868" s="8"/>
      <c r="B4868" s="8"/>
      <c r="C4868" s="8"/>
      <c r="D4868" s="9"/>
      <c r="E4868" s="8"/>
      <c r="F4868" s="8"/>
      <c r="G4868" s="9"/>
      <c r="H4868" s="8"/>
      <c r="I4868" s="8"/>
      <c r="J4868" s="9"/>
      <c r="K4868" s="8"/>
      <c r="L4868" s="8"/>
      <c r="M4868" s="9"/>
      <c r="N4868" s="8"/>
      <c r="O4868" s="8"/>
      <c r="P4868" s="9"/>
      <c r="Q4868" s="8"/>
      <c r="R4868" s="8"/>
      <c r="S4868" s="9"/>
      <c r="T4868" s="8"/>
      <c r="U4868" s="8"/>
      <c r="V4868" s="9"/>
      <c r="W4868" s="8"/>
      <c r="X4868" s="8"/>
      <c r="Y4868" s="9"/>
      <c r="Z4868" s="8"/>
      <c r="AA4868" s="8"/>
      <c r="AB4868" s="9"/>
      <c r="AC4868" s="8"/>
      <c r="AD4868" s="8"/>
      <c r="AE4868" s="9"/>
      <c r="AF4868" s="8"/>
      <c r="AG4868" s="8"/>
      <c r="AH4868" s="9"/>
      <c r="AI4868" s="13"/>
      <c r="AJ4868" s="8"/>
      <c r="AK4868" s="8"/>
      <c r="AL4868" s="8"/>
      <c r="AM4868" s="3"/>
    </row>
    <row r="4869" spans="1:39" s="10" customFormat="1" ht="18.95" customHeight="1" x14ac:dyDescent="0.25">
      <c r="A4869" s="8"/>
      <c r="B4869" s="8"/>
      <c r="C4869" s="8"/>
      <c r="D4869" s="9"/>
      <c r="E4869" s="8"/>
      <c r="F4869" s="8"/>
      <c r="G4869" s="9"/>
      <c r="H4869" s="8"/>
      <c r="I4869" s="8"/>
      <c r="J4869" s="9"/>
      <c r="K4869" s="8"/>
      <c r="L4869" s="8"/>
      <c r="M4869" s="9"/>
      <c r="N4869" s="8"/>
      <c r="O4869" s="8"/>
      <c r="P4869" s="9"/>
      <c r="Q4869" s="8"/>
      <c r="R4869" s="8"/>
      <c r="S4869" s="9"/>
      <c r="T4869" s="8"/>
      <c r="U4869" s="8"/>
      <c r="V4869" s="9"/>
      <c r="W4869" s="8"/>
      <c r="X4869" s="8"/>
      <c r="Y4869" s="9"/>
      <c r="Z4869" s="8"/>
      <c r="AA4869" s="8"/>
      <c r="AB4869" s="9"/>
      <c r="AC4869" s="8"/>
      <c r="AD4869" s="8"/>
      <c r="AE4869" s="9"/>
      <c r="AF4869" s="8"/>
      <c r="AG4869" s="8"/>
      <c r="AH4869" s="9"/>
      <c r="AI4869" s="13"/>
      <c r="AJ4869" s="8"/>
      <c r="AK4869" s="8"/>
      <c r="AL4869" s="8"/>
      <c r="AM4869" s="3"/>
    </row>
    <row r="4870" spans="1:39" s="10" customFormat="1" ht="18.95" customHeight="1" x14ac:dyDescent="0.25">
      <c r="A4870" s="8"/>
      <c r="B4870" s="8"/>
      <c r="C4870" s="8"/>
      <c r="D4870" s="9"/>
      <c r="E4870" s="8"/>
      <c r="F4870" s="8"/>
      <c r="G4870" s="9"/>
      <c r="H4870" s="8"/>
      <c r="I4870" s="8"/>
      <c r="J4870" s="9"/>
      <c r="K4870" s="8"/>
      <c r="L4870" s="8"/>
      <c r="M4870" s="9"/>
      <c r="N4870" s="8"/>
      <c r="O4870" s="8"/>
      <c r="P4870" s="9"/>
      <c r="Q4870" s="8"/>
      <c r="R4870" s="8"/>
      <c r="S4870" s="9"/>
      <c r="T4870" s="8"/>
      <c r="U4870" s="8"/>
      <c r="V4870" s="9"/>
      <c r="W4870" s="8"/>
      <c r="X4870" s="8"/>
      <c r="Y4870" s="9"/>
      <c r="Z4870" s="8"/>
      <c r="AA4870" s="8"/>
      <c r="AB4870" s="9"/>
      <c r="AC4870" s="8"/>
      <c r="AD4870" s="8"/>
      <c r="AE4870" s="9"/>
      <c r="AF4870" s="8"/>
      <c r="AG4870" s="8"/>
      <c r="AH4870" s="9"/>
      <c r="AI4870" s="13"/>
      <c r="AJ4870" s="8"/>
      <c r="AK4870" s="8"/>
      <c r="AL4870" s="8"/>
      <c r="AM4870" s="3"/>
    </row>
    <row r="4871" spans="1:39" s="10" customFormat="1" ht="18.95" customHeight="1" x14ac:dyDescent="0.25">
      <c r="A4871" s="8"/>
      <c r="B4871" s="8"/>
      <c r="C4871" s="8"/>
      <c r="D4871" s="9"/>
      <c r="E4871" s="8"/>
      <c r="F4871" s="8"/>
      <c r="G4871" s="9"/>
      <c r="H4871" s="8"/>
      <c r="I4871" s="8"/>
      <c r="J4871" s="9"/>
      <c r="K4871" s="8"/>
      <c r="L4871" s="8"/>
      <c r="M4871" s="9"/>
      <c r="N4871" s="8"/>
      <c r="O4871" s="8"/>
      <c r="P4871" s="9"/>
      <c r="Q4871" s="8"/>
      <c r="R4871" s="8"/>
      <c r="S4871" s="9"/>
      <c r="T4871" s="8"/>
      <c r="U4871" s="8"/>
      <c r="V4871" s="9"/>
      <c r="W4871" s="8"/>
      <c r="X4871" s="8"/>
      <c r="Y4871" s="9"/>
      <c r="Z4871" s="8"/>
      <c r="AA4871" s="8"/>
      <c r="AB4871" s="9"/>
      <c r="AC4871" s="8"/>
      <c r="AD4871" s="8"/>
      <c r="AE4871" s="9"/>
      <c r="AF4871" s="8"/>
      <c r="AG4871" s="8"/>
      <c r="AH4871" s="9"/>
      <c r="AI4871" s="13"/>
      <c r="AJ4871" s="8"/>
      <c r="AK4871" s="8"/>
      <c r="AL4871" s="8"/>
      <c r="AM4871" s="3"/>
    </row>
    <row r="4872" spans="1:39" s="10" customFormat="1" ht="18.95" customHeight="1" x14ac:dyDescent="0.25">
      <c r="A4872" s="8"/>
      <c r="B4872" s="8"/>
      <c r="C4872" s="8"/>
      <c r="D4872" s="9"/>
      <c r="E4872" s="8"/>
      <c r="F4872" s="8"/>
      <c r="G4872" s="9"/>
      <c r="H4872" s="8"/>
      <c r="I4872" s="8"/>
      <c r="J4872" s="9"/>
      <c r="K4872" s="8"/>
      <c r="L4872" s="8"/>
      <c r="M4872" s="9"/>
      <c r="N4872" s="8"/>
      <c r="O4872" s="8"/>
      <c r="P4872" s="9"/>
      <c r="Q4872" s="8"/>
      <c r="R4872" s="8"/>
      <c r="S4872" s="9"/>
      <c r="T4872" s="8"/>
      <c r="U4872" s="8"/>
      <c r="V4872" s="9"/>
      <c r="W4872" s="8"/>
      <c r="X4872" s="8"/>
      <c r="Y4872" s="9"/>
      <c r="Z4872" s="8"/>
      <c r="AA4872" s="8"/>
      <c r="AB4872" s="9"/>
      <c r="AC4872" s="8"/>
      <c r="AD4872" s="8"/>
      <c r="AE4872" s="9"/>
      <c r="AF4872" s="8"/>
      <c r="AG4872" s="8"/>
      <c r="AH4872" s="9"/>
      <c r="AI4872" s="13"/>
      <c r="AJ4872" s="8"/>
      <c r="AK4872" s="8"/>
      <c r="AL4872" s="8"/>
      <c r="AM4872" s="3"/>
    </row>
    <row r="4873" spans="1:39" s="10" customFormat="1" ht="18.95" customHeight="1" x14ac:dyDescent="0.25">
      <c r="A4873" s="8"/>
      <c r="B4873" s="8"/>
      <c r="C4873" s="8"/>
      <c r="D4873" s="9"/>
      <c r="E4873" s="8"/>
      <c r="F4873" s="8"/>
      <c r="G4873" s="9"/>
      <c r="H4873" s="8"/>
      <c r="I4873" s="8"/>
      <c r="J4873" s="9"/>
      <c r="K4873" s="8"/>
      <c r="L4873" s="8"/>
      <c r="M4873" s="9"/>
      <c r="N4873" s="8"/>
      <c r="O4873" s="8"/>
      <c r="P4873" s="9"/>
      <c r="Q4873" s="8"/>
      <c r="R4873" s="8"/>
      <c r="S4873" s="9"/>
      <c r="T4873" s="8"/>
      <c r="U4873" s="8"/>
      <c r="V4873" s="9"/>
      <c r="W4873" s="8"/>
      <c r="X4873" s="8"/>
      <c r="Y4873" s="9"/>
      <c r="Z4873" s="8"/>
      <c r="AA4873" s="8"/>
      <c r="AB4873" s="9"/>
      <c r="AC4873" s="8"/>
      <c r="AD4873" s="8"/>
      <c r="AE4873" s="9"/>
      <c r="AF4873" s="8"/>
      <c r="AG4873" s="8"/>
      <c r="AH4873" s="9"/>
      <c r="AI4873" s="13"/>
      <c r="AJ4873" s="8"/>
      <c r="AK4873" s="8"/>
      <c r="AL4873" s="8"/>
      <c r="AM4873" s="3"/>
    </row>
    <row r="4874" spans="1:39" s="10" customFormat="1" ht="18.95" customHeight="1" x14ac:dyDescent="0.25">
      <c r="A4874" s="8"/>
      <c r="B4874" s="8"/>
      <c r="C4874" s="8"/>
      <c r="D4874" s="9"/>
      <c r="E4874" s="8"/>
      <c r="F4874" s="8"/>
      <c r="G4874" s="9"/>
      <c r="H4874" s="8"/>
      <c r="I4874" s="8"/>
      <c r="J4874" s="9"/>
      <c r="K4874" s="8"/>
      <c r="L4874" s="8"/>
      <c r="M4874" s="9"/>
      <c r="N4874" s="8"/>
      <c r="O4874" s="8"/>
      <c r="P4874" s="9"/>
      <c r="Q4874" s="8"/>
      <c r="R4874" s="8"/>
      <c r="S4874" s="9"/>
      <c r="T4874" s="8"/>
      <c r="U4874" s="8"/>
      <c r="V4874" s="9"/>
      <c r="W4874" s="8"/>
      <c r="X4874" s="8"/>
      <c r="Y4874" s="9"/>
      <c r="Z4874" s="8"/>
      <c r="AA4874" s="8"/>
      <c r="AB4874" s="9"/>
      <c r="AC4874" s="8"/>
      <c r="AD4874" s="8"/>
      <c r="AE4874" s="9"/>
      <c r="AF4874" s="8"/>
      <c r="AG4874" s="8"/>
      <c r="AH4874" s="9"/>
      <c r="AI4874" s="13"/>
      <c r="AJ4874" s="8"/>
      <c r="AK4874" s="8"/>
      <c r="AL4874" s="8"/>
      <c r="AM4874" s="3"/>
    </row>
    <row r="4875" spans="1:39" s="10" customFormat="1" ht="18.95" customHeight="1" x14ac:dyDescent="0.25">
      <c r="A4875" s="8"/>
      <c r="B4875" s="8"/>
      <c r="C4875" s="8"/>
      <c r="D4875" s="9"/>
      <c r="E4875" s="8"/>
      <c r="F4875" s="8"/>
      <c r="G4875" s="9"/>
      <c r="H4875" s="8"/>
      <c r="I4875" s="8"/>
      <c r="J4875" s="9"/>
      <c r="K4875" s="8"/>
      <c r="L4875" s="8"/>
      <c r="M4875" s="9"/>
      <c r="N4875" s="8"/>
      <c r="O4875" s="8"/>
      <c r="P4875" s="9"/>
      <c r="Q4875" s="8"/>
      <c r="R4875" s="8"/>
      <c r="S4875" s="9"/>
      <c r="T4875" s="8"/>
      <c r="U4875" s="8"/>
      <c r="V4875" s="9"/>
      <c r="W4875" s="8"/>
      <c r="X4875" s="8"/>
      <c r="Y4875" s="9"/>
      <c r="Z4875" s="8"/>
      <c r="AA4875" s="8"/>
      <c r="AB4875" s="9"/>
      <c r="AC4875" s="8"/>
      <c r="AD4875" s="8"/>
      <c r="AE4875" s="9"/>
      <c r="AF4875" s="8"/>
      <c r="AG4875" s="8"/>
      <c r="AH4875" s="9"/>
      <c r="AI4875" s="13"/>
      <c r="AJ4875" s="8"/>
      <c r="AK4875" s="8"/>
      <c r="AL4875" s="8"/>
      <c r="AM4875" s="3"/>
    </row>
    <row r="4876" spans="1:39" s="10" customFormat="1" ht="18.95" customHeight="1" x14ac:dyDescent="0.25">
      <c r="A4876" s="8"/>
      <c r="B4876" s="8"/>
      <c r="C4876" s="8"/>
      <c r="D4876" s="9"/>
      <c r="E4876" s="8"/>
      <c r="F4876" s="8"/>
      <c r="G4876" s="9"/>
      <c r="H4876" s="8"/>
      <c r="I4876" s="8"/>
      <c r="J4876" s="9"/>
      <c r="K4876" s="8"/>
      <c r="L4876" s="8"/>
      <c r="M4876" s="9"/>
      <c r="N4876" s="8"/>
      <c r="O4876" s="8"/>
      <c r="P4876" s="9"/>
      <c r="Q4876" s="8"/>
      <c r="R4876" s="8"/>
      <c r="S4876" s="9"/>
      <c r="T4876" s="8"/>
      <c r="U4876" s="8"/>
      <c r="V4876" s="9"/>
      <c r="W4876" s="8"/>
      <c r="X4876" s="8"/>
      <c r="Y4876" s="9"/>
      <c r="Z4876" s="8"/>
      <c r="AA4876" s="8"/>
      <c r="AB4876" s="9"/>
      <c r="AC4876" s="8"/>
      <c r="AD4876" s="8"/>
      <c r="AE4876" s="9"/>
      <c r="AF4876" s="8"/>
      <c r="AG4876" s="8"/>
      <c r="AH4876" s="9"/>
      <c r="AI4876" s="13"/>
      <c r="AJ4876" s="8"/>
      <c r="AK4876" s="8"/>
      <c r="AL4876" s="8"/>
      <c r="AM4876" s="3"/>
    </row>
    <row r="4877" spans="1:39" s="10" customFormat="1" ht="18.95" customHeight="1" x14ac:dyDescent="0.25">
      <c r="A4877" s="8"/>
      <c r="B4877" s="8"/>
      <c r="C4877" s="8"/>
      <c r="D4877" s="9"/>
      <c r="E4877" s="8"/>
      <c r="F4877" s="8"/>
      <c r="G4877" s="9"/>
      <c r="H4877" s="8"/>
      <c r="I4877" s="8"/>
      <c r="J4877" s="9"/>
      <c r="K4877" s="8"/>
      <c r="L4877" s="8"/>
      <c r="M4877" s="9"/>
      <c r="N4877" s="8"/>
      <c r="O4877" s="8"/>
      <c r="P4877" s="9"/>
      <c r="Q4877" s="8"/>
      <c r="R4877" s="8"/>
      <c r="S4877" s="9"/>
      <c r="T4877" s="8"/>
      <c r="U4877" s="8"/>
      <c r="V4877" s="9"/>
      <c r="W4877" s="8"/>
      <c r="X4877" s="8"/>
      <c r="Y4877" s="9"/>
      <c r="Z4877" s="8"/>
      <c r="AA4877" s="8"/>
      <c r="AB4877" s="9"/>
      <c r="AC4877" s="8"/>
      <c r="AD4877" s="8"/>
      <c r="AE4877" s="9"/>
      <c r="AF4877" s="8"/>
      <c r="AG4877" s="8"/>
      <c r="AH4877" s="9"/>
      <c r="AI4877" s="13"/>
      <c r="AJ4877" s="8"/>
      <c r="AK4877" s="8"/>
      <c r="AL4877" s="8"/>
      <c r="AM4877" s="3"/>
    </row>
    <row r="4878" spans="1:39" s="10" customFormat="1" ht="18.95" customHeight="1" x14ac:dyDescent="0.25">
      <c r="A4878" s="8"/>
      <c r="B4878" s="8"/>
      <c r="C4878" s="8"/>
      <c r="D4878" s="9"/>
      <c r="E4878" s="8"/>
      <c r="F4878" s="8"/>
      <c r="G4878" s="9"/>
      <c r="H4878" s="8"/>
      <c r="I4878" s="8"/>
      <c r="J4878" s="9"/>
      <c r="K4878" s="8"/>
      <c r="L4878" s="8"/>
      <c r="M4878" s="9"/>
      <c r="N4878" s="8"/>
      <c r="O4878" s="8"/>
      <c r="P4878" s="9"/>
      <c r="Q4878" s="8"/>
      <c r="R4878" s="8"/>
      <c r="S4878" s="9"/>
      <c r="T4878" s="8"/>
      <c r="U4878" s="8"/>
      <c r="V4878" s="9"/>
      <c r="W4878" s="8"/>
      <c r="X4878" s="8"/>
      <c r="Y4878" s="9"/>
      <c r="Z4878" s="8"/>
      <c r="AA4878" s="8"/>
      <c r="AB4878" s="9"/>
      <c r="AC4878" s="8"/>
      <c r="AD4878" s="8"/>
      <c r="AE4878" s="9"/>
      <c r="AF4878" s="8"/>
      <c r="AG4878" s="8"/>
      <c r="AH4878" s="9"/>
      <c r="AI4878" s="13"/>
      <c r="AJ4878" s="8"/>
      <c r="AK4878" s="8"/>
      <c r="AL4878" s="8"/>
      <c r="AM4878" s="3"/>
    </row>
    <row r="4879" spans="1:39" s="10" customFormat="1" ht="18.95" customHeight="1" x14ac:dyDescent="0.25">
      <c r="A4879" s="8"/>
      <c r="B4879" s="8"/>
      <c r="C4879" s="8"/>
      <c r="D4879" s="9"/>
      <c r="E4879" s="8"/>
      <c r="F4879" s="8"/>
      <c r="G4879" s="9"/>
      <c r="H4879" s="8"/>
      <c r="I4879" s="8"/>
      <c r="J4879" s="9"/>
      <c r="K4879" s="8"/>
      <c r="L4879" s="8"/>
      <c r="M4879" s="9"/>
      <c r="N4879" s="8"/>
      <c r="O4879" s="8"/>
      <c r="P4879" s="9"/>
      <c r="Q4879" s="8"/>
      <c r="R4879" s="8"/>
      <c r="S4879" s="9"/>
      <c r="T4879" s="8"/>
      <c r="U4879" s="8"/>
      <c r="V4879" s="9"/>
      <c r="W4879" s="8"/>
      <c r="X4879" s="8"/>
      <c r="Y4879" s="9"/>
      <c r="Z4879" s="8"/>
      <c r="AA4879" s="8"/>
      <c r="AB4879" s="9"/>
      <c r="AC4879" s="8"/>
      <c r="AD4879" s="8"/>
      <c r="AE4879" s="9"/>
      <c r="AF4879" s="8"/>
      <c r="AG4879" s="8"/>
      <c r="AH4879" s="9"/>
      <c r="AI4879" s="13"/>
      <c r="AJ4879" s="8"/>
      <c r="AK4879" s="8"/>
      <c r="AL4879" s="8"/>
      <c r="AM4879" s="3"/>
    </row>
    <row r="4880" spans="1:39" s="10" customFormat="1" ht="18.95" customHeight="1" x14ac:dyDescent="0.25">
      <c r="A4880" s="8"/>
      <c r="B4880" s="8"/>
      <c r="C4880" s="8"/>
      <c r="D4880" s="9"/>
      <c r="E4880" s="8"/>
      <c r="F4880" s="8"/>
      <c r="G4880" s="9"/>
      <c r="H4880" s="8"/>
      <c r="I4880" s="8"/>
      <c r="J4880" s="9"/>
      <c r="K4880" s="8"/>
      <c r="L4880" s="8"/>
      <c r="M4880" s="9"/>
      <c r="N4880" s="8"/>
      <c r="O4880" s="8"/>
      <c r="P4880" s="9"/>
      <c r="Q4880" s="8"/>
      <c r="R4880" s="8"/>
      <c r="S4880" s="9"/>
      <c r="T4880" s="8"/>
      <c r="U4880" s="8"/>
      <c r="V4880" s="9"/>
      <c r="W4880" s="8"/>
      <c r="X4880" s="8"/>
      <c r="Y4880" s="9"/>
      <c r="Z4880" s="8"/>
      <c r="AA4880" s="8"/>
      <c r="AB4880" s="9"/>
      <c r="AC4880" s="8"/>
      <c r="AD4880" s="8"/>
      <c r="AE4880" s="9"/>
      <c r="AF4880" s="8"/>
      <c r="AG4880" s="8"/>
      <c r="AH4880" s="9"/>
      <c r="AI4880" s="13"/>
      <c r="AJ4880" s="8"/>
      <c r="AK4880" s="8"/>
      <c r="AL4880" s="8"/>
      <c r="AM4880" s="3"/>
    </row>
    <row r="4881" spans="1:39" s="10" customFormat="1" ht="18.95" customHeight="1" x14ac:dyDescent="0.25">
      <c r="A4881" s="8"/>
      <c r="B4881" s="8"/>
      <c r="C4881" s="8"/>
      <c r="D4881" s="9"/>
      <c r="E4881" s="8"/>
      <c r="F4881" s="8"/>
      <c r="G4881" s="9"/>
      <c r="H4881" s="8"/>
      <c r="I4881" s="8"/>
      <c r="J4881" s="9"/>
      <c r="K4881" s="8"/>
      <c r="L4881" s="8"/>
      <c r="M4881" s="9"/>
      <c r="N4881" s="8"/>
      <c r="O4881" s="8"/>
      <c r="P4881" s="9"/>
      <c r="Q4881" s="8"/>
      <c r="R4881" s="8"/>
      <c r="S4881" s="9"/>
      <c r="T4881" s="8"/>
      <c r="U4881" s="8"/>
      <c r="V4881" s="9"/>
      <c r="W4881" s="8"/>
      <c r="X4881" s="8"/>
      <c r="Y4881" s="9"/>
      <c r="Z4881" s="8"/>
      <c r="AA4881" s="8"/>
      <c r="AB4881" s="9"/>
      <c r="AC4881" s="8"/>
      <c r="AD4881" s="8"/>
      <c r="AE4881" s="9"/>
      <c r="AF4881" s="8"/>
      <c r="AG4881" s="8"/>
      <c r="AH4881" s="9"/>
      <c r="AI4881" s="13"/>
      <c r="AJ4881" s="8"/>
      <c r="AK4881" s="8"/>
      <c r="AL4881" s="8"/>
      <c r="AM4881" s="3"/>
    </row>
    <row r="4882" spans="1:39" s="10" customFormat="1" ht="18.95" customHeight="1" x14ac:dyDescent="0.25">
      <c r="A4882" s="8"/>
      <c r="B4882" s="8"/>
      <c r="C4882" s="8"/>
      <c r="D4882" s="9"/>
      <c r="E4882" s="8"/>
      <c r="F4882" s="8"/>
      <c r="G4882" s="9"/>
      <c r="H4882" s="8"/>
      <c r="I4882" s="8"/>
      <c r="J4882" s="9"/>
      <c r="K4882" s="8"/>
      <c r="L4882" s="8"/>
      <c r="M4882" s="9"/>
      <c r="N4882" s="8"/>
      <c r="O4882" s="8"/>
      <c r="P4882" s="9"/>
      <c r="Q4882" s="8"/>
      <c r="R4882" s="8"/>
      <c r="S4882" s="9"/>
      <c r="T4882" s="8"/>
      <c r="U4882" s="8"/>
      <c r="V4882" s="9"/>
      <c r="W4882" s="8"/>
      <c r="X4882" s="8"/>
      <c r="Y4882" s="9"/>
      <c r="Z4882" s="8"/>
      <c r="AA4882" s="8"/>
      <c r="AB4882" s="9"/>
      <c r="AC4882" s="8"/>
      <c r="AD4882" s="8"/>
      <c r="AE4882" s="9"/>
      <c r="AF4882" s="8"/>
      <c r="AG4882" s="8"/>
      <c r="AH4882" s="9"/>
      <c r="AI4882" s="13"/>
      <c r="AJ4882" s="8"/>
      <c r="AK4882" s="8"/>
      <c r="AL4882" s="8"/>
      <c r="AM4882" s="3"/>
    </row>
    <row r="4883" spans="1:39" s="10" customFormat="1" ht="18.95" customHeight="1" x14ac:dyDescent="0.25">
      <c r="A4883" s="8"/>
      <c r="B4883" s="8"/>
      <c r="C4883" s="8"/>
      <c r="D4883" s="9"/>
      <c r="E4883" s="8"/>
      <c r="F4883" s="8"/>
      <c r="G4883" s="9"/>
      <c r="H4883" s="8"/>
      <c r="I4883" s="8"/>
      <c r="J4883" s="9"/>
      <c r="K4883" s="8"/>
      <c r="L4883" s="8"/>
      <c r="M4883" s="9"/>
      <c r="N4883" s="8"/>
      <c r="O4883" s="8"/>
      <c r="P4883" s="9"/>
      <c r="Q4883" s="8"/>
      <c r="R4883" s="8"/>
      <c r="S4883" s="9"/>
      <c r="T4883" s="8"/>
      <c r="U4883" s="8"/>
      <c r="V4883" s="9"/>
      <c r="W4883" s="8"/>
      <c r="X4883" s="8"/>
      <c r="Y4883" s="9"/>
      <c r="Z4883" s="8"/>
      <c r="AA4883" s="8"/>
      <c r="AB4883" s="9"/>
      <c r="AC4883" s="8"/>
      <c r="AD4883" s="8"/>
      <c r="AE4883" s="9"/>
      <c r="AF4883" s="8"/>
      <c r="AG4883" s="8"/>
      <c r="AH4883" s="9"/>
      <c r="AI4883" s="13"/>
      <c r="AJ4883" s="8"/>
      <c r="AK4883" s="8"/>
      <c r="AL4883" s="8"/>
      <c r="AM4883" s="3"/>
    </row>
    <row r="4884" spans="1:39" s="10" customFormat="1" ht="18.95" customHeight="1" x14ac:dyDescent="0.25">
      <c r="A4884" s="8"/>
      <c r="B4884" s="8"/>
      <c r="C4884" s="8"/>
      <c r="D4884" s="9"/>
      <c r="E4884" s="8"/>
      <c r="F4884" s="8"/>
      <c r="G4884" s="9"/>
      <c r="H4884" s="8"/>
      <c r="I4884" s="8"/>
      <c r="J4884" s="9"/>
      <c r="K4884" s="8"/>
      <c r="L4884" s="8"/>
      <c r="M4884" s="9"/>
      <c r="N4884" s="8"/>
      <c r="O4884" s="8"/>
      <c r="P4884" s="9"/>
      <c r="Q4884" s="8"/>
      <c r="R4884" s="8"/>
      <c r="S4884" s="9"/>
      <c r="T4884" s="8"/>
      <c r="U4884" s="8"/>
      <c r="V4884" s="9"/>
      <c r="W4884" s="8"/>
      <c r="X4884" s="8"/>
      <c r="Y4884" s="9"/>
      <c r="Z4884" s="8"/>
      <c r="AA4884" s="8"/>
      <c r="AB4884" s="9"/>
      <c r="AC4884" s="8"/>
      <c r="AD4884" s="8"/>
      <c r="AE4884" s="9"/>
      <c r="AF4884" s="8"/>
      <c r="AG4884" s="8"/>
      <c r="AH4884" s="9"/>
      <c r="AI4884" s="13"/>
      <c r="AJ4884" s="8"/>
      <c r="AK4884" s="8"/>
      <c r="AL4884" s="8"/>
      <c r="AM4884" s="3"/>
    </row>
    <row r="4885" spans="1:39" s="10" customFormat="1" ht="18.95" customHeight="1" x14ac:dyDescent="0.25">
      <c r="A4885" s="8"/>
      <c r="B4885" s="8"/>
      <c r="C4885" s="8"/>
      <c r="D4885" s="9"/>
      <c r="E4885" s="8"/>
      <c r="F4885" s="8"/>
      <c r="G4885" s="9"/>
      <c r="H4885" s="8"/>
      <c r="I4885" s="8"/>
      <c r="J4885" s="9"/>
      <c r="K4885" s="8"/>
      <c r="L4885" s="8"/>
      <c r="M4885" s="9"/>
      <c r="N4885" s="8"/>
      <c r="O4885" s="8"/>
      <c r="P4885" s="9"/>
      <c r="Q4885" s="8"/>
      <c r="R4885" s="8"/>
      <c r="S4885" s="9"/>
      <c r="T4885" s="8"/>
      <c r="U4885" s="8"/>
      <c r="V4885" s="9"/>
      <c r="W4885" s="8"/>
      <c r="X4885" s="8"/>
      <c r="Y4885" s="9"/>
      <c r="Z4885" s="8"/>
      <c r="AA4885" s="8"/>
      <c r="AB4885" s="9"/>
      <c r="AC4885" s="8"/>
      <c r="AD4885" s="8"/>
      <c r="AE4885" s="9"/>
      <c r="AF4885" s="8"/>
      <c r="AG4885" s="8"/>
      <c r="AH4885" s="9"/>
      <c r="AI4885" s="13"/>
      <c r="AJ4885" s="8"/>
      <c r="AK4885" s="8"/>
      <c r="AL4885" s="8"/>
      <c r="AM4885" s="3"/>
    </row>
    <row r="4886" spans="1:39" s="10" customFormat="1" ht="18.95" customHeight="1" x14ac:dyDescent="0.25">
      <c r="A4886" s="8"/>
      <c r="B4886" s="8"/>
      <c r="C4886" s="8"/>
      <c r="D4886" s="9"/>
      <c r="E4886" s="8"/>
      <c r="F4886" s="8"/>
      <c r="G4886" s="9"/>
      <c r="H4886" s="8"/>
      <c r="I4886" s="8"/>
      <c r="J4886" s="9"/>
      <c r="K4886" s="8"/>
      <c r="L4886" s="8"/>
      <c r="M4886" s="9"/>
      <c r="N4886" s="8"/>
      <c r="O4886" s="8"/>
      <c r="P4886" s="9"/>
      <c r="Q4886" s="8"/>
      <c r="R4886" s="8"/>
      <c r="S4886" s="9"/>
      <c r="T4886" s="8"/>
      <c r="U4886" s="8"/>
      <c r="V4886" s="9"/>
      <c r="W4886" s="8"/>
      <c r="X4886" s="8"/>
      <c r="Y4886" s="9"/>
      <c r="Z4886" s="8"/>
      <c r="AA4886" s="8"/>
      <c r="AB4886" s="9"/>
      <c r="AC4886" s="8"/>
      <c r="AD4886" s="8"/>
      <c r="AE4886" s="9"/>
      <c r="AF4886" s="8"/>
      <c r="AG4886" s="8"/>
      <c r="AH4886" s="9"/>
      <c r="AI4886" s="13"/>
      <c r="AJ4886" s="8"/>
      <c r="AK4886" s="8"/>
      <c r="AL4886" s="8"/>
      <c r="AM4886" s="3"/>
    </row>
    <row r="4887" spans="1:39" s="10" customFormat="1" ht="18.95" customHeight="1" x14ac:dyDescent="0.25">
      <c r="A4887" s="8"/>
      <c r="B4887" s="8"/>
      <c r="C4887" s="8"/>
      <c r="D4887" s="9"/>
      <c r="E4887" s="8"/>
      <c r="F4887" s="8"/>
      <c r="G4887" s="9"/>
      <c r="H4887" s="8"/>
      <c r="I4887" s="8"/>
      <c r="J4887" s="9"/>
      <c r="K4887" s="8"/>
      <c r="L4887" s="8"/>
      <c r="M4887" s="9"/>
      <c r="N4887" s="8"/>
      <c r="O4887" s="8"/>
      <c r="P4887" s="9"/>
      <c r="Q4887" s="8"/>
      <c r="R4887" s="8"/>
      <c r="S4887" s="9"/>
      <c r="T4887" s="8"/>
      <c r="U4887" s="8"/>
      <c r="V4887" s="9"/>
      <c r="W4887" s="8"/>
      <c r="X4887" s="8"/>
      <c r="Y4887" s="9"/>
      <c r="Z4887" s="8"/>
      <c r="AA4887" s="8"/>
      <c r="AB4887" s="9"/>
      <c r="AC4887" s="8"/>
      <c r="AD4887" s="8"/>
      <c r="AE4887" s="9"/>
      <c r="AF4887" s="8"/>
      <c r="AG4887" s="8"/>
      <c r="AH4887" s="9"/>
      <c r="AI4887" s="13"/>
      <c r="AJ4887" s="8"/>
      <c r="AK4887" s="8"/>
      <c r="AL4887" s="8"/>
      <c r="AM4887" s="3"/>
    </row>
    <row r="4888" spans="1:39" s="10" customFormat="1" ht="18.95" customHeight="1" x14ac:dyDescent="0.25">
      <c r="A4888" s="8"/>
      <c r="B4888" s="8"/>
      <c r="C4888" s="8"/>
      <c r="D4888" s="9"/>
      <c r="E4888" s="8"/>
      <c r="F4888" s="8"/>
      <c r="G4888" s="9"/>
      <c r="H4888" s="8"/>
      <c r="I4888" s="8"/>
      <c r="J4888" s="9"/>
      <c r="K4888" s="8"/>
      <c r="L4888" s="8"/>
      <c r="M4888" s="9"/>
      <c r="N4888" s="8"/>
      <c r="O4888" s="8"/>
      <c r="P4888" s="9"/>
      <c r="Q4888" s="8"/>
      <c r="R4888" s="8"/>
      <c r="S4888" s="9"/>
      <c r="T4888" s="8"/>
      <c r="U4888" s="8"/>
      <c r="V4888" s="9"/>
      <c r="W4888" s="8"/>
      <c r="X4888" s="8"/>
      <c r="Y4888" s="9"/>
      <c r="Z4888" s="8"/>
      <c r="AA4888" s="8"/>
      <c r="AB4888" s="9"/>
      <c r="AC4888" s="8"/>
      <c r="AD4888" s="8"/>
      <c r="AE4888" s="9"/>
      <c r="AF4888" s="8"/>
      <c r="AG4888" s="8"/>
      <c r="AH4888" s="9"/>
      <c r="AI4888" s="13"/>
      <c r="AJ4888" s="8"/>
      <c r="AK4888" s="8"/>
      <c r="AL4888" s="8"/>
      <c r="AM4888" s="3"/>
    </row>
    <row r="4889" spans="1:39" s="10" customFormat="1" ht="18.95" customHeight="1" x14ac:dyDescent="0.25">
      <c r="A4889" s="8"/>
      <c r="B4889" s="8"/>
      <c r="C4889" s="8"/>
      <c r="D4889" s="9"/>
      <c r="E4889" s="8"/>
      <c r="F4889" s="8"/>
      <c r="G4889" s="9"/>
      <c r="H4889" s="8"/>
      <c r="I4889" s="8"/>
      <c r="J4889" s="9"/>
      <c r="K4889" s="8"/>
      <c r="L4889" s="8"/>
      <c r="M4889" s="9"/>
      <c r="N4889" s="8"/>
      <c r="O4889" s="8"/>
      <c r="P4889" s="9"/>
      <c r="Q4889" s="8"/>
      <c r="R4889" s="8"/>
      <c r="S4889" s="9"/>
      <c r="T4889" s="8"/>
      <c r="U4889" s="8"/>
      <c r="V4889" s="9"/>
      <c r="W4889" s="8"/>
      <c r="X4889" s="8"/>
      <c r="Y4889" s="9"/>
      <c r="Z4889" s="8"/>
      <c r="AA4889" s="8"/>
      <c r="AB4889" s="9"/>
      <c r="AC4889" s="8"/>
      <c r="AD4889" s="8"/>
      <c r="AE4889" s="9"/>
      <c r="AF4889" s="8"/>
      <c r="AG4889" s="8"/>
      <c r="AH4889" s="9"/>
      <c r="AI4889" s="13"/>
      <c r="AJ4889" s="8"/>
      <c r="AK4889" s="8"/>
      <c r="AL4889" s="8"/>
      <c r="AM4889" s="3"/>
    </row>
    <row r="4890" spans="1:39" s="10" customFormat="1" ht="18.95" customHeight="1" x14ac:dyDescent="0.25">
      <c r="A4890" s="8"/>
      <c r="B4890" s="8"/>
      <c r="C4890" s="8"/>
      <c r="D4890" s="9"/>
      <c r="E4890" s="8"/>
      <c r="F4890" s="8"/>
      <c r="G4890" s="9"/>
      <c r="H4890" s="8"/>
      <c r="I4890" s="8"/>
      <c r="J4890" s="9"/>
      <c r="K4890" s="8"/>
      <c r="L4890" s="8"/>
      <c r="M4890" s="9"/>
      <c r="N4890" s="8"/>
      <c r="O4890" s="8"/>
      <c r="P4890" s="9"/>
      <c r="Q4890" s="8"/>
      <c r="R4890" s="8"/>
      <c r="S4890" s="9"/>
      <c r="T4890" s="8"/>
      <c r="U4890" s="8"/>
      <c r="V4890" s="9"/>
      <c r="W4890" s="8"/>
      <c r="X4890" s="8"/>
      <c r="Y4890" s="9"/>
      <c r="Z4890" s="8"/>
      <c r="AA4890" s="8"/>
      <c r="AB4890" s="9"/>
      <c r="AC4890" s="8"/>
      <c r="AD4890" s="8"/>
      <c r="AE4890" s="9"/>
      <c r="AF4890" s="8"/>
      <c r="AG4890" s="8"/>
      <c r="AH4890" s="9"/>
      <c r="AI4890" s="13"/>
      <c r="AJ4890" s="8"/>
      <c r="AK4890" s="8"/>
      <c r="AL4890" s="8"/>
      <c r="AM4890" s="3"/>
    </row>
    <row r="4891" spans="1:39" s="10" customFormat="1" ht="18.95" customHeight="1" x14ac:dyDescent="0.25">
      <c r="A4891" s="8"/>
      <c r="B4891" s="8"/>
      <c r="C4891" s="8"/>
      <c r="D4891" s="9"/>
      <c r="E4891" s="8"/>
      <c r="F4891" s="8"/>
      <c r="G4891" s="9"/>
      <c r="H4891" s="8"/>
      <c r="I4891" s="8"/>
      <c r="J4891" s="9"/>
      <c r="K4891" s="8"/>
      <c r="L4891" s="8"/>
      <c r="M4891" s="9"/>
      <c r="N4891" s="8"/>
      <c r="O4891" s="8"/>
      <c r="P4891" s="9"/>
      <c r="Q4891" s="8"/>
      <c r="R4891" s="8"/>
      <c r="S4891" s="9"/>
      <c r="T4891" s="8"/>
      <c r="U4891" s="8"/>
      <c r="V4891" s="9"/>
      <c r="W4891" s="8"/>
      <c r="X4891" s="8"/>
      <c r="Y4891" s="9"/>
      <c r="Z4891" s="8"/>
      <c r="AA4891" s="8"/>
      <c r="AB4891" s="9"/>
      <c r="AC4891" s="8"/>
      <c r="AD4891" s="8"/>
      <c r="AE4891" s="9"/>
      <c r="AF4891" s="8"/>
      <c r="AG4891" s="8"/>
      <c r="AH4891" s="9"/>
      <c r="AI4891" s="13"/>
      <c r="AJ4891" s="8"/>
      <c r="AK4891" s="8"/>
      <c r="AL4891" s="8"/>
      <c r="AM4891" s="3"/>
    </row>
    <row r="4892" spans="1:39" s="10" customFormat="1" ht="18.95" customHeight="1" x14ac:dyDescent="0.25">
      <c r="A4892" s="8"/>
      <c r="B4892" s="8"/>
      <c r="C4892" s="8"/>
      <c r="D4892" s="9"/>
      <c r="E4892" s="8"/>
      <c r="F4892" s="8"/>
      <c r="G4892" s="9"/>
      <c r="H4892" s="8"/>
      <c r="I4892" s="8"/>
      <c r="J4892" s="9"/>
      <c r="K4892" s="8"/>
      <c r="L4892" s="8"/>
      <c r="M4892" s="9"/>
      <c r="N4892" s="8"/>
      <c r="O4892" s="8"/>
      <c r="P4892" s="9"/>
      <c r="Q4892" s="8"/>
      <c r="R4892" s="8"/>
      <c r="S4892" s="9"/>
      <c r="T4892" s="8"/>
      <c r="U4892" s="8"/>
      <c r="V4892" s="9"/>
      <c r="W4892" s="8"/>
      <c r="X4892" s="8"/>
      <c r="Y4892" s="9"/>
      <c r="Z4892" s="8"/>
      <c r="AA4892" s="8"/>
      <c r="AB4892" s="9"/>
      <c r="AC4892" s="8"/>
      <c r="AD4892" s="8"/>
      <c r="AE4892" s="9"/>
      <c r="AF4892" s="8"/>
      <c r="AG4892" s="8"/>
      <c r="AH4892" s="9"/>
      <c r="AI4892" s="13"/>
      <c r="AJ4892" s="8"/>
      <c r="AK4892" s="8"/>
      <c r="AL4892" s="8"/>
      <c r="AM4892" s="3"/>
    </row>
    <row r="4893" spans="1:39" s="10" customFormat="1" ht="18.95" customHeight="1" x14ac:dyDescent="0.25">
      <c r="A4893" s="8"/>
      <c r="B4893" s="8"/>
      <c r="C4893" s="8"/>
      <c r="D4893" s="9"/>
      <c r="E4893" s="8"/>
      <c r="F4893" s="8"/>
      <c r="G4893" s="9"/>
      <c r="H4893" s="8"/>
      <c r="I4893" s="8"/>
      <c r="J4893" s="9"/>
      <c r="K4893" s="8"/>
      <c r="L4893" s="8"/>
      <c r="M4893" s="9"/>
      <c r="N4893" s="8"/>
      <c r="O4893" s="8"/>
      <c r="P4893" s="9"/>
      <c r="Q4893" s="8"/>
      <c r="R4893" s="8"/>
      <c r="S4893" s="9"/>
      <c r="T4893" s="8"/>
      <c r="U4893" s="8"/>
      <c r="V4893" s="9"/>
      <c r="W4893" s="8"/>
      <c r="X4893" s="8"/>
      <c r="Y4893" s="9"/>
      <c r="Z4893" s="8"/>
      <c r="AA4893" s="8"/>
      <c r="AB4893" s="9"/>
      <c r="AC4893" s="8"/>
      <c r="AD4893" s="8"/>
      <c r="AE4893" s="9"/>
      <c r="AF4893" s="8"/>
      <c r="AG4893" s="8"/>
      <c r="AH4893" s="9"/>
      <c r="AI4893" s="13"/>
      <c r="AJ4893" s="8"/>
      <c r="AK4893" s="8"/>
      <c r="AL4893" s="8"/>
      <c r="AM4893" s="3"/>
    </row>
    <row r="4894" spans="1:39" s="10" customFormat="1" ht="18.95" customHeight="1" x14ac:dyDescent="0.25">
      <c r="A4894" s="8"/>
      <c r="B4894" s="8"/>
      <c r="C4894" s="8"/>
      <c r="D4894" s="9"/>
      <c r="E4894" s="8"/>
      <c r="F4894" s="8"/>
      <c r="G4894" s="9"/>
      <c r="H4894" s="8"/>
      <c r="I4894" s="8"/>
      <c r="J4894" s="9"/>
      <c r="K4894" s="8"/>
      <c r="L4894" s="8"/>
      <c r="M4894" s="9"/>
      <c r="N4894" s="8"/>
      <c r="O4894" s="8"/>
      <c r="P4894" s="9"/>
      <c r="Q4894" s="8"/>
      <c r="R4894" s="8"/>
      <c r="S4894" s="9"/>
      <c r="T4894" s="8"/>
      <c r="U4894" s="8"/>
      <c r="V4894" s="9"/>
      <c r="W4894" s="8"/>
      <c r="X4894" s="8"/>
      <c r="Y4894" s="9"/>
      <c r="Z4894" s="8"/>
      <c r="AA4894" s="8"/>
      <c r="AB4894" s="9"/>
      <c r="AC4894" s="8"/>
      <c r="AD4894" s="8"/>
      <c r="AE4894" s="9"/>
      <c r="AF4894" s="8"/>
      <c r="AG4894" s="8"/>
      <c r="AH4894" s="9"/>
      <c r="AI4894" s="13"/>
      <c r="AJ4894" s="8"/>
      <c r="AK4894" s="8"/>
      <c r="AL4894" s="8"/>
      <c r="AM4894" s="3"/>
    </row>
    <row r="4895" spans="1:39" s="10" customFormat="1" ht="18.95" customHeight="1" x14ac:dyDescent="0.25">
      <c r="A4895" s="8"/>
      <c r="B4895" s="8"/>
      <c r="C4895" s="8"/>
      <c r="D4895" s="9"/>
      <c r="E4895" s="8"/>
      <c r="F4895" s="8"/>
      <c r="G4895" s="9"/>
      <c r="H4895" s="8"/>
      <c r="I4895" s="8"/>
      <c r="J4895" s="9"/>
      <c r="K4895" s="8"/>
      <c r="L4895" s="8"/>
      <c r="M4895" s="9"/>
      <c r="N4895" s="8"/>
      <c r="O4895" s="8"/>
      <c r="P4895" s="9"/>
      <c r="Q4895" s="8"/>
      <c r="R4895" s="8"/>
      <c r="S4895" s="9"/>
      <c r="T4895" s="8"/>
      <c r="U4895" s="8"/>
      <c r="V4895" s="9"/>
      <c r="W4895" s="8"/>
      <c r="X4895" s="8"/>
      <c r="Y4895" s="9"/>
      <c r="Z4895" s="8"/>
      <c r="AA4895" s="8"/>
      <c r="AB4895" s="9"/>
      <c r="AC4895" s="8"/>
      <c r="AD4895" s="8"/>
      <c r="AE4895" s="9"/>
      <c r="AF4895" s="8"/>
      <c r="AG4895" s="8"/>
      <c r="AH4895" s="9"/>
      <c r="AI4895" s="13"/>
      <c r="AJ4895" s="8"/>
      <c r="AK4895" s="8"/>
      <c r="AL4895" s="8"/>
      <c r="AM4895" s="3"/>
    </row>
    <row r="4896" spans="1:39" s="10" customFormat="1" ht="18.95" customHeight="1" x14ac:dyDescent="0.25">
      <c r="A4896" s="8"/>
      <c r="B4896" s="8"/>
      <c r="C4896" s="8"/>
      <c r="D4896" s="9"/>
      <c r="E4896" s="8"/>
      <c r="F4896" s="8"/>
      <c r="G4896" s="9"/>
      <c r="H4896" s="8"/>
      <c r="I4896" s="8"/>
      <c r="J4896" s="9"/>
      <c r="K4896" s="8"/>
      <c r="L4896" s="8"/>
      <c r="M4896" s="9"/>
      <c r="N4896" s="8"/>
      <c r="O4896" s="8"/>
      <c r="P4896" s="9"/>
      <c r="Q4896" s="8"/>
      <c r="R4896" s="8"/>
      <c r="S4896" s="9"/>
      <c r="T4896" s="8"/>
      <c r="U4896" s="8"/>
      <c r="V4896" s="9"/>
      <c r="W4896" s="8"/>
      <c r="X4896" s="8"/>
      <c r="Y4896" s="9"/>
      <c r="Z4896" s="8"/>
      <c r="AA4896" s="8"/>
      <c r="AB4896" s="9"/>
      <c r="AC4896" s="8"/>
      <c r="AD4896" s="8"/>
      <c r="AE4896" s="9"/>
      <c r="AF4896" s="8"/>
      <c r="AG4896" s="8"/>
      <c r="AH4896" s="9"/>
      <c r="AI4896" s="13"/>
      <c r="AJ4896" s="8"/>
      <c r="AK4896" s="8"/>
      <c r="AL4896" s="8"/>
      <c r="AM4896" s="3"/>
    </row>
    <row r="4897" spans="1:39" s="10" customFormat="1" ht="18.95" customHeight="1" x14ac:dyDescent="0.25">
      <c r="A4897" s="8"/>
      <c r="B4897" s="8"/>
      <c r="C4897" s="8"/>
      <c r="D4897" s="9"/>
      <c r="E4897" s="8"/>
      <c r="F4897" s="8"/>
      <c r="G4897" s="9"/>
      <c r="H4897" s="8"/>
      <c r="I4897" s="8"/>
      <c r="J4897" s="9"/>
      <c r="K4897" s="8"/>
      <c r="L4897" s="8"/>
      <c r="M4897" s="9"/>
      <c r="N4897" s="8"/>
      <c r="O4897" s="8"/>
      <c r="P4897" s="9"/>
      <c r="Q4897" s="8"/>
      <c r="R4897" s="8"/>
      <c r="S4897" s="9"/>
      <c r="T4897" s="8"/>
      <c r="U4897" s="8"/>
      <c r="V4897" s="9"/>
      <c r="W4897" s="8"/>
      <c r="X4897" s="8"/>
      <c r="Y4897" s="9"/>
      <c r="Z4897" s="8"/>
      <c r="AA4897" s="8"/>
      <c r="AB4897" s="9"/>
      <c r="AC4897" s="8"/>
      <c r="AD4897" s="8"/>
      <c r="AE4897" s="9"/>
      <c r="AF4897" s="8"/>
      <c r="AG4897" s="8"/>
      <c r="AH4897" s="9"/>
      <c r="AI4897" s="13"/>
      <c r="AJ4897" s="8"/>
      <c r="AK4897" s="8"/>
      <c r="AL4897" s="8"/>
      <c r="AM4897" s="3"/>
    </row>
    <row r="4898" spans="1:39" s="10" customFormat="1" ht="18.95" customHeight="1" x14ac:dyDescent="0.25">
      <c r="A4898" s="8"/>
      <c r="B4898" s="8"/>
      <c r="C4898" s="8"/>
      <c r="D4898" s="9"/>
      <c r="E4898" s="8"/>
      <c r="F4898" s="8"/>
      <c r="G4898" s="9"/>
      <c r="H4898" s="8"/>
      <c r="I4898" s="8"/>
      <c r="J4898" s="9"/>
      <c r="K4898" s="8"/>
      <c r="L4898" s="8"/>
      <c r="M4898" s="9"/>
      <c r="N4898" s="8"/>
      <c r="O4898" s="8"/>
      <c r="P4898" s="9"/>
      <c r="Q4898" s="8"/>
      <c r="R4898" s="8"/>
      <c r="S4898" s="9"/>
      <c r="T4898" s="8"/>
      <c r="U4898" s="8"/>
      <c r="V4898" s="9"/>
      <c r="W4898" s="8"/>
      <c r="X4898" s="8"/>
      <c r="Y4898" s="9"/>
      <c r="Z4898" s="8"/>
      <c r="AA4898" s="8"/>
      <c r="AB4898" s="9"/>
      <c r="AC4898" s="8"/>
      <c r="AD4898" s="8"/>
      <c r="AE4898" s="9"/>
      <c r="AF4898" s="8"/>
      <c r="AG4898" s="8"/>
      <c r="AH4898" s="9"/>
      <c r="AI4898" s="13"/>
      <c r="AJ4898" s="8"/>
      <c r="AK4898" s="8"/>
      <c r="AL4898" s="8"/>
      <c r="AM4898" s="3"/>
    </row>
    <row r="4899" spans="1:39" s="10" customFormat="1" ht="18.95" customHeight="1" x14ac:dyDescent="0.25">
      <c r="A4899" s="8"/>
      <c r="B4899" s="8"/>
      <c r="C4899" s="8"/>
      <c r="D4899" s="9"/>
      <c r="E4899" s="8"/>
      <c r="F4899" s="8"/>
      <c r="G4899" s="9"/>
      <c r="H4899" s="8"/>
      <c r="I4899" s="8"/>
      <c r="J4899" s="9"/>
      <c r="K4899" s="8"/>
      <c r="L4899" s="8"/>
      <c r="M4899" s="9"/>
      <c r="N4899" s="8"/>
      <c r="O4899" s="8"/>
      <c r="P4899" s="9"/>
      <c r="Q4899" s="8"/>
      <c r="R4899" s="8"/>
      <c r="S4899" s="9"/>
      <c r="T4899" s="8"/>
      <c r="U4899" s="8"/>
      <c r="V4899" s="9"/>
      <c r="W4899" s="8"/>
      <c r="X4899" s="8"/>
      <c r="Y4899" s="9"/>
      <c r="Z4899" s="8"/>
      <c r="AA4899" s="8"/>
      <c r="AB4899" s="9"/>
      <c r="AC4899" s="8"/>
      <c r="AD4899" s="8"/>
      <c r="AE4899" s="9"/>
      <c r="AF4899" s="8"/>
      <c r="AG4899" s="8"/>
      <c r="AH4899" s="9"/>
      <c r="AI4899" s="13"/>
      <c r="AJ4899" s="8"/>
      <c r="AK4899" s="8"/>
      <c r="AL4899" s="8"/>
      <c r="AM4899" s="3"/>
    </row>
    <row r="4900" spans="1:39" s="10" customFormat="1" ht="18.95" customHeight="1" x14ac:dyDescent="0.25">
      <c r="A4900" s="8"/>
      <c r="B4900" s="8"/>
      <c r="C4900" s="8"/>
      <c r="D4900" s="9"/>
      <c r="E4900" s="8"/>
      <c r="F4900" s="8"/>
      <c r="G4900" s="9"/>
      <c r="H4900" s="8"/>
      <c r="I4900" s="8"/>
      <c r="J4900" s="9"/>
      <c r="K4900" s="8"/>
      <c r="L4900" s="8"/>
      <c r="M4900" s="9"/>
      <c r="N4900" s="8"/>
      <c r="O4900" s="8"/>
      <c r="P4900" s="9"/>
      <c r="Q4900" s="8"/>
      <c r="R4900" s="8"/>
      <c r="S4900" s="9"/>
      <c r="T4900" s="8"/>
      <c r="U4900" s="8"/>
      <c r="V4900" s="9"/>
      <c r="W4900" s="8"/>
      <c r="X4900" s="8"/>
      <c r="Y4900" s="9"/>
      <c r="Z4900" s="8"/>
      <c r="AA4900" s="8"/>
      <c r="AB4900" s="9"/>
      <c r="AC4900" s="8"/>
      <c r="AD4900" s="8"/>
      <c r="AE4900" s="9"/>
      <c r="AF4900" s="8"/>
      <c r="AG4900" s="8"/>
      <c r="AH4900" s="9"/>
      <c r="AI4900" s="13"/>
      <c r="AJ4900" s="8"/>
      <c r="AK4900" s="8"/>
      <c r="AL4900" s="8"/>
      <c r="AM4900" s="3"/>
    </row>
    <row r="4901" spans="1:39" s="10" customFormat="1" ht="18.95" customHeight="1" x14ac:dyDescent="0.25">
      <c r="A4901" s="8"/>
      <c r="B4901" s="8"/>
      <c r="C4901" s="8"/>
      <c r="D4901" s="9"/>
      <c r="E4901" s="8"/>
      <c r="F4901" s="8"/>
      <c r="G4901" s="9"/>
      <c r="H4901" s="8"/>
      <c r="I4901" s="8"/>
      <c r="J4901" s="9"/>
      <c r="K4901" s="8"/>
      <c r="L4901" s="8"/>
      <c r="M4901" s="9"/>
      <c r="N4901" s="8"/>
      <c r="O4901" s="8"/>
      <c r="P4901" s="9"/>
      <c r="Q4901" s="8"/>
      <c r="R4901" s="8"/>
      <c r="S4901" s="9"/>
      <c r="T4901" s="8"/>
      <c r="U4901" s="8"/>
      <c r="V4901" s="9"/>
      <c r="W4901" s="8"/>
      <c r="X4901" s="8"/>
      <c r="Y4901" s="9"/>
      <c r="Z4901" s="8"/>
      <c r="AA4901" s="8"/>
      <c r="AB4901" s="9"/>
      <c r="AC4901" s="8"/>
      <c r="AD4901" s="8"/>
      <c r="AE4901" s="9"/>
      <c r="AF4901" s="8"/>
      <c r="AG4901" s="8"/>
      <c r="AH4901" s="9"/>
      <c r="AI4901" s="13"/>
      <c r="AJ4901" s="8"/>
      <c r="AK4901" s="8"/>
      <c r="AL4901" s="8"/>
      <c r="AM4901" s="3"/>
    </row>
    <row r="4902" spans="1:39" s="10" customFormat="1" ht="18.95" customHeight="1" x14ac:dyDescent="0.25">
      <c r="A4902" s="8"/>
      <c r="B4902" s="8"/>
      <c r="C4902" s="8"/>
      <c r="D4902" s="9"/>
      <c r="E4902" s="8"/>
      <c r="F4902" s="8"/>
      <c r="G4902" s="9"/>
      <c r="H4902" s="8"/>
      <c r="I4902" s="8"/>
      <c r="J4902" s="9"/>
      <c r="K4902" s="8"/>
      <c r="L4902" s="8"/>
      <c r="M4902" s="9"/>
      <c r="N4902" s="8"/>
      <c r="O4902" s="8"/>
      <c r="P4902" s="9"/>
      <c r="Q4902" s="8"/>
      <c r="R4902" s="8"/>
      <c r="S4902" s="9"/>
      <c r="T4902" s="8"/>
      <c r="U4902" s="8"/>
      <c r="V4902" s="9"/>
      <c r="W4902" s="8"/>
      <c r="X4902" s="8"/>
      <c r="Y4902" s="9"/>
      <c r="Z4902" s="8"/>
      <c r="AA4902" s="8"/>
      <c r="AB4902" s="9"/>
      <c r="AC4902" s="8"/>
      <c r="AD4902" s="8"/>
      <c r="AE4902" s="9"/>
      <c r="AF4902" s="8"/>
      <c r="AG4902" s="8"/>
      <c r="AH4902" s="9"/>
      <c r="AI4902" s="13"/>
      <c r="AJ4902" s="8"/>
      <c r="AK4902" s="8"/>
      <c r="AL4902" s="8"/>
      <c r="AM4902" s="3"/>
    </row>
    <row r="4903" spans="1:39" s="10" customFormat="1" ht="18.95" customHeight="1" x14ac:dyDescent="0.25">
      <c r="A4903" s="8"/>
      <c r="B4903" s="8"/>
      <c r="C4903" s="8"/>
      <c r="D4903" s="9"/>
      <c r="E4903" s="8"/>
      <c r="F4903" s="8"/>
      <c r="G4903" s="9"/>
      <c r="H4903" s="8"/>
      <c r="I4903" s="8"/>
      <c r="J4903" s="9"/>
      <c r="K4903" s="8"/>
      <c r="L4903" s="8"/>
      <c r="M4903" s="9"/>
      <c r="N4903" s="8"/>
      <c r="O4903" s="8"/>
      <c r="P4903" s="9"/>
      <c r="Q4903" s="8"/>
      <c r="R4903" s="8"/>
      <c r="S4903" s="9"/>
      <c r="T4903" s="8"/>
      <c r="U4903" s="8"/>
      <c r="V4903" s="9"/>
      <c r="W4903" s="8"/>
      <c r="X4903" s="8"/>
      <c r="Y4903" s="9"/>
      <c r="Z4903" s="8"/>
      <c r="AA4903" s="8"/>
      <c r="AB4903" s="9"/>
      <c r="AC4903" s="8"/>
      <c r="AD4903" s="8"/>
      <c r="AE4903" s="9"/>
      <c r="AF4903" s="8"/>
      <c r="AG4903" s="8"/>
      <c r="AH4903" s="9"/>
      <c r="AI4903" s="13"/>
      <c r="AJ4903" s="8"/>
      <c r="AK4903" s="8"/>
      <c r="AL4903" s="8"/>
      <c r="AM4903" s="3"/>
    </row>
    <row r="4904" spans="1:39" s="10" customFormat="1" ht="18.95" customHeight="1" x14ac:dyDescent="0.25">
      <c r="A4904" s="8"/>
      <c r="B4904" s="8"/>
      <c r="C4904" s="8"/>
      <c r="D4904" s="9"/>
      <c r="E4904" s="8"/>
      <c r="F4904" s="8"/>
      <c r="G4904" s="9"/>
      <c r="H4904" s="8"/>
      <c r="I4904" s="8"/>
      <c r="J4904" s="9"/>
      <c r="K4904" s="8"/>
      <c r="L4904" s="8"/>
      <c r="M4904" s="9"/>
      <c r="N4904" s="8"/>
      <c r="O4904" s="8"/>
      <c r="P4904" s="9"/>
      <c r="Q4904" s="8"/>
      <c r="R4904" s="8"/>
      <c r="S4904" s="9"/>
      <c r="T4904" s="8"/>
      <c r="U4904" s="8"/>
      <c r="V4904" s="9"/>
      <c r="W4904" s="8"/>
      <c r="X4904" s="8"/>
      <c r="Y4904" s="9"/>
      <c r="Z4904" s="8"/>
      <c r="AA4904" s="8"/>
      <c r="AB4904" s="9"/>
      <c r="AC4904" s="8"/>
      <c r="AD4904" s="8"/>
      <c r="AE4904" s="9"/>
      <c r="AF4904" s="8"/>
      <c r="AG4904" s="8"/>
      <c r="AH4904" s="9"/>
      <c r="AI4904" s="13"/>
      <c r="AJ4904" s="8"/>
      <c r="AK4904" s="8"/>
      <c r="AL4904" s="8"/>
      <c r="AM4904" s="3"/>
    </row>
    <row r="4905" spans="1:39" s="10" customFormat="1" ht="18.95" customHeight="1" x14ac:dyDescent="0.25">
      <c r="A4905" s="8"/>
      <c r="B4905" s="8"/>
      <c r="C4905" s="8"/>
      <c r="D4905" s="9"/>
      <c r="E4905" s="8"/>
      <c r="F4905" s="8"/>
      <c r="G4905" s="9"/>
      <c r="H4905" s="8"/>
      <c r="I4905" s="8"/>
      <c r="J4905" s="9"/>
      <c r="K4905" s="8"/>
      <c r="L4905" s="8"/>
      <c r="M4905" s="9"/>
      <c r="N4905" s="8"/>
      <c r="O4905" s="8"/>
      <c r="P4905" s="9"/>
      <c r="Q4905" s="8"/>
      <c r="R4905" s="8"/>
      <c r="S4905" s="9"/>
      <c r="T4905" s="8"/>
      <c r="U4905" s="8"/>
      <c r="V4905" s="9"/>
      <c r="W4905" s="8"/>
      <c r="X4905" s="8"/>
      <c r="Y4905" s="9"/>
      <c r="Z4905" s="8"/>
      <c r="AA4905" s="8"/>
      <c r="AB4905" s="9"/>
      <c r="AC4905" s="8"/>
      <c r="AD4905" s="8"/>
      <c r="AE4905" s="9"/>
      <c r="AF4905" s="8"/>
      <c r="AG4905" s="8"/>
      <c r="AH4905" s="9"/>
      <c r="AI4905" s="13"/>
      <c r="AJ4905" s="8"/>
      <c r="AK4905" s="8"/>
      <c r="AL4905" s="8"/>
      <c r="AM4905" s="3"/>
    </row>
    <row r="4906" spans="1:39" s="10" customFormat="1" ht="18.95" customHeight="1" x14ac:dyDescent="0.25">
      <c r="A4906" s="8"/>
      <c r="B4906" s="8"/>
      <c r="C4906" s="8"/>
      <c r="D4906" s="9"/>
      <c r="E4906" s="8"/>
      <c r="F4906" s="8"/>
      <c r="G4906" s="9"/>
      <c r="H4906" s="8"/>
      <c r="I4906" s="8"/>
      <c r="J4906" s="9"/>
      <c r="K4906" s="8"/>
      <c r="L4906" s="8"/>
      <c r="M4906" s="9"/>
      <c r="N4906" s="8"/>
      <c r="O4906" s="8"/>
      <c r="P4906" s="9"/>
      <c r="Q4906" s="8"/>
      <c r="R4906" s="8"/>
      <c r="S4906" s="9"/>
      <c r="T4906" s="8"/>
      <c r="U4906" s="8"/>
      <c r="V4906" s="9"/>
      <c r="W4906" s="8"/>
      <c r="X4906" s="8"/>
      <c r="Y4906" s="9"/>
      <c r="Z4906" s="8"/>
      <c r="AA4906" s="8"/>
      <c r="AB4906" s="9"/>
      <c r="AC4906" s="8"/>
      <c r="AD4906" s="8"/>
      <c r="AE4906" s="9"/>
      <c r="AF4906" s="8"/>
      <c r="AG4906" s="8"/>
      <c r="AH4906" s="9"/>
      <c r="AI4906" s="13"/>
      <c r="AJ4906" s="8"/>
      <c r="AK4906" s="8"/>
      <c r="AL4906" s="8"/>
      <c r="AM4906" s="3"/>
    </row>
    <row r="4907" spans="1:39" s="10" customFormat="1" ht="18.95" customHeight="1" x14ac:dyDescent="0.25">
      <c r="A4907" s="8"/>
      <c r="B4907" s="8"/>
      <c r="C4907" s="8"/>
      <c r="D4907" s="9"/>
      <c r="E4907" s="8"/>
      <c r="F4907" s="8"/>
      <c r="G4907" s="9"/>
      <c r="H4907" s="8"/>
      <c r="I4907" s="8"/>
      <c r="J4907" s="9"/>
      <c r="K4907" s="8"/>
      <c r="L4907" s="8"/>
      <c r="M4907" s="9"/>
      <c r="N4907" s="8"/>
      <c r="O4907" s="8"/>
      <c r="P4907" s="9"/>
      <c r="Q4907" s="8"/>
      <c r="R4907" s="8"/>
      <c r="S4907" s="9"/>
      <c r="T4907" s="8"/>
      <c r="U4907" s="8"/>
      <c r="V4907" s="9"/>
      <c r="W4907" s="8"/>
      <c r="X4907" s="8"/>
      <c r="Y4907" s="9"/>
      <c r="Z4907" s="8"/>
      <c r="AA4907" s="8"/>
      <c r="AB4907" s="9"/>
      <c r="AC4907" s="8"/>
      <c r="AD4907" s="8"/>
      <c r="AE4907" s="9"/>
      <c r="AF4907" s="8"/>
      <c r="AG4907" s="8"/>
      <c r="AH4907" s="9"/>
      <c r="AI4907" s="13"/>
      <c r="AJ4907" s="8"/>
      <c r="AK4907" s="8"/>
      <c r="AL4907" s="8"/>
      <c r="AM4907" s="3"/>
    </row>
    <row r="4908" spans="1:39" s="10" customFormat="1" ht="18.95" customHeight="1" x14ac:dyDescent="0.25">
      <c r="A4908" s="8"/>
      <c r="B4908" s="8"/>
      <c r="C4908" s="8"/>
      <c r="D4908" s="9"/>
      <c r="E4908" s="8"/>
      <c r="F4908" s="8"/>
      <c r="G4908" s="9"/>
      <c r="H4908" s="8"/>
      <c r="I4908" s="8"/>
      <c r="J4908" s="9"/>
      <c r="K4908" s="8"/>
      <c r="L4908" s="8"/>
      <c r="M4908" s="9"/>
      <c r="N4908" s="8"/>
      <c r="O4908" s="8"/>
      <c r="P4908" s="9"/>
      <c r="Q4908" s="8"/>
      <c r="R4908" s="8"/>
      <c r="S4908" s="9"/>
      <c r="T4908" s="8"/>
      <c r="U4908" s="8"/>
      <c r="V4908" s="9"/>
      <c r="W4908" s="8"/>
      <c r="X4908" s="8"/>
      <c r="Y4908" s="9"/>
      <c r="Z4908" s="8"/>
      <c r="AA4908" s="8"/>
      <c r="AB4908" s="9"/>
      <c r="AC4908" s="8"/>
      <c r="AD4908" s="8"/>
      <c r="AE4908" s="9"/>
      <c r="AF4908" s="8"/>
      <c r="AG4908" s="8"/>
      <c r="AH4908" s="9"/>
      <c r="AI4908" s="13"/>
      <c r="AJ4908" s="8"/>
      <c r="AK4908" s="8"/>
      <c r="AL4908" s="8"/>
      <c r="AM4908" s="3"/>
    </row>
    <row r="4909" spans="1:39" s="10" customFormat="1" ht="18.95" customHeight="1" x14ac:dyDescent="0.25">
      <c r="A4909" s="8"/>
      <c r="B4909" s="8"/>
      <c r="C4909" s="8"/>
      <c r="D4909" s="9"/>
      <c r="E4909" s="8"/>
      <c r="F4909" s="8"/>
      <c r="G4909" s="9"/>
      <c r="H4909" s="8"/>
      <c r="I4909" s="8"/>
      <c r="J4909" s="9"/>
      <c r="K4909" s="8"/>
      <c r="L4909" s="8"/>
      <c r="M4909" s="9"/>
      <c r="N4909" s="8"/>
      <c r="O4909" s="8"/>
      <c r="P4909" s="9"/>
      <c r="Q4909" s="8"/>
      <c r="R4909" s="8"/>
      <c r="S4909" s="9"/>
      <c r="T4909" s="8"/>
      <c r="U4909" s="8"/>
      <c r="V4909" s="9"/>
      <c r="W4909" s="8"/>
      <c r="X4909" s="8"/>
      <c r="Y4909" s="9"/>
      <c r="Z4909" s="8"/>
      <c r="AA4909" s="8"/>
      <c r="AB4909" s="9"/>
      <c r="AC4909" s="8"/>
      <c r="AD4909" s="8"/>
      <c r="AE4909" s="9"/>
      <c r="AF4909" s="8"/>
      <c r="AG4909" s="8"/>
      <c r="AH4909" s="9"/>
      <c r="AI4909" s="13"/>
      <c r="AJ4909" s="8"/>
      <c r="AK4909" s="8"/>
      <c r="AL4909" s="8"/>
      <c r="AM4909" s="3"/>
    </row>
    <row r="4910" spans="1:39" s="10" customFormat="1" ht="18.95" customHeight="1" x14ac:dyDescent="0.25">
      <c r="A4910" s="8"/>
      <c r="B4910" s="8"/>
      <c r="C4910" s="8"/>
      <c r="D4910" s="9"/>
      <c r="E4910" s="8"/>
      <c r="F4910" s="8"/>
      <c r="G4910" s="9"/>
      <c r="H4910" s="8"/>
      <c r="I4910" s="8"/>
      <c r="J4910" s="9"/>
      <c r="K4910" s="8"/>
      <c r="L4910" s="8"/>
      <c r="M4910" s="9"/>
      <c r="N4910" s="8"/>
      <c r="O4910" s="8"/>
      <c r="P4910" s="9"/>
      <c r="Q4910" s="8"/>
      <c r="R4910" s="8"/>
      <c r="S4910" s="9"/>
      <c r="T4910" s="8"/>
      <c r="U4910" s="8"/>
      <c r="V4910" s="9"/>
      <c r="W4910" s="8"/>
      <c r="X4910" s="8"/>
      <c r="Y4910" s="9"/>
      <c r="Z4910" s="8"/>
      <c r="AA4910" s="8"/>
      <c r="AB4910" s="9"/>
      <c r="AC4910" s="8"/>
      <c r="AD4910" s="8"/>
      <c r="AE4910" s="9"/>
      <c r="AF4910" s="8"/>
      <c r="AG4910" s="8"/>
      <c r="AH4910" s="9"/>
      <c r="AI4910" s="13"/>
      <c r="AJ4910" s="8"/>
      <c r="AK4910" s="8"/>
      <c r="AL4910" s="8"/>
      <c r="AM4910" s="3"/>
    </row>
    <row r="4911" spans="1:39" s="10" customFormat="1" ht="18.95" customHeight="1" x14ac:dyDescent="0.25">
      <c r="A4911" s="8"/>
      <c r="B4911" s="8"/>
      <c r="C4911" s="8"/>
      <c r="D4911" s="9"/>
      <c r="E4911" s="8"/>
      <c r="F4911" s="8"/>
      <c r="G4911" s="9"/>
      <c r="H4911" s="8"/>
      <c r="I4911" s="8"/>
      <c r="J4911" s="9"/>
      <c r="K4911" s="8"/>
      <c r="L4911" s="8"/>
      <c r="M4911" s="9"/>
      <c r="N4911" s="8"/>
      <c r="O4911" s="8"/>
      <c r="P4911" s="9"/>
      <c r="Q4911" s="8"/>
      <c r="R4911" s="8"/>
      <c r="S4911" s="9"/>
      <c r="T4911" s="8"/>
      <c r="U4911" s="8"/>
      <c r="V4911" s="9"/>
      <c r="W4911" s="8"/>
      <c r="X4911" s="8"/>
      <c r="Y4911" s="9"/>
      <c r="Z4911" s="8"/>
      <c r="AA4911" s="8"/>
      <c r="AB4911" s="9"/>
      <c r="AC4911" s="8"/>
      <c r="AD4911" s="8"/>
      <c r="AE4911" s="9"/>
      <c r="AF4911" s="8"/>
      <c r="AG4911" s="8"/>
      <c r="AH4911" s="9"/>
      <c r="AI4911" s="13"/>
      <c r="AJ4911" s="8"/>
      <c r="AK4911" s="8"/>
      <c r="AL4911" s="8"/>
      <c r="AM4911" s="3"/>
    </row>
    <row r="4912" spans="1:39" s="10" customFormat="1" ht="18.95" customHeight="1" x14ac:dyDescent="0.25">
      <c r="A4912" s="8"/>
      <c r="B4912" s="8"/>
      <c r="C4912" s="8"/>
      <c r="D4912" s="9"/>
      <c r="E4912" s="8"/>
      <c r="F4912" s="8"/>
      <c r="G4912" s="9"/>
      <c r="H4912" s="8"/>
      <c r="I4912" s="8"/>
      <c r="J4912" s="9"/>
      <c r="K4912" s="8"/>
      <c r="L4912" s="8"/>
      <c r="M4912" s="9"/>
      <c r="N4912" s="8"/>
      <c r="O4912" s="8"/>
      <c r="P4912" s="9"/>
      <c r="Q4912" s="8"/>
      <c r="R4912" s="8"/>
      <c r="S4912" s="9"/>
      <c r="T4912" s="8"/>
      <c r="U4912" s="8"/>
      <c r="V4912" s="9"/>
      <c r="W4912" s="8"/>
      <c r="X4912" s="8"/>
      <c r="Y4912" s="9"/>
      <c r="Z4912" s="8"/>
      <c r="AA4912" s="8"/>
      <c r="AB4912" s="9"/>
      <c r="AC4912" s="8"/>
      <c r="AD4912" s="8"/>
      <c r="AE4912" s="9"/>
      <c r="AF4912" s="8"/>
      <c r="AG4912" s="8"/>
      <c r="AH4912" s="9"/>
      <c r="AI4912" s="13"/>
      <c r="AJ4912" s="8"/>
      <c r="AK4912" s="8"/>
      <c r="AL4912" s="8"/>
      <c r="AM4912" s="3"/>
    </row>
    <row r="4913" spans="1:39" s="10" customFormat="1" ht="18.95" customHeight="1" x14ac:dyDescent="0.25">
      <c r="A4913" s="8"/>
      <c r="B4913" s="8"/>
      <c r="C4913" s="8"/>
      <c r="D4913" s="9"/>
      <c r="E4913" s="8"/>
      <c r="F4913" s="8"/>
      <c r="G4913" s="9"/>
      <c r="H4913" s="8"/>
      <c r="I4913" s="8"/>
      <c r="J4913" s="9"/>
      <c r="K4913" s="8"/>
      <c r="L4913" s="8"/>
      <c r="M4913" s="9"/>
      <c r="N4913" s="8"/>
      <c r="O4913" s="8"/>
      <c r="P4913" s="9"/>
      <c r="Q4913" s="8"/>
      <c r="R4913" s="8"/>
      <c r="S4913" s="9"/>
      <c r="T4913" s="8"/>
      <c r="U4913" s="8"/>
      <c r="V4913" s="9"/>
      <c r="W4913" s="8"/>
      <c r="X4913" s="8"/>
      <c r="Y4913" s="9"/>
      <c r="Z4913" s="8"/>
      <c r="AA4913" s="8"/>
      <c r="AB4913" s="9"/>
      <c r="AC4913" s="8"/>
      <c r="AD4913" s="8"/>
      <c r="AE4913" s="9"/>
      <c r="AF4913" s="8"/>
      <c r="AG4913" s="8"/>
      <c r="AH4913" s="9"/>
      <c r="AI4913" s="13"/>
      <c r="AJ4913" s="8"/>
      <c r="AK4913" s="8"/>
      <c r="AL4913" s="8"/>
      <c r="AM4913" s="3"/>
    </row>
    <row r="4914" spans="1:39" s="10" customFormat="1" ht="18.95" customHeight="1" x14ac:dyDescent="0.25">
      <c r="A4914" s="8"/>
      <c r="B4914" s="8"/>
      <c r="C4914" s="8"/>
      <c r="D4914" s="9"/>
      <c r="E4914" s="8"/>
      <c r="F4914" s="8"/>
      <c r="G4914" s="9"/>
      <c r="H4914" s="8"/>
      <c r="I4914" s="8"/>
      <c r="J4914" s="9"/>
      <c r="K4914" s="8"/>
      <c r="L4914" s="8"/>
      <c r="M4914" s="9"/>
      <c r="N4914" s="8"/>
      <c r="O4914" s="8"/>
      <c r="P4914" s="9"/>
      <c r="Q4914" s="8"/>
      <c r="R4914" s="8"/>
      <c r="S4914" s="9"/>
      <c r="T4914" s="8"/>
      <c r="U4914" s="8"/>
      <c r="V4914" s="9"/>
      <c r="W4914" s="8"/>
      <c r="X4914" s="8"/>
      <c r="Y4914" s="9"/>
      <c r="Z4914" s="8"/>
      <c r="AA4914" s="8"/>
      <c r="AB4914" s="9"/>
      <c r="AC4914" s="8"/>
      <c r="AD4914" s="8"/>
      <c r="AE4914" s="9"/>
      <c r="AF4914" s="8"/>
      <c r="AG4914" s="8"/>
      <c r="AH4914" s="9"/>
      <c r="AI4914" s="13"/>
      <c r="AJ4914" s="8"/>
      <c r="AK4914" s="8"/>
      <c r="AL4914" s="8"/>
      <c r="AM4914" s="3"/>
    </row>
    <row r="4915" spans="1:39" s="10" customFormat="1" ht="18.95" customHeight="1" x14ac:dyDescent="0.25">
      <c r="A4915" s="8"/>
      <c r="B4915" s="8"/>
      <c r="C4915" s="8"/>
      <c r="D4915" s="9"/>
      <c r="E4915" s="8"/>
      <c r="F4915" s="8"/>
      <c r="G4915" s="9"/>
      <c r="H4915" s="8"/>
      <c r="I4915" s="8"/>
      <c r="J4915" s="9"/>
      <c r="K4915" s="8"/>
      <c r="L4915" s="8"/>
      <c r="M4915" s="9"/>
      <c r="N4915" s="8"/>
      <c r="O4915" s="8"/>
      <c r="P4915" s="9"/>
      <c r="Q4915" s="8"/>
      <c r="R4915" s="8"/>
      <c r="S4915" s="9"/>
      <c r="T4915" s="8"/>
      <c r="U4915" s="8"/>
      <c r="V4915" s="9"/>
      <c r="W4915" s="8"/>
      <c r="X4915" s="8"/>
      <c r="Y4915" s="9"/>
      <c r="Z4915" s="8"/>
      <c r="AA4915" s="8"/>
      <c r="AB4915" s="9"/>
      <c r="AC4915" s="8"/>
      <c r="AD4915" s="8"/>
      <c r="AE4915" s="9"/>
      <c r="AF4915" s="8"/>
      <c r="AG4915" s="8"/>
      <c r="AH4915" s="9"/>
      <c r="AI4915" s="13"/>
      <c r="AJ4915" s="8"/>
      <c r="AK4915" s="8"/>
      <c r="AL4915" s="8"/>
      <c r="AM4915" s="3"/>
    </row>
    <row r="4916" spans="1:39" s="10" customFormat="1" ht="18.95" customHeight="1" x14ac:dyDescent="0.25">
      <c r="A4916" s="8"/>
      <c r="B4916" s="8"/>
      <c r="C4916" s="8"/>
      <c r="D4916" s="9"/>
      <c r="E4916" s="8"/>
      <c r="F4916" s="8"/>
      <c r="G4916" s="9"/>
      <c r="H4916" s="8"/>
      <c r="I4916" s="8"/>
      <c r="J4916" s="9"/>
      <c r="K4916" s="8"/>
      <c r="L4916" s="8"/>
      <c r="M4916" s="9"/>
      <c r="N4916" s="8"/>
      <c r="O4916" s="8"/>
      <c r="P4916" s="9"/>
      <c r="Q4916" s="8"/>
      <c r="R4916" s="8"/>
      <c r="S4916" s="9"/>
      <c r="T4916" s="8"/>
      <c r="U4916" s="8"/>
      <c r="V4916" s="9"/>
      <c r="W4916" s="8"/>
      <c r="X4916" s="8"/>
      <c r="Y4916" s="9"/>
      <c r="Z4916" s="8"/>
      <c r="AA4916" s="8"/>
      <c r="AB4916" s="9"/>
      <c r="AC4916" s="8"/>
      <c r="AD4916" s="8"/>
      <c r="AE4916" s="9"/>
      <c r="AF4916" s="8"/>
      <c r="AG4916" s="8"/>
      <c r="AH4916" s="9"/>
      <c r="AI4916" s="13"/>
      <c r="AJ4916" s="8"/>
      <c r="AK4916" s="8"/>
      <c r="AL4916" s="8"/>
      <c r="AM4916" s="3"/>
    </row>
    <row r="4917" spans="1:39" s="10" customFormat="1" ht="18.95" customHeight="1" x14ac:dyDescent="0.25">
      <c r="A4917" s="8"/>
      <c r="B4917" s="8"/>
      <c r="C4917" s="8"/>
      <c r="D4917" s="9"/>
      <c r="E4917" s="8"/>
      <c r="F4917" s="8"/>
      <c r="G4917" s="9"/>
      <c r="H4917" s="8"/>
      <c r="I4917" s="8"/>
      <c r="J4917" s="9"/>
      <c r="K4917" s="8"/>
      <c r="L4917" s="8"/>
      <c r="M4917" s="9"/>
      <c r="N4917" s="8"/>
      <c r="O4917" s="8"/>
      <c r="P4917" s="9"/>
      <c r="Q4917" s="8"/>
      <c r="R4917" s="8"/>
      <c r="S4917" s="9"/>
      <c r="T4917" s="8"/>
      <c r="U4917" s="8"/>
      <c r="V4917" s="9"/>
      <c r="W4917" s="8"/>
      <c r="X4917" s="8"/>
      <c r="Y4917" s="9"/>
      <c r="Z4917" s="8"/>
      <c r="AA4917" s="8"/>
      <c r="AB4917" s="9"/>
      <c r="AC4917" s="8"/>
      <c r="AD4917" s="8"/>
      <c r="AE4917" s="9"/>
      <c r="AF4917" s="8"/>
      <c r="AG4917" s="8"/>
      <c r="AH4917" s="9"/>
      <c r="AI4917" s="13"/>
      <c r="AJ4917" s="8"/>
      <c r="AK4917" s="8"/>
      <c r="AL4917" s="8"/>
      <c r="AM4917" s="3"/>
    </row>
    <row r="4918" spans="1:39" s="10" customFormat="1" ht="18.95" customHeight="1" x14ac:dyDescent="0.25">
      <c r="A4918" s="8"/>
      <c r="B4918" s="8"/>
      <c r="C4918" s="8"/>
      <c r="D4918" s="9"/>
      <c r="E4918" s="8"/>
      <c r="F4918" s="8"/>
      <c r="G4918" s="9"/>
      <c r="H4918" s="8"/>
      <c r="I4918" s="8"/>
      <c r="J4918" s="9"/>
      <c r="K4918" s="8"/>
      <c r="L4918" s="8"/>
      <c r="M4918" s="9"/>
      <c r="N4918" s="8"/>
      <c r="O4918" s="8"/>
      <c r="P4918" s="9"/>
      <c r="Q4918" s="8"/>
      <c r="R4918" s="8"/>
      <c r="S4918" s="9"/>
      <c r="T4918" s="8"/>
      <c r="U4918" s="8"/>
      <c r="V4918" s="9"/>
      <c r="W4918" s="8"/>
      <c r="X4918" s="8"/>
      <c r="Y4918" s="9"/>
      <c r="Z4918" s="8"/>
      <c r="AA4918" s="8"/>
      <c r="AB4918" s="9"/>
      <c r="AC4918" s="8"/>
      <c r="AD4918" s="8"/>
      <c r="AE4918" s="9"/>
      <c r="AF4918" s="8"/>
      <c r="AG4918" s="8"/>
      <c r="AH4918" s="9"/>
      <c r="AI4918" s="13"/>
      <c r="AJ4918" s="8"/>
      <c r="AK4918" s="8"/>
      <c r="AL4918" s="8"/>
      <c r="AM4918" s="3"/>
    </row>
    <row r="4919" spans="1:39" s="10" customFormat="1" ht="18.95" customHeight="1" x14ac:dyDescent="0.25">
      <c r="A4919" s="8"/>
      <c r="B4919" s="8"/>
      <c r="C4919" s="8"/>
      <c r="D4919" s="9"/>
      <c r="E4919" s="8"/>
      <c r="F4919" s="8"/>
      <c r="G4919" s="9"/>
      <c r="H4919" s="8"/>
      <c r="I4919" s="8"/>
      <c r="J4919" s="9"/>
      <c r="K4919" s="8"/>
      <c r="L4919" s="8"/>
      <c r="M4919" s="9"/>
      <c r="N4919" s="8"/>
      <c r="O4919" s="8"/>
      <c r="P4919" s="9"/>
      <c r="Q4919" s="8"/>
      <c r="R4919" s="8"/>
      <c r="S4919" s="9"/>
      <c r="T4919" s="8"/>
      <c r="U4919" s="8"/>
      <c r="V4919" s="9"/>
      <c r="W4919" s="8"/>
      <c r="X4919" s="8"/>
      <c r="Y4919" s="9"/>
      <c r="Z4919" s="8"/>
      <c r="AA4919" s="8"/>
      <c r="AB4919" s="9"/>
      <c r="AC4919" s="8"/>
      <c r="AD4919" s="8"/>
      <c r="AE4919" s="9"/>
      <c r="AF4919" s="8"/>
      <c r="AG4919" s="8"/>
      <c r="AH4919" s="9"/>
      <c r="AI4919" s="13"/>
      <c r="AJ4919" s="8"/>
      <c r="AK4919" s="8"/>
      <c r="AL4919" s="8"/>
      <c r="AM4919" s="3"/>
    </row>
    <row r="4920" spans="1:39" s="10" customFormat="1" ht="18.95" customHeight="1" x14ac:dyDescent="0.25">
      <c r="A4920" s="8"/>
      <c r="B4920" s="8"/>
      <c r="C4920" s="8"/>
      <c r="D4920" s="9"/>
      <c r="E4920" s="8"/>
      <c r="F4920" s="8"/>
      <c r="G4920" s="9"/>
      <c r="H4920" s="8"/>
      <c r="I4920" s="8"/>
      <c r="J4920" s="9"/>
      <c r="K4920" s="8"/>
      <c r="L4920" s="8"/>
      <c r="M4920" s="9"/>
      <c r="N4920" s="8"/>
      <c r="O4920" s="8"/>
      <c r="P4920" s="9"/>
      <c r="Q4920" s="8"/>
      <c r="R4920" s="8"/>
      <c r="S4920" s="9"/>
      <c r="T4920" s="8"/>
      <c r="U4920" s="8"/>
      <c r="V4920" s="9"/>
      <c r="W4920" s="8"/>
      <c r="X4920" s="8"/>
      <c r="Y4920" s="9"/>
      <c r="Z4920" s="8"/>
      <c r="AA4920" s="8"/>
      <c r="AB4920" s="9"/>
      <c r="AC4920" s="8"/>
      <c r="AD4920" s="8"/>
      <c r="AE4920" s="9"/>
      <c r="AF4920" s="8"/>
      <c r="AG4920" s="8"/>
      <c r="AH4920" s="9"/>
      <c r="AI4920" s="13"/>
      <c r="AJ4920" s="8"/>
      <c r="AK4920" s="8"/>
      <c r="AL4920" s="8"/>
      <c r="AM4920" s="3"/>
    </row>
    <row r="4921" spans="1:39" s="10" customFormat="1" ht="18.95" customHeight="1" x14ac:dyDescent="0.25">
      <c r="A4921" s="8"/>
      <c r="B4921" s="8"/>
      <c r="C4921" s="8"/>
      <c r="D4921" s="9"/>
      <c r="E4921" s="8"/>
      <c r="F4921" s="8"/>
      <c r="G4921" s="9"/>
      <c r="H4921" s="8"/>
      <c r="I4921" s="8"/>
      <c r="J4921" s="9"/>
      <c r="K4921" s="8"/>
      <c r="L4921" s="8"/>
      <c r="M4921" s="9"/>
      <c r="N4921" s="8"/>
      <c r="O4921" s="8"/>
      <c r="P4921" s="9"/>
      <c r="Q4921" s="8"/>
      <c r="R4921" s="8"/>
      <c r="S4921" s="9"/>
      <c r="T4921" s="8"/>
      <c r="U4921" s="8"/>
      <c r="V4921" s="9"/>
      <c r="W4921" s="8"/>
      <c r="X4921" s="8"/>
      <c r="Y4921" s="9"/>
      <c r="Z4921" s="8"/>
      <c r="AA4921" s="8"/>
      <c r="AB4921" s="9"/>
      <c r="AC4921" s="8"/>
      <c r="AD4921" s="8"/>
      <c r="AE4921" s="9"/>
      <c r="AF4921" s="8"/>
      <c r="AG4921" s="8"/>
      <c r="AH4921" s="9"/>
      <c r="AI4921" s="13"/>
      <c r="AJ4921" s="8"/>
      <c r="AK4921" s="8"/>
      <c r="AL4921" s="8"/>
      <c r="AM4921" s="3"/>
    </row>
    <row r="4922" spans="1:39" s="10" customFormat="1" ht="18.95" customHeight="1" x14ac:dyDescent="0.25">
      <c r="A4922" s="8"/>
      <c r="B4922" s="8"/>
      <c r="C4922" s="8"/>
      <c r="D4922" s="9"/>
      <c r="E4922" s="8"/>
      <c r="F4922" s="8"/>
      <c r="G4922" s="9"/>
      <c r="H4922" s="8"/>
      <c r="I4922" s="8"/>
      <c r="J4922" s="9"/>
      <c r="K4922" s="8"/>
      <c r="L4922" s="8"/>
      <c r="M4922" s="9"/>
      <c r="N4922" s="8"/>
      <c r="O4922" s="8"/>
      <c r="P4922" s="9"/>
      <c r="Q4922" s="8"/>
      <c r="R4922" s="8"/>
      <c r="S4922" s="9"/>
      <c r="T4922" s="8"/>
      <c r="U4922" s="8"/>
      <c r="V4922" s="9"/>
      <c r="W4922" s="8"/>
      <c r="X4922" s="8"/>
      <c r="Y4922" s="9"/>
      <c r="Z4922" s="8"/>
      <c r="AA4922" s="8"/>
      <c r="AB4922" s="9"/>
      <c r="AC4922" s="8"/>
      <c r="AD4922" s="8"/>
      <c r="AE4922" s="9"/>
      <c r="AF4922" s="8"/>
      <c r="AG4922" s="8"/>
      <c r="AH4922" s="9"/>
      <c r="AI4922" s="13"/>
      <c r="AJ4922" s="8"/>
      <c r="AK4922" s="8"/>
      <c r="AL4922" s="8"/>
      <c r="AM4922" s="3"/>
    </row>
    <row r="4923" spans="1:39" s="10" customFormat="1" ht="18.95" customHeight="1" x14ac:dyDescent="0.25">
      <c r="A4923" s="8"/>
      <c r="B4923" s="8"/>
      <c r="C4923" s="8"/>
      <c r="D4923" s="9"/>
      <c r="E4923" s="8"/>
      <c r="F4923" s="8"/>
      <c r="G4923" s="9"/>
      <c r="H4923" s="8"/>
      <c r="I4923" s="8"/>
      <c r="J4923" s="9"/>
      <c r="K4923" s="8"/>
      <c r="L4923" s="8"/>
      <c r="M4923" s="9"/>
      <c r="N4923" s="8"/>
      <c r="O4923" s="8"/>
      <c r="P4923" s="9"/>
      <c r="Q4923" s="8"/>
      <c r="R4923" s="8"/>
      <c r="S4923" s="9"/>
      <c r="T4923" s="8"/>
      <c r="U4923" s="8"/>
      <c r="V4923" s="9"/>
      <c r="W4923" s="8"/>
      <c r="X4923" s="8"/>
      <c r="Y4923" s="9"/>
      <c r="Z4923" s="8"/>
      <c r="AA4923" s="8"/>
      <c r="AB4923" s="9"/>
      <c r="AC4923" s="8"/>
      <c r="AD4923" s="8"/>
      <c r="AE4923" s="9"/>
      <c r="AF4923" s="8"/>
      <c r="AG4923" s="8"/>
      <c r="AH4923" s="9"/>
      <c r="AI4923" s="13"/>
      <c r="AJ4923" s="8"/>
      <c r="AK4923" s="8"/>
      <c r="AL4923" s="8"/>
      <c r="AM4923" s="3"/>
    </row>
    <row r="4924" spans="1:39" s="10" customFormat="1" ht="18.95" customHeight="1" x14ac:dyDescent="0.25">
      <c r="A4924" s="8"/>
      <c r="B4924" s="8"/>
      <c r="C4924" s="8"/>
      <c r="D4924" s="9"/>
      <c r="E4924" s="8"/>
      <c r="F4924" s="8"/>
      <c r="G4924" s="9"/>
      <c r="H4924" s="8"/>
      <c r="I4924" s="8"/>
      <c r="J4924" s="9"/>
      <c r="K4924" s="8"/>
      <c r="L4924" s="8"/>
      <c r="M4924" s="9"/>
      <c r="N4924" s="8"/>
      <c r="O4924" s="8"/>
      <c r="P4924" s="9"/>
      <c r="Q4924" s="8"/>
      <c r="R4924" s="8"/>
      <c r="S4924" s="9"/>
      <c r="T4924" s="8"/>
      <c r="U4924" s="8"/>
      <c r="V4924" s="9"/>
      <c r="W4924" s="8"/>
      <c r="X4924" s="8"/>
      <c r="Y4924" s="9"/>
      <c r="Z4924" s="8"/>
      <c r="AA4924" s="8"/>
      <c r="AB4924" s="9"/>
      <c r="AC4924" s="8"/>
      <c r="AD4924" s="8"/>
      <c r="AE4924" s="9"/>
      <c r="AF4924" s="8"/>
      <c r="AG4924" s="8"/>
      <c r="AH4924" s="9"/>
      <c r="AI4924" s="13"/>
      <c r="AJ4924" s="8"/>
      <c r="AK4924" s="8"/>
      <c r="AL4924" s="8"/>
      <c r="AM4924" s="3"/>
    </row>
    <row r="4925" spans="1:39" s="10" customFormat="1" ht="18.95" customHeight="1" x14ac:dyDescent="0.25">
      <c r="A4925" s="8"/>
      <c r="B4925" s="8"/>
      <c r="C4925" s="8"/>
      <c r="D4925" s="9"/>
      <c r="E4925" s="8"/>
      <c r="F4925" s="8"/>
      <c r="G4925" s="9"/>
      <c r="H4925" s="8"/>
      <c r="I4925" s="8"/>
      <c r="J4925" s="9"/>
      <c r="K4925" s="8"/>
      <c r="L4925" s="8"/>
      <c r="M4925" s="9"/>
      <c r="N4925" s="8"/>
      <c r="O4925" s="8"/>
      <c r="P4925" s="9"/>
      <c r="Q4925" s="8"/>
      <c r="R4925" s="8"/>
      <c r="S4925" s="9"/>
      <c r="T4925" s="8"/>
      <c r="U4925" s="8"/>
      <c r="V4925" s="9"/>
      <c r="W4925" s="8"/>
      <c r="X4925" s="8"/>
      <c r="Y4925" s="9"/>
      <c r="Z4925" s="8"/>
      <c r="AA4925" s="8"/>
      <c r="AB4925" s="9"/>
      <c r="AC4925" s="8"/>
      <c r="AD4925" s="8"/>
      <c r="AE4925" s="9"/>
      <c r="AF4925" s="8"/>
      <c r="AG4925" s="8"/>
      <c r="AH4925" s="9"/>
      <c r="AI4925" s="13"/>
      <c r="AJ4925" s="8"/>
      <c r="AK4925" s="8"/>
      <c r="AL4925" s="8"/>
      <c r="AM4925" s="3"/>
    </row>
    <row r="4926" spans="1:39" s="10" customFormat="1" ht="18.95" customHeight="1" x14ac:dyDescent="0.25">
      <c r="A4926" s="8"/>
      <c r="B4926" s="8"/>
      <c r="C4926" s="8"/>
      <c r="D4926" s="9"/>
      <c r="E4926" s="8"/>
      <c r="F4926" s="8"/>
      <c r="G4926" s="9"/>
      <c r="H4926" s="8"/>
      <c r="I4926" s="8"/>
      <c r="J4926" s="9"/>
      <c r="K4926" s="8"/>
      <c r="L4926" s="8"/>
      <c r="M4926" s="9"/>
      <c r="N4926" s="8"/>
      <c r="O4926" s="8"/>
      <c r="P4926" s="9"/>
      <c r="Q4926" s="8"/>
      <c r="R4926" s="8"/>
      <c r="S4926" s="9"/>
      <c r="T4926" s="8"/>
      <c r="U4926" s="8"/>
      <c r="V4926" s="9"/>
      <c r="W4926" s="8"/>
      <c r="X4926" s="8"/>
      <c r="Y4926" s="9"/>
      <c r="Z4926" s="8"/>
      <c r="AA4926" s="8"/>
      <c r="AB4926" s="9"/>
      <c r="AC4926" s="8"/>
      <c r="AD4926" s="8"/>
      <c r="AE4926" s="9"/>
      <c r="AF4926" s="8"/>
      <c r="AG4926" s="8"/>
      <c r="AH4926" s="9"/>
      <c r="AI4926" s="13"/>
      <c r="AJ4926" s="8"/>
      <c r="AK4926" s="8"/>
      <c r="AL4926" s="8"/>
      <c r="AM4926" s="3"/>
    </row>
    <row r="4927" spans="1:39" s="10" customFormat="1" ht="18.95" customHeight="1" x14ac:dyDescent="0.25">
      <c r="A4927" s="8"/>
      <c r="B4927" s="8"/>
      <c r="C4927" s="8"/>
      <c r="D4927" s="9"/>
      <c r="E4927" s="8"/>
      <c r="F4927" s="8"/>
      <c r="G4927" s="9"/>
      <c r="H4927" s="8"/>
      <c r="I4927" s="8"/>
      <c r="J4927" s="9"/>
      <c r="K4927" s="8"/>
      <c r="L4927" s="8"/>
      <c r="M4927" s="9"/>
      <c r="N4927" s="8"/>
      <c r="O4927" s="8"/>
      <c r="P4927" s="9"/>
      <c r="Q4927" s="8"/>
      <c r="R4927" s="8"/>
      <c r="S4927" s="9"/>
      <c r="T4927" s="8"/>
      <c r="U4927" s="8"/>
      <c r="V4927" s="9"/>
      <c r="W4927" s="8"/>
      <c r="X4927" s="8"/>
      <c r="Y4927" s="9"/>
      <c r="Z4927" s="8"/>
      <c r="AA4927" s="8"/>
      <c r="AB4927" s="9"/>
      <c r="AC4927" s="8"/>
      <c r="AD4927" s="8"/>
      <c r="AE4927" s="9"/>
      <c r="AF4927" s="8"/>
      <c r="AG4927" s="8"/>
      <c r="AH4927" s="9"/>
      <c r="AI4927" s="13"/>
      <c r="AJ4927" s="8"/>
      <c r="AK4927" s="8"/>
      <c r="AL4927" s="8"/>
      <c r="AM4927" s="3"/>
    </row>
    <row r="4928" spans="1:39" s="10" customFormat="1" ht="18.95" customHeight="1" x14ac:dyDescent="0.25">
      <c r="A4928" s="8"/>
      <c r="B4928" s="8"/>
      <c r="C4928" s="8"/>
      <c r="D4928" s="9"/>
      <c r="E4928" s="8"/>
      <c r="F4928" s="8"/>
      <c r="G4928" s="9"/>
      <c r="H4928" s="8"/>
      <c r="I4928" s="8"/>
      <c r="J4928" s="9"/>
      <c r="K4928" s="8"/>
      <c r="L4928" s="8"/>
      <c r="M4928" s="9"/>
      <c r="N4928" s="8"/>
      <c r="O4928" s="8"/>
      <c r="P4928" s="9"/>
      <c r="Q4928" s="8"/>
      <c r="R4928" s="8"/>
      <c r="S4928" s="9"/>
      <c r="T4928" s="8"/>
      <c r="U4928" s="8"/>
      <c r="V4928" s="9"/>
      <c r="W4928" s="8"/>
      <c r="X4928" s="8"/>
      <c r="Y4928" s="9"/>
      <c r="Z4928" s="8"/>
      <c r="AA4928" s="8"/>
      <c r="AB4928" s="9"/>
      <c r="AC4928" s="8"/>
      <c r="AD4928" s="8"/>
      <c r="AE4928" s="9"/>
      <c r="AF4928" s="8"/>
      <c r="AG4928" s="8"/>
      <c r="AH4928" s="9"/>
      <c r="AI4928" s="13"/>
      <c r="AJ4928" s="8"/>
      <c r="AK4928" s="8"/>
      <c r="AL4928" s="8"/>
      <c r="AM4928" s="3"/>
    </row>
    <row r="4929" spans="1:39" s="10" customFormat="1" ht="18.95" customHeight="1" x14ac:dyDescent="0.25">
      <c r="A4929" s="8"/>
      <c r="B4929" s="8"/>
      <c r="C4929" s="8"/>
      <c r="D4929" s="9"/>
      <c r="E4929" s="8"/>
      <c r="F4929" s="8"/>
      <c r="G4929" s="9"/>
      <c r="H4929" s="8"/>
      <c r="I4929" s="8"/>
      <c r="J4929" s="9"/>
      <c r="K4929" s="8"/>
      <c r="L4929" s="8"/>
      <c r="M4929" s="9"/>
      <c r="N4929" s="8"/>
      <c r="O4929" s="8"/>
      <c r="P4929" s="9"/>
      <c r="Q4929" s="8"/>
      <c r="R4929" s="8"/>
      <c r="S4929" s="9"/>
      <c r="T4929" s="8"/>
      <c r="U4929" s="8"/>
      <c r="V4929" s="9"/>
      <c r="W4929" s="8"/>
      <c r="X4929" s="8"/>
      <c r="Y4929" s="9"/>
      <c r="Z4929" s="8"/>
      <c r="AA4929" s="8"/>
      <c r="AB4929" s="9"/>
      <c r="AC4929" s="8"/>
      <c r="AD4929" s="8"/>
      <c r="AE4929" s="9"/>
      <c r="AF4929" s="8"/>
      <c r="AG4929" s="8"/>
      <c r="AH4929" s="9"/>
      <c r="AI4929" s="13"/>
      <c r="AJ4929" s="8"/>
      <c r="AK4929" s="8"/>
      <c r="AL4929" s="8"/>
      <c r="AM4929" s="3"/>
    </row>
    <row r="4930" spans="1:39" s="10" customFormat="1" ht="18.95" customHeight="1" x14ac:dyDescent="0.25">
      <c r="A4930" s="8"/>
      <c r="B4930" s="8"/>
      <c r="C4930" s="8"/>
      <c r="D4930" s="9"/>
      <c r="E4930" s="8"/>
      <c r="F4930" s="8"/>
      <c r="G4930" s="9"/>
      <c r="H4930" s="8"/>
      <c r="I4930" s="8"/>
      <c r="J4930" s="9"/>
      <c r="K4930" s="8"/>
      <c r="L4930" s="8"/>
      <c r="M4930" s="9"/>
      <c r="N4930" s="8"/>
      <c r="O4930" s="8"/>
      <c r="P4930" s="9"/>
      <c r="Q4930" s="8"/>
      <c r="R4930" s="8"/>
      <c r="S4930" s="9"/>
      <c r="T4930" s="8"/>
      <c r="U4930" s="8"/>
      <c r="V4930" s="9"/>
      <c r="W4930" s="8"/>
      <c r="X4930" s="8"/>
      <c r="Y4930" s="9"/>
      <c r="Z4930" s="8"/>
      <c r="AA4930" s="8"/>
      <c r="AB4930" s="9"/>
      <c r="AC4930" s="8"/>
      <c r="AD4930" s="8"/>
      <c r="AE4930" s="9"/>
      <c r="AF4930" s="8"/>
      <c r="AG4930" s="8"/>
      <c r="AH4930" s="9"/>
      <c r="AI4930" s="13"/>
      <c r="AJ4930" s="8"/>
      <c r="AK4930" s="8"/>
      <c r="AL4930" s="8"/>
      <c r="AM4930" s="3"/>
    </row>
    <row r="4931" spans="1:39" s="10" customFormat="1" ht="18.95" customHeight="1" x14ac:dyDescent="0.25">
      <c r="A4931" s="8"/>
      <c r="B4931" s="8"/>
      <c r="C4931" s="8"/>
      <c r="D4931" s="9"/>
      <c r="E4931" s="8"/>
      <c r="F4931" s="8"/>
      <c r="G4931" s="9"/>
      <c r="H4931" s="8"/>
      <c r="I4931" s="8"/>
      <c r="J4931" s="9"/>
      <c r="K4931" s="8"/>
      <c r="L4931" s="8"/>
      <c r="M4931" s="9"/>
      <c r="N4931" s="8"/>
      <c r="O4931" s="8"/>
      <c r="P4931" s="9"/>
      <c r="Q4931" s="8"/>
      <c r="R4931" s="8"/>
      <c r="S4931" s="9"/>
      <c r="T4931" s="8"/>
      <c r="U4931" s="8"/>
      <c r="V4931" s="9"/>
      <c r="W4931" s="8"/>
      <c r="X4931" s="8"/>
      <c r="Y4931" s="9"/>
      <c r="Z4931" s="8"/>
      <c r="AA4931" s="8"/>
      <c r="AB4931" s="9"/>
      <c r="AC4931" s="8"/>
      <c r="AD4931" s="8"/>
      <c r="AE4931" s="9"/>
      <c r="AF4931" s="8"/>
      <c r="AG4931" s="8"/>
      <c r="AH4931" s="9"/>
      <c r="AI4931" s="13"/>
      <c r="AJ4931" s="8"/>
      <c r="AK4931" s="8"/>
      <c r="AL4931" s="8"/>
      <c r="AM4931" s="3"/>
    </row>
    <row r="4932" spans="1:39" s="10" customFormat="1" ht="18.95" customHeight="1" x14ac:dyDescent="0.25">
      <c r="A4932" s="8"/>
      <c r="B4932" s="8"/>
      <c r="C4932" s="8"/>
      <c r="D4932" s="9"/>
      <c r="E4932" s="8"/>
      <c r="F4932" s="8"/>
      <c r="G4932" s="9"/>
      <c r="H4932" s="8"/>
      <c r="I4932" s="8"/>
      <c r="J4932" s="9"/>
      <c r="K4932" s="8"/>
      <c r="L4932" s="8"/>
      <c r="M4932" s="9"/>
      <c r="N4932" s="8"/>
      <c r="O4932" s="8"/>
      <c r="P4932" s="9"/>
      <c r="Q4932" s="8"/>
      <c r="R4932" s="8"/>
      <c r="S4932" s="9"/>
      <c r="T4932" s="8"/>
      <c r="U4932" s="8"/>
      <c r="V4932" s="9"/>
      <c r="W4932" s="8"/>
      <c r="X4932" s="8"/>
      <c r="Y4932" s="9"/>
      <c r="Z4932" s="8"/>
      <c r="AA4932" s="8"/>
      <c r="AB4932" s="9"/>
      <c r="AC4932" s="8"/>
      <c r="AD4932" s="8"/>
      <c r="AE4932" s="9"/>
      <c r="AF4932" s="8"/>
      <c r="AG4932" s="8"/>
      <c r="AH4932" s="9"/>
      <c r="AI4932" s="13"/>
      <c r="AJ4932" s="8"/>
      <c r="AK4932" s="8"/>
      <c r="AL4932" s="8"/>
      <c r="AM4932" s="3"/>
    </row>
    <row r="4933" spans="1:39" s="10" customFormat="1" ht="18.95" customHeight="1" x14ac:dyDescent="0.25">
      <c r="A4933" s="8"/>
      <c r="B4933" s="8"/>
      <c r="C4933" s="8"/>
      <c r="D4933" s="9"/>
      <c r="E4933" s="8"/>
      <c r="F4933" s="8"/>
      <c r="G4933" s="9"/>
      <c r="H4933" s="8"/>
      <c r="I4933" s="8"/>
      <c r="J4933" s="9"/>
      <c r="K4933" s="8"/>
      <c r="L4933" s="8"/>
      <c r="M4933" s="9"/>
      <c r="N4933" s="8"/>
      <c r="O4933" s="8"/>
      <c r="P4933" s="9"/>
      <c r="Q4933" s="8"/>
      <c r="R4933" s="8"/>
      <c r="S4933" s="9"/>
      <c r="T4933" s="8"/>
      <c r="U4933" s="8"/>
      <c r="V4933" s="9"/>
      <c r="W4933" s="8"/>
      <c r="X4933" s="8"/>
      <c r="Y4933" s="9"/>
      <c r="Z4933" s="8"/>
      <c r="AA4933" s="8"/>
      <c r="AB4933" s="9"/>
      <c r="AC4933" s="8"/>
      <c r="AD4933" s="8"/>
      <c r="AE4933" s="9"/>
      <c r="AF4933" s="8"/>
      <c r="AG4933" s="8"/>
      <c r="AH4933" s="9"/>
      <c r="AI4933" s="13"/>
      <c r="AJ4933" s="8"/>
      <c r="AK4933" s="8"/>
      <c r="AL4933" s="8"/>
      <c r="AM4933" s="3"/>
    </row>
    <row r="4934" spans="1:39" s="10" customFormat="1" ht="18.95" customHeight="1" x14ac:dyDescent="0.25">
      <c r="A4934" s="8"/>
      <c r="B4934" s="8"/>
      <c r="C4934" s="8"/>
      <c r="D4934" s="9"/>
      <c r="E4934" s="8"/>
      <c r="F4934" s="8"/>
      <c r="G4934" s="9"/>
      <c r="H4934" s="8"/>
      <c r="I4934" s="8"/>
      <c r="J4934" s="9"/>
      <c r="K4934" s="8"/>
      <c r="L4934" s="8"/>
      <c r="M4934" s="9"/>
      <c r="N4934" s="8"/>
      <c r="O4934" s="8"/>
      <c r="P4934" s="9"/>
      <c r="Q4934" s="8"/>
      <c r="R4934" s="8"/>
      <c r="S4934" s="9"/>
      <c r="T4934" s="8"/>
      <c r="U4934" s="8"/>
      <c r="V4934" s="9"/>
      <c r="W4934" s="8"/>
      <c r="X4934" s="8"/>
      <c r="Y4934" s="9"/>
      <c r="Z4934" s="8"/>
      <c r="AA4934" s="8"/>
      <c r="AB4934" s="9"/>
      <c r="AC4934" s="8"/>
      <c r="AD4934" s="8"/>
      <c r="AE4934" s="9"/>
      <c r="AF4934" s="8"/>
      <c r="AG4934" s="8"/>
      <c r="AH4934" s="9"/>
      <c r="AI4934" s="13"/>
      <c r="AJ4934" s="8"/>
      <c r="AK4934" s="8"/>
      <c r="AL4934" s="8"/>
      <c r="AM4934" s="3"/>
    </row>
    <row r="4935" spans="1:39" s="10" customFormat="1" ht="18.95" customHeight="1" x14ac:dyDescent="0.25">
      <c r="A4935" s="8"/>
      <c r="B4935" s="8"/>
      <c r="C4935" s="8"/>
      <c r="D4935" s="9"/>
      <c r="E4935" s="8"/>
      <c r="F4935" s="8"/>
      <c r="G4935" s="9"/>
      <c r="H4935" s="8"/>
      <c r="I4935" s="8"/>
      <c r="J4935" s="9"/>
      <c r="K4935" s="8"/>
      <c r="L4935" s="8"/>
      <c r="M4935" s="9"/>
      <c r="N4935" s="8"/>
      <c r="O4935" s="8"/>
      <c r="P4935" s="9"/>
      <c r="Q4935" s="8"/>
      <c r="R4935" s="8"/>
      <c r="S4935" s="9"/>
      <c r="T4935" s="8"/>
      <c r="U4935" s="8"/>
      <c r="V4935" s="9"/>
      <c r="W4935" s="8"/>
      <c r="X4935" s="8"/>
      <c r="Y4935" s="9"/>
      <c r="Z4935" s="8"/>
      <c r="AA4935" s="8"/>
      <c r="AB4935" s="9"/>
      <c r="AC4935" s="8"/>
      <c r="AD4935" s="8"/>
      <c r="AE4935" s="9"/>
      <c r="AF4935" s="8"/>
      <c r="AG4935" s="8"/>
      <c r="AH4935" s="9"/>
      <c r="AI4935" s="13"/>
      <c r="AJ4935" s="8"/>
      <c r="AK4935" s="8"/>
      <c r="AL4935" s="8"/>
      <c r="AM4935" s="3"/>
    </row>
    <row r="4936" spans="1:39" s="10" customFormat="1" ht="18.95" customHeight="1" x14ac:dyDescent="0.25">
      <c r="A4936" s="8"/>
      <c r="B4936" s="8"/>
      <c r="C4936" s="8"/>
      <c r="D4936" s="9"/>
      <c r="E4936" s="8"/>
      <c r="F4936" s="8"/>
      <c r="G4936" s="9"/>
      <c r="H4936" s="8"/>
      <c r="I4936" s="8"/>
      <c r="J4936" s="9"/>
      <c r="K4936" s="8"/>
      <c r="L4936" s="8"/>
      <c r="M4936" s="9"/>
      <c r="N4936" s="8"/>
      <c r="O4936" s="8"/>
      <c r="P4936" s="9"/>
      <c r="Q4936" s="8"/>
      <c r="R4936" s="8"/>
      <c r="S4936" s="9"/>
      <c r="T4936" s="8"/>
      <c r="U4936" s="8"/>
      <c r="V4936" s="9"/>
      <c r="W4936" s="8"/>
      <c r="X4936" s="8"/>
      <c r="Y4936" s="9"/>
      <c r="Z4936" s="8"/>
      <c r="AA4936" s="8"/>
      <c r="AB4936" s="9"/>
      <c r="AC4936" s="8"/>
      <c r="AD4936" s="8"/>
      <c r="AE4936" s="9"/>
      <c r="AF4936" s="8"/>
      <c r="AG4936" s="8"/>
      <c r="AH4936" s="9"/>
      <c r="AI4936" s="13"/>
      <c r="AJ4936" s="8"/>
      <c r="AK4936" s="8"/>
      <c r="AL4936" s="8"/>
      <c r="AM4936" s="3"/>
    </row>
    <row r="4937" spans="1:39" s="10" customFormat="1" ht="18.95" customHeight="1" x14ac:dyDescent="0.25">
      <c r="A4937" s="8"/>
      <c r="B4937" s="8"/>
      <c r="C4937" s="8"/>
      <c r="D4937" s="9"/>
      <c r="E4937" s="8"/>
      <c r="F4937" s="8"/>
      <c r="G4937" s="9"/>
      <c r="H4937" s="8"/>
      <c r="I4937" s="8"/>
      <c r="J4937" s="9"/>
      <c r="K4937" s="8"/>
      <c r="L4937" s="8"/>
      <c r="M4937" s="9"/>
      <c r="N4937" s="8"/>
      <c r="O4937" s="8"/>
      <c r="P4937" s="9"/>
      <c r="Q4937" s="8"/>
      <c r="R4937" s="8"/>
      <c r="S4937" s="9"/>
      <c r="T4937" s="8"/>
      <c r="U4937" s="8"/>
      <c r="V4937" s="9"/>
      <c r="W4937" s="8"/>
      <c r="X4937" s="8"/>
      <c r="Y4937" s="9"/>
      <c r="Z4937" s="8"/>
      <c r="AA4937" s="8"/>
      <c r="AB4937" s="9"/>
      <c r="AC4937" s="8"/>
      <c r="AD4937" s="8"/>
      <c r="AE4937" s="9"/>
      <c r="AF4937" s="8"/>
      <c r="AG4937" s="8"/>
      <c r="AH4937" s="9"/>
      <c r="AI4937" s="13"/>
      <c r="AJ4937" s="8"/>
      <c r="AK4937" s="8"/>
      <c r="AL4937" s="8"/>
      <c r="AM4937" s="3"/>
    </row>
    <row r="4938" spans="1:39" s="10" customFormat="1" ht="18.95" customHeight="1" x14ac:dyDescent="0.25">
      <c r="A4938" s="8"/>
      <c r="B4938" s="8"/>
      <c r="C4938" s="8"/>
      <c r="D4938" s="9"/>
      <c r="E4938" s="8"/>
      <c r="F4938" s="8"/>
      <c r="G4938" s="9"/>
      <c r="H4938" s="8"/>
      <c r="I4938" s="8"/>
      <c r="J4938" s="9"/>
      <c r="K4938" s="8"/>
      <c r="L4938" s="8"/>
      <c r="M4938" s="9"/>
      <c r="N4938" s="8"/>
      <c r="O4938" s="8"/>
      <c r="P4938" s="9"/>
      <c r="Q4938" s="8"/>
      <c r="R4938" s="8"/>
      <c r="S4938" s="9"/>
      <c r="T4938" s="8"/>
      <c r="U4938" s="8"/>
      <c r="V4938" s="9"/>
      <c r="W4938" s="8"/>
      <c r="X4938" s="8"/>
      <c r="Y4938" s="9"/>
      <c r="Z4938" s="8"/>
      <c r="AA4938" s="8"/>
      <c r="AB4938" s="9"/>
      <c r="AC4938" s="8"/>
      <c r="AD4938" s="8"/>
      <c r="AE4938" s="9"/>
      <c r="AF4938" s="8"/>
      <c r="AG4938" s="8"/>
      <c r="AH4938" s="9"/>
      <c r="AI4938" s="13"/>
      <c r="AJ4938" s="8"/>
      <c r="AK4938" s="8"/>
      <c r="AL4938" s="8"/>
      <c r="AM4938" s="3"/>
    </row>
    <row r="4939" spans="1:39" s="10" customFormat="1" ht="18.95" customHeight="1" x14ac:dyDescent="0.25">
      <c r="A4939" s="8"/>
      <c r="B4939" s="8"/>
      <c r="C4939" s="8"/>
      <c r="D4939" s="9"/>
      <c r="E4939" s="8"/>
      <c r="F4939" s="8"/>
      <c r="G4939" s="9"/>
      <c r="H4939" s="8"/>
      <c r="I4939" s="8"/>
      <c r="J4939" s="9"/>
      <c r="K4939" s="8"/>
      <c r="L4939" s="8"/>
      <c r="M4939" s="9"/>
      <c r="N4939" s="8"/>
      <c r="O4939" s="8"/>
      <c r="P4939" s="9"/>
      <c r="Q4939" s="8"/>
      <c r="R4939" s="8"/>
      <c r="S4939" s="9"/>
      <c r="T4939" s="8"/>
      <c r="U4939" s="8"/>
      <c r="V4939" s="9"/>
      <c r="W4939" s="8"/>
      <c r="X4939" s="8"/>
      <c r="Y4939" s="9"/>
      <c r="Z4939" s="8"/>
      <c r="AA4939" s="8"/>
      <c r="AB4939" s="9"/>
      <c r="AC4939" s="8"/>
      <c r="AD4939" s="8"/>
      <c r="AE4939" s="9"/>
      <c r="AF4939" s="8"/>
      <c r="AG4939" s="8"/>
      <c r="AH4939" s="9"/>
      <c r="AI4939" s="13"/>
      <c r="AJ4939" s="8"/>
      <c r="AK4939" s="8"/>
      <c r="AL4939" s="8"/>
      <c r="AM4939" s="3"/>
    </row>
    <row r="4940" spans="1:39" s="10" customFormat="1" ht="18.95" customHeight="1" x14ac:dyDescent="0.25">
      <c r="A4940" s="8"/>
      <c r="B4940" s="8"/>
      <c r="C4940" s="8"/>
      <c r="D4940" s="9"/>
      <c r="E4940" s="8"/>
      <c r="F4940" s="8"/>
      <c r="G4940" s="9"/>
      <c r="H4940" s="8"/>
      <c r="I4940" s="8"/>
      <c r="J4940" s="9"/>
      <c r="K4940" s="8"/>
      <c r="L4940" s="8"/>
      <c r="M4940" s="9"/>
      <c r="N4940" s="8"/>
      <c r="O4940" s="8"/>
      <c r="P4940" s="9"/>
      <c r="Q4940" s="8"/>
      <c r="R4940" s="8"/>
      <c r="S4940" s="9"/>
      <c r="T4940" s="8"/>
      <c r="U4940" s="8"/>
      <c r="V4940" s="9"/>
      <c r="W4940" s="8"/>
      <c r="X4940" s="8"/>
      <c r="Y4940" s="9"/>
      <c r="Z4940" s="8"/>
      <c r="AA4940" s="8"/>
      <c r="AB4940" s="9"/>
      <c r="AC4940" s="8"/>
      <c r="AD4940" s="8"/>
      <c r="AE4940" s="9"/>
      <c r="AF4940" s="8"/>
      <c r="AG4940" s="8"/>
      <c r="AH4940" s="9"/>
      <c r="AI4940" s="13"/>
      <c r="AJ4940" s="8"/>
      <c r="AK4940" s="8"/>
      <c r="AL4940" s="8"/>
      <c r="AM4940" s="3"/>
    </row>
    <row r="4941" spans="1:39" s="10" customFormat="1" ht="18.95" customHeight="1" x14ac:dyDescent="0.25">
      <c r="A4941" s="8"/>
      <c r="B4941" s="8"/>
      <c r="C4941" s="8"/>
      <c r="D4941" s="9"/>
      <c r="E4941" s="8"/>
      <c r="F4941" s="8"/>
      <c r="G4941" s="9"/>
      <c r="H4941" s="8"/>
      <c r="I4941" s="8"/>
      <c r="J4941" s="9"/>
      <c r="K4941" s="8"/>
      <c r="L4941" s="8"/>
      <c r="M4941" s="9"/>
      <c r="N4941" s="8"/>
      <c r="O4941" s="8"/>
      <c r="P4941" s="9"/>
      <c r="Q4941" s="8"/>
      <c r="R4941" s="8"/>
      <c r="S4941" s="9"/>
      <c r="T4941" s="8"/>
      <c r="U4941" s="8"/>
      <c r="V4941" s="9"/>
      <c r="W4941" s="8"/>
      <c r="X4941" s="8"/>
      <c r="Y4941" s="9"/>
      <c r="Z4941" s="8"/>
      <c r="AA4941" s="8"/>
      <c r="AB4941" s="9"/>
      <c r="AC4941" s="8"/>
      <c r="AD4941" s="8"/>
      <c r="AE4941" s="9"/>
      <c r="AF4941" s="8"/>
      <c r="AG4941" s="8"/>
      <c r="AH4941" s="9"/>
      <c r="AI4941" s="13"/>
      <c r="AJ4941" s="8"/>
      <c r="AK4941" s="8"/>
      <c r="AL4941" s="8"/>
      <c r="AM4941" s="3"/>
    </row>
    <row r="4942" spans="1:39" s="10" customFormat="1" ht="18.95" customHeight="1" x14ac:dyDescent="0.25">
      <c r="A4942" s="8"/>
      <c r="B4942" s="8"/>
      <c r="C4942" s="8"/>
      <c r="D4942" s="9"/>
      <c r="E4942" s="8"/>
      <c r="F4942" s="8"/>
      <c r="G4942" s="9"/>
      <c r="H4942" s="8"/>
      <c r="I4942" s="8"/>
      <c r="J4942" s="9"/>
      <c r="K4942" s="8"/>
      <c r="L4942" s="8"/>
      <c r="M4942" s="9"/>
      <c r="N4942" s="8"/>
      <c r="O4942" s="8"/>
      <c r="P4942" s="9"/>
      <c r="Q4942" s="8"/>
      <c r="R4942" s="8"/>
      <c r="S4942" s="9"/>
      <c r="T4942" s="8"/>
      <c r="U4942" s="8"/>
      <c r="V4942" s="9"/>
      <c r="W4942" s="8"/>
      <c r="X4942" s="8"/>
      <c r="Y4942" s="9"/>
      <c r="Z4942" s="8"/>
      <c r="AA4942" s="8"/>
      <c r="AB4942" s="9"/>
      <c r="AC4942" s="8"/>
      <c r="AD4942" s="8"/>
      <c r="AE4942" s="9"/>
      <c r="AF4942" s="8"/>
      <c r="AG4942" s="8"/>
      <c r="AH4942" s="9"/>
      <c r="AI4942" s="13"/>
      <c r="AJ4942" s="8"/>
      <c r="AK4942" s="8"/>
      <c r="AL4942" s="8"/>
      <c r="AM4942" s="3"/>
    </row>
    <row r="4943" spans="1:39" s="10" customFormat="1" ht="18.95" customHeight="1" x14ac:dyDescent="0.25">
      <c r="A4943" s="8"/>
      <c r="B4943" s="8"/>
      <c r="C4943" s="8"/>
      <c r="D4943" s="9"/>
      <c r="E4943" s="8"/>
      <c r="F4943" s="8"/>
      <c r="G4943" s="9"/>
      <c r="H4943" s="8"/>
      <c r="I4943" s="8"/>
      <c r="J4943" s="9"/>
      <c r="K4943" s="8"/>
      <c r="L4943" s="8"/>
      <c r="M4943" s="9"/>
      <c r="N4943" s="8"/>
      <c r="O4943" s="8"/>
      <c r="P4943" s="9"/>
      <c r="Q4943" s="8"/>
      <c r="R4943" s="8"/>
      <c r="S4943" s="9"/>
      <c r="T4943" s="8"/>
      <c r="U4943" s="8"/>
      <c r="V4943" s="9"/>
      <c r="W4943" s="8"/>
      <c r="X4943" s="8"/>
      <c r="Y4943" s="9"/>
      <c r="Z4943" s="8"/>
      <c r="AA4943" s="8"/>
      <c r="AB4943" s="9"/>
      <c r="AC4943" s="8"/>
      <c r="AD4943" s="8"/>
      <c r="AE4943" s="9"/>
      <c r="AF4943" s="8"/>
      <c r="AG4943" s="8"/>
      <c r="AH4943" s="9"/>
      <c r="AI4943" s="13"/>
      <c r="AJ4943" s="8"/>
      <c r="AK4943" s="8"/>
      <c r="AL4943" s="8"/>
      <c r="AM4943" s="3"/>
    </row>
    <row r="4944" spans="1:39" s="10" customFormat="1" ht="18.95" customHeight="1" x14ac:dyDescent="0.25">
      <c r="A4944" s="8"/>
      <c r="B4944" s="8"/>
      <c r="C4944" s="8"/>
      <c r="D4944" s="9"/>
      <c r="E4944" s="8"/>
      <c r="F4944" s="8"/>
      <c r="G4944" s="9"/>
      <c r="H4944" s="8"/>
      <c r="I4944" s="8"/>
      <c r="J4944" s="9"/>
      <c r="K4944" s="8"/>
      <c r="L4944" s="8"/>
      <c r="M4944" s="9"/>
      <c r="N4944" s="8"/>
      <c r="O4944" s="8"/>
      <c r="P4944" s="9"/>
      <c r="Q4944" s="8"/>
      <c r="R4944" s="8"/>
      <c r="S4944" s="9"/>
      <c r="T4944" s="8"/>
      <c r="U4944" s="8"/>
      <c r="V4944" s="9"/>
      <c r="W4944" s="8"/>
      <c r="X4944" s="8"/>
      <c r="Y4944" s="9"/>
      <c r="Z4944" s="8"/>
      <c r="AA4944" s="8"/>
      <c r="AB4944" s="9"/>
      <c r="AC4944" s="8"/>
      <c r="AD4944" s="8"/>
      <c r="AE4944" s="9"/>
      <c r="AF4944" s="8"/>
      <c r="AG4944" s="8"/>
      <c r="AH4944" s="9"/>
      <c r="AI4944" s="13"/>
      <c r="AJ4944" s="8"/>
      <c r="AK4944" s="8"/>
      <c r="AL4944" s="8"/>
      <c r="AM4944" s="3"/>
    </row>
    <row r="4945" spans="1:39" s="10" customFormat="1" ht="18.95" customHeight="1" x14ac:dyDescent="0.25">
      <c r="A4945" s="8"/>
      <c r="B4945" s="8"/>
      <c r="C4945" s="8"/>
      <c r="D4945" s="9"/>
      <c r="E4945" s="8"/>
      <c r="F4945" s="8"/>
      <c r="G4945" s="9"/>
      <c r="H4945" s="8"/>
      <c r="I4945" s="8"/>
      <c r="J4945" s="9"/>
      <c r="K4945" s="8"/>
      <c r="L4945" s="8"/>
      <c r="M4945" s="9"/>
      <c r="N4945" s="8"/>
      <c r="O4945" s="8"/>
      <c r="P4945" s="9"/>
      <c r="Q4945" s="8"/>
      <c r="R4945" s="8"/>
      <c r="S4945" s="9"/>
      <c r="T4945" s="8"/>
      <c r="U4945" s="8"/>
      <c r="V4945" s="9"/>
      <c r="W4945" s="8"/>
      <c r="X4945" s="8"/>
      <c r="Y4945" s="9"/>
      <c r="Z4945" s="8"/>
      <c r="AA4945" s="8"/>
      <c r="AB4945" s="9"/>
      <c r="AC4945" s="8"/>
      <c r="AD4945" s="8"/>
      <c r="AE4945" s="9"/>
      <c r="AF4945" s="8"/>
      <c r="AG4945" s="8"/>
      <c r="AH4945" s="9"/>
      <c r="AI4945" s="13"/>
      <c r="AJ4945" s="8"/>
      <c r="AK4945" s="8"/>
      <c r="AL4945" s="8"/>
      <c r="AM4945" s="3"/>
    </row>
    <row r="4946" spans="1:39" s="10" customFormat="1" ht="18.95" customHeight="1" x14ac:dyDescent="0.25">
      <c r="A4946" s="8"/>
      <c r="B4946" s="8"/>
      <c r="C4946" s="8"/>
      <c r="D4946" s="9"/>
      <c r="E4946" s="8"/>
      <c r="F4946" s="8"/>
      <c r="G4946" s="9"/>
      <c r="H4946" s="8"/>
      <c r="I4946" s="8"/>
      <c r="J4946" s="9"/>
      <c r="K4946" s="8"/>
      <c r="L4946" s="8"/>
      <c r="M4946" s="9"/>
      <c r="N4946" s="8"/>
      <c r="O4946" s="8"/>
      <c r="P4946" s="9"/>
      <c r="Q4946" s="8"/>
      <c r="R4946" s="8"/>
      <c r="S4946" s="9"/>
      <c r="T4946" s="8"/>
      <c r="U4946" s="8"/>
      <c r="V4946" s="9"/>
      <c r="W4946" s="8"/>
      <c r="X4946" s="8"/>
      <c r="Y4946" s="9"/>
      <c r="Z4946" s="8"/>
      <c r="AA4946" s="8"/>
      <c r="AB4946" s="9"/>
      <c r="AC4946" s="8"/>
      <c r="AD4946" s="8"/>
      <c r="AE4946" s="9"/>
      <c r="AF4946" s="8"/>
      <c r="AG4946" s="8"/>
      <c r="AH4946" s="9"/>
      <c r="AI4946" s="13"/>
      <c r="AJ4946" s="8"/>
      <c r="AK4946" s="8"/>
      <c r="AL4946" s="8"/>
      <c r="AM4946" s="3"/>
    </row>
    <row r="4947" spans="1:39" s="10" customFormat="1" ht="18.95" customHeight="1" x14ac:dyDescent="0.25">
      <c r="A4947" s="8"/>
      <c r="B4947" s="8"/>
      <c r="C4947" s="8"/>
      <c r="D4947" s="9"/>
      <c r="E4947" s="8"/>
      <c r="F4947" s="8"/>
      <c r="G4947" s="9"/>
      <c r="H4947" s="8"/>
      <c r="I4947" s="8"/>
      <c r="J4947" s="9"/>
      <c r="K4947" s="8"/>
      <c r="L4947" s="8"/>
      <c r="M4947" s="9"/>
      <c r="N4947" s="8"/>
      <c r="O4947" s="8"/>
      <c r="P4947" s="9"/>
      <c r="Q4947" s="8"/>
      <c r="R4947" s="8"/>
      <c r="S4947" s="9"/>
      <c r="T4947" s="8"/>
      <c r="U4947" s="8"/>
      <c r="V4947" s="9"/>
      <c r="W4947" s="8"/>
      <c r="X4947" s="8"/>
      <c r="Y4947" s="9"/>
      <c r="Z4947" s="8"/>
      <c r="AA4947" s="8"/>
      <c r="AB4947" s="9"/>
      <c r="AC4947" s="8"/>
      <c r="AD4947" s="8"/>
      <c r="AE4947" s="9"/>
      <c r="AF4947" s="8"/>
      <c r="AG4947" s="8"/>
      <c r="AH4947" s="9"/>
      <c r="AI4947" s="13"/>
      <c r="AJ4947" s="8"/>
      <c r="AK4947" s="8"/>
      <c r="AL4947" s="8"/>
      <c r="AM4947" s="3"/>
    </row>
    <row r="4948" spans="1:39" s="10" customFormat="1" ht="18.95" customHeight="1" x14ac:dyDescent="0.25">
      <c r="A4948" s="8"/>
      <c r="B4948" s="8"/>
      <c r="C4948" s="8"/>
      <c r="D4948" s="9"/>
      <c r="E4948" s="8"/>
      <c r="F4948" s="8"/>
      <c r="G4948" s="9"/>
      <c r="H4948" s="8"/>
      <c r="I4948" s="8"/>
      <c r="J4948" s="9"/>
      <c r="K4948" s="8"/>
      <c r="L4948" s="8"/>
      <c r="M4948" s="9"/>
      <c r="N4948" s="8"/>
      <c r="O4948" s="8"/>
      <c r="P4948" s="9"/>
      <c r="Q4948" s="8"/>
      <c r="R4948" s="8"/>
      <c r="S4948" s="9"/>
      <c r="T4948" s="8"/>
      <c r="U4948" s="8"/>
      <c r="V4948" s="9"/>
      <c r="W4948" s="8"/>
      <c r="X4948" s="8"/>
      <c r="Y4948" s="9"/>
      <c r="Z4948" s="8"/>
      <c r="AA4948" s="8"/>
      <c r="AB4948" s="9"/>
      <c r="AC4948" s="8"/>
      <c r="AD4948" s="8"/>
      <c r="AE4948" s="9"/>
      <c r="AF4948" s="8"/>
      <c r="AG4948" s="8"/>
      <c r="AH4948" s="9"/>
      <c r="AI4948" s="13"/>
      <c r="AJ4948" s="8"/>
      <c r="AK4948" s="8"/>
      <c r="AL4948" s="8"/>
      <c r="AM4948" s="3"/>
    </row>
    <row r="4949" spans="1:39" s="10" customFormat="1" ht="18.95" customHeight="1" x14ac:dyDescent="0.25">
      <c r="A4949" s="8"/>
      <c r="B4949" s="8"/>
      <c r="C4949" s="8"/>
      <c r="D4949" s="9"/>
      <c r="E4949" s="8"/>
      <c r="F4949" s="8"/>
      <c r="G4949" s="9"/>
      <c r="H4949" s="8"/>
      <c r="I4949" s="8"/>
      <c r="J4949" s="9"/>
      <c r="K4949" s="8"/>
      <c r="L4949" s="8"/>
      <c r="M4949" s="9"/>
      <c r="N4949" s="8"/>
      <c r="O4949" s="8"/>
      <c r="P4949" s="9"/>
      <c r="Q4949" s="8"/>
      <c r="R4949" s="8"/>
      <c r="S4949" s="9"/>
      <c r="T4949" s="8"/>
      <c r="U4949" s="8"/>
      <c r="V4949" s="9"/>
      <c r="W4949" s="8"/>
      <c r="X4949" s="8"/>
      <c r="Y4949" s="9"/>
      <c r="Z4949" s="8"/>
      <c r="AA4949" s="8"/>
      <c r="AB4949" s="9"/>
      <c r="AC4949" s="8"/>
      <c r="AD4949" s="8"/>
      <c r="AE4949" s="9"/>
      <c r="AF4949" s="8"/>
      <c r="AG4949" s="8"/>
      <c r="AH4949" s="9"/>
      <c r="AI4949" s="13"/>
      <c r="AJ4949" s="8"/>
      <c r="AK4949" s="8"/>
      <c r="AL4949" s="8"/>
      <c r="AM4949" s="3"/>
    </row>
    <row r="4950" spans="1:39" s="10" customFormat="1" ht="18.95" customHeight="1" x14ac:dyDescent="0.25">
      <c r="A4950" s="8"/>
      <c r="B4950" s="8"/>
      <c r="C4950" s="8"/>
      <c r="D4950" s="9"/>
      <c r="E4950" s="8"/>
      <c r="F4950" s="8"/>
      <c r="G4950" s="9"/>
      <c r="H4950" s="8"/>
      <c r="I4950" s="8"/>
      <c r="J4950" s="9"/>
      <c r="K4950" s="8"/>
      <c r="L4950" s="8"/>
      <c r="M4950" s="9"/>
      <c r="N4950" s="8"/>
      <c r="O4950" s="8"/>
      <c r="P4950" s="9"/>
      <c r="Q4950" s="8"/>
      <c r="R4950" s="8"/>
      <c r="S4950" s="9"/>
      <c r="T4950" s="8"/>
      <c r="U4950" s="8"/>
      <c r="V4950" s="9"/>
      <c r="W4950" s="8"/>
      <c r="X4950" s="8"/>
      <c r="Y4950" s="9"/>
      <c r="Z4950" s="8"/>
      <c r="AA4950" s="8"/>
      <c r="AB4950" s="9"/>
      <c r="AC4950" s="8"/>
      <c r="AD4950" s="8"/>
      <c r="AE4950" s="9"/>
      <c r="AF4950" s="8"/>
      <c r="AG4950" s="8"/>
      <c r="AH4950" s="9"/>
      <c r="AI4950" s="13"/>
      <c r="AJ4950" s="8"/>
      <c r="AK4950" s="8"/>
      <c r="AL4950" s="8"/>
      <c r="AM4950" s="3"/>
    </row>
    <row r="4951" spans="1:39" s="10" customFormat="1" ht="18.95" customHeight="1" x14ac:dyDescent="0.25">
      <c r="A4951" s="8"/>
      <c r="B4951" s="8"/>
      <c r="C4951" s="8"/>
      <c r="D4951" s="9"/>
      <c r="E4951" s="8"/>
      <c r="F4951" s="8"/>
      <c r="G4951" s="9"/>
      <c r="H4951" s="8"/>
      <c r="I4951" s="8"/>
      <c r="J4951" s="9"/>
      <c r="K4951" s="8"/>
      <c r="L4951" s="8"/>
      <c r="M4951" s="9"/>
      <c r="N4951" s="8"/>
      <c r="O4951" s="8"/>
      <c r="P4951" s="9"/>
      <c r="Q4951" s="8"/>
      <c r="R4951" s="8"/>
      <c r="S4951" s="9"/>
      <c r="T4951" s="8"/>
      <c r="U4951" s="8"/>
      <c r="V4951" s="9"/>
      <c r="W4951" s="8"/>
      <c r="X4951" s="8"/>
      <c r="Y4951" s="9"/>
      <c r="Z4951" s="8"/>
      <c r="AA4951" s="8"/>
      <c r="AB4951" s="9"/>
      <c r="AC4951" s="8"/>
      <c r="AD4951" s="8"/>
      <c r="AE4951" s="9"/>
      <c r="AF4951" s="8"/>
      <c r="AG4951" s="8"/>
      <c r="AH4951" s="9"/>
      <c r="AI4951" s="13"/>
      <c r="AJ4951" s="8"/>
      <c r="AK4951" s="8"/>
      <c r="AL4951" s="8"/>
      <c r="AM4951" s="3"/>
    </row>
    <row r="4952" spans="1:39" s="10" customFormat="1" ht="18.95" customHeight="1" x14ac:dyDescent="0.25">
      <c r="A4952" s="8"/>
      <c r="B4952" s="8"/>
      <c r="C4952" s="8"/>
      <c r="D4952" s="9"/>
      <c r="E4952" s="8"/>
      <c r="F4952" s="8"/>
      <c r="G4952" s="9"/>
      <c r="H4952" s="8"/>
      <c r="I4952" s="8"/>
      <c r="J4952" s="9"/>
      <c r="K4952" s="8"/>
      <c r="L4952" s="8"/>
      <c r="M4952" s="9"/>
      <c r="N4952" s="8"/>
      <c r="O4952" s="8"/>
      <c r="P4952" s="9"/>
      <c r="Q4952" s="8"/>
      <c r="R4952" s="8"/>
      <c r="S4952" s="9"/>
      <c r="T4952" s="8"/>
      <c r="U4952" s="8"/>
      <c r="V4952" s="9"/>
      <c r="W4952" s="8"/>
      <c r="X4952" s="8"/>
      <c r="Y4952" s="9"/>
      <c r="Z4952" s="8"/>
      <c r="AA4952" s="8"/>
      <c r="AB4952" s="9"/>
      <c r="AC4952" s="8"/>
      <c r="AD4952" s="8"/>
      <c r="AE4952" s="9"/>
      <c r="AF4952" s="8"/>
      <c r="AG4952" s="8"/>
      <c r="AH4952" s="9"/>
      <c r="AI4952" s="13"/>
      <c r="AJ4952" s="8"/>
      <c r="AK4952" s="8"/>
      <c r="AL4952" s="8"/>
      <c r="AM4952" s="3"/>
    </row>
    <row r="4953" spans="1:39" s="10" customFormat="1" ht="18.95" customHeight="1" x14ac:dyDescent="0.25">
      <c r="A4953" s="8"/>
      <c r="B4953" s="8"/>
      <c r="C4953" s="8"/>
      <c r="D4953" s="9"/>
      <c r="E4953" s="8"/>
      <c r="F4953" s="8"/>
      <c r="G4953" s="9"/>
      <c r="H4953" s="8"/>
      <c r="I4953" s="8"/>
      <c r="J4953" s="9"/>
      <c r="K4953" s="8"/>
      <c r="L4953" s="8"/>
      <c r="M4953" s="9"/>
      <c r="N4953" s="8"/>
      <c r="O4953" s="8"/>
      <c r="P4953" s="9"/>
      <c r="Q4953" s="8"/>
      <c r="R4953" s="8"/>
      <c r="S4953" s="9"/>
      <c r="T4953" s="8"/>
      <c r="U4953" s="8"/>
      <c r="V4953" s="9"/>
      <c r="W4953" s="8"/>
      <c r="X4953" s="8"/>
      <c r="Y4953" s="9"/>
      <c r="Z4953" s="8"/>
      <c r="AA4953" s="8"/>
      <c r="AB4953" s="9"/>
      <c r="AC4953" s="8"/>
      <c r="AD4953" s="8"/>
      <c r="AE4953" s="9"/>
      <c r="AF4953" s="8"/>
      <c r="AG4953" s="8"/>
      <c r="AH4953" s="9"/>
      <c r="AI4953" s="13"/>
      <c r="AJ4953" s="8"/>
      <c r="AK4953" s="8"/>
      <c r="AL4953" s="8"/>
      <c r="AM4953" s="3"/>
    </row>
    <row r="4954" spans="1:39" s="10" customFormat="1" ht="18.95" customHeight="1" x14ac:dyDescent="0.25">
      <c r="A4954" s="8"/>
      <c r="B4954" s="8"/>
      <c r="C4954" s="8"/>
      <c r="D4954" s="9"/>
      <c r="E4954" s="8"/>
      <c r="F4954" s="8"/>
      <c r="G4954" s="9"/>
      <c r="H4954" s="8"/>
      <c r="I4954" s="8"/>
      <c r="J4954" s="9"/>
      <c r="K4954" s="8"/>
      <c r="L4954" s="8"/>
      <c r="M4954" s="9"/>
      <c r="N4954" s="8"/>
      <c r="O4954" s="8"/>
      <c r="P4954" s="9"/>
      <c r="Q4954" s="8"/>
      <c r="R4954" s="8"/>
      <c r="S4954" s="9"/>
      <c r="T4954" s="8"/>
      <c r="U4954" s="8"/>
      <c r="V4954" s="9"/>
      <c r="W4954" s="8"/>
      <c r="X4954" s="8"/>
      <c r="Y4954" s="9"/>
      <c r="Z4954" s="8"/>
      <c r="AA4954" s="8"/>
      <c r="AB4954" s="9"/>
      <c r="AC4954" s="8"/>
      <c r="AD4954" s="8"/>
      <c r="AE4954" s="9"/>
      <c r="AF4954" s="8"/>
      <c r="AG4954" s="8"/>
      <c r="AH4954" s="9"/>
      <c r="AI4954" s="13"/>
      <c r="AJ4954" s="8"/>
      <c r="AK4954" s="8"/>
      <c r="AL4954" s="8"/>
      <c r="AM4954" s="3"/>
    </row>
    <row r="4955" spans="1:39" s="10" customFormat="1" ht="18.95" customHeight="1" x14ac:dyDescent="0.25">
      <c r="A4955" s="8"/>
      <c r="B4955" s="8"/>
      <c r="C4955" s="8"/>
      <c r="D4955" s="9"/>
      <c r="E4955" s="8"/>
      <c r="F4955" s="8"/>
      <c r="G4955" s="9"/>
      <c r="H4955" s="8"/>
      <c r="I4955" s="8"/>
      <c r="J4955" s="9"/>
      <c r="K4955" s="8"/>
      <c r="L4955" s="8"/>
      <c r="M4955" s="9"/>
      <c r="N4955" s="8"/>
      <c r="O4955" s="8"/>
      <c r="P4955" s="9"/>
      <c r="Q4955" s="8"/>
      <c r="R4955" s="8"/>
      <c r="S4955" s="9"/>
      <c r="T4955" s="8"/>
      <c r="U4955" s="8"/>
      <c r="V4955" s="9"/>
      <c r="W4955" s="8"/>
      <c r="X4955" s="8"/>
      <c r="Y4955" s="9"/>
      <c r="Z4955" s="8"/>
      <c r="AA4955" s="8"/>
      <c r="AB4955" s="9"/>
      <c r="AC4955" s="8"/>
      <c r="AD4955" s="8"/>
      <c r="AE4955" s="9"/>
      <c r="AF4955" s="8"/>
      <c r="AG4955" s="8"/>
      <c r="AH4955" s="9"/>
      <c r="AI4955" s="13"/>
      <c r="AJ4955" s="8"/>
      <c r="AK4955" s="8"/>
      <c r="AL4955" s="8"/>
      <c r="AM4955" s="3"/>
    </row>
    <row r="4956" spans="1:39" s="10" customFormat="1" ht="18.95" customHeight="1" x14ac:dyDescent="0.25">
      <c r="A4956" s="8"/>
      <c r="B4956" s="8"/>
      <c r="C4956" s="8"/>
      <c r="D4956" s="9"/>
      <c r="E4956" s="8"/>
      <c r="F4956" s="8"/>
      <c r="G4956" s="9"/>
      <c r="H4956" s="8"/>
      <c r="I4956" s="8"/>
      <c r="J4956" s="9"/>
      <c r="K4956" s="8"/>
      <c r="L4956" s="8"/>
      <c r="M4956" s="9"/>
      <c r="N4956" s="8"/>
      <c r="O4956" s="8"/>
      <c r="P4956" s="9"/>
      <c r="Q4956" s="8"/>
      <c r="R4956" s="8"/>
      <c r="S4956" s="9"/>
      <c r="T4956" s="8"/>
      <c r="U4956" s="8"/>
      <c r="V4956" s="9"/>
      <c r="W4956" s="8"/>
      <c r="X4956" s="8"/>
      <c r="Y4956" s="9"/>
      <c r="Z4956" s="8"/>
      <c r="AA4956" s="8"/>
      <c r="AB4956" s="9"/>
      <c r="AC4956" s="8"/>
      <c r="AD4956" s="8"/>
      <c r="AE4956" s="9"/>
      <c r="AF4956" s="8"/>
      <c r="AG4956" s="8"/>
      <c r="AH4956" s="9"/>
      <c r="AI4956" s="13"/>
      <c r="AJ4956" s="8"/>
      <c r="AK4956" s="8"/>
      <c r="AL4956" s="8"/>
      <c r="AM4956" s="3"/>
    </row>
    <row r="4957" spans="1:39" s="10" customFormat="1" ht="18.95" customHeight="1" x14ac:dyDescent="0.25">
      <c r="A4957" s="8"/>
      <c r="B4957" s="8"/>
      <c r="C4957" s="8"/>
      <c r="D4957" s="9"/>
      <c r="E4957" s="8"/>
      <c r="F4957" s="8"/>
      <c r="G4957" s="9"/>
      <c r="H4957" s="8"/>
      <c r="I4957" s="8"/>
      <c r="J4957" s="9"/>
      <c r="K4957" s="8"/>
      <c r="L4957" s="8"/>
      <c r="M4957" s="9"/>
      <c r="N4957" s="8"/>
      <c r="O4957" s="8"/>
      <c r="P4957" s="9"/>
      <c r="Q4957" s="8"/>
      <c r="R4957" s="8"/>
      <c r="S4957" s="9"/>
      <c r="T4957" s="8"/>
      <c r="U4957" s="8"/>
      <c r="V4957" s="9"/>
      <c r="W4957" s="8"/>
      <c r="X4957" s="8"/>
      <c r="Y4957" s="9"/>
      <c r="Z4957" s="8"/>
      <c r="AA4957" s="8"/>
      <c r="AB4957" s="9"/>
      <c r="AC4957" s="8"/>
      <c r="AD4957" s="8"/>
      <c r="AE4957" s="9"/>
      <c r="AF4957" s="8"/>
      <c r="AG4957" s="8"/>
      <c r="AH4957" s="9"/>
      <c r="AI4957" s="13"/>
      <c r="AJ4957" s="8"/>
      <c r="AK4957" s="8"/>
      <c r="AL4957" s="8"/>
      <c r="AM4957" s="3"/>
    </row>
    <row r="4958" spans="1:39" s="10" customFormat="1" ht="18.95" customHeight="1" x14ac:dyDescent="0.25">
      <c r="A4958" s="8"/>
      <c r="B4958" s="8"/>
      <c r="C4958" s="8"/>
      <c r="D4958" s="9"/>
      <c r="E4958" s="8"/>
      <c r="F4958" s="8"/>
      <c r="G4958" s="9"/>
      <c r="H4958" s="8"/>
      <c r="I4958" s="8"/>
      <c r="J4958" s="9"/>
      <c r="K4958" s="8"/>
      <c r="L4958" s="8"/>
      <c r="M4958" s="9"/>
      <c r="N4958" s="8"/>
      <c r="O4958" s="8"/>
      <c r="P4958" s="9"/>
      <c r="Q4958" s="8"/>
      <c r="R4958" s="8"/>
      <c r="S4958" s="9"/>
      <c r="T4958" s="8"/>
      <c r="U4958" s="8"/>
      <c r="V4958" s="9"/>
      <c r="W4958" s="8"/>
      <c r="X4958" s="8"/>
      <c r="Y4958" s="9"/>
      <c r="Z4958" s="8"/>
      <c r="AA4958" s="8"/>
      <c r="AB4958" s="9"/>
      <c r="AC4958" s="8"/>
      <c r="AD4958" s="8"/>
      <c r="AE4958" s="9"/>
      <c r="AF4958" s="8"/>
      <c r="AG4958" s="8"/>
      <c r="AH4958" s="9"/>
      <c r="AI4958" s="13"/>
      <c r="AJ4958" s="8"/>
      <c r="AK4958" s="8"/>
      <c r="AL4958" s="8"/>
      <c r="AM4958" s="3"/>
    </row>
    <row r="4959" spans="1:39" s="10" customFormat="1" ht="18.95" customHeight="1" x14ac:dyDescent="0.25">
      <c r="A4959" s="8"/>
      <c r="B4959" s="8"/>
      <c r="C4959" s="8"/>
      <c r="D4959" s="9"/>
      <c r="E4959" s="8"/>
      <c r="F4959" s="8"/>
      <c r="G4959" s="9"/>
      <c r="H4959" s="8"/>
      <c r="I4959" s="8"/>
      <c r="J4959" s="9"/>
      <c r="K4959" s="8"/>
      <c r="L4959" s="8"/>
      <c r="M4959" s="9"/>
      <c r="N4959" s="8"/>
      <c r="O4959" s="8"/>
      <c r="P4959" s="9"/>
      <c r="Q4959" s="8"/>
      <c r="R4959" s="8"/>
      <c r="S4959" s="9"/>
      <c r="T4959" s="8"/>
      <c r="U4959" s="8"/>
      <c r="V4959" s="9"/>
      <c r="W4959" s="8"/>
      <c r="X4959" s="8"/>
      <c r="Y4959" s="9"/>
      <c r="Z4959" s="8"/>
      <c r="AA4959" s="8"/>
      <c r="AB4959" s="9"/>
      <c r="AC4959" s="8"/>
      <c r="AD4959" s="8"/>
      <c r="AE4959" s="9"/>
      <c r="AF4959" s="8"/>
      <c r="AG4959" s="8"/>
      <c r="AH4959" s="9"/>
      <c r="AI4959" s="13"/>
      <c r="AJ4959" s="8"/>
      <c r="AK4959" s="8"/>
      <c r="AL4959" s="8"/>
      <c r="AM4959" s="3"/>
    </row>
    <row r="4960" spans="1:39" s="10" customFormat="1" ht="18.95" customHeight="1" x14ac:dyDescent="0.25">
      <c r="A4960" s="8"/>
      <c r="B4960" s="8"/>
      <c r="C4960" s="8"/>
      <c r="D4960" s="9"/>
      <c r="E4960" s="8"/>
      <c r="F4960" s="8"/>
      <c r="G4960" s="9"/>
      <c r="H4960" s="8"/>
      <c r="I4960" s="8"/>
      <c r="J4960" s="9"/>
      <c r="K4960" s="8"/>
      <c r="L4960" s="8"/>
      <c r="M4960" s="9"/>
      <c r="N4960" s="8"/>
      <c r="O4960" s="8"/>
      <c r="P4960" s="9"/>
      <c r="Q4960" s="8"/>
      <c r="R4960" s="8"/>
      <c r="S4960" s="9"/>
      <c r="T4960" s="8"/>
      <c r="U4960" s="8"/>
      <c r="V4960" s="9"/>
      <c r="W4960" s="8"/>
      <c r="X4960" s="8"/>
      <c r="Y4960" s="9"/>
      <c r="Z4960" s="8"/>
      <c r="AA4960" s="8"/>
      <c r="AB4960" s="9"/>
      <c r="AC4960" s="8"/>
      <c r="AD4960" s="8"/>
      <c r="AE4960" s="9"/>
      <c r="AF4960" s="8"/>
      <c r="AG4960" s="8"/>
      <c r="AH4960" s="9"/>
      <c r="AI4960" s="13"/>
      <c r="AJ4960" s="8"/>
      <c r="AK4960" s="8"/>
      <c r="AL4960" s="8"/>
      <c r="AM4960" s="3"/>
    </row>
    <row r="4961" spans="1:39" s="10" customFormat="1" ht="18.95" customHeight="1" x14ac:dyDescent="0.25">
      <c r="A4961" s="8"/>
      <c r="B4961" s="8"/>
      <c r="C4961" s="8"/>
      <c r="D4961" s="9"/>
      <c r="E4961" s="8"/>
      <c r="F4961" s="8"/>
      <c r="G4961" s="9"/>
      <c r="H4961" s="8"/>
      <c r="I4961" s="8"/>
      <c r="J4961" s="9"/>
      <c r="K4961" s="8"/>
      <c r="L4961" s="8"/>
      <c r="M4961" s="9"/>
      <c r="N4961" s="8"/>
      <c r="O4961" s="8"/>
      <c r="P4961" s="9"/>
      <c r="Q4961" s="8"/>
      <c r="R4961" s="8"/>
      <c r="S4961" s="9"/>
      <c r="T4961" s="8"/>
      <c r="U4961" s="8"/>
      <c r="V4961" s="9"/>
      <c r="W4961" s="8"/>
      <c r="X4961" s="8"/>
      <c r="Y4961" s="9"/>
      <c r="Z4961" s="8"/>
      <c r="AA4961" s="8"/>
      <c r="AB4961" s="9"/>
      <c r="AC4961" s="8"/>
      <c r="AD4961" s="8"/>
      <c r="AE4961" s="9"/>
      <c r="AF4961" s="8"/>
      <c r="AG4961" s="8"/>
      <c r="AH4961" s="9"/>
      <c r="AI4961" s="13"/>
      <c r="AJ4961" s="8"/>
      <c r="AK4961" s="8"/>
      <c r="AL4961" s="8"/>
      <c r="AM4961" s="3"/>
    </row>
    <row r="4962" spans="1:39" s="10" customFormat="1" ht="18.95" customHeight="1" x14ac:dyDescent="0.25">
      <c r="A4962" s="8"/>
      <c r="B4962" s="8"/>
      <c r="C4962" s="8"/>
      <c r="D4962" s="9"/>
      <c r="E4962" s="8"/>
      <c r="F4962" s="8"/>
      <c r="G4962" s="9"/>
      <c r="H4962" s="8"/>
      <c r="I4962" s="8"/>
      <c r="J4962" s="9"/>
      <c r="K4962" s="8"/>
      <c r="L4962" s="8"/>
      <c r="M4962" s="9"/>
      <c r="N4962" s="8"/>
      <c r="O4962" s="8"/>
      <c r="P4962" s="9"/>
      <c r="Q4962" s="8"/>
      <c r="R4962" s="8"/>
      <c r="S4962" s="9"/>
      <c r="T4962" s="8"/>
      <c r="U4962" s="8"/>
      <c r="V4962" s="9"/>
      <c r="W4962" s="8"/>
      <c r="X4962" s="8"/>
      <c r="Y4962" s="9"/>
      <c r="Z4962" s="8"/>
      <c r="AA4962" s="8"/>
      <c r="AB4962" s="9"/>
      <c r="AC4962" s="8"/>
      <c r="AD4962" s="8"/>
      <c r="AE4962" s="9"/>
      <c r="AF4962" s="8"/>
      <c r="AG4962" s="8"/>
      <c r="AH4962" s="9"/>
      <c r="AI4962" s="13"/>
      <c r="AJ4962" s="8"/>
      <c r="AK4962" s="8"/>
      <c r="AL4962" s="8"/>
      <c r="AM4962" s="3"/>
    </row>
    <row r="4963" spans="1:39" s="10" customFormat="1" ht="18.95" customHeight="1" x14ac:dyDescent="0.25">
      <c r="A4963" s="8"/>
      <c r="B4963" s="8"/>
      <c r="C4963" s="8"/>
      <c r="D4963" s="9"/>
      <c r="E4963" s="8"/>
      <c r="F4963" s="8"/>
      <c r="G4963" s="9"/>
      <c r="H4963" s="8"/>
      <c r="I4963" s="8"/>
      <c r="J4963" s="9"/>
      <c r="K4963" s="8"/>
      <c r="L4963" s="8"/>
      <c r="M4963" s="9"/>
      <c r="N4963" s="8"/>
      <c r="O4963" s="8"/>
      <c r="P4963" s="9"/>
      <c r="Q4963" s="8"/>
      <c r="R4963" s="8"/>
      <c r="S4963" s="9"/>
      <c r="T4963" s="8"/>
      <c r="U4963" s="8"/>
      <c r="V4963" s="9"/>
      <c r="W4963" s="8"/>
      <c r="X4963" s="8"/>
      <c r="Y4963" s="9"/>
      <c r="Z4963" s="8"/>
      <c r="AA4963" s="8"/>
      <c r="AB4963" s="9"/>
      <c r="AC4963" s="8"/>
      <c r="AD4963" s="8"/>
      <c r="AE4963" s="9"/>
      <c r="AF4963" s="8"/>
      <c r="AG4963" s="8"/>
      <c r="AH4963" s="9"/>
      <c r="AI4963" s="13"/>
      <c r="AJ4963" s="8"/>
      <c r="AK4963" s="8"/>
      <c r="AL4963" s="8"/>
      <c r="AM4963" s="3"/>
    </row>
    <row r="4964" spans="1:39" s="10" customFormat="1" ht="18.95" customHeight="1" x14ac:dyDescent="0.25">
      <c r="A4964" s="8"/>
      <c r="B4964" s="8"/>
      <c r="C4964" s="8"/>
      <c r="D4964" s="9"/>
      <c r="E4964" s="8"/>
      <c r="F4964" s="8"/>
      <c r="G4964" s="9"/>
      <c r="H4964" s="8"/>
      <c r="I4964" s="8"/>
      <c r="J4964" s="9"/>
      <c r="K4964" s="8"/>
      <c r="L4964" s="8"/>
      <c r="M4964" s="9"/>
      <c r="N4964" s="8"/>
      <c r="O4964" s="8"/>
      <c r="P4964" s="9"/>
      <c r="Q4964" s="8"/>
      <c r="R4964" s="8"/>
      <c r="S4964" s="9"/>
      <c r="T4964" s="8"/>
      <c r="U4964" s="8"/>
      <c r="V4964" s="9"/>
      <c r="W4964" s="8"/>
      <c r="X4964" s="8"/>
      <c r="Y4964" s="9"/>
      <c r="Z4964" s="8"/>
      <c r="AA4964" s="8"/>
      <c r="AB4964" s="9"/>
      <c r="AC4964" s="8"/>
      <c r="AD4964" s="8"/>
      <c r="AE4964" s="9"/>
      <c r="AF4964" s="8"/>
      <c r="AG4964" s="8"/>
      <c r="AH4964" s="9"/>
      <c r="AI4964" s="13"/>
      <c r="AJ4964" s="8"/>
      <c r="AK4964" s="8"/>
      <c r="AL4964" s="8"/>
      <c r="AM4964" s="3"/>
    </row>
    <row r="4965" spans="1:39" s="10" customFormat="1" ht="18.95" customHeight="1" x14ac:dyDescent="0.25">
      <c r="A4965" s="8"/>
      <c r="B4965" s="8"/>
      <c r="C4965" s="8"/>
      <c r="D4965" s="9"/>
      <c r="E4965" s="8"/>
      <c r="F4965" s="8"/>
      <c r="G4965" s="9"/>
      <c r="H4965" s="8"/>
      <c r="I4965" s="8"/>
      <c r="J4965" s="9"/>
      <c r="K4965" s="8"/>
      <c r="L4965" s="8"/>
      <c r="M4965" s="9"/>
      <c r="N4965" s="8"/>
      <c r="O4965" s="8"/>
      <c r="P4965" s="9"/>
      <c r="Q4965" s="8"/>
      <c r="R4965" s="8"/>
      <c r="S4965" s="9"/>
      <c r="T4965" s="8"/>
      <c r="U4965" s="8"/>
      <c r="V4965" s="9"/>
      <c r="W4965" s="8"/>
      <c r="X4965" s="8"/>
      <c r="Y4965" s="9"/>
      <c r="Z4965" s="8"/>
      <c r="AA4965" s="8"/>
      <c r="AB4965" s="9"/>
      <c r="AC4965" s="8"/>
      <c r="AD4965" s="8"/>
      <c r="AE4965" s="9"/>
      <c r="AF4965" s="8"/>
      <c r="AG4965" s="8"/>
      <c r="AH4965" s="9"/>
      <c r="AI4965" s="13"/>
      <c r="AJ4965" s="8"/>
      <c r="AK4965" s="8"/>
      <c r="AL4965" s="8"/>
      <c r="AM4965" s="3"/>
    </row>
    <row r="4966" spans="1:39" s="10" customFormat="1" ht="18.95" customHeight="1" x14ac:dyDescent="0.25">
      <c r="A4966" s="8"/>
      <c r="B4966" s="8"/>
      <c r="C4966" s="8"/>
      <c r="D4966" s="9"/>
      <c r="E4966" s="8"/>
      <c r="F4966" s="8"/>
      <c r="G4966" s="9"/>
      <c r="H4966" s="8"/>
      <c r="I4966" s="8"/>
      <c r="J4966" s="9"/>
      <c r="K4966" s="8"/>
      <c r="L4966" s="8"/>
      <c r="M4966" s="9"/>
      <c r="N4966" s="8"/>
      <c r="O4966" s="8"/>
      <c r="P4966" s="9"/>
      <c r="Q4966" s="8"/>
      <c r="R4966" s="8"/>
      <c r="S4966" s="9"/>
      <c r="T4966" s="8"/>
      <c r="U4966" s="8"/>
      <c r="V4966" s="9"/>
      <c r="W4966" s="8"/>
      <c r="X4966" s="8"/>
      <c r="Y4966" s="9"/>
      <c r="Z4966" s="8"/>
      <c r="AA4966" s="8"/>
      <c r="AB4966" s="9"/>
      <c r="AC4966" s="8"/>
      <c r="AD4966" s="8"/>
      <c r="AE4966" s="9"/>
      <c r="AF4966" s="8"/>
      <c r="AG4966" s="8"/>
      <c r="AH4966" s="9"/>
      <c r="AI4966" s="13"/>
      <c r="AJ4966" s="8"/>
      <c r="AK4966" s="8"/>
      <c r="AL4966" s="8"/>
      <c r="AM4966" s="3"/>
    </row>
    <row r="4967" spans="1:39" s="10" customFormat="1" ht="18.95" customHeight="1" x14ac:dyDescent="0.25">
      <c r="A4967" s="8"/>
      <c r="B4967" s="8"/>
      <c r="C4967" s="8"/>
      <c r="D4967" s="9"/>
      <c r="E4967" s="8"/>
      <c r="F4967" s="8"/>
      <c r="G4967" s="9"/>
      <c r="H4967" s="8"/>
      <c r="I4967" s="8"/>
      <c r="J4967" s="9"/>
      <c r="K4967" s="8"/>
      <c r="L4967" s="8"/>
      <c r="M4967" s="9"/>
      <c r="N4967" s="8"/>
      <c r="O4967" s="8"/>
      <c r="P4967" s="9"/>
      <c r="Q4967" s="8"/>
      <c r="R4967" s="8"/>
      <c r="S4967" s="9"/>
      <c r="T4967" s="8"/>
      <c r="U4967" s="8"/>
      <c r="V4967" s="9"/>
      <c r="W4967" s="8"/>
      <c r="X4967" s="8"/>
      <c r="Y4967" s="9"/>
      <c r="Z4967" s="8"/>
      <c r="AA4967" s="8"/>
      <c r="AB4967" s="9"/>
      <c r="AC4967" s="8"/>
      <c r="AD4967" s="8"/>
      <c r="AE4967" s="9"/>
      <c r="AF4967" s="8"/>
      <c r="AG4967" s="8"/>
      <c r="AH4967" s="9"/>
      <c r="AI4967" s="13"/>
      <c r="AJ4967" s="8"/>
      <c r="AK4967" s="8"/>
      <c r="AL4967" s="8"/>
      <c r="AM4967" s="3"/>
    </row>
    <row r="4968" spans="1:39" s="10" customFormat="1" ht="18.95" customHeight="1" x14ac:dyDescent="0.25">
      <c r="A4968" s="8"/>
      <c r="B4968" s="8"/>
      <c r="C4968" s="8"/>
      <c r="D4968" s="9"/>
      <c r="E4968" s="8"/>
      <c r="F4968" s="8"/>
      <c r="G4968" s="9"/>
      <c r="H4968" s="8"/>
      <c r="I4968" s="8"/>
      <c r="J4968" s="9"/>
      <c r="K4968" s="8"/>
      <c r="L4968" s="8"/>
      <c r="M4968" s="9"/>
      <c r="N4968" s="8"/>
      <c r="O4968" s="8"/>
      <c r="P4968" s="9"/>
      <c r="Q4968" s="8"/>
      <c r="R4968" s="8"/>
      <c r="S4968" s="9"/>
      <c r="T4968" s="8"/>
      <c r="U4968" s="8"/>
      <c r="V4968" s="9"/>
      <c r="W4968" s="8"/>
      <c r="X4968" s="8"/>
      <c r="Y4968" s="9"/>
      <c r="Z4968" s="8"/>
      <c r="AA4968" s="8"/>
      <c r="AB4968" s="9"/>
      <c r="AC4968" s="8"/>
      <c r="AD4968" s="8"/>
      <c r="AE4968" s="9"/>
      <c r="AF4968" s="8"/>
      <c r="AG4968" s="8"/>
      <c r="AH4968" s="9"/>
      <c r="AI4968" s="13"/>
      <c r="AJ4968" s="8"/>
      <c r="AK4968" s="8"/>
      <c r="AL4968" s="8"/>
      <c r="AM4968" s="3"/>
    </row>
    <row r="4969" spans="1:39" s="10" customFormat="1" ht="18.95" customHeight="1" x14ac:dyDescent="0.25">
      <c r="A4969" s="8"/>
      <c r="B4969" s="8"/>
      <c r="C4969" s="8"/>
      <c r="D4969" s="9"/>
      <c r="E4969" s="8"/>
      <c r="F4969" s="8"/>
      <c r="G4969" s="9"/>
      <c r="H4969" s="8"/>
      <c r="I4969" s="8"/>
      <c r="J4969" s="9"/>
      <c r="K4969" s="8"/>
      <c r="L4969" s="8"/>
      <c r="M4969" s="9"/>
      <c r="N4969" s="8"/>
      <c r="O4969" s="8"/>
      <c r="P4969" s="9"/>
      <c r="Q4969" s="8"/>
      <c r="R4969" s="8"/>
      <c r="S4969" s="9"/>
      <c r="T4969" s="8"/>
      <c r="U4969" s="8"/>
      <c r="V4969" s="9"/>
      <c r="W4969" s="8"/>
      <c r="X4969" s="8"/>
      <c r="Y4969" s="9"/>
      <c r="Z4969" s="8"/>
      <c r="AA4969" s="8"/>
      <c r="AB4969" s="9"/>
      <c r="AC4969" s="8"/>
      <c r="AD4969" s="8"/>
      <c r="AE4969" s="9"/>
      <c r="AF4969" s="8"/>
      <c r="AG4969" s="8"/>
      <c r="AH4969" s="9"/>
      <c r="AI4969" s="13"/>
      <c r="AJ4969" s="8"/>
      <c r="AK4969" s="8"/>
      <c r="AL4969" s="8"/>
      <c r="AM4969" s="3"/>
    </row>
    <row r="4970" spans="1:39" s="10" customFormat="1" ht="18.95" customHeight="1" x14ac:dyDescent="0.25">
      <c r="A4970" s="8"/>
      <c r="B4970" s="8"/>
      <c r="C4970" s="8"/>
      <c r="D4970" s="9"/>
      <c r="E4970" s="8"/>
      <c r="F4970" s="8"/>
      <c r="G4970" s="9"/>
      <c r="H4970" s="8"/>
      <c r="I4970" s="8"/>
      <c r="J4970" s="9"/>
      <c r="K4970" s="8"/>
      <c r="L4970" s="8"/>
      <c r="M4970" s="9"/>
      <c r="N4970" s="8"/>
      <c r="O4970" s="8"/>
      <c r="P4970" s="9"/>
      <c r="Q4970" s="8"/>
      <c r="R4970" s="8"/>
      <c r="S4970" s="9"/>
      <c r="T4970" s="8"/>
      <c r="U4970" s="8"/>
      <c r="V4970" s="9"/>
      <c r="W4970" s="8"/>
      <c r="X4970" s="8"/>
      <c r="Y4970" s="9"/>
      <c r="Z4970" s="8"/>
      <c r="AA4970" s="8"/>
      <c r="AB4970" s="9"/>
      <c r="AC4970" s="8"/>
      <c r="AD4970" s="8"/>
      <c r="AE4970" s="9"/>
      <c r="AF4970" s="8"/>
      <c r="AG4970" s="8"/>
      <c r="AH4970" s="9"/>
      <c r="AI4970" s="13"/>
      <c r="AJ4970" s="8"/>
      <c r="AK4970" s="8"/>
      <c r="AL4970" s="8"/>
      <c r="AM4970" s="3"/>
    </row>
    <row r="4971" spans="1:39" s="10" customFormat="1" ht="18.95" customHeight="1" x14ac:dyDescent="0.25">
      <c r="A4971" s="8"/>
      <c r="B4971" s="8"/>
      <c r="C4971" s="8"/>
      <c r="D4971" s="9"/>
      <c r="E4971" s="8"/>
      <c r="F4971" s="8"/>
      <c r="G4971" s="9"/>
      <c r="H4971" s="8"/>
      <c r="I4971" s="8"/>
      <c r="J4971" s="9"/>
      <c r="K4971" s="8"/>
      <c r="L4971" s="8"/>
      <c r="M4971" s="9"/>
      <c r="N4971" s="8"/>
      <c r="O4971" s="8"/>
      <c r="P4971" s="9"/>
      <c r="Q4971" s="8"/>
      <c r="R4971" s="8"/>
      <c r="S4971" s="9"/>
      <c r="T4971" s="8"/>
      <c r="U4971" s="8"/>
      <c r="V4971" s="9"/>
      <c r="W4971" s="8"/>
      <c r="X4971" s="8"/>
      <c r="Y4971" s="9"/>
      <c r="Z4971" s="8"/>
      <c r="AA4971" s="8"/>
      <c r="AB4971" s="9"/>
      <c r="AC4971" s="8"/>
      <c r="AD4971" s="8"/>
      <c r="AE4971" s="9"/>
      <c r="AF4971" s="8"/>
      <c r="AG4971" s="8"/>
      <c r="AH4971" s="9"/>
      <c r="AI4971" s="13"/>
      <c r="AJ4971" s="8"/>
      <c r="AK4971" s="8"/>
      <c r="AL4971" s="8"/>
      <c r="AM4971" s="3"/>
    </row>
    <row r="4972" spans="1:39" s="10" customFormat="1" ht="18.95" customHeight="1" x14ac:dyDescent="0.25">
      <c r="A4972" s="8"/>
      <c r="B4972" s="8"/>
      <c r="C4972" s="8"/>
      <c r="D4972" s="9"/>
      <c r="E4972" s="8"/>
      <c r="F4972" s="8"/>
      <c r="G4972" s="9"/>
      <c r="H4972" s="8"/>
      <c r="I4972" s="8"/>
      <c r="J4972" s="9"/>
      <c r="K4972" s="8"/>
      <c r="L4972" s="8"/>
      <c r="M4972" s="9"/>
      <c r="N4972" s="8"/>
      <c r="O4972" s="8"/>
      <c r="P4972" s="9"/>
      <c r="Q4972" s="8"/>
      <c r="R4972" s="8"/>
      <c r="S4972" s="9"/>
      <c r="T4972" s="8"/>
      <c r="U4972" s="8"/>
      <c r="V4972" s="9"/>
      <c r="W4972" s="8"/>
      <c r="X4972" s="8"/>
      <c r="Y4972" s="9"/>
      <c r="Z4972" s="8"/>
      <c r="AA4972" s="8"/>
      <c r="AB4972" s="9"/>
      <c r="AC4972" s="8"/>
      <c r="AD4972" s="8"/>
      <c r="AE4972" s="9"/>
      <c r="AF4972" s="8"/>
      <c r="AG4972" s="8"/>
      <c r="AH4972" s="9"/>
      <c r="AI4972" s="13"/>
      <c r="AJ4972" s="8"/>
      <c r="AK4972" s="8"/>
      <c r="AL4972" s="8"/>
      <c r="AM4972" s="3"/>
    </row>
    <row r="4973" spans="1:39" s="10" customFormat="1" ht="18.95" customHeight="1" x14ac:dyDescent="0.25">
      <c r="A4973" s="8"/>
      <c r="B4973" s="8"/>
      <c r="C4973" s="8"/>
      <c r="D4973" s="9"/>
      <c r="E4973" s="8"/>
      <c r="F4973" s="8"/>
      <c r="G4973" s="9"/>
      <c r="H4973" s="8"/>
      <c r="I4973" s="8"/>
      <c r="J4973" s="9"/>
      <c r="K4973" s="8"/>
      <c r="L4973" s="8"/>
      <c r="M4973" s="9"/>
      <c r="N4973" s="8"/>
      <c r="O4973" s="8"/>
      <c r="P4973" s="9"/>
      <c r="Q4973" s="8"/>
      <c r="R4973" s="8"/>
      <c r="S4973" s="9"/>
      <c r="T4973" s="8"/>
      <c r="U4973" s="8"/>
      <c r="V4973" s="9"/>
      <c r="W4973" s="8"/>
      <c r="X4973" s="8"/>
      <c r="Y4973" s="9"/>
      <c r="Z4973" s="8"/>
      <c r="AA4973" s="8"/>
      <c r="AB4973" s="9"/>
      <c r="AC4973" s="8"/>
      <c r="AD4973" s="8"/>
      <c r="AE4973" s="9"/>
      <c r="AF4973" s="8"/>
      <c r="AG4973" s="8"/>
      <c r="AH4973" s="9"/>
      <c r="AI4973" s="13"/>
      <c r="AJ4973" s="8"/>
      <c r="AK4973" s="8"/>
      <c r="AL4973" s="8"/>
      <c r="AM4973" s="3"/>
    </row>
    <row r="4974" spans="1:39" s="10" customFormat="1" ht="18.95" customHeight="1" x14ac:dyDescent="0.25">
      <c r="A4974" s="8"/>
      <c r="B4974" s="8"/>
      <c r="C4974" s="8"/>
      <c r="D4974" s="9"/>
      <c r="E4974" s="8"/>
      <c r="F4974" s="8"/>
      <c r="G4974" s="9"/>
      <c r="H4974" s="8"/>
      <c r="I4974" s="8"/>
      <c r="J4974" s="9"/>
      <c r="K4974" s="8"/>
      <c r="L4974" s="8"/>
      <c r="M4974" s="9"/>
      <c r="N4974" s="8"/>
      <c r="O4974" s="8"/>
      <c r="P4974" s="9"/>
      <c r="Q4974" s="8"/>
      <c r="R4974" s="8"/>
      <c r="S4974" s="9"/>
      <c r="T4974" s="8"/>
      <c r="U4974" s="8"/>
      <c r="V4974" s="9"/>
      <c r="W4974" s="8"/>
      <c r="X4974" s="8"/>
      <c r="Y4974" s="9"/>
      <c r="Z4974" s="8"/>
      <c r="AA4974" s="8"/>
      <c r="AB4974" s="9"/>
      <c r="AC4974" s="8"/>
      <c r="AD4974" s="8"/>
      <c r="AE4974" s="9"/>
      <c r="AF4974" s="8"/>
      <c r="AG4974" s="8"/>
      <c r="AH4974" s="9"/>
      <c r="AI4974" s="13"/>
      <c r="AJ4974" s="8"/>
      <c r="AK4974" s="8"/>
      <c r="AL4974" s="8"/>
      <c r="AM4974" s="3"/>
    </row>
    <row r="4975" spans="1:39" s="10" customFormat="1" ht="18.95" customHeight="1" x14ac:dyDescent="0.25">
      <c r="A4975" s="8"/>
      <c r="B4975" s="8"/>
      <c r="C4975" s="8"/>
      <c r="D4975" s="9"/>
      <c r="E4975" s="8"/>
      <c r="F4975" s="8"/>
      <c r="G4975" s="9"/>
      <c r="H4975" s="8"/>
      <c r="I4975" s="8"/>
      <c r="J4975" s="9"/>
      <c r="K4975" s="8"/>
      <c r="L4975" s="8"/>
      <c r="M4975" s="9"/>
      <c r="N4975" s="8"/>
      <c r="O4975" s="8"/>
      <c r="P4975" s="9"/>
      <c r="Q4975" s="8"/>
      <c r="R4975" s="8"/>
      <c r="S4975" s="9"/>
      <c r="T4975" s="8"/>
      <c r="U4975" s="8"/>
      <c r="V4975" s="9"/>
      <c r="W4975" s="8"/>
      <c r="X4975" s="8"/>
      <c r="Y4975" s="9"/>
      <c r="Z4975" s="8"/>
      <c r="AA4975" s="8"/>
      <c r="AB4975" s="9"/>
      <c r="AC4975" s="8"/>
      <c r="AD4975" s="8"/>
      <c r="AE4975" s="9"/>
      <c r="AF4975" s="8"/>
      <c r="AG4975" s="8"/>
      <c r="AH4975" s="9"/>
      <c r="AI4975" s="13"/>
      <c r="AJ4975" s="8"/>
      <c r="AK4975" s="8"/>
      <c r="AL4975" s="8"/>
      <c r="AM4975" s="3"/>
    </row>
    <row r="4976" spans="1:39" s="10" customFormat="1" ht="18.95" customHeight="1" x14ac:dyDescent="0.25">
      <c r="A4976" s="8"/>
      <c r="B4976" s="8"/>
      <c r="C4976" s="8"/>
      <c r="D4976" s="9"/>
      <c r="E4976" s="8"/>
      <c r="F4976" s="8"/>
      <c r="G4976" s="9"/>
      <c r="H4976" s="8"/>
      <c r="I4976" s="8"/>
      <c r="J4976" s="9"/>
      <c r="K4976" s="8"/>
      <c r="L4976" s="8"/>
      <c r="M4976" s="9"/>
      <c r="N4976" s="8"/>
      <c r="O4976" s="8"/>
      <c r="P4976" s="9"/>
      <c r="Q4976" s="8"/>
      <c r="R4976" s="8"/>
      <c r="S4976" s="9"/>
      <c r="T4976" s="8"/>
      <c r="U4976" s="8"/>
      <c r="V4976" s="9"/>
      <c r="W4976" s="8"/>
      <c r="X4976" s="8"/>
      <c r="Y4976" s="9"/>
      <c r="Z4976" s="8"/>
      <c r="AA4976" s="8"/>
      <c r="AB4976" s="9"/>
      <c r="AC4976" s="8"/>
      <c r="AD4976" s="8"/>
      <c r="AE4976" s="9"/>
      <c r="AF4976" s="8"/>
      <c r="AG4976" s="8"/>
      <c r="AH4976" s="9"/>
      <c r="AI4976" s="13"/>
      <c r="AJ4976" s="8"/>
      <c r="AK4976" s="8"/>
      <c r="AL4976" s="8"/>
      <c r="AM4976" s="3"/>
    </row>
    <row r="4977" spans="1:39" s="10" customFormat="1" ht="18.95" customHeight="1" x14ac:dyDescent="0.25">
      <c r="A4977" s="8"/>
      <c r="B4977" s="8"/>
      <c r="C4977" s="8"/>
      <c r="D4977" s="9"/>
      <c r="E4977" s="8"/>
      <c r="F4977" s="8"/>
      <c r="G4977" s="9"/>
      <c r="H4977" s="8"/>
      <c r="I4977" s="8"/>
      <c r="J4977" s="9"/>
      <c r="K4977" s="8"/>
      <c r="L4977" s="8"/>
      <c r="M4977" s="9"/>
      <c r="N4977" s="8"/>
      <c r="O4977" s="8"/>
      <c r="P4977" s="9"/>
      <c r="Q4977" s="8"/>
      <c r="R4977" s="8"/>
      <c r="S4977" s="9"/>
      <c r="T4977" s="8"/>
      <c r="U4977" s="8"/>
      <c r="V4977" s="9"/>
      <c r="W4977" s="8"/>
      <c r="X4977" s="8"/>
      <c r="Y4977" s="9"/>
      <c r="Z4977" s="8"/>
      <c r="AA4977" s="8"/>
      <c r="AB4977" s="9"/>
      <c r="AC4977" s="8"/>
      <c r="AD4977" s="8"/>
      <c r="AE4977" s="9"/>
      <c r="AF4977" s="8"/>
      <c r="AG4977" s="8"/>
      <c r="AH4977" s="9"/>
      <c r="AI4977" s="13"/>
      <c r="AJ4977" s="8"/>
      <c r="AK4977" s="8"/>
      <c r="AL4977" s="8"/>
      <c r="AM4977" s="3"/>
    </row>
    <row r="4978" spans="1:39" s="10" customFormat="1" ht="18.95" customHeight="1" x14ac:dyDescent="0.25">
      <c r="A4978" s="8"/>
      <c r="B4978" s="8"/>
      <c r="C4978" s="8"/>
      <c r="D4978" s="9"/>
      <c r="E4978" s="8"/>
      <c r="F4978" s="8"/>
      <c r="G4978" s="9"/>
      <c r="H4978" s="8"/>
      <c r="I4978" s="8"/>
      <c r="J4978" s="9"/>
      <c r="K4978" s="8"/>
      <c r="L4978" s="8"/>
      <c r="M4978" s="9"/>
      <c r="N4978" s="8"/>
      <c r="O4978" s="8"/>
      <c r="P4978" s="9"/>
      <c r="Q4978" s="8"/>
      <c r="R4978" s="8"/>
      <c r="S4978" s="9"/>
      <c r="T4978" s="8"/>
      <c r="U4978" s="8"/>
      <c r="V4978" s="9"/>
      <c r="W4978" s="8"/>
      <c r="X4978" s="8"/>
      <c r="Y4978" s="9"/>
      <c r="Z4978" s="8"/>
      <c r="AA4978" s="8"/>
      <c r="AB4978" s="9"/>
      <c r="AC4978" s="8"/>
      <c r="AD4978" s="8"/>
      <c r="AE4978" s="9"/>
      <c r="AF4978" s="8"/>
      <c r="AG4978" s="8"/>
      <c r="AH4978" s="9"/>
      <c r="AI4978" s="13"/>
      <c r="AJ4978" s="8"/>
      <c r="AK4978" s="8"/>
      <c r="AL4978" s="8"/>
      <c r="AM4978" s="3"/>
    </row>
    <row r="4979" spans="1:39" s="10" customFormat="1" ht="18.95" customHeight="1" x14ac:dyDescent="0.25">
      <c r="A4979" s="8"/>
      <c r="B4979" s="8"/>
      <c r="C4979" s="8"/>
      <c r="D4979" s="9"/>
      <c r="E4979" s="8"/>
      <c r="F4979" s="8"/>
      <c r="G4979" s="9"/>
      <c r="H4979" s="8"/>
      <c r="I4979" s="8"/>
      <c r="J4979" s="9"/>
      <c r="K4979" s="8"/>
      <c r="L4979" s="8"/>
      <c r="M4979" s="9"/>
      <c r="N4979" s="8"/>
      <c r="O4979" s="8"/>
      <c r="P4979" s="9"/>
      <c r="Q4979" s="8"/>
      <c r="R4979" s="8"/>
      <c r="S4979" s="9"/>
      <c r="T4979" s="8"/>
      <c r="U4979" s="8"/>
      <c r="V4979" s="9"/>
      <c r="W4979" s="8"/>
      <c r="X4979" s="8"/>
      <c r="Y4979" s="9"/>
      <c r="Z4979" s="8"/>
      <c r="AA4979" s="8"/>
      <c r="AB4979" s="9"/>
      <c r="AC4979" s="8"/>
      <c r="AD4979" s="8"/>
      <c r="AE4979" s="9"/>
      <c r="AF4979" s="8"/>
      <c r="AG4979" s="8"/>
      <c r="AH4979" s="9"/>
      <c r="AI4979" s="13"/>
      <c r="AJ4979" s="8"/>
      <c r="AK4979" s="8"/>
      <c r="AL4979" s="8"/>
      <c r="AM4979" s="3"/>
    </row>
    <row r="4980" spans="1:39" s="10" customFormat="1" ht="18.95" customHeight="1" x14ac:dyDescent="0.25">
      <c r="A4980" s="8"/>
      <c r="B4980" s="8"/>
      <c r="C4980" s="8"/>
      <c r="D4980" s="9"/>
      <c r="E4980" s="8"/>
      <c r="F4980" s="8"/>
      <c r="G4980" s="9"/>
      <c r="H4980" s="8"/>
      <c r="I4980" s="8"/>
      <c r="J4980" s="9"/>
      <c r="K4980" s="8"/>
      <c r="L4980" s="8"/>
      <c r="M4980" s="9"/>
      <c r="N4980" s="8"/>
      <c r="O4980" s="8"/>
      <c r="P4980" s="9"/>
      <c r="Q4980" s="8"/>
      <c r="R4980" s="8"/>
      <c r="S4980" s="9"/>
      <c r="T4980" s="8"/>
      <c r="U4980" s="8"/>
      <c r="V4980" s="9"/>
      <c r="W4980" s="8"/>
      <c r="X4980" s="8"/>
      <c r="Y4980" s="9"/>
      <c r="Z4980" s="8"/>
      <c r="AA4980" s="8"/>
      <c r="AB4980" s="9"/>
      <c r="AC4980" s="8"/>
      <c r="AD4980" s="8"/>
      <c r="AE4980" s="9"/>
      <c r="AF4980" s="8"/>
      <c r="AG4980" s="8"/>
      <c r="AH4980" s="9"/>
      <c r="AI4980" s="13"/>
      <c r="AJ4980" s="8"/>
      <c r="AK4980" s="8"/>
      <c r="AL4980" s="8"/>
      <c r="AM4980" s="3"/>
    </row>
    <row r="4981" spans="1:39" s="10" customFormat="1" ht="18.95" customHeight="1" x14ac:dyDescent="0.25">
      <c r="A4981" s="8"/>
      <c r="B4981" s="8"/>
      <c r="C4981" s="8"/>
      <c r="D4981" s="9"/>
      <c r="E4981" s="8"/>
      <c r="F4981" s="8"/>
      <c r="G4981" s="9"/>
      <c r="H4981" s="8"/>
      <c r="I4981" s="8"/>
      <c r="J4981" s="9"/>
      <c r="K4981" s="8"/>
      <c r="L4981" s="8"/>
      <c r="M4981" s="9"/>
      <c r="N4981" s="8"/>
      <c r="O4981" s="8"/>
      <c r="P4981" s="9"/>
      <c r="Q4981" s="8"/>
      <c r="R4981" s="8"/>
      <c r="S4981" s="9"/>
      <c r="T4981" s="8"/>
      <c r="U4981" s="8"/>
      <c r="V4981" s="9"/>
      <c r="W4981" s="8"/>
      <c r="X4981" s="8"/>
      <c r="Y4981" s="9"/>
      <c r="Z4981" s="8"/>
      <c r="AA4981" s="8"/>
      <c r="AB4981" s="9"/>
      <c r="AC4981" s="8"/>
      <c r="AD4981" s="8"/>
      <c r="AE4981" s="9"/>
      <c r="AF4981" s="8"/>
      <c r="AG4981" s="8"/>
      <c r="AH4981" s="9"/>
      <c r="AI4981" s="13"/>
      <c r="AJ4981" s="8"/>
      <c r="AK4981" s="8"/>
      <c r="AL4981" s="8"/>
      <c r="AM4981" s="3"/>
    </row>
    <row r="4982" spans="1:39" s="10" customFormat="1" ht="18.95" customHeight="1" x14ac:dyDescent="0.25">
      <c r="A4982" s="8"/>
      <c r="B4982" s="8"/>
      <c r="C4982" s="8"/>
      <c r="D4982" s="9"/>
      <c r="E4982" s="8"/>
      <c r="F4982" s="8"/>
      <c r="G4982" s="9"/>
      <c r="H4982" s="8"/>
      <c r="I4982" s="8"/>
      <c r="J4982" s="9"/>
      <c r="K4982" s="8"/>
      <c r="L4982" s="8"/>
      <c r="M4982" s="9"/>
      <c r="N4982" s="8"/>
      <c r="O4982" s="8"/>
      <c r="P4982" s="9"/>
      <c r="Q4982" s="8"/>
      <c r="R4982" s="8"/>
      <c r="S4982" s="9"/>
      <c r="T4982" s="8"/>
      <c r="U4982" s="8"/>
      <c r="V4982" s="9"/>
      <c r="W4982" s="8"/>
      <c r="X4982" s="8"/>
      <c r="Y4982" s="9"/>
      <c r="Z4982" s="8"/>
      <c r="AA4982" s="8"/>
      <c r="AB4982" s="9"/>
      <c r="AC4982" s="8"/>
      <c r="AD4982" s="8"/>
      <c r="AE4982" s="9"/>
      <c r="AF4982" s="8"/>
      <c r="AG4982" s="8"/>
      <c r="AH4982" s="9"/>
      <c r="AI4982" s="13"/>
      <c r="AJ4982" s="8"/>
      <c r="AK4982" s="8"/>
      <c r="AL4982" s="8"/>
      <c r="AM4982" s="3"/>
    </row>
    <row r="4983" spans="1:39" s="10" customFormat="1" ht="18.95" customHeight="1" x14ac:dyDescent="0.25">
      <c r="A4983" s="8"/>
      <c r="B4983" s="8"/>
      <c r="C4983" s="8"/>
      <c r="D4983" s="9"/>
      <c r="E4983" s="8"/>
      <c r="F4983" s="8"/>
      <c r="G4983" s="9"/>
      <c r="H4983" s="8"/>
      <c r="I4983" s="8"/>
      <c r="J4983" s="9"/>
      <c r="K4983" s="8"/>
      <c r="L4983" s="8"/>
      <c r="M4983" s="9"/>
      <c r="N4983" s="8"/>
      <c r="O4983" s="8"/>
      <c r="P4983" s="9"/>
      <c r="Q4983" s="8"/>
      <c r="R4983" s="8"/>
      <c r="S4983" s="9"/>
      <c r="T4983" s="8"/>
      <c r="U4983" s="8"/>
      <c r="V4983" s="9"/>
      <c r="W4983" s="8"/>
      <c r="X4983" s="8"/>
      <c r="Y4983" s="9"/>
      <c r="Z4983" s="8"/>
      <c r="AA4983" s="8"/>
      <c r="AB4983" s="9"/>
      <c r="AC4983" s="8"/>
      <c r="AD4983" s="8"/>
      <c r="AE4983" s="9"/>
      <c r="AF4983" s="8"/>
      <c r="AG4983" s="8"/>
      <c r="AH4983" s="9"/>
      <c r="AI4983" s="13"/>
      <c r="AJ4983" s="8"/>
      <c r="AK4983" s="8"/>
      <c r="AL4983" s="8"/>
      <c r="AM4983" s="3"/>
    </row>
    <row r="4984" spans="1:39" s="10" customFormat="1" ht="18.95" customHeight="1" x14ac:dyDescent="0.25">
      <c r="A4984" s="8"/>
      <c r="B4984" s="8"/>
      <c r="C4984" s="8"/>
      <c r="D4984" s="9"/>
      <c r="E4984" s="8"/>
      <c r="F4984" s="8"/>
      <c r="G4984" s="9"/>
      <c r="H4984" s="8"/>
      <c r="I4984" s="8"/>
      <c r="J4984" s="9"/>
      <c r="K4984" s="8"/>
      <c r="L4984" s="8"/>
      <c r="M4984" s="9"/>
      <c r="N4984" s="8"/>
      <c r="O4984" s="8"/>
      <c r="P4984" s="9"/>
      <c r="Q4984" s="8"/>
      <c r="R4984" s="8"/>
      <c r="S4984" s="9"/>
      <c r="T4984" s="8"/>
      <c r="U4984" s="8"/>
      <c r="V4984" s="9"/>
      <c r="W4984" s="8"/>
      <c r="X4984" s="8"/>
      <c r="Y4984" s="9"/>
      <c r="Z4984" s="8"/>
      <c r="AA4984" s="8"/>
      <c r="AB4984" s="9"/>
      <c r="AC4984" s="8"/>
      <c r="AD4984" s="8"/>
      <c r="AE4984" s="9"/>
      <c r="AF4984" s="8"/>
      <c r="AG4984" s="8"/>
      <c r="AH4984" s="9"/>
      <c r="AI4984" s="13"/>
      <c r="AJ4984" s="8"/>
      <c r="AK4984" s="8"/>
      <c r="AL4984" s="8"/>
      <c r="AM4984" s="3"/>
    </row>
    <row r="4985" spans="1:39" s="10" customFormat="1" ht="18.95" customHeight="1" x14ac:dyDescent="0.25">
      <c r="A4985" s="8"/>
      <c r="B4985" s="8"/>
      <c r="C4985" s="8"/>
      <c r="D4985" s="9"/>
      <c r="E4985" s="8"/>
      <c r="F4985" s="8"/>
      <c r="G4985" s="9"/>
      <c r="H4985" s="8"/>
      <c r="I4985" s="8"/>
      <c r="J4985" s="9"/>
      <c r="K4985" s="8"/>
      <c r="L4985" s="8"/>
      <c r="M4985" s="9"/>
      <c r="N4985" s="8"/>
      <c r="O4985" s="8"/>
      <c r="P4985" s="9"/>
      <c r="Q4985" s="8"/>
      <c r="R4985" s="8"/>
      <c r="S4985" s="9"/>
      <c r="T4985" s="8"/>
      <c r="U4985" s="8"/>
      <c r="V4985" s="9"/>
      <c r="W4985" s="8"/>
      <c r="X4985" s="8"/>
      <c r="Y4985" s="9"/>
      <c r="Z4985" s="8"/>
      <c r="AA4985" s="8"/>
      <c r="AB4985" s="9"/>
      <c r="AC4985" s="8"/>
      <c r="AD4985" s="8"/>
      <c r="AE4985" s="9"/>
      <c r="AF4985" s="8"/>
      <c r="AG4985" s="8"/>
      <c r="AH4985" s="9"/>
      <c r="AI4985" s="13"/>
      <c r="AJ4985" s="8"/>
      <c r="AK4985" s="8"/>
      <c r="AL4985" s="8"/>
      <c r="AM4985" s="3"/>
    </row>
    <row r="4986" spans="1:39" s="10" customFormat="1" ht="18.95" customHeight="1" x14ac:dyDescent="0.25">
      <c r="A4986" s="8"/>
      <c r="B4986" s="8"/>
      <c r="C4986" s="8"/>
      <c r="D4986" s="9"/>
      <c r="E4986" s="8"/>
      <c r="F4986" s="8"/>
      <c r="G4986" s="9"/>
      <c r="H4986" s="8"/>
      <c r="I4986" s="8"/>
      <c r="J4986" s="9"/>
      <c r="K4986" s="8"/>
      <c r="L4986" s="8"/>
      <c r="M4986" s="9"/>
      <c r="N4986" s="8"/>
      <c r="O4986" s="8"/>
      <c r="P4986" s="9"/>
      <c r="Q4986" s="8"/>
      <c r="R4986" s="8"/>
      <c r="S4986" s="9"/>
      <c r="T4986" s="8"/>
      <c r="U4986" s="8"/>
      <c r="V4986" s="9"/>
      <c r="W4986" s="8"/>
      <c r="X4986" s="8"/>
      <c r="Y4986" s="9"/>
      <c r="Z4986" s="8"/>
      <c r="AA4986" s="8"/>
      <c r="AB4986" s="9"/>
      <c r="AC4986" s="8"/>
      <c r="AD4986" s="8"/>
      <c r="AE4986" s="9"/>
      <c r="AF4986" s="8"/>
      <c r="AG4986" s="8"/>
      <c r="AH4986" s="9"/>
      <c r="AI4986" s="13"/>
      <c r="AJ4986" s="8"/>
      <c r="AK4986" s="8"/>
      <c r="AL4986" s="8"/>
      <c r="AM4986" s="3"/>
    </row>
    <row r="4987" spans="1:39" s="10" customFormat="1" ht="18.95" customHeight="1" x14ac:dyDescent="0.25">
      <c r="A4987" s="8"/>
      <c r="B4987" s="8"/>
      <c r="C4987" s="8"/>
      <c r="D4987" s="9"/>
      <c r="E4987" s="8"/>
      <c r="F4987" s="8"/>
      <c r="G4987" s="9"/>
      <c r="H4987" s="8"/>
      <c r="I4987" s="8"/>
      <c r="J4987" s="9"/>
      <c r="K4987" s="8"/>
      <c r="L4987" s="8"/>
      <c r="M4987" s="9"/>
      <c r="N4987" s="8"/>
      <c r="O4987" s="8"/>
      <c r="P4987" s="9"/>
      <c r="Q4987" s="8"/>
      <c r="R4987" s="8"/>
      <c r="S4987" s="9"/>
      <c r="T4987" s="8"/>
      <c r="U4987" s="8"/>
      <c r="V4987" s="9"/>
      <c r="W4987" s="8"/>
      <c r="X4987" s="8"/>
      <c r="Y4987" s="9"/>
      <c r="Z4987" s="8"/>
      <c r="AA4987" s="8"/>
      <c r="AB4987" s="9"/>
      <c r="AC4987" s="8"/>
      <c r="AD4987" s="8"/>
      <c r="AE4987" s="9"/>
      <c r="AF4987" s="8"/>
      <c r="AG4987" s="8"/>
      <c r="AH4987" s="9"/>
      <c r="AI4987" s="13"/>
      <c r="AJ4987" s="8"/>
      <c r="AK4987" s="8"/>
      <c r="AL4987" s="8"/>
      <c r="AM4987" s="3"/>
    </row>
    <row r="4988" spans="1:39" s="10" customFormat="1" ht="18.95" customHeight="1" x14ac:dyDescent="0.25">
      <c r="A4988" s="8"/>
      <c r="B4988" s="8"/>
      <c r="C4988" s="8"/>
      <c r="D4988" s="9"/>
      <c r="E4988" s="8"/>
      <c r="F4988" s="8"/>
      <c r="G4988" s="9"/>
      <c r="H4988" s="8"/>
      <c r="I4988" s="8"/>
      <c r="J4988" s="9"/>
      <c r="K4988" s="8"/>
      <c r="L4988" s="8"/>
      <c r="M4988" s="9"/>
      <c r="N4988" s="8"/>
      <c r="O4988" s="8"/>
      <c r="P4988" s="9"/>
      <c r="Q4988" s="8"/>
      <c r="R4988" s="8"/>
      <c r="S4988" s="9"/>
      <c r="T4988" s="8"/>
      <c r="U4988" s="8"/>
      <c r="V4988" s="9"/>
      <c r="W4988" s="8"/>
      <c r="X4988" s="8"/>
      <c r="Y4988" s="9"/>
      <c r="Z4988" s="8"/>
      <c r="AA4988" s="8"/>
      <c r="AB4988" s="9"/>
      <c r="AC4988" s="8"/>
      <c r="AD4988" s="8"/>
      <c r="AE4988" s="9"/>
      <c r="AF4988" s="8"/>
      <c r="AG4988" s="8"/>
      <c r="AH4988" s="9"/>
      <c r="AI4988" s="13"/>
      <c r="AJ4988" s="8"/>
      <c r="AK4988" s="8"/>
      <c r="AL4988" s="8"/>
      <c r="AM4988" s="3"/>
    </row>
    <row r="4989" spans="1:39" s="10" customFormat="1" ht="18.95" customHeight="1" x14ac:dyDescent="0.25">
      <c r="A4989" s="8"/>
      <c r="B4989" s="8"/>
      <c r="C4989" s="8"/>
      <c r="D4989" s="9"/>
      <c r="E4989" s="8"/>
      <c r="F4989" s="8"/>
      <c r="G4989" s="9"/>
      <c r="H4989" s="8"/>
      <c r="I4989" s="8"/>
      <c r="J4989" s="9"/>
      <c r="K4989" s="8"/>
      <c r="L4989" s="8"/>
      <c r="M4989" s="9"/>
      <c r="N4989" s="8"/>
      <c r="O4989" s="8"/>
      <c r="P4989" s="9"/>
      <c r="Q4989" s="8"/>
      <c r="R4989" s="8"/>
      <c r="S4989" s="9"/>
      <c r="T4989" s="8"/>
      <c r="U4989" s="8"/>
      <c r="V4989" s="9"/>
      <c r="W4989" s="8"/>
      <c r="X4989" s="8"/>
      <c r="Y4989" s="9"/>
      <c r="Z4989" s="8"/>
      <c r="AA4989" s="8"/>
      <c r="AB4989" s="9"/>
      <c r="AC4989" s="8"/>
      <c r="AD4989" s="8"/>
      <c r="AE4989" s="9"/>
      <c r="AF4989" s="8"/>
      <c r="AG4989" s="8"/>
      <c r="AH4989" s="9"/>
      <c r="AI4989" s="13"/>
      <c r="AJ4989" s="8"/>
      <c r="AK4989" s="8"/>
      <c r="AL4989" s="8"/>
      <c r="AM4989" s="3"/>
    </row>
    <row r="4990" spans="1:39" s="10" customFormat="1" ht="18.95" customHeight="1" x14ac:dyDescent="0.25">
      <c r="A4990" s="8"/>
      <c r="B4990" s="8"/>
      <c r="C4990" s="8"/>
      <c r="D4990" s="9"/>
      <c r="E4990" s="8"/>
      <c r="F4990" s="8"/>
      <c r="G4990" s="9"/>
      <c r="H4990" s="8"/>
      <c r="I4990" s="8"/>
      <c r="J4990" s="9"/>
      <c r="K4990" s="8"/>
      <c r="L4990" s="8"/>
      <c r="M4990" s="9"/>
      <c r="N4990" s="8"/>
      <c r="O4990" s="8"/>
      <c r="P4990" s="9"/>
      <c r="Q4990" s="8"/>
      <c r="R4990" s="8"/>
      <c r="S4990" s="9"/>
      <c r="T4990" s="8"/>
      <c r="U4990" s="8"/>
      <c r="V4990" s="9"/>
      <c r="W4990" s="8"/>
      <c r="X4990" s="8"/>
      <c r="Y4990" s="9"/>
      <c r="Z4990" s="8"/>
      <c r="AA4990" s="8"/>
      <c r="AB4990" s="9"/>
      <c r="AC4990" s="8"/>
      <c r="AD4990" s="8"/>
      <c r="AE4990" s="9"/>
      <c r="AF4990" s="8"/>
      <c r="AG4990" s="8"/>
      <c r="AH4990" s="9"/>
      <c r="AI4990" s="13"/>
      <c r="AJ4990" s="8"/>
      <c r="AK4990" s="8"/>
      <c r="AL4990" s="8"/>
      <c r="AM4990" s="3"/>
    </row>
    <row r="4991" spans="1:39" s="10" customFormat="1" ht="18.95" customHeight="1" x14ac:dyDescent="0.25">
      <c r="A4991" s="8"/>
      <c r="B4991" s="8"/>
      <c r="C4991" s="8"/>
      <c r="D4991" s="9"/>
      <c r="E4991" s="8"/>
      <c r="F4991" s="8"/>
      <c r="G4991" s="9"/>
      <c r="H4991" s="8"/>
      <c r="I4991" s="8"/>
      <c r="J4991" s="9"/>
      <c r="K4991" s="8"/>
      <c r="L4991" s="8"/>
      <c r="M4991" s="9"/>
      <c r="N4991" s="8"/>
      <c r="O4991" s="8"/>
      <c r="P4991" s="9"/>
      <c r="Q4991" s="8"/>
      <c r="R4991" s="8"/>
      <c r="S4991" s="9"/>
      <c r="T4991" s="8"/>
      <c r="U4991" s="8"/>
      <c r="V4991" s="9"/>
      <c r="W4991" s="8"/>
      <c r="X4991" s="8"/>
      <c r="Y4991" s="9"/>
      <c r="Z4991" s="8"/>
      <c r="AA4991" s="8"/>
      <c r="AB4991" s="9"/>
      <c r="AC4991" s="8"/>
      <c r="AD4991" s="8"/>
      <c r="AE4991" s="9"/>
      <c r="AF4991" s="8"/>
      <c r="AG4991" s="8"/>
      <c r="AH4991" s="9"/>
      <c r="AI4991" s="13"/>
      <c r="AJ4991" s="8"/>
      <c r="AK4991" s="8"/>
      <c r="AL4991" s="8"/>
      <c r="AM4991" s="3"/>
    </row>
    <row r="4992" spans="1:39" s="10" customFormat="1" ht="18.95" customHeight="1" x14ac:dyDescent="0.25">
      <c r="A4992" s="8"/>
      <c r="B4992" s="8"/>
      <c r="C4992" s="8"/>
      <c r="D4992" s="9"/>
      <c r="E4992" s="8"/>
      <c r="F4992" s="8"/>
      <c r="G4992" s="9"/>
      <c r="H4992" s="8"/>
      <c r="I4992" s="8"/>
      <c r="J4992" s="9"/>
      <c r="K4992" s="8"/>
      <c r="L4992" s="8"/>
      <c r="M4992" s="9"/>
      <c r="N4992" s="8"/>
      <c r="O4992" s="8"/>
      <c r="P4992" s="9"/>
      <c r="Q4992" s="8"/>
      <c r="R4992" s="8"/>
      <c r="S4992" s="9"/>
      <c r="T4992" s="8"/>
      <c r="U4992" s="8"/>
      <c r="V4992" s="9"/>
      <c r="W4992" s="8"/>
      <c r="X4992" s="8"/>
      <c r="Y4992" s="9"/>
      <c r="Z4992" s="8"/>
      <c r="AA4992" s="8"/>
      <c r="AB4992" s="9"/>
      <c r="AC4992" s="8"/>
      <c r="AD4992" s="8"/>
      <c r="AE4992" s="9"/>
      <c r="AF4992" s="8"/>
      <c r="AG4992" s="8"/>
      <c r="AH4992" s="9"/>
      <c r="AI4992" s="13"/>
      <c r="AJ4992" s="8"/>
      <c r="AK4992" s="8"/>
      <c r="AL4992" s="8"/>
      <c r="AM4992" s="3"/>
    </row>
    <row r="4993" spans="1:39" s="10" customFormat="1" ht="18.95" customHeight="1" x14ac:dyDescent="0.25">
      <c r="A4993" s="8"/>
      <c r="B4993" s="8"/>
      <c r="C4993" s="8"/>
      <c r="D4993" s="9"/>
      <c r="E4993" s="8"/>
      <c r="F4993" s="8"/>
      <c r="G4993" s="9"/>
      <c r="H4993" s="8"/>
      <c r="I4993" s="8"/>
      <c r="J4993" s="9"/>
      <c r="K4993" s="8"/>
      <c r="L4993" s="8"/>
      <c r="M4993" s="9"/>
      <c r="N4993" s="8"/>
      <c r="O4993" s="8"/>
      <c r="P4993" s="9"/>
      <c r="Q4993" s="8"/>
      <c r="R4993" s="8"/>
      <c r="S4993" s="9"/>
      <c r="T4993" s="8"/>
      <c r="U4993" s="8"/>
      <c r="V4993" s="9"/>
      <c r="W4993" s="8"/>
      <c r="X4993" s="8"/>
      <c r="Y4993" s="9"/>
      <c r="Z4993" s="8"/>
      <c r="AA4993" s="8"/>
      <c r="AB4993" s="9"/>
      <c r="AC4993" s="8"/>
      <c r="AD4993" s="8"/>
      <c r="AE4993" s="9"/>
      <c r="AF4993" s="8"/>
      <c r="AG4993" s="8"/>
      <c r="AH4993" s="9"/>
      <c r="AI4993" s="13"/>
      <c r="AJ4993" s="8"/>
      <c r="AK4993" s="8"/>
      <c r="AL4993" s="8"/>
      <c r="AM4993" s="3"/>
    </row>
    <row r="4994" spans="1:39" s="10" customFormat="1" ht="18.95" customHeight="1" x14ac:dyDescent="0.25">
      <c r="A4994" s="8"/>
      <c r="B4994" s="8"/>
      <c r="C4994" s="8"/>
      <c r="D4994" s="9"/>
      <c r="E4994" s="8"/>
      <c r="F4994" s="8"/>
      <c r="G4994" s="9"/>
      <c r="H4994" s="8"/>
      <c r="I4994" s="8"/>
      <c r="J4994" s="9"/>
      <c r="K4994" s="8"/>
      <c r="L4994" s="8"/>
      <c r="M4994" s="9"/>
      <c r="N4994" s="8"/>
      <c r="O4994" s="8"/>
      <c r="P4994" s="9"/>
      <c r="Q4994" s="8"/>
      <c r="R4994" s="8"/>
      <c r="S4994" s="9"/>
      <c r="T4994" s="8"/>
      <c r="U4994" s="8"/>
      <c r="V4994" s="9"/>
      <c r="W4994" s="8"/>
      <c r="X4994" s="8"/>
      <c r="Y4994" s="9"/>
      <c r="Z4994" s="8"/>
      <c r="AA4994" s="8"/>
      <c r="AB4994" s="9"/>
      <c r="AC4994" s="8"/>
      <c r="AD4994" s="8"/>
      <c r="AE4994" s="9"/>
      <c r="AF4994" s="8"/>
      <c r="AG4994" s="8"/>
      <c r="AH4994" s="9"/>
      <c r="AI4994" s="13"/>
      <c r="AJ4994" s="8"/>
      <c r="AK4994" s="8"/>
      <c r="AL4994" s="8"/>
      <c r="AM4994" s="3"/>
    </row>
    <row r="4995" spans="1:39" s="10" customFormat="1" ht="18.95" customHeight="1" x14ac:dyDescent="0.25">
      <c r="A4995" s="8"/>
      <c r="B4995" s="8"/>
      <c r="C4995" s="8"/>
      <c r="D4995" s="9"/>
      <c r="E4995" s="8"/>
      <c r="F4995" s="8"/>
      <c r="G4995" s="9"/>
      <c r="H4995" s="8"/>
      <c r="I4995" s="8"/>
      <c r="J4995" s="9"/>
      <c r="K4995" s="8"/>
      <c r="L4995" s="8"/>
      <c r="M4995" s="9"/>
      <c r="N4995" s="8"/>
      <c r="O4995" s="8"/>
      <c r="P4995" s="9"/>
      <c r="Q4995" s="8"/>
      <c r="R4995" s="8"/>
      <c r="S4995" s="9"/>
      <c r="T4995" s="8"/>
      <c r="U4995" s="8"/>
      <c r="V4995" s="9"/>
      <c r="W4995" s="8"/>
      <c r="X4995" s="8"/>
      <c r="Y4995" s="9"/>
      <c r="Z4995" s="8"/>
      <c r="AA4995" s="8"/>
      <c r="AB4995" s="9"/>
      <c r="AC4995" s="8"/>
      <c r="AD4995" s="8"/>
      <c r="AE4995" s="9"/>
      <c r="AF4995" s="8"/>
      <c r="AG4995" s="8"/>
      <c r="AH4995" s="9"/>
      <c r="AI4995" s="13"/>
      <c r="AJ4995" s="8"/>
      <c r="AK4995" s="8"/>
      <c r="AL4995" s="8"/>
      <c r="AM4995" s="3"/>
    </row>
    <row r="4996" spans="1:39" s="10" customFormat="1" ht="18.95" customHeight="1" x14ac:dyDescent="0.25">
      <c r="A4996" s="8"/>
      <c r="B4996" s="8"/>
      <c r="C4996" s="8"/>
      <c r="D4996" s="9"/>
      <c r="E4996" s="8"/>
      <c r="F4996" s="8"/>
      <c r="G4996" s="9"/>
      <c r="H4996" s="8"/>
      <c r="I4996" s="8"/>
      <c r="J4996" s="9"/>
      <c r="K4996" s="8"/>
      <c r="L4996" s="8"/>
      <c r="M4996" s="9"/>
      <c r="N4996" s="8"/>
      <c r="O4996" s="8"/>
      <c r="P4996" s="9"/>
      <c r="Q4996" s="8"/>
      <c r="R4996" s="8"/>
      <c r="S4996" s="9"/>
      <c r="T4996" s="8"/>
      <c r="U4996" s="8"/>
      <c r="V4996" s="9"/>
      <c r="W4996" s="8"/>
      <c r="X4996" s="8"/>
      <c r="Y4996" s="9"/>
      <c r="Z4996" s="8"/>
      <c r="AA4996" s="8"/>
      <c r="AB4996" s="9"/>
      <c r="AC4996" s="8"/>
      <c r="AD4996" s="8"/>
      <c r="AE4996" s="9"/>
      <c r="AF4996" s="8"/>
      <c r="AG4996" s="8"/>
      <c r="AH4996" s="9"/>
      <c r="AI4996" s="13"/>
      <c r="AJ4996" s="8"/>
      <c r="AK4996" s="8"/>
      <c r="AL4996" s="8"/>
      <c r="AM4996" s="3"/>
    </row>
    <row r="4997" spans="1:39" s="10" customFormat="1" ht="18.95" customHeight="1" x14ac:dyDescent="0.25">
      <c r="A4997" s="8"/>
      <c r="B4997" s="8"/>
      <c r="C4997" s="8"/>
      <c r="D4997" s="9"/>
      <c r="E4997" s="8"/>
      <c r="F4997" s="8"/>
      <c r="G4997" s="9"/>
      <c r="H4997" s="8"/>
      <c r="I4997" s="8"/>
      <c r="J4997" s="9"/>
      <c r="K4997" s="8"/>
      <c r="L4997" s="8"/>
      <c r="M4997" s="9"/>
      <c r="N4997" s="8"/>
      <c r="O4997" s="8"/>
      <c r="P4997" s="9"/>
      <c r="Q4997" s="8"/>
      <c r="R4997" s="8"/>
      <c r="S4997" s="9"/>
      <c r="T4997" s="8"/>
      <c r="U4997" s="8"/>
      <c r="V4997" s="9"/>
      <c r="W4997" s="8"/>
      <c r="X4997" s="8"/>
      <c r="Y4997" s="9"/>
      <c r="Z4997" s="8"/>
      <c r="AA4997" s="8"/>
      <c r="AB4997" s="9"/>
      <c r="AC4997" s="8"/>
      <c r="AD4997" s="8"/>
      <c r="AE4997" s="9"/>
      <c r="AF4997" s="8"/>
      <c r="AG4997" s="8"/>
      <c r="AH4997" s="9"/>
      <c r="AI4997" s="13"/>
      <c r="AJ4997" s="8"/>
      <c r="AK4997" s="8"/>
      <c r="AL4997" s="8"/>
      <c r="AM4997" s="3"/>
    </row>
    <row r="4998" spans="1:39" s="10" customFormat="1" ht="18.95" customHeight="1" x14ac:dyDescent="0.25">
      <c r="A4998" s="8"/>
      <c r="B4998" s="8"/>
      <c r="C4998" s="8"/>
      <c r="D4998" s="9"/>
      <c r="E4998" s="8"/>
      <c r="F4998" s="8"/>
      <c r="G4998" s="9"/>
      <c r="H4998" s="8"/>
      <c r="I4998" s="8"/>
      <c r="J4998" s="9"/>
      <c r="K4998" s="8"/>
      <c r="L4998" s="8"/>
      <c r="M4998" s="9"/>
      <c r="N4998" s="8"/>
      <c r="O4998" s="8"/>
      <c r="P4998" s="9"/>
      <c r="Q4998" s="8"/>
      <c r="R4998" s="8"/>
      <c r="S4998" s="9"/>
      <c r="T4998" s="8"/>
      <c r="U4998" s="8"/>
      <c r="V4998" s="9"/>
      <c r="W4998" s="8"/>
      <c r="X4998" s="8"/>
      <c r="Y4998" s="9"/>
      <c r="Z4998" s="8"/>
      <c r="AA4998" s="8"/>
      <c r="AB4998" s="9"/>
      <c r="AC4998" s="8"/>
      <c r="AD4998" s="8"/>
      <c r="AE4998" s="9"/>
      <c r="AF4998" s="8"/>
      <c r="AG4998" s="8"/>
      <c r="AH4998" s="9"/>
      <c r="AI4998" s="13"/>
      <c r="AJ4998" s="8"/>
      <c r="AK4998" s="8"/>
      <c r="AL4998" s="8"/>
      <c r="AM4998" s="3"/>
    </row>
    <row r="4999" spans="1:39" s="10" customFormat="1" ht="18.95" customHeight="1" x14ac:dyDescent="0.25">
      <c r="A4999" s="8"/>
      <c r="B4999" s="8"/>
      <c r="C4999" s="8"/>
      <c r="D4999" s="9"/>
      <c r="E4999" s="8"/>
      <c r="F4999" s="8"/>
      <c r="G4999" s="9"/>
      <c r="H4999" s="8"/>
      <c r="I4999" s="8"/>
      <c r="J4999" s="9"/>
      <c r="K4999" s="8"/>
      <c r="L4999" s="8"/>
      <c r="M4999" s="9"/>
      <c r="N4999" s="8"/>
      <c r="O4999" s="8"/>
      <c r="P4999" s="9"/>
      <c r="Q4999" s="8"/>
      <c r="R4999" s="8"/>
      <c r="S4999" s="9"/>
      <c r="T4999" s="8"/>
      <c r="U4999" s="8"/>
      <c r="V4999" s="9"/>
      <c r="W4999" s="8"/>
      <c r="X4999" s="8"/>
      <c r="Y4999" s="9"/>
      <c r="Z4999" s="8"/>
      <c r="AA4999" s="8"/>
      <c r="AB4999" s="9"/>
      <c r="AC4999" s="8"/>
      <c r="AD4999" s="8"/>
      <c r="AE4999" s="9"/>
      <c r="AF4999" s="8"/>
      <c r="AG4999" s="8"/>
      <c r="AH4999" s="9"/>
      <c r="AI4999" s="13"/>
      <c r="AJ4999" s="8"/>
      <c r="AK4999" s="8"/>
      <c r="AL4999" s="8"/>
      <c r="AM4999" s="3"/>
    </row>
    <row r="5000" spans="1:39" s="10" customFormat="1" ht="18.95" customHeight="1" x14ac:dyDescent="0.25">
      <c r="A5000" s="8"/>
      <c r="B5000" s="8"/>
      <c r="C5000" s="8"/>
      <c r="D5000" s="9"/>
      <c r="E5000" s="8"/>
      <c r="F5000" s="8"/>
      <c r="G5000" s="9"/>
      <c r="H5000" s="8"/>
      <c r="I5000" s="8"/>
      <c r="J5000" s="9"/>
      <c r="K5000" s="8"/>
      <c r="L5000" s="8"/>
      <c r="M5000" s="9"/>
      <c r="N5000" s="8"/>
      <c r="O5000" s="8"/>
      <c r="P5000" s="9"/>
      <c r="Q5000" s="8"/>
      <c r="R5000" s="8"/>
      <c r="S5000" s="9"/>
      <c r="T5000" s="8"/>
      <c r="U5000" s="8"/>
      <c r="V5000" s="9"/>
      <c r="W5000" s="8"/>
      <c r="X5000" s="8"/>
      <c r="Y5000" s="9"/>
      <c r="Z5000" s="8"/>
      <c r="AA5000" s="8"/>
      <c r="AB5000" s="9"/>
      <c r="AC5000" s="8"/>
      <c r="AD5000" s="8"/>
      <c r="AE5000" s="9"/>
      <c r="AF5000" s="8"/>
      <c r="AG5000" s="8"/>
      <c r="AH5000" s="9"/>
      <c r="AI5000" s="13"/>
      <c r="AJ5000" s="8"/>
      <c r="AK5000" s="8"/>
      <c r="AL5000" s="8"/>
      <c r="AM5000" s="3"/>
    </row>
    <row r="5001" spans="1:39" s="10" customFormat="1" ht="18.95" customHeight="1" x14ac:dyDescent="0.25">
      <c r="A5001" s="8"/>
      <c r="B5001" s="8"/>
      <c r="C5001" s="8"/>
      <c r="D5001" s="9"/>
      <c r="E5001" s="8"/>
      <c r="F5001" s="8"/>
      <c r="G5001" s="9"/>
      <c r="H5001" s="8"/>
      <c r="I5001" s="8"/>
      <c r="J5001" s="9"/>
      <c r="K5001" s="8"/>
      <c r="L5001" s="8"/>
      <c r="M5001" s="9"/>
      <c r="N5001" s="8"/>
      <c r="O5001" s="8"/>
      <c r="P5001" s="9"/>
      <c r="Q5001" s="8"/>
      <c r="R5001" s="8"/>
      <c r="S5001" s="9"/>
      <c r="T5001" s="8"/>
      <c r="U5001" s="8"/>
      <c r="V5001" s="9"/>
      <c r="W5001" s="8"/>
      <c r="X5001" s="8"/>
      <c r="Y5001" s="9"/>
      <c r="Z5001" s="8"/>
      <c r="AA5001" s="8"/>
      <c r="AB5001" s="9"/>
      <c r="AC5001" s="8"/>
      <c r="AD5001" s="8"/>
      <c r="AE5001" s="9"/>
      <c r="AF5001" s="8"/>
      <c r="AG5001" s="8"/>
      <c r="AH5001" s="9"/>
      <c r="AI5001" s="13"/>
      <c r="AJ5001" s="8"/>
      <c r="AK5001" s="8"/>
      <c r="AL5001" s="8"/>
      <c r="AM5001" s="3"/>
    </row>
    <row r="5002" spans="1:39" s="10" customFormat="1" ht="18.95" customHeight="1" x14ac:dyDescent="0.25">
      <c r="A5002" s="8"/>
      <c r="B5002" s="8"/>
      <c r="C5002" s="8"/>
      <c r="D5002" s="9"/>
      <c r="E5002" s="8"/>
      <c r="F5002" s="8"/>
      <c r="G5002" s="9"/>
      <c r="H5002" s="8"/>
      <c r="I5002" s="8"/>
      <c r="J5002" s="9"/>
      <c r="K5002" s="8"/>
      <c r="L5002" s="8"/>
      <c r="M5002" s="9"/>
      <c r="N5002" s="8"/>
      <c r="O5002" s="8"/>
      <c r="P5002" s="9"/>
      <c r="Q5002" s="8"/>
      <c r="R5002" s="8"/>
      <c r="S5002" s="9"/>
      <c r="T5002" s="8"/>
      <c r="U5002" s="8"/>
      <c r="V5002" s="9"/>
      <c r="W5002" s="8"/>
      <c r="X5002" s="8"/>
      <c r="Y5002" s="9"/>
      <c r="Z5002" s="8"/>
      <c r="AA5002" s="8"/>
      <c r="AB5002" s="9"/>
      <c r="AC5002" s="8"/>
      <c r="AD5002" s="8"/>
      <c r="AE5002" s="9"/>
      <c r="AF5002" s="8"/>
      <c r="AG5002" s="8"/>
      <c r="AH5002" s="9"/>
      <c r="AI5002" s="13"/>
      <c r="AJ5002" s="8"/>
      <c r="AK5002" s="8"/>
      <c r="AL5002" s="8"/>
      <c r="AM5002" s="3"/>
    </row>
    <row r="5003" spans="1:39" s="10" customFormat="1" ht="18.95" customHeight="1" x14ac:dyDescent="0.25">
      <c r="A5003" s="8"/>
      <c r="B5003" s="8"/>
      <c r="C5003" s="8"/>
      <c r="D5003" s="9"/>
      <c r="E5003" s="8"/>
      <c r="F5003" s="8"/>
      <c r="G5003" s="9"/>
      <c r="H5003" s="8"/>
      <c r="I5003" s="8"/>
      <c r="J5003" s="9"/>
      <c r="K5003" s="8"/>
      <c r="L5003" s="8"/>
      <c r="M5003" s="9"/>
      <c r="N5003" s="8"/>
      <c r="O5003" s="8"/>
      <c r="P5003" s="9"/>
      <c r="Q5003" s="8"/>
      <c r="R5003" s="8"/>
      <c r="S5003" s="9"/>
      <c r="T5003" s="8"/>
      <c r="U5003" s="8"/>
      <c r="V5003" s="9"/>
      <c r="W5003" s="8"/>
      <c r="X5003" s="8"/>
      <c r="Y5003" s="9"/>
      <c r="Z5003" s="8"/>
      <c r="AA5003" s="8"/>
      <c r="AB5003" s="9"/>
      <c r="AC5003" s="8"/>
      <c r="AD5003" s="8"/>
      <c r="AE5003" s="9"/>
      <c r="AF5003" s="8"/>
      <c r="AG5003" s="8"/>
      <c r="AH5003" s="9"/>
      <c r="AI5003" s="13"/>
      <c r="AJ5003" s="8"/>
      <c r="AK5003" s="8"/>
      <c r="AL5003" s="8"/>
      <c r="AM5003" s="3"/>
    </row>
    <row r="5004" spans="1:39" s="10" customFormat="1" ht="18.95" customHeight="1" x14ac:dyDescent="0.25">
      <c r="A5004" s="8"/>
      <c r="B5004" s="8"/>
      <c r="C5004" s="8"/>
      <c r="D5004" s="9"/>
      <c r="E5004" s="8"/>
      <c r="F5004" s="8"/>
      <c r="G5004" s="9"/>
      <c r="H5004" s="8"/>
      <c r="I5004" s="8"/>
      <c r="J5004" s="9"/>
      <c r="K5004" s="8"/>
      <c r="L5004" s="8"/>
      <c r="M5004" s="9"/>
      <c r="N5004" s="8"/>
      <c r="O5004" s="8"/>
      <c r="P5004" s="9"/>
      <c r="Q5004" s="8"/>
      <c r="R5004" s="8"/>
      <c r="S5004" s="9"/>
      <c r="T5004" s="8"/>
      <c r="U5004" s="8"/>
      <c r="V5004" s="9"/>
      <c r="W5004" s="8"/>
      <c r="X5004" s="8"/>
      <c r="Y5004" s="9"/>
      <c r="Z5004" s="8"/>
      <c r="AA5004" s="8"/>
      <c r="AB5004" s="9"/>
      <c r="AC5004" s="8"/>
      <c r="AD5004" s="8"/>
      <c r="AE5004" s="9"/>
      <c r="AF5004" s="8"/>
      <c r="AG5004" s="8"/>
      <c r="AH5004" s="9"/>
      <c r="AI5004" s="13"/>
      <c r="AJ5004" s="8"/>
      <c r="AK5004" s="8"/>
      <c r="AL5004" s="8"/>
      <c r="AM5004" s="3"/>
    </row>
    <row r="5005" spans="1:39" s="10" customFormat="1" ht="18.95" customHeight="1" x14ac:dyDescent="0.25">
      <c r="A5005" s="8"/>
      <c r="B5005" s="8"/>
      <c r="C5005" s="8"/>
      <c r="D5005" s="9"/>
      <c r="E5005" s="8"/>
      <c r="F5005" s="8"/>
      <c r="G5005" s="9"/>
      <c r="H5005" s="8"/>
      <c r="I5005" s="8"/>
      <c r="J5005" s="9"/>
      <c r="K5005" s="8"/>
      <c r="L5005" s="8"/>
      <c r="M5005" s="9"/>
      <c r="N5005" s="8"/>
      <c r="O5005" s="8"/>
      <c r="P5005" s="9"/>
      <c r="Q5005" s="8"/>
      <c r="R5005" s="8"/>
      <c r="S5005" s="9"/>
      <c r="T5005" s="8"/>
      <c r="U5005" s="8"/>
      <c r="V5005" s="9"/>
      <c r="W5005" s="8"/>
      <c r="X5005" s="8"/>
      <c r="Y5005" s="9"/>
      <c r="Z5005" s="8"/>
      <c r="AA5005" s="8"/>
      <c r="AB5005" s="9"/>
      <c r="AC5005" s="8"/>
      <c r="AD5005" s="8"/>
      <c r="AE5005" s="9"/>
      <c r="AF5005" s="8"/>
      <c r="AG5005" s="8"/>
      <c r="AH5005" s="9"/>
      <c r="AI5005" s="13"/>
      <c r="AJ5005" s="8"/>
      <c r="AK5005" s="8"/>
      <c r="AL5005" s="8"/>
      <c r="AM5005" s="3"/>
    </row>
    <row r="5006" spans="1:39" s="10" customFormat="1" ht="18.95" customHeight="1" x14ac:dyDescent="0.25">
      <c r="A5006" s="8"/>
      <c r="B5006" s="8"/>
      <c r="C5006" s="8"/>
      <c r="D5006" s="9"/>
      <c r="E5006" s="8"/>
      <c r="F5006" s="8"/>
      <c r="G5006" s="9"/>
      <c r="H5006" s="8"/>
      <c r="I5006" s="8"/>
      <c r="J5006" s="9"/>
      <c r="K5006" s="8"/>
      <c r="L5006" s="8"/>
      <c r="M5006" s="9"/>
      <c r="N5006" s="8"/>
      <c r="O5006" s="8"/>
      <c r="P5006" s="9"/>
      <c r="Q5006" s="8"/>
      <c r="R5006" s="8"/>
      <c r="S5006" s="9"/>
      <c r="T5006" s="8"/>
      <c r="U5006" s="8"/>
      <c r="V5006" s="9"/>
      <c r="W5006" s="8"/>
      <c r="X5006" s="8"/>
      <c r="Y5006" s="9"/>
      <c r="Z5006" s="8"/>
      <c r="AA5006" s="8"/>
      <c r="AB5006" s="9"/>
      <c r="AC5006" s="8"/>
      <c r="AD5006" s="8"/>
      <c r="AE5006" s="9"/>
      <c r="AF5006" s="8"/>
      <c r="AG5006" s="8"/>
      <c r="AH5006" s="9"/>
      <c r="AI5006" s="13"/>
      <c r="AJ5006" s="8"/>
      <c r="AK5006" s="8"/>
      <c r="AL5006" s="8"/>
      <c r="AM5006" s="3"/>
    </row>
    <row r="5007" spans="1:39" s="10" customFormat="1" ht="18.95" customHeight="1" x14ac:dyDescent="0.25">
      <c r="A5007" s="8"/>
      <c r="B5007" s="8"/>
      <c r="C5007" s="8"/>
      <c r="D5007" s="9"/>
      <c r="E5007" s="8"/>
      <c r="F5007" s="8"/>
      <c r="G5007" s="9"/>
      <c r="H5007" s="8"/>
      <c r="I5007" s="8"/>
      <c r="J5007" s="9"/>
      <c r="K5007" s="8"/>
      <c r="L5007" s="8"/>
      <c r="M5007" s="9"/>
      <c r="N5007" s="8"/>
      <c r="O5007" s="8"/>
      <c r="P5007" s="9"/>
      <c r="Q5007" s="8"/>
      <c r="R5007" s="8"/>
      <c r="S5007" s="9"/>
      <c r="T5007" s="8"/>
      <c r="U5007" s="8"/>
      <c r="V5007" s="9"/>
      <c r="W5007" s="8"/>
      <c r="X5007" s="8"/>
      <c r="Y5007" s="9"/>
      <c r="Z5007" s="8"/>
      <c r="AA5007" s="8"/>
      <c r="AB5007" s="9"/>
      <c r="AC5007" s="8"/>
      <c r="AD5007" s="8"/>
      <c r="AE5007" s="9"/>
      <c r="AF5007" s="8"/>
      <c r="AG5007" s="8"/>
      <c r="AH5007" s="9"/>
      <c r="AI5007" s="13"/>
      <c r="AJ5007" s="8"/>
      <c r="AK5007" s="8"/>
      <c r="AL5007" s="8"/>
      <c r="AM5007" s="3"/>
    </row>
    <row r="5008" spans="1:39" s="10" customFormat="1" ht="18.95" customHeight="1" x14ac:dyDescent="0.25">
      <c r="A5008" s="8"/>
      <c r="B5008" s="8"/>
      <c r="C5008" s="8"/>
      <c r="D5008" s="9"/>
      <c r="E5008" s="8"/>
      <c r="F5008" s="8"/>
      <c r="G5008" s="9"/>
      <c r="H5008" s="8"/>
      <c r="I5008" s="8"/>
      <c r="J5008" s="9"/>
      <c r="K5008" s="8"/>
      <c r="L5008" s="8"/>
      <c r="M5008" s="9"/>
      <c r="N5008" s="8"/>
      <c r="O5008" s="8"/>
      <c r="P5008" s="9"/>
      <c r="Q5008" s="8"/>
      <c r="R5008" s="8"/>
      <c r="S5008" s="9"/>
      <c r="T5008" s="8"/>
      <c r="U5008" s="8"/>
      <c r="V5008" s="9"/>
      <c r="W5008" s="8"/>
      <c r="X5008" s="8"/>
      <c r="Y5008" s="9"/>
      <c r="Z5008" s="8"/>
      <c r="AA5008" s="8"/>
      <c r="AB5008" s="9"/>
      <c r="AC5008" s="8"/>
      <c r="AD5008" s="8"/>
      <c r="AE5008" s="9"/>
      <c r="AF5008" s="8"/>
      <c r="AG5008" s="8"/>
      <c r="AH5008" s="9"/>
      <c r="AI5008" s="13"/>
      <c r="AJ5008" s="8"/>
      <c r="AK5008" s="8"/>
      <c r="AL5008" s="8"/>
      <c r="AM5008" s="3"/>
    </row>
    <row r="5009" spans="1:39" s="10" customFormat="1" ht="18.95" customHeight="1" x14ac:dyDescent="0.25">
      <c r="A5009" s="8"/>
      <c r="B5009" s="8"/>
      <c r="C5009" s="8"/>
      <c r="D5009" s="9"/>
      <c r="E5009" s="8"/>
      <c r="F5009" s="8"/>
      <c r="G5009" s="9"/>
      <c r="H5009" s="8"/>
      <c r="I5009" s="8"/>
      <c r="J5009" s="9"/>
      <c r="K5009" s="8"/>
      <c r="L5009" s="8"/>
      <c r="M5009" s="9"/>
      <c r="N5009" s="8"/>
      <c r="O5009" s="8"/>
      <c r="P5009" s="9"/>
      <c r="Q5009" s="8"/>
      <c r="R5009" s="8"/>
      <c r="S5009" s="9"/>
      <c r="T5009" s="8"/>
      <c r="U5009" s="8"/>
      <c r="V5009" s="9"/>
      <c r="W5009" s="8"/>
      <c r="X5009" s="8"/>
      <c r="Y5009" s="9"/>
      <c r="Z5009" s="8"/>
      <c r="AA5009" s="8"/>
      <c r="AB5009" s="9"/>
      <c r="AC5009" s="8"/>
      <c r="AD5009" s="8"/>
      <c r="AE5009" s="9"/>
      <c r="AF5009" s="8"/>
      <c r="AG5009" s="8"/>
      <c r="AH5009" s="9"/>
      <c r="AI5009" s="13"/>
      <c r="AJ5009" s="8"/>
      <c r="AK5009" s="8"/>
      <c r="AL5009" s="8"/>
      <c r="AM5009" s="3"/>
    </row>
    <row r="5010" spans="1:39" s="10" customFormat="1" ht="18.95" customHeight="1" x14ac:dyDescent="0.25">
      <c r="A5010" s="8"/>
      <c r="B5010" s="8"/>
      <c r="C5010" s="8"/>
      <c r="D5010" s="9"/>
      <c r="E5010" s="8"/>
      <c r="F5010" s="8"/>
      <c r="G5010" s="9"/>
      <c r="H5010" s="8"/>
      <c r="I5010" s="8"/>
      <c r="J5010" s="9"/>
      <c r="K5010" s="8"/>
      <c r="L5010" s="8"/>
      <c r="M5010" s="9"/>
      <c r="N5010" s="8"/>
      <c r="O5010" s="8"/>
      <c r="P5010" s="9"/>
      <c r="Q5010" s="8"/>
      <c r="R5010" s="8"/>
      <c r="S5010" s="9"/>
      <c r="T5010" s="8"/>
      <c r="U5010" s="8"/>
      <c r="V5010" s="9"/>
      <c r="W5010" s="8"/>
      <c r="X5010" s="8"/>
      <c r="Y5010" s="9"/>
      <c r="Z5010" s="8"/>
      <c r="AA5010" s="8"/>
      <c r="AB5010" s="9"/>
      <c r="AC5010" s="8"/>
      <c r="AD5010" s="8"/>
      <c r="AE5010" s="9"/>
      <c r="AF5010" s="8"/>
      <c r="AG5010" s="8"/>
      <c r="AH5010" s="9"/>
      <c r="AI5010" s="13"/>
      <c r="AJ5010" s="8"/>
      <c r="AK5010" s="8"/>
      <c r="AL5010" s="8"/>
      <c r="AM5010" s="3"/>
    </row>
    <row r="5011" spans="1:39" s="10" customFormat="1" ht="18.95" customHeight="1" x14ac:dyDescent="0.25">
      <c r="A5011" s="8"/>
      <c r="B5011" s="8"/>
      <c r="C5011" s="8"/>
      <c r="D5011" s="9"/>
      <c r="E5011" s="8"/>
      <c r="F5011" s="8"/>
      <c r="G5011" s="9"/>
      <c r="H5011" s="8"/>
      <c r="I5011" s="8"/>
      <c r="J5011" s="9"/>
      <c r="K5011" s="8"/>
      <c r="L5011" s="8"/>
      <c r="M5011" s="9"/>
      <c r="N5011" s="8"/>
      <c r="O5011" s="8"/>
      <c r="P5011" s="9"/>
      <c r="Q5011" s="8"/>
      <c r="R5011" s="8"/>
      <c r="S5011" s="9"/>
      <c r="T5011" s="8"/>
      <c r="U5011" s="8"/>
      <c r="V5011" s="9"/>
      <c r="W5011" s="8"/>
      <c r="X5011" s="8"/>
      <c r="Y5011" s="9"/>
      <c r="Z5011" s="8"/>
      <c r="AA5011" s="8"/>
      <c r="AB5011" s="9"/>
      <c r="AC5011" s="8"/>
      <c r="AD5011" s="8"/>
      <c r="AE5011" s="9"/>
      <c r="AF5011" s="8"/>
      <c r="AG5011" s="8"/>
      <c r="AH5011" s="9"/>
      <c r="AI5011" s="13"/>
      <c r="AJ5011" s="8"/>
      <c r="AK5011" s="8"/>
      <c r="AL5011" s="8"/>
      <c r="AM5011" s="3"/>
    </row>
    <row r="5012" spans="1:39" s="10" customFormat="1" ht="18.95" customHeight="1" x14ac:dyDescent="0.25">
      <c r="A5012" s="8"/>
      <c r="B5012" s="8"/>
      <c r="C5012" s="8"/>
      <c r="D5012" s="9"/>
      <c r="E5012" s="8"/>
      <c r="F5012" s="8"/>
      <c r="G5012" s="9"/>
      <c r="H5012" s="8"/>
      <c r="I5012" s="8"/>
      <c r="J5012" s="9"/>
      <c r="K5012" s="8"/>
      <c r="L5012" s="8"/>
      <c r="M5012" s="9"/>
      <c r="N5012" s="8"/>
      <c r="O5012" s="8"/>
      <c r="P5012" s="9"/>
      <c r="Q5012" s="8"/>
      <c r="R5012" s="8"/>
      <c r="S5012" s="9"/>
      <c r="T5012" s="8"/>
      <c r="U5012" s="8"/>
      <c r="V5012" s="9"/>
      <c r="W5012" s="8"/>
      <c r="X5012" s="8"/>
      <c r="Y5012" s="9"/>
      <c r="Z5012" s="8"/>
      <c r="AA5012" s="8"/>
      <c r="AB5012" s="9"/>
      <c r="AC5012" s="8"/>
      <c r="AD5012" s="8"/>
      <c r="AE5012" s="9"/>
      <c r="AF5012" s="8"/>
      <c r="AG5012" s="8"/>
      <c r="AH5012" s="9"/>
      <c r="AI5012" s="13"/>
      <c r="AJ5012" s="8"/>
      <c r="AK5012" s="8"/>
      <c r="AL5012" s="8"/>
      <c r="AM5012" s="3"/>
    </row>
    <row r="5013" spans="1:39" s="10" customFormat="1" ht="18.95" customHeight="1" x14ac:dyDescent="0.25">
      <c r="A5013" s="8"/>
      <c r="B5013" s="8"/>
      <c r="C5013" s="8"/>
      <c r="D5013" s="9"/>
      <c r="E5013" s="8"/>
      <c r="F5013" s="8"/>
      <c r="G5013" s="9"/>
      <c r="H5013" s="8"/>
      <c r="I5013" s="8"/>
      <c r="J5013" s="9"/>
      <c r="K5013" s="8"/>
      <c r="L5013" s="8"/>
      <c r="M5013" s="9"/>
      <c r="N5013" s="8"/>
      <c r="O5013" s="8"/>
      <c r="P5013" s="9"/>
      <c r="Q5013" s="8"/>
      <c r="R5013" s="8"/>
      <c r="S5013" s="9"/>
      <c r="T5013" s="8"/>
      <c r="U5013" s="8"/>
      <c r="V5013" s="9"/>
      <c r="W5013" s="8"/>
      <c r="X5013" s="8"/>
      <c r="Y5013" s="9"/>
      <c r="Z5013" s="8"/>
      <c r="AA5013" s="8"/>
      <c r="AB5013" s="9"/>
      <c r="AC5013" s="8"/>
      <c r="AD5013" s="8"/>
      <c r="AE5013" s="9"/>
      <c r="AF5013" s="8"/>
      <c r="AG5013" s="8"/>
      <c r="AH5013" s="9"/>
      <c r="AI5013" s="13"/>
      <c r="AJ5013" s="8"/>
      <c r="AK5013" s="8"/>
      <c r="AL5013" s="8"/>
      <c r="AM5013" s="3"/>
    </row>
    <row r="5014" spans="1:39" s="10" customFormat="1" ht="18.95" customHeight="1" x14ac:dyDescent="0.25">
      <c r="A5014" s="8"/>
      <c r="B5014" s="8"/>
      <c r="C5014" s="8"/>
      <c r="D5014" s="9"/>
      <c r="E5014" s="8"/>
      <c r="F5014" s="8"/>
      <c r="G5014" s="9"/>
      <c r="H5014" s="8"/>
      <c r="I5014" s="8"/>
      <c r="J5014" s="9"/>
      <c r="K5014" s="8"/>
      <c r="L5014" s="8"/>
      <c r="M5014" s="9"/>
      <c r="N5014" s="8"/>
      <c r="O5014" s="8"/>
      <c r="P5014" s="9"/>
      <c r="Q5014" s="8"/>
      <c r="R5014" s="8"/>
      <c r="S5014" s="9"/>
      <c r="T5014" s="8"/>
      <c r="U5014" s="8"/>
      <c r="V5014" s="9"/>
      <c r="W5014" s="8"/>
      <c r="X5014" s="8"/>
      <c r="Y5014" s="9"/>
      <c r="Z5014" s="8"/>
      <c r="AA5014" s="8"/>
      <c r="AB5014" s="9"/>
      <c r="AC5014" s="8"/>
      <c r="AD5014" s="8"/>
      <c r="AE5014" s="9"/>
      <c r="AF5014" s="8"/>
      <c r="AG5014" s="8"/>
      <c r="AH5014" s="9"/>
      <c r="AI5014" s="13"/>
      <c r="AJ5014" s="8"/>
      <c r="AK5014" s="8"/>
      <c r="AL5014" s="8"/>
      <c r="AM5014" s="3"/>
    </row>
    <row r="5015" spans="1:39" s="10" customFormat="1" ht="18.95" customHeight="1" x14ac:dyDescent="0.25">
      <c r="A5015" s="8"/>
      <c r="B5015" s="8"/>
      <c r="C5015" s="8"/>
      <c r="D5015" s="9"/>
      <c r="E5015" s="8"/>
      <c r="F5015" s="8"/>
      <c r="G5015" s="9"/>
      <c r="H5015" s="8"/>
      <c r="I5015" s="8"/>
      <c r="J5015" s="9"/>
      <c r="K5015" s="8"/>
      <c r="L5015" s="8"/>
      <c r="M5015" s="9"/>
      <c r="N5015" s="8"/>
      <c r="O5015" s="8"/>
      <c r="P5015" s="9"/>
      <c r="Q5015" s="8"/>
      <c r="R5015" s="8"/>
      <c r="S5015" s="9"/>
      <c r="T5015" s="8"/>
      <c r="U5015" s="8"/>
      <c r="V5015" s="9"/>
      <c r="W5015" s="8"/>
      <c r="X5015" s="8"/>
      <c r="Y5015" s="9"/>
      <c r="Z5015" s="8"/>
      <c r="AA5015" s="8"/>
      <c r="AB5015" s="9"/>
      <c r="AC5015" s="8"/>
      <c r="AD5015" s="8"/>
      <c r="AE5015" s="9"/>
      <c r="AF5015" s="8"/>
      <c r="AG5015" s="8"/>
      <c r="AH5015" s="9"/>
      <c r="AI5015" s="13"/>
      <c r="AJ5015" s="8"/>
      <c r="AK5015" s="8"/>
      <c r="AL5015" s="8"/>
      <c r="AM5015" s="3"/>
    </row>
    <row r="5016" spans="1:39" s="10" customFormat="1" ht="18.95" customHeight="1" x14ac:dyDescent="0.25">
      <c r="A5016" s="8"/>
      <c r="B5016" s="8"/>
      <c r="C5016" s="8"/>
      <c r="D5016" s="9"/>
      <c r="E5016" s="8"/>
      <c r="F5016" s="8"/>
      <c r="G5016" s="9"/>
      <c r="H5016" s="8"/>
      <c r="I5016" s="8"/>
      <c r="J5016" s="9"/>
      <c r="K5016" s="8"/>
      <c r="L5016" s="8"/>
      <c r="M5016" s="9"/>
      <c r="N5016" s="8"/>
      <c r="O5016" s="8"/>
      <c r="P5016" s="9"/>
      <c r="Q5016" s="8"/>
      <c r="R5016" s="8"/>
      <c r="S5016" s="9"/>
      <c r="T5016" s="8"/>
      <c r="U5016" s="8"/>
      <c r="V5016" s="9"/>
      <c r="W5016" s="8"/>
      <c r="X5016" s="8"/>
      <c r="Y5016" s="9"/>
      <c r="Z5016" s="8"/>
      <c r="AA5016" s="8"/>
      <c r="AB5016" s="9"/>
      <c r="AC5016" s="8"/>
      <c r="AD5016" s="8"/>
      <c r="AE5016" s="9"/>
      <c r="AF5016" s="8"/>
      <c r="AG5016" s="8"/>
      <c r="AH5016" s="9"/>
      <c r="AI5016" s="13"/>
      <c r="AJ5016" s="8"/>
      <c r="AK5016" s="8"/>
      <c r="AL5016" s="8"/>
      <c r="AM5016" s="3"/>
    </row>
    <row r="5017" spans="1:39" s="10" customFormat="1" ht="18.95" customHeight="1" x14ac:dyDescent="0.25">
      <c r="A5017" s="8"/>
      <c r="B5017" s="8"/>
      <c r="C5017" s="8"/>
      <c r="D5017" s="9"/>
      <c r="E5017" s="8"/>
      <c r="F5017" s="8"/>
      <c r="G5017" s="9"/>
      <c r="H5017" s="8"/>
      <c r="I5017" s="8"/>
      <c r="J5017" s="9"/>
      <c r="K5017" s="8"/>
      <c r="L5017" s="8"/>
      <c r="M5017" s="9"/>
      <c r="N5017" s="8"/>
      <c r="O5017" s="8"/>
      <c r="P5017" s="9"/>
      <c r="Q5017" s="8"/>
      <c r="R5017" s="8"/>
      <c r="S5017" s="9"/>
      <c r="T5017" s="8"/>
      <c r="U5017" s="8"/>
      <c r="V5017" s="9"/>
      <c r="W5017" s="8"/>
      <c r="X5017" s="8"/>
      <c r="Y5017" s="9"/>
      <c r="Z5017" s="8"/>
      <c r="AA5017" s="8"/>
      <c r="AB5017" s="9"/>
      <c r="AC5017" s="8"/>
      <c r="AD5017" s="8"/>
      <c r="AE5017" s="9"/>
      <c r="AF5017" s="8"/>
      <c r="AG5017" s="8"/>
      <c r="AH5017" s="9"/>
      <c r="AI5017" s="13"/>
      <c r="AJ5017" s="8"/>
      <c r="AK5017" s="8"/>
      <c r="AL5017" s="8"/>
      <c r="AM5017" s="3"/>
    </row>
    <row r="5018" spans="1:39" s="10" customFormat="1" ht="18.95" customHeight="1" x14ac:dyDescent="0.25">
      <c r="A5018" s="8"/>
      <c r="B5018" s="8"/>
      <c r="C5018" s="8"/>
      <c r="D5018" s="9"/>
      <c r="E5018" s="8"/>
      <c r="F5018" s="8"/>
      <c r="G5018" s="9"/>
      <c r="H5018" s="8"/>
      <c r="I5018" s="8"/>
      <c r="J5018" s="9"/>
      <c r="K5018" s="8"/>
      <c r="L5018" s="8"/>
      <c r="M5018" s="9"/>
      <c r="N5018" s="8"/>
      <c r="O5018" s="8"/>
      <c r="P5018" s="9"/>
      <c r="Q5018" s="8"/>
      <c r="R5018" s="8"/>
      <c r="S5018" s="9"/>
      <c r="T5018" s="8"/>
      <c r="U5018" s="8"/>
      <c r="V5018" s="9"/>
      <c r="W5018" s="8"/>
      <c r="X5018" s="8"/>
      <c r="Y5018" s="9"/>
      <c r="Z5018" s="8"/>
      <c r="AA5018" s="8"/>
      <c r="AB5018" s="9"/>
      <c r="AC5018" s="8"/>
      <c r="AD5018" s="8"/>
      <c r="AE5018" s="9"/>
      <c r="AF5018" s="8"/>
      <c r="AG5018" s="8"/>
      <c r="AH5018" s="9"/>
      <c r="AI5018" s="13"/>
      <c r="AJ5018" s="8"/>
      <c r="AK5018" s="8"/>
      <c r="AL5018" s="8"/>
      <c r="AM5018" s="3"/>
    </row>
    <row r="5019" spans="1:39" s="10" customFormat="1" ht="18.95" customHeight="1" x14ac:dyDescent="0.25">
      <c r="A5019" s="8"/>
      <c r="B5019" s="8"/>
      <c r="C5019" s="8"/>
      <c r="D5019" s="9"/>
      <c r="E5019" s="8"/>
      <c r="F5019" s="8"/>
      <c r="G5019" s="9"/>
      <c r="H5019" s="8"/>
      <c r="I5019" s="8"/>
      <c r="J5019" s="9"/>
      <c r="K5019" s="8"/>
      <c r="L5019" s="8"/>
      <c r="M5019" s="9"/>
      <c r="N5019" s="8"/>
      <c r="O5019" s="8"/>
      <c r="P5019" s="9"/>
      <c r="Q5019" s="8"/>
      <c r="R5019" s="8"/>
      <c r="S5019" s="9"/>
      <c r="T5019" s="8"/>
      <c r="U5019" s="8"/>
      <c r="V5019" s="9"/>
      <c r="W5019" s="8"/>
      <c r="X5019" s="8"/>
      <c r="Y5019" s="9"/>
      <c r="Z5019" s="8"/>
      <c r="AA5019" s="8"/>
      <c r="AB5019" s="9"/>
      <c r="AC5019" s="8"/>
      <c r="AD5019" s="8"/>
      <c r="AE5019" s="9"/>
      <c r="AF5019" s="8"/>
      <c r="AG5019" s="8"/>
      <c r="AH5019" s="9"/>
      <c r="AI5019" s="13"/>
      <c r="AJ5019" s="8"/>
      <c r="AK5019" s="8"/>
      <c r="AL5019" s="8"/>
      <c r="AM5019" s="3"/>
    </row>
    <row r="5020" spans="1:39" s="10" customFormat="1" ht="18.95" customHeight="1" x14ac:dyDescent="0.25">
      <c r="A5020" s="8"/>
      <c r="B5020" s="8"/>
      <c r="C5020" s="8"/>
      <c r="D5020" s="9"/>
      <c r="E5020" s="8"/>
      <c r="F5020" s="8"/>
      <c r="G5020" s="9"/>
      <c r="H5020" s="8"/>
      <c r="I5020" s="8"/>
      <c r="J5020" s="9"/>
      <c r="K5020" s="8"/>
      <c r="L5020" s="8"/>
      <c r="M5020" s="9"/>
      <c r="N5020" s="8"/>
      <c r="O5020" s="8"/>
      <c r="P5020" s="9"/>
      <c r="Q5020" s="8"/>
      <c r="R5020" s="8"/>
      <c r="S5020" s="9"/>
      <c r="T5020" s="8"/>
      <c r="U5020" s="8"/>
      <c r="V5020" s="9"/>
      <c r="W5020" s="8"/>
      <c r="X5020" s="8"/>
      <c r="Y5020" s="9"/>
      <c r="Z5020" s="8"/>
      <c r="AA5020" s="8"/>
      <c r="AB5020" s="9"/>
      <c r="AC5020" s="8"/>
      <c r="AD5020" s="8"/>
      <c r="AE5020" s="9"/>
      <c r="AF5020" s="8"/>
      <c r="AG5020" s="8"/>
      <c r="AH5020" s="9"/>
      <c r="AI5020" s="13"/>
      <c r="AJ5020" s="8"/>
      <c r="AK5020" s="8"/>
      <c r="AL5020" s="8"/>
      <c r="AM5020" s="3"/>
    </row>
    <row r="5021" spans="1:39" s="10" customFormat="1" ht="18.95" customHeight="1" x14ac:dyDescent="0.25">
      <c r="A5021" s="8"/>
      <c r="B5021" s="8"/>
      <c r="C5021" s="8"/>
      <c r="D5021" s="9"/>
      <c r="E5021" s="8"/>
      <c r="F5021" s="8"/>
      <c r="G5021" s="9"/>
      <c r="H5021" s="8"/>
      <c r="I5021" s="8"/>
      <c r="J5021" s="9"/>
      <c r="K5021" s="8"/>
      <c r="L5021" s="8"/>
      <c r="M5021" s="9"/>
      <c r="N5021" s="8"/>
      <c r="O5021" s="8"/>
      <c r="P5021" s="9"/>
      <c r="Q5021" s="8"/>
      <c r="R5021" s="8"/>
      <c r="S5021" s="9"/>
      <c r="T5021" s="8"/>
      <c r="U5021" s="8"/>
      <c r="V5021" s="9"/>
      <c r="W5021" s="8"/>
      <c r="X5021" s="8"/>
      <c r="Y5021" s="9"/>
      <c r="Z5021" s="8"/>
      <c r="AA5021" s="8"/>
      <c r="AB5021" s="9"/>
      <c r="AC5021" s="8"/>
      <c r="AD5021" s="8"/>
      <c r="AE5021" s="9"/>
      <c r="AF5021" s="8"/>
      <c r="AG5021" s="8"/>
      <c r="AH5021" s="9"/>
      <c r="AI5021" s="13"/>
      <c r="AJ5021" s="8"/>
      <c r="AK5021" s="8"/>
      <c r="AL5021" s="8"/>
      <c r="AM5021" s="3"/>
    </row>
    <row r="5022" spans="1:39" s="10" customFormat="1" ht="18.95" customHeight="1" x14ac:dyDescent="0.25">
      <c r="A5022" s="8"/>
      <c r="B5022" s="8"/>
      <c r="C5022" s="8"/>
      <c r="D5022" s="9"/>
      <c r="E5022" s="8"/>
      <c r="F5022" s="8"/>
      <c r="G5022" s="9"/>
      <c r="H5022" s="8"/>
      <c r="I5022" s="8"/>
      <c r="J5022" s="9"/>
      <c r="K5022" s="8"/>
      <c r="L5022" s="8"/>
      <c r="M5022" s="9"/>
      <c r="N5022" s="8"/>
      <c r="O5022" s="8"/>
      <c r="P5022" s="9"/>
      <c r="Q5022" s="8"/>
      <c r="R5022" s="8"/>
      <c r="S5022" s="9"/>
      <c r="T5022" s="8"/>
      <c r="U5022" s="8"/>
      <c r="V5022" s="9"/>
      <c r="W5022" s="8"/>
      <c r="X5022" s="8"/>
      <c r="Y5022" s="9"/>
      <c r="Z5022" s="8"/>
      <c r="AA5022" s="8"/>
      <c r="AB5022" s="9"/>
      <c r="AC5022" s="8"/>
      <c r="AD5022" s="8"/>
      <c r="AE5022" s="9"/>
      <c r="AF5022" s="8"/>
      <c r="AG5022" s="8"/>
      <c r="AH5022" s="9"/>
      <c r="AI5022" s="13"/>
      <c r="AJ5022" s="8"/>
      <c r="AK5022" s="8"/>
      <c r="AL5022" s="8"/>
      <c r="AM5022" s="3"/>
    </row>
    <row r="5023" spans="1:39" s="10" customFormat="1" ht="18.95" customHeight="1" x14ac:dyDescent="0.25">
      <c r="A5023" s="8"/>
      <c r="B5023" s="8"/>
      <c r="C5023" s="8"/>
      <c r="D5023" s="9"/>
      <c r="E5023" s="8"/>
      <c r="F5023" s="8"/>
      <c r="G5023" s="9"/>
      <c r="H5023" s="8"/>
      <c r="I5023" s="8"/>
      <c r="J5023" s="9"/>
      <c r="K5023" s="8"/>
      <c r="L5023" s="8"/>
      <c r="M5023" s="9"/>
      <c r="N5023" s="8"/>
      <c r="O5023" s="8"/>
      <c r="P5023" s="9"/>
      <c r="Q5023" s="8"/>
      <c r="R5023" s="8"/>
      <c r="S5023" s="9"/>
      <c r="T5023" s="8"/>
      <c r="U5023" s="8"/>
      <c r="V5023" s="9"/>
      <c r="W5023" s="8"/>
      <c r="X5023" s="8"/>
      <c r="Y5023" s="9"/>
      <c r="Z5023" s="8"/>
      <c r="AA5023" s="8"/>
      <c r="AB5023" s="9"/>
      <c r="AC5023" s="8"/>
      <c r="AD5023" s="8"/>
      <c r="AE5023" s="9"/>
      <c r="AF5023" s="8"/>
      <c r="AG5023" s="8"/>
      <c r="AH5023" s="9"/>
      <c r="AI5023" s="13"/>
      <c r="AJ5023" s="8"/>
      <c r="AK5023" s="8"/>
      <c r="AL5023" s="8"/>
      <c r="AM5023" s="3"/>
    </row>
    <row r="5024" spans="1:39" s="10" customFormat="1" ht="18.95" customHeight="1" x14ac:dyDescent="0.25">
      <c r="A5024" s="8"/>
      <c r="B5024" s="8"/>
      <c r="C5024" s="8"/>
      <c r="D5024" s="9"/>
      <c r="E5024" s="8"/>
      <c r="F5024" s="8"/>
      <c r="G5024" s="9"/>
      <c r="H5024" s="8"/>
      <c r="I5024" s="8"/>
      <c r="J5024" s="9"/>
      <c r="K5024" s="8"/>
      <c r="L5024" s="8"/>
      <c r="M5024" s="9"/>
      <c r="N5024" s="8"/>
      <c r="O5024" s="8"/>
      <c r="P5024" s="9"/>
      <c r="Q5024" s="8"/>
      <c r="R5024" s="8"/>
      <c r="S5024" s="9"/>
      <c r="T5024" s="8"/>
      <c r="U5024" s="8"/>
      <c r="V5024" s="9"/>
      <c r="W5024" s="8"/>
      <c r="X5024" s="8"/>
      <c r="Y5024" s="9"/>
      <c r="Z5024" s="8"/>
      <c r="AA5024" s="8"/>
      <c r="AB5024" s="9"/>
      <c r="AC5024" s="8"/>
      <c r="AD5024" s="8"/>
      <c r="AE5024" s="9"/>
      <c r="AF5024" s="8"/>
      <c r="AG5024" s="8"/>
      <c r="AH5024" s="9"/>
      <c r="AI5024" s="13"/>
      <c r="AJ5024" s="8"/>
      <c r="AK5024" s="8"/>
      <c r="AL5024" s="8"/>
      <c r="AM5024" s="3"/>
    </row>
    <row r="5025" spans="1:39" s="10" customFormat="1" ht="18.95" customHeight="1" x14ac:dyDescent="0.25">
      <c r="A5025" s="8"/>
      <c r="B5025" s="8"/>
      <c r="C5025" s="8"/>
      <c r="D5025" s="9"/>
      <c r="E5025" s="8"/>
      <c r="F5025" s="8"/>
      <c r="G5025" s="9"/>
      <c r="H5025" s="8"/>
      <c r="I5025" s="8"/>
      <c r="J5025" s="9"/>
      <c r="K5025" s="8"/>
      <c r="L5025" s="8"/>
      <c r="M5025" s="9"/>
      <c r="N5025" s="8"/>
      <c r="O5025" s="8"/>
      <c r="P5025" s="9"/>
      <c r="Q5025" s="8"/>
      <c r="R5025" s="8"/>
      <c r="S5025" s="9"/>
      <c r="T5025" s="8"/>
      <c r="U5025" s="8"/>
      <c r="V5025" s="9"/>
      <c r="W5025" s="8"/>
      <c r="X5025" s="8"/>
      <c r="Y5025" s="9"/>
      <c r="Z5025" s="8"/>
      <c r="AA5025" s="8"/>
      <c r="AB5025" s="9"/>
      <c r="AC5025" s="8"/>
      <c r="AD5025" s="8"/>
      <c r="AE5025" s="9"/>
      <c r="AF5025" s="8"/>
      <c r="AG5025" s="8"/>
      <c r="AH5025" s="9"/>
      <c r="AI5025" s="13"/>
      <c r="AJ5025" s="8"/>
      <c r="AK5025" s="8"/>
      <c r="AL5025" s="8"/>
      <c r="AM5025" s="3"/>
    </row>
    <row r="5026" spans="1:39" s="10" customFormat="1" ht="18.95" customHeight="1" x14ac:dyDescent="0.25">
      <c r="A5026" s="8"/>
      <c r="B5026" s="8"/>
      <c r="C5026" s="8"/>
      <c r="D5026" s="9"/>
      <c r="E5026" s="8"/>
      <c r="F5026" s="8"/>
      <c r="G5026" s="9"/>
      <c r="H5026" s="8"/>
      <c r="I5026" s="8"/>
      <c r="J5026" s="9"/>
      <c r="K5026" s="8"/>
      <c r="L5026" s="8"/>
      <c r="M5026" s="9"/>
      <c r="N5026" s="8"/>
      <c r="O5026" s="8"/>
      <c r="P5026" s="9"/>
      <c r="Q5026" s="8"/>
      <c r="R5026" s="8"/>
      <c r="S5026" s="9"/>
      <c r="T5026" s="8"/>
      <c r="U5026" s="8"/>
      <c r="V5026" s="9"/>
      <c r="W5026" s="8"/>
      <c r="X5026" s="8"/>
      <c r="Y5026" s="9"/>
      <c r="Z5026" s="8"/>
      <c r="AA5026" s="8"/>
      <c r="AB5026" s="9"/>
      <c r="AC5026" s="8"/>
      <c r="AD5026" s="8"/>
      <c r="AE5026" s="9"/>
      <c r="AF5026" s="8"/>
      <c r="AG5026" s="8"/>
      <c r="AH5026" s="9"/>
      <c r="AI5026" s="13"/>
      <c r="AJ5026" s="8"/>
      <c r="AK5026" s="8"/>
      <c r="AL5026" s="8"/>
      <c r="AM5026" s="3"/>
    </row>
    <row r="5027" spans="1:39" s="10" customFormat="1" ht="18.95" customHeight="1" x14ac:dyDescent="0.25">
      <c r="A5027" s="8"/>
      <c r="B5027" s="8"/>
      <c r="C5027" s="8"/>
      <c r="D5027" s="9"/>
      <c r="E5027" s="8"/>
      <c r="F5027" s="8"/>
      <c r="G5027" s="9"/>
      <c r="H5027" s="8"/>
      <c r="I5027" s="8"/>
      <c r="J5027" s="9"/>
      <c r="K5027" s="8"/>
      <c r="L5027" s="8"/>
      <c r="M5027" s="9"/>
      <c r="N5027" s="8"/>
      <c r="O5027" s="8"/>
      <c r="P5027" s="9"/>
      <c r="Q5027" s="8"/>
      <c r="R5027" s="8"/>
      <c r="S5027" s="9"/>
      <c r="T5027" s="8"/>
      <c r="U5027" s="8"/>
      <c r="V5027" s="9"/>
      <c r="W5027" s="8"/>
      <c r="X5027" s="8"/>
      <c r="Y5027" s="9"/>
      <c r="Z5027" s="8"/>
      <c r="AA5027" s="8"/>
      <c r="AB5027" s="9"/>
      <c r="AC5027" s="8"/>
      <c r="AD5027" s="8"/>
      <c r="AE5027" s="9"/>
      <c r="AF5027" s="8"/>
      <c r="AG5027" s="8"/>
      <c r="AH5027" s="9"/>
      <c r="AI5027" s="13"/>
      <c r="AJ5027" s="8"/>
      <c r="AK5027" s="8"/>
      <c r="AL5027" s="8"/>
      <c r="AM5027" s="3"/>
    </row>
    <row r="5028" spans="1:39" s="10" customFormat="1" ht="18.95" customHeight="1" x14ac:dyDescent="0.25">
      <c r="A5028" s="8"/>
      <c r="B5028" s="8"/>
      <c r="C5028" s="8"/>
      <c r="D5028" s="9"/>
      <c r="E5028" s="8"/>
      <c r="F5028" s="8"/>
      <c r="G5028" s="9"/>
      <c r="H5028" s="8"/>
      <c r="I5028" s="8"/>
      <c r="J5028" s="9"/>
      <c r="K5028" s="8"/>
      <c r="L5028" s="8"/>
      <c r="M5028" s="9"/>
      <c r="N5028" s="8"/>
      <c r="O5028" s="8"/>
      <c r="P5028" s="9"/>
      <c r="Q5028" s="8"/>
      <c r="R5028" s="8"/>
      <c r="S5028" s="9"/>
      <c r="T5028" s="8"/>
      <c r="U5028" s="8"/>
      <c r="V5028" s="9"/>
      <c r="W5028" s="8"/>
      <c r="X5028" s="8"/>
      <c r="Y5028" s="9"/>
      <c r="Z5028" s="8"/>
      <c r="AA5028" s="8"/>
      <c r="AB5028" s="9"/>
      <c r="AC5028" s="8"/>
      <c r="AD5028" s="8"/>
      <c r="AE5028" s="9"/>
      <c r="AF5028" s="8"/>
      <c r="AG5028" s="8"/>
      <c r="AH5028" s="9"/>
      <c r="AI5028" s="13"/>
      <c r="AJ5028" s="8"/>
      <c r="AK5028" s="8"/>
      <c r="AL5028" s="8"/>
      <c r="AM5028" s="3"/>
    </row>
    <row r="5029" spans="1:39" s="10" customFormat="1" ht="18.95" customHeight="1" x14ac:dyDescent="0.25">
      <c r="A5029" s="8"/>
      <c r="B5029" s="8"/>
      <c r="C5029" s="8"/>
      <c r="D5029" s="9"/>
      <c r="E5029" s="8"/>
      <c r="F5029" s="8"/>
      <c r="G5029" s="9"/>
      <c r="H5029" s="8"/>
      <c r="I5029" s="8"/>
      <c r="J5029" s="9"/>
      <c r="K5029" s="8"/>
      <c r="L5029" s="8"/>
      <c r="M5029" s="9"/>
      <c r="N5029" s="8"/>
      <c r="O5029" s="8"/>
      <c r="P5029" s="9"/>
      <c r="Q5029" s="8"/>
      <c r="R5029" s="8"/>
      <c r="S5029" s="9"/>
      <c r="T5029" s="8"/>
      <c r="U5029" s="8"/>
      <c r="V5029" s="9"/>
      <c r="W5029" s="8"/>
      <c r="X5029" s="8"/>
      <c r="Y5029" s="9"/>
      <c r="Z5029" s="8"/>
      <c r="AA5029" s="8"/>
      <c r="AB5029" s="9"/>
      <c r="AC5029" s="8"/>
      <c r="AD5029" s="8"/>
      <c r="AE5029" s="9"/>
      <c r="AF5029" s="8"/>
      <c r="AG5029" s="8"/>
      <c r="AH5029" s="9"/>
      <c r="AI5029" s="13"/>
      <c r="AJ5029" s="8"/>
      <c r="AK5029" s="8"/>
      <c r="AL5029" s="8"/>
      <c r="AM5029" s="3"/>
    </row>
    <row r="5030" spans="1:39" s="10" customFormat="1" ht="18.95" customHeight="1" x14ac:dyDescent="0.25">
      <c r="A5030" s="8"/>
      <c r="B5030" s="8"/>
      <c r="C5030" s="8"/>
      <c r="D5030" s="9"/>
      <c r="E5030" s="8"/>
      <c r="F5030" s="8"/>
      <c r="G5030" s="9"/>
      <c r="H5030" s="8"/>
      <c r="I5030" s="8"/>
      <c r="J5030" s="9"/>
      <c r="K5030" s="8"/>
      <c r="L5030" s="8"/>
      <c r="M5030" s="9"/>
      <c r="N5030" s="8"/>
      <c r="O5030" s="8"/>
      <c r="P5030" s="9"/>
      <c r="Q5030" s="8"/>
      <c r="R5030" s="8"/>
      <c r="S5030" s="9"/>
      <c r="T5030" s="8"/>
      <c r="U5030" s="8"/>
      <c r="V5030" s="9"/>
      <c r="W5030" s="8"/>
      <c r="X5030" s="8"/>
      <c r="Y5030" s="9"/>
      <c r="Z5030" s="8"/>
      <c r="AA5030" s="8"/>
      <c r="AB5030" s="9"/>
      <c r="AC5030" s="8"/>
      <c r="AD5030" s="8"/>
      <c r="AE5030" s="9"/>
      <c r="AF5030" s="8"/>
      <c r="AG5030" s="8"/>
      <c r="AH5030" s="9"/>
      <c r="AI5030" s="13"/>
      <c r="AJ5030" s="8"/>
      <c r="AK5030" s="8"/>
      <c r="AL5030" s="8"/>
      <c r="AM5030" s="3"/>
    </row>
    <row r="5031" spans="1:39" s="10" customFormat="1" ht="18.95" customHeight="1" x14ac:dyDescent="0.25">
      <c r="A5031" s="8"/>
      <c r="B5031" s="8"/>
      <c r="C5031" s="8"/>
      <c r="D5031" s="9"/>
      <c r="E5031" s="8"/>
      <c r="F5031" s="8"/>
      <c r="G5031" s="9"/>
      <c r="H5031" s="8"/>
      <c r="I5031" s="8"/>
      <c r="J5031" s="9"/>
      <c r="K5031" s="8"/>
      <c r="L5031" s="8"/>
      <c r="M5031" s="9"/>
      <c r="N5031" s="8"/>
      <c r="O5031" s="8"/>
      <c r="P5031" s="9"/>
      <c r="Q5031" s="8"/>
      <c r="R5031" s="8"/>
      <c r="S5031" s="9"/>
      <c r="T5031" s="8"/>
      <c r="U5031" s="8"/>
      <c r="V5031" s="9"/>
      <c r="W5031" s="8"/>
      <c r="X5031" s="8"/>
      <c r="Y5031" s="9"/>
      <c r="Z5031" s="8"/>
      <c r="AA5031" s="8"/>
      <c r="AB5031" s="9"/>
      <c r="AC5031" s="8"/>
      <c r="AD5031" s="8"/>
      <c r="AE5031" s="9"/>
      <c r="AF5031" s="8"/>
      <c r="AG5031" s="8"/>
      <c r="AH5031" s="9"/>
      <c r="AI5031" s="13"/>
      <c r="AJ5031" s="8"/>
      <c r="AK5031" s="8"/>
      <c r="AL5031" s="8"/>
      <c r="AM5031" s="3"/>
    </row>
    <row r="5032" spans="1:39" s="10" customFormat="1" ht="18.95" customHeight="1" x14ac:dyDescent="0.25">
      <c r="A5032" s="8"/>
      <c r="B5032" s="8"/>
      <c r="C5032" s="8"/>
      <c r="D5032" s="9"/>
      <c r="E5032" s="8"/>
      <c r="F5032" s="8"/>
      <c r="G5032" s="9"/>
      <c r="H5032" s="8"/>
      <c r="I5032" s="8"/>
      <c r="J5032" s="9"/>
      <c r="K5032" s="8"/>
      <c r="L5032" s="8"/>
      <c r="M5032" s="9"/>
      <c r="N5032" s="8"/>
      <c r="O5032" s="8"/>
      <c r="P5032" s="9"/>
      <c r="Q5032" s="8"/>
      <c r="R5032" s="8"/>
      <c r="S5032" s="9"/>
      <c r="T5032" s="8"/>
      <c r="U5032" s="8"/>
      <c r="V5032" s="9"/>
      <c r="W5032" s="8"/>
      <c r="X5032" s="8"/>
      <c r="Y5032" s="9"/>
      <c r="Z5032" s="8"/>
      <c r="AA5032" s="8"/>
      <c r="AB5032" s="9"/>
      <c r="AC5032" s="8"/>
      <c r="AD5032" s="8"/>
      <c r="AE5032" s="9"/>
      <c r="AF5032" s="8"/>
      <c r="AG5032" s="8"/>
      <c r="AH5032" s="9"/>
      <c r="AI5032" s="13"/>
      <c r="AJ5032" s="8"/>
      <c r="AK5032" s="8"/>
      <c r="AL5032" s="8"/>
      <c r="AM5032" s="3"/>
    </row>
    <row r="5033" spans="1:39" s="10" customFormat="1" ht="18.95" customHeight="1" x14ac:dyDescent="0.25">
      <c r="A5033" s="8"/>
      <c r="B5033" s="8"/>
      <c r="C5033" s="8"/>
      <c r="D5033" s="9"/>
      <c r="E5033" s="8"/>
      <c r="F5033" s="8"/>
      <c r="G5033" s="9"/>
      <c r="H5033" s="8"/>
      <c r="I5033" s="8"/>
      <c r="J5033" s="9"/>
      <c r="K5033" s="8"/>
      <c r="L5033" s="8"/>
      <c r="M5033" s="9"/>
      <c r="N5033" s="8"/>
      <c r="O5033" s="8"/>
      <c r="P5033" s="9"/>
      <c r="Q5033" s="8"/>
      <c r="R5033" s="8"/>
      <c r="S5033" s="9"/>
      <c r="T5033" s="8"/>
      <c r="U5033" s="8"/>
      <c r="V5033" s="9"/>
      <c r="W5033" s="8"/>
      <c r="X5033" s="8"/>
      <c r="Y5033" s="9"/>
      <c r="Z5033" s="8"/>
      <c r="AA5033" s="8"/>
      <c r="AB5033" s="9"/>
      <c r="AC5033" s="8"/>
      <c r="AD5033" s="8"/>
      <c r="AE5033" s="9"/>
      <c r="AF5033" s="8"/>
      <c r="AG5033" s="8"/>
      <c r="AH5033" s="9"/>
      <c r="AI5033" s="13"/>
      <c r="AJ5033" s="8"/>
      <c r="AK5033" s="8"/>
      <c r="AL5033" s="8"/>
      <c r="AM5033" s="3"/>
    </row>
    <row r="5034" spans="1:39" s="10" customFormat="1" ht="18.95" customHeight="1" x14ac:dyDescent="0.25">
      <c r="A5034" s="8"/>
      <c r="B5034" s="8"/>
      <c r="C5034" s="8"/>
      <c r="D5034" s="9"/>
      <c r="E5034" s="8"/>
      <c r="F5034" s="8"/>
      <c r="G5034" s="9"/>
      <c r="H5034" s="8"/>
      <c r="I5034" s="8"/>
      <c r="J5034" s="9"/>
      <c r="K5034" s="8"/>
      <c r="L5034" s="8"/>
      <c r="M5034" s="9"/>
      <c r="N5034" s="8"/>
      <c r="O5034" s="8"/>
      <c r="P5034" s="9"/>
      <c r="Q5034" s="8"/>
      <c r="R5034" s="8"/>
      <c r="S5034" s="9"/>
      <c r="T5034" s="8"/>
      <c r="U5034" s="8"/>
      <c r="V5034" s="9"/>
      <c r="W5034" s="8"/>
      <c r="X5034" s="8"/>
      <c r="Y5034" s="9"/>
      <c r="Z5034" s="8"/>
      <c r="AA5034" s="8"/>
      <c r="AB5034" s="9"/>
      <c r="AC5034" s="8"/>
      <c r="AD5034" s="8"/>
      <c r="AE5034" s="9"/>
      <c r="AF5034" s="8"/>
      <c r="AG5034" s="8"/>
      <c r="AH5034" s="9"/>
      <c r="AI5034" s="13"/>
      <c r="AJ5034" s="8"/>
      <c r="AK5034" s="8"/>
      <c r="AL5034" s="8"/>
      <c r="AM5034" s="3"/>
    </row>
    <row r="5035" spans="1:39" s="10" customFormat="1" ht="18.95" customHeight="1" x14ac:dyDescent="0.25">
      <c r="A5035" s="8"/>
      <c r="B5035" s="8"/>
      <c r="C5035" s="8"/>
      <c r="D5035" s="9"/>
      <c r="E5035" s="8"/>
      <c r="F5035" s="8"/>
      <c r="G5035" s="9"/>
      <c r="H5035" s="8"/>
      <c r="I5035" s="8"/>
      <c r="J5035" s="9"/>
      <c r="K5035" s="8"/>
      <c r="L5035" s="8"/>
      <c r="M5035" s="9"/>
      <c r="N5035" s="8"/>
      <c r="O5035" s="8"/>
      <c r="P5035" s="9"/>
      <c r="Q5035" s="8"/>
      <c r="R5035" s="8"/>
      <c r="S5035" s="9"/>
      <c r="T5035" s="8"/>
      <c r="U5035" s="8"/>
      <c r="V5035" s="9"/>
      <c r="W5035" s="8"/>
      <c r="X5035" s="8"/>
      <c r="Y5035" s="9"/>
      <c r="Z5035" s="8"/>
      <c r="AA5035" s="8"/>
      <c r="AB5035" s="9"/>
      <c r="AC5035" s="8"/>
      <c r="AD5035" s="8"/>
      <c r="AE5035" s="9"/>
      <c r="AF5035" s="8"/>
      <c r="AG5035" s="8"/>
      <c r="AH5035" s="9"/>
      <c r="AI5035" s="13"/>
      <c r="AJ5035" s="8"/>
      <c r="AK5035" s="8"/>
      <c r="AL5035" s="8"/>
      <c r="AM5035" s="3"/>
    </row>
    <row r="5036" spans="1:39" s="10" customFormat="1" ht="18.95" customHeight="1" x14ac:dyDescent="0.25">
      <c r="A5036" s="8"/>
      <c r="B5036" s="8"/>
      <c r="C5036" s="8"/>
      <c r="D5036" s="9"/>
      <c r="E5036" s="8"/>
      <c r="F5036" s="8"/>
      <c r="G5036" s="9"/>
      <c r="H5036" s="8"/>
      <c r="I5036" s="8"/>
      <c r="J5036" s="9"/>
      <c r="K5036" s="8"/>
      <c r="L5036" s="8"/>
      <c r="M5036" s="9"/>
      <c r="N5036" s="8"/>
      <c r="O5036" s="8"/>
      <c r="P5036" s="9"/>
      <c r="Q5036" s="8"/>
      <c r="R5036" s="8"/>
      <c r="S5036" s="9"/>
      <c r="T5036" s="8"/>
      <c r="U5036" s="8"/>
      <c r="V5036" s="9"/>
      <c r="W5036" s="8"/>
      <c r="X5036" s="8"/>
      <c r="Y5036" s="9"/>
      <c r="Z5036" s="8"/>
      <c r="AA5036" s="8"/>
      <c r="AB5036" s="9"/>
      <c r="AC5036" s="8"/>
      <c r="AD5036" s="8"/>
      <c r="AE5036" s="9"/>
      <c r="AF5036" s="8"/>
      <c r="AG5036" s="8"/>
      <c r="AH5036" s="9"/>
      <c r="AI5036" s="13"/>
      <c r="AJ5036" s="8"/>
      <c r="AK5036" s="8"/>
      <c r="AL5036" s="8"/>
      <c r="AM5036" s="3"/>
    </row>
    <row r="5037" spans="1:39" s="10" customFormat="1" ht="18.95" customHeight="1" x14ac:dyDescent="0.25">
      <c r="A5037" s="8"/>
      <c r="B5037" s="8"/>
      <c r="C5037" s="8"/>
      <c r="D5037" s="9"/>
      <c r="E5037" s="8"/>
      <c r="F5037" s="8"/>
      <c r="G5037" s="9"/>
      <c r="H5037" s="8"/>
      <c r="I5037" s="8"/>
      <c r="J5037" s="9"/>
      <c r="K5037" s="8"/>
      <c r="L5037" s="8"/>
      <c r="M5037" s="9"/>
      <c r="N5037" s="8"/>
      <c r="O5037" s="8"/>
      <c r="P5037" s="9"/>
      <c r="Q5037" s="8"/>
      <c r="R5037" s="8"/>
      <c r="S5037" s="9"/>
      <c r="T5037" s="8"/>
      <c r="U5037" s="8"/>
      <c r="V5037" s="9"/>
      <c r="W5037" s="8"/>
      <c r="X5037" s="8"/>
      <c r="Y5037" s="9"/>
      <c r="Z5037" s="8"/>
      <c r="AA5037" s="8"/>
      <c r="AB5037" s="9"/>
      <c r="AC5037" s="8"/>
      <c r="AD5037" s="8"/>
      <c r="AE5037" s="9"/>
      <c r="AF5037" s="8"/>
      <c r="AG5037" s="8"/>
      <c r="AH5037" s="9"/>
      <c r="AI5037" s="13"/>
      <c r="AJ5037" s="8"/>
      <c r="AK5037" s="8"/>
      <c r="AL5037" s="8"/>
      <c r="AM5037" s="3"/>
    </row>
    <row r="5038" spans="1:39" s="10" customFormat="1" ht="18.95" customHeight="1" x14ac:dyDescent="0.25">
      <c r="A5038" s="8"/>
      <c r="B5038" s="8"/>
      <c r="C5038" s="8"/>
      <c r="D5038" s="9"/>
      <c r="E5038" s="8"/>
      <c r="F5038" s="8"/>
      <c r="G5038" s="9"/>
      <c r="H5038" s="8"/>
      <c r="I5038" s="8"/>
      <c r="J5038" s="9"/>
      <c r="K5038" s="8"/>
      <c r="L5038" s="8"/>
      <c r="M5038" s="9"/>
      <c r="N5038" s="8"/>
      <c r="O5038" s="8"/>
      <c r="P5038" s="9"/>
      <c r="Q5038" s="8"/>
      <c r="R5038" s="8"/>
      <c r="S5038" s="9"/>
      <c r="T5038" s="8"/>
      <c r="U5038" s="8"/>
      <c r="V5038" s="9"/>
      <c r="W5038" s="8"/>
      <c r="X5038" s="8"/>
      <c r="Y5038" s="9"/>
      <c r="Z5038" s="8"/>
      <c r="AA5038" s="8"/>
      <c r="AB5038" s="9"/>
      <c r="AC5038" s="8"/>
      <c r="AD5038" s="8"/>
      <c r="AE5038" s="9"/>
      <c r="AF5038" s="8"/>
      <c r="AG5038" s="8"/>
      <c r="AH5038" s="9"/>
      <c r="AI5038" s="13"/>
      <c r="AJ5038" s="8"/>
      <c r="AK5038" s="8"/>
      <c r="AL5038" s="8"/>
      <c r="AM5038" s="3"/>
    </row>
    <row r="5039" spans="1:39" s="10" customFormat="1" ht="18.95" customHeight="1" x14ac:dyDescent="0.25">
      <c r="A5039" s="8"/>
      <c r="B5039" s="8"/>
      <c r="C5039" s="8"/>
      <c r="D5039" s="9"/>
      <c r="E5039" s="8"/>
      <c r="F5039" s="8"/>
      <c r="G5039" s="9"/>
      <c r="H5039" s="8"/>
      <c r="I5039" s="8"/>
      <c r="J5039" s="9"/>
      <c r="K5039" s="8"/>
      <c r="L5039" s="8"/>
      <c r="M5039" s="9"/>
      <c r="N5039" s="8"/>
      <c r="O5039" s="8"/>
      <c r="P5039" s="9"/>
      <c r="Q5039" s="8"/>
      <c r="R5039" s="8"/>
      <c r="S5039" s="9"/>
      <c r="T5039" s="8"/>
      <c r="U5039" s="8"/>
      <c r="V5039" s="9"/>
      <c r="W5039" s="8"/>
      <c r="X5039" s="8"/>
      <c r="Y5039" s="9"/>
      <c r="Z5039" s="8"/>
      <c r="AA5039" s="8"/>
      <c r="AB5039" s="9"/>
      <c r="AC5039" s="8"/>
      <c r="AD5039" s="8"/>
      <c r="AE5039" s="9"/>
      <c r="AF5039" s="8"/>
      <c r="AG5039" s="8"/>
      <c r="AH5039" s="9"/>
      <c r="AI5039" s="13"/>
      <c r="AJ5039" s="8"/>
      <c r="AK5039" s="8"/>
      <c r="AL5039" s="8"/>
      <c r="AM5039" s="3"/>
    </row>
    <row r="5040" spans="1:39" s="10" customFormat="1" ht="18.95" customHeight="1" x14ac:dyDescent="0.25">
      <c r="A5040" s="8"/>
      <c r="B5040" s="8"/>
      <c r="C5040" s="8"/>
      <c r="D5040" s="9"/>
      <c r="E5040" s="8"/>
      <c r="F5040" s="8"/>
      <c r="G5040" s="9"/>
      <c r="H5040" s="8"/>
      <c r="I5040" s="8"/>
      <c r="J5040" s="9"/>
      <c r="K5040" s="8"/>
      <c r="L5040" s="8"/>
      <c r="M5040" s="9"/>
      <c r="N5040" s="8"/>
      <c r="O5040" s="8"/>
      <c r="P5040" s="9"/>
      <c r="Q5040" s="8"/>
      <c r="R5040" s="8"/>
      <c r="S5040" s="9"/>
      <c r="T5040" s="8"/>
      <c r="U5040" s="8"/>
      <c r="V5040" s="9"/>
      <c r="W5040" s="8"/>
      <c r="X5040" s="8"/>
      <c r="Y5040" s="9"/>
      <c r="Z5040" s="8"/>
      <c r="AA5040" s="8"/>
      <c r="AB5040" s="9"/>
      <c r="AC5040" s="8"/>
      <c r="AD5040" s="8"/>
      <c r="AE5040" s="9"/>
      <c r="AF5040" s="8"/>
      <c r="AG5040" s="8"/>
      <c r="AH5040" s="9"/>
      <c r="AI5040" s="13"/>
      <c r="AJ5040" s="8"/>
      <c r="AK5040" s="8"/>
      <c r="AL5040" s="8"/>
      <c r="AM5040" s="3"/>
    </row>
    <row r="5041" spans="1:39" s="10" customFormat="1" ht="18.95" customHeight="1" x14ac:dyDescent="0.25">
      <c r="A5041" s="8"/>
      <c r="B5041" s="8"/>
      <c r="C5041" s="8"/>
      <c r="D5041" s="9"/>
      <c r="E5041" s="8"/>
      <c r="F5041" s="8"/>
      <c r="G5041" s="9"/>
      <c r="H5041" s="8"/>
      <c r="I5041" s="8"/>
      <c r="J5041" s="9"/>
      <c r="K5041" s="8"/>
      <c r="L5041" s="8"/>
      <c r="M5041" s="9"/>
      <c r="N5041" s="8"/>
      <c r="O5041" s="8"/>
      <c r="P5041" s="9"/>
      <c r="Q5041" s="8"/>
      <c r="R5041" s="8"/>
      <c r="S5041" s="9"/>
      <c r="T5041" s="8"/>
      <c r="U5041" s="8"/>
      <c r="V5041" s="9"/>
      <c r="W5041" s="8"/>
      <c r="X5041" s="8"/>
      <c r="Y5041" s="9"/>
      <c r="Z5041" s="8"/>
      <c r="AA5041" s="8"/>
      <c r="AB5041" s="9"/>
      <c r="AC5041" s="8"/>
      <c r="AD5041" s="8"/>
      <c r="AE5041" s="9"/>
      <c r="AF5041" s="8"/>
      <c r="AG5041" s="8"/>
      <c r="AH5041" s="9"/>
      <c r="AI5041" s="13"/>
      <c r="AJ5041" s="8"/>
      <c r="AK5041" s="8"/>
      <c r="AL5041" s="8"/>
      <c r="AM5041" s="3"/>
    </row>
    <row r="5042" spans="1:39" s="10" customFormat="1" ht="18.95" customHeight="1" x14ac:dyDescent="0.25">
      <c r="A5042" s="8"/>
      <c r="B5042" s="8"/>
      <c r="C5042" s="8"/>
      <c r="D5042" s="9"/>
      <c r="E5042" s="8"/>
      <c r="F5042" s="8"/>
      <c r="G5042" s="9"/>
      <c r="H5042" s="8"/>
      <c r="I5042" s="8"/>
      <c r="J5042" s="9"/>
      <c r="K5042" s="8"/>
      <c r="L5042" s="8"/>
      <c r="M5042" s="9"/>
      <c r="N5042" s="8"/>
      <c r="O5042" s="8"/>
      <c r="P5042" s="9"/>
      <c r="Q5042" s="8"/>
      <c r="R5042" s="8"/>
      <c r="S5042" s="9"/>
      <c r="T5042" s="8"/>
      <c r="U5042" s="8"/>
      <c r="V5042" s="9"/>
      <c r="W5042" s="8"/>
      <c r="X5042" s="8"/>
      <c r="Y5042" s="9"/>
      <c r="Z5042" s="8"/>
      <c r="AA5042" s="8"/>
      <c r="AB5042" s="9"/>
      <c r="AC5042" s="8"/>
      <c r="AD5042" s="8"/>
      <c r="AE5042" s="9"/>
      <c r="AF5042" s="8"/>
      <c r="AG5042" s="8"/>
      <c r="AH5042" s="9"/>
      <c r="AI5042" s="13"/>
      <c r="AJ5042" s="8"/>
      <c r="AK5042" s="8"/>
      <c r="AL5042" s="8"/>
      <c r="AM5042" s="3"/>
    </row>
    <row r="5043" spans="1:39" s="10" customFormat="1" ht="18.95" customHeight="1" x14ac:dyDescent="0.25">
      <c r="A5043" s="8"/>
      <c r="B5043" s="8"/>
      <c r="C5043" s="8"/>
      <c r="D5043" s="9"/>
      <c r="E5043" s="8"/>
      <c r="F5043" s="8"/>
      <c r="G5043" s="9"/>
      <c r="H5043" s="8"/>
      <c r="I5043" s="8"/>
      <c r="J5043" s="9"/>
      <c r="K5043" s="8"/>
      <c r="L5043" s="8"/>
      <c r="M5043" s="9"/>
      <c r="N5043" s="8"/>
      <c r="O5043" s="8"/>
      <c r="P5043" s="9"/>
      <c r="Q5043" s="8"/>
      <c r="R5043" s="8"/>
      <c r="S5043" s="9"/>
      <c r="T5043" s="8"/>
      <c r="U5043" s="8"/>
      <c r="V5043" s="9"/>
      <c r="W5043" s="8"/>
      <c r="X5043" s="8"/>
      <c r="Y5043" s="9"/>
      <c r="Z5043" s="8"/>
      <c r="AA5043" s="8"/>
      <c r="AB5043" s="9"/>
      <c r="AC5043" s="8"/>
      <c r="AD5043" s="8"/>
      <c r="AE5043" s="9"/>
      <c r="AF5043" s="8"/>
      <c r="AG5043" s="8"/>
      <c r="AH5043" s="9"/>
      <c r="AI5043" s="13"/>
      <c r="AJ5043" s="8"/>
      <c r="AK5043" s="8"/>
      <c r="AL5043" s="8"/>
      <c r="AM5043" s="3"/>
    </row>
    <row r="5044" spans="1:39" s="10" customFormat="1" ht="18.95" customHeight="1" x14ac:dyDescent="0.25">
      <c r="A5044" s="8"/>
      <c r="B5044" s="8"/>
      <c r="C5044" s="8"/>
      <c r="D5044" s="9"/>
      <c r="E5044" s="8"/>
      <c r="F5044" s="8"/>
      <c r="G5044" s="9"/>
      <c r="H5044" s="8"/>
      <c r="I5044" s="8"/>
      <c r="J5044" s="9"/>
      <c r="K5044" s="8"/>
      <c r="L5044" s="8"/>
      <c r="M5044" s="9"/>
      <c r="N5044" s="8"/>
      <c r="O5044" s="8"/>
      <c r="P5044" s="9"/>
      <c r="Q5044" s="8"/>
      <c r="R5044" s="8"/>
      <c r="S5044" s="9"/>
      <c r="T5044" s="8"/>
      <c r="U5044" s="8"/>
      <c r="V5044" s="9"/>
      <c r="W5044" s="8"/>
      <c r="X5044" s="8"/>
      <c r="Y5044" s="9"/>
      <c r="Z5044" s="8"/>
      <c r="AA5044" s="8"/>
      <c r="AB5044" s="9"/>
      <c r="AC5044" s="8"/>
      <c r="AD5044" s="8"/>
      <c r="AE5044" s="9"/>
      <c r="AF5044" s="8"/>
      <c r="AG5044" s="8"/>
      <c r="AH5044" s="9"/>
      <c r="AI5044" s="13"/>
      <c r="AJ5044" s="8"/>
      <c r="AK5044" s="8"/>
      <c r="AL5044" s="8"/>
      <c r="AM5044" s="3"/>
    </row>
    <row r="5045" spans="1:39" s="10" customFormat="1" ht="18.95" customHeight="1" x14ac:dyDescent="0.25">
      <c r="A5045" s="8"/>
      <c r="B5045" s="8"/>
      <c r="C5045" s="8"/>
      <c r="D5045" s="9"/>
      <c r="E5045" s="8"/>
      <c r="F5045" s="8"/>
      <c r="G5045" s="9"/>
      <c r="H5045" s="8"/>
      <c r="I5045" s="8"/>
      <c r="J5045" s="9"/>
      <c r="K5045" s="8"/>
      <c r="L5045" s="8"/>
      <c r="M5045" s="9"/>
      <c r="N5045" s="8"/>
      <c r="O5045" s="8"/>
      <c r="P5045" s="9"/>
      <c r="Q5045" s="8"/>
      <c r="R5045" s="8"/>
      <c r="S5045" s="9"/>
      <c r="T5045" s="8"/>
      <c r="U5045" s="8"/>
      <c r="V5045" s="9"/>
      <c r="W5045" s="8"/>
      <c r="X5045" s="8"/>
      <c r="Y5045" s="9"/>
      <c r="Z5045" s="8"/>
      <c r="AA5045" s="8"/>
      <c r="AB5045" s="9"/>
      <c r="AC5045" s="8"/>
      <c r="AD5045" s="8"/>
      <c r="AE5045" s="9"/>
      <c r="AF5045" s="8"/>
      <c r="AG5045" s="8"/>
      <c r="AH5045" s="9"/>
      <c r="AI5045" s="13"/>
      <c r="AJ5045" s="8"/>
      <c r="AK5045" s="8"/>
      <c r="AL5045" s="8"/>
      <c r="AM5045" s="3"/>
    </row>
    <row r="5046" spans="1:39" s="10" customFormat="1" ht="18.95" customHeight="1" x14ac:dyDescent="0.25">
      <c r="A5046" s="8"/>
      <c r="B5046" s="8"/>
      <c r="C5046" s="8"/>
      <c r="D5046" s="9"/>
      <c r="E5046" s="8"/>
      <c r="F5046" s="8"/>
      <c r="G5046" s="9"/>
      <c r="H5046" s="8"/>
      <c r="I5046" s="8"/>
      <c r="J5046" s="9"/>
      <c r="K5046" s="8"/>
      <c r="L5046" s="8"/>
      <c r="M5046" s="9"/>
      <c r="N5046" s="8"/>
      <c r="O5046" s="8"/>
      <c r="P5046" s="9"/>
      <c r="Q5046" s="8"/>
      <c r="R5046" s="8"/>
      <c r="S5046" s="9"/>
      <c r="T5046" s="8"/>
      <c r="U5046" s="8"/>
      <c r="V5046" s="9"/>
      <c r="W5046" s="8"/>
      <c r="X5046" s="8"/>
      <c r="Y5046" s="9"/>
      <c r="Z5046" s="8"/>
      <c r="AA5046" s="8"/>
      <c r="AB5046" s="9"/>
      <c r="AC5046" s="8"/>
      <c r="AD5046" s="8"/>
      <c r="AE5046" s="9"/>
      <c r="AF5046" s="8"/>
      <c r="AG5046" s="8"/>
      <c r="AH5046" s="9"/>
      <c r="AI5046" s="13"/>
      <c r="AJ5046" s="8"/>
      <c r="AK5046" s="8"/>
      <c r="AL5046" s="8"/>
      <c r="AM5046" s="3"/>
    </row>
    <row r="5047" spans="1:39" s="10" customFormat="1" ht="18.95" customHeight="1" x14ac:dyDescent="0.25">
      <c r="A5047" s="8"/>
      <c r="B5047" s="8"/>
      <c r="C5047" s="8"/>
      <c r="D5047" s="9"/>
      <c r="E5047" s="8"/>
      <c r="F5047" s="8"/>
      <c r="G5047" s="9"/>
      <c r="H5047" s="8"/>
      <c r="I5047" s="8"/>
      <c r="J5047" s="9"/>
      <c r="K5047" s="8"/>
      <c r="L5047" s="8"/>
      <c r="M5047" s="9"/>
      <c r="N5047" s="8"/>
      <c r="O5047" s="8"/>
      <c r="P5047" s="9"/>
      <c r="Q5047" s="8"/>
      <c r="R5047" s="8"/>
      <c r="S5047" s="9"/>
      <c r="T5047" s="8"/>
      <c r="U5047" s="8"/>
      <c r="V5047" s="9"/>
      <c r="W5047" s="8"/>
      <c r="X5047" s="8"/>
      <c r="Y5047" s="9"/>
      <c r="Z5047" s="8"/>
      <c r="AA5047" s="8"/>
      <c r="AB5047" s="9"/>
      <c r="AC5047" s="8"/>
      <c r="AD5047" s="8"/>
      <c r="AE5047" s="9"/>
      <c r="AF5047" s="8"/>
      <c r="AG5047" s="8"/>
      <c r="AH5047" s="9"/>
      <c r="AI5047" s="13"/>
      <c r="AJ5047" s="8"/>
      <c r="AK5047" s="8"/>
      <c r="AL5047" s="8"/>
      <c r="AM5047" s="3"/>
    </row>
    <row r="5048" spans="1:39" s="10" customFormat="1" ht="18.95" customHeight="1" x14ac:dyDescent="0.25">
      <c r="A5048" s="8"/>
      <c r="B5048" s="8"/>
      <c r="C5048" s="8"/>
      <c r="D5048" s="9"/>
      <c r="E5048" s="8"/>
      <c r="F5048" s="8"/>
      <c r="G5048" s="9"/>
      <c r="H5048" s="8"/>
      <c r="I5048" s="8"/>
      <c r="J5048" s="9"/>
      <c r="K5048" s="8"/>
      <c r="L5048" s="8"/>
      <c r="M5048" s="9"/>
      <c r="N5048" s="8"/>
      <c r="O5048" s="8"/>
      <c r="P5048" s="9"/>
      <c r="Q5048" s="8"/>
      <c r="R5048" s="8"/>
      <c r="S5048" s="9"/>
      <c r="T5048" s="8"/>
      <c r="U5048" s="8"/>
      <c r="V5048" s="9"/>
      <c r="W5048" s="8"/>
      <c r="X5048" s="8"/>
      <c r="Y5048" s="9"/>
      <c r="Z5048" s="8"/>
      <c r="AA5048" s="8"/>
      <c r="AB5048" s="9"/>
      <c r="AC5048" s="8"/>
      <c r="AD5048" s="8"/>
      <c r="AE5048" s="9"/>
      <c r="AF5048" s="8"/>
      <c r="AG5048" s="8"/>
      <c r="AH5048" s="9"/>
      <c r="AI5048" s="13"/>
      <c r="AJ5048" s="8"/>
      <c r="AK5048" s="8"/>
      <c r="AL5048" s="8"/>
      <c r="AM5048" s="3"/>
    </row>
    <row r="5049" spans="1:39" s="10" customFormat="1" ht="18.95" customHeight="1" x14ac:dyDescent="0.25">
      <c r="A5049" s="8"/>
      <c r="B5049" s="8"/>
      <c r="C5049" s="8"/>
      <c r="D5049" s="9"/>
      <c r="E5049" s="8"/>
      <c r="F5049" s="8"/>
      <c r="G5049" s="9"/>
      <c r="H5049" s="8"/>
      <c r="I5049" s="8"/>
      <c r="J5049" s="9"/>
      <c r="K5049" s="8"/>
      <c r="L5049" s="8"/>
      <c r="M5049" s="9"/>
      <c r="N5049" s="8"/>
      <c r="O5049" s="8"/>
      <c r="P5049" s="9"/>
      <c r="Q5049" s="8"/>
      <c r="R5049" s="8"/>
      <c r="S5049" s="9"/>
      <c r="T5049" s="8"/>
      <c r="U5049" s="8"/>
      <c r="V5049" s="9"/>
      <c r="W5049" s="8"/>
      <c r="X5049" s="8"/>
      <c r="Y5049" s="9"/>
      <c r="Z5049" s="8"/>
      <c r="AA5049" s="8"/>
      <c r="AB5049" s="9"/>
      <c r="AC5049" s="8"/>
      <c r="AD5049" s="8"/>
      <c r="AE5049" s="9"/>
      <c r="AF5049" s="8"/>
      <c r="AG5049" s="8"/>
      <c r="AH5049" s="9"/>
      <c r="AI5049" s="13"/>
      <c r="AJ5049" s="8"/>
      <c r="AK5049" s="8"/>
      <c r="AL5049" s="8"/>
      <c r="AM5049" s="3"/>
    </row>
    <row r="5050" spans="1:39" s="10" customFormat="1" ht="18.95" customHeight="1" x14ac:dyDescent="0.25">
      <c r="A5050" s="8"/>
      <c r="B5050" s="8"/>
      <c r="C5050" s="8"/>
      <c r="D5050" s="9"/>
      <c r="E5050" s="8"/>
      <c r="F5050" s="8"/>
      <c r="G5050" s="9"/>
      <c r="H5050" s="8"/>
      <c r="I5050" s="8"/>
      <c r="J5050" s="9"/>
      <c r="K5050" s="8"/>
      <c r="L5050" s="8"/>
      <c r="M5050" s="9"/>
      <c r="N5050" s="8"/>
      <c r="O5050" s="8"/>
      <c r="P5050" s="9"/>
      <c r="Q5050" s="8"/>
      <c r="R5050" s="8"/>
      <c r="S5050" s="9"/>
      <c r="T5050" s="8"/>
      <c r="U5050" s="8"/>
      <c r="V5050" s="9"/>
      <c r="W5050" s="8"/>
      <c r="X5050" s="8"/>
      <c r="Y5050" s="9"/>
      <c r="Z5050" s="8"/>
      <c r="AA5050" s="8"/>
      <c r="AB5050" s="9"/>
      <c r="AC5050" s="8"/>
      <c r="AD5050" s="8"/>
      <c r="AE5050" s="9"/>
      <c r="AF5050" s="8"/>
      <c r="AG5050" s="8"/>
      <c r="AH5050" s="9"/>
      <c r="AI5050" s="13"/>
      <c r="AJ5050" s="8"/>
      <c r="AK5050" s="8"/>
      <c r="AL5050" s="8"/>
      <c r="AM5050" s="3"/>
    </row>
    <row r="5051" spans="1:39" s="10" customFormat="1" ht="18.95" customHeight="1" x14ac:dyDescent="0.25">
      <c r="A5051" s="8"/>
      <c r="B5051" s="8"/>
      <c r="C5051" s="8"/>
      <c r="D5051" s="9"/>
      <c r="E5051" s="8"/>
      <c r="F5051" s="8"/>
      <c r="G5051" s="9"/>
      <c r="H5051" s="8"/>
      <c r="I5051" s="8"/>
      <c r="J5051" s="9"/>
      <c r="K5051" s="8"/>
      <c r="L5051" s="8"/>
      <c r="M5051" s="9"/>
      <c r="N5051" s="8"/>
      <c r="O5051" s="8"/>
      <c r="P5051" s="9"/>
      <c r="Q5051" s="8"/>
      <c r="R5051" s="8"/>
      <c r="S5051" s="9"/>
      <c r="T5051" s="8"/>
      <c r="U5051" s="8"/>
      <c r="V5051" s="9"/>
      <c r="W5051" s="8"/>
      <c r="X5051" s="8"/>
      <c r="Y5051" s="9"/>
      <c r="Z5051" s="8"/>
      <c r="AA5051" s="8"/>
      <c r="AB5051" s="9"/>
      <c r="AC5051" s="8"/>
      <c r="AD5051" s="8"/>
      <c r="AE5051" s="9"/>
      <c r="AF5051" s="8"/>
      <c r="AG5051" s="8"/>
      <c r="AH5051" s="9"/>
      <c r="AI5051" s="13"/>
      <c r="AJ5051" s="8"/>
      <c r="AK5051" s="8"/>
      <c r="AL5051" s="8"/>
      <c r="AM5051" s="3"/>
    </row>
    <row r="5052" spans="1:39" s="10" customFormat="1" ht="18.95" customHeight="1" x14ac:dyDescent="0.25">
      <c r="A5052" s="8"/>
      <c r="B5052" s="8"/>
      <c r="C5052" s="8"/>
      <c r="D5052" s="9"/>
      <c r="E5052" s="8"/>
      <c r="F5052" s="8"/>
      <c r="G5052" s="9"/>
      <c r="H5052" s="8"/>
      <c r="I5052" s="8"/>
      <c r="J5052" s="9"/>
      <c r="K5052" s="8"/>
      <c r="L5052" s="8"/>
      <c r="M5052" s="9"/>
      <c r="N5052" s="8"/>
      <c r="O5052" s="8"/>
      <c r="P5052" s="9"/>
      <c r="Q5052" s="8"/>
      <c r="R5052" s="8"/>
      <c r="S5052" s="9"/>
      <c r="T5052" s="8"/>
      <c r="U5052" s="8"/>
      <c r="V5052" s="9"/>
      <c r="W5052" s="8"/>
      <c r="X5052" s="8"/>
      <c r="Y5052" s="9"/>
      <c r="Z5052" s="8"/>
      <c r="AA5052" s="8"/>
      <c r="AB5052" s="9"/>
      <c r="AC5052" s="8"/>
      <c r="AD5052" s="8"/>
      <c r="AE5052" s="9"/>
      <c r="AF5052" s="8"/>
      <c r="AG5052" s="8"/>
      <c r="AH5052" s="9"/>
      <c r="AI5052" s="13"/>
      <c r="AJ5052" s="8"/>
      <c r="AK5052" s="8"/>
      <c r="AL5052" s="8"/>
      <c r="AM5052" s="3"/>
    </row>
    <row r="5053" spans="1:39" s="10" customFormat="1" ht="18.95" customHeight="1" x14ac:dyDescent="0.25">
      <c r="A5053" s="8"/>
      <c r="B5053" s="8"/>
      <c r="C5053" s="8"/>
      <c r="D5053" s="9"/>
      <c r="E5053" s="8"/>
      <c r="F5053" s="8"/>
      <c r="G5053" s="9"/>
      <c r="H5053" s="8"/>
      <c r="I5053" s="8"/>
      <c r="J5053" s="9"/>
      <c r="K5053" s="8"/>
      <c r="L5053" s="8"/>
      <c r="M5053" s="9"/>
      <c r="N5053" s="8"/>
      <c r="O5053" s="8"/>
      <c r="P5053" s="9"/>
      <c r="Q5053" s="8"/>
      <c r="R5053" s="8"/>
      <c r="S5053" s="9"/>
      <c r="T5053" s="8"/>
      <c r="U5053" s="8"/>
      <c r="V5053" s="9"/>
      <c r="W5053" s="8"/>
      <c r="X5053" s="8"/>
      <c r="Y5053" s="9"/>
      <c r="Z5053" s="8"/>
      <c r="AA5053" s="8"/>
      <c r="AB5053" s="9"/>
      <c r="AC5053" s="8"/>
      <c r="AD5053" s="8"/>
      <c r="AE5053" s="9"/>
      <c r="AF5053" s="8"/>
      <c r="AG5053" s="8"/>
      <c r="AH5053" s="9"/>
      <c r="AI5053" s="13"/>
      <c r="AJ5053" s="8"/>
      <c r="AK5053" s="8"/>
      <c r="AL5053" s="8"/>
      <c r="AM5053" s="3"/>
    </row>
    <row r="5054" spans="1:39" s="10" customFormat="1" ht="18.95" customHeight="1" x14ac:dyDescent="0.25">
      <c r="A5054" s="8"/>
      <c r="B5054" s="8"/>
      <c r="C5054" s="8"/>
      <c r="D5054" s="9"/>
      <c r="E5054" s="8"/>
      <c r="F5054" s="8"/>
      <c r="G5054" s="9"/>
      <c r="H5054" s="8"/>
      <c r="I5054" s="8"/>
      <c r="J5054" s="9"/>
      <c r="K5054" s="8"/>
      <c r="L5054" s="8"/>
      <c r="M5054" s="9"/>
      <c r="N5054" s="8"/>
      <c r="O5054" s="8"/>
      <c r="P5054" s="9"/>
      <c r="Q5054" s="8"/>
      <c r="R5054" s="8"/>
      <c r="S5054" s="9"/>
      <c r="T5054" s="8"/>
      <c r="U5054" s="8"/>
      <c r="V5054" s="9"/>
      <c r="W5054" s="8"/>
      <c r="X5054" s="8"/>
      <c r="Y5054" s="9"/>
      <c r="Z5054" s="8"/>
      <c r="AA5054" s="8"/>
      <c r="AB5054" s="9"/>
      <c r="AC5054" s="8"/>
      <c r="AD5054" s="8"/>
      <c r="AE5054" s="9"/>
      <c r="AF5054" s="8"/>
      <c r="AG5054" s="8"/>
      <c r="AH5054" s="9"/>
      <c r="AI5054" s="13"/>
      <c r="AJ5054" s="8"/>
      <c r="AK5054" s="8"/>
      <c r="AL5054" s="8"/>
      <c r="AM5054" s="3"/>
    </row>
    <row r="5055" spans="1:39" s="10" customFormat="1" ht="18.95" customHeight="1" x14ac:dyDescent="0.25">
      <c r="A5055" s="8"/>
      <c r="B5055" s="8"/>
      <c r="C5055" s="8"/>
      <c r="D5055" s="9"/>
      <c r="E5055" s="8"/>
      <c r="F5055" s="8"/>
      <c r="G5055" s="9"/>
      <c r="H5055" s="8"/>
      <c r="I5055" s="8"/>
      <c r="J5055" s="9"/>
      <c r="K5055" s="8"/>
      <c r="L5055" s="8"/>
      <c r="M5055" s="9"/>
      <c r="N5055" s="8"/>
      <c r="O5055" s="8"/>
      <c r="P5055" s="9"/>
      <c r="Q5055" s="8"/>
      <c r="R5055" s="8"/>
      <c r="S5055" s="9"/>
      <c r="T5055" s="8"/>
      <c r="U5055" s="8"/>
      <c r="V5055" s="9"/>
      <c r="W5055" s="8"/>
      <c r="X5055" s="8"/>
      <c r="Y5055" s="9"/>
      <c r="Z5055" s="8"/>
      <c r="AA5055" s="8"/>
      <c r="AB5055" s="9"/>
      <c r="AC5055" s="8"/>
      <c r="AD5055" s="8"/>
      <c r="AE5055" s="9"/>
      <c r="AF5055" s="8"/>
      <c r="AG5055" s="8"/>
      <c r="AH5055" s="9"/>
      <c r="AI5055" s="13"/>
      <c r="AJ5055" s="8"/>
      <c r="AK5055" s="8"/>
      <c r="AL5055" s="8"/>
      <c r="AM5055" s="3"/>
    </row>
    <row r="5056" spans="1:39" s="10" customFormat="1" ht="18.95" customHeight="1" x14ac:dyDescent="0.25">
      <c r="A5056" s="8"/>
      <c r="B5056" s="8"/>
      <c r="C5056" s="8"/>
      <c r="D5056" s="9"/>
      <c r="E5056" s="8"/>
      <c r="F5056" s="8"/>
      <c r="G5056" s="9"/>
      <c r="H5056" s="8"/>
      <c r="I5056" s="8"/>
      <c r="J5056" s="9"/>
      <c r="K5056" s="8"/>
      <c r="L5056" s="8"/>
      <c r="M5056" s="9"/>
      <c r="N5056" s="8"/>
      <c r="O5056" s="8"/>
      <c r="P5056" s="9"/>
      <c r="Q5056" s="8"/>
      <c r="R5056" s="8"/>
      <c r="S5056" s="9"/>
      <c r="T5056" s="8"/>
      <c r="U5056" s="8"/>
      <c r="V5056" s="9"/>
      <c r="W5056" s="8"/>
      <c r="X5056" s="8"/>
      <c r="Y5056" s="9"/>
      <c r="Z5056" s="8"/>
      <c r="AA5056" s="8"/>
      <c r="AB5056" s="9"/>
      <c r="AC5056" s="8"/>
      <c r="AD5056" s="8"/>
      <c r="AE5056" s="9"/>
      <c r="AF5056" s="8"/>
      <c r="AG5056" s="8"/>
      <c r="AH5056" s="9"/>
      <c r="AI5056" s="13"/>
      <c r="AJ5056" s="8"/>
      <c r="AK5056" s="8"/>
      <c r="AL5056" s="8"/>
      <c r="AM5056" s="3"/>
    </row>
    <row r="5057" spans="1:39" s="10" customFormat="1" ht="18.95" customHeight="1" x14ac:dyDescent="0.25">
      <c r="A5057" s="8"/>
      <c r="B5057" s="8"/>
      <c r="C5057" s="8"/>
      <c r="D5057" s="9"/>
      <c r="E5057" s="8"/>
      <c r="F5057" s="8"/>
      <c r="G5057" s="9"/>
      <c r="H5057" s="8"/>
      <c r="I5057" s="8"/>
      <c r="J5057" s="9"/>
      <c r="K5057" s="8"/>
      <c r="L5057" s="8"/>
      <c r="M5057" s="9"/>
      <c r="N5057" s="8"/>
      <c r="O5057" s="8"/>
      <c r="P5057" s="9"/>
      <c r="Q5057" s="8"/>
      <c r="R5057" s="8"/>
      <c r="S5057" s="9"/>
      <c r="T5057" s="8"/>
      <c r="U5057" s="8"/>
      <c r="V5057" s="9"/>
      <c r="W5057" s="8"/>
      <c r="X5057" s="8"/>
      <c r="Y5057" s="9"/>
      <c r="Z5057" s="8"/>
      <c r="AA5057" s="8"/>
      <c r="AB5057" s="9"/>
      <c r="AC5057" s="8"/>
      <c r="AD5057" s="8"/>
      <c r="AE5057" s="9"/>
      <c r="AF5057" s="8"/>
      <c r="AG5057" s="8"/>
      <c r="AH5057" s="9"/>
      <c r="AI5057" s="13"/>
      <c r="AJ5057" s="8"/>
      <c r="AK5057" s="8"/>
      <c r="AL5057" s="8"/>
      <c r="AM5057" s="3"/>
    </row>
    <row r="5058" spans="1:39" s="10" customFormat="1" ht="18.95" customHeight="1" x14ac:dyDescent="0.25">
      <c r="A5058" s="8"/>
      <c r="B5058" s="8"/>
      <c r="C5058" s="8"/>
      <c r="D5058" s="9"/>
      <c r="E5058" s="8"/>
      <c r="F5058" s="8"/>
      <c r="G5058" s="9"/>
      <c r="H5058" s="8"/>
      <c r="I5058" s="8"/>
      <c r="J5058" s="9"/>
      <c r="K5058" s="8"/>
      <c r="L5058" s="8"/>
      <c r="M5058" s="9"/>
      <c r="N5058" s="8"/>
      <c r="O5058" s="8"/>
      <c r="P5058" s="9"/>
      <c r="Q5058" s="8"/>
      <c r="R5058" s="8"/>
      <c r="S5058" s="9"/>
      <c r="T5058" s="8"/>
      <c r="U5058" s="8"/>
      <c r="V5058" s="9"/>
      <c r="W5058" s="8"/>
      <c r="X5058" s="8"/>
      <c r="Y5058" s="9"/>
      <c r="Z5058" s="8"/>
      <c r="AA5058" s="8"/>
      <c r="AB5058" s="9"/>
      <c r="AC5058" s="8"/>
      <c r="AD5058" s="8"/>
      <c r="AE5058" s="9"/>
      <c r="AF5058" s="8"/>
      <c r="AG5058" s="8"/>
      <c r="AH5058" s="9"/>
      <c r="AI5058" s="13"/>
      <c r="AJ5058" s="8"/>
      <c r="AK5058" s="8"/>
      <c r="AL5058" s="8"/>
      <c r="AM5058" s="3"/>
    </row>
    <row r="5059" spans="1:39" s="10" customFormat="1" ht="18.95" customHeight="1" x14ac:dyDescent="0.25">
      <c r="A5059" s="8"/>
      <c r="B5059" s="8"/>
      <c r="C5059" s="8"/>
      <c r="D5059" s="9"/>
      <c r="E5059" s="8"/>
      <c r="F5059" s="8"/>
      <c r="G5059" s="9"/>
      <c r="H5059" s="8"/>
      <c r="I5059" s="8"/>
      <c r="J5059" s="9"/>
      <c r="K5059" s="8"/>
      <c r="L5059" s="8"/>
      <c r="M5059" s="9"/>
      <c r="N5059" s="8"/>
      <c r="O5059" s="8"/>
      <c r="P5059" s="9"/>
      <c r="Q5059" s="8"/>
      <c r="R5059" s="8"/>
      <c r="S5059" s="9"/>
      <c r="T5059" s="8"/>
      <c r="U5059" s="8"/>
      <c r="V5059" s="9"/>
      <c r="W5059" s="8"/>
      <c r="X5059" s="8"/>
      <c r="Y5059" s="9"/>
      <c r="Z5059" s="8"/>
      <c r="AA5059" s="8"/>
      <c r="AB5059" s="9"/>
      <c r="AC5059" s="8"/>
      <c r="AD5059" s="8"/>
      <c r="AE5059" s="9"/>
      <c r="AF5059" s="8"/>
      <c r="AG5059" s="8"/>
      <c r="AH5059" s="9"/>
      <c r="AI5059" s="13"/>
      <c r="AJ5059" s="8"/>
      <c r="AK5059" s="8"/>
      <c r="AL5059" s="8"/>
      <c r="AM5059" s="3"/>
    </row>
    <row r="5060" spans="1:39" s="10" customFormat="1" ht="18.95" customHeight="1" x14ac:dyDescent="0.25">
      <c r="A5060" s="8"/>
      <c r="B5060" s="8"/>
      <c r="C5060" s="8"/>
      <c r="D5060" s="9"/>
      <c r="E5060" s="8"/>
      <c r="F5060" s="8"/>
      <c r="G5060" s="9"/>
      <c r="H5060" s="8"/>
      <c r="I5060" s="8"/>
      <c r="J5060" s="9"/>
      <c r="K5060" s="8"/>
      <c r="L5060" s="8"/>
      <c r="M5060" s="9"/>
      <c r="N5060" s="8"/>
      <c r="O5060" s="8"/>
      <c r="P5060" s="9"/>
      <c r="Q5060" s="8"/>
      <c r="R5060" s="8"/>
      <c r="S5060" s="9"/>
      <c r="T5060" s="8"/>
      <c r="U5060" s="8"/>
      <c r="V5060" s="9"/>
      <c r="W5060" s="8"/>
      <c r="X5060" s="8"/>
      <c r="Y5060" s="9"/>
      <c r="Z5060" s="8"/>
      <c r="AA5060" s="8"/>
      <c r="AB5060" s="9"/>
      <c r="AC5060" s="8"/>
      <c r="AD5060" s="8"/>
      <c r="AE5060" s="9"/>
      <c r="AF5060" s="8"/>
      <c r="AG5060" s="8"/>
      <c r="AH5060" s="9"/>
      <c r="AI5060" s="13"/>
      <c r="AJ5060" s="8"/>
      <c r="AK5060" s="8"/>
      <c r="AL5060" s="8"/>
      <c r="AM5060" s="3"/>
    </row>
    <row r="5061" spans="1:39" s="10" customFormat="1" ht="18.95" customHeight="1" x14ac:dyDescent="0.25">
      <c r="A5061" s="8"/>
      <c r="B5061" s="8"/>
      <c r="C5061" s="8"/>
      <c r="D5061" s="9"/>
      <c r="E5061" s="8"/>
      <c r="F5061" s="8"/>
      <c r="G5061" s="9"/>
      <c r="H5061" s="8"/>
      <c r="I5061" s="8"/>
      <c r="J5061" s="9"/>
      <c r="K5061" s="8"/>
      <c r="L5061" s="8"/>
      <c r="M5061" s="9"/>
      <c r="N5061" s="8"/>
      <c r="O5061" s="8"/>
      <c r="P5061" s="9"/>
      <c r="Q5061" s="8"/>
      <c r="R5061" s="8"/>
      <c r="S5061" s="9"/>
      <c r="T5061" s="8"/>
      <c r="U5061" s="8"/>
      <c r="V5061" s="9"/>
      <c r="W5061" s="8"/>
      <c r="X5061" s="8"/>
      <c r="Y5061" s="9"/>
      <c r="Z5061" s="8"/>
      <c r="AA5061" s="8"/>
      <c r="AB5061" s="9"/>
      <c r="AC5061" s="8"/>
      <c r="AD5061" s="8"/>
      <c r="AE5061" s="9"/>
      <c r="AF5061" s="8"/>
      <c r="AG5061" s="8"/>
      <c r="AH5061" s="9"/>
      <c r="AI5061" s="13"/>
      <c r="AJ5061" s="8"/>
      <c r="AK5061" s="8"/>
      <c r="AL5061" s="8"/>
      <c r="AM5061" s="3"/>
    </row>
    <row r="5062" spans="1:39" s="10" customFormat="1" ht="18.95" customHeight="1" x14ac:dyDescent="0.25">
      <c r="A5062" s="8"/>
      <c r="B5062" s="8"/>
      <c r="C5062" s="8"/>
      <c r="D5062" s="9"/>
      <c r="E5062" s="8"/>
      <c r="F5062" s="8"/>
      <c r="G5062" s="9"/>
      <c r="H5062" s="8"/>
      <c r="I5062" s="8"/>
      <c r="J5062" s="9"/>
      <c r="K5062" s="8"/>
      <c r="L5062" s="8"/>
      <c r="M5062" s="9"/>
      <c r="N5062" s="8"/>
      <c r="O5062" s="8"/>
      <c r="P5062" s="9"/>
      <c r="Q5062" s="8"/>
      <c r="R5062" s="8"/>
      <c r="S5062" s="9"/>
      <c r="T5062" s="8"/>
      <c r="U5062" s="8"/>
      <c r="V5062" s="9"/>
      <c r="W5062" s="8"/>
      <c r="X5062" s="8"/>
      <c r="Y5062" s="9"/>
      <c r="Z5062" s="8"/>
      <c r="AA5062" s="8"/>
      <c r="AB5062" s="9"/>
      <c r="AC5062" s="8"/>
      <c r="AD5062" s="8"/>
      <c r="AE5062" s="9"/>
      <c r="AF5062" s="8"/>
      <c r="AG5062" s="8"/>
      <c r="AH5062" s="9"/>
      <c r="AI5062" s="13"/>
      <c r="AJ5062" s="8"/>
      <c r="AK5062" s="8"/>
      <c r="AL5062" s="8"/>
      <c r="AM5062" s="3"/>
    </row>
    <row r="5063" spans="1:39" s="10" customFormat="1" ht="18.95" customHeight="1" x14ac:dyDescent="0.25">
      <c r="A5063" s="8"/>
      <c r="B5063" s="8"/>
      <c r="C5063" s="8"/>
      <c r="D5063" s="9"/>
      <c r="E5063" s="8"/>
      <c r="F5063" s="8"/>
      <c r="G5063" s="9"/>
      <c r="H5063" s="8"/>
      <c r="I5063" s="8"/>
      <c r="J5063" s="9"/>
      <c r="K5063" s="8"/>
      <c r="L5063" s="8"/>
      <c r="M5063" s="9"/>
      <c r="N5063" s="8"/>
      <c r="O5063" s="8"/>
      <c r="P5063" s="9"/>
      <c r="Q5063" s="8"/>
      <c r="R5063" s="8"/>
      <c r="S5063" s="9"/>
      <c r="T5063" s="8"/>
      <c r="U5063" s="8"/>
      <c r="V5063" s="9"/>
      <c r="W5063" s="8"/>
      <c r="X5063" s="8"/>
      <c r="Y5063" s="9"/>
      <c r="Z5063" s="8"/>
      <c r="AA5063" s="8"/>
      <c r="AB5063" s="9"/>
      <c r="AC5063" s="8"/>
      <c r="AD5063" s="8"/>
      <c r="AE5063" s="9"/>
      <c r="AF5063" s="8"/>
      <c r="AG5063" s="8"/>
      <c r="AH5063" s="9"/>
      <c r="AI5063" s="13"/>
      <c r="AJ5063" s="8"/>
      <c r="AK5063" s="8"/>
      <c r="AL5063" s="8"/>
      <c r="AM5063" s="3"/>
    </row>
    <row r="5064" spans="1:39" s="10" customFormat="1" ht="18.95" customHeight="1" x14ac:dyDescent="0.25">
      <c r="A5064" s="8"/>
      <c r="B5064" s="8"/>
      <c r="C5064" s="8"/>
      <c r="D5064" s="9"/>
      <c r="E5064" s="8"/>
      <c r="F5064" s="8"/>
      <c r="G5064" s="9"/>
      <c r="H5064" s="8"/>
      <c r="I5064" s="8"/>
      <c r="J5064" s="9"/>
      <c r="K5064" s="8"/>
      <c r="L5064" s="8"/>
      <c r="M5064" s="9"/>
      <c r="N5064" s="8"/>
      <c r="O5064" s="8"/>
      <c r="P5064" s="9"/>
      <c r="Q5064" s="8"/>
      <c r="R5064" s="8"/>
      <c r="S5064" s="9"/>
      <c r="T5064" s="8"/>
      <c r="U5064" s="8"/>
      <c r="V5064" s="9"/>
      <c r="W5064" s="8"/>
      <c r="X5064" s="8"/>
      <c r="Y5064" s="9"/>
      <c r="Z5064" s="8"/>
      <c r="AA5064" s="8"/>
      <c r="AB5064" s="9"/>
      <c r="AC5064" s="8"/>
      <c r="AD5064" s="8"/>
      <c r="AE5064" s="9"/>
      <c r="AF5064" s="8"/>
      <c r="AG5064" s="8"/>
      <c r="AH5064" s="9"/>
      <c r="AI5064" s="13"/>
      <c r="AJ5064" s="8"/>
      <c r="AK5064" s="8"/>
      <c r="AL5064" s="8"/>
      <c r="AM5064" s="3"/>
    </row>
    <row r="5065" spans="1:39" s="10" customFormat="1" ht="18.95" customHeight="1" x14ac:dyDescent="0.25">
      <c r="A5065" s="8"/>
      <c r="B5065" s="8"/>
      <c r="C5065" s="8"/>
      <c r="D5065" s="9"/>
      <c r="E5065" s="8"/>
      <c r="F5065" s="8"/>
      <c r="G5065" s="9"/>
      <c r="H5065" s="8"/>
      <c r="I5065" s="8"/>
      <c r="J5065" s="9"/>
      <c r="K5065" s="8"/>
      <c r="L5065" s="8"/>
      <c r="M5065" s="9"/>
      <c r="N5065" s="8"/>
      <c r="O5065" s="8"/>
      <c r="P5065" s="9"/>
      <c r="Q5065" s="8"/>
      <c r="R5065" s="8"/>
      <c r="S5065" s="9"/>
      <c r="T5065" s="8"/>
      <c r="U5065" s="8"/>
      <c r="V5065" s="9"/>
      <c r="W5065" s="8"/>
      <c r="X5065" s="8"/>
      <c r="Y5065" s="9"/>
      <c r="Z5065" s="8"/>
      <c r="AA5065" s="8"/>
      <c r="AB5065" s="9"/>
      <c r="AC5065" s="8"/>
      <c r="AD5065" s="8"/>
      <c r="AE5065" s="9"/>
      <c r="AF5065" s="8"/>
      <c r="AG5065" s="8"/>
      <c r="AH5065" s="9"/>
      <c r="AI5065" s="13"/>
      <c r="AJ5065" s="8"/>
      <c r="AK5065" s="8"/>
      <c r="AL5065" s="8"/>
      <c r="AM5065" s="3"/>
    </row>
    <row r="5066" spans="1:39" s="10" customFormat="1" ht="18.95" customHeight="1" x14ac:dyDescent="0.25">
      <c r="A5066" s="8"/>
      <c r="B5066" s="8"/>
      <c r="C5066" s="8"/>
      <c r="D5066" s="9"/>
      <c r="E5066" s="8"/>
      <c r="F5066" s="8"/>
      <c r="G5066" s="9"/>
      <c r="H5066" s="8"/>
      <c r="I5066" s="8"/>
      <c r="J5066" s="9"/>
      <c r="K5066" s="8"/>
      <c r="L5066" s="8"/>
      <c r="M5066" s="9"/>
      <c r="N5066" s="8"/>
      <c r="O5066" s="8"/>
      <c r="P5066" s="9"/>
      <c r="Q5066" s="8"/>
      <c r="R5066" s="8"/>
      <c r="S5066" s="9"/>
      <c r="T5066" s="8"/>
      <c r="U5066" s="8"/>
      <c r="V5066" s="9"/>
      <c r="W5066" s="8"/>
      <c r="X5066" s="8"/>
      <c r="Y5066" s="9"/>
      <c r="Z5066" s="8"/>
      <c r="AA5066" s="8"/>
      <c r="AB5066" s="9"/>
      <c r="AC5066" s="8"/>
      <c r="AD5066" s="8"/>
      <c r="AE5066" s="9"/>
      <c r="AF5066" s="8"/>
      <c r="AG5066" s="8"/>
      <c r="AH5066" s="9"/>
      <c r="AI5066" s="13"/>
      <c r="AJ5066" s="8"/>
      <c r="AK5066" s="8"/>
      <c r="AL5066" s="8"/>
      <c r="AM5066" s="3"/>
    </row>
    <row r="5067" spans="1:39" s="10" customFormat="1" ht="18.95" customHeight="1" x14ac:dyDescent="0.25">
      <c r="A5067" s="8"/>
      <c r="B5067" s="8"/>
      <c r="C5067" s="8"/>
      <c r="D5067" s="9"/>
      <c r="E5067" s="8"/>
      <c r="F5067" s="8"/>
      <c r="G5067" s="9"/>
      <c r="H5067" s="8"/>
      <c r="I5067" s="8"/>
      <c r="J5067" s="9"/>
      <c r="K5067" s="8"/>
      <c r="L5067" s="8"/>
      <c r="M5067" s="9"/>
      <c r="N5067" s="8"/>
      <c r="O5067" s="8"/>
      <c r="P5067" s="9"/>
      <c r="Q5067" s="8"/>
      <c r="R5067" s="8"/>
      <c r="S5067" s="9"/>
      <c r="T5067" s="8"/>
      <c r="U5067" s="8"/>
      <c r="V5067" s="9"/>
      <c r="W5067" s="8"/>
      <c r="X5067" s="8"/>
      <c r="Y5067" s="9"/>
      <c r="Z5067" s="8"/>
      <c r="AA5067" s="8"/>
      <c r="AB5067" s="9"/>
      <c r="AC5067" s="8"/>
      <c r="AD5067" s="8"/>
      <c r="AE5067" s="9"/>
      <c r="AF5067" s="8"/>
      <c r="AG5067" s="8"/>
      <c r="AH5067" s="9"/>
      <c r="AI5067" s="13"/>
      <c r="AJ5067" s="8"/>
      <c r="AK5067" s="8"/>
      <c r="AL5067" s="8"/>
      <c r="AM5067" s="3"/>
    </row>
    <row r="5068" spans="1:39" s="10" customFormat="1" ht="18.95" customHeight="1" x14ac:dyDescent="0.25">
      <c r="A5068" s="8"/>
      <c r="B5068" s="8"/>
      <c r="C5068" s="8"/>
      <c r="D5068" s="9"/>
      <c r="E5068" s="8"/>
      <c r="F5068" s="8"/>
      <c r="G5068" s="9"/>
      <c r="H5068" s="8"/>
      <c r="I5068" s="8"/>
      <c r="J5068" s="9"/>
      <c r="K5068" s="8"/>
      <c r="L5068" s="8"/>
      <c r="M5068" s="9"/>
      <c r="N5068" s="8"/>
      <c r="O5068" s="8"/>
      <c r="P5068" s="9"/>
      <c r="Q5068" s="8"/>
      <c r="R5068" s="8"/>
      <c r="S5068" s="9"/>
      <c r="T5068" s="8"/>
      <c r="U5068" s="8"/>
      <c r="V5068" s="9"/>
      <c r="W5068" s="8"/>
      <c r="X5068" s="8"/>
      <c r="Y5068" s="9"/>
      <c r="Z5068" s="8"/>
      <c r="AA5068" s="8"/>
      <c r="AB5068" s="9"/>
      <c r="AC5068" s="8"/>
      <c r="AD5068" s="8"/>
      <c r="AE5068" s="9"/>
      <c r="AF5068" s="8"/>
      <c r="AG5068" s="8"/>
      <c r="AH5068" s="9"/>
      <c r="AI5068" s="13"/>
      <c r="AJ5068" s="8"/>
      <c r="AK5068" s="8"/>
      <c r="AL5068" s="8"/>
      <c r="AM5068" s="3"/>
    </row>
    <row r="5069" spans="1:39" s="10" customFormat="1" ht="18.95" customHeight="1" x14ac:dyDescent="0.25">
      <c r="A5069" s="8"/>
      <c r="B5069" s="8"/>
      <c r="C5069" s="8"/>
      <c r="D5069" s="9"/>
      <c r="E5069" s="8"/>
      <c r="F5069" s="8"/>
      <c r="G5069" s="9"/>
      <c r="H5069" s="8"/>
      <c r="I5069" s="8"/>
      <c r="J5069" s="9"/>
      <c r="K5069" s="8"/>
      <c r="L5069" s="8"/>
      <c r="M5069" s="9"/>
      <c r="N5069" s="8"/>
      <c r="O5069" s="8"/>
      <c r="P5069" s="9"/>
      <c r="Q5069" s="8"/>
      <c r="R5069" s="8"/>
      <c r="S5069" s="9"/>
      <c r="T5069" s="8"/>
      <c r="U5069" s="8"/>
      <c r="V5069" s="9"/>
      <c r="W5069" s="8"/>
      <c r="X5069" s="8"/>
      <c r="Y5069" s="9"/>
      <c r="Z5069" s="8"/>
      <c r="AA5069" s="8"/>
      <c r="AB5069" s="9"/>
      <c r="AC5069" s="8"/>
      <c r="AD5069" s="8"/>
      <c r="AE5069" s="9"/>
      <c r="AF5069" s="8"/>
      <c r="AG5069" s="8"/>
      <c r="AH5069" s="9"/>
      <c r="AI5069" s="13"/>
      <c r="AJ5069" s="8"/>
      <c r="AK5069" s="8"/>
      <c r="AL5069" s="8"/>
      <c r="AM5069" s="3"/>
    </row>
    <row r="5070" spans="1:39" s="10" customFormat="1" ht="18.95" customHeight="1" x14ac:dyDescent="0.25">
      <c r="A5070" s="8"/>
      <c r="B5070" s="8"/>
      <c r="C5070" s="8"/>
      <c r="D5070" s="9"/>
      <c r="E5070" s="8"/>
      <c r="F5070" s="8"/>
      <c r="G5070" s="9"/>
      <c r="H5070" s="8"/>
      <c r="I5070" s="8"/>
      <c r="J5070" s="9"/>
      <c r="K5070" s="8"/>
      <c r="L5070" s="8"/>
      <c r="M5070" s="9"/>
      <c r="N5070" s="8"/>
      <c r="O5070" s="8"/>
      <c r="P5070" s="9"/>
      <c r="Q5070" s="8"/>
      <c r="R5070" s="8"/>
      <c r="S5070" s="9"/>
      <c r="T5070" s="8"/>
      <c r="U5070" s="8"/>
      <c r="V5070" s="9"/>
      <c r="W5070" s="8"/>
      <c r="X5070" s="8"/>
      <c r="Y5070" s="9"/>
      <c r="Z5070" s="8"/>
      <c r="AA5070" s="8"/>
      <c r="AB5070" s="9"/>
      <c r="AC5070" s="8"/>
      <c r="AD5070" s="8"/>
      <c r="AE5070" s="9"/>
      <c r="AF5070" s="8"/>
      <c r="AG5070" s="8"/>
      <c r="AH5070" s="9"/>
      <c r="AI5070" s="13"/>
      <c r="AJ5070" s="8"/>
      <c r="AK5070" s="8"/>
      <c r="AL5070" s="8"/>
      <c r="AM5070" s="3"/>
    </row>
    <row r="5071" spans="1:39" s="10" customFormat="1" ht="18.95" customHeight="1" x14ac:dyDescent="0.25">
      <c r="A5071" s="8"/>
      <c r="B5071" s="8"/>
      <c r="C5071" s="8"/>
      <c r="D5071" s="9"/>
      <c r="E5071" s="8"/>
      <c r="F5071" s="8"/>
      <c r="G5071" s="9"/>
      <c r="H5071" s="8"/>
      <c r="I5071" s="8"/>
      <c r="J5071" s="9"/>
      <c r="K5071" s="8"/>
      <c r="L5071" s="8"/>
      <c r="M5071" s="9"/>
      <c r="N5071" s="8"/>
      <c r="O5071" s="8"/>
      <c r="P5071" s="9"/>
      <c r="Q5071" s="8"/>
      <c r="R5071" s="8"/>
      <c r="S5071" s="9"/>
      <c r="T5071" s="8"/>
      <c r="U5071" s="8"/>
      <c r="V5071" s="9"/>
      <c r="W5071" s="8"/>
      <c r="X5071" s="8"/>
      <c r="Y5071" s="9"/>
      <c r="Z5071" s="8"/>
      <c r="AA5071" s="8"/>
      <c r="AB5071" s="9"/>
      <c r="AC5071" s="8"/>
      <c r="AD5071" s="8"/>
      <c r="AE5071" s="9"/>
      <c r="AF5071" s="8"/>
      <c r="AG5071" s="8"/>
      <c r="AH5071" s="9"/>
      <c r="AI5071" s="13"/>
      <c r="AJ5071" s="8"/>
      <c r="AK5071" s="8"/>
      <c r="AL5071" s="8"/>
      <c r="AM5071" s="3"/>
    </row>
    <row r="5072" spans="1:39" s="10" customFormat="1" ht="18.95" customHeight="1" x14ac:dyDescent="0.25">
      <c r="A5072" s="8"/>
      <c r="B5072" s="8"/>
      <c r="C5072" s="8"/>
      <c r="D5072" s="9"/>
      <c r="E5072" s="8"/>
      <c r="F5072" s="8"/>
      <c r="G5072" s="9"/>
      <c r="H5072" s="8"/>
      <c r="I5072" s="8"/>
      <c r="J5072" s="9"/>
      <c r="K5072" s="8"/>
      <c r="L5072" s="8"/>
      <c r="M5072" s="9"/>
      <c r="N5072" s="8"/>
      <c r="O5072" s="8"/>
      <c r="P5072" s="9"/>
      <c r="Q5072" s="8"/>
      <c r="R5072" s="8"/>
      <c r="S5072" s="9"/>
      <c r="T5072" s="8"/>
      <c r="U5072" s="8"/>
      <c r="V5072" s="9"/>
      <c r="W5072" s="8"/>
      <c r="X5072" s="8"/>
      <c r="Y5072" s="9"/>
      <c r="Z5072" s="8"/>
      <c r="AA5072" s="8"/>
      <c r="AB5072" s="9"/>
      <c r="AC5072" s="8"/>
      <c r="AD5072" s="8"/>
      <c r="AE5072" s="9"/>
      <c r="AF5072" s="8"/>
      <c r="AG5072" s="8"/>
      <c r="AH5072" s="9"/>
      <c r="AI5072" s="13"/>
      <c r="AJ5072" s="8"/>
      <c r="AK5072" s="8"/>
      <c r="AL5072" s="8"/>
      <c r="AM5072" s="3"/>
    </row>
    <row r="5073" spans="1:39" s="10" customFormat="1" ht="18.95" customHeight="1" x14ac:dyDescent="0.25">
      <c r="A5073" s="8"/>
      <c r="B5073" s="8"/>
      <c r="C5073" s="8"/>
      <c r="D5073" s="9"/>
      <c r="E5073" s="8"/>
      <c r="F5073" s="8"/>
      <c r="G5073" s="9"/>
      <c r="H5073" s="8"/>
      <c r="I5073" s="8"/>
      <c r="J5073" s="9"/>
      <c r="K5073" s="8"/>
      <c r="L5073" s="8"/>
      <c r="M5073" s="9"/>
      <c r="N5073" s="8"/>
      <c r="O5073" s="8"/>
      <c r="P5073" s="9"/>
      <c r="Q5073" s="8"/>
      <c r="R5073" s="8"/>
      <c r="S5073" s="9"/>
      <c r="T5073" s="8"/>
      <c r="U5073" s="8"/>
      <c r="V5073" s="9"/>
      <c r="W5073" s="8"/>
      <c r="X5073" s="8"/>
      <c r="Y5073" s="9"/>
      <c r="Z5073" s="8"/>
      <c r="AA5073" s="8"/>
      <c r="AB5073" s="9"/>
      <c r="AC5073" s="8"/>
      <c r="AD5073" s="8"/>
      <c r="AE5073" s="9"/>
      <c r="AF5073" s="8"/>
      <c r="AG5073" s="8"/>
      <c r="AH5073" s="9"/>
      <c r="AI5073" s="13"/>
      <c r="AJ5073" s="8"/>
      <c r="AK5073" s="8"/>
      <c r="AL5073" s="8"/>
      <c r="AM5073" s="3"/>
    </row>
    <row r="5074" spans="1:39" s="10" customFormat="1" ht="18.95" customHeight="1" x14ac:dyDescent="0.25">
      <c r="A5074" s="8"/>
      <c r="B5074" s="8"/>
      <c r="C5074" s="8"/>
      <c r="D5074" s="9"/>
      <c r="E5074" s="8"/>
      <c r="F5074" s="8"/>
      <c r="G5074" s="9"/>
      <c r="H5074" s="8"/>
      <c r="I5074" s="8"/>
      <c r="J5074" s="9"/>
      <c r="K5074" s="8"/>
      <c r="L5074" s="8"/>
      <c r="M5074" s="9"/>
      <c r="N5074" s="8"/>
      <c r="O5074" s="8"/>
      <c r="P5074" s="9"/>
      <c r="Q5074" s="8"/>
      <c r="R5074" s="8"/>
      <c r="S5074" s="9"/>
      <c r="T5074" s="8"/>
      <c r="U5074" s="8"/>
      <c r="V5074" s="9"/>
      <c r="W5074" s="8"/>
      <c r="X5074" s="8"/>
      <c r="Y5074" s="9"/>
      <c r="Z5074" s="8"/>
      <c r="AA5074" s="8"/>
      <c r="AB5074" s="9"/>
      <c r="AC5074" s="8"/>
      <c r="AD5074" s="8"/>
      <c r="AE5074" s="9"/>
      <c r="AF5074" s="8"/>
      <c r="AG5074" s="8"/>
      <c r="AH5074" s="9"/>
      <c r="AI5074" s="13"/>
      <c r="AJ5074" s="8"/>
      <c r="AK5074" s="8"/>
      <c r="AL5074" s="8"/>
      <c r="AM5074" s="3"/>
    </row>
    <row r="5075" spans="1:39" s="10" customFormat="1" ht="18.95" customHeight="1" x14ac:dyDescent="0.25">
      <c r="A5075" s="8"/>
      <c r="B5075" s="8"/>
      <c r="C5075" s="8"/>
      <c r="D5075" s="9"/>
      <c r="E5075" s="8"/>
      <c r="F5075" s="8"/>
      <c r="G5075" s="9"/>
      <c r="H5075" s="8"/>
      <c r="I5075" s="8"/>
      <c r="J5075" s="9"/>
      <c r="K5075" s="8"/>
      <c r="L5075" s="8"/>
      <c r="M5075" s="9"/>
      <c r="N5075" s="8"/>
      <c r="O5075" s="8"/>
      <c r="P5075" s="9"/>
      <c r="Q5075" s="8"/>
      <c r="R5075" s="8"/>
      <c r="S5075" s="9"/>
      <c r="T5075" s="8"/>
      <c r="U5075" s="8"/>
      <c r="V5075" s="9"/>
      <c r="W5075" s="8"/>
      <c r="X5075" s="8"/>
      <c r="Y5075" s="9"/>
      <c r="Z5075" s="8"/>
      <c r="AA5075" s="8"/>
      <c r="AB5075" s="9"/>
      <c r="AC5075" s="8"/>
      <c r="AD5075" s="8"/>
      <c r="AE5075" s="9"/>
      <c r="AF5075" s="8"/>
      <c r="AG5075" s="8"/>
      <c r="AH5075" s="9"/>
      <c r="AI5075" s="13"/>
      <c r="AJ5075" s="8"/>
      <c r="AK5075" s="8"/>
      <c r="AL5075" s="8"/>
      <c r="AM5075" s="3"/>
    </row>
    <row r="5076" spans="1:39" s="10" customFormat="1" ht="18.95" customHeight="1" x14ac:dyDescent="0.25">
      <c r="A5076" s="8"/>
      <c r="B5076" s="8"/>
      <c r="C5076" s="8"/>
      <c r="D5076" s="9"/>
      <c r="E5076" s="8"/>
      <c r="F5076" s="8"/>
      <c r="G5076" s="9"/>
      <c r="H5076" s="8"/>
      <c r="I5076" s="8"/>
      <c r="J5076" s="9"/>
      <c r="K5076" s="8"/>
      <c r="L5076" s="8"/>
      <c r="M5076" s="9"/>
      <c r="N5076" s="8"/>
      <c r="O5076" s="8"/>
      <c r="P5076" s="9"/>
      <c r="Q5076" s="8"/>
      <c r="R5076" s="8"/>
      <c r="S5076" s="9"/>
      <c r="T5076" s="8"/>
      <c r="U5076" s="8"/>
      <c r="V5076" s="9"/>
      <c r="W5076" s="8"/>
      <c r="X5076" s="8"/>
      <c r="Y5076" s="9"/>
      <c r="Z5076" s="8"/>
      <c r="AA5076" s="8"/>
      <c r="AB5076" s="9"/>
      <c r="AC5076" s="8"/>
      <c r="AD5076" s="8"/>
      <c r="AE5076" s="9"/>
      <c r="AF5076" s="8"/>
      <c r="AG5076" s="8"/>
      <c r="AH5076" s="9"/>
      <c r="AI5076" s="13"/>
      <c r="AJ5076" s="8"/>
      <c r="AK5076" s="8"/>
      <c r="AL5076" s="8"/>
      <c r="AM5076" s="3"/>
    </row>
    <row r="5077" spans="1:39" s="10" customFormat="1" ht="18.95" customHeight="1" x14ac:dyDescent="0.25">
      <c r="A5077" s="8"/>
      <c r="B5077" s="8"/>
      <c r="C5077" s="8"/>
      <c r="D5077" s="9"/>
      <c r="E5077" s="8"/>
      <c r="F5077" s="8"/>
      <c r="G5077" s="9"/>
      <c r="H5077" s="8"/>
      <c r="I5077" s="8"/>
      <c r="J5077" s="9"/>
      <c r="K5077" s="8"/>
      <c r="L5077" s="8"/>
      <c r="M5077" s="9"/>
      <c r="N5077" s="8"/>
      <c r="O5077" s="8"/>
      <c r="P5077" s="9"/>
      <c r="Q5077" s="8"/>
      <c r="R5077" s="8"/>
      <c r="S5077" s="9"/>
      <c r="T5077" s="8"/>
      <c r="U5077" s="8"/>
      <c r="V5077" s="9"/>
      <c r="W5077" s="8"/>
      <c r="X5077" s="8"/>
      <c r="Y5077" s="9"/>
      <c r="Z5077" s="8"/>
      <c r="AA5077" s="8"/>
      <c r="AB5077" s="9"/>
      <c r="AC5077" s="8"/>
      <c r="AD5077" s="8"/>
      <c r="AE5077" s="9"/>
      <c r="AF5077" s="8"/>
      <c r="AG5077" s="8"/>
      <c r="AH5077" s="9"/>
      <c r="AI5077" s="13"/>
      <c r="AJ5077" s="8"/>
      <c r="AK5077" s="8"/>
      <c r="AL5077" s="8"/>
      <c r="AM5077" s="3"/>
    </row>
    <row r="5078" spans="1:39" s="10" customFormat="1" ht="18.95" customHeight="1" x14ac:dyDescent="0.25">
      <c r="A5078" s="8"/>
      <c r="B5078" s="8"/>
      <c r="C5078" s="8"/>
      <c r="D5078" s="9"/>
      <c r="E5078" s="8"/>
      <c r="F5078" s="8"/>
      <c r="G5078" s="9"/>
      <c r="H5078" s="8"/>
      <c r="I5078" s="8"/>
      <c r="J5078" s="9"/>
      <c r="K5078" s="8"/>
      <c r="L5078" s="8"/>
      <c r="M5078" s="9"/>
      <c r="N5078" s="8"/>
      <c r="O5078" s="8"/>
      <c r="P5078" s="9"/>
      <c r="Q5078" s="8"/>
      <c r="R5078" s="8"/>
      <c r="S5078" s="9"/>
      <c r="T5078" s="8"/>
      <c r="U5078" s="8"/>
      <c r="V5078" s="9"/>
      <c r="W5078" s="8"/>
      <c r="X5078" s="8"/>
      <c r="Y5078" s="9"/>
      <c r="Z5078" s="8"/>
      <c r="AA5078" s="8"/>
      <c r="AB5078" s="9"/>
      <c r="AC5078" s="8"/>
      <c r="AD5078" s="8"/>
      <c r="AE5078" s="9"/>
      <c r="AF5078" s="8"/>
      <c r="AG5078" s="8"/>
      <c r="AH5078" s="9"/>
      <c r="AI5078" s="13"/>
      <c r="AJ5078" s="8"/>
      <c r="AK5078" s="8"/>
      <c r="AL5078" s="8"/>
      <c r="AM5078" s="3"/>
    </row>
    <row r="5079" spans="1:39" s="10" customFormat="1" ht="18.95" customHeight="1" x14ac:dyDescent="0.25">
      <c r="A5079" s="8"/>
      <c r="B5079" s="8"/>
      <c r="C5079" s="8"/>
      <c r="D5079" s="9"/>
      <c r="E5079" s="8"/>
      <c r="F5079" s="8"/>
      <c r="G5079" s="9"/>
      <c r="H5079" s="8"/>
      <c r="I5079" s="8"/>
      <c r="J5079" s="9"/>
      <c r="K5079" s="8"/>
      <c r="L5079" s="8"/>
      <c r="M5079" s="9"/>
      <c r="N5079" s="8"/>
      <c r="O5079" s="8"/>
      <c r="P5079" s="9"/>
      <c r="Q5079" s="8"/>
      <c r="R5079" s="8"/>
      <c r="S5079" s="9"/>
      <c r="T5079" s="8"/>
      <c r="U5079" s="8"/>
      <c r="V5079" s="9"/>
      <c r="W5079" s="8"/>
      <c r="X5079" s="8"/>
      <c r="Y5079" s="9"/>
      <c r="Z5079" s="8"/>
      <c r="AA5079" s="8"/>
      <c r="AB5079" s="9"/>
      <c r="AC5079" s="8"/>
      <c r="AD5079" s="8"/>
      <c r="AE5079" s="9"/>
      <c r="AF5079" s="8"/>
      <c r="AG5079" s="8"/>
      <c r="AH5079" s="9"/>
      <c r="AI5079" s="13"/>
      <c r="AJ5079" s="8"/>
      <c r="AK5079" s="8"/>
      <c r="AL5079" s="8"/>
      <c r="AM5079" s="3"/>
    </row>
    <row r="5080" spans="1:39" s="10" customFormat="1" ht="18.95" customHeight="1" x14ac:dyDescent="0.25">
      <c r="A5080" s="8"/>
      <c r="B5080" s="8"/>
      <c r="C5080" s="8"/>
      <c r="D5080" s="9"/>
      <c r="E5080" s="8"/>
      <c r="F5080" s="8"/>
      <c r="G5080" s="9"/>
      <c r="H5080" s="8"/>
      <c r="I5080" s="8"/>
      <c r="J5080" s="9"/>
      <c r="K5080" s="8"/>
      <c r="L5080" s="8"/>
      <c r="M5080" s="9"/>
      <c r="N5080" s="8"/>
      <c r="O5080" s="8"/>
      <c r="P5080" s="9"/>
      <c r="Q5080" s="8"/>
      <c r="R5080" s="8"/>
      <c r="S5080" s="9"/>
      <c r="T5080" s="8"/>
      <c r="U5080" s="8"/>
      <c r="V5080" s="9"/>
      <c r="W5080" s="8"/>
      <c r="X5080" s="8"/>
      <c r="Y5080" s="9"/>
      <c r="Z5080" s="8"/>
      <c r="AA5080" s="8"/>
      <c r="AB5080" s="9"/>
      <c r="AC5080" s="8"/>
      <c r="AD5080" s="8"/>
      <c r="AE5080" s="9"/>
      <c r="AF5080" s="8"/>
      <c r="AG5080" s="8"/>
      <c r="AH5080" s="9"/>
      <c r="AI5080" s="13"/>
      <c r="AJ5080" s="8"/>
      <c r="AK5080" s="8"/>
      <c r="AL5080" s="8"/>
      <c r="AM5080" s="3"/>
    </row>
    <row r="5081" spans="1:39" s="10" customFormat="1" ht="18.95" customHeight="1" x14ac:dyDescent="0.25">
      <c r="A5081" s="8"/>
      <c r="B5081" s="8"/>
      <c r="C5081" s="8"/>
      <c r="D5081" s="9"/>
      <c r="E5081" s="8"/>
      <c r="F5081" s="8"/>
      <c r="G5081" s="9"/>
      <c r="H5081" s="8"/>
      <c r="I5081" s="8"/>
      <c r="J5081" s="9"/>
      <c r="K5081" s="8"/>
      <c r="L5081" s="8"/>
      <c r="M5081" s="9"/>
      <c r="N5081" s="8"/>
      <c r="O5081" s="8"/>
      <c r="P5081" s="9"/>
      <c r="Q5081" s="8"/>
      <c r="R5081" s="8"/>
      <c r="S5081" s="9"/>
      <c r="T5081" s="8"/>
      <c r="U5081" s="8"/>
      <c r="V5081" s="9"/>
      <c r="W5081" s="8"/>
      <c r="X5081" s="8"/>
      <c r="Y5081" s="9"/>
      <c r="Z5081" s="8"/>
      <c r="AA5081" s="8"/>
      <c r="AB5081" s="9"/>
      <c r="AC5081" s="8"/>
      <c r="AD5081" s="8"/>
      <c r="AE5081" s="9"/>
      <c r="AF5081" s="8"/>
      <c r="AG5081" s="8"/>
      <c r="AH5081" s="9"/>
      <c r="AI5081" s="13"/>
      <c r="AJ5081" s="8"/>
      <c r="AK5081" s="8"/>
      <c r="AL5081" s="8"/>
      <c r="AM5081" s="3"/>
    </row>
    <row r="5082" spans="1:39" s="10" customFormat="1" ht="18.95" customHeight="1" x14ac:dyDescent="0.25">
      <c r="A5082" s="8"/>
      <c r="B5082" s="8"/>
      <c r="C5082" s="8"/>
      <c r="D5082" s="9"/>
      <c r="E5082" s="8"/>
      <c r="F5082" s="8"/>
      <c r="G5082" s="9"/>
      <c r="H5082" s="8"/>
      <c r="I5082" s="8"/>
      <c r="J5082" s="9"/>
      <c r="K5082" s="8"/>
      <c r="L5082" s="8"/>
      <c r="M5082" s="9"/>
      <c r="N5082" s="8"/>
      <c r="O5082" s="8"/>
      <c r="P5082" s="9"/>
      <c r="Q5082" s="8"/>
      <c r="R5082" s="8"/>
      <c r="S5082" s="9"/>
      <c r="T5082" s="8"/>
      <c r="U5082" s="8"/>
      <c r="V5082" s="9"/>
      <c r="W5082" s="8"/>
      <c r="X5082" s="8"/>
      <c r="Y5082" s="9"/>
      <c r="Z5082" s="8"/>
      <c r="AA5082" s="8"/>
      <c r="AB5082" s="9"/>
      <c r="AC5082" s="8"/>
      <c r="AD5082" s="8"/>
      <c r="AE5082" s="9"/>
      <c r="AF5082" s="8"/>
      <c r="AG5082" s="8"/>
      <c r="AH5082" s="9"/>
      <c r="AI5082" s="13"/>
      <c r="AJ5082" s="8"/>
      <c r="AK5082" s="8"/>
      <c r="AL5082" s="8"/>
      <c r="AM5082" s="3"/>
    </row>
    <row r="5083" spans="1:39" s="10" customFormat="1" ht="18.95" customHeight="1" x14ac:dyDescent="0.25">
      <c r="A5083" s="8"/>
      <c r="B5083" s="8"/>
      <c r="C5083" s="8"/>
      <c r="D5083" s="9"/>
      <c r="E5083" s="8"/>
      <c r="F5083" s="8"/>
      <c r="G5083" s="9"/>
      <c r="H5083" s="8"/>
      <c r="I5083" s="8"/>
      <c r="J5083" s="9"/>
      <c r="K5083" s="8"/>
      <c r="L5083" s="8"/>
      <c r="M5083" s="9"/>
      <c r="N5083" s="8"/>
      <c r="O5083" s="8"/>
      <c r="P5083" s="9"/>
      <c r="Q5083" s="8"/>
      <c r="R5083" s="8"/>
      <c r="S5083" s="9"/>
      <c r="T5083" s="8"/>
      <c r="U5083" s="8"/>
      <c r="V5083" s="9"/>
      <c r="W5083" s="8"/>
      <c r="X5083" s="8"/>
      <c r="Y5083" s="9"/>
      <c r="Z5083" s="8"/>
      <c r="AA5083" s="8"/>
      <c r="AB5083" s="9"/>
      <c r="AC5083" s="8"/>
      <c r="AD5083" s="8"/>
      <c r="AE5083" s="9"/>
      <c r="AF5083" s="8"/>
      <c r="AG5083" s="8"/>
      <c r="AH5083" s="9"/>
      <c r="AI5083" s="13"/>
      <c r="AJ5083" s="8"/>
      <c r="AK5083" s="8"/>
      <c r="AL5083" s="8"/>
      <c r="AM5083" s="3"/>
    </row>
    <row r="5084" spans="1:39" s="10" customFormat="1" ht="18.95" customHeight="1" x14ac:dyDescent="0.25">
      <c r="A5084" s="8"/>
      <c r="B5084" s="8"/>
      <c r="C5084" s="8"/>
      <c r="D5084" s="9"/>
      <c r="E5084" s="8"/>
      <c r="F5084" s="8"/>
      <c r="G5084" s="9"/>
      <c r="H5084" s="8"/>
      <c r="I5084" s="8"/>
      <c r="J5084" s="9"/>
      <c r="K5084" s="8"/>
      <c r="L5084" s="8"/>
      <c r="M5084" s="9"/>
      <c r="N5084" s="8"/>
      <c r="O5084" s="8"/>
      <c r="P5084" s="9"/>
      <c r="Q5084" s="8"/>
      <c r="R5084" s="8"/>
      <c r="S5084" s="9"/>
      <c r="T5084" s="8"/>
      <c r="U5084" s="8"/>
      <c r="V5084" s="9"/>
      <c r="W5084" s="8"/>
      <c r="X5084" s="8"/>
      <c r="Y5084" s="9"/>
      <c r="Z5084" s="8"/>
      <c r="AA5084" s="8"/>
      <c r="AB5084" s="9"/>
      <c r="AC5084" s="8"/>
      <c r="AD5084" s="8"/>
      <c r="AE5084" s="9"/>
      <c r="AF5084" s="8"/>
      <c r="AG5084" s="8"/>
      <c r="AH5084" s="9"/>
      <c r="AI5084" s="13"/>
      <c r="AJ5084" s="8"/>
      <c r="AK5084" s="8"/>
      <c r="AL5084" s="8"/>
      <c r="AM5084" s="3"/>
    </row>
    <row r="5085" spans="1:39" s="10" customFormat="1" ht="18.95" customHeight="1" x14ac:dyDescent="0.25">
      <c r="A5085" s="8"/>
      <c r="B5085" s="8"/>
      <c r="C5085" s="8"/>
      <c r="D5085" s="9"/>
      <c r="E5085" s="8"/>
      <c r="F5085" s="8"/>
      <c r="G5085" s="9"/>
      <c r="H5085" s="8"/>
      <c r="I5085" s="8"/>
      <c r="J5085" s="9"/>
      <c r="K5085" s="8"/>
      <c r="L5085" s="8"/>
      <c r="M5085" s="9"/>
      <c r="N5085" s="8"/>
      <c r="O5085" s="8"/>
      <c r="P5085" s="9"/>
      <c r="Q5085" s="8"/>
      <c r="R5085" s="8"/>
      <c r="S5085" s="9"/>
      <c r="T5085" s="8"/>
      <c r="U5085" s="8"/>
      <c r="V5085" s="9"/>
      <c r="W5085" s="8"/>
      <c r="X5085" s="8"/>
      <c r="Y5085" s="9"/>
      <c r="Z5085" s="8"/>
      <c r="AA5085" s="8"/>
      <c r="AB5085" s="9"/>
      <c r="AC5085" s="8"/>
      <c r="AD5085" s="8"/>
      <c r="AE5085" s="9"/>
      <c r="AF5085" s="8"/>
      <c r="AG5085" s="8"/>
      <c r="AH5085" s="9"/>
      <c r="AI5085" s="13"/>
      <c r="AJ5085" s="8"/>
      <c r="AK5085" s="8"/>
      <c r="AL5085" s="8"/>
      <c r="AM5085" s="3"/>
    </row>
    <row r="5086" spans="1:39" s="10" customFormat="1" ht="18.95" customHeight="1" x14ac:dyDescent="0.25">
      <c r="A5086" s="8"/>
      <c r="B5086" s="8"/>
      <c r="C5086" s="8"/>
      <c r="D5086" s="9"/>
      <c r="E5086" s="8"/>
      <c r="F5086" s="8"/>
      <c r="G5086" s="9"/>
      <c r="H5086" s="8"/>
      <c r="I5086" s="8"/>
      <c r="J5086" s="9"/>
      <c r="K5086" s="8"/>
      <c r="L5086" s="8"/>
      <c r="M5086" s="9"/>
      <c r="N5086" s="8"/>
      <c r="O5086" s="8"/>
      <c r="P5086" s="9"/>
      <c r="Q5086" s="8"/>
      <c r="R5086" s="8"/>
      <c r="S5086" s="9"/>
      <c r="T5086" s="8"/>
      <c r="U5086" s="8"/>
      <c r="V5086" s="9"/>
      <c r="W5086" s="8"/>
      <c r="X5086" s="8"/>
      <c r="Y5086" s="9"/>
      <c r="Z5086" s="8"/>
      <c r="AA5086" s="8"/>
      <c r="AB5086" s="9"/>
      <c r="AC5086" s="8"/>
      <c r="AD5086" s="8"/>
      <c r="AE5086" s="9"/>
      <c r="AF5086" s="8"/>
      <c r="AG5086" s="8"/>
      <c r="AH5086" s="9"/>
      <c r="AI5086" s="13"/>
      <c r="AJ5086" s="8"/>
      <c r="AK5086" s="8"/>
      <c r="AL5086" s="8"/>
      <c r="AM5086" s="3"/>
    </row>
    <row r="5087" spans="1:39" s="10" customFormat="1" ht="18.95" customHeight="1" x14ac:dyDescent="0.25">
      <c r="A5087" s="8"/>
      <c r="B5087" s="8"/>
      <c r="C5087" s="8"/>
      <c r="D5087" s="9"/>
      <c r="E5087" s="8"/>
      <c r="F5087" s="8"/>
      <c r="G5087" s="9"/>
      <c r="H5087" s="8"/>
      <c r="I5087" s="8"/>
      <c r="J5087" s="9"/>
      <c r="K5087" s="8"/>
      <c r="L5087" s="8"/>
      <c r="M5087" s="9"/>
      <c r="N5087" s="8"/>
      <c r="O5087" s="8"/>
      <c r="P5087" s="9"/>
      <c r="Q5087" s="8"/>
      <c r="R5087" s="8"/>
      <c r="S5087" s="9"/>
      <c r="T5087" s="8"/>
      <c r="U5087" s="8"/>
      <c r="V5087" s="9"/>
      <c r="W5087" s="8"/>
      <c r="X5087" s="8"/>
      <c r="Y5087" s="9"/>
      <c r="Z5087" s="8"/>
      <c r="AA5087" s="8"/>
      <c r="AB5087" s="9"/>
      <c r="AC5087" s="8"/>
      <c r="AD5087" s="8"/>
      <c r="AE5087" s="9"/>
      <c r="AF5087" s="8"/>
      <c r="AG5087" s="8"/>
      <c r="AH5087" s="9"/>
      <c r="AI5087" s="13"/>
      <c r="AJ5087" s="8"/>
      <c r="AK5087" s="8"/>
      <c r="AL5087" s="8"/>
      <c r="AM5087" s="3"/>
    </row>
    <row r="5088" spans="1:39" s="10" customFormat="1" ht="18.95" customHeight="1" x14ac:dyDescent="0.25">
      <c r="A5088" s="8"/>
      <c r="B5088" s="8"/>
      <c r="C5088" s="8"/>
      <c r="D5088" s="9"/>
      <c r="E5088" s="8"/>
      <c r="F5088" s="8"/>
      <c r="G5088" s="9"/>
      <c r="H5088" s="8"/>
      <c r="I5088" s="8"/>
      <c r="J5088" s="9"/>
      <c r="K5088" s="8"/>
      <c r="L5088" s="8"/>
      <c r="M5088" s="9"/>
      <c r="N5088" s="8"/>
      <c r="O5088" s="8"/>
      <c r="P5088" s="9"/>
      <c r="Q5088" s="8"/>
      <c r="R5088" s="8"/>
      <c r="S5088" s="9"/>
      <c r="T5088" s="8"/>
      <c r="U5088" s="8"/>
      <c r="V5088" s="9"/>
      <c r="W5088" s="8"/>
      <c r="X5088" s="8"/>
      <c r="Y5088" s="9"/>
      <c r="Z5088" s="8"/>
      <c r="AA5088" s="8"/>
      <c r="AB5088" s="9"/>
      <c r="AC5088" s="8"/>
      <c r="AD5088" s="8"/>
      <c r="AE5088" s="9"/>
      <c r="AF5088" s="8"/>
      <c r="AG5088" s="8"/>
      <c r="AH5088" s="9"/>
      <c r="AI5088" s="13"/>
      <c r="AJ5088" s="8"/>
      <c r="AK5088" s="8"/>
      <c r="AL5088" s="8"/>
      <c r="AM5088" s="3"/>
    </row>
    <row r="5089" spans="1:39" s="10" customFormat="1" ht="18.95" customHeight="1" x14ac:dyDescent="0.25">
      <c r="A5089" s="8"/>
      <c r="B5089" s="8"/>
      <c r="C5089" s="8"/>
      <c r="D5089" s="9"/>
      <c r="E5089" s="8"/>
      <c r="F5089" s="8"/>
      <c r="G5089" s="9"/>
      <c r="H5089" s="8"/>
      <c r="I5089" s="8"/>
      <c r="J5089" s="9"/>
      <c r="K5089" s="8"/>
      <c r="L5089" s="8"/>
      <c r="M5089" s="9"/>
      <c r="N5089" s="8"/>
      <c r="O5089" s="8"/>
      <c r="P5089" s="9"/>
      <c r="Q5089" s="8"/>
      <c r="R5089" s="8"/>
      <c r="S5089" s="9"/>
      <c r="T5089" s="8"/>
      <c r="U5089" s="8"/>
      <c r="V5089" s="9"/>
      <c r="W5089" s="8"/>
      <c r="X5089" s="8"/>
      <c r="Y5089" s="9"/>
      <c r="Z5089" s="8"/>
      <c r="AA5089" s="8"/>
      <c r="AB5089" s="9"/>
      <c r="AC5089" s="8"/>
      <c r="AD5089" s="8"/>
      <c r="AE5089" s="9"/>
      <c r="AF5089" s="8"/>
      <c r="AG5089" s="8"/>
      <c r="AH5089" s="9"/>
      <c r="AI5089" s="13"/>
      <c r="AJ5089" s="8"/>
      <c r="AK5089" s="8"/>
      <c r="AL5089" s="8"/>
      <c r="AM5089" s="3"/>
    </row>
    <row r="5090" spans="1:39" s="10" customFormat="1" ht="18.95" customHeight="1" x14ac:dyDescent="0.25">
      <c r="A5090" s="8"/>
      <c r="B5090" s="8"/>
      <c r="C5090" s="8"/>
      <c r="D5090" s="9"/>
      <c r="E5090" s="8"/>
      <c r="F5090" s="8"/>
      <c r="G5090" s="9"/>
      <c r="H5090" s="8"/>
      <c r="I5090" s="8"/>
      <c r="J5090" s="9"/>
      <c r="K5090" s="8"/>
      <c r="L5090" s="8"/>
      <c r="M5090" s="9"/>
      <c r="N5090" s="8"/>
      <c r="O5090" s="8"/>
      <c r="P5090" s="9"/>
      <c r="Q5090" s="8"/>
      <c r="R5090" s="8"/>
      <c r="S5090" s="9"/>
      <c r="T5090" s="8"/>
      <c r="U5090" s="8"/>
      <c r="V5090" s="9"/>
      <c r="W5090" s="8"/>
      <c r="X5090" s="8"/>
      <c r="Y5090" s="9"/>
      <c r="Z5090" s="8"/>
      <c r="AA5090" s="8"/>
      <c r="AB5090" s="9"/>
      <c r="AC5090" s="8"/>
      <c r="AD5090" s="8"/>
      <c r="AE5090" s="9"/>
      <c r="AF5090" s="8"/>
      <c r="AG5090" s="8"/>
      <c r="AH5090" s="9"/>
      <c r="AI5090" s="13"/>
      <c r="AJ5090" s="8"/>
      <c r="AK5090" s="8"/>
      <c r="AL5090" s="8"/>
      <c r="AM5090" s="3"/>
    </row>
    <row r="5091" spans="1:39" s="10" customFormat="1" ht="18.95" customHeight="1" x14ac:dyDescent="0.25">
      <c r="A5091" s="8"/>
      <c r="B5091" s="8"/>
      <c r="C5091" s="8"/>
      <c r="D5091" s="9"/>
      <c r="E5091" s="8"/>
      <c r="F5091" s="8"/>
      <c r="G5091" s="9"/>
      <c r="H5091" s="8"/>
      <c r="I5091" s="8"/>
      <c r="J5091" s="9"/>
      <c r="K5091" s="8"/>
      <c r="L5091" s="8"/>
      <c r="M5091" s="9"/>
      <c r="N5091" s="8"/>
      <c r="O5091" s="8"/>
      <c r="P5091" s="9"/>
      <c r="Q5091" s="8"/>
      <c r="R5091" s="8"/>
      <c r="S5091" s="9"/>
      <c r="T5091" s="8"/>
      <c r="U5091" s="8"/>
      <c r="V5091" s="9"/>
      <c r="W5091" s="8"/>
      <c r="X5091" s="8"/>
      <c r="Y5091" s="9"/>
      <c r="Z5091" s="8"/>
      <c r="AA5091" s="8"/>
      <c r="AB5091" s="9"/>
      <c r="AC5091" s="8"/>
      <c r="AD5091" s="8"/>
      <c r="AE5091" s="9"/>
      <c r="AF5091" s="8"/>
      <c r="AG5091" s="8"/>
      <c r="AH5091" s="9"/>
      <c r="AI5091" s="13"/>
      <c r="AJ5091" s="8"/>
      <c r="AK5091" s="8"/>
      <c r="AL5091" s="8"/>
      <c r="AM5091" s="3"/>
    </row>
    <row r="5092" spans="1:39" s="10" customFormat="1" ht="18.95" customHeight="1" x14ac:dyDescent="0.25">
      <c r="A5092" s="8"/>
      <c r="B5092" s="8"/>
      <c r="C5092" s="8"/>
      <c r="D5092" s="9"/>
      <c r="E5092" s="8"/>
      <c r="F5092" s="8"/>
      <c r="G5092" s="9"/>
      <c r="H5092" s="8"/>
      <c r="I5092" s="8"/>
      <c r="J5092" s="9"/>
      <c r="K5092" s="8"/>
      <c r="L5092" s="8"/>
      <c r="M5092" s="9"/>
      <c r="N5092" s="8"/>
      <c r="O5092" s="8"/>
      <c r="P5092" s="9"/>
      <c r="Q5092" s="8"/>
      <c r="R5092" s="8"/>
      <c r="S5092" s="9"/>
      <c r="T5092" s="8"/>
      <c r="U5092" s="8"/>
      <c r="V5092" s="9"/>
      <c r="W5092" s="8"/>
      <c r="X5092" s="8"/>
      <c r="Y5092" s="9"/>
      <c r="Z5092" s="8"/>
      <c r="AA5092" s="8"/>
      <c r="AB5092" s="9"/>
      <c r="AC5092" s="8"/>
      <c r="AD5092" s="8"/>
      <c r="AE5092" s="9"/>
      <c r="AF5092" s="8"/>
      <c r="AG5092" s="8"/>
      <c r="AH5092" s="9"/>
      <c r="AI5092" s="13"/>
      <c r="AJ5092" s="8"/>
      <c r="AK5092" s="8"/>
      <c r="AL5092" s="8"/>
      <c r="AM5092" s="3"/>
    </row>
    <row r="5093" spans="1:39" s="10" customFormat="1" ht="18.95" customHeight="1" x14ac:dyDescent="0.25">
      <c r="A5093" s="8"/>
      <c r="B5093" s="8"/>
      <c r="C5093" s="8"/>
      <c r="D5093" s="9"/>
      <c r="E5093" s="8"/>
      <c r="F5093" s="8"/>
      <c r="G5093" s="9"/>
      <c r="H5093" s="8"/>
      <c r="I5093" s="8"/>
      <c r="J5093" s="9"/>
      <c r="K5093" s="8"/>
      <c r="L5093" s="8"/>
      <c r="M5093" s="9"/>
      <c r="N5093" s="8"/>
      <c r="O5093" s="8"/>
      <c r="P5093" s="9"/>
      <c r="Q5093" s="8"/>
      <c r="R5093" s="8"/>
      <c r="S5093" s="9"/>
      <c r="T5093" s="8"/>
      <c r="U5093" s="8"/>
      <c r="V5093" s="9"/>
      <c r="W5093" s="8"/>
      <c r="X5093" s="8"/>
      <c r="Y5093" s="9"/>
      <c r="Z5093" s="8"/>
      <c r="AA5093" s="8"/>
      <c r="AB5093" s="9"/>
      <c r="AC5093" s="8"/>
      <c r="AD5093" s="8"/>
      <c r="AE5093" s="9"/>
      <c r="AF5093" s="8"/>
      <c r="AG5093" s="8"/>
      <c r="AH5093" s="9"/>
      <c r="AI5093" s="13"/>
      <c r="AJ5093" s="8"/>
      <c r="AK5093" s="8"/>
      <c r="AL5093" s="8"/>
      <c r="AM5093" s="3"/>
    </row>
    <row r="5094" spans="1:39" s="10" customFormat="1" ht="18.95" customHeight="1" x14ac:dyDescent="0.25">
      <c r="A5094" s="8"/>
      <c r="B5094" s="8"/>
      <c r="C5094" s="8"/>
      <c r="D5094" s="9"/>
      <c r="E5094" s="8"/>
      <c r="F5094" s="8"/>
      <c r="G5094" s="9"/>
      <c r="H5094" s="8"/>
      <c r="I5094" s="8"/>
      <c r="J5094" s="9"/>
      <c r="K5094" s="8"/>
      <c r="L5094" s="8"/>
      <c r="M5094" s="9"/>
      <c r="N5094" s="8"/>
      <c r="O5094" s="8"/>
      <c r="P5094" s="9"/>
      <c r="Q5094" s="8"/>
      <c r="R5094" s="8"/>
      <c r="S5094" s="9"/>
      <c r="T5094" s="8"/>
      <c r="U5094" s="8"/>
      <c r="V5094" s="9"/>
      <c r="W5094" s="8"/>
      <c r="X5094" s="8"/>
      <c r="Y5094" s="9"/>
      <c r="Z5094" s="8"/>
      <c r="AA5094" s="8"/>
      <c r="AB5094" s="9"/>
      <c r="AC5094" s="8"/>
      <c r="AD5094" s="8"/>
      <c r="AE5094" s="9"/>
      <c r="AF5094" s="8"/>
      <c r="AG5094" s="8"/>
      <c r="AH5094" s="9"/>
      <c r="AI5094" s="13"/>
      <c r="AJ5094" s="8"/>
      <c r="AK5094" s="8"/>
      <c r="AL5094" s="8"/>
      <c r="AM5094" s="3"/>
    </row>
    <row r="5095" spans="1:39" s="10" customFormat="1" ht="18.95" customHeight="1" x14ac:dyDescent="0.25">
      <c r="A5095" s="8"/>
      <c r="B5095" s="8"/>
      <c r="C5095" s="8"/>
      <c r="D5095" s="9"/>
      <c r="E5095" s="8"/>
      <c r="F5095" s="8"/>
      <c r="G5095" s="9"/>
      <c r="H5095" s="8"/>
      <c r="I5095" s="8"/>
      <c r="J5095" s="9"/>
      <c r="K5095" s="8"/>
      <c r="L5095" s="8"/>
      <c r="M5095" s="9"/>
      <c r="N5095" s="8"/>
      <c r="O5095" s="8"/>
      <c r="P5095" s="9"/>
      <c r="Q5095" s="8"/>
      <c r="R5095" s="8"/>
      <c r="S5095" s="9"/>
      <c r="T5095" s="8"/>
      <c r="U5095" s="8"/>
      <c r="V5095" s="9"/>
      <c r="W5095" s="8"/>
      <c r="X5095" s="8"/>
      <c r="Y5095" s="9"/>
      <c r="Z5095" s="8"/>
      <c r="AA5095" s="8"/>
      <c r="AB5095" s="9"/>
      <c r="AC5095" s="8"/>
      <c r="AD5095" s="8"/>
      <c r="AE5095" s="9"/>
      <c r="AF5095" s="8"/>
      <c r="AG5095" s="8"/>
      <c r="AH5095" s="9"/>
      <c r="AI5095" s="13"/>
      <c r="AJ5095" s="8"/>
      <c r="AK5095" s="8"/>
      <c r="AL5095" s="8"/>
      <c r="AM5095" s="3"/>
    </row>
    <row r="5096" spans="1:39" s="10" customFormat="1" ht="18.95" customHeight="1" x14ac:dyDescent="0.25">
      <c r="A5096" s="8"/>
      <c r="B5096" s="8"/>
      <c r="C5096" s="8"/>
      <c r="D5096" s="9"/>
      <c r="E5096" s="8"/>
      <c r="F5096" s="8"/>
      <c r="G5096" s="9"/>
      <c r="H5096" s="8"/>
      <c r="I5096" s="8"/>
      <c r="J5096" s="9"/>
      <c r="K5096" s="8"/>
      <c r="L5096" s="8"/>
      <c r="M5096" s="9"/>
      <c r="N5096" s="8"/>
      <c r="O5096" s="8"/>
      <c r="P5096" s="9"/>
      <c r="Q5096" s="8"/>
      <c r="R5096" s="8"/>
      <c r="S5096" s="9"/>
      <c r="T5096" s="8"/>
      <c r="U5096" s="8"/>
      <c r="V5096" s="9"/>
      <c r="W5096" s="8"/>
      <c r="X5096" s="8"/>
      <c r="Y5096" s="9"/>
      <c r="Z5096" s="8"/>
      <c r="AA5096" s="8"/>
      <c r="AB5096" s="9"/>
      <c r="AC5096" s="8"/>
      <c r="AD5096" s="8"/>
      <c r="AE5096" s="9"/>
      <c r="AF5096" s="8"/>
      <c r="AG5096" s="8"/>
      <c r="AH5096" s="9"/>
      <c r="AI5096" s="13"/>
      <c r="AJ5096" s="8"/>
      <c r="AK5096" s="8"/>
      <c r="AL5096" s="8"/>
      <c r="AM5096" s="3"/>
    </row>
    <row r="5097" spans="1:39" s="10" customFormat="1" ht="18.95" customHeight="1" x14ac:dyDescent="0.25">
      <c r="A5097" s="8"/>
      <c r="B5097" s="8"/>
      <c r="C5097" s="8"/>
      <c r="D5097" s="9"/>
      <c r="E5097" s="8"/>
      <c r="F5097" s="8"/>
      <c r="G5097" s="9"/>
      <c r="H5097" s="8"/>
      <c r="I5097" s="8"/>
      <c r="J5097" s="9"/>
      <c r="K5097" s="8"/>
      <c r="L5097" s="8"/>
      <c r="M5097" s="9"/>
      <c r="N5097" s="8"/>
      <c r="O5097" s="8"/>
      <c r="P5097" s="9"/>
      <c r="Q5097" s="8"/>
      <c r="R5097" s="8"/>
      <c r="S5097" s="9"/>
      <c r="T5097" s="8"/>
      <c r="U5097" s="8"/>
      <c r="V5097" s="9"/>
      <c r="W5097" s="8"/>
      <c r="X5097" s="8"/>
      <c r="Y5097" s="9"/>
      <c r="Z5097" s="8"/>
      <c r="AA5097" s="8"/>
      <c r="AB5097" s="9"/>
      <c r="AC5097" s="8"/>
      <c r="AD5097" s="8"/>
      <c r="AE5097" s="9"/>
      <c r="AF5097" s="8"/>
      <c r="AG5097" s="8"/>
      <c r="AH5097" s="9"/>
      <c r="AI5097" s="13"/>
      <c r="AJ5097" s="8"/>
      <c r="AK5097" s="8"/>
      <c r="AL5097" s="8"/>
      <c r="AM5097" s="3"/>
    </row>
    <row r="5098" spans="1:39" s="10" customFormat="1" ht="18.95" customHeight="1" x14ac:dyDescent="0.25">
      <c r="A5098" s="8"/>
      <c r="B5098" s="8"/>
      <c r="C5098" s="8"/>
      <c r="D5098" s="9"/>
      <c r="E5098" s="8"/>
      <c r="F5098" s="8"/>
      <c r="G5098" s="9"/>
      <c r="H5098" s="8"/>
      <c r="I5098" s="8"/>
      <c r="J5098" s="9"/>
      <c r="K5098" s="8"/>
      <c r="L5098" s="8"/>
      <c r="M5098" s="9"/>
      <c r="N5098" s="8"/>
      <c r="O5098" s="8"/>
      <c r="P5098" s="9"/>
      <c r="Q5098" s="8"/>
      <c r="R5098" s="8"/>
      <c r="S5098" s="9"/>
      <c r="T5098" s="8"/>
      <c r="U5098" s="8"/>
      <c r="V5098" s="9"/>
      <c r="W5098" s="8"/>
      <c r="X5098" s="8"/>
      <c r="Y5098" s="9"/>
      <c r="Z5098" s="8"/>
      <c r="AA5098" s="8"/>
      <c r="AB5098" s="9"/>
      <c r="AC5098" s="8"/>
      <c r="AD5098" s="8"/>
      <c r="AE5098" s="9"/>
      <c r="AF5098" s="8"/>
      <c r="AG5098" s="8"/>
      <c r="AH5098" s="9"/>
      <c r="AI5098" s="13"/>
      <c r="AJ5098" s="8"/>
      <c r="AK5098" s="8"/>
      <c r="AL5098" s="8"/>
      <c r="AM5098" s="3"/>
    </row>
    <row r="5099" spans="1:39" s="10" customFormat="1" ht="18.95" customHeight="1" x14ac:dyDescent="0.25">
      <c r="A5099" s="8"/>
      <c r="B5099" s="8"/>
      <c r="C5099" s="8"/>
      <c r="D5099" s="9"/>
      <c r="E5099" s="8"/>
      <c r="F5099" s="8"/>
      <c r="G5099" s="9"/>
      <c r="H5099" s="8"/>
      <c r="I5099" s="8"/>
      <c r="J5099" s="9"/>
      <c r="K5099" s="8"/>
      <c r="L5099" s="8"/>
      <c r="M5099" s="9"/>
      <c r="N5099" s="8"/>
      <c r="O5099" s="8"/>
      <c r="P5099" s="9"/>
      <c r="Q5099" s="8"/>
      <c r="R5099" s="8"/>
      <c r="S5099" s="9"/>
      <c r="T5099" s="8"/>
      <c r="U5099" s="8"/>
      <c r="V5099" s="9"/>
      <c r="W5099" s="8"/>
      <c r="X5099" s="8"/>
      <c r="Y5099" s="9"/>
      <c r="Z5099" s="8"/>
      <c r="AA5099" s="8"/>
      <c r="AB5099" s="9"/>
      <c r="AC5099" s="8"/>
      <c r="AD5099" s="8"/>
      <c r="AE5099" s="9"/>
      <c r="AF5099" s="8"/>
      <c r="AG5099" s="8"/>
      <c r="AH5099" s="9"/>
      <c r="AI5099" s="13"/>
      <c r="AJ5099" s="8"/>
      <c r="AK5099" s="8"/>
      <c r="AL5099" s="8"/>
      <c r="AM5099" s="3"/>
    </row>
    <row r="5100" spans="1:39" s="10" customFormat="1" ht="18.95" customHeight="1" x14ac:dyDescent="0.25">
      <c r="A5100" s="8"/>
      <c r="B5100" s="8"/>
      <c r="C5100" s="8"/>
      <c r="D5100" s="9"/>
      <c r="E5100" s="8"/>
      <c r="F5100" s="8"/>
      <c r="G5100" s="9"/>
      <c r="H5100" s="8"/>
      <c r="I5100" s="8"/>
      <c r="J5100" s="9"/>
      <c r="K5100" s="8"/>
      <c r="L5100" s="8"/>
      <c r="M5100" s="9"/>
      <c r="N5100" s="8"/>
      <c r="O5100" s="8"/>
      <c r="P5100" s="9"/>
      <c r="Q5100" s="8"/>
      <c r="R5100" s="8"/>
      <c r="S5100" s="9"/>
      <c r="T5100" s="8"/>
      <c r="U5100" s="8"/>
      <c r="V5100" s="9"/>
      <c r="W5100" s="8"/>
      <c r="X5100" s="8"/>
      <c r="Y5100" s="9"/>
      <c r="Z5100" s="8"/>
      <c r="AA5100" s="8"/>
      <c r="AB5100" s="9"/>
      <c r="AC5100" s="8"/>
      <c r="AD5100" s="8"/>
      <c r="AE5100" s="9"/>
      <c r="AF5100" s="8"/>
      <c r="AG5100" s="8"/>
      <c r="AH5100" s="9"/>
      <c r="AI5100" s="13"/>
      <c r="AJ5100" s="8"/>
      <c r="AK5100" s="8"/>
      <c r="AL5100" s="8"/>
      <c r="AM5100" s="3"/>
    </row>
    <row r="5101" spans="1:39" s="10" customFormat="1" ht="18.95" customHeight="1" x14ac:dyDescent="0.25">
      <c r="A5101" s="8"/>
      <c r="B5101" s="8"/>
      <c r="C5101" s="8"/>
      <c r="D5101" s="9"/>
      <c r="E5101" s="8"/>
      <c r="F5101" s="8"/>
      <c r="G5101" s="9"/>
      <c r="H5101" s="8"/>
      <c r="I5101" s="8"/>
      <c r="J5101" s="9"/>
      <c r="K5101" s="8"/>
      <c r="L5101" s="8"/>
      <c r="M5101" s="9"/>
      <c r="N5101" s="8"/>
      <c r="O5101" s="8"/>
      <c r="P5101" s="9"/>
      <c r="Q5101" s="8"/>
      <c r="R5101" s="8"/>
      <c r="S5101" s="9"/>
      <c r="T5101" s="8"/>
      <c r="U5101" s="8"/>
      <c r="V5101" s="9"/>
      <c r="W5101" s="8"/>
      <c r="X5101" s="8"/>
      <c r="Y5101" s="9"/>
      <c r="Z5101" s="8"/>
      <c r="AA5101" s="8"/>
      <c r="AB5101" s="9"/>
      <c r="AC5101" s="8"/>
      <c r="AD5101" s="8"/>
      <c r="AE5101" s="9"/>
      <c r="AF5101" s="8"/>
      <c r="AG5101" s="8"/>
      <c r="AH5101" s="9"/>
      <c r="AI5101" s="13"/>
      <c r="AJ5101" s="8"/>
      <c r="AK5101" s="8"/>
      <c r="AL5101" s="8"/>
      <c r="AM5101" s="3"/>
    </row>
    <row r="5102" spans="1:39" s="10" customFormat="1" ht="18.95" customHeight="1" x14ac:dyDescent="0.25">
      <c r="A5102" s="8"/>
      <c r="B5102" s="8"/>
      <c r="C5102" s="8"/>
      <c r="D5102" s="9"/>
      <c r="E5102" s="8"/>
      <c r="F5102" s="8"/>
      <c r="G5102" s="9"/>
      <c r="H5102" s="8"/>
      <c r="I5102" s="8"/>
      <c r="J5102" s="9"/>
      <c r="K5102" s="8"/>
      <c r="L5102" s="8"/>
      <c r="M5102" s="9"/>
      <c r="N5102" s="8"/>
      <c r="O5102" s="8"/>
      <c r="P5102" s="9"/>
      <c r="Q5102" s="8"/>
      <c r="R5102" s="8"/>
      <c r="S5102" s="9"/>
      <c r="T5102" s="8"/>
      <c r="U5102" s="8"/>
      <c r="V5102" s="9"/>
      <c r="W5102" s="8"/>
      <c r="X5102" s="8"/>
      <c r="Y5102" s="9"/>
      <c r="Z5102" s="8"/>
      <c r="AA5102" s="8"/>
      <c r="AB5102" s="9"/>
      <c r="AC5102" s="8"/>
      <c r="AD5102" s="8"/>
      <c r="AE5102" s="9"/>
      <c r="AF5102" s="8"/>
      <c r="AG5102" s="8"/>
      <c r="AH5102" s="9"/>
      <c r="AI5102" s="13"/>
      <c r="AJ5102" s="8"/>
      <c r="AK5102" s="8"/>
      <c r="AL5102" s="8"/>
      <c r="AM5102" s="3"/>
    </row>
    <row r="5103" spans="1:39" s="10" customFormat="1" ht="18.95" customHeight="1" x14ac:dyDescent="0.25">
      <c r="A5103" s="8"/>
      <c r="B5103" s="8"/>
      <c r="C5103" s="8"/>
      <c r="D5103" s="9"/>
      <c r="E5103" s="8"/>
      <c r="F5103" s="8"/>
      <c r="G5103" s="9"/>
      <c r="H5103" s="8"/>
      <c r="I5103" s="8"/>
      <c r="J5103" s="9"/>
      <c r="K5103" s="8"/>
      <c r="L5103" s="8"/>
      <c r="M5103" s="9"/>
      <c r="N5103" s="8"/>
      <c r="O5103" s="8"/>
      <c r="P5103" s="9"/>
      <c r="Q5103" s="8"/>
      <c r="R5103" s="8"/>
      <c r="S5103" s="9"/>
      <c r="T5103" s="8"/>
      <c r="U5103" s="8"/>
      <c r="V5103" s="9"/>
      <c r="W5103" s="8"/>
      <c r="X5103" s="8"/>
      <c r="Y5103" s="9"/>
      <c r="Z5103" s="8"/>
      <c r="AA5103" s="8"/>
      <c r="AB5103" s="9"/>
      <c r="AC5103" s="8"/>
      <c r="AD5103" s="8"/>
      <c r="AE5103" s="9"/>
      <c r="AF5103" s="8"/>
      <c r="AG5103" s="8"/>
      <c r="AH5103" s="9"/>
      <c r="AI5103" s="13"/>
      <c r="AJ5103" s="8"/>
      <c r="AK5103" s="8"/>
      <c r="AL5103" s="8"/>
      <c r="AM5103" s="3"/>
    </row>
    <row r="5104" spans="1:39" s="10" customFormat="1" ht="18.95" customHeight="1" x14ac:dyDescent="0.25">
      <c r="A5104" s="8"/>
      <c r="B5104" s="8"/>
      <c r="C5104" s="8"/>
      <c r="D5104" s="9"/>
      <c r="E5104" s="8"/>
      <c r="F5104" s="8"/>
      <c r="G5104" s="9"/>
      <c r="H5104" s="8"/>
      <c r="I5104" s="8"/>
      <c r="J5104" s="9"/>
      <c r="K5104" s="8"/>
      <c r="L5104" s="8"/>
      <c r="M5104" s="9"/>
      <c r="N5104" s="8"/>
      <c r="O5104" s="8"/>
      <c r="P5104" s="9"/>
      <c r="Q5104" s="8"/>
      <c r="R5104" s="8"/>
      <c r="S5104" s="9"/>
      <c r="T5104" s="8"/>
      <c r="U5104" s="8"/>
      <c r="V5104" s="9"/>
      <c r="W5104" s="8"/>
      <c r="X5104" s="8"/>
      <c r="Y5104" s="9"/>
      <c r="Z5104" s="8"/>
      <c r="AA5104" s="8"/>
      <c r="AB5104" s="9"/>
      <c r="AC5104" s="8"/>
      <c r="AD5104" s="8"/>
      <c r="AE5104" s="9"/>
      <c r="AF5104" s="8"/>
      <c r="AG5104" s="8"/>
      <c r="AH5104" s="9"/>
      <c r="AI5104" s="13"/>
      <c r="AJ5104" s="8"/>
      <c r="AK5104" s="8"/>
      <c r="AL5104" s="8"/>
      <c r="AM5104" s="3"/>
    </row>
    <row r="5105" spans="1:39" s="10" customFormat="1" ht="18.95" customHeight="1" x14ac:dyDescent="0.25">
      <c r="A5105" s="8"/>
      <c r="B5105" s="8"/>
      <c r="C5105" s="8"/>
      <c r="D5105" s="9"/>
      <c r="E5105" s="8"/>
      <c r="F5105" s="8"/>
      <c r="G5105" s="9"/>
      <c r="H5105" s="8"/>
      <c r="I5105" s="8"/>
      <c r="J5105" s="9"/>
      <c r="K5105" s="8"/>
      <c r="L5105" s="8"/>
      <c r="M5105" s="9"/>
      <c r="N5105" s="8"/>
      <c r="O5105" s="8"/>
      <c r="P5105" s="9"/>
      <c r="Q5105" s="8"/>
      <c r="R5105" s="8"/>
      <c r="S5105" s="9"/>
      <c r="T5105" s="8"/>
      <c r="U5105" s="8"/>
      <c r="V5105" s="9"/>
      <c r="W5105" s="8"/>
      <c r="X5105" s="8"/>
      <c r="Y5105" s="9"/>
      <c r="Z5105" s="8"/>
      <c r="AA5105" s="8"/>
      <c r="AB5105" s="9"/>
      <c r="AC5105" s="8"/>
      <c r="AD5105" s="8"/>
      <c r="AE5105" s="9"/>
      <c r="AF5105" s="8"/>
      <c r="AG5105" s="8"/>
      <c r="AH5105" s="9"/>
      <c r="AI5105" s="13"/>
      <c r="AJ5105" s="8"/>
      <c r="AK5105" s="8"/>
      <c r="AL5105" s="8"/>
      <c r="AM5105" s="3"/>
    </row>
    <row r="5106" spans="1:39" s="10" customFormat="1" ht="18.95" customHeight="1" x14ac:dyDescent="0.25">
      <c r="A5106" s="8"/>
      <c r="B5106" s="8"/>
      <c r="C5106" s="8"/>
      <c r="D5106" s="9"/>
      <c r="E5106" s="8"/>
      <c r="F5106" s="8"/>
      <c r="G5106" s="9"/>
      <c r="H5106" s="8"/>
      <c r="I5106" s="8"/>
      <c r="J5106" s="9"/>
      <c r="K5106" s="8"/>
      <c r="L5106" s="8"/>
      <c r="M5106" s="9"/>
      <c r="N5106" s="8"/>
      <c r="O5106" s="8"/>
      <c r="P5106" s="9"/>
      <c r="Q5106" s="8"/>
      <c r="R5106" s="8"/>
      <c r="S5106" s="9"/>
      <c r="T5106" s="8"/>
      <c r="U5106" s="8"/>
      <c r="V5106" s="9"/>
      <c r="W5106" s="8"/>
      <c r="X5106" s="8"/>
      <c r="Y5106" s="9"/>
      <c r="Z5106" s="8"/>
      <c r="AA5106" s="8"/>
      <c r="AB5106" s="9"/>
      <c r="AC5106" s="8"/>
      <c r="AD5106" s="8"/>
      <c r="AE5106" s="9"/>
      <c r="AF5106" s="8"/>
      <c r="AG5106" s="8"/>
      <c r="AH5106" s="9"/>
      <c r="AI5106" s="13"/>
      <c r="AJ5106" s="8"/>
      <c r="AK5106" s="8"/>
      <c r="AL5106" s="8"/>
      <c r="AM5106" s="3"/>
    </row>
    <row r="5107" spans="1:39" s="10" customFormat="1" ht="18.95" customHeight="1" x14ac:dyDescent="0.25">
      <c r="A5107" s="8"/>
      <c r="B5107" s="8"/>
      <c r="C5107" s="8"/>
      <c r="D5107" s="9"/>
      <c r="E5107" s="8"/>
      <c r="F5107" s="8"/>
      <c r="G5107" s="9"/>
      <c r="H5107" s="8"/>
      <c r="I5107" s="8"/>
      <c r="J5107" s="9"/>
      <c r="K5107" s="8"/>
      <c r="L5107" s="8"/>
      <c r="M5107" s="9"/>
      <c r="N5107" s="8"/>
      <c r="O5107" s="8"/>
      <c r="P5107" s="9"/>
      <c r="Q5107" s="8"/>
      <c r="R5107" s="8"/>
      <c r="S5107" s="9"/>
      <c r="T5107" s="8"/>
      <c r="U5107" s="8"/>
      <c r="V5107" s="9"/>
      <c r="W5107" s="8"/>
      <c r="X5107" s="8"/>
      <c r="Y5107" s="9"/>
      <c r="Z5107" s="8"/>
      <c r="AA5107" s="8"/>
      <c r="AB5107" s="9"/>
      <c r="AC5107" s="8"/>
      <c r="AD5107" s="8"/>
      <c r="AE5107" s="9"/>
      <c r="AF5107" s="8"/>
      <c r="AG5107" s="8"/>
      <c r="AH5107" s="9"/>
      <c r="AI5107" s="13"/>
      <c r="AJ5107" s="8"/>
      <c r="AK5107" s="8"/>
      <c r="AL5107" s="8"/>
      <c r="AM5107" s="3"/>
    </row>
    <row r="5108" spans="1:39" s="10" customFormat="1" ht="18.95" customHeight="1" x14ac:dyDescent="0.25">
      <c r="A5108" s="8"/>
      <c r="B5108" s="8"/>
      <c r="C5108" s="8"/>
      <c r="D5108" s="9"/>
      <c r="E5108" s="8"/>
      <c r="F5108" s="8"/>
      <c r="G5108" s="9"/>
      <c r="H5108" s="8"/>
      <c r="I5108" s="8"/>
      <c r="J5108" s="9"/>
      <c r="K5108" s="8"/>
      <c r="L5108" s="8"/>
      <c r="M5108" s="9"/>
      <c r="N5108" s="8"/>
      <c r="O5108" s="8"/>
      <c r="P5108" s="9"/>
      <c r="Q5108" s="8"/>
      <c r="R5108" s="8"/>
      <c r="S5108" s="9"/>
      <c r="T5108" s="8"/>
      <c r="U5108" s="8"/>
      <c r="V5108" s="9"/>
      <c r="W5108" s="8"/>
      <c r="X5108" s="8"/>
      <c r="Y5108" s="9"/>
      <c r="Z5108" s="8"/>
      <c r="AA5108" s="8"/>
      <c r="AB5108" s="9"/>
      <c r="AC5108" s="8"/>
      <c r="AD5108" s="8"/>
      <c r="AE5108" s="9"/>
      <c r="AF5108" s="8"/>
      <c r="AG5108" s="8"/>
      <c r="AH5108" s="9"/>
      <c r="AI5108" s="13"/>
      <c r="AJ5108" s="8"/>
      <c r="AK5108" s="8"/>
      <c r="AL5108" s="8"/>
      <c r="AM5108" s="3"/>
    </row>
    <row r="5109" spans="1:39" s="10" customFormat="1" ht="18.95" customHeight="1" x14ac:dyDescent="0.25">
      <c r="A5109" s="8"/>
      <c r="B5109" s="8"/>
      <c r="C5109" s="8"/>
      <c r="D5109" s="9"/>
      <c r="E5109" s="8"/>
      <c r="F5109" s="8"/>
      <c r="G5109" s="9"/>
      <c r="H5109" s="8"/>
      <c r="I5109" s="8"/>
      <c r="J5109" s="9"/>
      <c r="K5109" s="8"/>
      <c r="L5109" s="8"/>
      <c r="M5109" s="9"/>
      <c r="N5109" s="8"/>
      <c r="O5109" s="8"/>
      <c r="P5109" s="9"/>
      <c r="Q5109" s="8"/>
      <c r="R5109" s="8"/>
      <c r="S5109" s="9"/>
      <c r="T5109" s="8"/>
      <c r="U5109" s="8"/>
      <c r="V5109" s="9"/>
      <c r="W5109" s="8"/>
      <c r="X5109" s="8"/>
      <c r="Y5109" s="9"/>
      <c r="Z5109" s="8"/>
      <c r="AA5109" s="8"/>
      <c r="AB5109" s="9"/>
      <c r="AC5109" s="8"/>
      <c r="AD5109" s="8"/>
      <c r="AE5109" s="9"/>
      <c r="AF5109" s="8"/>
      <c r="AG5109" s="8"/>
      <c r="AH5109" s="9"/>
      <c r="AI5109" s="13"/>
      <c r="AJ5109" s="8"/>
      <c r="AK5109" s="8"/>
      <c r="AL5109" s="8"/>
      <c r="AM5109" s="3"/>
    </row>
    <row r="5110" spans="1:39" s="10" customFormat="1" ht="18.95" customHeight="1" x14ac:dyDescent="0.25">
      <c r="A5110" s="8"/>
      <c r="B5110" s="8"/>
      <c r="C5110" s="8"/>
      <c r="D5110" s="9"/>
      <c r="E5110" s="8"/>
      <c r="F5110" s="8"/>
      <c r="G5110" s="9"/>
      <c r="H5110" s="8"/>
      <c r="I5110" s="8"/>
      <c r="J5110" s="9"/>
      <c r="K5110" s="8"/>
      <c r="L5110" s="8"/>
      <c r="M5110" s="9"/>
      <c r="N5110" s="8"/>
      <c r="O5110" s="8"/>
      <c r="P5110" s="9"/>
      <c r="Q5110" s="8"/>
      <c r="R5110" s="8"/>
      <c r="S5110" s="9"/>
      <c r="T5110" s="8"/>
      <c r="U5110" s="8"/>
      <c r="V5110" s="9"/>
      <c r="W5110" s="8"/>
      <c r="X5110" s="8"/>
      <c r="Y5110" s="9"/>
      <c r="Z5110" s="8"/>
      <c r="AA5110" s="8"/>
      <c r="AB5110" s="9"/>
      <c r="AC5110" s="8"/>
      <c r="AD5110" s="8"/>
      <c r="AE5110" s="9"/>
      <c r="AF5110" s="8"/>
      <c r="AG5110" s="8"/>
      <c r="AH5110" s="9"/>
      <c r="AI5110" s="13"/>
      <c r="AJ5110" s="8"/>
      <c r="AK5110" s="8"/>
      <c r="AL5110" s="8"/>
      <c r="AM5110" s="3"/>
    </row>
    <row r="5111" spans="1:39" s="10" customFormat="1" ht="18.95" customHeight="1" x14ac:dyDescent="0.25">
      <c r="A5111" s="8"/>
      <c r="B5111" s="8"/>
      <c r="C5111" s="8"/>
      <c r="D5111" s="9"/>
      <c r="E5111" s="8"/>
      <c r="F5111" s="8"/>
      <c r="G5111" s="9"/>
      <c r="H5111" s="8"/>
      <c r="I5111" s="8"/>
      <c r="J5111" s="9"/>
      <c r="K5111" s="8"/>
      <c r="L5111" s="8"/>
      <c r="M5111" s="9"/>
      <c r="N5111" s="8"/>
      <c r="O5111" s="8"/>
      <c r="P5111" s="9"/>
      <c r="Q5111" s="8"/>
      <c r="R5111" s="8"/>
      <c r="S5111" s="9"/>
      <c r="T5111" s="8"/>
      <c r="U5111" s="8"/>
      <c r="V5111" s="9"/>
      <c r="W5111" s="8"/>
      <c r="X5111" s="8"/>
      <c r="Y5111" s="9"/>
      <c r="Z5111" s="8"/>
      <c r="AA5111" s="8"/>
      <c r="AB5111" s="9"/>
      <c r="AC5111" s="8"/>
      <c r="AD5111" s="8"/>
      <c r="AE5111" s="9"/>
      <c r="AF5111" s="8"/>
      <c r="AG5111" s="8"/>
      <c r="AH5111" s="9"/>
      <c r="AI5111" s="13"/>
      <c r="AJ5111" s="8"/>
      <c r="AK5111" s="8"/>
      <c r="AL5111" s="8"/>
      <c r="AM5111" s="3"/>
    </row>
    <row r="5112" spans="1:39" s="10" customFormat="1" ht="18.95" customHeight="1" x14ac:dyDescent="0.25">
      <c r="A5112" s="8"/>
      <c r="B5112" s="8"/>
      <c r="C5112" s="8"/>
      <c r="D5112" s="9"/>
      <c r="E5112" s="8"/>
      <c r="F5112" s="8"/>
      <c r="G5112" s="9"/>
      <c r="H5112" s="8"/>
      <c r="I5112" s="8"/>
      <c r="J5112" s="9"/>
      <c r="K5112" s="8"/>
      <c r="L5112" s="8"/>
      <c r="M5112" s="9"/>
      <c r="N5112" s="8"/>
      <c r="O5112" s="8"/>
      <c r="P5112" s="9"/>
      <c r="Q5112" s="8"/>
      <c r="R5112" s="8"/>
      <c r="S5112" s="9"/>
      <c r="T5112" s="8"/>
      <c r="U5112" s="8"/>
      <c r="V5112" s="9"/>
      <c r="W5112" s="8"/>
      <c r="X5112" s="8"/>
      <c r="Y5112" s="9"/>
      <c r="Z5112" s="8"/>
      <c r="AA5112" s="8"/>
      <c r="AB5112" s="9"/>
      <c r="AC5112" s="8"/>
      <c r="AD5112" s="8"/>
      <c r="AE5112" s="9"/>
      <c r="AF5112" s="8"/>
      <c r="AG5112" s="8"/>
      <c r="AH5112" s="9"/>
      <c r="AI5112" s="13"/>
      <c r="AJ5112" s="8"/>
      <c r="AK5112" s="8"/>
      <c r="AL5112" s="8"/>
      <c r="AM5112" s="3"/>
    </row>
    <row r="5113" spans="1:39" s="10" customFormat="1" ht="18.95" customHeight="1" x14ac:dyDescent="0.25">
      <c r="A5113" s="8"/>
      <c r="B5113" s="8"/>
      <c r="C5113" s="8"/>
      <c r="D5113" s="9"/>
      <c r="E5113" s="8"/>
      <c r="F5113" s="8"/>
      <c r="G5113" s="9"/>
      <c r="H5113" s="8"/>
      <c r="I5113" s="8"/>
      <c r="J5113" s="9"/>
      <c r="K5113" s="8"/>
      <c r="L5113" s="8"/>
      <c r="M5113" s="9"/>
      <c r="N5113" s="8"/>
      <c r="O5113" s="8"/>
      <c r="P5113" s="9"/>
      <c r="Q5113" s="8"/>
      <c r="R5113" s="8"/>
      <c r="S5113" s="9"/>
      <c r="T5113" s="8"/>
      <c r="U5113" s="8"/>
      <c r="V5113" s="9"/>
      <c r="W5113" s="8"/>
      <c r="X5113" s="8"/>
      <c r="Y5113" s="9"/>
      <c r="Z5113" s="8"/>
      <c r="AA5113" s="8"/>
      <c r="AB5113" s="9"/>
      <c r="AC5113" s="8"/>
      <c r="AD5113" s="8"/>
      <c r="AE5113" s="9"/>
      <c r="AF5113" s="8"/>
      <c r="AG5113" s="8"/>
      <c r="AH5113" s="9"/>
      <c r="AI5113" s="13"/>
      <c r="AJ5113" s="8"/>
      <c r="AK5113" s="8"/>
      <c r="AL5113" s="8"/>
      <c r="AM5113" s="3"/>
    </row>
    <row r="5114" spans="1:39" s="10" customFormat="1" ht="18.95" customHeight="1" x14ac:dyDescent="0.25">
      <c r="A5114" s="8"/>
      <c r="B5114" s="8"/>
      <c r="C5114" s="8"/>
      <c r="D5114" s="9"/>
      <c r="E5114" s="8"/>
      <c r="F5114" s="8"/>
      <c r="G5114" s="9"/>
      <c r="H5114" s="8"/>
      <c r="I5114" s="8"/>
      <c r="J5114" s="9"/>
      <c r="K5114" s="8"/>
      <c r="L5114" s="8"/>
      <c r="M5114" s="9"/>
      <c r="N5114" s="8"/>
      <c r="O5114" s="8"/>
      <c r="P5114" s="9"/>
      <c r="Q5114" s="8"/>
      <c r="R5114" s="8"/>
      <c r="S5114" s="9"/>
      <c r="T5114" s="8"/>
      <c r="U5114" s="8"/>
      <c r="V5114" s="9"/>
      <c r="W5114" s="8"/>
      <c r="X5114" s="8"/>
      <c r="Y5114" s="9"/>
      <c r="Z5114" s="8"/>
      <c r="AA5114" s="8"/>
      <c r="AB5114" s="9"/>
      <c r="AC5114" s="8"/>
      <c r="AD5114" s="8"/>
      <c r="AE5114" s="9"/>
      <c r="AF5114" s="8"/>
      <c r="AG5114" s="8"/>
      <c r="AH5114" s="9"/>
      <c r="AI5114" s="13"/>
      <c r="AJ5114" s="8"/>
      <c r="AK5114" s="8"/>
      <c r="AL5114" s="8"/>
      <c r="AM5114" s="3"/>
    </row>
    <row r="5115" spans="1:39" s="10" customFormat="1" ht="18.95" customHeight="1" x14ac:dyDescent="0.25">
      <c r="A5115" s="8"/>
      <c r="B5115" s="8"/>
      <c r="C5115" s="8"/>
      <c r="D5115" s="9"/>
      <c r="E5115" s="8"/>
      <c r="F5115" s="8"/>
      <c r="G5115" s="9"/>
      <c r="H5115" s="8"/>
      <c r="I5115" s="8"/>
      <c r="J5115" s="9"/>
      <c r="K5115" s="8"/>
      <c r="L5115" s="8"/>
      <c r="M5115" s="9"/>
      <c r="N5115" s="8"/>
      <c r="O5115" s="8"/>
      <c r="P5115" s="9"/>
      <c r="Q5115" s="8"/>
      <c r="R5115" s="8"/>
      <c r="S5115" s="9"/>
      <c r="T5115" s="8"/>
      <c r="U5115" s="8"/>
      <c r="V5115" s="9"/>
      <c r="W5115" s="8"/>
      <c r="X5115" s="8"/>
      <c r="Y5115" s="9"/>
      <c r="Z5115" s="8"/>
      <c r="AA5115" s="8"/>
      <c r="AB5115" s="9"/>
      <c r="AC5115" s="8"/>
      <c r="AD5115" s="8"/>
      <c r="AE5115" s="9"/>
      <c r="AF5115" s="8"/>
      <c r="AG5115" s="8"/>
      <c r="AH5115" s="9"/>
      <c r="AI5115" s="13"/>
      <c r="AJ5115" s="8"/>
      <c r="AK5115" s="8"/>
      <c r="AL5115" s="8"/>
      <c r="AM5115" s="3"/>
    </row>
    <row r="5116" spans="1:39" s="10" customFormat="1" ht="18.95" customHeight="1" x14ac:dyDescent="0.25">
      <c r="A5116" s="8"/>
      <c r="B5116" s="8"/>
      <c r="C5116" s="8"/>
      <c r="D5116" s="9"/>
      <c r="E5116" s="8"/>
      <c r="F5116" s="8"/>
      <c r="G5116" s="9"/>
      <c r="H5116" s="8"/>
      <c r="I5116" s="8"/>
      <c r="J5116" s="9"/>
      <c r="K5116" s="8"/>
      <c r="L5116" s="8"/>
      <c r="M5116" s="9"/>
      <c r="N5116" s="8"/>
      <c r="O5116" s="8"/>
      <c r="P5116" s="9"/>
      <c r="Q5116" s="8"/>
      <c r="R5116" s="8"/>
      <c r="S5116" s="9"/>
      <c r="T5116" s="8"/>
      <c r="U5116" s="8"/>
      <c r="V5116" s="9"/>
      <c r="W5116" s="8"/>
      <c r="X5116" s="8"/>
      <c r="Y5116" s="9"/>
      <c r="Z5116" s="8"/>
      <c r="AA5116" s="8"/>
      <c r="AB5116" s="9"/>
      <c r="AC5116" s="8"/>
      <c r="AD5116" s="8"/>
      <c r="AE5116" s="9"/>
      <c r="AF5116" s="8"/>
      <c r="AG5116" s="8"/>
      <c r="AH5116" s="9"/>
      <c r="AI5116" s="13"/>
      <c r="AJ5116" s="8"/>
      <c r="AK5116" s="8"/>
      <c r="AL5116" s="8"/>
      <c r="AM5116" s="3"/>
    </row>
    <row r="5117" spans="1:39" s="10" customFormat="1" ht="18.95" customHeight="1" x14ac:dyDescent="0.25">
      <c r="A5117" s="8"/>
      <c r="B5117" s="8"/>
      <c r="C5117" s="8"/>
      <c r="D5117" s="9"/>
      <c r="E5117" s="8"/>
      <c r="F5117" s="8"/>
      <c r="G5117" s="9"/>
      <c r="H5117" s="8"/>
      <c r="I5117" s="8"/>
      <c r="J5117" s="9"/>
      <c r="K5117" s="8"/>
      <c r="L5117" s="8"/>
      <c r="M5117" s="9"/>
      <c r="N5117" s="8"/>
      <c r="O5117" s="8"/>
      <c r="P5117" s="9"/>
      <c r="Q5117" s="8"/>
      <c r="R5117" s="8"/>
      <c r="S5117" s="9"/>
      <c r="T5117" s="8"/>
      <c r="U5117" s="8"/>
      <c r="V5117" s="9"/>
      <c r="W5117" s="8"/>
      <c r="X5117" s="8"/>
      <c r="Y5117" s="9"/>
      <c r="Z5117" s="8"/>
      <c r="AA5117" s="8"/>
      <c r="AB5117" s="9"/>
      <c r="AC5117" s="8"/>
      <c r="AD5117" s="8"/>
      <c r="AE5117" s="9"/>
      <c r="AF5117" s="8"/>
      <c r="AG5117" s="8"/>
      <c r="AH5117" s="9"/>
      <c r="AI5117" s="13"/>
      <c r="AJ5117" s="8"/>
      <c r="AK5117" s="8"/>
      <c r="AL5117" s="8"/>
      <c r="AM5117" s="3"/>
    </row>
    <row r="5118" spans="1:39" s="10" customFormat="1" ht="18.95" customHeight="1" x14ac:dyDescent="0.25">
      <c r="A5118" s="8"/>
      <c r="B5118" s="8"/>
      <c r="C5118" s="8"/>
      <c r="D5118" s="9"/>
      <c r="E5118" s="8"/>
      <c r="F5118" s="8"/>
      <c r="G5118" s="9"/>
      <c r="H5118" s="8"/>
      <c r="I5118" s="8"/>
      <c r="J5118" s="9"/>
      <c r="K5118" s="8"/>
      <c r="L5118" s="8"/>
      <c r="M5118" s="9"/>
      <c r="N5118" s="8"/>
      <c r="O5118" s="8"/>
      <c r="P5118" s="9"/>
      <c r="Q5118" s="8"/>
      <c r="R5118" s="8"/>
      <c r="S5118" s="9"/>
      <c r="T5118" s="8"/>
      <c r="U5118" s="8"/>
      <c r="V5118" s="9"/>
      <c r="W5118" s="8"/>
      <c r="X5118" s="8"/>
      <c r="Y5118" s="9"/>
      <c r="Z5118" s="8"/>
      <c r="AA5118" s="8"/>
      <c r="AB5118" s="9"/>
      <c r="AC5118" s="8"/>
      <c r="AD5118" s="8"/>
      <c r="AE5118" s="9"/>
      <c r="AF5118" s="8"/>
      <c r="AG5118" s="8"/>
      <c r="AH5118" s="9"/>
      <c r="AI5118" s="13"/>
      <c r="AJ5118" s="8"/>
      <c r="AK5118" s="8"/>
      <c r="AL5118" s="8"/>
      <c r="AM5118" s="3"/>
    </row>
    <row r="5119" spans="1:39" s="10" customFormat="1" ht="18.95" customHeight="1" x14ac:dyDescent="0.25">
      <c r="A5119" s="8"/>
      <c r="B5119" s="8"/>
      <c r="C5119" s="8"/>
      <c r="D5119" s="9"/>
      <c r="E5119" s="8"/>
      <c r="F5119" s="8"/>
      <c r="G5119" s="9"/>
      <c r="H5119" s="8"/>
      <c r="I5119" s="8"/>
      <c r="J5119" s="9"/>
      <c r="K5119" s="8"/>
      <c r="L5119" s="8"/>
      <c r="M5119" s="9"/>
      <c r="N5119" s="8"/>
      <c r="O5119" s="8"/>
      <c r="P5119" s="9"/>
      <c r="Q5119" s="8"/>
      <c r="R5119" s="8"/>
      <c r="S5119" s="9"/>
      <c r="T5119" s="8"/>
      <c r="U5119" s="8"/>
      <c r="V5119" s="9"/>
      <c r="W5119" s="8"/>
      <c r="X5119" s="8"/>
      <c r="Y5119" s="9"/>
      <c r="Z5119" s="8"/>
      <c r="AA5119" s="8"/>
      <c r="AB5119" s="9"/>
      <c r="AC5119" s="8"/>
      <c r="AD5119" s="8"/>
      <c r="AE5119" s="9"/>
      <c r="AF5119" s="8"/>
      <c r="AG5119" s="8"/>
      <c r="AH5119" s="9"/>
      <c r="AI5119" s="13"/>
      <c r="AJ5119" s="8"/>
      <c r="AK5119" s="8"/>
      <c r="AL5119" s="8"/>
      <c r="AM5119" s="3"/>
    </row>
    <row r="5120" spans="1:39" s="10" customFormat="1" ht="18.95" customHeight="1" x14ac:dyDescent="0.25">
      <c r="A5120" s="8"/>
      <c r="B5120" s="8"/>
      <c r="C5120" s="8"/>
      <c r="D5120" s="9"/>
      <c r="E5120" s="8"/>
      <c r="F5120" s="8"/>
      <c r="G5120" s="9"/>
      <c r="H5120" s="8"/>
      <c r="I5120" s="8"/>
      <c r="J5120" s="9"/>
      <c r="K5120" s="8"/>
      <c r="L5120" s="8"/>
      <c r="M5120" s="9"/>
      <c r="N5120" s="8"/>
      <c r="O5120" s="8"/>
      <c r="P5120" s="9"/>
      <c r="Q5120" s="8"/>
      <c r="R5120" s="8"/>
      <c r="S5120" s="9"/>
      <c r="T5120" s="8"/>
      <c r="U5120" s="8"/>
      <c r="V5120" s="9"/>
      <c r="W5120" s="8"/>
      <c r="X5120" s="8"/>
      <c r="Y5120" s="9"/>
      <c r="Z5120" s="8"/>
      <c r="AA5120" s="8"/>
      <c r="AB5120" s="9"/>
      <c r="AC5120" s="8"/>
      <c r="AD5120" s="8"/>
      <c r="AE5120" s="9"/>
      <c r="AF5120" s="8"/>
      <c r="AG5120" s="8"/>
      <c r="AH5120" s="9"/>
      <c r="AI5120" s="13"/>
      <c r="AJ5120" s="8"/>
      <c r="AK5120" s="8"/>
      <c r="AL5120" s="8"/>
      <c r="AM5120" s="3"/>
    </row>
    <row r="5121" spans="1:39" s="10" customFormat="1" ht="18.95" customHeight="1" x14ac:dyDescent="0.25">
      <c r="A5121" s="8"/>
      <c r="B5121" s="8"/>
      <c r="C5121" s="8"/>
      <c r="D5121" s="9"/>
      <c r="E5121" s="8"/>
      <c r="F5121" s="8"/>
      <c r="G5121" s="9"/>
      <c r="H5121" s="8"/>
      <c r="I5121" s="8"/>
      <c r="J5121" s="9"/>
      <c r="K5121" s="8"/>
      <c r="L5121" s="8"/>
      <c r="M5121" s="9"/>
      <c r="N5121" s="8"/>
      <c r="O5121" s="8"/>
      <c r="P5121" s="9"/>
      <c r="Q5121" s="8"/>
      <c r="R5121" s="8"/>
      <c r="S5121" s="9"/>
      <c r="T5121" s="8"/>
      <c r="U5121" s="8"/>
      <c r="V5121" s="9"/>
      <c r="W5121" s="8"/>
      <c r="X5121" s="8"/>
      <c r="Y5121" s="9"/>
      <c r="Z5121" s="8"/>
      <c r="AA5121" s="8"/>
      <c r="AB5121" s="9"/>
      <c r="AC5121" s="8"/>
      <c r="AD5121" s="8"/>
      <c r="AE5121" s="9"/>
      <c r="AF5121" s="8"/>
      <c r="AG5121" s="8"/>
      <c r="AH5121" s="9"/>
      <c r="AI5121" s="13"/>
      <c r="AJ5121" s="8"/>
      <c r="AK5121" s="8"/>
      <c r="AL5121" s="8"/>
      <c r="AM5121" s="3"/>
    </row>
    <row r="5122" spans="1:39" s="10" customFormat="1" ht="18.95" customHeight="1" x14ac:dyDescent="0.25">
      <c r="A5122" s="8"/>
      <c r="B5122" s="8"/>
      <c r="C5122" s="8"/>
      <c r="D5122" s="9"/>
      <c r="E5122" s="8"/>
      <c r="F5122" s="8"/>
      <c r="G5122" s="9"/>
      <c r="H5122" s="8"/>
      <c r="I5122" s="8"/>
      <c r="J5122" s="9"/>
      <c r="K5122" s="8"/>
      <c r="L5122" s="8"/>
      <c r="M5122" s="9"/>
      <c r="N5122" s="8"/>
      <c r="O5122" s="8"/>
      <c r="P5122" s="9"/>
      <c r="Q5122" s="8"/>
      <c r="R5122" s="8"/>
      <c r="S5122" s="9"/>
      <c r="T5122" s="8"/>
      <c r="U5122" s="8"/>
      <c r="V5122" s="9"/>
      <c r="W5122" s="8"/>
      <c r="X5122" s="8"/>
      <c r="Y5122" s="9"/>
      <c r="Z5122" s="8"/>
      <c r="AA5122" s="8"/>
      <c r="AB5122" s="9"/>
      <c r="AC5122" s="8"/>
      <c r="AD5122" s="8"/>
      <c r="AE5122" s="9"/>
      <c r="AF5122" s="8"/>
      <c r="AG5122" s="8"/>
      <c r="AH5122" s="9"/>
      <c r="AI5122" s="13"/>
      <c r="AJ5122" s="8"/>
      <c r="AK5122" s="8"/>
      <c r="AL5122" s="8"/>
      <c r="AM5122" s="3"/>
    </row>
    <row r="5123" spans="1:39" s="10" customFormat="1" ht="18.95" customHeight="1" x14ac:dyDescent="0.25">
      <c r="A5123" s="8"/>
      <c r="B5123" s="8"/>
      <c r="C5123" s="8"/>
      <c r="D5123" s="9"/>
      <c r="E5123" s="8"/>
      <c r="F5123" s="8"/>
      <c r="G5123" s="9"/>
      <c r="H5123" s="8"/>
      <c r="I5123" s="8"/>
      <c r="J5123" s="9"/>
      <c r="K5123" s="8"/>
      <c r="L5123" s="8"/>
      <c r="M5123" s="9"/>
      <c r="N5123" s="8"/>
      <c r="O5123" s="8"/>
      <c r="P5123" s="9"/>
      <c r="Q5123" s="8"/>
      <c r="R5123" s="8"/>
      <c r="S5123" s="9"/>
      <c r="T5123" s="8"/>
      <c r="U5123" s="8"/>
      <c r="V5123" s="9"/>
      <c r="W5123" s="8"/>
      <c r="X5123" s="8"/>
      <c r="Y5123" s="9"/>
      <c r="Z5123" s="8"/>
      <c r="AA5123" s="8"/>
      <c r="AB5123" s="9"/>
      <c r="AC5123" s="8"/>
      <c r="AD5123" s="8"/>
      <c r="AE5123" s="9"/>
      <c r="AF5123" s="8"/>
      <c r="AG5123" s="8"/>
      <c r="AH5123" s="9"/>
      <c r="AI5123" s="13"/>
      <c r="AJ5123" s="8"/>
      <c r="AK5123" s="8"/>
      <c r="AL5123" s="8"/>
      <c r="AM5123" s="3"/>
    </row>
    <row r="5124" spans="1:39" s="10" customFormat="1" ht="18.95" customHeight="1" x14ac:dyDescent="0.25">
      <c r="A5124" s="8"/>
      <c r="B5124" s="8"/>
      <c r="C5124" s="8"/>
      <c r="D5124" s="9"/>
      <c r="E5124" s="8"/>
      <c r="F5124" s="8"/>
      <c r="G5124" s="9"/>
      <c r="H5124" s="8"/>
      <c r="I5124" s="8"/>
      <c r="J5124" s="9"/>
      <c r="K5124" s="8"/>
      <c r="L5124" s="8"/>
      <c r="M5124" s="9"/>
      <c r="N5124" s="8"/>
      <c r="O5124" s="8"/>
      <c r="P5124" s="9"/>
      <c r="Q5124" s="8"/>
      <c r="R5124" s="8"/>
      <c r="S5124" s="9"/>
      <c r="T5124" s="8"/>
      <c r="U5124" s="8"/>
      <c r="V5124" s="9"/>
      <c r="W5124" s="8"/>
      <c r="X5124" s="8"/>
      <c r="Y5124" s="9"/>
      <c r="Z5124" s="8"/>
      <c r="AA5124" s="8"/>
      <c r="AB5124" s="9"/>
      <c r="AC5124" s="8"/>
      <c r="AD5124" s="8"/>
      <c r="AE5124" s="9"/>
      <c r="AF5124" s="8"/>
      <c r="AG5124" s="8"/>
      <c r="AH5124" s="9"/>
      <c r="AI5124" s="13"/>
      <c r="AJ5124" s="8"/>
      <c r="AK5124" s="8"/>
      <c r="AL5124" s="8"/>
      <c r="AM5124" s="3"/>
    </row>
    <row r="5125" spans="1:39" s="10" customFormat="1" ht="18.95" customHeight="1" x14ac:dyDescent="0.25">
      <c r="A5125" s="8"/>
      <c r="B5125" s="8"/>
      <c r="C5125" s="8"/>
      <c r="D5125" s="9"/>
      <c r="E5125" s="8"/>
      <c r="F5125" s="8"/>
      <c r="G5125" s="9"/>
      <c r="H5125" s="8"/>
      <c r="I5125" s="8"/>
      <c r="J5125" s="9"/>
      <c r="K5125" s="8"/>
      <c r="L5125" s="8"/>
      <c r="M5125" s="9"/>
      <c r="N5125" s="8"/>
      <c r="O5125" s="8"/>
      <c r="P5125" s="9"/>
      <c r="Q5125" s="8"/>
      <c r="R5125" s="8"/>
      <c r="S5125" s="9"/>
      <c r="T5125" s="8"/>
      <c r="U5125" s="8"/>
      <c r="V5125" s="9"/>
      <c r="W5125" s="8"/>
      <c r="X5125" s="8"/>
      <c r="Y5125" s="9"/>
      <c r="Z5125" s="8"/>
      <c r="AA5125" s="8"/>
      <c r="AB5125" s="9"/>
      <c r="AC5125" s="8"/>
      <c r="AD5125" s="8"/>
      <c r="AE5125" s="9"/>
      <c r="AF5125" s="8"/>
      <c r="AG5125" s="8"/>
      <c r="AH5125" s="9"/>
      <c r="AI5125" s="13"/>
      <c r="AJ5125" s="8"/>
      <c r="AK5125" s="8"/>
      <c r="AL5125" s="8"/>
      <c r="AM5125" s="3"/>
    </row>
    <row r="5126" spans="1:39" s="10" customFormat="1" ht="18.95" customHeight="1" x14ac:dyDescent="0.25">
      <c r="A5126" s="8"/>
      <c r="B5126" s="8"/>
      <c r="C5126" s="8"/>
      <c r="D5126" s="9"/>
      <c r="E5126" s="8"/>
      <c r="F5126" s="8"/>
      <c r="G5126" s="9"/>
      <c r="H5126" s="8"/>
      <c r="I5126" s="8"/>
      <c r="J5126" s="9"/>
      <c r="K5126" s="8"/>
      <c r="L5126" s="8"/>
      <c r="M5126" s="9"/>
      <c r="N5126" s="8"/>
      <c r="O5126" s="8"/>
      <c r="P5126" s="9"/>
      <c r="Q5126" s="8"/>
      <c r="R5126" s="8"/>
      <c r="S5126" s="9"/>
      <c r="T5126" s="8"/>
      <c r="U5126" s="8"/>
      <c r="V5126" s="9"/>
      <c r="W5126" s="8"/>
      <c r="X5126" s="8"/>
      <c r="Y5126" s="9"/>
      <c r="Z5126" s="8"/>
      <c r="AA5126" s="8"/>
      <c r="AB5126" s="9"/>
      <c r="AC5126" s="8"/>
      <c r="AD5126" s="8"/>
      <c r="AE5126" s="9"/>
      <c r="AF5126" s="8"/>
      <c r="AG5126" s="8"/>
      <c r="AH5126" s="9"/>
      <c r="AI5126" s="13"/>
      <c r="AJ5126" s="8"/>
      <c r="AK5126" s="8"/>
      <c r="AL5126" s="8"/>
      <c r="AM5126" s="3"/>
    </row>
    <row r="5127" spans="1:39" s="10" customFormat="1" ht="18.95" customHeight="1" x14ac:dyDescent="0.25">
      <c r="A5127" s="8"/>
      <c r="B5127" s="8"/>
      <c r="C5127" s="8"/>
      <c r="D5127" s="9"/>
      <c r="E5127" s="8"/>
      <c r="F5127" s="8"/>
      <c r="G5127" s="9"/>
      <c r="H5127" s="8"/>
      <c r="I5127" s="8"/>
      <c r="J5127" s="9"/>
      <c r="K5127" s="8"/>
      <c r="L5127" s="8"/>
      <c r="M5127" s="9"/>
      <c r="N5127" s="8"/>
      <c r="O5127" s="8"/>
      <c r="P5127" s="9"/>
      <c r="Q5127" s="8"/>
      <c r="R5127" s="8"/>
      <c r="S5127" s="9"/>
      <c r="T5127" s="8"/>
      <c r="U5127" s="8"/>
      <c r="V5127" s="9"/>
      <c r="W5127" s="8"/>
      <c r="X5127" s="8"/>
      <c r="Y5127" s="9"/>
      <c r="Z5127" s="8"/>
      <c r="AA5127" s="8"/>
      <c r="AB5127" s="9"/>
      <c r="AC5127" s="8"/>
      <c r="AD5127" s="8"/>
      <c r="AE5127" s="9"/>
      <c r="AF5127" s="8"/>
      <c r="AG5127" s="8"/>
      <c r="AH5127" s="9"/>
      <c r="AI5127" s="13"/>
      <c r="AJ5127" s="8"/>
      <c r="AK5127" s="8"/>
      <c r="AL5127" s="8"/>
      <c r="AM5127" s="3"/>
    </row>
    <row r="5128" spans="1:39" s="10" customFormat="1" ht="18.95" customHeight="1" x14ac:dyDescent="0.25">
      <c r="A5128" s="8"/>
      <c r="B5128" s="8"/>
      <c r="C5128" s="8"/>
      <c r="D5128" s="9"/>
      <c r="E5128" s="8"/>
      <c r="F5128" s="8"/>
      <c r="G5128" s="9"/>
      <c r="H5128" s="8"/>
      <c r="I5128" s="8"/>
      <c r="J5128" s="9"/>
      <c r="K5128" s="8"/>
      <c r="L5128" s="8"/>
      <c r="M5128" s="9"/>
      <c r="N5128" s="8"/>
      <c r="O5128" s="8"/>
      <c r="P5128" s="9"/>
      <c r="Q5128" s="8"/>
      <c r="R5128" s="8"/>
      <c r="S5128" s="9"/>
      <c r="T5128" s="8"/>
      <c r="U5128" s="8"/>
      <c r="V5128" s="9"/>
      <c r="W5128" s="8"/>
      <c r="X5128" s="8"/>
      <c r="Y5128" s="9"/>
      <c r="Z5128" s="8"/>
      <c r="AA5128" s="8"/>
      <c r="AB5128" s="9"/>
      <c r="AC5128" s="8"/>
      <c r="AD5128" s="8"/>
      <c r="AE5128" s="9"/>
      <c r="AF5128" s="8"/>
      <c r="AG5128" s="8"/>
      <c r="AH5128" s="9"/>
      <c r="AI5128" s="13"/>
      <c r="AJ5128" s="8"/>
      <c r="AK5128" s="8"/>
      <c r="AL5128" s="8"/>
      <c r="AM5128" s="3"/>
    </row>
    <row r="5129" spans="1:39" s="10" customFormat="1" ht="18.95" customHeight="1" x14ac:dyDescent="0.25">
      <c r="A5129" s="8"/>
      <c r="B5129" s="8"/>
      <c r="C5129" s="8"/>
      <c r="D5129" s="9"/>
      <c r="E5129" s="8"/>
      <c r="F5129" s="8"/>
      <c r="G5129" s="9"/>
      <c r="H5129" s="8"/>
      <c r="I5129" s="8"/>
      <c r="J5129" s="9"/>
      <c r="K5129" s="8"/>
      <c r="L5129" s="8"/>
      <c r="M5129" s="9"/>
      <c r="N5129" s="8"/>
      <c r="O5129" s="8"/>
      <c r="P5129" s="9"/>
      <c r="Q5129" s="8"/>
      <c r="R5129" s="8"/>
      <c r="S5129" s="9"/>
      <c r="T5129" s="8"/>
      <c r="U5129" s="8"/>
      <c r="V5129" s="9"/>
      <c r="W5129" s="8"/>
      <c r="X5129" s="8"/>
      <c r="Y5129" s="9"/>
      <c r="Z5129" s="8"/>
      <c r="AA5129" s="8"/>
      <c r="AB5129" s="9"/>
      <c r="AC5129" s="8"/>
      <c r="AD5129" s="8"/>
      <c r="AE5129" s="9"/>
      <c r="AF5129" s="8"/>
      <c r="AG5129" s="8"/>
      <c r="AH5129" s="9"/>
      <c r="AI5129" s="13"/>
      <c r="AJ5129" s="8"/>
      <c r="AK5129" s="8"/>
      <c r="AL5129" s="8"/>
      <c r="AM5129" s="3"/>
    </row>
    <row r="5130" spans="1:39" s="10" customFormat="1" ht="18.95" customHeight="1" x14ac:dyDescent="0.25">
      <c r="A5130" s="8"/>
      <c r="B5130" s="8"/>
      <c r="C5130" s="8"/>
      <c r="D5130" s="9"/>
      <c r="E5130" s="8"/>
      <c r="F5130" s="8"/>
      <c r="G5130" s="9"/>
      <c r="H5130" s="8"/>
      <c r="I5130" s="8"/>
      <c r="J5130" s="9"/>
      <c r="K5130" s="8"/>
      <c r="L5130" s="8"/>
      <c r="M5130" s="9"/>
      <c r="N5130" s="8"/>
      <c r="O5130" s="8"/>
      <c r="P5130" s="9"/>
      <c r="Q5130" s="8"/>
      <c r="R5130" s="8"/>
      <c r="S5130" s="9"/>
      <c r="T5130" s="8"/>
      <c r="U5130" s="8"/>
      <c r="V5130" s="9"/>
      <c r="W5130" s="8"/>
      <c r="X5130" s="8"/>
      <c r="Y5130" s="9"/>
      <c r="Z5130" s="8"/>
      <c r="AA5130" s="8"/>
      <c r="AB5130" s="9"/>
      <c r="AC5130" s="8"/>
      <c r="AD5130" s="8"/>
      <c r="AE5130" s="9"/>
      <c r="AF5130" s="8"/>
      <c r="AG5130" s="8"/>
      <c r="AH5130" s="9"/>
      <c r="AI5130" s="13"/>
      <c r="AJ5130" s="8"/>
      <c r="AK5130" s="8"/>
      <c r="AL5130" s="8"/>
      <c r="AM5130" s="3"/>
    </row>
    <row r="5131" spans="1:39" s="10" customFormat="1" ht="18.95" customHeight="1" x14ac:dyDescent="0.25">
      <c r="A5131" s="8"/>
      <c r="B5131" s="8"/>
      <c r="C5131" s="8"/>
      <c r="D5131" s="9"/>
      <c r="E5131" s="8"/>
      <c r="F5131" s="8"/>
      <c r="G5131" s="9"/>
      <c r="H5131" s="8"/>
      <c r="I5131" s="8"/>
      <c r="J5131" s="9"/>
      <c r="K5131" s="8"/>
      <c r="L5131" s="8"/>
      <c r="M5131" s="9"/>
      <c r="N5131" s="8"/>
      <c r="O5131" s="8"/>
      <c r="P5131" s="9"/>
      <c r="Q5131" s="8"/>
      <c r="R5131" s="8"/>
      <c r="S5131" s="9"/>
      <c r="T5131" s="8"/>
      <c r="U5131" s="8"/>
      <c r="V5131" s="9"/>
      <c r="W5131" s="8"/>
      <c r="X5131" s="8"/>
      <c r="Y5131" s="9"/>
      <c r="Z5131" s="8"/>
      <c r="AA5131" s="8"/>
      <c r="AB5131" s="9"/>
      <c r="AC5131" s="8"/>
      <c r="AD5131" s="8"/>
      <c r="AE5131" s="9"/>
      <c r="AF5131" s="8"/>
      <c r="AG5131" s="8"/>
      <c r="AH5131" s="9"/>
      <c r="AI5131" s="13"/>
      <c r="AJ5131" s="8"/>
      <c r="AK5131" s="8"/>
      <c r="AL5131" s="8"/>
      <c r="AM5131" s="3"/>
    </row>
    <row r="5132" spans="1:39" s="10" customFormat="1" ht="18.95" customHeight="1" x14ac:dyDescent="0.25">
      <c r="A5132" s="8"/>
      <c r="B5132" s="8"/>
      <c r="C5132" s="8"/>
      <c r="D5132" s="9"/>
      <c r="E5132" s="8"/>
      <c r="F5132" s="8"/>
      <c r="G5132" s="9"/>
      <c r="H5132" s="8"/>
      <c r="I5132" s="8"/>
      <c r="J5132" s="9"/>
      <c r="K5132" s="8"/>
      <c r="L5132" s="8"/>
      <c r="M5132" s="9"/>
      <c r="N5132" s="8"/>
      <c r="O5132" s="8"/>
      <c r="P5132" s="9"/>
      <c r="Q5132" s="8"/>
      <c r="R5132" s="8"/>
      <c r="S5132" s="9"/>
      <c r="T5132" s="8"/>
      <c r="U5132" s="8"/>
      <c r="V5132" s="9"/>
      <c r="W5132" s="8"/>
      <c r="X5132" s="8"/>
      <c r="Y5132" s="9"/>
      <c r="Z5132" s="8"/>
      <c r="AA5132" s="8"/>
      <c r="AB5132" s="9"/>
      <c r="AC5132" s="8"/>
      <c r="AD5132" s="8"/>
      <c r="AE5132" s="9"/>
      <c r="AF5132" s="8"/>
      <c r="AG5132" s="8"/>
      <c r="AH5132" s="9"/>
      <c r="AI5132" s="13"/>
      <c r="AJ5132" s="8"/>
      <c r="AK5132" s="8"/>
      <c r="AL5132" s="8"/>
      <c r="AM5132" s="3"/>
    </row>
    <row r="5133" spans="1:39" s="10" customFormat="1" ht="18.95" customHeight="1" x14ac:dyDescent="0.25">
      <c r="A5133" s="8"/>
      <c r="B5133" s="8"/>
      <c r="C5133" s="8"/>
      <c r="D5133" s="9"/>
      <c r="E5133" s="8"/>
      <c r="F5133" s="8"/>
      <c r="G5133" s="9"/>
      <c r="H5133" s="8"/>
      <c r="I5133" s="8"/>
      <c r="J5133" s="9"/>
      <c r="K5133" s="8"/>
      <c r="L5133" s="8"/>
      <c r="M5133" s="9"/>
      <c r="N5133" s="8"/>
      <c r="O5133" s="8"/>
      <c r="P5133" s="9"/>
      <c r="Q5133" s="8"/>
      <c r="R5133" s="8"/>
      <c r="S5133" s="9"/>
      <c r="T5133" s="8"/>
      <c r="U5133" s="8"/>
      <c r="V5133" s="9"/>
      <c r="W5133" s="8"/>
      <c r="X5133" s="8"/>
      <c r="Y5133" s="9"/>
      <c r="Z5133" s="8"/>
      <c r="AA5133" s="8"/>
      <c r="AB5133" s="9"/>
      <c r="AC5133" s="8"/>
      <c r="AD5133" s="8"/>
      <c r="AE5133" s="9"/>
      <c r="AF5133" s="8"/>
      <c r="AG5133" s="8"/>
      <c r="AH5133" s="9"/>
      <c r="AI5133" s="13"/>
      <c r="AJ5133" s="8"/>
      <c r="AK5133" s="8"/>
      <c r="AL5133" s="8"/>
      <c r="AM5133" s="3"/>
    </row>
    <row r="5134" spans="1:39" s="10" customFormat="1" ht="18.95" customHeight="1" x14ac:dyDescent="0.25">
      <c r="A5134" s="8"/>
      <c r="B5134" s="8"/>
      <c r="C5134" s="8"/>
      <c r="D5134" s="9"/>
      <c r="E5134" s="8"/>
      <c r="F5134" s="8"/>
      <c r="G5134" s="9"/>
      <c r="H5134" s="8"/>
      <c r="I5134" s="8"/>
      <c r="J5134" s="9"/>
      <c r="K5134" s="8"/>
      <c r="L5134" s="8"/>
      <c r="M5134" s="9"/>
      <c r="N5134" s="8"/>
      <c r="O5134" s="8"/>
      <c r="P5134" s="9"/>
      <c r="Q5134" s="8"/>
      <c r="R5134" s="8"/>
      <c r="S5134" s="9"/>
      <c r="T5134" s="8"/>
      <c r="U5134" s="8"/>
      <c r="V5134" s="9"/>
      <c r="W5134" s="8"/>
      <c r="X5134" s="8"/>
      <c r="Y5134" s="9"/>
      <c r="Z5134" s="8"/>
      <c r="AA5134" s="8"/>
      <c r="AB5134" s="9"/>
      <c r="AC5134" s="8"/>
      <c r="AD5134" s="8"/>
      <c r="AE5134" s="9"/>
      <c r="AF5134" s="8"/>
      <c r="AG5134" s="8"/>
      <c r="AH5134" s="9"/>
      <c r="AI5134" s="13"/>
      <c r="AJ5134" s="8"/>
      <c r="AK5134" s="8"/>
      <c r="AL5134" s="8"/>
      <c r="AM5134" s="3"/>
    </row>
    <row r="5135" spans="1:39" s="10" customFormat="1" ht="18.95" customHeight="1" x14ac:dyDescent="0.25">
      <c r="A5135" s="8"/>
      <c r="B5135" s="8"/>
      <c r="C5135" s="8"/>
      <c r="D5135" s="9"/>
      <c r="E5135" s="8"/>
      <c r="F5135" s="8"/>
      <c r="G5135" s="9"/>
      <c r="H5135" s="8"/>
      <c r="I5135" s="8"/>
      <c r="J5135" s="9"/>
      <c r="K5135" s="8"/>
      <c r="L5135" s="8"/>
      <c r="M5135" s="9"/>
      <c r="N5135" s="8"/>
      <c r="O5135" s="8"/>
      <c r="P5135" s="9"/>
      <c r="Q5135" s="8"/>
      <c r="R5135" s="8"/>
      <c r="S5135" s="9"/>
      <c r="T5135" s="8"/>
      <c r="U5135" s="8"/>
      <c r="V5135" s="9"/>
      <c r="W5135" s="8"/>
      <c r="X5135" s="8"/>
      <c r="Y5135" s="9"/>
      <c r="Z5135" s="8"/>
      <c r="AA5135" s="8"/>
      <c r="AB5135" s="9"/>
      <c r="AC5135" s="8"/>
      <c r="AD5135" s="8"/>
      <c r="AE5135" s="9"/>
      <c r="AF5135" s="8"/>
      <c r="AG5135" s="8"/>
      <c r="AH5135" s="9"/>
      <c r="AI5135" s="13"/>
      <c r="AJ5135" s="8"/>
      <c r="AK5135" s="8"/>
      <c r="AL5135" s="8"/>
      <c r="AM5135" s="3"/>
    </row>
    <row r="5136" spans="1:39" s="10" customFormat="1" ht="18.95" customHeight="1" x14ac:dyDescent="0.25">
      <c r="A5136" s="8"/>
      <c r="B5136" s="8"/>
      <c r="C5136" s="8"/>
      <c r="D5136" s="9"/>
      <c r="E5136" s="8"/>
      <c r="F5136" s="8"/>
      <c r="G5136" s="9"/>
      <c r="H5136" s="8"/>
      <c r="I5136" s="8"/>
      <c r="J5136" s="9"/>
      <c r="K5136" s="8"/>
      <c r="L5136" s="8"/>
      <c r="M5136" s="9"/>
      <c r="N5136" s="8"/>
      <c r="O5136" s="8"/>
      <c r="P5136" s="9"/>
      <c r="Q5136" s="8"/>
      <c r="R5136" s="8"/>
      <c r="S5136" s="9"/>
      <c r="T5136" s="8"/>
      <c r="U5136" s="8"/>
      <c r="V5136" s="9"/>
      <c r="W5136" s="8"/>
      <c r="X5136" s="8"/>
      <c r="Y5136" s="9"/>
      <c r="Z5136" s="8"/>
      <c r="AA5136" s="8"/>
      <c r="AB5136" s="9"/>
      <c r="AC5136" s="8"/>
      <c r="AD5136" s="8"/>
      <c r="AE5136" s="9"/>
      <c r="AF5136" s="8"/>
      <c r="AG5136" s="8"/>
      <c r="AH5136" s="9"/>
      <c r="AI5136" s="13"/>
      <c r="AJ5136" s="8"/>
      <c r="AK5136" s="8"/>
      <c r="AL5136" s="8"/>
      <c r="AM5136" s="3"/>
    </row>
    <row r="5137" spans="1:39" s="10" customFormat="1" ht="18.95" customHeight="1" x14ac:dyDescent="0.25">
      <c r="A5137" s="8"/>
      <c r="B5137" s="8"/>
      <c r="C5137" s="8"/>
      <c r="D5137" s="9"/>
      <c r="E5137" s="8"/>
      <c r="F5137" s="8"/>
      <c r="G5137" s="9"/>
      <c r="H5137" s="8"/>
      <c r="I5137" s="8"/>
      <c r="J5137" s="9"/>
      <c r="K5137" s="8"/>
      <c r="L5137" s="8"/>
      <c r="M5137" s="9"/>
      <c r="N5137" s="8"/>
      <c r="O5137" s="8"/>
      <c r="P5137" s="9"/>
      <c r="Q5137" s="8"/>
      <c r="R5137" s="8"/>
      <c r="S5137" s="9"/>
      <c r="T5137" s="8"/>
      <c r="U5137" s="8"/>
      <c r="V5137" s="9"/>
      <c r="W5137" s="8"/>
      <c r="X5137" s="8"/>
      <c r="Y5137" s="9"/>
      <c r="Z5137" s="8"/>
      <c r="AA5137" s="8"/>
      <c r="AB5137" s="9"/>
      <c r="AC5137" s="8"/>
      <c r="AD5137" s="8"/>
      <c r="AE5137" s="9"/>
      <c r="AF5137" s="8"/>
      <c r="AG5137" s="8"/>
      <c r="AH5137" s="9"/>
      <c r="AI5137" s="13"/>
      <c r="AJ5137" s="8"/>
      <c r="AK5137" s="8"/>
      <c r="AL5137" s="8"/>
      <c r="AM5137" s="3"/>
    </row>
    <row r="5138" spans="1:39" s="10" customFormat="1" ht="18.95" customHeight="1" x14ac:dyDescent="0.25">
      <c r="A5138" s="8"/>
      <c r="B5138" s="8"/>
      <c r="C5138" s="8"/>
      <c r="D5138" s="9"/>
      <c r="E5138" s="8"/>
      <c r="F5138" s="8"/>
      <c r="G5138" s="9"/>
      <c r="H5138" s="8"/>
      <c r="I5138" s="8"/>
      <c r="J5138" s="9"/>
      <c r="K5138" s="8"/>
      <c r="L5138" s="8"/>
      <c r="M5138" s="9"/>
      <c r="N5138" s="8"/>
      <c r="O5138" s="8"/>
      <c r="P5138" s="9"/>
      <c r="Q5138" s="8"/>
      <c r="R5138" s="8"/>
      <c r="S5138" s="9"/>
      <c r="T5138" s="8"/>
      <c r="U5138" s="8"/>
      <c r="V5138" s="9"/>
      <c r="W5138" s="8"/>
      <c r="X5138" s="8"/>
      <c r="Y5138" s="9"/>
      <c r="Z5138" s="8"/>
      <c r="AA5138" s="8"/>
      <c r="AB5138" s="9"/>
      <c r="AC5138" s="8"/>
      <c r="AD5138" s="8"/>
      <c r="AE5138" s="9"/>
      <c r="AF5138" s="8"/>
      <c r="AG5138" s="8"/>
      <c r="AH5138" s="9"/>
      <c r="AI5138" s="13"/>
      <c r="AJ5138" s="8"/>
      <c r="AK5138" s="8"/>
      <c r="AL5138" s="8"/>
      <c r="AM5138" s="3"/>
    </row>
    <row r="5139" spans="1:39" s="10" customFormat="1" ht="18.95" customHeight="1" x14ac:dyDescent="0.25">
      <c r="A5139" s="8"/>
      <c r="B5139" s="8"/>
      <c r="C5139" s="8"/>
      <c r="D5139" s="9"/>
      <c r="E5139" s="8"/>
      <c r="F5139" s="8"/>
      <c r="G5139" s="9"/>
      <c r="H5139" s="8"/>
      <c r="I5139" s="8"/>
      <c r="J5139" s="9"/>
      <c r="K5139" s="8"/>
      <c r="L5139" s="8"/>
      <c r="M5139" s="9"/>
      <c r="N5139" s="8"/>
      <c r="O5139" s="8"/>
      <c r="P5139" s="9"/>
      <c r="Q5139" s="8"/>
      <c r="R5139" s="8"/>
      <c r="S5139" s="9"/>
      <c r="T5139" s="8"/>
      <c r="U5139" s="8"/>
      <c r="V5139" s="9"/>
      <c r="W5139" s="8"/>
      <c r="X5139" s="8"/>
      <c r="Y5139" s="9"/>
      <c r="Z5139" s="8"/>
      <c r="AA5139" s="8"/>
      <c r="AB5139" s="9"/>
      <c r="AC5139" s="8"/>
      <c r="AD5139" s="8"/>
      <c r="AE5139" s="9"/>
      <c r="AF5139" s="8"/>
      <c r="AG5139" s="8"/>
      <c r="AH5139" s="9"/>
      <c r="AI5139" s="13"/>
      <c r="AJ5139" s="8"/>
      <c r="AK5139" s="8"/>
      <c r="AL5139" s="8"/>
      <c r="AM5139" s="3"/>
    </row>
    <row r="5140" spans="1:39" s="10" customFormat="1" ht="18.95" customHeight="1" x14ac:dyDescent="0.25">
      <c r="A5140" s="8"/>
      <c r="B5140" s="8"/>
      <c r="C5140" s="8"/>
      <c r="D5140" s="9"/>
      <c r="E5140" s="8"/>
      <c r="F5140" s="8"/>
      <c r="G5140" s="9"/>
      <c r="H5140" s="8"/>
      <c r="I5140" s="8"/>
      <c r="J5140" s="9"/>
      <c r="K5140" s="8"/>
      <c r="L5140" s="8"/>
      <c r="M5140" s="9"/>
      <c r="N5140" s="8"/>
      <c r="O5140" s="8"/>
      <c r="P5140" s="9"/>
      <c r="Q5140" s="8"/>
      <c r="R5140" s="8"/>
      <c r="S5140" s="9"/>
      <c r="T5140" s="8"/>
      <c r="U5140" s="8"/>
      <c r="V5140" s="9"/>
      <c r="W5140" s="8"/>
      <c r="X5140" s="8"/>
      <c r="Y5140" s="9"/>
      <c r="Z5140" s="8"/>
      <c r="AA5140" s="8"/>
      <c r="AB5140" s="9"/>
      <c r="AC5140" s="8"/>
      <c r="AD5140" s="8"/>
      <c r="AE5140" s="9"/>
      <c r="AF5140" s="8"/>
      <c r="AG5140" s="8"/>
      <c r="AH5140" s="9"/>
      <c r="AI5140" s="13"/>
      <c r="AJ5140" s="8"/>
      <c r="AK5140" s="8"/>
      <c r="AL5140" s="8"/>
      <c r="AM5140" s="3"/>
    </row>
    <row r="5141" spans="1:39" s="10" customFormat="1" ht="18.95" customHeight="1" x14ac:dyDescent="0.25">
      <c r="A5141" s="8"/>
      <c r="B5141" s="8"/>
      <c r="C5141" s="8"/>
      <c r="D5141" s="9"/>
      <c r="E5141" s="8"/>
      <c r="F5141" s="8"/>
      <c r="G5141" s="9"/>
      <c r="H5141" s="8"/>
      <c r="I5141" s="8"/>
      <c r="J5141" s="9"/>
      <c r="K5141" s="8"/>
      <c r="L5141" s="8"/>
      <c r="M5141" s="9"/>
      <c r="N5141" s="8"/>
      <c r="O5141" s="8"/>
      <c r="P5141" s="9"/>
      <c r="Q5141" s="8"/>
      <c r="R5141" s="8"/>
      <c r="S5141" s="9"/>
      <c r="T5141" s="8"/>
      <c r="U5141" s="8"/>
      <c r="V5141" s="9"/>
      <c r="W5141" s="8"/>
      <c r="X5141" s="8"/>
      <c r="Y5141" s="9"/>
      <c r="Z5141" s="8"/>
      <c r="AA5141" s="8"/>
      <c r="AB5141" s="9"/>
      <c r="AC5141" s="8"/>
      <c r="AD5141" s="8"/>
      <c r="AE5141" s="9"/>
      <c r="AF5141" s="8"/>
      <c r="AG5141" s="8"/>
      <c r="AH5141" s="9"/>
      <c r="AI5141" s="13"/>
      <c r="AJ5141" s="8"/>
      <c r="AK5141" s="8"/>
      <c r="AL5141" s="8"/>
      <c r="AM5141" s="3"/>
    </row>
    <row r="5142" spans="1:39" s="10" customFormat="1" ht="18.95" customHeight="1" x14ac:dyDescent="0.25">
      <c r="A5142" s="8"/>
      <c r="B5142" s="8"/>
      <c r="C5142" s="8"/>
      <c r="D5142" s="9"/>
      <c r="E5142" s="8"/>
      <c r="F5142" s="8"/>
      <c r="G5142" s="9"/>
      <c r="H5142" s="8"/>
      <c r="I5142" s="8"/>
      <c r="J5142" s="9"/>
      <c r="K5142" s="8"/>
      <c r="L5142" s="8"/>
      <c r="M5142" s="9"/>
      <c r="N5142" s="8"/>
      <c r="O5142" s="8"/>
      <c r="P5142" s="9"/>
      <c r="Q5142" s="8"/>
      <c r="R5142" s="8"/>
      <c r="S5142" s="9"/>
      <c r="T5142" s="8"/>
      <c r="U5142" s="8"/>
      <c r="V5142" s="9"/>
      <c r="W5142" s="8"/>
      <c r="X5142" s="8"/>
      <c r="Y5142" s="9"/>
      <c r="Z5142" s="8"/>
      <c r="AA5142" s="8"/>
      <c r="AB5142" s="9"/>
      <c r="AC5142" s="8"/>
      <c r="AD5142" s="8"/>
      <c r="AE5142" s="9"/>
      <c r="AF5142" s="8"/>
      <c r="AG5142" s="8"/>
      <c r="AH5142" s="9"/>
      <c r="AI5142" s="13"/>
      <c r="AJ5142" s="8"/>
      <c r="AK5142" s="8"/>
      <c r="AL5142" s="8"/>
      <c r="AM5142" s="3"/>
    </row>
    <row r="5143" spans="1:39" s="10" customFormat="1" ht="18.95" customHeight="1" x14ac:dyDescent="0.25">
      <c r="A5143" s="8"/>
      <c r="B5143" s="8"/>
      <c r="C5143" s="8"/>
      <c r="D5143" s="9"/>
      <c r="E5143" s="8"/>
      <c r="F5143" s="8"/>
      <c r="G5143" s="9"/>
      <c r="H5143" s="8"/>
      <c r="I5143" s="8"/>
      <c r="J5143" s="9"/>
      <c r="K5143" s="8"/>
      <c r="L5143" s="8"/>
      <c r="M5143" s="9"/>
      <c r="N5143" s="8"/>
      <c r="O5143" s="8"/>
      <c r="P5143" s="9"/>
      <c r="Q5143" s="8"/>
      <c r="R5143" s="8"/>
      <c r="S5143" s="9"/>
      <c r="T5143" s="8"/>
      <c r="U5143" s="8"/>
      <c r="V5143" s="9"/>
      <c r="W5143" s="8"/>
      <c r="X5143" s="8"/>
      <c r="Y5143" s="9"/>
      <c r="Z5143" s="8"/>
      <c r="AA5143" s="8"/>
      <c r="AB5143" s="9"/>
      <c r="AC5143" s="8"/>
      <c r="AD5143" s="8"/>
      <c r="AE5143" s="9"/>
      <c r="AF5143" s="8"/>
      <c r="AG5143" s="8"/>
      <c r="AH5143" s="9"/>
      <c r="AI5143" s="13"/>
      <c r="AJ5143" s="8"/>
      <c r="AK5143" s="8"/>
      <c r="AL5143" s="8"/>
      <c r="AM5143" s="3"/>
    </row>
    <row r="5144" spans="1:39" s="10" customFormat="1" ht="18.95" customHeight="1" x14ac:dyDescent="0.25">
      <c r="A5144" s="8"/>
      <c r="B5144" s="8"/>
      <c r="C5144" s="8"/>
      <c r="D5144" s="9"/>
      <c r="E5144" s="8"/>
      <c r="F5144" s="8"/>
      <c r="G5144" s="9"/>
      <c r="H5144" s="8"/>
      <c r="I5144" s="8"/>
      <c r="J5144" s="9"/>
      <c r="K5144" s="8"/>
      <c r="L5144" s="8"/>
      <c r="M5144" s="9"/>
      <c r="N5144" s="8"/>
      <c r="O5144" s="8"/>
      <c r="P5144" s="9"/>
      <c r="Q5144" s="8"/>
      <c r="R5144" s="8"/>
      <c r="S5144" s="9"/>
      <c r="T5144" s="8"/>
      <c r="U5144" s="8"/>
      <c r="V5144" s="9"/>
      <c r="W5144" s="8"/>
      <c r="X5144" s="8"/>
      <c r="Y5144" s="9"/>
      <c r="Z5144" s="8"/>
      <c r="AA5144" s="8"/>
      <c r="AB5144" s="9"/>
      <c r="AC5144" s="8"/>
      <c r="AD5144" s="8"/>
      <c r="AE5144" s="9"/>
      <c r="AF5144" s="8"/>
      <c r="AG5144" s="8"/>
      <c r="AH5144" s="9"/>
      <c r="AI5144" s="13"/>
      <c r="AJ5144" s="8"/>
      <c r="AK5144" s="8"/>
      <c r="AL5144" s="8"/>
      <c r="AM5144" s="3"/>
    </row>
    <row r="5145" spans="1:39" s="10" customFormat="1" ht="18.95" customHeight="1" x14ac:dyDescent="0.25">
      <c r="A5145" s="8"/>
      <c r="B5145" s="8"/>
      <c r="C5145" s="8"/>
      <c r="D5145" s="9"/>
      <c r="E5145" s="8"/>
      <c r="F5145" s="8"/>
      <c r="G5145" s="9"/>
      <c r="H5145" s="8"/>
      <c r="I5145" s="8"/>
      <c r="J5145" s="9"/>
      <c r="K5145" s="8"/>
      <c r="L5145" s="8"/>
      <c r="M5145" s="9"/>
      <c r="N5145" s="8"/>
      <c r="O5145" s="8"/>
      <c r="P5145" s="9"/>
      <c r="Q5145" s="8"/>
      <c r="R5145" s="8"/>
      <c r="S5145" s="9"/>
      <c r="T5145" s="8"/>
      <c r="U5145" s="8"/>
      <c r="V5145" s="9"/>
      <c r="W5145" s="8"/>
      <c r="X5145" s="8"/>
      <c r="Y5145" s="9"/>
      <c r="Z5145" s="8"/>
      <c r="AA5145" s="8"/>
      <c r="AB5145" s="9"/>
      <c r="AC5145" s="8"/>
      <c r="AD5145" s="8"/>
      <c r="AE5145" s="9"/>
      <c r="AF5145" s="8"/>
      <c r="AG5145" s="8"/>
      <c r="AH5145" s="9"/>
      <c r="AI5145" s="13"/>
      <c r="AJ5145" s="8"/>
      <c r="AK5145" s="8"/>
      <c r="AL5145" s="8"/>
      <c r="AM5145" s="3"/>
    </row>
    <row r="5146" spans="1:39" s="10" customFormat="1" ht="18.95" customHeight="1" x14ac:dyDescent="0.25">
      <c r="A5146" s="8"/>
      <c r="B5146" s="8"/>
      <c r="C5146" s="8"/>
      <c r="D5146" s="9"/>
      <c r="E5146" s="8"/>
      <c r="F5146" s="8"/>
      <c r="G5146" s="9"/>
      <c r="H5146" s="8"/>
      <c r="I5146" s="8"/>
      <c r="J5146" s="9"/>
      <c r="K5146" s="8"/>
      <c r="L5146" s="8"/>
      <c r="M5146" s="9"/>
      <c r="N5146" s="8"/>
      <c r="O5146" s="8"/>
      <c r="P5146" s="9"/>
      <c r="Q5146" s="8"/>
      <c r="R5146" s="8"/>
      <c r="S5146" s="9"/>
      <c r="T5146" s="8"/>
      <c r="U5146" s="8"/>
      <c r="V5146" s="9"/>
      <c r="W5146" s="8"/>
      <c r="X5146" s="8"/>
      <c r="Y5146" s="9"/>
      <c r="Z5146" s="8"/>
      <c r="AA5146" s="8"/>
      <c r="AB5146" s="9"/>
      <c r="AC5146" s="8"/>
      <c r="AD5146" s="8"/>
      <c r="AE5146" s="9"/>
      <c r="AF5146" s="8"/>
      <c r="AG5146" s="8"/>
      <c r="AH5146" s="9"/>
      <c r="AI5146" s="13"/>
      <c r="AJ5146" s="8"/>
      <c r="AK5146" s="8"/>
      <c r="AL5146" s="8"/>
      <c r="AM5146" s="3"/>
    </row>
    <row r="5147" spans="1:39" s="10" customFormat="1" ht="18.95" customHeight="1" x14ac:dyDescent="0.25">
      <c r="A5147" s="8"/>
      <c r="B5147" s="8"/>
      <c r="C5147" s="8"/>
      <c r="D5147" s="9"/>
      <c r="E5147" s="8"/>
      <c r="F5147" s="8"/>
      <c r="G5147" s="9"/>
      <c r="H5147" s="8"/>
      <c r="I5147" s="8"/>
      <c r="J5147" s="9"/>
      <c r="K5147" s="8"/>
      <c r="L5147" s="8"/>
      <c r="M5147" s="9"/>
      <c r="N5147" s="8"/>
      <c r="O5147" s="8"/>
      <c r="P5147" s="9"/>
      <c r="Q5147" s="8"/>
      <c r="R5147" s="8"/>
      <c r="S5147" s="9"/>
      <c r="T5147" s="8"/>
      <c r="U5147" s="8"/>
      <c r="V5147" s="9"/>
      <c r="W5147" s="8"/>
      <c r="X5147" s="8"/>
      <c r="Y5147" s="9"/>
      <c r="Z5147" s="8"/>
      <c r="AA5147" s="8"/>
      <c r="AB5147" s="9"/>
      <c r="AC5147" s="8"/>
      <c r="AD5147" s="8"/>
      <c r="AE5147" s="9"/>
      <c r="AF5147" s="8"/>
      <c r="AG5147" s="8"/>
      <c r="AH5147" s="9"/>
      <c r="AI5147" s="13"/>
      <c r="AJ5147" s="8"/>
      <c r="AK5147" s="8"/>
      <c r="AL5147" s="8"/>
      <c r="AM5147" s="3"/>
    </row>
    <row r="5148" spans="1:39" s="10" customFormat="1" ht="18.95" customHeight="1" x14ac:dyDescent="0.25">
      <c r="A5148" s="8"/>
      <c r="B5148" s="8"/>
      <c r="C5148" s="8"/>
      <c r="D5148" s="9"/>
      <c r="E5148" s="8"/>
      <c r="F5148" s="8"/>
      <c r="G5148" s="9"/>
      <c r="H5148" s="8"/>
      <c r="I5148" s="8"/>
      <c r="J5148" s="9"/>
      <c r="K5148" s="8"/>
      <c r="L5148" s="8"/>
      <c r="M5148" s="9"/>
      <c r="N5148" s="8"/>
      <c r="O5148" s="8"/>
      <c r="P5148" s="9"/>
      <c r="Q5148" s="8"/>
      <c r="R5148" s="8"/>
      <c r="S5148" s="9"/>
      <c r="T5148" s="8"/>
      <c r="U5148" s="8"/>
      <c r="V5148" s="9"/>
      <c r="W5148" s="8"/>
      <c r="X5148" s="8"/>
      <c r="Y5148" s="9"/>
      <c r="Z5148" s="8"/>
      <c r="AA5148" s="8"/>
      <c r="AB5148" s="9"/>
      <c r="AC5148" s="8"/>
      <c r="AD5148" s="8"/>
      <c r="AE5148" s="9"/>
      <c r="AF5148" s="8"/>
      <c r="AG5148" s="8"/>
      <c r="AH5148" s="9"/>
      <c r="AI5148" s="13"/>
      <c r="AJ5148" s="8"/>
      <c r="AK5148" s="8"/>
      <c r="AL5148" s="8"/>
      <c r="AM5148" s="3"/>
    </row>
    <row r="5149" spans="1:39" s="10" customFormat="1" ht="18.95" customHeight="1" x14ac:dyDescent="0.25">
      <c r="A5149" s="8"/>
      <c r="B5149" s="8"/>
      <c r="C5149" s="8"/>
      <c r="D5149" s="9"/>
      <c r="E5149" s="8"/>
      <c r="F5149" s="8"/>
      <c r="G5149" s="9"/>
      <c r="H5149" s="8"/>
      <c r="I5149" s="8"/>
      <c r="J5149" s="9"/>
      <c r="K5149" s="8"/>
      <c r="L5149" s="8"/>
      <c r="M5149" s="9"/>
      <c r="N5149" s="8"/>
      <c r="O5149" s="8"/>
      <c r="P5149" s="9"/>
      <c r="Q5149" s="8"/>
      <c r="R5149" s="8"/>
      <c r="S5149" s="9"/>
      <c r="T5149" s="8"/>
      <c r="U5149" s="8"/>
      <c r="V5149" s="9"/>
      <c r="W5149" s="8"/>
      <c r="X5149" s="8"/>
      <c r="Y5149" s="9"/>
      <c r="Z5149" s="8"/>
      <c r="AA5149" s="8"/>
      <c r="AB5149" s="9"/>
      <c r="AC5149" s="8"/>
      <c r="AD5149" s="8"/>
      <c r="AE5149" s="9"/>
      <c r="AF5149" s="8"/>
      <c r="AG5149" s="8"/>
      <c r="AH5149" s="9"/>
      <c r="AI5149" s="13"/>
      <c r="AJ5149" s="8"/>
      <c r="AK5149" s="8"/>
      <c r="AL5149" s="8"/>
      <c r="AM5149" s="3"/>
    </row>
    <row r="5150" spans="1:39" s="10" customFormat="1" ht="18.95" customHeight="1" x14ac:dyDescent="0.25">
      <c r="A5150" s="8"/>
      <c r="B5150" s="8"/>
      <c r="C5150" s="8"/>
      <c r="D5150" s="9"/>
      <c r="E5150" s="8"/>
      <c r="F5150" s="8"/>
      <c r="G5150" s="9"/>
      <c r="H5150" s="8"/>
      <c r="I5150" s="8"/>
      <c r="J5150" s="9"/>
      <c r="K5150" s="8"/>
      <c r="L5150" s="8"/>
      <c r="M5150" s="9"/>
      <c r="N5150" s="8"/>
      <c r="O5150" s="8"/>
      <c r="P5150" s="9"/>
      <c r="Q5150" s="8"/>
      <c r="R5150" s="8"/>
      <c r="S5150" s="9"/>
      <c r="T5150" s="8"/>
      <c r="U5150" s="8"/>
      <c r="V5150" s="9"/>
      <c r="W5150" s="8"/>
      <c r="X5150" s="8"/>
      <c r="Y5150" s="9"/>
      <c r="Z5150" s="8"/>
      <c r="AA5150" s="8"/>
      <c r="AB5150" s="9"/>
      <c r="AC5150" s="8"/>
      <c r="AD5150" s="8"/>
      <c r="AE5150" s="9"/>
      <c r="AF5150" s="8"/>
      <c r="AG5150" s="8"/>
      <c r="AH5150" s="9"/>
      <c r="AI5150" s="13"/>
      <c r="AJ5150" s="8"/>
      <c r="AK5150" s="8"/>
      <c r="AL5150" s="8"/>
      <c r="AM5150" s="3"/>
    </row>
    <row r="5151" spans="1:39" s="10" customFormat="1" ht="18.95" customHeight="1" x14ac:dyDescent="0.25">
      <c r="A5151" s="8"/>
      <c r="B5151" s="8"/>
      <c r="C5151" s="8"/>
      <c r="D5151" s="9"/>
      <c r="E5151" s="8"/>
      <c r="F5151" s="8"/>
      <c r="G5151" s="9"/>
      <c r="H5151" s="8"/>
      <c r="I5151" s="8"/>
      <c r="J5151" s="9"/>
      <c r="K5151" s="8"/>
      <c r="L5151" s="8"/>
      <c r="M5151" s="9"/>
      <c r="N5151" s="8"/>
      <c r="O5151" s="8"/>
      <c r="P5151" s="9"/>
      <c r="Q5151" s="8"/>
      <c r="R5151" s="8"/>
      <c r="S5151" s="9"/>
      <c r="T5151" s="8"/>
      <c r="U5151" s="8"/>
      <c r="V5151" s="9"/>
      <c r="W5151" s="8"/>
      <c r="X5151" s="8"/>
      <c r="Y5151" s="9"/>
      <c r="Z5151" s="8"/>
      <c r="AA5151" s="8"/>
      <c r="AB5151" s="9"/>
      <c r="AC5151" s="8"/>
      <c r="AD5151" s="8"/>
      <c r="AE5151" s="9"/>
      <c r="AF5151" s="8"/>
      <c r="AG5151" s="8"/>
      <c r="AH5151" s="9"/>
      <c r="AI5151" s="13"/>
      <c r="AJ5151" s="8"/>
      <c r="AK5151" s="8"/>
      <c r="AL5151" s="8"/>
      <c r="AM5151" s="3"/>
    </row>
    <row r="5152" spans="1:39" s="10" customFormat="1" ht="18.95" customHeight="1" x14ac:dyDescent="0.25">
      <c r="A5152" s="8"/>
      <c r="B5152" s="8"/>
      <c r="C5152" s="8"/>
      <c r="D5152" s="9"/>
      <c r="E5152" s="8"/>
      <c r="F5152" s="8"/>
      <c r="G5152" s="9"/>
      <c r="H5152" s="8"/>
      <c r="I5152" s="8"/>
      <c r="J5152" s="9"/>
      <c r="K5152" s="8"/>
      <c r="L5152" s="8"/>
      <c r="M5152" s="9"/>
      <c r="N5152" s="8"/>
      <c r="O5152" s="8"/>
      <c r="P5152" s="9"/>
      <c r="Q5152" s="8"/>
      <c r="R5152" s="8"/>
      <c r="S5152" s="9"/>
      <c r="T5152" s="8"/>
      <c r="U5152" s="8"/>
      <c r="V5152" s="9"/>
      <c r="W5152" s="8"/>
      <c r="X5152" s="8"/>
      <c r="Y5152" s="9"/>
      <c r="Z5152" s="8"/>
      <c r="AA5152" s="8"/>
      <c r="AB5152" s="9"/>
      <c r="AC5152" s="8"/>
      <c r="AD5152" s="8"/>
      <c r="AE5152" s="9"/>
      <c r="AF5152" s="8"/>
      <c r="AG5152" s="8"/>
      <c r="AH5152" s="9"/>
      <c r="AI5152" s="13"/>
      <c r="AJ5152" s="8"/>
      <c r="AK5152" s="8"/>
      <c r="AL5152" s="8"/>
      <c r="AM5152" s="3"/>
    </row>
    <row r="5153" spans="1:39" s="10" customFormat="1" ht="18.95" customHeight="1" x14ac:dyDescent="0.25">
      <c r="A5153" s="8"/>
      <c r="B5153" s="8"/>
      <c r="C5153" s="8"/>
      <c r="D5153" s="9"/>
      <c r="E5153" s="8"/>
      <c r="F5153" s="8"/>
      <c r="G5153" s="9"/>
      <c r="H5153" s="8"/>
      <c r="I5153" s="8"/>
      <c r="J5153" s="9"/>
      <c r="K5153" s="8"/>
      <c r="L5153" s="8"/>
      <c r="M5153" s="9"/>
      <c r="N5153" s="8"/>
      <c r="O5153" s="8"/>
      <c r="P5153" s="9"/>
      <c r="Q5153" s="8"/>
      <c r="R5153" s="8"/>
      <c r="S5153" s="9"/>
      <c r="T5153" s="8"/>
      <c r="U5153" s="8"/>
      <c r="V5153" s="9"/>
      <c r="W5153" s="8"/>
      <c r="X5153" s="8"/>
      <c r="Y5153" s="9"/>
      <c r="Z5153" s="8"/>
      <c r="AA5153" s="8"/>
      <c r="AB5153" s="9"/>
      <c r="AC5153" s="8"/>
      <c r="AD5153" s="8"/>
      <c r="AE5153" s="9"/>
      <c r="AF5153" s="8"/>
      <c r="AG5153" s="8"/>
      <c r="AH5153" s="9"/>
      <c r="AI5153" s="13"/>
      <c r="AJ5153" s="8"/>
      <c r="AK5153" s="8"/>
      <c r="AL5153" s="8"/>
      <c r="AM5153" s="3"/>
    </row>
    <row r="5154" spans="1:39" s="10" customFormat="1" ht="18.95" customHeight="1" x14ac:dyDescent="0.25">
      <c r="A5154" s="8"/>
      <c r="B5154" s="8"/>
      <c r="C5154" s="8"/>
      <c r="D5154" s="9"/>
      <c r="E5154" s="8"/>
      <c r="F5154" s="8"/>
      <c r="G5154" s="9"/>
      <c r="H5154" s="8"/>
      <c r="I5154" s="8"/>
      <c r="J5154" s="9"/>
      <c r="K5154" s="8"/>
      <c r="L5154" s="8"/>
      <c r="M5154" s="9"/>
      <c r="N5154" s="8"/>
      <c r="O5154" s="8"/>
      <c r="P5154" s="9"/>
      <c r="Q5154" s="8"/>
      <c r="R5154" s="8"/>
      <c r="S5154" s="9"/>
      <c r="T5154" s="8"/>
      <c r="U5154" s="8"/>
      <c r="V5154" s="9"/>
      <c r="W5154" s="8"/>
      <c r="X5154" s="8"/>
      <c r="Y5154" s="9"/>
      <c r="Z5154" s="8"/>
      <c r="AA5154" s="8"/>
      <c r="AB5154" s="9"/>
      <c r="AC5154" s="8"/>
      <c r="AD5154" s="8"/>
      <c r="AE5154" s="9"/>
      <c r="AF5154" s="8"/>
      <c r="AG5154" s="8"/>
      <c r="AH5154" s="9"/>
      <c r="AI5154" s="13"/>
      <c r="AJ5154" s="8"/>
      <c r="AK5154" s="8"/>
      <c r="AL5154" s="8"/>
      <c r="AM5154" s="3"/>
    </row>
    <row r="5155" spans="1:39" s="10" customFormat="1" ht="18.95" customHeight="1" x14ac:dyDescent="0.25">
      <c r="A5155" s="8"/>
      <c r="B5155" s="8"/>
      <c r="C5155" s="8"/>
      <c r="D5155" s="9"/>
      <c r="E5155" s="8"/>
      <c r="F5155" s="8"/>
      <c r="G5155" s="9"/>
      <c r="H5155" s="8"/>
      <c r="I5155" s="8"/>
      <c r="J5155" s="9"/>
      <c r="K5155" s="8"/>
      <c r="L5155" s="8"/>
      <c r="M5155" s="9"/>
      <c r="N5155" s="8"/>
      <c r="O5155" s="8"/>
      <c r="P5155" s="9"/>
      <c r="Q5155" s="8"/>
      <c r="R5155" s="8"/>
      <c r="S5155" s="9"/>
      <c r="T5155" s="8"/>
      <c r="U5155" s="8"/>
      <c r="V5155" s="9"/>
      <c r="W5155" s="8"/>
      <c r="X5155" s="8"/>
      <c r="Y5155" s="9"/>
      <c r="Z5155" s="8"/>
      <c r="AA5155" s="8"/>
      <c r="AB5155" s="9"/>
      <c r="AC5155" s="8"/>
      <c r="AD5155" s="8"/>
      <c r="AE5155" s="9"/>
      <c r="AF5155" s="8"/>
      <c r="AG5155" s="8"/>
      <c r="AH5155" s="9"/>
      <c r="AI5155" s="13"/>
      <c r="AJ5155" s="8"/>
      <c r="AK5155" s="8"/>
      <c r="AL5155" s="8"/>
      <c r="AM5155" s="3"/>
    </row>
    <row r="5156" spans="1:39" s="10" customFormat="1" ht="18.95" customHeight="1" x14ac:dyDescent="0.25">
      <c r="A5156" s="8"/>
      <c r="B5156" s="8"/>
      <c r="C5156" s="8"/>
      <c r="D5156" s="9"/>
      <c r="E5156" s="8"/>
      <c r="F5156" s="8"/>
      <c r="G5156" s="9"/>
      <c r="H5156" s="8"/>
      <c r="I5156" s="8"/>
      <c r="J5156" s="9"/>
      <c r="K5156" s="8"/>
      <c r="L5156" s="8"/>
      <c r="M5156" s="9"/>
      <c r="N5156" s="8"/>
      <c r="O5156" s="8"/>
      <c r="P5156" s="9"/>
      <c r="Q5156" s="8"/>
      <c r="R5156" s="8"/>
      <c r="S5156" s="9"/>
      <c r="T5156" s="8"/>
      <c r="U5156" s="8"/>
      <c r="V5156" s="9"/>
      <c r="W5156" s="8"/>
      <c r="X5156" s="8"/>
      <c r="Y5156" s="9"/>
      <c r="Z5156" s="8"/>
      <c r="AA5156" s="8"/>
      <c r="AB5156" s="9"/>
      <c r="AC5156" s="8"/>
      <c r="AD5156" s="8"/>
      <c r="AE5156" s="9"/>
      <c r="AF5156" s="8"/>
      <c r="AG5156" s="8"/>
      <c r="AH5156" s="9"/>
      <c r="AI5156" s="13"/>
      <c r="AJ5156" s="8"/>
      <c r="AK5156" s="8"/>
      <c r="AL5156" s="8"/>
      <c r="AM5156" s="3"/>
    </row>
    <row r="5157" spans="1:39" s="10" customFormat="1" ht="18.95" customHeight="1" x14ac:dyDescent="0.25">
      <c r="A5157" s="8"/>
      <c r="B5157" s="8"/>
      <c r="C5157" s="8"/>
      <c r="D5157" s="9"/>
      <c r="E5157" s="8"/>
      <c r="F5157" s="8"/>
      <c r="G5157" s="9"/>
      <c r="H5157" s="8"/>
      <c r="I5157" s="8"/>
      <c r="J5157" s="9"/>
      <c r="K5157" s="8"/>
      <c r="L5157" s="8"/>
      <c r="M5157" s="9"/>
      <c r="N5157" s="8"/>
      <c r="O5157" s="8"/>
      <c r="P5157" s="9"/>
      <c r="Q5157" s="8"/>
      <c r="R5157" s="8"/>
      <c r="S5157" s="9"/>
      <c r="T5157" s="8"/>
      <c r="U5157" s="8"/>
      <c r="V5157" s="9"/>
      <c r="W5157" s="8"/>
      <c r="X5157" s="8"/>
      <c r="Y5157" s="9"/>
      <c r="Z5157" s="8"/>
      <c r="AA5157" s="8"/>
      <c r="AB5157" s="9"/>
      <c r="AC5157" s="8"/>
      <c r="AD5157" s="8"/>
      <c r="AE5157" s="9"/>
      <c r="AF5157" s="8"/>
      <c r="AG5157" s="8"/>
      <c r="AH5157" s="9"/>
      <c r="AI5157" s="13"/>
      <c r="AJ5157" s="8"/>
      <c r="AK5157" s="8"/>
      <c r="AL5157" s="8"/>
      <c r="AM5157" s="3"/>
    </row>
    <row r="5158" spans="1:39" s="10" customFormat="1" ht="18.95" customHeight="1" x14ac:dyDescent="0.25">
      <c r="A5158" s="8"/>
      <c r="B5158" s="8"/>
      <c r="C5158" s="8"/>
      <c r="D5158" s="9"/>
      <c r="E5158" s="8"/>
      <c r="F5158" s="8"/>
      <c r="G5158" s="9"/>
      <c r="H5158" s="8"/>
      <c r="I5158" s="8"/>
      <c r="J5158" s="9"/>
      <c r="K5158" s="8"/>
      <c r="L5158" s="8"/>
      <c r="M5158" s="9"/>
      <c r="N5158" s="8"/>
      <c r="O5158" s="8"/>
      <c r="P5158" s="9"/>
      <c r="Q5158" s="8"/>
      <c r="R5158" s="8"/>
      <c r="S5158" s="9"/>
      <c r="T5158" s="8"/>
      <c r="U5158" s="8"/>
      <c r="V5158" s="9"/>
      <c r="W5158" s="8"/>
      <c r="X5158" s="8"/>
      <c r="Y5158" s="9"/>
      <c r="Z5158" s="8"/>
      <c r="AA5158" s="8"/>
      <c r="AB5158" s="9"/>
      <c r="AC5158" s="8"/>
      <c r="AD5158" s="8"/>
      <c r="AE5158" s="9"/>
      <c r="AF5158" s="8"/>
      <c r="AG5158" s="8"/>
      <c r="AH5158" s="9"/>
      <c r="AI5158" s="13"/>
      <c r="AJ5158" s="8"/>
      <c r="AK5158" s="8"/>
      <c r="AL5158" s="8"/>
      <c r="AM5158" s="3"/>
    </row>
    <row r="5159" spans="1:39" s="10" customFormat="1" ht="18.95" customHeight="1" x14ac:dyDescent="0.25">
      <c r="A5159" s="8"/>
      <c r="B5159" s="8"/>
      <c r="C5159" s="8"/>
      <c r="D5159" s="9"/>
      <c r="E5159" s="8"/>
      <c r="F5159" s="8"/>
      <c r="G5159" s="9"/>
      <c r="H5159" s="8"/>
      <c r="I5159" s="8"/>
      <c r="J5159" s="9"/>
      <c r="K5159" s="8"/>
      <c r="L5159" s="8"/>
      <c r="M5159" s="9"/>
      <c r="N5159" s="8"/>
      <c r="O5159" s="8"/>
      <c r="P5159" s="9"/>
      <c r="Q5159" s="8"/>
      <c r="R5159" s="8"/>
      <c r="S5159" s="9"/>
      <c r="T5159" s="8"/>
      <c r="U5159" s="8"/>
      <c r="V5159" s="9"/>
      <c r="W5159" s="8"/>
      <c r="X5159" s="8"/>
      <c r="Y5159" s="9"/>
      <c r="Z5159" s="8"/>
      <c r="AA5159" s="8"/>
      <c r="AB5159" s="9"/>
      <c r="AC5159" s="8"/>
      <c r="AD5159" s="8"/>
      <c r="AE5159" s="9"/>
      <c r="AF5159" s="8"/>
      <c r="AG5159" s="8"/>
      <c r="AH5159" s="9"/>
      <c r="AI5159" s="13"/>
      <c r="AJ5159" s="8"/>
      <c r="AK5159" s="8"/>
      <c r="AL5159" s="8"/>
      <c r="AM5159" s="3"/>
    </row>
    <row r="5160" spans="1:39" s="10" customFormat="1" ht="18.95" customHeight="1" x14ac:dyDescent="0.25">
      <c r="A5160" s="8"/>
      <c r="B5160" s="8"/>
      <c r="C5160" s="8"/>
      <c r="D5160" s="9"/>
      <c r="E5160" s="8"/>
      <c r="F5160" s="8"/>
      <c r="G5160" s="9"/>
      <c r="H5160" s="8"/>
      <c r="I5160" s="8"/>
      <c r="J5160" s="9"/>
      <c r="K5160" s="8"/>
      <c r="L5160" s="8"/>
      <c r="M5160" s="9"/>
      <c r="N5160" s="8"/>
      <c r="O5160" s="8"/>
      <c r="P5160" s="9"/>
      <c r="Q5160" s="8"/>
      <c r="R5160" s="8"/>
      <c r="S5160" s="9"/>
      <c r="T5160" s="8"/>
      <c r="U5160" s="8"/>
      <c r="V5160" s="9"/>
      <c r="W5160" s="8"/>
      <c r="X5160" s="8"/>
      <c r="Y5160" s="9"/>
      <c r="Z5160" s="8"/>
      <c r="AA5160" s="8"/>
      <c r="AB5160" s="9"/>
      <c r="AC5160" s="8"/>
      <c r="AD5160" s="8"/>
      <c r="AE5160" s="9"/>
      <c r="AF5160" s="8"/>
      <c r="AG5160" s="8"/>
      <c r="AH5160" s="9"/>
      <c r="AI5160" s="13"/>
      <c r="AJ5160" s="8"/>
      <c r="AK5160" s="8"/>
      <c r="AL5160" s="8"/>
      <c r="AM5160" s="3"/>
    </row>
    <row r="5161" spans="1:39" s="10" customFormat="1" ht="18.95" customHeight="1" x14ac:dyDescent="0.25">
      <c r="A5161" s="8"/>
      <c r="B5161" s="8"/>
      <c r="C5161" s="8"/>
      <c r="D5161" s="9"/>
      <c r="E5161" s="8"/>
      <c r="F5161" s="8"/>
      <c r="G5161" s="9"/>
      <c r="H5161" s="8"/>
      <c r="I5161" s="8"/>
      <c r="J5161" s="9"/>
      <c r="K5161" s="8"/>
      <c r="L5161" s="8"/>
      <c r="M5161" s="9"/>
      <c r="N5161" s="8"/>
      <c r="O5161" s="8"/>
      <c r="P5161" s="9"/>
      <c r="Q5161" s="8"/>
      <c r="R5161" s="8"/>
      <c r="S5161" s="9"/>
      <c r="T5161" s="8"/>
      <c r="U5161" s="8"/>
      <c r="V5161" s="9"/>
      <c r="W5161" s="8"/>
      <c r="X5161" s="8"/>
      <c r="Y5161" s="9"/>
      <c r="Z5161" s="8"/>
      <c r="AA5161" s="8"/>
      <c r="AB5161" s="9"/>
      <c r="AC5161" s="8"/>
      <c r="AD5161" s="8"/>
      <c r="AE5161" s="9"/>
      <c r="AF5161" s="8"/>
      <c r="AG5161" s="8"/>
      <c r="AH5161" s="9"/>
      <c r="AI5161" s="13"/>
      <c r="AJ5161" s="8"/>
      <c r="AK5161" s="8"/>
      <c r="AL5161" s="8"/>
      <c r="AM5161" s="3"/>
    </row>
    <row r="5162" spans="1:39" s="10" customFormat="1" ht="18.95" customHeight="1" x14ac:dyDescent="0.25">
      <c r="A5162" s="8"/>
      <c r="B5162" s="8"/>
      <c r="C5162" s="8"/>
      <c r="D5162" s="9"/>
      <c r="E5162" s="8"/>
      <c r="F5162" s="8"/>
      <c r="G5162" s="9"/>
      <c r="H5162" s="8"/>
      <c r="I5162" s="8"/>
      <c r="J5162" s="9"/>
      <c r="K5162" s="8"/>
      <c r="L5162" s="8"/>
      <c r="M5162" s="9"/>
      <c r="N5162" s="8"/>
      <c r="O5162" s="8"/>
      <c r="P5162" s="9"/>
      <c r="Q5162" s="8"/>
      <c r="R5162" s="8"/>
      <c r="S5162" s="9"/>
      <c r="T5162" s="8"/>
      <c r="U5162" s="8"/>
      <c r="V5162" s="9"/>
      <c r="W5162" s="8"/>
      <c r="X5162" s="8"/>
      <c r="Y5162" s="9"/>
      <c r="Z5162" s="8"/>
      <c r="AA5162" s="8"/>
      <c r="AB5162" s="9"/>
      <c r="AC5162" s="8"/>
      <c r="AD5162" s="8"/>
      <c r="AE5162" s="9"/>
      <c r="AF5162" s="8"/>
      <c r="AG5162" s="8"/>
      <c r="AH5162" s="9"/>
      <c r="AI5162" s="13"/>
      <c r="AJ5162" s="8"/>
      <c r="AK5162" s="8"/>
      <c r="AL5162" s="8"/>
      <c r="AM5162" s="3"/>
    </row>
    <row r="5163" spans="1:39" s="10" customFormat="1" ht="18.95" customHeight="1" x14ac:dyDescent="0.25">
      <c r="A5163" s="8"/>
      <c r="B5163" s="8"/>
      <c r="C5163" s="8"/>
      <c r="D5163" s="9"/>
      <c r="E5163" s="8"/>
      <c r="F5163" s="8"/>
      <c r="G5163" s="9"/>
      <c r="H5163" s="8"/>
      <c r="I5163" s="8"/>
      <c r="J5163" s="9"/>
      <c r="K5163" s="8"/>
      <c r="L5163" s="8"/>
      <c r="M5163" s="9"/>
      <c r="N5163" s="8"/>
      <c r="O5163" s="8"/>
      <c r="P5163" s="9"/>
      <c r="Q5163" s="8"/>
      <c r="R5163" s="8"/>
      <c r="S5163" s="9"/>
      <c r="T5163" s="8"/>
      <c r="U5163" s="8"/>
      <c r="V5163" s="9"/>
      <c r="W5163" s="8"/>
      <c r="X5163" s="8"/>
      <c r="Y5163" s="9"/>
      <c r="Z5163" s="8"/>
      <c r="AA5163" s="8"/>
      <c r="AB5163" s="9"/>
      <c r="AC5163" s="8"/>
      <c r="AD5163" s="8"/>
      <c r="AE5163" s="9"/>
      <c r="AF5163" s="8"/>
      <c r="AG5163" s="8"/>
      <c r="AH5163" s="9"/>
      <c r="AI5163" s="13"/>
      <c r="AJ5163" s="8"/>
      <c r="AK5163" s="8"/>
      <c r="AL5163" s="8"/>
      <c r="AM5163" s="3"/>
    </row>
    <row r="5164" spans="1:39" s="10" customFormat="1" ht="18.95" customHeight="1" x14ac:dyDescent="0.25">
      <c r="A5164" s="8"/>
      <c r="B5164" s="8"/>
      <c r="C5164" s="8"/>
      <c r="D5164" s="9"/>
      <c r="E5164" s="8"/>
      <c r="F5164" s="8"/>
      <c r="G5164" s="9"/>
      <c r="H5164" s="8"/>
      <c r="I5164" s="8"/>
      <c r="J5164" s="9"/>
      <c r="K5164" s="8"/>
      <c r="L5164" s="8"/>
      <c r="M5164" s="9"/>
      <c r="N5164" s="8"/>
      <c r="O5164" s="8"/>
      <c r="P5164" s="9"/>
      <c r="Q5164" s="8"/>
      <c r="R5164" s="8"/>
      <c r="S5164" s="9"/>
      <c r="T5164" s="8"/>
      <c r="U5164" s="8"/>
      <c r="V5164" s="9"/>
      <c r="W5164" s="8"/>
      <c r="X5164" s="8"/>
      <c r="Y5164" s="9"/>
      <c r="Z5164" s="8"/>
      <c r="AA5164" s="8"/>
      <c r="AB5164" s="9"/>
      <c r="AC5164" s="8"/>
      <c r="AD5164" s="8"/>
      <c r="AE5164" s="9"/>
      <c r="AF5164" s="8"/>
      <c r="AG5164" s="8"/>
      <c r="AH5164" s="9"/>
      <c r="AI5164" s="13"/>
      <c r="AJ5164" s="8"/>
      <c r="AK5164" s="8"/>
      <c r="AL5164" s="8"/>
      <c r="AM5164" s="3"/>
    </row>
    <row r="5165" spans="1:39" s="10" customFormat="1" ht="18.95" customHeight="1" x14ac:dyDescent="0.25">
      <c r="A5165" s="8"/>
      <c r="B5165" s="8"/>
      <c r="C5165" s="8"/>
      <c r="D5165" s="9"/>
      <c r="E5165" s="8"/>
      <c r="F5165" s="8"/>
      <c r="G5165" s="9"/>
      <c r="H5165" s="8"/>
      <c r="I5165" s="8"/>
      <c r="J5165" s="9"/>
      <c r="K5165" s="8"/>
      <c r="L5165" s="8"/>
      <c r="M5165" s="9"/>
      <c r="N5165" s="8"/>
      <c r="O5165" s="8"/>
      <c r="P5165" s="9"/>
      <c r="Q5165" s="8"/>
      <c r="R5165" s="8"/>
      <c r="S5165" s="9"/>
      <c r="T5165" s="8"/>
      <c r="U5165" s="8"/>
      <c r="V5165" s="9"/>
      <c r="W5165" s="8"/>
      <c r="X5165" s="8"/>
      <c r="Y5165" s="9"/>
      <c r="Z5165" s="8"/>
      <c r="AA5165" s="8"/>
      <c r="AB5165" s="9"/>
      <c r="AC5165" s="8"/>
      <c r="AD5165" s="8"/>
      <c r="AE5165" s="9"/>
      <c r="AF5165" s="8"/>
      <c r="AG5165" s="8"/>
      <c r="AH5165" s="9"/>
      <c r="AI5165" s="13"/>
      <c r="AJ5165" s="8"/>
      <c r="AK5165" s="8"/>
      <c r="AL5165" s="8"/>
      <c r="AM5165" s="3"/>
    </row>
    <row r="5166" spans="1:39" s="10" customFormat="1" ht="18.95" customHeight="1" x14ac:dyDescent="0.25">
      <c r="A5166" s="8"/>
      <c r="B5166" s="8"/>
      <c r="C5166" s="8"/>
      <c r="D5166" s="9"/>
      <c r="E5166" s="8"/>
      <c r="F5166" s="8"/>
      <c r="G5166" s="9"/>
      <c r="H5166" s="8"/>
      <c r="I5166" s="8"/>
      <c r="J5166" s="9"/>
      <c r="K5166" s="8"/>
      <c r="L5166" s="8"/>
      <c r="M5166" s="9"/>
      <c r="N5166" s="8"/>
      <c r="O5166" s="8"/>
      <c r="P5166" s="9"/>
      <c r="Q5166" s="8"/>
      <c r="R5166" s="8"/>
      <c r="S5166" s="9"/>
      <c r="T5166" s="8"/>
      <c r="U5166" s="8"/>
      <c r="V5166" s="9"/>
      <c r="W5166" s="8"/>
      <c r="X5166" s="8"/>
      <c r="Y5166" s="9"/>
      <c r="Z5166" s="8"/>
      <c r="AA5166" s="8"/>
      <c r="AB5166" s="9"/>
      <c r="AC5166" s="8"/>
      <c r="AD5166" s="8"/>
      <c r="AE5166" s="9"/>
      <c r="AF5166" s="8"/>
      <c r="AG5166" s="8"/>
      <c r="AH5166" s="9"/>
      <c r="AI5166" s="13"/>
      <c r="AJ5166" s="8"/>
      <c r="AK5166" s="8"/>
      <c r="AL5166" s="8"/>
      <c r="AM5166" s="3"/>
    </row>
    <row r="5167" spans="1:39" s="10" customFormat="1" ht="18.95" customHeight="1" x14ac:dyDescent="0.25">
      <c r="A5167" s="8"/>
      <c r="B5167" s="8"/>
      <c r="C5167" s="8"/>
      <c r="D5167" s="9"/>
      <c r="E5167" s="8"/>
      <c r="F5167" s="8"/>
      <c r="G5167" s="9"/>
      <c r="H5167" s="8"/>
      <c r="I5167" s="8"/>
      <c r="J5167" s="9"/>
      <c r="K5167" s="8"/>
      <c r="L5167" s="8"/>
      <c r="M5167" s="9"/>
      <c r="N5167" s="8"/>
      <c r="O5167" s="8"/>
      <c r="P5167" s="9"/>
      <c r="Q5167" s="8"/>
      <c r="R5167" s="8"/>
      <c r="S5167" s="9"/>
      <c r="T5167" s="8"/>
      <c r="U5167" s="8"/>
      <c r="V5167" s="9"/>
      <c r="W5167" s="8"/>
      <c r="X5167" s="8"/>
      <c r="Y5167" s="9"/>
      <c r="Z5167" s="8"/>
      <c r="AA5167" s="8"/>
      <c r="AB5167" s="9"/>
      <c r="AC5167" s="8"/>
      <c r="AD5167" s="8"/>
      <c r="AE5167" s="9"/>
      <c r="AF5167" s="8"/>
      <c r="AG5167" s="8"/>
      <c r="AH5167" s="9"/>
      <c r="AI5167" s="13"/>
      <c r="AJ5167" s="8"/>
      <c r="AK5167" s="8"/>
      <c r="AL5167" s="8"/>
      <c r="AM5167" s="3"/>
    </row>
    <row r="5168" spans="1:39" s="10" customFormat="1" ht="18.95" customHeight="1" x14ac:dyDescent="0.25">
      <c r="A5168" s="8"/>
      <c r="B5168" s="8"/>
      <c r="C5168" s="8"/>
      <c r="D5168" s="9"/>
      <c r="E5168" s="8"/>
      <c r="F5168" s="8"/>
      <c r="G5168" s="9"/>
      <c r="H5168" s="8"/>
      <c r="I5168" s="8"/>
      <c r="J5168" s="9"/>
      <c r="K5168" s="8"/>
      <c r="L5168" s="8"/>
      <c r="M5168" s="9"/>
      <c r="N5168" s="8"/>
      <c r="O5168" s="8"/>
      <c r="P5168" s="9"/>
      <c r="Q5168" s="8"/>
      <c r="R5168" s="8"/>
      <c r="S5168" s="9"/>
      <c r="T5168" s="8"/>
      <c r="U5168" s="8"/>
      <c r="V5168" s="9"/>
      <c r="W5168" s="8"/>
      <c r="X5168" s="8"/>
      <c r="Y5168" s="9"/>
      <c r="Z5168" s="8"/>
      <c r="AA5168" s="8"/>
      <c r="AB5168" s="9"/>
      <c r="AC5168" s="8"/>
      <c r="AD5168" s="8"/>
      <c r="AE5168" s="9"/>
      <c r="AF5168" s="8"/>
      <c r="AG5168" s="8"/>
      <c r="AH5168" s="9"/>
      <c r="AI5168" s="13"/>
      <c r="AJ5168" s="8"/>
      <c r="AK5168" s="8"/>
      <c r="AL5168" s="8"/>
      <c r="AM5168" s="3"/>
    </row>
    <row r="5169" spans="1:39" s="10" customFormat="1" ht="18.95" customHeight="1" x14ac:dyDescent="0.25">
      <c r="A5169" s="8"/>
      <c r="B5169" s="8"/>
      <c r="C5169" s="8"/>
      <c r="D5169" s="9"/>
      <c r="E5169" s="8"/>
      <c r="F5169" s="8"/>
      <c r="G5169" s="9"/>
      <c r="H5169" s="8"/>
      <c r="I5169" s="8"/>
      <c r="J5169" s="9"/>
      <c r="K5169" s="8"/>
      <c r="L5169" s="8"/>
      <c r="M5169" s="9"/>
      <c r="N5169" s="8"/>
      <c r="O5169" s="8"/>
      <c r="P5169" s="9"/>
      <c r="Q5169" s="8"/>
      <c r="R5169" s="8"/>
      <c r="S5169" s="9"/>
      <c r="T5169" s="8"/>
      <c r="U5169" s="8"/>
      <c r="V5169" s="9"/>
      <c r="W5169" s="8"/>
      <c r="X5169" s="8"/>
      <c r="Y5169" s="9"/>
      <c r="Z5169" s="8"/>
      <c r="AA5169" s="8"/>
      <c r="AB5169" s="9"/>
      <c r="AC5169" s="8"/>
      <c r="AD5169" s="8"/>
      <c r="AE5169" s="9"/>
      <c r="AF5169" s="8"/>
      <c r="AG5169" s="8"/>
      <c r="AH5169" s="9"/>
      <c r="AI5169" s="13"/>
      <c r="AJ5169" s="8"/>
      <c r="AK5169" s="8"/>
      <c r="AL5169" s="8"/>
      <c r="AM5169" s="3"/>
    </row>
    <row r="5170" spans="1:39" s="10" customFormat="1" ht="18.95" customHeight="1" x14ac:dyDescent="0.25">
      <c r="A5170" s="8"/>
      <c r="B5170" s="8"/>
      <c r="C5170" s="8"/>
      <c r="D5170" s="9"/>
      <c r="E5170" s="8"/>
      <c r="F5170" s="8"/>
      <c r="G5170" s="9"/>
      <c r="H5170" s="8"/>
      <c r="I5170" s="8"/>
      <c r="J5170" s="9"/>
      <c r="K5170" s="8"/>
      <c r="L5170" s="8"/>
      <c r="M5170" s="9"/>
      <c r="N5170" s="8"/>
      <c r="O5170" s="8"/>
      <c r="P5170" s="9"/>
      <c r="Q5170" s="8"/>
      <c r="R5170" s="8"/>
      <c r="S5170" s="9"/>
      <c r="T5170" s="8"/>
      <c r="U5170" s="8"/>
      <c r="V5170" s="9"/>
      <c r="W5170" s="8"/>
      <c r="X5170" s="8"/>
      <c r="Y5170" s="9"/>
      <c r="Z5170" s="8"/>
      <c r="AA5170" s="8"/>
      <c r="AB5170" s="9"/>
      <c r="AC5170" s="8"/>
      <c r="AD5170" s="8"/>
      <c r="AE5170" s="9"/>
      <c r="AF5170" s="8"/>
      <c r="AG5170" s="8"/>
      <c r="AH5170" s="9"/>
      <c r="AI5170" s="13"/>
      <c r="AJ5170" s="8"/>
      <c r="AK5170" s="8"/>
      <c r="AL5170" s="8"/>
      <c r="AM5170" s="3"/>
    </row>
    <row r="5171" spans="1:39" s="10" customFormat="1" ht="18.95" customHeight="1" x14ac:dyDescent="0.25">
      <c r="A5171" s="8"/>
      <c r="B5171" s="8"/>
      <c r="C5171" s="8"/>
      <c r="D5171" s="9"/>
      <c r="E5171" s="8"/>
      <c r="F5171" s="8"/>
      <c r="G5171" s="9"/>
      <c r="H5171" s="8"/>
      <c r="I5171" s="8"/>
      <c r="J5171" s="9"/>
      <c r="K5171" s="8"/>
      <c r="L5171" s="8"/>
      <c r="M5171" s="9"/>
      <c r="N5171" s="8"/>
      <c r="O5171" s="8"/>
      <c r="P5171" s="9"/>
      <c r="Q5171" s="8"/>
      <c r="R5171" s="8"/>
      <c r="S5171" s="9"/>
      <c r="T5171" s="8"/>
      <c r="U5171" s="8"/>
      <c r="V5171" s="9"/>
      <c r="W5171" s="8"/>
      <c r="X5171" s="8"/>
      <c r="Y5171" s="9"/>
      <c r="Z5171" s="8"/>
      <c r="AA5171" s="8"/>
      <c r="AB5171" s="9"/>
      <c r="AC5171" s="8"/>
      <c r="AD5171" s="8"/>
      <c r="AE5171" s="9"/>
      <c r="AF5171" s="8"/>
      <c r="AG5171" s="8"/>
      <c r="AH5171" s="9"/>
      <c r="AI5171" s="13"/>
      <c r="AJ5171" s="8"/>
      <c r="AK5171" s="8"/>
      <c r="AL5171" s="8"/>
      <c r="AM5171" s="3"/>
    </row>
    <row r="5172" spans="1:39" s="10" customFormat="1" ht="18.95" customHeight="1" x14ac:dyDescent="0.25">
      <c r="A5172" s="8"/>
      <c r="B5172" s="8"/>
      <c r="C5172" s="8"/>
      <c r="D5172" s="9"/>
      <c r="E5172" s="8"/>
      <c r="F5172" s="8"/>
      <c r="G5172" s="9"/>
      <c r="H5172" s="8"/>
      <c r="I5172" s="8"/>
      <c r="J5172" s="9"/>
      <c r="K5172" s="8"/>
      <c r="L5172" s="8"/>
      <c r="M5172" s="9"/>
      <c r="N5172" s="8"/>
      <c r="O5172" s="8"/>
      <c r="P5172" s="9"/>
      <c r="Q5172" s="8"/>
      <c r="R5172" s="8"/>
      <c r="S5172" s="9"/>
      <c r="T5172" s="8"/>
      <c r="U5172" s="8"/>
      <c r="V5172" s="9"/>
      <c r="W5172" s="8"/>
      <c r="X5172" s="8"/>
      <c r="Y5172" s="9"/>
      <c r="Z5172" s="8"/>
      <c r="AA5172" s="8"/>
      <c r="AB5172" s="9"/>
      <c r="AC5172" s="8"/>
      <c r="AD5172" s="8"/>
      <c r="AE5172" s="9"/>
      <c r="AF5172" s="8"/>
      <c r="AG5172" s="8"/>
      <c r="AH5172" s="9"/>
      <c r="AI5172" s="13"/>
      <c r="AJ5172" s="8"/>
      <c r="AK5172" s="8"/>
      <c r="AL5172" s="8"/>
      <c r="AM5172" s="3"/>
    </row>
    <row r="5173" spans="1:39" s="10" customFormat="1" ht="18.95" customHeight="1" x14ac:dyDescent="0.25">
      <c r="A5173" s="8"/>
      <c r="B5173" s="8"/>
      <c r="C5173" s="8"/>
      <c r="D5173" s="9"/>
      <c r="E5173" s="8"/>
      <c r="F5173" s="8"/>
      <c r="G5173" s="9"/>
      <c r="H5173" s="8"/>
      <c r="I5173" s="8"/>
      <c r="J5173" s="9"/>
      <c r="K5173" s="8"/>
      <c r="L5173" s="8"/>
      <c r="M5173" s="9"/>
      <c r="N5173" s="8"/>
      <c r="O5173" s="8"/>
      <c r="P5173" s="9"/>
      <c r="Q5173" s="8"/>
      <c r="R5173" s="8"/>
      <c r="S5173" s="9"/>
      <c r="T5173" s="8"/>
      <c r="U5173" s="8"/>
      <c r="V5173" s="9"/>
      <c r="W5173" s="8"/>
      <c r="X5173" s="8"/>
      <c r="Y5173" s="9"/>
      <c r="Z5173" s="8"/>
      <c r="AA5173" s="8"/>
      <c r="AB5173" s="9"/>
      <c r="AC5173" s="8"/>
      <c r="AD5173" s="8"/>
      <c r="AE5173" s="9"/>
      <c r="AF5173" s="8"/>
      <c r="AG5173" s="8"/>
      <c r="AH5173" s="9"/>
      <c r="AI5173" s="13"/>
      <c r="AJ5173" s="8"/>
      <c r="AK5173" s="8"/>
      <c r="AL5173" s="8"/>
      <c r="AM5173" s="3"/>
    </row>
    <row r="5174" spans="1:39" s="10" customFormat="1" ht="18.95" customHeight="1" x14ac:dyDescent="0.25">
      <c r="A5174" s="8"/>
      <c r="B5174" s="8"/>
      <c r="C5174" s="8"/>
      <c r="D5174" s="9"/>
      <c r="E5174" s="8"/>
      <c r="F5174" s="8"/>
      <c r="G5174" s="9"/>
      <c r="H5174" s="8"/>
      <c r="I5174" s="8"/>
      <c r="J5174" s="9"/>
      <c r="K5174" s="8"/>
      <c r="L5174" s="8"/>
      <c r="M5174" s="9"/>
      <c r="N5174" s="8"/>
      <c r="O5174" s="8"/>
      <c r="P5174" s="9"/>
      <c r="Q5174" s="8"/>
      <c r="R5174" s="8"/>
      <c r="S5174" s="9"/>
      <c r="T5174" s="8"/>
      <c r="U5174" s="8"/>
      <c r="V5174" s="9"/>
      <c r="W5174" s="8"/>
      <c r="X5174" s="8"/>
      <c r="Y5174" s="9"/>
      <c r="Z5174" s="8"/>
      <c r="AA5174" s="8"/>
      <c r="AB5174" s="9"/>
      <c r="AC5174" s="8"/>
      <c r="AD5174" s="8"/>
      <c r="AE5174" s="9"/>
      <c r="AF5174" s="8"/>
      <c r="AG5174" s="8"/>
      <c r="AH5174" s="9"/>
      <c r="AI5174" s="13"/>
      <c r="AJ5174" s="8"/>
      <c r="AK5174" s="8"/>
      <c r="AL5174" s="8"/>
      <c r="AM5174" s="3"/>
    </row>
    <row r="5175" spans="1:39" s="10" customFormat="1" ht="18.95" customHeight="1" x14ac:dyDescent="0.25">
      <c r="A5175" s="8"/>
      <c r="B5175" s="8"/>
      <c r="C5175" s="8"/>
      <c r="D5175" s="9"/>
      <c r="E5175" s="8"/>
      <c r="F5175" s="8"/>
      <c r="G5175" s="9"/>
      <c r="H5175" s="8"/>
      <c r="I5175" s="8"/>
      <c r="J5175" s="9"/>
      <c r="K5175" s="8"/>
      <c r="L5175" s="8"/>
      <c r="M5175" s="9"/>
      <c r="N5175" s="8"/>
      <c r="O5175" s="8"/>
      <c r="P5175" s="9"/>
      <c r="Q5175" s="8"/>
      <c r="R5175" s="8"/>
      <c r="S5175" s="9"/>
      <c r="T5175" s="8"/>
      <c r="U5175" s="8"/>
      <c r="V5175" s="9"/>
      <c r="W5175" s="8"/>
      <c r="X5175" s="8"/>
      <c r="Y5175" s="9"/>
      <c r="Z5175" s="8"/>
      <c r="AA5175" s="8"/>
      <c r="AB5175" s="9"/>
      <c r="AC5175" s="8"/>
      <c r="AD5175" s="8"/>
      <c r="AE5175" s="9"/>
      <c r="AF5175" s="8"/>
      <c r="AG5175" s="8"/>
      <c r="AH5175" s="9"/>
      <c r="AI5175" s="13"/>
      <c r="AJ5175" s="8"/>
      <c r="AK5175" s="8"/>
      <c r="AL5175" s="8"/>
      <c r="AM5175" s="3"/>
    </row>
    <row r="5176" spans="1:39" s="10" customFormat="1" ht="18.95" customHeight="1" x14ac:dyDescent="0.25">
      <c r="A5176" s="8"/>
      <c r="B5176" s="8"/>
      <c r="C5176" s="8"/>
      <c r="D5176" s="9"/>
      <c r="E5176" s="8"/>
      <c r="F5176" s="8"/>
      <c r="G5176" s="9"/>
      <c r="H5176" s="8"/>
      <c r="I5176" s="8"/>
      <c r="J5176" s="9"/>
      <c r="K5176" s="8"/>
      <c r="L5176" s="8"/>
      <c r="M5176" s="9"/>
      <c r="N5176" s="8"/>
      <c r="O5176" s="8"/>
      <c r="P5176" s="9"/>
      <c r="Q5176" s="8"/>
      <c r="R5176" s="8"/>
      <c r="S5176" s="9"/>
      <c r="T5176" s="8"/>
      <c r="U5176" s="8"/>
      <c r="V5176" s="9"/>
      <c r="W5176" s="8"/>
      <c r="X5176" s="8"/>
      <c r="Y5176" s="9"/>
      <c r="Z5176" s="8"/>
      <c r="AA5176" s="8"/>
      <c r="AB5176" s="9"/>
      <c r="AC5176" s="8"/>
      <c r="AD5176" s="8"/>
      <c r="AE5176" s="9"/>
      <c r="AF5176" s="8"/>
      <c r="AG5176" s="8"/>
      <c r="AH5176" s="9"/>
      <c r="AI5176" s="13"/>
      <c r="AJ5176" s="8"/>
      <c r="AK5176" s="8"/>
      <c r="AL5176" s="8"/>
      <c r="AM5176" s="3"/>
    </row>
    <row r="5177" spans="1:39" s="10" customFormat="1" ht="18.95" customHeight="1" x14ac:dyDescent="0.25">
      <c r="A5177" s="8"/>
      <c r="B5177" s="8"/>
      <c r="C5177" s="8"/>
      <c r="D5177" s="9"/>
      <c r="E5177" s="8"/>
      <c r="F5177" s="8"/>
      <c r="G5177" s="9"/>
      <c r="H5177" s="8"/>
      <c r="I5177" s="8"/>
      <c r="J5177" s="9"/>
      <c r="K5177" s="8"/>
      <c r="L5177" s="8"/>
      <c r="M5177" s="9"/>
      <c r="N5177" s="8"/>
      <c r="O5177" s="8"/>
      <c r="P5177" s="9"/>
      <c r="Q5177" s="8"/>
      <c r="R5177" s="8"/>
      <c r="S5177" s="9"/>
      <c r="T5177" s="8"/>
      <c r="U5177" s="8"/>
      <c r="V5177" s="9"/>
      <c r="W5177" s="8"/>
      <c r="X5177" s="8"/>
      <c r="Y5177" s="9"/>
      <c r="Z5177" s="8"/>
      <c r="AA5177" s="8"/>
      <c r="AB5177" s="9"/>
      <c r="AC5177" s="8"/>
      <c r="AD5177" s="8"/>
      <c r="AE5177" s="9"/>
      <c r="AF5177" s="8"/>
      <c r="AG5177" s="8"/>
      <c r="AH5177" s="9"/>
      <c r="AI5177" s="13"/>
      <c r="AJ5177" s="8"/>
      <c r="AK5177" s="8"/>
      <c r="AL5177" s="8"/>
      <c r="AM5177" s="3"/>
    </row>
    <row r="5178" spans="1:39" s="10" customFormat="1" ht="18.95" customHeight="1" x14ac:dyDescent="0.25">
      <c r="A5178" s="8"/>
      <c r="B5178" s="8"/>
      <c r="C5178" s="8"/>
      <c r="D5178" s="9"/>
      <c r="E5178" s="8"/>
      <c r="F5178" s="8"/>
      <c r="G5178" s="9"/>
      <c r="H5178" s="8"/>
      <c r="I5178" s="8"/>
      <c r="J5178" s="9"/>
      <c r="K5178" s="8"/>
      <c r="L5178" s="8"/>
      <c r="M5178" s="9"/>
      <c r="N5178" s="8"/>
      <c r="O5178" s="8"/>
      <c r="P5178" s="9"/>
      <c r="Q5178" s="8"/>
      <c r="R5178" s="8"/>
      <c r="S5178" s="9"/>
      <c r="T5178" s="8"/>
      <c r="U5178" s="8"/>
      <c r="V5178" s="9"/>
      <c r="W5178" s="8"/>
      <c r="X5178" s="8"/>
      <c r="Y5178" s="9"/>
      <c r="Z5178" s="8"/>
      <c r="AA5178" s="8"/>
      <c r="AB5178" s="9"/>
      <c r="AC5178" s="8"/>
      <c r="AD5178" s="8"/>
      <c r="AE5178" s="9"/>
      <c r="AF5178" s="8"/>
      <c r="AG5178" s="8"/>
      <c r="AH5178" s="9"/>
      <c r="AI5178" s="13"/>
      <c r="AJ5178" s="8"/>
      <c r="AK5178" s="8"/>
      <c r="AL5178" s="8"/>
      <c r="AM5178" s="3"/>
    </row>
    <row r="5179" spans="1:39" s="10" customFormat="1" ht="18.95" customHeight="1" x14ac:dyDescent="0.25">
      <c r="A5179" s="8"/>
      <c r="B5179" s="8"/>
      <c r="C5179" s="8"/>
      <c r="D5179" s="9"/>
      <c r="E5179" s="8"/>
      <c r="F5179" s="8"/>
      <c r="G5179" s="9"/>
      <c r="H5179" s="8"/>
      <c r="I5179" s="8"/>
      <c r="J5179" s="9"/>
      <c r="K5179" s="8"/>
      <c r="L5179" s="8"/>
      <c r="M5179" s="9"/>
      <c r="N5179" s="8"/>
      <c r="O5179" s="8"/>
      <c r="P5179" s="9"/>
      <c r="Q5179" s="8"/>
      <c r="R5179" s="8"/>
      <c r="S5179" s="9"/>
      <c r="T5179" s="8"/>
      <c r="U5179" s="8"/>
      <c r="V5179" s="9"/>
      <c r="W5179" s="8"/>
      <c r="X5179" s="8"/>
      <c r="Y5179" s="9"/>
      <c r="Z5179" s="8"/>
      <c r="AA5179" s="8"/>
      <c r="AB5179" s="9"/>
      <c r="AC5179" s="8"/>
      <c r="AD5179" s="8"/>
      <c r="AE5179" s="9"/>
      <c r="AF5179" s="8"/>
      <c r="AG5179" s="8"/>
      <c r="AH5179" s="9"/>
      <c r="AI5179" s="13"/>
      <c r="AJ5179" s="8"/>
      <c r="AK5179" s="8"/>
      <c r="AL5179" s="8"/>
      <c r="AM5179" s="3"/>
    </row>
    <row r="5180" spans="1:39" s="10" customFormat="1" ht="18.95" customHeight="1" x14ac:dyDescent="0.25">
      <c r="A5180" s="8"/>
      <c r="B5180" s="8"/>
      <c r="C5180" s="8"/>
      <c r="D5180" s="9"/>
      <c r="E5180" s="8"/>
      <c r="F5180" s="8"/>
      <c r="G5180" s="9"/>
      <c r="H5180" s="8"/>
      <c r="I5180" s="8"/>
      <c r="J5180" s="9"/>
      <c r="K5180" s="8"/>
      <c r="L5180" s="8"/>
      <c r="M5180" s="9"/>
      <c r="N5180" s="8"/>
      <c r="O5180" s="8"/>
      <c r="P5180" s="9"/>
      <c r="Q5180" s="8"/>
      <c r="R5180" s="8"/>
      <c r="S5180" s="9"/>
      <c r="T5180" s="8"/>
      <c r="U5180" s="8"/>
      <c r="V5180" s="9"/>
      <c r="W5180" s="8"/>
      <c r="X5180" s="8"/>
      <c r="Y5180" s="9"/>
      <c r="Z5180" s="8"/>
      <c r="AA5180" s="8"/>
      <c r="AB5180" s="9"/>
      <c r="AC5180" s="8"/>
      <c r="AD5180" s="8"/>
      <c r="AE5180" s="9"/>
      <c r="AF5180" s="8"/>
      <c r="AG5180" s="8"/>
      <c r="AH5180" s="9"/>
      <c r="AI5180" s="13"/>
      <c r="AJ5180" s="8"/>
      <c r="AK5180" s="8"/>
      <c r="AL5180" s="8"/>
      <c r="AM5180" s="3"/>
    </row>
    <row r="5181" spans="1:39" s="10" customFormat="1" ht="18.95" customHeight="1" x14ac:dyDescent="0.25">
      <c r="A5181" s="8"/>
      <c r="B5181" s="8"/>
      <c r="C5181" s="8"/>
      <c r="D5181" s="9"/>
      <c r="E5181" s="8"/>
      <c r="F5181" s="8"/>
      <c r="G5181" s="9"/>
      <c r="H5181" s="8"/>
      <c r="I5181" s="8"/>
      <c r="J5181" s="9"/>
      <c r="K5181" s="8"/>
      <c r="L5181" s="8"/>
      <c r="M5181" s="9"/>
      <c r="N5181" s="8"/>
      <c r="O5181" s="8"/>
      <c r="P5181" s="9"/>
      <c r="Q5181" s="8"/>
      <c r="R5181" s="8"/>
      <c r="S5181" s="9"/>
      <c r="T5181" s="8"/>
      <c r="U5181" s="8"/>
      <c r="V5181" s="9"/>
      <c r="W5181" s="8"/>
      <c r="X5181" s="8"/>
      <c r="Y5181" s="9"/>
      <c r="Z5181" s="8"/>
      <c r="AA5181" s="8"/>
      <c r="AB5181" s="9"/>
      <c r="AC5181" s="8"/>
      <c r="AD5181" s="8"/>
      <c r="AE5181" s="9"/>
      <c r="AF5181" s="8"/>
      <c r="AG5181" s="8"/>
      <c r="AH5181" s="9"/>
      <c r="AI5181" s="13"/>
      <c r="AJ5181" s="8"/>
      <c r="AK5181" s="8"/>
      <c r="AL5181" s="8"/>
      <c r="AM5181" s="3"/>
    </row>
    <row r="5182" spans="1:39" s="10" customFormat="1" ht="18.95" customHeight="1" x14ac:dyDescent="0.25">
      <c r="A5182" s="8"/>
      <c r="B5182" s="8"/>
      <c r="C5182" s="8"/>
      <c r="D5182" s="9"/>
      <c r="E5182" s="8"/>
      <c r="F5182" s="8"/>
      <c r="G5182" s="9"/>
      <c r="H5182" s="8"/>
      <c r="I5182" s="8"/>
      <c r="J5182" s="9"/>
      <c r="K5182" s="8"/>
      <c r="L5182" s="8"/>
      <c r="M5182" s="9"/>
      <c r="N5182" s="8"/>
      <c r="O5182" s="8"/>
      <c r="P5182" s="9"/>
      <c r="Q5182" s="8"/>
      <c r="R5182" s="8"/>
      <c r="S5182" s="9"/>
      <c r="T5182" s="8"/>
      <c r="U5182" s="8"/>
      <c r="V5182" s="9"/>
      <c r="W5182" s="8"/>
      <c r="X5182" s="8"/>
      <c r="Y5182" s="9"/>
      <c r="Z5182" s="8"/>
      <c r="AA5182" s="8"/>
      <c r="AB5182" s="9"/>
      <c r="AC5182" s="8"/>
      <c r="AD5182" s="8"/>
      <c r="AE5182" s="9"/>
      <c r="AF5182" s="8"/>
      <c r="AG5182" s="8"/>
      <c r="AH5182" s="9"/>
      <c r="AI5182" s="13"/>
      <c r="AJ5182" s="8"/>
      <c r="AK5182" s="8"/>
      <c r="AL5182" s="8"/>
      <c r="AM5182" s="3"/>
    </row>
    <row r="5183" spans="1:39" s="10" customFormat="1" ht="18.95" customHeight="1" x14ac:dyDescent="0.25">
      <c r="A5183" s="8"/>
      <c r="B5183" s="8"/>
      <c r="C5183" s="8"/>
      <c r="D5183" s="9"/>
      <c r="E5183" s="8"/>
      <c r="F5183" s="8"/>
      <c r="G5183" s="9"/>
      <c r="H5183" s="8"/>
      <c r="I5183" s="8"/>
      <c r="J5183" s="9"/>
      <c r="K5183" s="8"/>
      <c r="L5183" s="8"/>
      <c r="M5183" s="9"/>
      <c r="N5183" s="8"/>
      <c r="O5183" s="8"/>
      <c r="P5183" s="9"/>
      <c r="Q5183" s="8"/>
      <c r="R5183" s="8"/>
      <c r="S5183" s="9"/>
      <c r="T5183" s="8"/>
      <c r="U5183" s="8"/>
      <c r="V5183" s="9"/>
      <c r="W5183" s="8"/>
      <c r="X5183" s="8"/>
      <c r="Y5183" s="9"/>
      <c r="Z5183" s="8"/>
      <c r="AA5183" s="8"/>
      <c r="AB5183" s="9"/>
      <c r="AC5183" s="8"/>
      <c r="AD5183" s="8"/>
      <c r="AE5183" s="9"/>
      <c r="AF5183" s="8"/>
      <c r="AG5183" s="8"/>
      <c r="AH5183" s="9"/>
      <c r="AI5183" s="13"/>
      <c r="AJ5183" s="8"/>
      <c r="AK5183" s="8"/>
      <c r="AL5183" s="8"/>
      <c r="AM5183" s="3"/>
    </row>
    <row r="5184" spans="1:39" s="10" customFormat="1" ht="18.95" customHeight="1" x14ac:dyDescent="0.25">
      <c r="A5184" s="8"/>
      <c r="B5184" s="8"/>
      <c r="C5184" s="8"/>
      <c r="D5184" s="9"/>
      <c r="E5184" s="8"/>
      <c r="F5184" s="8"/>
      <c r="G5184" s="9"/>
      <c r="H5184" s="8"/>
      <c r="I5184" s="8"/>
      <c r="J5184" s="9"/>
      <c r="K5184" s="8"/>
      <c r="L5184" s="8"/>
      <c r="M5184" s="9"/>
      <c r="N5184" s="8"/>
      <c r="O5184" s="8"/>
      <c r="P5184" s="9"/>
      <c r="Q5184" s="8"/>
      <c r="R5184" s="8"/>
      <c r="S5184" s="9"/>
      <c r="T5184" s="8"/>
      <c r="U5184" s="8"/>
      <c r="V5184" s="9"/>
      <c r="W5184" s="8"/>
      <c r="X5184" s="8"/>
      <c r="Y5184" s="9"/>
      <c r="Z5184" s="8"/>
      <c r="AA5184" s="8"/>
      <c r="AB5184" s="9"/>
      <c r="AC5184" s="8"/>
      <c r="AD5184" s="8"/>
      <c r="AE5184" s="9"/>
      <c r="AF5184" s="8"/>
      <c r="AG5184" s="8"/>
      <c r="AH5184" s="9"/>
      <c r="AI5184" s="13"/>
      <c r="AJ5184" s="8"/>
      <c r="AK5184" s="8"/>
      <c r="AL5184" s="8"/>
      <c r="AM5184" s="3"/>
    </row>
    <row r="5185" spans="1:39" s="10" customFormat="1" ht="18.95" customHeight="1" x14ac:dyDescent="0.25">
      <c r="A5185" s="8"/>
      <c r="B5185" s="8"/>
      <c r="C5185" s="8"/>
      <c r="D5185" s="9"/>
      <c r="E5185" s="8"/>
      <c r="F5185" s="8"/>
      <c r="G5185" s="9"/>
      <c r="H5185" s="8"/>
      <c r="I5185" s="8"/>
      <c r="J5185" s="9"/>
      <c r="K5185" s="8"/>
      <c r="L5185" s="8"/>
      <c r="M5185" s="9"/>
      <c r="N5185" s="8"/>
      <c r="O5185" s="8"/>
      <c r="P5185" s="9"/>
      <c r="Q5185" s="8"/>
      <c r="R5185" s="8"/>
      <c r="S5185" s="9"/>
      <c r="T5185" s="8"/>
      <c r="U5185" s="8"/>
      <c r="V5185" s="9"/>
      <c r="W5185" s="8"/>
      <c r="X5185" s="8"/>
      <c r="Y5185" s="9"/>
      <c r="Z5185" s="8"/>
      <c r="AA5185" s="8"/>
      <c r="AB5185" s="9"/>
      <c r="AC5185" s="8"/>
      <c r="AD5185" s="8"/>
      <c r="AE5185" s="9"/>
      <c r="AF5185" s="8"/>
      <c r="AG5185" s="8"/>
      <c r="AH5185" s="9"/>
      <c r="AI5185" s="13"/>
      <c r="AJ5185" s="8"/>
      <c r="AK5185" s="8"/>
      <c r="AL5185" s="8"/>
      <c r="AM5185" s="3"/>
    </row>
    <row r="5186" spans="1:39" s="10" customFormat="1" ht="18.95" customHeight="1" x14ac:dyDescent="0.25">
      <c r="A5186" s="8"/>
      <c r="B5186" s="8"/>
      <c r="C5186" s="8"/>
      <c r="D5186" s="9"/>
      <c r="E5186" s="8"/>
      <c r="F5186" s="8"/>
      <c r="G5186" s="9"/>
      <c r="H5186" s="8"/>
      <c r="I5186" s="8"/>
      <c r="J5186" s="9"/>
      <c r="K5186" s="8"/>
      <c r="L5186" s="8"/>
      <c r="M5186" s="9"/>
      <c r="N5186" s="8"/>
      <c r="O5186" s="8"/>
      <c r="P5186" s="9"/>
      <c r="Q5186" s="8"/>
      <c r="R5186" s="8"/>
      <c r="S5186" s="9"/>
      <c r="T5186" s="8"/>
      <c r="U5186" s="8"/>
      <c r="V5186" s="9"/>
      <c r="W5186" s="8"/>
      <c r="X5186" s="8"/>
      <c r="Y5186" s="9"/>
      <c r="Z5186" s="8"/>
      <c r="AA5186" s="8"/>
      <c r="AB5186" s="9"/>
      <c r="AC5186" s="8"/>
      <c r="AD5186" s="8"/>
      <c r="AE5186" s="9"/>
      <c r="AF5186" s="8"/>
      <c r="AG5186" s="8"/>
      <c r="AH5186" s="9"/>
      <c r="AI5186" s="13"/>
      <c r="AJ5186" s="8"/>
      <c r="AK5186" s="8"/>
      <c r="AL5186" s="8"/>
      <c r="AM5186" s="3"/>
    </row>
    <row r="5187" spans="1:39" s="10" customFormat="1" ht="18.95" customHeight="1" x14ac:dyDescent="0.25">
      <c r="A5187" s="8"/>
      <c r="B5187" s="8"/>
      <c r="C5187" s="8"/>
      <c r="D5187" s="9"/>
      <c r="E5187" s="8"/>
      <c r="F5187" s="8"/>
      <c r="G5187" s="9"/>
      <c r="H5187" s="8"/>
      <c r="I5187" s="8"/>
      <c r="J5187" s="9"/>
      <c r="K5187" s="8"/>
      <c r="L5187" s="8"/>
      <c r="M5187" s="9"/>
      <c r="N5187" s="8"/>
      <c r="O5187" s="8"/>
      <c r="P5187" s="9"/>
      <c r="Q5187" s="8"/>
      <c r="R5187" s="8"/>
      <c r="S5187" s="9"/>
      <c r="T5187" s="8"/>
      <c r="U5187" s="8"/>
      <c r="V5187" s="9"/>
      <c r="W5187" s="8"/>
      <c r="X5187" s="8"/>
      <c r="Y5187" s="9"/>
      <c r="Z5187" s="8"/>
      <c r="AA5187" s="8"/>
      <c r="AB5187" s="9"/>
      <c r="AC5187" s="8"/>
      <c r="AD5187" s="8"/>
      <c r="AE5187" s="9"/>
      <c r="AF5187" s="8"/>
      <c r="AG5187" s="8"/>
      <c r="AH5187" s="9"/>
      <c r="AI5187" s="13"/>
      <c r="AJ5187" s="8"/>
      <c r="AK5187" s="8"/>
      <c r="AL5187" s="8"/>
      <c r="AM5187" s="3"/>
    </row>
    <row r="5188" spans="1:39" s="10" customFormat="1" ht="18.95" customHeight="1" x14ac:dyDescent="0.25">
      <c r="A5188" s="8"/>
      <c r="B5188" s="8"/>
      <c r="C5188" s="8"/>
      <c r="D5188" s="9"/>
      <c r="E5188" s="8"/>
      <c r="F5188" s="8"/>
      <c r="G5188" s="9"/>
      <c r="H5188" s="8"/>
      <c r="I5188" s="8"/>
      <c r="J5188" s="9"/>
      <c r="K5188" s="8"/>
      <c r="L5188" s="8"/>
      <c r="M5188" s="9"/>
      <c r="N5188" s="8"/>
      <c r="O5188" s="8"/>
      <c r="P5188" s="9"/>
      <c r="Q5188" s="8"/>
      <c r="R5188" s="8"/>
      <c r="S5188" s="9"/>
      <c r="T5188" s="8"/>
      <c r="U5188" s="8"/>
      <c r="V5188" s="9"/>
      <c r="W5188" s="8"/>
      <c r="X5188" s="8"/>
      <c r="Y5188" s="9"/>
      <c r="Z5188" s="8"/>
      <c r="AA5188" s="8"/>
      <c r="AB5188" s="9"/>
      <c r="AC5188" s="8"/>
      <c r="AD5188" s="8"/>
      <c r="AE5188" s="9"/>
      <c r="AF5188" s="8"/>
      <c r="AG5188" s="8"/>
      <c r="AH5188" s="9"/>
      <c r="AI5188" s="13"/>
      <c r="AJ5188" s="8"/>
      <c r="AK5188" s="8"/>
      <c r="AL5188" s="8"/>
      <c r="AM5188" s="3"/>
    </row>
    <row r="5189" spans="1:39" s="10" customFormat="1" ht="18.95" customHeight="1" x14ac:dyDescent="0.25">
      <c r="A5189" s="8"/>
      <c r="B5189" s="8"/>
      <c r="C5189" s="8"/>
      <c r="D5189" s="9"/>
      <c r="E5189" s="8"/>
      <c r="F5189" s="8"/>
      <c r="G5189" s="9"/>
      <c r="H5189" s="8"/>
      <c r="I5189" s="8"/>
      <c r="J5189" s="9"/>
      <c r="K5189" s="8"/>
      <c r="L5189" s="8"/>
      <c r="M5189" s="9"/>
      <c r="N5189" s="8"/>
      <c r="O5189" s="8"/>
      <c r="P5189" s="9"/>
      <c r="Q5189" s="8"/>
      <c r="R5189" s="8"/>
      <c r="S5189" s="9"/>
      <c r="T5189" s="8"/>
      <c r="U5189" s="8"/>
      <c r="V5189" s="9"/>
      <c r="W5189" s="8"/>
      <c r="X5189" s="8"/>
      <c r="Y5189" s="9"/>
      <c r="Z5189" s="8"/>
      <c r="AA5189" s="8"/>
      <c r="AB5189" s="9"/>
      <c r="AC5189" s="8"/>
      <c r="AD5189" s="8"/>
      <c r="AE5189" s="9"/>
      <c r="AF5189" s="8"/>
      <c r="AG5189" s="8"/>
      <c r="AH5189" s="9"/>
      <c r="AI5189" s="13"/>
      <c r="AJ5189" s="8"/>
      <c r="AK5189" s="8"/>
      <c r="AL5189" s="8"/>
      <c r="AM5189" s="3"/>
    </row>
    <row r="5190" spans="1:39" s="10" customFormat="1" ht="18.95" customHeight="1" x14ac:dyDescent="0.25">
      <c r="A5190" s="8"/>
      <c r="B5190" s="8"/>
      <c r="C5190" s="8"/>
      <c r="D5190" s="9"/>
      <c r="E5190" s="8"/>
      <c r="F5190" s="8"/>
      <c r="G5190" s="9"/>
      <c r="H5190" s="8"/>
      <c r="I5190" s="8"/>
      <c r="J5190" s="9"/>
      <c r="K5190" s="8"/>
      <c r="L5190" s="8"/>
      <c r="M5190" s="9"/>
      <c r="N5190" s="8"/>
      <c r="O5190" s="8"/>
      <c r="P5190" s="9"/>
      <c r="Q5190" s="8"/>
      <c r="R5190" s="8"/>
      <c r="S5190" s="9"/>
      <c r="T5190" s="8"/>
      <c r="U5190" s="8"/>
      <c r="V5190" s="9"/>
      <c r="W5190" s="8"/>
      <c r="X5190" s="8"/>
      <c r="Y5190" s="9"/>
      <c r="Z5190" s="8"/>
      <c r="AA5190" s="8"/>
      <c r="AB5190" s="9"/>
      <c r="AC5190" s="8"/>
      <c r="AD5190" s="8"/>
      <c r="AE5190" s="9"/>
      <c r="AF5190" s="8"/>
      <c r="AG5190" s="8"/>
      <c r="AH5190" s="9"/>
      <c r="AI5190" s="13"/>
      <c r="AJ5190" s="8"/>
      <c r="AK5190" s="8"/>
      <c r="AL5190" s="8"/>
      <c r="AM5190" s="3"/>
    </row>
    <row r="5191" spans="1:39" s="10" customFormat="1" ht="18.95" customHeight="1" x14ac:dyDescent="0.25">
      <c r="A5191" s="8"/>
      <c r="B5191" s="8"/>
      <c r="C5191" s="8"/>
      <c r="D5191" s="9"/>
      <c r="E5191" s="8"/>
      <c r="F5191" s="8"/>
      <c r="G5191" s="9"/>
      <c r="H5191" s="8"/>
      <c r="I5191" s="8"/>
      <c r="J5191" s="9"/>
      <c r="K5191" s="8"/>
      <c r="L5191" s="8"/>
      <c r="M5191" s="9"/>
      <c r="N5191" s="8"/>
      <c r="O5191" s="8"/>
      <c r="P5191" s="9"/>
      <c r="Q5191" s="8"/>
      <c r="R5191" s="8"/>
      <c r="S5191" s="9"/>
      <c r="T5191" s="8"/>
      <c r="U5191" s="8"/>
      <c r="V5191" s="9"/>
      <c r="W5191" s="8"/>
      <c r="X5191" s="8"/>
      <c r="Y5191" s="9"/>
      <c r="Z5191" s="8"/>
      <c r="AA5191" s="8"/>
      <c r="AB5191" s="9"/>
      <c r="AC5191" s="8"/>
      <c r="AD5191" s="8"/>
      <c r="AE5191" s="9"/>
      <c r="AF5191" s="8"/>
      <c r="AG5191" s="8"/>
      <c r="AH5191" s="9"/>
      <c r="AI5191" s="13"/>
      <c r="AJ5191" s="8"/>
      <c r="AK5191" s="8"/>
      <c r="AL5191" s="8"/>
      <c r="AM5191" s="3"/>
    </row>
    <row r="5192" spans="1:39" s="10" customFormat="1" ht="18.95" customHeight="1" x14ac:dyDescent="0.25">
      <c r="A5192" s="8"/>
      <c r="B5192" s="8"/>
      <c r="C5192" s="8"/>
      <c r="D5192" s="9"/>
      <c r="E5192" s="8"/>
      <c r="F5192" s="8"/>
      <c r="G5192" s="9"/>
      <c r="H5192" s="8"/>
      <c r="I5192" s="8"/>
      <c r="J5192" s="9"/>
      <c r="K5192" s="8"/>
      <c r="L5192" s="8"/>
      <c r="M5192" s="9"/>
      <c r="N5192" s="8"/>
      <c r="O5192" s="8"/>
      <c r="P5192" s="9"/>
      <c r="Q5192" s="8"/>
      <c r="R5192" s="8"/>
      <c r="S5192" s="9"/>
      <c r="T5192" s="8"/>
      <c r="U5192" s="8"/>
      <c r="V5192" s="9"/>
      <c r="W5192" s="8"/>
      <c r="X5192" s="8"/>
      <c r="Y5192" s="9"/>
      <c r="Z5192" s="8"/>
      <c r="AA5192" s="8"/>
      <c r="AB5192" s="9"/>
      <c r="AC5192" s="8"/>
      <c r="AD5192" s="8"/>
      <c r="AE5192" s="9"/>
      <c r="AF5192" s="8"/>
      <c r="AG5192" s="8"/>
      <c r="AH5192" s="9"/>
      <c r="AI5192" s="13"/>
      <c r="AJ5192" s="8"/>
      <c r="AK5192" s="8"/>
      <c r="AL5192" s="8"/>
      <c r="AM5192" s="3"/>
    </row>
    <row r="5193" spans="1:39" s="10" customFormat="1" ht="18.95" customHeight="1" x14ac:dyDescent="0.25">
      <c r="A5193" s="8"/>
      <c r="B5193" s="8"/>
      <c r="C5193" s="8"/>
      <c r="D5193" s="9"/>
      <c r="E5193" s="8"/>
      <c r="F5193" s="8"/>
      <c r="G5193" s="9"/>
      <c r="H5193" s="8"/>
      <c r="I5193" s="8"/>
      <c r="J5193" s="9"/>
      <c r="K5193" s="8"/>
      <c r="L5193" s="8"/>
      <c r="M5193" s="9"/>
      <c r="N5193" s="8"/>
      <c r="O5193" s="8"/>
      <c r="P5193" s="9"/>
      <c r="Q5193" s="8"/>
      <c r="R5193" s="8"/>
      <c r="S5193" s="9"/>
      <c r="T5193" s="8"/>
      <c r="U5193" s="8"/>
      <c r="V5193" s="9"/>
      <c r="W5193" s="8"/>
      <c r="X5193" s="8"/>
      <c r="Y5193" s="9"/>
      <c r="Z5193" s="8"/>
      <c r="AA5193" s="8"/>
      <c r="AB5193" s="9"/>
      <c r="AC5193" s="8"/>
      <c r="AD5193" s="8"/>
      <c r="AE5193" s="9"/>
      <c r="AF5193" s="8"/>
      <c r="AG5193" s="8"/>
      <c r="AH5193" s="9"/>
      <c r="AI5193" s="13"/>
      <c r="AJ5193" s="8"/>
      <c r="AK5193" s="8"/>
      <c r="AL5193" s="8"/>
      <c r="AM5193" s="3"/>
    </row>
    <row r="5194" spans="1:39" s="10" customFormat="1" ht="18.95" customHeight="1" x14ac:dyDescent="0.25">
      <c r="A5194" s="8"/>
      <c r="B5194" s="8"/>
      <c r="C5194" s="8"/>
      <c r="D5194" s="9"/>
      <c r="E5194" s="8"/>
      <c r="F5194" s="8"/>
      <c r="G5194" s="9"/>
      <c r="H5194" s="8"/>
      <c r="I5194" s="8"/>
      <c r="J5194" s="9"/>
      <c r="K5194" s="8"/>
      <c r="L5194" s="8"/>
      <c r="M5194" s="9"/>
      <c r="N5194" s="8"/>
      <c r="O5194" s="8"/>
      <c r="P5194" s="9"/>
      <c r="Q5194" s="8"/>
      <c r="R5194" s="8"/>
      <c r="S5194" s="9"/>
      <c r="T5194" s="8"/>
      <c r="U5194" s="8"/>
      <c r="V5194" s="9"/>
      <c r="W5194" s="8"/>
      <c r="X5194" s="8"/>
      <c r="Y5194" s="9"/>
      <c r="Z5194" s="8"/>
      <c r="AA5194" s="8"/>
      <c r="AB5194" s="9"/>
      <c r="AC5194" s="8"/>
      <c r="AD5194" s="8"/>
      <c r="AE5194" s="9"/>
      <c r="AF5194" s="8"/>
      <c r="AG5194" s="8"/>
      <c r="AH5194" s="9"/>
      <c r="AI5194" s="13"/>
      <c r="AJ5194" s="8"/>
      <c r="AK5194" s="8"/>
      <c r="AL5194" s="8"/>
      <c r="AM5194" s="3"/>
    </row>
    <row r="5195" spans="1:39" s="10" customFormat="1" ht="18.95" customHeight="1" x14ac:dyDescent="0.25">
      <c r="A5195" s="8"/>
      <c r="B5195" s="8"/>
      <c r="C5195" s="8"/>
      <c r="D5195" s="9"/>
      <c r="E5195" s="8"/>
      <c r="F5195" s="8"/>
      <c r="G5195" s="9"/>
      <c r="H5195" s="8"/>
      <c r="I5195" s="8"/>
      <c r="J5195" s="9"/>
      <c r="K5195" s="8"/>
      <c r="L5195" s="8"/>
      <c r="M5195" s="9"/>
      <c r="N5195" s="8"/>
      <c r="O5195" s="8"/>
      <c r="P5195" s="9"/>
      <c r="Q5195" s="8"/>
      <c r="R5195" s="8"/>
      <c r="S5195" s="9"/>
      <c r="T5195" s="8"/>
      <c r="U5195" s="8"/>
      <c r="V5195" s="9"/>
      <c r="W5195" s="8"/>
      <c r="X5195" s="8"/>
      <c r="Y5195" s="9"/>
      <c r="Z5195" s="8"/>
      <c r="AA5195" s="8"/>
      <c r="AB5195" s="9"/>
      <c r="AC5195" s="8"/>
      <c r="AD5195" s="8"/>
      <c r="AE5195" s="9"/>
      <c r="AF5195" s="8"/>
      <c r="AG5195" s="8"/>
      <c r="AH5195" s="9"/>
      <c r="AI5195" s="13"/>
      <c r="AJ5195" s="8"/>
      <c r="AK5195" s="8"/>
      <c r="AL5195" s="8"/>
      <c r="AM5195" s="3"/>
    </row>
    <row r="5196" spans="1:39" s="10" customFormat="1" ht="18.95" customHeight="1" x14ac:dyDescent="0.25">
      <c r="A5196" s="8"/>
      <c r="B5196" s="8"/>
      <c r="C5196" s="8"/>
      <c r="D5196" s="9"/>
      <c r="E5196" s="8"/>
      <c r="F5196" s="8"/>
      <c r="G5196" s="9"/>
      <c r="H5196" s="8"/>
      <c r="I5196" s="8"/>
      <c r="J5196" s="9"/>
      <c r="K5196" s="8"/>
      <c r="L5196" s="8"/>
      <c r="M5196" s="9"/>
      <c r="N5196" s="8"/>
      <c r="O5196" s="8"/>
      <c r="P5196" s="9"/>
      <c r="Q5196" s="8"/>
      <c r="R5196" s="8"/>
      <c r="S5196" s="9"/>
      <c r="T5196" s="8"/>
      <c r="U5196" s="8"/>
      <c r="V5196" s="9"/>
      <c r="W5196" s="8"/>
      <c r="X5196" s="8"/>
      <c r="Y5196" s="9"/>
      <c r="Z5196" s="8"/>
      <c r="AA5196" s="8"/>
      <c r="AB5196" s="9"/>
      <c r="AC5196" s="8"/>
      <c r="AD5196" s="8"/>
      <c r="AE5196" s="9"/>
      <c r="AF5196" s="8"/>
      <c r="AG5196" s="8"/>
      <c r="AH5196" s="9"/>
      <c r="AI5196" s="13"/>
      <c r="AJ5196" s="8"/>
      <c r="AK5196" s="8"/>
      <c r="AL5196" s="8"/>
      <c r="AM5196" s="3"/>
    </row>
    <row r="5197" spans="1:39" s="10" customFormat="1" ht="18.95" customHeight="1" x14ac:dyDescent="0.25">
      <c r="A5197" s="8"/>
      <c r="B5197" s="8"/>
      <c r="C5197" s="8"/>
      <c r="D5197" s="9"/>
      <c r="E5197" s="8"/>
      <c r="F5197" s="8"/>
      <c r="G5197" s="9"/>
      <c r="H5197" s="8"/>
      <c r="I5197" s="8"/>
      <c r="J5197" s="9"/>
      <c r="K5197" s="8"/>
      <c r="L5197" s="8"/>
      <c r="M5197" s="9"/>
      <c r="N5197" s="8"/>
      <c r="O5197" s="8"/>
      <c r="P5197" s="9"/>
      <c r="Q5197" s="8"/>
      <c r="R5197" s="8"/>
      <c r="S5197" s="9"/>
      <c r="T5197" s="8"/>
      <c r="U5197" s="8"/>
      <c r="V5197" s="9"/>
      <c r="W5197" s="8"/>
      <c r="X5197" s="8"/>
      <c r="Y5197" s="9"/>
      <c r="Z5197" s="8"/>
      <c r="AA5197" s="8"/>
      <c r="AB5197" s="9"/>
      <c r="AC5197" s="8"/>
      <c r="AD5197" s="8"/>
      <c r="AE5197" s="9"/>
      <c r="AF5197" s="8"/>
      <c r="AG5197" s="8"/>
      <c r="AH5197" s="9"/>
      <c r="AI5197" s="13"/>
      <c r="AJ5197" s="8"/>
      <c r="AK5197" s="8"/>
      <c r="AL5197" s="8"/>
      <c r="AM5197" s="3"/>
    </row>
    <row r="5198" spans="1:39" s="10" customFormat="1" ht="18.95" customHeight="1" x14ac:dyDescent="0.25">
      <c r="A5198" s="8"/>
      <c r="B5198" s="8"/>
      <c r="C5198" s="8"/>
      <c r="D5198" s="9"/>
      <c r="E5198" s="8"/>
      <c r="F5198" s="8"/>
      <c r="G5198" s="9"/>
      <c r="H5198" s="8"/>
      <c r="I5198" s="8"/>
      <c r="J5198" s="9"/>
      <c r="K5198" s="8"/>
      <c r="L5198" s="8"/>
      <c r="M5198" s="9"/>
      <c r="N5198" s="8"/>
      <c r="O5198" s="8"/>
      <c r="P5198" s="9"/>
      <c r="Q5198" s="8"/>
      <c r="R5198" s="8"/>
      <c r="S5198" s="9"/>
      <c r="T5198" s="8"/>
      <c r="U5198" s="8"/>
      <c r="V5198" s="9"/>
      <c r="W5198" s="8"/>
      <c r="X5198" s="8"/>
      <c r="Y5198" s="9"/>
      <c r="Z5198" s="8"/>
      <c r="AA5198" s="8"/>
      <c r="AB5198" s="9"/>
      <c r="AC5198" s="8"/>
      <c r="AD5198" s="8"/>
      <c r="AE5198" s="9"/>
      <c r="AF5198" s="8"/>
      <c r="AG5198" s="8"/>
      <c r="AH5198" s="9"/>
      <c r="AI5198" s="13"/>
      <c r="AJ5198" s="8"/>
      <c r="AK5198" s="8"/>
      <c r="AL5198" s="8"/>
      <c r="AM5198" s="3"/>
    </row>
    <row r="5199" spans="1:39" s="10" customFormat="1" ht="18.95" customHeight="1" x14ac:dyDescent="0.25">
      <c r="A5199" s="8"/>
      <c r="B5199" s="8"/>
      <c r="C5199" s="8"/>
      <c r="D5199" s="9"/>
      <c r="E5199" s="8"/>
      <c r="F5199" s="8"/>
      <c r="G5199" s="9"/>
      <c r="H5199" s="8"/>
      <c r="I5199" s="8"/>
      <c r="J5199" s="9"/>
      <c r="K5199" s="8"/>
      <c r="L5199" s="8"/>
      <c r="M5199" s="9"/>
      <c r="N5199" s="8"/>
      <c r="O5199" s="8"/>
      <c r="P5199" s="9"/>
      <c r="Q5199" s="8"/>
      <c r="R5199" s="8"/>
      <c r="S5199" s="9"/>
      <c r="T5199" s="8"/>
      <c r="U5199" s="8"/>
      <c r="V5199" s="9"/>
      <c r="W5199" s="8"/>
      <c r="X5199" s="8"/>
      <c r="Y5199" s="9"/>
      <c r="Z5199" s="8"/>
      <c r="AA5199" s="8"/>
      <c r="AB5199" s="9"/>
      <c r="AC5199" s="8"/>
      <c r="AD5199" s="8"/>
      <c r="AE5199" s="9"/>
      <c r="AF5199" s="8"/>
      <c r="AG5199" s="8"/>
      <c r="AH5199" s="9"/>
      <c r="AI5199" s="13"/>
      <c r="AJ5199" s="8"/>
      <c r="AK5199" s="8"/>
      <c r="AL5199" s="8"/>
      <c r="AM5199" s="3"/>
    </row>
    <row r="5200" spans="1:39" s="10" customFormat="1" ht="18.95" customHeight="1" x14ac:dyDescent="0.25">
      <c r="A5200" s="8"/>
      <c r="B5200" s="8"/>
      <c r="C5200" s="8"/>
      <c r="D5200" s="9"/>
      <c r="E5200" s="8"/>
      <c r="F5200" s="8"/>
      <c r="G5200" s="9"/>
      <c r="H5200" s="8"/>
      <c r="I5200" s="8"/>
      <c r="J5200" s="9"/>
      <c r="K5200" s="8"/>
      <c r="L5200" s="8"/>
      <c r="M5200" s="9"/>
      <c r="N5200" s="8"/>
      <c r="O5200" s="8"/>
      <c r="P5200" s="9"/>
      <c r="Q5200" s="8"/>
      <c r="R5200" s="8"/>
      <c r="S5200" s="9"/>
      <c r="T5200" s="8"/>
      <c r="U5200" s="8"/>
      <c r="V5200" s="9"/>
      <c r="W5200" s="8"/>
      <c r="X5200" s="8"/>
      <c r="Y5200" s="9"/>
      <c r="Z5200" s="8"/>
      <c r="AA5200" s="8"/>
      <c r="AB5200" s="9"/>
      <c r="AC5200" s="8"/>
      <c r="AD5200" s="8"/>
      <c r="AE5200" s="9"/>
      <c r="AF5200" s="8"/>
      <c r="AG5200" s="8"/>
      <c r="AH5200" s="9"/>
      <c r="AI5200" s="13"/>
      <c r="AJ5200" s="8"/>
      <c r="AK5200" s="8"/>
      <c r="AL5200" s="8"/>
      <c r="AM5200" s="3"/>
    </row>
    <row r="5201" spans="1:39" s="10" customFormat="1" ht="18.95" customHeight="1" x14ac:dyDescent="0.25">
      <c r="A5201" s="8"/>
      <c r="B5201" s="8"/>
      <c r="C5201" s="8"/>
      <c r="D5201" s="9"/>
      <c r="E5201" s="8"/>
      <c r="F5201" s="8"/>
      <c r="G5201" s="9"/>
      <c r="H5201" s="8"/>
      <c r="I5201" s="8"/>
      <c r="J5201" s="9"/>
      <c r="K5201" s="8"/>
      <c r="L5201" s="8"/>
      <c r="M5201" s="9"/>
      <c r="N5201" s="8"/>
      <c r="O5201" s="8"/>
      <c r="P5201" s="9"/>
      <c r="Q5201" s="8"/>
      <c r="R5201" s="8"/>
      <c r="S5201" s="9"/>
      <c r="T5201" s="8"/>
      <c r="U5201" s="8"/>
      <c r="V5201" s="9"/>
      <c r="W5201" s="8"/>
      <c r="X5201" s="8"/>
      <c r="Y5201" s="9"/>
      <c r="Z5201" s="8"/>
      <c r="AA5201" s="8"/>
      <c r="AB5201" s="9"/>
      <c r="AC5201" s="8"/>
      <c r="AD5201" s="8"/>
      <c r="AE5201" s="9"/>
      <c r="AF5201" s="8"/>
      <c r="AG5201" s="8"/>
      <c r="AH5201" s="9"/>
      <c r="AI5201" s="13"/>
      <c r="AJ5201" s="8"/>
      <c r="AK5201" s="8"/>
      <c r="AL5201" s="8"/>
      <c r="AM5201" s="3"/>
    </row>
    <row r="5202" spans="1:39" s="10" customFormat="1" ht="18.95" customHeight="1" x14ac:dyDescent="0.25">
      <c r="A5202" s="8"/>
      <c r="B5202" s="8"/>
      <c r="C5202" s="8"/>
      <c r="D5202" s="9"/>
      <c r="E5202" s="8"/>
      <c r="F5202" s="8"/>
      <c r="G5202" s="9"/>
      <c r="H5202" s="8"/>
      <c r="I5202" s="8"/>
      <c r="J5202" s="9"/>
      <c r="K5202" s="8"/>
      <c r="L5202" s="8"/>
      <c r="M5202" s="9"/>
      <c r="N5202" s="8"/>
      <c r="O5202" s="8"/>
      <c r="P5202" s="9"/>
      <c r="Q5202" s="8"/>
      <c r="R5202" s="8"/>
      <c r="S5202" s="9"/>
      <c r="T5202" s="8"/>
      <c r="U5202" s="8"/>
      <c r="V5202" s="9"/>
      <c r="W5202" s="8"/>
      <c r="X5202" s="8"/>
      <c r="Y5202" s="9"/>
      <c r="Z5202" s="8"/>
      <c r="AA5202" s="8"/>
      <c r="AB5202" s="9"/>
      <c r="AC5202" s="8"/>
      <c r="AD5202" s="8"/>
      <c r="AE5202" s="9"/>
      <c r="AF5202" s="8"/>
      <c r="AG5202" s="8"/>
      <c r="AH5202" s="9"/>
      <c r="AI5202" s="13"/>
      <c r="AJ5202" s="8"/>
      <c r="AK5202" s="8"/>
      <c r="AL5202" s="8"/>
      <c r="AM5202" s="3"/>
    </row>
    <row r="5203" spans="1:39" s="10" customFormat="1" ht="18.95" customHeight="1" x14ac:dyDescent="0.25">
      <c r="A5203" s="8"/>
      <c r="B5203" s="8"/>
      <c r="C5203" s="8"/>
      <c r="D5203" s="9"/>
      <c r="E5203" s="8"/>
      <c r="F5203" s="8"/>
      <c r="G5203" s="9"/>
      <c r="H5203" s="8"/>
      <c r="I5203" s="8"/>
      <c r="J5203" s="9"/>
      <c r="K5203" s="8"/>
      <c r="L5203" s="8"/>
      <c r="M5203" s="9"/>
      <c r="N5203" s="8"/>
      <c r="O5203" s="8"/>
      <c r="P5203" s="9"/>
      <c r="Q5203" s="8"/>
      <c r="R5203" s="8"/>
      <c r="S5203" s="9"/>
      <c r="T5203" s="8"/>
      <c r="U5203" s="8"/>
      <c r="V5203" s="9"/>
      <c r="W5203" s="8"/>
      <c r="X5203" s="8"/>
      <c r="Y5203" s="9"/>
      <c r="Z5203" s="8"/>
      <c r="AA5203" s="8"/>
      <c r="AB5203" s="9"/>
      <c r="AC5203" s="8"/>
      <c r="AD5203" s="8"/>
      <c r="AE5203" s="9"/>
      <c r="AF5203" s="8"/>
      <c r="AG5203" s="8"/>
      <c r="AH5203" s="9"/>
      <c r="AI5203" s="13"/>
      <c r="AJ5203" s="8"/>
      <c r="AK5203" s="8"/>
      <c r="AL5203" s="8"/>
      <c r="AM5203" s="3"/>
    </row>
    <row r="5204" spans="1:39" s="10" customFormat="1" ht="18.95" customHeight="1" x14ac:dyDescent="0.25">
      <c r="A5204" s="8"/>
      <c r="B5204" s="8"/>
      <c r="C5204" s="8"/>
      <c r="D5204" s="9"/>
      <c r="E5204" s="8"/>
      <c r="F5204" s="8"/>
      <c r="G5204" s="9"/>
      <c r="H5204" s="8"/>
      <c r="I5204" s="8"/>
      <c r="J5204" s="9"/>
      <c r="K5204" s="8"/>
      <c r="L5204" s="8"/>
      <c r="M5204" s="9"/>
      <c r="N5204" s="8"/>
      <c r="O5204" s="8"/>
      <c r="P5204" s="9"/>
      <c r="Q5204" s="8"/>
      <c r="R5204" s="8"/>
      <c r="S5204" s="9"/>
      <c r="T5204" s="8"/>
      <c r="U5204" s="8"/>
      <c r="V5204" s="9"/>
      <c r="W5204" s="8"/>
      <c r="X5204" s="8"/>
      <c r="Y5204" s="9"/>
      <c r="Z5204" s="8"/>
      <c r="AA5204" s="8"/>
      <c r="AB5204" s="9"/>
      <c r="AC5204" s="8"/>
      <c r="AD5204" s="8"/>
      <c r="AE5204" s="9"/>
      <c r="AF5204" s="8"/>
      <c r="AG5204" s="8"/>
      <c r="AH5204" s="9"/>
      <c r="AI5204" s="13"/>
      <c r="AJ5204" s="8"/>
      <c r="AK5204" s="8"/>
      <c r="AL5204" s="8"/>
      <c r="AM5204" s="3"/>
    </row>
    <row r="5205" spans="1:39" s="10" customFormat="1" ht="18.95" customHeight="1" x14ac:dyDescent="0.25">
      <c r="A5205" s="8"/>
      <c r="B5205" s="8"/>
      <c r="C5205" s="8"/>
      <c r="D5205" s="9"/>
      <c r="E5205" s="8"/>
      <c r="F5205" s="8"/>
      <c r="G5205" s="9"/>
      <c r="H5205" s="8"/>
      <c r="I5205" s="8"/>
      <c r="J5205" s="9"/>
      <c r="K5205" s="8"/>
      <c r="L5205" s="8"/>
      <c r="M5205" s="9"/>
      <c r="N5205" s="8"/>
      <c r="O5205" s="8"/>
      <c r="P5205" s="9"/>
      <c r="Q5205" s="8"/>
      <c r="R5205" s="8"/>
      <c r="S5205" s="9"/>
      <c r="T5205" s="8"/>
      <c r="U5205" s="8"/>
      <c r="V5205" s="9"/>
      <c r="W5205" s="8"/>
      <c r="X5205" s="8"/>
      <c r="Y5205" s="9"/>
      <c r="Z5205" s="8"/>
      <c r="AA5205" s="8"/>
      <c r="AB5205" s="9"/>
      <c r="AC5205" s="8"/>
      <c r="AD5205" s="8"/>
      <c r="AE5205" s="9"/>
      <c r="AF5205" s="8"/>
      <c r="AG5205" s="8"/>
      <c r="AH5205" s="9"/>
      <c r="AI5205" s="13"/>
      <c r="AJ5205" s="8"/>
      <c r="AK5205" s="8"/>
      <c r="AL5205" s="8"/>
      <c r="AM5205" s="3"/>
    </row>
    <row r="5206" spans="1:39" s="10" customFormat="1" ht="18.95" customHeight="1" x14ac:dyDescent="0.25">
      <c r="A5206" s="8"/>
      <c r="B5206" s="8"/>
      <c r="C5206" s="8"/>
      <c r="D5206" s="9"/>
      <c r="E5206" s="8"/>
      <c r="F5206" s="8"/>
      <c r="G5206" s="9"/>
      <c r="H5206" s="8"/>
      <c r="I5206" s="8"/>
      <c r="J5206" s="9"/>
      <c r="K5206" s="8"/>
      <c r="L5206" s="8"/>
      <c r="M5206" s="9"/>
      <c r="N5206" s="8"/>
      <c r="O5206" s="8"/>
      <c r="P5206" s="9"/>
      <c r="Q5206" s="8"/>
      <c r="R5206" s="8"/>
      <c r="S5206" s="9"/>
      <c r="T5206" s="8"/>
      <c r="U5206" s="8"/>
      <c r="V5206" s="9"/>
      <c r="W5206" s="8"/>
      <c r="X5206" s="8"/>
      <c r="Y5206" s="9"/>
      <c r="Z5206" s="8"/>
      <c r="AA5206" s="8"/>
      <c r="AB5206" s="9"/>
      <c r="AC5206" s="8"/>
      <c r="AD5206" s="8"/>
      <c r="AE5206" s="9"/>
      <c r="AF5206" s="8"/>
      <c r="AG5206" s="8"/>
      <c r="AH5206" s="9"/>
      <c r="AI5206" s="13"/>
      <c r="AJ5206" s="8"/>
      <c r="AK5206" s="8"/>
      <c r="AL5206" s="8"/>
      <c r="AM5206" s="3"/>
    </row>
    <row r="5207" spans="1:39" s="10" customFormat="1" ht="18.95" customHeight="1" x14ac:dyDescent="0.25">
      <c r="A5207" s="8"/>
      <c r="B5207" s="8"/>
      <c r="C5207" s="8"/>
      <c r="D5207" s="9"/>
      <c r="E5207" s="8"/>
      <c r="F5207" s="8"/>
      <c r="G5207" s="9"/>
      <c r="H5207" s="8"/>
      <c r="I5207" s="8"/>
      <c r="J5207" s="9"/>
      <c r="K5207" s="8"/>
      <c r="L5207" s="8"/>
      <c r="M5207" s="9"/>
      <c r="N5207" s="8"/>
      <c r="O5207" s="8"/>
      <c r="P5207" s="9"/>
      <c r="Q5207" s="8"/>
      <c r="R5207" s="8"/>
      <c r="S5207" s="9"/>
      <c r="T5207" s="8"/>
      <c r="U5207" s="8"/>
      <c r="V5207" s="9"/>
      <c r="W5207" s="8"/>
      <c r="X5207" s="8"/>
      <c r="Y5207" s="9"/>
      <c r="Z5207" s="8"/>
      <c r="AA5207" s="8"/>
      <c r="AB5207" s="9"/>
      <c r="AC5207" s="8"/>
      <c r="AD5207" s="8"/>
      <c r="AE5207" s="9"/>
      <c r="AF5207" s="8"/>
      <c r="AG5207" s="8"/>
      <c r="AH5207" s="9"/>
      <c r="AI5207" s="13"/>
      <c r="AJ5207" s="8"/>
      <c r="AK5207" s="8"/>
      <c r="AL5207" s="8"/>
      <c r="AM5207" s="3"/>
    </row>
    <row r="5208" spans="1:39" s="10" customFormat="1" ht="18.95" customHeight="1" x14ac:dyDescent="0.25">
      <c r="A5208" s="8"/>
      <c r="B5208" s="8"/>
      <c r="C5208" s="8"/>
      <c r="D5208" s="9"/>
      <c r="E5208" s="8"/>
      <c r="F5208" s="8"/>
      <c r="G5208" s="9"/>
      <c r="H5208" s="8"/>
      <c r="I5208" s="8"/>
      <c r="J5208" s="9"/>
      <c r="K5208" s="8"/>
      <c r="L5208" s="8"/>
      <c r="M5208" s="9"/>
      <c r="N5208" s="8"/>
      <c r="O5208" s="8"/>
      <c r="P5208" s="9"/>
      <c r="Q5208" s="8"/>
      <c r="R5208" s="8"/>
      <c r="S5208" s="9"/>
      <c r="T5208" s="8"/>
      <c r="U5208" s="8"/>
      <c r="V5208" s="9"/>
      <c r="W5208" s="8"/>
      <c r="X5208" s="8"/>
      <c r="Y5208" s="9"/>
      <c r="Z5208" s="8"/>
      <c r="AA5208" s="8"/>
      <c r="AB5208" s="9"/>
      <c r="AC5208" s="8"/>
      <c r="AD5208" s="8"/>
      <c r="AE5208" s="9"/>
      <c r="AF5208" s="8"/>
      <c r="AG5208" s="8"/>
      <c r="AH5208" s="9"/>
      <c r="AI5208" s="13"/>
      <c r="AJ5208" s="8"/>
      <c r="AK5208" s="8"/>
      <c r="AL5208" s="8"/>
      <c r="AM5208" s="3"/>
    </row>
    <row r="5209" spans="1:39" s="10" customFormat="1" ht="18.95" customHeight="1" x14ac:dyDescent="0.25">
      <c r="A5209" s="8"/>
      <c r="B5209" s="8"/>
      <c r="C5209" s="8"/>
      <c r="D5209" s="9"/>
      <c r="E5209" s="8"/>
      <c r="F5209" s="8"/>
      <c r="G5209" s="9"/>
      <c r="H5209" s="8"/>
      <c r="I5209" s="8"/>
      <c r="J5209" s="9"/>
      <c r="K5209" s="8"/>
      <c r="L5209" s="8"/>
      <c r="M5209" s="9"/>
      <c r="N5209" s="8"/>
      <c r="O5209" s="8"/>
      <c r="P5209" s="9"/>
      <c r="Q5209" s="8"/>
      <c r="R5209" s="8"/>
      <c r="S5209" s="9"/>
      <c r="T5209" s="8"/>
      <c r="U5209" s="8"/>
      <c r="V5209" s="9"/>
      <c r="W5209" s="8"/>
      <c r="X5209" s="8"/>
      <c r="Y5209" s="9"/>
      <c r="Z5209" s="8"/>
      <c r="AA5209" s="8"/>
      <c r="AB5209" s="9"/>
      <c r="AC5209" s="8"/>
      <c r="AD5209" s="8"/>
      <c r="AE5209" s="9"/>
      <c r="AF5209" s="8"/>
      <c r="AG5209" s="8"/>
      <c r="AH5209" s="9"/>
      <c r="AI5209" s="13"/>
      <c r="AJ5209" s="8"/>
      <c r="AK5209" s="8"/>
      <c r="AL5209" s="8"/>
      <c r="AM5209" s="3"/>
    </row>
    <row r="5210" spans="1:39" s="10" customFormat="1" ht="18.95" customHeight="1" x14ac:dyDescent="0.25">
      <c r="A5210" s="8"/>
      <c r="B5210" s="8"/>
      <c r="C5210" s="8"/>
      <c r="D5210" s="9"/>
      <c r="E5210" s="8"/>
      <c r="F5210" s="8"/>
      <c r="G5210" s="9"/>
      <c r="H5210" s="8"/>
      <c r="I5210" s="8"/>
      <c r="J5210" s="9"/>
      <c r="K5210" s="8"/>
      <c r="L5210" s="8"/>
      <c r="M5210" s="9"/>
      <c r="N5210" s="8"/>
      <c r="O5210" s="8"/>
      <c r="P5210" s="9"/>
      <c r="Q5210" s="8"/>
      <c r="R5210" s="8"/>
      <c r="S5210" s="9"/>
      <c r="T5210" s="8"/>
      <c r="U5210" s="8"/>
      <c r="V5210" s="9"/>
      <c r="W5210" s="8"/>
      <c r="X5210" s="8"/>
      <c r="Y5210" s="9"/>
      <c r="Z5210" s="8"/>
      <c r="AA5210" s="8"/>
      <c r="AB5210" s="9"/>
      <c r="AC5210" s="8"/>
      <c r="AD5210" s="8"/>
      <c r="AE5210" s="9"/>
      <c r="AF5210" s="8"/>
      <c r="AG5210" s="8"/>
      <c r="AH5210" s="9"/>
      <c r="AI5210" s="13"/>
      <c r="AJ5210" s="8"/>
      <c r="AK5210" s="8"/>
      <c r="AL5210" s="8"/>
      <c r="AM5210" s="3"/>
    </row>
    <row r="5211" spans="1:39" s="10" customFormat="1" ht="18.95" customHeight="1" x14ac:dyDescent="0.25">
      <c r="A5211" s="8"/>
      <c r="B5211" s="8"/>
      <c r="C5211" s="8"/>
      <c r="D5211" s="9"/>
      <c r="E5211" s="8"/>
      <c r="F5211" s="8"/>
      <c r="G5211" s="9"/>
      <c r="H5211" s="8"/>
      <c r="I5211" s="8"/>
      <c r="J5211" s="9"/>
      <c r="K5211" s="8"/>
      <c r="L5211" s="8"/>
      <c r="M5211" s="9"/>
      <c r="N5211" s="8"/>
      <c r="O5211" s="8"/>
      <c r="P5211" s="9"/>
      <c r="Q5211" s="8"/>
      <c r="R5211" s="8"/>
      <c r="S5211" s="9"/>
      <c r="T5211" s="8"/>
      <c r="U5211" s="8"/>
      <c r="V5211" s="9"/>
      <c r="W5211" s="8"/>
      <c r="X5211" s="8"/>
      <c r="Y5211" s="9"/>
      <c r="Z5211" s="8"/>
      <c r="AA5211" s="8"/>
      <c r="AB5211" s="9"/>
      <c r="AC5211" s="8"/>
      <c r="AD5211" s="8"/>
      <c r="AE5211" s="9"/>
      <c r="AF5211" s="8"/>
      <c r="AG5211" s="8"/>
      <c r="AH5211" s="9"/>
      <c r="AI5211" s="13"/>
      <c r="AJ5211" s="8"/>
      <c r="AK5211" s="8"/>
      <c r="AL5211" s="8"/>
      <c r="AM5211" s="3"/>
    </row>
    <row r="5212" spans="1:39" s="10" customFormat="1" ht="18.95" customHeight="1" x14ac:dyDescent="0.25">
      <c r="A5212" s="8"/>
      <c r="B5212" s="8"/>
      <c r="C5212" s="8"/>
      <c r="D5212" s="9"/>
      <c r="E5212" s="8"/>
      <c r="F5212" s="8"/>
      <c r="G5212" s="9"/>
      <c r="H5212" s="8"/>
      <c r="I5212" s="8"/>
      <c r="J5212" s="9"/>
      <c r="K5212" s="8"/>
      <c r="L5212" s="8"/>
      <c r="M5212" s="9"/>
      <c r="N5212" s="8"/>
      <c r="O5212" s="8"/>
      <c r="P5212" s="9"/>
      <c r="Q5212" s="8"/>
      <c r="R5212" s="8"/>
      <c r="S5212" s="9"/>
      <c r="T5212" s="8"/>
      <c r="U5212" s="8"/>
      <c r="V5212" s="9"/>
      <c r="W5212" s="8"/>
      <c r="X5212" s="8"/>
      <c r="Y5212" s="9"/>
      <c r="Z5212" s="8"/>
      <c r="AA5212" s="8"/>
      <c r="AB5212" s="9"/>
      <c r="AC5212" s="8"/>
      <c r="AD5212" s="8"/>
      <c r="AE5212" s="9"/>
      <c r="AF5212" s="8"/>
      <c r="AG5212" s="8"/>
      <c r="AH5212" s="9"/>
      <c r="AI5212" s="13"/>
      <c r="AJ5212" s="8"/>
      <c r="AK5212" s="8"/>
      <c r="AL5212" s="8"/>
      <c r="AM5212" s="3"/>
    </row>
    <row r="5213" spans="1:39" s="10" customFormat="1" ht="18.95" customHeight="1" x14ac:dyDescent="0.25">
      <c r="A5213" s="8"/>
      <c r="B5213" s="8"/>
      <c r="C5213" s="8"/>
      <c r="D5213" s="9"/>
      <c r="E5213" s="8"/>
      <c r="F5213" s="8"/>
      <c r="G5213" s="9"/>
      <c r="H5213" s="8"/>
      <c r="I5213" s="8"/>
      <c r="J5213" s="9"/>
      <c r="K5213" s="8"/>
      <c r="L5213" s="8"/>
      <c r="M5213" s="9"/>
      <c r="N5213" s="8"/>
      <c r="O5213" s="8"/>
      <c r="P5213" s="9"/>
      <c r="Q5213" s="8"/>
      <c r="R5213" s="8"/>
      <c r="S5213" s="9"/>
      <c r="T5213" s="8"/>
      <c r="U5213" s="8"/>
      <c r="V5213" s="9"/>
      <c r="W5213" s="8"/>
      <c r="X5213" s="8"/>
      <c r="Y5213" s="9"/>
      <c r="Z5213" s="8"/>
      <c r="AA5213" s="8"/>
      <c r="AB5213" s="9"/>
      <c r="AC5213" s="8"/>
      <c r="AD5213" s="8"/>
      <c r="AE5213" s="9"/>
      <c r="AF5213" s="8"/>
      <c r="AG5213" s="8"/>
      <c r="AH5213" s="9"/>
      <c r="AI5213" s="13"/>
      <c r="AJ5213" s="8"/>
      <c r="AK5213" s="8"/>
      <c r="AL5213" s="8"/>
      <c r="AM5213" s="3"/>
    </row>
    <row r="5214" spans="1:39" s="10" customFormat="1" ht="18.95" customHeight="1" x14ac:dyDescent="0.25">
      <c r="A5214" s="8"/>
      <c r="B5214" s="8"/>
      <c r="C5214" s="8"/>
      <c r="D5214" s="9"/>
      <c r="E5214" s="8"/>
      <c r="F5214" s="8"/>
      <c r="G5214" s="9"/>
      <c r="H5214" s="8"/>
      <c r="I5214" s="8"/>
      <c r="J5214" s="9"/>
      <c r="K5214" s="8"/>
      <c r="L5214" s="8"/>
      <c r="M5214" s="9"/>
      <c r="N5214" s="8"/>
      <c r="O5214" s="8"/>
      <c r="P5214" s="9"/>
      <c r="Q5214" s="8"/>
      <c r="R5214" s="8"/>
      <c r="S5214" s="9"/>
      <c r="T5214" s="8"/>
      <c r="U5214" s="8"/>
      <c r="V5214" s="9"/>
      <c r="W5214" s="8"/>
      <c r="X5214" s="8"/>
      <c r="Y5214" s="9"/>
      <c r="Z5214" s="8"/>
      <c r="AA5214" s="8"/>
      <c r="AB5214" s="9"/>
      <c r="AC5214" s="8"/>
      <c r="AD5214" s="8"/>
      <c r="AE5214" s="9"/>
      <c r="AF5214" s="8"/>
      <c r="AG5214" s="8"/>
      <c r="AH5214" s="9"/>
      <c r="AI5214" s="13"/>
      <c r="AJ5214" s="8"/>
      <c r="AK5214" s="8"/>
      <c r="AL5214" s="8"/>
      <c r="AM5214" s="3"/>
    </row>
    <row r="5215" spans="1:39" s="10" customFormat="1" ht="18.95" customHeight="1" x14ac:dyDescent="0.25">
      <c r="A5215" s="8"/>
      <c r="B5215" s="8"/>
      <c r="C5215" s="8"/>
      <c r="D5215" s="9"/>
      <c r="E5215" s="8"/>
      <c r="F5215" s="8"/>
      <c r="G5215" s="9"/>
      <c r="H5215" s="8"/>
      <c r="I5215" s="8"/>
      <c r="J5215" s="9"/>
      <c r="K5215" s="8"/>
      <c r="L5215" s="8"/>
      <c r="M5215" s="9"/>
      <c r="N5215" s="8"/>
      <c r="O5215" s="8"/>
      <c r="P5215" s="9"/>
      <c r="Q5215" s="8"/>
      <c r="R5215" s="8"/>
      <c r="S5215" s="9"/>
      <c r="T5215" s="8"/>
      <c r="U5215" s="8"/>
      <c r="V5215" s="9"/>
      <c r="W5215" s="8"/>
      <c r="X5215" s="8"/>
      <c r="Y5215" s="9"/>
      <c r="Z5215" s="8"/>
      <c r="AA5215" s="8"/>
      <c r="AB5215" s="9"/>
      <c r="AC5215" s="8"/>
      <c r="AD5215" s="8"/>
      <c r="AE5215" s="9"/>
      <c r="AF5215" s="8"/>
      <c r="AG5215" s="8"/>
      <c r="AH5215" s="9"/>
      <c r="AI5215" s="13"/>
      <c r="AJ5215" s="8"/>
      <c r="AK5215" s="8"/>
      <c r="AL5215" s="8"/>
      <c r="AM5215" s="3"/>
    </row>
    <row r="5216" spans="1:39" s="10" customFormat="1" ht="18.95" customHeight="1" x14ac:dyDescent="0.25">
      <c r="A5216" s="8"/>
      <c r="B5216" s="8"/>
      <c r="C5216" s="8"/>
      <c r="D5216" s="9"/>
      <c r="E5216" s="8"/>
      <c r="F5216" s="8"/>
      <c r="G5216" s="9"/>
      <c r="H5216" s="8"/>
      <c r="I5216" s="8"/>
      <c r="J5216" s="9"/>
      <c r="K5216" s="8"/>
      <c r="L5216" s="8"/>
      <c r="M5216" s="9"/>
      <c r="N5216" s="8"/>
      <c r="O5216" s="8"/>
      <c r="P5216" s="9"/>
      <c r="Q5216" s="8"/>
      <c r="R5216" s="8"/>
      <c r="S5216" s="9"/>
      <c r="T5216" s="8"/>
      <c r="U5216" s="8"/>
      <c r="V5216" s="9"/>
      <c r="W5216" s="8"/>
      <c r="X5216" s="8"/>
      <c r="Y5216" s="9"/>
      <c r="Z5216" s="8"/>
      <c r="AA5216" s="8"/>
      <c r="AB5216" s="9"/>
      <c r="AC5216" s="8"/>
      <c r="AD5216" s="8"/>
      <c r="AE5216" s="9"/>
      <c r="AF5216" s="8"/>
      <c r="AG5216" s="8"/>
      <c r="AH5216" s="9"/>
      <c r="AI5216" s="13"/>
      <c r="AJ5216" s="8"/>
      <c r="AK5216" s="8"/>
      <c r="AL5216" s="8"/>
      <c r="AM5216" s="3"/>
    </row>
    <row r="5217" spans="1:39" s="10" customFormat="1" ht="18.95" customHeight="1" x14ac:dyDescent="0.25">
      <c r="A5217" s="8"/>
      <c r="B5217" s="8"/>
      <c r="C5217" s="8"/>
      <c r="D5217" s="9"/>
      <c r="E5217" s="8"/>
      <c r="F5217" s="8"/>
      <c r="G5217" s="9"/>
      <c r="H5217" s="8"/>
      <c r="I5217" s="8"/>
      <c r="J5217" s="9"/>
      <c r="K5217" s="8"/>
      <c r="L5217" s="8"/>
      <c r="M5217" s="9"/>
      <c r="N5217" s="8"/>
      <c r="O5217" s="8"/>
      <c r="P5217" s="9"/>
      <c r="Q5217" s="8"/>
      <c r="R5217" s="8"/>
      <c r="S5217" s="9"/>
      <c r="T5217" s="8"/>
      <c r="U5217" s="8"/>
      <c r="V5217" s="9"/>
      <c r="W5217" s="8"/>
      <c r="X5217" s="8"/>
      <c r="Y5217" s="9"/>
      <c r="Z5217" s="8"/>
      <c r="AA5217" s="8"/>
      <c r="AB5217" s="9"/>
      <c r="AC5217" s="8"/>
      <c r="AD5217" s="8"/>
      <c r="AE5217" s="9"/>
      <c r="AF5217" s="8"/>
      <c r="AG5217" s="8"/>
      <c r="AH5217" s="9"/>
      <c r="AI5217" s="13"/>
      <c r="AJ5217" s="8"/>
      <c r="AK5217" s="8"/>
      <c r="AL5217" s="8"/>
      <c r="AM5217" s="3"/>
    </row>
    <row r="5218" spans="1:39" s="10" customFormat="1" ht="18.95" customHeight="1" x14ac:dyDescent="0.25">
      <c r="A5218" s="8"/>
      <c r="B5218" s="8"/>
      <c r="C5218" s="8"/>
      <c r="D5218" s="9"/>
      <c r="E5218" s="8"/>
      <c r="F5218" s="8"/>
      <c r="G5218" s="9"/>
      <c r="H5218" s="8"/>
      <c r="I5218" s="8"/>
      <c r="J5218" s="9"/>
      <c r="K5218" s="8"/>
      <c r="L5218" s="8"/>
      <c r="M5218" s="9"/>
      <c r="N5218" s="8"/>
      <c r="O5218" s="8"/>
      <c r="P5218" s="9"/>
      <c r="Q5218" s="8"/>
      <c r="R5218" s="8"/>
      <c r="S5218" s="9"/>
      <c r="T5218" s="8"/>
      <c r="U5218" s="8"/>
      <c r="V5218" s="9"/>
      <c r="W5218" s="8"/>
      <c r="X5218" s="8"/>
      <c r="Y5218" s="9"/>
      <c r="Z5218" s="8"/>
      <c r="AA5218" s="8"/>
      <c r="AB5218" s="9"/>
      <c r="AC5218" s="8"/>
      <c r="AD5218" s="8"/>
      <c r="AE5218" s="9"/>
      <c r="AF5218" s="8"/>
      <c r="AG5218" s="8"/>
      <c r="AH5218" s="9"/>
      <c r="AI5218" s="13"/>
      <c r="AJ5218" s="8"/>
      <c r="AK5218" s="8"/>
      <c r="AL5218" s="8"/>
      <c r="AM5218" s="3"/>
    </row>
    <row r="5219" spans="1:39" s="10" customFormat="1" ht="18.95" customHeight="1" x14ac:dyDescent="0.25">
      <c r="A5219" s="8"/>
      <c r="B5219" s="8"/>
      <c r="C5219" s="8"/>
      <c r="D5219" s="9"/>
      <c r="E5219" s="8"/>
      <c r="F5219" s="8"/>
      <c r="G5219" s="9"/>
      <c r="H5219" s="8"/>
      <c r="I5219" s="8"/>
      <c r="J5219" s="9"/>
      <c r="K5219" s="8"/>
      <c r="L5219" s="8"/>
      <c r="M5219" s="9"/>
      <c r="N5219" s="8"/>
      <c r="O5219" s="8"/>
      <c r="P5219" s="9"/>
      <c r="Q5219" s="8"/>
      <c r="R5219" s="8"/>
      <c r="S5219" s="9"/>
      <c r="T5219" s="8"/>
      <c r="U5219" s="8"/>
      <c r="V5219" s="9"/>
      <c r="W5219" s="8"/>
      <c r="X5219" s="8"/>
      <c r="Y5219" s="9"/>
      <c r="Z5219" s="8"/>
      <c r="AA5219" s="8"/>
      <c r="AB5219" s="9"/>
      <c r="AC5219" s="8"/>
      <c r="AD5219" s="8"/>
      <c r="AE5219" s="9"/>
      <c r="AF5219" s="8"/>
      <c r="AG5219" s="8"/>
      <c r="AH5219" s="9"/>
      <c r="AI5219" s="13"/>
      <c r="AJ5219" s="8"/>
      <c r="AK5219" s="8"/>
      <c r="AL5219" s="8"/>
      <c r="AM5219" s="3"/>
    </row>
    <row r="5220" spans="1:39" s="10" customFormat="1" ht="18.95" customHeight="1" x14ac:dyDescent="0.25">
      <c r="A5220" s="8"/>
      <c r="B5220" s="8"/>
      <c r="C5220" s="8"/>
      <c r="D5220" s="9"/>
      <c r="E5220" s="8"/>
      <c r="F5220" s="8"/>
      <c r="G5220" s="9"/>
      <c r="H5220" s="8"/>
      <c r="I5220" s="8"/>
      <c r="J5220" s="9"/>
      <c r="K5220" s="8"/>
      <c r="L5220" s="8"/>
      <c r="M5220" s="9"/>
      <c r="N5220" s="8"/>
      <c r="O5220" s="8"/>
      <c r="P5220" s="9"/>
      <c r="Q5220" s="8"/>
      <c r="R5220" s="8"/>
      <c r="S5220" s="9"/>
      <c r="T5220" s="8"/>
      <c r="U5220" s="8"/>
      <c r="V5220" s="9"/>
      <c r="W5220" s="8"/>
      <c r="X5220" s="8"/>
      <c r="Y5220" s="9"/>
      <c r="Z5220" s="8"/>
      <c r="AA5220" s="8"/>
      <c r="AB5220" s="9"/>
      <c r="AC5220" s="8"/>
      <c r="AD5220" s="8"/>
      <c r="AE5220" s="9"/>
      <c r="AF5220" s="8"/>
      <c r="AG5220" s="8"/>
      <c r="AH5220" s="9"/>
      <c r="AI5220" s="13"/>
      <c r="AJ5220" s="8"/>
      <c r="AK5220" s="8"/>
      <c r="AL5220" s="8"/>
      <c r="AM5220" s="3"/>
    </row>
    <row r="5221" spans="1:39" s="10" customFormat="1" ht="18.95" customHeight="1" x14ac:dyDescent="0.25">
      <c r="A5221" s="8"/>
      <c r="B5221" s="8"/>
      <c r="C5221" s="8"/>
      <c r="D5221" s="9"/>
      <c r="E5221" s="8"/>
      <c r="F5221" s="8"/>
      <c r="G5221" s="9"/>
      <c r="H5221" s="8"/>
      <c r="I5221" s="8"/>
      <c r="J5221" s="9"/>
      <c r="K5221" s="8"/>
      <c r="L5221" s="8"/>
      <c r="M5221" s="9"/>
      <c r="N5221" s="8"/>
      <c r="O5221" s="8"/>
      <c r="P5221" s="9"/>
      <c r="Q5221" s="8"/>
      <c r="R5221" s="8"/>
      <c r="S5221" s="9"/>
      <c r="T5221" s="8"/>
      <c r="U5221" s="8"/>
      <c r="V5221" s="9"/>
      <c r="W5221" s="8"/>
      <c r="X5221" s="8"/>
      <c r="Y5221" s="9"/>
      <c r="Z5221" s="8"/>
      <c r="AA5221" s="8"/>
      <c r="AB5221" s="9"/>
      <c r="AC5221" s="8"/>
      <c r="AD5221" s="8"/>
      <c r="AE5221" s="9"/>
      <c r="AF5221" s="8"/>
      <c r="AG5221" s="8"/>
      <c r="AH5221" s="9"/>
      <c r="AI5221" s="13"/>
      <c r="AJ5221" s="8"/>
      <c r="AK5221" s="8"/>
      <c r="AL5221" s="8"/>
      <c r="AM5221" s="3"/>
    </row>
    <row r="5222" spans="1:39" s="10" customFormat="1" ht="18.95" customHeight="1" x14ac:dyDescent="0.25">
      <c r="A5222" s="8"/>
      <c r="B5222" s="8"/>
      <c r="C5222" s="8"/>
      <c r="D5222" s="9"/>
      <c r="E5222" s="8"/>
      <c r="F5222" s="8"/>
      <c r="G5222" s="9"/>
      <c r="H5222" s="8"/>
      <c r="I5222" s="8"/>
      <c r="J5222" s="9"/>
      <c r="K5222" s="8"/>
      <c r="L5222" s="8"/>
      <c r="M5222" s="9"/>
      <c r="N5222" s="8"/>
      <c r="O5222" s="8"/>
      <c r="P5222" s="9"/>
      <c r="Q5222" s="8"/>
      <c r="R5222" s="8"/>
      <c r="S5222" s="9"/>
      <c r="T5222" s="8"/>
      <c r="U5222" s="8"/>
      <c r="V5222" s="9"/>
      <c r="W5222" s="8"/>
      <c r="X5222" s="8"/>
      <c r="Y5222" s="9"/>
      <c r="Z5222" s="8"/>
      <c r="AA5222" s="8"/>
      <c r="AB5222" s="9"/>
      <c r="AC5222" s="8"/>
      <c r="AD5222" s="8"/>
      <c r="AE5222" s="9"/>
      <c r="AF5222" s="8"/>
      <c r="AG5222" s="8"/>
      <c r="AH5222" s="9"/>
      <c r="AI5222" s="13"/>
      <c r="AJ5222" s="8"/>
      <c r="AK5222" s="8"/>
      <c r="AL5222" s="8"/>
      <c r="AM5222" s="3"/>
    </row>
    <row r="5223" spans="1:39" s="10" customFormat="1" ht="18.95" customHeight="1" x14ac:dyDescent="0.25">
      <c r="A5223" s="8"/>
      <c r="B5223" s="8"/>
      <c r="C5223" s="8"/>
      <c r="D5223" s="9"/>
      <c r="E5223" s="8"/>
      <c r="F5223" s="8"/>
      <c r="G5223" s="9"/>
      <c r="H5223" s="8"/>
      <c r="I5223" s="8"/>
      <c r="J5223" s="9"/>
      <c r="K5223" s="8"/>
      <c r="L5223" s="8"/>
      <c r="M5223" s="9"/>
      <c r="N5223" s="8"/>
      <c r="O5223" s="8"/>
      <c r="P5223" s="9"/>
      <c r="Q5223" s="8"/>
      <c r="R5223" s="8"/>
      <c r="S5223" s="9"/>
      <c r="T5223" s="8"/>
      <c r="U5223" s="8"/>
      <c r="V5223" s="9"/>
      <c r="W5223" s="8"/>
      <c r="X5223" s="8"/>
      <c r="Y5223" s="9"/>
      <c r="Z5223" s="8"/>
      <c r="AA5223" s="8"/>
      <c r="AB5223" s="9"/>
      <c r="AC5223" s="8"/>
      <c r="AD5223" s="8"/>
      <c r="AE5223" s="9"/>
      <c r="AF5223" s="8"/>
      <c r="AG5223" s="8"/>
      <c r="AH5223" s="9"/>
      <c r="AI5223" s="13"/>
      <c r="AJ5223" s="8"/>
      <c r="AK5223" s="8"/>
      <c r="AL5223" s="8"/>
      <c r="AM5223" s="3"/>
    </row>
    <row r="5224" spans="1:39" s="10" customFormat="1" ht="18.95" customHeight="1" x14ac:dyDescent="0.25">
      <c r="A5224" s="8"/>
      <c r="B5224" s="8"/>
      <c r="C5224" s="8"/>
      <c r="D5224" s="9"/>
      <c r="E5224" s="8"/>
      <c r="F5224" s="8"/>
      <c r="G5224" s="9"/>
      <c r="H5224" s="8"/>
      <c r="I5224" s="8"/>
      <c r="J5224" s="9"/>
      <c r="K5224" s="8"/>
      <c r="L5224" s="8"/>
      <c r="M5224" s="9"/>
      <c r="N5224" s="8"/>
      <c r="O5224" s="8"/>
      <c r="P5224" s="9"/>
      <c r="Q5224" s="8"/>
      <c r="R5224" s="8"/>
      <c r="S5224" s="9"/>
      <c r="T5224" s="8"/>
      <c r="U5224" s="8"/>
      <c r="V5224" s="9"/>
      <c r="W5224" s="8"/>
      <c r="X5224" s="8"/>
      <c r="Y5224" s="9"/>
      <c r="Z5224" s="8"/>
      <c r="AA5224" s="8"/>
      <c r="AB5224" s="9"/>
      <c r="AC5224" s="8"/>
      <c r="AD5224" s="8"/>
      <c r="AE5224" s="9"/>
      <c r="AF5224" s="8"/>
      <c r="AG5224" s="8"/>
      <c r="AH5224" s="9"/>
      <c r="AI5224" s="13"/>
      <c r="AJ5224" s="8"/>
      <c r="AK5224" s="8"/>
      <c r="AL5224" s="8"/>
      <c r="AM5224" s="3"/>
    </row>
    <row r="5225" spans="1:39" s="10" customFormat="1" ht="18.95" customHeight="1" x14ac:dyDescent="0.25">
      <c r="A5225" s="8"/>
      <c r="B5225" s="8"/>
      <c r="C5225" s="8"/>
      <c r="D5225" s="9"/>
      <c r="E5225" s="8"/>
      <c r="F5225" s="8"/>
      <c r="G5225" s="9"/>
      <c r="H5225" s="8"/>
      <c r="I5225" s="8"/>
      <c r="J5225" s="9"/>
      <c r="K5225" s="8"/>
      <c r="L5225" s="8"/>
      <c r="M5225" s="9"/>
      <c r="N5225" s="8"/>
      <c r="O5225" s="8"/>
      <c r="P5225" s="9"/>
      <c r="Q5225" s="8"/>
      <c r="R5225" s="8"/>
      <c r="S5225" s="9"/>
      <c r="T5225" s="8"/>
      <c r="U5225" s="8"/>
      <c r="V5225" s="9"/>
      <c r="W5225" s="8"/>
      <c r="X5225" s="8"/>
      <c r="Y5225" s="9"/>
      <c r="Z5225" s="8"/>
      <c r="AA5225" s="8"/>
      <c r="AB5225" s="9"/>
      <c r="AC5225" s="8"/>
      <c r="AD5225" s="8"/>
      <c r="AE5225" s="9"/>
      <c r="AF5225" s="8"/>
      <c r="AG5225" s="8"/>
      <c r="AH5225" s="9"/>
      <c r="AI5225" s="13"/>
      <c r="AJ5225" s="8"/>
      <c r="AK5225" s="8"/>
      <c r="AL5225" s="8"/>
      <c r="AM5225" s="3"/>
    </row>
    <row r="5226" spans="1:39" s="10" customFormat="1" ht="18.95" customHeight="1" x14ac:dyDescent="0.25">
      <c r="A5226" s="8"/>
      <c r="B5226" s="8"/>
      <c r="C5226" s="8"/>
      <c r="D5226" s="9"/>
      <c r="E5226" s="8"/>
      <c r="F5226" s="8"/>
      <c r="G5226" s="9"/>
      <c r="H5226" s="8"/>
      <c r="I5226" s="8"/>
      <c r="J5226" s="9"/>
      <c r="K5226" s="8"/>
      <c r="L5226" s="8"/>
      <c r="M5226" s="9"/>
      <c r="N5226" s="8"/>
      <c r="O5226" s="8"/>
      <c r="P5226" s="9"/>
      <c r="Q5226" s="8"/>
      <c r="R5226" s="8"/>
      <c r="S5226" s="9"/>
      <c r="T5226" s="8"/>
      <c r="U5226" s="8"/>
      <c r="V5226" s="9"/>
      <c r="W5226" s="8"/>
      <c r="X5226" s="8"/>
      <c r="Y5226" s="9"/>
      <c r="Z5226" s="8"/>
      <c r="AA5226" s="8"/>
      <c r="AB5226" s="9"/>
      <c r="AC5226" s="8"/>
      <c r="AD5226" s="8"/>
      <c r="AE5226" s="9"/>
      <c r="AF5226" s="8"/>
      <c r="AG5226" s="8"/>
      <c r="AH5226" s="9"/>
      <c r="AI5226" s="13"/>
      <c r="AJ5226" s="8"/>
      <c r="AK5226" s="8"/>
      <c r="AL5226" s="8"/>
      <c r="AM5226" s="3"/>
    </row>
    <row r="5227" spans="1:39" s="10" customFormat="1" ht="18.95" customHeight="1" x14ac:dyDescent="0.25">
      <c r="A5227" s="8"/>
      <c r="B5227" s="8"/>
      <c r="C5227" s="8"/>
      <c r="D5227" s="9"/>
      <c r="E5227" s="8"/>
      <c r="F5227" s="8"/>
      <c r="G5227" s="9"/>
      <c r="H5227" s="8"/>
      <c r="I5227" s="8"/>
      <c r="J5227" s="9"/>
      <c r="K5227" s="8"/>
      <c r="L5227" s="8"/>
      <c r="M5227" s="9"/>
      <c r="N5227" s="8"/>
      <c r="O5227" s="8"/>
      <c r="P5227" s="9"/>
      <c r="Q5227" s="8"/>
      <c r="R5227" s="8"/>
      <c r="S5227" s="9"/>
      <c r="T5227" s="8"/>
      <c r="U5227" s="8"/>
      <c r="V5227" s="9"/>
      <c r="W5227" s="8"/>
      <c r="X5227" s="8"/>
      <c r="Y5227" s="9"/>
      <c r="Z5227" s="8"/>
      <c r="AA5227" s="8"/>
      <c r="AB5227" s="9"/>
      <c r="AC5227" s="8"/>
      <c r="AD5227" s="8"/>
      <c r="AE5227" s="9"/>
      <c r="AF5227" s="8"/>
      <c r="AG5227" s="8"/>
      <c r="AH5227" s="9"/>
      <c r="AI5227" s="13"/>
      <c r="AJ5227" s="8"/>
      <c r="AK5227" s="8"/>
      <c r="AL5227" s="8"/>
      <c r="AM5227" s="3"/>
    </row>
    <row r="5228" spans="1:39" s="10" customFormat="1" ht="18.95" customHeight="1" x14ac:dyDescent="0.25">
      <c r="A5228" s="8"/>
      <c r="B5228" s="8"/>
      <c r="C5228" s="8"/>
      <c r="D5228" s="9"/>
      <c r="E5228" s="8"/>
      <c r="F5228" s="8"/>
      <c r="G5228" s="9"/>
      <c r="H5228" s="8"/>
      <c r="I5228" s="8"/>
      <c r="J5228" s="9"/>
      <c r="K5228" s="8"/>
      <c r="L5228" s="8"/>
      <c r="M5228" s="9"/>
      <c r="N5228" s="8"/>
      <c r="O5228" s="8"/>
      <c r="P5228" s="9"/>
      <c r="Q5228" s="8"/>
      <c r="R5228" s="8"/>
      <c r="S5228" s="9"/>
      <c r="T5228" s="8"/>
      <c r="U5228" s="8"/>
      <c r="V5228" s="9"/>
      <c r="W5228" s="8"/>
      <c r="X5228" s="8"/>
      <c r="Y5228" s="9"/>
      <c r="Z5228" s="8"/>
      <c r="AA5228" s="8"/>
      <c r="AB5228" s="9"/>
      <c r="AC5228" s="8"/>
      <c r="AD5228" s="8"/>
      <c r="AE5228" s="9"/>
      <c r="AF5228" s="8"/>
      <c r="AG5228" s="8"/>
      <c r="AH5228" s="9"/>
      <c r="AI5228" s="13"/>
      <c r="AJ5228" s="8"/>
      <c r="AK5228" s="8"/>
      <c r="AL5228" s="8"/>
      <c r="AM5228" s="3"/>
    </row>
    <row r="5229" spans="1:39" s="10" customFormat="1" ht="18.95" customHeight="1" x14ac:dyDescent="0.25">
      <c r="A5229" s="8"/>
      <c r="B5229" s="8"/>
      <c r="C5229" s="8"/>
      <c r="D5229" s="9"/>
      <c r="E5229" s="8"/>
      <c r="F5229" s="8"/>
      <c r="G5229" s="9"/>
      <c r="H5229" s="8"/>
      <c r="I5229" s="8"/>
      <c r="J5229" s="9"/>
      <c r="K5229" s="8"/>
      <c r="L5229" s="8"/>
      <c r="M5229" s="9"/>
      <c r="N5229" s="8"/>
      <c r="O5229" s="8"/>
      <c r="P5229" s="9"/>
      <c r="Q5229" s="8"/>
      <c r="R5229" s="8"/>
      <c r="S5229" s="9"/>
      <c r="T5229" s="8"/>
      <c r="U5229" s="8"/>
      <c r="V5229" s="9"/>
      <c r="W5229" s="8"/>
      <c r="X5229" s="8"/>
      <c r="Y5229" s="9"/>
      <c r="Z5229" s="8"/>
      <c r="AA5229" s="8"/>
      <c r="AB5229" s="9"/>
      <c r="AC5229" s="8"/>
      <c r="AD5229" s="8"/>
      <c r="AE5229" s="9"/>
      <c r="AF5229" s="8"/>
      <c r="AG5229" s="8"/>
      <c r="AH5229" s="9"/>
      <c r="AI5229" s="13"/>
      <c r="AJ5229" s="8"/>
      <c r="AK5229" s="8"/>
      <c r="AL5229" s="8"/>
      <c r="AM5229" s="3"/>
    </row>
    <row r="5230" spans="1:39" s="10" customFormat="1" ht="18.95" customHeight="1" x14ac:dyDescent="0.25">
      <c r="A5230" s="8"/>
      <c r="B5230" s="8"/>
      <c r="C5230" s="8"/>
      <c r="D5230" s="9"/>
      <c r="E5230" s="8"/>
      <c r="F5230" s="8"/>
      <c r="G5230" s="9"/>
      <c r="H5230" s="8"/>
      <c r="I5230" s="8"/>
      <c r="J5230" s="9"/>
      <c r="K5230" s="8"/>
      <c r="L5230" s="8"/>
      <c r="M5230" s="9"/>
      <c r="N5230" s="8"/>
      <c r="O5230" s="8"/>
      <c r="P5230" s="9"/>
      <c r="Q5230" s="8"/>
      <c r="R5230" s="8"/>
      <c r="S5230" s="9"/>
      <c r="T5230" s="8"/>
      <c r="U5230" s="8"/>
      <c r="V5230" s="9"/>
      <c r="W5230" s="8"/>
      <c r="X5230" s="8"/>
      <c r="Y5230" s="9"/>
      <c r="Z5230" s="8"/>
      <c r="AA5230" s="8"/>
      <c r="AB5230" s="9"/>
      <c r="AC5230" s="8"/>
      <c r="AD5230" s="8"/>
      <c r="AE5230" s="9"/>
      <c r="AF5230" s="8"/>
      <c r="AG5230" s="8"/>
      <c r="AH5230" s="9"/>
      <c r="AI5230" s="13"/>
      <c r="AJ5230" s="8"/>
      <c r="AK5230" s="8"/>
      <c r="AL5230" s="8"/>
      <c r="AM5230" s="3"/>
    </row>
    <row r="5231" spans="1:39" s="10" customFormat="1" ht="18.95" customHeight="1" x14ac:dyDescent="0.25">
      <c r="A5231" s="8"/>
      <c r="B5231" s="8"/>
      <c r="C5231" s="8"/>
      <c r="D5231" s="9"/>
      <c r="E5231" s="8"/>
      <c r="F5231" s="8"/>
      <c r="G5231" s="9"/>
      <c r="H5231" s="8"/>
      <c r="I5231" s="8"/>
      <c r="J5231" s="9"/>
      <c r="K5231" s="8"/>
      <c r="L5231" s="8"/>
      <c r="M5231" s="9"/>
      <c r="N5231" s="8"/>
      <c r="O5231" s="8"/>
      <c r="P5231" s="9"/>
      <c r="Q5231" s="8"/>
      <c r="R5231" s="8"/>
      <c r="S5231" s="9"/>
      <c r="T5231" s="8"/>
      <c r="U5231" s="8"/>
      <c r="V5231" s="9"/>
      <c r="W5231" s="8"/>
      <c r="X5231" s="8"/>
      <c r="Y5231" s="9"/>
      <c r="Z5231" s="8"/>
      <c r="AA5231" s="8"/>
      <c r="AB5231" s="9"/>
      <c r="AC5231" s="8"/>
      <c r="AD5231" s="8"/>
      <c r="AE5231" s="9"/>
      <c r="AF5231" s="8"/>
      <c r="AG5231" s="8"/>
      <c r="AH5231" s="9"/>
      <c r="AI5231" s="13"/>
      <c r="AJ5231" s="8"/>
      <c r="AK5231" s="8"/>
      <c r="AL5231" s="8"/>
      <c r="AM5231" s="3"/>
    </row>
    <row r="5232" spans="1:39" s="10" customFormat="1" ht="18.95" customHeight="1" x14ac:dyDescent="0.25">
      <c r="A5232" s="8"/>
      <c r="B5232" s="8"/>
      <c r="C5232" s="8"/>
      <c r="D5232" s="9"/>
      <c r="E5232" s="8"/>
      <c r="F5232" s="8"/>
      <c r="G5232" s="9"/>
      <c r="H5232" s="8"/>
      <c r="I5232" s="8"/>
      <c r="J5232" s="9"/>
      <c r="K5232" s="8"/>
      <c r="L5232" s="8"/>
      <c r="M5232" s="9"/>
      <c r="N5232" s="8"/>
      <c r="O5232" s="8"/>
      <c r="P5232" s="9"/>
      <c r="Q5232" s="8"/>
      <c r="R5232" s="8"/>
      <c r="S5232" s="9"/>
      <c r="T5232" s="8"/>
      <c r="U5232" s="8"/>
      <c r="V5232" s="9"/>
      <c r="W5232" s="8"/>
      <c r="X5232" s="8"/>
      <c r="Y5232" s="9"/>
      <c r="Z5232" s="8"/>
      <c r="AA5232" s="8"/>
      <c r="AB5232" s="9"/>
      <c r="AC5232" s="8"/>
      <c r="AD5232" s="8"/>
      <c r="AE5232" s="9"/>
      <c r="AF5232" s="8"/>
      <c r="AG5232" s="8"/>
      <c r="AH5232" s="9"/>
      <c r="AI5232" s="13"/>
      <c r="AJ5232" s="8"/>
      <c r="AK5232" s="8"/>
      <c r="AL5232" s="8"/>
      <c r="AM5232" s="3"/>
    </row>
    <row r="5233" spans="1:39" s="10" customFormat="1" ht="18.95" customHeight="1" x14ac:dyDescent="0.25">
      <c r="A5233" s="8"/>
      <c r="B5233" s="8"/>
      <c r="C5233" s="8"/>
      <c r="D5233" s="9"/>
      <c r="E5233" s="8"/>
      <c r="F5233" s="8"/>
      <c r="G5233" s="9"/>
      <c r="H5233" s="8"/>
      <c r="I5233" s="8"/>
      <c r="J5233" s="9"/>
      <c r="K5233" s="8"/>
      <c r="L5233" s="8"/>
      <c r="M5233" s="9"/>
      <c r="N5233" s="8"/>
      <c r="O5233" s="8"/>
      <c r="P5233" s="9"/>
      <c r="Q5233" s="8"/>
      <c r="R5233" s="8"/>
      <c r="S5233" s="9"/>
      <c r="T5233" s="8"/>
      <c r="U5233" s="8"/>
      <c r="V5233" s="9"/>
      <c r="W5233" s="8"/>
      <c r="X5233" s="8"/>
      <c r="Y5233" s="9"/>
      <c r="Z5233" s="8"/>
      <c r="AA5233" s="8"/>
      <c r="AB5233" s="9"/>
      <c r="AC5233" s="8"/>
      <c r="AD5233" s="8"/>
      <c r="AE5233" s="9"/>
      <c r="AF5233" s="8"/>
      <c r="AG5233" s="8"/>
      <c r="AH5233" s="9"/>
      <c r="AI5233" s="13"/>
      <c r="AJ5233" s="8"/>
      <c r="AK5233" s="8"/>
      <c r="AL5233" s="8"/>
      <c r="AM5233" s="3"/>
    </row>
    <row r="5234" spans="1:39" s="10" customFormat="1" ht="18.95" customHeight="1" x14ac:dyDescent="0.25">
      <c r="A5234" s="8"/>
      <c r="B5234" s="8"/>
      <c r="C5234" s="8"/>
      <c r="D5234" s="9"/>
      <c r="E5234" s="8"/>
      <c r="F5234" s="8"/>
      <c r="G5234" s="9"/>
      <c r="H5234" s="8"/>
      <c r="I5234" s="8"/>
      <c r="J5234" s="9"/>
      <c r="K5234" s="8"/>
      <c r="L5234" s="8"/>
      <c r="M5234" s="9"/>
      <c r="N5234" s="8"/>
      <c r="O5234" s="8"/>
      <c r="P5234" s="9"/>
      <c r="Q5234" s="8"/>
      <c r="R5234" s="8"/>
      <c r="S5234" s="9"/>
      <c r="T5234" s="8"/>
      <c r="U5234" s="8"/>
      <c r="V5234" s="9"/>
      <c r="W5234" s="8"/>
      <c r="X5234" s="8"/>
      <c r="Y5234" s="9"/>
      <c r="Z5234" s="8"/>
      <c r="AA5234" s="8"/>
      <c r="AB5234" s="9"/>
      <c r="AC5234" s="8"/>
      <c r="AD5234" s="8"/>
      <c r="AE5234" s="9"/>
      <c r="AF5234" s="8"/>
      <c r="AG5234" s="8"/>
      <c r="AH5234" s="9"/>
      <c r="AI5234" s="13"/>
      <c r="AJ5234" s="8"/>
      <c r="AK5234" s="8"/>
      <c r="AL5234" s="8"/>
      <c r="AM5234" s="3"/>
    </row>
    <row r="5235" spans="1:39" s="10" customFormat="1" ht="18.95" customHeight="1" x14ac:dyDescent="0.25">
      <c r="A5235" s="8"/>
      <c r="B5235" s="8"/>
      <c r="C5235" s="8"/>
      <c r="D5235" s="9"/>
      <c r="E5235" s="8"/>
      <c r="F5235" s="8"/>
      <c r="G5235" s="9"/>
      <c r="H5235" s="8"/>
      <c r="I5235" s="8"/>
      <c r="J5235" s="9"/>
      <c r="K5235" s="8"/>
      <c r="L5235" s="8"/>
      <c r="M5235" s="9"/>
      <c r="N5235" s="8"/>
      <c r="O5235" s="8"/>
      <c r="P5235" s="9"/>
      <c r="Q5235" s="8"/>
      <c r="R5235" s="8"/>
      <c r="S5235" s="9"/>
      <c r="T5235" s="8"/>
      <c r="U5235" s="8"/>
      <c r="V5235" s="9"/>
      <c r="W5235" s="8"/>
      <c r="X5235" s="8"/>
      <c r="Y5235" s="9"/>
      <c r="Z5235" s="8"/>
      <c r="AA5235" s="8"/>
      <c r="AB5235" s="9"/>
      <c r="AC5235" s="8"/>
      <c r="AD5235" s="8"/>
      <c r="AE5235" s="9"/>
      <c r="AF5235" s="8"/>
      <c r="AG5235" s="8"/>
      <c r="AH5235" s="9"/>
      <c r="AI5235" s="13"/>
      <c r="AJ5235" s="8"/>
      <c r="AK5235" s="8"/>
      <c r="AL5235" s="8"/>
      <c r="AM5235" s="3"/>
    </row>
    <row r="5236" spans="1:39" s="10" customFormat="1" ht="18.95" customHeight="1" x14ac:dyDescent="0.25">
      <c r="A5236" s="8"/>
      <c r="B5236" s="8"/>
      <c r="C5236" s="8"/>
      <c r="D5236" s="9"/>
      <c r="E5236" s="8"/>
      <c r="F5236" s="8"/>
      <c r="G5236" s="9"/>
      <c r="H5236" s="8"/>
      <c r="I5236" s="8"/>
      <c r="J5236" s="9"/>
      <c r="K5236" s="8"/>
      <c r="L5236" s="8"/>
      <c r="M5236" s="9"/>
      <c r="N5236" s="8"/>
      <c r="O5236" s="8"/>
      <c r="P5236" s="9"/>
      <c r="Q5236" s="8"/>
      <c r="R5236" s="8"/>
      <c r="S5236" s="9"/>
      <c r="T5236" s="8"/>
      <c r="U5236" s="8"/>
      <c r="V5236" s="9"/>
      <c r="W5236" s="8"/>
      <c r="X5236" s="8"/>
      <c r="Y5236" s="9"/>
      <c r="Z5236" s="8"/>
      <c r="AA5236" s="8"/>
      <c r="AB5236" s="9"/>
      <c r="AC5236" s="8"/>
      <c r="AD5236" s="8"/>
      <c r="AE5236" s="9"/>
      <c r="AF5236" s="8"/>
      <c r="AG5236" s="8"/>
      <c r="AH5236" s="9"/>
      <c r="AI5236" s="13"/>
      <c r="AJ5236" s="8"/>
      <c r="AK5236" s="8"/>
      <c r="AL5236" s="8"/>
      <c r="AM5236" s="3"/>
    </row>
    <row r="5237" spans="1:39" s="10" customFormat="1" ht="18.95" customHeight="1" x14ac:dyDescent="0.25">
      <c r="A5237" s="8"/>
      <c r="B5237" s="8"/>
      <c r="C5237" s="8"/>
      <c r="D5237" s="9"/>
      <c r="E5237" s="8"/>
      <c r="F5237" s="8"/>
      <c r="G5237" s="9"/>
      <c r="H5237" s="8"/>
      <c r="I5237" s="8"/>
      <c r="J5237" s="9"/>
      <c r="K5237" s="8"/>
      <c r="L5237" s="8"/>
      <c r="M5237" s="9"/>
      <c r="N5237" s="8"/>
      <c r="O5237" s="8"/>
      <c r="P5237" s="9"/>
      <c r="Q5237" s="8"/>
      <c r="R5237" s="8"/>
      <c r="S5237" s="9"/>
      <c r="T5237" s="8"/>
      <c r="U5237" s="8"/>
      <c r="V5237" s="9"/>
      <c r="W5237" s="8"/>
      <c r="X5237" s="8"/>
      <c r="Y5237" s="9"/>
      <c r="Z5237" s="8"/>
      <c r="AA5237" s="8"/>
      <c r="AB5237" s="9"/>
      <c r="AC5237" s="8"/>
      <c r="AD5237" s="8"/>
      <c r="AE5237" s="9"/>
      <c r="AF5237" s="8"/>
      <c r="AG5237" s="8"/>
      <c r="AH5237" s="9"/>
      <c r="AI5237" s="13"/>
      <c r="AJ5237" s="8"/>
      <c r="AK5237" s="8"/>
      <c r="AL5237" s="8"/>
      <c r="AM5237" s="3"/>
    </row>
    <row r="5238" spans="1:39" s="10" customFormat="1" ht="18.95" customHeight="1" x14ac:dyDescent="0.25">
      <c r="A5238" s="8"/>
      <c r="B5238" s="8"/>
      <c r="C5238" s="8"/>
      <c r="D5238" s="9"/>
      <c r="E5238" s="8"/>
      <c r="F5238" s="8"/>
      <c r="G5238" s="9"/>
      <c r="H5238" s="8"/>
      <c r="I5238" s="8"/>
      <c r="J5238" s="9"/>
      <c r="K5238" s="8"/>
      <c r="L5238" s="8"/>
      <c r="M5238" s="9"/>
      <c r="N5238" s="8"/>
      <c r="O5238" s="8"/>
      <c r="P5238" s="9"/>
      <c r="Q5238" s="8"/>
      <c r="R5238" s="8"/>
      <c r="S5238" s="9"/>
      <c r="T5238" s="8"/>
      <c r="U5238" s="8"/>
      <c r="V5238" s="9"/>
      <c r="W5238" s="8"/>
      <c r="X5238" s="8"/>
      <c r="Y5238" s="9"/>
      <c r="Z5238" s="8"/>
      <c r="AA5238" s="8"/>
      <c r="AB5238" s="9"/>
      <c r="AC5238" s="8"/>
      <c r="AD5238" s="8"/>
      <c r="AE5238" s="9"/>
      <c r="AF5238" s="8"/>
      <c r="AG5238" s="8"/>
      <c r="AH5238" s="9"/>
      <c r="AI5238" s="13"/>
      <c r="AJ5238" s="8"/>
      <c r="AK5238" s="8"/>
      <c r="AL5238" s="8"/>
      <c r="AM5238" s="3"/>
    </row>
    <row r="5239" spans="1:39" s="10" customFormat="1" ht="18.95" customHeight="1" x14ac:dyDescent="0.25">
      <c r="A5239" s="8"/>
      <c r="B5239" s="8"/>
      <c r="C5239" s="8"/>
      <c r="D5239" s="9"/>
      <c r="E5239" s="8"/>
      <c r="F5239" s="8"/>
      <c r="G5239" s="9"/>
      <c r="H5239" s="8"/>
      <c r="I5239" s="8"/>
      <c r="J5239" s="9"/>
      <c r="K5239" s="8"/>
      <c r="L5239" s="8"/>
      <c r="M5239" s="9"/>
      <c r="N5239" s="8"/>
      <c r="O5239" s="8"/>
      <c r="P5239" s="9"/>
      <c r="Q5239" s="8"/>
      <c r="R5239" s="8"/>
      <c r="S5239" s="9"/>
      <c r="T5239" s="8"/>
      <c r="U5239" s="8"/>
      <c r="V5239" s="9"/>
      <c r="W5239" s="8"/>
      <c r="X5239" s="8"/>
      <c r="Y5239" s="9"/>
      <c r="Z5239" s="8"/>
      <c r="AA5239" s="8"/>
      <c r="AB5239" s="9"/>
      <c r="AC5239" s="8"/>
      <c r="AD5239" s="8"/>
      <c r="AE5239" s="9"/>
      <c r="AF5239" s="8"/>
      <c r="AG5239" s="8"/>
      <c r="AH5239" s="9"/>
      <c r="AI5239" s="13"/>
      <c r="AJ5239" s="8"/>
      <c r="AK5239" s="8"/>
      <c r="AL5239" s="8"/>
      <c r="AM5239" s="3"/>
    </row>
    <row r="5240" spans="1:39" s="10" customFormat="1" ht="18.95" customHeight="1" x14ac:dyDescent="0.25">
      <c r="A5240" s="8"/>
      <c r="B5240" s="8"/>
      <c r="C5240" s="8"/>
      <c r="D5240" s="9"/>
      <c r="E5240" s="8"/>
      <c r="F5240" s="8"/>
      <c r="G5240" s="9"/>
      <c r="H5240" s="8"/>
      <c r="I5240" s="8"/>
      <c r="J5240" s="9"/>
      <c r="K5240" s="8"/>
      <c r="L5240" s="8"/>
      <c r="M5240" s="9"/>
      <c r="N5240" s="8"/>
      <c r="O5240" s="8"/>
      <c r="P5240" s="9"/>
      <c r="Q5240" s="8"/>
      <c r="R5240" s="8"/>
      <c r="S5240" s="9"/>
      <c r="T5240" s="8"/>
      <c r="U5240" s="8"/>
      <c r="V5240" s="9"/>
      <c r="W5240" s="8"/>
      <c r="X5240" s="8"/>
      <c r="Y5240" s="9"/>
      <c r="Z5240" s="8"/>
      <c r="AA5240" s="8"/>
      <c r="AB5240" s="9"/>
      <c r="AC5240" s="8"/>
      <c r="AD5240" s="8"/>
      <c r="AE5240" s="9"/>
      <c r="AF5240" s="8"/>
      <c r="AG5240" s="8"/>
      <c r="AH5240" s="9"/>
      <c r="AI5240" s="13"/>
      <c r="AJ5240" s="8"/>
      <c r="AK5240" s="8"/>
      <c r="AL5240" s="8"/>
      <c r="AM5240" s="3"/>
    </row>
    <row r="5241" spans="1:39" s="10" customFormat="1" ht="18.95" customHeight="1" x14ac:dyDescent="0.25">
      <c r="A5241" s="8"/>
      <c r="B5241" s="8"/>
      <c r="C5241" s="8"/>
      <c r="D5241" s="9"/>
      <c r="E5241" s="8"/>
      <c r="F5241" s="8"/>
      <c r="G5241" s="9"/>
      <c r="H5241" s="8"/>
      <c r="I5241" s="8"/>
      <c r="J5241" s="9"/>
      <c r="K5241" s="8"/>
      <c r="L5241" s="8"/>
      <c r="M5241" s="9"/>
      <c r="N5241" s="8"/>
      <c r="O5241" s="8"/>
      <c r="P5241" s="9"/>
      <c r="Q5241" s="8"/>
      <c r="R5241" s="8"/>
      <c r="S5241" s="9"/>
      <c r="T5241" s="8"/>
      <c r="U5241" s="8"/>
      <c r="V5241" s="9"/>
      <c r="W5241" s="8"/>
      <c r="X5241" s="8"/>
      <c r="Y5241" s="9"/>
      <c r="Z5241" s="8"/>
      <c r="AA5241" s="8"/>
      <c r="AB5241" s="9"/>
      <c r="AC5241" s="8"/>
      <c r="AD5241" s="8"/>
      <c r="AE5241" s="9"/>
      <c r="AF5241" s="8"/>
      <c r="AG5241" s="8"/>
      <c r="AH5241" s="9"/>
      <c r="AI5241" s="13"/>
      <c r="AJ5241" s="8"/>
      <c r="AK5241" s="8"/>
      <c r="AL5241" s="8"/>
      <c r="AM5241" s="3"/>
    </row>
    <row r="5242" spans="1:39" s="10" customFormat="1" ht="18.95" customHeight="1" x14ac:dyDescent="0.25">
      <c r="A5242" s="8"/>
      <c r="B5242" s="8"/>
      <c r="C5242" s="8"/>
      <c r="D5242" s="9"/>
      <c r="E5242" s="8"/>
      <c r="F5242" s="8"/>
      <c r="G5242" s="9"/>
      <c r="H5242" s="8"/>
      <c r="I5242" s="8"/>
      <c r="J5242" s="9"/>
      <c r="K5242" s="8"/>
      <c r="L5242" s="8"/>
      <c r="M5242" s="9"/>
      <c r="N5242" s="8"/>
      <c r="O5242" s="8"/>
      <c r="P5242" s="9"/>
      <c r="Q5242" s="8"/>
      <c r="R5242" s="8"/>
      <c r="S5242" s="9"/>
      <c r="T5242" s="8"/>
      <c r="U5242" s="8"/>
      <c r="V5242" s="9"/>
      <c r="W5242" s="8"/>
      <c r="X5242" s="8"/>
      <c r="Y5242" s="9"/>
      <c r="Z5242" s="8"/>
      <c r="AA5242" s="8"/>
      <c r="AB5242" s="9"/>
      <c r="AC5242" s="8"/>
      <c r="AD5242" s="8"/>
      <c r="AE5242" s="9"/>
      <c r="AF5242" s="8"/>
      <c r="AG5242" s="8"/>
      <c r="AH5242" s="9"/>
      <c r="AI5242" s="13"/>
      <c r="AJ5242" s="8"/>
      <c r="AK5242" s="8"/>
      <c r="AL5242" s="8"/>
      <c r="AM5242" s="3"/>
    </row>
    <row r="5243" spans="1:39" s="10" customFormat="1" ht="18.95" customHeight="1" x14ac:dyDescent="0.25">
      <c r="A5243" s="8"/>
      <c r="B5243" s="8"/>
      <c r="C5243" s="8"/>
      <c r="D5243" s="9"/>
      <c r="E5243" s="8"/>
      <c r="F5243" s="8"/>
      <c r="G5243" s="9"/>
      <c r="H5243" s="8"/>
      <c r="I5243" s="8"/>
      <c r="J5243" s="9"/>
      <c r="K5243" s="8"/>
      <c r="L5243" s="8"/>
      <c r="M5243" s="9"/>
      <c r="N5243" s="8"/>
      <c r="O5243" s="8"/>
      <c r="P5243" s="9"/>
      <c r="Q5243" s="8"/>
      <c r="R5243" s="8"/>
      <c r="S5243" s="9"/>
      <c r="T5243" s="8"/>
      <c r="U5243" s="8"/>
      <c r="V5243" s="9"/>
      <c r="W5243" s="8"/>
      <c r="X5243" s="8"/>
      <c r="Y5243" s="9"/>
      <c r="Z5243" s="8"/>
      <c r="AA5243" s="8"/>
      <c r="AB5243" s="9"/>
      <c r="AC5243" s="8"/>
      <c r="AD5243" s="8"/>
      <c r="AE5243" s="9"/>
      <c r="AF5243" s="8"/>
      <c r="AG5243" s="8"/>
      <c r="AH5243" s="9"/>
      <c r="AI5243" s="13"/>
      <c r="AJ5243" s="8"/>
      <c r="AK5243" s="8"/>
      <c r="AL5243" s="8"/>
      <c r="AM5243" s="3"/>
    </row>
    <row r="5244" spans="1:39" s="10" customFormat="1" ht="18.95" customHeight="1" x14ac:dyDescent="0.25">
      <c r="A5244" s="8"/>
      <c r="B5244" s="8"/>
      <c r="C5244" s="8"/>
      <c r="D5244" s="9"/>
      <c r="E5244" s="8"/>
      <c r="F5244" s="8"/>
      <c r="G5244" s="9"/>
      <c r="H5244" s="8"/>
      <c r="I5244" s="8"/>
      <c r="J5244" s="9"/>
      <c r="K5244" s="8"/>
      <c r="L5244" s="8"/>
      <c r="M5244" s="9"/>
      <c r="N5244" s="8"/>
      <c r="O5244" s="8"/>
      <c r="P5244" s="9"/>
      <c r="Q5244" s="8"/>
      <c r="R5244" s="8"/>
      <c r="S5244" s="9"/>
      <c r="T5244" s="8"/>
      <c r="U5244" s="8"/>
      <c r="V5244" s="9"/>
      <c r="W5244" s="8"/>
      <c r="X5244" s="8"/>
      <c r="Y5244" s="9"/>
      <c r="Z5244" s="8"/>
      <c r="AA5244" s="8"/>
      <c r="AB5244" s="9"/>
      <c r="AC5244" s="8"/>
      <c r="AD5244" s="8"/>
      <c r="AE5244" s="9"/>
      <c r="AF5244" s="8"/>
      <c r="AG5244" s="8"/>
      <c r="AH5244" s="9"/>
      <c r="AI5244" s="13"/>
      <c r="AJ5244" s="8"/>
      <c r="AK5244" s="8"/>
      <c r="AL5244" s="8"/>
      <c r="AM5244" s="3"/>
    </row>
    <row r="5245" spans="1:39" s="10" customFormat="1" ht="18.95" customHeight="1" x14ac:dyDescent="0.25">
      <c r="A5245" s="8"/>
      <c r="B5245" s="8"/>
      <c r="C5245" s="8"/>
      <c r="D5245" s="9"/>
      <c r="E5245" s="8"/>
      <c r="F5245" s="8"/>
      <c r="G5245" s="9"/>
      <c r="H5245" s="8"/>
      <c r="I5245" s="8"/>
      <c r="J5245" s="9"/>
      <c r="K5245" s="8"/>
      <c r="L5245" s="8"/>
      <c r="M5245" s="9"/>
      <c r="N5245" s="8"/>
      <c r="O5245" s="8"/>
      <c r="P5245" s="9"/>
      <c r="Q5245" s="8"/>
      <c r="R5245" s="8"/>
      <c r="S5245" s="9"/>
      <c r="T5245" s="8"/>
      <c r="U5245" s="8"/>
      <c r="V5245" s="9"/>
      <c r="W5245" s="8"/>
      <c r="X5245" s="8"/>
      <c r="Y5245" s="9"/>
      <c r="Z5245" s="8"/>
      <c r="AA5245" s="8"/>
      <c r="AB5245" s="9"/>
      <c r="AC5245" s="8"/>
      <c r="AD5245" s="8"/>
      <c r="AE5245" s="9"/>
      <c r="AF5245" s="8"/>
      <c r="AG5245" s="8"/>
      <c r="AH5245" s="9"/>
      <c r="AI5245" s="13"/>
      <c r="AJ5245" s="8"/>
      <c r="AK5245" s="8"/>
      <c r="AL5245" s="8"/>
      <c r="AM5245" s="3"/>
    </row>
    <row r="5246" spans="1:39" s="10" customFormat="1" ht="18.95" customHeight="1" x14ac:dyDescent="0.25">
      <c r="A5246" s="8"/>
      <c r="B5246" s="8"/>
      <c r="C5246" s="8"/>
      <c r="D5246" s="9"/>
      <c r="E5246" s="8"/>
      <c r="F5246" s="8"/>
      <c r="G5246" s="9"/>
      <c r="H5246" s="8"/>
      <c r="I5246" s="8"/>
      <c r="J5246" s="9"/>
      <c r="K5246" s="8"/>
      <c r="L5246" s="8"/>
      <c r="M5246" s="9"/>
      <c r="N5246" s="8"/>
      <c r="O5246" s="8"/>
      <c r="P5246" s="9"/>
      <c r="Q5246" s="8"/>
      <c r="R5246" s="8"/>
      <c r="S5246" s="9"/>
      <c r="T5246" s="8"/>
      <c r="U5246" s="8"/>
      <c r="V5246" s="9"/>
      <c r="W5246" s="8"/>
      <c r="X5246" s="8"/>
      <c r="Y5246" s="9"/>
      <c r="Z5246" s="8"/>
      <c r="AA5246" s="8"/>
      <c r="AB5246" s="9"/>
      <c r="AC5246" s="8"/>
      <c r="AD5246" s="8"/>
      <c r="AE5246" s="9"/>
      <c r="AF5246" s="8"/>
      <c r="AG5246" s="8"/>
      <c r="AH5246" s="9"/>
      <c r="AI5246" s="13"/>
      <c r="AJ5246" s="8"/>
      <c r="AK5246" s="8"/>
      <c r="AL5246" s="8"/>
      <c r="AM5246" s="3"/>
    </row>
    <row r="5247" spans="1:39" s="10" customFormat="1" ht="18.95" customHeight="1" x14ac:dyDescent="0.25">
      <c r="A5247" s="8"/>
      <c r="B5247" s="8"/>
      <c r="C5247" s="8"/>
      <c r="D5247" s="9"/>
      <c r="E5247" s="8"/>
      <c r="F5247" s="8"/>
      <c r="G5247" s="9"/>
      <c r="H5247" s="8"/>
      <c r="I5247" s="8"/>
      <c r="J5247" s="9"/>
      <c r="K5247" s="8"/>
      <c r="L5247" s="8"/>
      <c r="M5247" s="9"/>
      <c r="N5247" s="8"/>
      <c r="O5247" s="8"/>
      <c r="P5247" s="9"/>
      <c r="Q5247" s="8"/>
      <c r="R5247" s="8"/>
      <c r="S5247" s="9"/>
      <c r="T5247" s="8"/>
      <c r="U5247" s="8"/>
      <c r="V5247" s="9"/>
      <c r="W5247" s="8"/>
      <c r="X5247" s="8"/>
      <c r="Y5247" s="9"/>
      <c r="Z5247" s="8"/>
      <c r="AA5247" s="8"/>
      <c r="AB5247" s="9"/>
      <c r="AC5247" s="8"/>
      <c r="AD5247" s="8"/>
      <c r="AE5247" s="9"/>
      <c r="AF5247" s="8"/>
      <c r="AG5247" s="8"/>
      <c r="AH5247" s="9"/>
      <c r="AI5247" s="13"/>
      <c r="AJ5247" s="8"/>
      <c r="AK5247" s="8"/>
      <c r="AL5247" s="8"/>
      <c r="AM5247" s="3"/>
    </row>
    <row r="5248" spans="1:39" s="10" customFormat="1" ht="18.95" customHeight="1" x14ac:dyDescent="0.25">
      <c r="A5248" s="8"/>
      <c r="B5248" s="8"/>
      <c r="C5248" s="8"/>
      <c r="D5248" s="9"/>
      <c r="E5248" s="8"/>
      <c r="F5248" s="8"/>
      <c r="G5248" s="9"/>
      <c r="H5248" s="8"/>
      <c r="I5248" s="8"/>
      <c r="J5248" s="9"/>
      <c r="K5248" s="8"/>
      <c r="L5248" s="8"/>
      <c r="M5248" s="9"/>
      <c r="N5248" s="8"/>
      <c r="O5248" s="8"/>
      <c r="P5248" s="9"/>
      <c r="Q5248" s="8"/>
      <c r="R5248" s="8"/>
      <c r="S5248" s="9"/>
      <c r="T5248" s="8"/>
      <c r="U5248" s="8"/>
      <c r="V5248" s="9"/>
      <c r="W5248" s="8"/>
      <c r="X5248" s="8"/>
      <c r="Y5248" s="9"/>
      <c r="Z5248" s="8"/>
      <c r="AA5248" s="8"/>
      <c r="AB5248" s="9"/>
      <c r="AC5248" s="8"/>
      <c r="AD5248" s="8"/>
      <c r="AE5248" s="9"/>
      <c r="AF5248" s="8"/>
      <c r="AG5248" s="8"/>
      <c r="AH5248" s="9"/>
      <c r="AI5248" s="13"/>
      <c r="AJ5248" s="8"/>
      <c r="AK5248" s="8"/>
      <c r="AL5248" s="8"/>
      <c r="AM5248" s="3"/>
    </row>
    <row r="5249" spans="1:39" s="10" customFormat="1" ht="18.95" customHeight="1" x14ac:dyDescent="0.25">
      <c r="A5249" s="8"/>
      <c r="B5249" s="8"/>
      <c r="C5249" s="8"/>
      <c r="D5249" s="9"/>
      <c r="E5249" s="8"/>
      <c r="F5249" s="8"/>
      <c r="G5249" s="9"/>
      <c r="H5249" s="8"/>
      <c r="I5249" s="8"/>
      <c r="J5249" s="9"/>
      <c r="K5249" s="8"/>
      <c r="L5249" s="8"/>
      <c r="M5249" s="9"/>
      <c r="N5249" s="8"/>
      <c r="O5249" s="8"/>
      <c r="P5249" s="9"/>
      <c r="Q5249" s="8"/>
      <c r="R5249" s="8"/>
      <c r="S5249" s="9"/>
      <c r="T5249" s="8"/>
      <c r="U5249" s="8"/>
      <c r="V5249" s="9"/>
      <c r="W5249" s="8"/>
      <c r="X5249" s="8"/>
      <c r="Y5249" s="9"/>
      <c r="Z5249" s="8"/>
      <c r="AA5249" s="8"/>
      <c r="AB5249" s="9"/>
      <c r="AC5249" s="8"/>
      <c r="AD5249" s="8"/>
      <c r="AE5249" s="9"/>
      <c r="AF5249" s="8"/>
      <c r="AG5249" s="8"/>
      <c r="AH5249" s="9"/>
      <c r="AI5249" s="13"/>
      <c r="AJ5249" s="8"/>
      <c r="AK5249" s="8"/>
      <c r="AL5249" s="8"/>
      <c r="AM5249" s="3"/>
    </row>
    <row r="5250" spans="1:39" s="10" customFormat="1" ht="18.95" customHeight="1" x14ac:dyDescent="0.25">
      <c r="A5250" s="8"/>
      <c r="B5250" s="8"/>
      <c r="C5250" s="8"/>
      <c r="D5250" s="9"/>
      <c r="E5250" s="8"/>
      <c r="F5250" s="8"/>
      <c r="G5250" s="9"/>
      <c r="H5250" s="8"/>
      <c r="I5250" s="8"/>
      <c r="J5250" s="9"/>
      <c r="K5250" s="8"/>
      <c r="L5250" s="8"/>
      <c r="M5250" s="9"/>
      <c r="N5250" s="8"/>
      <c r="O5250" s="8"/>
      <c r="P5250" s="9"/>
      <c r="Q5250" s="8"/>
      <c r="R5250" s="8"/>
      <c r="S5250" s="9"/>
      <c r="T5250" s="8"/>
      <c r="U5250" s="8"/>
      <c r="V5250" s="9"/>
      <c r="W5250" s="8"/>
      <c r="X5250" s="8"/>
      <c r="Y5250" s="9"/>
      <c r="Z5250" s="8"/>
      <c r="AA5250" s="8"/>
      <c r="AB5250" s="9"/>
      <c r="AC5250" s="8"/>
      <c r="AD5250" s="8"/>
      <c r="AE5250" s="9"/>
      <c r="AF5250" s="8"/>
      <c r="AG5250" s="8"/>
      <c r="AH5250" s="9"/>
      <c r="AI5250" s="13"/>
      <c r="AJ5250" s="8"/>
      <c r="AK5250" s="8"/>
      <c r="AL5250" s="8"/>
      <c r="AM5250" s="3"/>
    </row>
    <row r="5251" spans="1:39" s="10" customFormat="1" ht="18.95" customHeight="1" x14ac:dyDescent="0.25">
      <c r="A5251" s="8"/>
      <c r="B5251" s="8"/>
      <c r="C5251" s="8"/>
      <c r="D5251" s="9"/>
      <c r="E5251" s="8"/>
      <c r="F5251" s="8"/>
      <c r="G5251" s="9"/>
      <c r="H5251" s="8"/>
      <c r="I5251" s="8"/>
      <c r="J5251" s="9"/>
      <c r="K5251" s="8"/>
      <c r="L5251" s="8"/>
      <c r="M5251" s="9"/>
      <c r="N5251" s="8"/>
      <c r="O5251" s="8"/>
      <c r="P5251" s="9"/>
      <c r="Q5251" s="8"/>
      <c r="R5251" s="8"/>
      <c r="S5251" s="9"/>
      <c r="T5251" s="8"/>
      <c r="U5251" s="8"/>
      <c r="V5251" s="9"/>
      <c r="W5251" s="8"/>
      <c r="X5251" s="8"/>
      <c r="Y5251" s="9"/>
      <c r="Z5251" s="8"/>
      <c r="AA5251" s="8"/>
      <c r="AB5251" s="9"/>
      <c r="AC5251" s="8"/>
      <c r="AD5251" s="8"/>
      <c r="AE5251" s="9"/>
      <c r="AF5251" s="8"/>
      <c r="AG5251" s="8"/>
      <c r="AH5251" s="9"/>
      <c r="AI5251" s="13"/>
      <c r="AJ5251" s="8"/>
      <c r="AK5251" s="8"/>
      <c r="AL5251" s="8"/>
      <c r="AM5251" s="3"/>
    </row>
    <row r="5252" spans="1:39" s="10" customFormat="1" ht="18.95" customHeight="1" x14ac:dyDescent="0.25">
      <c r="A5252" s="8"/>
      <c r="B5252" s="8"/>
      <c r="C5252" s="8"/>
      <c r="D5252" s="9"/>
      <c r="E5252" s="8"/>
      <c r="F5252" s="8"/>
      <c r="G5252" s="9"/>
      <c r="H5252" s="8"/>
      <c r="I5252" s="8"/>
      <c r="J5252" s="9"/>
      <c r="K5252" s="8"/>
      <c r="L5252" s="8"/>
      <c r="M5252" s="9"/>
      <c r="N5252" s="8"/>
      <c r="O5252" s="8"/>
      <c r="P5252" s="9"/>
      <c r="Q5252" s="8"/>
      <c r="R5252" s="8"/>
      <c r="S5252" s="9"/>
      <c r="T5252" s="8"/>
      <c r="U5252" s="8"/>
      <c r="V5252" s="9"/>
      <c r="W5252" s="8"/>
      <c r="X5252" s="8"/>
      <c r="Y5252" s="9"/>
      <c r="Z5252" s="8"/>
      <c r="AA5252" s="8"/>
      <c r="AB5252" s="9"/>
      <c r="AC5252" s="8"/>
      <c r="AD5252" s="8"/>
      <c r="AE5252" s="9"/>
      <c r="AF5252" s="8"/>
      <c r="AG5252" s="8"/>
      <c r="AH5252" s="9"/>
      <c r="AI5252" s="13"/>
      <c r="AJ5252" s="8"/>
      <c r="AK5252" s="8"/>
      <c r="AL5252" s="8"/>
      <c r="AM5252" s="3"/>
    </row>
    <row r="5253" spans="1:39" s="10" customFormat="1" ht="18.95" customHeight="1" x14ac:dyDescent="0.25">
      <c r="A5253" s="8"/>
      <c r="B5253" s="8"/>
      <c r="C5253" s="8"/>
      <c r="D5253" s="9"/>
      <c r="E5253" s="8"/>
      <c r="F5253" s="8"/>
      <c r="G5253" s="9"/>
      <c r="H5253" s="8"/>
      <c r="I5253" s="8"/>
      <c r="J5253" s="9"/>
      <c r="K5253" s="8"/>
      <c r="L5253" s="8"/>
      <c r="M5253" s="9"/>
      <c r="N5253" s="8"/>
      <c r="O5253" s="8"/>
      <c r="P5253" s="9"/>
      <c r="Q5253" s="8"/>
      <c r="R5253" s="8"/>
      <c r="S5253" s="9"/>
      <c r="T5253" s="8"/>
      <c r="U5253" s="8"/>
      <c r="V5253" s="9"/>
      <c r="W5253" s="8"/>
      <c r="X5253" s="8"/>
      <c r="Y5253" s="9"/>
      <c r="Z5253" s="8"/>
      <c r="AA5253" s="8"/>
      <c r="AB5253" s="9"/>
      <c r="AC5253" s="8"/>
      <c r="AD5253" s="8"/>
      <c r="AE5253" s="9"/>
      <c r="AF5253" s="8"/>
      <c r="AG5253" s="8"/>
      <c r="AH5253" s="9"/>
      <c r="AI5253" s="13"/>
      <c r="AJ5253" s="8"/>
      <c r="AK5253" s="8"/>
      <c r="AL5253" s="8"/>
      <c r="AM5253" s="3"/>
    </row>
    <row r="5254" spans="1:39" s="10" customFormat="1" ht="18.95" customHeight="1" x14ac:dyDescent="0.25">
      <c r="A5254" s="8"/>
      <c r="B5254" s="8"/>
      <c r="C5254" s="8"/>
      <c r="D5254" s="9"/>
      <c r="E5254" s="8"/>
      <c r="F5254" s="8"/>
      <c r="G5254" s="9"/>
      <c r="H5254" s="8"/>
      <c r="I5254" s="8"/>
      <c r="J5254" s="9"/>
      <c r="K5254" s="8"/>
      <c r="L5254" s="8"/>
      <c r="M5254" s="9"/>
      <c r="N5254" s="8"/>
      <c r="O5254" s="8"/>
      <c r="P5254" s="9"/>
      <c r="Q5254" s="8"/>
      <c r="R5254" s="8"/>
      <c r="S5254" s="9"/>
      <c r="T5254" s="8"/>
      <c r="U5254" s="8"/>
      <c r="V5254" s="9"/>
      <c r="W5254" s="8"/>
      <c r="X5254" s="8"/>
      <c r="Y5254" s="9"/>
      <c r="Z5254" s="8"/>
      <c r="AA5254" s="8"/>
      <c r="AB5254" s="9"/>
      <c r="AC5254" s="8"/>
      <c r="AD5254" s="8"/>
      <c r="AE5254" s="9"/>
      <c r="AF5254" s="8"/>
      <c r="AG5254" s="8"/>
      <c r="AH5254" s="9"/>
      <c r="AI5254" s="13"/>
      <c r="AJ5254" s="8"/>
      <c r="AK5254" s="8"/>
      <c r="AL5254" s="8"/>
      <c r="AM5254" s="3"/>
    </row>
    <row r="5255" spans="1:39" s="10" customFormat="1" ht="18.95" customHeight="1" x14ac:dyDescent="0.25">
      <c r="A5255" s="8"/>
      <c r="B5255" s="8"/>
      <c r="C5255" s="8"/>
      <c r="D5255" s="9"/>
      <c r="E5255" s="8"/>
      <c r="F5255" s="8"/>
      <c r="G5255" s="9"/>
      <c r="H5255" s="8"/>
      <c r="I5255" s="8"/>
      <c r="J5255" s="9"/>
      <c r="K5255" s="8"/>
      <c r="L5255" s="8"/>
      <c r="M5255" s="9"/>
      <c r="N5255" s="8"/>
      <c r="O5255" s="8"/>
      <c r="P5255" s="9"/>
      <c r="Q5255" s="8"/>
      <c r="R5255" s="8"/>
      <c r="S5255" s="9"/>
      <c r="T5255" s="8"/>
      <c r="U5255" s="8"/>
      <c r="V5255" s="9"/>
      <c r="W5255" s="8"/>
      <c r="X5255" s="8"/>
      <c r="Y5255" s="9"/>
      <c r="Z5255" s="8"/>
      <c r="AA5255" s="8"/>
      <c r="AB5255" s="9"/>
      <c r="AC5255" s="8"/>
      <c r="AD5255" s="8"/>
      <c r="AE5255" s="9"/>
      <c r="AF5255" s="8"/>
      <c r="AG5255" s="8"/>
      <c r="AH5255" s="9"/>
      <c r="AI5255" s="13"/>
      <c r="AJ5255" s="8"/>
      <c r="AK5255" s="8"/>
      <c r="AL5255" s="8"/>
      <c r="AM5255" s="3"/>
    </row>
    <row r="5256" spans="1:39" s="10" customFormat="1" ht="18.95" customHeight="1" x14ac:dyDescent="0.25">
      <c r="A5256" s="8"/>
      <c r="B5256" s="8"/>
      <c r="C5256" s="8"/>
      <c r="D5256" s="9"/>
      <c r="E5256" s="8"/>
      <c r="F5256" s="8"/>
      <c r="G5256" s="9"/>
      <c r="H5256" s="8"/>
      <c r="I5256" s="8"/>
      <c r="J5256" s="9"/>
      <c r="K5256" s="8"/>
      <c r="L5256" s="8"/>
      <c r="M5256" s="9"/>
      <c r="N5256" s="8"/>
      <c r="O5256" s="8"/>
      <c r="P5256" s="9"/>
      <c r="Q5256" s="8"/>
      <c r="R5256" s="8"/>
      <c r="S5256" s="9"/>
      <c r="T5256" s="8"/>
      <c r="U5256" s="8"/>
      <c r="V5256" s="9"/>
      <c r="W5256" s="8"/>
      <c r="X5256" s="8"/>
      <c r="Y5256" s="9"/>
      <c r="Z5256" s="8"/>
      <c r="AA5256" s="8"/>
      <c r="AB5256" s="9"/>
      <c r="AC5256" s="8"/>
      <c r="AD5256" s="8"/>
      <c r="AE5256" s="9"/>
      <c r="AF5256" s="8"/>
      <c r="AG5256" s="8"/>
      <c r="AH5256" s="9"/>
      <c r="AI5256" s="13"/>
      <c r="AJ5256" s="8"/>
      <c r="AK5256" s="8"/>
      <c r="AL5256" s="8"/>
      <c r="AM5256" s="3"/>
    </row>
    <row r="5257" spans="1:39" s="10" customFormat="1" ht="18.95" customHeight="1" x14ac:dyDescent="0.25">
      <c r="A5257" s="8"/>
      <c r="B5257" s="8"/>
      <c r="C5257" s="8"/>
      <c r="D5257" s="9"/>
      <c r="E5257" s="8"/>
      <c r="F5257" s="8"/>
      <c r="G5257" s="9"/>
      <c r="H5257" s="8"/>
      <c r="I5257" s="8"/>
      <c r="J5257" s="9"/>
      <c r="K5257" s="8"/>
      <c r="L5257" s="8"/>
      <c r="M5257" s="9"/>
      <c r="N5257" s="8"/>
      <c r="O5257" s="8"/>
      <c r="P5257" s="9"/>
      <c r="Q5257" s="8"/>
      <c r="R5257" s="8"/>
      <c r="S5257" s="9"/>
      <c r="T5257" s="8"/>
      <c r="U5257" s="8"/>
      <c r="V5257" s="9"/>
      <c r="W5257" s="8"/>
      <c r="X5257" s="8"/>
      <c r="Y5257" s="9"/>
      <c r="Z5257" s="8"/>
      <c r="AA5257" s="8"/>
      <c r="AB5257" s="9"/>
      <c r="AC5257" s="8"/>
      <c r="AD5257" s="8"/>
      <c r="AE5257" s="9"/>
      <c r="AF5257" s="8"/>
      <c r="AG5257" s="8"/>
      <c r="AH5257" s="9"/>
      <c r="AI5257" s="13"/>
      <c r="AJ5257" s="8"/>
      <c r="AK5257" s="8"/>
      <c r="AL5257" s="8"/>
      <c r="AM5257" s="3"/>
    </row>
    <row r="5258" spans="1:39" s="10" customFormat="1" ht="18.95" customHeight="1" x14ac:dyDescent="0.25">
      <c r="A5258" s="8"/>
      <c r="B5258" s="8"/>
      <c r="C5258" s="8"/>
      <c r="D5258" s="9"/>
      <c r="E5258" s="8"/>
      <c r="F5258" s="8"/>
      <c r="G5258" s="9"/>
      <c r="H5258" s="8"/>
      <c r="I5258" s="8"/>
      <c r="J5258" s="9"/>
      <c r="K5258" s="8"/>
      <c r="L5258" s="8"/>
      <c r="M5258" s="9"/>
      <c r="N5258" s="8"/>
      <c r="O5258" s="8"/>
      <c r="P5258" s="9"/>
      <c r="Q5258" s="8"/>
      <c r="R5258" s="8"/>
      <c r="S5258" s="9"/>
      <c r="T5258" s="8"/>
      <c r="U5258" s="8"/>
      <c r="V5258" s="9"/>
      <c r="W5258" s="8"/>
      <c r="X5258" s="8"/>
      <c r="Y5258" s="9"/>
      <c r="Z5258" s="8"/>
      <c r="AA5258" s="8"/>
      <c r="AB5258" s="9"/>
      <c r="AC5258" s="8"/>
      <c r="AD5258" s="8"/>
      <c r="AE5258" s="9"/>
      <c r="AF5258" s="8"/>
      <c r="AG5258" s="8"/>
      <c r="AH5258" s="9"/>
      <c r="AI5258" s="13"/>
      <c r="AJ5258" s="8"/>
      <c r="AK5258" s="8"/>
      <c r="AL5258" s="8"/>
      <c r="AM5258" s="3"/>
    </row>
    <row r="5259" spans="1:39" s="10" customFormat="1" ht="18.95" customHeight="1" x14ac:dyDescent="0.25">
      <c r="A5259" s="8"/>
      <c r="B5259" s="8"/>
      <c r="C5259" s="8"/>
      <c r="D5259" s="9"/>
      <c r="E5259" s="8"/>
      <c r="F5259" s="8"/>
      <c r="G5259" s="9"/>
      <c r="H5259" s="8"/>
      <c r="I5259" s="8"/>
      <c r="J5259" s="9"/>
      <c r="K5259" s="8"/>
      <c r="L5259" s="8"/>
      <c r="M5259" s="9"/>
      <c r="N5259" s="8"/>
      <c r="O5259" s="8"/>
      <c r="P5259" s="9"/>
      <c r="Q5259" s="8"/>
      <c r="R5259" s="8"/>
      <c r="S5259" s="9"/>
      <c r="T5259" s="8"/>
      <c r="U5259" s="8"/>
      <c r="V5259" s="9"/>
      <c r="W5259" s="8"/>
      <c r="X5259" s="8"/>
      <c r="Y5259" s="9"/>
      <c r="Z5259" s="8"/>
      <c r="AA5259" s="8"/>
      <c r="AB5259" s="9"/>
      <c r="AC5259" s="8"/>
      <c r="AD5259" s="8"/>
      <c r="AE5259" s="9"/>
      <c r="AF5259" s="8"/>
      <c r="AG5259" s="8"/>
      <c r="AH5259" s="9"/>
      <c r="AI5259" s="13"/>
      <c r="AJ5259" s="8"/>
      <c r="AK5259" s="8"/>
      <c r="AL5259" s="8"/>
      <c r="AM5259" s="3"/>
    </row>
    <row r="5260" spans="1:39" s="10" customFormat="1" ht="18.95" customHeight="1" x14ac:dyDescent="0.25">
      <c r="A5260" s="8"/>
      <c r="B5260" s="8"/>
      <c r="C5260" s="8"/>
      <c r="D5260" s="9"/>
      <c r="E5260" s="8"/>
      <c r="F5260" s="8"/>
      <c r="G5260" s="9"/>
      <c r="H5260" s="8"/>
      <c r="I5260" s="8"/>
      <c r="J5260" s="9"/>
      <c r="K5260" s="8"/>
      <c r="L5260" s="8"/>
      <c r="M5260" s="9"/>
      <c r="N5260" s="8"/>
      <c r="O5260" s="8"/>
      <c r="P5260" s="9"/>
      <c r="Q5260" s="8"/>
      <c r="R5260" s="8"/>
      <c r="S5260" s="9"/>
      <c r="T5260" s="8"/>
      <c r="U5260" s="8"/>
      <c r="V5260" s="9"/>
      <c r="W5260" s="8"/>
      <c r="X5260" s="8"/>
      <c r="Y5260" s="9"/>
      <c r="Z5260" s="8"/>
      <c r="AA5260" s="8"/>
      <c r="AB5260" s="9"/>
      <c r="AC5260" s="8"/>
      <c r="AD5260" s="8"/>
      <c r="AE5260" s="9"/>
      <c r="AF5260" s="8"/>
      <c r="AG5260" s="8"/>
      <c r="AH5260" s="9"/>
      <c r="AI5260" s="13"/>
      <c r="AJ5260" s="8"/>
      <c r="AK5260" s="8"/>
      <c r="AL5260" s="8"/>
      <c r="AM5260" s="3"/>
    </row>
    <row r="5261" spans="1:39" s="10" customFormat="1" ht="18.95" customHeight="1" x14ac:dyDescent="0.25">
      <c r="A5261" s="8"/>
      <c r="B5261" s="8"/>
      <c r="C5261" s="8"/>
      <c r="D5261" s="9"/>
      <c r="E5261" s="8"/>
      <c r="F5261" s="8"/>
      <c r="G5261" s="9"/>
      <c r="H5261" s="8"/>
      <c r="I5261" s="8"/>
      <c r="J5261" s="9"/>
      <c r="K5261" s="8"/>
      <c r="L5261" s="8"/>
      <c r="M5261" s="9"/>
      <c r="N5261" s="8"/>
      <c r="O5261" s="8"/>
      <c r="P5261" s="9"/>
      <c r="Q5261" s="8"/>
      <c r="R5261" s="8"/>
      <c r="S5261" s="9"/>
      <c r="T5261" s="8"/>
      <c r="U5261" s="8"/>
      <c r="V5261" s="9"/>
      <c r="W5261" s="8"/>
      <c r="X5261" s="8"/>
      <c r="Y5261" s="9"/>
      <c r="Z5261" s="8"/>
      <c r="AA5261" s="8"/>
      <c r="AB5261" s="9"/>
      <c r="AC5261" s="8"/>
      <c r="AD5261" s="8"/>
      <c r="AE5261" s="9"/>
      <c r="AF5261" s="8"/>
      <c r="AG5261" s="8"/>
      <c r="AH5261" s="9"/>
      <c r="AI5261" s="13"/>
      <c r="AJ5261" s="8"/>
      <c r="AK5261" s="8"/>
      <c r="AL5261" s="8"/>
      <c r="AM5261" s="3"/>
    </row>
    <row r="5262" spans="1:39" s="10" customFormat="1" ht="18.95" customHeight="1" x14ac:dyDescent="0.25">
      <c r="A5262" s="8"/>
      <c r="B5262" s="8"/>
      <c r="C5262" s="8"/>
      <c r="D5262" s="9"/>
      <c r="E5262" s="8"/>
      <c r="F5262" s="8"/>
      <c r="G5262" s="9"/>
      <c r="H5262" s="8"/>
      <c r="I5262" s="8"/>
      <c r="J5262" s="9"/>
      <c r="K5262" s="8"/>
      <c r="L5262" s="8"/>
      <c r="M5262" s="9"/>
      <c r="N5262" s="8"/>
      <c r="O5262" s="8"/>
      <c r="P5262" s="9"/>
      <c r="Q5262" s="8"/>
      <c r="R5262" s="8"/>
      <c r="S5262" s="9"/>
      <c r="T5262" s="8"/>
      <c r="U5262" s="8"/>
      <c r="V5262" s="9"/>
      <c r="W5262" s="8"/>
      <c r="X5262" s="8"/>
      <c r="Y5262" s="9"/>
      <c r="Z5262" s="8"/>
      <c r="AA5262" s="8"/>
      <c r="AB5262" s="9"/>
      <c r="AC5262" s="8"/>
      <c r="AD5262" s="8"/>
      <c r="AE5262" s="9"/>
      <c r="AF5262" s="8"/>
      <c r="AG5262" s="8"/>
      <c r="AH5262" s="9"/>
      <c r="AI5262" s="13"/>
      <c r="AJ5262" s="8"/>
      <c r="AK5262" s="8"/>
      <c r="AL5262" s="8"/>
      <c r="AM5262" s="3"/>
    </row>
    <row r="5263" spans="1:39" s="10" customFormat="1" ht="18.95" customHeight="1" x14ac:dyDescent="0.25">
      <c r="A5263" s="8"/>
      <c r="B5263" s="8"/>
      <c r="C5263" s="8"/>
      <c r="D5263" s="9"/>
      <c r="E5263" s="8"/>
      <c r="F5263" s="8"/>
      <c r="G5263" s="9"/>
      <c r="H5263" s="8"/>
      <c r="I5263" s="8"/>
      <c r="J5263" s="9"/>
      <c r="K5263" s="8"/>
      <c r="L5263" s="8"/>
      <c r="M5263" s="9"/>
      <c r="N5263" s="8"/>
      <c r="O5263" s="8"/>
      <c r="P5263" s="9"/>
      <c r="Q5263" s="8"/>
      <c r="R5263" s="8"/>
      <c r="S5263" s="9"/>
      <c r="T5263" s="8"/>
      <c r="U5263" s="8"/>
      <c r="V5263" s="9"/>
      <c r="W5263" s="8"/>
      <c r="X5263" s="8"/>
      <c r="Y5263" s="9"/>
      <c r="Z5263" s="8"/>
      <c r="AA5263" s="8"/>
      <c r="AB5263" s="9"/>
      <c r="AC5263" s="8"/>
      <c r="AD5263" s="8"/>
      <c r="AE5263" s="9"/>
      <c r="AF5263" s="8"/>
      <c r="AG5263" s="8"/>
      <c r="AH5263" s="9"/>
      <c r="AI5263" s="13"/>
      <c r="AJ5263" s="8"/>
      <c r="AK5263" s="8"/>
      <c r="AL5263" s="8"/>
      <c r="AM5263" s="3"/>
    </row>
    <row r="5264" spans="1:39" s="10" customFormat="1" ht="18.95" customHeight="1" x14ac:dyDescent="0.25">
      <c r="A5264" s="8"/>
      <c r="B5264" s="8"/>
      <c r="C5264" s="8"/>
      <c r="D5264" s="9"/>
      <c r="E5264" s="8"/>
      <c r="F5264" s="8"/>
      <c r="G5264" s="9"/>
      <c r="H5264" s="8"/>
      <c r="I5264" s="8"/>
      <c r="J5264" s="9"/>
      <c r="K5264" s="8"/>
      <c r="L5264" s="8"/>
      <c r="M5264" s="9"/>
      <c r="N5264" s="8"/>
      <c r="O5264" s="8"/>
      <c r="P5264" s="9"/>
      <c r="Q5264" s="8"/>
      <c r="R5264" s="8"/>
      <c r="S5264" s="9"/>
      <c r="T5264" s="8"/>
      <c r="U5264" s="8"/>
      <c r="V5264" s="9"/>
      <c r="W5264" s="8"/>
      <c r="X5264" s="8"/>
      <c r="Y5264" s="9"/>
      <c r="Z5264" s="8"/>
      <c r="AA5264" s="8"/>
      <c r="AB5264" s="9"/>
      <c r="AC5264" s="8"/>
      <c r="AD5264" s="8"/>
      <c r="AE5264" s="9"/>
      <c r="AF5264" s="8"/>
      <c r="AG5264" s="8"/>
      <c r="AH5264" s="9"/>
      <c r="AI5264" s="13"/>
      <c r="AJ5264" s="8"/>
      <c r="AK5264" s="8"/>
      <c r="AL5264" s="8"/>
      <c r="AM5264" s="3"/>
    </row>
    <row r="5265" spans="1:39" s="10" customFormat="1" ht="18.95" customHeight="1" x14ac:dyDescent="0.25">
      <c r="A5265" s="8"/>
      <c r="B5265" s="8"/>
      <c r="C5265" s="8"/>
      <c r="D5265" s="9"/>
      <c r="E5265" s="8"/>
      <c r="F5265" s="8"/>
      <c r="G5265" s="9"/>
      <c r="H5265" s="8"/>
      <c r="I5265" s="8"/>
      <c r="J5265" s="9"/>
      <c r="K5265" s="8"/>
      <c r="L5265" s="8"/>
      <c r="M5265" s="9"/>
      <c r="N5265" s="8"/>
      <c r="O5265" s="8"/>
      <c r="P5265" s="9"/>
      <c r="Q5265" s="8"/>
      <c r="R5265" s="8"/>
      <c r="S5265" s="9"/>
      <c r="T5265" s="8"/>
      <c r="U5265" s="8"/>
      <c r="V5265" s="9"/>
      <c r="W5265" s="8"/>
      <c r="X5265" s="8"/>
      <c r="Y5265" s="9"/>
      <c r="Z5265" s="8"/>
      <c r="AA5265" s="8"/>
      <c r="AB5265" s="9"/>
      <c r="AC5265" s="8"/>
      <c r="AD5265" s="8"/>
      <c r="AE5265" s="9"/>
      <c r="AF5265" s="8"/>
      <c r="AG5265" s="8"/>
      <c r="AH5265" s="9"/>
      <c r="AI5265" s="13"/>
      <c r="AJ5265" s="8"/>
      <c r="AK5265" s="8"/>
      <c r="AL5265" s="8"/>
      <c r="AM5265" s="3"/>
    </row>
    <row r="5266" spans="1:39" s="10" customFormat="1" ht="18.95" customHeight="1" x14ac:dyDescent="0.25">
      <c r="A5266" s="8"/>
      <c r="B5266" s="8"/>
      <c r="C5266" s="8"/>
      <c r="D5266" s="9"/>
      <c r="E5266" s="8"/>
      <c r="F5266" s="8"/>
      <c r="G5266" s="9"/>
      <c r="H5266" s="8"/>
      <c r="I5266" s="8"/>
      <c r="J5266" s="9"/>
      <c r="K5266" s="8"/>
      <c r="L5266" s="8"/>
      <c r="M5266" s="9"/>
      <c r="N5266" s="8"/>
      <c r="O5266" s="8"/>
      <c r="P5266" s="9"/>
      <c r="Q5266" s="8"/>
      <c r="R5266" s="8"/>
      <c r="S5266" s="9"/>
      <c r="T5266" s="8"/>
      <c r="U5266" s="8"/>
      <c r="V5266" s="9"/>
      <c r="W5266" s="8"/>
      <c r="X5266" s="8"/>
      <c r="Y5266" s="9"/>
      <c r="Z5266" s="8"/>
      <c r="AA5266" s="8"/>
      <c r="AB5266" s="9"/>
      <c r="AC5266" s="8"/>
      <c r="AD5266" s="8"/>
      <c r="AE5266" s="9"/>
      <c r="AF5266" s="8"/>
      <c r="AG5266" s="8"/>
      <c r="AH5266" s="9"/>
      <c r="AI5266" s="13"/>
      <c r="AJ5266" s="8"/>
      <c r="AK5266" s="8"/>
      <c r="AL5266" s="8"/>
      <c r="AM5266" s="3"/>
    </row>
    <row r="5267" spans="1:39" s="10" customFormat="1" ht="18.95" customHeight="1" x14ac:dyDescent="0.25">
      <c r="A5267" s="8"/>
      <c r="B5267" s="8"/>
      <c r="C5267" s="8"/>
      <c r="D5267" s="9"/>
      <c r="E5267" s="8"/>
      <c r="F5267" s="8"/>
      <c r="G5267" s="9"/>
      <c r="H5267" s="8"/>
      <c r="I5267" s="8"/>
      <c r="J5267" s="9"/>
      <c r="K5267" s="8"/>
      <c r="L5267" s="8"/>
      <c r="M5267" s="9"/>
      <c r="N5267" s="8"/>
      <c r="O5267" s="8"/>
      <c r="P5267" s="9"/>
      <c r="Q5267" s="8"/>
      <c r="R5267" s="8"/>
      <c r="S5267" s="9"/>
      <c r="T5267" s="8"/>
      <c r="U5267" s="8"/>
      <c r="V5267" s="9"/>
      <c r="W5267" s="8"/>
      <c r="X5267" s="8"/>
      <c r="Y5267" s="9"/>
      <c r="Z5267" s="8"/>
      <c r="AA5267" s="8"/>
      <c r="AB5267" s="9"/>
      <c r="AC5267" s="8"/>
      <c r="AD5267" s="8"/>
      <c r="AE5267" s="9"/>
      <c r="AF5267" s="8"/>
      <c r="AG5267" s="8"/>
      <c r="AH5267" s="9"/>
      <c r="AI5267" s="13"/>
      <c r="AJ5267" s="8"/>
      <c r="AK5267" s="8"/>
      <c r="AL5267" s="8"/>
      <c r="AM5267" s="3"/>
    </row>
    <row r="5268" spans="1:39" s="10" customFormat="1" ht="18.95" customHeight="1" x14ac:dyDescent="0.25">
      <c r="A5268" s="8"/>
      <c r="B5268" s="8"/>
      <c r="C5268" s="8"/>
      <c r="D5268" s="9"/>
      <c r="E5268" s="8"/>
      <c r="F5268" s="8"/>
      <c r="G5268" s="9"/>
      <c r="H5268" s="8"/>
      <c r="I5268" s="8"/>
      <c r="J5268" s="9"/>
      <c r="K5268" s="8"/>
      <c r="L5268" s="8"/>
      <c r="M5268" s="9"/>
      <c r="N5268" s="8"/>
      <c r="O5268" s="8"/>
      <c r="P5268" s="9"/>
      <c r="Q5268" s="8"/>
      <c r="R5268" s="8"/>
      <c r="S5268" s="9"/>
      <c r="T5268" s="8"/>
      <c r="U5268" s="8"/>
      <c r="V5268" s="9"/>
      <c r="W5268" s="8"/>
      <c r="X5268" s="8"/>
      <c r="Y5268" s="9"/>
      <c r="Z5268" s="8"/>
      <c r="AA5268" s="8"/>
      <c r="AB5268" s="9"/>
      <c r="AC5268" s="8"/>
      <c r="AD5268" s="8"/>
      <c r="AE5268" s="9"/>
      <c r="AF5268" s="8"/>
      <c r="AG5268" s="8"/>
      <c r="AH5268" s="9"/>
      <c r="AI5268" s="13"/>
      <c r="AJ5268" s="8"/>
      <c r="AK5268" s="8"/>
      <c r="AL5268" s="8"/>
      <c r="AM5268" s="3"/>
    </row>
    <row r="5269" spans="1:39" s="10" customFormat="1" ht="18.95" customHeight="1" x14ac:dyDescent="0.25">
      <c r="A5269" s="8"/>
      <c r="B5269" s="8"/>
      <c r="C5269" s="8"/>
      <c r="D5269" s="9"/>
      <c r="E5269" s="8"/>
      <c r="F5269" s="8"/>
      <c r="G5269" s="9"/>
      <c r="H5269" s="8"/>
      <c r="I5269" s="8"/>
      <c r="J5269" s="9"/>
      <c r="K5269" s="8"/>
      <c r="L5269" s="8"/>
      <c r="M5269" s="9"/>
      <c r="N5269" s="8"/>
      <c r="O5269" s="8"/>
      <c r="P5269" s="9"/>
      <c r="Q5269" s="8"/>
      <c r="R5269" s="8"/>
      <c r="S5269" s="9"/>
      <c r="T5269" s="8"/>
      <c r="U5269" s="8"/>
      <c r="V5269" s="9"/>
      <c r="W5269" s="8"/>
      <c r="X5269" s="8"/>
      <c r="Y5269" s="9"/>
      <c r="Z5269" s="8"/>
      <c r="AA5269" s="8"/>
      <c r="AB5269" s="9"/>
      <c r="AC5269" s="8"/>
      <c r="AD5269" s="8"/>
      <c r="AE5269" s="9"/>
      <c r="AF5269" s="8"/>
      <c r="AG5269" s="8"/>
      <c r="AH5269" s="9"/>
      <c r="AI5269" s="13"/>
      <c r="AJ5269" s="8"/>
      <c r="AK5269" s="8"/>
      <c r="AL5269" s="8"/>
      <c r="AM5269" s="3"/>
    </row>
    <row r="5270" spans="1:39" s="10" customFormat="1" ht="18.95" customHeight="1" x14ac:dyDescent="0.25">
      <c r="A5270" s="8"/>
      <c r="B5270" s="8"/>
      <c r="C5270" s="8"/>
      <c r="D5270" s="9"/>
      <c r="E5270" s="8"/>
      <c r="F5270" s="8"/>
      <c r="G5270" s="9"/>
      <c r="H5270" s="8"/>
      <c r="I5270" s="8"/>
      <c r="J5270" s="9"/>
      <c r="K5270" s="8"/>
      <c r="L5270" s="8"/>
      <c r="M5270" s="9"/>
      <c r="N5270" s="8"/>
      <c r="O5270" s="8"/>
      <c r="P5270" s="9"/>
      <c r="Q5270" s="8"/>
      <c r="R5270" s="8"/>
      <c r="S5270" s="9"/>
      <c r="T5270" s="8"/>
      <c r="U5270" s="8"/>
      <c r="V5270" s="9"/>
      <c r="W5270" s="8"/>
      <c r="X5270" s="8"/>
      <c r="Y5270" s="9"/>
      <c r="Z5270" s="8"/>
      <c r="AA5270" s="8"/>
      <c r="AB5270" s="9"/>
      <c r="AC5270" s="8"/>
      <c r="AD5270" s="8"/>
      <c r="AE5270" s="9"/>
      <c r="AF5270" s="8"/>
      <c r="AG5270" s="8"/>
      <c r="AH5270" s="9"/>
      <c r="AI5270" s="13"/>
      <c r="AJ5270" s="8"/>
      <c r="AK5270" s="8"/>
      <c r="AL5270" s="8"/>
      <c r="AM5270" s="3"/>
    </row>
    <row r="5271" spans="1:39" s="10" customFormat="1" ht="18.95" customHeight="1" x14ac:dyDescent="0.25">
      <c r="A5271" s="8"/>
      <c r="B5271" s="8"/>
      <c r="C5271" s="8"/>
      <c r="D5271" s="9"/>
      <c r="E5271" s="8"/>
      <c r="F5271" s="8"/>
      <c r="G5271" s="9"/>
      <c r="H5271" s="8"/>
      <c r="I5271" s="8"/>
      <c r="J5271" s="9"/>
      <c r="K5271" s="8"/>
      <c r="L5271" s="8"/>
      <c r="M5271" s="9"/>
      <c r="N5271" s="8"/>
      <c r="O5271" s="8"/>
      <c r="P5271" s="9"/>
      <c r="Q5271" s="8"/>
      <c r="R5271" s="8"/>
      <c r="S5271" s="9"/>
      <c r="T5271" s="8"/>
      <c r="U5271" s="8"/>
      <c r="V5271" s="9"/>
      <c r="W5271" s="8"/>
      <c r="X5271" s="8"/>
      <c r="Y5271" s="9"/>
      <c r="Z5271" s="8"/>
      <c r="AA5271" s="8"/>
      <c r="AB5271" s="9"/>
      <c r="AC5271" s="8"/>
      <c r="AD5271" s="8"/>
      <c r="AE5271" s="9"/>
      <c r="AF5271" s="8"/>
      <c r="AG5271" s="8"/>
      <c r="AH5271" s="9"/>
      <c r="AI5271" s="13"/>
      <c r="AJ5271" s="8"/>
      <c r="AK5271" s="8"/>
      <c r="AL5271" s="8"/>
      <c r="AM5271" s="3"/>
    </row>
    <row r="5272" spans="1:39" s="10" customFormat="1" ht="18.95" customHeight="1" x14ac:dyDescent="0.25">
      <c r="A5272" s="8"/>
      <c r="B5272" s="8"/>
      <c r="C5272" s="8"/>
      <c r="D5272" s="9"/>
      <c r="E5272" s="8"/>
      <c r="F5272" s="8"/>
      <c r="G5272" s="9"/>
      <c r="H5272" s="8"/>
      <c r="I5272" s="8"/>
      <c r="J5272" s="9"/>
      <c r="K5272" s="8"/>
      <c r="L5272" s="8"/>
      <c r="M5272" s="9"/>
      <c r="N5272" s="8"/>
      <c r="O5272" s="8"/>
      <c r="P5272" s="9"/>
      <c r="Q5272" s="8"/>
      <c r="R5272" s="8"/>
      <c r="S5272" s="9"/>
      <c r="T5272" s="8"/>
      <c r="U5272" s="8"/>
      <c r="V5272" s="9"/>
      <c r="W5272" s="8"/>
      <c r="X5272" s="8"/>
      <c r="Y5272" s="9"/>
      <c r="Z5272" s="8"/>
      <c r="AA5272" s="8"/>
      <c r="AB5272" s="9"/>
      <c r="AC5272" s="8"/>
      <c r="AD5272" s="8"/>
      <c r="AE5272" s="9"/>
      <c r="AF5272" s="8"/>
      <c r="AG5272" s="8"/>
      <c r="AH5272" s="9"/>
      <c r="AI5272" s="13"/>
      <c r="AJ5272" s="8"/>
      <c r="AK5272" s="8"/>
      <c r="AL5272" s="8"/>
      <c r="AM5272" s="3"/>
    </row>
    <row r="5273" spans="1:39" s="10" customFormat="1" ht="18.95" customHeight="1" x14ac:dyDescent="0.25">
      <c r="A5273" s="8"/>
      <c r="B5273" s="8"/>
      <c r="C5273" s="8"/>
      <c r="D5273" s="9"/>
      <c r="E5273" s="8"/>
      <c r="F5273" s="8"/>
      <c r="G5273" s="9"/>
      <c r="H5273" s="8"/>
      <c r="I5273" s="8"/>
      <c r="J5273" s="9"/>
      <c r="K5273" s="8"/>
      <c r="L5273" s="8"/>
      <c r="M5273" s="9"/>
      <c r="N5273" s="8"/>
      <c r="O5273" s="8"/>
      <c r="P5273" s="9"/>
      <c r="Q5273" s="8"/>
      <c r="R5273" s="8"/>
      <c r="S5273" s="9"/>
      <c r="T5273" s="8"/>
      <c r="U5273" s="8"/>
      <c r="V5273" s="9"/>
      <c r="W5273" s="8"/>
      <c r="X5273" s="8"/>
      <c r="Y5273" s="9"/>
      <c r="Z5273" s="8"/>
      <c r="AA5273" s="8"/>
      <c r="AB5273" s="9"/>
      <c r="AC5273" s="8"/>
      <c r="AD5273" s="8"/>
      <c r="AE5273" s="9"/>
      <c r="AF5273" s="8"/>
      <c r="AG5273" s="8"/>
      <c r="AH5273" s="9"/>
      <c r="AI5273" s="13"/>
      <c r="AJ5273" s="8"/>
      <c r="AK5273" s="8"/>
      <c r="AL5273" s="8"/>
      <c r="AM5273" s="3"/>
    </row>
    <row r="5274" spans="1:39" s="10" customFormat="1" ht="18.95" customHeight="1" x14ac:dyDescent="0.25">
      <c r="A5274" s="8"/>
      <c r="B5274" s="8"/>
      <c r="C5274" s="8"/>
      <c r="D5274" s="9"/>
      <c r="E5274" s="8"/>
      <c r="F5274" s="8"/>
      <c r="G5274" s="9"/>
      <c r="H5274" s="8"/>
      <c r="I5274" s="8"/>
      <c r="J5274" s="9"/>
      <c r="K5274" s="8"/>
      <c r="L5274" s="8"/>
      <c r="M5274" s="9"/>
      <c r="N5274" s="8"/>
      <c r="O5274" s="8"/>
      <c r="P5274" s="9"/>
      <c r="Q5274" s="8"/>
      <c r="R5274" s="8"/>
      <c r="S5274" s="9"/>
      <c r="T5274" s="8"/>
      <c r="U5274" s="8"/>
      <c r="V5274" s="9"/>
      <c r="W5274" s="8"/>
      <c r="X5274" s="8"/>
      <c r="Y5274" s="9"/>
      <c r="Z5274" s="8"/>
      <c r="AA5274" s="8"/>
      <c r="AB5274" s="9"/>
      <c r="AC5274" s="8"/>
      <c r="AD5274" s="8"/>
      <c r="AE5274" s="9"/>
      <c r="AF5274" s="8"/>
      <c r="AG5274" s="8"/>
      <c r="AH5274" s="9"/>
      <c r="AI5274" s="13"/>
      <c r="AJ5274" s="8"/>
      <c r="AK5274" s="8"/>
      <c r="AL5274" s="8"/>
      <c r="AM5274" s="3"/>
    </row>
    <row r="5275" spans="1:39" s="10" customFormat="1" ht="18.95" customHeight="1" x14ac:dyDescent="0.25">
      <c r="A5275" s="8"/>
      <c r="B5275" s="8"/>
      <c r="C5275" s="8"/>
      <c r="D5275" s="9"/>
      <c r="E5275" s="8"/>
      <c r="F5275" s="8"/>
      <c r="G5275" s="9"/>
      <c r="H5275" s="8"/>
      <c r="I5275" s="8"/>
      <c r="J5275" s="9"/>
      <c r="K5275" s="8"/>
      <c r="L5275" s="8"/>
      <c r="M5275" s="9"/>
      <c r="N5275" s="8"/>
      <c r="O5275" s="8"/>
      <c r="P5275" s="9"/>
      <c r="Q5275" s="8"/>
      <c r="R5275" s="8"/>
      <c r="S5275" s="9"/>
      <c r="T5275" s="8"/>
      <c r="U5275" s="8"/>
      <c r="V5275" s="9"/>
      <c r="W5275" s="8"/>
      <c r="X5275" s="8"/>
      <c r="Y5275" s="9"/>
      <c r="Z5275" s="8"/>
      <c r="AA5275" s="8"/>
      <c r="AB5275" s="9"/>
      <c r="AC5275" s="8"/>
      <c r="AD5275" s="8"/>
      <c r="AE5275" s="9"/>
      <c r="AF5275" s="8"/>
      <c r="AG5275" s="8"/>
      <c r="AH5275" s="9"/>
      <c r="AI5275" s="13"/>
      <c r="AJ5275" s="8"/>
      <c r="AK5275" s="8"/>
      <c r="AL5275" s="8"/>
      <c r="AM5275" s="3"/>
    </row>
    <row r="5276" spans="1:39" s="10" customFormat="1" ht="18.95" customHeight="1" x14ac:dyDescent="0.25">
      <c r="A5276" s="8"/>
      <c r="B5276" s="8"/>
      <c r="C5276" s="8"/>
      <c r="D5276" s="9"/>
      <c r="E5276" s="8"/>
      <c r="F5276" s="8"/>
      <c r="G5276" s="9"/>
      <c r="H5276" s="8"/>
      <c r="I5276" s="8"/>
      <c r="J5276" s="9"/>
      <c r="K5276" s="8"/>
      <c r="L5276" s="8"/>
      <c r="M5276" s="9"/>
      <c r="N5276" s="8"/>
      <c r="O5276" s="8"/>
      <c r="P5276" s="9"/>
      <c r="Q5276" s="8"/>
      <c r="R5276" s="8"/>
      <c r="S5276" s="9"/>
      <c r="T5276" s="8"/>
      <c r="U5276" s="8"/>
      <c r="V5276" s="9"/>
      <c r="W5276" s="8"/>
      <c r="X5276" s="8"/>
      <c r="Y5276" s="9"/>
      <c r="Z5276" s="8"/>
      <c r="AA5276" s="8"/>
      <c r="AB5276" s="9"/>
      <c r="AC5276" s="8"/>
      <c r="AD5276" s="8"/>
      <c r="AE5276" s="9"/>
      <c r="AF5276" s="8"/>
      <c r="AG5276" s="8"/>
      <c r="AH5276" s="9"/>
      <c r="AI5276" s="13"/>
      <c r="AJ5276" s="8"/>
      <c r="AK5276" s="8"/>
      <c r="AL5276" s="8"/>
      <c r="AM5276" s="3"/>
    </row>
    <row r="5277" spans="1:39" s="10" customFormat="1" ht="18.95" customHeight="1" x14ac:dyDescent="0.25">
      <c r="A5277" s="8"/>
      <c r="B5277" s="8"/>
      <c r="C5277" s="8"/>
      <c r="D5277" s="9"/>
      <c r="E5277" s="8"/>
      <c r="F5277" s="8"/>
      <c r="G5277" s="9"/>
      <c r="H5277" s="8"/>
      <c r="I5277" s="8"/>
      <c r="J5277" s="9"/>
      <c r="K5277" s="8"/>
      <c r="L5277" s="8"/>
      <c r="M5277" s="9"/>
      <c r="N5277" s="8"/>
      <c r="O5277" s="8"/>
      <c r="P5277" s="9"/>
      <c r="Q5277" s="8"/>
      <c r="R5277" s="8"/>
      <c r="S5277" s="9"/>
      <c r="T5277" s="8"/>
      <c r="U5277" s="8"/>
      <c r="V5277" s="9"/>
      <c r="W5277" s="8"/>
      <c r="X5277" s="8"/>
      <c r="Y5277" s="9"/>
      <c r="Z5277" s="8"/>
      <c r="AA5277" s="8"/>
      <c r="AB5277" s="9"/>
      <c r="AC5277" s="8"/>
      <c r="AD5277" s="8"/>
      <c r="AE5277" s="9"/>
      <c r="AF5277" s="8"/>
      <c r="AG5277" s="8"/>
      <c r="AH5277" s="9"/>
      <c r="AI5277" s="13"/>
      <c r="AJ5277" s="8"/>
      <c r="AK5277" s="8"/>
      <c r="AL5277" s="8"/>
      <c r="AM5277" s="3"/>
    </row>
    <row r="5278" spans="1:39" s="10" customFormat="1" ht="18.95" customHeight="1" x14ac:dyDescent="0.25">
      <c r="A5278" s="8"/>
      <c r="B5278" s="8"/>
      <c r="C5278" s="8"/>
      <c r="D5278" s="9"/>
      <c r="E5278" s="8"/>
      <c r="F5278" s="8"/>
      <c r="G5278" s="9"/>
      <c r="H5278" s="8"/>
      <c r="I5278" s="8"/>
      <c r="J5278" s="9"/>
      <c r="K5278" s="8"/>
      <c r="L5278" s="8"/>
      <c r="M5278" s="9"/>
      <c r="N5278" s="8"/>
      <c r="O5278" s="8"/>
      <c r="P5278" s="9"/>
      <c r="Q5278" s="8"/>
      <c r="R5278" s="8"/>
      <c r="S5278" s="9"/>
      <c r="T5278" s="8"/>
      <c r="U5278" s="8"/>
      <c r="V5278" s="9"/>
      <c r="W5278" s="8"/>
      <c r="X5278" s="8"/>
      <c r="Y5278" s="9"/>
      <c r="Z5278" s="8"/>
      <c r="AA5278" s="8"/>
      <c r="AB5278" s="9"/>
      <c r="AC5278" s="8"/>
      <c r="AD5278" s="8"/>
      <c r="AE5278" s="9"/>
      <c r="AF5278" s="8"/>
      <c r="AG5278" s="8"/>
      <c r="AH5278" s="9"/>
      <c r="AI5278" s="13"/>
      <c r="AJ5278" s="8"/>
      <c r="AK5278" s="8"/>
      <c r="AL5278" s="8"/>
      <c r="AM5278" s="3"/>
    </row>
    <row r="5279" spans="1:39" s="10" customFormat="1" ht="18.95" customHeight="1" x14ac:dyDescent="0.25">
      <c r="A5279" s="8"/>
      <c r="B5279" s="8"/>
      <c r="C5279" s="8"/>
      <c r="D5279" s="9"/>
      <c r="E5279" s="8"/>
      <c r="F5279" s="8"/>
      <c r="G5279" s="9"/>
      <c r="H5279" s="8"/>
      <c r="I5279" s="8"/>
      <c r="J5279" s="9"/>
      <c r="K5279" s="8"/>
      <c r="L5279" s="8"/>
      <c r="M5279" s="9"/>
      <c r="N5279" s="8"/>
      <c r="O5279" s="8"/>
      <c r="P5279" s="9"/>
      <c r="Q5279" s="8"/>
      <c r="R5279" s="8"/>
      <c r="S5279" s="9"/>
      <c r="T5279" s="8"/>
      <c r="U5279" s="8"/>
      <c r="V5279" s="9"/>
      <c r="W5279" s="8"/>
      <c r="X5279" s="8"/>
      <c r="Y5279" s="9"/>
      <c r="Z5279" s="8"/>
      <c r="AA5279" s="8"/>
      <c r="AB5279" s="9"/>
      <c r="AC5279" s="8"/>
      <c r="AD5279" s="8"/>
      <c r="AE5279" s="9"/>
      <c r="AF5279" s="8"/>
      <c r="AG5279" s="8"/>
      <c r="AH5279" s="9"/>
      <c r="AI5279" s="13"/>
      <c r="AJ5279" s="8"/>
      <c r="AK5279" s="8"/>
      <c r="AL5279" s="8"/>
      <c r="AM5279" s="3"/>
    </row>
    <row r="5280" spans="1:39" s="10" customFormat="1" ht="18.95" customHeight="1" x14ac:dyDescent="0.25">
      <c r="A5280" s="8"/>
      <c r="B5280" s="8"/>
      <c r="C5280" s="8"/>
      <c r="D5280" s="9"/>
      <c r="E5280" s="8"/>
      <c r="F5280" s="8"/>
      <c r="G5280" s="9"/>
      <c r="H5280" s="8"/>
      <c r="I5280" s="8"/>
      <c r="J5280" s="9"/>
      <c r="K5280" s="8"/>
      <c r="L5280" s="8"/>
      <c r="M5280" s="9"/>
      <c r="N5280" s="8"/>
      <c r="O5280" s="8"/>
      <c r="P5280" s="9"/>
      <c r="Q5280" s="8"/>
      <c r="R5280" s="8"/>
      <c r="S5280" s="9"/>
      <c r="T5280" s="8"/>
      <c r="U5280" s="8"/>
      <c r="V5280" s="9"/>
      <c r="W5280" s="8"/>
      <c r="X5280" s="8"/>
      <c r="Y5280" s="9"/>
      <c r="Z5280" s="8"/>
      <c r="AA5280" s="8"/>
      <c r="AB5280" s="9"/>
      <c r="AC5280" s="8"/>
      <c r="AD5280" s="8"/>
      <c r="AE5280" s="9"/>
      <c r="AF5280" s="8"/>
      <c r="AG5280" s="8"/>
      <c r="AH5280" s="9"/>
      <c r="AI5280" s="13"/>
      <c r="AJ5280" s="8"/>
      <c r="AK5280" s="8"/>
      <c r="AL5280" s="8"/>
      <c r="AM5280" s="3"/>
    </row>
    <row r="5281" spans="1:39" s="10" customFormat="1" ht="18.95" customHeight="1" x14ac:dyDescent="0.25">
      <c r="A5281" s="8"/>
      <c r="B5281" s="8"/>
      <c r="C5281" s="8"/>
      <c r="D5281" s="9"/>
      <c r="E5281" s="8"/>
      <c r="F5281" s="8"/>
      <c r="G5281" s="9"/>
      <c r="H5281" s="8"/>
      <c r="I5281" s="8"/>
      <c r="J5281" s="9"/>
      <c r="K5281" s="8"/>
      <c r="L5281" s="8"/>
      <c r="M5281" s="9"/>
      <c r="N5281" s="8"/>
      <c r="O5281" s="8"/>
      <c r="P5281" s="9"/>
      <c r="Q5281" s="8"/>
      <c r="R5281" s="8"/>
      <c r="S5281" s="9"/>
      <c r="T5281" s="8"/>
      <c r="U5281" s="8"/>
      <c r="V5281" s="9"/>
      <c r="W5281" s="8"/>
      <c r="X5281" s="8"/>
      <c r="Y5281" s="9"/>
      <c r="Z5281" s="8"/>
      <c r="AA5281" s="8"/>
      <c r="AB5281" s="9"/>
      <c r="AC5281" s="8"/>
      <c r="AD5281" s="8"/>
      <c r="AE5281" s="9"/>
      <c r="AF5281" s="8"/>
      <c r="AG5281" s="8"/>
      <c r="AH5281" s="9"/>
      <c r="AI5281" s="13"/>
      <c r="AJ5281" s="8"/>
      <c r="AK5281" s="8"/>
      <c r="AL5281" s="8"/>
      <c r="AM5281" s="3"/>
    </row>
    <row r="5282" spans="1:39" s="10" customFormat="1" ht="18.95" customHeight="1" x14ac:dyDescent="0.25">
      <c r="A5282" s="8"/>
      <c r="B5282" s="8"/>
      <c r="C5282" s="8"/>
      <c r="D5282" s="9"/>
      <c r="E5282" s="8"/>
      <c r="F5282" s="8"/>
      <c r="G5282" s="9"/>
      <c r="H5282" s="8"/>
      <c r="I5282" s="8"/>
      <c r="J5282" s="9"/>
      <c r="K5282" s="8"/>
      <c r="L5282" s="8"/>
      <c r="M5282" s="9"/>
      <c r="N5282" s="8"/>
      <c r="O5282" s="8"/>
      <c r="P5282" s="9"/>
      <c r="Q5282" s="8"/>
      <c r="R5282" s="8"/>
      <c r="S5282" s="9"/>
      <c r="T5282" s="8"/>
      <c r="U5282" s="8"/>
      <c r="V5282" s="9"/>
      <c r="W5282" s="8"/>
      <c r="X5282" s="8"/>
      <c r="Y5282" s="9"/>
      <c r="Z5282" s="8"/>
      <c r="AA5282" s="8"/>
      <c r="AB5282" s="9"/>
      <c r="AC5282" s="8"/>
      <c r="AD5282" s="8"/>
      <c r="AE5282" s="9"/>
      <c r="AF5282" s="8"/>
      <c r="AG5282" s="8"/>
      <c r="AH5282" s="9"/>
      <c r="AI5282" s="13"/>
      <c r="AJ5282" s="8"/>
      <c r="AK5282" s="8"/>
      <c r="AL5282" s="8"/>
      <c r="AM5282" s="3"/>
    </row>
    <row r="5283" spans="1:39" s="10" customFormat="1" ht="18.95" customHeight="1" x14ac:dyDescent="0.25">
      <c r="A5283" s="8"/>
      <c r="B5283" s="8"/>
      <c r="C5283" s="8"/>
      <c r="D5283" s="9"/>
      <c r="E5283" s="8"/>
      <c r="F5283" s="8"/>
      <c r="G5283" s="9"/>
      <c r="H5283" s="8"/>
      <c r="I5283" s="8"/>
      <c r="J5283" s="9"/>
      <c r="K5283" s="8"/>
      <c r="L5283" s="8"/>
      <c r="M5283" s="9"/>
      <c r="N5283" s="8"/>
      <c r="O5283" s="8"/>
      <c r="P5283" s="9"/>
      <c r="Q5283" s="8"/>
      <c r="R5283" s="8"/>
      <c r="S5283" s="9"/>
      <c r="T5283" s="8"/>
      <c r="U5283" s="8"/>
      <c r="V5283" s="9"/>
      <c r="W5283" s="8"/>
      <c r="X5283" s="8"/>
      <c r="Y5283" s="9"/>
      <c r="Z5283" s="8"/>
      <c r="AA5283" s="8"/>
      <c r="AB5283" s="9"/>
      <c r="AC5283" s="8"/>
      <c r="AD5283" s="8"/>
      <c r="AE5283" s="9"/>
      <c r="AF5283" s="8"/>
      <c r="AG5283" s="8"/>
      <c r="AH5283" s="9"/>
      <c r="AI5283" s="13"/>
      <c r="AJ5283" s="8"/>
      <c r="AK5283" s="8"/>
      <c r="AL5283" s="8"/>
      <c r="AM5283" s="3"/>
    </row>
    <row r="5284" spans="1:39" s="10" customFormat="1" ht="18.95" customHeight="1" x14ac:dyDescent="0.25">
      <c r="A5284" s="8"/>
      <c r="B5284" s="8"/>
      <c r="C5284" s="8"/>
      <c r="D5284" s="9"/>
      <c r="E5284" s="8"/>
      <c r="F5284" s="8"/>
      <c r="G5284" s="9"/>
      <c r="H5284" s="8"/>
      <c r="I5284" s="8"/>
      <c r="J5284" s="9"/>
      <c r="K5284" s="8"/>
      <c r="L5284" s="8"/>
      <c r="M5284" s="9"/>
      <c r="N5284" s="8"/>
      <c r="O5284" s="8"/>
      <c r="P5284" s="9"/>
      <c r="Q5284" s="8"/>
      <c r="R5284" s="8"/>
      <c r="S5284" s="9"/>
      <c r="T5284" s="8"/>
      <c r="U5284" s="8"/>
      <c r="V5284" s="9"/>
      <c r="W5284" s="8"/>
      <c r="X5284" s="8"/>
      <c r="Y5284" s="9"/>
      <c r="Z5284" s="8"/>
      <c r="AA5284" s="8"/>
      <c r="AB5284" s="9"/>
      <c r="AC5284" s="8"/>
      <c r="AD5284" s="8"/>
      <c r="AE5284" s="9"/>
      <c r="AF5284" s="8"/>
      <c r="AG5284" s="8"/>
      <c r="AH5284" s="9"/>
      <c r="AI5284" s="13"/>
      <c r="AJ5284" s="8"/>
      <c r="AK5284" s="8"/>
      <c r="AL5284" s="8"/>
      <c r="AM5284" s="3"/>
    </row>
    <row r="5285" spans="1:39" s="10" customFormat="1" ht="18.95" customHeight="1" x14ac:dyDescent="0.25">
      <c r="A5285" s="8"/>
      <c r="B5285" s="8"/>
      <c r="C5285" s="8"/>
      <c r="D5285" s="9"/>
      <c r="E5285" s="8"/>
      <c r="F5285" s="8"/>
      <c r="G5285" s="9"/>
      <c r="H5285" s="8"/>
      <c r="I5285" s="8"/>
      <c r="J5285" s="9"/>
      <c r="K5285" s="8"/>
      <c r="L5285" s="8"/>
      <c r="M5285" s="9"/>
      <c r="N5285" s="8"/>
      <c r="O5285" s="8"/>
      <c r="P5285" s="9"/>
      <c r="Q5285" s="8"/>
      <c r="R5285" s="8"/>
      <c r="S5285" s="9"/>
      <c r="T5285" s="8"/>
      <c r="U5285" s="8"/>
      <c r="V5285" s="9"/>
      <c r="W5285" s="8"/>
      <c r="X5285" s="8"/>
      <c r="Y5285" s="9"/>
      <c r="Z5285" s="8"/>
      <c r="AA5285" s="8"/>
      <c r="AB5285" s="9"/>
      <c r="AC5285" s="8"/>
      <c r="AD5285" s="8"/>
      <c r="AE5285" s="9"/>
      <c r="AF5285" s="8"/>
      <c r="AG5285" s="8"/>
      <c r="AH5285" s="9"/>
      <c r="AI5285" s="13"/>
      <c r="AJ5285" s="8"/>
      <c r="AK5285" s="8"/>
      <c r="AL5285" s="8"/>
      <c r="AM5285" s="3"/>
    </row>
    <row r="5286" spans="1:39" s="10" customFormat="1" ht="18.95" customHeight="1" x14ac:dyDescent="0.25">
      <c r="A5286" s="8"/>
      <c r="B5286" s="8"/>
      <c r="C5286" s="8"/>
      <c r="D5286" s="9"/>
      <c r="E5286" s="8"/>
      <c r="F5286" s="8"/>
      <c r="G5286" s="9"/>
      <c r="H5286" s="8"/>
      <c r="I5286" s="8"/>
      <c r="J5286" s="9"/>
      <c r="K5286" s="8"/>
      <c r="L5286" s="8"/>
      <c r="M5286" s="9"/>
      <c r="N5286" s="8"/>
      <c r="O5286" s="8"/>
      <c r="P5286" s="9"/>
      <c r="Q5286" s="8"/>
      <c r="R5286" s="8"/>
      <c r="S5286" s="9"/>
      <c r="T5286" s="8"/>
      <c r="U5286" s="8"/>
      <c r="V5286" s="9"/>
      <c r="W5286" s="8"/>
      <c r="X5286" s="8"/>
      <c r="Y5286" s="9"/>
      <c r="Z5286" s="8"/>
      <c r="AA5286" s="8"/>
      <c r="AB5286" s="9"/>
      <c r="AC5286" s="8"/>
      <c r="AD5286" s="8"/>
      <c r="AE5286" s="9"/>
      <c r="AF5286" s="8"/>
      <c r="AG5286" s="8"/>
      <c r="AH5286" s="9"/>
      <c r="AI5286" s="13"/>
      <c r="AJ5286" s="8"/>
      <c r="AK5286" s="8"/>
      <c r="AL5286" s="8"/>
      <c r="AM5286" s="3"/>
    </row>
    <row r="5287" spans="1:39" s="10" customFormat="1" ht="18.95" customHeight="1" x14ac:dyDescent="0.25">
      <c r="A5287" s="8"/>
      <c r="B5287" s="8"/>
      <c r="C5287" s="8"/>
      <c r="D5287" s="9"/>
      <c r="E5287" s="8"/>
      <c r="F5287" s="8"/>
      <c r="G5287" s="9"/>
      <c r="H5287" s="8"/>
      <c r="I5287" s="8"/>
      <c r="J5287" s="9"/>
      <c r="K5287" s="8"/>
      <c r="L5287" s="8"/>
      <c r="M5287" s="9"/>
      <c r="N5287" s="8"/>
      <c r="O5287" s="8"/>
      <c r="P5287" s="9"/>
      <c r="Q5287" s="8"/>
      <c r="R5287" s="8"/>
      <c r="S5287" s="9"/>
      <c r="T5287" s="8"/>
      <c r="U5287" s="8"/>
      <c r="V5287" s="9"/>
      <c r="W5287" s="8"/>
      <c r="X5287" s="8"/>
      <c r="Y5287" s="9"/>
      <c r="Z5287" s="8"/>
      <c r="AA5287" s="8"/>
      <c r="AB5287" s="9"/>
      <c r="AC5287" s="8"/>
      <c r="AD5287" s="8"/>
      <c r="AE5287" s="9"/>
      <c r="AF5287" s="8"/>
      <c r="AG5287" s="8"/>
      <c r="AH5287" s="9"/>
      <c r="AI5287" s="13"/>
      <c r="AJ5287" s="8"/>
      <c r="AK5287" s="8"/>
      <c r="AL5287" s="8"/>
      <c r="AM5287" s="3"/>
    </row>
    <row r="5288" spans="1:39" s="10" customFormat="1" ht="18.95" customHeight="1" x14ac:dyDescent="0.25">
      <c r="A5288" s="8"/>
      <c r="B5288" s="8"/>
      <c r="C5288" s="8"/>
      <c r="D5288" s="9"/>
      <c r="E5288" s="8"/>
      <c r="F5288" s="8"/>
      <c r="G5288" s="9"/>
      <c r="H5288" s="8"/>
      <c r="I5288" s="8"/>
      <c r="J5288" s="9"/>
      <c r="K5288" s="8"/>
      <c r="L5288" s="8"/>
      <c r="M5288" s="9"/>
      <c r="N5288" s="8"/>
      <c r="O5288" s="8"/>
      <c r="P5288" s="9"/>
      <c r="Q5288" s="8"/>
      <c r="R5288" s="8"/>
      <c r="S5288" s="9"/>
      <c r="T5288" s="8"/>
      <c r="U5288" s="8"/>
      <c r="V5288" s="9"/>
      <c r="W5288" s="8"/>
      <c r="X5288" s="8"/>
      <c r="Y5288" s="9"/>
      <c r="Z5288" s="8"/>
      <c r="AA5288" s="8"/>
      <c r="AB5288" s="9"/>
      <c r="AC5288" s="8"/>
      <c r="AD5288" s="8"/>
      <c r="AE5288" s="9"/>
      <c r="AF5288" s="8"/>
      <c r="AG5288" s="8"/>
      <c r="AH5288" s="9"/>
      <c r="AI5288" s="13"/>
      <c r="AJ5288" s="8"/>
      <c r="AK5288" s="8"/>
      <c r="AL5288" s="8"/>
      <c r="AM5288" s="3"/>
    </row>
    <row r="5289" spans="1:39" s="10" customFormat="1" ht="18.95" customHeight="1" x14ac:dyDescent="0.25">
      <c r="A5289" s="8"/>
      <c r="B5289" s="8"/>
      <c r="C5289" s="8"/>
      <c r="D5289" s="9"/>
      <c r="E5289" s="8"/>
      <c r="F5289" s="8"/>
      <c r="G5289" s="9"/>
      <c r="H5289" s="8"/>
      <c r="I5289" s="8"/>
      <c r="J5289" s="9"/>
      <c r="K5289" s="8"/>
      <c r="L5289" s="8"/>
      <c r="M5289" s="9"/>
      <c r="N5289" s="8"/>
      <c r="O5289" s="8"/>
      <c r="P5289" s="9"/>
      <c r="Q5289" s="8"/>
      <c r="R5289" s="8"/>
      <c r="S5289" s="9"/>
      <c r="T5289" s="8"/>
      <c r="U5289" s="8"/>
      <c r="V5289" s="9"/>
      <c r="W5289" s="8"/>
      <c r="X5289" s="8"/>
      <c r="Y5289" s="9"/>
      <c r="Z5289" s="8"/>
      <c r="AA5289" s="8"/>
      <c r="AB5289" s="9"/>
      <c r="AC5289" s="8"/>
      <c r="AD5289" s="8"/>
      <c r="AE5289" s="9"/>
      <c r="AF5289" s="8"/>
      <c r="AG5289" s="8"/>
      <c r="AH5289" s="9"/>
      <c r="AI5289" s="13"/>
      <c r="AJ5289" s="8"/>
      <c r="AK5289" s="8"/>
      <c r="AL5289" s="8"/>
      <c r="AM5289" s="3"/>
    </row>
    <row r="5290" spans="1:39" s="10" customFormat="1" ht="18.95" customHeight="1" x14ac:dyDescent="0.25">
      <c r="A5290" s="8"/>
      <c r="B5290" s="8"/>
      <c r="C5290" s="8"/>
      <c r="D5290" s="9"/>
      <c r="E5290" s="8"/>
      <c r="F5290" s="8"/>
      <c r="G5290" s="9"/>
      <c r="H5290" s="8"/>
      <c r="I5290" s="8"/>
      <c r="J5290" s="9"/>
      <c r="K5290" s="8"/>
      <c r="L5290" s="8"/>
      <c r="M5290" s="9"/>
      <c r="N5290" s="8"/>
      <c r="O5290" s="8"/>
      <c r="P5290" s="9"/>
      <c r="Q5290" s="8"/>
      <c r="R5290" s="8"/>
      <c r="S5290" s="9"/>
      <c r="T5290" s="8"/>
      <c r="U5290" s="8"/>
      <c r="V5290" s="9"/>
      <c r="W5290" s="8"/>
      <c r="X5290" s="8"/>
      <c r="Y5290" s="9"/>
      <c r="Z5290" s="8"/>
      <c r="AA5290" s="8"/>
      <c r="AB5290" s="9"/>
      <c r="AC5290" s="8"/>
      <c r="AD5290" s="8"/>
      <c r="AE5290" s="9"/>
      <c r="AF5290" s="8"/>
      <c r="AG5290" s="8"/>
      <c r="AH5290" s="9"/>
      <c r="AI5290" s="13"/>
      <c r="AJ5290" s="8"/>
      <c r="AK5290" s="8"/>
      <c r="AL5290" s="8"/>
      <c r="AM5290" s="3"/>
    </row>
    <row r="5291" spans="1:39" s="10" customFormat="1" ht="18.95" customHeight="1" x14ac:dyDescent="0.25">
      <c r="A5291" s="8"/>
      <c r="B5291" s="8"/>
      <c r="C5291" s="8"/>
      <c r="D5291" s="9"/>
      <c r="E5291" s="8"/>
      <c r="F5291" s="8"/>
      <c r="G5291" s="9"/>
      <c r="H5291" s="8"/>
      <c r="I5291" s="8"/>
      <c r="J5291" s="9"/>
      <c r="K5291" s="8"/>
      <c r="L5291" s="8"/>
      <c r="M5291" s="9"/>
      <c r="N5291" s="8"/>
      <c r="O5291" s="8"/>
      <c r="P5291" s="9"/>
      <c r="Q5291" s="8"/>
      <c r="R5291" s="8"/>
      <c r="S5291" s="9"/>
      <c r="T5291" s="8"/>
      <c r="U5291" s="8"/>
      <c r="V5291" s="9"/>
      <c r="W5291" s="8"/>
      <c r="X5291" s="8"/>
      <c r="Y5291" s="9"/>
      <c r="Z5291" s="8"/>
      <c r="AA5291" s="8"/>
      <c r="AB5291" s="9"/>
      <c r="AC5291" s="8"/>
      <c r="AD5291" s="8"/>
      <c r="AE5291" s="9"/>
      <c r="AF5291" s="8"/>
      <c r="AG5291" s="8"/>
      <c r="AH5291" s="9"/>
      <c r="AI5291" s="13"/>
      <c r="AJ5291" s="8"/>
      <c r="AK5291" s="8"/>
      <c r="AL5291" s="8"/>
      <c r="AM5291" s="3"/>
    </row>
    <row r="5292" spans="1:39" s="10" customFormat="1" ht="18.95" customHeight="1" x14ac:dyDescent="0.25">
      <c r="A5292" s="8"/>
      <c r="B5292" s="8"/>
      <c r="C5292" s="8"/>
      <c r="D5292" s="9"/>
      <c r="E5292" s="8"/>
      <c r="F5292" s="8"/>
      <c r="G5292" s="9"/>
      <c r="H5292" s="8"/>
      <c r="I5292" s="8"/>
      <c r="J5292" s="9"/>
      <c r="K5292" s="8"/>
      <c r="L5292" s="8"/>
      <c r="M5292" s="9"/>
      <c r="N5292" s="8"/>
      <c r="O5292" s="8"/>
      <c r="P5292" s="9"/>
      <c r="Q5292" s="8"/>
      <c r="R5292" s="8"/>
      <c r="S5292" s="9"/>
      <c r="T5292" s="8"/>
      <c r="U5292" s="8"/>
      <c r="V5292" s="9"/>
      <c r="W5292" s="8"/>
      <c r="X5292" s="8"/>
      <c r="Y5292" s="9"/>
      <c r="Z5292" s="8"/>
      <c r="AA5292" s="8"/>
      <c r="AB5292" s="9"/>
      <c r="AC5292" s="8"/>
      <c r="AD5292" s="8"/>
      <c r="AE5292" s="9"/>
      <c r="AF5292" s="8"/>
      <c r="AG5292" s="8"/>
      <c r="AH5292" s="9"/>
      <c r="AI5292" s="13"/>
      <c r="AJ5292" s="8"/>
      <c r="AK5292" s="8"/>
      <c r="AL5292" s="8"/>
      <c r="AM5292" s="3"/>
    </row>
    <row r="5293" spans="1:39" s="10" customFormat="1" ht="18.95" customHeight="1" x14ac:dyDescent="0.25">
      <c r="A5293" s="8"/>
      <c r="B5293" s="8"/>
      <c r="C5293" s="8"/>
      <c r="D5293" s="9"/>
      <c r="E5293" s="8"/>
      <c r="F5293" s="8"/>
      <c r="G5293" s="9"/>
      <c r="H5293" s="8"/>
      <c r="I5293" s="8"/>
      <c r="J5293" s="9"/>
      <c r="K5293" s="8"/>
      <c r="L5293" s="8"/>
      <c r="M5293" s="9"/>
      <c r="N5293" s="8"/>
      <c r="O5293" s="8"/>
      <c r="P5293" s="9"/>
      <c r="Q5293" s="8"/>
      <c r="R5293" s="8"/>
      <c r="S5293" s="9"/>
      <c r="T5293" s="8"/>
      <c r="U5293" s="8"/>
      <c r="V5293" s="9"/>
      <c r="W5293" s="8"/>
      <c r="X5293" s="8"/>
      <c r="Y5293" s="9"/>
      <c r="Z5293" s="8"/>
      <c r="AA5293" s="8"/>
      <c r="AB5293" s="9"/>
      <c r="AC5293" s="8"/>
      <c r="AD5293" s="8"/>
      <c r="AE5293" s="9"/>
      <c r="AF5293" s="8"/>
      <c r="AG5293" s="8"/>
      <c r="AH5293" s="9"/>
      <c r="AI5293" s="13"/>
      <c r="AJ5293" s="8"/>
      <c r="AK5293" s="8"/>
      <c r="AL5293" s="8"/>
      <c r="AM5293" s="3"/>
    </row>
    <row r="5294" spans="1:39" s="10" customFormat="1" ht="18.95" customHeight="1" x14ac:dyDescent="0.25">
      <c r="A5294" s="8"/>
      <c r="B5294" s="8"/>
      <c r="C5294" s="8"/>
      <c r="D5294" s="9"/>
      <c r="E5294" s="8"/>
      <c r="F5294" s="8"/>
      <c r="G5294" s="9"/>
      <c r="H5294" s="8"/>
      <c r="I5294" s="8"/>
      <c r="J5294" s="9"/>
      <c r="K5294" s="8"/>
      <c r="L5294" s="8"/>
      <c r="M5294" s="9"/>
      <c r="N5294" s="8"/>
      <c r="O5294" s="8"/>
      <c r="P5294" s="9"/>
      <c r="Q5294" s="8"/>
      <c r="R5294" s="8"/>
      <c r="S5294" s="9"/>
      <c r="T5294" s="8"/>
      <c r="U5294" s="8"/>
      <c r="V5294" s="9"/>
      <c r="W5294" s="8"/>
      <c r="X5294" s="8"/>
      <c r="Y5294" s="9"/>
      <c r="Z5294" s="8"/>
      <c r="AA5294" s="8"/>
      <c r="AB5294" s="9"/>
      <c r="AC5294" s="8"/>
      <c r="AD5294" s="8"/>
      <c r="AE5294" s="9"/>
      <c r="AF5294" s="8"/>
      <c r="AG5294" s="8"/>
      <c r="AH5294" s="9"/>
      <c r="AI5294" s="13"/>
      <c r="AJ5294" s="8"/>
      <c r="AK5294" s="8"/>
      <c r="AL5294" s="8"/>
      <c r="AM5294" s="3"/>
    </row>
    <row r="5295" spans="1:39" s="10" customFormat="1" ht="18.95" customHeight="1" x14ac:dyDescent="0.25">
      <c r="A5295" s="8"/>
      <c r="B5295" s="8"/>
      <c r="C5295" s="8"/>
      <c r="D5295" s="9"/>
      <c r="E5295" s="8"/>
      <c r="F5295" s="8"/>
      <c r="G5295" s="9"/>
      <c r="H5295" s="8"/>
      <c r="I5295" s="8"/>
      <c r="J5295" s="9"/>
      <c r="K5295" s="8"/>
      <c r="L5295" s="8"/>
      <c r="M5295" s="9"/>
      <c r="N5295" s="8"/>
      <c r="O5295" s="8"/>
      <c r="P5295" s="9"/>
      <c r="Q5295" s="8"/>
      <c r="R5295" s="8"/>
      <c r="S5295" s="9"/>
      <c r="T5295" s="8"/>
      <c r="U5295" s="8"/>
      <c r="V5295" s="9"/>
      <c r="W5295" s="8"/>
      <c r="X5295" s="8"/>
      <c r="Y5295" s="9"/>
      <c r="Z5295" s="8"/>
      <c r="AA5295" s="8"/>
      <c r="AB5295" s="9"/>
      <c r="AC5295" s="8"/>
      <c r="AD5295" s="8"/>
      <c r="AE5295" s="9"/>
      <c r="AF5295" s="8"/>
      <c r="AG5295" s="8"/>
      <c r="AH5295" s="9"/>
      <c r="AI5295" s="13"/>
      <c r="AJ5295" s="8"/>
      <c r="AK5295" s="8"/>
      <c r="AL5295" s="8"/>
      <c r="AM5295" s="3"/>
    </row>
    <row r="5296" spans="1:39" s="10" customFormat="1" ht="18.95" customHeight="1" x14ac:dyDescent="0.25">
      <c r="A5296" s="8"/>
      <c r="B5296" s="8"/>
      <c r="C5296" s="8"/>
      <c r="D5296" s="9"/>
      <c r="E5296" s="8"/>
      <c r="F5296" s="8"/>
      <c r="G5296" s="9"/>
      <c r="H5296" s="8"/>
      <c r="I5296" s="8"/>
      <c r="J5296" s="9"/>
      <c r="K5296" s="8"/>
      <c r="L5296" s="8"/>
      <c r="M5296" s="9"/>
      <c r="N5296" s="8"/>
      <c r="O5296" s="8"/>
      <c r="P5296" s="9"/>
      <c r="Q5296" s="8"/>
      <c r="R5296" s="8"/>
      <c r="S5296" s="9"/>
      <c r="T5296" s="8"/>
      <c r="U5296" s="8"/>
      <c r="V5296" s="9"/>
      <c r="W5296" s="8"/>
      <c r="X5296" s="8"/>
      <c r="Y5296" s="9"/>
      <c r="Z5296" s="8"/>
      <c r="AA5296" s="8"/>
      <c r="AB5296" s="9"/>
      <c r="AC5296" s="8"/>
      <c r="AD5296" s="8"/>
      <c r="AE5296" s="9"/>
      <c r="AF5296" s="8"/>
      <c r="AG5296" s="8"/>
      <c r="AH5296" s="9"/>
      <c r="AI5296" s="13"/>
      <c r="AJ5296" s="8"/>
      <c r="AK5296" s="8"/>
      <c r="AL5296" s="8"/>
      <c r="AM5296" s="3"/>
    </row>
    <row r="5297" spans="1:39" s="10" customFormat="1" ht="18.95" customHeight="1" x14ac:dyDescent="0.25">
      <c r="A5297" s="8"/>
      <c r="B5297" s="8"/>
      <c r="C5297" s="8"/>
      <c r="D5297" s="9"/>
      <c r="E5297" s="8"/>
      <c r="F5297" s="8"/>
      <c r="G5297" s="9"/>
      <c r="H5297" s="8"/>
      <c r="I5297" s="8"/>
      <c r="J5297" s="9"/>
      <c r="K5297" s="8"/>
      <c r="L5297" s="8"/>
      <c r="M5297" s="9"/>
      <c r="N5297" s="8"/>
      <c r="O5297" s="8"/>
      <c r="P5297" s="9"/>
      <c r="Q5297" s="8"/>
      <c r="R5297" s="8"/>
      <c r="S5297" s="9"/>
      <c r="T5297" s="8"/>
      <c r="U5297" s="8"/>
      <c r="V5297" s="9"/>
      <c r="W5297" s="8"/>
      <c r="X5297" s="8"/>
      <c r="Y5297" s="9"/>
      <c r="Z5297" s="8"/>
      <c r="AA5297" s="8"/>
      <c r="AB5297" s="9"/>
      <c r="AC5297" s="8"/>
      <c r="AD5297" s="8"/>
      <c r="AE5297" s="9"/>
      <c r="AF5297" s="8"/>
      <c r="AG5297" s="8"/>
      <c r="AH5297" s="9"/>
      <c r="AI5297" s="13"/>
      <c r="AJ5297" s="8"/>
      <c r="AK5297" s="8"/>
      <c r="AL5297" s="8"/>
      <c r="AM5297" s="3"/>
    </row>
    <row r="5298" spans="1:39" s="10" customFormat="1" ht="18.95" customHeight="1" x14ac:dyDescent="0.25">
      <c r="A5298" s="8"/>
      <c r="B5298" s="8"/>
      <c r="C5298" s="8"/>
      <c r="D5298" s="9"/>
      <c r="E5298" s="8"/>
      <c r="F5298" s="8"/>
      <c r="G5298" s="9"/>
      <c r="H5298" s="8"/>
      <c r="I5298" s="8"/>
      <c r="J5298" s="9"/>
      <c r="K5298" s="8"/>
      <c r="L5298" s="8"/>
      <c r="M5298" s="9"/>
      <c r="N5298" s="8"/>
      <c r="O5298" s="8"/>
      <c r="P5298" s="9"/>
      <c r="Q5298" s="8"/>
      <c r="R5298" s="8"/>
      <c r="S5298" s="9"/>
      <c r="T5298" s="8"/>
      <c r="U5298" s="8"/>
      <c r="V5298" s="9"/>
      <c r="W5298" s="8"/>
      <c r="X5298" s="8"/>
      <c r="Y5298" s="9"/>
      <c r="Z5298" s="8"/>
      <c r="AA5298" s="8"/>
      <c r="AB5298" s="9"/>
      <c r="AC5298" s="8"/>
      <c r="AD5298" s="8"/>
      <c r="AE5298" s="9"/>
      <c r="AF5298" s="8"/>
      <c r="AG5298" s="8"/>
      <c r="AH5298" s="9"/>
      <c r="AI5298" s="13"/>
      <c r="AJ5298" s="8"/>
      <c r="AK5298" s="8"/>
      <c r="AL5298" s="8"/>
      <c r="AM5298" s="3"/>
    </row>
    <row r="5299" spans="1:39" s="10" customFormat="1" ht="18.95" customHeight="1" x14ac:dyDescent="0.25">
      <c r="A5299" s="8"/>
      <c r="B5299" s="8"/>
      <c r="C5299" s="8"/>
      <c r="D5299" s="9"/>
      <c r="E5299" s="8"/>
      <c r="F5299" s="8"/>
      <c r="G5299" s="9"/>
      <c r="H5299" s="8"/>
      <c r="I5299" s="8"/>
      <c r="J5299" s="9"/>
      <c r="K5299" s="8"/>
      <c r="L5299" s="8"/>
      <c r="M5299" s="9"/>
      <c r="N5299" s="8"/>
      <c r="O5299" s="8"/>
      <c r="P5299" s="9"/>
      <c r="Q5299" s="8"/>
      <c r="R5299" s="8"/>
      <c r="S5299" s="9"/>
      <c r="T5299" s="8"/>
      <c r="U5299" s="8"/>
      <c r="V5299" s="9"/>
      <c r="W5299" s="8"/>
      <c r="X5299" s="8"/>
      <c r="Y5299" s="9"/>
      <c r="Z5299" s="8"/>
      <c r="AA5299" s="8"/>
      <c r="AB5299" s="9"/>
      <c r="AC5299" s="8"/>
      <c r="AD5299" s="8"/>
      <c r="AE5299" s="9"/>
      <c r="AF5299" s="8"/>
      <c r="AG5299" s="8"/>
      <c r="AH5299" s="9"/>
      <c r="AI5299" s="13"/>
      <c r="AJ5299" s="8"/>
      <c r="AK5299" s="8"/>
      <c r="AL5299" s="8"/>
      <c r="AM5299" s="3"/>
    </row>
    <row r="5300" spans="1:39" s="10" customFormat="1" ht="18.95" customHeight="1" x14ac:dyDescent="0.25">
      <c r="A5300" s="8"/>
      <c r="B5300" s="8"/>
      <c r="C5300" s="8"/>
      <c r="D5300" s="9"/>
      <c r="E5300" s="8"/>
      <c r="F5300" s="8"/>
      <c r="G5300" s="9"/>
      <c r="H5300" s="8"/>
      <c r="I5300" s="8"/>
      <c r="J5300" s="9"/>
      <c r="K5300" s="8"/>
      <c r="L5300" s="8"/>
      <c r="M5300" s="9"/>
      <c r="N5300" s="8"/>
      <c r="O5300" s="8"/>
      <c r="P5300" s="9"/>
      <c r="Q5300" s="8"/>
      <c r="R5300" s="8"/>
      <c r="S5300" s="9"/>
      <c r="T5300" s="8"/>
      <c r="U5300" s="8"/>
      <c r="V5300" s="9"/>
      <c r="W5300" s="8"/>
      <c r="X5300" s="8"/>
      <c r="Y5300" s="9"/>
      <c r="Z5300" s="8"/>
      <c r="AA5300" s="8"/>
      <c r="AB5300" s="9"/>
      <c r="AC5300" s="8"/>
      <c r="AD5300" s="8"/>
      <c r="AE5300" s="9"/>
      <c r="AF5300" s="8"/>
      <c r="AG5300" s="8"/>
      <c r="AH5300" s="9"/>
      <c r="AI5300" s="13"/>
      <c r="AJ5300" s="8"/>
      <c r="AK5300" s="8"/>
      <c r="AL5300" s="8"/>
      <c r="AM5300" s="3"/>
    </row>
    <row r="5301" spans="1:39" s="10" customFormat="1" ht="18.95" customHeight="1" x14ac:dyDescent="0.25">
      <c r="A5301" s="8"/>
      <c r="B5301" s="8"/>
      <c r="C5301" s="8"/>
      <c r="D5301" s="9"/>
      <c r="E5301" s="8"/>
      <c r="F5301" s="8"/>
      <c r="G5301" s="9"/>
      <c r="H5301" s="8"/>
      <c r="I5301" s="8"/>
      <c r="J5301" s="9"/>
      <c r="K5301" s="8"/>
      <c r="L5301" s="8"/>
      <c r="M5301" s="9"/>
      <c r="N5301" s="8"/>
      <c r="O5301" s="8"/>
      <c r="P5301" s="9"/>
      <c r="Q5301" s="8"/>
      <c r="R5301" s="8"/>
      <c r="S5301" s="9"/>
      <c r="T5301" s="8"/>
      <c r="U5301" s="8"/>
      <c r="V5301" s="9"/>
      <c r="W5301" s="8"/>
      <c r="X5301" s="8"/>
      <c r="Y5301" s="9"/>
      <c r="Z5301" s="8"/>
      <c r="AA5301" s="8"/>
      <c r="AB5301" s="9"/>
      <c r="AC5301" s="8"/>
      <c r="AD5301" s="8"/>
      <c r="AE5301" s="9"/>
      <c r="AF5301" s="8"/>
      <c r="AG5301" s="8"/>
      <c r="AH5301" s="9"/>
      <c r="AI5301" s="13"/>
      <c r="AJ5301" s="8"/>
      <c r="AK5301" s="8"/>
      <c r="AL5301" s="8"/>
      <c r="AM5301" s="3"/>
    </row>
    <row r="5302" spans="1:39" s="10" customFormat="1" ht="18.95" customHeight="1" x14ac:dyDescent="0.25">
      <c r="A5302" s="8"/>
      <c r="B5302" s="8"/>
      <c r="C5302" s="8"/>
      <c r="D5302" s="9"/>
      <c r="E5302" s="8"/>
      <c r="F5302" s="8"/>
      <c r="G5302" s="9"/>
      <c r="H5302" s="8"/>
      <c r="I5302" s="8"/>
      <c r="J5302" s="9"/>
      <c r="K5302" s="8"/>
      <c r="L5302" s="8"/>
      <c r="M5302" s="9"/>
      <c r="N5302" s="8"/>
      <c r="O5302" s="8"/>
      <c r="P5302" s="9"/>
      <c r="Q5302" s="8"/>
      <c r="R5302" s="8"/>
      <c r="S5302" s="9"/>
      <c r="T5302" s="8"/>
      <c r="U5302" s="8"/>
      <c r="V5302" s="9"/>
      <c r="W5302" s="8"/>
      <c r="X5302" s="8"/>
      <c r="Y5302" s="9"/>
      <c r="Z5302" s="8"/>
      <c r="AA5302" s="8"/>
      <c r="AB5302" s="9"/>
      <c r="AC5302" s="8"/>
      <c r="AD5302" s="8"/>
      <c r="AE5302" s="9"/>
      <c r="AF5302" s="8"/>
      <c r="AG5302" s="8"/>
      <c r="AH5302" s="9"/>
      <c r="AI5302" s="13"/>
      <c r="AJ5302" s="8"/>
      <c r="AK5302" s="8"/>
      <c r="AL5302" s="8"/>
      <c r="AM5302" s="3"/>
    </row>
    <row r="5303" spans="1:39" s="10" customFormat="1" ht="18.95" customHeight="1" x14ac:dyDescent="0.25">
      <c r="A5303" s="8"/>
      <c r="B5303" s="8"/>
      <c r="C5303" s="8"/>
      <c r="D5303" s="9"/>
      <c r="E5303" s="8"/>
      <c r="F5303" s="8"/>
      <c r="G5303" s="9"/>
      <c r="H5303" s="8"/>
      <c r="I5303" s="8"/>
      <c r="J5303" s="9"/>
      <c r="K5303" s="8"/>
      <c r="L5303" s="8"/>
      <c r="M5303" s="9"/>
      <c r="N5303" s="8"/>
      <c r="O5303" s="8"/>
      <c r="P5303" s="9"/>
      <c r="Q5303" s="8"/>
      <c r="R5303" s="8"/>
      <c r="S5303" s="9"/>
      <c r="T5303" s="8"/>
      <c r="U5303" s="8"/>
      <c r="V5303" s="9"/>
      <c r="W5303" s="8"/>
      <c r="X5303" s="8"/>
      <c r="Y5303" s="9"/>
      <c r="Z5303" s="8"/>
      <c r="AA5303" s="8"/>
      <c r="AB5303" s="9"/>
      <c r="AC5303" s="8"/>
      <c r="AD5303" s="8"/>
      <c r="AE5303" s="9"/>
      <c r="AF5303" s="8"/>
      <c r="AG5303" s="8"/>
      <c r="AH5303" s="9"/>
      <c r="AI5303" s="13"/>
      <c r="AJ5303" s="8"/>
      <c r="AK5303" s="8"/>
      <c r="AL5303" s="8"/>
      <c r="AM5303" s="3"/>
    </row>
    <row r="5304" spans="1:39" s="10" customFormat="1" ht="18.95" customHeight="1" x14ac:dyDescent="0.25">
      <c r="A5304" s="8"/>
      <c r="B5304" s="8"/>
      <c r="C5304" s="8"/>
      <c r="D5304" s="9"/>
      <c r="E5304" s="8"/>
      <c r="F5304" s="8"/>
      <c r="G5304" s="9"/>
      <c r="H5304" s="8"/>
      <c r="I5304" s="8"/>
      <c r="J5304" s="9"/>
      <c r="K5304" s="8"/>
      <c r="L5304" s="8"/>
      <c r="M5304" s="9"/>
      <c r="N5304" s="8"/>
      <c r="O5304" s="8"/>
      <c r="P5304" s="9"/>
      <c r="Q5304" s="8"/>
      <c r="R5304" s="8"/>
      <c r="S5304" s="9"/>
      <c r="T5304" s="8"/>
      <c r="U5304" s="8"/>
      <c r="V5304" s="9"/>
      <c r="W5304" s="8"/>
      <c r="X5304" s="8"/>
      <c r="Y5304" s="9"/>
      <c r="Z5304" s="8"/>
      <c r="AA5304" s="8"/>
      <c r="AB5304" s="9"/>
      <c r="AC5304" s="8"/>
      <c r="AD5304" s="8"/>
      <c r="AE5304" s="9"/>
      <c r="AF5304" s="8"/>
      <c r="AG5304" s="8"/>
      <c r="AH5304" s="9"/>
      <c r="AI5304" s="13"/>
      <c r="AJ5304" s="8"/>
      <c r="AK5304" s="8"/>
      <c r="AL5304" s="8"/>
      <c r="AM5304" s="3"/>
    </row>
    <row r="5305" spans="1:39" s="10" customFormat="1" ht="18.95" customHeight="1" x14ac:dyDescent="0.25">
      <c r="A5305" s="8"/>
      <c r="B5305" s="8"/>
      <c r="C5305" s="8"/>
      <c r="D5305" s="9"/>
      <c r="E5305" s="8"/>
      <c r="F5305" s="8"/>
      <c r="G5305" s="9"/>
      <c r="H5305" s="8"/>
      <c r="I5305" s="8"/>
      <c r="J5305" s="9"/>
      <c r="K5305" s="8"/>
      <c r="L5305" s="8"/>
      <c r="M5305" s="9"/>
      <c r="N5305" s="8"/>
      <c r="O5305" s="8"/>
      <c r="P5305" s="9"/>
      <c r="Q5305" s="8"/>
      <c r="R5305" s="8"/>
      <c r="S5305" s="9"/>
      <c r="T5305" s="8"/>
      <c r="U5305" s="8"/>
      <c r="V5305" s="9"/>
      <c r="W5305" s="8"/>
      <c r="X5305" s="8"/>
      <c r="Y5305" s="9"/>
      <c r="Z5305" s="8"/>
      <c r="AA5305" s="8"/>
      <c r="AB5305" s="9"/>
      <c r="AC5305" s="8"/>
      <c r="AD5305" s="8"/>
      <c r="AE5305" s="9"/>
      <c r="AF5305" s="8"/>
      <c r="AG5305" s="8"/>
      <c r="AH5305" s="9"/>
      <c r="AI5305" s="13"/>
      <c r="AJ5305" s="8"/>
      <c r="AK5305" s="8"/>
      <c r="AL5305" s="8"/>
      <c r="AM5305" s="3"/>
    </row>
    <row r="5306" spans="1:39" s="10" customFormat="1" ht="18.95" customHeight="1" x14ac:dyDescent="0.25">
      <c r="A5306" s="8"/>
      <c r="B5306" s="8"/>
      <c r="C5306" s="8"/>
      <c r="D5306" s="9"/>
      <c r="E5306" s="8"/>
      <c r="F5306" s="8"/>
      <c r="G5306" s="9"/>
      <c r="H5306" s="8"/>
      <c r="I5306" s="8"/>
      <c r="J5306" s="9"/>
      <c r="K5306" s="8"/>
      <c r="L5306" s="8"/>
      <c r="M5306" s="9"/>
      <c r="N5306" s="8"/>
      <c r="O5306" s="8"/>
      <c r="P5306" s="9"/>
      <c r="Q5306" s="8"/>
      <c r="R5306" s="8"/>
      <c r="S5306" s="9"/>
      <c r="T5306" s="8"/>
      <c r="U5306" s="8"/>
      <c r="V5306" s="9"/>
      <c r="W5306" s="8"/>
      <c r="X5306" s="8"/>
      <c r="Y5306" s="9"/>
      <c r="Z5306" s="8"/>
      <c r="AA5306" s="8"/>
      <c r="AB5306" s="9"/>
      <c r="AC5306" s="8"/>
      <c r="AD5306" s="8"/>
      <c r="AE5306" s="9"/>
      <c r="AF5306" s="8"/>
      <c r="AG5306" s="8"/>
      <c r="AH5306" s="9"/>
      <c r="AI5306" s="13"/>
      <c r="AJ5306" s="8"/>
      <c r="AK5306" s="8"/>
      <c r="AL5306" s="8"/>
      <c r="AM5306" s="3"/>
    </row>
    <row r="5307" spans="1:39" s="10" customFormat="1" ht="18.95" customHeight="1" x14ac:dyDescent="0.25">
      <c r="A5307" s="8"/>
      <c r="B5307" s="8"/>
      <c r="C5307" s="8"/>
      <c r="D5307" s="9"/>
      <c r="E5307" s="8"/>
      <c r="F5307" s="8"/>
      <c r="G5307" s="9"/>
      <c r="H5307" s="8"/>
      <c r="I5307" s="8"/>
      <c r="J5307" s="9"/>
      <c r="K5307" s="8"/>
      <c r="L5307" s="8"/>
      <c r="M5307" s="9"/>
      <c r="N5307" s="8"/>
      <c r="O5307" s="8"/>
      <c r="P5307" s="9"/>
      <c r="Q5307" s="8"/>
      <c r="R5307" s="8"/>
      <c r="S5307" s="9"/>
      <c r="T5307" s="8"/>
      <c r="U5307" s="8"/>
      <c r="V5307" s="9"/>
      <c r="W5307" s="8"/>
      <c r="X5307" s="8"/>
      <c r="Y5307" s="9"/>
      <c r="Z5307" s="8"/>
      <c r="AA5307" s="8"/>
      <c r="AB5307" s="9"/>
      <c r="AC5307" s="8"/>
      <c r="AD5307" s="8"/>
      <c r="AE5307" s="9"/>
      <c r="AF5307" s="8"/>
      <c r="AG5307" s="8"/>
      <c r="AH5307" s="9"/>
      <c r="AI5307" s="13"/>
      <c r="AJ5307" s="8"/>
      <c r="AK5307" s="8"/>
      <c r="AL5307" s="8"/>
      <c r="AM5307" s="3"/>
    </row>
    <row r="5308" spans="1:39" s="10" customFormat="1" ht="18.95" customHeight="1" x14ac:dyDescent="0.25">
      <c r="A5308" s="8"/>
      <c r="B5308" s="8"/>
      <c r="C5308" s="8"/>
      <c r="D5308" s="9"/>
      <c r="E5308" s="8"/>
      <c r="F5308" s="8"/>
      <c r="G5308" s="9"/>
      <c r="H5308" s="8"/>
      <c r="I5308" s="8"/>
      <c r="J5308" s="9"/>
      <c r="K5308" s="8"/>
      <c r="L5308" s="8"/>
      <c r="M5308" s="9"/>
      <c r="N5308" s="8"/>
      <c r="O5308" s="8"/>
      <c r="P5308" s="9"/>
      <c r="Q5308" s="8"/>
      <c r="R5308" s="8"/>
      <c r="S5308" s="9"/>
      <c r="T5308" s="8"/>
      <c r="U5308" s="8"/>
      <c r="V5308" s="9"/>
      <c r="W5308" s="8"/>
      <c r="X5308" s="8"/>
      <c r="Y5308" s="9"/>
      <c r="Z5308" s="8"/>
      <c r="AA5308" s="8"/>
      <c r="AB5308" s="9"/>
      <c r="AC5308" s="8"/>
      <c r="AD5308" s="8"/>
      <c r="AE5308" s="9"/>
      <c r="AF5308" s="8"/>
      <c r="AG5308" s="8"/>
      <c r="AH5308" s="9"/>
      <c r="AI5308" s="13"/>
      <c r="AJ5308" s="8"/>
      <c r="AK5308" s="8"/>
      <c r="AL5308" s="8"/>
      <c r="AM5308" s="3"/>
    </row>
    <row r="5309" spans="1:39" s="10" customFormat="1" ht="18.95" customHeight="1" x14ac:dyDescent="0.25">
      <c r="A5309" s="8"/>
      <c r="B5309" s="8"/>
      <c r="C5309" s="8"/>
      <c r="D5309" s="9"/>
      <c r="E5309" s="8"/>
      <c r="F5309" s="8"/>
      <c r="G5309" s="9"/>
      <c r="H5309" s="8"/>
      <c r="I5309" s="8"/>
      <c r="J5309" s="9"/>
      <c r="K5309" s="8"/>
      <c r="L5309" s="8"/>
      <c r="M5309" s="9"/>
      <c r="N5309" s="8"/>
      <c r="O5309" s="8"/>
      <c r="P5309" s="9"/>
      <c r="Q5309" s="8"/>
      <c r="R5309" s="8"/>
      <c r="S5309" s="9"/>
      <c r="T5309" s="8"/>
      <c r="U5309" s="8"/>
      <c r="V5309" s="9"/>
      <c r="W5309" s="8"/>
      <c r="X5309" s="8"/>
      <c r="Y5309" s="9"/>
      <c r="Z5309" s="8"/>
      <c r="AA5309" s="8"/>
      <c r="AB5309" s="9"/>
      <c r="AC5309" s="8"/>
      <c r="AD5309" s="8"/>
      <c r="AE5309" s="9"/>
      <c r="AF5309" s="8"/>
      <c r="AG5309" s="8"/>
      <c r="AH5309" s="9"/>
      <c r="AI5309" s="13"/>
      <c r="AJ5309" s="8"/>
      <c r="AK5309" s="8"/>
      <c r="AL5309" s="8"/>
      <c r="AM5309" s="3"/>
    </row>
    <row r="5310" spans="1:39" s="10" customFormat="1" ht="18.95" customHeight="1" x14ac:dyDescent="0.25">
      <c r="A5310" s="8"/>
      <c r="B5310" s="8"/>
      <c r="C5310" s="8"/>
      <c r="D5310" s="9"/>
      <c r="E5310" s="8"/>
      <c r="F5310" s="8"/>
      <c r="G5310" s="9"/>
      <c r="H5310" s="8"/>
      <c r="I5310" s="8"/>
      <c r="J5310" s="9"/>
      <c r="K5310" s="8"/>
      <c r="L5310" s="8"/>
      <c r="M5310" s="9"/>
      <c r="N5310" s="8"/>
      <c r="O5310" s="8"/>
      <c r="P5310" s="9"/>
      <c r="Q5310" s="8"/>
      <c r="R5310" s="8"/>
      <c r="S5310" s="9"/>
      <c r="T5310" s="8"/>
      <c r="U5310" s="8"/>
      <c r="V5310" s="9"/>
      <c r="W5310" s="8"/>
      <c r="X5310" s="8"/>
      <c r="Y5310" s="9"/>
      <c r="Z5310" s="8"/>
      <c r="AA5310" s="8"/>
      <c r="AB5310" s="9"/>
      <c r="AC5310" s="8"/>
      <c r="AD5310" s="8"/>
      <c r="AE5310" s="9"/>
      <c r="AF5310" s="8"/>
      <c r="AG5310" s="8"/>
      <c r="AH5310" s="9"/>
      <c r="AI5310" s="13"/>
      <c r="AJ5310" s="8"/>
      <c r="AK5310" s="8"/>
      <c r="AL5310" s="8"/>
      <c r="AM5310" s="3"/>
    </row>
    <row r="5311" spans="1:39" s="10" customFormat="1" ht="18.95" customHeight="1" x14ac:dyDescent="0.25">
      <c r="A5311" s="8"/>
      <c r="B5311" s="8"/>
      <c r="C5311" s="8"/>
      <c r="D5311" s="9"/>
      <c r="E5311" s="8"/>
      <c r="F5311" s="8"/>
      <c r="G5311" s="9"/>
      <c r="H5311" s="8"/>
      <c r="I5311" s="8"/>
      <c r="J5311" s="9"/>
      <c r="K5311" s="8"/>
      <c r="L5311" s="8"/>
      <c r="M5311" s="9"/>
      <c r="N5311" s="8"/>
      <c r="O5311" s="8"/>
      <c r="P5311" s="9"/>
      <c r="Q5311" s="8"/>
      <c r="R5311" s="8"/>
      <c r="S5311" s="9"/>
      <c r="T5311" s="8"/>
      <c r="U5311" s="8"/>
      <c r="V5311" s="9"/>
      <c r="W5311" s="8"/>
      <c r="X5311" s="8"/>
      <c r="Y5311" s="9"/>
      <c r="Z5311" s="8"/>
      <c r="AA5311" s="8"/>
      <c r="AB5311" s="9"/>
      <c r="AC5311" s="8"/>
      <c r="AD5311" s="8"/>
      <c r="AE5311" s="9"/>
      <c r="AF5311" s="8"/>
      <c r="AG5311" s="8"/>
      <c r="AH5311" s="9"/>
      <c r="AI5311" s="13"/>
      <c r="AJ5311" s="8"/>
      <c r="AK5311" s="8"/>
      <c r="AL5311" s="8"/>
      <c r="AM5311" s="3"/>
    </row>
    <row r="5312" spans="1:39" s="10" customFormat="1" ht="18.95" customHeight="1" x14ac:dyDescent="0.25">
      <c r="A5312" s="8"/>
      <c r="B5312" s="8"/>
      <c r="C5312" s="8"/>
      <c r="D5312" s="9"/>
      <c r="E5312" s="8"/>
      <c r="F5312" s="8"/>
      <c r="G5312" s="9"/>
      <c r="H5312" s="8"/>
      <c r="I5312" s="8"/>
      <c r="J5312" s="9"/>
      <c r="K5312" s="8"/>
      <c r="L5312" s="8"/>
      <c r="M5312" s="9"/>
      <c r="N5312" s="8"/>
      <c r="O5312" s="8"/>
      <c r="P5312" s="9"/>
      <c r="Q5312" s="8"/>
      <c r="R5312" s="8"/>
      <c r="S5312" s="9"/>
      <c r="T5312" s="8"/>
      <c r="U5312" s="8"/>
      <c r="V5312" s="9"/>
      <c r="W5312" s="8"/>
      <c r="X5312" s="8"/>
      <c r="Y5312" s="9"/>
      <c r="Z5312" s="8"/>
      <c r="AA5312" s="8"/>
      <c r="AB5312" s="9"/>
      <c r="AC5312" s="8"/>
      <c r="AD5312" s="8"/>
      <c r="AE5312" s="9"/>
      <c r="AF5312" s="8"/>
      <c r="AG5312" s="8"/>
      <c r="AH5312" s="9"/>
      <c r="AI5312" s="13"/>
      <c r="AJ5312" s="8"/>
      <c r="AK5312" s="8"/>
      <c r="AL5312" s="8"/>
      <c r="AM5312" s="3"/>
    </row>
    <row r="5313" spans="1:39" s="10" customFormat="1" ht="18.95" customHeight="1" x14ac:dyDescent="0.25">
      <c r="A5313" s="8"/>
      <c r="B5313" s="8"/>
      <c r="C5313" s="8"/>
      <c r="D5313" s="9"/>
      <c r="E5313" s="8"/>
      <c r="F5313" s="8"/>
      <c r="G5313" s="9"/>
      <c r="H5313" s="8"/>
      <c r="I5313" s="8"/>
      <c r="J5313" s="9"/>
      <c r="K5313" s="8"/>
      <c r="L5313" s="8"/>
      <c r="M5313" s="9"/>
      <c r="N5313" s="8"/>
      <c r="O5313" s="8"/>
      <c r="P5313" s="9"/>
      <c r="Q5313" s="8"/>
      <c r="R5313" s="8"/>
      <c r="S5313" s="9"/>
      <c r="T5313" s="8"/>
      <c r="U5313" s="8"/>
      <c r="V5313" s="9"/>
      <c r="W5313" s="8"/>
      <c r="X5313" s="8"/>
      <c r="Y5313" s="9"/>
      <c r="Z5313" s="8"/>
      <c r="AA5313" s="8"/>
      <c r="AB5313" s="9"/>
      <c r="AC5313" s="8"/>
      <c r="AD5313" s="8"/>
      <c r="AE5313" s="9"/>
      <c r="AF5313" s="8"/>
      <c r="AG5313" s="8"/>
      <c r="AH5313" s="9"/>
      <c r="AI5313" s="13"/>
      <c r="AJ5313" s="8"/>
      <c r="AK5313" s="8"/>
      <c r="AL5313" s="8"/>
      <c r="AM5313" s="3"/>
    </row>
    <row r="5314" spans="1:39" s="10" customFormat="1" ht="18.95" customHeight="1" x14ac:dyDescent="0.25">
      <c r="A5314" s="8"/>
      <c r="B5314" s="8"/>
      <c r="C5314" s="8"/>
      <c r="D5314" s="9"/>
      <c r="E5314" s="8"/>
      <c r="F5314" s="8"/>
      <c r="G5314" s="9"/>
      <c r="H5314" s="8"/>
      <c r="I5314" s="8"/>
      <c r="J5314" s="9"/>
      <c r="K5314" s="8"/>
      <c r="L5314" s="8"/>
      <c r="M5314" s="9"/>
      <c r="N5314" s="8"/>
      <c r="O5314" s="8"/>
      <c r="P5314" s="9"/>
      <c r="Q5314" s="8"/>
      <c r="R5314" s="8"/>
      <c r="S5314" s="9"/>
      <c r="T5314" s="8"/>
      <c r="U5314" s="8"/>
      <c r="V5314" s="9"/>
      <c r="W5314" s="8"/>
      <c r="X5314" s="8"/>
      <c r="Y5314" s="9"/>
      <c r="Z5314" s="8"/>
      <c r="AA5314" s="8"/>
      <c r="AB5314" s="9"/>
      <c r="AC5314" s="8"/>
      <c r="AD5314" s="8"/>
      <c r="AE5314" s="9"/>
      <c r="AF5314" s="8"/>
      <c r="AG5314" s="8"/>
      <c r="AH5314" s="9"/>
      <c r="AI5314" s="13"/>
      <c r="AJ5314" s="8"/>
      <c r="AK5314" s="8"/>
      <c r="AL5314" s="8"/>
      <c r="AM5314" s="3"/>
    </row>
    <row r="5315" spans="1:39" s="10" customFormat="1" ht="18.95" customHeight="1" x14ac:dyDescent="0.25">
      <c r="A5315" s="8"/>
      <c r="B5315" s="8"/>
      <c r="C5315" s="8"/>
      <c r="D5315" s="9"/>
      <c r="E5315" s="8"/>
      <c r="F5315" s="8"/>
      <c r="G5315" s="9"/>
      <c r="H5315" s="8"/>
      <c r="I5315" s="8"/>
      <c r="J5315" s="9"/>
      <c r="K5315" s="8"/>
      <c r="L5315" s="8"/>
      <c r="M5315" s="9"/>
      <c r="N5315" s="8"/>
      <c r="O5315" s="8"/>
      <c r="P5315" s="9"/>
      <c r="Q5315" s="8"/>
      <c r="R5315" s="8"/>
      <c r="S5315" s="9"/>
      <c r="T5315" s="8"/>
      <c r="U5315" s="8"/>
      <c r="V5315" s="9"/>
      <c r="W5315" s="8"/>
      <c r="X5315" s="8"/>
      <c r="Y5315" s="9"/>
      <c r="Z5315" s="8"/>
      <c r="AA5315" s="8"/>
      <c r="AB5315" s="9"/>
      <c r="AC5315" s="8"/>
      <c r="AD5315" s="8"/>
      <c r="AE5315" s="9"/>
      <c r="AF5315" s="8"/>
      <c r="AG5315" s="8"/>
      <c r="AH5315" s="9"/>
      <c r="AI5315" s="13"/>
      <c r="AJ5315" s="8"/>
      <c r="AK5315" s="8"/>
      <c r="AL5315" s="8"/>
      <c r="AM5315" s="3"/>
    </row>
    <row r="5316" spans="1:39" s="10" customFormat="1" ht="18.95" customHeight="1" x14ac:dyDescent="0.25">
      <c r="A5316" s="8"/>
      <c r="B5316" s="8"/>
      <c r="C5316" s="8"/>
      <c r="D5316" s="9"/>
      <c r="E5316" s="8"/>
      <c r="F5316" s="8"/>
      <c r="G5316" s="9"/>
      <c r="H5316" s="8"/>
      <c r="I5316" s="8"/>
      <c r="J5316" s="9"/>
      <c r="K5316" s="8"/>
      <c r="L5316" s="8"/>
      <c r="M5316" s="9"/>
      <c r="N5316" s="8"/>
      <c r="O5316" s="8"/>
      <c r="P5316" s="9"/>
      <c r="Q5316" s="8"/>
      <c r="R5316" s="8"/>
      <c r="S5316" s="9"/>
      <c r="T5316" s="8"/>
      <c r="U5316" s="8"/>
      <c r="V5316" s="9"/>
      <c r="W5316" s="8"/>
      <c r="X5316" s="8"/>
      <c r="Y5316" s="9"/>
      <c r="Z5316" s="8"/>
      <c r="AA5316" s="8"/>
      <c r="AB5316" s="9"/>
      <c r="AC5316" s="8"/>
      <c r="AD5316" s="8"/>
      <c r="AE5316" s="9"/>
      <c r="AF5316" s="8"/>
      <c r="AG5316" s="8"/>
      <c r="AH5316" s="9"/>
      <c r="AI5316" s="13"/>
      <c r="AJ5316" s="8"/>
      <c r="AK5316" s="8"/>
      <c r="AL5316" s="8"/>
      <c r="AM5316" s="3"/>
    </row>
    <row r="5317" spans="1:39" s="10" customFormat="1" ht="18.95" customHeight="1" x14ac:dyDescent="0.25">
      <c r="A5317" s="8"/>
      <c r="B5317" s="8"/>
      <c r="C5317" s="8"/>
      <c r="D5317" s="9"/>
      <c r="E5317" s="8"/>
      <c r="F5317" s="8"/>
      <c r="G5317" s="9"/>
      <c r="H5317" s="8"/>
      <c r="I5317" s="8"/>
      <c r="J5317" s="9"/>
      <c r="K5317" s="8"/>
      <c r="L5317" s="8"/>
      <c r="M5317" s="9"/>
      <c r="N5317" s="8"/>
      <c r="O5317" s="8"/>
      <c r="P5317" s="9"/>
      <c r="Q5317" s="8"/>
      <c r="R5317" s="8"/>
      <c r="S5317" s="9"/>
      <c r="T5317" s="8"/>
      <c r="U5317" s="8"/>
      <c r="V5317" s="9"/>
      <c r="W5317" s="8"/>
      <c r="X5317" s="8"/>
      <c r="Y5317" s="9"/>
      <c r="Z5317" s="8"/>
      <c r="AA5317" s="8"/>
      <c r="AB5317" s="9"/>
      <c r="AC5317" s="8"/>
      <c r="AD5317" s="8"/>
      <c r="AE5317" s="9"/>
      <c r="AF5317" s="8"/>
      <c r="AG5317" s="8"/>
      <c r="AH5317" s="9"/>
      <c r="AI5317" s="13"/>
      <c r="AJ5317" s="8"/>
      <c r="AK5317" s="8"/>
      <c r="AL5317" s="8"/>
      <c r="AM5317" s="3"/>
    </row>
    <row r="5318" spans="1:39" s="10" customFormat="1" ht="18.95" customHeight="1" x14ac:dyDescent="0.25">
      <c r="A5318" s="8"/>
      <c r="B5318" s="8"/>
      <c r="C5318" s="8"/>
      <c r="D5318" s="9"/>
      <c r="E5318" s="8"/>
      <c r="F5318" s="8"/>
      <c r="G5318" s="9"/>
      <c r="H5318" s="8"/>
      <c r="I5318" s="8"/>
      <c r="J5318" s="9"/>
      <c r="K5318" s="8"/>
      <c r="L5318" s="8"/>
      <c r="M5318" s="9"/>
      <c r="N5318" s="8"/>
      <c r="O5318" s="8"/>
      <c r="P5318" s="9"/>
      <c r="Q5318" s="8"/>
      <c r="R5318" s="8"/>
      <c r="S5318" s="9"/>
      <c r="T5318" s="8"/>
      <c r="U5318" s="8"/>
      <c r="V5318" s="9"/>
      <c r="W5318" s="8"/>
      <c r="X5318" s="8"/>
      <c r="Y5318" s="9"/>
      <c r="Z5318" s="8"/>
      <c r="AA5318" s="8"/>
      <c r="AB5318" s="9"/>
      <c r="AC5318" s="8"/>
      <c r="AD5318" s="8"/>
      <c r="AE5318" s="9"/>
      <c r="AF5318" s="8"/>
      <c r="AG5318" s="8"/>
      <c r="AH5318" s="9"/>
      <c r="AI5318" s="13"/>
      <c r="AJ5318" s="8"/>
      <c r="AK5318" s="8"/>
      <c r="AL5318" s="8"/>
      <c r="AM5318" s="3"/>
    </row>
    <row r="5319" spans="1:39" s="10" customFormat="1" ht="18.95" customHeight="1" x14ac:dyDescent="0.25">
      <c r="A5319" s="8"/>
      <c r="B5319" s="8"/>
      <c r="C5319" s="8"/>
      <c r="D5319" s="9"/>
      <c r="E5319" s="8"/>
      <c r="F5319" s="8"/>
      <c r="G5319" s="9"/>
      <c r="H5319" s="8"/>
      <c r="I5319" s="8"/>
      <c r="J5319" s="9"/>
      <c r="K5319" s="8"/>
      <c r="L5319" s="8"/>
      <c r="M5319" s="9"/>
      <c r="N5319" s="8"/>
      <c r="O5319" s="8"/>
      <c r="P5319" s="9"/>
      <c r="Q5319" s="8"/>
      <c r="R5319" s="8"/>
      <c r="S5319" s="9"/>
      <c r="T5319" s="8"/>
      <c r="U5319" s="8"/>
      <c r="V5319" s="9"/>
      <c r="W5319" s="8"/>
      <c r="X5319" s="8"/>
      <c r="Y5319" s="9"/>
      <c r="Z5319" s="8"/>
      <c r="AA5319" s="8"/>
      <c r="AB5319" s="9"/>
      <c r="AC5319" s="8"/>
      <c r="AD5319" s="8"/>
      <c r="AE5319" s="9"/>
      <c r="AF5319" s="8"/>
      <c r="AG5319" s="8"/>
      <c r="AH5319" s="9"/>
      <c r="AI5319" s="13"/>
      <c r="AJ5319" s="8"/>
      <c r="AK5319" s="8"/>
      <c r="AL5319" s="8"/>
      <c r="AM5319" s="3"/>
    </row>
    <row r="5320" spans="1:39" s="10" customFormat="1" ht="18.95" customHeight="1" x14ac:dyDescent="0.25">
      <c r="A5320" s="8"/>
      <c r="B5320" s="8"/>
      <c r="C5320" s="8"/>
      <c r="D5320" s="9"/>
      <c r="E5320" s="8"/>
      <c r="F5320" s="8"/>
      <c r="G5320" s="9"/>
      <c r="H5320" s="8"/>
      <c r="I5320" s="8"/>
      <c r="J5320" s="9"/>
      <c r="K5320" s="8"/>
      <c r="L5320" s="8"/>
      <c r="M5320" s="9"/>
      <c r="N5320" s="8"/>
      <c r="O5320" s="8"/>
      <c r="P5320" s="9"/>
      <c r="Q5320" s="8"/>
      <c r="R5320" s="8"/>
      <c r="S5320" s="9"/>
      <c r="T5320" s="8"/>
      <c r="U5320" s="8"/>
      <c r="V5320" s="9"/>
      <c r="W5320" s="8"/>
      <c r="X5320" s="8"/>
      <c r="Y5320" s="9"/>
      <c r="Z5320" s="8"/>
      <c r="AA5320" s="8"/>
      <c r="AB5320" s="9"/>
      <c r="AC5320" s="8"/>
      <c r="AD5320" s="8"/>
      <c r="AE5320" s="9"/>
      <c r="AF5320" s="8"/>
      <c r="AG5320" s="8"/>
      <c r="AH5320" s="9"/>
      <c r="AI5320" s="13"/>
      <c r="AJ5320" s="8"/>
      <c r="AK5320" s="8"/>
      <c r="AL5320" s="8"/>
      <c r="AM5320" s="3"/>
    </row>
    <row r="5321" spans="1:39" s="10" customFormat="1" ht="18.95" customHeight="1" x14ac:dyDescent="0.25">
      <c r="A5321" s="8"/>
      <c r="B5321" s="8"/>
      <c r="C5321" s="8"/>
      <c r="D5321" s="9"/>
      <c r="E5321" s="8"/>
      <c r="F5321" s="8"/>
      <c r="G5321" s="9"/>
      <c r="H5321" s="8"/>
      <c r="I5321" s="8"/>
      <c r="J5321" s="9"/>
      <c r="K5321" s="8"/>
      <c r="L5321" s="8"/>
      <c r="M5321" s="9"/>
      <c r="N5321" s="8"/>
      <c r="O5321" s="8"/>
      <c r="P5321" s="9"/>
      <c r="Q5321" s="8"/>
      <c r="R5321" s="8"/>
      <c r="S5321" s="9"/>
      <c r="T5321" s="8"/>
      <c r="U5321" s="8"/>
      <c r="V5321" s="9"/>
      <c r="W5321" s="8"/>
      <c r="X5321" s="8"/>
      <c r="Y5321" s="9"/>
      <c r="Z5321" s="8"/>
      <c r="AA5321" s="8"/>
      <c r="AB5321" s="9"/>
      <c r="AC5321" s="8"/>
      <c r="AD5321" s="8"/>
      <c r="AE5321" s="9"/>
      <c r="AF5321" s="8"/>
      <c r="AG5321" s="8"/>
      <c r="AH5321" s="9"/>
      <c r="AI5321" s="13"/>
      <c r="AJ5321" s="8"/>
      <c r="AK5321" s="8"/>
      <c r="AL5321" s="8"/>
      <c r="AM5321" s="3"/>
    </row>
    <row r="5322" spans="1:39" s="10" customFormat="1" ht="18.95" customHeight="1" x14ac:dyDescent="0.25">
      <c r="A5322" s="8"/>
      <c r="B5322" s="8"/>
      <c r="C5322" s="8"/>
      <c r="D5322" s="9"/>
      <c r="E5322" s="8"/>
      <c r="F5322" s="8"/>
      <c r="G5322" s="9"/>
      <c r="H5322" s="8"/>
      <c r="I5322" s="8"/>
      <c r="J5322" s="9"/>
      <c r="K5322" s="8"/>
      <c r="L5322" s="8"/>
      <c r="M5322" s="9"/>
      <c r="N5322" s="8"/>
      <c r="O5322" s="8"/>
      <c r="P5322" s="9"/>
      <c r="Q5322" s="8"/>
      <c r="R5322" s="8"/>
      <c r="S5322" s="9"/>
      <c r="T5322" s="8"/>
      <c r="U5322" s="8"/>
      <c r="V5322" s="9"/>
      <c r="W5322" s="8"/>
      <c r="X5322" s="8"/>
      <c r="Y5322" s="9"/>
      <c r="Z5322" s="8"/>
      <c r="AA5322" s="8"/>
      <c r="AB5322" s="9"/>
      <c r="AC5322" s="8"/>
      <c r="AD5322" s="8"/>
      <c r="AE5322" s="9"/>
      <c r="AF5322" s="8"/>
      <c r="AG5322" s="8"/>
      <c r="AH5322" s="9"/>
      <c r="AI5322" s="13"/>
      <c r="AJ5322" s="8"/>
      <c r="AK5322" s="8"/>
      <c r="AL5322" s="8"/>
      <c r="AM5322" s="3"/>
    </row>
    <row r="5323" spans="1:39" s="10" customFormat="1" ht="18.95" customHeight="1" x14ac:dyDescent="0.25">
      <c r="A5323" s="8"/>
      <c r="B5323" s="8"/>
      <c r="C5323" s="8"/>
      <c r="D5323" s="9"/>
      <c r="E5323" s="8"/>
      <c r="F5323" s="8"/>
      <c r="G5323" s="9"/>
      <c r="H5323" s="8"/>
      <c r="I5323" s="8"/>
      <c r="J5323" s="9"/>
      <c r="K5323" s="8"/>
      <c r="L5323" s="8"/>
      <c r="M5323" s="9"/>
      <c r="N5323" s="8"/>
      <c r="O5323" s="8"/>
      <c r="P5323" s="9"/>
      <c r="Q5323" s="8"/>
      <c r="R5323" s="8"/>
      <c r="S5323" s="9"/>
      <c r="T5323" s="8"/>
      <c r="U5323" s="8"/>
      <c r="V5323" s="9"/>
      <c r="W5323" s="8"/>
      <c r="X5323" s="8"/>
      <c r="Y5323" s="9"/>
      <c r="Z5323" s="8"/>
      <c r="AA5323" s="8"/>
      <c r="AB5323" s="9"/>
      <c r="AC5323" s="8"/>
      <c r="AD5323" s="8"/>
      <c r="AE5323" s="9"/>
      <c r="AF5323" s="8"/>
      <c r="AG5323" s="8"/>
      <c r="AH5323" s="9"/>
      <c r="AI5323" s="13"/>
      <c r="AJ5323" s="8"/>
      <c r="AK5323" s="8"/>
      <c r="AL5323" s="8"/>
      <c r="AM5323" s="3"/>
    </row>
    <row r="5324" spans="1:39" s="10" customFormat="1" ht="18.95" customHeight="1" x14ac:dyDescent="0.25">
      <c r="A5324" s="8"/>
      <c r="B5324" s="8"/>
      <c r="C5324" s="8"/>
      <c r="D5324" s="9"/>
      <c r="E5324" s="8"/>
      <c r="F5324" s="8"/>
      <c r="G5324" s="9"/>
      <c r="H5324" s="8"/>
      <c r="I5324" s="8"/>
      <c r="J5324" s="9"/>
      <c r="K5324" s="8"/>
      <c r="L5324" s="8"/>
      <c r="M5324" s="9"/>
      <c r="N5324" s="8"/>
      <c r="O5324" s="8"/>
      <c r="P5324" s="9"/>
      <c r="Q5324" s="8"/>
      <c r="R5324" s="8"/>
      <c r="S5324" s="9"/>
      <c r="T5324" s="8"/>
      <c r="U5324" s="8"/>
      <c r="V5324" s="9"/>
      <c r="W5324" s="8"/>
      <c r="X5324" s="8"/>
      <c r="Y5324" s="9"/>
      <c r="Z5324" s="8"/>
      <c r="AA5324" s="8"/>
      <c r="AB5324" s="9"/>
      <c r="AC5324" s="8"/>
      <c r="AD5324" s="8"/>
      <c r="AE5324" s="9"/>
      <c r="AF5324" s="8"/>
      <c r="AG5324" s="8"/>
      <c r="AH5324" s="9"/>
      <c r="AI5324" s="13"/>
      <c r="AJ5324" s="8"/>
      <c r="AK5324" s="8"/>
      <c r="AL5324" s="8"/>
      <c r="AM5324" s="3"/>
    </row>
    <row r="5325" spans="1:39" s="10" customFormat="1" ht="18.95" customHeight="1" x14ac:dyDescent="0.25">
      <c r="A5325" s="8"/>
      <c r="B5325" s="8"/>
      <c r="C5325" s="8"/>
      <c r="D5325" s="9"/>
      <c r="E5325" s="8"/>
      <c r="F5325" s="8"/>
      <c r="G5325" s="9"/>
      <c r="H5325" s="8"/>
      <c r="I5325" s="8"/>
      <c r="J5325" s="9"/>
      <c r="K5325" s="8"/>
      <c r="L5325" s="8"/>
      <c r="M5325" s="9"/>
      <c r="N5325" s="8"/>
      <c r="O5325" s="8"/>
      <c r="P5325" s="9"/>
      <c r="Q5325" s="8"/>
      <c r="R5325" s="8"/>
      <c r="S5325" s="9"/>
      <c r="T5325" s="8"/>
      <c r="U5325" s="8"/>
      <c r="V5325" s="9"/>
      <c r="W5325" s="8"/>
      <c r="X5325" s="8"/>
      <c r="Y5325" s="9"/>
      <c r="Z5325" s="8"/>
      <c r="AA5325" s="8"/>
      <c r="AB5325" s="9"/>
      <c r="AC5325" s="8"/>
      <c r="AD5325" s="8"/>
      <c r="AE5325" s="9"/>
      <c r="AF5325" s="8"/>
      <c r="AG5325" s="8"/>
      <c r="AH5325" s="9"/>
      <c r="AI5325" s="13"/>
      <c r="AJ5325" s="8"/>
      <c r="AK5325" s="8"/>
      <c r="AL5325" s="8"/>
      <c r="AM5325" s="3"/>
    </row>
    <row r="5326" spans="1:39" s="10" customFormat="1" ht="18.95" customHeight="1" x14ac:dyDescent="0.25">
      <c r="A5326" s="8"/>
      <c r="B5326" s="8"/>
      <c r="C5326" s="8"/>
      <c r="D5326" s="9"/>
      <c r="E5326" s="8"/>
      <c r="F5326" s="8"/>
      <c r="G5326" s="9"/>
      <c r="H5326" s="8"/>
      <c r="I5326" s="8"/>
      <c r="J5326" s="9"/>
      <c r="K5326" s="8"/>
      <c r="L5326" s="8"/>
      <c r="M5326" s="9"/>
      <c r="N5326" s="8"/>
      <c r="O5326" s="8"/>
      <c r="P5326" s="9"/>
      <c r="Q5326" s="8"/>
      <c r="R5326" s="8"/>
      <c r="S5326" s="9"/>
      <c r="T5326" s="8"/>
      <c r="U5326" s="8"/>
      <c r="V5326" s="9"/>
      <c r="W5326" s="8"/>
      <c r="X5326" s="8"/>
      <c r="Y5326" s="9"/>
      <c r="Z5326" s="8"/>
      <c r="AA5326" s="8"/>
      <c r="AB5326" s="9"/>
      <c r="AC5326" s="8"/>
      <c r="AD5326" s="8"/>
      <c r="AE5326" s="9"/>
      <c r="AF5326" s="8"/>
      <c r="AG5326" s="8"/>
      <c r="AH5326" s="9"/>
      <c r="AI5326" s="13"/>
      <c r="AJ5326" s="8"/>
      <c r="AK5326" s="8"/>
      <c r="AL5326" s="8"/>
      <c r="AM5326" s="3"/>
    </row>
    <row r="5327" spans="1:39" s="10" customFormat="1" ht="18.95" customHeight="1" x14ac:dyDescent="0.25">
      <c r="A5327" s="8"/>
      <c r="B5327" s="8"/>
      <c r="C5327" s="8"/>
      <c r="D5327" s="9"/>
      <c r="E5327" s="8"/>
      <c r="F5327" s="8"/>
      <c r="G5327" s="9"/>
      <c r="H5327" s="8"/>
      <c r="I5327" s="8"/>
      <c r="J5327" s="9"/>
      <c r="K5327" s="8"/>
      <c r="L5327" s="8"/>
      <c r="M5327" s="9"/>
      <c r="N5327" s="8"/>
      <c r="O5327" s="8"/>
      <c r="P5327" s="9"/>
      <c r="Q5327" s="8"/>
      <c r="R5327" s="8"/>
      <c r="S5327" s="9"/>
      <c r="T5327" s="8"/>
      <c r="U5327" s="8"/>
      <c r="V5327" s="9"/>
      <c r="W5327" s="8"/>
      <c r="X5327" s="8"/>
      <c r="Y5327" s="9"/>
      <c r="Z5327" s="8"/>
      <c r="AA5327" s="8"/>
      <c r="AB5327" s="9"/>
      <c r="AC5327" s="8"/>
      <c r="AD5327" s="8"/>
      <c r="AE5327" s="9"/>
      <c r="AF5327" s="8"/>
      <c r="AG5327" s="8"/>
      <c r="AH5327" s="9"/>
      <c r="AI5327" s="13"/>
      <c r="AJ5327" s="8"/>
      <c r="AK5327" s="8"/>
      <c r="AL5327" s="8"/>
      <c r="AM5327" s="3"/>
    </row>
    <row r="5328" spans="1:39" s="10" customFormat="1" ht="18.95" customHeight="1" x14ac:dyDescent="0.25">
      <c r="A5328" s="8"/>
      <c r="B5328" s="8"/>
      <c r="C5328" s="8"/>
      <c r="D5328" s="9"/>
      <c r="E5328" s="8"/>
      <c r="F5328" s="8"/>
      <c r="G5328" s="9"/>
      <c r="H5328" s="8"/>
      <c r="I5328" s="8"/>
      <c r="J5328" s="9"/>
      <c r="K5328" s="8"/>
      <c r="L5328" s="8"/>
      <c r="M5328" s="9"/>
      <c r="N5328" s="8"/>
      <c r="O5328" s="8"/>
      <c r="P5328" s="9"/>
      <c r="Q5328" s="8"/>
      <c r="R5328" s="8"/>
      <c r="S5328" s="9"/>
      <c r="T5328" s="8"/>
      <c r="U5328" s="8"/>
      <c r="V5328" s="9"/>
      <c r="W5328" s="8"/>
      <c r="X5328" s="8"/>
      <c r="Y5328" s="9"/>
      <c r="Z5328" s="8"/>
      <c r="AA5328" s="8"/>
      <c r="AB5328" s="9"/>
      <c r="AC5328" s="8"/>
      <c r="AD5328" s="8"/>
      <c r="AE5328" s="9"/>
      <c r="AF5328" s="8"/>
      <c r="AG5328" s="8"/>
      <c r="AH5328" s="9"/>
      <c r="AI5328" s="13"/>
      <c r="AJ5328" s="8"/>
      <c r="AK5328" s="8"/>
      <c r="AL5328" s="8"/>
      <c r="AM5328" s="3"/>
    </row>
    <row r="5329" spans="1:39" s="10" customFormat="1" ht="18.95" customHeight="1" x14ac:dyDescent="0.25">
      <c r="A5329" s="8"/>
      <c r="B5329" s="8"/>
      <c r="C5329" s="8"/>
      <c r="D5329" s="9"/>
      <c r="E5329" s="8"/>
      <c r="F5329" s="8"/>
      <c r="G5329" s="9"/>
      <c r="H5329" s="8"/>
      <c r="I5329" s="8"/>
      <c r="J5329" s="9"/>
      <c r="K5329" s="8"/>
      <c r="L5329" s="8"/>
      <c r="M5329" s="9"/>
      <c r="N5329" s="8"/>
      <c r="O5329" s="8"/>
      <c r="P5329" s="9"/>
      <c r="Q5329" s="8"/>
      <c r="R5329" s="8"/>
      <c r="S5329" s="9"/>
      <c r="T5329" s="8"/>
      <c r="U5329" s="8"/>
      <c r="V5329" s="9"/>
      <c r="W5329" s="8"/>
      <c r="X5329" s="8"/>
      <c r="Y5329" s="9"/>
      <c r="Z5329" s="8"/>
      <c r="AA5329" s="8"/>
      <c r="AB5329" s="9"/>
      <c r="AC5329" s="8"/>
      <c r="AD5329" s="8"/>
      <c r="AE5329" s="9"/>
      <c r="AF5329" s="8"/>
      <c r="AG5329" s="8"/>
      <c r="AH5329" s="9"/>
      <c r="AI5329" s="13"/>
      <c r="AJ5329" s="8"/>
      <c r="AK5329" s="8"/>
      <c r="AL5329" s="8"/>
      <c r="AM5329" s="3"/>
    </row>
    <row r="5330" spans="1:39" s="10" customFormat="1" ht="18.95" customHeight="1" x14ac:dyDescent="0.25">
      <c r="A5330" s="8"/>
      <c r="B5330" s="8"/>
      <c r="C5330" s="8"/>
      <c r="D5330" s="9"/>
      <c r="E5330" s="8"/>
      <c r="F5330" s="8"/>
      <c r="G5330" s="9"/>
      <c r="H5330" s="8"/>
      <c r="I5330" s="8"/>
      <c r="J5330" s="9"/>
      <c r="K5330" s="8"/>
      <c r="L5330" s="8"/>
      <c r="M5330" s="9"/>
      <c r="N5330" s="8"/>
      <c r="O5330" s="8"/>
      <c r="P5330" s="9"/>
      <c r="Q5330" s="8"/>
      <c r="R5330" s="8"/>
      <c r="S5330" s="9"/>
      <c r="T5330" s="8"/>
      <c r="U5330" s="8"/>
      <c r="V5330" s="9"/>
      <c r="W5330" s="8"/>
      <c r="X5330" s="8"/>
      <c r="Y5330" s="9"/>
      <c r="Z5330" s="8"/>
      <c r="AA5330" s="8"/>
      <c r="AB5330" s="9"/>
      <c r="AC5330" s="8"/>
      <c r="AD5330" s="8"/>
      <c r="AE5330" s="9"/>
      <c r="AF5330" s="8"/>
      <c r="AG5330" s="8"/>
      <c r="AH5330" s="9"/>
      <c r="AI5330" s="13"/>
      <c r="AJ5330" s="8"/>
      <c r="AK5330" s="8"/>
      <c r="AL5330" s="8"/>
      <c r="AM5330" s="3"/>
    </row>
    <row r="5331" spans="1:39" s="10" customFormat="1" ht="18.95" customHeight="1" x14ac:dyDescent="0.25">
      <c r="A5331" s="8"/>
      <c r="B5331" s="8"/>
      <c r="C5331" s="8"/>
      <c r="D5331" s="9"/>
      <c r="E5331" s="8"/>
      <c r="F5331" s="8"/>
      <c r="G5331" s="9"/>
      <c r="H5331" s="8"/>
      <c r="I5331" s="8"/>
      <c r="J5331" s="9"/>
      <c r="K5331" s="8"/>
      <c r="L5331" s="8"/>
      <c r="M5331" s="9"/>
      <c r="N5331" s="8"/>
      <c r="O5331" s="8"/>
      <c r="P5331" s="9"/>
      <c r="Q5331" s="8"/>
      <c r="R5331" s="8"/>
      <c r="S5331" s="9"/>
      <c r="T5331" s="8"/>
      <c r="U5331" s="8"/>
      <c r="V5331" s="9"/>
      <c r="W5331" s="8"/>
      <c r="X5331" s="8"/>
      <c r="Y5331" s="9"/>
      <c r="Z5331" s="8"/>
      <c r="AA5331" s="8"/>
      <c r="AB5331" s="9"/>
      <c r="AC5331" s="8"/>
      <c r="AD5331" s="8"/>
      <c r="AE5331" s="9"/>
      <c r="AF5331" s="8"/>
      <c r="AG5331" s="8"/>
      <c r="AH5331" s="9"/>
      <c r="AI5331" s="13"/>
      <c r="AJ5331" s="8"/>
      <c r="AK5331" s="8"/>
      <c r="AL5331" s="8"/>
      <c r="AM5331" s="3"/>
    </row>
    <row r="5332" spans="1:39" s="10" customFormat="1" ht="18.95" customHeight="1" x14ac:dyDescent="0.25">
      <c r="A5332" s="8"/>
      <c r="B5332" s="8"/>
      <c r="C5332" s="8"/>
      <c r="D5332" s="9"/>
      <c r="E5332" s="8"/>
      <c r="F5332" s="8"/>
      <c r="G5332" s="9"/>
      <c r="H5332" s="8"/>
      <c r="I5332" s="8"/>
      <c r="J5332" s="9"/>
      <c r="K5332" s="8"/>
      <c r="L5332" s="8"/>
      <c r="M5332" s="9"/>
      <c r="N5332" s="8"/>
      <c r="O5332" s="8"/>
      <c r="P5332" s="9"/>
      <c r="Q5332" s="8"/>
      <c r="R5332" s="8"/>
      <c r="S5332" s="9"/>
      <c r="T5332" s="8"/>
      <c r="U5332" s="8"/>
      <c r="V5332" s="9"/>
      <c r="W5332" s="8"/>
      <c r="X5332" s="8"/>
      <c r="Y5332" s="9"/>
      <c r="Z5332" s="8"/>
      <c r="AA5332" s="8"/>
      <c r="AB5332" s="9"/>
      <c r="AC5332" s="8"/>
      <c r="AD5332" s="8"/>
      <c r="AE5332" s="9"/>
      <c r="AF5332" s="8"/>
      <c r="AG5332" s="8"/>
      <c r="AH5332" s="9"/>
      <c r="AI5332" s="13"/>
      <c r="AJ5332" s="8"/>
      <c r="AK5332" s="8"/>
      <c r="AL5332" s="8"/>
      <c r="AM5332" s="3"/>
    </row>
    <row r="5333" spans="1:39" s="10" customFormat="1" ht="18.95" customHeight="1" x14ac:dyDescent="0.25">
      <c r="A5333" s="8"/>
      <c r="B5333" s="8"/>
      <c r="C5333" s="8"/>
      <c r="D5333" s="9"/>
      <c r="E5333" s="8"/>
      <c r="F5333" s="8"/>
      <c r="G5333" s="9"/>
      <c r="H5333" s="8"/>
      <c r="I5333" s="8"/>
      <c r="J5333" s="9"/>
      <c r="K5333" s="8"/>
      <c r="L5333" s="8"/>
      <c r="M5333" s="9"/>
      <c r="N5333" s="8"/>
      <c r="O5333" s="8"/>
      <c r="P5333" s="9"/>
      <c r="Q5333" s="8"/>
      <c r="R5333" s="8"/>
      <c r="S5333" s="9"/>
      <c r="T5333" s="8"/>
      <c r="U5333" s="8"/>
      <c r="V5333" s="9"/>
      <c r="W5333" s="8"/>
      <c r="X5333" s="8"/>
      <c r="Y5333" s="9"/>
      <c r="Z5333" s="8"/>
      <c r="AA5333" s="8"/>
      <c r="AB5333" s="9"/>
      <c r="AC5333" s="8"/>
      <c r="AD5333" s="8"/>
      <c r="AE5333" s="9"/>
      <c r="AF5333" s="8"/>
      <c r="AG5333" s="8"/>
      <c r="AH5333" s="9"/>
      <c r="AI5333" s="13"/>
      <c r="AJ5333" s="8"/>
      <c r="AK5333" s="8"/>
      <c r="AL5333" s="8"/>
      <c r="AM5333" s="3"/>
    </row>
    <row r="5334" spans="1:39" s="10" customFormat="1" ht="18.95" customHeight="1" x14ac:dyDescent="0.25">
      <c r="A5334" s="8"/>
      <c r="B5334" s="8"/>
      <c r="C5334" s="8"/>
      <c r="D5334" s="9"/>
      <c r="E5334" s="8"/>
      <c r="F5334" s="8"/>
      <c r="G5334" s="9"/>
      <c r="H5334" s="8"/>
      <c r="I5334" s="8"/>
      <c r="J5334" s="9"/>
      <c r="K5334" s="8"/>
      <c r="L5334" s="8"/>
      <c r="M5334" s="9"/>
      <c r="N5334" s="8"/>
      <c r="O5334" s="8"/>
      <c r="P5334" s="9"/>
      <c r="Q5334" s="8"/>
      <c r="R5334" s="8"/>
      <c r="S5334" s="9"/>
      <c r="T5334" s="8"/>
      <c r="U5334" s="8"/>
      <c r="V5334" s="9"/>
      <c r="W5334" s="8"/>
      <c r="X5334" s="8"/>
      <c r="Y5334" s="9"/>
      <c r="Z5334" s="8"/>
      <c r="AA5334" s="8"/>
      <c r="AB5334" s="9"/>
      <c r="AC5334" s="8"/>
      <c r="AD5334" s="8"/>
      <c r="AE5334" s="9"/>
      <c r="AF5334" s="8"/>
      <c r="AG5334" s="8"/>
      <c r="AH5334" s="9"/>
      <c r="AI5334" s="13"/>
      <c r="AJ5334" s="8"/>
      <c r="AK5334" s="8"/>
      <c r="AL5334" s="8"/>
      <c r="AM5334" s="3"/>
    </row>
    <row r="5335" spans="1:39" s="10" customFormat="1" ht="18.95" customHeight="1" x14ac:dyDescent="0.25">
      <c r="A5335" s="8"/>
      <c r="B5335" s="8"/>
      <c r="C5335" s="8"/>
      <c r="D5335" s="9"/>
      <c r="E5335" s="8"/>
      <c r="F5335" s="8"/>
      <c r="G5335" s="9"/>
      <c r="H5335" s="8"/>
      <c r="I5335" s="8"/>
      <c r="J5335" s="9"/>
      <c r="K5335" s="8"/>
      <c r="L5335" s="8"/>
      <c r="M5335" s="9"/>
      <c r="N5335" s="8"/>
      <c r="O5335" s="8"/>
      <c r="P5335" s="9"/>
      <c r="Q5335" s="8"/>
      <c r="R5335" s="8"/>
      <c r="S5335" s="9"/>
      <c r="T5335" s="8"/>
      <c r="U5335" s="8"/>
      <c r="V5335" s="9"/>
      <c r="W5335" s="8"/>
      <c r="X5335" s="8"/>
      <c r="Y5335" s="9"/>
      <c r="Z5335" s="8"/>
      <c r="AA5335" s="8"/>
      <c r="AB5335" s="9"/>
      <c r="AC5335" s="8"/>
      <c r="AD5335" s="8"/>
      <c r="AE5335" s="9"/>
      <c r="AF5335" s="8"/>
      <c r="AG5335" s="8"/>
      <c r="AH5335" s="9"/>
      <c r="AI5335" s="13"/>
      <c r="AJ5335" s="8"/>
      <c r="AK5335" s="8"/>
      <c r="AL5335" s="8"/>
      <c r="AM5335" s="3"/>
    </row>
    <row r="5336" spans="1:39" s="10" customFormat="1" ht="18.95" customHeight="1" x14ac:dyDescent="0.25">
      <c r="A5336" s="8"/>
      <c r="B5336" s="8"/>
      <c r="C5336" s="8"/>
      <c r="D5336" s="9"/>
      <c r="E5336" s="8"/>
      <c r="F5336" s="8"/>
      <c r="G5336" s="9"/>
      <c r="H5336" s="8"/>
      <c r="I5336" s="8"/>
      <c r="J5336" s="9"/>
      <c r="K5336" s="8"/>
      <c r="L5336" s="8"/>
      <c r="M5336" s="9"/>
      <c r="N5336" s="8"/>
      <c r="O5336" s="8"/>
      <c r="P5336" s="9"/>
      <c r="Q5336" s="8"/>
      <c r="R5336" s="8"/>
      <c r="S5336" s="9"/>
      <c r="T5336" s="8"/>
      <c r="U5336" s="8"/>
      <c r="V5336" s="9"/>
      <c r="W5336" s="8"/>
      <c r="X5336" s="8"/>
      <c r="Y5336" s="9"/>
      <c r="Z5336" s="8"/>
      <c r="AA5336" s="8"/>
      <c r="AB5336" s="9"/>
      <c r="AC5336" s="8"/>
      <c r="AD5336" s="8"/>
      <c r="AE5336" s="9"/>
      <c r="AF5336" s="8"/>
      <c r="AG5336" s="8"/>
      <c r="AH5336" s="9"/>
      <c r="AI5336" s="13"/>
      <c r="AJ5336" s="8"/>
      <c r="AK5336" s="8"/>
      <c r="AL5336" s="8"/>
      <c r="AM5336" s="3"/>
    </row>
    <row r="5337" spans="1:39" s="10" customFormat="1" ht="18.95" customHeight="1" x14ac:dyDescent="0.25">
      <c r="A5337" s="8"/>
      <c r="B5337" s="8"/>
      <c r="C5337" s="8"/>
      <c r="D5337" s="9"/>
      <c r="E5337" s="8"/>
      <c r="F5337" s="8"/>
      <c r="G5337" s="9"/>
      <c r="H5337" s="8"/>
      <c r="I5337" s="8"/>
      <c r="J5337" s="9"/>
      <c r="K5337" s="8"/>
      <c r="L5337" s="8"/>
      <c r="M5337" s="9"/>
      <c r="N5337" s="8"/>
      <c r="O5337" s="8"/>
      <c r="P5337" s="9"/>
      <c r="Q5337" s="8"/>
      <c r="R5337" s="8"/>
      <c r="S5337" s="9"/>
      <c r="T5337" s="8"/>
      <c r="U5337" s="8"/>
      <c r="V5337" s="9"/>
      <c r="W5337" s="8"/>
      <c r="X5337" s="8"/>
      <c r="Y5337" s="9"/>
      <c r="Z5337" s="8"/>
      <c r="AA5337" s="8"/>
      <c r="AB5337" s="9"/>
      <c r="AC5337" s="8"/>
      <c r="AD5337" s="8"/>
      <c r="AE5337" s="9"/>
      <c r="AF5337" s="8"/>
      <c r="AG5337" s="8"/>
      <c r="AH5337" s="9"/>
      <c r="AI5337" s="13"/>
      <c r="AJ5337" s="8"/>
      <c r="AK5337" s="8"/>
      <c r="AL5337" s="8"/>
      <c r="AM5337" s="3"/>
    </row>
    <row r="5338" spans="1:39" s="10" customFormat="1" ht="18.95" customHeight="1" x14ac:dyDescent="0.25">
      <c r="A5338" s="8"/>
      <c r="B5338" s="8"/>
      <c r="C5338" s="8"/>
      <c r="D5338" s="9"/>
      <c r="E5338" s="8"/>
      <c r="F5338" s="8"/>
      <c r="G5338" s="9"/>
      <c r="H5338" s="8"/>
      <c r="I5338" s="8"/>
      <c r="J5338" s="9"/>
      <c r="K5338" s="8"/>
      <c r="L5338" s="8"/>
      <c r="M5338" s="9"/>
      <c r="N5338" s="8"/>
      <c r="O5338" s="8"/>
      <c r="P5338" s="9"/>
      <c r="Q5338" s="8"/>
      <c r="R5338" s="8"/>
      <c r="S5338" s="9"/>
      <c r="T5338" s="8"/>
      <c r="U5338" s="8"/>
      <c r="V5338" s="9"/>
      <c r="W5338" s="8"/>
      <c r="X5338" s="8"/>
      <c r="Y5338" s="9"/>
      <c r="Z5338" s="8"/>
      <c r="AA5338" s="8"/>
      <c r="AB5338" s="9"/>
      <c r="AC5338" s="8"/>
      <c r="AD5338" s="8"/>
      <c r="AE5338" s="9"/>
      <c r="AF5338" s="8"/>
      <c r="AG5338" s="8"/>
      <c r="AH5338" s="9"/>
      <c r="AI5338" s="13"/>
      <c r="AJ5338" s="8"/>
      <c r="AK5338" s="8"/>
      <c r="AL5338" s="8"/>
      <c r="AM5338" s="3"/>
    </row>
    <row r="5339" spans="1:39" s="10" customFormat="1" ht="18.95" customHeight="1" x14ac:dyDescent="0.25">
      <c r="A5339" s="8"/>
      <c r="B5339" s="8"/>
      <c r="C5339" s="8"/>
      <c r="D5339" s="9"/>
      <c r="E5339" s="8"/>
      <c r="F5339" s="8"/>
      <c r="G5339" s="9"/>
      <c r="H5339" s="8"/>
      <c r="I5339" s="8"/>
      <c r="J5339" s="9"/>
      <c r="K5339" s="8"/>
      <c r="L5339" s="8"/>
      <c r="M5339" s="9"/>
      <c r="N5339" s="8"/>
      <c r="O5339" s="8"/>
      <c r="P5339" s="9"/>
      <c r="Q5339" s="8"/>
      <c r="R5339" s="8"/>
      <c r="S5339" s="9"/>
      <c r="T5339" s="8"/>
      <c r="U5339" s="8"/>
      <c r="V5339" s="9"/>
      <c r="W5339" s="8"/>
      <c r="X5339" s="8"/>
      <c r="Y5339" s="9"/>
      <c r="Z5339" s="8"/>
      <c r="AA5339" s="8"/>
      <c r="AB5339" s="9"/>
      <c r="AC5339" s="8"/>
      <c r="AD5339" s="8"/>
      <c r="AE5339" s="9"/>
      <c r="AF5339" s="8"/>
      <c r="AG5339" s="8"/>
      <c r="AH5339" s="9"/>
      <c r="AI5339" s="13"/>
      <c r="AJ5339" s="8"/>
      <c r="AK5339" s="8"/>
      <c r="AL5339" s="8"/>
      <c r="AM5339" s="3"/>
    </row>
    <row r="5340" spans="1:39" s="10" customFormat="1" ht="18.95" customHeight="1" x14ac:dyDescent="0.25">
      <c r="A5340" s="8"/>
      <c r="B5340" s="8"/>
      <c r="C5340" s="8"/>
      <c r="D5340" s="9"/>
      <c r="E5340" s="8"/>
      <c r="F5340" s="8"/>
      <c r="G5340" s="9"/>
      <c r="H5340" s="8"/>
      <c r="I5340" s="8"/>
      <c r="J5340" s="9"/>
      <c r="K5340" s="8"/>
      <c r="L5340" s="8"/>
      <c r="M5340" s="9"/>
      <c r="N5340" s="8"/>
      <c r="O5340" s="8"/>
      <c r="P5340" s="9"/>
      <c r="Q5340" s="8"/>
      <c r="R5340" s="8"/>
      <c r="S5340" s="9"/>
      <c r="T5340" s="8"/>
      <c r="U5340" s="8"/>
      <c r="V5340" s="9"/>
      <c r="W5340" s="8"/>
      <c r="X5340" s="8"/>
      <c r="Y5340" s="9"/>
      <c r="Z5340" s="8"/>
      <c r="AA5340" s="8"/>
      <c r="AB5340" s="9"/>
      <c r="AC5340" s="8"/>
      <c r="AD5340" s="8"/>
      <c r="AE5340" s="9"/>
      <c r="AF5340" s="8"/>
      <c r="AG5340" s="8"/>
      <c r="AH5340" s="9"/>
      <c r="AI5340" s="13"/>
      <c r="AJ5340" s="8"/>
      <c r="AK5340" s="8"/>
      <c r="AL5340" s="8"/>
      <c r="AM5340" s="3"/>
    </row>
    <row r="5341" spans="1:39" s="10" customFormat="1" ht="18.95" customHeight="1" x14ac:dyDescent="0.25">
      <c r="A5341" s="8"/>
      <c r="B5341" s="8"/>
      <c r="C5341" s="8"/>
      <c r="D5341" s="9"/>
      <c r="E5341" s="8"/>
      <c r="F5341" s="8"/>
      <c r="G5341" s="9"/>
      <c r="H5341" s="8"/>
      <c r="I5341" s="8"/>
      <c r="J5341" s="9"/>
      <c r="K5341" s="8"/>
      <c r="L5341" s="8"/>
      <c r="M5341" s="9"/>
      <c r="N5341" s="8"/>
      <c r="O5341" s="8"/>
      <c r="P5341" s="9"/>
      <c r="Q5341" s="8"/>
      <c r="R5341" s="8"/>
      <c r="S5341" s="9"/>
      <c r="T5341" s="8"/>
      <c r="U5341" s="8"/>
      <c r="V5341" s="9"/>
      <c r="W5341" s="8"/>
      <c r="X5341" s="8"/>
      <c r="Y5341" s="9"/>
      <c r="Z5341" s="8"/>
      <c r="AA5341" s="8"/>
      <c r="AB5341" s="9"/>
      <c r="AC5341" s="8"/>
      <c r="AD5341" s="8"/>
      <c r="AE5341" s="9"/>
      <c r="AF5341" s="8"/>
      <c r="AG5341" s="8"/>
      <c r="AH5341" s="9"/>
      <c r="AI5341" s="13"/>
      <c r="AJ5341" s="8"/>
      <c r="AK5341" s="8"/>
      <c r="AL5341" s="8"/>
      <c r="AM5341" s="3"/>
    </row>
    <row r="5342" spans="1:39" s="10" customFormat="1" ht="18.95" customHeight="1" x14ac:dyDescent="0.25">
      <c r="A5342" s="8"/>
      <c r="B5342" s="8"/>
      <c r="C5342" s="8"/>
      <c r="D5342" s="9"/>
      <c r="E5342" s="8"/>
      <c r="F5342" s="8"/>
      <c r="G5342" s="9"/>
      <c r="H5342" s="8"/>
      <c r="I5342" s="8"/>
      <c r="J5342" s="9"/>
      <c r="K5342" s="8"/>
      <c r="L5342" s="8"/>
      <c r="M5342" s="9"/>
      <c r="N5342" s="8"/>
      <c r="O5342" s="8"/>
      <c r="P5342" s="9"/>
      <c r="Q5342" s="8"/>
      <c r="R5342" s="8"/>
      <c r="S5342" s="9"/>
      <c r="T5342" s="8"/>
      <c r="U5342" s="8"/>
      <c r="V5342" s="9"/>
      <c r="W5342" s="8"/>
      <c r="X5342" s="8"/>
      <c r="Y5342" s="9"/>
      <c r="Z5342" s="8"/>
      <c r="AA5342" s="8"/>
      <c r="AB5342" s="9"/>
      <c r="AC5342" s="8"/>
      <c r="AD5342" s="8"/>
      <c r="AE5342" s="9"/>
      <c r="AF5342" s="8"/>
      <c r="AG5342" s="8"/>
      <c r="AH5342" s="9"/>
      <c r="AI5342" s="13"/>
      <c r="AJ5342" s="8"/>
      <c r="AK5342" s="8"/>
      <c r="AL5342" s="8"/>
      <c r="AM5342" s="3"/>
    </row>
    <row r="5343" spans="1:39" s="10" customFormat="1" ht="18.95" customHeight="1" x14ac:dyDescent="0.25">
      <c r="A5343" s="8"/>
      <c r="B5343" s="8"/>
      <c r="C5343" s="8"/>
      <c r="D5343" s="9"/>
      <c r="E5343" s="8"/>
      <c r="F5343" s="8"/>
      <c r="G5343" s="9"/>
      <c r="H5343" s="8"/>
      <c r="I5343" s="8"/>
      <c r="J5343" s="9"/>
      <c r="K5343" s="8"/>
      <c r="L5343" s="8"/>
      <c r="M5343" s="9"/>
      <c r="N5343" s="8"/>
      <c r="O5343" s="8"/>
      <c r="P5343" s="9"/>
      <c r="Q5343" s="8"/>
      <c r="R5343" s="8"/>
      <c r="S5343" s="9"/>
      <c r="T5343" s="8"/>
      <c r="U5343" s="8"/>
      <c r="V5343" s="9"/>
      <c r="W5343" s="8"/>
      <c r="X5343" s="8"/>
      <c r="Y5343" s="9"/>
      <c r="Z5343" s="8"/>
      <c r="AA5343" s="8"/>
      <c r="AB5343" s="9"/>
      <c r="AC5343" s="8"/>
      <c r="AD5343" s="8"/>
      <c r="AE5343" s="9"/>
      <c r="AF5343" s="8"/>
      <c r="AG5343" s="8"/>
      <c r="AH5343" s="9"/>
      <c r="AI5343" s="13"/>
      <c r="AJ5343" s="8"/>
      <c r="AK5343" s="8"/>
      <c r="AL5343" s="8"/>
      <c r="AM5343" s="3"/>
    </row>
    <row r="5344" spans="1:39" s="10" customFormat="1" ht="18.95" customHeight="1" x14ac:dyDescent="0.25">
      <c r="A5344" s="8"/>
      <c r="B5344" s="8"/>
      <c r="C5344" s="8"/>
      <c r="D5344" s="9"/>
      <c r="E5344" s="8"/>
      <c r="F5344" s="8"/>
      <c r="G5344" s="9"/>
      <c r="H5344" s="8"/>
      <c r="I5344" s="8"/>
      <c r="J5344" s="9"/>
      <c r="K5344" s="8"/>
      <c r="L5344" s="8"/>
      <c r="M5344" s="9"/>
      <c r="N5344" s="8"/>
      <c r="O5344" s="8"/>
      <c r="P5344" s="9"/>
      <c r="Q5344" s="8"/>
      <c r="R5344" s="8"/>
      <c r="S5344" s="9"/>
      <c r="T5344" s="8"/>
      <c r="U5344" s="8"/>
      <c r="V5344" s="9"/>
      <c r="W5344" s="8"/>
      <c r="X5344" s="8"/>
      <c r="Y5344" s="9"/>
      <c r="Z5344" s="8"/>
      <c r="AA5344" s="8"/>
      <c r="AB5344" s="9"/>
      <c r="AC5344" s="8"/>
      <c r="AD5344" s="8"/>
      <c r="AE5344" s="9"/>
      <c r="AF5344" s="8"/>
      <c r="AG5344" s="8"/>
      <c r="AH5344" s="9"/>
      <c r="AI5344" s="13"/>
      <c r="AJ5344" s="8"/>
      <c r="AK5344" s="8"/>
      <c r="AL5344" s="8"/>
      <c r="AM5344" s="3"/>
    </row>
    <row r="5345" spans="1:39" s="10" customFormat="1" ht="18.95" customHeight="1" x14ac:dyDescent="0.25">
      <c r="A5345" s="8"/>
      <c r="B5345" s="8"/>
      <c r="C5345" s="8"/>
      <c r="D5345" s="9"/>
      <c r="E5345" s="8"/>
      <c r="F5345" s="8"/>
      <c r="G5345" s="9"/>
      <c r="H5345" s="8"/>
      <c r="I5345" s="8"/>
      <c r="J5345" s="9"/>
      <c r="K5345" s="8"/>
      <c r="L5345" s="8"/>
      <c r="M5345" s="9"/>
      <c r="N5345" s="8"/>
      <c r="O5345" s="8"/>
      <c r="P5345" s="9"/>
      <c r="Q5345" s="8"/>
      <c r="R5345" s="8"/>
      <c r="S5345" s="9"/>
      <c r="T5345" s="8"/>
      <c r="U5345" s="8"/>
      <c r="V5345" s="9"/>
      <c r="W5345" s="8"/>
      <c r="X5345" s="8"/>
      <c r="Y5345" s="9"/>
      <c r="Z5345" s="8"/>
      <c r="AA5345" s="8"/>
      <c r="AB5345" s="9"/>
      <c r="AC5345" s="8"/>
      <c r="AD5345" s="8"/>
      <c r="AE5345" s="9"/>
      <c r="AF5345" s="8"/>
      <c r="AG5345" s="8"/>
      <c r="AH5345" s="9"/>
      <c r="AI5345" s="13"/>
      <c r="AJ5345" s="8"/>
      <c r="AK5345" s="8"/>
      <c r="AL5345" s="8"/>
      <c r="AM5345" s="3"/>
    </row>
    <row r="5346" spans="1:39" s="10" customFormat="1" ht="18.95" customHeight="1" x14ac:dyDescent="0.25">
      <c r="A5346" s="8"/>
      <c r="B5346" s="8"/>
      <c r="C5346" s="8"/>
      <c r="D5346" s="9"/>
      <c r="E5346" s="8"/>
      <c r="F5346" s="8"/>
      <c r="G5346" s="9"/>
      <c r="H5346" s="8"/>
      <c r="I5346" s="8"/>
      <c r="J5346" s="9"/>
      <c r="K5346" s="8"/>
      <c r="L5346" s="8"/>
      <c r="M5346" s="9"/>
      <c r="N5346" s="8"/>
      <c r="O5346" s="8"/>
      <c r="P5346" s="9"/>
      <c r="Q5346" s="8"/>
      <c r="R5346" s="8"/>
      <c r="S5346" s="9"/>
      <c r="T5346" s="8"/>
      <c r="U5346" s="8"/>
      <c r="V5346" s="9"/>
      <c r="W5346" s="8"/>
      <c r="X5346" s="8"/>
      <c r="Y5346" s="9"/>
      <c r="Z5346" s="8"/>
      <c r="AA5346" s="8"/>
      <c r="AB5346" s="9"/>
      <c r="AC5346" s="8"/>
      <c r="AD5346" s="8"/>
      <c r="AE5346" s="9"/>
      <c r="AF5346" s="8"/>
      <c r="AG5346" s="8"/>
      <c r="AH5346" s="9"/>
      <c r="AI5346" s="13"/>
      <c r="AJ5346" s="8"/>
      <c r="AK5346" s="8"/>
      <c r="AL5346" s="8"/>
      <c r="AM5346" s="3"/>
    </row>
    <row r="5347" spans="1:39" s="10" customFormat="1" ht="18.95" customHeight="1" x14ac:dyDescent="0.25">
      <c r="A5347" s="8"/>
      <c r="B5347" s="8"/>
      <c r="C5347" s="8"/>
      <c r="D5347" s="9"/>
      <c r="E5347" s="8"/>
      <c r="F5347" s="8"/>
      <c r="G5347" s="9"/>
      <c r="H5347" s="8"/>
      <c r="I5347" s="8"/>
      <c r="J5347" s="9"/>
      <c r="K5347" s="8"/>
      <c r="L5347" s="8"/>
      <c r="M5347" s="9"/>
      <c r="N5347" s="8"/>
      <c r="O5347" s="8"/>
      <c r="P5347" s="9"/>
      <c r="Q5347" s="8"/>
      <c r="R5347" s="8"/>
      <c r="S5347" s="9"/>
      <c r="T5347" s="8"/>
      <c r="U5347" s="8"/>
      <c r="V5347" s="9"/>
      <c r="W5347" s="8"/>
      <c r="X5347" s="8"/>
      <c r="Y5347" s="9"/>
      <c r="Z5347" s="8"/>
      <c r="AA5347" s="8"/>
      <c r="AB5347" s="9"/>
      <c r="AC5347" s="8"/>
      <c r="AD5347" s="8"/>
      <c r="AE5347" s="9"/>
      <c r="AF5347" s="8"/>
      <c r="AG5347" s="8"/>
      <c r="AH5347" s="9"/>
      <c r="AI5347" s="13"/>
      <c r="AJ5347" s="8"/>
      <c r="AK5347" s="8"/>
      <c r="AL5347" s="8"/>
      <c r="AM5347" s="3"/>
    </row>
    <row r="5348" spans="1:39" s="10" customFormat="1" ht="18.95" customHeight="1" x14ac:dyDescent="0.25">
      <c r="A5348" s="8"/>
      <c r="B5348" s="8"/>
      <c r="C5348" s="8"/>
      <c r="D5348" s="9"/>
      <c r="E5348" s="8"/>
      <c r="F5348" s="8"/>
      <c r="G5348" s="9"/>
      <c r="H5348" s="8"/>
      <c r="I5348" s="8"/>
      <c r="J5348" s="9"/>
      <c r="K5348" s="8"/>
      <c r="L5348" s="8"/>
      <c r="M5348" s="9"/>
      <c r="N5348" s="8"/>
      <c r="O5348" s="8"/>
      <c r="P5348" s="9"/>
      <c r="Q5348" s="8"/>
      <c r="R5348" s="8"/>
      <c r="S5348" s="9"/>
      <c r="T5348" s="8"/>
      <c r="U5348" s="8"/>
      <c r="V5348" s="9"/>
      <c r="W5348" s="8"/>
      <c r="X5348" s="8"/>
      <c r="Y5348" s="9"/>
      <c r="Z5348" s="8"/>
      <c r="AA5348" s="8"/>
      <c r="AB5348" s="9"/>
      <c r="AC5348" s="8"/>
      <c r="AD5348" s="8"/>
      <c r="AE5348" s="9"/>
      <c r="AF5348" s="8"/>
      <c r="AG5348" s="8"/>
      <c r="AH5348" s="9"/>
      <c r="AI5348" s="13"/>
      <c r="AJ5348" s="8"/>
      <c r="AK5348" s="8"/>
      <c r="AL5348" s="8"/>
      <c r="AM5348" s="3"/>
    </row>
    <row r="5349" spans="1:39" s="10" customFormat="1" ht="18.95" customHeight="1" x14ac:dyDescent="0.25">
      <c r="A5349" s="8"/>
      <c r="B5349" s="8"/>
      <c r="C5349" s="8"/>
      <c r="D5349" s="9"/>
      <c r="E5349" s="8"/>
      <c r="F5349" s="8"/>
      <c r="G5349" s="9"/>
      <c r="H5349" s="8"/>
      <c r="I5349" s="8"/>
      <c r="J5349" s="9"/>
      <c r="K5349" s="8"/>
      <c r="L5349" s="8"/>
      <c r="M5349" s="9"/>
      <c r="N5349" s="8"/>
      <c r="O5349" s="8"/>
      <c r="P5349" s="9"/>
      <c r="Q5349" s="8"/>
      <c r="R5349" s="8"/>
      <c r="S5349" s="9"/>
      <c r="T5349" s="8"/>
      <c r="U5349" s="8"/>
      <c r="V5349" s="9"/>
      <c r="W5349" s="8"/>
      <c r="X5349" s="8"/>
      <c r="Y5349" s="9"/>
      <c r="Z5349" s="8"/>
      <c r="AA5349" s="8"/>
      <c r="AB5349" s="9"/>
      <c r="AC5349" s="8"/>
      <c r="AD5349" s="8"/>
      <c r="AE5349" s="9"/>
      <c r="AF5349" s="8"/>
      <c r="AG5349" s="8"/>
      <c r="AH5349" s="9"/>
      <c r="AI5349" s="13"/>
      <c r="AJ5349" s="8"/>
      <c r="AK5349" s="8"/>
      <c r="AL5349" s="8"/>
      <c r="AM5349" s="3"/>
    </row>
    <row r="5350" spans="1:39" s="10" customFormat="1" ht="18.95" customHeight="1" x14ac:dyDescent="0.25">
      <c r="A5350" s="8"/>
      <c r="B5350" s="8"/>
      <c r="C5350" s="8"/>
      <c r="D5350" s="9"/>
      <c r="E5350" s="8"/>
      <c r="F5350" s="8"/>
      <c r="G5350" s="9"/>
      <c r="H5350" s="8"/>
      <c r="I5350" s="8"/>
      <c r="J5350" s="9"/>
      <c r="K5350" s="8"/>
      <c r="L5350" s="8"/>
      <c r="M5350" s="9"/>
      <c r="N5350" s="8"/>
      <c r="O5350" s="8"/>
      <c r="P5350" s="9"/>
      <c r="Q5350" s="8"/>
      <c r="R5350" s="8"/>
      <c r="S5350" s="9"/>
      <c r="T5350" s="8"/>
      <c r="U5350" s="8"/>
      <c r="V5350" s="9"/>
      <c r="W5350" s="8"/>
      <c r="X5350" s="8"/>
      <c r="Y5350" s="9"/>
      <c r="Z5350" s="8"/>
      <c r="AA5350" s="8"/>
      <c r="AB5350" s="9"/>
      <c r="AC5350" s="8"/>
      <c r="AD5350" s="8"/>
      <c r="AE5350" s="9"/>
      <c r="AF5350" s="8"/>
      <c r="AG5350" s="8"/>
      <c r="AH5350" s="9"/>
      <c r="AI5350" s="13"/>
      <c r="AJ5350" s="8"/>
      <c r="AK5350" s="8"/>
      <c r="AL5350" s="8"/>
      <c r="AM5350" s="3"/>
    </row>
    <row r="5351" spans="1:39" s="10" customFormat="1" ht="18.95" customHeight="1" x14ac:dyDescent="0.25">
      <c r="A5351" s="8"/>
      <c r="B5351" s="8"/>
      <c r="C5351" s="8"/>
      <c r="D5351" s="9"/>
      <c r="E5351" s="8"/>
      <c r="F5351" s="8"/>
      <c r="G5351" s="9"/>
      <c r="H5351" s="8"/>
      <c r="I5351" s="8"/>
      <c r="J5351" s="9"/>
      <c r="K5351" s="8"/>
      <c r="L5351" s="8"/>
      <c r="M5351" s="9"/>
      <c r="N5351" s="8"/>
      <c r="O5351" s="8"/>
      <c r="P5351" s="9"/>
      <c r="Q5351" s="8"/>
      <c r="R5351" s="8"/>
      <c r="S5351" s="9"/>
      <c r="T5351" s="8"/>
      <c r="U5351" s="8"/>
      <c r="V5351" s="9"/>
      <c r="W5351" s="8"/>
      <c r="X5351" s="8"/>
      <c r="Y5351" s="9"/>
      <c r="Z5351" s="8"/>
      <c r="AA5351" s="8"/>
      <c r="AB5351" s="9"/>
      <c r="AC5351" s="8"/>
      <c r="AD5351" s="8"/>
      <c r="AE5351" s="9"/>
      <c r="AF5351" s="8"/>
      <c r="AG5351" s="8"/>
      <c r="AH5351" s="9"/>
      <c r="AI5351" s="13"/>
      <c r="AJ5351" s="8"/>
      <c r="AK5351" s="8"/>
      <c r="AL5351" s="8"/>
      <c r="AM5351" s="3"/>
    </row>
    <row r="5352" spans="1:39" s="10" customFormat="1" ht="18.95" customHeight="1" x14ac:dyDescent="0.25">
      <c r="A5352" s="8"/>
      <c r="B5352" s="8"/>
      <c r="C5352" s="8"/>
      <c r="D5352" s="9"/>
      <c r="E5352" s="8"/>
      <c r="F5352" s="8"/>
      <c r="G5352" s="9"/>
      <c r="H5352" s="8"/>
      <c r="I5352" s="8"/>
      <c r="J5352" s="9"/>
      <c r="K5352" s="8"/>
      <c r="L5352" s="8"/>
      <c r="M5352" s="9"/>
      <c r="N5352" s="8"/>
      <c r="O5352" s="8"/>
      <c r="P5352" s="9"/>
      <c r="Q5352" s="8"/>
      <c r="R5352" s="8"/>
      <c r="S5352" s="9"/>
      <c r="T5352" s="8"/>
      <c r="U5352" s="8"/>
      <c r="V5352" s="9"/>
      <c r="W5352" s="8"/>
      <c r="X5352" s="8"/>
      <c r="Y5352" s="9"/>
      <c r="Z5352" s="8"/>
      <c r="AA5352" s="8"/>
      <c r="AB5352" s="9"/>
      <c r="AC5352" s="8"/>
      <c r="AD5352" s="8"/>
      <c r="AE5352" s="9"/>
      <c r="AF5352" s="8"/>
      <c r="AG5352" s="8"/>
      <c r="AH5352" s="9"/>
      <c r="AI5352" s="13"/>
      <c r="AJ5352" s="8"/>
      <c r="AK5352" s="8"/>
      <c r="AL5352" s="8"/>
      <c r="AM5352" s="3"/>
    </row>
    <row r="5353" spans="1:39" s="10" customFormat="1" ht="18.95" customHeight="1" x14ac:dyDescent="0.25">
      <c r="A5353" s="8"/>
      <c r="B5353" s="8"/>
      <c r="C5353" s="8"/>
      <c r="D5353" s="9"/>
      <c r="E5353" s="8"/>
      <c r="F5353" s="8"/>
      <c r="G5353" s="9"/>
      <c r="H5353" s="8"/>
      <c r="I5353" s="8"/>
      <c r="J5353" s="9"/>
      <c r="K5353" s="8"/>
      <c r="L5353" s="8"/>
      <c r="M5353" s="9"/>
      <c r="N5353" s="8"/>
      <c r="O5353" s="8"/>
      <c r="P5353" s="9"/>
      <c r="Q5353" s="8"/>
      <c r="R5353" s="8"/>
      <c r="S5353" s="9"/>
      <c r="T5353" s="8"/>
      <c r="U5353" s="8"/>
      <c r="V5353" s="9"/>
      <c r="W5353" s="8"/>
      <c r="X5353" s="8"/>
      <c r="Y5353" s="9"/>
      <c r="Z5353" s="8"/>
      <c r="AA5353" s="8"/>
      <c r="AB5353" s="9"/>
      <c r="AC5353" s="8"/>
      <c r="AD5353" s="8"/>
      <c r="AE5353" s="9"/>
      <c r="AF5353" s="8"/>
      <c r="AG5353" s="8"/>
      <c r="AH5353" s="9"/>
      <c r="AI5353" s="13"/>
      <c r="AJ5353" s="8"/>
      <c r="AK5353" s="8"/>
      <c r="AL5353" s="8"/>
      <c r="AM5353" s="3"/>
    </row>
    <row r="5354" spans="1:39" s="10" customFormat="1" ht="18.95" customHeight="1" x14ac:dyDescent="0.25">
      <c r="A5354" s="8"/>
      <c r="B5354" s="8"/>
      <c r="C5354" s="8"/>
      <c r="D5354" s="9"/>
      <c r="E5354" s="8"/>
      <c r="F5354" s="8"/>
      <c r="G5354" s="9"/>
      <c r="H5354" s="8"/>
      <c r="I5354" s="8"/>
      <c r="J5354" s="9"/>
      <c r="K5354" s="8"/>
      <c r="L5354" s="8"/>
      <c r="M5354" s="9"/>
      <c r="N5354" s="8"/>
      <c r="O5354" s="8"/>
      <c r="P5354" s="9"/>
      <c r="Q5354" s="8"/>
      <c r="R5354" s="8"/>
      <c r="S5354" s="9"/>
      <c r="T5354" s="8"/>
      <c r="U5354" s="8"/>
      <c r="V5354" s="9"/>
      <c r="W5354" s="8"/>
      <c r="X5354" s="8"/>
      <c r="Y5354" s="9"/>
      <c r="Z5354" s="8"/>
      <c r="AA5354" s="8"/>
      <c r="AB5354" s="9"/>
      <c r="AC5354" s="8"/>
      <c r="AD5354" s="8"/>
      <c r="AE5354" s="9"/>
      <c r="AF5354" s="8"/>
      <c r="AG5354" s="8"/>
      <c r="AH5354" s="9"/>
      <c r="AI5354" s="13"/>
      <c r="AJ5354" s="8"/>
      <c r="AK5354" s="8"/>
      <c r="AL5354" s="8"/>
      <c r="AM5354" s="3"/>
    </row>
    <row r="5355" spans="1:39" s="10" customFormat="1" ht="18.95" customHeight="1" x14ac:dyDescent="0.25">
      <c r="A5355" s="8"/>
      <c r="B5355" s="8"/>
      <c r="C5355" s="8"/>
      <c r="D5355" s="9"/>
      <c r="E5355" s="8"/>
      <c r="F5355" s="8"/>
      <c r="G5355" s="9"/>
      <c r="H5355" s="8"/>
      <c r="I5355" s="8"/>
      <c r="J5355" s="9"/>
      <c r="K5355" s="8"/>
      <c r="L5355" s="8"/>
      <c r="M5355" s="9"/>
      <c r="N5355" s="8"/>
      <c r="O5355" s="8"/>
      <c r="P5355" s="9"/>
      <c r="Q5355" s="8"/>
      <c r="R5355" s="8"/>
      <c r="S5355" s="9"/>
      <c r="T5355" s="8"/>
      <c r="U5355" s="8"/>
      <c r="V5355" s="9"/>
      <c r="W5355" s="8"/>
      <c r="X5355" s="8"/>
      <c r="Y5355" s="9"/>
      <c r="Z5355" s="8"/>
      <c r="AA5355" s="8"/>
      <c r="AB5355" s="9"/>
      <c r="AC5355" s="8"/>
      <c r="AD5355" s="8"/>
      <c r="AE5355" s="9"/>
      <c r="AF5355" s="8"/>
      <c r="AG5355" s="8"/>
      <c r="AH5355" s="9"/>
      <c r="AI5355" s="13"/>
      <c r="AJ5355" s="8"/>
      <c r="AK5355" s="8"/>
      <c r="AL5355" s="8"/>
      <c r="AM5355" s="3"/>
    </row>
    <row r="5356" spans="1:39" s="10" customFormat="1" ht="18.95" customHeight="1" x14ac:dyDescent="0.25">
      <c r="A5356" s="8"/>
      <c r="B5356" s="8"/>
      <c r="C5356" s="8"/>
      <c r="D5356" s="9"/>
      <c r="E5356" s="8"/>
      <c r="F5356" s="8"/>
      <c r="G5356" s="9"/>
      <c r="H5356" s="8"/>
      <c r="I5356" s="8"/>
      <c r="J5356" s="9"/>
      <c r="K5356" s="8"/>
      <c r="L5356" s="8"/>
      <c r="M5356" s="9"/>
      <c r="N5356" s="8"/>
      <c r="O5356" s="8"/>
      <c r="P5356" s="9"/>
      <c r="Q5356" s="8"/>
      <c r="R5356" s="8"/>
      <c r="S5356" s="9"/>
      <c r="T5356" s="8"/>
      <c r="U5356" s="8"/>
      <c r="V5356" s="9"/>
      <c r="W5356" s="8"/>
      <c r="X5356" s="8"/>
      <c r="Y5356" s="9"/>
      <c r="Z5356" s="8"/>
      <c r="AA5356" s="8"/>
      <c r="AB5356" s="9"/>
      <c r="AC5356" s="8"/>
      <c r="AD5356" s="8"/>
      <c r="AE5356" s="9"/>
      <c r="AF5356" s="8"/>
      <c r="AG5356" s="8"/>
      <c r="AH5356" s="9"/>
      <c r="AI5356" s="13"/>
      <c r="AJ5356" s="8"/>
      <c r="AK5356" s="8"/>
      <c r="AL5356" s="8"/>
      <c r="AM5356" s="3"/>
    </row>
    <row r="5357" spans="1:39" s="10" customFormat="1" ht="18.95" customHeight="1" x14ac:dyDescent="0.25">
      <c r="A5357" s="8"/>
      <c r="B5357" s="8"/>
      <c r="C5357" s="8"/>
      <c r="D5357" s="9"/>
      <c r="E5357" s="8"/>
      <c r="F5357" s="8"/>
      <c r="G5357" s="9"/>
      <c r="H5357" s="8"/>
      <c r="I5357" s="8"/>
      <c r="J5357" s="9"/>
      <c r="K5357" s="8"/>
      <c r="L5357" s="8"/>
      <c r="M5357" s="9"/>
      <c r="N5357" s="8"/>
      <c r="O5357" s="8"/>
      <c r="P5357" s="9"/>
      <c r="Q5357" s="8"/>
      <c r="R5357" s="8"/>
      <c r="S5357" s="9"/>
      <c r="T5357" s="8"/>
      <c r="U5357" s="8"/>
      <c r="V5357" s="9"/>
      <c r="W5357" s="8"/>
      <c r="X5357" s="8"/>
      <c r="Y5357" s="9"/>
      <c r="Z5357" s="8"/>
      <c r="AA5357" s="8"/>
      <c r="AB5357" s="9"/>
      <c r="AC5357" s="8"/>
      <c r="AD5357" s="8"/>
      <c r="AE5357" s="9"/>
      <c r="AF5357" s="8"/>
      <c r="AG5357" s="8"/>
      <c r="AH5357" s="9"/>
      <c r="AI5357" s="13"/>
      <c r="AJ5357" s="8"/>
      <c r="AK5357" s="8"/>
      <c r="AL5357" s="8"/>
      <c r="AM5357" s="3"/>
    </row>
    <row r="5358" spans="1:39" s="10" customFormat="1" ht="18.95" customHeight="1" x14ac:dyDescent="0.25">
      <c r="A5358" s="8"/>
      <c r="B5358" s="8"/>
      <c r="C5358" s="8"/>
      <c r="D5358" s="9"/>
      <c r="E5358" s="8"/>
      <c r="F5358" s="8"/>
      <c r="G5358" s="9"/>
      <c r="H5358" s="8"/>
      <c r="I5358" s="8"/>
      <c r="J5358" s="9"/>
      <c r="K5358" s="8"/>
      <c r="L5358" s="8"/>
      <c r="M5358" s="9"/>
      <c r="N5358" s="8"/>
      <c r="O5358" s="8"/>
      <c r="P5358" s="9"/>
      <c r="Q5358" s="8"/>
      <c r="R5358" s="8"/>
      <c r="S5358" s="9"/>
      <c r="T5358" s="8"/>
      <c r="U5358" s="8"/>
      <c r="V5358" s="9"/>
      <c r="W5358" s="8"/>
      <c r="X5358" s="8"/>
      <c r="Y5358" s="9"/>
      <c r="Z5358" s="8"/>
      <c r="AA5358" s="8"/>
      <c r="AB5358" s="9"/>
      <c r="AC5358" s="8"/>
      <c r="AD5358" s="8"/>
      <c r="AE5358" s="9"/>
      <c r="AF5358" s="8"/>
      <c r="AG5358" s="8"/>
      <c r="AH5358" s="9"/>
      <c r="AI5358" s="13"/>
      <c r="AJ5358" s="8"/>
      <c r="AK5358" s="8"/>
      <c r="AL5358" s="8"/>
      <c r="AM5358" s="3"/>
    </row>
    <row r="5359" spans="1:39" s="10" customFormat="1" ht="18.95" customHeight="1" x14ac:dyDescent="0.25">
      <c r="A5359" s="8"/>
      <c r="B5359" s="8"/>
      <c r="C5359" s="8"/>
      <c r="D5359" s="9"/>
      <c r="E5359" s="8"/>
      <c r="F5359" s="8"/>
      <c r="G5359" s="9"/>
      <c r="H5359" s="8"/>
      <c r="I5359" s="8"/>
      <c r="J5359" s="9"/>
      <c r="K5359" s="8"/>
      <c r="L5359" s="8"/>
      <c r="M5359" s="9"/>
      <c r="N5359" s="8"/>
      <c r="O5359" s="8"/>
      <c r="P5359" s="9"/>
      <c r="Q5359" s="8"/>
      <c r="R5359" s="8"/>
      <c r="S5359" s="9"/>
      <c r="T5359" s="8"/>
      <c r="U5359" s="8"/>
      <c r="V5359" s="9"/>
      <c r="W5359" s="8"/>
      <c r="X5359" s="8"/>
      <c r="Y5359" s="9"/>
      <c r="Z5359" s="8"/>
      <c r="AA5359" s="8"/>
      <c r="AB5359" s="9"/>
      <c r="AC5359" s="8"/>
      <c r="AD5359" s="8"/>
      <c r="AE5359" s="9"/>
      <c r="AF5359" s="8"/>
      <c r="AG5359" s="8"/>
      <c r="AH5359" s="9"/>
      <c r="AI5359" s="13"/>
      <c r="AJ5359" s="8"/>
      <c r="AK5359" s="8"/>
      <c r="AL5359" s="8"/>
      <c r="AM5359" s="3"/>
    </row>
    <row r="5360" spans="1:39" s="10" customFormat="1" ht="18.95" customHeight="1" x14ac:dyDescent="0.25">
      <c r="A5360" s="8"/>
      <c r="B5360" s="8"/>
      <c r="C5360" s="8"/>
      <c r="D5360" s="9"/>
      <c r="E5360" s="8"/>
      <c r="F5360" s="8"/>
      <c r="G5360" s="9"/>
      <c r="H5360" s="8"/>
      <c r="I5360" s="8"/>
      <c r="J5360" s="9"/>
      <c r="K5360" s="8"/>
      <c r="L5360" s="8"/>
      <c r="M5360" s="9"/>
      <c r="N5360" s="8"/>
      <c r="O5360" s="8"/>
      <c r="P5360" s="9"/>
      <c r="Q5360" s="8"/>
      <c r="R5360" s="8"/>
      <c r="S5360" s="9"/>
      <c r="T5360" s="8"/>
      <c r="U5360" s="8"/>
      <c r="V5360" s="9"/>
      <c r="W5360" s="8"/>
      <c r="X5360" s="8"/>
      <c r="Y5360" s="9"/>
      <c r="Z5360" s="8"/>
      <c r="AA5360" s="8"/>
      <c r="AB5360" s="9"/>
      <c r="AC5360" s="8"/>
      <c r="AD5360" s="8"/>
      <c r="AE5360" s="9"/>
      <c r="AF5360" s="8"/>
      <c r="AG5360" s="8"/>
      <c r="AH5360" s="9"/>
      <c r="AI5360" s="13"/>
      <c r="AJ5360" s="8"/>
      <c r="AK5360" s="8"/>
      <c r="AL5360" s="8"/>
      <c r="AM5360" s="3"/>
    </row>
    <row r="5361" spans="1:39" s="10" customFormat="1" ht="18.95" customHeight="1" x14ac:dyDescent="0.25">
      <c r="A5361" s="8"/>
      <c r="B5361" s="8"/>
      <c r="C5361" s="8"/>
      <c r="D5361" s="9"/>
      <c r="E5361" s="8"/>
      <c r="F5361" s="8"/>
      <c r="G5361" s="9"/>
      <c r="H5361" s="8"/>
      <c r="I5361" s="8"/>
      <c r="J5361" s="9"/>
      <c r="K5361" s="8"/>
      <c r="L5361" s="8"/>
      <c r="M5361" s="9"/>
      <c r="N5361" s="8"/>
      <c r="O5361" s="8"/>
      <c r="P5361" s="9"/>
      <c r="Q5361" s="8"/>
      <c r="R5361" s="8"/>
      <c r="S5361" s="9"/>
      <c r="T5361" s="8"/>
      <c r="U5361" s="8"/>
      <c r="V5361" s="9"/>
      <c r="W5361" s="8"/>
      <c r="X5361" s="8"/>
      <c r="Y5361" s="9"/>
      <c r="Z5361" s="8"/>
      <c r="AA5361" s="8"/>
      <c r="AB5361" s="9"/>
      <c r="AC5361" s="8"/>
      <c r="AD5361" s="8"/>
      <c r="AE5361" s="9"/>
      <c r="AF5361" s="8"/>
      <c r="AG5361" s="8"/>
      <c r="AH5361" s="9"/>
      <c r="AI5361" s="13"/>
      <c r="AJ5361" s="8"/>
      <c r="AK5361" s="8"/>
      <c r="AL5361" s="8"/>
      <c r="AM5361" s="3"/>
    </row>
    <row r="5362" spans="1:39" s="10" customFormat="1" ht="18.95" customHeight="1" x14ac:dyDescent="0.25">
      <c r="A5362" s="8"/>
      <c r="B5362" s="8"/>
      <c r="C5362" s="8"/>
      <c r="D5362" s="9"/>
      <c r="E5362" s="8"/>
      <c r="F5362" s="8"/>
      <c r="G5362" s="9"/>
      <c r="H5362" s="8"/>
      <c r="I5362" s="8"/>
      <c r="J5362" s="9"/>
      <c r="K5362" s="8"/>
      <c r="L5362" s="8"/>
      <c r="M5362" s="9"/>
      <c r="N5362" s="8"/>
      <c r="O5362" s="8"/>
      <c r="P5362" s="9"/>
      <c r="Q5362" s="8"/>
      <c r="R5362" s="8"/>
      <c r="S5362" s="9"/>
      <c r="T5362" s="8"/>
      <c r="U5362" s="8"/>
      <c r="V5362" s="9"/>
      <c r="W5362" s="8"/>
      <c r="X5362" s="8"/>
      <c r="Y5362" s="9"/>
      <c r="Z5362" s="8"/>
      <c r="AA5362" s="8"/>
      <c r="AB5362" s="9"/>
      <c r="AC5362" s="8"/>
      <c r="AD5362" s="8"/>
      <c r="AE5362" s="9"/>
      <c r="AF5362" s="8"/>
      <c r="AG5362" s="8"/>
      <c r="AH5362" s="9"/>
      <c r="AI5362" s="13"/>
      <c r="AJ5362" s="8"/>
      <c r="AK5362" s="8"/>
      <c r="AL5362" s="8"/>
      <c r="AM5362" s="3"/>
    </row>
    <row r="5363" spans="1:39" s="10" customFormat="1" ht="18.95" customHeight="1" x14ac:dyDescent="0.25">
      <c r="A5363" s="8"/>
      <c r="B5363" s="8"/>
      <c r="C5363" s="8"/>
      <c r="D5363" s="9"/>
      <c r="E5363" s="8"/>
      <c r="F5363" s="8"/>
      <c r="G5363" s="9"/>
      <c r="H5363" s="8"/>
      <c r="I5363" s="8"/>
      <c r="J5363" s="9"/>
      <c r="K5363" s="8"/>
      <c r="L5363" s="8"/>
      <c r="M5363" s="9"/>
      <c r="N5363" s="8"/>
      <c r="O5363" s="8"/>
      <c r="P5363" s="9"/>
      <c r="Q5363" s="8"/>
      <c r="R5363" s="8"/>
      <c r="S5363" s="9"/>
      <c r="T5363" s="8"/>
      <c r="U5363" s="8"/>
      <c r="V5363" s="9"/>
      <c r="W5363" s="8"/>
      <c r="X5363" s="8"/>
      <c r="Y5363" s="9"/>
      <c r="Z5363" s="8"/>
      <c r="AA5363" s="8"/>
      <c r="AB5363" s="9"/>
      <c r="AC5363" s="8"/>
      <c r="AD5363" s="8"/>
      <c r="AE5363" s="9"/>
      <c r="AF5363" s="8"/>
      <c r="AG5363" s="8"/>
      <c r="AH5363" s="9"/>
      <c r="AI5363" s="13"/>
      <c r="AJ5363" s="8"/>
      <c r="AK5363" s="8"/>
      <c r="AL5363" s="8"/>
      <c r="AM5363" s="3"/>
    </row>
    <row r="5364" spans="1:39" s="10" customFormat="1" ht="18.95" customHeight="1" x14ac:dyDescent="0.25">
      <c r="A5364" s="8"/>
      <c r="B5364" s="8"/>
      <c r="C5364" s="8"/>
      <c r="D5364" s="9"/>
      <c r="E5364" s="8"/>
      <c r="F5364" s="8"/>
      <c r="G5364" s="9"/>
      <c r="H5364" s="8"/>
      <c r="I5364" s="8"/>
      <c r="J5364" s="9"/>
      <c r="K5364" s="8"/>
      <c r="L5364" s="8"/>
      <c r="M5364" s="9"/>
      <c r="N5364" s="8"/>
      <c r="O5364" s="8"/>
      <c r="P5364" s="9"/>
      <c r="Q5364" s="8"/>
      <c r="R5364" s="8"/>
      <c r="S5364" s="9"/>
      <c r="T5364" s="8"/>
      <c r="U5364" s="8"/>
      <c r="V5364" s="9"/>
      <c r="W5364" s="8"/>
      <c r="X5364" s="8"/>
      <c r="Y5364" s="9"/>
      <c r="Z5364" s="8"/>
      <c r="AA5364" s="8"/>
      <c r="AB5364" s="9"/>
      <c r="AC5364" s="8"/>
      <c r="AD5364" s="8"/>
      <c r="AE5364" s="9"/>
      <c r="AF5364" s="8"/>
      <c r="AG5364" s="8"/>
      <c r="AH5364" s="9"/>
      <c r="AI5364" s="13"/>
      <c r="AJ5364" s="8"/>
      <c r="AK5364" s="8"/>
      <c r="AL5364" s="8"/>
      <c r="AM5364" s="3"/>
    </row>
    <row r="5365" spans="1:39" s="10" customFormat="1" ht="18.95" customHeight="1" x14ac:dyDescent="0.25">
      <c r="A5365" s="8"/>
      <c r="B5365" s="8"/>
      <c r="C5365" s="8"/>
      <c r="D5365" s="9"/>
      <c r="E5365" s="8"/>
      <c r="F5365" s="8"/>
      <c r="G5365" s="9"/>
      <c r="H5365" s="8"/>
      <c r="I5365" s="8"/>
      <c r="J5365" s="9"/>
      <c r="K5365" s="8"/>
      <c r="L5365" s="8"/>
      <c r="M5365" s="9"/>
      <c r="N5365" s="8"/>
      <c r="O5365" s="8"/>
      <c r="P5365" s="9"/>
      <c r="Q5365" s="8"/>
      <c r="R5365" s="8"/>
      <c r="S5365" s="9"/>
      <c r="T5365" s="8"/>
      <c r="U5365" s="8"/>
      <c r="V5365" s="9"/>
      <c r="W5365" s="8"/>
      <c r="X5365" s="8"/>
      <c r="Y5365" s="9"/>
      <c r="Z5365" s="8"/>
      <c r="AA5365" s="8"/>
      <c r="AB5365" s="9"/>
      <c r="AC5365" s="8"/>
      <c r="AD5365" s="8"/>
      <c r="AE5365" s="9"/>
      <c r="AF5365" s="8"/>
      <c r="AG5365" s="8"/>
      <c r="AH5365" s="9"/>
      <c r="AI5365" s="13"/>
      <c r="AJ5365" s="8"/>
      <c r="AK5365" s="8"/>
      <c r="AL5365" s="8"/>
      <c r="AM5365" s="3"/>
    </row>
    <row r="5366" spans="1:39" s="10" customFormat="1" ht="18.95" customHeight="1" x14ac:dyDescent="0.25">
      <c r="A5366" s="8"/>
      <c r="B5366" s="8"/>
      <c r="C5366" s="8"/>
      <c r="D5366" s="9"/>
      <c r="E5366" s="8"/>
      <c r="F5366" s="8"/>
      <c r="G5366" s="9"/>
      <c r="H5366" s="8"/>
      <c r="I5366" s="8"/>
      <c r="J5366" s="9"/>
      <c r="K5366" s="8"/>
      <c r="L5366" s="8"/>
      <c r="M5366" s="9"/>
      <c r="N5366" s="8"/>
      <c r="O5366" s="8"/>
      <c r="P5366" s="9"/>
      <c r="Q5366" s="8"/>
      <c r="R5366" s="8"/>
      <c r="S5366" s="9"/>
      <c r="T5366" s="8"/>
      <c r="U5366" s="8"/>
      <c r="V5366" s="9"/>
      <c r="W5366" s="8"/>
      <c r="X5366" s="8"/>
      <c r="Y5366" s="9"/>
      <c r="Z5366" s="8"/>
      <c r="AA5366" s="8"/>
      <c r="AB5366" s="9"/>
      <c r="AC5366" s="8"/>
      <c r="AD5366" s="8"/>
      <c r="AE5366" s="9"/>
      <c r="AF5366" s="8"/>
      <c r="AG5366" s="8"/>
      <c r="AH5366" s="9"/>
      <c r="AI5366" s="13"/>
      <c r="AJ5366" s="8"/>
      <c r="AK5366" s="8"/>
      <c r="AL5366" s="8"/>
      <c r="AM5366" s="3"/>
    </row>
    <row r="5367" spans="1:39" s="10" customFormat="1" ht="18.95" customHeight="1" x14ac:dyDescent="0.25">
      <c r="A5367" s="8"/>
      <c r="B5367" s="8"/>
      <c r="C5367" s="8"/>
      <c r="D5367" s="9"/>
      <c r="E5367" s="8"/>
      <c r="F5367" s="8"/>
      <c r="G5367" s="9"/>
      <c r="H5367" s="8"/>
      <c r="I5367" s="8"/>
      <c r="J5367" s="9"/>
      <c r="K5367" s="8"/>
      <c r="L5367" s="8"/>
      <c r="M5367" s="9"/>
      <c r="N5367" s="8"/>
      <c r="O5367" s="8"/>
      <c r="P5367" s="9"/>
      <c r="Q5367" s="8"/>
      <c r="R5367" s="8"/>
      <c r="S5367" s="9"/>
      <c r="T5367" s="8"/>
      <c r="U5367" s="8"/>
      <c r="V5367" s="9"/>
      <c r="W5367" s="8"/>
      <c r="X5367" s="8"/>
      <c r="Y5367" s="9"/>
      <c r="Z5367" s="8"/>
      <c r="AA5367" s="8"/>
      <c r="AB5367" s="9"/>
      <c r="AC5367" s="8"/>
      <c r="AD5367" s="8"/>
      <c r="AE5367" s="9"/>
      <c r="AF5367" s="8"/>
      <c r="AG5367" s="8"/>
      <c r="AH5367" s="9"/>
      <c r="AI5367" s="13"/>
      <c r="AJ5367" s="8"/>
      <c r="AK5367" s="8"/>
      <c r="AL5367" s="8"/>
      <c r="AM5367" s="3"/>
    </row>
    <row r="5368" spans="1:39" s="10" customFormat="1" ht="18.95" customHeight="1" x14ac:dyDescent="0.25">
      <c r="A5368" s="8"/>
      <c r="B5368" s="8"/>
      <c r="C5368" s="8"/>
      <c r="D5368" s="9"/>
      <c r="E5368" s="8"/>
      <c r="F5368" s="8"/>
      <c r="G5368" s="9"/>
      <c r="H5368" s="8"/>
      <c r="I5368" s="8"/>
      <c r="J5368" s="9"/>
      <c r="K5368" s="8"/>
      <c r="L5368" s="8"/>
      <c r="M5368" s="9"/>
      <c r="N5368" s="8"/>
      <c r="O5368" s="8"/>
      <c r="P5368" s="9"/>
      <c r="Q5368" s="8"/>
      <c r="R5368" s="8"/>
      <c r="S5368" s="9"/>
      <c r="T5368" s="8"/>
      <c r="U5368" s="8"/>
      <c r="V5368" s="9"/>
      <c r="W5368" s="8"/>
      <c r="X5368" s="8"/>
      <c r="Y5368" s="9"/>
      <c r="Z5368" s="8"/>
      <c r="AA5368" s="8"/>
      <c r="AB5368" s="9"/>
      <c r="AC5368" s="8"/>
      <c r="AD5368" s="8"/>
      <c r="AE5368" s="9"/>
      <c r="AF5368" s="8"/>
      <c r="AG5368" s="8"/>
      <c r="AH5368" s="9"/>
      <c r="AI5368" s="13"/>
      <c r="AJ5368" s="8"/>
      <c r="AK5368" s="8"/>
      <c r="AL5368" s="8"/>
      <c r="AM5368" s="3"/>
    </row>
    <row r="5369" spans="1:39" s="10" customFormat="1" ht="18.95" customHeight="1" x14ac:dyDescent="0.25">
      <c r="A5369" s="8"/>
      <c r="B5369" s="8"/>
      <c r="C5369" s="8"/>
      <c r="D5369" s="9"/>
      <c r="E5369" s="8"/>
      <c r="F5369" s="8"/>
      <c r="G5369" s="9"/>
      <c r="H5369" s="8"/>
      <c r="I5369" s="8"/>
      <c r="J5369" s="9"/>
      <c r="K5369" s="8"/>
      <c r="L5369" s="8"/>
      <c r="M5369" s="9"/>
      <c r="N5369" s="8"/>
      <c r="O5369" s="8"/>
      <c r="P5369" s="9"/>
      <c r="Q5369" s="8"/>
      <c r="R5369" s="8"/>
      <c r="S5369" s="9"/>
      <c r="T5369" s="8"/>
      <c r="U5369" s="8"/>
      <c r="V5369" s="9"/>
      <c r="W5369" s="8"/>
      <c r="X5369" s="8"/>
      <c r="Y5369" s="9"/>
      <c r="Z5369" s="8"/>
      <c r="AA5369" s="8"/>
      <c r="AB5369" s="9"/>
      <c r="AC5369" s="8"/>
      <c r="AD5369" s="8"/>
      <c r="AE5369" s="9"/>
      <c r="AF5369" s="8"/>
      <c r="AG5369" s="8"/>
      <c r="AH5369" s="9"/>
      <c r="AI5369" s="13"/>
      <c r="AJ5369" s="8"/>
      <c r="AK5369" s="8"/>
      <c r="AL5369" s="8"/>
      <c r="AM5369" s="3"/>
    </row>
    <row r="5370" spans="1:39" s="10" customFormat="1" ht="18.95" customHeight="1" x14ac:dyDescent="0.25">
      <c r="A5370" s="8"/>
      <c r="B5370" s="8"/>
      <c r="C5370" s="8"/>
      <c r="D5370" s="9"/>
      <c r="E5370" s="8"/>
      <c r="F5370" s="8"/>
      <c r="G5370" s="9"/>
      <c r="H5370" s="8"/>
      <c r="I5370" s="8"/>
      <c r="J5370" s="9"/>
      <c r="K5370" s="8"/>
      <c r="L5370" s="8"/>
      <c r="M5370" s="9"/>
      <c r="N5370" s="8"/>
      <c r="O5370" s="8"/>
      <c r="P5370" s="9"/>
      <c r="Q5370" s="8"/>
      <c r="R5370" s="8"/>
      <c r="S5370" s="9"/>
      <c r="T5370" s="8"/>
      <c r="U5370" s="8"/>
      <c r="V5370" s="9"/>
      <c r="W5370" s="8"/>
      <c r="X5370" s="8"/>
      <c r="Y5370" s="9"/>
      <c r="Z5370" s="8"/>
      <c r="AA5370" s="8"/>
      <c r="AB5370" s="9"/>
      <c r="AC5370" s="8"/>
      <c r="AD5370" s="8"/>
      <c r="AE5370" s="9"/>
      <c r="AF5370" s="8"/>
      <c r="AG5370" s="8"/>
      <c r="AH5370" s="9"/>
      <c r="AI5370" s="13"/>
      <c r="AJ5370" s="8"/>
      <c r="AK5370" s="8"/>
      <c r="AL5370" s="8"/>
      <c r="AM5370" s="3"/>
    </row>
    <row r="5371" spans="1:39" s="10" customFormat="1" ht="18.95" customHeight="1" x14ac:dyDescent="0.25">
      <c r="A5371" s="8"/>
      <c r="B5371" s="8"/>
      <c r="C5371" s="8"/>
      <c r="D5371" s="9"/>
      <c r="E5371" s="8"/>
      <c r="F5371" s="8"/>
      <c r="G5371" s="9"/>
      <c r="H5371" s="8"/>
      <c r="I5371" s="8"/>
      <c r="J5371" s="9"/>
      <c r="K5371" s="8"/>
      <c r="L5371" s="8"/>
      <c r="M5371" s="9"/>
      <c r="N5371" s="8"/>
      <c r="O5371" s="8"/>
      <c r="P5371" s="9"/>
      <c r="Q5371" s="8"/>
      <c r="R5371" s="8"/>
      <c r="S5371" s="9"/>
      <c r="T5371" s="8"/>
      <c r="U5371" s="8"/>
      <c r="V5371" s="9"/>
      <c r="W5371" s="8"/>
      <c r="X5371" s="8"/>
      <c r="Y5371" s="9"/>
      <c r="Z5371" s="8"/>
      <c r="AA5371" s="8"/>
      <c r="AB5371" s="9"/>
      <c r="AC5371" s="8"/>
      <c r="AD5371" s="8"/>
      <c r="AE5371" s="9"/>
      <c r="AF5371" s="8"/>
      <c r="AG5371" s="8"/>
      <c r="AH5371" s="9"/>
      <c r="AI5371" s="13"/>
      <c r="AJ5371" s="8"/>
      <c r="AK5371" s="8"/>
      <c r="AL5371" s="8"/>
      <c r="AM5371" s="3"/>
    </row>
    <row r="5372" spans="1:39" s="10" customFormat="1" ht="18.95" customHeight="1" x14ac:dyDescent="0.25">
      <c r="A5372" s="8"/>
      <c r="B5372" s="8"/>
      <c r="C5372" s="8"/>
      <c r="D5372" s="9"/>
      <c r="E5372" s="8"/>
      <c r="F5372" s="8"/>
      <c r="G5372" s="9"/>
      <c r="H5372" s="8"/>
      <c r="I5372" s="8"/>
      <c r="J5372" s="9"/>
      <c r="K5372" s="8"/>
      <c r="L5372" s="8"/>
      <c r="M5372" s="9"/>
      <c r="N5372" s="8"/>
      <c r="O5372" s="8"/>
      <c r="P5372" s="9"/>
      <c r="Q5372" s="8"/>
      <c r="R5372" s="8"/>
      <c r="S5372" s="9"/>
      <c r="T5372" s="8"/>
      <c r="U5372" s="8"/>
      <c r="V5372" s="9"/>
      <c r="W5372" s="8"/>
      <c r="X5372" s="8"/>
      <c r="Y5372" s="9"/>
      <c r="Z5372" s="8"/>
      <c r="AA5372" s="8"/>
      <c r="AB5372" s="9"/>
      <c r="AC5372" s="8"/>
      <c r="AD5372" s="8"/>
      <c r="AE5372" s="9"/>
      <c r="AF5372" s="8"/>
      <c r="AG5372" s="8"/>
      <c r="AH5372" s="9"/>
      <c r="AI5372" s="13"/>
      <c r="AJ5372" s="8"/>
      <c r="AK5372" s="8"/>
      <c r="AL5372" s="8"/>
      <c r="AM5372" s="3"/>
    </row>
    <row r="5373" spans="1:39" s="10" customFormat="1" ht="18.95" customHeight="1" x14ac:dyDescent="0.25">
      <c r="A5373" s="8"/>
      <c r="B5373" s="8"/>
      <c r="C5373" s="8"/>
      <c r="D5373" s="9"/>
      <c r="E5373" s="8"/>
      <c r="F5373" s="8"/>
      <c r="G5373" s="9"/>
      <c r="H5373" s="8"/>
      <c r="I5373" s="8"/>
      <c r="J5373" s="9"/>
      <c r="K5373" s="8"/>
      <c r="L5373" s="8"/>
      <c r="M5373" s="9"/>
      <c r="N5373" s="8"/>
      <c r="O5373" s="8"/>
      <c r="P5373" s="9"/>
      <c r="Q5373" s="8"/>
      <c r="R5373" s="8"/>
      <c r="S5373" s="9"/>
      <c r="T5373" s="8"/>
      <c r="U5373" s="8"/>
      <c r="V5373" s="9"/>
      <c r="W5373" s="8"/>
      <c r="X5373" s="8"/>
      <c r="Y5373" s="9"/>
      <c r="Z5373" s="8"/>
      <c r="AA5373" s="8"/>
      <c r="AB5373" s="9"/>
      <c r="AC5373" s="8"/>
      <c r="AD5373" s="8"/>
      <c r="AE5373" s="9"/>
      <c r="AF5373" s="8"/>
      <c r="AG5373" s="8"/>
      <c r="AH5373" s="9"/>
      <c r="AI5373" s="13"/>
      <c r="AJ5373" s="8"/>
      <c r="AK5373" s="8"/>
      <c r="AL5373" s="8"/>
      <c r="AM5373" s="3"/>
    </row>
    <row r="5374" spans="1:39" s="10" customFormat="1" ht="18.95" customHeight="1" x14ac:dyDescent="0.25">
      <c r="A5374" s="8"/>
      <c r="B5374" s="8"/>
      <c r="C5374" s="8"/>
      <c r="D5374" s="9"/>
      <c r="E5374" s="8"/>
      <c r="F5374" s="8"/>
      <c r="G5374" s="9"/>
      <c r="H5374" s="8"/>
      <c r="I5374" s="8"/>
      <c r="J5374" s="9"/>
      <c r="K5374" s="8"/>
      <c r="L5374" s="8"/>
      <c r="M5374" s="9"/>
      <c r="N5374" s="8"/>
      <c r="O5374" s="8"/>
      <c r="P5374" s="9"/>
      <c r="Q5374" s="8"/>
      <c r="R5374" s="8"/>
      <c r="S5374" s="9"/>
      <c r="T5374" s="8"/>
      <c r="U5374" s="8"/>
      <c r="V5374" s="9"/>
      <c r="W5374" s="8"/>
      <c r="X5374" s="8"/>
      <c r="Y5374" s="9"/>
      <c r="Z5374" s="8"/>
      <c r="AA5374" s="8"/>
      <c r="AB5374" s="9"/>
      <c r="AC5374" s="8"/>
      <c r="AD5374" s="8"/>
      <c r="AE5374" s="9"/>
      <c r="AF5374" s="8"/>
      <c r="AG5374" s="8"/>
      <c r="AH5374" s="9"/>
      <c r="AI5374" s="13"/>
      <c r="AJ5374" s="8"/>
      <c r="AK5374" s="8"/>
      <c r="AL5374" s="8"/>
      <c r="AM5374" s="3"/>
    </row>
    <row r="5375" spans="1:39" s="10" customFormat="1" ht="18.95" customHeight="1" x14ac:dyDescent="0.25">
      <c r="A5375" s="8"/>
      <c r="B5375" s="8"/>
      <c r="C5375" s="8"/>
      <c r="D5375" s="9"/>
      <c r="E5375" s="8"/>
      <c r="F5375" s="8"/>
      <c r="G5375" s="9"/>
      <c r="H5375" s="8"/>
      <c r="I5375" s="8"/>
      <c r="J5375" s="9"/>
      <c r="K5375" s="8"/>
      <c r="L5375" s="8"/>
      <c r="M5375" s="9"/>
      <c r="N5375" s="8"/>
      <c r="O5375" s="8"/>
      <c r="P5375" s="9"/>
      <c r="Q5375" s="8"/>
      <c r="R5375" s="8"/>
      <c r="S5375" s="9"/>
      <c r="T5375" s="8"/>
      <c r="U5375" s="8"/>
      <c r="V5375" s="9"/>
      <c r="W5375" s="8"/>
      <c r="X5375" s="8"/>
      <c r="Y5375" s="9"/>
      <c r="Z5375" s="8"/>
      <c r="AA5375" s="8"/>
      <c r="AB5375" s="9"/>
      <c r="AC5375" s="8"/>
      <c r="AD5375" s="8"/>
      <c r="AE5375" s="9"/>
      <c r="AF5375" s="8"/>
      <c r="AG5375" s="8"/>
      <c r="AH5375" s="9"/>
      <c r="AI5375" s="13"/>
      <c r="AJ5375" s="8"/>
      <c r="AK5375" s="8"/>
      <c r="AL5375" s="8"/>
      <c r="AM5375" s="3"/>
    </row>
    <row r="5376" spans="1:39" s="10" customFormat="1" ht="18.95" customHeight="1" x14ac:dyDescent="0.25">
      <c r="A5376" s="8"/>
      <c r="B5376" s="8"/>
      <c r="C5376" s="8"/>
      <c r="D5376" s="9"/>
      <c r="E5376" s="8"/>
      <c r="F5376" s="8"/>
      <c r="G5376" s="9"/>
      <c r="H5376" s="8"/>
      <c r="I5376" s="8"/>
      <c r="J5376" s="9"/>
      <c r="K5376" s="8"/>
      <c r="L5376" s="8"/>
      <c r="M5376" s="9"/>
      <c r="N5376" s="8"/>
      <c r="O5376" s="8"/>
      <c r="P5376" s="9"/>
      <c r="Q5376" s="8"/>
      <c r="R5376" s="8"/>
      <c r="S5376" s="9"/>
      <c r="T5376" s="8"/>
      <c r="U5376" s="8"/>
      <c r="V5376" s="9"/>
      <c r="W5376" s="8"/>
      <c r="X5376" s="8"/>
      <c r="Y5376" s="9"/>
      <c r="Z5376" s="8"/>
      <c r="AA5376" s="8"/>
      <c r="AB5376" s="9"/>
      <c r="AC5376" s="8"/>
      <c r="AD5376" s="8"/>
      <c r="AE5376" s="9"/>
      <c r="AF5376" s="8"/>
      <c r="AG5376" s="8"/>
      <c r="AH5376" s="9"/>
      <c r="AI5376" s="13"/>
      <c r="AJ5376" s="8"/>
      <c r="AK5376" s="8"/>
      <c r="AL5376" s="8"/>
      <c r="AM5376" s="3"/>
    </row>
    <row r="5377" spans="1:39" s="10" customFormat="1" ht="18.95" customHeight="1" x14ac:dyDescent="0.25">
      <c r="A5377" s="8"/>
      <c r="B5377" s="8"/>
      <c r="C5377" s="8"/>
      <c r="D5377" s="9"/>
      <c r="E5377" s="8"/>
      <c r="F5377" s="8"/>
      <c r="G5377" s="9"/>
      <c r="H5377" s="8"/>
      <c r="I5377" s="8"/>
      <c r="J5377" s="9"/>
      <c r="K5377" s="8"/>
      <c r="L5377" s="8"/>
      <c r="M5377" s="9"/>
      <c r="N5377" s="8"/>
      <c r="O5377" s="8"/>
      <c r="P5377" s="9"/>
      <c r="Q5377" s="8"/>
      <c r="R5377" s="8"/>
      <c r="S5377" s="9"/>
      <c r="T5377" s="8"/>
      <c r="U5377" s="8"/>
      <c r="V5377" s="9"/>
      <c r="W5377" s="8"/>
      <c r="X5377" s="8"/>
      <c r="Y5377" s="9"/>
      <c r="Z5377" s="8"/>
      <c r="AA5377" s="8"/>
      <c r="AB5377" s="9"/>
      <c r="AC5377" s="8"/>
      <c r="AD5377" s="8"/>
      <c r="AE5377" s="9"/>
      <c r="AF5377" s="8"/>
      <c r="AG5377" s="8"/>
      <c r="AH5377" s="9"/>
      <c r="AI5377" s="13"/>
      <c r="AJ5377" s="8"/>
      <c r="AK5377" s="8"/>
      <c r="AL5377" s="8"/>
      <c r="AM5377" s="3"/>
    </row>
    <row r="5378" spans="1:39" s="10" customFormat="1" ht="18.95" customHeight="1" x14ac:dyDescent="0.25">
      <c r="A5378" s="8"/>
      <c r="B5378" s="8"/>
      <c r="C5378" s="8"/>
      <c r="D5378" s="9"/>
      <c r="E5378" s="8"/>
      <c r="F5378" s="8"/>
      <c r="G5378" s="9"/>
      <c r="H5378" s="8"/>
      <c r="I5378" s="8"/>
      <c r="J5378" s="9"/>
      <c r="K5378" s="8"/>
      <c r="L5378" s="8"/>
      <c r="M5378" s="9"/>
      <c r="N5378" s="8"/>
      <c r="O5378" s="8"/>
      <c r="P5378" s="9"/>
      <c r="Q5378" s="8"/>
      <c r="R5378" s="8"/>
      <c r="S5378" s="9"/>
      <c r="T5378" s="8"/>
      <c r="U5378" s="8"/>
      <c r="V5378" s="9"/>
      <c r="W5378" s="8"/>
      <c r="X5378" s="8"/>
      <c r="Y5378" s="9"/>
      <c r="Z5378" s="8"/>
      <c r="AA5378" s="8"/>
      <c r="AB5378" s="9"/>
      <c r="AC5378" s="8"/>
      <c r="AD5378" s="8"/>
      <c r="AE5378" s="9"/>
      <c r="AF5378" s="8"/>
      <c r="AG5378" s="8"/>
      <c r="AH5378" s="9"/>
      <c r="AI5378" s="13"/>
      <c r="AJ5378" s="8"/>
      <c r="AK5378" s="8"/>
      <c r="AL5378" s="8"/>
      <c r="AM5378" s="3"/>
    </row>
    <row r="5379" spans="1:39" s="10" customFormat="1" ht="18.95" customHeight="1" x14ac:dyDescent="0.25">
      <c r="A5379" s="8"/>
      <c r="B5379" s="8"/>
      <c r="C5379" s="8"/>
      <c r="D5379" s="9"/>
      <c r="E5379" s="8"/>
      <c r="F5379" s="8"/>
      <c r="G5379" s="9"/>
      <c r="H5379" s="8"/>
      <c r="I5379" s="8"/>
      <c r="J5379" s="9"/>
      <c r="K5379" s="8"/>
      <c r="L5379" s="8"/>
      <c r="M5379" s="9"/>
      <c r="N5379" s="8"/>
      <c r="O5379" s="8"/>
      <c r="P5379" s="9"/>
      <c r="Q5379" s="8"/>
      <c r="R5379" s="8"/>
      <c r="S5379" s="9"/>
      <c r="T5379" s="8"/>
      <c r="U5379" s="8"/>
      <c r="V5379" s="9"/>
      <c r="W5379" s="8"/>
      <c r="X5379" s="8"/>
      <c r="Y5379" s="9"/>
      <c r="Z5379" s="8"/>
      <c r="AA5379" s="8"/>
      <c r="AB5379" s="9"/>
      <c r="AC5379" s="8"/>
      <c r="AD5379" s="8"/>
      <c r="AE5379" s="9"/>
      <c r="AF5379" s="8"/>
      <c r="AG5379" s="8"/>
      <c r="AH5379" s="9"/>
      <c r="AI5379" s="13"/>
      <c r="AJ5379" s="8"/>
      <c r="AK5379" s="8"/>
      <c r="AL5379" s="8"/>
      <c r="AM5379" s="3"/>
    </row>
    <row r="5380" spans="1:39" s="10" customFormat="1" ht="18.95" customHeight="1" x14ac:dyDescent="0.25">
      <c r="A5380" s="8"/>
      <c r="B5380" s="8"/>
      <c r="C5380" s="8"/>
      <c r="D5380" s="9"/>
      <c r="E5380" s="8"/>
      <c r="F5380" s="8"/>
      <c r="G5380" s="9"/>
      <c r="H5380" s="8"/>
      <c r="I5380" s="8"/>
      <c r="J5380" s="9"/>
      <c r="K5380" s="8"/>
      <c r="L5380" s="8"/>
      <c r="M5380" s="9"/>
      <c r="N5380" s="8"/>
      <c r="O5380" s="8"/>
      <c r="P5380" s="9"/>
      <c r="Q5380" s="8"/>
      <c r="R5380" s="8"/>
      <c r="S5380" s="9"/>
      <c r="T5380" s="8"/>
      <c r="U5380" s="8"/>
      <c r="V5380" s="9"/>
      <c r="W5380" s="8"/>
      <c r="X5380" s="8"/>
      <c r="Y5380" s="9"/>
      <c r="Z5380" s="8"/>
      <c r="AA5380" s="8"/>
      <c r="AB5380" s="9"/>
      <c r="AC5380" s="8"/>
      <c r="AD5380" s="8"/>
      <c r="AE5380" s="9"/>
      <c r="AF5380" s="8"/>
      <c r="AG5380" s="8"/>
      <c r="AH5380" s="9"/>
      <c r="AI5380" s="13"/>
      <c r="AJ5380" s="8"/>
      <c r="AK5380" s="8"/>
      <c r="AL5380" s="8"/>
      <c r="AM5380" s="3"/>
    </row>
    <row r="5381" spans="1:39" s="10" customFormat="1" ht="18.95" customHeight="1" x14ac:dyDescent="0.25">
      <c r="A5381" s="8"/>
      <c r="B5381" s="8"/>
      <c r="C5381" s="8"/>
      <c r="D5381" s="9"/>
      <c r="E5381" s="8"/>
      <c r="F5381" s="8"/>
      <c r="G5381" s="9"/>
      <c r="H5381" s="8"/>
      <c r="I5381" s="8"/>
      <c r="J5381" s="9"/>
      <c r="K5381" s="8"/>
      <c r="L5381" s="8"/>
      <c r="M5381" s="9"/>
      <c r="N5381" s="8"/>
      <c r="O5381" s="8"/>
      <c r="P5381" s="9"/>
      <c r="Q5381" s="8"/>
      <c r="R5381" s="8"/>
      <c r="S5381" s="9"/>
      <c r="T5381" s="8"/>
      <c r="U5381" s="8"/>
      <c r="V5381" s="9"/>
      <c r="W5381" s="8"/>
      <c r="X5381" s="8"/>
      <c r="Y5381" s="9"/>
      <c r="Z5381" s="8"/>
      <c r="AA5381" s="8"/>
      <c r="AB5381" s="9"/>
      <c r="AC5381" s="8"/>
      <c r="AD5381" s="8"/>
      <c r="AE5381" s="9"/>
      <c r="AF5381" s="8"/>
      <c r="AG5381" s="8"/>
      <c r="AH5381" s="9"/>
      <c r="AI5381" s="13"/>
      <c r="AJ5381" s="8"/>
      <c r="AK5381" s="8"/>
      <c r="AL5381" s="8"/>
      <c r="AM5381" s="3"/>
    </row>
    <row r="5382" spans="1:39" s="10" customFormat="1" ht="18.95" customHeight="1" x14ac:dyDescent="0.25">
      <c r="A5382" s="8"/>
      <c r="B5382" s="8"/>
      <c r="C5382" s="8"/>
      <c r="D5382" s="9"/>
      <c r="E5382" s="8"/>
      <c r="F5382" s="8"/>
      <c r="G5382" s="9"/>
      <c r="H5382" s="8"/>
      <c r="I5382" s="8"/>
      <c r="J5382" s="9"/>
      <c r="K5382" s="8"/>
      <c r="L5382" s="8"/>
      <c r="M5382" s="9"/>
      <c r="N5382" s="8"/>
      <c r="O5382" s="8"/>
      <c r="P5382" s="9"/>
      <c r="Q5382" s="8"/>
      <c r="R5382" s="8"/>
      <c r="S5382" s="9"/>
      <c r="T5382" s="8"/>
      <c r="U5382" s="8"/>
      <c r="V5382" s="9"/>
      <c r="W5382" s="8"/>
      <c r="X5382" s="8"/>
      <c r="Y5382" s="9"/>
      <c r="Z5382" s="8"/>
      <c r="AA5382" s="8"/>
      <c r="AB5382" s="9"/>
      <c r="AC5382" s="8"/>
      <c r="AD5382" s="8"/>
      <c r="AE5382" s="9"/>
      <c r="AF5382" s="8"/>
      <c r="AG5382" s="8"/>
      <c r="AH5382" s="9"/>
      <c r="AI5382" s="13"/>
      <c r="AJ5382" s="8"/>
      <c r="AK5382" s="8"/>
      <c r="AL5382" s="8"/>
      <c r="AM5382" s="3"/>
    </row>
    <row r="5383" spans="1:39" s="10" customFormat="1" ht="18.95" customHeight="1" x14ac:dyDescent="0.25">
      <c r="A5383" s="8"/>
      <c r="B5383" s="8"/>
      <c r="C5383" s="8"/>
      <c r="D5383" s="9"/>
      <c r="E5383" s="8"/>
      <c r="F5383" s="8"/>
      <c r="G5383" s="9"/>
      <c r="H5383" s="8"/>
      <c r="I5383" s="8"/>
      <c r="J5383" s="9"/>
      <c r="K5383" s="8"/>
      <c r="L5383" s="8"/>
      <c r="M5383" s="9"/>
      <c r="N5383" s="8"/>
      <c r="O5383" s="8"/>
      <c r="P5383" s="9"/>
      <c r="Q5383" s="8"/>
      <c r="R5383" s="8"/>
      <c r="S5383" s="9"/>
      <c r="T5383" s="8"/>
      <c r="U5383" s="8"/>
      <c r="V5383" s="9"/>
      <c r="W5383" s="8"/>
      <c r="X5383" s="8"/>
      <c r="Y5383" s="9"/>
      <c r="Z5383" s="8"/>
      <c r="AA5383" s="8"/>
      <c r="AB5383" s="9"/>
      <c r="AC5383" s="8"/>
      <c r="AD5383" s="8"/>
      <c r="AE5383" s="9"/>
      <c r="AF5383" s="8"/>
      <c r="AG5383" s="8"/>
      <c r="AH5383" s="9"/>
      <c r="AI5383" s="13"/>
      <c r="AJ5383" s="8"/>
      <c r="AK5383" s="8"/>
      <c r="AL5383" s="8"/>
      <c r="AM5383" s="3"/>
    </row>
    <row r="5384" spans="1:39" s="10" customFormat="1" ht="18.95" customHeight="1" x14ac:dyDescent="0.25">
      <c r="A5384" s="8"/>
      <c r="B5384" s="8"/>
      <c r="C5384" s="8"/>
      <c r="D5384" s="9"/>
      <c r="E5384" s="8"/>
      <c r="F5384" s="8"/>
      <c r="G5384" s="9"/>
      <c r="H5384" s="8"/>
      <c r="I5384" s="8"/>
      <c r="J5384" s="9"/>
      <c r="K5384" s="8"/>
      <c r="L5384" s="8"/>
      <c r="M5384" s="9"/>
      <c r="N5384" s="8"/>
      <c r="O5384" s="8"/>
      <c r="P5384" s="9"/>
      <c r="Q5384" s="8"/>
      <c r="R5384" s="8"/>
      <c r="S5384" s="9"/>
      <c r="T5384" s="8"/>
      <c r="U5384" s="8"/>
      <c r="V5384" s="9"/>
      <c r="W5384" s="8"/>
      <c r="X5384" s="8"/>
      <c r="Y5384" s="9"/>
      <c r="Z5384" s="8"/>
      <c r="AA5384" s="8"/>
      <c r="AB5384" s="9"/>
      <c r="AC5384" s="8"/>
      <c r="AD5384" s="8"/>
      <c r="AE5384" s="9"/>
      <c r="AF5384" s="8"/>
      <c r="AG5384" s="8"/>
      <c r="AH5384" s="9"/>
      <c r="AI5384" s="13"/>
      <c r="AJ5384" s="8"/>
      <c r="AK5384" s="8"/>
      <c r="AL5384" s="8"/>
      <c r="AM5384" s="3"/>
    </row>
    <row r="5385" spans="1:39" s="10" customFormat="1" ht="18.95" customHeight="1" x14ac:dyDescent="0.25">
      <c r="A5385" s="8"/>
      <c r="B5385" s="8"/>
      <c r="C5385" s="8"/>
      <c r="D5385" s="9"/>
      <c r="E5385" s="8"/>
      <c r="F5385" s="8"/>
      <c r="G5385" s="9"/>
      <c r="H5385" s="8"/>
      <c r="I5385" s="8"/>
      <c r="J5385" s="9"/>
      <c r="K5385" s="8"/>
      <c r="L5385" s="8"/>
      <c r="M5385" s="9"/>
      <c r="N5385" s="8"/>
      <c r="O5385" s="8"/>
      <c r="P5385" s="9"/>
      <c r="Q5385" s="8"/>
      <c r="R5385" s="8"/>
      <c r="S5385" s="9"/>
      <c r="T5385" s="8"/>
      <c r="U5385" s="8"/>
      <c r="V5385" s="9"/>
      <c r="W5385" s="8"/>
      <c r="X5385" s="8"/>
      <c r="Y5385" s="9"/>
      <c r="Z5385" s="8"/>
      <c r="AA5385" s="8"/>
      <c r="AB5385" s="9"/>
      <c r="AC5385" s="8"/>
      <c r="AD5385" s="8"/>
      <c r="AE5385" s="9"/>
      <c r="AF5385" s="8"/>
      <c r="AG5385" s="8"/>
      <c r="AH5385" s="9"/>
      <c r="AI5385" s="13"/>
      <c r="AJ5385" s="8"/>
      <c r="AK5385" s="8"/>
      <c r="AL5385" s="8"/>
      <c r="AM5385" s="3"/>
    </row>
    <row r="5386" spans="1:39" s="10" customFormat="1" ht="18.95" customHeight="1" x14ac:dyDescent="0.25">
      <c r="A5386" s="8"/>
      <c r="B5386" s="8"/>
      <c r="C5386" s="8"/>
      <c r="D5386" s="9"/>
      <c r="E5386" s="8"/>
      <c r="F5386" s="8"/>
      <c r="G5386" s="9"/>
      <c r="H5386" s="8"/>
      <c r="I5386" s="8"/>
      <c r="J5386" s="9"/>
      <c r="K5386" s="8"/>
      <c r="L5386" s="8"/>
      <c r="M5386" s="9"/>
      <c r="N5386" s="8"/>
      <c r="O5386" s="8"/>
      <c r="P5386" s="9"/>
      <c r="Q5386" s="8"/>
      <c r="R5386" s="8"/>
      <c r="S5386" s="9"/>
      <c r="T5386" s="8"/>
      <c r="U5386" s="8"/>
      <c r="V5386" s="9"/>
      <c r="W5386" s="8"/>
      <c r="X5386" s="8"/>
      <c r="Y5386" s="9"/>
      <c r="Z5386" s="8"/>
      <c r="AA5386" s="8"/>
      <c r="AB5386" s="9"/>
      <c r="AC5386" s="8"/>
      <c r="AD5386" s="8"/>
      <c r="AE5386" s="9"/>
      <c r="AF5386" s="8"/>
      <c r="AG5386" s="8"/>
      <c r="AH5386" s="9"/>
      <c r="AI5386" s="13"/>
      <c r="AJ5386" s="8"/>
      <c r="AK5386" s="8"/>
      <c r="AL5386" s="8"/>
      <c r="AM5386" s="3"/>
    </row>
    <row r="5387" spans="1:39" s="10" customFormat="1" ht="18.95" customHeight="1" x14ac:dyDescent="0.25">
      <c r="A5387" s="8"/>
      <c r="B5387" s="8"/>
      <c r="C5387" s="8"/>
      <c r="D5387" s="9"/>
      <c r="E5387" s="8"/>
      <c r="F5387" s="8"/>
      <c r="G5387" s="9"/>
      <c r="H5387" s="8"/>
      <c r="I5387" s="8"/>
      <c r="J5387" s="9"/>
      <c r="K5387" s="8"/>
      <c r="L5387" s="8"/>
      <c r="M5387" s="9"/>
      <c r="N5387" s="8"/>
      <c r="O5387" s="8"/>
      <c r="P5387" s="9"/>
      <c r="Q5387" s="8"/>
      <c r="R5387" s="8"/>
      <c r="S5387" s="9"/>
      <c r="T5387" s="8"/>
      <c r="U5387" s="8"/>
      <c r="V5387" s="9"/>
      <c r="W5387" s="8"/>
      <c r="X5387" s="8"/>
      <c r="Y5387" s="9"/>
      <c r="Z5387" s="8"/>
      <c r="AA5387" s="8"/>
      <c r="AB5387" s="9"/>
      <c r="AC5387" s="8"/>
      <c r="AD5387" s="8"/>
      <c r="AE5387" s="9"/>
      <c r="AF5387" s="8"/>
      <c r="AG5387" s="8"/>
      <c r="AH5387" s="9"/>
      <c r="AI5387" s="13"/>
      <c r="AJ5387" s="8"/>
      <c r="AK5387" s="8"/>
      <c r="AL5387" s="8"/>
      <c r="AM5387" s="3"/>
    </row>
    <row r="5388" spans="1:39" s="10" customFormat="1" ht="18.95" customHeight="1" x14ac:dyDescent="0.25">
      <c r="A5388" s="8"/>
      <c r="B5388" s="8"/>
      <c r="C5388" s="8"/>
      <c r="D5388" s="9"/>
      <c r="E5388" s="8"/>
      <c r="F5388" s="8"/>
      <c r="G5388" s="9"/>
      <c r="H5388" s="8"/>
      <c r="I5388" s="8"/>
      <c r="J5388" s="9"/>
      <c r="K5388" s="8"/>
      <c r="L5388" s="8"/>
      <c r="M5388" s="9"/>
      <c r="N5388" s="8"/>
      <c r="O5388" s="8"/>
      <c r="P5388" s="9"/>
      <c r="Q5388" s="8"/>
      <c r="R5388" s="8"/>
      <c r="S5388" s="9"/>
      <c r="T5388" s="8"/>
      <c r="U5388" s="8"/>
      <c r="V5388" s="9"/>
      <c r="W5388" s="8"/>
      <c r="X5388" s="8"/>
      <c r="Y5388" s="9"/>
      <c r="Z5388" s="8"/>
      <c r="AA5388" s="8"/>
      <c r="AB5388" s="9"/>
      <c r="AC5388" s="8"/>
      <c r="AD5388" s="8"/>
      <c r="AE5388" s="9"/>
      <c r="AF5388" s="8"/>
      <c r="AG5388" s="8"/>
      <c r="AH5388" s="9"/>
      <c r="AI5388" s="13"/>
      <c r="AJ5388" s="8"/>
      <c r="AK5388" s="8"/>
      <c r="AL5388" s="8"/>
      <c r="AM5388" s="3"/>
    </row>
    <row r="5389" spans="1:39" s="10" customFormat="1" ht="18.95" customHeight="1" x14ac:dyDescent="0.25">
      <c r="A5389" s="8"/>
      <c r="B5389" s="8"/>
      <c r="C5389" s="8"/>
      <c r="D5389" s="9"/>
      <c r="E5389" s="8"/>
      <c r="F5389" s="8"/>
      <c r="G5389" s="9"/>
      <c r="H5389" s="8"/>
      <c r="I5389" s="8"/>
      <c r="J5389" s="9"/>
      <c r="K5389" s="8"/>
      <c r="L5389" s="8"/>
      <c r="M5389" s="9"/>
      <c r="N5389" s="8"/>
      <c r="O5389" s="8"/>
      <c r="P5389" s="9"/>
      <c r="Q5389" s="8"/>
      <c r="R5389" s="8"/>
      <c r="S5389" s="9"/>
      <c r="T5389" s="8"/>
      <c r="U5389" s="8"/>
      <c r="V5389" s="9"/>
      <c r="W5389" s="8"/>
      <c r="X5389" s="8"/>
      <c r="Y5389" s="9"/>
      <c r="Z5389" s="8"/>
      <c r="AA5389" s="8"/>
      <c r="AB5389" s="9"/>
      <c r="AC5389" s="8"/>
      <c r="AD5389" s="8"/>
      <c r="AE5389" s="9"/>
      <c r="AF5389" s="8"/>
      <c r="AG5389" s="8"/>
      <c r="AH5389" s="9"/>
      <c r="AI5389" s="13"/>
      <c r="AJ5389" s="8"/>
      <c r="AK5389" s="8"/>
      <c r="AL5389" s="8"/>
      <c r="AM5389" s="3"/>
    </row>
    <row r="5390" spans="1:39" s="10" customFormat="1" ht="18.95" customHeight="1" x14ac:dyDescent="0.25">
      <c r="A5390" s="8"/>
      <c r="B5390" s="8"/>
      <c r="C5390" s="8"/>
      <c r="D5390" s="9"/>
      <c r="E5390" s="8"/>
      <c r="F5390" s="8"/>
      <c r="G5390" s="9"/>
      <c r="H5390" s="8"/>
      <c r="I5390" s="8"/>
      <c r="J5390" s="9"/>
      <c r="K5390" s="8"/>
      <c r="L5390" s="8"/>
      <c r="M5390" s="9"/>
      <c r="N5390" s="8"/>
      <c r="O5390" s="8"/>
      <c r="P5390" s="9"/>
      <c r="Q5390" s="8"/>
      <c r="R5390" s="8"/>
      <c r="S5390" s="9"/>
      <c r="T5390" s="8"/>
      <c r="U5390" s="8"/>
      <c r="V5390" s="9"/>
      <c r="W5390" s="8"/>
      <c r="X5390" s="8"/>
      <c r="Y5390" s="9"/>
      <c r="Z5390" s="8"/>
      <c r="AA5390" s="8"/>
      <c r="AB5390" s="9"/>
      <c r="AC5390" s="8"/>
      <c r="AD5390" s="8"/>
      <c r="AE5390" s="9"/>
      <c r="AF5390" s="8"/>
      <c r="AG5390" s="8"/>
      <c r="AH5390" s="9"/>
      <c r="AI5390" s="13"/>
      <c r="AJ5390" s="8"/>
      <c r="AK5390" s="8"/>
      <c r="AL5390" s="8"/>
      <c r="AM5390" s="3"/>
    </row>
    <row r="5391" spans="1:39" s="10" customFormat="1" ht="18.95" customHeight="1" x14ac:dyDescent="0.25">
      <c r="A5391" s="8"/>
      <c r="B5391" s="8"/>
      <c r="C5391" s="8"/>
      <c r="D5391" s="9"/>
      <c r="E5391" s="8"/>
      <c r="F5391" s="8"/>
      <c r="G5391" s="9"/>
      <c r="H5391" s="8"/>
      <c r="I5391" s="8"/>
      <c r="J5391" s="9"/>
      <c r="K5391" s="8"/>
      <c r="L5391" s="8"/>
      <c r="M5391" s="9"/>
      <c r="N5391" s="8"/>
      <c r="O5391" s="8"/>
      <c r="P5391" s="9"/>
      <c r="Q5391" s="8"/>
      <c r="R5391" s="8"/>
      <c r="S5391" s="9"/>
      <c r="T5391" s="8"/>
      <c r="U5391" s="8"/>
      <c r="V5391" s="9"/>
      <c r="W5391" s="8"/>
      <c r="X5391" s="8"/>
      <c r="Y5391" s="9"/>
      <c r="Z5391" s="8"/>
      <c r="AA5391" s="8"/>
      <c r="AB5391" s="9"/>
      <c r="AC5391" s="8"/>
      <c r="AD5391" s="8"/>
      <c r="AE5391" s="9"/>
      <c r="AF5391" s="8"/>
      <c r="AG5391" s="8"/>
      <c r="AH5391" s="9"/>
      <c r="AI5391" s="13"/>
      <c r="AJ5391" s="8"/>
      <c r="AK5391" s="8"/>
      <c r="AL5391" s="8"/>
      <c r="AM5391" s="3"/>
    </row>
    <row r="5392" spans="1:39" s="10" customFormat="1" ht="18.95" customHeight="1" x14ac:dyDescent="0.25">
      <c r="A5392" s="8"/>
      <c r="B5392" s="8"/>
      <c r="C5392" s="8"/>
      <c r="D5392" s="9"/>
      <c r="E5392" s="8"/>
      <c r="F5392" s="8"/>
      <c r="G5392" s="9"/>
      <c r="H5392" s="8"/>
      <c r="I5392" s="8"/>
      <c r="J5392" s="9"/>
      <c r="K5392" s="8"/>
      <c r="L5392" s="8"/>
      <c r="M5392" s="9"/>
      <c r="N5392" s="8"/>
      <c r="O5392" s="8"/>
      <c r="P5392" s="9"/>
      <c r="Q5392" s="8"/>
      <c r="R5392" s="8"/>
      <c r="S5392" s="9"/>
      <c r="T5392" s="8"/>
      <c r="U5392" s="8"/>
      <c r="V5392" s="9"/>
      <c r="W5392" s="8"/>
      <c r="X5392" s="8"/>
      <c r="Y5392" s="9"/>
      <c r="Z5392" s="8"/>
      <c r="AA5392" s="8"/>
      <c r="AB5392" s="9"/>
      <c r="AC5392" s="8"/>
      <c r="AD5392" s="8"/>
      <c r="AE5392" s="9"/>
      <c r="AF5392" s="8"/>
      <c r="AG5392" s="8"/>
      <c r="AH5392" s="9"/>
      <c r="AI5392" s="13"/>
      <c r="AJ5392" s="8"/>
      <c r="AK5392" s="8"/>
      <c r="AL5392" s="8"/>
      <c r="AM5392" s="3"/>
    </row>
    <row r="5393" spans="1:39" s="10" customFormat="1" ht="18.95" customHeight="1" x14ac:dyDescent="0.25">
      <c r="A5393" s="8"/>
      <c r="B5393" s="8"/>
      <c r="C5393" s="8"/>
      <c r="D5393" s="9"/>
      <c r="E5393" s="8"/>
      <c r="F5393" s="8"/>
      <c r="G5393" s="9"/>
      <c r="H5393" s="8"/>
      <c r="I5393" s="8"/>
      <c r="J5393" s="9"/>
      <c r="K5393" s="8"/>
      <c r="L5393" s="8"/>
      <c r="M5393" s="9"/>
      <c r="N5393" s="8"/>
      <c r="O5393" s="8"/>
      <c r="P5393" s="9"/>
      <c r="Q5393" s="8"/>
      <c r="R5393" s="8"/>
      <c r="S5393" s="9"/>
      <c r="T5393" s="8"/>
      <c r="U5393" s="8"/>
      <c r="V5393" s="9"/>
      <c r="W5393" s="8"/>
      <c r="X5393" s="8"/>
      <c r="Y5393" s="9"/>
      <c r="Z5393" s="8"/>
      <c r="AA5393" s="8"/>
      <c r="AB5393" s="9"/>
      <c r="AC5393" s="8"/>
      <c r="AD5393" s="8"/>
      <c r="AE5393" s="9"/>
      <c r="AF5393" s="8"/>
      <c r="AG5393" s="8"/>
      <c r="AH5393" s="9"/>
      <c r="AI5393" s="13"/>
      <c r="AJ5393" s="8"/>
      <c r="AK5393" s="8"/>
      <c r="AL5393" s="8"/>
      <c r="AM5393" s="3"/>
    </row>
    <row r="5394" spans="1:39" s="10" customFormat="1" ht="18.95" customHeight="1" x14ac:dyDescent="0.25">
      <c r="A5394" s="8"/>
      <c r="B5394" s="8"/>
      <c r="C5394" s="8"/>
      <c r="D5394" s="9"/>
      <c r="E5394" s="8"/>
      <c r="F5394" s="8"/>
      <c r="G5394" s="9"/>
      <c r="H5394" s="8"/>
      <c r="I5394" s="8"/>
      <c r="J5394" s="9"/>
      <c r="K5394" s="8"/>
      <c r="L5394" s="8"/>
      <c r="M5394" s="9"/>
      <c r="N5394" s="8"/>
      <c r="O5394" s="8"/>
      <c r="P5394" s="9"/>
      <c r="Q5394" s="8"/>
      <c r="R5394" s="8"/>
      <c r="S5394" s="9"/>
      <c r="T5394" s="8"/>
      <c r="U5394" s="8"/>
      <c r="V5394" s="9"/>
      <c r="W5394" s="8"/>
      <c r="X5394" s="8"/>
      <c r="Y5394" s="9"/>
      <c r="Z5394" s="8"/>
      <c r="AA5394" s="8"/>
      <c r="AB5394" s="9"/>
      <c r="AC5394" s="8"/>
      <c r="AD5394" s="8"/>
      <c r="AE5394" s="9"/>
      <c r="AF5394" s="8"/>
      <c r="AG5394" s="8"/>
      <c r="AH5394" s="9"/>
      <c r="AI5394" s="13"/>
      <c r="AJ5394" s="8"/>
      <c r="AK5394" s="8"/>
      <c r="AL5394" s="8"/>
      <c r="AM5394" s="3"/>
    </row>
    <row r="5395" spans="1:39" s="10" customFormat="1" ht="18.95" customHeight="1" x14ac:dyDescent="0.25">
      <c r="A5395" s="8"/>
      <c r="B5395" s="8"/>
      <c r="C5395" s="8"/>
      <c r="D5395" s="9"/>
      <c r="E5395" s="8"/>
      <c r="F5395" s="8"/>
      <c r="G5395" s="9"/>
      <c r="H5395" s="8"/>
      <c r="I5395" s="8"/>
      <c r="J5395" s="9"/>
      <c r="K5395" s="8"/>
      <c r="L5395" s="8"/>
      <c r="M5395" s="9"/>
      <c r="N5395" s="8"/>
      <c r="O5395" s="8"/>
      <c r="P5395" s="9"/>
      <c r="Q5395" s="8"/>
      <c r="R5395" s="8"/>
      <c r="S5395" s="9"/>
      <c r="T5395" s="8"/>
      <c r="U5395" s="8"/>
      <c r="V5395" s="9"/>
      <c r="W5395" s="8"/>
      <c r="X5395" s="8"/>
      <c r="Y5395" s="9"/>
      <c r="Z5395" s="8"/>
      <c r="AA5395" s="8"/>
      <c r="AB5395" s="9"/>
      <c r="AC5395" s="8"/>
      <c r="AD5395" s="8"/>
      <c r="AE5395" s="9"/>
      <c r="AF5395" s="8"/>
      <c r="AG5395" s="8"/>
      <c r="AH5395" s="9"/>
      <c r="AI5395" s="13"/>
      <c r="AJ5395" s="8"/>
      <c r="AK5395" s="8"/>
      <c r="AL5395" s="8"/>
      <c r="AM5395" s="3"/>
    </row>
    <row r="5396" spans="1:39" s="10" customFormat="1" ht="18.95" customHeight="1" x14ac:dyDescent="0.25">
      <c r="A5396" s="8"/>
      <c r="B5396" s="8"/>
      <c r="C5396" s="8"/>
      <c r="D5396" s="9"/>
      <c r="E5396" s="8"/>
      <c r="F5396" s="8"/>
      <c r="G5396" s="9"/>
      <c r="H5396" s="8"/>
      <c r="I5396" s="8"/>
      <c r="J5396" s="9"/>
      <c r="K5396" s="8"/>
      <c r="L5396" s="8"/>
      <c r="M5396" s="9"/>
      <c r="N5396" s="8"/>
      <c r="O5396" s="8"/>
      <c r="P5396" s="9"/>
      <c r="Q5396" s="8"/>
      <c r="R5396" s="8"/>
      <c r="S5396" s="9"/>
      <c r="T5396" s="8"/>
      <c r="U5396" s="8"/>
      <c r="V5396" s="9"/>
      <c r="W5396" s="8"/>
      <c r="X5396" s="8"/>
      <c r="Y5396" s="9"/>
      <c r="Z5396" s="8"/>
      <c r="AA5396" s="8"/>
      <c r="AB5396" s="9"/>
      <c r="AC5396" s="8"/>
      <c r="AD5396" s="8"/>
      <c r="AE5396" s="9"/>
      <c r="AF5396" s="8"/>
      <c r="AG5396" s="8"/>
      <c r="AH5396" s="9"/>
      <c r="AI5396" s="13"/>
      <c r="AJ5396" s="8"/>
      <c r="AK5396" s="8"/>
      <c r="AL5396" s="8"/>
      <c r="AM5396" s="3"/>
    </row>
    <row r="5397" spans="1:39" s="10" customFormat="1" ht="18.95" customHeight="1" x14ac:dyDescent="0.25">
      <c r="A5397" s="8"/>
      <c r="B5397" s="8"/>
      <c r="C5397" s="8"/>
      <c r="D5397" s="9"/>
      <c r="E5397" s="8"/>
      <c r="F5397" s="8"/>
      <c r="G5397" s="9"/>
      <c r="H5397" s="8"/>
      <c r="I5397" s="8"/>
      <c r="J5397" s="9"/>
      <c r="K5397" s="8"/>
      <c r="L5397" s="8"/>
      <c r="M5397" s="9"/>
      <c r="N5397" s="8"/>
      <c r="O5397" s="8"/>
      <c r="P5397" s="9"/>
      <c r="Q5397" s="8"/>
      <c r="R5397" s="8"/>
      <c r="S5397" s="9"/>
      <c r="T5397" s="8"/>
      <c r="U5397" s="8"/>
      <c r="V5397" s="9"/>
      <c r="W5397" s="8"/>
      <c r="X5397" s="8"/>
      <c r="Y5397" s="9"/>
      <c r="Z5397" s="8"/>
      <c r="AA5397" s="8"/>
      <c r="AB5397" s="9"/>
      <c r="AC5397" s="8"/>
      <c r="AD5397" s="8"/>
      <c r="AE5397" s="9"/>
      <c r="AF5397" s="8"/>
      <c r="AG5397" s="8"/>
      <c r="AH5397" s="9"/>
      <c r="AI5397" s="13"/>
      <c r="AJ5397" s="8"/>
      <c r="AK5397" s="8"/>
      <c r="AL5397" s="8"/>
      <c r="AM5397" s="3"/>
    </row>
    <row r="5398" spans="1:39" s="10" customFormat="1" ht="18.95" customHeight="1" x14ac:dyDescent="0.25">
      <c r="A5398" s="8"/>
      <c r="B5398" s="8"/>
      <c r="C5398" s="8"/>
      <c r="D5398" s="9"/>
      <c r="E5398" s="8"/>
      <c r="F5398" s="8"/>
      <c r="G5398" s="9"/>
      <c r="H5398" s="8"/>
      <c r="I5398" s="8"/>
      <c r="J5398" s="9"/>
      <c r="K5398" s="8"/>
      <c r="L5398" s="8"/>
      <c r="M5398" s="9"/>
      <c r="N5398" s="8"/>
      <c r="O5398" s="8"/>
      <c r="P5398" s="9"/>
      <c r="Q5398" s="8"/>
      <c r="R5398" s="8"/>
      <c r="S5398" s="9"/>
      <c r="T5398" s="8"/>
      <c r="U5398" s="8"/>
      <c r="V5398" s="9"/>
      <c r="W5398" s="8"/>
      <c r="X5398" s="8"/>
      <c r="Y5398" s="9"/>
      <c r="Z5398" s="8"/>
      <c r="AA5398" s="8"/>
      <c r="AB5398" s="9"/>
      <c r="AC5398" s="8"/>
      <c r="AD5398" s="8"/>
      <c r="AE5398" s="9"/>
      <c r="AF5398" s="8"/>
      <c r="AG5398" s="8"/>
      <c r="AH5398" s="9"/>
      <c r="AI5398" s="13"/>
      <c r="AJ5398" s="8"/>
      <c r="AK5398" s="8"/>
      <c r="AL5398" s="8"/>
      <c r="AM5398" s="3"/>
    </row>
    <row r="5399" spans="1:39" s="10" customFormat="1" ht="18.95" customHeight="1" x14ac:dyDescent="0.25">
      <c r="A5399" s="8"/>
      <c r="B5399" s="8"/>
      <c r="C5399" s="8"/>
      <c r="D5399" s="9"/>
      <c r="E5399" s="8"/>
      <c r="F5399" s="8"/>
      <c r="G5399" s="9"/>
      <c r="H5399" s="8"/>
      <c r="I5399" s="8"/>
      <c r="J5399" s="9"/>
      <c r="K5399" s="8"/>
      <c r="L5399" s="8"/>
      <c r="M5399" s="9"/>
      <c r="N5399" s="8"/>
      <c r="O5399" s="8"/>
      <c r="P5399" s="9"/>
      <c r="Q5399" s="8"/>
      <c r="R5399" s="8"/>
      <c r="S5399" s="9"/>
      <c r="T5399" s="8"/>
      <c r="U5399" s="8"/>
      <c r="V5399" s="9"/>
      <c r="W5399" s="8"/>
      <c r="X5399" s="8"/>
      <c r="Y5399" s="9"/>
      <c r="Z5399" s="8"/>
      <c r="AA5399" s="8"/>
      <c r="AB5399" s="9"/>
      <c r="AC5399" s="8"/>
      <c r="AD5399" s="8"/>
      <c r="AE5399" s="9"/>
      <c r="AF5399" s="8"/>
      <c r="AG5399" s="8"/>
      <c r="AH5399" s="9"/>
      <c r="AI5399" s="13"/>
      <c r="AJ5399" s="8"/>
      <c r="AK5399" s="8"/>
      <c r="AL5399" s="8"/>
      <c r="AM5399" s="3"/>
    </row>
    <row r="5400" spans="1:39" s="10" customFormat="1" ht="18.95" customHeight="1" x14ac:dyDescent="0.25">
      <c r="A5400" s="8"/>
      <c r="B5400" s="8"/>
      <c r="C5400" s="8"/>
      <c r="D5400" s="9"/>
      <c r="E5400" s="8"/>
      <c r="F5400" s="8"/>
      <c r="G5400" s="9"/>
      <c r="H5400" s="8"/>
      <c r="I5400" s="8"/>
      <c r="J5400" s="9"/>
      <c r="K5400" s="8"/>
      <c r="L5400" s="8"/>
      <c r="M5400" s="9"/>
      <c r="N5400" s="8"/>
      <c r="O5400" s="8"/>
      <c r="P5400" s="9"/>
      <c r="Q5400" s="8"/>
      <c r="R5400" s="8"/>
      <c r="S5400" s="9"/>
      <c r="T5400" s="8"/>
      <c r="U5400" s="8"/>
      <c r="V5400" s="9"/>
      <c r="W5400" s="8"/>
      <c r="X5400" s="8"/>
      <c r="Y5400" s="9"/>
      <c r="Z5400" s="8"/>
      <c r="AA5400" s="8"/>
      <c r="AB5400" s="9"/>
      <c r="AC5400" s="8"/>
      <c r="AD5400" s="8"/>
      <c r="AE5400" s="9"/>
      <c r="AF5400" s="8"/>
      <c r="AG5400" s="8"/>
      <c r="AH5400" s="9"/>
      <c r="AI5400" s="13"/>
      <c r="AJ5400" s="8"/>
      <c r="AK5400" s="8"/>
      <c r="AL5400" s="8"/>
      <c r="AM5400" s="3"/>
    </row>
    <row r="5401" spans="1:39" s="10" customFormat="1" ht="18.95" customHeight="1" x14ac:dyDescent="0.25">
      <c r="A5401" s="8"/>
      <c r="B5401" s="8"/>
      <c r="C5401" s="8"/>
      <c r="D5401" s="9"/>
      <c r="E5401" s="8"/>
      <c r="F5401" s="8"/>
      <c r="G5401" s="9"/>
      <c r="H5401" s="8"/>
      <c r="I5401" s="8"/>
      <c r="J5401" s="9"/>
      <c r="K5401" s="8"/>
      <c r="L5401" s="8"/>
      <c r="M5401" s="9"/>
      <c r="N5401" s="8"/>
      <c r="O5401" s="8"/>
      <c r="P5401" s="9"/>
      <c r="Q5401" s="8"/>
      <c r="R5401" s="8"/>
      <c r="S5401" s="9"/>
      <c r="T5401" s="8"/>
      <c r="U5401" s="8"/>
      <c r="V5401" s="9"/>
      <c r="W5401" s="8"/>
      <c r="X5401" s="8"/>
      <c r="Y5401" s="9"/>
      <c r="Z5401" s="8"/>
      <c r="AA5401" s="8"/>
      <c r="AB5401" s="9"/>
      <c r="AC5401" s="8"/>
      <c r="AD5401" s="8"/>
      <c r="AE5401" s="9"/>
      <c r="AF5401" s="8"/>
      <c r="AG5401" s="8"/>
      <c r="AH5401" s="9"/>
      <c r="AI5401" s="13"/>
      <c r="AJ5401" s="8"/>
      <c r="AK5401" s="8"/>
      <c r="AL5401" s="8"/>
      <c r="AM5401" s="3"/>
    </row>
    <row r="5402" spans="1:39" s="10" customFormat="1" ht="18.95" customHeight="1" x14ac:dyDescent="0.25">
      <c r="A5402" s="8"/>
      <c r="B5402" s="8"/>
      <c r="C5402" s="8"/>
      <c r="D5402" s="9"/>
      <c r="E5402" s="8"/>
      <c r="F5402" s="8"/>
      <c r="G5402" s="9"/>
      <c r="H5402" s="8"/>
      <c r="I5402" s="8"/>
      <c r="J5402" s="9"/>
      <c r="K5402" s="8"/>
      <c r="L5402" s="8"/>
      <c r="M5402" s="9"/>
      <c r="N5402" s="8"/>
      <c r="O5402" s="8"/>
      <c r="P5402" s="9"/>
      <c r="Q5402" s="8"/>
      <c r="R5402" s="8"/>
      <c r="S5402" s="9"/>
      <c r="T5402" s="8"/>
      <c r="U5402" s="8"/>
      <c r="V5402" s="9"/>
      <c r="W5402" s="8"/>
      <c r="X5402" s="8"/>
      <c r="Y5402" s="9"/>
      <c r="Z5402" s="8"/>
      <c r="AA5402" s="8"/>
      <c r="AB5402" s="9"/>
      <c r="AC5402" s="8"/>
      <c r="AD5402" s="8"/>
      <c r="AE5402" s="9"/>
      <c r="AF5402" s="8"/>
      <c r="AG5402" s="8"/>
      <c r="AH5402" s="9"/>
      <c r="AI5402" s="13"/>
      <c r="AJ5402" s="8"/>
      <c r="AK5402" s="8"/>
      <c r="AL5402" s="8"/>
      <c r="AM5402" s="3"/>
    </row>
    <row r="5403" spans="1:39" s="10" customFormat="1" ht="18.95" customHeight="1" x14ac:dyDescent="0.25">
      <c r="A5403" s="8"/>
      <c r="B5403" s="8"/>
      <c r="C5403" s="8"/>
      <c r="D5403" s="9"/>
      <c r="E5403" s="8"/>
      <c r="F5403" s="8"/>
      <c r="G5403" s="9"/>
      <c r="H5403" s="8"/>
      <c r="I5403" s="8"/>
      <c r="J5403" s="9"/>
      <c r="K5403" s="8"/>
      <c r="L5403" s="8"/>
      <c r="M5403" s="9"/>
      <c r="N5403" s="8"/>
      <c r="O5403" s="8"/>
      <c r="P5403" s="9"/>
      <c r="Q5403" s="8"/>
      <c r="R5403" s="8"/>
      <c r="S5403" s="9"/>
      <c r="T5403" s="8"/>
      <c r="U5403" s="8"/>
      <c r="V5403" s="9"/>
      <c r="W5403" s="8"/>
      <c r="X5403" s="8"/>
      <c r="Y5403" s="9"/>
      <c r="Z5403" s="8"/>
      <c r="AA5403" s="8"/>
      <c r="AB5403" s="9"/>
      <c r="AC5403" s="8"/>
      <c r="AD5403" s="8"/>
      <c r="AE5403" s="9"/>
      <c r="AF5403" s="8"/>
      <c r="AG5403" s="8"/>
      <c r="AH5403" s="9"/>
      <c r="AI5403" s="13"/>
      <c r="AJ5403" s="8"/>
      <c r="AK5403" s="8"/>
      <c r="AL5403" s="8"/>
      <c r="AM5403" s="3"/>
    </row>
    <row r="5404" spans="1:39" s="10" customFormat="1" ht="18.95" customHeight="1" x14ac:dyDescent="0.25">
      <c r="A5404" s="8"/>
      <c r="B5404" s="8"/>
      <c r="C5404" s="8"/>
      <c r="D5404" s="9"/>
      <c r="E5404" s="8"/>
      <c r="F5404" s="8"/>
      <c r="G5404" s="9"/>
      <c r="H5404" s="8"/>
      <c r="I5404" s="8"/>
      <c r="J5404" s="9"/>
      <c r="K5404" s="8"/>
      <c r="L5404" s="8"/>
      <c r="M5404" s="9"/>
      <c r="N5404" s="8"/>
      <c r="O5404" s="8"/>
      <c r="P5404" s="9"/>
      <c r="Q5404" s="8"/>
      <c r="R5404" s="8"/>
      <c r="S5404" s="9"/>
      <c r="T5404" s="8"/>
      <c r="U5404" s="8"/>
      <c r="V5404" s="9"/>
      <c r="W5404" s="8"/>
      <c r="X5404" s="8"/>
      <c r="Y5404" s="9"/>
      <c r="Z5404" s="8"/>
      <c r="AA5404" s="8"/>
      <c r="AB5404" s="9"/>
      <c r="AC5404" s="8"/>
      <c r="AD5404" s="8"/>
      <c r="AE5404" s="9"/>
      <c r="AF5404" s="8"/>
      <c r="AG5404" s="8"/>
      <c r="AH5404" s="9"/>
      <c r="AI5404" s="13"/>
      <c r="AJ5404" s="8"/>
      <c r="AK5404" s="8"/>
      <c r="AL5404" s="8"/>
      <c r="AM5404" s="3"/>
    </row>
    <row r="5405" spans="1:39" s="10" customFormat="1" ht="18.95" customHeight="1" x14ac:dyDescent="0.25">
      <c r="A5405" s="8"/>
      <c r="B5405" s="8"/>
      <c r="C5405" s="8"/>
      <c r="D5405" s="9"/>
      <c r="E5405" s="8"/>
      <c r="F5405" s="8"/>
      <c r="G5405" s="9"/>
      <c r="H5405" s="8"/>
      <c r="I5405" s="8"/>
      <c r="J5405" s="9"/>
      <c r="K5405" s="8"/>
      <c r="L5405" s="8"/>
      <c r="M5405" s="9"/>
      <c r="N5405" s="8"/>
      <c r="O5405" s="8"/>
      <c r="P5405" s="9"/>
      <c r="Q5405" s="8"/>
      <c r="R5405" s="8"/>
      <c r="S5405" s="9"/>
      <c r="T5405" s="8"/>
      <c r="U5405" s="8"/>
      <c r="V5405" s="9"/>
      <c r="W5405" s="8"/>
      <c r="X5405" s="8"/>
      <c r="Y5405" s="9"/>
      <c r="Z5405" s="8"/>
      <c r="AA5405" s="8"/>
      <c r="AB5405" s="9"/>
      <c r="AC5405" s="8"/>
      <c r="AD5405" s="8"/>
      <c r="AE5405" s="9"/>
      <c r="AF5405" s="8"/>
      <c r="AG5405" s="8"/>
      <c r="AH5405" s="9"/>
      <c r="AI5405" s="13"/>
      <c r="AJ5405" s="8"/>
      <c r="AK5405" s="8"/>
      <c r="AL5405" s="8"/>
      <c r="AM5405" s="3"/>
    </row>
    <row r="5406" spans="1:39" s="10" customFormat="1" ht="18.95" customHeight="1" x14ac:dyDescent="0.25">
      <c r="A5406" s="8"/>
      <c r="B5406" s="8"/>
      <c r="C5406" s="8"/>
      <c r="D5406" s="9"/>
      <c r="E5406" s="8"/>
      <c r="F5406" s="8"/>
      <c r="G5406" s="9"/>
      <c r="H5406" s="8"/>
      <c r="I5406" s="8"/>
      <c r="J5406" s="9"/>
      <c r="K5406" s="8"/>
      <c r="L5406" s="8"/>
      <c r="M5406" s="9"/>
      <c r="N5406" s="8"/>
      <c r="O5406" s="8"/>
      <c r="P5406" s="9"/>
      <c r="Q5406" s="8"/>
      <c r="R5406" s="8"/>
      <c r="S5406" s="9"/>
      <c r="T5406" s="8"/>
      <c r="U5406" s="8"/>
      <c r="V5406" s="9"/>
      <c r="W5406" s="8"/>
      <c r="X5406" s="8"/>
      <c r="Y5406" s="9"/>
      <c r="Z5406" s="8"/>
      <c r="AA5406" s="8"/>
      <c r="AB5406" s="9"/>
      <c r="AC5406" s="8"/>
      <c r="AD5406" s="8"/>
      <c r="AE5406" s="9"/>
      <c r="AF5406" s="8"/>
      <c r="AG5406" s="8"/>
      <c r="AH5406" s="9"/>
      <c r="AI5406" s="13"/>
      <c r="AJ5406" s="8"/>
      <c r="AK5406" s="8"/>
      <c r="AL5406" s="8"/>
      <c r="AM5406" s="3"/>
    </row>
    <row r="5407" spans="1:39" s="10" customFormat="1" ht="18.95" customHeight="1" x14ac:dyDescent="0.25">
      <c r="A5407" s="8"/>
      <c r="B5407" s="8"/>
      <c r="C5407" s="8"/>
      <c r="D5407" s="9"/>
      <c r="E5407" s="8"/>
      <c r="F5407" s="8"/>
      <c r="G5407" s="9"/>
      <c r="H5407" s="8"/>
      <c r="I5407" s="8"/>
      <c r="J5407" s="9"/>
      <c r="K5407" s="8"/>
      <c r="L5407" s="8"/>
      <c r="M5407" s="9"/>
      <c r="N5407" s="8"/>
      <c r="O5407" s="8"/>
      <c r="P5407" s="9"/>
      <c r="Q5407" s="8"/>
      <c r="R5407" s="8"/>
      <c r="S5407" s="9"/>
      <c r="T5407" s="8"/>
      <c r="U5407" s="8"/>
      <c r="V5407" s="9"/>
      <c r="W5407" s="8"/>
      <c r="X5407" s="8"/>
      <c r="Y5407" s="9"/>
      <c r="Z5407" s="8"/>
      <c r="AA5407" s="8"/>
      <c r="AB5407" s="9"/>
      <c r="AC5407" s="8"/>
      <c r="AD5407" s="8"/>
      <c r="AE5407" s="9"/>
      <c r="AF5407" s="8"/>
      <c r="AG5407" s="8"/>
      <c r="AH5407" s="9"/>
      <c r="AI5407" s="13"/>
      <c r="AJ5407" s="8"/>
      <c r="AK5407" s="8"/>
      <c r="AL5407" s="8"/>
      <c r="AM5407" s="3"/>
    </row>
    <row r="5408" spans="1:39" s="10" customFormat="1" ht="18.95" customHeight="1" x14ac:dyDescent="0.25">
      <c r="A5408" s="8"/>
      <c r="B5408" s="8"/>
      <c r="C5408" s="8"/>
      <c r="D5408" s="9"/>
      <c r="E5408" s="8"/>
      <c r="F5408" s="8"/>
      <c r="G5408" s="9"/>
      <c r="H5408" s="8"/>
      <c r="I5408" s="8"/>
      <c r="J5408" s="9"/>
      <c r="K5408" s="8"/>
      <c r="L5408" s="8"/>
      <c r="M5408" s="9"/>
      <c r="N5408" s="8"/>
      <c r="O5408" s="8"/>
      <c r="P5408" s="9"/>
      <c r="Q5408" s="8"/>
      <c r="R5408" s="8"/>
      <c r="S5408" s="9"/>
      <c r="T5408" s="8"/>
      <c r="U5408" s="8"/>
      <c r="V5408" s="9"/>
      <c r="W5408" s="8"/>
      <c r="X5408" s="8"/>
      <c r="Y5408" s="9"/>
      <c r="Z5408" s="8"/>
      <c r="AA5408" s="8"/>
      <c r="AB5408" s="9"/>
      <c r="AC5408" s="8"/>
      <c r="AD5408" s="8"/>
      <c r="AE5408" s="9"/>
      <c r="AF5408" s="8"/>
      <c r="AG5408" s="8"/>
      <c r="AH5408" s="9"/>
      <c r="AI5408" s="13"/>
      <c r="AJ5408" s="8"/>
      <c r="AK5408" s="8"/>
      <c r="AL5408" s="8"/>
      <c r="AM5408" s="3"/>
    </row>
    <row r="5409" spans="1:39" s="10" customFormat="1" ht="18.95" customHeight="1" x14ac:dyDescent="0.25">
      <c r="A5409" s="8"/>
      <c r="B5409" s="8"/>
      <c r="C5409" s="8"/>
      <c r="D5409" s="9"/>
      <c r="E5409" s="8"/>
      <c r="F5409" s="8"/>
      <c r="G5409" s="9"/>
      <c r="H5409" s="8"/>
      <c r="I5409" s="8"/>
      <c r="J5409" s="9"/>
      <c r="K5409" s="8"/>
      <c r="L5409" s="8"/>
      <c r="M5409" s="9"/>
      <c r="N5409" s="8"/>
      <c r="O5409" s="8"/>
      <c r="P5409" s="9"/>
      <c r="Q5409" s="8"/>
      <c r="R5409" s="8"/>
      <c r="S5409" s="9"/>
      <c r="T5409" s="8"/>
      <c r="U5409" s="8"/>
      <c r="V5409" s="9"/>
      <c r="W5409" s="8"/>
      <c r="X5409" s="8"/>
      <c r="Y5409" s="9"/>
      <c r="Z5409" s="8"/>
      <c r="AA5409" s="8"/>
      <c r="AB5409" s="9"/>
      <c r="AC5409" s="8"/>
      <c r="AD5409" s="8"/>
      <c r="AE5409" s="9"/>
      <c r="AF5409" s="8"/>
      <c r="AG5409" s="8"/>
      <c r="AH5409" s="9"/>
      <c r="AI5409" s="13"/>
      <c r="AJ5409" s="8"/>
      <c r="AK5409" s="8"/>
      <c r="AL5409" s="8"/>
      <c r="AM5409" s="3"/>
    </row>
    <row r="5410" spans="1:39" s="10" customFormat="1" ht="18.95" customHeight="1" x14ac:dyDescent="0.25">
      <c r="A5410" s="8"/>
      <c r="B5410" s="8"/>
      <c r="C5410" s="8"/>
      <c r="D5410" s="9"/>
      <c r="E5410" s="8"/>
      <c r="F5410" s="8"/>
      <c r="G5410" s="9"/>
      <c r="H5410" s="8"/>
      <c r="I5410" s="8"/>
      <c r="J5410" s="9"/>
      <c r="K5410" s="8"/>
      <c r="L5410" s="8"/>
      <c r="M5410" s="9"/>
      <c r="N5410" s="8"/>
      <c r="O5410" s="8"/>
      <c r="P5410" s="9"/>
      <c r="Q5410" s="8"/>
      <c r="R5410" s="8"/>
      <c r="S5410" s="9"/>
      <c r="T5410" s="8"/>
      <c r="U5410" s="8"/>
      <c r="V5410" s="9"/>
      <c r="W5410" s="8"/>
      <c r="X5410" s="8"/>
      <c r="Y5410" s="9"/>
      <c r="Z5410" s="8"/>
      <c r="AA5410" s="8"/>
      <c r="AB5410" s="9"/>
      <c r="AC5410" s="8"/>
      <c r="AD5410" s="8"/>
      <c r="AE5410" s="9"/>
      <c r="AF5410" s="8"/>
      <c r="AG5410" s="8"/>
      <c r="AH5410" s="9"/>
      <c r="AI5410" s="13"/>
      <c r="AJ5410" s="8"/>
      <c r="AK5410" s="8"/>
      <c r="AL5410" s="8"/>
      <c r="AM5410" s="3"/>
    </row>
    <row r="5411" spans="1:39" s="10" customFormat="1" ht="18.95" customHeight="1" x14ac:dyDescent="0.25">
      <c r="A5411" s="8"/>
      <c r="B5411" s="8"/>
      <c r="C5411" s="8"/>
      <c r="D5411" s="9"/>
      <c r="E5411" s="8"/>
      <c r="F5411" s="8"/>
      <c r="G5411" s="9"/>
      <c r="H5411" s="8"/>
      <c r="I5411" s="8"/>
      <c r="J5411" s="9"/>
      <c r="K5411" s="8"/>
      <c r="L5411" s="8"/>
      <c r="M5411" s="9"/>
      <c r="N5411" s="8"/>
      <c r="O5411" s="8"/>
      <c r="P5411" s="9"/>
      <c r="Q5411" s="8"/>
      <c r="R5411" s="8"/>
      <c r="S5411" s="9"/>
      <c r="T5411" s="8"/>
      <c r="U5411" s="8"/>
      <c r="V5411" s="9"/>
      <c r="W5411" s="8"/>
      <c r="X5411" s="8"/>
      <c r="Y5411" s="9"/>
      <c r="Z5411" s="8"/>
      <c r="AA5411" s="8"/>
      <c r="AB5411" s="9"/>
      <c r="AC5411" s="8"/>
      <c r="AD5411" s="8"/>
      <c r="AE5411" s="9"/>
      <c r="AF5411" s="8"/>
      <c r="AG5411" s="8"/>
      <c r="AH5411" s="9"/>
      <c r="AI5411" s="13"/>
      <c r="AJ5411" s="8"/>
      <c r="AK5411" s="8"/>
      <c r="AL5411" s="8"/>
      <c r="AM5411" s="3"/>
    </row>
    <row r="5412" spans="1:39" s="10" customFormat="1" ht="18.95" customHeight="1" x14ac:dyDescent="0.25">
      <c r="A5412" s="8"/>
      <c r="B5412" s="8"/>
      <c r="C5412" s="8"/>
      <c r="D5412" s="9"/>
      <c r="E5412" s="8"/>
      <c r="F5412" s="8"/>
      <c r="G5412" s="9"/>
      <c r="H5412" s="8"/>
      <c r="I5412" s="8"/>
      <c r="J5412" s="9"/>
      <c r="K5412" s="8"/>
      <c r="L5412" s="8"/>
      <c r="M5412" s="9"/>
      <c r="N5412" s="8"/>
      <c r="O5412" s="8"/>
      <c r="P5412" s="9"/>
      <c r="Q5412" s="8"/>
      <c r="R5412" s="8"/>
      <c r="S5412" s="9"/>
      <c r="T5412" s="8"/>
      <c r="U5412" s="8"/>
      <c r="V5412" s="9"/>
      <c r="W5412" s="8"/>
      <c r="X5412" s="8"/>
      <c r="Y5412" s="9"/>
      <c r="Z5412" s="8"/>
      <c r="AA5412" s="8"/>
      <c r="AB5412" s="9"/>
      <c r="AC5412" s="8"/>
      <c r="AD5412" s="8"/>
      <c r="AE5412" s="9"/>
      <c r="AF5412" s="8"/>
      <c r="AG5412" s="8"/>
      <c r="AH5412" s="9"/>
      <c r="AI5412" s="13"/>
      <c r="AJ5412" s="8"/>
      <c r="AK5412" s="8"/>
      <c r="AL5412" s="8"/>
      <c r="AM5412" s="3"/>
    </row>
    <row r="5413" spans="1:39" s="10" customFormat="1" ht="18.95" customHeight="1" x14ac:dyDescent="0.25">
      <c r="A5413" s="8"/>
      <c r="B5413" s="8"/>
      <c r="C5413" s="8"/>
      <c r="D5413" s="9"/>
      <c r="E5413" s="8"/>
      <c r="F5413" s="8"/>
      <c r="G5413" s="9"/>
      <c r="H5413" s="8"/>
      <c r="I5413" s="8"/>
      <c r="J5413" s="9"/>
      <c r="K5413" s="8"/>
      <c r="L5413" s="8"/>
      <c r="M5413" s="9"/>
      <c r="N5413" s="8"/>
      <c r="O5413" s="8"/>
      <c r="P5413" s="9"/>
      <c r="Q5413" s="8"/>
      <c r="R5413" s="8"/>
      <c r="S5413" s="9"/>
      <c r="T5413" s="8"/>
      <c r="U5413" s="8"/>
      <c r="V5413" s="9"/>
      <c r="W5413" s="8"/>
      <c r="X5413" s="8"/>
      <c r="Y5413" s="9"/>
      <c r="Z5413" s="8"/>
      <c r="AA5413" s="8"/>
      <c r="AB5413" s="9"/>
      <c r="AC5413" s="8"/>
      <c r="AD5413" s="8"/>
      <c r="AE5413" s="9"/>
      <c r="AF5413" s="8"/>
      <c r="AG5413" s="8"/>
      <c r="AH5413" s="9"/>
      <c r="AI5413" s="13"/>
      <c r="AJ5413" s="8"/>
      <c r="AK5413" s="8"/>
      <c r="AL5413" s="8"/>
      <c r="AM5413" s="3"/>
    </row>
    <row r="5414" spans="1:39" s="10" customFormat="1" ht="18.95" customHeight="1" x14ac:dyDescent="0.25">
      <c r="A5414" s="8"/>
      <c r="B5414" s="8"/>
      <c r="C5414" s="8"/>
      <c r="D5414" s="9"/>
      <c r="E5414" s="8"/>
      <c r="F5414" s="8"/>
      <c r="G5414" s="9"/>
      <c r="H5414" s="8"/>
      <c r="I5414" s="8"/>
      <c r="J5414" s="9"/>
      <c r="K5414" s="8"/>
      <c r="L5414" s="8"/>
      <c r="M5414" s="9"/>
      <c r="N5414" s="8"/>
      <c r="O5414" s="8"/>
      <c r="P5414" s="9"/>
      <c r="Q5414" s="8"/>
      <c r="R5414" s="8"/>
      <c r="S5414" s="9"/>
      <c r="T5414" s="8"/>
      <c r="U5414" s="8"/>
      <c r="V5414" s="9"/>
      <c r="W5414" s="8"/>
      <c r="X5414" s="8"/>
      <c r="Y5414" s="9"/>
      <c r="Z5414" s="8"/>
      <c r="AA5414" s="8"/>
      <c r="AB5414" s="9"/>
      <c r="AC5414" s="8"/>
      <c r="AD5414" s="8"/>
      <c r="AE5414" s="9"/>
      <c r="AF5414" s="8"/>
      <c r="AG5414" s="8"/>
      <c r="AH5414" s="9"/>
      <c r="AI5414" s="13"/>
      <c r="AJ5414" s="8"/>
      <c r="AK5414" s="8"/>
      <c r="AL5414" s="8"/>
      <c r="AM5414" s="3"/>
    </row>
    <row r="5415" spans="1:39" s="10" customFormat="1" ht="18.95" customHeight="1" x14ac:dyDescent="0.25">
      <c r="A5415" s="8"/>
      <c r="B5415" s="8"/>
      <c r="C5415" s="8"/>
      <c r="D5415" s="9"/>
      <c r="E5415" s="8"/>
      <c r="F5415" s="8"/>
      <c r="G5415" s="9"/>
      <c r="H5415" s="8"/>
      <c r="I5415" s="8"/>
      <c r="J5415" s="9"/>
      <c r="K5415" s="8"/>
      <c r="L5415" s="8"/>
      <c r="M5415" s="9"/>
      <c r="N5415" s="8"/>
      <c r="O5415" s="8"/>
      <c r="P5415" s="9"/>
      <c r="Q5415" s="8"/>
      <c r="R5415" s="8"/>
      <c r="S5415" s="9"/>
      <c r="T5415" s="8"/>
      <c r="U5415" s="8"/>
      <c r="V5415" s="9"/>
      <c r="W5415" s="8"/>
      <c r="X5415" s="8"/>
      <c r="Y5415" s="9"/>
      <c r="Z5415" s="8"/>
      <c r="AA5415" s="8"/>
      <c r="AB5415" s="9"/>
      <c r="AC5415" s="8"/>
      <c r="AD5415" s="8"/>
      <c r="AE5415" s="9"/>
      <c r="AF5415" s="8"/>
      <c r="AG5415" s="8"/>
      <c r="AH5415" s="9"/>
      <c r="AI5415" s="13"/>
      <c r="AJ5415" s="8"/>
      <c r="AK5415" s="8"/>
      <c r="AL5415" s="8"/>
      <c r="AM5415" s="3"/>
    </row>
    <row r="5416" spans="1:39" s="10" customFormat="1" ht="18.95" customHeight="1" x14ac:dyDescent="0.25">
      <c r="A5416" s="8"/>
      <c r="B5416" s="8"/>
      <c r="C5416" s="8"/>
      <c r="D5416" s="9"/>
      <c r="E5416" s="8"/>
      <c r="F5416" s="8"/>
      <c r="G5416" s="9"/>
      <c r="H5416" s="8"/>
      <c r="I5416" s="8"/>
      <c r="J5416" s="9"/>
      <c r="K5416" s="8"/>
      <c r="L5416" s="8"/>
      <c r="M5416" s="9"/>
      <c r="N5416" s="8"/>
      <c r="O5416" s="8"/>
      <c r="P5416" s="9"/>
      <c r="Q5416" s="8"/>
      <c r="R5416" s="8"/>
      <c r="S5416" s="9"/>
      <c r="T5416" s="8"/>
      <c r="U5416" s="8"/>
      <c r="V5416" s="9"/>
      <c r="W5416" s="8"/>
      <c r="X5416" s="8"/>
      <c r="Y5416" s="9"/>
      <c r="Z5416" s="8"/>
      <c r="AA5416" s="8"/>
      <c r="AB5416" s="9"/>
      <c r="AC5416" s="8"/>
      <c r="AD5416" s="8"/>
      <c r="AE5416" s="9"/>
      <c r="AF5416" s="8"/>
      <c r="AG5416" s="8"/>
      <c r="AH5416" s="9"/>
      <c r="AI5416" s="13"/>
      <c r="AJ5416" s="8"/>
      <c r="AK5416" s="8"/>
      <c r="AL5416" s="8"/>
      <c r="AM5416" s="3"/>
    </row>
    <row r="5417" spans="1:39" s="10" customFormat="1" ht="18.95" customHeight="1" x14ac:dyDescent="0.25">
      <c r="A5417" s="8"/>
      <c r="B5417" s="8"/>
      <c r="C5417" s="8"/>
      <c r="D5417" s="9"/>
      <c r="E5417" s="8"/>
      <c r="F5417" s="8"/>
      <c r="G5417" s="9"/>
      <c r="H5417" s="8"/>
      <c r="I5417" s="8"/>
      <c r="J5417" s="9"/>
      <c r="K5417" s="8"/>
      <c r="L5417" s="8"/>
      <c r="M5417" s="9"/>
      <c r="N5417" s="8"/>
      <c r="O5417" s="8"/>
      <c r="P5417" s="9"/>
      <c r="Q5417" s="8"/>
      <c r="R5417" s="8"/>
      <c r="S5417" s="9"/>
      <c r="T5417" s="8"/>
      <c r="U5417" s="8"/>
      <c r="V5417" s="9"/>
      <c r="W5417" s="8"/>
      <c r="X5417" s="8"/>
      <c r="Y5417" s="9"/>
      <c r="Z5417" s="8"/>
      <c r="AA5417" s="8"/>
      <c r="AB5417" s="9"/>
      <c r="AC5417" s="8"/>
      <c r="AD5417" s="8"/>
      <c r="AE5417" s="9"/>
      <c r="AF5417" s="8"/>
      <c r="AG5417" s="8"/>
      <c r="AH5417" s="9"/>
      <c r="AI5417" s="13"/>
      <c r="AJ5417" s="8"/>
      <c r="AK5417" s="8"/>
      <c r="AL5417" s="8"/>
      <c r="AM5417" s="3"/>
    </row>
    <row r="5418" spans="1:39" s="10" customFormat="1" ht="18.95" customHeight="1" x14ac:dyDescent="0.25">
      <c r="A5418" s="8"/>
      <c r="B5418" s="8"/>
      <c r="C5418" s="8"/>
      <c r="D5418" s="9"/>
      <c r="E5418" s="8"/>
      <c r="F5418" s="8"/>
      <c r="G5418" s="9"/>
      <c r="H5418" s="8"/>
      <c r="I5418" s="8"/>
      <c r="J5418" s="9"/>
      <c r="K5418" s="8"/>
      <c r="L5418" s="8"/>
      <c r="M5418" s="9"/>
      <c r="N5418" s="8"/>
      <c r="O5418" s="8"/>
      <c r="P5418" s="9"/>
      <c r="Q5418" s="8"/>
      <c r="R5418" s="8"/>
      <c r="S5418" s="9"/>
      <c r="T5418" s="8"/>
      <c r="U5418" s="8"/>
      <c r="V5418" s="9"/>
      <c r="W5418" s="8"/>
      <c r="X5418" s="8"/>
      <c r="Y5418" s="9"/>
      <c r="Z5418" s="8"/>
      <c r="AA5418" s="8"/>
      <c r="AB5418" s="9"/>
      <c r="AC5418" s="8"/>
      <c r="AD5418" s="8"/>
      <c r="AE5418" s="9"/>
      <c r="AF5418" s="8"/>
      <c r="AG5418" s="8"/>
      <c r="AH5418" s="9"/>
      <c r="AI5418" s="13"/>
      <c r="AJ5418" s="8"/>
      <c r="AK5418" s="8"/>
      <c r="AL5418" s="8"/>
      <c r="AM5418" s="3"/>
    </row>
    <row r="5419" spans="1:39" s="10" customFormat="1" ht="18.95" customHeight="1" x14ac:dyDescent="0.25">
      <c r="A5419" s="8"/>
      <c r="B5419" s="8"/>
      <c r="C5419" s="8"/>
      <c r="D5419" s="9"/>
      <c r="E5419" s="8"/>
      <c r="F5419" s="8"/>
      <c r="G5419" s="9"/>
      <c r="H5419" s="8"/>
      <c r="I5419" s="8"/>
      <c r="J5419" s="9"/>
      <c r="K5419" s="8"/>
      <c r="L5419" s="8"/>
      <c r="M5419" s="9"/>
      <c r="N5419" s="8"/>
      <c r="O5419" s="8"/>
      <c r="P5419" s="9"/>
      <c r="Q5419" s="8"/>
      <c r="R5419" s="8"/>
      <c r="S5419" s="9"/>
      <c r="T5419" s="8"/>
      <c r="U5419" s="8"/>
      <c r="V5419" s="9"/>
      <c r="W5419" s="8"/>
      <c r="X5419" s="8"/>
      <c r="Y5419" s="9"/>
      <c r="Z5419" s="8"/>
      <c r="AA5419" s="8"/>
      <c r="AB5419" s="9"/>
      <c r="AC5419" s="8"/>
      <c r="AD5419" s="8"/>
      <c r="AE5419" s="9"/>
      <c r="AF5419" s="8"/>
      <c r="AG5419" s="8"/>
      <c r="AH5419" s="9"/>
      <c r="AI5419" s="13"/>
      <c r="AJ5419" s="8"/>
      <c r="AK5419" s="8"/>
      <c r="AL5419" s="8"/>
      <c r="AM5419" s="3"/>
    </row>
    <row r="5420" spans="1:39" s="10" customFormat="1" ht="18.95" customHeight="1" x14ac:dyDescent="0.25">
      <c r="A5420" s="8"/>
      <c r="B5420" s="8"/>
      <c r="C5420" s="8"/>
      <c r="D5420" s="9"/>
      <c r="E5420" s="8"/>
      <c r="F5420" s="8"/>
      <c r="G5420" s="9"/>
      <c r="H5420" s="8"/>
      <c r="I5420" s="8"/>
      <c r="J5420" s="9"/>
      <c r="K5420" s="8"/>
      <c r="L5420" s="8"/>
      <c r="M5420" s="9"/>
      <c r="N5420" s="8"/>
      <c r="O5420" s="8"/>
      <c r="P5420" s="9"/>
      <c r="Q5420" s="8"/>
      <c r="R5420" s="8"/>
      <c r="S5420" s="9"/>
      <c r="T5420" s="8"/>
      <c r="U5420" s="8"/>
      <c r="V5420" s="9"/>
      <c r="W5420" s="8"/>
      <c r="X5420" s="8"/>
      <c r="Y5420" s="9"/>
      <c r="Z5420" s="8"/>
      <c r="AA5420" s="8"/>
      <c r="AB5420" s="9"/>
      <c r="AC5420" s="8"/>
      <c r="AD5420" s="8"/>
      <c r="AE5420" s="9"/>
      <c r="AF5420" s="8"/>
      <c r="AG5420" s="8"/>
      <c r="AH5420" s="9"/>
      <c r="AI5420" s="13"/>
      <c r="AJ5420" s="8"/>
      <c r="AK5420" s="8"/>
      <c r="AL5420" s="8"/>
      <c r="AM5420" s="3"/>
    </row>
    <row r="5421" spans="1:39" s="10" customFormat="1" ht="18.95" customHeight="1" x14ac:dyDescent="0.25">
      <c r="A5421" s="8"/>
      <c r="B5421" s="8"/>
      <c r="C5421" s="8"/>
      <c r="D5421" s="9"/>
      <c r="E5421" s="8"/>
      <c r="F5421" s="8"/>
      <c r="G5421" s="9"/>
      <c r="H5421" s="8"/>
      <c r="I5421" s="8"/>
      <c r="J5421" s="9"/>
      <c r="K5421" s="8"/>
      <c r="L5421" s="8"/>
      <c r="M5421" s="9"/>
      <c r="N5421" s="8"/>
      <c r="O5421" s="8"/>
      <c r="P5421" s="9"/>
      <c r="Q5421" s="8"/>
      <c r="R5421" s="8"/>
      <c r="S5421" s="9"/>
      <c r="T5421" s="8"/>
      <c r="U5421" s="8"/>
      <c r="V5421" s="9"/>
      <c r="W5421" s="8"/>
      <c r="X5421" s="8"/>
      <c r="Y5421" s="9"/>
      <c r="Z5421" s="8"/>
      <c r="AA5421" s="8"/>
      <c r="AB5421" s="9"/>
      <c r="AC5421" s="8"/>
      <c r="AD5421" s="8"/>
      <c r="AE5421" s="9"/>
      <c r="AF5421" s="8"/>
      <c r="AG5421" s="8"/>
      <c r="AH5421" s="9"/>
      <c r="AI5421" s="13"/>
      <c r="AJ5421" s="8"/>
      <c r="AK5421" s="8"/>
      <c r="AL5421" s="8"/>
      <c r="AM5421" s="3"/>
    </row>
    <row r="5422" spans="1:39" s="10" customFormat="1" ht="18.95" customHeight="1" x14ac:dyDescent="0.25">
      <c r="A5422" s="8"/>
      <c r="B5422" s="8"/>
      <c r="C5422" s="8"/>
      <c r="D5422" s="9"/>
      <c r="E5422" s="8"/>
      <c r="F5422" s="8"/>
      <c r="G5422" s="9"/>
      <c r="H5422" s="8"/>
      <c r="I5422" s="8"/>
      <c r="J5422" s="9"/>
      <c r="K5422" s="8"/>
      <c r="L5422" s="8"/>
      <c r="M5422" s="9"/>
      <c r="N5422" s="8"/>
      <c r="O5422" s="8"/>
      <c r="P5422" s="9"/>
      <c r="Q5422" s="8"/>
      <c r="R5422" s="8"/>
      <c r="S5422" s="9"/>
      <c r="T5422" s="8"/>
      <c r="U5422" s="8"/>
      <c r="V5422" s="9"/>
      <c r="W5422" s="8"/>
      <c r="X5422" s="8"/>
      <c r="Y5422" s="9"/>
      <c r="Z5422" s="8"/>
      <c r="AA5422" s="8"/>
      <c r="AB5422" s="9"/>
      <c r="AC5422" s="8"/>
      <c r="AD5422" s="8"/>
      <c r="AE5422" s="9"/>
      <c r="AF5422" s="8"/>
      <c r="AG5422" s="8"/>
      <c r="AH5422" s="9"/>
      <c r="AI5422" s="13"/>
      <c r="AJ5422" s="8"/>
      <c r="AK5422" s="8"/>
      <c r="AL5422" s="8"/>
      <c r="AM5422" s="3"/>
    </row>
    <row r="5423" spans="1:39" s="10" customFormat="1" ht="18.95" customHeight="1" x14ac:dyDescent="0.25">
      <c r="A5423" s="8"/>
      <c r="B5423" s="8"/>
      <c r="C5423" s="8"/>
      <c r="D5423" s="9"/>
      <c r="E5423" s="8"/>
      <c r="F5423" s="8"/>
      <c r="G5423" s="9"/>
      <c r="H5423" s="8"/>
      <c r="I5423" s="8"/>
      <c r="J5423" s="9"/>
      <c r="K5423" s="8"/>
      <c r="L5423" s="8"/>
      <c r="M5423" s="9"/>
      <c r="N5423" s="8"/>
      <c r="O5423" s="8"/>
      <c r="P5423" s="9"/>
      <c r="Q5423" s="8"/>
      <c r="R5423" s="8"/>
      <c r="S5423" s="9"/>
      <c r="T5423" s="8"/>
      <c r="U5423" s="8"/>
      <c r="V5423" s="9"/>
      <c r="W5423" s="8"/>
      <c r="X5423" s="8"/>
      <c r="Y5423" s="9"/>
      <c r="Z5423" s="8"/>
      <c r="AA5423" s="8"/>
      <c r="AB5423" s="9"/>
      <c r="AC5423" s="8"/>
      <c r="AD5423" s="8"/>
      <c r="AE5423" s="9"/>
      <c r="AF5423" s="8"/>
      <c r="AG5423" s="8"/>
      <c r="AH5423" s="9"/>
      <c r="AI5423" s="13"/>
      <c r="AJ5423" s="8"/>
      <c r="AK5423" s="8"/>
      <c r="AL5423" s="8"/>
      <c r="AM5423" s="3"/>
    </row>
    <row r="5424" spans="1:39" s="10" customFormat="1" ht="18.95" customHeight="1" x14ac:dyDescent="0.25">
      <c r="A5424" s="8"/>
      <c r="B5424" s="8"/>
      <c r="C5424" s="8"/>
      <c r="D5424" s="9"/>
      <c r="E5424" s="8"/>
      <c r="F5424" s="8"/>
      <c r="G5424" s="9"/>
      <c r="H5424" s="8"/>
      <c r="I5424" s="8"/>
      <c r="J5424" s="9"/>
      <c r="K5424" s="8"/>
      <c r="L5424" s="8"/>
      <c r="M5424" s="9"/>
      <c r="N5424" s="8"/>
      <c r="O5424" s="8"/>
      <c r="P5424" s="9"/>
      <c r="Q5424" s="8"/>
      <c r="R5424" s="8"/>
      <c r="S5424" s="9"/>
      <c r="T5424" s="8"/>
      <c r="U5424" s="8"/>
      <c r="V5424" s="9"/>
      <c r="W5424" s="8"/>
      <c r="X5424" s="8"/>
      <c r="Y5424" s="9"/>
      <c r="Z5424" s="8"/>
      <c r="AA5424" s="8"/>
      <c r="AB5424" s="9"/>
      <c r="AC5424" s="8"/>
      <c r="AD5424" s="8"/>
      <c r="AE5424" s="9"/>
      <c r="AF5424" s="8"/>
      <c r="AG5424" s="8"/>
      <c r="AH5424" s="9"/>
      <c r="AI5424" s="13"/>
      <c r="AJ5424" s="8"/>
      <c r="AK5424" s="8"/>
      <c r="AL5424" s="8"/>
      <c r="AM5424" s="3"/>
    </row>
    <row r="5425" spans="1:39" s="10" customFormat="1" ht="18.95" customHeight="1" x14ac:dyDescent="0.25">
      <c r="A5425" s="8"/>
      <c r="B5425" s="8"/>
      <c r="C5425" s="8"/>
      <c r="D5425" s="9"/>
      <c r="E5425" s="8"/>
      <c r="F5425" s="8"/>
      <c r="G5425" s="9"/>
      <c r="H5425" s="8"/>
      <c r="I5425" s="8"/>
      <c r="J5425" s="9"/>
      <c r="K5425" s="8"/>
      <c r="L5425" s="8"/>
      <c r="M5425" s="9"/>
      <c r="N5425" s="8"/>
      <c r="O5425" s="8"/>
      <c r="P5425" s="9"/>
      <c r="Q5425" s="8"/>
      <c r="R5425" s="8"/>
      <c r="S5425" s="9"/>
      <c r="T5425" s="8"/>
      <c r="U5425" s="8"/>
      <c r="V5425" s="9"/>
      <c r="W5425" s="8"/>
      <c r="X5425" s="8"/>
      <c r="Y5425" s="9"/>
      <c r="Z5425" s="8"/>
      <c r="AA5425" s="8"/>
      <c r="AB5425" s="9"/>
      <c r="AC5425" s="8"/>
      <c r="AD5425" s="8"/>
      <c r="AE5425" s="9"/>
      <c r="AF5425" s="8"/>
      <c r="AG5425" s="8"/>
      <c r="AH5425" s="9"/>
      <c r="AI5425" s="13"/>
      <c r="AJ5425" s="8"/>
      <c r="AK5425" s="8"/>
      <c r="AL5425" s="8"/>
      <c r="AM5425" s="3"/>
    </row>
    <row r="5426" spans="1:39" s="10" customFormat="1" ht="18.95" customHeight="1" x14ac:dyDescent="0.25">
      <c r="A5426" s="8"/>
      <c r="B5426" s="8"/>
      <c r="C5426" s="8"/>
      <c r="D5426" s="9"/>
      <c r="E5426" s="8"/>
      <c r="F5426" s="8"/>
      <c r="G5426" s="9"/>
      <c r="H5426" s="8"/>
      <c r="I5426" s="8"/>
      <c r="J5426" s="9"/>
      <c r="K5426" s="8"/>
      <c r="L5426" s="8"/>
      <c r="M5426" s="9"/>
      <c r="N5426" s="8"/>
      <c r="O5426" s="8"/>
      <c r="P5426" s="9"/>
      <c r="Q5426" s="8"/>
      <c r="R5426" s="8"/>
      <c r="S5426" s="9"/>
      <c r="T5426" s="8"/>
      <c r="U5426" s="8"/>
      <c r="V5426" s="9"/>
      <c r="W5426" s="8"/>
      <c r="X5426" s="8"/>
      <c r="Y5426" s="9"/>
      <c r="Z5426" s="8"/>
      <c r="AA5426" s="8"/>
      <c r="AB5426" s="9"/>
      <c r="AC5426" s="8"/>
      <c r="AD5426" s="8"/>
      <c r="AE5426" s="9"/>
      <c r="AF5426" s="8"/>
      <c r="AG5426" s="8"/>
      <c r="AH5426" s="9"/>
      <c r="AI5426" s="13"/>
      <c r="AJ5426" s="8"/>
      <c r="AK5426" s="8"/>
      <c r="AL5426" s="8"/>
      <c r="AM5426" s="3"/>
    </row>
    <row r="5427" spans="1:39" s="10" customFormat="1" ht="18.95" customHeight="1" x14ac:dyDescent="0.25">
      <c r="A5427" s="8"/>
      <c r="B5427" s="8"/>
      <c r="C5427" s="8"/>
      <c r="D5427" s="9"/>
      <c r="E5427" s="8"/>
      <c r="F5427" s="8"/>
      <c r="G5427" s="9"/>
      <c r="H5427" s="8"/>
      <c r="I5427" s="8"/>
      <c r="J5427" s="9"/>
      <c r="K5427" s="8"/>
      <c r="L5427" s="8"/>
      <c r="M5427" s="9"/>
      <c r="N5427" s="8"/>
      <c r="O5427" s="8"/>
      <c r="P5427" s="9"/>
      <c r="Q5427" s="8"/>
      <c r="R5427" s="8"/>
      <c r="S5427" s="9"/>
      <c r="T5427" s="8"/>
      <c r="U5427" s="8"/>
      <c r="V5427" s="9"/>
      <c r="W5427" s="8"/>
      <c r="X5427" s="8"/>
      <c r="Y5427" s="9"/>
      <c r="Z5427" s="8"/>
      <c r="AA5427" s="8"/>
      <c r="AB5427" s="9"/>
      <c r="AC5427" s="8"/>
      <c r="AD5427" s="8"/>
      <c r="AE5427" s="9"/>
      <c r="AF5427" s="8"/>
      <c r="AG5427" s="8"/>
      <c r="AH5427" s="9"/>
      <c r="AI5427" s="13"/>
      <c r="AJ5427" s="8"/>
      <c r="AK5427" s="8"/>
      <c r="AL5427" s="8"/>
      <c r="AM5427" s="3"/>
    </row>
    <row r="5428" spans="1:39" s="10" customFormat="1" ht="18.95" customHeight="1" x14ac:dyDescent="0.25">
      <c r="A5428" s="8"/>
      <c r="B5428" s="8"/>
      <c r="C5428" s="8"/>
      <c r="D5428" s="9"/>
      <c r="E5428" s="8"/>
      <c r="F5428" s="8"/>
      <c r="G5428" s="9"/>
      <c r="H5428" s="8"/>
      <c r="I5428" s="8"/>
      <c r="J5428" s="9"/>
      <c r="K5428" s="8"/>
      <c r="L5428" s="8"/>
      <c r="M5428" s="9"/>
      <c r="N5428" s="8"/>
      <c r="O5428" s="8"/>
      <c r="P5428" s="9"/>
      <c r="Q5428" s="8"/>
      <c r="R5428" s="8"/>
      <c r="S5428" s="9"/>
      <c r="T5428" s="8"/>
      <c r="U5428" s="8"/>
      <c r="V5428" s="9"/>
      <c r="W5428" s="8"/>
      <c r="X5428" s="8"/>
      <c r="Y5428" s="9"/>
      <c r="Z5428" s="8"/>
      <c r="AA5428" s="8"/>
      <c r="AB5428" s="9"/>
      <c r="AC5428" s="8"/>
      <c r="AD5428" s="8"/>
      <c r="AE5428" s="9"/>
      <c r="AF5428" s="8"/>
      <c r="AG5428" s="8"/>
      <c r="AH5428" s="9"/>
      <c r="AI5428" s="13"/>
      <c r="AJ5428" s="8"/>
      <c r="AK5428" s="8"/>
      <c r="AL5428" s="8"/>
      <c r="AM5428" s="3"/>
    </row>
    <row r="5429" spans="1:39" s="10" customFormat="1" ht="18.95" customHeight="1" x14ac:dyDescent="0.25">
      <c r="A5429" s="8"/>
      <c r="B5429" s="8"/>
      <c r="C5429" s="8"/>
      <c r="D5429" s="9"/>
      <c r="E5429" s="8"/>
      <c r="F5429" s="8"/>
      <c r="G5429" s="9"/>
      <c r="H5429" s="8"/>
      <c r="I5429" s="8"/>
      <c r="J5429" s="9"/>
      <c r="K5429" s="8"/>
      <c r="L5429" s="8"/>
      <c r="M5429" s="9"/>
      <c r="N5429" s="8"/>
      <c r="O5429" s="8"/>
      <c r="P5429" s="9"/>
      <c r="Q5429" s="8"/>
      <c r="R5429" s="8"/>
      <c r="S5429" s="9"/>
      <c r="T5429" s="8"/>
      <c r="U5429" s="8"/>
      <c r="V5429" s="9"/>
      <c r="W5429" s="8"/>
      <c r="X5429" s="8"/>
      <c r="Y5429" s="9"/>
      <c r="Z5429" s="8"/>
      <c r="AA5429" s="8"/>
      <c r="AB5429" s="9"/>
      <c r="AC5429" s="8"/>
      <c r="AD5429" s="8"/>
      <c r="AE5429" s="9"/>
      <c r="AF5429" s="8"/>
      <c r="AG5429" s="8"/>
      <c r="AH5429" s="9"/>
      <c r="AI5429" s="13"/>
      <c r="AJ5429" s="8"/>
      <c r="AK5429" s="8"/>
      <c r="AL5429" s="8"/>
      <c r="AM5429" s="3"/>
    </row>
    <row r="5430" spans="1:39" s="10" customFormat="1" ht="18.95" customHeight="1" x14ac:dyDescent="0.25">
      <c r="A5430" s="8"/>
      <c r="B5430" s="8"/>
      <c r="C5430" s="8"/>
      <c r="D5430" s="9"/>
      <c r="E5430" s="8"/>
      <c r="F5430" s="8"/>
      <c r="G5430" s="9"/>
      <c r="H5430" s="8"/>
      <c r="I5430" s="8"/>
      <c r="J5430" s="9"/>
      <c r="K5430" s="8"/>
      <c r="L5430" s="8"/>
      <c r="M5430" s="9"/>
      <c r="N5430" s="8"/>
      <c r="O5430" s="8"/>
      <c r="P5430" s="9"/>
      <c r="Q5430" s="8"/>
      <c r="R5430" s="8"/>
      <c r="S5430" s="9"/>
      <c r="T5430" s="8"/>
      <c r="U5430" s="8"/>
      <c r="V5430" s="9"/>
      <c r="W5430" s="8"/>
      <c r="X5430" s="8"/>
      <c r="Y5430" s="9"/>
      <c r="Z5430" s="8"/>
      <c r="AA5430" s="8"/>
      <c r="AB5430" s="9"/>
      <c r="AC5430" s="8"/>
      <c r="AD5430" s="8"/>
      <c r="AE5430" s="9"/>
      <c r="AF5430" s="8"/>
      <c r="AG5430" s="8"/>
      <c r="AH5430" s="9"/>
      <c r="AI5430" s="13"/>
      <c r="AJ5430" s="8"/>
      <c r="AK5430" s="8"/>
      <c r="AL5430" s="8"/>
      <c r="AM5430" s="3"/>
    </row>
    <row r="5431" spans="1:39" s="10" customFormat="1" ht="18.95" customHeight="1" x14ac:dyDescent="0.25">
      <c r="A5431" s="8"/>
      <c r="B5431" s="8"/>
      <c r="C5431" s="8"/>
      <c r="D5431" s="9"/>
      <c r="E5431" s="8"/>
      <c r="F5431" s="8"/>
      <c r="G5431" s="9"/>
      <c r="H5431" s="8"/>
      <c r="I5431" s="8"/>
      <c r="J5431" s="9"/>
      <c r="K5431" s="8"/>
      <c r="L5431" s="8"/>
      <c r="M5431" s="9"/>
      <c r="N5431" s="8"/>
      <c r="O5431" s="8"/>
      <c r="P5431" s="9"/>
      <c r="Q5431" s="8"/>
      <c r="R5431" s="8"/>
      <c r="S5431" s="9"/>
      <c r="T5431" s="8"/>
      <c r="U5431" s="8"/>
      <c r="V5431" s="9"/>
      <c r="W5431" s="8"/>
      <c r="X5431" s="8"/>
      <c r="Y5431" s="9"/>
      <c r="Z5431" s="8"/>
      <c r="AA5431" s="8"/>
      <c r="AB5431" s="9"/>
      <c r="AC5431" s="8"/>
      <c r="AD5431" s="8"/>
      <c r="AE5431" s="9"/>
      <c r="AF5431" s="8"/>
      <c r="AG5431" s="8"/>
      <c r="AH5431" s="9"/>
      <c r="AI5431" s="13"/>
      <c r="AJ5431" s="8"/>
      <c r="AK5431" s="8"/>
      <c r="AL5431" s="8"/>
      <c r="AM5431" s="3"/>
    </row>
    <row r="5432" spans="1:39" s="10" customFormat="1" ht="18.95" customHeight="1" x14ac:dyDescent="0.25">
      <c r="A5432" s="8"/>
      <c r="B5432" s="8"/>
      <c r="C5432" s="8"/>
      <c r="D5432" s="9"/>
      <c r="E5432" s="8"/>
      <c r="F5432" s="8"/>
      <c r="G5432" s="9"/>
      <c r="H5432" s="8"/>
      <c r="I5432" s="8"/>
      <c r="J5432" s="9"/>
      <c r="K5432" s="8"/>
      <c r="L5432" s="8"/>
      <c r="M5432" s="9"/>
      <c r="N5432" s="8"/>
      <c r="O5432" s="8"/>
      <c r="P5432" s="9"/>
      <c r="Q5432" s="8"/>
      <c r="R5432" s="8"/>
      <c r="S5432" s="9"/>
      <c r="T5432" s="8"/>
      <c r="U5432" s="8"/>
      <c r="V5432" s="9"/>
      <c r="W5432" s="8"/>
      <c r="X5432" s="8"/>
      <c r="Y5432" s="9"/>
      <c r="Z5432" s="8"/>
      <c r="AA5432" s="8"/>
      <c r="AB5432" s="9"/>
      <c r="AC5432" s="8"/>
      <c r="AD5432" s="8"/>
      <c r="AE5432" s="9"/>
      <c r="AF5432" s="8"/>
      <c r="AG5432" s="8"/>
      <c r="AH5432" s="9"/>
      <c r="AI5432" s="13"/>
      <c r="AJ5432" s="8"/>
      <c r="AK5432" s="8"/>
      <c r="AL5432" s="8"/>
      <c r="AM5432" s="3"/>
    </row>
    <row r="5433" spans="1:39" s="10" customFormat="1" ht="18.95" customHeight="1" x14ac:dyDescent="0.25">
      <c r="A5433" s="8"/>
      <c r="B5433" s="8"/>
      <c r="C5433" s="8"/>
      <c r="D5433" s="9"/>
      <c r="E5433" s="8"/>
      <c r="F5433" s="8"/>
      <c r="G5433" s="9"/>
      <c r="H5433" s="8"/>
      <c r="I5433" s="8"/>
      <c r="J5433" s="9"/>
      <c r="K5433" s="8"/>
      <c r="L5433" s="8"/>
      <c r="M5433" s="9"/>
      <c r="N5433" s="8"/>
      <c r="O5433" s="8"/>
      <c r="P5433" s="9"/>
      <c r="Q5433" s="8"/>
      <c r="R5433" s="8"/>
      <c r="S5433" s="9"/>
      <c r="T5433" s="8"/>
      <c r="U5433" s="8"/>
      <c r="V5433" s="9"/>
      <c r="W5433" s="8"/>
      <c r="X5433" s="8"/>
      <c r="Y5433" s="9"/>
      <c r="Z5433" s="8"/>
      <c r="AA5433" s="8"/>
      <c r="AB5433" s="9"/>
      <c r="AC5433" s="8"/>
      <c r="AD5433" s="8"/>
      <c r="AE5433" s="9"/>
      <c r="AF5433" s="8"/>
      <c r="AG5433" s="8"/>
      <c r="AH5433" s="9"/>
      <c r="AI5433" s="13"/>
      <c r="AJ5433" s="8"/>
      <c r="AK5433" s="8"/>
      <c r="AL5433" s="8"/>
      <c r="AM5433" s="3"/>
    </row>
    <row r="5434" spans="1:39" s="10" customFormat="1" ht="18.95" customHeight="1" x14ac:dyDescent="0.25">
      <c r="A5434" s="8"/>
      <c r="B5434" s="8"/>
      <c r="C5434" s="8"/>
      <c r="D5434" s="9"/>
      <c r="E5434" s="8"/>
      <c r="F5434" s="8"/>
      <c r="G5434" s="9"/>
      <c r="H5434" s="8"/>
      <c r="I5434" s="8"/>
      <c r="J5434" s="9"/>
      <c r="K5434" s="8"/>
      <c r="L5434" s="8"/>
      <c r="M5434" s="9"/>
      <c r="N5434" s="8"/>
      <c r="O5434" s="8"/>
      <c r="P5434" s="9"/>
      <c r="Q5434" s="8"/>
      <c r="R5434" s="8"/>
      <c r="S5434" s="9"/>
      <c r="T5434" s="8"/>
      <c r="U5434" s="8"/>
      <c r="V5434" s="9"/>
      <c r="W5434" s="8"/>
      <c r="X5434" s="8"/>
      <c r="Y5434" s="9"/>
      <c r="Z5434" s="8"/>
      <c r="AA5434" s="8"/>
      <c r="AB5434" s="9"/>
      <c r="AC5434" s="8"/>
      <c r="AD5434" s="8"/>
      <c r="AE5434" s="9"/>
      <c r="AF5434" s="8"/>
      <c r="AG5434" s="8"/>
      <c r="AH5434" s="9"/>
      <c r="AI5434" s="13"/>
      <c r="AJ5434" s="8"/>
      <c r="AK5434" s="8"/>
      <c r="AL5434" s="8"/>
      <c r="AM5434" s="3"/>
    </row>
    <row r="5435" spans="1:39" s="10" customFormat="1" ht="18.95" customHeight="1" x14ac:dyDescent="0.25">
      <c r="A5435" s="8"/>
      <c r="B5435" s="8"/>
      <c r="C5435" s="8"/>
      <c r="D5435" s="9"/>
      <c r="E5435" s="8"/>
      <c r="F5435" s="8"/>
      <c r="G5435" s="9"/>
      <c r="H5435" s="8"/>
      <c r="I5435" s="8"/>
      <c r="J5435" s="9"/>
      <c r="K5435" s="8"/>
      <c r="L5435" s="8"/>
      <c r="M5435" s="9"/>
      <c r="N5435" s="8"/>
      <c r="O5435" s="8"/>
      <c r="P5435" s="9"/>
      <c r="Q5435" s="8"/>
      <c r="R5435" s="8"/>
      <c r="S5435" s="9"/>
      <c r="T5435" s="8"/>
      <c r="U5435" s="8"/>
      <c r="V5435" s="9"/>
      <c r="W5435" s="8"/>
      <c r="X5435" s="8"/>
      <c r="Y5435" s="9"/>
      <c r="Z5435" s="8"/>
      <c r="AA5435" s="8"/>
      <c r="AB5435" s="9"/>
      <c r="AC5435" s="8"/>
      <c r="AD5435" s="8"/>
      <c r="AE5435" s="9"/>
      <c r="AF5435" s="8"/>
      <c r="AG5435" s="8"/>
      <c r="AH5435" s="9"/>
      <c r="AI5435" s="13"/>
      <c r="AJ5435" s="8"/>
      <c r="AK5435" s="8"/>
      <c r="AL5435" s="8"/>
      <c r="AM5435" s="3"/>
    </row>
    <row r="5436" spans="1:39" s="10" customFormat="1" ht="18.95" customHeight="1" x14ac:dyDescent="0.25">
      <c r="A5436" s="8"/>
      <c r="B5436" s="8"/>
      <c r="C5436" s="8"/>
      <c r="D5436" s="9"/>
      <c r="E5436" s="8"/>
      <c r="F5436" s="8"/>
      <c r="G5436" s="9"/>
      <c r="H5436" s="8"/>
      <c r="I5436" s="8"/>
      <c r="J5436" s="9"/>
      <c r="K5436" s="8"/>
      <c r="L5436" s="8"/>
      <c r="M5436" s="9"/>
      <c r="N5436" s="8"/>
      <c r="O5436" s="8"/>
      <c r="P5436" s="9"/>
      <c r="Q5436" s="8"/>
      <c r="R5436" s="8"/>
      <c r="S5436" s="9"/>
      <c r="T5436" s="8"/>
      <c r="U5436" s="8"/>
      <c r="V5436" s="9"/>
      <c r="W5436" s="8"/>
      <c r="X5436" s="8"/>
      <c r="Y5436" s="9"/>
      <c r="Z5436" s="8"/>
      <c r="AA5436" s="8"/>
      <c r="AB5436" s="9"/>
      <c r="AC5436" s="8"/>
      <c r="AD5436" s="8"/>
      <c r="AE5436" s="9"/>
      <c r="AF5436" s="8"/>
      <c r="AG5436" s="8"/>
      <c r="AH5436" s="9"/>
      <c r="AI5436" s="13"/>
      <c r="AJ5436" s="8"/>
      <c r="AK5436" s="8"/>
      <c r="AL5436" s="8"/>
      <c r="AM5436" s="3"/>
    </row>
    <row r="5437" spans="1:39" s="10" customFormat="1" ht="18.95" customHeight="1" x14ac:dyDescent="0.25">
      <c r="A5437" s="8"/>
      <c r="B5437" s="8"/>
      <c r="C5437" s="8"/>
      <c r="D5437" s="9"/>
      <c r="E5437" s="8"/>
      <c r="F5437" s="8"/>
      <c r="G5437" s="9"/>
      <c r="H5437" s="8"/>
      <c r="I5437" s="8"/>
      <c r="J5437" s="9"/>
      <c r="K5437" s="8"/>
      <c r="L5437" s="8"/>
      <c r="M5437" s="9"/>
      <c r="N5437" s="8"/>
      <c r="O5437" s="8"/>
      <c r="P5437" s="9"/>
      <c r="Q5437" s="8"/>
      <c r="R5437" s="8"/>
      <c r="S5437" s="9"/>
      <c r="T5437" s="8"/>
      <c r="U5437" s="8"/>
      <c r="V5437" s="9"/>
      <c r="W5437" s="8"/>
      <c r="X5437" s="8"/>
      <c r="Y5437" s="9"/>
      <c r="Z5437" s="8"/>
      <c r="AA5437" s="8"/>
      <c r="AB5437" s="9"/>
      <c r="AC5437" s="8"/>
      <c r="AD5437" s="8"/>
      <c r="AE5437" s="9"/>
      <c r="AF5437" s="8"/>
      <c r="AG5437" s="8"/>
      <c r="AH5437" s="9"/>
      <c r="AI5437" s="13"/>
      <c r="AJ5437" s="8"/>
      <c r="AK5437" s="8"/>
      <c r="AL5437" s="8"/>
      <c r="AM5437" s="3"/>
    </row>
    <row r="5438" spans="1:39" s="10" customFormat="1" ht="18.95" customHeight="1" x14ac:dyDescent="0.25">
      <c r="A5438" s="8"/>
      <c r="B5438" s="8"/>
      <c r="C5438" s="8"/>
      <c r="D5438" s="9"/>
      <c r="E5438" s="8"/>
      <c r="F5438" s="8"/>
      <c r="G5438" s="9"/>
      <c r="H5438" s="8"/>
      <c r="I5438" s="8"/>
      <c r="J5438" s="9"/>
      <c r="K5438" s="8"/>
      <c r="L5438" s="8"/>
      <c r="M5438" s="9"/>
      <c r="N5438" s="8"/>
      <c r="O5438" s="8"/>
      <c r="P5438" s="9"/>
      <c r="Q5438" s="8"/>
      <c r="R5438" s="8"/>
      <c r="S5438" s="9"/>
      <c r="T5438" s="8"/>
      <c r="U5438" s="8"/>
      <c r="V5438" s="9"/>
      <c r="W5438" s="8"/>
      <c r="X5438" s="8"/>
      <c r="Y5438" s="9"/>
      <c r="Z5438" s="8"/>
      <c r="AA5438" s="8"/>
      <c r="AB5438" s="9"/>
      <c r="AC5438" s="8"/>
      <c r="AD5438" s="8"/>
      <c r="AE5438" s="9"/>
      <c r="AF5438" s="8"/>
      <c r="AG5438" s="8"/>
      <c r="AH5438" s="9"/>
      <c r="AI5438" s="13"/>
      <c r="AJ5438" s="8"/>
      <c r="AK5438" s="8"/>
      <c r="AL5438" s="8"/>
      <c r="AM5438" s="3"/>
    </row>
    <row r="5439" spans="1:39" s="10" customFormat="1" ht="18.95" customHeight="1" x14ac:dyDescent="0.25">
      <c r="A5439" s="8"/>
      <c r="B5439" s="8"/>
      <c r="C5439" s="8"/>
      <c r="D5439" s="9"/>
      <c r="E5439" s="8"/>
      <c r="F5439" s="8"/>
      <c r="G5439" s="9"/>
      <c r="H5439" s="8"/>
      <c r="I5439" s="8"/>
      <c r="J5439" s="9"/>
      <c r="K5439" s="8"/>
      <c r="L5439" s="8"/>
      <c r="M5439" s="9"/>
      <c r="N5439" s="8"/>
      <c r="O5439" s="8"/>
      <c r="P5439" s="9"/>
      <c r="Q5439" s="8"/>
      <c r="R5439" s="8"/>
      <c r="S5439" s="9"/>
      <c r="T5439" s="8"/>
      <c r="U5439" s="8"/>
      <c r="V5439" s="9"/>
      <c r="W5439" s="8"/>
      <c r="X5439" s="8"/>
      <c r="Y5439" s="9"/>
      <c r="Z5439" s="8"/>
      <c r="AA5439" s="8"/>
      <c r="AB5439" s="9"/>
      <c r="AC5439" s="8"/>
      <c r="AD5439" s="8"/>
      <c r="AE5439" s="9"/>
      <c r="AF5439" s="8"/>
      <c r="AG5439" s="8"/>
      <c r="AH5439" s="9"/>
      <c r="AI5439" s="13"/>
      <c r="AJ5439" s="8"/>
      <c r="AK5439" s="8"/>
      <c r="AL5439" s="8"/>
      <c r="AM5439" s="3"/>
    </row>
    <row r="5440" spans="1:39" s="10" customFormat="1" ht="18.95" customHeight="1" x14ac:dyDescent="0.25">
      <c r="A5440" s="8"/>
      <c r="B5440" s="8"/>
      <c r="C5440" s="8"/>
      <c r="D5440" s="9"/>
      <c r="E5440" s="8"/>
      <c r="F5440" s="8"/>
      <c r="G5440" s="9"/>
      <c r="H5440" s="8"/>
      <c r="I5440" s="8"/>
      <c r="J5440" s="9"/>
      <c r="K5440" s="8"/>
      <c r="L5440" s="8"/>
      <c r="M5440" s="9"/>
      <c r="N5440" s="8"/>
      <c r="O5440" s="8"/>
      <c r="P5440" s="9"/>
      <c r="Q5440" s="8"/>
      <c r="R5440" s="8"/>
      <c r="S5440" s="9"/>
      <c r="T5440" s="8"/>
      <c r="U5440" s="8"/>
      <c r="V5440" s="9"/>
      <c r="W5440" s="8"/>
      <c r="X5440" s="8"/>
      <c r="Y5440" s="9"/>
      <c r="Z5440" s="8"/>
      <c r="AA5440" s="8"/>
      <c r="AB5440" s="9"/>
      <c r="AC5440" s="8"/>
      <c r="AD5440" s="8"/>
      <c r="AE5440" s="9"/>
      <c r="AF5440" s="8"/>
      <c r="AG5440" s="8"/>
      <c r="AH5440" s="9"/>
      <c r="AI5440" s="13"/>
      <c r="AJ5440" s="8"/>
      <c r="AK5440" s="8"/>
      <c r="AL5440" s="8"/>
      <c r="AM5440" s="3"/>
    </row>
    <row r="5441" spans="1:39" s="10" customFormat="1" ht="18.95" customHeight="1" x14ac:dyDescent="0.25">
      <c r="A5441" s="8"/>
      <c r="B5441" s="8"/>
      <c r="C5441" s="8"/>
      <c r="D5441" s="9"/>
      <c r="E5441" s="8"/>
      <c r="F5441" s="8"/>
      <c r="G5441" s="9"/>
      <c r="H5441" s="8"/>
      <c r="I5441" s="8"/>
      <c r="J5441" s="9"/>
      <c r="K5441" s="8"/>
      <c r="L5441" s="8"/>
      <c r="M5441" s="9"/>
      <c r="N5441" s="8"/>
      <c r="O5441" s="8"/>
      <c r="P5441" s="9"/>
      <c r="Q5441" s="8"/>
      <c r="R5441" s="8"/>
      <c r="S5441" s="9"/>
      <c r="T5441" s="8"/>
      <c r="U5441" s="8"/>
      <c r="V5441" s="9"/>
      <c r="W5441" s="8"/>
      <c r="X5441" s="8"/>
      <c r="Y5441" s="9"/>
      <c r="Z5441" s="8"/>
      <c r="AA5441" s="8"/>
      <c r="AB5441" s="9"/>
      <c r="AC5441" s="8"/>
      <c r="AD5441" s="8"/>
      <c r="AE5441" s="9"/>
      <c r="AF5441" s="8"/>
      <c r="AG5441" s="8"/>
      <c r="AH5441" s="9"/>
      <c r="AI5441" s="13"/>
      <c r="AJ5441" s="8"/>
      <c r="AK5441" s="8"/>
      <c r="AL5441" s="8"/>
      <c r="AM5441" s="3"/>
    </row>
    <row r="5442" spans="1:39" s="10" customFormat="1" ht="18.95" customHeight="1" x14ac:dyDescent="0.25">
      <c r="A5442" s="8"/>
      <c r="B5442" s="8"/>
      <c r="C5442" s="8"/>
      <c r="D5442" s="9"/>
      <c r="E5442" s="8"/>
      <c r="F5442" s="8"/>
      <c r="G5442" s="9"/>
      <c r="H5442" s="8"/>
      <c r="I5442" s="8"/>
      <c r="J5442" s="9"/>
      <c r="K5442" s="8"/>
      <c r="L5442" s="8"/>
      <c r="M5442" s="9"/>
      <c r="N5442" s="8"/>
      <c r="O5442" s="8"/>
      <c r="P5442" s="9"/>
      <c r="Q5442" s="8"/>
      <c r="R5442" s="8"/>
      <c r="S5442" s="9"/>
      <c r="T5442" s="8"/>
      <c r="U5442" s="8"/>
      <c r="V5442" s="9"/>
      <c r="W5442" s="8"/>
      <c r="X5442" s="8"/>
      <c r="Y5442" s="9"/>
      <c r="Z5442" s="8"/>
      <c r="AA5442" s="8"/>
      <c r="AB5442" s="9"/>
      <c r="AC5442" s="8"/>
      <c r="AD5442" s="8"/>
      <c r="AE5442" s="9"/>
      <c r="AF5442" s="8"/>
      <c r="AG5442" s="8"/>
      <c r="AH5442" s="9"/>
      <c r="AI5442" s="13"/>
      <c r="AJ5442" s="8"/>
      <c r="AK5442" s="8"/>
      <c r="AL5442" s="8"/>
      <c r="AM5442" s="3"/>
    </row>
    <row r="5443" spans="1:39" s="10" customFormat="1" ht="18.95" customHeight="1" x14ac:dyDescent="0.25">
      <c r="A5443" s="8"/>
      <c r="B5443" s="8"/>
      <c r="C5443" s="8"/>
      <c r="D5443" s="9"/>
      <c r="E5443" s="8"/>
      <c r="F5443" s="8"/>
      <c r="G5443" s="9"/>
      <c r="H5443" s="8"/>
      <c r="I5443" s="8"/>
      <c r="J5443" s="9"/>
      <c r="K5443" s="8"/>
      <c r="L5443" s="8"/>
      <c r="M5443" s="9"/>
      <c r="N5443" s="8"/>
      <c r="O5443" s="8"/>
      <c r="P5443" s="9"/>
      <c r="Q5443" s="8"/>
      <c r="R5443" s="8"/>
      <c r="S5443" s="9"/>
      <c r="T5443" s="8"/>
      <c r="U5443" s="8"/>
      <c r="V5443" s="9"/>
      <c r="W5443" s="8"/>
      <c r="X5443" s="8"/>
      <c r="Y5443" s="9"/>
      <c r="Z5443" s="8"/>
      <c r="AA5443" s="8"/>
      <c r="AB5443" s="9"/>
      <c r="AC5443" s="8"/>
      <c r="AD5443" s="8"/>
      <c r="AE5443" s="9"/>
      <c r="AF5443" s="8"/>
      <c r="AG5443" s="8"/>
      <c r="AH5443" s="9"/>
      <c r="AI5443" s="13"/>
      <c r="AJ5443" s="8"/>
      <c r="AK5443" s="8"/>
      <c r="AL5443" s="8"/>
      <c r="AM5443" s="3"/>
    </row>
    <row r="5444" spans="1:39" s="10" customFormat="1" ht="18.95" customHeight="1" x14ac:dyDescent="0.25">
      <c r="A5444" s="8"/>
      <c r="B5444" s="8"/>
      <c r="C5444" s="8"/>
      <c r="D5444" s="9"/>
      <c r="E5444" s="8"/>
      <c r="F5444" s="8"/>
      <c r="G5444" s="9"/>
      <c r="H5444" s="8"/>
      <c r="I5444" s="8"/>
      <c r="J5444" s="9"/>
      <c r="K5444" s="8"/>
      <c r="L5444" s="8"/>
      <c r="M5444" s="9"/>
      <c r="N5444" s="8"/>
      <c r="O5444" s="8"/>
      <c r="P5444" s="9"/>
      <c r="Q5444" s="8"/>
      <c r="R5444" s="8"/>
      <c r="S5444" s="9"/>
      <c r="T5444" s="8"/>
      <c r="U5444" s="8"/>
      <c r="V5444" s="9"/>
      <c r="W5444" s="8"/>
      <c r="X5444" s="8"/>
      <c r="Y5444" s="9"/>
      <c r="Z5444" s="8"/>
      <c r="AA5444" s="8"/>
      <c r="AB5444" s="9"/>
      <c r="AC5444" s="8"/>
      <c r="AD5444" s="8"/>
      <c r="AE5444" s="9"/>
      <c r="AF5444" s="8"/>
      <c r="AG5444" s="8"/>
      <c r="AH5444" s="9"/>
      <c r="AI5444" s="13"/>
      <c r="AJ5444" s="8"/>
      <c r="AK5444" s="8"/>
      <c r="AL5444" s="8"/>
      <c r="AM5444" s="3"/>
    </row>
    <row r="5445" spans="1:39" s="10" customFormat="1" ht="18.95" customHeight="1" x14ac:dyDescent="0.25">
      <c r="A5445" s="8"/>
      <c r="B5445" s="8"/>
      <c r="C5445" s="8"/>
      <c r="D5445" s="9"/>
      <c r="E5445" s="8"/>
      <c r="F5445" s="8"/>
      <c r="G5445" s="9"/>
      <c r="H5445" s="8"/>
      <c r="I5445" s="8"/>
      <c r="J5445" s="9"/>
      <c r="K5445" s="8"/>
      <c r="L5445" s="8"/>
      <c r="M5445" s="9"/>
      <c r="N5445" s="8"/>
      <c r="O5445" s="8"/>
      <c r="P5445" s="9"/>
      <c r="Q5445" s="8"/>
      <c r="R5445" s="8"/>
      <c r="S5445" s="9"/>
      <c r="T5445" s="8"/>
      <c r="U5445" s="8"/>
      <c r="V5445" s="9"/>
      <c r="W5445" s="8"/>
      <c r="X5445" s="8"/>
      <c r="Y5445" s="9"/>
      <c r="Z5445" s="8"/>
      <c r="AA5445" s="8"/>
      <c r="AB5445" s="9"/>
      <c r="AC5445" s="8"/>
      <c r="AD5445" s="8"/>
      <c r="AE5445" s="9"/>
      <c r="AF5445" s="8"/>
      <c r="AG5445" s="8"/>
      <c r="AH5445" s="9"/>
      <c r="AI5445" s="13"/>
      <c r="AJ5445" s="8"/>
      <c r="AK5445" s="8"/>
      <c r="AL5445" s="8"/>
      <c r="AM5445" s="3"/>
    </row>
    <row r="5446" spans="1:39" s="10" customFormat="1" ht="18.95" customHeight="1" x14ac:dyDescent="0.25">
      <c r="A5446" s="8"/>
      <c r="B5446" s="8"/>
      <c r="C5446" s="8"/>
      <c r="D5446" s="9"/>
      <c r="E5446" s="8"/>
      <c r="F5446" s="8"/>
      <c r="G5446" s="9"/>
      <c r="H5446" s="8"/>
      <c r="I5446" s="8"/>
      <c r="J5446" s="9"/>
      <c r="K5446" s="8"/>
      <c r="L5446" s="8"/>
      <c r="M5446" s="9"/>
      <c r="N5446" s="8"/>
      <c r="O5446" s="8"/>
      <c r="P5446" s="9"/>
      <c r="Q5446" s="8"/>
      <c r="R5446" s="8"/>
      <c r="S5446" s="9"/>
      <c r="T5446" s="8"/>
      <c r="U5446" s="8"/>
      <c r="V5446" s="9"/>
      <c r="W5446" s="8"/>
      <c r="X5446" s="8"/>
      <c r="Y5446" s="9"/>
      <c r="Z5446" s="8"/>
      <c r="AA5446" s="8"/>
      <c r="AB5446" s="9"/>
      <c r="AC5446" s="8"/>
      <c r="AD5446" s="8"/>
      <c r="AE5446" s="9"/>
      <c r="AF5446" s="8"/>
      <c r="AG5446" s="8"/>
      <c r="AH5446" s="9"/>
      <c r="AI5446" s="13"/>
      <c r="AJ5446" s="8"/>
      <c r="AK5446" s="8"/>
      <c r="AL5446" s="8"/>
      <c r="AM5446" s="3"/>
    </row>
    <row r="5447" spans="1:39" s="10" customFormat="1" ht="18.95" customHeight="1" x14ac:dyDescent="0.25">
      <c r="A5447" s="8"/>
      <c r="B5447" s="8"/>
      <c r="C5447" s="8"/>
      <c r="D5447" s="9"/>
      <c r="E5447" s="8"/>
      <c r="F5447" s="8"/>
      <c r="G5447" s="9"/>
      <c r="H5447" s="8"/>
      <c r="I5447" s="8"/>
      <c r="J5447" s="9"/>
      <c r="K5447" s="8"/>
      <c r="L5447" s="8"/>
      <c r="M5447" s="9"/>
      <c r="N5447" s="8"/>
      <c r="O5447" s="8"/>
      <c r="P5447" s="9"/>
      <c r="Q5447" s="8"/>
      <c r="R5447" s="8"/>
      <c r="S5447" s="9"/>
      <c r="T5447" s="8"/>
      <c r="U5447" s="8"/>
      <c r="V5447" s="9"/>
      <c r="W5447" s="8"/>
      <c r="X5447" s="8"/>
      <c r="Y5447" s="9"/>
      <c r="Z5447" s="8"/>
      <c r="AA5447" s="8"/>
      <c r="AB5447" s="9"/>
      <c r="AC5447" s="8"/>
      <c r="AD5447" s="8"/>
      <c r="AE5447" s="9"/>
      <c r="AF5447" s="8"/>
      <c r="AG5447" s="8"/>
      <c r="AH5447" s="9"/>
      <c r="AI5447" s="13"/>
      <c r="AJ5447" s="8"/>
      <c r="AK5447" s="8"/>
      <c r="AL5447" s="8"/>
      <c r="AM5447" s="3"/>
    </row>
    <row r="5448" spans="1:39" s="10" customFormat="1" ht="18.95" customHeight="1" x14ac:dyDescent="0.25">
      <c r="A5448" s="8"/>
      <c r="B5448" s="8"/>
      <c r="C5448" s="8"/>
      <c r="D5448" s="9"/>
      <c r="E5448" s="8"/>
      <c r="F5448" s="8"/>
      <c r="G5448" s="9"/>
      <c r="H5448" s="8"/>
      <c r="I5448" s="8"/>
      <c r="J5448" s="9"/>
      <c r="K5448" s="8"/>
      <c r="L5448" s="8"/>
      <c r="M5448" s="9"/>
      <c r="N5448" s="8"/>
      <c r="O5448" s="8"/>
      <c r="P5448" s="9"/>
      <c r="Q5448" s="8"/>
      <c r="R5448" s="8"/>
      <c r="S5448" s="9"/>
      <c r="T5448" s="8"/>
      <c r="U5448" s="8"/>
      <c r="V5448" s="9"/>
      <c r="W5448" s="8"/>
      <c r="X5448" s="8"/>
      <c r="Y5448" s="9"/>
      <c r="Z5448" s="8"/>
      <c r="AA5448" s="8"/>
      <c r="AB5448" s="9"/>
      <c r="AC5448" s="8"/>
      <c r="AD5448" s="8"/>
      <c r="AE5448" s="9"/>
      <c r="AF5448" s="8"/>
      <c r="AG5448" s="8"/>
      <c r="AH5448" s="9"/>
      <c r="AI5448" s="13"/>
      <c r="AJ5448" s="8"/>
      <c r="AK5448" s="8"/>
      <c r="AL5448" s="8"/>
      <c r="AM5448" s="3"/>
    </row>
    <row r="5449" spans="1:39" s="10" customFormat="1" ht="18.95" customHeight="1" x14ac:dyDescent="0.25">
      <c r="A5449" s="8"/>
      <c r="B5449" s="8"/>
      <c r="C5449" s="8"/>
      <c r="D5449" s="9"/>
      <c r="E5449" s="8"/>
      <c r="F5449" s="8"/>
      <c r="G5449" s="9"/>
      <c r="H5449" s="8"/>
      <c r="I5449" s="8"/>
      <c r="J5449" s="9"/>
      <c r="K5449" s="8"/>
      <c r="L5449" s="8"/>
      <c r="M5449" s="9"/>
      <c r="N5449" s="8"/>
      <c r="O5449" s="8"/>
      <c r="P5449" s="9"/>
      <c r="Q5449" s="8"/>
      <c r="R5449" s="8"/>
      <c r="S5449" s="9"/>
      <c r="T5449" s="8"/>
      <c r="U5449" s="8"/>
      <c r="V5449" s="9"/>
      <c r="W5449" s="8"/>
      <c r="X5449" s="8"/>
      <c r="Y5449" s="9"/>
      <c r="Z5449" s="8"/>
      <c r="AA5449" s="8"/>
      <c r="AB5449" s="9"/>
      <c r="AC5449" s="8"/>
      <c r="AD5449" s="8"/>
      <c r="AE5449" s="9"/>
      <c r="AF5449" s="8"/>
      <c r="AG5449" s="8"/>
      <c r="AH5449" s="9"/>
      <c r="AI5449" s="13"/>
      <c r="AJ5449" s="8"/>
      <c r="AK5449" s="8"/>
      <c r="AL5449" s="8"/>
      <c r="AM5449" s="3"/>
    </row>
    <row r="5450" spans="1:39" s="10" customFormat="1" ht="18.95" customHeight="1" x14ac:dyDescent="0.25">
      <c r="A5450" s="8"/>
      <c r="B5450" s="8"/>
      <c r="C5450" s="8"/>
      <c r="D5450" s="9"/>
      <c r="E5450" s="8"/>
      <c r="F5450" s="8"/>
      <c r="G5450" s="9"/>
      <c r="H5450" s="8"/>
      <c r="I5450" s="8"/>
      <c r="J5450" s="9"/>
      <c r="K5450" s="8"/>
      <c r="L5450" s="8"/>
      <c r="M5450" s="9"/>
      <c r="N5450" s="8"/>
      <c r="O5450" s="8"/>
      <c r="P5450" s="9"/>
      <c r="Q5450" s="8"/>
      <c r="R5450" s="8"/>
      <c r="S5450" s="9"/>
      <c r="T5450" s="8"/>
      <c r="U5450" s="8"/>
      <c r="V5450" s="9"/>
      <c r="W5450" s="8"/>
      <c r="X5450" s="8"/>
      <c r="Y5450" s="9"/>
      <c r="Z5450" s="8"/>
      <c r="AA5450" s="8"/>
      <c r="AB5450" s="9"/>
      <c r="AC5450" s="8"/>
      <c r="AD5450" s="8"/>
      <c r="AE5450" s="9"/>
      <c r="AF5450" s="8"/>
      <c r="AG5450" s="8"/>
      <c r="AH5450" s="9"/>
      <c r="AI5450" s="13"/>
      <c r="AJ5450" s="8"/>
      <c r="AK5450" s="8"/>
      <c r="AL5450" s="8"/>
      <c r="AM5450" s="3"/>
    </row>
    <row r="5451" spans="1:39" s="10" customFormat="1" ht="18.95" customHeight="1" x14ac:dyDescent="0.25">
      <c r="A5451" s="8"/>
      <c r="B5451" s="8"/>
      <c r="C5451" s="8"/>
      <c r="D5451" s="9"/>
      <c r="E5451" s="8"/>
      <c r="F5451" s="8"/>
      <c r="G5451" s="9"/>
      <c r="H5451" s="8"/>
      <c r="I5451" s="8"/>
      <c r="J5451" s="9"/>
      <c r="K5451" s="8"/>
      <c r="L5451" s="8"/>
      <c r="M5451" s="9"/>
      <c r="N5451" s="8"/>
      <c r="O5451" s="8"/>
      <c r="P5451" s="9"/>
      <c r="Q5451" s="8"/>
      <c r="R5451" s="8"/>
      <c r="S5451" s="9"/>
      <c r="T5451" s="8"/>
      <c r="U5451" s="8"/>
      <c r="V5451" s="9"/>
      <c r="W5451" s="8"/>
      <c r="X5451" s="8"/>
      <c r="Y5451" s="9"/>
      <c r="Z5451" s="8"/>
      <c r="AA5451" s="8"/>
      <c r="AB5451" s="9"/>
      <c r="AC5451" s="8"/>
      <c r="AD5451" s="8"/>
      <c r="AE5451" s="9"/>
      <c r="AF5451" s="8"/>
      <c r="AG5451" s="8"/>
      <c r="AH5451" s="9"/>
      <c r="AI5451" s="13"/>
      <c r="AJ5451" s="8"/>
      <c r="AK5451" s="8"/>
      <c r="AL5451" s="8"/>
      <c r="AM5451" s="3"/>
    </row>
    <row r="5452" spans="1:39" s="10" customFormat="1" ht="18.95" customHeight="1" x14ac:dyDescent="0.25">
      <c r="A5452" s="8"/>
      <c r="B5452" s="8"/>
      <c r="C5452" s="8"/>
      <c r="D5452" s="9"/>
      <c r="E5452" s="8"/>
      <c r="F5452" s="8"/>
      <c r="G5452" s="9"/>
      <c r="H5452" s="8"/>
      <c r="I5452" s="8"/>
      <c r="J5452" s="9"/>
      <c r="K5452" s="8"/>
      <c r="L5452" s="8"/>
      <c r="M5452" s="9"/>
      <c r="N5452" s="8"/>
      <c r="O5452" s="8"/>
      <c r="P5452" s="9"/>
      <c r="Q5452" s="8"/>
      <c r="R5452" s="8"/>
      <c r="S5452" s="9"/>
      <c r="T5452" s="8"/>
      <c r="U5452" s="8"/>
      <c r="V5452" s="9"/>
      <c r="W5452" s="8"/>
      <c r="X5452" s="8"/>
      <c r="Y5452" s="9"/>
      <c r="Z5452" s="8"/>
      <c r="AA5452" s="8"/>
      <c r="AB5452" s="9"/>
      <c r="AC5452" s="8"/>
      <c r="AD5452" s="8"/>
      <c r="AE5452" s="9"/>
      <c r="AF5452" s="8"/>
      <c r="AG5452" s="8"/>
      <c r="AH5452" s="9"/>
      <c r="AI5452" s="13"/>
      <c r="AJ5452" s="8"/>
      <c r="AK5452" s="8"/>
      <c r="AL5452" s="8"/>
      <c r="AM5452" s="3"/>
    </row>
    <row r="5453" spans="1:39" s="10" customFormat="1" ht="18.95" customHeight="1" x14ac:dyDescent="0.25">
      <c r="A5453" s="8"/>
      <c r="B5453" s="8"/>
      <c r="C5453" s="8"/>
      <c r="D5453" s="9"/>
      <c r="E5453" s="8"/>
      <c r="F5453" s="8"/>
      <c r="G5453" s="9"/>
      <c r="H5453" s="8"/>
      <c r="I5453" s="8"/>
      <c r="J5453" s="9"/>
      <c r="K5453" s="8"/>
      <c r="L5453" s="8"/>
      <c r="M5453" s="9"/>
      <c r="N5453" s="8"/>
      <c r="O5453" s="8"/>
      <c r="P5453" s="9"/>
      <c r="Q5453" s="8"/>
      <c r="R5453" s="8"/>
      <c r="S5453" s="9"/>
      <c r="T5453" s="8"/>
      <c r="U5453" s="8"/>
      <c r="V5453" s="9"/>
      <c r="W5453" s="8"/>
      <c r="X5453" s="8"/>
      <c r="Y5453" s="9"/>
      <c r="Z5453" s="8"/>
      <c r="AA5453" s="8"/>
      <c r="AB5453" s="9"/>
      <c r="AC5453" s="8"/>
      <c r="AD5453" s="8"/>
      <c r="AE5453" s="9"/>
      <c r="AF5453" s="8"/>
      <c r="AG5453" s="8"/>
      <c r="AH5453" s="9"/>
      <c r="AI5453" s="13"/>
      <c r="AJ5453" s="8"/>
      <c r="AK5453" s="8"/>
      <c r="AL5453" s="8"/>
      <c r="AM5453" s="3"/>
    </row>
    <row r="5454" spans="1:39" s="10" customFormat="1" ht="18.95" customHeight="1" x14ac:dyDescent="0.25">
      <c r="A5454" s="8"/>
      <c r="B5454" s="8"/>
      <c r="C5454" s="8"/>
      <c r="D5454" s="9"/>
      <c r="E5454" s="8"/>
      <c r="F5454" s="8"/>
      <c r="G5454" s="9"/>
      <c r="H5454" s="8"/>
      <c r="I5454" s="8"/>
      <c r="J5454" s="9"/>
      <c r="K5454" s="8"/>
      <c r="L5454" s="8"/>
      <c r="M5454" s="9"/>
      <c r="N5454" s="8"/>
      <c r="O5454" s="8"/>
      <c r="P5454" s="9"/>
      <c r="Q5454" s="8"/>
      <c r="R5454" s="8"/>
      <c r="S5454" s="9"/>
      <c r="T5454" s="8"/>
      <c r="U5454" s="8"/>
      <c r="V5454" s="9"/>
      <c r="W5454" s="8"/>
      <c r="X5454" s="8"/>
      <c r="Y5454" s="9"/>
      <c r="Z5454" s="8"/>
      <c r="AA5454" s="8"/>
      <c r="AB5454" s="9"/>
      <c r="AC5454" s="8"/>
      <c r="AD5454" s="8"/>
      <c r="AE5454" s="9"/>
      <c r="AF5454" s="8"/>
      <c r="AG5454" s="8"/>
      <c r="AH5454" s="9"/>
      <c r="AI5454" s="13"/>
      <c r="AJ5454" s="8"/>
      <c r="AK5454" s="8"/>
      <c r="AL5454" s="8"/>
      <c r="AM5454" s="3"/>
    </row>
    <row r="5455" spans="1:39" s="10" customFormat="1" ht="18.95" customHeight="1" x14ac:dyDescent="0.25">
      <c r="A5455" s="8"/>
      <c r="B5455" s="8"/>
      <c r="C5455" s="8"/>
      <c r="D5455" s="9"/>
      <c r="E5455" s="8"/>
      <c r="F5455" s="8"/>
      <c r="G5455" s="9"/>
      <c r="H5455" s="8"/>
      <c r="I5455" s="8"/>
      <c r="J5455" s="9"/>
      <c r="K5455" s="8"/>
      <c r="L5455" s="8"/>
      <c r="M5455" s="9"/>
      <c r="N5455" s="8"/>
      <c r="O5455" s="8"/>
      <c r="P5455" s="9"/>
      <c r="Q5455" s="8"/>
      <c r="R5455" s="8"/>
      <c r="S5455" s="9"/>
      <c r="T5455" s="8"/>
      <c r="U5455" s="8"/>
      <c r="V5455" s="9"/>
      <c r="W5455" s="8"/>
      <c r="X5455" s="8"/>
      <c r="Y5455" s="9"/>
      <c r="Z5455" s="8"/>
      <c r="AA5455" s="8"/>
      <c r="AB5455" s="9"/>
      <c r="AC5455" s="8"/>
      <c r="AD5455" s="8"/>
      <c r="AE5455" s="9"/>
      <c r="AF5455" s="8"/>
      <c r="AG5455" s="8"/>
      <c r="AH5455" s="9"/>
      <c r="AI5455" s="13"/>
      <c r="AJ5455" s="8"/>
      <c r="AK5455" s="8"/>
      <c r="AL5455" s="8"/>
      <c r="AM5455" s="3"/>
    </row>
    <row r="5456" spans="1:39" s="10" customFormat="1" ht="18.95" customHeight="1" x14ac:dyDescent="0.25">
      <c r="A5456" s="8"/>
      <c r="B5456" s="8"/>
      <c r="C5456" s="8"/>
      <c r="D5456" s="9"/>
      <c r="E5456" s="8"/>
      <c r="F5456" s="8"/>
      <c r="G5456" s="9"/>
      <c r="H5456" s="8"/>
      <c r="I5456" s="8"/>
      <c r="J5456" s="9"/>
      <c r="K5456" s="8"/>
      <c r="L5456" s="8"/>
      <c r="M5456" s="9"/>
      <c r="N5456" s="8"/>
      <c r="O5456" s="8"/>
      <c r="P5456" s="9"/>
      <c r="Q5456" s="8"/>
      <c r="R5456" s="8"/>
      <c r="S5456" s="9"/>
      <c r="T5456" s="8"/>
      <c r="U5456" s="8"/>
      <c r="V5456" s="9"/>
      <c r="W5456" s="8"/>
      <c r="X5456" s="8"/>
      <c r="Y5456" s="9"/>
      <c r="Z5456" s="8"/>
      <c r="AA5456" s="8"/>
      <c r="AB5456" s="9"/>
      <c r="AC5456" s="8"/>
      <c r="AD5456" s="8"/>
      <c r="AE5456" s="9"/>
      <c r="AF5456" s="8"/>
      <c r="AG5456" s="8"/>
      <c r="AH5456" s="9"/>
      <c r="AI5456" s="13"/>
      <c r="AJ5456" s="8"/>
      <c r="AK5456" s="8"/>
      <c r="AL5456" s="8"/>
      <c r="AM5456" s="3"/>
    </row>
    <row r="5457" spans="1:39" s="10" customFormat="1" ht="18.95" customHeight="1" x14ac:dyDescent="0.25">
      <c r="A5457" s="8"/>
      <c r="B5457" s="8"/>
      <c r="C5457" s="8"/>
      <c r="D5457" s="9"/>
      <c r="E5457" s="8"/>
      <c r="F5457" s="8"/>
      <c r="G5457" s="9"/>
      <c r="H5457" s="8"/>
      <c r="I5457" s="8"/>
      <c r="J5457" s="9"/>
      <c r="K5457" s="8"/>
      <c r="L5457" s="8"/>
      <c r="M5457" s="9"/>
      <c r="N5457" s="8"/>
      <c r="O5457" s="8"/>
      <c r="P5457" s="9"/>
      <c r="Q5457" s="8"/>
      <c r="R5457" s="8"/>
      <c r="S5457" s="9"/>
      <c r="T5457" s="8"/>
      <c r="U5457" s="8"/>
      <c r="V5457" s="9"/>
      <c r="W5457" s="8"/>
      <c r="X5457" s="8"/>
      <c r="Y5457" s="9"/>
      <c r="Z5457" s="8"/>
      <c r="AA5457" s="8"/>
      <c r="AB5457" s="9"/>
      <c r="AC5457" s="8"/>
      <c r="AD5457" s="8"/>
      <c r="AE5457" s="9"/>
      <c r="AF5457" s="8"/>
      <c r="AG5457" s="8"/>
      <c r="AH5457" s="9"/>
      <c r="AI5457" s="13"/>
      <c r="AJ5457" s="8"/>
      <c r="AK5457" s="8"/>
      <c r="AL5457" s="8"/>
      <c r="AM5457" s="3"/>
    </row>
    <row r="5458" spans="1:39" s="10" customFormat="1" ht="18.95" customHeight="1" x14ac:dyDescent="0.25">
      <c r="A5458" s="8"/>
      <c r="B5458" s="8"/>
      <c r="C5458" s="8"/>
      <c r="D5458" s="9"/>
      <c r="E5458" s="8"/>
      <c r="F5458" s="8"/>
      <c r="G5458" s="9"/>
      <c r="H5458" s="8"/>
      <c r="I5458" s="8"/>
      <c r="J5458" s="9"/>
      <c r="K5458" s="8"/>
      <c r="L5458" s="8"/>
      <c r="M5458" s="9"/>
      <c r="N5458" s="8"/>
      <c r="O5458" s="8"/>
      <c r="P5458" s="9"/>
      <c r="Q5458" s="8"/>
      <c r="R5458" s="8"/>
      <c r="S5458" s="9"/>
      <c r="T5458" s="8"/>
      <c r="U5458" s="8"/>
      <c r="V5458" s="9"/>
      <c r="W5458" s="8"/>
      <c r="X5458" s="8"/>
      <c r="Y5458" s="9"/>
      <c r="Z5458" s="8"/>
      <c r="AA5458" s="8"/>
      <c r="AB5458" s="9"/>
      <c r="AC5458" s="8"/>
      <c r="AD5458" s="8"/>
      <c r="AE5458" s="9"/>
      <c r="AF5458" s="8"/>
      <c r="AG5458" s="8"/>
      <c r="AH5458" s="9"/>
      <c r="AI5458" s="13"/>
      <c r="AJ5458" s="8"/>
      <c r="AK5458" s="8"/>
      <c r="AL5458" s="8"/>
      <c r="AM5458" s="3"/>
    </row>
    <row r="5459" spans="1:39" s="10" customFormat="1" ht="18.95" customHeight="1" x14ac:dyDescent="0.25">
      <c r="A5459" s="8"/>
      <c r="B5459" s="8"/>
      <c r="C5459" s="8"/>
      <c r="D5459" s="9"/>
      <c r="E5459" s="8"/>
      <c r="F5459" s="8"/>
      <c r="G5459" s="9"/>
      <c r="H5459" s="8"/>
      <c r="I5459" s="8"/>
      <c r="J5459" s="9"/>
      <c r="K5459" s="8"/>
      <c r="L5459" s="8"/>
      <c r="M5459" s="9"/>
      <c r="N5459" s="8"/>
      <c r="O5459" s="8"/>
      <c r="P5459" s="9"/>
      <c r="Q5459" s="8"/>
      <c r="R5459" s="8"/>
      <c r="S5459" s="9"/>
      <c r="T5459" s="8"/>
      <c r="U5459" s="8"/>
      <c r="V5459" s="9"/>
      <c r="W5459" s="8"/>
      <c r="X5459" s="8"/>
      <c r="Y5459" s="9"/>
      <c r="Z5459" s="8"/>
      <c r="AA5459" s="8"/>
      <c r="AB5459" s="9"/>
      <c r="AC5459" s="8"/>
      <c r="AD5459" s="8"/>
      <c r="AE5459" s="9"/>
      <c r="AF5459" s="8"/>
      <c r="AG5459" s="8"/>
      <c r="AH5459" s="9"/>
      <c r="AI5459" s="13"/>
      <c r="AJ5459" s="8"/>
      <c r="AK5459" s="8"/>
      <c r="AL5459" s="8"/>
      <c r="AM5459" s="3"/>
    </row>
    <row r="5460" spans="1:39" s="10" customFormat="1" ht="18.95" customHeight="1" x14ac:dyDescent="0.25">
      <c r="A5460" s="8"/>
      <c r="B5460" s="8"/>
      <c r="C5460" s="8"/>
      <c r="D5460" s="9"/>
      <c r="E5460" s="8"/>
      <c r="F5460" s="8"/>
      <c r="G5460" s="9"/>
      <c r="H5460" s="8"/>
      <c r="I5460" s="8"/>
      <c r="J5460" s="9"/>
      <c r="K5460" s="8"/>
      <c r="L5460" s="8"/>
      <c r="M5460" s="9"/>
      <c r="N5460" s="8"/>
      <c r="O5460" s="8"/>
      <c r="P5460" s="9"/>
      <c r="Q5460" s="8"/>
      <c r="R5460" s="8"/>
      <c r="S5460" s="9"/>
      <c r="T5460" s="8"/>
      <c r="U5460" s="8"/>
      <c r="V5460" s="9"/>
      <c r="W5460" s="8"/>
      <c r="X5460" s="8"/>
      <c r="Y5460" s="9"/>
      <c r="Z5460" s="8"/>
      <c r="AA5460" s="8"/>
      <c r="AB5460" s="9"/>
      <c r="AC5460" s="8"/>
      <c r="AD5460" s="8"/>
      <c r="AE5460" s="9"/>
      <c r="AF5460" s="8"/>
      <c r="AG5460" s="8"/>
      <c r="AH5460" s="9"/>
      <c r="AI5460" s="13"/>
      <c r="AJ5460" s="8"/>
      <c r="AK5460" s="8"/>
      <c r="AL5460" s="8"/>
      <c r="AM5460" s="3"/>
    </row>
    <row r="5461" spans="1:39" s="10" customFormat="1" ht="18.95" customHeight="1" x14ac:dyDescent="0.25">
      <c r="A5461" s="8"/>
      <c r="B5461" s="8"/>
      <c r="C5461" s="8"/>
      <c r="D5461" s="9"/>
      <c r="E5461" s="8"/>
      <c r="F5461" s="8"/>
      <c r="G5461" s="9"/>
      <c r="H5461" s="8"/>
      <c r="I5461" s="8"/>
      <c r="J5461" s="9"/>
      <c r="K5461" s="8"/>
      <c r="L5461" s="8"/>
      <c r="M5461" s="9"/>
      <c r="N5461" s="8"/>
      <c r="O5461" s="8"/>
      <c r="P5461" s="9"/>
      <c r="Q5461" s="8"/>
      <c r="R5461" s="8"/>
      <c r="S5461" s="9"/>
      <c r="T5461" s="8"/>
      <c r="U5461" s="8"/>
      <c r="V5461" s="9"/>
      <c r="W5461" s="8"/>
      <c r="X5461" s="8"/>
      <c r="Y5461" s="9"/>
      <c r="Z5461" s="8"/>
      <c r="AA5461" s="8"/>
      <c r="AB5461" s="9"/>
      <c r="AC5461" s="8"/>
      <c r="AD5461" s="8"/>
      <c r="AE5461" s="9"/>
      <c r="AF5461" s="8"/>
      <c r="AG5461" s="8"/>
      <c r="AH5461" s="9"/>
      <c r="AI5461" s="13"/>
      <c r="AJ5461" s="8"/>
      <c r="AK5461" s="8"/>
      <c r="AL5461" s="8"/>
      <c r="AM5461" s="3"/>
    </row>
    <row r="5462" spans="1:39" s="10" customFormat="1" ht="18.95" customHeight="1" x14ac:dyDescent="0.25">
      <c r="A5462" s="8"/>
      <c r="B5462" s="8"/>
      <c r="C5462" s="8"/>
      <c r="D5462" s="9"/>
      <c r="E5462" s="8"/>
      <c r="F5462" s="8"/>
      <c r="G5462" s="9"/>
      <c r="H5462" s="8"/>
      <c r="I5462" s="8"/>
      <c r="J5462" s="9"/>
      <c r="K5462" s="8"/>
      <c r="L5462" s="8"/>
      <c r="M5462" s="9"/>
      <c r="N5462" s="8"/>
      <c r="O5462" s="8"/>
      <c r="P5462" s="9"/>
      <c r="Q5462" s="8"/>
      <c r="R5462" s="8"/>
      <c r="S5462" s="9"/>
      <c r="T5462" s="8"/>
      <c r="U5462" s="8"/>
      <c r="V5462" s="9"/>
      <c r="W5462" s="8"/>
      <c r="X5462" s="8"/>
      <c r="Y5462" s="9"/>
      <c r="Z5462" s="8"/>
      <c r="AA5462" s="8"/>
      <c r="AB5462" s="9"/>
      <c r="AC5462" s="8"/>
      <c r="AD5462" s="8"/>
      <c r="AE5462" s="9"/>
      <c r="AF5462" s="8"/>
      <c r="AG5462" s="8"/>
      <c r="AH5462" s="9"/>
      <c r="AI5462" s="13"/>
      <c r="AJ5462" s="8"/>
      <c r="AK5462" s="8"/>
      <c r="AL5462" s="8"/>
      <c r="AM5462" s="3"/>
    </row>
    <row r="5463" spans="1:39" s="10" customFormat="1" ht="18.95" customHeight="1" x14ac:dyDescent="0.25">
      <c r="A5463" s="8"/>
      <c r="B5463" s="8"/>
      <c r="C5463" s="8"/>
      <c r="D5463" s="9"/>
      <c r="E5463" s="8"/>
      <c r="F5463" s="8"/>
      <c r="G5463" s="9"/>
      <c r="H5463" s="8"/>
      <c r="I5463" s="8"/>
      <c r="J5463" s="9"/>
      <c r="K5463" s="8"/>
      <c r="L5463" s="8"/>
      <c r="M5463" s="9"/>
      <c r="N5463" s="8"/>
      <c r="O5463" s="8"/>
      <c r="P5463" s="9"/>
      <c r="Q5463" s="8"/>
      <c r="R5463" s="8"/>
      <c r="S5463" s="9"/>
      <c r="T5463" s="8"/>
      <c r="U5463" s="8"/>
      <c r="V5463" s="9"/>
      <c r="W5463" s="8"/>
      <c r="X5463" s="8"/>
      <c r="Y5463" s="9"/>
      <c r="Z5463" s="8"/>
      <c r="AA5463" s="8"/>
      <c r="AB5463" s="9"/>
      <c r="AC5463" s="8"/>
      <c r="AD5463" s="8"/>
      <c r="AE5463" s="9"/>
      <c r="AF5463" s="8"/>
      <c r="AG5463" s="8"/>
      <c r="AH5463" s="9"/>
      <c r="AI5463" s="13"/>
      <c r="AJ5463" s="8"/>
      <c r="AK5463" s="8"/>
      <c r="AL5463" s="8"/>
      <c r="AM5463" s="3"/>
    </row>
    <row r="5464" spans="1:39" s="10" customFormat="1" ht="18.95" customHeight="1" x14ac:dyDescent="0.25">
      <c r="A5464" s="8"/>
      <c r="B5464" s="8"/>
      <c r="C5464" s="8"/>
      <c r="D5464" s="9"/>
      <c r="E5464" s="8"/>
      <c r="F5464" s="8"/>
      <c r="G5464" s="9"/>
      <c r="H5464" s="8"/>
      <c r="I5464" s="8"/>
      <c r="J5464" s="9"/>
      <c r="K5464" s="8"/>
      <c r="L5464" s="8"/>
      <c r="M5464" s="9"/>
      <c r="N5464" s="8"/>
      <c r="O5464" s="8"/>
      <c r="P5464" s="9"/>
      <c r="Q5464" s="8"/>
      <c r="R5464" s="8"/>
      <c r="S5464" s="9"/>
      <c r="T5464" s="8"/>
      <c r="U5464" s="8"/>
      <c r="V5464" s="9"/>
      <c r="W5464" s="8"/>
      <c r="X5464" s="8"/>
      <c r="Y5464" s="9"/>
      <c r="Z5464" s="8"/>
      <c r="AA5464" s="8"/>
      <c r="AB5464" s="9"/>
      <c r="AC5464" s="8"/>
      <c r="AD5464" s="8"/>
      <c r="AE5464" s="9"/>
      <c r="AF5464" s="8"/>
      <c r="AG5464" s="8"/>
      <c r="AH5464" s="9"/>
      <c r="AI5464" s="13"/>
      <c r="AJ5464" s="8"/>
      <c r="AK5464" s="8"/>
      <c r="AL5464" s="8"/>
      <c r="AM5464" s="3"/>
    </row>
    <row r="5465" spans="1:39" s="10" customFormat="1" ht="18.95" customHeight="1" x14ac:dyDescent="0.25">
      <c r="A5465" s="8"/>
      <c r="B5465" s="8"/>
      <c r="C5465" s="8"/>
      <c r="D5465" s="9"/>
      <c r="E5465" s="8"/>
      <c r="F5465" s="8"/>
      <c r="G5465" s="9"/>
      <c r="H5465" s="8"/>
      <c r="I5465" s="8"/>
      <c r="J5465" s="9"/>
      <c r="K5465" s="8"/>
      <c r="L5465" s="8"/>
      <c r="M5465" s="9"/>
      <c r="N5465" s="8"/>
      <c r="O5465" s="8"/>
      <c r="P5465" s="9"/>
      <c r="Q5465" s="8"/>
      <c r="R5465" s="8"/>
      <c r="S5465" s="9"/>
      <c r="T5465" s="8"/>
      <c r="U5465" s="8"/>
      <c r="V5465" s="9"/>
      <c r="W5465" s="8"/>
      <c r="X5465" s="8"/>
      <c r="Y5465" s="9"/>
      <c r="Z5465" s="8"/>
      <c r="AA5465" s="8"/>
      <c r="AB5465" s="9"/>
      <c r="AC5465" s="8"/>
      <c r="AD5465" s="8"/>
      <c r="AE5465" s="9"/>
      <c r="AF5465" s="8"/>
      <c r="AG5465" s="8"/>
      <c r="AH5465" s="9"/>
      <c r="AI5465" s="13"/>
      <c r="AJ5465" s="8"/>
      <c r="AK5465" s="8"/>
      <c r="AL5465" s="8"/>
      <c r="AM5465" s="3"/>
    </row>
    <row r="5466" spans="1:39" s="10" customFormat="1" ht="18.95" customHeight="1" x14ac:dyDescent="0.25">
      <c r="A5466" s="8"/>
      <c r="B5466" s="8"/>
      <c r="C5466" s="8"/>
      <c r="D5466" s="9"/>
      <c r="E5466" s="8"/>
      <c r="F5466" s="8"/>
      <c r="G5466" s="9"/>
      <c r="H5466" s="8"/>
      <c r="I5466" s="8"/>
      <c r="J5466" s="9"/>
      <c r="K5466" s="8"/>
      <c r="L5466" s="8"/>
      <c r="M5466" s="9"/>
      <c r="N5466" s="8"/>
      <c r="O5466" s="8"/>
      <c r="P5466" s="9"/>
      <c r="Q5466" s="8"/>
      <c r="R5466" s="8"/>
      <c r="S5466" s="9"/>
      <c r="T5466" s="8"/>
      <c r="U5466" s="8"/>
      <c r="V5466" s="9"/>
      <c r="W5466" s="8"/>
      <c r="X5466" s="8"/>
      <c r="Y5466" s="9"/>
      <c r="Z5466" s="8"/>
      <c r="AA5466" s="8"/>
      <c r="AB5466" s="9"/>
      <c r="AC5466" s="8"/>
      <c r="AD5466" s="8"/>
      <c r="AE5466" s="9"/>
      <c r="AF5466" s="8"/>
      <c r="AG5466" s="8"/>
      <c r="AH5466" s="9"/>
      <c r="AI5466" s="13"/>
      <c r="AJ5466" s="8"/>
      <c r="AK5466" s="8"/>
      <c r="AL5466" s="8"/>
      <c r="AM5466" s="3"/>
    </row>
    <row r="5467" spans="1:39" s="10" customFormat="1" ht="18.95" customHeight="1" x14ac:dyDescent="0.25">
      <c r="A5467" s="8"/>
      <c r="B5467" s="8"/>
      <c r="C5467" s="8"/>
      <c r="D5467" s="9"/>
      <c r="E5467" s="8"/>
      <c r="F5467" s="8"/>
      <c r="G5467" s="9"/>
      <c r="H5467" s="8"/>
      <c r="I5467" s="8"/>
      <c r="J5467" s="9"/>
      <c r="K5467" s="8"/>
      <c r="L5467" s="8"/>
      <c r="M5467" s="9"/>
      <c r="N5467" s="8"/>
      <c r="O5467" s="8"/>
      <c r="P5467" s="9"/>
      <c r="Q5467" s="8"/>
      <c r="R5467" s="8"/>
      <c r="S5467" s="9"/>
      <c r="T5467" s="8"/>
      <c r="U5467" s="8"/>
      <c r="V5467" s="9"/>
      <c r="W5467" s="8"/>
      <c r="X5467" s="8"/>
      <c r="Y5467" s="9"/>
      <c r="Z5467" s="8"/>
      <c r="AA5467" s="8"/>
      <c r="AB5467" s="9"/>
      <c r="AC5467" s="8"/>
      <c r="AD5467" s="8"/>
      <c r="AE5467" s="9"/>
      <c r="AF5467" s="8"/>
      <c r="AG5467" s="8"/>
      <c r="AH5467" s="9"/>
      <c r="AI5467" s="13"/>
      <c r="AJ5467" s="8"/>
      <c r="AK5467" s="8"/>
      <c r="AL5467" s="8"/>
      <c r="AM5467" s="3"/>
    </row>
    <row r="5468" spans="1:39" s="10" customFormat="1" ht="18.95" customHeight="1" x14ac:dyDescent="0.25">
      <c r="A5468" s="8"/>
      <c r="B5468" s="8"/>
      <c r="C5468" s="8"/>
      <c r="D5468" s="9"/>
      <c r="E5468" s="8"/>
      <c r="F5468" s="8"/>
      <c r="G5468" s="9"/>
      <c r="H5468" s="8"/>
      <c r="I5468" s="8"/>
      <c r="J5468" s="9"/>
      <c r="K5468" s="8"/>
      <c r="L5468" s="8"/>
      <c r="M5468" s="9"/>
      <c r="N5468" s="8"/>
      <c r="O5468" s="8"/>
      <c r="P5468" s="9"/>
      <c r="Q5468" s="8"/>
      <c r="R5468" s="8"/>
      <c r="S5468" s="9"/>
      <c r="T5468" s="8"/>
      <c r="U5468" s="8"/>
      <c r="V5468" s="9"/>
      <c r="W5468" s="8"/>
      <c r="X5468" s="8"/>
      <c r="Y5468" s="9"/>
      <c r="Z5468" s="8"/>
      <c r="AA5468" s="8"/>
      <c r="AB5468" s="9"/>
      <c r="AC5468" s="8"/>
      <c r="AD5468" s="8"/>
      <c r="AE5468" s="9"/>
      <c r="AF5468" s="8"/>
      <c r="AG5468" s="8"/>
      <c r="AH5468" s="9"/>
      <c r="AI5468" s="13"/>
      <c r="AJ5468" s="8"/>
      <c r="AK5468" s="8"/>
      <c r="AL5468" s="8"/>
      <c r="AM5468" s="3"/>
    </row>
    <row r="5469" spans="1:39" s="10" customFormat="1" ht="18.95" customHeight="1" x14ac:dyDescent="0.25">
      <c r="A5469" s="8"/>
      <c r="B5469" s="8"/>
      <c r="C5469" s="8"/>
      <c r="D5469" s="9"/>
      <c r="E5469" s="8"/>
      <c r="F5469" s="8"/>
      <c r="G5469" s="9"/>
      <c r="H5469" s="8"/>
      <c r="I5469" s="8"/>
      <c r="J5469" s="9"/>
      <c r="K5469" s="8"/>
      <c r="L5469" s="8"/>
      <c r="M5469" s="9"/>
      <c r="N5469" s="8"/>
      <c r="O5469" s="8"/>
      <c r="P5469" s="9"/>
      <c r="Q5469" s="8"/>
      <c r="R5469" s="8"/>
      <c r="S5469" s="9"/>
      <c r="T5469" s="8"/>
      <c r="U5469" s="8"/>
      <c r="V5469" s="9"/>
      <c r="W5469" s="8"/>
      <c r="X5469" s="8"/>
      <c r="Y5469" s="9"/>
      <c r="Z5469" s="8"/>
      <c r="AA5469" s="8"/>
      <c r="AB5469" s="9"/>
      <c r="AC5469" s="8"/>
      <c r="AD5469" s="8"/>
      <c r="AE5469" s="9"/>
      <c r="AF5469" s="8"/>
      <c r="AG5469" s="8"/>
      <c r="AH5469" s="9"/>
      <c r="AI5469" s="13"/>
      <c r="AJ5469" s="8"/>
      <c r="AK5469" s="8"/>
      <c r="AL5469" s="8"/>
      <c r="AM5469" s="3"/>
    </row>
    <row r="5470" spans="1:39" s="10" customFormat="1" ht="18.95" customHeight="1" x14ac:dyDescent="0.25">
      <c r="A5470" s="8"/>
      <c r="B5470" s="8"/>
      <c r="C5470" s="8"/>
      <c r="D5470" s="9"/>
      <c r="E5470" s="8"/>
      <c r="F5470" s="8"/>
      <c r="G5470" s="9"/>
      <c r="H5470" s="8"/>
      <c r="I5470" s="8"/>
      <c r="J5470" s="9"/>
      <c r="K5470" s="8"/>
      <c r="L5470" s="8"/>
      <c r="M5470" s="9"/>
      <c r="N5470" s="8"/>
      <c r="O5470" s="8"/>
      <c r="P5470" s="9"/>
      <c r="Q5470" s="8"/>
      <c r="R5470" s="8"/>
      <c r="S5470" s="9"/>
      <c r="T5470" s="8"/>
      <c r="U5470" s="8"/>
      <c r="V5470" s="9"/>
      <c r="W5470" s="8"/>
      <c r="X5470" s="8"/>
      <c r="Y5470" s="9"/>
      <c r="Z5470" s="8"/>
      <c r="AA5470" s="8"/>
      <c r="AB5470" s="9"/>
      <c r="AC5470" s="8"/>
      <c r="AD5470" s="8"/>
      <c r="AE5470" s="9"/>
      <c r="AF5470" s="8"/>
      <c r="AG5470" s="8"/>
      <c r="AH5470" s="9"/>
      <c r="AI5470" s="13"/>
      <c r="AJ5470" s="8"/>
      <c r="AK5470" s="8"/>
      <c r="AL5470" s="8"/>
      <c r="AM5470" s="3"/>
    </row>
    <row r="5471" spans="1:39" s="10" customFormat="1" ht="18.95" customHeight="1" x14ac:dyDescent="0.25">
      <c r="A5471" s="8"/>
      <c r="B5471" s="8"/>
      <c r="C5471" s="8"/>
      <c r="D5471" s="9"/>
      <c r="E5471" s="8"/>
      <c r="F5471" s="8"/>
      <c r="G5471" s="9"/>
      <c r="H5471" s="8"/>
      <c r="I5471" s="8"/>
      <c r="J5471" s="9"/>
      <c r="K5471" s="8"/>
      <c r="L5471" s="8"/>
      <c r="M5471" s="9"/>
      <c r="N5471" s="8"/>
      <c r="O5471" s="8"/>
      <c r="P5471" s="9"/>
      <c r="Q5471" s="8"/>
      <c r="R5471" s="8"/>
      <c r="S5471" s="9"/>
      <c r="T5471" s="8"/>
      <c r="U5471" s="8"/>
      <c r="V5471" s="9"/>
      <c r="W5471" s="8"/>
      <c r="X5471" s="8"/>
      <c r="Y5471" s="9"/>
      <c r="Z5471" s="8"/>
      <c r="AA5471" s="8"/>
      <c r="AB5471" s="9"/>
      <c r="AC5471" s="8"/>
      <c r="AD5471" s="8"/>
      <c r="AE5471" s="9"/>
      <c r="AF5471" s="8"/>
      <c r="AG5471" s="8"/>
      <c r="AH5471" s="9"/>
      <c r="AI5471" s="13"/>
      <c r="AJ5471" s="8"/>
      <c r="AK5471" s="8"/>
      <c r="AL5471" s="8"/>
      <c r="AM5471" s="3"/>
    </row>
    <row r="5472" spans="1:39" s="10" customFormat="1" ht="18.95" customHeight="1" x14ac:dyDescent="0.25">
      <c r="A5472" s="8"/>
      <c r="B5472" s="8"/>
      <c r="C5472" s="8"/>
      <c r="D5472" s="9"/>
      <c r="E5472" s="8"/>
      <c r="F5472" s="8"/>
      <c r="G5472" s="9"/>
      <c r="H5472" s="8"/>
      <c r="I5472" s="8"/>
      <c r="J5472" s="9"/>
      <c r="K5472" s="8"/>
      <c r="L5472" s="8"/>
      <c r="M5472" s="9"/>
      <c r="N5472" s="8"/>
      <c r="O5472" s="8"/>
      <c r="P5472" s="9"/>
      <c r="Q5472" s="8"/>
      <c r="R5472" s="8"/>
      <c r="S5472" s="9"/>
      <c r="T5472" s="8"/>
      <c r="U5472" s="8"/>
      <c r="V5472" s="9"/>
      <c r="W5472" s="8"/>
      <c r="X5472" s="8"/>
      <c r="Y5472" s="9"/>
      <c r="Z5472" s="8"/>
      <c r="AA5472" s="8"/>
      <c r="AB5472" s="9"/>
      <c r="AC5472" s="8"/>
      <c r="AD5472" s="8"/>
      <c r="AE5472" s="9"/>
      <c r="AF5472" s="8"/>
      <c r="AG5472" s="8"/>
      <c r="AH5472" s="9"/>
      <c r="AI5472" s="13"/>
      <c r="AJ5472" s="8"/>
      <c r="AK5472" s="8"/>
      <c r="AL5472" s="8"/>
      <c r="AM5472" s="3"/>
    </row>
    <row r="5473" spans="1:39" s="10" customFormat="1" ht="18.95" customHeight="1" x14ac:dyDescent="0.25">
      <c r="A5473" s="8"/>
      <c r="B5473" s="8"/>
      <c r="C5473" s="8"/>
      <c r="D5473" s="9"/>
      <c r="E5473" s="8"/>
      <c r="F5473" s="8"/>
      <c r="G5473" s="9"/>
      <c r="H5473" s="8"/>
      <c r="I5473" s="8"/>
      <c r="J5473" s="9"/>
      <c r="K5473" s="8"/>
      <c r="L5473" s="8"/>
      <c r="M5473" s="9"/>
      <c r="N5473" s="8"/>
      <c r="O5473" s="8"/>
      <c r="P5473" s="9"/>
      <c r="Q5473" s="8"/>
      <c r="R5473" s="8"/>
      <c r="S5473" s="9"/>
      <c r="T5473" s="8"/>
      <c r="U5473" s="8"/>
      <c r="V5473" s="9"/>
      <c r="W5473" s="8"/>
      <c r="X5473" s="8"/>
      <c r="Y5473" s="9"/>
      <c r="Z5473" s="8"/>
      <c r="AA5473" s="8"/>
      <c r="AB5473" s="9"/>
      <c r="AC5473" s="8"/>
      <c r="AD5473" s="8"/>
      <c r="AE5473" s="9"/>
      <c r="AF5473" s="8"/>
      <c r="AG5473" s="8"/>
      <c r="AH5473" s="9"/>
      <c r="AI5473" s="13"/>
      <c r="AJ5473" s="8"/>
      <c r="AK5473" s="8"/>
      <c r="AL5473" s="8"/>
      <c r="AM5473" s="3"/>
    </row>
    <row r="5474" spans="1:39" s="10" customFormat="1" ht="18.95" customHeight="1" x14ac:dyDescent="0.25">
      <c r="A5474" s="8"/>
      <c r="B5474" s="8"/>
      <c r="C5474" s="8"/>
      <c r="D5474" s="9"/>
      <c r="E5474" s="8"/>
      <c r="F5474" s="8"/>
      <c r="G5474" s="9"/>
      <c r="H5474" s="8"/>
      <c r="I5474" s="8"/>
      <c r="J5474" s="9"/>
      <c r="K5474" s="8"/>
      <c r="L5474" s="8"/>
      <c r="M5474" s="9"/>
      <c r="N5474" s="8"/>
      <c r="O5474" s="8"/>
      <c r="P5474" s="9"/>
      <c r="Q5474" s="8"/>
      <c r="R5474" s="8"/>
      <c r="S5474" s="9"/>
      <c r="T5474" s="8"/>
      <c r="U5474" s="8"/>
      <c r="V5474" s="9"/>
      <c r="W5474" s="8"/>
      <c r="X5474" s="8"/>
      <c r="Y5474" s="9"/>
      <c r="Z5474" s="8"/>
      <c r="AA5474" s="8"/>
      <c r="AB5474" s="9"/>
      <c r="AC5474" s="8"/>
      <c r="AD5474" s="8"/>
      <c r="AE5474" s="9"/>
      <c r="AF5474" s="8"/>
      <c r="AG5474" s="8"/>
      <c r="AH5474" s="9"/>
      <c r="AI5474" s="13"/>
      <c r="AJ5474" s="8"/>
      <c r="AK5474" s="8"/>
      <c r="AL5474" s="8"/>
      <c r="AM5474" s="3"/>
    </row>
    <row r="5475" spans="1:39" s="10" customFormat="1" ht="18.95" customHeight="1" x14ac:dyDescent="0.25">
      <c r="A5475" s="8"/>
      <c r="B5475" s="8"/>
      <c r="C5475" s="8"/>
      <c r="D5475" s="9"/>
      <c r="E5475" s="8"/>
      <c r="F5475" s="8"/>
      <c r="G5475" s="9"/>
      <c r="H5475" s="8"/>
      <c r="I5475" s="8"/>
      <c r="J5475" s="9"/>
      <c r="K5475" s="8"/>
      <c r="L5475" s="8"/>
      <c r="M5475" s="9"/>
      <c r="N5475" s="8"/>
      <c r="O5475" s="8"/>
      <c r="P5475" s="9"/>
      <c r="Q5475" s="8"/>
      <c r="R5475" s="8"/>
      <c r="S5475" s="9"/>
      <c r="T5475" s="8"/>
      <c r="U5475" s="8"/>
      <c r="V5475" s="9"/>
      <c r="W5475" s="8"/>
      <c r="X5475" s="8"/>
      <c r="Y5475" s="9"/>
      <c r="Z5475" s="8"/>
      <c r="AA5475" s="8"/>
      <c r="AB5475" s="9"/>
      <c r="AC5475" s="8"/>
      <c r="AD5475" s="8"/>
      <c r="AE5475" s="9"/>
      <c r="AF5475" s="8"/>
      <c r="AG5475" s="8"/>
      <c r="AH5475" s="9"/>
      <c r="AI5475" s="13"/>
      <c r="AJ5475" s="8"/>
      <c r="AK5475" s="8"/>
      <c r="AL5475" s="8"/>
      <c r="AM5475" s="3"/>
    </row>
    <row r="5476" spans="1:39" s="10" customFormat="1" ht="18.95" customHeight="1" x14ac:dyDescent="0.25">
      <c r="A5476" s="8"/>
      <c r="B5476" s="8"/>
      <c r="C5476" s="8"/>
      <c r="D5476" s="9"/>
      <c r="E5476" s="8"/>
      <c r="F5476" s="8"/>
      <c r="G5476" s="9"/>
      <c r="H5476" s="8"/>
      <c r="I5476" s="8"/>
      <c r="J5476" s="9"/>
      <c r="K5476" s="8"/>
      <c r="L5476" s="8"/>
      <c r="M5476" s="9"/>
      <c r="N5476" s="8"/>
      <c r="O5476" s="8"/>
      <c r="P5476" s="9"/>
      <c r="Q5476" s="8"/>
      <c r="R5476" s="8"/>
      <c r="S5476" s="9"/>
      <c r="T5476" s="8"/>
      <c r="U5476" s="8"/>
      <c r="V5476" s="9"/>
      <c r="W5476" s="8"/>
      <c r="X5476" s="8"/>
      <c r="Y5476" s="9"/>
      <c r="Z5476" s="8"/>
      <c r="AA5476" s="8"/>
      <c r="AB5476" s="9"/>
      <c r="AC5476" s="8"/>
      <c r="AD5476" s="8"/>
      <c r="AE5476" s="9"/>
      <c r="AF5476" s="8"/>
      <c r="AG5476" s="8"/>
      <c r="AH5476" s="9"/>
      <c r="AI5476" s="13"/>
      <c r="AJ5476" s="8"/>
      <c r="AK5476" s="8"/>
      <c r="AL5476" s="8"/>
      <c r="AM5476" s="3"/>
    </row>
    <row r="5477" spans="1:39" s="10" customFormat="1" ht="18.95" customHeight="1" x14ac:dyDescent="0.25">
      <c r="A5477" s="8"/>
      <c r="B5477" s="8"/>
      <c r="C5477" s="8"/>
      <c r="D5477" s="9"/>
      <c r="E5477" s="8"/>
      <c r="F5477" s="8"/>
      <c r="G5477" s="9"/>
      <c r="H5477" s="8"/>
      <c r="I5477" s="8"/>
      <c r="J5477" s="9"/>
      <c r="K5477" s="8"/>
      <c r="L5477" s="8"/>
      <c r="M5477" s="9"/>
      <c r="N5477" s="8"/>
      <c r="O5477" s="8"/>
      <c r="P5477" s="9"/>
      <c r="Q5477" s="8"/>
      <c r="R5477" s="8"/>
      <c r="S5477" s="9"/>
      <c r="T5477" s="8"/>
      <c r="U5477" s="8"/>
      <c r="V5477" s="9"/>
      <c r="W5477" s="8"/>
      <c r="X5477" s="8"/>
      <c r="Y5477" s="9"/>
      <c r="Z5477" s="8"/>
      <c r="AA5477" s="8"/>
      <c r="AB5477" s="9"/>
      <c r="AC5477" s="8"/>
      <c r="AD5477" s="8"/>
      <c r="AE5477" s="9"/>
      <c r="AF5477" s="8"/>
      <c r="AG5477" s="8"/>
      <c r="AH5477" s="9"/>
      <c r="AI5477" s="13"/>
      <c r="AJ5477" s="8"/>
      <c r="AK5477" s="8"/>
      <c r="AL5477" s="8"/>
      <c r="AM5477" s="3"/>
    </row>
    <row r="5478" spans="1:39" s="10" customFormat="1" ht="18.95" customHeight="1" x14ac:dyDescent="0.25">
      <c r="A5478" s="8"/>
      <c r="B5478" s="8"/>
      <c r="C5478" s="8"/>
      <c r="D5478" s="9"/>
      <c r="E5478" s="8"/>
      <c r="F5478" s="8"/>
      <c r="G5478" s="9"/>
      <c r="H5478" s="8"/>
      <c r="I5478" s="8"/>
      <c r="J5478" s="9"/>
      <c r="K5478" s="8"/>
      <c r="L5478" s="8"/>
      <c r="M5478" s="9"/>
      <c r="N5478" s="8"/>
      <c r="O5478" s="8"/>
      <c r="P5478" s="9"/>
      <c r="Q5478" s="8"/>
      <c r="R5478" s="8"/>
      <c r="S5478" s="9"/>
      <c r="T5478" s="8"/>
      <c r="U5478" s="8"/>
      <c r="V5478" s="9"/>
      <c r="W5478" s="8"/>
      <c r="X5478" s="8"/>
      <c r="Y5478" s="9"/>
      <c r="Z5478" s="8"/>
      <c r="AA5478" s="8"/>
      <c r="AB5478" s="9"/>
      <c r="AC5478" s="8"/>
      <c r="AD5478" s="8"/>
      <c r="AE5478" s="9"/>
      <c r="AF5478" s="8"/>
      <c r="AG5478" s="8"/>
      <c r="AH5478" s="9"/>
      <c r="AI5478" s="13"/>
      <c r="AJ5478" s="8"/>
      <c r="AK5478" s="8"/>
      <c r="AL5478" s="8"/>
      <c r="AM5478" s="3"/>
    </row>
    <row r="5479" spans="1:39" s="10" customFormat="1" ht="18.95" customHeight="1" x14ac:dyDescent="0.25">
      <c r="A5479" s="8"/>
      <c r="B5479" s="8"/>
      <c r="C5479" s="8"/>
      <c r="D5479" s="9"/>
      <c r="E5479" s="8"/>
      <c r="F5479" s="8"/>
      <c r="G5479" s="9"/>
      <c r="H5479" s="8"/>
      <c r="I5479" s="8"/>
      <c r="J5479" s="9"/>
      <c r="K5479" s="8"/>
      <c r="L5479" s="8"/>
      <c r="M5479" s="9"/>
      <c r="N5479" s="8"/>
      <c r="O5479" s="8"/>
      <c r="P5479" s="9"/>
      <c r="Q5479" s="8"/>
      <c r="R5479" s="8"/>
      <c r="S5479" s="9"/>
      <c r="T5479" s="8"/>
      <c r="U5479" s="8"/>
      <c r="V5479" s="9"/>
      <c r="W5479" s="8"/>
      <c r="X5479" s="8"/>
      <c r="Y5479" s="9"/>
      <c r="Z5479" s="8"/>
      <c r="AA5479" s="8"/>
      <c r="AB5479" s="9"/>
      <c r="AC5479" s="8"/>
      <c r="AD5479" s="8"/>
      <c r="AE5479" s="9"/>
      <c r="AF5479" s="8"/>
      <c r="AG5479" s="8"/>
      <c r="AH5479" s="9"/>
      <c r="AI5479" s="13"/>
      <c r="AJ5479" s="8"/>
      <c r="AK5479" s="8"/>
      <c r="AL5479" s="8"/>
      <c r="AM5479" s="3"/>
    </row>
    <row r="5480" spans="1:39" s="10" customFormat="1" ht="18.95" customHeight="1" x14ac:dyDescent="0.25">
      <c r="A5480" s="8"/>
      <c r="B5480" s="8"/>
      <c r="C5480" s="8"/>
      <c r="D5480" s="9"/>
      <c r="E5480" s="8"/>
      <c r="F5480" s="8"/>
      <c r="G5480" s="9"/>
      <c r="H5480" s="8"/>
      <c r="I5480" s="8"/>
      <c r="J5480" s="9"/>
      <c r="K5480" s="8"/>
      <c r="L5480" s="8"/>
      <c r="M5480" s="9"/>
      <c r="N5480" s="8"/>
      <c r="O5480" s="8"/>
      <c r="P5480" s="9"/>
      <c r="Q5480" s="8"/>
      <c r="R5480" s="8"/>
      <c r="S5480" s="9"/>
      <c r="T5480" s="8"/>
      <c r="U5480" s="8"/>
      <c r="V5480" s="9"/>
      <c r="W5480" s="8"/>
      <c r="X5480" s="8"/>
      <c r="Y5480" s="9"/>
      <c r="Z5480" s="8"/>
      <c r="AA5480" s="8"/>
      <c r="AB5480" s="9"/>
      <c r="AC5480" s="8"/>
      <c r="AD5480" s="8"/>
      <c r="AE5480" s="9"/>
      <c r="AF5480" s="8"/>
      <c r="AG5480" s="8"/>
      <c r="AH5480" s="9"/>
      <c r="AI5480" s="13"/>
      <c r="AJ5480" s="8"/>
      <c r="AK5480" s="8"/>
      <c r="AL5480" s="8"/>
      <c r="AM5480" s="3"/>
    </row>
    <row r="5481" spans="1:39" s="10" customFormat="1" ht="18.95" customHeight="1" x14ac:dyDescent="0.25">
      <c r="A5481" s="8"/>
      <c r="B5481" s="8"/>
      <c r="C5481" s="8"/>
      <c r="D5481" s="9"/>
      <c r="E5481" s="8"/>
      <c r="F5481" s="8"/>
      <c r="G5481" s="9"/>
      <c r="H5481" s="8"/>
      <c r="I5481" s="8"/>
      <c r="J5481" s="9"/>
      <c r="K5481" s="8"/>
      <c r="L5481" s="8"/>
      <c r="M5481" s="9"/>
      <c r="N5481" s="8"/>
      <c r="O5481" s="8"/>
      <c r="P5481" s="9"/>
      <c r="Q5481" s="8"/>
      <c r="R5481" s="8"/>
      <c r="S5481" s="9"/>
      <c r="T5481" s="8"/>
      <c r="U5481" s="8"/>
      <c r="V5481" s="9"/>
      <c r="W5481" s="8"/>
      <c r="X5481" s="8"/>
      <c r="Y5481" s="9"/>
      <c r="Z5481" s="8"/>
      <c r="AA5481" s="8"/>
      <c r="AB5481" s="9"/>
      <c r="AC5481" s="8"/>
      <c r="AD5481" s="8"/>
      <c r="AE5481" s="9"/>
      <c r="AF5481" s="8"/>
      <c r="AG5481" s="8"/>
      <c r="AH5481" s="9"/>
      <c r="AI5481" s="13"/>
      <c r="AJ5481" s="8"/>
      <c r="AK5481" s="8"/>
      <c r="AL5481" s="8"/>
      <c r="AM5481" s="3"/>
    </row>
    <row r="5482" spans="1:39" s="10" customFormat="1" ht="18.95" customHeight="1" x14ac:dyDescent="0.25">
      <c r="A5482" s="8"/>
      <c r="B5482" s="8"/>
      <c r="C5482" s="8"/>
      <c r="D5482" s="9"/>
      <c r="E5482" s="8"/>
      <c r="F5482" s="8"/>
      <c r="G5482" s="9"/>
      <c r="H5482" s="8"/>
      <c r="I5482" s="8"/>
      <c r="J5482" s="9"/>
      <c r="K5482" s="8"/>
      <c r="L5482" s="8"/>
      <c r="M5482" s="9"/>
      <c r="N5482" s="8"/>
      <c r="O5482" s="8"/>
      <c r="P5482" s="9"/>
      <c r="Q5482" s="8"/>
      <c r="R5482" s="8"/>
      <c r="S5482" s="9"/>
      <c r="T5482" s="8"/>
      <c r="U5482" s="8"/>
      <c r="V5482" s="9"/>
      <c r="W5482" s="8"/>
      <c r="X5482" s="8"/>
      <c r="Y5482" s="9"/>
      <c r="Z5482" s="8"/>
      <c r="AA5482" s="8"/>
      <c r="AB5482" s="9"/>
      <c r="AC5482" s="8"/>
      <c r="AD5482" s="8"/>
      <c r="AE5482" s="9"/>
      <c r="AF5482" s="8"/>
      <c r="AG5482" s="8"/>
      <c r="AH5482" s="9"/>
      <c r="AI5482" s="13"/>
      <c r="AJ5482" s="8"/>
      <c r="AK5482" s="8"/>
      <c r="AL5482" s="8"/>
      <c r="AM5482" s="3"/>
    </row>
    <row r="5483" spans="1:39" s="10" customFormat="1" ht="18.95" customHeight="1" x14ac:dyDescent="0.25">
      <c r="A5483" s="8"/>
      <c r="B5483" s="8"/>
      <c r="C5483" s="8"/>
      <c r="D5483" s="9"/>
      <c r="E5483" s="8"/>
      <c r="F5483" s="8"/>
      <c r="G5483" s="9"/>
      <c r="H5483" s="8"/>
      <c r="I5483" s="8"/>
      <c r="J5483" s="9"/>
      <c r="K5483" s="8"/>
      <c r="L5483" s="8"/>
      <c r="M5483" s="9"/>
      <c r="N5483" s="8"/>
      <c r="O5483" s="8"/>
      <c r="P5483" s="9"/>
      <c r="Q5483" s="8"/>
      <c r="R5483" s="8"/>
      <c r="S5483" s="9"/>
      <c r="T5483" s="8"/>
      <c r="U5483" s="8"/>
      <c r="V5483" s="9"/>
      <c r="W5483" s="8"/>
      <c r="X5483" s="8"/>
      <c r="Y5483" s="9"/>
      <c r="Z5483" s="8"/>
      <c r="AA5483" s="8"/>
      <c r="AB5483" s="9"/>
      <c r="AC5483" s="8"/>
      <c r="AD5483" s="8"/>
      <c r="AE5483" s="9"/>
      <c r="AF5483" s="8"/>
      <c r="AG5483" s="8"/>
      <c r="AH5483" s="9"/>
      <c r="AI5483" s="13"/>
      <c r="AJ5483" s="8"/>
      <c r="AK5483" s="8"/>
      <c r="AL5483" s="8"/>
      <c r="AM5483" s="3"/>
    </row>
    <row r="5484" spans="1:39" s="10" customFormat="1" ht="18.95" customHeight="1" x14ac:dyDescent="0.25">
      <c r="A5484" s="8"/>
      <c r="B5484" s="8"/>
      <c r="C5484" s="8"/>
      <c r="D5484" s="9"/>
      <c r="E5484" s="8"/>
      <c r="F5484" s="8"/>
      <c r="G5484" s="9"/>
      <c r="H5484" s="8"/>
      <c r="I5484" s="8"/>
      <c r="J5484" s="9"/>
      <c r="K5484" s="8"/>
      <c r="L5484" s="8"/>
      <c r="M5484" s="9"/>
      <c r="N5484" s="8"/>
      <c r="O5484" s="8"/>
      <c r="P5484" s="9"/>
      <c r="Q5484" s="8"/>
      <c r="R5484" s="8"/>
      <c r="S5484" s="9"/>
      <c r="T5484" s="8"/>
      <c r="U5484" s="8"/>
      <c r="V5484" s="9"/>
      <c r="W5484" s="8"/>
      <c r="X5484" s="8"/>
      <c r="Y5484" s="9"/>
      <c r="Z5484" s="8"/>
      <c r="AA5484" s="8"/>
      <c r="AB5484" s="9"/>
      <c r="AC5484" s="8"/>
      <c r="AD5484" s="8"/>
      <c r="AE5484" s="9"/>
      <c r="AF5484" s="8"/>
      <c r="AG5484" s="8"/>
      <c r="AH5484" s="9"/>
      <c r="AI5484" s="13"/>
      <c r="AJ5484" s="8"/>
      <c r="AK5484" s="8"/>
      <c r="AL5484" s="8"/>
      <c r="AM5484" s="3"/>
    </row>
    <row r="5485" spans="1:39" s="10" customFormat="1" ht="18.95" customHeight="1" x14ac:dyDescent="0.25">
      <c r="A5485" s="8"/>
      <c r="B5485" s="8"/>
      <c r="C5485" s="8"/>
      <c r="D5485" s="9"/>
      <c r="E5485" s="8"/>
      <c r="F5485" s="8"/>
      <c r="G5485" s="9"/>
      <c r="H5485" s="8"/>
      <c r="I5485" s="8"/>
      <c r="J5485" s="9"/>
      <c r="K5485" s="8"/>
      <c r="L5485" s="8"/>
      <c r="M5485" s="9"/>
      <c r="N5485" s="8"/>
      <c r="O5485" s="8"/>
      <c r="P5485" s="9"/>
      <c r="Q5485" s="8"/>
      <c r="R5485" s="8"/>
      <c r="S5485" s="9"/>
      <c r="T5485" s="8"/>
      <c r="U5485" s="8"/>
      <c r="V5485" s="9"/>
      <c r="W5485" s="8"/>
      <c r="X5485" s="8"/>
      <c r="Y5485" s="9"/>
      <c r="Z5485" s="8"/>
      <c r="AA5485" s="8"/>
      <c r="AB5485" s="9"/>
      <c r="AC5485" s="8"/>
      <c r="AD5485" s="8"/>
      <c r="AE5485" s="9"/>
      <c r="AF5485" s="8"/>
      <c r="AG5485" s="8"/>
      <c r="AH5485" s="9"/>
      <c r="AI5485" s="13"/>
      <c r="AJ5485" s="8"/>
      <c r="AK5485" s="8"/>
      <c r="AL5485" s="8"/>
      <c r="AM5485" s="3"/>
    </row>
    <row r="5486" spans="1:39" s="10" customFormat="1" ht="18.95" customHeight="1" x14ac:dyDescent="0.25">
      <c r="A5486" s="8"/>
      <c r="B5486" s="8"/>
      <c r="C5486" s="8"/>
      <c r="D5486" s="9"/>
      <c r="E5486" s="8"/>
      <c r="F5486" s="8"/>
      <c r="G5486" s="9"/>
      <c r="H5486" s="8"/>
      <c r="I5486" s="8"/>
      <c r="J5486" s="9"/>
      <c r="K5486" s="8"/>
      <c r="L5486" s="8"/>
      <c r="M5486" s="9"/>
      <c r="N5486" s="8"/>
      <c r="O5486" s="8"/>
      <c r="P5486" s="9"/>
      <c r="Q5486" s="8"/>
      <c r="R5486" s="8"/>
      <c r="S5486" s="9"/>
      <c r="T5486" s="8"/>
      <c r="U5486" s="8"/>
      <c r="V5486" s="9"/>
      <c r="W5486" s="8"/>
      <c r="X5486" s="8"/>
      <c r="Y5486" s="9"/>
      <c r="Z5486" s="8"/>
      <c r="AA5486" s="8"/>
      <c r="AB5486" s="9"/>
      <c r="AC5486" s="8"/>
      <c r="AD5486" s="8"/>
      <c r="AE5486" s="9"/>
      <c r="AF5486" s="8"/>
      <c r="AG5486" s="8"/>
      <c r="AH5486" s="9"/>
      <c r="AI5486" s="13"/>
      <c r="AJ5486" s="8"/>
      <c r="AK5486" s="8"/>
      <c r="AL5486" s="8"/>
      <c r="AM5486" s="3"/>
    </row>
    <row r="5487" spans="1:39" s="10" customFormat="1" ht="18.95" customHeight="1" x14ac:dyDescent="0.25">
      <c r="A5487" s="8"/>
      <c r="B5487" s="8"/>
      <c r="C5487" s="8"/>
      <c r="D5487" s="9"/>
      <c r="E5487" s="8"/>
      <c r="F5487" s="8"/>
      <c r="G5487" s="9"/>
      <c r="H5487" s="8"/>
      <c r="I5487" s="8"/>
      <c r="J5487" s="9"/>
      <c r="K5487" s="8"/>
      <c r="L5487" s="8"/>
      <c r="M5487" s="9"/>
      <c r="N5487" s="8"/>
      <c r="O5487" s="8"/>
      <c r="P5487" s="9"/>
      <c r="Q5487" s="8"/>
      <c r="R5487" s="8"/>
      <c r="S5487" s="9"/>
      <c r="T5487" s="8"/>
      <c r="U5487" s="8"/>
      <c r="V5487" s="9"/>
      <c r="W5487" s="8"/>
      <c r="X5487" s="8"/>
      <c r="Y5487" s="9"/>
      <c r="Z5487" s="8"/>
      <c r="AA5487" s="8"/>
      <c r="AB5487" s="9"/>
      <c r="AC5487" s="8"/>
      <c r="AD5487" s="8"/>
      <c r="AE5487" s="9"/>
      <c r="AF5487" s="8"/>
      <c r="AG5487" s="8"/>
      <c r="AH5487" s="9"/>
      <c r="AI5487" s="13"/>
      <c r="AJ5487" s="8"/>
      <c r="AK5487" s="8"/>
      <c r="AL5487" s="8"/>
      <c r="AM5487" s="3"/>
    </row>
    <row r="5488" spans="1:39" s="10" customFormat="1" ht="18.95" customHeight="1" x14ac:dyDescent="0.25">
      <c r="A5488" s="8"/>
      <c r="B5488" s="8"/>
      <c r="C5488" s="8"/>
      <c r="D5488" s="9"/>
      <c r="E5488" s="8"/>
      <c r="F5488" s="8"/>
      <c r="G5488" s="9"/>
      <c r="H5488" s="8"/>
      <c r="I5488" s="8"/>
      <c r="J5488" s="9"/>
      <c r="K5488" s="8"/>
      <c r="L5488" s="8"/>
      <c r="M5488" s="9"/>
      <c r="N5488" s="8"/>
      <c r="O5488" s="8"/>
      <c r="P5488" s="9"/>
      <c r="Q5488" s="8"/>
      <c r="R5488" s="8"/>
      <c r="S5488" s="9"/>
      <c r="T5488" s="8"/>
      <c r="U5488" s="8"/>
      <c r="V5488" s="9"/>
      <c r="W5488" s="8"/>
      <c r="X5488" s="8"/>
      <c r="Y5488" s="9"/>
      <c r="Z5488" s="8"/>
      <c r="AA5488" s="8"/>
      <c r="AB5488" s="9"/>
      <c r="AC5488" s="8"/>
      <c r="AD5488" s="8"/>
      <c r="AE5488" s="9"/>
      <c r="AF5488" s="8"/>
      <c r="AG5488" s="8"/>
      <c r="AH5488" s="9"/>
      <c r="AI5488" s="13"/>
      <c r="AJ5488" s="8"/>
      <c r="AK5488" s="8"/>
      <c r="AL5488" s="8"/>
      <c r="AM5488" s="3"/>
    </row>
    <row r="5489" spans="1:39" s="10" customFormat="1" ht="18.95" customHeight="1" x14ac:dyDescent="0.25">
      <c r="A5489" s="8"/>
      <c r="B5489" s="8"/>
      <c r="C5489" s="8"/>
      <c r="D5489" s="9"/>
      <c r="E5489" s="8"/>
      <c r="F5489" s="8"/>
      <c r="G5489" s="9"/>
      <c r="H5489" s="8"/>
      <c r="I5489" s="8"/>
      <c r="J5489" s="9"/>
      <c r="K5489" s="8"/>
      <c r="L5489" s="8"/>
      <c r="M5489" s="9"/>
      <c r="N5489" s="8"/>
      <c r="O5489" s="8"/>
      <c r="P5489" s="9"/>
      <c r="Q5489" s="8"/>
      <c r="R5489" s="8"/>
      <c r="S5489" s="9"/>
      <c r="T5489" s="8"/>
      <c r="U5489" s="8"/>
      <c r="V5489" s="9"/>
      <c r="W5489" s="8"/>
      <c r="X5489" s="8"/>
      <c r="Y5489" s="9"/>
      <c r="Z5489" s="8"/>
      <c r="AA5489" s="8"/>
      <c r="AB5489" s="9"/>
      <c r="AC5489" s="8"/>
      <c r="AD5489" s="8"/>
      <c r="AE5489" s="9"/>
      <c r="AF5489" s="8"/>
      <c r="AG5489" s="8"/>
      <c r="AH5489" s="9"/>
      <c r="AI5489" s="13"/>
      <c r="AJ5489" s="8"/>
      <c r="AK5489" s="8"/>
      <c r="AL5489" s="8"/>
      <c r="AM5489" s="3"/>
    </row>
    <row r="5490" spans="1:39" s="10" customFormat="1" ht="18.95" customHeight="1" x14ac:dyDescent="0.25">
      <c r="A5490" s="8"/>
      <c r="B5490" s="8"/>
      <c r="C5490" s="8"/>
      <c r="D5490" s="9"/>
      <c r="E5490" s="8"/>
      <c r="F5490" s="8"/>
      <c r="G5490" s="9"/>
      <c r="H5490" s="8"/>
      <c r="I5490" s="8"/>
      <c r="J5490" s="9"/>
      <c r="K5490" s="8"/>
      <c r="L5490" s="8"/>
      <c r="M5490" s="9"/>
      <c r="N5490" s="8"/>
      <c r="O5490" s="8"/>
      <c r="P5490" s="9"/>
      <c r="Q5490" s="8"/>
      <c r="R5490" s="8"/>
      <c r="S5490" s="9"/>
      <c r="T5490" s="8"/>
      <c r="U5490" s="8"/>
      <c r="V5490" s="9"/>
      <c r="W5490" s="8"/>
      <c r="X5490" s="8"/>
      <c r="Y5490" s="9"/>
      <c r="Z5490" s="8"/>
      <c r="AA5490" s="8"/>
      <c r="AB5490" s="9"/>
      <c r="AC5490" s="8"/>
      <c r="AD5490" s="8"/>
      <c r="AE5490" s="9"/>
      <c r="AF5490" s="8"/>
      <c r="AG5490" s="8"/>
      <c r="AH5490" s="9"/>
      <c r="AI5490" s="13"/>
      <c r="AJ5490" s="8"/>
      <c r="AK5490" s="8"/>
      <c r="AL5490" s="8"/>
      <c r="AM5490" s="3"/>
    </row>
    <row r="5491" spans="1:39" s="10" customFormat="1" ht="18.95" customHeight="1" x14ac:dyDescent="0.25">
      <c r="A5491" s="8"/>
      <c r="B5491" s="8"/>
      <c r="C5491" s="8"/>
      <c r="D5491" s="9"/>
      <c r="E5491" s="8"/>
      <c r="F5491" s="8"/>
      <c r="G5491" s="9"/>
      <c r="H5491" s="8"/>
      <c r="I5491" s="8"/>
      <c r="J5491" s="9"/>
      <c r="K5491" s="8"/>
      <c r="L5491" s="8"/>
      <c r="M5491" s="9"/>
      <c r="N5491" s="8"/>
      <c r="O5491" s="8"/>
      <c r="P5491" s="9"/>
      <c r="Q5491" s="8"/>
      <c r="R5491" s="8"/>
      <c r="S5491" s="9"/>
      <c r="T5491" s="8"/>
      <c r="U5491" s="8"/>
      <c r="V5491" s="9"/>
      <c r="W5491" s="8"/>
      <c r="X5491" s="8"/>
      <c r="Y5491" s="9"/>
      <c r="Z5491" s="8"/>
      <c r="AA5491" s="8"/>
      <c r="AB5491" s="9"/>
      <c r="AC5491" s="8"/>
      <c r="AD5491" s="8"/>
      <c r="AE5491" s="9"/>
      <c r="AF5491" s="8"/>
      <c r="AG5491" s="8"/>
      <c r="AH5491" s="9"/>
      <c r="AI5491" s="13"/>
      <c r="AJ5491" s="8"/>
      <c r="AK5491" s="8"/>
      <c r="AL5491" s="8"/>
      <c r="AM5491" s="3"/>
    </row>
    <row r="5492" spans="1:39" s="10" customFormat="1" ht="18.95" customHeight="1" x14ac:dyDescent="0.25">
      <c r="A5492" s="8"/>
      <c r="B5492" s="8"/>
      <c r="C5492" s="8"/>
      <c r="D5492" s="9"/>
      <c r="E5492" s="8"/>
      <c r="F5492" s="8"/>
      <c r="G5492" s="9"/>
      <c r="H5492" s="8"/>
      <c r="I5492" s="8"/>
      <c r="J5492" s="9"/>
      <c r="K5492" s="8"/>
      <c r="L5492" s="8"/>
      <c r="M5492" s="9"/>
      <c r="N5492" s="8"/>
      <c r="O5492" s="8"/>
      <c r="P5492" s="9"/>
      <c r="Q5492" s="8"/>
      <c r="R5492" s="8"/>
      <c r="S5492" s="9"/>
      <c r="T5492" s="8"/>
      <c r="U5492" s="8"/>
      <c r="V5492" s="9"/>
      <c r="W5492" s="8"/>
      <c r="X5492" s="8"/>
      <c r="Y5492" s="9"/>
      <c r="Z5492" s="8"/>
      <c r="AA5492" s="8"/>
      <c r="AB5492" s="9"/>
      <c r="AC5492" s="8"/>
      <c r="AD5492" s="8"/>
      <c r="AE5492" s="9"/>
      <c r="AF5492" s="8"/>
      <c r="AG5492" s="8"/>
      <c r="AH5492" s="9"/>
      <c r="AI5492" s="13"/>
      <c r="AJ5492" s="8"/>
      <c r="AK5492" s="8"/>
      <c r="AL5492" s="8"/>
      <c r="AM5492" s="3"/>
    </row>
    <row r="5493" spans="1:39" s="10" customFormat="1" ht="18.95" customHeight="1" x14ac:dyDescent="0.25">
      <c r="A5493" s="8"/>
      <c r="B5493" s="8"/>
      <c r="C5493" s="8"/>
      <c r="D5493" s="9"/>
      <c r="E5493" s="8"/>
      <c r="F5493" s="8"/>
      <c r="G5493" s="9"/>
      <c r="H5493" s="8"/>
      <c r="I5493" s="8"/>
      <c r="J5493" s="9"/>
      <c r="K5493" s="8"/>
      <c r="L5493" s="8"/>
      <c r="M5493" s="9"/>
      <c r="N5493" s="8"/>
      <c r="O5493" s="8"/>
      <c r="P5493" s="9"/>
      <c r="Q5493" s="8"/>
      <c r="R5493" s="8"/>
      <c r="S5493" s="9"/>
      <c r="T5493" s="8"/>
      <c r="U5493" s="8"/>
      <c r="V5493" s="9"/>
      <c r="W5493" s="8"/>
      <c r="X5493" s="8"/>
      <c r="Y5493" s="9"/>
      <c r="Z5493" s="8"/>
      <c r="AA5493" s="8"/>
      <c r="AB5493" s="9"/>
      <c r="AC5493" s="8"/>
      <c r="AD5493" s="8"/>
      <c r="AE5493" s="9"/>
      <c r="AF5493" s="8"/>
      <c r="AG5493" s="8"/>
      <c r="AH5493" s="9"/>
      <c r="AI5493" s="13"/>
      <c r="AJ5493" s="8"/>
      <c r="AK5493" s="8"/>
      <c r="AL5493" s="8"/>
      <c r="AM5493" s="3"/>
    </row>
    <row r="5494" spans="1:39" s="10" customFormat="1" ht="18.95" customHeight="1" x14ac:dyDescent="0.25">
      <c r="A5494" s="8"/>
      <c r="B5494" s="8"/>
      <c r="C5494" s="8"/>
      <c r="D5494" s="9"/>
      <c r="E5494" s="8"/>
      <c r="F5494" s="8"/>
      <c r="G5494" s="9"/>
      <c r="H5494" s="8"/>
      <c r="I5494" s="8"/>
      <c r="J5494" s="9"/>
      <c r="K5494" s="8"/>
      <c r="L5494" s="8"/>
      <c r="M5494" s="9"/>
      <c r="N5494" s="8"/>
      <c r="O5494" s="8"/>
      <c r="P5494" s="9"/>
      <c r="Q5494" s="8"/>
      <c r="R5494" s="8"/>
      <c r="S5494" s="9"/>
      <c r="T5494" s="8"/>
      <c r="U5494" s="8"/>
      <c r="V5494" s="9"/>
      <c r="W5494" s="8"/>
      <c r="X5494" s="8"/>
      <c r="Y5494" s="9"/>
      <c r="Z5494" s="8"/>
      <c r="AA5494" s="8"/>
      <c r="AB5494" s="9"/>
      <c r="AC5494" s="8"/>
      <c r="AD5494" s="8"/>
      <c r="AE5494" s="9"/>
      <c r="AF5494" s="8"/>
      <c r="AG5494" s="8"/>
      <c r="AH5494" s="9"/>
      <c r="AI5494" s="13"/>
      <c r="AJ5494" s="8"/>
      <c r="AK5494" s="8"/>
      <c r="AL5494" s="8"/>
      <c r="AM5494" s="3"/>
    </row>
    <row r="5495" spans="1:39" s="10" customFormat="1" ht="18.95" customHeight="1" x14ac:dyDescent="0.25">
      <c r="A5495" s="8"/>
      <c r="B5495" s="8"/>
      <c r="C5495" s="8"/>
      <c r="D5495" s="9"/>
      <c r="E5495" s="8"/>
      <c r="F5495" s="8"/>
      <c r="G5495" s="9"/>
      <c r="H5495" s="8"/>
      <c r="I5495" s="8"/>
      <c r="J5495" s="9"/>
      <c r="K5495" s="8"/>
      <c r="L5495" s="8"/>
      <c r="M5495" s="9"/>
      <c r="N5495" s="8"/>
      <c r="O5495" s="8"/>
      <c r="P5495" s="9"/>
      <c r="Q5495" s="8"/>
      <c r="R5495" s="8"/>
      <c r="S5495" s="9"/>
      <c r="T5495" s="8"/>
      <c r="U5495" s="8"/>
      <c r="V5495" s="9"/>
      <c r="W5495" s="8"/>
      <c r="X5495" s="8"/>
      <c r="Y5495" s="9"/>
      <c r="Z5495" s="8"/>
      <c r="AA5495" s="8"/>
      <c r="AB5495" s="9"/>
      <c r="AC5495" s="8"/>
      <c r="AD5495" s="8"/>
      <c r="AE5495" s="9"/>
      <c r="AF5495" s="8"/>
      <c r="AG5495" s="8"/>
      <c r="AH5495" s="9"/>
      <c r="AI5495" s="13"/>
      <c r="AJ5495" s="8"/>
      <c r="AK5495" s="8"/>
      <c r="AL5495" s="8"/>
      <c r="AM5495" s="3"/>
    </row>
    <row r="5496" spans="1:39" s="10" customFormat="1" ht="18.95" customHeight="1" x14ac:dyDescent="0.25">
      <c r="A5496" s="8"/>
      <c r="B5496" s="8"/>
      <c r="C5496" s="8"/>
      <c r="D5496" s="9"/>
      <c r="E5496" s="8"/>
      <c r="F5496" s="8"/>
      <c r="G5496" s="9"/>
      <c r="H5496" s="8"/>
      <c r="I5496" s="8"/>
      <c r="J5496" s="9"/>
      <c r="K5496" s="8"/>
      <c r="L5496" s="8"/>
      <c r="M5496" s="9"/>
      <c r="N5496" s="8"/>
      <c r="O5496" s="8"/>
      <c r="P5496" s="9"/>
      <c r="Q5496" s="8"/>
      <c r="R5496" s="8"/>
      <c r="S5496" s="9"/>
      <c r="T5496" s="8"/>
      <c r="U5496" s="8"/>
      <c r="V5496" s="9"/>
      <c r="W5496" s="8"/>
      <c r="X5496" s="8"/>
      <c r="Y5496" s="9"/>
      <c r="Z5496" s="8"/>
      <c r="AA5496" s="8"/>
      <c r="AB5496" s="9"/>
      <c r="AC5496" s="8"/>
      <c r="AD5496" s="8"/>
      <c r="AE5496" s="9"/>
      <c r="AF5496" s="8"/>
      <c r="AG5496" s="8"/>
      <c r="AH5496" s="9"/>
      <c r="AI5496" s="13"/>
      <c r="AJ5496" s="8"/>
      <c r="AK5496" s="8"/>
      <c r="AL5496" s="8"/>
      <c r="AM5496" s="3"/>
    </row>
    <row r="5497" spans="1:39" s="10" customFormat="1" ht="18.95" customHeight="1" x14ac:dyDescent="0.25">
      <c r="A5497" s="8"/>
      <c r="B5497" s="8"/>
      <c r="C5497" s="8"/>
      <c r="D5497" s="9"/>
      <c r="E5497" s="8"/>
      <c r="F5497" s="8"/>
      <c r="G5497" s="9"/>
      <c r="H5497" s="8"/>
      <c r="I5497" s="8"/>
      <c r="J5497" s="9"/>
      <c r="K5497" s="8"/>
      <c r="L5497" s="8"/>
      <c r="M5497" s="9"/>
      <c r="N5497" s="8"/>
      <c r="O5497" s="8"/>
      <c r="P5497" s="9"/>
      <c r="Q5497" s="8"/>
      <c r="R5497" s="8"/>
      <c r="S5497" s="9"/>
      <c r="T5497" s="8"/>
      <c r="U5497" s="8"/>
      <c r="V5497" s="9"/>
      <c r="W5497" s="8"/>
      <c r="X5497" s="8"/>
      <c r="Y5497" s="9"/>
      <c r="Z5497" s="8"/>
      <c r="AA5497" s="8"/>
      <c r="AB5497" s="9"/>
      <c r="AC5497" s="8"/>
      <c r="AD5497" s="8"/>
      <c r="AE5497" s="9"/>
      <c r="AF5497" s="8"/>
      <c r="AG5497" s="8"/>
      <c r="AH5497" s="9"/>
      <c r="AI5497" s="13"/>
      <c r="AJ5497" s="8"/>
      <c r="AK5497" s="8"/>
      <c r="AL5497" s="8"/>
      <c r="AM5497" s="3"/>
    </row>
    <row r="5498" spans="1:39" s="10" customFormat="1" ht="18.95" customHeight="1" x14ac:dyDescent="0.25">
      <c r="A5498" s="8"/>
      <c r="B5498" s="8"/>
      <c r="C5498" s="8"/>
      <c r="D5498" s="9"/>
      <c r="E5498" s="8"/>
      <c r="F5498" s="8"/>
      <c r="G5498" s="9"/>
      <c r="H5498" s="8"/>
      <c r="I5498" s="8"/>
      <c r="J5498" s="9"/>
      <c r="K5498" s="8"/>
      <c r="L5498" s="8"/>
      <c r="M5498" s="9"/>
      <c r="N5498" s="8"/>
      <c r="O5498" s="8"/>
      <c r="P5498" s="9"/>
      <c r="Q5498" s="8"/>
      <c r="R5498" s="8"/>
      <c r="S5498" s="9"/>
      <c r="T5498" s="8"/>
      <c r="U5498" s="8"/>
      <c r="V5498" s="9"/>
      <c r="W5498" s="8"/>
      <c r="X5498" s="8"/>
      <c r="Y5498" s="9"/>
      <c r="Z5498" s="8"/>
      <c r="AA5498" s="8"/>
      <c r="AB5498" s="9"/>
      <c r="AC5498" s="8"/>
      <c r="AD5498" s="8"/>
      <c r="AE5498" s="9"/>
      <c r="AF5498" s="8"/>
      <c r="AG5498" s="8"/>
      <c r="AH5498" s="9"/>
      <c r="AI5498" s="13"/>
      <c r="AJ5498" s="8"/>
      <c r="AK5498" s="8"/>
      <c r="AL5498" s="8"/>
      <c r="AM5498" s="3"/>
    </row>
    <row r="5499" spans="1:39" s="10" customFormat="1" ht="18.95" customHeight="1" x14ac:dyDescent="0.25">
      <c r="A5499" s="8"/>
      <c r="B5499" s="8"/>
      <c r="C5499" s="8"/>
      <c r="D5499" s="9"/>
      <c r="E5499" s="8"/>
      <c r="F5499" s="8"/>
      <c r="G5499" s="9"/>
      <c r="H5499" s="8"/>
      <c r="I5499" s="8"/>
      <c r="J5499" s="9"/>
      <c r="K5499" s="8"/>
      <c r="L5499" s="8"/>
      <c r="M5499" s="9"/>
      <c r="N5499" s="8"/>
      <c r="O5499" s="8"/>
      <c r="P5499" s="9"/>
      <c r="Q5499" s="8"/>
      <c r="R5499" s="8"/>
      <c r="S5499" s="9"/>
      <c r="T5499" s="8"/>
      <c r="U5499" s="8"/>
      <c r="V5499" s="9"/>
      <c r="W5499" s="8"/>
      <c r="X5499" s="8"/>
      <c r="Y5499" s="9"/>
      <c r="Z5499" s="8"/>
      <c r="AA5499" s="8"/>
      <c r="AB5499" s="9"/>
      <c r="AC5499" s="8"/>
      <c r="AD5499" s="8"/>
      <c r="AE5499" s="9"/>
      <c r="AF5499" s="8"/>
      <c r="AG5499" s="8"/>
      <c r="AH5499" s="9"/>
      <c r="AI5499" s="13"/>
      <c r="AJ5499" s="8"/>
      <c r="AK5499" s="8"/>
      <c r="AL5499" s="8"/>
      <c r="AM5499" s="3"/>
    </row>
    <row r="5500" spans="1:39" s="10" customFormat="1" ht="18.95" customHeight="1" x14ac:dyDescent="0.25">
      <c r="A5500" s="8"/>
      <c r="B5500" s="8"/>
      <c r="C5500" s="8"/>
      <c r="D5500" s="9"/>
      <c r="E5500" s="8"/>
      <c r="F5500" s="8"/>
      <c r="G5500" s="9"/>
      <c r="H5500" s="8"/>
      <c r="I5500" s="8"/>
      <c r="J5500" s="9"/>
      <c r="K5500" s="8"/>
      <c r="L5500" s="8"/>
      <c r="M5500" s="9"/>
      <c r="N5500" s="8"/>
      <c r="O5500" s="8"/>
      <c r="P5500" s="9"/>
      <c r="Q5500" s="8"/>
      <c r="R5500" s="8"/>
      <c r="S5500" s="9"/>
      <c r="T5500" s="8"/>
      <c r="U5500" s="8"/>
      <c r="V5500" s="9"/>
      <c r="W5500" s="8"/>
      <c r="X5500" s="8"/>
      <c r="Y5500" s="9"/>
      <c r="Z5500" s="8"/>
      <c r="AA5500" s="8"/>
      <c r="AB5500" s="9"/>
      <c r="AC5500" s="8"/>
      <c r="AD5500" s="8"/>
      <c r="AE5500" s="9"/>
      <c r="AF5500" s="8"/>
      <c r="AG5500" s="8"/>
      <c r="AH5500" s="9"/>
      <c r="AI5500" s="13"/>
      <c r="AJ5500" s="8"/>
      <c r="AK5500" s="8"/>
      <c r="AL5500" s="8"/>
      <c r="AM5500" s="3"/>
    </row>
    <row r="5501" spans="1:39" s="10" customFormat="1" ht="18.95" customHeight="1" x14ac:dyDescent="0.25">
      <c r="A5501" s="8"/>
      <c r="B5501" s="8"/>
      <c r="C5501" s="8"/>
      <c r="D5501" s="9"/>
      <c r="E5501" s="8"/>
      <c r="F5501" s="8"/>
      <c r="G5501" s="9"/>
      <c r="H5501" s="8"/>
      <c r="I5501" s="8"/>
      <c r="J5501" s="9"/>
      <c r="K5501" s="8"/>
      <c r="L5501" s="8"/>
      <c r="M5501" s="9"/>
      <c r="N5501" s="8"/>
      <c r="O5501" s="8"/>
      <c r="P5501" s="9"/>
      <c r="Q5501" s="8"/>
      <c r="R5501" s="8"/>
      <c r="S5501" s="9"/>
      <c r="T5501" s="8"/>
      <c r="U5501" s="8"/>
      <c r="V5501" s="9"/>
      <c r="W5501" s="8"/>
      <c r="X5501" s="8"/>
      <c r="Y5501" s="9"/>
      <c r="Z5501" s="8"/>
      <c r="AA5501" s="8"/>
      <c r="AB5501" s="9"/>
      <c r="AC5501" s="8"/>
      <c r="AD5501" s="8"/>
      <c r="AE5501" s="9"/>
      <c r="AF5501" s="8"/>
      <c r="AG5501" s="8"/>
      <c r="AH5501" s="9"/>
      <c r="AI5501" s="13"/>
      <c r="AJ5501" s="8"/>
      <c r="AK5501" s="8"/>
      <c r="AL5501" s="8"/>
      <c r="AM5501" s="3"/>
    </row>
    <row r="5502" spans="1:39" s="10" customFormat="1" ht="18.95" customHeight="1" x14ac:dyDescent="0.25">
      <c r="A5502" s="8"/>
      <c r="B5502" s="8"/>
      <c r="C5502" s="8"/>
      <c r="D5502" s="9"/>
      <c r="E5502" s="8"/>
      <c r="F5502" s="8"/>
      <c r="G5502" s="9"/>
      <c r="H5502" s="8"/>
      <c r="I5502" s="8"/>
      <c r="J5502" s="9"/>
      <c r="K5502" s="8"/>
      <c r="L5502" s="8"/>
      <c r="M5502" s="9"/>
      <c r="N5502" s="8"/>
      <c r="O5502" s="8"/>
      <c r="P5502" s="9"/>
      <c r="Q5502" s="8"/>
      <c r="R5502" s="8"/>
      <c r="S5502" s="9"/>
      <c r="T5502" s="8"/>
      <c r="U5502" s="8"/>
      <c r="V5502" s="9"/>
      <c r="W5502" s="8"/>
      <c r="X5502" s="8"/>
      <c r="Y5502" s="9"/>
      <c r="Z5502" s="8"/>
      <c r="AA5502" s="8"/>
      <c r="AB5502" s="9"/>
      <c r="AC5502" s="8"/>
      <c r="AD5502" s="8"/>
      <c r="AE5502" s="9"/>
      <c r="AF5502" s="8"/>
      <c r="AG5502" s="8"/>
      <c r="AH5502" s="9"/>
      <c r="AI5502" s="13"/>
      <c r="AJ5502" s="8"/>
      <c r="AK5502" s="8"/>
      <c r="AL5502" s="8"/>
      <c r="AM5502" s="3"/>
    </row>
    <row r="5503" spans="1:39" s="10" customFormat="1" ht="18.95" customHeight="1" x14ac:dyDescent="0.25">
      <c r="A5503" s="8"/>
      <c r="B5503" s="8"/>
      <c r="C5503" s="8"/>
      <c r="D5503" s="9"/>
      <c r="E5503" s="8"/>
      <c r="F5503" s="8"/>
      <c r="G5503" s="9"/>
      <c r="H5503" s="8"/>
      <c r="I5503" s="8"/>
      <c r="J5503" s="9"/>
      <c r="K5503" s="8"/>
      <c r="L5503" s="8"/>
      <c r="M5503" s="9"/>
      <c r="N5503" s="8"/>
      <c r="O5503" s="8"/>
      <c r="P5503" s="9"/>
      <c r="Q5503" s="8"/>
      <c r="R5503" s="8"/>
      <c r="S5503" s="9"/>
      <c r="T5503" s="8"/>
      <c r="U5503" s="8"/>
      <c r="V5503" s="9"/>
      <c r="W5503" s="8"/>
      <c r="X5503" s="8"/>
      <c r="Y5503" s="9"/>
      <c r="Z5503" s="8"/>
      <c r="AA5503" s="8"/>
      <c r="AB5503" s="9"/>
      <c r="AC5503" s="8"/>
      <c r="AD5503" s="8"/>
      <c r="AE5503" s="9"/>
      <c r="AF5503" s="8"/>
      <c r="AG5503" s="8"/>
      <c r="AH5503" s="9"/>
      <c r="AI5503" s="13"/>
      <c r="AJ5503" s="8"/>
      <c r="AK5503" s="8"/>
      <c r="AL5503" s="8"/>
      <c r="AM5503" s="3"/>
    </row>
    <row r="5504" spans="1:39" s="10" customFormat="1" ht="18.95" customHeight="1" x14ac:dyDescent="0.25">
      <c r="A5504" s="8"/>
      <c r="B5504" s="8"/>
      <c r="C5504" s="8"/>
      <c r="D5504" s="9"/>
      <c r="E5504" s="8"/>
      <c r="F5504" s="8"/>
      <c r="G5504" s="9"/>
      <c r="H5504" s="8"/>
      <c r="I5504" s="8"/>
      <c r="J5504" s="9"/>
      <c r="K5504" s="8"/>
      <c r="L5504" s="8"/>
      <c r="M5504" s="9"/>
      <c r="N5504" s="8"/>
      <c r="O5504" s="8"/>
      <c r="P5504" s="9"/>
      <c r="Q5504" s="8"/>
      <c r="R5504" s="8"/>
      <c r="S5504" s="9"/>
      <c r="T5504" s="8"/>
      <c r="U5504" s="8"/>
      <c r="V5504" s="9"/>
      <c r="W5504" s="8"/>
      <c r="X5504" s="8"/>
      <c r="Y5504" s="9"/>
      <c r="Z5504" s="8"/>
      <c r="AA5504" s="8"/>
      <c r="AB5504" s="9"/>
      <c r="AC5504" s="8"/>
      <c r="AD5504" s="8"/>
      <c r="AE5504" s="9"/>
      <c r="AF5504" s="8"/>
      <c r="AG5504" s="8"/>
      <c r="AH5504" s="9"/>
      <c r="AI5504" s="13"/>
      <c r="AJ5504" s="8"/>
      <c r="AK5504" s="8"/>
      <c r="AL5504" s="8"/>
      <c r="AM5504" s="3"/>
    </row>
    <row r="5505" spans="1:39" s="10" customFormat="1" ht="18.95" customHeight="1" x14ac:dyDescent="0.25">
      <c r="A5505" s="8"/>
      <c r="B5505" s="8"/>
      <c r="C5505" s="8"/>
      <c r="D5505" s="9"/>
      <c r="E5505" s="8"/>
      <c r="F5505" s="8"/>
      <c r="G5505" s="9"/>
      <c r="H5505" s="8"/>
      <c r="I5505" s="8"/>
      <c r="J5505" s="9"/>
      <c r="K5505" s="8"/>
      <c r="L5505" s="8"/>
      <c r="M5505" s="9"/>
      <c r="N5505" s="8"/>
      <c r="O5505" s="8"/>
      <c r="P5505" s="9"/>
      <c r="Q5505" s="8"/>
      <c r="R5505" s="8"/>
      <c r="S5505" s="9"/>
      <c r="T5505" s="8"/>
      <c r="U5505" s="8"/>
      <c r="V5505" s="9"/>
      <c r="W5505" s="8"/>
      <c r="X5505" s="8"/>
      <c r="Y5505" s="9"/>
      <c r="Z5505" s="8"/>
      <c r="AA5505" s="8"/>
      <c r="AB5505" s="9"/>
      <c r="AC5505" s="8"/>
      <c r="AD5505" s="8"/>
      <c r="AE5505" s="9"/>
      <c r="AF5505" s="8"/>
      <c r="AG5505" s="8"/>
      <c r="AH5505" s="9"/>
      <c r="AI5505" s="13"/>
      <c r="AJ5505" s="8"/>
      <c r="AK5505" s="8"/>
      <c r="AL5505" s="8"/>
      <c r="AM5505" s="3"/>
    </row>
    <row r="5506" spans="1:39" s="10" customFormat="1" ht="18.95" customHeight="1" x14ac:dyDescent="0.25">
      <c r="A5506" s="8"/>
      <c r="B5506" s="8"/>
      <c r="C5506" s="8"/>
      <c r="D5506" s="9"/>
      <c r="E5506" s="8"/>
      <c r="F5506" s="8"/>
      <c r="G5506" s="9"/>
      <c r="H5506" s="8"/>
      <c r="I5506" s="8"/>
      <c r="J5506" s="9"/>
      <c r="K5506" s="8"/>
      <c r="L5506" s="8"/>
      <c r="M5506" s="9"/>
      <c r="N5506" s="8"/>
      <c r="O5506" s="8"/>
      <c r="P5506" s="9"/>
      <c r="Q5506" s="8"/>
      <c r="R5506" s="8"/>
      <c r="S5506" s="9"/>
      <c r="T5506" s="8"/>
      <c r="U5506" s="8"/>
      <c r="V5506" s="9"/>
      <c r="W5506" s="8"/>
      <c r="X5506" s="8"/>
      <c r="Y5506" s="9"/>
      <c r="Z5506" s="8"/>
      <c r="AA5506" s="8"/>
      <c r="AB5506" s="9"/>
      <c r="AC5506" s="8"/>
      <c r="AD5506" s="8"/>
      <c r="AE5506" s="9"/>
      <c r="AF5506" s="8"/>
      <c r="AG5506" s="8"/>
      <c r="AH5506" s="9"/>
      <c r="AI5506" s="13"/>
      <c r="AJ5506" s="8"/>
      <c r="AK5506" s="8"/>
      <c r="AL5506" s="8"/>
      <c r="AM5506" s="3"/>
    </row>
    <row r="5507" spans="1:39" s="10" customFormat="1" ht="18.95" customHeight="1" x14ac:dyDescent="0.25">
      <c r="A5507" s="8"/>
      <c r="B5507" s="8"/>
      <c r="C5507" s="8"/>
      <c r="D5507" s="9"/>
      <c r="E5507" s="8"/>
      <c r="F5507" s="8"/>
      <c r="G5507" s="9"/>
      <c r="H5507" s="8"/>
      <c r="I5507" s="8"/>
      <c r="J5507" s="9"/>
      <c r="K5507" s="8"/>
      <c r="L5507" s="8"/>
      <c r="M5507" s="9"/>
      <c r="N5507" s="8"/>
      <c r="O5507" s="8"/>
      <c r="P5507" s="9"/>
      <c r="Q5507" s="8"/>
      <c r="R5507" s="8"/>
      <c r="S5507" s="9"/>
      <c r="T5507" s="8"/>
      <c r="U5507" s="8"/>
      <c r="V5507" s="9"/>
      <c r="W5507" s="8"/>
      <c r="X5507" s="8"/>
      <c r="Y5507" s="9"/>
      <c r="Z5507" s="8"/>
      <c r="AA5507" s="8"/>
      <c r="AB5507" s="9"/>
      <c r="AC5507" s="8"/>
      <c r="AD5507" s="8"/>
      <c r="AE5507" s="9"/>
      <c r="AF5507" s="8"/>
      <c r="AG5507" s="8"/>
      <c r="AH5507" s="9"/>
      <c r="AI5507" s="13"/>
      <c r="AJ5507" s="8"/>
      <c r="AK5507" s="8"/>
      <c r="AL5507" s="8"/>
      <c r="AM5507" s="3"/>
    </row>
    <row r="5508" spans="1:39" s="10" customFormat="1" ht="18.95" customHeight="1" x14ac:dyDescent="0.25">
      <c r="A5508" s="8"/>
      <c r="B5508" s="8"/>
      <c r="C5508" s="8"/>
      <c r="D5508" s="9"/>
      <c r="E5508" s="8"/>
      <c r="F5508" s="8"/>
      <c r="G5508" s="9"/>
      <c r="H5508" s="8"/>
      <c r="I5508" s="8"/>
      <c r="J5508" s="9"/>
      <c r="K5508" s="8"/>
      <c r="L5508" s="8"/>
      <c r="M5508" s="9"/>
      <c r="N5508" s="8"/>
      <c r="O5508" s="8"/>
      <c r="P5508" s="9"/>
      <c r="Q5508" s="8"/>
      <c r="R5508" s="8"/>
      <c r="S5508" s="9"/>
      <c r="T5508" s="8"/>
      <c r="U5508" s="8"/>
      <c r="V5508" s="9"/>
      <c r="W5508" s="8"/>
      <c r="X5508" s="8"/>
      <c r="Y5508" s="9"/>
      <c r="Z5508" s="8"/>
      <c r="AA5508" s="8"/>
      <c r="AB5508" s="9"/>
      <c r="AC5508" s="8"/>
      <c r="AD5508" s="8"/>
      <c r="AE5508" s="9"/>
      <c r="AF5508" s="8"/>
      <c r="AG5508" s="8"/>
      <c r="AH5508" s="9"/>
      <c r="AI5508" s="13"/>
      <c r="AJ5508" s="8"/>
      <c r="AK5508" s="8"/>
      <c r="AL5508" s="8"/>
      <c r="AM5508" s="3"/>
    </row>
    <row r="5509" spans="1:39" s="10" customFormat="1" ht="18.95" customHeight="1" x14ac:dyDescent="0.25">
      <c r="A5509" s="8"/>
      <c r="B5509" s="8"/>
      <c r="C5509" s="8"/>
      <c r="D5509" s="9"/>
      <c r="E5509" s="8"/>
      <c r="F5509" s="8"/>
      <c r="G5509" s="9"/>
      <c r="H5509" s="8"/>
      <c r="I5509" s="8"/>
      <c r="J5509" s="9"/>
      <c r="K5509" s="8"/>
      <c r="L5509" s="8"/>
      <c r="M5509" s="9"/>
      <c r="N5509" s="8"/>
      <c r="O5509" s="8"/>
      <c r="P5509" s="9"/>
      <c r="Q5509" s="8"/>
      <c r="R5509" s="8"/>
      <c r="S5509" s="9"/>
      <c r="T5509" s="8"/>
      <c r="U5509" s="8"/>
      <c r="V5509" s="9"/>
      <c r="W5509" s="8"/>
      <c r="X5509" s="8"/>
      <c r="Y5509" s="9"/>
      <c r="Z5509" s="8"/>
      <c r="AA5509" s="8"/>
      <c r="AB5509" s="9"/>
      <c r="AC5509" s="8"/>
      <c r="AD5509" s="8"/>
      <c r="AE5509" s="9"/>
      <c r="AF5509" s="8"/>
      <c r="AG5509" s="8"/>
      <c r="AH5509" s="9"/>
      <c r="AI5509" s="13"/>
      <c r="AJ5509" s="8"/>
      <c r="AK5509" s="8"/>
      <c r="AL5509" s="8"/>
      <c r="AM5509" s="3"/>
    </row>
    <row r="5510" spans="1:39" s="10" customFormat="1" ht="18.95" customHeight="1" x14ac:dyDescent="0.25">
      <c r="A5510" s="8"/>
      <c r="B5510" s="8"/>
      <c r="C5510" s="8"/>
      <c r="D5510" s="9"/>
      <c r="E5510" s="8"/>
      <c r="F5510" s="8"/>
      <c r="G5510" s="9"/>
      <c r="H5510" s="8"/>
      <c r="I5510" s="8"/>
      <c r="J5510" s="9"/>
      <c r="K5510" s="8"/>
      <c r="L5510" s="8"/>
      <c r="M5510" s="9"/>
      <c r="N5510" s="8"/>
      <c r="O5510" s="8"/>
      <c r="P5510" s="9"/>
      <c r="Q5510" s="8"/>
      <c r="R5510" s="8"/>
      <c r="S5510" s="9"/>
      <c r="T5510" s="8"/>
      <c r="U5510" s="8"/>
      <c r="V5510" s="9"/>
      <c r="W5510" s="8"/>
      <c r="X5510" s="8"/>
      <c r="Y5510" s="9"/>
      <c r="Z5510" s="8"/>
      <c r="AA5510" s="8"/>
      <c r="AB5510" s="9"/>
      <c r="AC5510" s="8"/>
      <c r="AD5510" s="8"/>
      <c r="AE5510" s="9"/>
      <c r="AF5510" s="8"/>
      <c r="AG5510" s="8"/>
      <c r="AH5510" s="9"/>
      <c r="AI5510" s="13"/>
      <c r="AJ5510" s="8"/>
      <c r="AK5510" s="8"/>
      <c r="AL5510" s="8"/>
      <c r="AM5510" s="3"/>
    </row>
    <row r="5511" spans="1:39" s="10" customFormat="1" ht="18.95" customHeight="1" x14ac:dyDescent="0.25">
      <c r="A5511" s="8"/>
      <c r="B5511" s="8"/>
      <c r="C5511" s="8"/>
      <c r="D5511" s="9"/>
      <c r="E5511" s="8"/>
      <c r="F5511" s="8"/>
      <c r="G5511" s="9"/>
      <c r="H5511" s="8"/>
      <c r="I5511" s="8"/>
      <c r="J5511" s="9"/>
      <c r="K5511" s="8"/>
      <c r="L5511" s="8"/>
      <c r="M5511" s="9"/>
      <c r="N5511" s="8"/>
      <c r="O5511" s="8"/>
      <c r="P5511" s="9"/>
      <c r="Q5511" s="8"/>
      <c r="R5511" s="8"/>
      <c r="S5511" s="9"/>
      <c r="T5511" s="8"/>
      <c r="U5511" s="8"/>
      <c r="V5511" s="9"/>
      <c r="W5511" s="8"/>
      <c r="X5511" s="8"/>
      <c r="Y5511" s="9"/>
      <c r="Z5511" s="8"/>
      <c r="AA5511" s="8"/>
      <c r="AB5511" s="9"/>
      <c r="AC5511" s="8"/>
      <c r="AD5511" s="8"/>
      <c r="AE5511" s="9"/>
      <c r="AF5511" s="8"/>
      <c r="AG5511" s="8"/>
      <c r="AH5511" s="9"/>
      <c r="AI5511" s="13"/>
      <c r="AJ5511" s="8"/>
      <c r="AK5511" s="8"/>
      <c r="AL5511" s="8"/>
      <c r="AM5511" s="3"/>
    </row>
    <row r="5512" spans="1:39" s="10" customFormat="1" ht="18.95" customHeight="1" x14ac:dyDescent="0.25">
      <c r="A5512" s="8"/>
      <c r="B5512" s="8"/>
      <c r="C5512" s="8"/>
      <c r="D5512" s="9"/>
      <c r="E5512" s="8"/>
      <c r="F5512" s="8"/>
      <c r="G5512" s="9"/>
      <c r="H5512" s="8"/>
      <c r="I5512" s="8"/>
      <c r="J5512" s="9"/>
      <c r="K5512" s="8"/>
      <c r="L5512" s="8"/>
      <c r="M5512" s="9"/>
      <c r="N5512" s="8"/>
      <c r="O5512" s="8"/>
      <c r="P5512" s="9"/>
      <c r="Q5512" s="8"/>
      <c r="R5512" s="8"/>
      <c r="S5512" s="9"/>
      <c r="T5512" s="8"/>
      <c r="U5512" s="8"/>
      <c r="V5512" s="9"/>
      <c r="W5512" s="8"/>
      <c r="X5512" s="8"/>
      <c r="Y5512" s="9"/>
      <c r="Z5512" s="8"/>
      <c r="AA5512" s="8"/>
      <c r="AB5512" s="9"/>
      <c r="AC5512" s="8"/>
      <c r="AD5512" s="8"/>
      <c r="AE5512" s="9"/>
      <c r="AF5512" s="8"/>
      <c r="AG5512" s="8"/>
      <c r="AH5512" s="9"/>
      <c r="AI5512" s="13"/>
      <c r="AJ5512" s="8"/>
      <c r="AK5512" s="8"/>
      <c r="AL5512" s="8"/>
      <c r="AM5512" s="3"/>
    </row>
    <row r="5513" spans="1:39" s="10" customFormat="1" ht="18.95" customHeight="1" x14ac:dyDescent="0.25">
      <c r="A5513" s="8"/>
      <c r="B5513" s="8"/>
      <c r="C5513" s="8"/>
      <c r="D5513" s="9"/>
      <c r="E5513" s="8"/>
      <c r="F5513" s="8"/>
      <c r="G5513" s="9"/>
      <c r="H5513" s="8"/>
      <c r="I5513" s="8"/>
      <c r="J5513" s="9"/>
      <c r="K5513" s="8"/>
      <c r="L5513" s="8"/>
      <c r="M5513" s="9"/>
      <c r="N5513" s="8"/>
      <c r="O5513" s="8"/>
      <c r="P5513" s="9"/>
      <c r="Q5513" s="8"/>
      <c r="R5513" s="8"/>
      <c r="S5513" s="9"/>
      <c r="T5513" s="8"/>
      <c r="U5513" s="8"/>
      <c r="V5513" s="9"/>
      <c r="W5513" s="8"/>
      <c r="X5513" s="8"/>
      <c r="Y5513" s="9"/>
      <c r="Z5513" s="8"/>
      <c r="AA5513" s="8"/>
      <c r="AB5513" s="9"/>
      <c r="AC5513" s="8"/>
      <c r="AD5513" s="8"/>
      <c r="AE5513" s="9"/>
      <c r="AF5513" s="8"/>
      <c r="AG5513" s="8"/>
      <c r="AH5513" s="9"/>
      <c r="AI5513" s="13"/>
      <c r="AJ5513" s="8"/>
      <c r="AK5513" s="8"/>
      <c r="AL5513" s="8"/>
      <c r="AM5513" s="3"/>
    </row>
    <row r="5514" spans="1:39" s="10" customFormat="1" ht="18.95" customHeight="1" x14ac:dyDescent="0.25">
      <c r="A5514" s="8"/>
      <c r="B5514" s="8"/>
      <c r="C5514" s="8"/>
      <c r="D5514" s="9"/>
      <c r="E5514" s="8"/>
      <c r="F5514" s="8"/>
      <c r="G5514" s="9"/>
      <c r="H5514" s="8"/>
      <c r="I5514" s="8"/>
      <c r="J5514" s="9"/>
      <c r="K5514" s="8"/>
      <c r="L5514" s="8"/>
      <c r="M5514" s="9"/>
      <c r="N5514" s="8"/>
      <c r="O5514" s="8"/>
      <c r="P5514" s="9"/>
      <c r="Q5514" s="8"/>
      <c r="R5514" s="8"/>
      <c r="S5514" s="9"/>
      <c r="T5514" s="8"/>
      <c r="U5514" s="8"/>
      <c r="V5514" s="9"/>
      <c r="W5514" s="8"/>
      <c r="X5514" s="8"/>
      <c r="Y5514" s="9"/>
      <c r="Z5514" s="8"/>
      <c r="AA5514" s="8"/>
      <c r="AB5514" s="9"/>
      <c r="AC5514" s="8"/>
      <c r="AD5514" s="8"/>
      <c r="AE5514" s="9"/>
      <c r="AF5514" s="8"/>
      <c r="AG5514" s="8"/>
      <c r="AH5514" s="9"/>
      <c r="AI5514" s="13"/>
      <c r="AJ5514" s="8"/>
      <c r="AK5514" s="8"/>
      <c r="AL5514" s="8"/>
      <c r="AM5514" s="3"/>
    </row>
    <row r="5515" spans="1:39" s="10" customFormat="1" ht="18.95" customHeight="1" x14ac:dyDescent="0.25">
      <c r="A5515" s="8"/>
      <c r="B5515" s="8"/>
      <c r="C5515" s="8"/>
      <c r="D5515" s="9"/>
      <c r="E5515" s="8"/>
      <c r="F5515" s="8"/>
      <c r="G5515" s="9"/>
      <c r="H5515" s="8"/>
      <c r="I5515" s="8"/>
      <c r="J5515" s="9"/>
      <c r="K5515" s="8"/>
      <c r="L5515" s="8"/>
      <c r="M5515" s="9"/>
      <c r="N5515" s="8"/>
      <c r="O5515" s="8"/>
      <c r="P5515" s="9"/>
      <c r="Q5515" s="8"/>
      <c r="R5515" s="8"/>
      <c r="S5515" s="9"/>
      <c r="T5515" s="8"/>
      <c r="U5515" s="8"/>
      <c r="V5515" s="9"/>
      <c r="W5515" s="8"/>
      <c r="X5515" s="8"/>
      <c r="Y5515" s="9"/>
      <c r="Z5515" s="8"/>
      <c r="AA5515" s="8"/>
      <c r="AB5515" s="9"/>
      <c r="AC5515" s="8"/>
      <c r="AD5515" s="8"/>
      <c r="AE5515" s="9"/>
      <c r="AF5515" s="8"/>
      <c r="AG5515" s="8"/>
      <c r="AH5515" s="9"/>
      <c r="AI5515" s="13"/>
      <c r="AJ5515" s="8"/>
      <c r="AK5515" s="8"/>
      <c r="AL5515" s="8"/>
      <c r="AM5515" s="3"/>
    </row>
    <row r="5516" spans="1:39" s="10" customFormat="1" ht="18.95" customHeight="1" x14ac:dyDescent="0.25">
      <c r="A5516" s="8"/>
      <c r="B5516" s="8"/>
      <c r="C5516" s="8"/>
      <c r="D5516" s="9"/>
      <c r="E5516" s="8"/>
      <c r="F5516" s="8"/>
      <c r="G5516" s="9"/>
      <c r="H5516" s="8"/>
      <c r="I5516" s="8"/>
      <c r="J5516" s="9"/>
      <c r="K5516" s="8"/>
      <c r="L5516" s="8"/>
      <c r="M5516" s="9"/>
      <c r="N5516" s="8"/>
      <c r="O5516" s="8"/>
      <c r="P5516" s="9"/>
      <c r="Q5516" s="8"/>
      <c r="R5516" s="8"/>
      <c r="S5516" s="9"/>
      <c r="T5516" s="8"/>
      <c r="U5516" s="8"/>
      <c r="V5516" s="9"/>
      <c r="W5516" s="8"/>
      <c r="X5516" s="8"/>
      <c r="Y5516" s="9"/>
      <c r="Z5516" s="8"/>
      <c r="AA5516" s="8"/>
      <c r="AB5516" s="9"/>
      <c r="AC5516" s="8"/>
      <c r="AD5516" s="8"/>
      <c r="AE5516" s="9"/>
      <c r="AF5516" s="8"/>
      <c r="AG5516" s="8"/>
      <c r="AH5516" s="9"/>
      <c r="AI5516" s="13"/>
      <c r="AJ5516" s="8"/>
      <c r="AK5516" s="8"/>
      <c r="AL5516" s="8"/>
      <c r="AM5516" s="3"/>
    </row>
    <row r="5517" spans="1:39" s="10" customFormat="1" ht="18.95" customHeight="1" x14ac:dyDescent="0.25">
      <c r="A5517" s="8"/>
      <c r="B5517" s="8"/>
      <c r="C5517" s="8"/>
      <c r="D5517" s="9"/>
      <c r="E5517" s="8"/>
      <c r="F5517" s="8"/>
      <c r="G5517" s="9"/>
      <c r="H5517" s="8"/>
      <c r="I5517" s="8"/>
      <c r="J5517" s="9"/>
      <c r="K5517" s="8"/>
      <c r="L5517" s="8"/>
      <c r="M5517" s="9"/>
      <c r="N5517" s="8"/>
      <c r="O5517" s="8"/>
      <c r="P5517" s="9"/>
      <c r="Q5517" s="8"/>
      <c r="R5517" s="8"/>
      <c r="S5517" s="9"/>
      <c r="T5517" s="8"/>
      <c r="U5517" s="8"/>
      <c r="V5517" s="9"/>
      <c r="W5517" s="8"/>
      <c r="X5517" s="8"/>
      <c r="Y5517" s="9"/>
      <c r="Z5517" s="8"/>
      <c r="AA5517" s="8"/>
      <c r="AB5517" s="9"/>
      <c r="AC5517" s="8"/>
      <c r="AD5517" s="8"/>
      <c r="AE5517" s="9"/>
      <c r="AF5517" s="8"/>
      <c r="AG5517" s="8"/>
      <c r="AH5517" s="9"/>
      <c r="AI5517" s="13"/>
      <c r="AJ5517" s="8"/>
      <c r="AK5517" s="8"/>
      <c r="AL5517" s="8"/>
      <c r="AM5517" s="3"/>
    </row>
    <row r="5518" spans="1:39" s="10" customFormat="1" ht="18.95" customHeight="1" x14ac:dyDescent="0.25">
      <c r="A5518" s="8"/>
      <c r="B5518" s="8"/>
      <c r="C5518" s="8"/>
      <c r="D5518" s="9"/>
      <c r="E5518" s="8"/>
      <c r="F5518" s="8"/>
      <c r="G5518" s="9"/>
      <c r="H5518" s="8"/>
      <c r="I5518" s="8"/>
      <c r="J5518" s="9"/>
      <c r="K5518" s="8"/>
      <c r="L5518" s="8"/>
      <c r="M5518" s="9"/>
      <c r="N5518" s="8"/>
      <c r="O5518" s="8"/>
      <c r="P5518" s="9"/>
      <c r="Q5518" s="8"/>
      <c r="R5518" s="8"/>
      <c r="S5518" s="9"/>
      <c r="T5518" s="8"/>
      <c r="U5518" s="8"/>
      <c r="V5518" s="9"/>
      <c r="W5518" s="8"/>
      <c r="X5518" s="8"/>
      <c r="Y5518" s="9"/>
      <c r="Z5518" s="8"/>
      <c r="AA5518" s="8"/>
      <c r="AB5518" s="9"/>
      <c r="AC5518" s="8"/>
      <c r="AD5518" s="8"/>
      <c r="AE5518" s="9"/>
      <c r="AF5518" s="8"/>
      <c r="AG5518" s="8"/>
      <c r="AH5518" s="9"/>
      <c r="AI5518" s="13"/>
      <c r="AJ5518" s="8"/>
      <c r="AK5518" s="8"/>
      <c r="AL5518" s="8"/>
      <c r="AM5518" s="3"/>
    </row>
    <row r="5519" spans="1:39" s="10" customFormat="1" ht="18.95" customHeight="1" x14ac:dyDescent="0.25">
      <c r="A5519" s="8"/>
      <c r="B5519" s="8"/>
      <c r="C5519" s="8"/>
      <c r="D5519" s="9"/>
      <c r="E5519" s="8"/>
      <c r="F5519" s="8"/>
      <c r="G5519" s="9"/>
      <c r="H5519" s="8"/>
      <c r="I5519" s="8"/>
      <c r="J5519" s="9"/>
      <c r="K5519" s="8"/>
      <c r="L5519" s="8"/>
      <c r="M5519" s="9"/>
      <c r="N5519" s="8"/>
      <c r="O5519" s="8"/>
      <c r="P5519" s="9"/>
      <c r="Q5519" s="8"/>
      <c r="R5519" s="8"/>
      <c r="S5519" s="9"/>
      <c r="T5519" s="8"/>
      <c r="U5519" s="8"/>
      <c r="V5519" s="9"/>
      <c r="W5519" s="8"/>
      <c r="X5519" s="8"/>
      <c r="Y5519" s="9"/>
      <c r="Z5519" s="8"/>
      <c r="AA5519" s="8"/>
      <c r="AB5519" s="9"/>
      <c r="AC5519" s="8"/>
      <c r="AD5519" s="8"/>
      <c r="AE5519" s="9"/>
      <c r="AF5519" s="8"/>
      <c r="AG5519" s="8"/>
      <c r="AH5519" s="9"/>
      <c r="AI5519" s="13"/>
      <c r="AJ5519" s="8"/>
      <c r="AK5519" s="8"/>
      <c r="AL5519" s="8"/>
      <c r="AM5519" s="3"/>
    </row>
    <row r="5520" spans="1:39" s="10" customFormat="1" ht="18.95" customHeight="1" x14ac:dyDescent="0.25">
      <c r="A5520" s="8"/>
      <c r="B5520" s="8"/>
      <c r="C5520" s="8"/>
      <c r="D5520" s="9"/>
      <c r="E5520" s="8"/>
      <c r="F5520" s="8"/>
      <c r="G5520" s="9"/>
      <c r="H5520" s="8"/>
      <c r="I5520" s="8"/>
      <c r="J5520" s="9"/>
      <c r="K5520" s="8"/>
      <c r="L5520" s="8"/>
      <c r="M5520" s="9"/>
      <c r="N5520" s="8"/>
      <c r="O5520" s="8"/>
      <c r="P5520" s="9"/>
      <c r="Q5520" s="8"/>
      <c r="R5520" s="8"/>
      <c r="S5520" s="9"/>
      <c r="T5520" s="8"/>
      <c r="U5520" s="8"/>
      <c r="V5520" s="9"/>
      <c r="W5520" s="8"/>
      <c r="X5520" s="8"/>
      <c r="Y5520" s="9"/>
      <c r="Z5520" s="8"/>
      <c r="AA5520" s="8"/>
      <c r="AB5520" s="9"/>
      <c r="AC5520" s="8"/>
      <c r="AD5520" s="8"/>
      <c r="AE5520" s="9"/>
      <c r="AF5520" s="8"/>
      <c r="AG5520" s="8"/>
      <c r="AH5520" s="9"/>
      <c r="AI5520" s="13"/>
      <c r="AJ5520" s="8"/>
      <c r="AK5520" s="8"/>
      <c r="AL5520" s="8"/>
      <c r="AM5520" s="3"/>
    </row>
    <row r="5521" spans="1:39" s="10" customFormat="1" ht="18.95" customHeight="1" x14ac:dyDescent="0.25">
      <c r="A5521" s="8"/>
      <c r="B5521" s="8"/>
      <c r="C5521" s="8"/>
      <c r="D5521" s="9"/>
      <c r="E5521" s="8"/>
      <c r="F5521" s="8"/>
      <c r="G5521" s="9"/>
      <c r="H5521" s="8"/>
      <c r="I5521" s="8"/>
      <c r="J5521" s="9"/>
      <c r="K5521" s="8"/>
      <c r="L5521" s="8"/>
      <c r="M5521" s="9"/>
      <c r="N5521" s="8"/>
      <c r="O5521" s="8"/>
      <c r="P5521" s="9"/>
      <c r="Q5521" s="8"/>
      <c r="R5521" s="8"/>
      <c r="S5521" s="9"/>
      <c r="T5521" s="8"/>
      <c r="U5521" s="8"/>
      <c r="V5521" s="9"/>
      <c r="W5521" s="8"/>
      <c r="X5521" s="8"/>
      <c r="Y5521" s="9"/>
      <c r="Z5521" s="8"/>
      <c r="AA5521" s="8"/>
      <c r="AB5521" s="9"/>
      <c r="AC5521" s="8"/>
      <c r="AD5521" s="8"/>
      <c r="AE5521" s="9"/>
      <c r="AF5521" s="8"/>
      <c r="AG5521" s="8"/>
      <c r="AH5521" s="9"/>
      <c r="AI5521" s="13"/>
      <c r="AJ5521" s="8"/>
      <c r="AK5521" s="8"/>
      <c r="AL5521" s="8"/>
      <c r="AM5521" s="3"/>
    </row>
    <row r="5522" spans="1:39" s="10" customFormat="1" ht="18.95" customHeight="1" x14ac:dyDescent="0.25">
      <c r="A5522" s="8"/>
      <c r="B5522" s="8"/>
      <c r="C5522" s="8"/>
      <c r="D5522" s="9"/>
      <c r="E5522" s="8"/>
      <c r="F5522" s="8"/>
      <c r="G5522" s="9"/>
      <c r="H5522" s="8"/>
      <c r="I5522" s="8"/>
      <c r="J5522" s="9"/>
      <c r="K5522" s="8"/>
      <c r="L5522" s="8"/>
      <c r="M5522" s="9"/>
      <c r="N5522" s="8"/>
      <c r="O5522" s="8"/>
      <c r="P5522" s="9"/>
      <c r="Q5522" s="8"/>
      <c r="R5522" s="8"/>
      <c r="S5522" s="9"/>
      <c r="T5522" s="8"/>
      <c r="U5522" s="8"/>
      <c r="V5522" s="9"/>
      <c r="W5522" s="8"/>
      <c r="X5522" s="8"/>
      <c r="Y5522" s="9"/>
      <c r="Z5522" s="8"/>
      <c r="AA5522" s="8"/>
      <c r="AB5522" s="9"/>
      <c r="AC5522" s="8"/>
      <c r="AD5522" s="8"/>
      <c r="AE5522" s="9"/>
      <c r="AF5522" s="8"/>
      <c r="AG5522" s="8"/>
      <c r="AH5522" s="9"/>
      <c r="AI5522" s="13"/>
      <c r="AJ5522" s="8"/>
      <c r="AK5522" s="8"/>
      <c r="AL5522" s="8"/>
      <c r="AM5522" s="3"/>
    </row>
    <row r="5523" spans="1:39" s="10" customFormat="1" ht="18.95" customHeight="1" x14ac:dyDescent="0.25">
      <c r="A5523" s="8"/>
      <c r="B5523" s="8"/>
      <c r="C5523" s="8"/>
      <c r="D5523" s="9"/>
      <c r="E5523" s="8"/>
      <c r="F5523" s="8"/>
      <c r="G5523" s="9"/>
      <c r="H5523" s="8"/>
      <c r="I5523" s="8"/>
      <c r="J5523" s="9"/>
      <c r="K5523" s="8"/>
      <c r="L5523" s="8"/>
      <c r="M5523" s="9"/>
      <c r="N5523" s="8"/>
      <c r="O5523" s="8"/>
      <c r="P5523" s="9"/>
      <c r="Q5523" s="8"/>
      <c r="R5523" s="8"/>
      <c r="S5523" s="9"/>
      <c r="T5523" s="8"/>
      <c r="U5523" s="8"/>
      <c r="V5523" s="9"/>
      <c r="W5523" s="8"/>
      <c r="X5523" s="8"/>
      <c r="Y5523" s="9"/>
      <c r="Z5523" s="8"/>
      <c r="AA5523" s="8"/>
      <c r="AB5523" s="9"/>
      <c r="AC5523" s="8"/>
      <c r="AD5523" s="8"/>
      <c r="AE5523" s="9"/>
      <c r="AF5523" s="8"/>
      <c r="AG5523" s="8"/>
      <c r="AH5523" s="9"/>
      <c r="AI5523" s="13"/>
      <c r="AJ5523" s="8"/>
      <c r="AK5523" s="8"/>
      <c r="AL5523" s="8"/>
      <c r="AM5523" s="3"/>
    </row>
    <row r="5524" spans="1:39" s="10" customFormat="1" ht="18.95" customHeight="1" x14ac:dyDescent="0.25">
      <c r="A5524" s="8"/>
      <c r="B5524" s="8"/>
      <c r="C5524" s="8"/>
      <c r="D5524" s="9"/>
      <c r="E5524" s="8"/>
      <c r="F5524" s="8"/>
      <c r="G5524" s="9"/>
      <c r="H5524" s="8"/>
      <c r="I5524" s="8"/>
      <c r="J5524" s="9"/>
      <c r="K5524" s="8"/>
      <c r="L5524" s="8"/>
      <c r="M5524" s="9"/>
      <c r="N5524" s="8"/>
      <c r="O5524" s="8"/>
      <c r="P5524" s="9"/>
      <c r="Q5524" s="8"/>
      <c r="R5524" s="8"/>
      <c r="S5524" s="9"/>
      <c r="T5524" s="8"/>
      <c r="U5524" s="8"/>
      <c r="V5524" s="9"/>
      <c r="W5524" s="8"/>
      <c r="X5524" s="8"/>
      <c r="Y5524" s="9"/>
      <c r="Z5524" s="8"/>
      <c r="AA5524" s="8"/>
      <c r="AB5524" s="9"/>
      <c r="AC5524" s="8"/>
      <c r="AD5524" s="8"/>
      <c r="AE5524" s="9"/>
      <c r="AF5524" s="8"/>
      <c r="AG5524" s="8"/>
      <c r="AH5524" s="9"/>
      <c r="AI5524" s="13"/>
      <c r="AJ5524" s="8"/>
      <c r="AK5524" s="8"/>
      <c r="AL5524" s="8"/>
      <c r="AM5524" s="3"/>
    </row>
    <row r="5525" spans="1:39" s="10" customFormat="1" ht="18.95" customHeight="1" x14ac:dyDescent="0.25">
      <c r="A5525" s="8"/>
      <c r="B5525" s="8"/>
      <c r="C5525" s="8"/>
      <c r="D5525" s="9"/>
      <c r="E5525" s="8"/>
      <c r="F5525" s="8"/>
      <c r="G5525" s="9"/>
      <c r="H5525" s="8"/>
      <c r="I5525" s="8"/>
      <c r="J5525" s="9"/>
      <c r="K5525" s="8"/>
      <c r="L5525" s="8"/>
      <c r="M5525" s="9"/>
      <c r="N5525" s="8"/>
      <c r="O5525" s="8"/>
      <c r="P5525" s="9"/>
      <c r="Q5525" s="8"/>
      <c r="R5525" s="8"/>
      <c r="S5525" s="9"/>
      <c r="T5525" s="8"/>
      <c r="U5525" s="8"/>
      <c r="V5525" s="9"/>
      <c r="W5525" s="8"/>
      <c r="X5525" s="8"/>
      <c r="Y5525" s="9"/>
      <c r="Z5525" s="8"/>
      <c r="AA5525" s="8"/>
      <c r="AB5525" s="9"/>
      <c r="AC5525" s="8"/>
      <c r="AD5525" s="8"/>
      <c r="AE5525" s="9"/>
      <c r="AF5525" s="8"/>
      <c r="AG5525" s="8"/>
      <c r="AH5525" s="9"/>
      <c r="AI5525" s="13"/>
      <c r="AJ5525" s="8"/>
      <c r="AK5525" s="8"/>
      <c r="AL5525" s="8"/>
      <c r="AM5525" s="3"/>
    </row>
    <row r="5526" spans="1:39" s="10" customFormat="1" ht="18.95" customHeight="1" x14ac:dyDescent="0.25">
      <c r="A5526" s="8"/>
      <c r="B5526" s="8"/>
      <c r="C5526" s="8"/>
      <c r="D5526" s="9"/>
      <c r="E5526" s="8"/>
      <c r="F5526" s="8"/>
      <c r="G5526" s="9"/>
      <c r="H5526" s="8"/>
      <c r="I5526" s="8"/>
      <c r="J5526" s="9"/>
      <c r="K5526" s="8"/>
      <c r="L5526" s="8"/>
      <c r="M5526" s="9"/>
      <c r="N5526" s="8"/>
      <c r="O5526" s="8"/>
      <c r="P5526" s="9"/>
      <c r="Q5526" s="8"/>
      <c r="R5526" s="8"/>
      <c r="S5526" s="9"/>
      <c r="T5526" s="8"/>
      <c r="U5526" s="8"/>
      <c r="V5526" s="9"/>
      <c r="W5526" s="8"/>
      <c r="X5526" s="8"/>
      <c r="Y5526" s="9"/>
      <c r="Z5526" s="8"/>
      <c r="AA5526" s="8"/>
      <c r="AB5526" s="9"/>
      <c r="AC5526" s="8"/>
      <c r="AD5526" s="8"/>
      <c r="AE5526" s="9"/>
      <c r="AF5526" s="8"/>
      <c r="AG5526" s="8"/>
      <c r="AH5526" s="9"/>
      <c r="AI5526" s="13"/>
      <c r="AJ5526" s="8"/>
      <c r="AK5526" s="8"/>
      <c r="AL5526" s="8"/>
      <c r="AM5526" s="3"/>
    </row>
    <row r="5527" spans="1:39" s="10" customFormat="1" ht="18.95" customHeight="1" x14ac:dyDescent="0.25">
      <c r="A5527" s="8"/>
      <c r="B5527" s="8"/>
      <c r="C5527" s="8"/>
      <c r="D5527" s="9"/>
      <c r="E5527" s="8"/>
      <c r="F5527" s="8"/>
      <c r="G5527" s="9"/>
      <c r="H5527" s="8"/>
      <c r="I5527" s="8"/>
      <c r="J5527" s="9"/>
      <c r="K5527" s="8"/>
      <c r="L5527" s="8"/>
      <c r="M5527" s="9"/>
      <c r="N5527" s="8"/>
      <c r="O5527" s="8"/>
      <c r="P5527" s="9"/>
      <c r="Q5527" s="8"/>
      <c r="R5527" s="8"/>
      <c r="S5527" s="9"/>
      <c r="T5527" s="8"/>
      <c r="U5527" s="8"/>
      <c r="V5527" s="9"/>
      <c r="W5527" s="8"/>
      <c r="X5527" s="8"/>
      <c r="Y5527" s="9"/>
      <c r="Z5527" s="8"/>
      <c r="AA5527" s="8"/>
      <c r="AB5527" s="9"/>
      <c r="AC5527" s="8"/>
      <c r="AD5527" s="8"/>
      <c r="AE5527" s="9"/>
      <c r="AF5527" s="8"/>
      <c r="AG5527" s="8"/>
      <c r="AH5527" s="9"/>
      <c r="AI5527" s="13"/>
      <c r="AJ5527" s="8"/>
      <c r="AK5527" s="8"/>
      <c r="AL5527" s="8"/>
      <c r="AM5527" s="3"/>
    </row>
    <row r="5528" spans="1:39" s="10" customFormat="1" ht="18.95" customHeight="1" x14ac:dyDescent="0.25">
      <c r="A5528" s="8"/>
      <c r="B5528" s="8"/>
      <c r="C5528" s="8"/>
      <c r="D5528" s="9"/>
      <c r="E5528" s="8"/>
      <c r="F5528" s="8"/>
      <c r="G5528" s="9"/>
      <c r="H5528" s="8"/>
      <c r="I5528" s="8"/>
      <c r="J5528" s="9"/>
      <c r="K5528" s="8"/>
      <c r="L5528" s="8"/>
      <c r="M5528" s="9"/>
      <c r="N5528" s="8"/>
      <c r="O5528" s="8"/>
      <c r="P5528" s="9"/>
      <c r="Q5528" s="8"/>
      <c r="R5528" s="8"/>
      <c r="S5528" s="9"/>
      <c r="T5528" s="8"/>
      <c r="U5528" s="8"/>
      <c r="V5528" s="9"/>
      <c r="W5528" s="8"/>
      <c r="X5528" s="8"/>
      <c r="Y5528" s="9"/>
      <c r="Z5528" s="8"/>
      <c r="AA5528" s="8"/>
      <c r="AB5528" s="9"/>
      <c r="AC5528" s="8"/>
      <c r="AD5528" s="8"/>
      <c r="AE5528" s="9"/>
      <c r="AF5528" s="8"/>
      <c r="AG5528" s="8"/>
      <c r="AH5528" s="9"/>
      <c r="AI5528" s="13"/>
      <c r="AJ5528" s="8"/>
      <c r="AK5528" s="8"/>
      <c r="AL5528" s="8"/>
      <c r="AM5528" s="3"/>
    </row>
    <row r="5529" spans="1:39" s="10" customFormat="1" ht="18.95" customHeight="1" x14ac:dyDescent="0.25">
      <c r="A5529" s="8"/>
      <c r="B5529" s="8"/>
      <c r="C5529" s="8"/>
      <c r="D5529" s="9"/>
      <c r="E5529" s="8"/>
      <c r="F5529" s="8"/>
      <c r="G5529" s="9"/>
      <c r="H5529" s="8"/>
      <c r="I5529" s="8"/>
      <c r="J5529" s="9"/>
      <c r="K5529" s="8"/>
      <c r="L5529" s="8"/>
      <c r="M5529" s="9"/>
      <c r="N5529" s="8"/>
      <c r="O5529" s="8"/>
      <c r="P5529" s="9"/>
      <c r="Q5529" s="8"/>
      <c r="R5529" s="8"/>
      <c r="S5529" s="9"/>
      <c r="T5529" s="8"/>
      <c r="U5529" s="8"/>
      <c r="V5529" s="9"/>
      <c r="W5529" s="8"/>
      <c r="X5529" s="8"/>
      <c r="Y5529" s="9"/>
      <c r="Z5529" s="8"/>
      <c r="AA5529" s="8"/>
      <c r="AB5529" s="9"/>
      <c r="AC5529" s="8"/>
      <c r="AD5529" s="8"/>
      <c r="AE5529" s="9"/>
      <c r="AF5529" s="8"/>
      <c r="AG5529" s="8"/>
      <c r="AH5529" s="9"/>
      <c r="AI5529" s="13"/>
      <c r="AJ5529" s="8"/>
      <c r="AK5529" s="8"/>
      <c r="AL5529" s="8"/>
      <c r="AM5529" s="3"/>
    </row>
    <row r="5530" spans="1:39" s="10" customFormat="1" ht="18.95" customHeight="1" x14ac:dyDescent="0.25">
      <c r="A5530" s="8"/>
      <c r="B5530" s="8"/>
      <c r="C5530" s="8"/>
      <c r="D5530" s="9"/>
      <c r="E5530" s="8"/>
      <c r="F5530" s="8"/>
      <c r="G5530" s="9"/>
      <c r="H5530" s="8"/>
      <c r="I5530" s="8"/>
      <c r="J5530" s="9"/>
      <c r="K5530" s="8"/>
      <c r="L5530" s="8"/>
      <c r="M5530" s="9"/>
      <c r="N5530" s="8"/>
      <c r="O5530" s="8"/>
      <c r="P5530" s="9"/>
      <c r="Q5530" s="8"/>
      <c r="R5530" s="8"/>
      <c r="S5530" s="9"/>
      <c r="T5530" s="8"/>
      <c r="U5530" s="8"/>
      <c r="V5530" s="9"/>
      <c r="W5530" s="8"/>
      <c r="X5530" s="8"/>
      <c r="Y5530" s="9"/>
      <c r="Z5530" s="8"/>
      <c r="AA5530" s="8"/>
      <c r="AB5530" s="9"/>
      <c r="AC5530" s="8"/>
      <c r="AD5530" s="8"/>
      <c r="AE5530" s="9"/>
      <c r="AF5530" s="8"/>
      <c r="AG5530" s="8"/>
      <c r="AH5530" s="9"/>
      <c r="AI5530" s="13"/>
      <c r="AJ5530" s="8"/>
      <c r="AK5530" s="8"/>
      <c r="AL5530" s="8"/>
      <c r="AM5530" s="3"/>
    </row>
    <row r="5531" spans="1:39" s="10" customFormat="1" ht="18.95" customHeight="1" x14ac:dyDescent="0.25">
      <c r="A5531" s="8"/>
      <c r="B5531" s="8"/>
      <c r="C5531" s="8"/>
      <c r="D5531" s="9"/>
      <c r="E5531" s="8"/>
      <c r="F5531" s="8"/>
      <c r="G5531" s="9"/>
      <c r="H5531" s="8"/>
      <c r="I5531" s="8"/>
      <c r="J5531" s="9"/>
      <c r="K5531" s="8"/>
      <c r="L5531" s="8"/>
      <c r="M5531" s="9"/>
      <c r="N5531" s="8"/>
      <c r="O5531" s="8"/>
      <c r="P5531" s="9"/>
      <c r="Q5531" s="8"/>
      <c r="R5531" s="8"/>
      <c r="S5531" s="9"/>
      <c r="T5531" s="8"/>
      <c r="U5531" s="8"/>
      <c r="V5531" s="9"/>
      <c r="W5531" s="8"/>
      <c r="X5531" s="8"/>
      <c r="Y5531" s="9"/>
      <c r="Z5531" s="8"/>
      <c r="AA5531" s="8"/>
      <c r="AB5531" s="9"/>
      <c r="AC5531" s="8"/>
      <c r="AD5531" s="8"/>
      <c r="AE5531" s="9"/>
      <c r="AF5531" s="8"/>
      <c r="AG5531" s="8"/>
      <c r="AH5531" s="9"/>
      <c r="AI5531" s="13"/>
      <c r="AJ5531" s="8"/>
      <c r="AK5531" s="8"/>
      <c r="AL5531" s="8"/>
      <c r="AM5531" s="3"/>
    </row>
    <row r="5532" spans="1:39" s="10" customFormat="1" ht="18.95" customHeight="1" x14ac:dyDescent="0.25">
      <c r="A5532" s="8"/>
      <c r="B5532" s="8"/>
      <c r="C5532" s="8"/>
      <c r="D5532" s="9"/>
      <c r="E5532" s="8"/>
      <c r="F5532" s="8"/>
      <c r="G5532" s="9"/>
      <c r="H5532" s="8"/>
      <c r="I5532" s="8"/>
      <c r="J5532" s="9"/>
      <c r="K5532" s="8"/>
      <c r="L5532" s="8"/>
      <c r="M5532" s="9"/>
      <c r="N5532" s="8"/>
      <c r="O5532" s="8"/>
      <c r="P5532" s="9"/>
      <c r="Q5532" s="8"/>
      <c r="R5532" s="8"/>
      <c r="S5532" s="9"/>
      <c r="T5532" s="8"/>
      <c r="U5532" s="8"/>
      <c r="V5532" s="9"/>
      <c r="W5532" s="8"/>
      <c r="X5532" s="8"/>
      <c r="Y5532" s="9"/>
      <c r="Z5532" s="8"/>
      <c r="AA5532" s="8"/>
      <c r="AB5532" s="9"/>
      <c r="AC5532" s="8"/>
      <c r="AD5532" s="8"/>
      <c r="AE5532" s="9"/>
      <c r="AF5532" s="8"/>
      <c r="AG5532" s="8"/>
      <c r="AH5532" s="9"/>
      <c r="AI5532" s="13"/>
      <c r="AJ5532" s="8"/>
      <c r="AK5532" s="8"/>
      <c r="AL5532" s="8"/>
      <c r="AM5532" s="3"/>
    </row>
    <row r="5533" spans="1:39" s="10" customFormat="1" ht="18.95" customHeight="1" x14ac:dyDescent="0.25">
      <c r="A5533" s="8"/>
      <c r="B5533" s="8"/>
      <c r="C5533" s="8"/>
      <c r="D5533" s="9"/>
      <c r="E5533" s="8"/>
      <c r="F5533" s="8"/>
      <c r="G5533" s="9"/>
      <c r="H5533" s="8"/>
      <c r="I5533" s="8"/>
      <c r="J5533" s="9"/>
      <c r="K5533" s="8"/>
      <c r="L5533" s="8"/>
      <c r="M5533" s="9"/>
      <c r="N5533" s="8"/>
      <c r="O5533" s="8"/>
      <c r="P5533" s="9"/>
      <c r="Q5533" s="8"/>
      <c r="R5533" s="8"/>
      <c r="S5533" s="9"/>
      <c r="T5533" s="8"/>
      <c r="U5533" s="8"/>
      <c r="V5533" s="9"/>
      <c r="W5533" s="8"/>
      <c r="X5533" s="8"/>
      <c r="Y5533" s="9"/>
      <c r="Z5533" s="8"/>
      <c r="AA5533" s="8"/>
      <c r="AB5533" s="9"/>
      <c r="AC5533" s="8"/>
      <c r="AD5533" s="8"/>
      <c r="AE5533" s="9"/>
      <c r="AF5533" s="8"/>
      <c r="AG5533" s="8"/>
      <c r="AH5533" s="9"/>
      <c r="AI5533" s="13"/>
      <c r="AJ5533" s="8"/>
      <c r="AK5533" s="8"/>
      <c r="AL5533" s="8"/>
      <c r="AM5533" s="3"/>
    </row>
    <row r="5534" spans="1:39" s="10" customFormat="1" ht="18.95" customHeight="1" x14ac:dyDescent="0.25">
      <c r="A5534" s="8"/>
      <c r="B5534" s="8"/>
      <c r="C5534" s="8"/>
      <c r="D5534" s="9"/>
      <c r="E5534" s="8"/>
      <c r="F5534" s="8"/>
      <c r="G5534" s="9"/>
      <c r="H5534" s="8"/>
      <c r="I5534" s="8"/>
      <c r="J5534" s="9"/>
      <c r="K5534" s="8"/>
      <c r="L5534" s="8"/>
      <c r="M5534" s="9"/>
      <c r="N5534" s="8"/>
      <c r="O5534" s="8"/>
      <c r="P5534" s="9"/>
      <c r="Q5534" s="8"/>
      <c r="R5534" s="8"/>
      <c r="S5534" s="9"/>
      <c r="T5534" s="8"/>
      <c r="U5534" s="8"/>
      <c r="V5534" s="9"/>
      <c r="W5534" s="8"/>
      <c r="X5534" s="8"/>
      <c r="Y5534" s="9"/>
      <c r="Z5534" s="8"/>
      <c r="AA5534" s="8"/>
      <c r="AB5534" s="9"/>
      <c r="AC5534" s="8"/>
      <c r="AD5534" s="8"/>
      <c r="AE5534" s="9"/>
      <c r="AF5534" s="8"/>
      <c r="AG5534" s="8"/>
      <c r="AH5534" s="9"/>
      <c r="AI5534" s="13"/>
      <c r="AJ5534" s="8"/>
      <c r="AK5534" s="8"/>
      <c r="AL5534" s="8"/>
      <c r="AM5534" s="3"/>
    </row>
    <row r="5535" spans="1:39" s="10" customFormat="1" ht="18.95" customHeight="1" x14ac:dyDescent="0.25">
      <c r="A5535" s="8"/>
      <c r="B5535" s="8"/>
      <c r="C5535" s="8"/>
      <c r="D5535" s="9"/>
      <c r="E5535" s="8"/>
      <c r="F5535" s="8"/>
      <c r="G5535" s="9"/>
      <c r="H5535" s="8"/>
      <c r="I5535" s="8"/>
      <c r="J5535" s="9"/>
      <c r="K5535" s="8"/>
      <c r="L5535" s="8"/>
      <c r="M5535" s="9"/>
      <c r="N5535" s="8"/>
      <c r="O5535" s="8"/>
      <c r="P5535" s="9"/>
      <c r="Q5535" s="8"/>
      <c r="R5535" s="8"/>
      <c r="S5535" s="9"/>
      <c r="T5535" s="8"/>
      <c r="U5535" s="8"/>
      <c r="V5535" s="9"/>
      <c r="W5535" s="8"/>
      <c r="X5535" s="8"/>
      <c r="Y5535" s="9"/>
      <c r="Z5535" s="8"/>
      <c r="AA5535" s="8"/>
      <c r="AB5535" s="9"/>
      <c r="AC5535" s="8"/>
      <c r="AD5535" s="8"/>
      <c r="AE5535" s="9"/>
      <c r="AF5535" s="8"/>
      <c r="AG5535" s="8"/>
      <c r="AH5535" s="9"/>
      <c r="AI5535" s="13"/>
      <c r="AJ5535" s="8"/>
      <c r="AK5535" s="8"/>
      <c r="AL5535" s="8"/>
      <c r="AM5535" s="3"/>
    </row>
    <row r="5536" spans="1:39" s="10" customFormat="1" ht="18.95" customHeight="1" x14ac:dyDescent="0.25">
      <c r="A5536" s="8"/>
      <c r="B5536" s="8"/>
      <c r="C5536" s="8"/>
      <c r="D5536" s="9"/>
      <c r="E5536" s="8"/>
      <c r="F5536" s="8"/>
      <c r="G5536" s="9"/>
      <c r="H5536" s="8"/>
      <c r="I5536" s="8"/>
      <c r="J5536" s="9"/>
      <c r="K5536" s="8"/>
      <c r="L5536" s="8"/>
      <c r="M5536" s="9"/>
      <c r="N5536" s="8"/>
      <c r="O5536" s="8"/>
      <c r="P5536" s="9"/>
      <c r="Q5536" s="8"/>
      <c r="R5536" s="8"/>
      <c r="S5536" s="9"/>
      <c r="T5536" s="8"/>
      <c r="U5536" s="8"/>
      <c r="V5536" s="9"/>
      <c r="W5536" s="8"/>
      <c r="X5536" s="8"/>
      <c r="Y5536" s="9"/>
      <c r="Z5536" s="8"/>
      <c r="AA5536" s="8"/>
      <c r="AB5536" s="9"/>
      <c r="AC5536" s="8"/>
      <c r="AD5536" s="8"/>
      <c r="AE5536" s="9"/>
      <c r="AF5536" s="8"/>
      <c r="AG5536" s="8"/>
      <c r="AH5536" s="9"/>
      <c r="AI5536" s="13"/>
      <c r="AJ5536" s="8"/>
      <c r="AK5536" s="8"/>
      <c r="AL5536" s="8"/>
      <c r="AM5536" s="3"/>
    </row>
    <row r="5537" spans="1:39" s="10" customFormat="1" ht="18.95" customHeight="1" x14ac:dyDescent="0.25">
      <c r="A5537" s="8"/>
      <c r="B5537" s="8"/>
      <c r="C5537" s="8"/>
      <c r="D5537" s="9"/>
      <c r="E5537" s="8"/>
      <c r="F5537" s="8"/>
      <c r="G5537" s="9"/>
      <c r="H5537" s="8"/>
      <c r="I5537" s="8"/>
      <c r="J5537" s="9"/>
      <c r="K5537" s="8"/>
      <c r="L5537" s="8"/>
      <c r="M5537" s="9"/>
      <c r="N5537" s="8"/>
      <c r="O5537" s="8"/>
      <c r="P5537" s="9"/>
      <c r="Q5537" s="8"/>
      <c r="R5537" s="8"/>
      <c r="S5537" s="9"/>
      <c r="T5537" s="8"/>
      <c r="U5537" s="8"/>
      <c r="V5537" s="9"/>
      <c r="W5537" s="8"/>
      <c r="X5537" s="8"/>
      <c r="Y5537" s="9"/>
      <c r="Z5537" s="8"/>
      <c r="AA5537" s="8"/>
      <c r="AB5537" s="9"/>
      <c r="AC5537" s="8"/>
      <c r="AD5537" s="8"/>
      <c r="AE5537" s="9"/>
      <c r="AF5537" s="8"/>
      <c r="AG5537" s="8"/>
      <c r="AH5537" s="9"/>
      <c r="AI5537" s="13"/>
      <c r="AJ5537" s="8"/>
      <c r="AK5537" s="8"/>
      <c r="AL5537" s="8"/>
      <c r="AM5537" s="3"/>
    </row>
    <row r="5538" spans="1:39" s="10" customFormat="1" ht="18.95" customHeight="1" x14ac:dyDescent="0.25">
      <c r="A5538" s="8"/>
      <c r="B5538" s="8"/>
      <c r="C5538" s="8"/>
      <c r="D5538" s="9"/>
      <c r="E5538" s="8"/>
      <c r="F5538" s="8"/>
      <c r="G5538" s="9"/>
      <c r="H5538" s="8"/>
      <c r="I5538" s="8"/>
      <c r="J5538" s="9"/>
      <c r="K5538" s="8"/>
      <c r="L5538" s="8"/>
      <c r="M5538" s="9"/>
      <c r="N5538" s="8"/>
      <c r="O5538" s="8"/>
      <c r="P5538" s="9"/>
      <c r="Q5538" s="8"/>
      <c r="R5538" s="8"/>
      <c r="S5538" s="9"/>
      <c r="T5538" s="8"/>
      <c r="U5538" s="8"/>
      <c r="V5538" s="9"/>
      <c r="W5538" s="8"/>
      <c r="X5538" s="8"/>
      <c r="Y5538" s="9"/>
      <c r="Z5538" s="8"/>
      <c r="AA5538" s="8"/>
      <c r="AB5538" s="9"/>
      <c r="AC5538" s="8"/>
      <c r="AD5538" s="8"/>
      <c r="AE5538" s="9"/>
      <c r="AF5538" s="8"/>
      <c r="AG5538" s="8"/>
      <c r="AH5538" s="9"/>
      <c r="AI5538" s="13"/>
      <c r="AJ5538" s="8"/>
      <c r="AK5538" s="8"/>
      <c r="AL5538" s="8"/>
      <c r="AM5538" s="3"/>
    </row>
    <row r="5539" spans="1:39" s="10" customFormat="1" ht="18.95" customHeight="1" x14ac:dyDescent="0.25">
      <c r="A5539" s="8"/>
      <c r="B5539" s="8"/>
      <c r="C5539" s="8"/>
      <c r="D5539" s="9"/>
      <c r="E5539" s="8"/>
      <c r="F5539" s="8"/>
      <c r="G5539" s="9"/>
      <c r="H5539" s="8"/>
      <c r="I5539" s="8"/>
      <c r="J5539" s="9"/>
      <c r="K5539" s="8"/>
      <c r="L5539" s="8"/>
      <c r="M5539" s="9"/>
      <c r="N5539" s="8"/>
      <c r="O5539" s="8"/>
      <c r="P5539" s="9"/>
      <c r="Q5539" s="8"/>
      <c r="R5539" s="8"/>
      <c r="S5539" s="9"/>
      <c r="T5539" s="8"/>
      <c r="U5539" s="8"/>
      <c r="V5539" s="9"/>
      <c r="W5539" s="8"/>
      <c r="X5539" s="8"/>
      <c r="Y5539" s="9"/>
      <c r="Z5539" s="8"/>
      <c r="AA5539" s="8"/>
      <c r="AB5539" s="9"/>
      <c r="AC5539" s="8"/>
      <c r="AD5539" s="8"/>
      <c r="AE5539" s="9"/>
      <c r="AF5539" s="8"/>
      <c r="AG5539" s="8"/>
      <c r="AH5539" s="9"/>
      <c r="AI5539" s="13"/>
      <c r="AJ5539" s="8"/>
      <c r="AK5539" s="8"/>
      <c r="AL5539" s="8"/>
      <c r="AM5539" s="3"/>
    </row>
    <row r="5540" spans="1:39" s="10" customFormat="1" ht="18.95" customHeight="1" x14ac:dyDescent="0.25">
      <c r="A5540" s="8"/>
      <c r="B5540" s="8"/>
      <c r="C5540" s="8"/>
      <c r="D5540" s="9"/>
      <c r="E5540" s="8"/>
      <c r="F5540" s="8"/>
      <c r="G5540" s="9"/>
      <c r="H5540" s="8"/>
      <c r="I5540" s="8"/>
      <c r="J5540" s="9"/>
      <c r="K5540" s="8"/>
      <c r="L5540" s="8"/>
      <c r="M5540" s="9"/>
      <c r="N5540" s="8"/>
      <c r="O5540" s="8"/>
      <c r="P5540" s="9"/>
      <c r="Q5540" s="8"/>
      <c r="R5540" s="8"/>
      <c r="S5540" s="9"/>
      <c r="T5540" s="8"/>
      <c r="U5540" s="8"/>
      <c r="V5540" s="9"/>
      <c r="W5540" s="8"/>
      <c r="X5540" s="8"/>
      <c r="Y5540" s="9"/>
      <c r="Z5540" s="8"/>
      <c r="AA5540" s="8"/>
      <c r="AB5540" s="9"/>
      <c r="AC5540" s="8"/>
      <c r="AD5540" s="8"/>
      <c r="AE5540" s="9"/>
      <c r="AF5540" s="8"/>
      <c r="AG5540" s="8"/>
      <c r="AH5540" s="9"/>
      <c r="AI5540" s="13"/>
      <c r="AJ5540" s="8"/>
      <c r="AK5540" s="8"/>
      <c r="AL5540" s="8"/>
      <c r="AM5540" s="3"/>
    </row>
    <row r="5541" spans="1:39" s="10" customFormat="1" ht="18.95" customHeight="1" x14ac:dyDescent="0.25">
      <c r="A5541" s="8"/>
      <c r="B5541" s="8"/>
      <c r="C5541" s="8"/>
      <c r="D5541" s="9"/>
      <c r="E5541" s="8"/>
      <c r="F5541" s="8"/>
      <c r="G5541" s="9"/>
      <c r="H5541" s="8"/>
      <c r="I5541" s="8"/>
      <c r="J5541" s="9"/>
      <c r="K5541" s="8"/>
      <c r="L5541" s="8"/>
      <c r="M5541" s="9"/>
      <c r="N5541" s="8"/>
      <c r="O5541" s="8"/>
      <c r="P5541" s="9"/>
      <c r="Q5541" s="8"/>
      <c r="R5541" s="8"/>
      <c r="S5541" s="9"/>
      <c r="T5541" s="8"/>
      <c r="U5541" s="8"/>
      <c r="V5541" s="9"/>
      <c r="W5541" s="8"/>
      <c r="X5541" s="8"/>
      <c r="Y5541" s="9"/>
      <c r="Z5541" s="8"/>
      <c r="AA5541" s="8"/>
      <c r="AB5541" s="9"/>
      <c r="AC5541" s="8"/>
      <c r="AD5541" s="8"/>
      <c r="AE5541" s="9"/>
      <c r="AF5541" s="8"/>
      <c r="AG5541" s="8"/>
      <c r="AH5541" s="9"/>
      <c r="AI5541" s="13"/>
      <c r="AJ5541" s="8"/>
      <c r="AK5541" s="8"/>
      <c r="AL5541" s="8"/>
      <c r="AM5541" s="3"/>
    </row>
    <row r="5542" spans="1:39" s="10" customFormat="1" ht="18.95" customHeight="1" x14ac:dyDescent="0.25">
      <c r="A5542" s="8"/>
      <c r="B5542" s="8"/>
      <c r="C5542" s="8"/>
      <c r="D5542" s="9"/>
      <c r="E5542" s="8"/>
      <c r="F5542" s="8"/>
      <c r="G5542" s="9"/>
      <c r="H5542" s="8"/>
      <c r="I5542" s="8"/>
      <c r="J5542" s="9"/>
      <c r="K5542" s="8"/>
      <c r="L5542" s="8"/>
      <c r="M5542" s="9"/>
      <c r="N5542" s="8"/>
      <c r="O5542" s="8"/>
      <c r="P5542" s="9"/>
      <c r="Q5542" s="8"/>
      <c r="R5542" s="8"/>
      <c r="S5542" s="9"/>
      <c r="T5542" s="8"/>
      <c r="U5542" s="8"/>
      <c r="V5542" s="9"/>
      <c r="W5542" s="8"/>
      <c r="X5542" s="8"/>
      <c r="Y5542" s="9"/>
      <c r="Z5542" s="8"/>
      <c r="AA5542" s="8"/>
      <c r="AB5542" s="9"/>
      <c r="AC5542" s="8"/>
      <c r="AD5542" s="8"/>
      <c r="AE5542" s="9"/>
      <c r="AF5542" s="8"/>
      <c r="AG5542" s="8"/>
      <c r="AH5542" s="9"/>
      <c r="AI5542" s="13"/>
      <c r="AJ5542" s="8"/>
      <c r="AK5542" s="8"/>
      <c r="AL5542" s="8"/>
      <c r="AM5542" s="3"/>
    </row>
    <row r="5543" spans="1:39" s="10" customFormat="1" ht="18.95" customHeight="1" x14ac:dyDescent="0.25">
      <c r="A5543" s="8"/>
      <c r="B5543" s="8"/>
      <c r="C5543" s="8"/>
      <c r="D5543" s="9"/>
      <c r="E5543" s="8"/>
      <c r="F5543" s="8"/>
      <c r="G5543" s="9"/>
      <c r="H5543" s="8"/>
      <c r="I5543" s="8"/>
      <c r="J5543" s="9"/>
      <c r="K5543" s="8"/>
      <c r="L5543" s="8"/>
      <c r="M5543" s="9"/>
      <c r="N5543" s="8"/>
      <c r="O5543" s="8"/>
      <c r="P5543" s="9"/>
      <c r="Q5543" s="8"/>
      <c r="R5543" s="8"/>
      <c r="S5543" s="9"/>
      <c r="T5543" s="8"/>
      <c r="U5543" s="8"/>
      <c r="V5543" s="9"/>
      <c r="W5543" s="8"/>
      <c r="X5543" s="8"/>
      <c r="Y5543" s="9"/>
      <c r="Z5543" s="8"/>
      <c r="AA5543" s="8"/>
      <c r="AB5543" s="9"/>
      <c r="AC5543" s="8"/>
      <c r="AD5543" s="8"/>
      <c r="AE5543" s="9"/>
      <c r="AF5543" s="8"/>
      <c r="AG5543" s="8"/>
      <c r="AH5543" s="9"/>
      <c r="AI5543" s="13"/>
      <c r="AJ5543" s="8"/>
      <c r="AK5543" s="8"/>
      <c r="AL5543" s="8"/>
      <c r="AM5543" s="3"/>
    </row>
    <row r="5544" spans="1:39" s="10" customFormat="1" ht="18.95" customHeight="1" x14ac:dyDescent="0.25">
      <c r="A5544" s="8"/>
      <c r="B5544" s="8"/>
      <c r="C5544" s="8"/>
      <c r="D5544" s="9"/>
      <c r="E5544" s="8"/>
      <c r="F5544" s="8"/>
      <c r="G5544" s="9"/>
      <c r="H5544" s="8"/>
      <c r="I5544" s="8"/>
      <c r="J5544" s="9"/>
      <c r="K5544" s="8"/>
      <c r="L5544" s="8"/>
      <c r="M5544" s="9"/>
      <c r="N5544" s="8"/>
      <c r="O5544" s="8"/>
      <c r="P5544" s="9"/>
      <c r="Q5544" s="8"/>
      <c r="R5544" s="8"/>
      <c r="S5544" s="9"/>
      <c r="T5544" s="8"/>
      <c r="U5544" s="8"/>
      <c r="V5544" s="9"/>
      <c r="W5544" s="8"/>
      <c r="X5544" s="8"/>
      <c r="Y5544" s="9"/>
      <c r="Z5544" s="8"/>
      <c r="AA5544" s="8"/>
      <c r="AB5544" s="9"/>
      <c r="AC5544" s="8"/>
      <c r="AD5544" s="8"/>
      <c r="AE5544" s="9"/>
      <c r="AF5544" s="8"/>
      <c r="AG5544" s="8"/>
      <c r="AH5544" s="9"/>
      <c r="AI5544" s="13"/>
      <c r="AJ5544" s="8"/>
      <c r="AK5544" s="8"/>
      <c r="AL5544" s="8"/>
      <c r="AM5544" s="3"/>
    </row>
    <row r="5545" spans="1:39" s="10" customFormat="1" ht="18.95" customHeight="1" x14ac:dyDescent="0.25">
      <c r="A5545" s="8"/>
      <c r="B5545" s="8"/>
      <c r="C5545" s="8"/>
      <c r="D5545" s="9"/>
      <c r="E5545" s="8"/>
      <c r="F5545" s="8"/>
      <c r="G5545" s="9"/>
      <c r="H5545" s="8"/>
      <c r="I5545" s="8"/>
      <c r="J5545" s="9"/>
      <c r="K5545" s="8"/>
      <c r="L5545" s="8"/>
      <c r="M5545" s="9"/>
      <c r="N5545" s="8"/>
      <c r="O5545" s="8"/>
      <c r="P5545" s="9"/>
      <c r="Q5545" s="8"/>
      <c r="R5545" s="8"/>
      <c r="S5545" s="9"/>
      <c r="T5545" s="8"/>
      <c r="U5545" s="8"/>
      <c r="V5545" s="9"/>
      <c r="W5545" s="8"/>
      <c r="X5545" s="8"/>
      <c r="Y5545" s="9"/>
      <c r="Z5545" s="8"/>
      <c r="AA5545" s="8"/>
      <c r="AB5545" s="9"/>
      <c r="AC5545" s="8"/>
      <c r="AD5545" s="8"/>
      <c r="AE5545" s="9"/>
      <c r="AF5545" s="8"/>
      <c r="AG5545" s="8"/>
      <c r="AH5545" s="9"/>
      <c r="AI5545" s="13"/>
      <c r="AJ5545" s="8"/>
      <c r="AK5545" s="8"/>
      <c r="AL5545" s="8"/>
      <c r="AM5545" s="3"/>
    </row>
    <row r="5546" spans="1:39" s="10" customFormat="1" ht="18.95" customHeight="1" x14ac:dyDescent="0.25">
      <c r="A5546" s="8"/>
      <c r="B5546" s="8"/>
      <c r="C5546" s="8"/>
      <c r="D5546" s="9"/>
      <c r="E5546" s="8"/>
      <c r="F5546" s="8"/>
      <c r="G5546" s="9"/>
      <c r="H5546" s="8"/>
      <c r="I5546" s="8"/>
      <c r="J5546" s="9"/>
      <c r="K5546" s="8"/>
      <c r="L5546" s="8"/>
      <c r="M5546" s="9"/>
      <c r="N5546" s="8"/>
      <c r="O5546" s="8"/>
      <c r="P5546" s="9"/>
      <c r="Q5546" s="8"/>
      <c r="R5546" s="8"/>
      <c r="S5546" s="9"/>
      <c r="T5546" s="8"/>
      <c r="U5546" s="8"/>
      <c r="V5546" s="9"/>
      <c r="W5546" s="8"/>
      <c r="X5546" s="8"/>
      <c r="Y5546" s="9"/>
      <c r="Z5546" s="8"/>
      <c r="AA5546" s="8"/>
      <c r="AB5546" s="9"/>
      <c r="AC5546" s="8"/>
      <c r="AD5546" s="8"/>
      <c r="AE5546" s="9"/>
      <c r="AF5546" s="8"/>
      <c r="AG5546" s="8"/>
      <c r="AH5546" s="9"/>
      <c r="AI5546" s="13"/>
      <c r="AJ5546" s="8"/>
      <c r="AK5546" s="8"/>
      <c r="AL5546" s="8"/>
      <c r="AM5546" s="3"/>
    </row>
    <row r="5547" spans="1:39" s="10" customFormat="1" ht="18.95" customHeight="1" x14ac:dyDescent="0.25">
      <c r="A5547" s="8"/>
      <c r="B5547" s="8"/>
      <c r="C5547" s="8"/>
      <c r="D5547" s="9"/>
      <c r="E5547" s="8"/>
      <c r="F5547" s="8"/>
      <c r="G5547" s="9"/>
      <c r="H5547" s="8"/>
      <c r="I5547" s="8"/>
      <c r="J5547" s="9"/>
      <c r="K5547" s="8"/>
      <c r="L5547" s="8"/>
      <c r="M5547" s="9"/>
      <c r="N5547" s="8"/>
      <c r="O5547" s="8"/>
      <c r="P5547" s="9"/>
      <c r="Q5547" s="8"/>
      <c r="R5547" s="8"/>
      <c r="S5547" s="9"/>
      <c r="T5547" s="8"/>
      <c r="U5547" s="8"/>
      <c r="V5547" s="9"/>
      <c r="W5547" s="8"/>
      <c r="X5547" s="8"/>
      <c r="Y5547" s="9"/>
      <c r="Z5547" s="8"/>
      <c r="AA5547" s="8"/>
      <c r="AB5547" s="9"/>
      <c r="AC5547" s="8"/>
      <c r="AD5547" s="8"/>
      <c r="AE5547" s="9"/>
      <c r="AF5547" s="8"/>
      <c r="AG5547" s="8"/>
      <c r="AH5547" s="9"/>
      <c r="AI5547" s="13"/>
      <c r="AJ5547" s="8"/>
      <c r="AK5547" s="8"/>
      <c r="AL5547" s="8"/>
      <c r="AM5547" s="3"/>
    </row>
    <row r="5548" spans="1:39" s="10" customFormat="1" ht="18.95" customHeight="1" x14ac:dyDescent="0.25">
      <c r="A5548" s="8"/>
      <c r="B5548" s="8"/>
      <c r="C5548" s="8"/>
      <c r="D5548" s="9"/>
      <c r="E5548" s="8"/>
      <c r="F5548" s="8"/>
      <c r="G5548" s="9"/>
      <c r="H5548" s="8"/>
      <c r="I5548" s="8"/>
      <c r="J5548" s="9"/>
      <c r="K5548" s="8"/>
      <c r="L5548" s="8"/>
      <c r="M5548" s="9"/>
      <c r="N5548" s="8"/>
      <c r="O5548" s="8"/>
      <c r="P5548" s="9"/>
      <c r="Q5548" s="8"/>
      <c r="R5548" s="8"/>
      <c r="S5548" s="9"/>
      <c r="T5548" s="8"/>
      <c r="U5548" s="8"/>
      <c r="V5548" s="9"/>
      <c r="W5548" s="8"/>
      <c r="X5548" s="8"/>
      <c r="Y5548" s="9"/>
      <c r="Z5548" s="8"/>
      <c r="AA5548" s="8"/>
      <c r="AB5548" s="9"/>
      <c r="AC5548" s="8"/>
      <c r="AD5548" s="8"/>
      <c r="AE5548" s="9"/>
      <c r="AF5548" s="8"/>
      <c r="AG5548" s="8"/>
      <c r="AH5548" s="9"/>
      <c r="AI5548" s="13"/>
      <c r="AJ5548" s="8"/>
      <c r="AK5548" s="8"/>
      <c r="AL5548" s="8"/>
      <c r="AM5548" s="3"/>
    </row>
    <row r="5549" spans="1:39" s="10" customFormat="1" ht="18.95" customHeight="1" x14ac:dyDescent="0.25">
      <c r="A5549" s="8"/>
      <c r="B5549" s="8"/>
      <c r="C5549" s="8"/>
      <c r="D5549" s="9"/>
      <c r="E5549" s="8"/>
      <c r="F5549" s="8"/>
      <c r="G5549" s="9"/>
      <c r="H5549" s="8"/>
      <c r="I5549" s="8"/>
      <c r="J5549" s="9"/>
      <c r="K5549" s="8"/>
      <c r="L5549" s="8"/>
      <c r="M5549" s="9"/>
      <c r="N5549" s="8"/>
      <c r="O5549" s="8"/>
      <c r="P5549" s="9"/>
      <c r="Q5549" s="8"/>
      <c r="R5549" s="8"/>
      <c r="S5549" s="9"/>
      <c r="T5549" s="8"/>
      <c r="U5549" s="8"/>
      <c r="V5549" s="9"/>
      <c r="W5549" s="8"/>
      <c r="X5549" s="8"/>
      <c r="Y5549" s="9"/>
      <c r="Z5549" s="8"/>
      <c r="AA5549" s="8"/>
      <c r="AB5549" s="9"/>
      <c r="AC5549" s="8"/>
      <c r="AD5549" s="8"/>
      <c r="AE5549" s="9"/>
      <c r="AF5549" s="8"/>
      <c r="AG5549" s="8"/>
      <c r="AH5549" s="9"/>
      <c r="AI5549" s="13"/>
      <c r="AJ5549" s="8"/>
      <c r="AK5549" s="8"/>
      <c r="AL5549" s="8"/>
      <c r="AM5549" s="3"/>
    </row>
    <row r="5550" spans="1:39" s="10" customFormat="1" ht="18.95" customHeight="1" x14ac:dyDescent="0.25">
      <c r="A5550" s="8"/>
      <c r="B5550" s="8"/>
      <c r="C5550" s="8"/>
      <c r="D5550" s="9"/>
      <c r="E5550" s="8"/>
      <c r="F5550" s="8"/>
      <c r="G5550" s="9"/>
      <c r="H5550" s="8"/>
      <c r="I5550" s="8"/>
      <c r="J5550" s="9"/>
      <c r="K5550" s="8"/>
      <c r="L5550" s="8"/>
      <c r="M5550" s="9"/>
      <c r="N5550" s="8"/>
      <c r="O5550" s="8"/>
      <c r="P5550" s="9"/>
      <c r="Q5550" s="8"/>
      <c r="R5550" s="8"/>
      <c r="S5550" s="9"/>
      <c r="T5550" s="8"/>
      <c r="U5550" s="8"/>
      <c r="V5550" s="9"/>
      <c r="W5550" s="8"/>
      <c r="X5550" s="8"/>
      <c r="Y5550" s="9"/>
      <c r="Z5550" s="8"/>
      <c r="AA5550" s="8"/>
      <c r="AB5550" s="9"/>
      <c r="AC5550" s="8"/>
      <c r="AD5550" s="8"/>
      <c r="AE5550" s="9"/>
      <c r="AF5550" s="8"/>
      <c r="AG5550" s="8"/>
      <c r="AH5550" s="9"/>
      <c r="AI5550" s="13"/>
      <c r="AJ5550" s="8"/>
      <c r="AK5550" s="8"/>
      <c r="AL5550" s="8"/>
      <c r="AM5550" s="3"/>
    </row>
    <row r="5551" spans="1:39" s="10" customFormat="1" ht="18.95" customHeight="1" x14ac:dyDescent="0.25">
      <c r="A5551" s="8"/>
      <c r="B5551" s="8"/>
      <c r="C5551" s="8"/>
      <c r="D5551" s="9"/>
      <c r="E5551" s="8"/>
      <c r="F5551" s="8"/>
      <c r="G5551" s="9"/>
      <c r="H5551" s="8"/>
      <c r="I5551" s="8"/>
      <c r="J5551" s="9"/>
      <c r="K5551" s="8"/>
      <c r="L5551" s="8"/>
      <c r="M5551" s="9"/>
      <c r="N5551" s="8"/>
      <c r="O5551" s="8"/>
      <c r="P5551" s="9"/>
      <c r="Q5551" s="8"/>
      <c r="R5551" s="8"/>
      <c r="S5551" s="9"/>
      <c r="T5551" s="8"/>
      <c r="U5551" s="8"/>
      <c r="V5551" s="9"/>
      <c r="W5551" s="8"/>
      <c r="X5551" s="8"/>
      <c r="Y5551" s="9"/>
      <c r="Z5551" s="8"/>
      <c r="AA5551" s="8"/>
      <c r="AB5551" s="9"/>
      <c r="AC5551" s="8"/>
      <c r="AD5551" s="8"/>
      <c r="AE5551" s="9"/>
      <c r="AF5551" s="8"/>
      <c r="AG5551" s="8"/>
      <c r="AH5551" s="9"/>
      <c r="AI5551" s="13"/>
      <c r="AJ5551" s="8"/>
      <c r="AK5551" s="8"/>
      <c r="AL5551" s="8"/>
      <c r="AM5551" s="3"/>
    </row>
    <row r="5552" spans="1:39" s="10" customFormat="1" ht="18.95" customHeight="1" x14ac:dyDescent="0.25">
      <c r="A5552" s="8"/>
      <c r="B5552" s="8"/>
      <c r="C5552" s="8"/>
      <c r="D5552" s="9"/>
      <c r="E5552" s="8"/>
      <c r="F5552" s="8"/>
      <c r="G5552" s="9"/>
      <c r="H5552" s="8"/>
      <c r="I5552" s="8"/>
      <c r="J5552" s="9"/>
      <c r="K5552" s="8"/>
      <c r="L5552" s="8"/>
      <c r="M5552" s="9"/>
      <c r="N5552" s="8"/>
      <c r="O5552" s="8"/>
      <c r="P5552" s="9"/>
      <c r="Q5552" s="8"/>
      <c r="R5552" s="8"/>
      <c r="S5552" s="9"/>
      <c r="T5552" s="8"/>
      <c r="U5552" s="8"/>
      <c r="V5552" s="9"/>
      <c r="W5552" s="8"/>
      <c r="X5552" s="8"/>
      <c r="Y5552" s="9"/>
      <c r="Z5552" s="8"/>
      <c r="AA5552" s="8"/>
      <c r="AB5552" s="9"/>
      <c r="AC5552" s="8"/>
      <c r="AD5552" s="8"/>
      <c r="AE5552" s="9"/>
      <c r="AF5552" s="8"/>
      <c r="AG5552" s="8"/>
      <c r="AH5552" s="9"/>
      <c r="AI5552" s="13"/>
      <c r="AJ5552" s="8"/>
      <c r="AK5552" s="8"/>
      <c r="AL5552" s="8"/>
      <c r="AM5552" s="3"/>
    </row>
    <row r="5553" spans="1:39" s="10" customFormat="1" ht="18.95" customHeight="1" x14ac:dyDescent="0.25">
      <c r="A5553" s="8"/>
      <c r="B5553" s="8"/>
      <c r="C5553" s="8"/>
      <c r="D5553" s="9"/>
      <c r="E5553" s="8"/>
      <c r="F5553" s="8"/>
      <c r="G5553" s="9"/>
      <c r="H5553" s="8"/>
      <c r="I5553" s="8"/>
      <c r="J5553" s="9"/>
      <c r="K5553" s="8"/>
      <c r="L5553" s="8"/>
      <c r="M5553" s="9"/>
      <c r="N5553" s="8"/>
      <c r="O5553" s="8"/>
      <c r="P5553" s="9"/>
      <c r="Q5553" s="8"/>
      <c r="R5553" s="8"/>
      <c r="S5553" s="9"/>
      <c r="T5553" s="8"/>
      <c r="U5553" s="8"/>
      <c r="V5553" s="9"/>
      <c r="W5553" s="8"/>
      <c r="X5553" s="8"/>
      <c r="Y5553" s="9"/>
      <c r="Z5553" s="8"/>
      <c r="AA5553" s="8"/>
      <c r="AB5553" s="9"/>
      <c r="AC5553" s="8"/>
      <c r="AD5553" s="8"/>
      <c r="AE5553" s="9"/>
      <c r="AF5553" s="8"/>
      <c r="AG5553" s="8"/>
      <c r="AH5553" s="9"/>
      <c r="AI5553" s="13"/>
      <c r="AJ5553" s="8"/>
      <c r="AK5553" s="8"/>
      <c r="AL5553" s="8"/>
      <c r="AM5553" s="3"/>
    </row>
    <row r="5554" spans="1:39" s="10" customFormat="1" ht="18.95" customHeight="1" x14ac:dyDescent="0.25">
      <c r="A5554" s="8"/>
      <c r="B5554" s="8"/>
      <c r="C5554" s="8"/>
      <c r="D5554" s="9"/>
      <c r="E5554" s="8"/>
      <c r="F5554" s="8"/>
      <c r="G5554" s="9"/>
      <c r="H5554" s="8"/>
      <c r="I5554" s="8"/>
      <c r="J5554" s="9"/>
      <c r="K5554" s="8"/>
      <c r="L5554" s="8"/>
      <c r="M5554" s="9"/>
      <c r="N5554" s="8"/>
      <c r="O5554" s="8"/>
      <c r="P5554" s="9"/>
      <c r="Q5554" s="8"/>
      <c r="R5554" s="8"/>
      <c r="S5554" s="9"/>
      <c r="T5554" s="8"/>
      <c r="U5554" s="8"/>
      <c r="V5554" s="9"/>
      <c r="W5554" s="8"/>
      <c r="X5554" s="8"/>
      <c r="Y5554" s="9"/>
      <c r="Z5554" s="8"/>
      <c r="AA5554" s="8"/>
      <c r="AB5554" s="9"/>
      <c r="AC5554" s="8"/>
      <c r="AD5554" s="8"/>
      <c r="AE5554" s="9"/>
      <c r="AF5554" s="8"/>
      <c r="AG5554" s="8"/>
      <c r="AH5554" s="9"/>
      <c r="AI5554" s="13"/>
      <c r="AJ5554" s="8"/>
      <c r="AK5554" s="8"/>
      <c r="AL5554" s="8"/>
      <c r="AM5554" s="3"/>
    </row>
    <row r="5555" spans="1:39" s="10" customFormat="1" ht="18.95" customHeight="1" x14ac:dyDescent="0.25">
      <c r="A5555" s="8"/>
      <c r="B5555" s="8"/>
      <c r="C5555" s="8"/>
      <c r="D5555" s="9"/>
      <c r="E5555" s="8"/>
      <c r="F5555" s="8"/>
      <c r="G5555" s="9"/>
      <c r="H5555" s="8"/>
      <c r="I5555" s="8"/>
      <c r="J5555" s="9"/>
      <c r="K5555" s="8"/>
      <c r="L5555" s="8"/>
      <c r="M5555" s="9"/>
      <c r="N5555" s="8"/>
      <c r="O5555" s="8"/>
      <c r="P5555" s="9"/>
      <c r="Q5555" s="8"/>
      <c r="R5555" s="8"/>
      <c r="S5555" s="9"/>
      <c r="T5555" s="8"/>
      <c r="U5555" s="8"/>
      <c r="V5555" s="9"/>
      <c r="W5555" s="8"/>
      <c r="X5555" s="8"/>
      <c r="Y5555" s="9"/>
      <c r="Z5555" s="8"/>
      <c r="AA5555" s="8"/>
      <c r="AB5555" s="9"/>
      <c r="AC5555" s="8"/>
      <c r="AD5555" s="8"/>
      <c r="AE5555" s="9"/>
      <c r="AF5555" s="8"/>
      <c r="AG5555" s="8"/>
      <c r="AH5555" s="9"/>
      <c r="AI5555" s="13"/>
      <c r="AJ5555" s="8"/>
      <c r="AK5555" s="8"/>
      <c r="AL5555" s="8"/>
      <c r="AM5555" s="3"/>
    </row>
    <row r="5556" spans="1:39" s="10" customFormat="1" ht="18.95" customHeight="1" x14ac:dyDescent="0.25">
      <c r="A5556" s="8"/>
      <c r="B5556" s="8"/>
      <c r="C5556" s="8"/>
      <c r="D5556" s="9"/>
      <c r="E5556" s="8"/>
      <c r="F5556" s="8"/>
      <c r="G5556" s="9"/>
      <c r="H5556" s="8"/>
      <c r="I5556" s="8"/>
      <c r="J5556" s="9"/>
      <c r="K5556" s="8"/>
      <c r="L5556" s="8"/>
      <c r="M5556" s="9"/>
      <c r="N5556" s="8"/>
      <c r="O5556" s="8"/>
      <c r="P5556" s="9"/>
      <c r="Q5556" s="8"/>
      <c r="R5556" s="8"/>
      <c r="S5556" s="9"/>
      <c r="T5556" s="8"/>
      <c r="U5556" s="8"/>
      <c r="V5556" s="9"/>
      <c r="W5556" s="8"/>
      <c r="X5556" s="8"/>
      <c r="Y5556" s="9"/>
      <c r="Z5556" s="8"/>
      <c r="AA5556" s="8"/>
      <c r="AB5556" s="9"/>
      <c r="AC5556" s="8"/>
      <c r="AD5556" s="8"/>
      <c r="AE5556" s="9"/>
      <c r="AF5556" s="8"/>
      <c r="AG5556" s="8"/>
      <c r="AH5556" s="9"/>
      <c r="AI5556" s="13"/>
      <c r="AJ5556" s="8"/>
      <c r="AK5556" s="8"/>
      <c r="AL5556" s="8"/>
      <c r="AM5556" s="3"/>
    </row>
    <row r="5557" spans="1:39" s="10" customFormat="1" ht="18.95" customHeight="1" x14ac:dyDescent="0.25">
      <c r="A5557" s="8"/>
      <c r="B5557" s="8"/>
      <c r="C5557" s="8"/>
      <c r="D5557" s="9"/>
      <c r="E5557" s="8"/>
      <c r="F5557" s="8"/>
      <c r="G5557" s="9"/>
      <c r="H5557" s="8"/>
      <c r="I5557" s="8"/>
      <c r="J5557" s="9"/>
      <c r="K5557" s="8"/>
      <c r="L5557" s="8"/>
      <c r="M5557" s="9"/>
      <c r="N5557" s="8"/>
      <c r="O5557" s="8"/>
      <c r="P5557" s="9"/>
      <c r="Q5557" s="8"/>
      <c r="R5557" s="8"/>
      <c r="S5557" s="9"/>
      <c r="T5557" s="8"/>
      <c r="U5557" s="8"/>
      <c r="V5557" s="9"/>
      <c r="W5557" s="8"/>
      <c r="X5557" s="8"/>
      <c r="Y5557" s="9"/>
      <c r="Z5557" s="8"/>
      <c r="AA5557" s="8"/>
      <c r="AB5557" s="9"/>
      <c r="AC5557" s="8"/>
      <c r="AD5557" s="8"/>
      <c r="AE5557" s="9"/>
      <c r="AF5557" s="8"/>
      <c r="AG5557" s="8"/>
      <c r="AH5557" s="9"/>
      <c r="AI5557" s="13"/>
      <c r="AJ5557" s="8"/>
      <c r="AK5557" s="8"/>
      <c r="AL5557" s="8"/>
      <c r="AM5557" s="3"/>
    </row>
    <row r="5558" spans="1:39" s="10" customFormat="1" ht="18.95" customHeight="1" x14ac:dyDescent="0.25">
      <c r="A5558" s="8"/>
      <c r="B5558" s="8"/>
      <c r="C5558" s="8"/>
      <c r="D5558" s="9"/>
      <c r="E5558" s="8"/>
      <c r="F5558" s="8"/>
      <c r="G5558" s="9"/>
      <c r="H5558" s="8"/>
      <c r="I5558" s="8"/>
      <c r="J5558" s="9"/>
      <c r="K5558" s="8"/>
      <c r="L5558" s="8"/>
      <c r="M5558" s="9"/>
      <c r="N5558" s="8"/>
      <c r="O5558" s="8"/>
      <c r="P5558" s="9"/>
      <c r="Q5558" s="8"/>
      <c r="R5558" s="8"/>
      <c r="S5558" s="9"/>
      <c r="T5558" s="8"/>
      <c r="U5558" s="8"/>
      <c r="V5558" s="9"/>
      <c r="W5558" s="8"/>
      <c r="X5558" s="8"/>
      <c r="Y5558" s="9"/>
      <c r="Z5558" s="8"/>
      <c r="AA5558" s="8"/>
      <c r="AB5558" s="9"/>
      <c r="AC5558" s="8"/>
      <c r="AD5558" s="8"/>
      <c r="AE5558" s="9"/>
      <c r="AF5558" s="8"/>
      <c r="AG5558" s="8"/>
      <c r="AH5558" s="9"/>
      <c r="AI5558" s="13"/>
      <c r="AJ5558" s="8"/>
      <c r="AK5558" s="8"/>
      <c r="AL5558" s="8"/>
      <c r="AM5558" s="3"/>
    </row>
    <row r="5559" spans="1:39" s="10" customFormat="1" ht="18.95" customHeight="1" x14ac:dyDescent="0.25">
      <c r="A5559" s="8"/>
      <c r="B5559" s="8"/>
      <c r="C5559" s="8"/>
      <c r="D5559" s="9"/>
      <c r="E5559" s="8"/>
      <c r="F5559" s="8"/>
      <c r="G5559" s="9"/>
      <c r="H5559" s="8"/>
      <c r="I5559" s="8"/>
      <c r="J5559" s="9"/>
      <c r="K5559" s="8"/>
      <c r="L5559" s="8"/>
      <c r="M5559" s="9"/>
      <c r="N5559" s="8"/>
      <c r="O5559" s="8"/>
      <c r="P5559" s="9"/>
      <c r="Q5559" s="8"/>
      <c r="R5559" s="8"/>
      <c r="S5559" s="9"/>
      <c r="T5559" s="8"/>
      <c r="U5559" s="8"/>
      <c r="V5559" s="9"/>
      <c r="W5559" s="8"/>
      <c r="X5559" s="8"/>
      <c r="Y5559" s="9"/>
      <c r="Z5559" s="8"/>
      <c r="AA5559" s="8"/>
      <c r="AB5559" s="9"/>
      <c r="AC5559" s="8"/>
      <c r="AD5559" s="8"/>
      <c r="AE5559" s="9"/>
      <c r="AF5559" s="8"/>
      <c r="AG5559" s="8"/>
      <c r="AH5559" s="9"/>
      <c r="AI5559" s="13"/>
      <c r="AJ5559" s="8"/>
      <c r="AK5559" s="8"/>
      <c r="AL5559" s="8"/>
      <c r="AM5559" s="3"/>
    </row>
    <row r="5560" spans="1:39" s="10" customFormat="1" ht="18.95" customHeight="1" x14ac:dyDescent="0.25">
      <c r="A5560" s="8"/>
      <c r="B5560" s="8"/>
      <c r="C5560" s="8"/>
      <c r="D5560" s="9"/>
      <c r="E5560" s="8"/>
      <c r="F5560" s="8"/>
      <c r="G5560" s="9"/>
      <c r="H5560" s="8"/>
      <c r="I5560" s="8"/>
      <c r="J5560" s="9"/>
      <c r="K5560" s="8"/>
      <c r="L5560" s="8"/>
      <c r="M5560" s="9"/>
      <c r="N5560" s="8"/>
      <c r="O5560" s="8"/>
      <c r="P5560" s="9"/>
      <c r="Q5560" s="8"/>
      <c r="R5560" s="8"/>
      <c r="S5560" s="9"/>
      <c r="T5560" s="8"/>
      <c r="U5560" s="8"/>
      <c r="V5560" s="9"/>
      <c r="W5560" s="8"/>
      <c r="X5560" s="8"/>
      <c r="Y5560" s="9"/>
      <c r="Z5560" s="8"/>
      <c r="AA5560" s="8"/>
      <c r="AB5560" s="9"/>
      <c r="AC5560" s="8"/>
      <c r="AD5560" s="8"/>
      <c r="AE5560" s="9"/>
      <c r="AF5560" s="8"/>
      <c r="AG5560" s="8"/>
      <c r="AH5560" s="9"/>
      <c r="AI5560" s="13"/>
      <c r="AJ5560" s="8"/>
      <c r="AK5560" s="8"/>
      <c r="AL5560" s="8"/>
      <c r="AM5560" s="3"/>
    </row>
    <row r="5561" spans="1:39" s="10" customFormat="1" ht="18.95" customHeight="1" x14ac:dyDescent="0.25">
      <c r="A5561" s="8"/>
      <c r="B5561" s="8"/>
      <c r="C5561" s="8"/>
      <c r="D5561" s="9"/>
      <c r="E5561" s="8"/>
      <c r="F5561" s="8"/>
      <c r="G5561" s="9"/>
      <c r="H5561" s="8"/>
      <c r="I5561" s="8"/>
      <c r="J5561" s="9"/>
      <c r="K5561" s="8"/>
      <c r="L5561" s="8"/>
      <c r="M5561" s="9"/>
      <c r="N5561" s="8"/>
      <c r="O5561" s="8"/>
      <c r="P5561" s="9"/>
      <c r="Q5561" s="8"/>
      <c r="R5561" s="8"/>
      <c r="S5561" s="9"/>
      <c r="T5561" s="8"/>
      <c r="U5561" s="8"/>
      <c r="V5561" s="9"/>
      <c r="W5561" s="8"/>
      <c r="X5561" s="8"/>
      <c r="Y5561" s="9"/>
      <c r="Z5561" s="8"/>
      <c r="AA5561" s="8"/>
      <c r="AB5561" s="9"/>
      <c r="AC5561" s="8"/>
      <c r="AD5561" s="8"/>
      <c r="AE5561" s="9"/>
      <c r="AF5561" s="8"/>
      <c r="AG5561" s="8"/>
      <c r="AH5561" s="9"/>
      <c r="AI5561" s="13"/>
      <c r="AJ5561" s="8"/>
      <c r="AK5561" s="8"/>
      <c r="AL5561" s="8"/>
      <c r="AM5561" s="3"/>
    </row>
    <row r="5562" spans="1:39" s="10" customFormat="1" ht="18.95" customHeight="1" x14ac:dyDescent="0.25">
      <c r="A5562" s="8"/>
      <c r="B5562" s="8"/>
      <c r="C5562" s="8"/>
      <c r="D5562" s="9"/>
      <c r="E5562" s="8"/>
      <c r="F5562" s="8"/>
      <c r="G5562" s="9"/>
      <c r="H5562" s="8"/>
      <c r="I5562" s="8"/>
      <c r="J5562" s="9"/>
      <c r="K5562" s="8"/>
      <c r="L5562" s="8"/>
      <c r="M5562" s="9"/>
      <c r="N5562" s="8"/>
      <c r="O5562" s="8"/>
      <c r="P5562" s="9"/>
      <c r="Q5562" s="8"/>
      <c r="R5562" s="8"/>
      <c r="S5562" s="9"/>
      <c r="T5562" s="8"/>
      <c r="U5562" s="8"/>
      <c r="V5562" s="9"/>
      <c r="W5562" s="8"/>
      <c r="X5562" s="8"/>
      <c r="Y5562" s="9"/>
      <c r="Z5562" s="8"/>
      <c r="AA5562" s="8"/>
      <c r="AB5562" s="9"/>
      <c r="AC5562" s="8"/>
      <c r="AD5562" s="8"/>
      <c r="AE5562" s="9"/>
      <c r="AF5562" s="8"/>
      <c r="AG5562" s="8"/>
      <c r="AH5562" s="9"/>
      <c r="AI5562" s="13"/>
      <c r="AJ5562" s="8"/>
      <c r="AK5562" s="8"/>
      <c r="AL5562" s="8"/>
      <c r="AM5562" s="3"/>
    </row>
    <row r="5563" spans="1:39" s="10" customFormat="1" ht="18.95" customHeight="1" x14ac:dyDescent="0.25">
      <c r="A5563" s="8"/>
      <c r="B5563" s="8"/>
      <c r="C5563" s="8"/>
      <c r="D5563" s="9"/>
      <c r="E5563" s="8"/>
      <c r="F5563" s="8"/>
      <c r="G5563" s="9"/>
      <c r="H5563" s="8"/>
      <c r="I5563" s="8"/>
      <c r="J5563" s="9"/>
      <c r="K5563" s="8"/>
      <c r="L5563" s="8"/>
      <c r="M5563" s="9"/>
      <c r="N5563" s="8"/>
      <c r="O5563" s="8"/>
      <c r="P5563" s="9"/>
      <c r="Q5563" s="8"/>
      <c r="R5563" s="8"/>
      <c r="S5563" s="9"/>
      <c r="T5563" s="8"/>
      <c r="U5563" s="8"/>
      <c r="V5563" s="9"/>
      <c r="W5563" s="8"/>
      <c r="X5563" s="8"/>
      <c r="Y5563" s="9"/>
      <c r="Z5563" s="8"/>
      <c r="AA5563" s="8"/>
      <c r="AB5563" s="9"/>
      <c r="AC5563" s="8"/>
      <c r="AD5563" s="8"/>
      <c r="AE5563" s="9"/>
      <c r="AF5563" s="8"/>
      <c r="AG5563" s="8"/>
      <c r="AH5563" s="9"/>
      <c r="AI5563" s="13"/>
      <c r="AJ5563" s="8"/>
      <c r="AK5563" s="8"/>
      <c r="AL5563" s="8"/>
      <c r="AM5563" s="3"/>
    </row>
    <row r="5564" spans="1:39" s="10" customFormat="1" ht="18.95" customHeight="1" x14ac:dyDescent="0.25">
      <c r="A5564" s="8"/>
      <c r="B5564" s="8"/>
      <c r="C5564" s="8"/>
      <c r="D5564" s="9"/>
      <c r="E5564" s="8"/>
      <c r="F5564" s="8"/>
      <c r="G5564" s="9"/>
      <c r="H5564" s="8"/>
      <c r="I5564" s="8"/>
      <c r="J5564" s="9"/>
      <c r="K5564" s="8"/>
      <c r="L5564" s="8"/>
      <c r="M5564" s="9"/>
      <c r="N5564" s="8"/>
      <c r="O5564" s="8"/>
      <c r="P5564" s="9"/>
      <c r="Q5564" s="8"/>
      <c r="R5564" s="8"/>
      <c r="S5564" s="9"/>
      <c r="T5564" s="8"/>
      <c r="U5564" s="8"/>
      <c r="V5564" s="9"/>
      <c r="W5564" s="8"/>
      <c r="X5564" s="8"/>
      <c r="Y5564" s="9"/>
      <c r="Z5564" s="8"/>
      <c r="AA5564" s="8"/>
      <c r="AB5564" s="9"/>
      <c r="AC5564" s="8"/>
      <c r="AD5564" s="8"/>
      <c r="AE5564" s="9"/>
      <c r="AF5564" s="8"/>
      <c r="AG5564" s="8"/>
      <c r="AH5564" s="9"/>
      <c r="AI5564" s="13"/>
      <c r="AJ5564" s="8"/>
      <c r="AK5564" s="8"/>
      <c r="AL5564" s="8"/>
      <c r="AM5564" s="3"/>
    </row>
    <row r="5565" spans="1:39" s="10" customFormat="1" ht="18.95" customHeight="1" x14ac:dyDescent="0.25">
      <c r="A5565" s="8"/>
      <c r="B5565" s="8"/>
      <c r="C5565" s="8"/>
      <c r="D5565" s="9"/>
      <c r="E5565" s="8"/>
      <c r="F5565" s="8"/>
      <c r="G5565" s="9"/>
      <c r="H5565" s="8"/>
      <c r="I5565" s="8"/>
      <c r="J5565" s="9"/>
      <c r="K5565" s="8"/>
      <c r="L5565" s="8"/>
      <c r="M5565" s="9"/>
      <c r="N5565" s="8"/>
      <c r="O5565" s="8"/>
      <c r="P5565" s="9"/>
      <c r="Q5565" s="8"/>
      <c r="R5565" s="8"/>
      <c r="S5565" s="9"/>
      <c r="T5565" s="8"/>
      <c r="U5565" s="8"/>
      <c r="V5565" s="9"/>
      <c r="W5565" s="8"/>
      <c r="X5565" s="8"/>
      <c r="Y5565" s="9"/>
      <c r="Z5565" s="8"/>
      <c r="AA5565" s="8"/>
      <c r="AB5565" s="9"/>
      <c r="AC5565" s="8"/>
      <c r="AD5565" s="8"/>
      <c r="AE5565" s="9"/>
      <c r="AF5565" s="8"/>
      <c r="AG5565" s="8"/>
      <c r="AH5565" s="9"/>
      <c r="AI5565" s="13"/>
      <c r="AJ5565" s="8"/>
      <c r="AK5565" s="8"/>
      <c r="AL5565" s="8"/>
      <c r="AM5565" s="3"/>
    </row>
    <row r="5566" spans="1:39" s="10" customFormat="1" ht="18.95" customHeight="1" x14ac:dyDescent="0.25">
      <c r="A5566" s="8"/>
      <c r="B5566" s="8"/>
      <c r="C5566" s="8"/>
      <c r="D5566" s="9"/>
      <c r="E5566" s="8"/>
      <c r="F5566" s="8"/>
      <c r="G5566" s="9"/>
      <c r="H5566" s="8"/>
      <c r="I5566" s="8"/>
      <c r="J5566" s="9"/>
      <c r="K5566" s="8"/>
      <c r="L5566" s="8"/>
      <c r="M5566" s="9"/>
      <c r="N5566" s="8"/>
      <c r="O5566" s="8"/>
      <c r="P5566" s="9"/>
      <c r="Q5566" s="8"/>
      <c r="R5566" s="8"/>
      <c r="S5566" s="9"/>
      <c r="T5566" s="8"/>
      <c r="U5566" s="8"/>
      <c r="V5566" s="9"/>
      <c r="W5566" s="8"/>
      <c r="X5566" s="8"/>
      <c r="Y5566" s="9"/>
      <c r="Z5566" s="8"/>
      <c r="AA5566" s="8"/>
      <c r="AB5566" s="9"/>
      <c r="AC5566" s="8"/>
      <c r="AD5566" s="8"/>
      <c r="AE5566" s="9"/>
      <c r="AF5566" s="8"/>
      <c r="AG5566" s="8"/>
      <c r="AH5566" s="9"/>
      <c r="AI5566" s="13"/>
      <c r="AJ5566" s="8"/>
      <c r="AK5566" s="8"/>
      <c r="AL5566" s="8"/>
      <c r="AM5566" s="3"/>
    </row>
    <row r="5567" spans="1:39" s="10" customFormat="1" ht="18.95" customHeight="1" x14ac:dyDescent="0.25">
      <c r="A5567" s="8"/>
      <c r="B5567" s="8"/>
      <c r="C5567" s="8"/>
      <c r="D5567" s="9"/>
      <c r="E5567" s="8"/>
      <c r="F5567" s="8"/>
      <c r="G5567" s="9"/>
      <c r="H5567" s="8"/>
      <c r="I5567" s="8"/>
      <c r="J5567" s="9"/>
      <c r="K5567" s="8"/>
      <c r="L5567" s="8"/>
      <c r="M5567" s="9"/>
      <c r="N5567" s="8"/>
      <c r="O5567" s="8"/>
      <c r="P5567" s="9"/>
      <c r="Q5567" s="8"/>
      <c r="R5567" s="8"/>
      <c r="S5567" s="9"/>
      <c r="T5567" s="8"/>
      <c r="U5567" s="8"/>
      <c r="V5567" s="9"/>
      <c r="W5567" s="8"/>
      <c r="X5567" s="8"/>
      <c r="Y5567" s="9"/>
      <c r="Z5567" s="8"/>
      <c r="AA5567" s="8"/>
      <c r="AB5567" s="9"/>
      <c r="AC5567" s="8"/>
      <c r="AD5567" s="8"/>
      <c r="AE5567" s="9"/>
      <c r="AF5567" s="8"/>
      <c r="AG5567" s="8"/>
      <c r="AH5567" s="9"/>
      <c r="AI5567" s="13"/>
      <c r="AJ5567" s="8"/>
      <c r="AK5567" s="8"/>
      <c r="AL5567" s="8"/>
      <c r="AM5567" s="3"/>
    </row>
    <row r="5568" spans="1:39" s="10" customFormat="1" ht="18.95" customHeight="1" x14ac:dyDescent="0.25">
      <c r="A5568" s="8"/>
      <c r="B5568" s="8"/>
      <c r="C5568" s="8"/>
      <c r="D5568" s="9"/>
      <c r="E5568" s="8"/>
      <c r="F5568" s="8"/>
      <c r="G5568" s="9"/>
      <c r="H5568" s="8"/>
      <c r="I5568" s="8"/>
      <c r="J5568" s="9"/>
      <c r="K5568" s="8"/>
      <c r="L5568" s="8"/>
      <c r="M5568" s="9"/>
      <c r="N5568" s="8"/>
      <c r="O5568" s="8"/>
      <c r="P5568" s="9"/>
      <c r="Q5568" s="8"/>
      <c r="R5568" s="8"/>
      <c r="S5568" s="9"/>
      <c r="T5568" s="8"/>
      <c r="U5568" s="8"/>
      <c r="V5568" s="9"/>
      <c r="W5568" s="8"/>
      <c r="X5568" s="8"/>
      <c r="Y5568" s="9"/>
      <c r="Z5568" s="8"/>
      <c r="AA5568" s="8"/>
      <c r="AB5568" s="9"/>
      <c r="AC5568" s="8"/>
      <c r="AD5568" s="8"/>
      <c r="AE5568" s="9"/>
      <c r="AF5568" s="8"/>
      <c r="AG5568" s="8"/>
      <c r="AH5568" s="9"/>
      <c r="AI5568" s="13"/>
      <c r="AJ5568" s="8"/>
      <c r="AK5568" s="8"/>
      <c r="AL5568" s="8"/>
      <c r="AM5568" s="3"/>
    </row>
    <row r="5569" spans="1:39" s="10" customFormat="1" ht="18.95" customHeight="1" x14ac:dyDescent="0.25">
      <c r="A5569" s="8"/>
      <c r="B5569" s="8"/>
      <c r="C5569" s="8"/>
      <c r="D5569" s="9"/>
      <c r="E5569" s="8"/>
      <c r="F5569" s="8"/>
      <c r="G5569" s="9"/>
      <c r="H5569" s="8"/>
      <c r="I5569" s="8"/>
      <c r="J5569" s="9"/>
      <c r="K5569" s="8"/>
      <c r="L5569" s="8"/>
      <c r="M5569" s="9"/>
      <c r="N5569" s="8"/>
      <c r="O5569" s="8"/>
      <c r="P5569" s="9"/>
      <c r="Q5569" s="8"/>
      <c r="R5569" s="8"/>
      <c r="S5569" s="9"/>
      <c r="T5569" s="8"/>
      <c r="U5569" s="8"/>
      <c r="V5569" s="9"/>
      <c r="W5569" s="8"/>
      <c r="X5569" s="8"/>
      <c r="Y5569" s="9"/>
      <c r="Z5569" s="8"/>
      <c r="AA5569" s="8"/>
      <c r="AB5569" s="9"/>
      <c r="AC5569" s="8"/>
      <c r="AD5569" s="8"/>
      <c r="AE5569" s="9"/>
      <c r="AF5569" s="8"/>
      <c r="AG5569" s="8"/>
      <c r="AH5569" s="9"/>
      <c r="AI5569" s="13"/>
      <c r="AJ5569" s="8"/>
      <c r="AK5569" s="8"/>
      <c r="AL5569" s="8"/>
      <c r="AM5569" s="3"/>
    </row>
    <row r="5570" spans="1:39" s="10" customFormat="1" ht="18.95" customHeight="1" x14ac:dyDescent="0.25">
      <c r="A5570" s="8"/>
      <c r="B5570" s="8"/>
      <c r="C5570" s="8"/>
      <c r="D5570" s="9"/>
      <c r="E5570" s="8"/>
      <c r="F5570" s="8"/>
      <c r="G5570" s="9"/>
      <c r="H5570" s="8"/>
      <c r="I5570" s="8"/>
      <c r="J5570" s="9"/>
      <c r="K5570" s="8"/>
      <c r="L5570" s="8"/>
      <c r="M5570" s="9"/>
      <c r="N5570" s="8"/>
      <c r="O5570" s="8"/>
      <c r="P5570" s="9"/>
      <c r="Q5570" s="8"/>
      <c r="R5570" s="8"/>
      <c r="S5570" s="9"/>
      <c r="T5570" s="8"/>
      <c r="U5570" s="8"/>
      <c r="V5570" s="9"/>
      <c r="W5570" s="8"/>
      <c r="X5570" s="8"/>
      <c r="Y5570" s="9"/>
      <c r="Z5570" s="8"/>
      <c r="AA5570" s="8"/>
      <c r="AB5570" s="9"/>
      <c r="AC5570" s="8"/>
      <c r="AD5570" s="8"/>
      <c r="AE5570" s="9"/>
      <c r="AF5570" s="8"/>
      <c r="AG5570" s="8"/>
      <c r="AH5570" s="9"/>
      <c r="AI5570" s="13"/>
      <c r="AJ5570" s="8"/>
      <c r="AK5570" s="8"/>
      <c r="AL5570" s="8"/>
      <c r="AM5570" s="3"/>
    </row>
    <row r="5571" spans="1:39" s="10" customFormat="1" ht="18.95" customHeight="1" x14ac:dyDescent="0.25">
      <c r="A5571" s="8"/>
      <c r="B5571" s="8"/>
      <c r="C5571" s="8"/>
      <c r="D5571" s="9"/>
      <c r="E5571" s="8"/>
      <c r="F5571" s="8"/>
      <c r="G5571" s="9"/>
      <c r="H5571" s="8"/>
      <c r="I5571" s="8"/>
      <c r="J5571" s="9"/>
      <c r="K5571" s="8"/>
      <c r="L5571" s="8"/>
      <c r="M5571" s="9"/>
      <c r="N5571" s="8"/>
      <c r="O5571" s="8"/>
      <c r="P5571" s="9"/>
      <c r="Q5571" s="8"/>
      <c r="R5571" s="8"/>
      <c r="S5571" s="9"/>
      <c r="T5571" s="8"/>
      <c r="U5571" s="8"/>
      <c r="V5571" s="9"/>
      <c r="W5571" s="8"/>
      <c r="X5571" s="8"/>
      <c r="Y5571" s="9"/>
      <c r="Z5571" s="8"/>
      <c r="AA5571" s="8"/>
      <c r="AB5571" s="9"/>
      <c r="AC5571" s="8"/>
      <c r="AD5571" s="8"/>
      <c r="AE5571" s="9"/>
      <c r="AF5571" s="8"/>
      <c r="AG5571" s="8"/>
      <c r="AH5571" s="9"/>
      <c r="AI5571" s="13"/>
      <c r="AJ5571" s="8"/>
      <c r="AK5571" s="8"/>
      <c r="AL5571" s="8"/>
      <c r="AM5571" s="3"/>
    </row>
    <row r="5572" spans="1:39" s="10" customFormat="1" ht="18.95" customHeight="1" x14ac:dyDescent="0.25">
      <c r="A5572" s="8"/>
      <c r="B5572" s="8"/>
      <c r="C5572" s="8"/>
      <c r="D5572" s="9"/>
      <c r="E5572" s="8"/>
      <c r="F5572" s="8"/>
      <c r="G5572" s="9"/>
      <c r="H5572" s="8"/>
      <c r="I5572" s="8"/>
      <c r="J5572" s="9"/>
      <c r="K5572" s="8"/>
      <c r="L5572" s="8"/>
      <c r="M5572" s="9"/>
      <c r="N5572" s="8"/>
      <c r="O5572" s="8"/>
      <c r="P5572" s="9"/>
      <c r="Q5572" s="8"/>
      <c r="R5572" s="8"/>
      <c r="S5572" s="9"/>
      <c r="T5572" s="8"/>
      <c r="U5572" s="8"/>
      <c r="V5572" s="9"/>
      <c r="W5572" s="8"/>
      <c r="X5572" s="8"/>
      <c r="Y5572" s="9"/>
      <c r="Z5572" s="8"/>
      <c r="AA5572" s="8"/>
      <c r="AB5572" s="9"/>
      <c r="AC5572" s="8"/>
      <c r="AD5572" s="8"/>
      <c r="AE5572" s="9"/>
      <c r="AF5572" s="8"/>
      <c r="AG5572" s="8"/>
      <c r="AH5572" s="9"/>
      <c r="AI5572" s="13"/>
      <c r="AJ5572" s="8"/>
      <c r="AK5572" s="8"/>
      <c r="AL5572" s="8"/>
      <c r="AM5572" s="3"/>
    </row>
    <row r="5573" spans="1:39" s="10" customFormat="1" ht="18.95" customHeight="1" x14ac:dyDescent="0.25">
      <c r="A5573" s="8"/>
      <c r="B5573" s="8"/>
      <c r="C5573" s="8"/>
      <c r="D5573" s="9"/>
      <c r="E5573" s="8"/>
      <c r="F5573" s="8"/>
      <c r="G5573" s="9"/>
      <c r="H5573" s="8"/>
      <c r="I5573" s="8"/>
      <c r="J5573" s="9"/>
      <c r="K5573" s="8"/>
      <c r="L5573" s="8"/>
      <c r="M5573" s="9"/>
      <c r="N5573" s="8"/>
      <c r="O5573" s="8"/>
      <c r="P5573" s="9"/>
      <c r="Q5573" s="8"/>
      <c r="R5573" s="8"/>
      <c r="S5573" s="9"/>
      <c r="T5573" s="8"/>
      <c r="U5573" s="8"/>
      <c r="V5573" s="9"/>
      <c r="W5573" s="8"/>
      <c r="X5573" s="8"/>
      <c r="Y5573" s="9"/>
      <c r="Z5573" s="8"/>
      <c r="AA5573" s="8"/>
      <c r="AB5573" s="9"/>
      <c r="AC5573" s="8"/>
      <c r="AD5573" s="8"/>
      <c r="AE5573" s="9"/>
      <c r="AF5573" s="8"/>
      <c r="AG5573" s="8"/>
      <c r="AH5573" s="9"/>
      <c r="AI5573" s="13"/>
      <c r="AJ5573" s="8"/>
      <c r="AK5573" s="8"/>
      <c r="AL5573" s="8"/>
      <c r="AM5573" s="3"/>
    </row>
    <row r="5574" spans="1:39" s="10" customFormat="1" ht="18.95" customHeight="1" x14ac:dyDescent="0.25">
      <c r="A5574" s="8"/>
      <c r="B5574" s="8"/>
      <c r="C5574" s="8"/>
      <c r="D5574" s="9"/>
      <c r="E5574" s="8"/>
      <c r="F5574" s="8"/>
      <c r="G5574" s="9"/>
      <c r="H5574" s="8"/>
      <c r="I5574" s="8"/>
      <c r="J5574" s="9"/>
      <c r="K5574" s="8"/>
      <c r="L5574" s="8"/>
      <c r="M5574" s="9"/>
      <c r="N5574" s="8"/>
      <c r="O5574" s="8"/>
      <c r="P5574" s="9"/>
      <c r="Q5574" s="8"/>
      <c r="R5574" s="8"/>
      <c r="S5574" s="9"/>
      <c r="T5574" s="8"/>
      <c r="U5574" s="8"/>
      <c r="V5574" s="9"/>
      <c r="W5574" s="8"/>
      <c r="X5574" s="8"/>
      <c r="Y5574" s="9"/>
      <c r="Z5574" s="8"/>
      <c r="AA5574" s="8"/>
      <c r="AB5574" s="9"/>
      <c r="AC5574" s="8"/>
      <c r="AD5574" s="8"/>
      <c r="AE5574" s="9"/>
      <c r="AF5574" s="8"/>
      <c r="AG5574" s="8"/>
      <c r="AH5574" s="9"/>
      <c r="AI5574" s="13"/>
      <c r="AJ5574" s="8"/>
      <c r="AK5574" s="8"/>
      <c r="AL5574" s="8"/>
      <c r="AM5574" s="3"/>
    </row>
    <row r="5575" spans="1:39" s="10" customFormat="1" ht="18.95" customHeight="1" x14ac:dyDescent="0.25">
      <c r="A5575" s="8"/>
      <c r="B5575" s="8"/>
      <c r="C5575" s="8"/>
      <c r="D5575" s="9"/>
      <c r="E5575" s="8"/>
      <c r="F5575" s="8"/>
      <c r="G5575" s="9"/>
      <c r="H5575" s="8"/>
      <c r="I5575" s="8"/>
      <c r="J5575" s="9"/>
      <c r="K5575" s="8"/>
      <c r="L5575" s="8"/>
      <c r="M5575" s="9"/>
      <c r="N5575" s="8"/>
      <c r="O5575" s="8"/>
      <c r="P5575" s="9"/>
      <c r="Q5575" s="8"/>
      <c r="R5575" s="8"/>
      <c r="S5575" s="9"/>
      <c r="T5575" s="8"/>
      <c r="U5575" s="8"/>
      <c r="V5575" s="9"/>
      <c r="W5575" s="8"/>
      <c r="X5575" s="8"/>
      <c r="Y5575" s="9"/>
      <c r="Z5575" s="8"/>
      <c r="AA5575" s="8"/>
      <c r="AB5575" s="9"/>
      <c r="AC5575" s="8"/>
      <c r="AD5575" s="8"/>
      <c r="AE5575" s="9"/>
      <c r="AF5575" s="8"/>
      <c r="AG5575" s="8"/>
      <c r="AH5575" s="9"/>
      <c r="AI5575" s="13"/>
      <c r="AJ5575" s="8"/>
      <c r="AK5575" s="8"/>
      <c r="AL5575" s="8"/>
      <c r="AM5575" s="3"/>
    </row>
    <row r="5576" spans="1:39" s="10" customFormat="1" ht="18.95" customHeight="1" x14ac:dyDescent="0.25">
      <c r="A5576" s="8"/>
      <c r="B5576" s="8"/>
      <c r="C5576" s="8"/>
      <c r="D5576" s="9"/>
      <c r="E5576" s="8"/>
      <c r="F5576" s="8"/>
      <c r="G5576" s="9"/>
      <c r="H5576" s="8"/>
      <c r="I5576" s="8"/>
      <c r="J5576" s="9"/>
      <c r="K5576" s="8"/>
      <c r="L5576" s="8"/>
      <c r="M5576" s="9"/>
      <c r="N5576" s="8"/>
      <c r="O5576" s="8"/>
      <c r="P5576" s="9"/>
      <c r="Q5576" s="8"/>
      <c r="R5576" s="8"/>
      <c r="S5576" s="9"/>
      <c r="T5576" s="8"/>
      <c r="U5576" s="8"/>
      <c r="V5576" s="9"/>
      <c r="W5576" s="8"/>
      <c r="X5576" s="8"/>
      <c r="Y5576" s="9"/>
      <c r="Z5576" s="8"/>
      <c r="AA5576" s="8"/>
      <c r="AB5576" s="9"/>
      <c r="AC5576" s="8"/>
      <c r="AD5576" s="8"/>
      <c r="AE5576" s="9"/>
      <c r="AF5576" s="8"/>
      <c r="AG5576" s="8"/>
      <c r="AH5576" s="9"/>
      <c r="AI5576" s="13"/>
      <c r="AJ5576" s="8"/>
      <c r="AK5576" s="8"/>
      <c r="AL5576" s="8"/>
      <c r="AM5576" s="3"/>
    </row>
    <row r="5577" spans="1:39" s="10" customFormat="1" ht="18.95" customHeight="1" x14ac:dyDescent="0.25">
      <c r="A5577" s="8"/>
      <c r="B5577" s="8"/>
      <c r="C5577" s="8"/>
      <c r="D5577" s="9"/>
      <c r="E5577" s="8"/>
      <c r="F5577" s="8"/>
      <c r="G5577" s="9"/>
      <c r="H5577" s="8"/>
      <c r="I5577" s="8"/>
      <c r="J5577" s="9"/>
      <c r="K5577" s="8"/>
      <c r="L5577" s="8"/>
      <c r="M5577" s="9"/>
      <c r="N5577" s="8"/>
      <c r="O5577" s="8"/>
      <c r="P5577" s="9"/>
      <c r="Q5577" s="8"/>
      <c r="R5577" s="8"/>
      <c r="S5577" s="9"/>
      <c r="T5577" s="8"/>
      <c r="U5577" s="8"/>
      <c r="V5577" s="9"/>
      <c r="W5577" s="8"/>
      <c r="X5577" s="8"/>
      <c r="Y5577" s="9"/>
      <c r="Z5577" s="8"/>
      <c r="AA5577" s="8"/>
      <c r="AB5577" s="9"/>
      <c r="AC5577" s="8"/>
      <c r="AD5577" s="8"/>
      <c r="AE5577" s="9"/>
      <c r="AF5577" s="8"/>
      <c r="AG5577" s="8"/>
      <c r="AH5577" s="9"/>
      <c r="AI5577" s="13"/>
      <c r="AJ5577" s="8"/>
      <c r="AK5577" s="8"/>
      <c r="AL5577" s="8"/>
      <c r="AM5577" s="3"/>
    </row>
    <row r="5578" spans="1:39" s="10" customFormat="1" ht="18.95" customHeight="1" x14ac:dyDescent="0.25">
      <c r="A5578" s="8"/>
      <c r="B5578" s="8"/>
      <c r="C5578" s="8"/>
      <c r="D5578" s="9"/>
      <c r="E5578" s="8"/>
      <c r="F5578" s="8"/>
      <c r="G5578" s="9"/>
      <c r="H5578" s="8"/>
      <c r="I5578" s="8"/>
      <c r="J5578" s="9"/>
      <c r="K5578" s="8"/>
      <c r="L5578" s="8"/>
      <c r="M5578" s="9"/>
      <c r="N5578" s="8"/>
      <c r="O5578" s="8"/>
      <c r="P5578" s="9"/>
      <c r="Q5578" s="8"/>
      <c r="R5578" s="8"/>
      <c r="S5578" s="9"/>
      <c r="T5578" s="8"/>
      <c r="U5578" s="8"/>
      <c r="V5578" s="9"/>
      <c r="W5578" s="8"/>
      <c r="X5578" s="8"/>
      <c r="Y5578" s="9"/>
      <c r="Z5578" s="8"/>
      <c r="AA5578" s="8"/>
      <c r="AB5578" s="9"/>
      <c r="AC5578" s="8"/>
      <c r="AD5578" s="8"/>
      <c r="AE5578" s="9"/>
      <c r="AF5578" s="8"/>
      <c r="AG5578" s="8"/>
      <c r="AH5578" s="9"/>
      <c r="AI5578" s="13"/>
      <c r="AJ5578" s="8"/>
      <c r="AK5578" s="8"/>
      <c r="AL5578" s="8"/>
      <c r="AM5578" s="3"/>
    </row>
    <row r="5579" spans="1:39" s="10" customFormat="1" ht="18.95" customHeight="1" x14ac:dyDescent="0.25">
      <c r="A5579" s="8"/>
      <c r="B5579" s="8"/>
      <c r="C5579" s="8"/>
      <c r="D5579" s="9"/>
      <c r="E5579" s="8"/>
      <c r="F5579" s="8"/>
      <c r="G5579" s="9"/>
      <c r="H5579" s="8"/>
      <c r="I5579" s="8"/>
      <c r="J5579" s="9"/>
      <c r="K5579" s="8"/>
      <c r="L5579" s="8"/>
      <c r="M5579" s="9"/>
      <c r="N5579" s="8"/>
      <c r="O5579" s="8"/>
      <c r="P5579" s="9"/>
      <c r="Q5579" s="8"/>
      <c r="R5579" s="8"/>
      <c r="S5579" s="9"/>
      <c r="T5579" s="8"/>
      <c r="U5579" s="8"/>
      <c r="V5579" s="9"/>
      <c r="W5579" s="8"/>
      <c r="X5579" s="8"/>
      <c r="Y5579" s="9"/>
      <c r="Z5579" s="8"/>
      <c r="AA5579" s="8"/>
      <c r="AB5579" s="9"/>
      <c r="AC5579" s="8"/>
      <c r="AD5579" s="8"/>
      <c r="AE5579" s="9"/>
      <c r="AF5579" s="8"/>
      <c r="AG5579" s="8"/>
      <c r="AH5579" s="9"/>
      <c r="AI5579" s="13"/>
      <c r="AJ5579" s="8"/>
      <c r="AK5579" s="8"/>
      <c r="AL5579" s="8"/>
      <c r="AM5579" s="3"/>
    </row>
    <row r="5580" spans="1:39" s="10" customFormat="1" ht="18.95" customHeight="1" x14ac:dyDescent="0.25">
      <c r="A5580" s="8"/>
      <c r="B5580" s="8"/>
      <c r="C5580" s="8"/>
      <c r="D5580" s="9"/>
      <c r="E5580" s="8"/>
      <c r="F5580" s="8"/>
      <c r="G5580" s="9"/>
      <c r="H5580" s="8"/>
      <c r="I5580" s="8"/>
      <c r="J5580" s="9"/>
      <c r="K5580" s="8"/>
      <c r="L5580" s="8"/>
      <c r="M5580" s="9"/>
      <c r="N5580" s="8"/>
      <c r="O5580" s="8"/>
      <c r="P5580" s="9"/>
      <c r="Q5580" s="8"/>
      <c r="R5580" s="8"/>
      <c r="S5580" s="9"/>
      <c r="T5580" s="8"/>
      <c r="U5580" s="8"/>
      <c r="V5580" s="9"/>
      <c r="W5580" s="8"/>
      <c r="X5580" s="8"/>
      <c r="Y5580" s="9"/>
      <c r="Z5580" s="8"/>
      <c r="AA5580" s="8"/>
      <c r="AB5580" s="9"/>
      <c r="AC5580" s="8"/>
      <c r="AD5580" s="8"/>
      <c r="AE5580" s="9"/>
      <c r="AF5580" s="8"/>
      <c r="AG5580" s="8"/>
      <c r="AH5580" s="9"/>
      <c r="AI5580" s="13"/>
      <c r="AJ5580" s="8"/>
      <c r="AK5580" s="8"/>
      <c r="AL5580" s="8"/>
      <c r="AM5580" s="3"/>
    </row>
    <row r="5581" spans="1:39" s="10" customFormat="1" ht="18.95" customHeight="1" x14ac:dyDescent="0.25">
      <c r="A5581" s="8"/>
      <c r="B5581" s="8"/>
      <c r="C5581" s="8"/>
      <c r="D5581" s="9"/>
      <c r="E5581" s="8"/>
      <c r="F5581" s="8"/>
      <c r="G5581" s="9"/>
      <c r="H5581" s="8"/>
      <c r="I5581" s="8"/>
      <c r="J5581" s="9"/>
      <c r="K5581" s="8"/>
      <c r="L5581" s="8"/>
      <c r="M5581" s="9"/>
      <c r="N5581" s="8"/>
      <c r="O5581" s="8"/>
      <c r="P5581" s="9"/>
      <c r="Q5581" s="8"/>
      <c r="R5581" s="8"/>
      <c r="S5581" s="9"/>
      <c r="T5581" s="8"/>
      <c r="U5581" s="8"/>
      <c r="V5581" s="9"/>
      <c r="W5581" s="8"/>
      <c r="X5581" s="8"/>
      <c r="Y5581" s="9"/>
      <c r="Z5581" s="8"/>
      <c r="AA5581" s="8"/>
      <c r="AB5581" s="9"/>
      <c r="AC5581" s="8"/>
      <c r="AD5581" s="8"/>
      <c r="AE5581" s="9"/>
      <c r="AF5581" s="8"/>
      <c r="AG5581" s="8"/>
      <c r="AH5581" s="9"/>
      <c r="AI5581" s="13"/>
      <c r="AJ5581" s="8"/>
      <c r="AK5581" s="8"/>
      <c r="AL5581" s="8"/>
      <c r="AM5581" s="3"/>
    </row>
    <row r="5582" spans="1:39" s="10" customFormat="1" ht="18.95" customHeight="1" x14ac:dyDescent="0.25">
      <c r="A5582" s="8"/>
      <c r="B5582" s="8"/>
      <c r="C5582" s="8"/>
      <c r="D5582" s="9"/>
      <c r="E5582" s="8"/>
      <c r="F5582" s="8"/>
      <c r="G5582" s="9"/>
      <c r="H5582" s="8"/>
      <c r="I5582" s="8"/>
      <c r="J5582" s="9"/>
      <c r="K5582" s="8"/>
      <c r="L5582" s="8"/>
      <c r="M5582" s="9"/>
      <c r="N5582" s="8"/>
      <c r="O5582" s="8"/>
      <c r="P5582" s="9"/>
      <c r="Q5582" s="8"/>
      <c r="R5582" s="8"/>
      <c r="S5582" s="9"/>
      <c r="T5582" s="8"/>
      <c r="U5582" s="8"/>
      <c r="V5582" s="9"/>
      <c r="W5582" s="8"/>
      <c r="X5582" s="8"/>
      <c r="Y5582" s="9"/>
      <c r="Z5582" s="8"/>
      <c r="AA5582" s="8"/>
      <c r="AB5582" s="9"/>
      <c r="AC5582" s="8"/>
      <c r="AD5582" s="8"/>
      <c r="AE5582" s="9"/>
      <c r="AF5582" s="8"/>
      <c r="AG5582" s="8"/>
      <c r="AH5582" s="9"/>
      <c r="AI5582" s="13"/>
      <c r="AJ5582" s="8"/>
      <c r="AK5582" s="8"/>
      <c r="AL5582" s="8"/>
      <c r="AM5582" s="3"/>
    </row>
    <row r="5583" spans="1:39" s="10" customFormat="1" ht="18.95" customHeight="1" x14ac:dyDescent="0.25">
      <c r="A5583" s="8"/>
      <c r="B5583" s="8"/>
      <c r="C5583" s="8"/>
      <c r="D5583" s="9"/>
      <c r="E5583" s="8"/>
      <c r="F5583" s="8"/>
      <c r="G5583" s="9"/>
      <c r="H5583" s="8"/>
      <c r="I5583" s="8"/>
      <c r="J5583" s="9"/>
      <c r="K5583" s="8"/>
      <c r="L5583" s="8"/>
      <c r="M5583" s="9"/>
      <c r="N5583" s="8"/>
      <c r="O5583" s="8"/>
      <c r="P5583" s="9"/>
      <c r="Q5583" s="8"/>
      <c r="R5583" s="8"/>
      <c r="S5583" s="9"/>
      <c r="T5583" s="8"/>
      <c r="U5583" s="8"/>
      <c r="V5583" s="9"/>
      <c r="W5583" s="8"/>
      <c r="X5583" s="8"/>
      <c r="Y5583" s="9"/>
      <c r="Z5583" s="8"/>
      <c r="AA5583" s="8"/>
      <c r="AB5583" s="9"/>
      <c r="AC5583" s="8"/>
      <c r="AD5583" s="8"/>
      <c r="AE5583" s="9"/>
      <c r="AF5583" s="8"/>
      <c r="AG5583" s="8"/>
      <c r="AH5583" s="9"/>
      <c r="AI5583" s="13"/>
      <c r="AJ5583" s="8"/>
      <c r="AK5583" s="8"/>
      <c r="AL5583" s="8"/>
      <c r="AM5583" s="3"/>
    </row>
    <row r="5584" spans="1:39" s="10" customFormat="1" ht="18.95" customHeight="1" x14ac:dyDescent="0.25">
      <c r="A5584" s="8"/>
      <c r="B5584" s="8"/>
      <c r="C5584" s="8"/>
      <c r="D5584" s="9"/>
      <c r="E5584" s="8"/>
      <c r="F5584" s="8"/>
      <c r="G5584" s="9"/>
      <c r="H5584" s="8"/>
      <c r="I5584" s="8"/>
      <c r="J5584" s="9"/>
      <c r="K5584" s="8"/>
      <c r="L5584" s="8"/>
      <c r="M5584" s="9"/>
      <c r="N5584" s="8"/>
      <c r="O5584" s="8"/>
      <c r="P5584" s="9"/>
      <c r="Q5584" s="8"/>
      <c r="R5584" s="8"/>
      <c r="S5584" s="9"/>
      <c r="T5584" s="8"/>
      <c r="U5584" s="8"/>
      <c r="V5584" s="9"/>
      <c r="W5584" s="8"/>
      <c r="X5584" s="8"/>
      <c r="Y5584" s="9"/>
      <c r="Z5584" s="8"/>
      <c r="AA5584" s="8"/>
      <c r="AB5584" s="9"/>
      <c r="AC5584" s="8"/>
      <c r="AD5584" s="8"/>
      <c r="AE5584" s="9"/>
      <c r="AF5584" s="8"/>
      <c r="AG5584" s="8"/>
      <c r="AH5584" s="9"/>
      <c r="AI5584" s="13"/>
      <c r="AJ5584" s="8"/>
      <c r="AK5584" s="8"/>
      <c r="AL5584" s="8"/>
      <c r="AM5584" s="3"/>
    </row>
    <row r="5585" spans="1:39" s="10" customFormat="1" ht="18.95" customHeight="1" x14ac:dyDescent="0.25">
      <c r="A5585" s="8"/>
      <c r="B5585" s="8"/>
      <c r="C5585" s="8"/>
      <c r="D5585" s="9"/>
      <c r="E5585" s="8"/>
      <c r="F5585" s="8"/>
      <c r="G5585" s="9"/>
      <c r="H5585" s="8"/>
      <c r="I5585" s="8"/>
      <c r="J5585" s="9"/>
      <c r="K5585" s="8"/>
      <c r="L5585" s="8"/>
      <c r="M5585" s="9"/>
      <c r="N5585" s="8"/>
      <c r="O5585" s="8"/>
      <c r="P5585" s="9"/>
      <c r="Q5585" s="8"/>
      <c r="R5585" s="8"/>
      <c r="S5585" s="9"/>
      <c r="T5585" s="8"/>
      <c r="U5585" s="8"/>
      <c r="V5585" s="9"/>
      <c r="W5585" s="8"/>
      <c r="X5585" s="8"/>
      <c r="Y5585" s="9"/>
      <c r="Z5585" s="8"/>
      <c r="AA5585" s="8"/>
      <c r="AB5585" s="9"/>
      <c r="AC5585" s="8"/>
      <c r="AD5585" s="8"/>
      <c r="AE5585" s="9"/>
      <c r="AF5585" s="8"/>
      <c r="AG5585" s="8"/>
      <c r="AH5585" s="9"/>
      <c r="AI5585" s="13"/>
      <c r="AJ5585" s="8"/>
      <c r="AK5585" s="8"/>
      <c r="AL5585" s="8"/>
      <c r="AM5585" s="3"/>
    </row>
    <row r="5586" spans="1:39" s="10" customFormat="1" ht="18.95" customHeight="1" x14ac:dyDescent="0.25">
      <c r="A5586" s="8"/>
      <c r="B5586" s="8"/>
      <c r="C5586" s="8"/>
      <c r="D5586" s="9"/>
      <c r="E5586" s="8"/>
      <c r="F5586" s="8"/>
      <c r="G5586" s="9"/>
      <c r="H5586" s="8"/>
      <c r="I5586" s="8"/>
      <c r="J5586" s="9"/>
      <c r="K5586" s="8"/>
      <c r="L5586" s="8"/>
      <c r="M5586" s="9"/>
      <c r="N5586" s="8"/>
      <c r="O5586" s="8"/>
      <c r="P5586" s="9"/>
      <c r="Q5586" s="8"/>
      <c r="R5586" s="8"/>
      <c r="S5586" s="9"/>
      <c r="T5586" s="8"/>
      <c r="U5586" s="8"/>
      <c r="V5586" s="9"/>
      <c r="W5586" s="8"/>
      <c r="X5586" s="8"/>
      <c r="Y5586" s="9"/>
      <c r="Z5586" s="8"/>
      <c r="AA5586" s="8"/>
      <c r="AB5586" s="9"/>
      <c r="AC5586" s="8"/>
      <c r="AD5586" s="8"/>
      <c r="AE5586" s="9"/>
      <c r="AF5586" s="8"/>
      <c r="AG5586" s="8"/>
      <c r="AH5586" s="9"/>
      <c r="AI5586" s="13"/>
      <c r="AJ5586" s="8"/>
      <c r="AK5586" s="8"/>
      <c r="AL5586" s="8"/>
      <c r="AM5586" s="3"/>
    </row>
    <row r="5587" spans="1:39" s="10" customFormat="1" ht="18.95" customHeight="1" x14ac:dyDescent="0.25">
      <c r="A5587" s="8"/>
      <c r="B5587" s="8"/>
      <c r="C5587" s="8"/>
      <c r="D5587" s="9"/>
      <c r="E5587" s="8"/>
      <c r="F5587" s="8"/>
      <c r="G5587" s="9"/>
      <c r="H5587" s="8"/>
      <c r="I5587" s="8"/>
      <c r="J5587" s="9"/>
      <c r="K5587" s="8"/>
      <c r="L5587" s="8"/>
      <c r="M5587" s="9"/>
      <c r="N5587" s="8"/>
      <c r="O5587" s="8"/>
      <c r="P5587" s="9"/>
      <c r="Q5587" s="8"/>
      <c r="R5587" s="8"/>
      <c r="S5587" s="9"/>
      <c r="T5587" s="8"/>
      <c r="U5587" s="8"/>
      <c r="V5587" s="9"/>
      <c r="W5587" s="8"/>
      <c r="X5587" s="8"/>
      <c r="Y5587" s="9"/>
      <c r="Z5587" s="8"/>
      <c r="AA5587" s="8"/>
      <c r="AB5587" s="9"/>
      <c r="AC5587" s="8"/>
      <c r="AD5587" s="8"/>
      <c r="AE5587" s="9"/>
      <c r="AF5587" s="8"/>
      <c r="AG5587" s="8"/>
      <c r="AH5587" s="9"/>
      <c r="AI5587" s="13"/>
      <c r="AJ5587" s="8"/>
      <c r="AK5587" s="8"/>
      <c r="AL5587" s="8"/>
      <c r="AM5587" s="3"/>
    </row>
    <row r="5588" spans="1:39" s="10" customFormat="1" ht="18.95" customHeight="1" x14ac:dyDescent="0.25">
      <c r="A5588" s="8"/>
      <c r="B5588" s="8"/>
      <c r="C5588" s="8"/>
      <c r="D5588" s="9"/>
      <c r="E5588" s="8"/>
      <c r="F5588" s="8"/>
      <c r="G5588" s="9"/>
      <c r="H5588" s="8"/>
      <c r="I5588" s="8"/>
      <c r="J5588" s="9"/>
      <c r="K5588" s="8"/>
      <c r="L5588" s="8"/>
      <c r="M5588" s="9"/>
      <c r="N5588" s="8"/>
      <c r="O5588" s="8"/>
      <c r="P5588" s="9"/>
      <c r="Q5588" s="8"/>
      <c r="R5588" s="8"/>
      <c r="S5588" s="9"/>
      <c r="T5588" s="8"/>
      <c r="U5588" s="8"/>
      <c r="V5588" s="9"/>
      <c r="W5588" s="8"/>
      <c r="X5588" s="8"/>
      <c r="Y5588" s="9"/>
      <c r="Z5588" s="8"/>
      <c r="AA5588" s="8"/>
      <c r="AB5588" s="9"/>
      <c r="AC5588" s="8"/>
      <c r="AD5588" s="8"/>
      <c r="AE5588" s="9"/>
      <c r="AF5588" s="8"/>
      <c r="AG5588" s="8"/>
      <c r="AH5588" s="9"/>
      <c r="AI5588" s="13"/>
      <c r="AJ5588" s="8"/>
      <c r="AK5588" s="8"/>
      <c r="AL5588" s="8"/>
      <c r="AM5588" s="3"/>
    </row>
    <row r="5589" spans="1:39" s="10" customFormat="1" ht="18.95" customHeight="1" x14ac:dyDescent="0.25">
      <c r="A5589" s="8"/>
      <c r="B5589" s="8"/>
      <c r="C5589" s="8"/>
      <c r="D5589" s="9"/>
      <c r="E5589" s="8"/>
      <c r="F5589" s="8"/>
      <c r="G5589" s="9"/>
      <c r="H5589" s="8"/>
      <c r="I5589" s="8"/>
      <c r="J5589" s="9"/>
      <c r="K5589" s="8"/>
      <c r="L5589" s="8"/>
      <c r="M5589" s="9"/>
      <c r="N5589" s="8"/>
      <c r="O5589" s="8"/>
      <c r="P5589" s="9"/>
      <c r="Q5589" s="8"/>
      <c r="R5589" s="8"/>
      <c r="S5589" s="9"/>
      <c r="T5589" s="8"/>
      <c r="U5589" s="8"/>
      <c r="V5589" s="9"/>
      <c r="W5589" s="8"/>
      <c r="X5589" s="8"/>
      <c r="Y5589" s="9"/>
      <c r="Z5589" s="8"/>
      <c r="AA5589" s="8"/>
      <c r="AB5589" s="9"/>
      <c r="AC5589" s="8"/>
      <c r="AD5589" s="8"/>
      <c r="AE5589" s="9"/>
      <c r="AF5589" s="8"/>
      <c r="AG5589" s="8"/>
      <c r="AH5589" s="9"/>
      <c r="AI5589" s="13"/>
      <c r="AJ5589" s="8"/>
      <c r="AK5589" s="8"/>
      <c r="AL5589" s="8"/>
      <c r="AM5589" s="3"/>
    </row>
    <row r="5590" spans="1:39" s="10" customFormat="1" ht="18.95" customHeight="1" x14ac:dyDescent="0.25">
      <c r="A5590" s="8"/>
      <c r="B5590" s="8"/>
      <c r="C5590" s="8"/>
      <c r="D5590" s="9"/>
      <c r="E5590" s="8"/>
      <c r="F5590" s="8"/>
      <c r="G5590" s="9"/>
      <c r="H5590" s="8"/>
      <c r="I5590" s="8"/>
      <c r="J5590" s="9"/>
      <c r="K5590" s="8"/>
      <c r="L5590" s="8"/>
      <c r="M5590" s="9"/>
      <c r="N5590" s="8"/>
      <c r="O5590" s="8"/>
      <c r="P5590" s="9"/>
      <c r="Q5590" s="8"/>
      <c r="R5590" s="8"/>
      <c r="S5590" s="9"/>
      <c r="T5590" s="8"/>
      <c r="U5590" s="8"/>
      <c r="V5590" s="9"/>
      <c r="W5590" s="8"/>
      <c r="X5590" s="8"/>
      <c r="Y5590" s="9"/>
      <c r="Z5590" s="8"/>
      <c r="AA5590" s="8"/>
      <c r="AB5590" s="9"/>
      <c r="AC5590" s="8"/>
      <c r="AD5590" s="8"/>
      <c r="AE5590" s="9"/>
      <c r="AF5590" s="8"/>
      <c r="AG5590" s="8"/>
      <c r="AH5590" s="9"/>
      <c r="AI5590" s="13"/>
      <c r="AJ5590" s="8"/>
      <c r="AK5590" s="8"/>
      <c r="AL5590" s="8"/>
      <c r="AM5590" s="3"/>
    </row>
    <row r="5591" spans="1:39" s="10" customFormat="1" ht="18.95" customHeight="1" x14ac:dyDescent="0.25">
      <c r="A5591" s="8"/>
      <c r="B5591" s="8"/>
      <c r="C5591" s="8"/>
      <c r="D5591" s="9"/>
      <c r="E5591" s="8"/>
      <c r="F5591" s="8"/>
      <c r="G5591" s="9"/>
      <c r="H5591" s="8"/>
      <c r="I5591" s="8"/>
      <c r="J5591" s="9"/>
      <c r="K5591" s="8"/>
      <c r="L5591" s="8"/>
      <c r="M5591" s="9"/>
      <c r="N5591" s="8"/>
      <c r="O5591" s="8"/>
      <c r="P5591" s="9"/>
      <c r="Q5591" s="8"/>
      <c r="R5591" s="8"/>
      <c r="S5591" s="9"/>
      <c r="T5591" s="8"/>
      <c r="U5591" s="8"/>
      <c r="V5591" s="9"/>
      <c r="W5591" s="8"/>
      <c r="X5591" s="8"/>
      <c r="Y5591" s="9"/>
      <c r="Z5591" s="8"/>
      <c r="AA5591" s="8"/>
      <c r="AB5591" s="9"/>
      <c r="AC5591" s="8"/>
      <c r="AD5591" s="8"/>
      <c r="AE5591" s="9"/>
      <c r="AF5591" s="8"/>
      <c r="AG5591" s="8"/>
      <c r="AH5591" s="9"/>
      <c r="AI5591" s="13"/>
      <c r="AJ5591" s="8"/>
      <c r="AK5591" s="8"/>
      <c r="AL5591" s="8"/>
      <c r="AM5591" s="3"/>
    </row>
    <row r="5592" spans="1:39" s="10" customFormat="1" ht="18.95" customHeight="1" x14ac:dyDescent="0.25">
      <c r="A5592" s="8"/>
      <c r="B5592" s="8"/>
      <c r="C5592" s="8"/>
      <c r="D5592" s="9"/>
      <c r="E5592" s="8"/>
      <c r="F5592" s="8"/>
      <c r="G5592" s="9"/>
      <c r="H5592" s="8"/>
      <c r="I5592" s="8"/>
      <c r="J5592" s="9"/>
      <c r="K5592" s="8"/>
      <c r="L5592" s="8"/>
      <c r="M5592" s="9"/>
      <c r="N5592" s="8"/>
      <c r="O5592" s="8"/>
      <c r="P5592" s="9"/>
      <c r="Q5592" s="8"/>
      <c r="R5592" s="8"/>
      <c r="S5592" s="9"/>
      <c r="T5592" s="8"/>
      <c r="U5592" s="8"/>
      <c r="V5592" s="9"/>
      <c r="W5592" s="8"/>
      <c r="X5592" s="8"/>
      <c r="Y5592" s="9"/>
      <c r="Z5592" s="8"/>
      <c r="AA5592" s="8"/>
      <c r="AB5592" s="9"/>
      <c r="AC5592" s="8"/>
      <c r="AD5592" s="8"/>
      <c r="AE5592" s="9"/>
      <c r="AF5592" s="8"/>
      <c r="AG5592" s="8"/>
      <c r="AH5592" s="9"/>
      <c r="AI5592" s="13"/>
      <c r="AJ5592" s="8"/>
      <c r="AK5592" s="8"/>
      <c r="AL5592" s="8"/>
      <c r="AM5592" s="3"/>
    </row>
    <row r="5593" spans="1:39" s="10" customFormat="1" ht="18.95" customHeight="1" x14ac:dyDescent="0.25">
      <c r="A5593" s="8"/>
      <c r="B5593" s="8"/>
      <c r="C5593" s="8"/>
      <c r="D5593" s="9"/>
      <c r="E5593" s="8"/>
      <c r="F5593" s="8"/>
      <c r="G5593" s="9"/>
      <c r="H5593" s="8"/>
      <c r="I5593" s="8"/>
      <c r="J5593" s="9"/>
      <c r="K5593" s="8"/>
      <c r="L5593" s="8"/>
      <c r="M5593" s="9"/>
      <c r="N5593" s="8"/>
      <c r="O5593" s="8"/>
      <c r="P5593" s="9"/>
      <c r="Q5593" s="8"/>
      <c r="R5593" s="8"/>
      <c r="S5593" s="9"/>
      <c r="T5593" s="8"/>
      <c r="U5593" s="8"/>
      <c r="V5593" s="9"/>
      <c r="W5593" s="8"/>
      <c r="X5593" s="8"/>
      <c r="Y5593" s="9"/>
      <c r="Z5593" s="8"/>
      <c r="AA5593" s="8"/>
      <c r="AB5593" s="9"/>
      <c r="AC5593" s="8"/>
      <c r="AD5593" s="8"/>
      <c r="AE5593" s="9"/>
      <c r="AF5593" s="8"/>
      <c r="AG5593" s="8"/>
      <c r="AH5593" s="9"/>
      <c r="AI5593" s="13"/>
      <c r="AJ5593" s="8"/>
      <c r="AK5593" s="8"/>
      <c r="AL5593" s="8"/>
      <c r="AM5593" s="3"/>
    </row>
    <row r="5594" spans="1:39" s="10" customFormat="1" ht="18.95" customHeight="1" x14ac:dyDescent="0.25">
      <c r="A5594" s="8"/>
      <c r="B5594" s="8"/>
      <c r="C5594" s="8"/>
      <c r="D5594" s="9"/>
      <c r="E5594" s="8"/>
      <c r="F5594" s="8"/>
      <c r="G5594" s="9"/>
      <c r="H5594" s="8"/>
      <c r="I5594" s="8"/>
      <c r="J5594" s="9"/>
      <c r="K5594" s="8"/>
      <c r="L5594" s="8"/>
      <c r="M5594" s="9"/>
      <c r="N5594" s="8"/>
      <c r="O5594" s="8"/>
      <c r="P5594" s="9"/>
      <c r="Q5594" s="8"/>
      <c r="R5594" s="8"/>
      <c r="S5594" s="9"/>
      <c r="T5594" s="8"/>
      <c r="U5594" s="8"/>
      <c r="V5594" s="9"/>
      <c r="W5594" s="8"/>
      <c r="X5594" s="8"/>
      <c r="Y5594" s="9"/>
      <c r="Z5594" s="8"/>
      <c r="AA5594" s="8"/>
      <c r="AB5594" s="9"/>
      <c r="AC5594" s="8"/>
      <c r="AD5594" s="8"/>
      <c r="AE5594" s="9"/>
      <c r="AF5594" s="8"/>
      <c r="AG5594" s="8"/>
      <c r="AH5594" s="9"/>
      <c r="AI5594" s="13"/>
      <c r="AJ5594" s="8"/>
      <c r="AK5594" s="8"/>
      <c r="AL5594" s="8"/>
      <c r="AM5594" s="3"/>
    </row>
    <row r="5595" spans="1:39" s="10" customFormat="1" ht="18.95" customHeight="1" x14ac:dyDescent="0.25">
      <c r="A5595" s="8"/>
      <c r="B5595" s="8"/>
      <c r="C5595" s="8"/>
      <c r="D5595" s="9"/>
      <c r="E5595" s="8"/>
      <c r="F5595" s="8"/>
      <c r="G5595" s="9"/>
      <c r="H5595" s="8"/>
      <c r="I5595" s="8"/>
      <c r="J5595" s="9"/>
      <c r="K5595" s="8"/>
      <c r="L5595" s="8"/>
      <c r="M5595" s="9"/>
      <c r="N5595" s="8"/>
      <c r="O5595" s="8"/>
      <c r="P5595" s="9"/>
      <c r="Q5595" s="8"/>
      <c r="R5595" s="8"/>
      <c r="S5595" s="9"/>
      <c r="T5595" s="8"/>
      <c r="U5595" s="8"/>
      <c r="V5595" s="9"/>
      <c r="W5595" s="8"/>
      <c r="X5595" s="8"/>
      <c r="Y5595" s="9"/>
      <c r="Z5595" s="8"/>
      <c r="AA5595" s="8"/>
      <c r="AB5595" s="9"/>
      <c r="AC5595" s="8"/>
      <c r="AD5595" s="8"/>
      <c r="AE5595" s="9"/>
      <c r="AF5595" s="8"/>
      <c r="AG5595" s="8"/>
      <c r="AH5595" s="9"/>
      <c r="AI5595" s="13"/>
      <c r="AJ5595" s="8"/>
      <c r="AK5595" s="8"/>
      <c r="AL5595" s="8"/>
      <c r="AM5595" s="3"/>
    </row>
    <row r="5596" spans="1:39" s="10" customFormat="1" ht="18.95" customHeight="1" x14ac:dyDescent="0.25">
      <c r="A5596" s="8"/>
      <c r="B5596" s="8"/>
      <c r="C5596" s="8"/>
      <c r="D5596" s="9"/>
      <c r="E5596" s="8"/>
      <c r="F5596" s="8"/>
      <c r="G5596" s="9"/>
      <c r="H5596" s="8"/>
      <c r="I5596" s="8"/>
      <c r="J5596" s="9"/>
      <c r="K5596" s="8"/>
      <c r="L5596" s="8"/>
      <c r="M5596" s="9"/>
      <c r="N5596" s="8"/>
      <c r="O5596" s="8"/>
      <c r="P5596" s="9"/>
      <c r="Q5596" s="8"/>
      <c r="R5596" s="8"/>
      <c r="S5596" s="9"/>
      <c r="T5596" s="8"/>
      <c r="U5596" s="8"/>
      <c r="V5596" s="9"/>
      <c r="W5596" s="8"/>
      <c r="X5596" s="8"/>
      <c r="Y5596" s="9"/>
      <c r="Z5596" s="8"/>
      <c r="AA5596" s="8"/>
      <c r="AB5596" s="9"/>
      <c r="AC5596" s="8"/>
      <c r="AD5596" s="8"/>
      <c r="AE5596" s="9"/>
      <c r="AF5596" s="8"/>
      <c r="AG5596" s="8"/>
      <c r="AH5596" s="9"/>
      <c r="AI5596" s="13"/>
      <c r="AJ5596" s="8"/>
      <c r="AK5596" s="8"/>
      <c r="AL5596" s="8"/>
      <c r="AM5596" s="3"/>
    </row>
    <row r="5597" spans="1:39" s="10" customFormat="1" ht="18.95" customHeight="1" x14ac:dyDescent="0.25">
      <c r="A5597" s="8"/>
      <c r="B5597" s="8"/>
      <c r="C5597" s="8"/>
      <c r="D5597" s="9"/>
      <c r="E5597" s="8"/>
      <c r="F5597" s="8"/>
      <c r="G5597" s="9"/>
      <c r="H5597" s="8"/>
      <c r="I5597" s="8"/>
      <c r="J5597" s="9"/>
      <c r="K5597" s="8"/>
      <c r="L5597" s="8"/>
      <c r="M5597" s="9"/>
      <c r="N5597" s="8"/>
      <c r="O5597" s="8"/>
      <c r="P5597" s="9"/>
      <c r="Q5597" s="8"/>
      <c r="R5597" s="8"/>
      <c r="S5597" s="9"/>
      <c r="T5597" s="8"/>
      <c r="U5597" s="8"/>
      <c r="V5597" s="9"/>
      <c r="W5597" s="8"/>
      <c r="X5597" s="8"/>
      <c r="Y5597" s="9"/>
      <c r="Z5597" s="8"/>
      <c r="AA5597" s="8"/>
      <c r="AB5597" s="9"/>
      <c r="AC5597" s="8"/>
      <c r="AD5597" s="8"/>
      <c r="AE5597" s="9"/>
      <c r="AF5597" s="8"/>
      <c r="AG5597" s="8"/>
      <c r="AH5597" s="9"/>
      <c r="AI5597" s="13"/>
      <c r="AJ5597" s="8"/>
      <c r="AK5597" s="8"/>
      <c r="AL5597" s="8"/>
      <c r="AM5597" s="3"/>
    </row>
    <row r="5598" spans="1:39" s="10" customFormat="1" ht="18.95" customHeight="1" x14ac:dyDescent="0.25">
      <c r="A5598" s="8"/>
      <c r="B5598" s="8"/>
      <c r="C5598" s="8"/>
      <c r="D5598" s="9"/>
      <c r="E5598" s="8"/>
      <c r="F5598" s="8"/>
      <c r="G5598" s="9"/>
      <c r="H5598" s="8"/>
      <c r="I5598" s="8"/>
      <c r="J5598" s="9"/>
      <c r="K5598" s="8"/>
      <c r="L5598" s="8"/>
      <c r="M5598" s="9"/>
      <c r="N5598" s="8"/>
      <c r="O5598" s="8"/>
      <c r="P5598" s="9"/>
      <c r="Q5598" s="8"/>
      <c r="R5598" s="8"/>
      <c r="S5598" s="9"/>
      <c r="T5598" s="8"/>
      <c r="U5598" s="8"/>
      <c r="V5598" s="9"/>
      <c r="W5598" s="8"/>
      <c r="X5598" s="8"/>
      <c r="Y5598" s="9"/>
      <c r="Z5598" s="8"/>
      <c r="AA5598" s="8"/>
      <c r="AB5598" s="9"/>
      <c r="AC5598" s="8"/>
      <c r="AD5598" s="8"/>
      <c r="AE5598" s="9"/>
      <c r="AF5598" s="8"/>
      <c r="AG5598" s="8"/>
      <c r="AH5598" s="9"/>
      <c r="AI5598" s="13"/>
      <c r="AJ5598" s="8"/>
      <c r="AK5598" s="8"/>
      <c r="AL5598" s="8"/>
      <c r="AM5598" s="3"/>
    </row>
    <row r="5599" spans="1:39" s="10" customFormat="1" ht="18.95" customHeight="1" x14ac:dyDescent="0.25">
      <c r="A5599" s="8"/>
      <c r="B5599" s="8"/>
      <c r="C5599" s="8"/>
      <c r="D5599" s="9"/>
      <c r="E5599" s="8"/>
      <c r="F5599" s="8"/>
      <c r="G5599" s="9"/>
      <c r="H5599" s="8"/>
      <c r="I5599" s="8"/>
      <c r="J5599" s="9"/>
      <c r="K5599" s="8"/>
      <c r="L5599" s="8"/>
      <c r="M5599" s="9"/>
      <c r="N5599" s="8"/>
      <c r="O5599" s="8"/>
      <c r="P5599" s="9"/>
      <c r="Q5599" s="8"/>
      <c r="R5599" s="8"/>
      <c r="S5599" s="9"/>
      <c r="T5599" s="8"/>
      <c r="U5599" s="8"/>
      <c r="V5599" s="9"/>
      <c r="W5599" s="8"/>
      <c r="X5599" s="8"/>
      <c r="Y5599" s="9"/>
      <c r="Z5599" s="8"/>
      <c r="AA5599" s="8"/>
      <c r="AB5599" s="9"/>
      <c r="AC5599" s="8"/>
      <c r="AD5599" s="8"/>
      <c r="AE5599" s="9"/>
      <c r="AF5599" s="8"/>
      <c r="AG5599" s="8"/>
      <c r="AH5599" s="9"/>
      <c r="AI5599" s="13"/>
      <c r="AJ5599" s="8"/>
      <c r="AK5599" s="8"/>
      <c r="AL5599" s="8"/>
      <c r="AM5599" s="3"/>
    </row>
    <row r="5600" spans="1:39" s="10" customFormat="1" ht="18.95" customHeight="1" x14ac:dyDescent="0.25">
      <c r="A5600" s="8"/>
      <c r="B5600" s="8"/>
      <c r="C5600" s="8"/>
      <c r="D5600" s="9"/>
      <c r="E5600" s="8"/>
      <c r="F5600" s="8"/>
      <c r="G5600" s="9"/>
      <c r="H5600" s="8"/>
      <c r="I5600" s="8"/>
      <c r="J5600" s="9"/>
      <c r="K5600" s="8"/>
      <c r="L5600" s="8"/>
      <c r="M5600" s="9"/>
      <c r="N5600" s="8"/>
      <c r="O5600" s="8"/>
      <c r="P5600" s="9"/>
      <c r="Q5600" s="8"/>
      <c r="R5600" s="8"/>
      <c r="S5600" s="9"/>
      <c r="T5600" s="8"/>
      <c r="U5600" s="8"/>
      <c r="V5600" s="9"/>
      <c r="W5600" s="8"/>
      <c r="X5600" s="8"/>
      <c r="Y5600" s="9"/>
      <c r="Z5600" s="8"/>
      <c r="AA5600" s="8"/>
      <c r="AB5600" s="9"/>
      <c r="AC5600" s="8"/>
      <c r="AD5600" s="8"/>
      <c r="AE5600" s="9"/>
      <c r="AF5600" s="8"/>
      <c r="AG5600" s="8"/>
      <c r="AH5600" s="9"/>
      <c r="AI5600" s="13"/>
      <c r="AJ5600" s="8"/>
      <c r="AK5600" s="8"/>
      <c r="AL5600" s="8"/>
      <c r="AM5600" s="3"/>
    </row>
    <row r="5601" spans="1:39" s="10" customFormat="1" ht="18.95" customHeight="1" x14ac:dyDescent="0.25">
      <c r="A5601" s="8"/>
      <c r="B5601" s="8"/>
      <c r="C5601" s="8"/>
      <c r="D5601" s="9"/>
      <c r="E5601" s="8"/>
      <c r="F5601" s="8"/>
      <c r="G5601" s="9"/>
      <c r="H5601" s="8"/>
      <c r="I5601" s="8"/>
      <c r="J5601" s="9"/>
      <c r="K5601" s="8"/>
      <c r="L5601" s="8"/>
      <c r="M5601" s="9"/>
      <c r="N5601" s="8"/>
      <c r="O5601" s="8"/>
      <c r="P5601" s="9"/>
      <c r="Q5601" s="8"/>
      <c r="R5601" s="8"/>
      <c r="S5601" s="9"/>
      <c r="T5601" s="8"/>
      <c r="U5601" s="8"/>
      <c r="V5601" s="9"/>
      <c r="W5601" s="8"/>
      <c r="X5601" s="8"/>
      <c r="Y5601" s="9"/>
      <c r="Z5601" s="8"/>
      <c r="AA5601" s="8"/>
      <c r="AB5601" s="9"/>
      <c r="AC5601" s="8"/>
      <c r="AD5601" s="8"/>
      <c r="AE5601" s="9"/>
      <c r="AF5601" s="8"/>
      <c r="AG5601" s="8"/>
      <c r="AH5601" s="9"/>
      <c r="AI5601" s="13"/>
      <c r="AJ5601" s="8"/>
      <c r="AK5601" s="8"/>
      <c r="AL5601" s="8"/>
      <c r="AM5601" s="3"/>
    </row>
    <row r="5602" spans="1:39" s="10" customFormat="1" ht="18.95" customHeight="1" x14ac:dyDescent="0.25">
      <c r="A5602" s="8"/>
      <c r="B5602" s="8"/>
      <c r="C5602" s="8"/>
      <c r="D5602" s="9"/>
      <c r="E5602" s="8"/>
      <c r="F5602" s="8"/>
      <c r="G5602" s="9"/>
      <c r="H5602" s="8"/>
      <c r="I5602" s="8"/>
      <c r="J5602" s="9"/>
      <c r="K5602" s="8"/>
      <c r="L5602" s="8"/>
      <c r="M5602" s="9"/>
      <c r="N5602" s="8"/>
      <c r="O5602" s="8"/>
      <c r="P5602" s="9"/>
      <c r="Q5602" s="8"/>
      <c r="R5602" s="8"/>
      <c r="S5602" s="9"/>
      <c r="T5602" s="8"/>
      <c r="U5602" s="8"/>
      <c r="V5602" s="9"/>
      <c r="W5602" s="8"/>
      <c r="X5602" s="8"/>
      <c r="Y5602" s="9"/>
      <c r="Z5602" s="8"/>
      <c r="AA5602" s="8"/>
      <c r="AB5602" s="9"/>
      <c r="AC5602" s="8"/>
      <c r="AD5602" s="8"/>
      <c r="AE5602" s="9"/>
      <c r="AF5602" s="8"/>
      <c r="AG5602" s="8"/>
      <c r="AH5602" s="9"/>
      <c r="AI5602" s="13"/>
      <c r="AJ5602" s="8"/>
      <c r="AK5602" s="8"/>
      <c r="AL5602" s="8"/>
      <c r="AM5602" s="3"/>
    </row>
    <row r="5603" spans="1:39" s="10" customFormat="1" ht="18.95" customHeight="1" x14ac:dyDescent="0.25">
      <c r="A5603" s="8"/>
      <c r="B5603" s="8"/>
      <c r="C5603" s="8"/>
      <c r="D5603" s="9"/>
      <c r="E5603" s="8"/>
      <c r="F5603" s="8"/>
      <c r="G5603" s="9"/>
      <c r="H5603" s="8"/>
      <c r="I5603" s="8"/>
      <c r="J5603" s="9"/>
      <c r="K5603" s="8"/>
      <c r="L5603" s="8"/>
      <c r="M5603" s="9"/>
      <c r="N5603" s="8"/>
      <c r="O5603" s="8"/>
      <c r="P5603" s="9"/>
      <c r="Q5603" s="8"/>
      <c r="R5603" s="8"/>
      <c r="S5603" s="9"/>
      <c r="T5603" s="8"/>
      <c r="U5603" s="8"/>
      <c r="V5603" s="9"/>
      <c r="W5603" s="8"/>
      <c r="X5603" s="8"/>
      <c r="Y5603" s="9"/>
      <c r="Z5603" s="8"/>
      <c r="AA5603" s="8"/>
      <c r="AB5603" s="9"/>
      <c r="AC5603" s="8"/>
      <c r="AD5603" s="8"/>
      <c r="AE5603" s="9"/>
      <c r="AF5603" s="8"/>
      <c r="AG5603" s="8"/>
      <c r="AH5603" s="9"/>
      <c r="AI5603" s="13"/>
      <c r="AJ5603" s="8"/>
      <c r="AK5603" s="8"/>
      <c r="AL5603" s="8"/>
      <c r="AM5603" s="3"/>
    </row>
    <row r="5604" spans="1:39" s="10" customFormat="1" ht="18.95" customHeight="1" x14ac:dyDescent="0.25">
      <c r="A5604" s="8"/>
      <c r="B5604" s="8"/>
      <c r="C5604" s="8"/>
      <c r="D5604" s="9"/>
      <c r="E5604" s="8"/>
      <c r="F5604" s="8"/>
      <c r="G5604" s="9"/>
      <c r="H5604" s="8"/>
      <c r="I5604" s="8"/>
      <c r="J5604" s="9"/>
      <c r="K5604" s="8"/>
      <c r="L5604" s="8"/>
      <c r="M5604" s="9"/>
      <c r="N5604" s="8"/>
      <c r="O5604" s="8"/>
      <c r="P5604" s="9"/>
      <c r="Q5604" s="8"/>
      <c r="R5604" s="8"/>
      <c r="S5604" s="9"/>
      <c r="T5604" s="8"/>
      <c r="U5604" s="8"/>
      <c r="V5604" s="9"/>
      <c r="W5604" s="8"/>
      <c r="X5604" s="8"/>
      <c r="Y5604" s="9"/>
      <c r="Z5604" s="8"/>
      <c r="AA5604" s="8"/>
      <c r="AB5604" s="9"/>
      <c r="AC5604" s="8"/>
      <c r="AD5604" s="8"/>
      <c r="AE5604" s="9"/>
      <c r="AF5604" s="8"/>
      <c r="AG5604" s="8"/>
      <c r="AH5604" s="9"/>
      <c r="AI5604" s="13"/>
      <c r="AJ5604" s="8"/>
      <c r="AK5604" s="8"/>
      <c r="AL5604" s="8"/>
      <c r="AM5604" s="3"/>
    </row>
    <row r="5605" spans="1:39" s="10" customFormat="1" ht="18.95" customHeight="1" x14ac:dyDescent="0.25">
      <c r="A5605" s="8"/>
      <c r="B5605" s="8"/>
      <c r="C5605" s="8"/>
      <c r="D5605" s="9"/>
      <c r="E5605" s="8"/>
      <c r="F5605" s="8"/>
      <c r="G5605" s="9"/>
      <c r="H5605" s="8"/>
      <c r="I5605" s="8"/>
      <c r="J5605" s="9"/>
      <c r="K5605" s="8"/>
      <c r="L5605" s="8"/>
      <c r="M5605" s="9"/>
      <c r="N5605" s="8"/>
      <c r="O5605" s="8"/>
      <c r="P5605" s="9"/>
      <c r="Q5605" s="8"/>
      <c r="R5605" s="8"/>
      <c r="S5605" s="9"/>
      <c r="T5605" s="8"/>
      <c r="U5605" s="8"/>
      <c r="V5605" s="9"/>
      <c r="W5605" s="8"/>
      <c r="X5605" s="8"/>
      <c r="Y5605" s="9"/>
      <c r="Z5605" s="8"/>
      <c r="AA5605" s="8"/>
      <c r="AB5605" s="9"/>
      <c r="AC5605" s="8"/>
      <c r="AD5605" s="8"/>
      <c r="AE5605" s="9"/>
      <c r="AF5605" s="8"/>
      <c r="AG5605" s="8"/>
      <c r="AH5605" s="9"/>
      <c r="AI5605" s="13"/>
      <c r="AJ5605" s="8"/>
      <c r="AK5605" s="8"/>
      <c r="AL5605" s="8"/>
      <c r="AM5605" s="3"/>
    </row>
    <row r="5606" spans="1:39" s="10" customFormat="1" ht="18.95" customHeight="1" x14ac:dyDescent="0.25">
      <c r="A5606" s="8"/>
      <c r="B5606" s="8"/>
      <c r="C5606" s="8"/>
      <c r="D5606" s="9"/>
      <c r="E5606" s="8"/>
      <c r="F5606" s="8"/>
      <c r="G5606" s="9"/>
      <c r="H5606" s="8"/>
      <c r="I5606" s="8"/>
      <c r="J5606" s="9"/>
      <c r="K5606" s="8"/>
      <c r="L5606" s="8"/>
      <c r="M5606" s="9"/>
      <c r="N5606" s="8"/>
      <c r="O5606" s="8"/>
      <c r="P5606" s="9"/>
      <c r="Q5606" s="8"/>
      <c r="R5606" s="8"/>
      <c r="S5606" s="9"/>
      <c r="T5606" s="8"/>
      <c r="U5606" s="8"/>
      <c r="V5606" s="9"/>
      <c r="W5606" s="8"/>
      <c r="X5606" s="8"/>
      <c r="Y5606" s="9"/>
      <c r="Z5606" s="8"/>
      <c r="AA5606" s="8"/>
      <c r="AB5606" s="9"/>
      <c r="AC5606" s="8"/>
      <c r="AD5606" s="8"/>
      <c r="AE5606" s="9"/>
      <c r="AF5606" s="8"/>
      <c r="AG5606" s="8"/>
      <c r="AH5606" s="9"/>
      <c r="AI5606" s="13"/>
      <c r="AJ5606" s="8"/>
      <c r="AK5606" s="8"/>
      <c r="AL5606" s="8"/>
      <c r="AM5606" s="3"/>
    </row>
    <row r="5607" spans="1:39" s="10" customFormat="1" ht="18.95" customHeight="1" x14ac:dyDescent="0.25">
      <c r="A5607" s="8"/>
      <c r="B5607" s="8"/>
      <c r="C5607" s="8"/>
      <c r="D5607" s="9"/>
      <c r="E5607" s="8"/>
      <c r="F5607" s="8"/>
      <c r="G5607" s="9"/>
      <c r="H5607" s="8"/>
      <c r="I5607" s="8"/>
      <c r="J5607" s="9"/>
      <c r="K5607" s="8"/>
      <c r="L5607" s="8"/>
      <c r="M5607" s="9"/>
      <c r="N5607" s="8"/>
      <c r="O5607" s="8"/>
      <c r="P5607" s="9"/>
      <c r="Q5607" s="8"/>
      <c r="R5607" s="8"/>
      <c r="S5607" s="9"/>
      <c r="T5607" s="8"/>
      <c r="U5607" s="8"/>
      <c r="V5607" s="9"/>
      <c r="W5607" s="8"/>
      <c r="X5607" s="8"/>
      <c r="Y5607" s="9"/>
      <c r="Z5607" s="8"/>
      <c r="AA5607" s="8"/>
      <c r="AB5607" s="9"/>
      <c r="AC5607" s="8"/>
      <c r="AD5607" s="8"/>
      <c r="AE5607" s="9"/>
      <c r="AF5607" s="8"/>
      <c r="AG5607" s="8"/>
      <c r="AH5607" s="9"/>
      <c r="AI5607" s="13"/>
      <c r="AJ5607" s="8"/>
      <c r="AK5607" s="8"/>
      <c r="AL5607" s="8"/>
      <c r="AM5607" s="3"/>
    </row>
    <row r="5608" spans="1:39" s="10" customFormat="1" ht="18.95" customHeight="1" x14ac:dyDescent="0.25">
      <c r="A5608" s="8"/>
      <c r="B5608" s="8"/>
      <c r="C5608" s="8"/>
      <c r="D5608" s="9"/>
      <c r="E5608" s="8"/>
      <c r="F5608" s="8"/>
      <c r="G5608" s="9"/>
      <c r="H5608" s="8"/>
      <c r="I5608" s="8"/>
      <c r="J5608" s="9"/>
      <c r="K5608" s="8"/>
      <c r="L5608" s="8"/>
      <c r="M5608" s="9"/>
      <c r="N5608" s="8"/>
      <c r="O5608" s="8"/>
      <c r="P5608" s="9"/>
      <c r="Q5608" s="8"/>
      <c r="R5608" s="8"/>
      <c r="S5608" s="9"/>
      <c r="T5608" s="8"/>
      <c r="U5608" s="8"/>
      <c r="V5608" s="9"/>
      <c r="W5608" s="8"/>
      <c r="X5608" s="8"/>
      <c r="Y5608" s="9"/>
      <c r="Z5608" s="8"/>
      <c r="AA5608" s="8"/>
      <c r="AB5608" s="9"/>
      <c r="AC5608" s="8"/>
      <c r="AD5608" s="8"/>
      <c r="AE5608" s="9"/>
      <c r="AF5608" s="8"/>
      <c r="AG5608" s="8"/>
      <c r="AH5608" s="9"/>
      <c r="AI5608" s="13"/>
      <c r="AJ5608" s="8"/>
      <c r="AK5608" s="8"/>
      <c r="AL5608" s="8"/>
      <c r="AM5608" s="3"/>
    </row>
    <row r="5609" spans="1:39" s="10" customFormat="1" ht="18.95" customHeight="1" x14ac:dyDescent="0.25">
      <c r="A5609" s="8"/>
      <c r="B5609" s="8"/>
      <c r="C5609" s="8"/>
      <c r="D5609" s="9"/>
      <c r="E5609" s="8"/>
      <c r="F5609" s="8"/>
      <c r="G5609" s="9"/>
      <c r="H5609" s="8"/>
      <c r="I5609" s="8"/>
      <c r="J5609" s="9"/>
      <c r="K5609" s="8"/>
      <c r="L5609" s="8"/>
      <c r="M5609" s="9"/>
      <c r="N5609" s="8"/>
      <c r="O5609" s="8"/>
      <c r="P5609" s="9"/>
      <c r="Q5609" s="8"/>
      <c r="R5609" s="8"/>
      <c r="S5609" s="9"/>
      <c r="T5609" s="8"/>
      <c r="U5609" s="8"/>
      <c r="V5609" s="9"/>
      <c r="W5609" s="8"/>
      <c r="X5609" s="8"/>
      <c r="Y5609" s="9"/>
      <c r="Z5609" s="8"/>
      <c r="AA5609" s="8"/>
      <c r="AB5609" s="9"/>
      <c r="AC5609" s="8"/>
      <c r="AD5609" s="8"/>
      <c r="AE5609" s="9"/>
      <c r="AF5609" s="8"/>
      <c r="AG5609" s="8"/>
      <c r="AH5609" s="9"/>
      <c r="AI5609" s="13"/>
      <c r="AJ5609" s="8"/>
      <c r="AK5609" s="8"/>
      <c r="AL5609" s="8"/>
      <c r="AM5609" s="3"/>
    </row>
    <row r="5610" spans="1:39" s="10" customFormat="1" ht="18.95" customHeight="1" x14ac:dyDescent="0.25">
      <c r="A5610" s="8"/>
      <c r="B5610" s="8"/>
      <c r="C5610" s="8"/>
      <c r="D5610" s="9"/>
      <c r="E5610" s="8"/>
      <c r="F5610" s="8"/>
      <c r="G5610" s="9"/>
      <c r="H5610" s="8"/>
      <c r="I5610" s="8"/>
      <c r="J5610" s="9"/>
      <c r="K5610" s="8"/>
      <c r="L5610" s="8"/>
      <c r="M5610" s="9"/>
      <c r="N5610" s="8"/>
      <c r="O5610" s="8"/>
      <c r="P5610" s="9"/>
      <c r="Q5610" s="8"/>
      <c r="R5610" s="8"/>
      <c r="S5610" s="9"/>
      <c r="T5610" s="8"/>
      <c r="U5610" s="8"/>
      <c r="V5610" s="9"/>
      <c r="W5610" s="8"/>
      <c r="X5610" s="8"/>
      <c r="Y5610" s="9"/>
      <c r="Z5610" s="8"/>
      <c r="AA5610" s="8"/>
      <c r="AB5610" s="9"/>
      <c r="AC5610" s="8"/>
      <c r="AD5610" s="8"/>
      <c r="AE5610" s="9"/>
      <c r="AF5610" s="8"/>
      <c r="AG5610" s="8"/>
      <c r="AH5610" s="9"/>
      <c r="AI5610" s="13"/>
      <c r="AJ5610" s="8"/>
      <c r="AK5610" s="8"/>
      <c r="AL5610" s="8"/>
      <c r="AM5610" s="3"/>
    </row>
    <row r="5611" spans="1:39" s="10" customFormat="1" ht="18.95" customHeight="1" x14ac:dyDescent="0.25">
      <c r="A5611" s="8"/>
      <c r="B5611" s="8"/>
      <c r="C5611" s="8"/>
      <c r="D5611" s="9"/>
      <c r="E5611" s="8"/>
      <c r="F5611" s="8"/>
      <c r="G5611" s="9"/>
      <c r="H5611" s="8"/>
      <c r="I5611" s="8"/>
      <c r="J5611" s="9"/>
      <c r="K5611" s="8"/>
      <c r="L5611" s="8"/>
      <c r="M5611" s="9"/>
      <c r="N5611" s="8"/>
      <c r="O5611" s="8"/>
      <c r="P5611" s="9"/>
      <c r="Q5611" s="8"/>
      <c r="R5611" s="8"/>
      <c r="S5611" s="9"/>
      <c r="T5611" s="8"/>
      <c r="U5611" s="8"/>
      <c r="V5611" s="9"/>
      <c r="W5611" s="8"/>
      <c r="X5611" s="8"/>
      <c r="Y5611" s="9"/>
      <c r="Z5611" s="8"/>
      <c r="AA5611" s="8"/>
      <c r="AB5611" s="9"/>
      <c r="AC5611" s="8"/>
      <c r="AD5611" s="8"/>
      <c r="AE5611" s="9"/>
      <c r="AF5611" s="8"/>
      <c r="AG5611" s="8"/>
      <c r="AH5611" s="9"/>
      <c r="AI5611" s="13"/>
      <c r="AJ5611" s="8"/>
      <c r="AK5611" s="8"/>
      <c r="AL5611" s="8"/>
      <c r="AM5611" s="3"/>
    </row>
    <row r="5612" spans="1:39" s="10" customFormat="1" ht="18.95" customHeight="1" x14ac:dyDescent="0.25">
      <c r="A5612" s="8"/>
      <c r="B5612" s="8"/>
      <c r="C5612" s="8"/>
      <c r="D5612" s="9"/>
      <c r="E5612" s="8"/>
      <c r="F5612" s="8"/>
      <c r="G5612" s="9"/>
      <c r="H5612" s="8"/>
      <c r="I5612" s="8"/>
      <c r="J5612" s="9"/>
      <c r="K5612" s="8"/>
      <c r="L5612" s="8"/>
      <c r="M5612" s="9"/>
      <c r="N5612" s="8"/>
      <c r="O5612" s="8"/>
      <c r="P5612" s="9"/>
      <c r="Q5612" s="8"/>
      <c r="R5612" s="8"/>
      <c r="S5612" s="9"/>
      <c r="T5612" s="8"/>
      <c r="U5612" s="8"/>
      <c r="V5612" s="9"/>
      <c r="W5612" s="8"/>
      <c r="X5612" s="8"/>
      <c r="Y5612" s="9"/>
      <c r="Z5612" s="8"/>
      <c r="AA5612" s="8"/>
      <c r="AB5612" s="9"/>
      <c r="AC5612" s="8"/>
      <c r="AD5612" s="8"/>
      <c r="AE5612" s="9"/>
      <c r="AF5612" s="8"/>
      <c r="AG5612" s="8"/>
      <c r="AH5612" s="9"/>
      <c r="AI5612" s="13"/>
      <c r="AJ5612" s="8"/>
      <c r="AK5612" s="8"/>
      <c r="AL5612" s="8"/>
      <c r="AM5612" s="3"/>
    </row>
    <row r="5613" spans="1:39" s="10" customFormat="1" ht="18.95" customHeight="1" x14ac:dyDescent="0.25">
      <c r="A5613" s="8"/>
      <c r="B5613" s="8"/>
      <c r="C5613" s="8"/>
      <c r="D5613" s="9"/>
      <c r="E5613" s="8"/>
      <c r="F5613" s="8"/>
      <c r="G5613" s="9"/>
      <c r="H5613" s="8"/>
      <c r="I5613" s="8"/>
      <c r="J5613" s="9"/>
      <c r="K5613" s="8"/>
      <c r="L5613" s="8"/>
      <c r="M5613" s="9"/>
      <c r="N5613" s="8"/>
      <c r="O5613" s="8"/>
      <c r="P5613" s="9"/>
      <c r="Q5613" s="8"/>
      <c r="R5613" s="8"/>
      <c r="S5613" s="9"/>
      <c r="T5613" s="8"/>
      <c r="U5613" s="8"/>
      <c r="V5613" s="9"/>
      <c r="W5613" s="8"/>
      <c r="X5613" s="8"/>
      <c r="Y5613" s="9"/>
      <c r="Z5613" s="8"/>
      <c r="AA5613" s="8"/>
      <c r="AB5613" s="9"/>
      <c r="AC5613" s="8"/>
      <c r="AD5613" s="8"/>
      <c r="AE5613" s="9"/>
      <c r="AF5613" s="8"/>
      <c r="AG5613" s="8"/>
      <c r="AH5613" s="9"/>
      <c r="AI5613" s="13"/>
      <c r="AJ5613" s="8"/>
      <c r="AK5613" s="8"/>
      <c r="AL5613" s="8"/>
      <c r="AM5613" s="3"/>
    </row>
    <row r="5614" spans="1:39" s="10" customFormat="1" ht="18.95" customHeight="1" x14ac:dyDescent="0.25">
      <c r="A5614" s="8"/>
      <c r="B5614" s="8"/>
      <c r="C5614" s="8"/>
      <c r="D5614" s="9"/>
      <c r="E5614" s="8"/>
      <c r="F5614" s="8"/>
      <c r="G5614" s="9"/>
      <c r="H5614" s="8"/>
      <c r="I5614" s="8"/>
      <c r="J5614" s="9"/>
      <c r="K5614" s="8"/>
      <c r="L5614" s="8"/>
      <c r="M5614" s="9"/>
      <c r="N5614" s="8"/>
      <c r="O5614" s="8"/>
      <c r="P5614" s="9"/>
      <c r="Q5614" s="8"/>
      <c r="R5614" s="8"/>
      <c r="S5614" s="9"/>
      <c r="T5614" s="8"/>
      <c r="U5614" s="8"/>
      <c r="V5614" s="9"/>
      <c r="W5614" s="8"/>
      <c r="X5614" s="8"/>
      <c r="Y5614" s="9"/>
      <c r="Z5614" s="8"/>
      <c r="AA5614" s="8"/>
      <c r="AB5614" s="9"/>
      <c r="AC5614" s="8"/>
      <c r="AD5614" s="8"/>
      <c r="AE5614" s="9"/>
      <c r="AF5614" s="8"/>
      <c r="AG5614" s="8"/>
      <c r="AH5614" s="9"/>
      <c r="AI5614" s="13"/>
      <c r="AJ5614" s="8"/>
      <c r="AK5614" s="8"/>
      <c r="AL5614" s="8"/>
      <c r="AM5614" s="3"/>
    </row>
    <row r="5615" spans="1:39" s="10" customFormat="1" ht="18.95" customHeight="1" x14ac:dyDescent="0.25">
      <c r="A5615" s="8"/>
      <c r="B5615" s="8"/>
      <c r="C5615" s="8"/>
      <c r="D5615" s="9"/>
      <c r="E5615" s="8"/>
      <c r="F5615" s="8"/>
      <c r="G5615" s="9"/>
      <c r="H5615" s="8"/>
      <c r="I5615" s="8"/>
      <c r="J5615" s="9"/>
      <c r="K5615" s="8"/>
      <c r="L5615" s="8"/>
      <c r="M5615" s="9"/>
      <c r="N5615" s="8"/>
      <c r="O5615" s="8"/>
      <c r="P5615" s="9"/>
      <c r="Q5615" s="8"/>
      <c r="R5615" s="8"/>
      <c r="S5615" s="9"/>
      <c r="T5615" s="8"/>
      <c r="U5615" s="8"/>
      <c r="V5615" s="9"/>
      <c r="W5615" s="8"/>
      <c r="X5615" s="8"/>
      <c r="Y5615" s="9"/>
      <c r="Z5615" s="8"/>
      <c r="AA5615" s="8"/>
      <c r="AB5615" s="9"/>
      <c r="AC5615" s="8"/>
      <c r="AD5615" s="8"/>
      <c r="AE5615" s="9"/>
      <c r="AF5615" s="8"/>
      <c r="AG5615" s="8"/>
      <c r="AH5615" s="9"/>
      <c r="AI5615" s="13"/>
      <c r="AJ5615" s="8"/>
      <c r="AK5615" s="8"/>
      <c r="AL5615" s="8"/>
      <c r="AM5615" s="3"/>
    </row>
    <row r="5616" spans="1:39" s="10" customFormat="1" ht="18.95" customHeight="1" x14ac:dyDescent="0.25">
      <c r="A5616" s="8"/>
      <c r="B5616" s="8"/>
      <c r="C5616" s="8"/>
      <c r="D5616" s="9"/>
      <c r="E5616" s="8"/>
      <c r="F5616" s="8"/>
      <c r="G5616" s="9"/>
      <c r="H5616" s="8"/>
      <c r="I5616" s="8"/>
      <c r="J5616" s="9"/>
      <c r="K5616" s="8"/>
      <c r="L5616" s="8"/>
      <c r="M5616" s="9"/>
      <c r="N5616" s="8"/>
      <c r="O5616" s="8"/>
      <c r="P5616" s="9"/>
      <c r="Q5616" s="8"/>
      <c r="R5616" s="8"/>
      <c r="S5616" s="9"/>
      <c r="T5616" s="8"/>
      <c r="U5616" s="8"/>
      <c r="V5616" s="9"/>
      <c r="W5616" s="8"/>
      <c r="X5616" s="8"/>
      <c r="Y5616" s="9"/>
      <c r="Z5616" s="8"/>
      <c r="AA5616" s="8"/>
      <c r="AB5616" s="9"/>
      <c r="AC5616" s="8"/>
      <c r="AD5616" s="8"/>
      <c r="AE5616" s="9"/>
      <c r="AF5616" s="8"/>
      <c r="AG5616" s="8"/>
      <c r="AH5616" s="9"/>
      <c r="AI5616" s="13"/>
      <c r="AJ5616" s="8"/>
      <c r="AK5616" s="8"/>
      <c r="AL5616" s="8"/>
      <c r="AM5616" s="3"/>
    </row>
    <row r="5617" spans="1:39" s="10" customFormat="1" ht="18.95" customHeight="1" x14ac:dyDescent="0.25">
      <c r="A5617" s="8"/>
      <c r="B5617" s="8"/>
      <c r="C5617" s="8"/>
      <c r="D5617" s="9"/>
      <c r="E5617" s="8"/>
      <c r="F5617" s="8"/>
      <c r="G5617" s="9"/>
      <c r="H5617" s="8"/>
      <c r="I5617" s="8"/>
      <c r="J5617" s="9"/>
      <c r="K5617" s="8"/>
      <c r="L5617" s="8"/>
      <c r="M5617" s="9"/>
      <c r="N5617" s="8"/>
      <c r="O5617" s="8"/>
      <c r="P5617" s="9"/>
      <c r="Q5617" s="8"/>
      <c r="R5617" s="8"/>
      <c r="S5617" s="9"/>
      <c r="T5617" s="8"/>
      <c r="U5617" s="8"/>
      <c r="V5617" s="9"/>
      <c r="W5617" s="8"/>
      <c r="X5617" s="8"/>
      <c r="Y5617" s="9"/>
      <c r="Z5617" s="8"/>
      <c r="AA5617" s="8"/>
      <c r="AB5617" s="9"/>
      <c r="AC5617" s="8"/>
      <c r="AD5617" s="8"/>
      <c r="AE5617" s="9"/>
      <c r="AF5617" s="8"/>
      <c r="AG5617" s="8"/>
      <c r="AH5617" s="9"/>
      <c r="AI5617" s="13"/>
      <c r="AJ5617" s="8"/>
      <c r="AK5617" s="8"/>
      <c r="AL5617" s="8"/>
      <c r="AM5617" s="3"/>
    </row>
    <row r="5618" spans="1:39" s="10" customFormat="1" ht="18.95" customHeight="1" x14ac:dyDescent="0.25">
      <c r="A5618" s="8"/>
      <c r="B5618" s="8"/>
      <c r="C5618" s="8"/>
      <c r="D5618" s="9"/>
      <c r="E5618" s="8"/>
      <c r="F5618" s="8"/>
      <c r="G5618" s="9"/>
      <c r="H5618" s="8"/>
      <c r="I5618" s="8"/>
      <c r="J5618" s="9"/>
      <c r="K5618" s="8"/>
      <c r="L5618" s="8"/>
      <c r="M5618" s="9"/>
      <c r="N5618" s="8"/>
      <c r="O5618" s="8"/>
      <c r="P5618" s="9"/>
      <c r="Q5618" s="8"/>
      <c r="R5618" s="8"/>
      <c r="S5618" s="9"/>
      <c r="T5618" s="8"/>
      <c r="U5618" s="8"/>
      <c r="V5618" s="9"/>
      <c r="W5618" s="8"/>
      <c r="X5618" s="8"/>
      <c r="Y5618" s="9"/>
      <c r="Z5618" s="8"/>
      <c r="AA5618" s="8"/>
      <c r="AB5618" s="9"/>
      <c r="AC5618" s="8"/>
      <c r="AD5618" s="8"/>
      <c r="AE5618" s="9"/>
      <c r="AF5618" s="8"/>
      <c r="AG5618" s="8"/>
      <c r="AH5618" s="9"/>
      <c r="AI5618" s="13"/>
      <c r="AJ5618" s="8"/>
      <c r="AK5618" s="8"/>
      <c r="AL5618" s="8"/>
      <c r="AM5618" s="3"/>
    </row>
    <row r="5619" spans="1:39" s="10" customFormat="1" ht="18.95" customHeight="1" x14ac:dyDescent="0.25">
      <c r="A5619" s="8"/>
      <c r="B5619" s="8"/>
      <c r="C5619" s="8"/>
      <c r="D5619" s="9"/>
      <c r="E5619" s="8"/>
      <c r="F5619" s="8"/>
      <c r="G5619" s="9"/>
      <c r="H5619" s="8"/>
      <c r="I5619" s="8"/>
      <c r="J5619" s="9"/>
      <c r="K5619" s="8"/>
      <c r="L5619" s="8"/>
      <c r="M5619" s="9"/>
      <c r="N5619" s="8"/>
      <c r="O5619" s="8"/>
      <c r="P5619" s="9"/>
      <c r="Q5619" s="8"/>
      <c r="R5619" s="8"/>
      <c r="S5619" s="9"/>
      <c r="T5619" s="8"/>
      <c r="U5619" s="8"/>
      <c r="V5619" s="9"/>
      <c r="W5619" s="8"/>
      <c r="X5619" s="8"/>
      <c r="Y5619" s="9"/>
      <c r="Z5619" s="8"/>
      <c r="AA5619" s="8"/>
      <c r="AB5619" s="9"/>
      <c r="AC5619" s="8"/>
      <c r="AD5619" s="8"/>
      <c r="AE5619" s="9"/>
      <c r="AF5619" s="8"/>
      <c r="AG5619" s="8"/>
      <c r="AH5619" s="9"/>
      <c r="AI5619" s="13"/>
      <c r="AJ5619" s="8"/>
      <c r="AK5619" s="8"/>
      <c r="AL5619" s="8"/>
      <c r="AM5619" s="3"/>
    </row>
    <row r="5620" spans="1:39" s="10" customFormat="1" ht="18.95" customHeight="1" x14ac:dyDescent="0.25">
      <c r="A5620" s="8"/>
      <c r="B5620" s="8"/>
      <c r="C5620" s="8"/>
      <c r="D5620" s="9"/>
      <c r="E5620" s="8"/>
      <c r="F5620" s="8"/>
      <c r="G5620" s="9"/>
      <c r="H5620" s="8"/>
      <c r="I5620" s="8"/>
      <c r="J5620" s="9"/>
      <c r="K5620" s="8"/>
      <c r="L5620" s="8"/>
      <c r="M5620" s="9"/>
      <c r="N5620" s="8"/>
      <c r="O5620" s="8"/>
      <c r="P5620" s="9"/>
      <c r="Q5620" s="8"/>
      <c r="R5620" s="8"/>
      <c r="S5620" s="9"/>
      <c r="T5620" s="8"/>
      <c r="U5620" s="8"/>
      <c r="V5620" s="9"/>
      <c r="W5620" s="8"/>
      <c r="X5620" s="8"/>
      <c r="Y5620" s="9"/>
      <c r="Z5620" s="8"/>
      <c r="AA5620" s="8"/>
      <c r="AB5620" s="9"/>
      <c r="AC5620" s="8"/>
      <c r="AD5620" s="8"/>
      <c r="AE5620" s="9"/>
      <c r="AF5620" s="8"/>
      <c r="AG5620" s="8"/>
      <c r="AH5620" s="9"/>
      <c r="AI5620" s="13"/>
      <c r="AJ5620" s="8"/>
      <c r="AK5620" s="8"/>
      <c r="AL5620" s="8"/>
      <c r="AM5620" s="3"/>
    </row>
    <row r="5621" spans="1:39" s="10" customFormat="1" ht="18.95" customHeight="1" x14ac:dyDescent="0.25">
      <c r="A5621" s="8"/>
      <c r="B5621" s="8"/>
      <c r="C5621" s="8"/>
      <c r="D5621" s="9"/>
      <c r="E5621" s="8"/>
      <c r="F5621" s="8"/>
      <c r="G5621" s="9"/>
      <c r="H5621" s="8"/>
      <c r="I5621" s="8"/>
      <c r="J5621" s="9"/>
      <c r="K5621" s="8"/>
      <c r="L5621" s="8"/>
      <c r="M5621" s="9"/>
      <c r="N5621" s="8"/>
      <c r="O5621" s="8"/>
      <c r="P5621" s="9"/>
      <c r="Q5621" s="8"/>
      <c r="R5621" s="8"/>
      <c r="S5621" s="9"/>
      <c r="T5621" s="8"/>
      <c r="U5621" s="8"/>
      <c r="V5621" s="9"/>
      <c r="W5621" s="8"/>
      <c r="X5621" s="8"/>
      <c r="Y5621" s="9"/>
      <c r="Z5621" s="8"/>
      <c r="AA5621" s="8"/>
      <c r="AB5621" s="9"/>
      <c r="AC5621" s="8"/>
      <c r="AD5621" s="8"/>
      <c r="AE5621" s="9"/>
      <c r="AF5621" s="8"/>
      <c r="AG5621" s="8"/>
      <c r="AH5621" s="9"/>
      <c r="AI5621" s="13"/>
      <c r="AJ5621" s="8"/>
      <c r="AK5621" s="8"/>
      <c r="AL5621" s="8"/>
      <c r="AM5621" s="3"/>
    </row>
    <row r="5622" spans="1:39" s="10" customFormat="1" ht="18.95" customHeight="1" x14ac:dyDescent="0.25">
      <c r="A5622" s="8"/>
      <c r="B5622" s="8"/>
      <c r="C5622" s="8"/>
      <c r="D5622" s="9"/>
      <c r="E5622" s="8"/>
      <c r="F5622" s="8"/>
      <c r="G5622" s="9"/>
      <c r="H5622" s="8"/>
      <c r="I5622" s="8"/>
      <c r="J5622" s="9"/>
      <c r="K5622" s="8"/>
      <c r="L5622" s="8"/>
      <c r="M5622" s="9"/>
      <c r="N5622" s="8"/>
      <c r="O5622" s="8"/>
      <c r="P5622" s="9"/>
      <c r="Q5622" s="8"/>
      <c r="R5622" s="8"/>
      <c r="S5622" s="9"/>
      <c r="T5622" s="8"/>
      <c r="U5622" s="8"/>
      <c r="V5622" s="9"/>
      <c r="W5622" s="8"/>
      <c r="X5622" s="8"/>
      <c r="Y5622" s="9"/>
      <c r="Z5622" s="8"/>
      <c r="AA5622" s="8"/>
      <c r="AB5622" s="9"/>
      <c r="AC5622" s="8"/>
      <c r="AD5622" s="8"/>
      <c r="AE5622" s="9"/>
      <c r="AF5622" s="8"/>
      <c r="AG5622" s="8"/>
      <c r="AH5622" s="9"/>
      <c r="AI5622" s="13"/>
      <c r="AJ5622" s="8"/>
      <c r="AK5622" s="8"/>
      <c r="AL5622" s="8"/>
      <c r="AM5622" s="3"/>
    </row>
    <row r="5623" spans="1:39" s="10" customFormat="1" ht="18.95" customHeight="1" x14ac:dyDescent="0.25">
      <c r="A5623" s="8"/>
      <c r="B5623" s="8"/>
      <c r="C5623" s="8"/>
      <c r="D5623" s="9"/>
      <c r="E5623" s="8"/>
      <c r="F5623" s="8"/>
      <c r="G5623" s="9"/>
      <c r="H5623" s="8"/>
      <c r="I5623" s="8"/>
      <c r="J5623" s="9"/>
      <c r="K5623" s="8"/>
      <c r="L5623" s="8"/>
      <c r="M5623" s="9"/>
      <c r="N5623" s="8"/>
      <c r="O5623" s="8"/>
      <c r="P5623" s="9"/>
      <c r="Q5623" s="8"/>
      <c r="R5623" s="8"/>
      <c r="S5623" s="9"/>
      <c r="T5623" s="8"/>
      <c r="U5623" s="8"/>
      <c r="V5623" s="9"/>
      <c r="W5623" s="8"/>
      <c r="X5623" s="8"/>
      <c r="Y5623" s="9"/>
      <c r="Z5623" s="8"/>
      <c r="AA5623" s="8"/>
      <c r="AB5623" s="9"/>
      <c r="AC5623" s="8"/>
      <c r="AD5623" s="8"/>
      <c r="AE5623" s="9"/>
      <c r="AF5623" s="8"/>
      <c r="AG5623" s="8"/>
      <c r="AH5623" s="9"/>
      <c r="AI5623" s="13"/>
      <c r="AJ5623" s="8"/>
      <c r="AK5623" s="8"/>
      <c r="AL5623" s="8"/>
      <c r="AM5623" s="3"/>
    </row>
    <row r="5624" spans="1:39" s="10" customFormat="1" ht="18.95" customHeight="1" x14ac:dyDescent="0.25">
      <c r="A5624" s="8"/>
      <c r="B5624" s="8"/>
      <c r="C5624" s="8"/>
      <c r="D5624" s="9"/>
      <c r="E5624" s="8"/>
      <c r="F5624" s="8"/>
      <c r="G5624" s="9"/>
      <c r="H5624" s="8"/>
      <c r="I5624" s="8"/>
      <c r="J5624" s="9"/>
      <c r="K5624" s="8"/>
      <c r="L5624" s="8"/>
      <c r="M5624" s="9"/>
      <c r="N5624" s="8"/>
      <c r="O5624" s="8"/>
      <c r="P5624" s="9"/>
      <c r="Q5624" s="8"/>
      <c r="R5624" s="8"/>
      <c r="S5624" s="9"/>
      <c r="T5624" s="8"/>
      <c r="U5624" s="8"/>
      <c r="V5624" s="9"/>
      <c r="W5624" s="8"/>
      <c r="X5624" s="8"/>
      <c r="Y5624" s="9"/>
      <c r="Z5624" s="8"/>
      <c r="AA5624" s="8"/>
      <c r="AB5624" s="9"/>
      <c r="AC5624" s="8"/>
      <c r="AD5624" s="8"/>
      <c r="AE5624" s="9"/>
      <c r="AF5624" s="8"/>
      <c r="AG5624" s="8"/>
      <c r="AH5624" s="9"/>
      <c r="AI5624" s="13"/>
      <c r="AJ5624" s="8"/>
      <c r="AK5624" s="8"/>
      <c r="AL5624" s="8"/>
      <c r="AM5624" s="3"/>
    </row>
    <row r="5625" spans="1:39" s="10" customFormat="1" ht="18.95" customHeight="1" x14ac:dyDescent="0.25">
      <c r="A5625" s="8"/>
      <c r="B5625" s="8"/>
      <c r="C5625" s="8"/>
      <c r="D5625" s="9"/>
      <c r="E5625" s="8"/>
      <c r="F5625" s="8"/>
      <c r="G5625" s="9"/>
      <c r="H5625" s="8"/>
      <c r="I5625" s="8"/>
      <c r="J5625" s="9"/>
      <c r="K5625" s="8"/>
      <c r="L5625" s="8"/>
      <c r="M5625" s="9"/>
      <c r="N5625" s="8"/>
      <c r="O5625" s="8"/>
      <c r="P5625" s="9"/>
      <c r="Q5625" s="8"/>
      <c r="R5625" s="8"/>
      <c r="S5625" s="9"/>
      <c r="T5625" s="8"/>
      <c r="U5625" s="8"/>
      <c r="V5625" s="9"/>
      <c r="W5625" s="8"/>
      <c r="X5625" s="8"/>
      <c r="Y5625" s="9"/>
      <c r="Z5625" s="8"/>
      <c r="AA5625" s="8"/>
      <c r="AB5625" s="9"/>
      <c r="AC5625" s="8"/>
      <c r="AD5625" s="8"/>
      <c r="AE5625" s="9"/>
      <c r="AF5625" s="8"/>
      <c r="AG5625" s="8"/>
      <c r="AH5625" s="9"/>
      <c r="AI5625" s="13"/>
      <c r="AJ5625" s="8"/>
      <c r="AK5625" s="8"/>
      <c r="AL5625" s="8"/>
      <c r="AM5625" s="3"/>
    </row>
    <row r="5626" spans="1:39" s="10" customFormat="1" ht="18.95" customHeight="1" x14ac:dyDescent="0.25">
      <c r="A5626" s="8"/>
      <c r="B5626" s="8"/>
      <c r="C5626" s="8"/>
      <c r="D5626" s="9"/>
      <c r="E5626" s="8"/>
      <c r="F5626" s="8"/>
      <c r="G5626" s="9"/>
      <c r="H5626" s="8"/>
      <c r="I5626" s="8"/>
      <c r="J5626" s="9"/>
      <c r="K5626" s="8"/>
      <c r="L5626" s="8"/>
      <c r="M5626" s="9"/>
      <c r="N5626" s="8"/>
      <c r="O5626" s="8"/>
      <c r="P5626" s="9"/>
      <c r="Q5626" s="8"/>
      <c r="R5626" s="8"/>
      <c r="S5626" s="9"/>
      <c r="T5626" s="8"/>
      <c r="U5626" s="8"/>
      <c r="V5626" s="9"/>
      <c r="W5626" s="8"/>
      <c r="X5626" s="8"/>
      <c r="Y5626" s="9"/>
      <c r="Z5626" s="8"/>
      <c r="AA5626" s="8"/>
      <c r="AB5626" s="9"/>
      <c r="AC5626" s="8"/>
      <c r="AD5626" s="8"/>
      <c r="AE5626" s="9"/>
      <c r="AF5626" s="8"/>
      <c r="AG5626" s="8"/>
      <c r="AH5626" s="9"/>
      <c r="AI5626" s="13"/>
      <c r="AJ5626" s="8"/>
      <c r="AK5626" s="8"/>
      <c r="AL5626" s="8"/>
      <c r="AM5626" s="3"/>
    </row>
    <row r="5627" spans="1:39" s="10" customFormat="1" ht="18.95" customHeight="1" x14ac:dyDescent="0.25">
      <c r="A5627" s="8"/>
      <c r="B5627" s="8"/>
      <c r="C5627" s="8"/>
      <c r="D5627" s="9"/>
      <c r="E5627" s="8"/>
      <c r="F5627" s="8"/>
      <c r="G5627" s="9"/>
      <c r="H5627" s="8"/>
      <c r="I5627" s="8"/>
      <c r="J5627" s="9"/>
      <c r="K5627" s="8"/>
      <c r="L5627" s="8"/>
      <c r="M5627" s="9"/>
      <c r="N5627" s="8"/>
      <c r="O5627" s="8"/>
      <c r="P5627" s="9"/>
      <c r="Q5627" s="8"/>
      <c r="R5627" s="8"/>
      <c r="S5627" s="9"/>
      <c r="T5627" s="8"/>
      <c r="U5627" s="8"/>
      <c r="V5627" s="9"/>
      <c r="W5627" s="8"/>
      <c r="X5627" s="8"/>
      <c r="Y5627" s="9"/>
      <c r="Z5627" s="8"/>
      <c r="AA5627" s="8"/>
      <c r="AB5627" s="9"/>
      <c r="AC5627" s="8"/>
      <c r="AD5627" s="8"/>
      <c r="AE5627" s="9"/>
      <c r="AF5627" s="8"/>
      <c r="AG5627" s="8"/>
      <c r="AH5627" s="9"/>
      <c r="AI5627" s="13"/>
      <c r="AJ5627" s="8"/>
      <c r="AK5627" s="8"/>
      <c r="AL5627" s="8"/>
      <c r="AM5627" s="3"/>
    </row>
    <row r="5628" spans="1:39" s="10" customFormat="1" ht="18.95" customHeight="1" x14ac:dyDescent="0.25">
      <c r="A5628" s="8"/>
      <c r="B5628" s="8"/>
      <c r="C5628" s="8"/>
      <c r="D5628" s="9"/>
      <c r="E5628" s="8"/>
      <c r="F5628" s="8"/>
      <c r="G5628" s="9"/>
      <c r="H5628" s="8"/>
      <c r="I5628" s="8"/>
      <c r="J5628" s="9"/>
      <c r="K5628" s="8"/>
      <c r="L5628" s="8"/>
      <c r="M5628" s="9"/>
      <c r="N5628" s="8"/>
      <c r="O5628" s="8"/>
      <c r="P5628" s="9"/>
      <c r="Q5628" s="8"/>
      <c r="R5628" s="8"/>
      <c r="S5628" s="9"/>
      <c r="T5628" s="8"/>
      <c r="U5628" s="8"/>
      <c r="V5628" s="9"/>
      <c r="W5628" s="8"/>
      <c r="X5628" s="8"/>
      <c r="Y5628" s="9"/>
      <c r="Z5628" s="8"/>
      <c r="AA5628" s="8"/>
      <c r="AB5628" s="9"/>
      <c r="AC5628" s="8"/>
      <c r="AD5628" s="8"/>
      <c r="AE5628" s="9"/>
      <c r="AF5628" s="8"/>
      <c r="AG5628" s="8"/>
      <c r="AH5628" s="9"/>
      <c r="AI5628" s="13"/>
      <c r="AJ5628" s="8"/>
      <c r="AK5628" s="8"/>
      <c r="AL5628" s="8"/>
      <c r="AM5628" s="3"/>
    </row>
    <row r="5629" spans="1:39" s="10" customFormat="1" ht="18.95" customHeight="1" x14ac:dyDescent="0.25">
      <c r="A5629" s="8"/>
      <c r="B5629" s="8"/>
      <c r="C5629" s="8"/>
      <c r="D5629" s="9"/>
      <c r="E5629" s="8"/>
      <c r="F5629" s="8"/>
      <c r="G5629" s="9"/>
      <c r="H5629" s="8"/>
      <c r="I5629" s="8"/>
      <c r="J5629" s="9"/>
      <c r="K5629" s="8"/>
      <c r="L5629" s="8"/>
      <c r="M5629" s="9"/>
      <c r="N5629" s="8"/>
      <c r="O5629" s="8"/>
      <c r="P5629" s="9"/>
      <c r="Q5629" s="8"/>
      <c r="R5629" s="8"/>
      <c r="S5629" s="9"/>
      <c r="T5629" s="8"/>
      <c r="U5629" s="8"/>
      <c r="V5629" s="9"/>
      <c r="W5629" s="8"/>
      <c r="X5629" s="8"/>
      <c r="Y5629" s="9"/>
      <c r="Z5629" s="8"/>
      <c r="AA5629" s="8"/>
      <c r="AB5629" s="9"/>
      <c r="AC5629" s="8"/>
      <c r="AD5629" s="8"/>
      <c r="AE5629" s="9"/>
      <c r="AF5629" s="8"/>
      <c r="AG5629" s="8"/>
      <c r="AH5629" s="9"/>
      <c r="AI5629" s="13"/>
      <c r="AJ5629" s="8"/>
      <c r="AK5629" s="8"/>
      <c r="AL5629" s="8"/>
      <c r="AM5629" s="3"/>
    </row>
    <row r="5630" spans="1:39" s="10" customFormat="1" ht="18.95" customHeight="1" x14ac:dyDescent="0.25">
      <c r="A5630" s="8"/>
      <c r="B5630" s="8"/>
      <c r="C5630" s="8"/>
      <c r="D5630" s="9"/>
      <c r="E5630" s="8"/>
      <c r="F5630" s="8"/>
      <c r="G5630" s="9"/>
      <c r="H5630" s="8"/>
      <c r="I5630" s="8"/>
      <c r="J5630" s="9"/>
      <c r="K5630" s="8"/>
      <c r="L5630" s="8"/>
      <c r="M5630" s="9"/>
      <c r="N5630" s="8"/>
      <c r="O5630" s="8"/>
      <c r="P5630" s="9"/>
      <c r="Q5630" s="8"/>
      <c r="R5630" s="8"/>
      <c r="S5630" s="9"/>
      <c r="T5630" s="8"/>
      <c r="U5630" s="8"/>
      <c r="V5630" s="9"/>
      <c r="W5630" s="8"/>
      <c r="X5630" s="8"/>
      <c r="Y5630" s="9"/>
      <c r="Z5630" s="8"/>
      <c r="AA5630" s="8"/>
      <c r="AB5630" s="9"/>
      <c r="AC5630" s="8"/>
      <c r="AD5630" s="8"/>
      <c r="AE5630" s="9"/>
      <c r="AF5630" s="8"/>
      <c r="AG5630" s="8"/>
      <c r="AH5630" s="9"/>
      <c r="AI5630" s="13"/>
      <c r="AJ5630" s="8"/>
      <c r="AK5630" s="8"/>
      <c r="AL5630" s="8"/>
      <c r="AM5630" s="3"/>
    </row>
    <row r="5631" spans="1:39" s="10" customFormat="1" ht="18.95" customHeight="1" x14ac:dyDescent="0.25">
      <c r="A5631" s="8"/>
      <c r="B5631" s="8"/>
      <c r="C5631" s="8"/>
      <c r="D5631" s="9"/>
      <c r="E5631" s="8"/>
      <c r="F5631" s="8"/>
      <c r="G5631" s="9"/>
      <c r="H5631" s="8"/>
      <c r="I5631" s="8"/>
      <c r="J5631" s="9"/>
      <c r="K5631" s="8"/>
      <c r="L5631" s="8"/>
      <c r="M5631" s="9"/>
      <c r="N5631" s="8"/>
      <c r="O5631" s="8"/>
      <c r="P5631" s="9"/>
      <c r="Q5631" s="8"/>
      <c r="R5631" s="8"/>
      <c r="S5631" s="9"/>
      <c r="T5631" s="8"/>
      <c r="U5631" s="8"/>
      <c r="V5631" s="9"/>
      <c r="W5631" s="8"/>
      <c r="X5631" s="8"/>
      <c r="Y5631" s="9"/>
      <c r="Z5631" s="8"/>
      <c r="AA5631" s="8"/>
      <c r="AB5631" s="9"/>
      <c r="AC5631" s="8"/>
      <c r="AD5631" s="8"/>
      <c r="AE5631" s="9"/>
      <c r="AF5631" s="8"/>
      <c r="AG5631" s="8"/>
      <c r="AH5631" s="9"/>
      <c r="AI5631" s="13"/>
      <c r="AJ5631" s="8"/>
      <c r="AK5631" s="8"/>
      <c r="AL5631" s="8"/>
      <c r="AM5631" s="3"/>
    </row>
    <row r="5632" spans="1:39" s="10" customFormat="1" ht="18.95" customHeight="1" x14ac:dyDescent="0.25">
      <c r="A5632" s="8"/>
      <c r="B5632" s="8"/>
      <c r="C5632" s="8"/>
      <c r="D5632" s="9"/>
      <c r="E5632" s="8"/>
      <c r="F5632" s="8"/>
      <c r="G5632" s="9"/>
      <c r="H5632" s="8"/>
      <c r="I5632" s="8"/>
      <c r="J5632" s="9"/>
      <c r="K5632" s="8"/>
      <c r="L5632" s="8"/>
      <c r="M5632" s="9"/>
      <c r="N5632" s="8"/>
      <c r="O5632" s="8"/>
      <c r="P5632" s="9"/>
      <c r="Q5632" s="8"/>
      <c r="R5632" s="8"/>
      <c r="S5632" s="9"/>
      <c r="T5632" s="8"/>
      <c r="U5632" s="8"/>
      <c r="V5632" s="9"/>
      <c r="W5632" s="8"/>
      <c r="X5632" s="8"/>
      <c r="Y5632" s="9"/>
      <c r="Z5632" s="8"/>
      <c r="AA5632" s="8"/>
      <c r="AB5632" s="9"/>
      <c r="AC5632" s="8"/>
      <c r="AD5632" s="8"/>
      <c r="AE5632" s="9"/>
      <c r="AF5632" s="8"/>
      <c r="AG5632" s="8"/>
      <c r="AH5632" s="9"/>
      <c r="AI5632" s="13"/>
      <c r="AJ5632" s="8"/>
      <c r="AK5632" s="8"/>
      <c r="AL5632" s="8"/>
      <c r="AM5632" s="3"/>
    </row>
    <row r="5633" spans="1:39" s="10" customFormat="1" ht="18.95" customHeight="1" x14ac:dyDescent="0.25">
      <c r="A5633" s="8"/>
      <c r="B5633" s="8"/>
      <c r="C5633" s="8"/>
      <c r="D5633" s="9"/>
      <c r="E5633" s="8"/>
      <c r="F5633" s="8"/>
      <c r="G5633" s="9"/>
      <c r="H5633" s="8"/>
      <c r="I5633" s="8"/>
      <c r="J5633" s="9"/>
      <c r="K5633" s="8"/>
      <c r="L5633" s="8"/>
      <c r="M5633" s="9"/>
      <c r="N5633" s="8"/>
      <c r="O5633" s="8"/>
      <c r="P5633" s="9"/>
      <c r="Q5633" s="8"/>
      <c r="R5633" s="8"/>
      <c r="S5633" s="9"/>
      <c r="T5633" s="8"/>
      <c r="U5633" s="8"/>
      <c r="V5633" s="9"/>
      <c r="W5633" s="8"/>
      <c r="X5633" s="8"/>
      <c r="Y5633" s="9"/>
      <c r="Z5633" s="8"/>
      <c r="AA5633" s="8"/>
      <c r="AB5633" s="9"/>
      <c r="AC5633" s="8"/>
      <c r="AD5633" s="8"/>
      <c r="AE5633" s="9"/>
      <c r="AF5633" s="8"/>
      <c r="AG5633" s="8"/>
      <c r="AH5633" s="9"/>
      <c r="AI5633" s="13"/>
      <c r="AJ5633" s="8"/>
      <c r="AK5633" s="8"/>
      <c r="AL5633" s="8"/>
      <c r="AM5633" s="3"/>
    </row>
    <row r="5634" spans="1:39" s="10" customFormat="1" ht="18.95" customHeight="1" x14ac:dyDescent="0.25">
      <c r="A5634" s="8"/>
      <c r="B5634" s="8"/>
      <c r="C5634" s="8"/>
      <c r="D5634" s="9"/>
      <c r="E5634" s="8"/>
      <c r="F5634" s="8"/>
      <c r="G5634" s="9"/>
      <c r="H5634" s="8"/>
      <c r="I5634" s="8"/>
      <c r="J5634" s="9"/>
      <c r="K5634" s="8"/>
      <c r="L5634" s="8"/>
      <c r="M5634" s="9"/>
      <c r="N5634" s="8"/>
      <c r="O5634" s="8"/>
      <c r="P5634" s="9"/>
      <c r="Q5634" s="8"/>
      <c r="R5634" s="8"/>
      <c r="S5634" s="9"/>
      <c r="T5634" s="8"/>
      <c r="U5634" s="8"/>
      <c r="V5634" s="9"/>
      <c r="W5634" s="8"/>
      <c r="X5634" s="8"/>
      <c r="Y5634" s="9"/>
      <c r="Z5634" s="8"/>
      <c r="AA5634" s="8"/>
      <c r="AB5634" s="9"/>
      <c r="AC5634" s="8"/>
      <c r="AD5634" s="8"/>
      <c r="AE5634" s="9"/>
      <c r="AF5634" s="8"/>
      <c r="AG5634" s="8"/>
      <c r="AH5634" s="9"/>
      <c r="AI5634" s="13"/>
      <c r="AJ5634" s="8"/>
      <c r="AK5634" s="8"/>
      <c r="AL5634" s="8"/>
      <c r="AM5634" s="3"/>
    </row>
    <row r="5635" spans="1:39" s="10" customFormat="1" ht="18.95" customHeight="1" x14ac:dyDescent="0.25">
      <c r="A5635" s="8"/>
      <c r="B5635" s="8"/>
      <c r="C5635" s="8"/>
      <c r="D5635" s="9"/>
      <c r="E5635" s="8"/>
      <c r="F5635" s="8"/>
      <c r="G5635" s="9"/>
      <c r="H5635" s="8"/>
      <c r="I5635" s="8"/>
      <c r="J5635" s="9"/>
      <c r="K5635" s="8"/>
      <c r="L5635" s="8"/>
      <c r="M5635" s="9"/>
      <c r="N5635" s="8"/>
      <c r="O5635" s="8"/>
      <c r="P5635" s="9"/>
      <c r="Q5635" s="8"/>
      <c r="R5635" s="8"/>
      <c r="S5635" s="9"/>
      <c r="T5635" s="8"/>
      <c r="U5635" s="8"/>
      <c r="V5635" s="9"/>
      <c r="W5635" s="8"/>
      <c r="X5635" s="8"/>
      <c r="Y5635" s="9"/>
      <c r="Z5635" s="8"/>
      <c r="AA5635" s="8"/>
      <c r="AB5635" s="9"/>
      <c r="AC5635" s="8"/>
      <c r="AD5635" s="8"/>
      <c r="AE5635" s="9"/>
      <c r="AF5635" s="8"/>
      <c r="AG5635" s="8"/>
      <c r="AH5635" s="9"/>
      <c r="AI5635" s="13"/>
      <c r="AJ5635" s="8"/>
      <c r="AK5635" s="8"/>
      <c r="AL5635" s="8"/>
      <c r="AM5635" s="3"/>
    </row>
    <row r="5636" spans="1:39" s="10" customFormat="1" ht="18.95" customHeight="1" x14ac:dyDescent="0.25">
      <c r="A5636" s="8"/>
      <c r="B5636" s="8"/>
      <c r="C5636" s="8"/>
      <c r="D5636" s="9"/>
      <c r="E5636" s="8"/>
      <c r="F5636" s="8"/>
      <c r="G5636" s="9"/>
      <c r="H5636" s="8"/>
      <c r="I5636" s="8"/>
      <c r="J5636" s="9"/>
      <c r="K5636" s="8"/>
      <c r="L5636" s="8"/>
      <c r="M5636" s="9"/>
      <c r="N5636" s="8"/>
      <c r="O5636" s="8"/>
      <c r="P5636" s="9"/>
      <c r="Q5636" s="8"/>
      <c r="R5636" s="8"/>
      <c r="S5636" s="9"/>
      <c r="T5636" s="8"/>
      <c r="U5636" s="8"/>
      <c r="V5636" s="9"/>
      <c r="W5636" s="8"/>
      <c r="X5636" s="8"/>
      <c r="Y5636" s="9"/>
      <c r="Z5636" s="8"/>
      <c r="AA5636" s="8"/>
      <c r="AB5636" s="9"/>
      <c r="AC5636" s="8"/>
      <c r="AD5636" s="8"/>
      <c r="AE5636" s="9"/>
      <c r="AF5636" s="8"/>
      <c r="AG5636" s="8"/>
      <c r="AH5636" s="9"/>
      <c r="AI5636" s="13"/>
      <c r="AJ5636" s="8"/>
      <c r="AK5636" s="8"/>
      <c r="AL5636" s="8"/>
      <c r="AM5636" s="3"/>
    </row>
    <row r="5637" spans="1:39" s="10" customFormat="1" ht="18.95" customHeight="1" x14ac:dyDescent="0.25">
      <c r="A5637" s="8"/>
      <c r="B5637" s="8"/>
      <c r="C5637" s="8"/>
      <c r="D5637" s="9"/>
      <c r="E5637" s="8"/>
      <c r="F5637" s="8"/>
      <c r="G5637" s="9"/>
      <c r="H5637" s="8"/>
      <c r="I5637" s="8"/>
      <c r="J5637" s="9"/>
      <c r="K5637" s="8"/>
      <c r="L5637" s="8"/>
      <c r="M5637" s="9"/>
      <c r="N5637" s="8"/>
      <c r="O5637" s="8"/>
      <c r="P5637" s="9"/>
      <c r="Q5637" s="8"/>
      <c r="R5637" s="8"/>
      <c r="S5637" s="9"/>
      <c r="T5637" s="8"/>
      <c r="U5637" s="8"/>
      <c r="V5637" s="9"/>
      <c r="W5637" s="8"/>
      <c r="X5637" s="8"/>
      <c r="Y5637" s="9"/>
      <c r="Z5637" s="8"/>
      <c r="AA5637" s="8"/>
      <c r="AB5637" s="9"/>
      <c r="AC5637" s="8"/>
      <c r="AD5637" s="8"/>
      <c r="AE5637" s="9"/>
      <c r="AF5637" s="8"/>
      <c r="AG5637" s="8"/>
      <c r="AH5637" s="9"/>
      <c r="AI5637" s="13"/>
      <c r="AJ5637" s="8"/>
      <c r="AK5637" s="8"/>
      <c r="AL5637" s="8"/>
      <c r="AM5637" s="3"/>
    </row>
    <row r="5638" spans="1:39" s="10" customFormat="1" ht="18.95" customHeight="1" x14ac:dyDescent="0.25">
      <c r="A5638" s="8"/>
      <c r="B5638" s="8"/>
      <c r="C5638" s="8"/>
      <c r="D5638" s="9"/>
      <c r="E5638" s="8"/>
      <c r="F5638" s="8"/>
      <c r="G5638" s="9"/>
      <c r="H5638" s="8"/>
      <c r="I5638" s="8"/>
      <c r="J5638" s="9"/>
      <c r="K5638" s="8"/>
      <c r="L5638" s="8"/>
      <c r="M5638" s="9"/>
      <c r="N5638" s="8"/>
      <c r="O5638" s="8"/>
      <c r="P5638" s="9"/>
      <c r="Q5638" s="8"/>
      <c r="R5638" s="8"/>
      <c r="S5638" s="9"/>
      <c r="T5638" s="8"/>
      <c r="U5638" s="8"/>
      <c r="V5638" s="9"/>
      <c r="W5638" s="8"/>
      <c r="X5638" s="8"/>
      <c r="Y5638" s="9"/>
      <c r="Z5638" s="8"/>
      <c r="AA5638" s="8"/>
      <c r="AB5638" s="9"/>
      <c r="AC5638" s="8"/>
      <c r="AD5638" s="8"/>
      <c r="AE5638" s="9"/>
      <c r="AF5638" s="8"/>
      <c r="AG5638" s="8"/>
      <c r="AH5638" s="9"/>
      <c r="AI5638" s="13"/>
      <c r="AJ5638" s="8"/>
      <c r="AK5638" s="8"/>
      <c r="AL5638" s="8"/>
      <c r="AM5638" s="3"/>
    </row>
    <row r="5639" spans="1:39" s="10" customFormat="1" ht="18.95" customHeight="1" x14ac:dyDescent="0.25">
      <c r="A5639" s="8"/>
      <c r="B5639" s="8"/>
      <c r="C5639" s="8"/>
      <c r="D5639" s="9"/>
      <c r="E5639" s="8"/>
      <c r="F5639" s="8"/>
      <c r="G5639" s="9"/>
      <c r="H5639" s="8"/>
      <c r="I5639" s="8"/>
      <c r="J5639" s="9"/>
      <c r="K5639" s="8"/>
      <c r="L5639" s="8"/>
      <c r="M5639" s="9"/>
      <c r="N5639" s="8"/>
      <c r="O5639" s="8"/>
      <c r="P5639" s="9"/>
      <c r="Q5639" s="8"/>
      <c r="R5639" s="8"/>
      <c r="S5639" s="9"/>
      <c r="T5639" s="8"/>
      <c r="U5639" s="8"/>
      <c r="V5639" s="9"/>
      <c r="W5639" s="8"/>
      <c r="X5639" s="8"/>
      <c r="Y5639" s="9"/>
      <c r="Z5639" s="8"/>
      <c r="AA5639" s="8"/>
      <c r="AB5639" s="9"/>
      <c r="AC5639" s="8"/>
      <c r="AD5639" s="8"/>
      <c r="AE5639" s="9"/>
      <c r="AF5639" s="8"/>
      <c r="AG5639" s="8"/>
      <c r="AH5639" s="9"/>
      <c r="AI5639" s="13"/>
      <c r="AJ5639" s="8"/>
      <c r="AK5639" s="8"/>
      <c r="AL5639" s="8"/>
      <c r="AM5639" s="3"/>
    </row>
    <row r="5640" spans="1:39" s="10" customFormat="1" ht="18.95" customHeight="1" x14ac:dyDescent="0.25">
      <c r="A5640" s="8"/>
      <c r="B5640" s="8"/>
      <c r="C5640" s="8"/>
      <c r="D5640" s="9"/>
      <c r="E5640" s="8"/>
      <c r="F5640" s="8"/>
      <c r="G5640" s="9"/>
      <c r="H5640" s="8"/>
      <c r="I5640" s="8"/>
      <c r="J5640" s="9"/>
      <c r="K5640" s="8"/>
      <c r="L5640" s="8"/>
      <c r="M5640" s="9"/>
      <c r="N5640" s="8"/>
      <c r="O5640" s="8"/>
      <c r="P5640" s="9"/>
      <c r="Q5640" s="8"/>
      <c r="R5640" s="8"/>
      <c r="S5640" s="9"/>
      <c r="T5640" s="8"/>
      <c r="U5640" s="8"/>
      <c r="V5640" s="9"/>
      <c r="W5640" s="8"/>
      <c r="X5640" s="8"/>
      <c r="Y5640" s="9"/>
      <c r="Z5640" s="8"/>
      <c r="AA5640" s="8"/>
      <c r="AB5640" s="9"/>
      <c r="AC5640" s="8"/>
      <c r="AD5640" s="8"/>
      <c r="AE5640" s="9"/>
      <c r="AF5640" s="8"/>
      <c r="AG5640" s="8"/>
      <c r="AH5640" s="9"/>
      <c r="AI5640" s="13"/>
      <c r="AJ5640" s="8"/>
      <c r="AK5640" s="8"/>
      <c r="AL5640" s="8"/>
      <c r="AM5640" s="3"/>
    </row>
    <row r="5641" spans="1:39" s="10" customFormat="1" ht="18.95" customHeight="1" x14ac:dyDescent="0.25">
      <c r="A5641" s="8"/>
      <c r="B5641" s="8"/>
      <c r="C5641" s="8"/>
      <c r="D5641" s="9"/>
      <c r="E5641" s="8"/>
      <c r="F5641" s="8"/>
      <c r="G5641" s="9"/>
      <c r="H5641" s="8"/>
      <c r="I5641" s="8"/>
      <c r="J5641" s="9"/>
      <c r="K5641" s="8"/>
      <c r="L5641" s="8"/>
      <c r="M5641" s="9"/>
      <c r="N5641" s="8"/>
      <c r="O5641" s="8"/>
      <c r="P5641" s="9"/>
      <c r="Q5641" s="8"/>
      <c r="R5641" s="8"/>
      <c r="S5641" s="9"/>
      <c r="T5641" s="8"/>
      <c r="U5641" s="8"/>
      <c r="V5641" s="9"/>
      <c r="W5641" s="8"/>
      <c r="X5641" s="8"/>
      <c r="Y5641" s="9"/>
      <c r="Z5641" s="8"/>
      <c r="AA5641" s="8"/>
      <c r="AB5641" s="9"/>
      <c r="AC5641" s="8"/>
      <c r="AD5641" s="8"/>
      <c r="AE5641" s="9"/>
      <c r="AF5641" s="8"/>
      <c r="AG5641" s="8"/>
      <c r="AH5641" s="9"/>
      <c r="AI5641" s="13"/>
      <c r="AJ5641" s="8"/>
      <c r="AK5641" s="8"/>
      <c r="AL5641" s="8"/>
      <c r="AM5641" s="3"/>
    </row>
    <row r="5642" spans="1:39" s="10" customFormat="1" ht="18.95" customHeight="1" x14ac:dyDescent="0.25">
      <c r="A5642" s="8"/>
      <c r="B5642" s="8"/>
      <c r="C5642" s="8"/>
      <c r="D5642" s="9"/>
      <c r="E5642" s="8"/>
      <c r="F5642" s="8"/>
      <c r="G5642" s="9"/>
      <c r="H5642" s="8"/>
      <c r="I5642" s="8"/>
      <c r="J5642" s="9"/>
      <c r="K5642" s="8"/>
      <c r="L5642" s="8"/>
      <c r="M5642" s="9"/>
      <c r="N5642" s="8"/>
      <c r="O5642" s="8"/>
      <c r="P5642" s="9"/>
      <c r="Q5642" s="8"/>
      <c r="R5642" s="8"/>
      <c r="S5642" s="9"/>
      <c r="T5642" s="8"/>
      <c r="U5642" s="8"/>
      <c r="V5642" s="9"/>
      <c r="W5642" s="8"/>
      <c r="X5642" s="8"/>
      <c r="Y5642" s="9"/>
      <c r="Z5642" s="8"/>
      <c r="AA5642" s="8"/>
      <c r="AB5642" s="9"/>
      <c r="AC5642" s="8"/>
      <c r="AD5642" s="8"/>
      <c r="AE5642" s="9"/>
      <c r="AF5642" s="8"/>
      <c r="AG5642" s="8"/>
      <c r="AH5642" s="9"/>
      <c r="AI5642" s="13"/>
      <c r="AJ5642" s="8"/>
      <c r="AK5642" s="8"/>
      <c r="AL5642" s="8"/>
      <c r="AM5642" s="3"/>
    </row>
    <row r="5643" spans="1:39" s="10" customFormat="1" ht="18.95" customHeight="1" x14ac:dyDescent="0.25">
      <c r="A5643" s="8"/>
      <c r="B5643" s="8"/>
      <c r="C5643" s="8"/>
      <c r="D5643" s="9"/>
      <c r="E5643" s="8"/>
      <c r="F5643" s="8"/>
      <c r="G5643" s="9"/>
      <c r="H5643" s="8"/>
      <c r="I5643" s="8"/>
      <c r="J5643" s="9"/>
      <c r="K5643" s="8"/>
      <c r="L5643" s="8"/>
      <c r="M5643" s="9"/>
      <c r="N5643" s="8"/>
      <c r="O5643" s="8"/>
      <c r="P5643" s="9"/>
      <c r="Q5643" s="8"/>
      <c r="R5643" s="8"/>
      <c r="S5643" s="9"/>
      <c r="T5643" s="8"/>
      <c r="U5643" s="8"/>
      <c r="V5643" s="9"/>
      <c r="W5643" s="8"/>
      <c r="X5643" s="8"/>
      <c r="Y5643" s="9"/>
      <c r="Z5643" s="8"/>
      <c r="AA5643" s="8"/>
      <c r="AB5643" s="9"/>
      <c r="AC5643" s="8"/>
      <c r="AD5643" s="8"/>
      <c r="AE5643" s="9"/>
      <c r="AF5643" s="8"/>
      <c r="AG5643" s="8"/>
      <c r="AH5643" s="9"/>
      <c r="AI5643" s="13"/>
      <c r="AJ5643" s="8"/>
      <c r="AK5643" s="8"/>
      <c r="AL5643" s="8"/>
      <c r="AM5643" s="3"/>
    </row>
    <row r="5644" spans="1:39" s="10" customFormat="1" ht="18.95" customHeight="1" x14ac:dyDescent="0.25">
      <c r="A5644" s="8"/>
      <c r="B5644" s="8"/>
      <c r="C5644" s="8"/>
      <c r="D5644" s="9"/>
      <c r="E5644" s="8"/>
      <c r="F5644" s="8"/>
      <c r="G5644" s="9"/>
      <c r="H5644" s="8"/>
      <c r="I5644" s="8"/>
      <c r="J5644" s="9"/>
      <c r="K5644" s="8"/>
      <c r="L5644" s="8"/>
      <c r="M5644" s="9"/>
      <c r="N5644" s="8"/>
      <c r="O5644" s="8"/>
      <c r="P5644" s="9"/>
      <c r="Q5644" s="8"/>
      <c r="R5644" s="8"/>
      <c r="S5644" s="9"/>
      <c r="T5644" s="8"/>
      <c r="U5644" s="8"/>
      <c r="V5644" s="9"/>
      <c r="W5644" s="8"/>
      <c r="X5644" s="8"/>
      <c r="Y5644" s="9"/>
      <c r="Z5644" s="8"/>
      <c r="AA5644" s="8"/>
      <c r="AB5644" s="9"/>
      <c r="AC5644" s="8"/>
      <c r="AD5644" s="8"/>
      <c r="AE5644" s="9"/>
      <c r="AF5644" s="8"/>
      <c r="AG5644" s="8"/>
      <c r="AH5644" s="9"/>
      <c r="AI5644" s="13"/>
      <c r="AJ5644" s="8"/>
      <c r="AK5644" s="8"/>
      <c r="AL5644" s="8"/>
      <c r="AM5644" s="3"/>
    </row>
    <row r="5645" spans="1:39" s="10" customFormat="1" ht="18.95" customHeight="1" x14ac:dyDescent="0.25">
      <c r="A5645" s="8"/>
      <c r="B5645" s="8"/>
      <c r="C5645" s="8"/>
      <c r="D5645" s="9"/>
      <c r="E5645" s="8"/>
      <c r="F5645" s="8"/>
      <c r="G5645" s="9"/>
      <c r="H5645" s="8"/>
      <c r="I5645" s="8"/>
      <c r="J5645" s="9"/>
      <c r="K5645" s="8"/>
      <c r="L5645" s="8"/>
      <c r="M5645" s="9"/>
      <c r="N5645" s="8"/>
      <c r="O5645" s="8"/>
      <c r="P5645" s="9"/>
      <c r="Q5645" s="8"/>
      <c r="R5645" s="8"/>
      <c r="S5645" s="9"/>
      <c r="T5645" s="8"/>
      <c r="U5645" s="8"/>
      <c r="V5645" s="9"/>
      <c r="W5645" s="8"/>
      <c r="X5645" s="8"/>
      <c r="Y5645" s="9"/>
      <c r="Z5645" s="8"/>
      <c r="AA5645" s="8"/>
      <c r="AB5645" s="9"/>
      <c r="AC5645" s="8"/>
      <c r="AD5645" s="8"/>
      <c r="AE5645" s="9"/>
      <c r="AF5645" s="8"/>
      <c r="AG5645" s="8"/>
      <c r="AH5645" s="9"/>
      <c r="AI5645" s="13"/>
      <c r="AJ5645" s="8"/>
      <c r="AK5645" s="8"/>
      <c r="AL5645" s="8"/>
      <c r="AM5645" s="3"/>
    </row>
    <row r="5646" spans="1:39" s="10" customFormat="1" ht="18.95" customHeight="1" x14ac:dyDescent="0.25">
      <c r="A5646" s="8"/>
      <c r="B5646" s="8"/>
      <c r="C5646" s="8"/>
      <c r="D5646" s="9"/>
      <c r="E5646" s="8"/>
      <c r="F5646" s="8"/>
      <c r="G5646" s="9"/>
      <c r="H5646" s="8"/>
      <c r="I5646" s="8"/>
      <c r="J5646" s="9"/>
      <c r="K5646" s="8"/>
      <c r="L5646" s="8"/>
      <c r="M5646" s="9"/>
      <c r="N5646" s="8"/>
      <c r="O5646" s="8"/>
      <c r="P5646" s="9"/>
      <c r="Q5646" s="8"/>
      <c r="R5646" s="8"/>
      <c r="S5646" s="9"/>
      <c r="T5646" s="8"/>
      <c r="U5646" s="8"/>
      <c r="V5646" s="9"/>
      <c r="W5646" s="8"/>
      <c r="X5646" s="8"/>
      <c r="Y5646" s="9"/>
      <c r="Z5646" s="8"/>
      <c r="AA5646" s="8"/>
      <c r="AB5646" s="9"/>
      <c r="AC5646" s="8"/>
      <c r="AD5646" s="8"/>
      <c r="AE5646" s="9"/>
      <c r="AF5646" s="8"/>
      <c r="AG5646" s="8"/>
      <c r="AH5646" s="9"/>
      <c r="AI5646" s="13"/>
      <c r="AJ5646" s="8"/>
      <c r="AK5646" s="8"/>
      <c r="AL5646" s="8"/>
      <c r="AM5646" s="3"/>
    </row>
    <row r="5647" spans="1:39" s="10" customFormat="1" ht="18.95" customHeight="1" x14ac:dyDescent="0.25">
      <c r="A5647" s="8"/>
      <c r="B5647" s="8"/>
      <c r="C5647" s="8"/>
      <c r="D5647" s="9"/>
      <c r="E5647" s="8"/>
      <c r="F5647" s="8"/>
      <c r="G5647" s="9"/>
      <c r="H5647" s="8"/>
      <c r="I5647" s="8"/>
      <c r="J5647" s="9"/>
      <c r="K5647" s="8"/>
      <c r="L5647" s="8"/>
      <c r="M5647" s="9"/>
      <c r="N5647" s="8"/>
      <c r="O5647" s="8"/>
      <c r="P5647" s="9"/>
      <c r="Q5647" s="8"/>
      <c r="R5647" s="8"/>
      <c r="S5647" s="9"/>
      <c r="T5647" s="8"/>
      <c r="U5647" s="8"/>
      <c r="V5647" s="9"/>
      <c r="W5647" s="8"/>
      <c r="X5647" s="8"/>
      <c r="Y5647" s="9"/>
      <c r="Z5647" s="8"/>
      <c r="AA5647" s="8"/>
      <c r="AB5647" s="9"/>
      <c r="AC5647" s="8"/>
      <c r="AD5647" s="8"/>
      <c r="AE5647" s="9"/>
      <c r="AF5647" s="8"/>
      <c r="AG5647" s="8"/>
      <c r="AH5647" s="9"/>
      <c r="AI5647" s="13"/>
      <c r="AJ5647" s="8"/>
      <c r="AK5647" s="8"/>
      <c r="AL5647" s="8"/>
      <c r="AM5647" s="3"/>
    </row>
    <row r="5648" spans="1:39" s="10" customFormat="1" ht="18.95" customHeight="1" x14ac:dyDescent="0.25">
      <c r="A5648" s="8"/>
      <c r="B5648" s="8"/>
      <c r="C5648" s="8"/>
      <c r="D5648" s="9"/>
      <c r="E5648" s="8"/>
      <c r="F5648" s="8"/>
      <c r="G5648" s="9"/>
      <c r="H5648" s="8"/>
      <c r="I5648" s="8"/>
      <c r="J5648" s="9"/>
      <c r="K5648" s="8"/>
      <c r="L5648" s="8"/>
      <c r="M5648" s="9"/>
      <c r="N5648" s="8"/>
      <c r="O5648" s="8"/>
      <c r="P5648" s="9"/>
      <c r="Q5648" s="8"/>
      <c r="R5648" s="8"/>
      <c r="S5648" s="9"/>
      <c r="T5648" s="8"/>
      <c r="U5648" s="8"/>
      <c r="V5648" s="9"/>
      <c r="W5648" s="8"/>
      <c r="X5648" s="8"/>
      <c r="Y5648" s="9"/>
      <c r="Z5648" s="8"/>
      <c r="AA5648" s="8"/>
      <c r="AB5648" s="9"/>
      <c r="AC5648" s="8"/>
      <c r="AD5648" s="8"/>
      <c r="AE5648" s="9"/>
      <c r="AF5648" s="8"/>
      <c r="AG5648" s="8"/>
      <c r="AH5648" s="9"/>
      <c r="AI5648" s="13"/>
      <c r="AJ5648" s="8"/>
      <c r="AK5648" s="8"/>
      <c r="AL5648" s="8"/>
      <c r="AM5648" s="3"/>
    </row>
    <row r="5649" spans="1:39" s="10" customFormat="1" ht="18.95" customHeight="1" x14ac:dyDescent="0.25">
      <c r="A5649" s="8"/>
      <c r="B5649" s="8"/>
      <c r="C5649" s="8"/>
      <c r="D5649" s="9"/>
      <c r="E5649" s="8"/>
      <c r="F5649" s="8"/>
      <c r="G5649" s="9"/>
      <c r="H5649" s="8"/>
      <c r="I5649" s="8"/>
      <c r="J5649" s="9"/>
      <c r="K5649" s="8"/>
      <c r="L5649" s="8"/>
      <c r="M5649" s="9"/>
      <c r="N5649" s="8"/>
      <c r="O5649" s="8"/>
      <c r="P5649" s="9"/>
      <c r="Q5649" s="8"/>
      <c r="R5649" s="8"/>
      <c r="S5649" s="9"/>
      <c r="T5649" s="8"/>
      <c r="U5649" s="8"/>
      <c r="V5649" s="9"/>
      <c r="W5649" s="8"/>
      <c r="X5649" s="8"/>
      <c r="Y5649" s="9"/>
      <c r="Z5649" s="8"/>
      <c r="AA5649" s="8"/>
      <c r="AB5649" s="9"/>
      <c r="AC5649" s="8"/>
      <c r="AD5649" s="8"/>
      <c r="AE5649" s="9"/>
      <c r="AF5649" s="8"/>
      <c r="AG5649" s="8"/>
      <c r="AH5649" s="9"/>
      <c r="AI5649" s="13"/>
      <c r="AJ5649" s="8"/>
      <c r="AK5649" s="8"/>
      <c r="AL5649" s="8"/>
      <c r="AM5649" s="3"/>
    </row>
    <row r="5650" spans="1:39" s="10" customFormat="1" ht="18.95" customHeight="1" x14ac:dyDescent="0.25">
      <c r="A5650" s="8"/>
      <c r="B5650" s="8"/>
      <c r="C5650" s="8"/>
      <c r="D5650" s="9"/>
      <c r="E5650" s="8"/>
      <c r="F5650" s="8"/>
      <c r="G5650" s="9"/>
      <c r="H5650" s="8"/>
      <c r="I5650" s="8"/>
      <c r="J5650" s="9"/>
      <c r="K5650" s="8"/>
      <c r="L5650" s="8"/>
      <c r="M5650" s="9"/>
      <c r="N5650" s="8"/>
      <c r="O5650" s="8"/>
      <c r="P5650" s="9"/>
      <c r="Q5650" s="8"/>
      <c r="R5650" s="8"/>
      <c r="S5650" s="9"/>
      <c r="T5650" s="8"/>
      <c r="U5650" s="8"/>
      <c r="V5650" s="9"/>
      <c r="W5650" s="8"/>
      <c r="X5650" s="8"/>
      <c r="Y5650" s="9"/>
      <c r="Z5650" s="8"/>
      <c r="AA5650" s="8"/>
      <c r="AB5650" s="9"/>
      <c r="AC5650" s="8"/>
      <c r="AD5650" s="8"/>
      <c r="AE5650" s="9"/>
      <c r="AF5650" s="8"/>
      <c r="AG5650" s="8"/>
      <c r="AH5650" s="9"/>
      <c r="AI5650" s="13"/>
      <c r="AJ5650" s="8"/>
      <c r="AK5650" s="8"/>
      <c r="AL5650" s="8"/>
      <c r="AM5650" s="3"/>
    </row>
    <row r="5651" spans="1:39" s="10" customFormat="1" ht="18.95" customHeight="1" x14ac:dyDescent="0.25">
      <c r="A5651" s="8"/>
      <c r="B5651" s="8"/>
      <c r="C5651" s="8"/>
      <c r="D5651" s="9"/>
      <c r="E5651" s="8"/>
      <c r="F5651" s="8"/>
      <c r="G5651" s="9"/>
      <c r="H5651" s="8"/>
      <c r="I5651" s="8"/>
      <c r="J5651" s="9"/>
      <c r="K5651" s="8"/>
      <c r="L5651" s="8"/>
      <c r="M5651" s="9"/>
      <c r="N5651" s="8"/>
      <c r="O5651" s="8"/>
      <c r="P5651" s="9"/>
      <c r="Q5651" s="8"/>
      <c r="R5651" s="8"/>
      <c r="S5651" s="9"/>
      <c r="T5651" s="8"/>
      <c r="U5651" s="8"/>
      <c r="V5651" s="9"/>
      <c r="W5651" s="8"/>
      <c r="X5651" s="8"/>
      <c r="Y5651" s="9"/>
      <c r="Z5651" s="8"/>
      <c r="AA5651" s="8"/>
      <c r="AB5651" s="9"/>
      <c r="AC5651" s="8"/>
      <c r="AD5651" s="8"/>
      <c r="AE5651" s="9"/>
      <c r="AF5651" s="8"/>
      <c r="AG5651" s="8"/>
      <c r="AH5651" s="9"/>
      <c r="AI5651" s="13"/>
      <c r="AJ5651" s="8"/>
      <c r="AK5651" s="8"/>
      <c r="AL5651" s="8"/>
      <c r="AM5651" s="3"/>
    </row>
    <row r="5652" spans="1:39" s="10" customFormat="1" ht="18.95" customHeight="1" x14ac:dyDescent="0.25">
      <c r="A5652" s="8"/>
      <c r="B5652" s="8"/>
      <c r="C5652" s="8"/>
      <c r="D5652" s="9"/>
      <c r="E5652" s="8"/>
      <c r="F5652" s="8"/>
      <c r="G5652" s="9"/>
      <c r="H5652" s="8"/>
      <c r="I5652" s="8"/>
      <c r="J5652" s="9"/>
      <c r="K5652" s="8"/>
      <c r="L5652" s="8"/>
      <c r="M5652" s="9"/>
      <c r="N5652" s="8"/>
      <c r="O5652" s="8"/>
      <c r="P5652" s="9"/>
      <c r="Q5652" s="8"/>
      <c r="R5652" s="8"/>
      <c r="S5652" s="9"/>
      <c r="T5652" s="8"/>
      <c r="U5652" s="8"/>
      <c r="V5652" s="9"/>
      <c r="W5652" s="8"/>
      <c r="X5652" s="8"/>
      <c r="Y5652" s="9"/>
      <c r="Z5652" s="8"/>
      <c r="AA5652" s="8"/>
      <c r="AB5652" s="9"/>
      <c r="AC5652" s="8"/>
      <c r="AD5652" s="8"/>
      <c r="AE5652" s="9"/>
      <c r="AF5652" s="8"/>
      <c r="AG5652" s="8"/>
      <c r="AH5652" s="9"/>
      <c r="AI5652" s="13"/>
      <c r="AJ5652" s="8"/>
      <c r="AK5652" s="8"/>
      <c r="AL5652" s="8"/>
      <c r="AM5652" s="3"/>
    </row>
    <row r="5653" spans="1:39" s="10" customFormat="1" ht="18.95" customHeight="1" x14ac:dyDescent="0.25">
      <c r="A5653" s="8"/>
      <c r="B5653" s="8"/>
      <c r="C5653" s="8"/>
      <c r="D5653" s="9"/>
      <c r="E5653" s="8"/>
      <c r="F5653" s="8"/>
      <c r="G5653" s="9"/>
      <c r="H5653" s="8"/>
      <c r="I5653" s="8"/>
      <c r="J5653" s="9"/>
      <c r="K5653" s="8"/>
      <c r="L5653" s="8"/>
      <c r="M5653" s="9"/>
      <c r="N5653" s="8"/>
      <c r="O5653" s="8"/>
      <c r="P5653" s="9"/>
      <c r="Q5653" s="8"/>
      <c r="R5653" s="8"/>
      <c r="S5653" s="9"/>
      <c r="T5653" s="8"/>
      <c r="U5653" s="8"/>
      <c r="V5653" s="9"/>
      <c r="W5653" s="8"/>
      <c r="X5653" s="8"/>
      <c r="Y5653" s="9"/>
      <c r="Z5653" s="8"/>
      <c r="AA5653" s="8"/>
      <c r="AB5653" s="9"/>
      <c r="AC5653" s="8"/>
      <c r="AD5653" s="8"/>
      <c r="AE5653" s="9"/>
      <c r="AF5653" s="8"/>
      <c r="AG5653" s="8"/>
      <c r="AH5653" s="9"/>
      <c r="AI5653" s="13"/>
      <c r="AJ5653" s="8"/>
      <c r="AK5653" s="8"/>
      <c r="AL5653" s="8"/>
      <c r="AM5653" s="3"/>
    </row>
    <row r="5654" spans="1:39" s="10" customFormat="1" ht="18.95" customHeight="1" x14ac:dyDescent="0.25">
      <c r="A5654" s="8"/>
      <c r="B5654" s="8"/>
      <c r="C5654" s="8"/>
      <c r="D5654" s="9"/>
      <c r="E5654" s="8"/>
      <c r="F5654" s="8"/>
      <c r="G5654" s="9"/>
      <c r="H5654" s="8"/>
      <c r="I5654" s="8"/>
      <c r="J5654" s="9"/>
      <c r="K5654" s="8"/>
      <c r="L5654" s="8"/>
      <c r="M5654" s="9"/>
      <c r="N5654" s="8"/>
      <c r="O5654" s="8"/>
      <c r="P5654" s="9"/>
      <c r="Q5654" s="8"/>
      <c r="R5654" s="8"/>
      <c r="S5654" s="9"/>
      <c r="T5654" s="8"/>
      <c r="U5654" s="8"/>
      <c r="V5654" s="9"/>
      <c r="W5654" s="8"/>
      <c r="X5654" s="8"/>
      <c r="Y5654" s="9"/>
      <c r="Z5654" s="8"/>
      <c r="AA5654" s="8"/>
      <c r="AB5654" s="9"/>
      <c r="AC5654" s="8"/>
      <c r="AD5654" s="8"/>
      <c r="AE5654" s="9"/>
      <c r="AF5654" s="8"/>
      <c r="AG5654" s="8"/>
      <c r="AH5654" s="9"/>
      <c r="AI5654" s="13"/>
      <c r="AJ5654" s="8"/>
      <c r="AK5654" s="8"/>
      <c r="AL5654" s="8"/>
      <c r="AM5654" s="3"/>
    </row>
    <row r="5655" spans="1:39" s="10" customFormat="1" ht="18.95" customHeight="1" x14ac:dyDescent="0.25">
      <c r="A5655" s="8"/>
      <c r="B5655" s="8"/>
      <c r="C5655" s="8"/>
      <c r="D5655" s="9"/>
      <c r="E5655" s="8"/>
      <c r="F5655" s="8"/>
      <c r="G5655" s="9"/>
      <c r="H5655" s="8"/>
      <c r="I5655" s="8"/>
      <c r="J5655" s="9"/>
      <c r="K5655" s="8"/>
      <c r="L5655" s="8"/>
      <c r="M5655" s="9"/>
      <c r="N5655" s="8"/>
      <c r="O5655" s="8"/>
      <c r="P5655" s="9"/>
      <c r="Q5655" s="8"/>
      <c r="R5655" s="8"/>
      <c r="S5655" s="9"/>
      <c r="T5655" s="8"/>
      <c r="U5655" s="8"/>
      <c r="V5655" s="9"/>
      <c r="W5655" s="8"/>
      <c r="X5655" s="8"/>
      <c r="Y5655" s="9"/>
      <c r="Z5655" s="8"/>
      <c r="AA5655" s="8"/>
      <c r="AB5655" s="9"/>
      <c r="AC5655" s="8"/>
      <c r="AD5655" s="8"/>
      <c r="AE5655" s="9"/>
      <c r="AF5655" s="8"/>
      <c r="AG5655" s="8"/>
      <c r="AH5655" s="9"/>
      <c r="AI5655" s="13"/>
      <c r="AJ5655" s="8"/>
      <c r="AK5655" s="8"/>
      <c r="AL5655" s="8"/>
      <c r="AM5655" s="3"/>
    </row>
    <row r="5656" spans="1:39" s="10" customFormat="1" ht="18.95" customHeight="1" x14ac:dyDescent="0.25">
      <c r="A5656" s="8"/>
      <c r="B5656" s="8"/>
      <c r="C5656" s="8"/>
      <c r="D5656" s="9"/>
      <c r="E5656" s="8"/>
      <c r="F5656" s="8"/>
      <c r="G5656" s="9"/>
      <c r="H5656" s="8"/>
      <c r="I5656" s="8"/>
      <c r="J5656" s="9"/>
      <c r="K5656" s="8"/>
      <c r="L5656" s="8"/>
      <c r="M5656" s="9"/>
      <c r="N5656" s="8"/>
      <c r="O5656" s="8"/>
      <c r="P5656" s="9"/>
      <c r="Q5656" s="8"/>
      <c r="R5656" s="8"/>
      <c r="S5656" s="9"/>
      <c r="T5656" s="8"/>
      <c r="U5656" s="8"/>
      <c r="V5656" s="9"/>
      <c r="W5656" s="8"/>
      <c r="X5656" s="8"/>
      <c r="Y5656" s="9"/>
      <c r="Z5656" s="8"/>
      <c r="AA5656" s="8"/>
      <c r="AB5656" s="9"/>
      <c r="AC5656" s="8"/>
      <c r="AD5656" s="8"/>
      <c r="AE5656" s="9"/>
      <c r="AF5656" s="8"/>
      <c r="AG5656" s="8"/>
      <c r="AH5656" s="9"/>
      <c r="AI5656" s="13"/>
      <c r="AJ5656" s="8"/>
      <c r="AK5656" s="8"/>
      <c r="AL5656" s="8"/>
      <c r="AM5656" s="3"/>
    </row>
    <row r="5657" spans="1:39" s="10" customFormat="1" ht="18.95" customHeight="1" x14ac:dyDescent="0.25">
      <c r="A5657" s="8"/>
      <c r="B5657" s="8"/>
      <c r="C5657" s="8"/>
      <c r="D5657" s="9"/>
      <c r="E5657" s="8"/>
      <c r="F5657" s="8"/>
      <c r="G5657" s="9"/>
      <c r="H5657" s="8"/>
      <c r="I5657" s="8"/>
      <c r="J5657" s="9"/>
      <c r="K5657" s="8"/>
      <c r="L5657" s="8"/>
      <c r="M5657" s="9"/>
      <c r="N5657" s="8"/>
      <c r="O5657" s="8"/>
      <c r="P5657" s="9"/>
      <c r="Q5657" s="8"/>
      <c r="R5657" s="8"/>
      <c r="S5657" s="9"/>
      <c r="T5657" s="8"/>
      <c r="U5657" s="8"/>
      <c r="V5657" s="9"/>
      <c r="W5657" s="8"/>
      <c r="X5657" s="8"/>
      <c r="Y5657" s="9"/>
      <c r="Z5657" s="8"/>
      <c r="AA5657" s="8"/>
      <c r="AB5657" s="9"/>
      <c r="AC5657" s="8"/>
      <c r="AD5657" s="8"/>
      <c r="AE5657" s="9"/>
      <c r="AF5657" s="8"/>
      <c r="AG5657" s="8"/>
      <c r="AH5657" s="9"/>
      <c r="AI5657" s="13"/>
      <c r="AJ5657" s="8"/>
      <c r="AK5657" s="8"/>
      <c r="AL5657" s="8"/>
      <c r="AM5657" s="3"/>
    </row>
    <row r="5658" spans="1:39" s="10" customFormat="1" ht="18.95" customHeight="1" x14ac:dyDescent="0.25">
      <c r="A5658" s="8"/>
      <c r="B5658" s="8"/>
      <c r="C5658" s="8"/>
      <c r="D5658" s="9"/>
      <c r="E5658" s="8"/>
      <c r="F5658" s="8"/>
      <c r="G5658" s="9"/>
      <c r="H5658" s="8"/>
      <c r="I5658" s="8"/>
      <c r="J5658" s="9"/>
      <c r="K5658" s="8"/>
      <c r="L5658" s="8"/>
      <c r="M5658" s="9"/>
      <c r="N5658" s="8"/>
      <c r="O5658" s="8"/>
      <c r="P5658" s="9"/>
      <c r="Q5658" s="8"/>
      <c r="R5658" s="8"/>
      <c r="S5658" s="9"/>
      <c r="T5658" s="8"/>
      <c r="U5658" s="8"/>
      <c r="V5658" s="9"/>
      <c r="W5658" s="8"/>
      <c r="X5658" s="8"/>
      <c r="Y5658" s="9"/>
      <c r="Z5658" s="8"/>
      <c r="AA5658" s="8"/>
      <c r="AB5658" s="9"/>
      <c r="AC5658" s="8"/>
      <c r="AD5658" s="8"/>
      <c r="AE5658" s="9"/>
      <c r="AF5658" s="8"/>
      <c r="AG5658" s="8"/>
      <c r="AH5658" s="9"/>
      <c r="AI5658" s="13"/>
      <c r="AJ5658" s="8"/>
      <c r="AK5658" s="8"/>
      <c r="AL5658" s="8"/>
      <c r="AM5658" s="3"/>
    </row>
    <row r="5659" spans="1:39" s="10" customFormat="1" ht="18.95" customHeight="1" x14ac:dyDescent="0.25">
      <c r="A5659" s="8"/>
      <c r="B5659" s="8"/>
      <c r="C5659" s="8"/>
      <c r="D5659" s="9"/>
      <c r="E5659" s="8"/>
      <c r="F5659" s="8"/>
      <c r="G5659" s="9"/>
      <c r="H5659" s="8"/>
      <c r="I5659" s="8"/>
      <c r="J5659" s="9"/>
      <c r="K5659" s="8"/>
      <c r="L5659" s="8"/>
      <c r="M5659" s="9"/>
      <c r="N5659" s="8"/>
      <c r="O5659" s="8"/>
      <c r="P5659" s="9"/>
      <c r="Q5659" s="8"/>
      <c r="R5659" s="8"/>
      <c r="S5659" s="9"/>
      <c r="T5659" s="8"/>
      <c r="U5659" s="8"/>
      <c r="V5659" s="9"/>
      <c r="W5659" s="8"/>
      <c r="X5659" s="8"/>
      <c r="Y5659" s="9"/>
      <c r="Z5659" s="8"/>
      <c r="AA5659" s="8"/>
      <c r="AB5659" s="9"/>
      <c r="AC5659" s="8"/>
      <c r="AD5659" s="8"/>
      <c r="AE5659" s="9"/>
      <c r="AF5659" s="8"/>
      <c r="AG5659" s="8"/>
      <c r="AH5659" s="9"/>
      <c r="AI5659" s="13"/>
      <c r="AJ5659" s="8"/>
      <c r="AK5659" s="8"/>
      <c r="AL5659" s="8"/>
      <c r="AM5659" s="3"/>
    </row>
    <row r="5660" spans="1:39" s="10" customFormat="1" ht="18.95" customHeight="1" x14ac:dyDescent="0.25">
      <c r="A5660" s="8"/>
      <c r="B5660" s="8"/>
      <c r="C5660" s="8"/>
      <c r="D5660" s="9"/>
      <c r="E5660" s="8"/>
      <c r="F5660" s="8"/>
      <c r="G5660" s="9"/>
      <c r="H5660" s="8"/>
      <c r="I5660" s="8"/>
      <c r="J5660" s="9"/>
      <c r="K5660" s="8"/>
      <c r="L5660" s="8"/>
      <c r="M5660" s="9"/>
      <c r="N5660" s="8"/>
      <c r="O5660" s="8"/>
      <c r="P5660" s="9"/>
      <c r="Q5660" s="8"/>
      <c r="R5660" s="8"/>
      <c r="S5660" s="9"/>
      <c r="T5660" s="8"/>
      <c r="U5660" s="8"/>
      <c r="V5660" s="9"/>
      <c r="W5660" s="8"/>
      <c r="X5660" s="8"/>
      <c r="Y5660" s="9"/>
      <c r="Z5660" s="8"/>
      <c r="AA5660" s="8"/>
      <c r="AB5660" s="9"/>
      <c r="AC5660" s="8"/>
      <c r="AD5660" s="8"/>
      <c r="AE5660" s="9"/>
      <c r="AF5660" s="8"/>
      <c r="AG5660" s="8"/>
      <c r="AH5660" s="9"/>
      <c r="AI5660" s="13"/>
      <c r="AJ5660" s="8"/>
      <c r="AK5660" s="8"/>
      <c r="AL5660" s="8"/>
      <c r="AM5660" s="3"/>
    </row>
    <row r="5661" spans="1:39" s="10" customFormat="1" ht="18.95" customHeight="1" x14ac:dyDescent="0.25">
      <c r="A5661" s="8"/>
      <c r="B5661" s="8"/>
      <c r="C5661" s="8"/>
      <c r="D5661" s="9"/>
      <c r="E5661" s="8"/>
      <c r="F5661" s="8"/>
      <c r="G5661" s="9"/>
      <c r="H5661" s="8"/>
      <c r="I5661" s="8"/>
      <c r="J5661" s="9"/>
      <c r="K5661" s="8"/>
      <c r="L5661" s="8"/>
      <c r="M5661" s="9"/>
      <c r="N5661" s="8"/>
      <c r="O5661" s="8"/>
      <c r="P5661" s="9"/>
      <c r="Q5661" s="8"/>
      <c r="R5661" s="8"/>
      <c r="S5661" s="9"/>
      <c r="T5661" s="8"/>
      <c r="U5661" s="8"/>
      <c r="V5661" s="9"/>
      <c r="W5661" s="8"/>
      <c r="X5661" s="8"/>
      <c r="Y5661" s="9"/>
      <c r="Z5661" s="8"/>
      <c r="AA5661" s="8"/>
      <c r="AB5661" s="9"/>
      <c r="AC5661" s="8"/>
      <c r="AD5661" s="8"/>
      <c r="AE5661" s="9"/>
      <c r="AF5661" s="8"/>
      <c r="AG5661" s="8"/>
      <c r="AH5661" s="9"/>
      <c r="AI5661" s="13"/>
      <c r="AJ5661" s="8"/>
      <c r="AK5661" s="8"/>
      <c r="AL5661" s="8"/>
      <c r="AM5661" s="3"/>
    </row>
    <row r="5662" spans="1:39" s="10" customFormat="1" ht="18.95" customHeight="1" x14ac:dyDescent="0.25">
      <c r="A5662" s="8"/>
      <c r="B5662" s="8"/>
      <c r="C5662" s="8"/>
      <c r="D5662" s="9"/>
      <c r="E5662" s="8"/>
      <c r="F5662" s="8"/>
      <c r="G5662" s="9"/>
      <c r="H5662" s="8"/>
      <c r="I5662" s="8"/>
      <c r="J5662" s="9"/>
      <c r="K5662" s="8"/>
      <c r="L5662" s="8"/>
      <c r="M5662" s="9"/>
      <c r="N5662" s="8"/>
      <c r="O5662" s="8"/>
      <c r="P5662" s="9"/>
      <c r="Q5662" s="8"/>
      <c r="R5662" s="8"/>
      <c r="S5662" s="9"/>
      <c r="T5662" s="8"/>
      <c r="U5662" s="8"/>
      <c r="V5662" s="9"/>
      <c r="W5662" s="8"/>
      <c r="X5662" s="8"/>
      <c r="Y5662" s="9"/>
      <c r="Z5662" s="8"/>
      <c r="AA5662" s="8"/>
      <c r="AB5662" s="9"/>
      <c r="AC5662" s="8"/>
      <c r="AD5662" s="8"/>
      <c r="AE5662" s="9"/>
      <c r="AF5662" s="8"/>
      <c r="AG5662" s="8"/>
      <c r="AH5662" s="9"/>
      <c r="AI5662" s="13"/>
      <c r="AJ5662" s="8"/>
      <c r="AK5662" s="8"/>
      <c r="AL5662" s="8"/>
      <c r="AM5662" s="3"/>
    </row>
    <row r="5663" spans="1:39" s="10" customFormat="1" ht="18.95" customHeight="1" x14ac:dyDescent="0.25">
      <c r="A5663" s="8"/>
      <c r="B5663" s="8"/>
      <c r="C5663" s="8"/>
      <c r="D5663" s="9"/>
      <c r="E5663" s="8"/>
      <c r="F5663" s="8"/>
      <c r="G5663" s="9"/>
      <c r="H5663" s="8"/>
      <c r="I5663" s="8"/>
      <c r="J5663" s="9"/>
      <c r="K5663" s="8"/>
      <c r="L5663" s="8"/>
      <c r="M5663" s="9"/>
      <c r="N5663" s="8"/>
      <c r="O5663" s="8"/>
      <c r="P5663" s="9"/>
      <c r="Q5663" s="8"/>
      <c r="R5663" s="8"/>
      <c r="S5663" s="9"/>
      <c r="T5663" s="8"/>
      <c r="U5663" s="8"/>
      <c r="V5663" s="9"/>
      <c r="W5663" s="8"/>
      <c r="X5663" s="8"/>
      <c r="Y5663" s="9"/>
      <c r="Z5663" s="8"/>
      <c r="AA5663" s="8"/>
      <c r="AB5663" s="9"/>
      <c r="AC5663" s="8"/>
      <c r="AD5663" s="8"/>
      <c r="AE5663" s="9"/>
      <c r="AF5663" s="8"/>
      <c r="AG5663" s="8"/>
      <c r="AH5663" s="9"/>
      <c r="AI5663" s="13"/>
      <c r="AJ5663" s="8"/>
      <c r="AK5663" s="8"/>
      <c r="AL5663" s="8"/>
      <c r="AM5663" s="3"/>
    </row>
    <row r="5664" spans="1:39" s="10" customFormat="1" ht="18.95" customHeight="1" x14ac:dyDescent="0.25">
      <c r="A5664" s="8"/>
      <c r="B5664" s="8"/>
      <c r="C5664" s="8"/>
      <c r="D5664" s="9"/>
      <c r="E5664" s="8"/>
      <c r="F5664" s="8"/>
      <c r="G5664" s="9"/>
      <c r="H5664" s="8"/>
      <c r="I5664" s="8"/>
      <c r="J5664" s="9"/>
      <c r="K5664" s="8"/>
      <c r="L5664" s="8"/>
      <c r="M5664" s="9"/>
      <c r="N5664" s="8"/>
      <c r="O5664" s="8"/>
      <c r="P5664" s="9"/>
      <c r="Q5664" s="8"/>
      <c r="R5664" s="8"/>
      <c r="S5664" s="9"/>
      <c r="T5664" s="8"/>
      <c r="U5664" s="8"/>
      <c r="V5664" s="9"/>
      <c r="W5664" s="8"/>
      <c r="X5664" s="8"/>
      <c r="Y5664" s="9"/>
      <c r="Z5664" s="8"/>
      <c r="AA5664" s="8"/>
      <c r="AB5664" s="9"/>
      <c r="AC5664" s="8"/>
      <c r="AD5664" s="8"/>
      <c r="AE5664" s="9"/>
      <c r="AF5664" s="8"/>
      <c r="AG5664" s="8"/>
      <c r="AH5664" s="9"/>
      <c r="AI5664" s="13"/>
      <c r="AJ5664" s="8"/>
      <c r="AK5664" s="8"/>
      <c r="AL5664" s="8"/>
      <c r="AM5664" s="3"/>
    </row>
    <row r="5665" spans="1:39" s="10" customFormat="1" ht="18.95" customHeight="1" x14ac:dyDescent="0.25">
      <c r="A5665" s="8"/>
      <c r="B5665" s="8"/>
      <c r="C5665" s="8"/>
      <c r="D5665" s="9"/>
      <c r="E5665" s="8"/>
      <c r="F5665" s="8"/>
      <c r="G5665" s="9"/>
      <c r="H5665" s="8"/>
      <c r="I5665" s="8"/>
      <c r="J5665" s="9"/>
      <c r="K5665" s="8"/>
      <c r="L5665" s="8"/>
      <c r="M5665" s="9"/>
      <c r="N5665" s="8"/>
      <c r="O5665" s="8"/>
      <c r="P5665" s="9"/>
      <c r="Q5665" s="8"/>
      <c r="R5665" s="8"/>
      <c r="S5665" s="9"/>
      <c r="T5665" s="8"/>
      <c r="U5665" s="8"/>
      <c r="V5665" s="9"/>
      <c r="W5665" s="8"/>
      <c r="X5665" s="8"/>
      <c r="Y5665" s="9"/>
      <c r="Z5665" s="8"/>
      <c r="AA5665" s="8"/>
      <c r="AB5665" s="9"/>
      <c r="AC5665" s="8"/>
      <c r="AD5665" s="8"/>
      <c r="AE5665" s="9"/>
      <c r="AF5665" s="8"/>
      <c r="AG5665" s="8"/>
      <c r="AH5665" s="9"/>
      <c r="AI5665" s="13"/>
      <c r="AJ5665" s="8"/>
      <c r="AK5665" s="8"/>
      <c r="AL5665" s="8"/>
      <c r="AM5665" s="3"/>
    </row>
    <row r="5666" spans="1:39" s="10" customFormat="1" ht="18.95" customHeight="1" x14ac:dyDescent="0.25">
      <c r="A5666" s="8"/>
      <c r="B5666" s="8"/>
      <c r="C5666" s="8"/>
      <c r="D5666" s="9"/>
      <c r="E5666" s="8"/>
      <c r="F5666" s="8"/>
      <c r="G5666" s="9"/>
      <c r="H5666" s="8"/>
      <c r="I5666" s="8"/>
      <c r="J5666" s="9"/>
      <c r="K5666" s="8"/>
      <c r="L5666" s="8"/>
      <c r="M5666" s="9"/>
      <c r="N5666" s="8"/>
      <c r="O5666" s="8"/>
      <c r="P5666" s="9"/>
      <c r="Q5666" s="8"/>
      <c r="R5666" s="8"/>
      <c r="S5666" s="9"/>
      <c r="T5666" s="8"/>
      <c r="U5666" s="8"/>
      <c r="V5666" s="9"/>
      <c r="W5666" s="8"/>
      <c r="X5666" s="8"/>
      <c r="Y5666" s="9"/>
      <c r="Z5666" s="8"/>
      <c r="AA5666" s="8"/>
      <c r="AB5666" s="9"/>
      <c r="AC5666" s="8"/>
      <c r="AD5666" s="8"/>
      <c r="AE5666" s="9"/>
      <c r="AF5666" s="8"/>
      <c r="AG5666" s="8"/>
      <c r="AH5666" s="9"/>
      <c r="AI5666" s="13"/>
      <c r="AJ5666" s="8"/>
      <c r="AK5666" s="8"/>
      <c r="AL5666" s="8"/>
      <c r="AM5666" s="3"/>
    </row>
    <row r="5667" spans="1:39" s="10" customFormat="1" ht="18.95" customHeight="1" x14ac:dyDescent="0.25">
      <c r="A5667" s="8"/>
      <c r="B5667" s="8"/>
      <c r="C5667" s="8"/>
      <c r="D5667" s="9"/>
      <c r="E5667" s="8"/>
      <c r="F5667" s="8"/>
      <c r="G5667" s="9"/>
      <c r="H5667" s="8"/>
      <c r="I5667" s="8"/>
      <c r="J5667" s="9"/>
      <c r="K5667" s="8"/>
      <c r="L5667" s="8"/>
      <c r="M5667" s="9"/>
      <c r="N5667" s="8"/>
      <c r="O5667" s="8"/>
      <c r="P5667" s="9"/>
      <c r="Q5667" s="8"/>
      <c r="R5667" s="8"/>
      <c r="S5667" s="9"/>
      <c r="T5667" s="8"/>
      <c r="U5667" s="8"/>
      <c r="V5667" s="9"/>
      <c r="W5667" s="8"/>
      <c r="X5667" s="8"/>
      <c r="Y5667" s="9"/>
      <c r="Z5667" s="8"/>
      <c r="AA5667" s="8"/>
      <c r="AB5667" s="9"/>
      <c r="AC5667" s="8"/>
      <c r="AD5667" s="8"/>
      <c r="AE5667" s="9"/>
      <c r="AF5667" s="8"/>
      <c r="AG5667" s="8"/>
      <c r="AH5667" s="9"/>
      <c r="AI5667" s="13"/>
      <c r="AJ5667" s="8"/>
      <c r="AK5667" s="8"/>
      <c r="AL5667" s="8"/>
      <c r="AM5667" s="3"/>
    </row>
    <row r="5668" spans="1:39" s="10" customFormat="1" ht="18.95" customHeight="1" x14ac:dyDescent="0.25">
      <c r="A5668" s="8"/>
      <c r="B5668" s="8"/>
      <c r="C5668" s="8"/>
      <c r="D5668" s="9"/>
      <c r="E5668" s="8"/>
      <c r="F5668" s="8"/>
      <c r="G5668" s="9"/>
      <c r="H5668" s="8"/>
      <c r="I5668" s="8"/>
      <c r="J5668" s="9"/>
      <c r="K5668" s="8"/>
      <c r="L5668" s="8"/>
      <c r="M5668" s="9"/>
      <c r="N5668" s="8"/>
      <c r="O5668" s="8"/>
      <c r="P5668" s="9"/>
      <c r="Q5668" s="8"/>
      <c r="R5668" s="8"/>
      <c r="S5668" s="9"/>
      <c r="T5668" s="8"/>
      <c r="U5668" s="8"/>
      <c r="V5668" s="9"/>
      <c r="W5668" s="8"/>
      <c r="X5668" s="8"/>
      <c r="Y5668" s="9"/>
      <c r="Z5668" s="8"/>
      <c r="AA5668" s="8"/>
      <c r="AB5668" s="9"/>
      <c r="AC5668" s="8"/>
      <c r="AD5668" s="8"/>
      <c r="AE5668" s="9"/>
      <c r="AF5668" s="8"/>
      <c r="AG5668" s="8"/>
      <c r="AH5668" s="9"/>
      <c r="AI5668" s="13"/>
      <c r="AJ5668" s="8"/>
      <c r="AK5668" s="8"/>
      <c r="AL5668" s="8"/>
      <c r="AM5668" s="3"/>
    </row>
    <row r="5669" spans="1:39" s="10" customFormat="1" ht="18.95" customHeight="1" x14ac:dyDescent="0.25">
      <c r="A5669" s="8"/>
      <c r="B5669" s="8"/>
      <c r="C5669" s="8"/>
      <c r="D5669" s="9"/>
      <c r="E5669" s="8"/>
      <c r="F5669" s="8"/>
      <c r="G5669" s="9"/>
      <c r="H5669" s="8"/>
      <c r="I5669" s="8"/>
      <c r="J5669" s="9"/>
      <c r="K5669" s="8"/>
      <c r="L5669" s="8"/>
      <c r="M5669" s="9"/>
      <c r="N5669" s="8"/>
      <c r="O5669" s="8"/>
      <c r="P5669" s="9"/>
      <c r="Q5669" s="8"/>
      <c r="R5669" s="8"/>
      <c r="S5669" s="9"/>
      <c r="T5669" s="8"/>
      <c r="U5669" s="8"/>
      <c r="V5669" s="9"/>
      <c r="W5669" s="8"/>
      <c r="X5669" s="8"/>
      <c r="Y5669" s="9"/>
      <c r="Z5669" s="8"/>
      <c r="AA5669" s="8"/>
      <c r="AB5669" s="9"/>
      <c r="AC5669" s="8"/>
      <c r="AD5669" s="8"/>
      <c r="AE5669" s="9"/>
      <c r="AF5669" s="8"/>
      <c r="AG5669" s="8"/>
      <c r="AH5669" s="9"/>
      <c r="AI5669" s="13"/>
      <c r="AJ5669" s="8"/>
      <c r="AK5669" s="8"/>
      <c r="AL5669" s="8"/>
      <c r="AM5669" s="3"/>
    </row>
    <row r="5670" spans="1:39" s="10" customFormat="1" ht="18.95" customHeight="1" x14ac:dyDescent="0.25">
      <c r="A5670" s="8"/>
      <c r="B5670" s="8"/>
      <c r="C5670" s="8"/>
      <c r="D5670" s="9"/>
      <c r="E5670" s="8"/>
      <c r="F5670" s="8"/>
      <c r="G5670" s="9"/>
      <c r="H5670" s="8"/>
      <c r="I5670" s="8"/>
      <c r="J5670" s="9"/>
      <c r="K5670" s="8"/>
      <c r="L5670" s="8"/>
      <c r="M5670" s="9"/>
      <c r="N5670" s="8"/>
      <c r="O5670" s="8"/>
      <c r="P5670" s="9"/>
      <c r="Q5670" s="8"/>
      <c r="R5670" s="8"/>
      <c r="S5670" s="9"/>
      <c r="T5670" s="8"/>
      <c r="U5670" s="8"/>
      <c r="V5670" s="9"/>
      <c r="W5670" s="8"/>
      <c r="X5670" s="8"/>
      <c r="Y5670" s="9"/>
      <c r="Z5670" s="8"/>
      <c r="AA5670" s="8"/>
      <c r="AB5670" s="9"/>
      <c r="AC5670" s="8"/>
      <c r="AD5670" s="8"/>
      <c r="AE5670" s="9"/>
      <c r="AF5670" s="8"/>
      <c r="AG5670" s="8"/>
      <c r="AH5670" s="9"/>
      <c r="AI5670" s="13"/>
      <c r="AJ5670" s="8"/>
      <c r="AK5670" s="8"/>
      <c r="AL5670" s="8"/>
      <c r="AM5670" s="3"/>
    </row>
    <row r="5671" spans="1:39" s="10" customFormat="1" ht="18.95" customHeight="1" x14ac:dyDescent="0.25">
      <c r="A5671" s="8"/>
      <c r="B5671" s="8"/>
      <c r="C5671" s="8"/>
      <c r="D5671" s="9"/>
      <c r="E5671" s="8"/>
      <c r="F5671" s="8"/>
      <c r="G5671" s="9"/>
      <c r="H5671" s="8"/>
      <c r="I5671" s="8"/>
      <c r="J5671" s="9"/>
      <c r="K5671" s="8"/>
      <c r="L5671" s="8"/>
      <c r="M5671" s="9"/>
      <c r="N5671" s="8"/>
      <c r="O5671" s="8"/>
      <c r="P5671" s="9"/>
      <c r="Q5671" s="8"/>
      <c r="R5671" s="8"/>
      <c r="S5671" s="9"/>
      <c r="T5671" s="8"/>
      <c r="U5671" s="8"/>
      <c r="V5671" s="9"/>
      <c r="W5671" s="8"/>
      <c r="X5671" s="8"/>
      <c r="Y5671" s="9"/>
      <c r="Z5671" s="8"/>
      <c r="AA5671" s="8"/>
      <c r="AB5671" s="9"/>
      <c r="AC5671" s="8"/>
      <c r="AD5671" s="8"/>
      <c r="AE5671" s="9"/>
      <c r="AF5671" s="8"/>
      <c r="AG5671" s="8"/>
      <c r="AH5671" s="9"/>
      <c r="AI5671" s="13"/>
      <c r="AJ5671" s="8"/>
      <c r="AK5671" s="8"/>
      <c r="AL5671" s="8"/>
      <c r="AM5671" s="3"/>
    </row>
    <row r="5672" spans="1:39" s="10" customFormat="1" ht="18.95" customHeight="1" x14ac:dyDescent="0.25">
      <c r="A5672" s="8"/>
      <c r="B5672" s="8"/>
      <c r="C5672" s="8"/>
      <c r="D5672" s="9"/>
      <c r="E5672" s="8"/>
      <c r="F5672" s="8"/>
      <c r="G5672" s="9"/>
      <c r="H5672" s="8"/>
      <c r="I5672" s="8"/>
      <c r="J5672" s="9"/>
      <c r="K5672" s="8"/>
      <c r="L5672" s="8"/>
      <c r="M5672" s="9"/>
      <c r="N5672" s="8"/>
      <c r="O5672" s="8"/>
      <c r="P5672" s="9"/>
      <c r="Q5672" s="8"/>
      <c r="R5672" s="8"/>
      <c r="S5672" s="9"/>
      <c r="T5672" s="8"/>
      <c r="U5672" s="8"/>
      <c r="V5672" s="9"/>
      <c r="W5672" s="8"/>
      <c r="X5672" s="8"/>
      <c r="Y5672" s="9"/>
      <c r="Z5672" s="8"/>
      <c r="AA5672" s="8"/>
      <c r="AB5672" s="9"/>
      <c r="AC5672" s="8"/>
      <c r="AD5672" s="8"/>
      <c r="AE5672" s="9"/>
      <c r="AF5672" s="8"/>
      <c r="AG5672" s="8"/>
      <c r="AH5672" s="9"/>
      <c r="AI5672" s="13"/>
      <c r="AJ5672" s="8"/>
      <c r="AK5672" s="8"/>
      <c r="AL5672" s="8"/>
      <c r="AM5672" s="3"/>
    </row>
    <row r="5673" spans="1:39" s="10" customFormat="1" ht="18.95" customHeight="1" x14ac:dyDescent="0.25">
      <c r="A5673" s="8"/>
      <c r="B5673" s="8"/>
      <c r="C5673" s="8"/>
      <c r="D5673" s="9"/>
      <c r="E5673" s="8"/>
      <c r="F5673" s="8"/>
      <c r="G5673" s="9"/>
      <c r="H5673" s="8"/>
      <c r="I5673" s="8"/>
      <c r="J5673" s="9"/>
      <c r="K5673" s="8"/>
      <c r="L5673" s="8"/>
      <c r="M5673" s="9"/>
      <c r="N5673" s="8"/>
      <c r="O5673" s="8"/>
      <c r="P5673" s="9"/>
      <c r="Q5673" s="8"/>
      <c r="R5673" s="8"/>
      <c r="S5673" s="9"/>
      <c r="T5673" s="8"/>
      <c r="U5673" s="8"/>
      <c r="V5673" s="9"/>
      <c r="W5673" s="8"/>
      <c r="X5673" s="8"/>
      <c r="Y5673" s="9"/>
      <c r="Z5673" s="8"/>
      <c r="AA5673" s="8"/>
      <c r="AB5673" s="9"/>
      <c r="AC5673" s="8"/>
      <c r="AD5673" s="8"/>
      <c r="AE5673" s="9"/>
      <c r="AF5673" s="8"/>
      <c r="AG5673" s="8"/>
      <c r="AH5673" s="9"/>
      <c r="AI5673" s="13"/>
      <c r="AJ5673" s="8"/>
      <c r="AK5673" s="8"/>
      <c r="AL5673" s="8"/>
      <c r="AM5673" s="3"/>
    </row>
    <row r="5674" spans="1:39" s="10" customFormat="1" ht="18.95" customHeight="1" x14ac:dyDescent="0.25">
      <c r="A5674" s="8"/>
      <c r="B5674" s="8"/>
      <c r="C5674" s="8"/>
      <c r="D5674" s="9"/>
      <c r="E5674" s="8"/>
      <c r="F5674" s="8"/>
      <c r="G5674" s="9"/>
      <c r="H5674" s="8"/>
      <c r="I5674" s="8"/>
      <c r="J5674" s="9"/>
      <c r="K5674" s="8"/>
      <c r="L5674" s="8"/>
      <c r="M5674" s="9"/>
      <c r="N5674" s="8"/>
      <c r="O5674" s="8"/>
      <c r="P5674" s="9"/>
      <c r="Q5674" s="8"/>
      <c r="R5674" s="8"/>
      <c r="S5674" s="9"/>
      <c r="T5674" s="8"/>
      <c r="U5674" s="8"/>
      <c r="V5674" s="9"/>
      <c r="W5674" s="8"/>
      <c r="X5674" s="8"/>
      <c r="Y5674" s="9"/>
      <c r="Z5674" s="8"/>
      <c r="AA5674" s="8"/>
      <c r="AB5674" s="9"/>
      <c r="AC5674" s="8"/>
      <c r="AD5674" s="8"/>
      <c r="AE5674" s="9"/>
      <c r="AF5674" s="8"/>
      <c r="AG5674" s="8"/>
      <c r="AH5674" s="9"/>
      <c r="AI5674" s="13"/>
      <c r="AJ5674" s="8"/>
      <c r="AK5674" s="8"/>
      <c r="AL5674" s="8"/>
      <c r="AM5674" s="3"/>
    </row>
    <row r="5675" spans="1:39" s="10" customFormat="1" ht="18.95" customHeight="1" x14ac:dyDescent="0.25">
      <c r="A5675" s="8"/>
      <c r="B5675" s="8"/>
      <c r="C5675" s="8"/>
      <c r="D5675" s="9"/>
      <c r="E5675" s="8"/>
      <c r="F5675" s="8"/>
      <c r="G5675" s="9"/>
      <c r="H5675" s="8"/>
      <c r="I5675" s="8"/>
      <c r="J5675" s="9"/>
      <c r="K5675" s="8"/>
      <c r="L5675" s="8"/>
      <c r="M5675" s="9"/>
      <c r="N5675" s="8"/>
      <c r="O5675" s="8"/>
      <c r="P5675" s="9"/>
      <c r="Q5675" s="8"/>
      <c r="R5675" s="8"/>
      <c r="S5675" s="9"/>
      <c r="T5675" s="8"/>
      <c r="U5675" s="8"/>
      <c r="V5675" s="9"/>
      <c r="W5675" s="8"/>
      <c r="X5675" s="8"/>
      <c r="Y5675" s="9"/>
      <c r="Z5675" s="8"/>
      <c r="AA5675" s="8"/>
      <c r="AB5675" s="9"/>
      <c r="AC5675" s="8"/>
      <c r="AD5675" s="8"/>
      <c r="AE5675" s="9"/>
      <c r="AF5675" s="8"/>
      <c r="AG5675" s="8"/>
      <c r="AH5675" s="9"/>
      <c r="AI5675" s="13"/>
      <c r="AJ5675" s="8"/>
      <c r="AK5675" s="8"/>
      <c r="AL5675" s="8"/>
      <c r="AM5675" s="3"/>
    </row>
    <row r="5676" spans="1:39" s="10" customFormat="1" ht="18.95" customHeight="1" x14ac:dyDescent="0.25">
      <c r="A5676" s="8"/>
      <c r="B5676" s="8"/>
      <c r="C5676" s="8"/>
      <c r="D5676" s="9"/>
      <c r="E5676" s="8"/>
      <c r="F5676" s="8"/>
      <c r="G5676" s="9"/>
      <c r="H5676" s="8"/>
      <c r="I5676" s="8"/>
      <c r="J5676" s="9"/>
      <c r="K5676" s="8"/>
      <c r="L5676" s="8"/>
      <c r="M5676" s="9"/>
      <c r="N5676" s="8"/>
      <c r="O5676" s="8"/>
      <c r="P5676" s="9"/>
      <c r="Q5676" s="8"/>
      <c r="R5676" s="8"/>
      <c r="S5676" s="9"/>
      <c r="T5676" s="8"/>
      <c r="U5676" s="8"/>
      <c r="V5676" s="9"/>
      <c r="W5676" s="8"/>
      <c r="X5676" s="8"/>
      <c r="Y5676" s="9"/>
      <c r="Z5676" s="8"/>
      <c r="AA5676" s="8"/>
      <c r="AB5676" s="9"/>
      <c r="AC5676" s="8"/>
      <c r="AD5676" s="8"/>
      <c r="AE5676" s="9"/>
      <c r="AF5676" s="8"/>
      <c r="AG5676" s="8"/>
      <c r="AH5676" s="9"/>
      <c r="AI5676" s="13"/>
      <c r="AJ5676" s="8"/>
      <c r="AK5676" s="8"/>
      <c r="AL5676" s="8"/>
      <c r="AM5676" s="3"/>
    </row>
    <row r="5677" spans="1:39" s="10" customFormat="1" ht="18.95" customHeight="1" x14ac:dyDescent="0.25">
      <c r="A5677" s="8"/>
      <c r="B5677" s="8"/>
      <c r="C5677" s="8"/>
      <c r="D5677" s="9"/>
      <c r="E5677" s="8"/>
      <c r="F5677" s="8"/>
      <c r="G5677" s="9"/>
      <c r="H5677" s="8"/>
      <c r="I5677" s="8"/>
      <c r="J5677" s="9"/>
      <c r="K5677" s="8"/>
      <c r="L5677" s="8"/>
      <c r="M5677" s="9"/>
      <c r="N5677" s="8"/>
      <c r="O5677" s="8"/>
      <c r="P5677" s="9"/>
      <c r="Q5677" s="8"/>
      <c r="R5677" s="8"/>
      <c r="S5677" s="9"/>
      <c r="T5677" s="8"/>
      <c r="U5677" s="8"/>
      <c r="V5677" s="9"/>
      <c r="W5677" s="8"/>
      <c r="X5677" s="8"/>
      <c r="Y5677" s="9"/>
      <c r="Z5677" s="8"/>
      <c r="AA5677" s="8"/>
      <c r="AB5677" s="9"/>
      <c r="AC5677" s="8"/>
      <c r="AD5677" s="8"/>
      <c r="AE5677" s="9"/>
      <c r="AF5677" s="8"/>
      <c r="AG5677" s="8"/>
      <c r="AH5677" s="9"/>
      <c r="AI5677" s="13"/>
      <c r="AJ5677" s="8"/>
      <c r="AK5677" s="8"/>
      <c r="AL5677" s="8"/>
      <c r="AM5677" s="3"/>
    </row>
    <row r="5678" spans="1:39" s="10" customFormat="1" ht="18.95" customHeight="1" x14ac:dyDescent="0.25">
      <c r="A5678" s="8"/>
      <c r="B5678" s="8"/>
      <c r="C5678" s="8"/>
      <c r="D5678" s="9"/>
      <c r="E5678" s="8"/>
      <c r="F5678" s="8"/>
      <c r="G5678" s="9"/>
      <c r="H5678" s="8"/>
      <c r="I5678" s="8"/>
      <c r="J5678" s="9"/>
      <c r="K5678" s="8"/>
      <c r="L5678" s="8"/>
      <c r="M5678" s="9"/>
      <c r="N5678" s="8"/>
      <c r="O5678" s="8"/>
      <c r="P5678" s="9"/>
      <c r="Q5678" s="8"/>
      <c r="R5678" s="8"/>
      <c r="S5678" s="9"/>
      <c r="T5678" s="8"/>
      <c r="U5678" s="8"/>
      <c r="V5678" s="9"/>
      <c r="W5678" s="8"/>
      <c r="X5678" s="8"/>
      <c r="Y5678" s="9"/>
      <c r="Z5678" s="8"/>
      <c r="AA5678" s="8"/>
      <c r="AB5678" s="9"/>
      <c r="AC5678" s="8"/>
      <c r="AD5678" s="8"/>
      <c r="AE5678" s="9"/>
      <c r="AF5678" s="8"/>
      <c r="AG5678" s="8"/>
      <c r="AH5678" s="9"/>
      <c r="AI5678" s="13"/>
      <c r="AJ5678" s="8"/>
      <c r="AK5678" s="8"/>
      <c r="AL5678" s="8"/>
      <c r="AM5678" s="3"/>
    </row>
    <row r="5679" spans="1:39" s="10" customFormat="1" ht="18.95" customHeight="1" x14ac:dyDescent="0.25">
      <c r="A5679" s="8"/>
      <c r="B5679" s="8"/>
      <c r="C5679" s="8"/>
      <c r="D5679" s="9"/>
      <c r="E5679" s="8"/>
      <c r="F5679" s="8"/>
      <c r="G5679" s="9"/>
      <c r="H5679" s="8"/>
      <c r="I5679" s="8"/>
      <c r="J5679" s="9"/>
      <c r="K5679" s="8"/>
      <c r="L5679" s="8"/>
      <c r="M5679" s="9"/>
      <c r="N5679" s="8"/>
      <c r="O5679" s="8"/>
      <c r="P5679" s="9"/>
      <c r="Q5679" s="8"/>
      <c r="R5679" s="8"/>
      <c r="S5679" s="9"/>
      <c r="T5679" s="8"/>
      <c r="U5679" s="8"/>
      <c r="V5679" s="9"/>
      <c r="W5679" s="8"/>
      <c r="X5679" s="8"/>
      <c r="Y5679" s="9"/>
      <c r="Z5679" s="8"/>
      <c r="AA5679" s="8"/>
      <c r="AB5679" s="9"/>
      <c r="AC5679" s="8"/>
      <c r="AD5679" s="8"/>
      <c r="AE5679" s="9"/>
      <c r="AF5679" s="8"/>
      <c r="AG5679" s="8"/>
      <c r="AH5679" s="9"/>
      <c r="AI5679" s="13"/>
      <c r="AJ5679" s="8"/>
      <c r="AK5679" s="8"/>
      <c r="AL5679" s="8"/>
      <c r="AM5679" s="3"/>
    </row>
    <row r="5680" spans="1:39" s="10" customFormat="1" ht="18.95" customHeight="1" x14ac:dyDescent="0.25">
      <c r="A5680" s="8"/>
      <c r="B5680" s="8"/>
      <c r="C5680" s="8"/>
      <c r="D5680" s="9"/>
      <c r="E5680" s="8"/>
      <c r="F5680" s="8"/>
      <c r="G5680" s="9"/>
      <c r="H5680" s="8"/>
      <c r="I5680" s="8"/>
      <c r="J5680" s="9"/>
      <c r="K5680" s="8"/>
      <c r="L5680" s="8"/>
      <c r="M5680" s="9"/>
      <c r="N5680" s="8"/>
      <c r="O5680" s="8"/>
      <c r="P5680" s="9"/>
      <c r="Q5680" s="8"/>
      <c r="R5680" s="8"/>
      <c r="S5680" s="9"/>
      <c r="T5680" s="8"/>
      <c r="U5680" s="8"/>
      <c r="V5680" s="9"/>
      <c r="W5680" s="8"/>
      <c r="X5680" s="8"/>
      <c r="Y5680" s="9"/>
      <c r="Z5680" s="8"/>
      <c r="AA5680" s="8"/>
      <c r="AB5680" s="9"/>
      <c r="AC5680" s="8"/>
      <c r="AD5680" s="8"/>
      <c r="AE5680" s="9"/>
      <c r="AF5680" s="8"/>
      <c r="AG5680" s="8"/>
      <c r="AH5680" s="9"/>
      <c r="AI5680" s="13"/>
      <c r="AJ5680" s="8"/>
      <c r="AK5680" s="8"/>
      <c r="AL5680" s="8"/>
      <c r="AM5680" s="3"/>
    </row>
    <row r="5681" spans="1:39" s="10" customFormat="1" ht="18.95" customHeight="1" x14ac:dyDescent="0.25">
      <c r="A5681" s="8"/>
      <c r="B5681" s="8"/>
      <c r="C5681" s="8"/>
      <c r="D5681" s="9"/>
      <c r="E5681" s="8"/>
      <c r="F5681" s="8"/>
      <c r="G5681" s="9"/>
      <c r="H5681" s="8"/>
      <c r="I5681" s="8"/>
      <c r="J5681" s="9"/>
      <c r="K5681" s="8"/>
      <c r="L5681" s="8"/>
      <c r="M5681" s="9"/>
      <c r="N5681" s="8"/>
      <c r="O5681" s="8"/>
      <c r="P5681" s="9"/>
      <c r="Q5681" s="8"/>
      <c r="R5681" s="8"/>
      <c r="S5681" s="9"/>
      <c r="T5681" s="8"/>
      <c r="U5681" s="8"/>
      <c r="V5681" s="9"/>
      <c r="W5681" s="8"/>
      <c r="X5681" s="8"/>
      <c r="Y5681" s="9"/>
      <c r="Z5681" s="8"/>
      <c r="AA5681" s="8"/>
      <c r="AB5681" s="9"/>
      <c r="AC5681" s="8"/>
      <c r="AD5681" s="8"/>
      <c r="AE5681" s="9"/>
      <c r="AF5681" s="8"/>
      <c r="AG5681" s="8"/>
      <c r="AH5681" s="9"/>
      <c r="AI5681" s="13"/>
      <c r="AJ5681" s="8"/>
      <c r="AK5681" s="8"/>
      <c r="AL5681" s="8"/>
      <c r="AM5681" s="3"/>
    </row>
    <row r="5682" spans="1:39" s="10" customFormat="1" ht="18.95" customHeight="1" x14ac:dyDescent="0.25">
      <c r="A5682" s="8"/>
      <c r="B5682" s="8"/>
      <c r="C5682" s="8"/>
      <c r="D5682" s="9"/>
      <c r="E5682" s="8"/>
      <c r="F5682" s="8"/>
      <c r="G5682" s="9"/>
      <c r="H5682" s="8"/>
      <c r="I5682" s="8"/>
      <c r="J5682" s="9"/>
      <c r="K5682" s="8"/>
      <c r="L5682" s="8"/>
      <c r="M5682" s="9"/>
      <c r="N5682" s="8"/>
      <c r="O5682" s="8"/>
      <c r="P5682" s="9"/>
      <c r="Q5682" s="8"/>
      <c r="R5682" s="8"/>
      <c r="S5682" s="9"/>
      <c r="T5682" s="8"/>
      <c r="U5682" s="8"/>
      <c r="V5682" s="9"/>
      <c r="W5682" s="8"/>
      <c r="X5682" s="8"/>
      <c r="Y5682" s="9"/>
      <c r="Z5682" s="8"/>
      <c r="AA5682" s="8"/>
      <c r="AB5682" s="9"/>
      <c r="AC5682" s="8"/>
      <c r="AD5682" s="8"/>
      <c r="AE5682" s="9"/>
      <c r="AF5682" s="8"/>
      <c r="AG5682" s="8"/>
      <c r="AH5682" s="9"/>
      <c r="AI5682" s="13"/>
      <c r="AJ5682" s="8"/>
      <c r="AK5682" s="8"/>
      <c r="AL5682" s="8"/>
      <c r="AM5682" s="3"/>
    </row>
    <row r="5683" spans="1:39" s="10" customFormat="1" ht="18.95" customHeight="1" x14ac:dyDescent="0.25">
      <c r="A5683" s="8"/>
      <c r="B5683" s="8"/>
      <c r="C5683" s="8"/>
      <c r="D5683" s="9"/>
      <c r="E5683" s="8"/>
      <c r="F5683" s="8"/>
      <c r="G5683" s="9"/>
      <c r="H5683" s="8"/>
      <c r="I5683" s="8"/>
      <c r="J5683" s="9"/>
      <c r="K5683" s="8"/>
      <c r="L5683" s="8"/>
      <c r="M5683" s="9"/>
      <c r="N5683" s="8"/>
      <c r="O5683" s="8"/>
      <c r="P5683" s="9"/>
      <c r="Q5683" s="8"/>
      <c r="R5683" s="8"/>
      <c r="S5683" s="9"/>
      <c r="T5683" s="8"/>
      <c r="U5683" s="8"/>
      <c r="V5683" s="9"/>
      <c r="W5683" s="8"/>
      <c r="X5683" s="8"/>
      <c r="Y5683" s="9"/>
      <c r="Z5683" s="8"/>
      <c r="AA5683" s="8"/>
      <c r="AB5683" s="9"/>
      <c r="AC5683" s="8"/>
      <c r="AD5683" s="8"/>
      <c r="AE5683" s="9"/>
      <c r="AF5683" s="8"/>
      <c r="AG5683" s="8"/>
      <c r="AH5683" s="9"/>
      <c r="AI5683" s="13"/>
      <c r="AJ5683" s="8"/>
      <c r="AK5683" s="8"/>
      <c r="AL5683" s="8"/>
      <c r="AM5683" s="3"/>
    </row>
    <row r="5684" spans="1:39" s="10" customFormat="1" ht="18.95" customHeight="1" x14ac:dyDescent="0.25">
      <c r="A5684" s="8"/>
      <c r="B5684" s="8"/>
      <c r="C5684" s="8"/>
      <c r="D5684" s="9"/>
      <c r="E5684" s="8"/>
      <c r="F5684" s="8"/>
      <c r="G5684" s="9"/>
      <c r="H5684" s="8"/>
      <c r="I5684" s="8"/>
      <c r="J5684" s="9"/>
      <c r="K5684" s="8"/>
      <c r="L5684" s="8"/>
      <c r="M5684" s="9"/>
      <c r="N5684" s="8"/>
      <c r="O5684" s="8"/>
      <c r="P5684" s="9"/>
      <c r="Q5684" s="8"/>
      <c r="R5684" s="8"/>
      <c r="S5684" s="9"/>
      <c r="T5684" s="8"/>
      <c r="U5684" s="8"/>
      <c r="V5684" s="9"/>
      <c r="W5684" s="8"/>
      <c r="X5684" s="8"/>
      <c r="Y5684" s="9"/>
      <c r="Z5684" s="8"/>
      <c r="AA5684" s="8"/>
      <c r="AB5684" s="9"/>
      <c r="AC5684" s="8"/>
      <c r="AD5684" s="8"/>
      <c r="AE5684" s="9"/>
      <c r="AF5684" s="8"/>
      <c r="AG5684" s="8"/>
      <c r="AH5684" s="9"/>
      <c r="AI5684" s="13"/>
      <c r="AJ5684" s="8"/>
      <c r="AK5684" s="8"/>
      <c r="AL5684" s="8"/>
      <c r="AM5684" s="3"/>
    </row>
    <row r="5685" spans="1:39" s="10" customFormat="1" ht="18.95" customHeight="1" x14ac:dyDescent="0.25">
      <c r="A5685" s="8"/>
      <c r="B5685" s="8"/>
      <c r="C5685" s="8"/>
      <c r="D5685" s="9"/>
      <c r="E5685" s="8"/>
      <c r="F5685" s="8"/>
      <c r="G5685" s="9"/>
      <c r="H5685" s="8"/>
      <c r="I5685" s="8"/>
      <c r="J5685" s="9"/>
      <c r="K5685" s="8"/>
      <c r="L5685" s="8"/>
      <c r="M5685" s="9"/>
      <c r="N5685" s="8"/>
      <c r="O5685" s="8"/>
      <c r="P5685" s="9"/>
      <c r="Q5685" s="8"/>
      <c r="R5685" s="8"/>
      <c r="S5685" s="9"/>
      <c r="T5685" s="8"/>
      <c r="U5685" s="8"/>
      <c r="V5685" s="9"/>
      <c r="W5685" s="8"/>
      <c r="X5685" s="8"/>
      <c r="Y5685" s="9"/>
      <c r="Z5685" s="8"/>
      <c r="AA5685" s="8"/>
      <c r="AB5685" s="9"/>
      <c r="AC5685" s="8"/>
      <c r="AD5685" s="8"/>
      <c r="AE5685" s="9"/>
      <c r="AF5685" s="8"/>
      <c r="AG5685" s="8"/>
      <c r="AH5685" s="9"/>
      <c r="AI5685" s="13"/>
      <c r="AJ5685" s="8"/>
      <c r="AK5685" s="8"/>
      <c r="AL5685" s="8"/>
      <c r="AM5685" s="3"/>
    </row>
    <row r="5686" spans="1:39" s="10" customFormat="1" ht="18.95" customHeight="1" x14ac:dyDescent="0.25">
      <c r="A5686" s="8"/>
      <c r="B5686" s="8"/>
      <c r="C5686" s="8"/>
      <c r="D5686" s="9"/>
      <c r="E5686" s="8"/>
      <c r="F5686" s="8"/>
      <c r="G5686" s="9"/>
      <c r="H5686" s="8"/>
      <c r="I5686" s="8"/>
      <c r="J5686" s="9"/>
      <c r="K5686" s="8"/>
      <c r="L5686" s="8"/>
      <c r="M5686" s="9"/>
      <c r="N5686" s="8"/>
      <c r="O5686" s="8"/>
      <c r="P5686" s="9"/>
      <c r="Q5686" s="8"/>
      <c r="R5686" s="8"/>
      <c r="S5686" s="9"/>
      <c r="T5686" s="8"/>
      <c r="U5686" s="8"/>
      <c r="V5686" s="9"/>
      <c r="W5686" s="8"/>
      <c r="X5686" s="8"/>
      <c r="Y5686" s="9"/>
      <c r="Z5686" s="8"/>
      <c r="AA5686" s="8"/>
      <c r="AB5686" s="9"/>
      <c r="AC5686" s="8"/>
      <c r="AD5686" s="8"/>
      <c r="AE5686" s="9"/>
      <c r="AF5686" s="8"/>
      <c r="AG5686" s="8"/>
      <c r="AH5686" s="9"/>
      <c r="AI5686" s="13"/>
      <c r="AJ5686" s="8"/>
      <c r="AK5686" s="8"/>
      <c r="AL5686" s="8"/>
      <c r="AM5686" s="3"/>
    </row>
    <row r="5687" spans="1:39" s="10" customFormat="1" ht="18.95" customHeight="1" x14ac:dyDescent="0.25">
      <c r="A5687" s="8"/>
      <c r="B5687" s="8"/>
      <c r="C5687" s="8"/>
      <c r="D5687" s="9"/>
      <c r="E5687" s="8"/>
      <c r="F5687" s="8"/>
      <c r="G5687" s="9"/>
      <c r="H5687" s="8"/>
      <c r="I5687" s="8"/>
      <c r="J5687" s="9"/>
      <c r="K5687" s="8"/>
      <c r="L5687" s="8"/>
      <c r="M5687" s="9"/>
      <c r="N5687" s="8"/>
      <c r="O5687" s="8"/>
      <c r="P5687" s="9"/>
      <c r="Q5687" s="8"/>
      <c r="R5687" s="8"/>
      <c r="S5687" s="9"/>
      <c r="T5687" s="8"/>
      <c r="U5687" s="8"/>
      <c r="V5687" s="9"/>
      <c r="W5687" s="8"/>
      <c r="X5687" s="8"/>
      <c r="Y5687" s="9"/>
      <c r="Z5687" s="8"/>
      <c r="AA5687" s="8"/>
      <c r="AB5687" s="9"/>
      <c r="AC5687" s="8"/>
      <c r="AD5687" s="8"/>
      <c r="AE5687" s="9"/>
      <c r="AF5687" s="8"/>
      <c r="AG5687" s="8"/>
      <c r="AH5687" s="9"/>
      <c r="AI5687" s="13"/>
      <c r="AJ5687" s="8"/>
      <c r="AK5687" s="8"/>
      <c r="AL5687" s="8"/>
      <c r="AM5687" s="3"/>
    </row>
    <row r="5688" spans="1:39" s="10" customFormat="1" ht="18.95" customHeight="1" x14ac:dyDescent="0.25">
      <c r="A5688" s="8"/>
      <c r="B5688" s="8"/>
      <c r="C5688" s="8"/>
      <c r="D5688" s="9"/>
      <c r="E5688" s="8"/>
      <c r="F5688" s="8"/>
      <c r="G5688" s="9"/>
      <c r="H5688" s="8"/>
      <c r="I5688" s="8"/>
      <c r="J5688" s="9"/>
      <c r="K5688" s="8"/>
      <c r="L5688" s="8"/>
      <c r="M5688" s="9"/>
      <c r="N5688" s="8"/>
      <c r="O5688" s="8"/>
      <c r="P5688" s="9"/>
      <c r="Q5688" s="8"/>
      <c r="R5688" s="8"/>
      <c r="S5688" s="9"/>
      <c r="T5688" s="8"/>
      <c r="U5688" s="8"/>
      <c r="V5688" s="9"/>
      <c r="W5688" s="8"/>
      <c r="X5688" s="8"/>
      <c r="Y5688" s="9"/>
      <c r="Z5688" s="8"/>
      <c r="AA5688" s="8"/>
      <c r="AB5688" s="9"/>
      <c r="AC5688" s="8"/>
      <c r="AD5688" s="8"/>
      <c r="AE5688" s="9"/>
      <c r="AF5688" s="8"/>
      <c r="AG5688" s="8"/>
      <c r="AH5688" s="9"/>
      <c r="AI5688" s="13"/>
      <c r="AJ5688" s="8"/>
      <c r="AK5688" s="8"/>
      <c r="AL5688" s="8"/>
      <c r="AM5688" s="3"/>
    </row>
    <row r="5689" spans="1:39" s="10" customFormat="1" ht="18.95" customHeight="1" x14ac:dyDescent="0.25">
      <c r="A5689" s="8"/>
      <c r="B5689" s="8"/>
      <c r="C5689" s="8"/>
      <c r="D5689" s="9"/>
      <c r="E5689" s="8"/>
      <c r="F5689" s="8"/>
      <c r="G5689" s="9"/>
      <c r="H5689" s="8"/>
      <c r="I5689" s="8"/>
      <c r="J5689" s="9"/>
      <c r="K5689" s="8"/>
      <c r="L5689" s="8"/>
      <c r="M5689" s="9"/>
      <c r="N5689" s="8"/>
      <c r="O5689" s="8"/>
      <c r="P5689" s="9"/>
      <c r="Q5689" s="8"/>
      <c r="R5689" s="8"/>
      <c r="S5689" s="9"/>
      <c r="T5689" s="8"/>
      <c r="U5689" s="8"/>
      <c r="V5689" s="9"/>
      <c r="W5689" s="8"/>
      <c r="X5689" s="8"/>
      <c r="Y5689" s="9"/>
      <c r="Z5689" s="8"/>
      <c r="AA5689" s="8"/>
      <c r="AB5689" s="9"/>
      <c r="AC5689" s="8"/>
      <c r="AD5689" s="8"/>
      <c r="AE5689" s="9"/>
      <c r="AF5689" s="8"/>
      <c r="AG5689" s="8"/>
      <c r="AH5689" s="9"/>
      <c r="AI5689" s="13"/>
      <c r="AJ5689" s="8"/>
      <c r="AK5689" s="8"/>
      <c r="AL5689" s="8"/>
      <c r="AM5689" s="3"/>
    </row>
    <row r="5690" spans="1:39" s="10" customFormat="1" ht="18.95" customHeight="1" x14ac:dyDescent="0.25">
      <c r="A5690" s="8"/>
      <c r="B5690" s="8"/>
      <c r="C5690" s="8"/>
      <c r="D5690" s="9"/>
      <c r="E5690" s="8"/>
      <c r="F5690" s="8"/>
      <c r="G5690" s="9"/>
      <c r="H5690" s="8"/>
      <c r="I5690" s="8"/>
      <c r="J5690" s="9"/>
      <c r="K5690" s="8"/>
      <c r="L5690" s="8"/>
      <c r="M5690" s="9"/>
      <c r="N5690" s="8"/>
      <c r="O5690" s="8"/>
      <c r="P5690" s="9"/>
      <c r="Q5690" s="8"/>
      <c r="R5690" s="8"/>
      <c r="S5690" s="9"/>
      <c r="T5690" s="8"/>
      <c r="U5690" s="8"/>
      <c r="V5690" s="9"/>
      <c r="W5690" s="8"/>
      <c r="X5690" s="8"/>
      <c r="Y5690" s="9"/>
      <c r="Z5690" s="8"/>
      <c r="AA5690" s="8"/>
      <c r="AB5690" s="9"/>
      <c r="AC5690" s="8"/>
      <c r="AD5690" s="8"/>
      <c r="AE5690" s="9"/>
      <c r="AF5690" s="8"/>
      <c r="AG5690" s="8"/>
      <c r="AH5690" s="9"/>
      <c r="AI5690" s="13"/>
      <c r="AJ5690" s="8"/>
      <c r="AK5690" s="8"/>
      <c r="AL5690" s="8"/>
      <c r="AM5690" s="3"/>
    </row>
    <row r="5691" spans="1:39" s="10" customFormat="1" ht="18.95" customHeight="1" x14ac:dyDescent="0.25">
      <c r="A5691" s="8"/>
      <c r="B5691" s="8"/>
      <c r="C5691" s="8"/>
      <c r="D5691" s="9"/>
      <c r="E5691" s="8"/>
      <c r="F5691" s="8"/>
      <c r="G5691" s="9"/>
      <c r="H5691" s="8"/>
      <c r="I5691" s="8"/>
      <c r="J5691" s="9"/>
      <c r="K5691" s="8"/>
      <c r="L5691" s="8"/>
      <c r="M5691" s="9"/>
      <c r="N5691" s="8"/>
      <c r="O5691" s="8"/>
      <c r="P5691" s="9"/>
      <c r="Q5691" s="8"/>
      <c r="R5691" s="8"/>
      <c r="S5691" s="9"/>
      <c r="T5691" s="8"/>
      <c r="U5691" s="8"/>
      <c r="V5691" s="9"/>
      <c r="W5691" s="8"/>
      <c r="X5691" s="8"/>
      <c r="Y5691" s="9"/>
      <c r="Z5691" s="8"/>
      <c r="AA5691" s="8"/>
      <c r="AB5691" s="9"/>
      <c r="AC5691" s="8"/>
      <c r="AD5691" s="8"/>
      <c r="AE5691" s="9"/>
      <c r="AF5691" s="8"/>
      <c r="AG5691" s="8"/>
      <c r="AH5691" s="9"/>
      <c r="AI5691" s="13"/>
      <c r="AJ5691" s="8"/>
      <c r="AK5691" s="8"/>
      <c r="AL5691" s="8"/>
      <c r="AM5691" s="3"/>
    </row>
    <row r="5692" spans="1:39" s="10" customFormat="1" ht="18.95" customHeight="1" x14ac:dyDescent="0.25">
      <c r="A5692" s="8"/>
      <c r="B5692" s="8"/>
      <c r="C5692" s="8"/>
      <c r="D5692" s="9"/>
      <c r="E5692" s="8"/>
      <c r="F5692" s="8"/>
      <c r="G5692" s="9"/>
      <c r="H5692" s="8"/>
      <c r="I5692" s="8"/>
      <c r="J5692" s="9"/>
      <c r="K5692" s="8"/>
      <c r="L5692" s="8"/>
      <c r="M5692" s="9"/>
      <c r="N5692" s="8"/>
      <c r="O5692" s="8"/>
      <c r="P5692" s="9"/>
      <c r="Q5692" s="8"/>
      <c r="R5692" s="8"/>
      <c r="S5692" s="9"/>
      <c r="T5692" s="8"/>
      <c r="U5692" s="8"/>
      <c r="V5692" s="9"/>
      <c r="W5692" s="8"/>
      <c r="X5692" s="8"/>
      <c r="Y5692" s="9"/>
      <c r="Z5692" s="8"/>
      <c r="AA5692" s="8"/>
      <c r="AB5692" s="9"/>
      <c r="AC5692" s="8"/>
      <c r="AD5692" s="8"/>
      <c r="AE5692" s="9"/>
      <c r="AF5692" s="8"/>
      <c r="AG5692" s="8"/>
      <c r="AH5692" s="9"/>
      <c r="AI5692" s="13"/>
      <c r="AJ5692" s="8"/>
      <c r="AK5692" s="8"/>
      <c r="AL5692" s="8"/>
      <c r="AM5692" s="3"/>
    </row>
    <row r="5693" spans="1:39" s="10" customFormat="1" ht="18.95" customHeight="1" x14ac:dyDescent="0.25">
      <c r="A5693" s="8"/>
      <c r="B5693" s="8"/>
      <c r="C5693" s="8"/>
      <c r="D5693" s="9"/>
      <c r="E5693" s="8"/>
      <c r="F5693" s="8"/>
      <c r="G5693" s="9"/>
      <c r="H5693" s="8"/>
      <c r="I5693" s="8"/>
      <c r="J5693" s="9"/>
      <c r="K5693" s="8"/>
      <c r="L5693" s="8"/>
      <c r="M5693" s="9"/>
      <c r="N5693" s="8"/>
      <c r="O5693" s="8"/>
      <c r="P5693" s="9"/>
      <c r="Q5693" s="8"/>
      <c r="R5693" s="8"/>
      <c r="S5693" s="9"/>
      <c r="T5693" s="8"/>
      <c r="U5693" s="8"/>
      <c r="V5693" s="9"/>
      <c r="W5693" s="8"/>
      <c r="X5693" s="8"/>
      <c r="Y5693" s="9"/>
      <c r="Z5693" s="8"/>
      <c r="AA5693" s="8"/>
      <c r="AB5693" s="9"/>
      <c r="AC5693" s="8"/>
      <c r="AD5693" s="8"/>
      <c r="AE5693" s="9"/>
      <c r="AF5693" s="8"/>
      <c r="AG5693" s="8"/>
      <c r="AH5693" s="9"/>
      <c r="AI5693" s="13"/>
      <c r="AJ5693" s="8"/>
      <c r="AK5693" s="8"/>
      <c r="AL5693" s="8"/>
      <c r="AM5693" s="3"/>
    </row>
    <row r="5694" spans="1:39" s="10" customFormat="1" ht="18.95" customHeight="1" x14ac:dyDescent="0.25">
      <c r="A5694" s="8"/>
      <c r="B5694" s="8"/>
      <c r="C5694" s="8"/>
      <c r="D5694" s="9"/>
      <c r="E5694" s="8"/>
      <c r="F5694" s="8"/>
      <c r="G5694" s="9"/>
      <c r="H5694" s="8"/>
      <c r="I5694" s="8"/>
      <c r="J5694" s="9"/>
      <c r="K5694" s="8"/>
      <c r="L5694" s="8"/>
      <c r="M5694" s="9"/>
      <c r="N5694" s="8"/>
      <c r="O5694" s="8"/>
      <c r="P5694" s="9"/>
      <c r="Q5694" s="8"/>
      <c r="R5694" s="8"/>
      <c r="S5694" s="9"/>
      <c r="T5694" s="8"/>
      <c r="U5694" s="8"/>
      <c r="V5694" s="9"/>
      <c r="W5694" s="8"/>
      <c r="X5694" s="8"/>
      <c r="Y5694" s="9"/>
      <c r="Z5694" s="8"/>
      <c r="AA5694" s="8"/>
      <c r="AB5694" s="9"/>
      <c r="AC5694" s="8"/>
      <c r="AD5694" s="8"/>
      <c r="AE5694" s="9"/>
      <c r="AF5694" s="8"/>
      <c r="AG5694" s="8"/>
      <c r="AH5694" s="9"/>
      <c r="AI5694" s="13"/>
      <c r="AJ5694" s="8"/>
      <c r="AK5694" s="8"/>
      <c r="AL5694" s="8"/>
      <c r="AM5694" s="3"/>
    </row>
    <row r="5695" spans="1:39" s="10" customFormat="1" ht="18.95" customHeight="1" x14ac:dyDescent="0.25">
      <c r="A5695" s="8"/>
      <c r="B5695" s="8"/>
      <c r="C5695" s="8"/>
      <c r="D5695" s="9"/>
      <c r="E5695" s="8"/>
      <c r="F5695" s="8"/>
      <c r="G5695" s="9"/>
      <c r="H5695" s="8"/>
      <c r="I5695" s="8"/>
      <c r="J5695" s="9"/>
      <c r="K5695" s="8"/>
      <c r="L5695" s="8"/>
      <c r="M5695" s="9"/>
      <c r="N5695" s="8"/>
      <c r="O5695" s="8"/>
      <c r="P5695" s="9"/>
      <c r="Q5695" s="8"/>
      <c r="R5695" s="8"/>
      <c r="S5695" s="9"/>
      <c r="T5695" s="8"/>
      <c r="U5695" s="8"/>
      <c r="V5695" s="9"/>
      <c r="W5695" s="8"/>
      <c r="X5695" s="8"/>
      <c r="Y5695" s="9"/>
      <c r="Z5695" s="8"/>
      <c r="AA5695" s="8"/>
      <c r="AB5695" s="9"/>
      <c r="AC5695" s="8"/>
      <c r="AD5695" s="8"/>
      <c r="AE5695" s="9"/>
      <c r="AF5695" s="8"/>
      <c r="AG5695" s="8"/>
      <c r="AH5695" s="9"/>
      <c r="AI5695" s="13"/>
      <c r="AJ5695" s="8"/>
      <c r="AK5695" s="8"/>
      <c r="AL5695" s="8"/>
      <c r="AM5695" s="3"/>
    </row>
    <row r="5696" spans="1:39" s="10" customFormat="1" ht="18.95" customHeight="1" x14ac:dyDescent="0.25">
      <c r="A5696" s="8"/>
      <c r="B5696" s="8"/>
      <c r="C5696" s="8"/>
      <c r="D5696" s="9"/>
      <c r="E5696" s="8"/>
      <c r="F5696" s="8"/>
      <c r="G5696" s="9"/>
      <c r="H5696" s="8"/>
      <c r="I5696" s="8"/>
      <c r="J5696" s="9"/>
      <c r="K5696" s="8"/>
      <c r="L5696" s="8"/>
      <c r="M5696" s="9"/>
      <c r="N5696" s="8"/>
      <c r="O5696" s="8"/>
      <c r="P5696" s="9"/>
      <c r="Q5696" s="8"/>
      <c r="R5696" s="8"/>
      <c r="S5696" s="9"/>
      <c r="T5696" s="8"/>
      <c r="U5696" s="8"/>
      <c r="V5696" s="9"/>
      <c r="W5696" s="8"/>
      <c r="X5696" s="8"/>
      <c r="Y5696" s="9"/>
      <c r="Z5696" s="8"/>
      <c r="AA5696" s="8"/>
      <c r="AB5696" s="9"/>
      <c r="AC5696" s="8"/>
      <c r="AD5696" s="8"/>
      <c r="AE5696" s="9"/>
      <c r="AF5696" s="8"/>
      <c r="AG5696" s="8"/>
      <c r="AH5696" s="9"/>
      <c r="AI5696" s="13"/>
      <c r="AJ5696" s="8"/>
      <c r="AK5696" s="8"/>
      <c r="AL5696" s="8"/>
      <c r="AM5696" s="3"/>
    </row>
    <row r="5697" spans="1:39" s="10" customFormat="1" ht="18.95" customHeight="1" x14ac:dyDescent="0.25">
      <c r="A5697" s="8"/>
      <c r="B5697" s="8"/>
      <c r="C5697" s="8"/>
      <c r="D5697" s="9"/>
      <c r="E5697" s="8"/>
      <c r="F5697" s="8"/>
      <c r="G5697" s="9"/>
      <c r="H5697" s="8"/>
      <c r="I5697" s="8"/>
      <c r="J5697" s="9"/>
      <c r="K5697" s="8"/>
      <c r="L5697" s="8"/>
      <c r="M5697" s="9"/>
      <c r="N5697" s="8"/>
      <c r="O5697" s="8"/>
      <c r="P5697" s="9"/>
      <c r="Q5697" s="8"/>
      <c r="R5697" s="8"/>
      <c r="S5697" s="9"/>
      <c r="T5697" s="8"/>
      <c r="U5697" s="8"/>
      <c r="V5697" s="9"/>
      <c r="W5697" s="8"/>
      <c r="X5697" s="8"/>
      <c r="Y5697" s="9"/>
      <c r="Z5697" s="8"/>
      <c r="AA5697" s="8"/>
      <c r="AB5697" s="9"/>
      <c r="AC5697" s="8"/>
      <c r="AD5697" s="8"/>
      <c r="AE5697" s="9"/>
      <c r="AF5697" s="8"/>
      <c r="AG5697" s="8"/>
      <c r="AH5697" s="9"/>
      <c r="AI5697" s="13"/>
      <c r="AJ5697" s="8"/>
      <c r="AK5697" s="8"/>
      <c r="AL5697" s="8"/>
      <c r="AM5697" s="3"/>
    </row>
    <row r="5698" spans="1:39" s="10" customFormat="1" ht="18.95" customHeight="1" x14ac:dyDescent="0.25">
      <c r="A5698" s="8"/>
      <c r="B5698" s="8"/>
      <c r="C5698" s="8"/>
      <c r="D5698" s="9"/>
      <c r="E5698" s="8"/>
      <c r="F5698" s="8"/>
      <c r="G5698" s="9"/>
      <c r="H5698" s="8"/>
      <c r="I5698" s="8"/>
      <c r="J5698" s="9"/>
      <c r="K5698" s="8"/>
      <c r="L5698" s="8"/>
      <c r="M5698" s="9"/>
      <c r="N5698" s="8"/>
      <c r="O5698" s="8"/>
      <c r="P5698" s="9"/>
      <c r="Q5698" s="8"/>
      <c r="R5698" s="8"/>
      <c r="S5698" s="9"/>
      <c r="T5698" s="8"/>
      <c r="U5698" s="8"/>
      <c r="V5698" s="9"/>
      <c r="W5698" s="8"/>
      <c r="X5698" s="8"/>
      <c r="Y5698" s="9"/>
      <c r="Z5698" s="8"/>
      <c r="AA5698" s="8"/>
      <c r="AB5698" s="9"/>
      <c r="AC5698" s="8"/>
      <c r="AD5698" s="8"/>
      <c r="AE5698" s="9"/>
      <c r="AF5698" s="8"/>
      <c r="AG5698" s="8"/>
      <c r="AH5698" s="9"/>
      <c r="AI5698" s="13"/>
      <c r="AJ5698" s="8"/>
      <c r="AK5698" s="8"/>
      <c r="AL5698" s="8"/>
      <c r="AM5698" s="3"/>
    </row>
    <row r="5699" spans="1:39" s="10" customFormat="1" ht="18.95" customHeight="1" x14ac:dyDescent="0.25">
      <c r="A5699" s="8"/>
      <c r="B5699" s="8"/>
      <c r="C5699" s="8"/>
      <c r="D5699" s="9"/>
      <c r="E5699" s="8"/>
      <c r="F5699" s="8"/>
      <c r="G5699" s="9"/>
      <c r="H5699" s="8"/>
      <c r="I5699" s="8"/>
      <c r="J5699" s="9"/>
      <c r="K5699" s="8"/>
      <c r="L5699" s="8"/>
      <c r="M5699" s="9"/>
      <c r="N5699" s="8"/>
      <c r="O5699" s="8"/>
      <c r="P5699" s="9"/>
      <c r="Q5699" s="8"/>
      <c r="R5699" s="8"/>
      <c r="S5699" s="9"/>
      <c r="T5699" s="8"/>
      <c r="U5699" s="8"/>
      <c r="V5699" s="9"/>
      <c r="W5699" s="8"/>
      <c r="X5699" s="8"/>
      <c r="Y5699" s="9"/>
      <c r="Z5699" s="8"/>
      <c r="AA5699" s="8"/>
      <c r="AB5699" s="9"/>
      <c r="AC5699" s="8"/>
      <c r="AD5699" s="8"/>
      <c r="AE5699" s="9"/>
      <c r="AF5699" s="8"/>
      <c r="AG5699" s="8"/>
      <c r="AH5699" s="9"/>
      <c r="AI5699" s="13"/>
      <c r="AJ5699" s="8"/>
      <c r="AK5699" s="8"/>
      <c r="AL5699" s="8"/>
      <c r="AM5699" s="3"/>
    </row>
    <row r="5700" spans="1:39" s="10" customFormat="1" ht="18.95" customHeight="1" x14ac:dyDescent="0.25">
      <c r="A5700" s="8"/>
      <c r="B5700" s="8"/>
      <c r="C5700" s="8"/>
      <c r="D5700" s="9"/>
      <c r="E5700" s="8"/>
      <c r="F5700" s="8"/>
      <c r="G5700" s="9"/>
      <c r="H5700" s="8"/>
      <c r="I5700" s="8"/>
      <c r="J5700" s="9"/>
      <c r="K5700" s="8"/>
      <c r="L5700" s="8"/>
      <c r="M5700" s="9"/>
      <c r="N5700" s="8"/>
      <c r="O5700" s="8"/>
      <c r="P5700" s="9"/>
      <c r="Q5700" s="8"/>
      <c r="R5700" s="8"/>
      <c r="S5700" s="9"/>
      <c r="T5700" s="8"/>
      <c r="U5700" s="8"/>
      <c r="V5700" s="9"/>
      <c r="W5700" s="8"/>
      <c r="X5700" s="8"/>
      <c r="Y5700" s="9"/>
      <c r="Z5700" s="8"/>
      <c r="AA5700" s="8"/>
      <c r="AB5700" s="9"/>
      <c r="AC5700" s="8"/>
      <c r="AD5700" s="8"/>
      <c r="AE5700" s="9"/>
      <c r="AF5700" s="8"/>
      <c r="AG5700" s="8"/>
      <c r="AH5700" s="9"/>
      <c r="AI5700" s="13"/>
      <c r="AJ5700" s="8"/>
      <c r="AK5700" s="8"/>
      <c r="AL5700" s="8"/>
      <c r="AM5700" s="3"/>
    </row>
    <row r="5701" spans="1:39" s="10" customFormat="1" ht="18.95" customHeight="1" x14ac:dyDescent="0.25">
      <c r="A5701" s="8"/>
      <c r="B5701" s="8"/>
      <c r="C5701" s="8"/>
      <c r="D5701" s="9"/>
      <c r="E5701" s="8"/>
      <c r="F5701" s="8"/>
      <c r="G5701" s="9"/>
      <c r="H5701" s="8"/>
      <c r="I5701" s="8"/>
      <c r="J5701" s="9"/>
      <c r="K5701" s="8"/>
      <c r="L5701" s="8"/>
      <c r="M5701" s="9"/>
      <c r="N5701" s="8"/>
      <c r="O5701" s="8"/>
      <c r="P5701" s="9"/>
      <c r="Q5701" s="8"/>
      <c r="R5701" s="8"/>
      <c r="S5701" s="9"/>
      <c r="T5701" s="8"/>
      <c r="U5701" s="8"/>
      <c r="V5701" s="9"/>
      <c r="W5701" s="8"/>
      <c r="X5701" s="8"/>
      <c r="Y5701" s="9"/>
      <c r="Z5701" s="8"/>
      <c r="AA5701" s="8"/>
      <c r="AB5701" s="9"/>
      <c r="AC5701" s="8"/>
      <c r="AD5701" s="8"/>
      <c r="AE5701" s="9"/>
      <c r="AF5701" s="8"/>
      <c r="AG5701" s="8"/>
      <c r="AH5701" s="9"/>
      <c r="AI5701" s="13"/>
      <c r="AJ5701" s="8"/>
      <c r="AK5701" s="8"/>
      <c r="AL5701" s="8"/>
      <c r="AM5701" s="3"/>
    </row>
    <row r="5702" spans="1:39" s="10" customFormat="1" ht="18.95" customHeight="1" x14ac:dyDescent="0.25">
      <c r="A5702" s="8"/>
      <c r="B5702" s="8"/>
      <c r="C5702" s="8"/>
      <c r="D5702" s="9"/>
      <c r="E5702" s="8"/>
      <c r="F5702" s="8"/>
      <c r="G5702" s="9"/>
      <c r="H5702" s="8"/>
      <c r="I5702" s="8"/>
      <c r="J5702" s="9"/>
      <c r="K5702" s="8"/>
      <c r="L5702" s="8"/>
      <c r="M5702" s="9"/>
      <c r="N5702" s="8"/>
      <c r="O5702" s="8"/>
      <c r="P5702" s="9"/>
      <c r="Q5702" s="8"/>
      <c r="R5702" s="8"/>
      <c r="S5702" s="9"/>
      <c r="T5702" s="8"/>
      <c r="U5702" s="8"/>
      <c r="V5702" s="9"/>
      <c r="W5702" s="8"/>
      <c r="X5702" s="8"/>
      <c r="Y5702" s="9"/>
      <c r="Z5702" s="8"/>
      <c r="AA5702" s="8"/>
      <c r="AB5702" s="9"/>
      <c r="AC5702" s="8"/>
      <c r="AD5702" s="8"/>
      <c r="AE5702" s="9"/>
      <c r="AF5702" s="8"/>
      <c r="AG5702" s="8"/>
      <c r="AH5702" s="9"/>
      <c r="AI5702" s="13"/>
      <c r="AJ5702" s="8"/>
      <c r="AK5702" s="8"/>
      <c r="AL5702" s="8"/>
      <c r="AM5702" s="3"/>
    </row>
    <row r="5703" spans="1:39" s="10" customFormat="1" ht="18.95" customHeight="1" x14ac:dyDescent="0.25">
      <c r="A5703" s="8"/>
      <c r="B5703" s="8"/>
      <c r="C5703" s="8"/>
      <c r="D5703" s="9"/>
      <c r="E5703" s="8"/>
      <c r="F5703" s="8"/>
      <c r="G5703" s="9"/>
      <c r="H5703" s="8"/>
      <c r="I5703" s="8"/>
      <c r="J5703" s="9"/>
      <c r="K5703" s="8"/>
      <c r="L5703" s="8"/>
      <c r="M5703" s="9"/>
      <c r="N5703" s="8"/>
      <c r="O5703" s="8"/>
      <c r="P5703" s="9"/>
      <c r="Q5703" s="8"/>
      <c r="R5703" s="8"/>
      <c r="S5703" s="9"/>
      <c r="T5703" s="8"/>
      <c r="U5703" s="8"/>
      <c r="V5703" s="9"/>
      <c r="W5703" s="8"/>
      <c r="X5703" s="8"/>
      <c r="Y5703" s="9"/>
      <c r="Z5703" s="8"/>
      <c r="AA5703" s="8"/>
      <c r="AB5703" s="9"/>
      <c r="AC5703" s="8"/>
      <c r="AD5703" s="8"/>
      <c r="AE5703" s="9"/>
      <c r="AF5703" s="8"/>
      <c r="AG5703" s="8"/>
      <c r="AH5703" s="9"/>
      <c r="AI5703" s="13"/>
      <c r="AJ5703" s="8"/>
      <c r="AK5703" s="8"/>
      <c r="AL5703" s="8"/>
      <c r="AM5703" s="3"/>
    </row>
    <row r="5704" spans="1:39" s="10" customFormat="1" ht="18.95" customHeight="1" x14ac:dyDescent="0.25">
      <c r="A5704" s="8"/>
      <c r="B5704" s="8"/>
      <c r="C5704" s="8"/>
      <c r="D5704" s="9"/>
      <c r="E5704" s="8"/>
      <c r="F5704" s="8"/>
      <c r="G5704" s="9"/>
      <c r="H5704" s="8"/>
      <c r="I5704" s="8"/>
      <c r="J5704" s="9"/>
      <c r="K5704" s="8"/>
      <c r="L5704" s="8"/>
      <c r="M5704" s="9"/>
      <c r="N5704" s="8"/>
      <c r="O5704" s="8"/>
      <c r="P5704" s="9"/>
      <c r="Q5704" s="8"/>
      <c r="R5704" s="8"/>
      <c r="S5704" s="9"/>
      <c r="T5704" s="8"/>
      <c r="U5704" s="8"/>
      <c r="V5704" s="9"/>
      <c r="W5704" s="8"/>
      <c r="X5704" s="8"/>
      <c r="Y5704" s="9"/>
      <c r="Z5704" s="8"/>
      <c r="AA5704" s="8"/>
      <c r="AB5704" s="9"/>
      <c r="AC5704" s="8"/>
      <c r="AD5704" s="8"/>
      <c r="AE5704" s="9"/>
      <c r="AF5704" s="8"/>
      <c r="AG5704" s="8"/>
      <c r="AH5704" s="9"/>
      <c r="AI5704" s="13"/>
      <c r="AJ5704" s="8"/>
      <c r="AK5704" s="8"/>
      <c r="AL5704" s="8"/>
      <c r="AM5704" s="3"/>
    </row>
    <row r="5705" spans="1:39" s="10" customFormat="1" ht="18.95" customHeight="1" x14ac:dyDescent="0.25">
      <c r="A5705" s="8"/>
      <c r="B5705" s="8"/>
      <c r="C5705" s="8"/>
      <c r="D5705" s="9"/>
      <c r="E5705" s="8"/>
      <c r="F5705" s="8"/>
      <c r="G5705" s="9"/>
      <c r="H5705" s="8"/>
      <c r="I5705" s="8"/>
      <c r="J5705" s="9"/>
      <c r="K5705" s="8"/>
      <c r="L5705" s="8"/>
      <c r="M5705" s="9"/>
      <c r="N5705" s="8"/>
      <c r="O5705" s="8"/>
      <c r="P5705" s="9"/>
      <c r="Q5705" s="8"/>
      <c r="R5705" s="8"/>
      <c r="S5705" s="9"/>
      <c r="T5705" s="8"/>
      <c r="U5705" s="8"/>
      <c r="V5705" s="9"/>
      <c r="W5705" s="8"/>
      <c r="X5705" s="8"/>
      <c r="Y5705" s="9"/>
      <c r="Z5705" s="8"/>
      <c r="AA5705" s="8"/>
      <c r="AB5705" s="9"/>
      <c r="AC5705" s="8"/>
      <c r="AD5705" s="8"/>
      <c r="AE5705" s="9"/>
      <c r="AF5705" s="8"/>
      <c r="AG5705" s="8"/>
      <c r="AH5705" s="9"/>
      <c r="AI5705" s="13"/>
      <c r="AJ5705" s="8"/>
      <c r="AK5705" s="8"/>
      <c r="AL5705" s="8"/>
      <c r="AM5705" s="3"/>
    </row>
    <row r="5706" spans="1:39" s="10" customFormat="1" ht="18.95" customHeight="1" x14ac:dyDescent="0.25">
      <c r="A5706" s="8"/>
      <c r="B5706" s="8"/>
      <c r="C5706" s="8"/>
      <c r="D5706" s="9"/>
      <c r="E5706" s="8"/>
      <c r="F5706" s="8"/>
      <c r="G5706" s="9"/>
      <c r="H5706" s="8"/>
      <c r="I5706" s="8"/>
      <c r="J5706" s="9"/>
      <c r="K5706" s="8"/>
      <c r="L5706" s="8"/>
      <c r="M5706" s="9"/>
      <c r="N5706" s="8"/>
      <c r="O5706" s="8"/>
      <c r="P5706" s="9"/>
      <c r="Q5706" s="8"/>
      <c r="R5706" s="8"/>
      <c r="S5706" s="9"/>
      <c r="T5706" s="8"/>
      <c r="U5706" s="8"/>
      <c r="V5706" s="9"/>
      <c r="W5706" s="8"/>
      <c r="X5706" s="8"/>
      <c r="Y5706" s="9"/>
      <c r="Z5706" s="8"/>
      <c r="AA5706" s="8"/>
      <c r="AB5706" s="9"/>
      <c r="AC5706" s="8"/>
      <c r="AD5706" s="8"/>
      <c r="AE5706" s="9"/>
      <c r="AF5706" s="8"/>
      <c r="AG5706" s="8"/>
      <c r="AH5706" s="9"/>
      <c r="AI5706" s="13"/>
      <c r="AJ5706" s="8"/>
      <c r="AK5706" s="8"/>
      <c r="AL5706" s="8"/>
      <c r="AM5706" s="3"/>
    </row>
    <row r="5707" spans="1:39" s="10" customFormat="1" ht="18.95" customHeight="1" x14ac:dyDescent="0.25">
      <c r="A5707" s="8"/>
      <c r="B5707" s="8"/>
      <c r="C5707" s="8"/>
      <c r="D5707" s="9"/>
      <c r="E5707" s="8"/>
      <c r="F5707" s="8"/>
      <c r="G5707" s="9"/>
      <c r="H5707" s="8"/>
      <c r="I5707" s="8"/>
      <c r="J5707" s="9"/>
      <c r="K5707" s="8"/>
      <c r="L5707" s="8"/>
      <c r="M5707" s="9"/>
      <c r="N5707" s="8"/>
      <c r="O5707" s="8"/>
      <c r="P5707" s="9"/>
      <c r="Q5707" s="8"/>
      <c r="R5707" s="8"/>
      <c r="S5707" s="9"/>
      <c r="T5707" s="8"/>
      <c r="U5707" s="8"/>
      <c r="V5707" s="9"/>
      <c r="W5707" s="8"/>
      <c r="X5707" s="8"/>
      <c r="Y5707" s="9"/>
      <c r="Z5707" s="8"/>
      <c r="AA5707" s="8"/>
      <c r="AB5707" s="9"/>
      <c r="AC5707" s="8"/>
      <c r="AD5707" s="8"/>
      <c r="AE5707" s="9"/>
      <c r="AF5707" s="8"/>
      <c r="AG5707" s="8"/>
      <c r="AH5707" s="9"/>
      <c r="AI5707" s="13"/>
      <c r="AJ5707" s="8"/>
      <c r="AK5707" s="8"/>
      <c r="AL5707" s="8"/>
      <c r="AM5707" s="3"/>
    </row>
    <row r="5708" spans="1:39" s="10" customFormat="1" ht="18.95" customHeight="1" x14ac:dyDescent="0.25">
      <c r="A5708" s="8"/>
      <c r="B5708" s="8"/>
      <c r="C5708" s="8"/>
      <c r="D5708" s="9"/>
      <c r="E5708" s="8"/>
      <c r="F5708" s="8"/>
      <c r="G5708" s="9"/>
      <c r="H5708" s="8"/>
      <c r="I5708" s="8"/>
      <c r="J5708" s="9"/>
      <c r="K5708" s="8"/>
      <c r="L5708" s="8"/>
      <c r="M5708" s="9"/>
      <c r="N5708" s="8"/>
      <c r="O5708" s="8"/>
      <c r="P5708" s="9"/>
      <c r="Q5708" s="8"/>
      <c r="R5708" s="8"/>
      <c r="S5708" s="9"/>
      <c r="T5708" s="8"/>
      <c r="U5708" s="8"/>
      <c r="V5708" s="9"/>
      <c r="W5708" s="8"/>
      <c r="X5708" s="8"/>
      <c r="Y5708" s="9"/>
      <c r="Z5708" s="8"/>
      <c r="AA5708" s="8"/>
      <c r="AB5708" s="9"/>
      <c r="AC5708" s="8"/>
      <c r="AD5708" s="8"/>
      <c r="AE5708" s="9"/>
      <c r="AF5708" s="8"/>
      <c r="AG5708" s="8"/>
      <c r="AH5708" s="9"/>
      <c r="AI5708" s="13"/>
      <c r="AJ5708" s="8"/>
      <c r="AK5708" s="8"/>
      <c r="AL5708" s="8"/>
      <c r="AM5708" s="3"/>
    </row>
    <row r="5709" spans="1:39" s="10" customFormat="1" ht="18.95" customHeight="1" x14ac:dyDescent="0.25">
      <c r="A5709" s="8"/>
      <c r="B5709" s="8"/>
      <c r="C5709" s="8"/>
      <c r="D5709" s="9"/>
      <c r="E5709" s="8"/>
      <c r="F5709" s="8"/>
      <c r="G5709" s="9"/>
      <c r="H5709" s="8"/>
      <c r="I5709" s="8"/>
      <c r="J5709" s="9"/>
      <c r="K5709" s="8"/>
      <c r="L5709" s="8"/>
      <c r="M5709" s="9"/>
      <c r="N5709" s="8"/>
      <c r="O5709" s="8"/>
      <c r="P5709" s="9"/>
      <c r="Q5709" s="8"/>
      <c r="R5709" s="8"/>
      <c r="S5709" s="9"/>
      <c r="T5709" s="8"/>
      <c r="U5709" s="8"/>
      <c r="V5709" s="9"/>
      <c r="W5709" s="8"/>
      <c r="X5709" s="8"/>
      <c r="Y5709" s="9"/>
      <c r="Z5709" s="8"/>
      <c r="AA5709" s="8"/>
      <c r="AB5709" s="9"/>
      <c r="AC5709" s="8"/>
      <c r="AD5709" s="8"/>
      <c r="AE5709" s="9"/>
      <c r="AF5709" s="8"/>
      <c r="AG5709" s="8"/>
      <c r="AH5709" s="9"/>
      <c r="AI5709" s="13"/>
      <c r="AJ5709" s="8"/>
      <c r="AK5709" s="8"/>
      <c r="AL5709" s="8"/>
      <c r="AM5709" s="3"/>
    </row>
    <row r="5710" spans="1:39" s="10" customFormat="1" ht="18.95" customHeight="1" x14ac:dyDescent="0.25">
      <c r="A5710" s="8"/>
      <c r="B5710" s="8"/>
      <c r="C5710" s="8"/>
      <c r="D5710" s="9"/>
      <c r="E5710" s="8"/>
      <c r="F5710" s="8"/>
      <c r="G5710" s="9"/>
      <c r="H5710" s="8"/>
      <c r="I5710" s="8"/>
      <c r="J5710" s="9"/>
      <c r="K5710" s="8"/>
      <c r="L5710" s="8"/>
      <c r="M5710" s="9"/>
      <c r="N5710" s="8"/>
      <c r="O5710" s="8"/>
      <c r="P5710" s="9"/>
      <c r="Q5710" s="8"/>
      <c r="R5710" s="8"/>
      <c r="S5710" s="9"/>
      <c r="T5710" s="8"/>
      <c r="U5710" s="8"/>
      <c r="V5710" s="9"/>
      <c r="W5710" s="8"/>
      <c r="X5710" s="8"/>
      <c r="Y5710" s="9"/>
      <c r="Z5710" s="8"/>
      <c r="AA5710" s="8"/>
      <c r="AB5710" s="9"/>
      <c r="AC5710" s="8"/>
      <c r="AD5710" s="8"/>
      <c r="AE5710" s="9"/>
      <c r="AF5710" s="8"/>
      <c r="AG5710" s="8"/>
      <c r="AH5710" s="9"/>
      <c r="AI5710" s="13"/>
      <c r="AJ5710" s="8"/>
      <c r="AK5710" s="8"/>
      <c r="AL5710" s="8"/>
      <c r="AM5710" s="3"/>
    </row>
    <row r="5711" spans="1:39" s="10" customFormat="1" ht="18.95" customHeight="1" x14ac:dyDescent="0.25">
      <c r="A5711" s="8"/>
      <c r="B5711" s="8"/>
      <c r="C5711" s="8"/>
      <c r="D5711" s="9"/>
      <c r="E5711" s="8"/>
      <c r="F5711" s="8"/>
      <c r="G5711" s="9"/>
      <c r="H5711" s="8"/>
      <c r="I5711" s="8"/>
      <c r="J5711" s="9"/>
      <c r="K5711" s="8"/>
      <c r="L5711" s="8"/>
      <c r="M5711" s="9"/>
      <c r="N5711" s="8"/>
      <c r="O5711" s="8"/>
      <c r="P5711" s="9"/>
      <c r="Q5711" s="8"/>
      <c r="R5711" s="8"/>
      <c r="S5711" s="9"/>
      <c r="T5711" s="8"/>
      <c r="U5711" s="8"/>
      <c r="V5711" s="9"/>
      <c r="W5711" s="8"/>
      <c r="X5711" s="8"/>
      <c r="Y5711" s="9"/>
      <c r="Z5711" s="8"/>
      <c r="AA5711" s="8"/>
      <c r="AB5711" s="9"/>
      <c r="AC5711" s="8"/>
      <c r="AD5711" s="8"/>
      <c r="AE5711" s="9"/>
      <c r="AF5711" s="8"/>
      <c r="AG5711" s="8"/>
      <c r="AH5711" s="9"/>
      <c r="AI5711" s="13"/>
      <c r="AJ5711" s="8"/>
      <c r="AK5711" s="8"/>
      <c r="AL5711" s="8"/>
      <c r="AM5711" s="3"/>
    </row>
    <row r="5712" spans="1:39" s="10" customFormat="1" ht="18.95" customHeight="1" x14ac:dyDescent="0.25">
      <c r="A5712" s="8"/>
      <c r="B5712" s="8"/>
      <c r="C5712" s="8"/>
      <c r="D5712" s="9"/>
      <c r="E5712" s="8"/>
      <c r="F5712" s="8"/>
      <c r="G5712" s="9"/>
      <c r="H5712" s="8"/>
      <c r="I5712" s="8"/>
      <c r="J5712" s="9"/>
      <c r="K5712" s="8"/>
      <c r="L5712" s="8"/>
      <c r="M5712" s="9"/>
      <c r="N5712" s="8"/>
      <c r="O5712" s="8"/>
      <c r="P5712" s="9"/>
      <c r="Q5712" s="8"/>
      <c r="R5712" s="8"/>
      <c r="S5712" s="9"/>
      <c r="T5712" s="8"/>
      <c r="U5712" s="8"/>
      <c r="V5712" s="9"/>
      <c r="W5712" s="8"/>
      <c r="X5712" s="8"/>
      <c r="Y5712" s="9"/>
      <c r="Z5712" s="8"/>
      <c r="AA5712" s="8"/>
      <c r="AB5712" s="9"/>
      <c r="AC5712" s="8"/>
      <c r="AD5712" s="8"/>
      <c r="AE5712" s="9"/>
      <c r="AF5712" s="8"/>
      <c r="AG5712" s="8"/>
      <c r="AH5712" s="9"/>
      <c r="AI5712" s="13"/>
      <c r="AJ5712" s="8"/>
      <c r="AK5712" s="8"/>
      <c r="AL5712" s="8"/>
      <c r="AM5712" s="3"/>
    </row>
    <row r="5713" spans="1:39" s="10" customFormat="1" ht="18.95" customHeight="1" x14ac:dyDescent="0.25">
      <c r="A5713" s="8"/>
      <c r="B5713" s="8"/>
      <c r="C5713" s="8"/>
      <c r="D5713" s="9"/>
      <c r="E5713" s="8"/>
      <c r="F5713" s="8"/>
      <c r="G5713" s="9"/>
      <c r="H5713" s="8"/>
      <c r="I5713" s="8"/>
      <c r="J5713" s="9"/>
      <c r="K5713" s="8"/>
      <c r="L5713" s="8"/>
      <c r="M5713" s="9"/>
      <c r="N5713" s="8"/>
      <c r="O5713" s="8"/>
      <c r="P5713" s="9"/>
      <c r="Q5713" s="8"/>
      <c r="R5713" s="8"/>
      <c r="S5713" s="9"/>
      <c r="T5713" s="8"/>
      <c r="U5713" s="8"/>
      <c r="V5713" s="9"/>
      <c r="W5713" s="8"/>
      <c r="X5713" s="8"/>
      <c r="Y5713" s="9"/>
      <c r="Z5713" s="8"/>
      <c r="AA5713" s="8"/>
      <c r="AB5713" s="9"/>
      <c r="AC5713" s="8"/>
      <c r="AD5713" s="8"/>
      <c r="AE5713" s="9"/>
      <c r="AF5713" s="8"/>
      <c r="AG5713" s="8"/>
      <c r="AH5713" s="9"/>
      <c r="AI5713" s="13"/>
      <c r="AJ5713" s="8"/>
      <c r="AK5713" s="8"/>
      <c r="AL5713" s="8"/>
      <c r="AM5713" s="3"/>
    </row>
    <row r="5714" spans="1:39" s="10" customFormat="1" ht="18.95" customHeight="1" x14ac:dyDescent="0.25">
      <c r="A5714" s="8"/>
      <c r="B5714" s="8"/>
      <c r="C5714" s="8"/>
      <c r="D5714" s="9"/>
      <c r="E5714" s="8"/>
      <c r="F5714" s="8"/>
      <c r="G5714" s="9"/>
      <c r="H5714" s="8"/>
      <c r="I5714" s="8"/>
      <c r="J5714" s="9"/>
      <c r="K5714" s="8"/>
      <c r="L5714" s="8"/>
      <c r="M5714" s="9"/>
      <c r="N5714" s="8"/>
      <c r="O5714" s="8"/>
      <c r="P5714" s="9"/>
      <c r="Q5714" s="8"/>
      <c r="R5714" s="8"/>
      <c r="S5714" s="9"/>
      <c r="T5714" s="8"/>
      <c r="U5714" s="8"/>
      <c r="V5714" s="9"/>
      <c r="W5714" s="8"/>
      <c r="X5714" s="8"/>
      <c r="Y5714" s="9"/>
      <c r="Z5714" s="8"/>
      <c r="AA5714" s="8"/>
      <c r="AB5714" s="9"/>
      <c r="AC5714" s="8"/>
      <c r="AD5714" s="8"/>
      <c r="AE5714" s="9"/>
      <c r="AF5714" s="8"/>
      <c r="AG5714" s="8"/>
      <c r="AH5714" s="9"/>
      <c r="AI5714" s="13"/>
      <c r="AJ5714" s="8"/>
      <c r="AK5714" s="8"/>
      <c r="AL5714" s="8"/>
      <c r="AM5714" s="3"/>
    </row>
    <row r="5715" spans="1:39" s="10" customFormat="1" ht="18.95" customHeight="1" x14ac:dyDescent="0.25">
      <c r="A5715" s="8"/>
      <c r="B5715" s="8"/>
      <c r="C5715" s="8"/>
      <c r="D5715" s="9"/>
      <c r="E5715" s="8"/>
      <c r="F5715" s="8"/>
      <c r="G5715" s="9"/>
      <c r="H5715" s="8"/>
      <c r="I5715" s="8"/>
      <c r="J5715" s="9"/>
      <c r="K5715" s="8"/>
      <c r="L5715" s="8"/>
      <c r="M5715" s="9"/>
      <c r="N5715" s="8"/>
      <c r="O5715" s="8"/>
      <c r="P5715" s="9"/>
      <c r="Q5715" s="8"/>
      <c r="R5715" s="8"/>
      <c r="S5715" s="9"/>
      <c r="T5715" s="8"/>
      <c r="U5715" s="8"/>
      <c r="V5715" s="9"/>
      <c r="W5715" s="8"/>
      <c r="X5715" s="8"/>
      <c r="Y5715" s="9"/>
      <c r="Z5715" s="8"/>
      <c r="AA5715" s="8"/>
      <c r="AB5715" s="9"/>
      <c r="AC5715" s="8"/>
      <c r="AD5715" s="8"/>
      <c r="AE5715" s="9"/>
      <c r="AF5715" s="8"/>
      <c r="AG5715" s="8"/>
      <c r="AH5715" s="9"/>
      <c r="AI5715" s="13"/>
      <c r="AJ5715" s="8"/>
      <c r="AK5715" s="8"/>
      <c r="AL5715" s="8"/>
      <c r="AM5715" s="3"/>
    </row>
    <row r="5716" spans="1:39" s="10" customFormat="1" ht="18.95" customHeight="1" x14ac:dyDescent="0.25">
      <c r="A5716" s="8"/>
      <c r="B5716" s="8"/>
      <c r="C5716" s="8"/>
      <c r="D5716" s="9"/>
      <c r="E5716" s="8"/>
      <c r="F5716" s="8"/>
      <c r="G5716" s="9"/>
      <c r="H5716" s="8"/>
      <c r="I5716" s="8"/>
      <c r="J5716" s="9"/>
      <c r="K5716" s="8"/>
      <c r="L5716" s="8"/>
      <c r="M5716" s="9"/>
      <c r="N5716" s="8"/>
      <c r="O5716" s="8"/>
      <c r="P5716" s="9"/>
      <c r="Q5716" s="8"/>
      <c r="R5716" s="8"/>
      <c r="S5716" s="9"/>
      <c r="T5716" s="8"/>
      <c r="U5716" s="8"/>
      <c r="V5716" s="9"/>
      <c r="W5716" s="8"/>
      <c r="X5716" s="8"/>
      <c r="Y5716" s="9"/>
      <c r="Z5716" s="8"/>
      <c r="AA5716" s="8"/>
      <c r="AB5716" s="9"/>
      <c r="AC5716" s="8"/>
      <c r="AD5716" s="8"/>
      <c r="AE5716" s="9"/>
      <c r="AF5716" s="8"/>
      <c r="AG5716" s="8"/>
      <c r="AH5716" s="9"/>
      <c r="AI5716" s="13"/>
      <c r="AJ5716" s="8"/>
      <c r="AK5716" s="8"/>
      <c r="AL5716" s="8"/>
      <c r="AM5716" s="3"/>
    </row>
    <row r="5717" spans="1:39" s="10" customFormat="1" ht="18.95" customHeight="1" x14ac:dyDescent="0.25">
      <c r="A5717" s="8"/>
      <c r="B5717" s="8"/>
      <c r="C5717" s="8"/>
      <c r="D5717" s="9"/>
      <c r="E5717" s="8"/>
      <c r="F5717" s="8"/>
      <c r="G5717" s="9"/>
      <c r="H5717" s="8"/>
      <c r="I5717" s="8"/>
      <c r="J5717" s="9"/>
      <c r="K5717" s="8"/>
      <c r="L5717" s="8"/>
      <c r="M5717" s="9"/>
      <c r="N5717" s="8"/>
      <c r="O5717" s="8"/>
      <c r="P5717" s="9"/>
      <c r="Q5717" s="8"/>
      <c r="R5717" s="8"/>
      <c r="S5717" s="9"/>
      <c r="T5717" s="8"/>
      <c r="U5717" s="8"/>
      <c r="V5717" s="9"/>
      <c r="W5717" s="8"/>
      <c r="X5717" s="8"/>
      <c r="Y5717" s="9"/>
      <c r="Z5717" s="8"/>
      <c r="AA5717" s="8"/>
      <c r="AB5717" s="9"/>
      <c r="AC5717" s="8"/>
      <c r="AD5717" s="8"/>
      <c r="AE5717" s="9"/>
      <c r="AF5717" s="8"/>
      <c r="AG5717" s="8"/>
      <c r="AH5717" s="9"/>
      <c r="AI5717" s="13"/>
      <c r="AJ5717" s="8"/>
      <c r="AK5717" s="8"/>
      <c r="AL5717" s="8"/>
      <c r="AM5717" s="3"/>
    </row>
    <row r="5718" spans="1:39" s="10" customFormat="1" ht="18.95" customHeight="1" x14ac:dyDescent="0.25">
      <c r="A5718" s="8"/>
      <c r="B5718" s="8"/>
      <c r="C5718" s="8"/>
      <c r="D5718" s="9"/>
      <c r="E5718" s="8"/>
      <c r="F5718" s="8"/>
      <c r="G5718" s="9"/>
      <c r="H5718" s="8"/>
      <c r="I5718" s="8"/>
      <c r="J5718" s="9"/>
      <c r="K5718" s="8"/>
      <c r="L5718" s="8"/>
      <c r="M5718" s="9"/>
      <c r="N5718" s="8"/>
      <c r="O5718" s="8"/>
      <c r="P5718" s="9"/>
      <c r="Q5718" s="8"/>
      <c r="R5718" s="8"/>
      <c r="S5718" s="9"/>
      <c r="T5718" s="8"/>
      <c r="U5718" s="8"/>
      <c r="V5718" s="9"/>
      <c r="W5718" s="8"/>
      <c r="X5718" s="8"/>
      <c r="Y5718" s="9"/>
      <c r="Z5718" s="8"/>
      <c r="AA5718" s="8"/>
      <c r="AB5718" s="9"/>
      <c r="AC5718" s="8"/>
      <c r="AD5718" s="8"/>
      <c r="AE5718" s="9"/>
      <c r="AF5718" s="8"/>
      <c r="AG5718" s="8"/>
      <c r="AH5718" s="9"/>
      <c r="AI5718" s="13"/>
      <c r="AJ5718" s="8"/>
      <c r="AK5718" s="8"/>
      <c r="AL5718" s="8"/>
      <c r="AM5718" s="3"/>
    </row>
    <row r="5719" spans="1:39" s="10" customFormat="1" ht="18.95" customHeight="1" x14ac:dyDescent="0.25">
      <c r="A5719" s="8"/>
      <c r="B5719" s="8"/>
      <c r="C5719" s="8"/>
      <c r="D5719" s="9"/>
      <c r="E5719" s="8"/>
      <c r="F5719" s="8"/>
      <c r="G5719" s="9"/>
      <c r="H5719" s="8"/>
      <c r="I5719" s="8"/>
      <c r="J5719" s="9"/>
      <c r="K5719" s="8"/>
      <c r="L5719" s="8"/>
      <c r="M5719" s="9"/>
      <c r="N5719" s="8"/>
      <c r="O5719" s="8"/>
      <c r="P5719" s="9"/>
      <c r="Q5719" s="8"/>
      <c r="R5719" s="8"/>
      <c r="S5719" s="9"/>
      <c r="T5719" s="8"/>
      <c r="U5719" s="8"/>
      <c r="V5719" s="9"/>
      <c r="W5719" s="8"/>
      <c r="X5719" s="8"/>
      <c r="Y5719" s="9"/>
      <c r="Z5719" s="8"/>
      <c r="AA5719" s="8"/>
      <c r="AB5719" s="9"/>
      <c r="AC5719" s="8"/>
      <c r="AD5719" s="8"/>
      <c r="AE5719" s="9"/>
      <c r="AF5719" s="8"/>
      <c r="AG5719" s="8"/>
      <c r="AH5719" s="9"/>
      <c r="AI5719" s="13"/>
      <c r="AJ5719" s="8"/>
      <c r="AK5719" s="8"/>
      <c r="AL5719" s="8"/>
      <c r="AM5719" s="3"/>
    </row>
    <row r="5720" spans="1:39" s="10" customFormat="1" ht="18.95" customHeight="1" x14ac:dyDescent="0.25">
      <c r="A5720" s="8"/>
      <c r="B5720" s="8"/>
      <c r="C5720" s="8"/>
      <c r="D5720" s="9"/>
      <c r="E5720" s="8"/>
      <c r="F5720" s="8"/>
      <c r="G5720" s="9"/>
      <c r="H5720" s="8"/>
      <c r="I5720" s="8"/>
      <c r="J5720" s="9"/>
      <c r="K5720" s="8"/>
      <c r="L5720" s="8"/>
      <c r="M5720" s="9"/>
      <c r="N5720" s="8"/>
      <c r="O5720" s="8"/>
      <c r="P5720" s="9"/>
      <c r="Q5720" s="8"/>
      <c r="R5720" s="8"/>
      <c r="S5720" s="9"/>
      <c r="T5720" s="8"/>
      <c r="U5720" s="8"/>
      <c r="V5720" s="9"/>
      <c r="W5720" s="8"/>
      <c r="X5720" s="8"/>
      <c r="Y5720" s="9"/>
      <c r="Z5720" s="8"/>
      <c r="AA5720" s="8"/>
      <c r="AB5720" s="9"/>
      <c r="AC5720" s="8"/>
      <c r="AD5720" s="8"/>
      <c r="AE5720" s="9"/>
      <c r="AF5720" s="8"/>
      <c r="AG5720" s="8"/>
      <c r="AH5720" s="9"/>
      <c r="AI5720" s="13"/>
      <c r="AJ5720" s="8"/>
      <c r="AK5720" s="8"/>
      <c r="AL5720" s="8"/>
      <c r="AM5720" s="3"/>
    </row>
    <row r="5721" spans="1:39" s="10" customFormat="1" ht="18.95" customHeight="1" x14ac:dyDescent="0.25">
      <c r="A5721" s="8"/>
      <c r="B5721" s="8"/>
      <c r="C5721" s="8"/>
      <c r="D5721" s="9"/>
      <c r="E5721" s="8"/>
      <c r="F5721" s="8"/>
      <c r="G5721" s="9"/>
      <c r="H5721" s="8"/>
      <c r="I5721" s="8"/>
      <c r="J5721" s="9"/>
      <c r="K5721" s="8"/>
      <c r="L5721" s="8"/>
      <c r="M5721" s="9"/>
      <c r="N5721" s="8"/>
      <c r="O5721" s="8"/>
      <c r="P5721" s="9"/>
      <c r="Q5721" s="8"/>
      <c r="R5721" s="8"/>
      <c r="S5721" s="9"/>
      <c r="T5721" s="8"/>
      <c r="U5721" s="8"/>
      <c r="V5721" s="9"/>
      <c r="W5721" s="8"/>
      <c r="X5721" s="8"/>
      <c r="Y5721" s="9"/>
      <c r="Z5721" s="8"/>
      <c r="AA5721" s="8"/>
      <c r="AB5721" s="9"/>
      <c r="AC5721" s="8"/>
      <c r="AD5721" s="8"/>
      <c r="AE5721" s="9"/>
      <c r="AF5721" s="8"/>
      <c r="AG5721" s="8"/>
      <c r="AH5721" s="9"/>
      <c r="AI5721" s="13"/>
      <c r="AJ5721" s="8"/>
      <c r="AK5721" s="8"/>
      <c r="AL5721" s="8"/>
      <c r="AM5721" s="3"/>
    </row>
    <row r="5722" spans="1:39" s="10" customFormat="1" ht="18.95" customHeight="1" x14ac:dyDescent="0.25">
      <c r="A5722" s="8"/>
      <c r="B5722" s="8"/>
      <c r="C5722" s="8"/>
      <c r="D5722" s="9"/>
      <c r="E5722" s="8"/>
      <c r="F5722" s="8"/>
      <c r="G5722" s="9"/>
      <c r="H5722" s="8"/>
      <c r="I5722" s="8"/>
      <c r="J5722" s="9"/>
      <c r="K5722" s="8"/>
      <c r="L5722" s="8"/>
      <c r="M5722" s="9"/>
      <c r="N5722" s="8"/>
      <c r="O5722" s="8"/>
      <c r="P5722" s="9"/>
      <c r="Q5722" s="8"/>
      <c r="R5722" s="8"/>
      <c r="S5722" s="9"/>
      <c r="T5722" s="8"/>
      <c r="U5722" s="8"/>
      <c r="V5722" s="9"/>
      <c r="W5722" s="8"/>
      <c r="X5722" s="8"/>
      <c r="Y5722" s="9"/>
      <c r="Z5722" s="8"/>
      <c r="AA5722" s="8"/>
      <c r="AB5722" s="9"/>
      <c r="AC5722" s="8"/>
      <c r="AD5722" s="8"/>
      <c r="AE5722" s="9"/>
      <c r="AF5722" s="8"/>
      <c r="AG5722" s="8"/>
      <c r="AH5722" s="9"/>
      <c r="AI5722" s="13"/>
      <c r="AJ5722" s="8"/>
      <c r="AK5722" s="8"/>
      <c r="AL5722" s="8"/>
      <c r="AM5722" s="3"/>
    </row>
    <row r="5723" spans="1:39" s="10" customFormat="1" ht="18.95" customHeight="1" x14ac:dyDescent="0.25">
      <c r="A5723" s="8"/>
      <c r="B5723" s="8"/>
      <c r="C5723" s="8"/>
      <c r="D5723" s="9"/>
      <c r="E5723" s="8"/>
      <c r="F5723" s="8"/>
      <c r="G5723" s="9"/>
      <c r="H5723" s="8"/>
      <c r="I5723" s="8"/>
      <c r="J5723" s="9"/>
      <c r="K5723" s="8"/>
      <c r="L5723" s="8"/>
      <c r="M5723" s="9"/>
      <c r="N5723" s="8"/>
      <c r="O5723" s="8"/>
      <c r="P5723" s="9"/>
      <c r="Q5723" s="8"/>
      <c r="R5723" s="8"/>
      <c r="S5723" s="9"/>
      <c r="T5723" s="8"/>
      <c r="U5723" s="8"/>
      <c r="V5723" s="9"/>
      <c r="W5723" s="8"/>
      <c r="X5723" s="8"/>
      <c r="Y5723" s="9"/>
      <c r="Z5723" s="8"/>
      <c r="AA5723" s="8"/>
      <c r="AB5723" s="9"/>
      <c r="AC5723" s="8"/>
      <c r="AD5723" s="8"/>
      <c r="AE5723" s="9"/>
      <c r="AF5723" s="8"/>
      <c r="AG5723" s="8"/>
      <c r="AH5723" s="9"/>
      <c r="AI5723" s="13"/>
      <c r="AJ5723" s="8"/>
      <c r="AK5723" s="8"/>
      <c r="AL5723" s="8"/>
      <c r="AM5723" s="3"/>
    </row>
    <row r="5724" spans="1:39" s="10" customFormat="1" ht="18.95" customHeight="1" x14ac:dyDescent="0.25">
      <c r="A5724" s="8"/>
      <c r="B5724" s="8"/>
      <c r="C5724" s="8"/>
      <c r="D5724" s="9"/>
      <c r="E5724" s="8"/>
      <c r="F5724" s="8"/>
      <c r="G5724" s="9"/>
      <c r="H5724" s="8"/>
      <c r="I5724" s="8"/>
      <c r="J5724" s="9"/>
      <c r="K5724" s="8"/>
      <c r="L5724" s="8"/>
      <c r="M5724" s="9"/>
      <c r="N5724" s="8"/>
      <c r="O5724" s="8"/>
      <c r="P5724" s="9"/>
      <c r="Q5724" s="8"/>
      <c r="R5724" s="8"/>
      <c r="S5724" s="9"/>
      <c r="T5724" s="8"/>
      <c r="U5724" s="8"/>
      <c r="V5724" s="9"/>
      <c r="W5724" s="8"/>
      <c r="X5724" s="8"/>
      <c r="Y5724" s="9"/>
      <c r="Z5724" s="8"/>
      <c r="AA5724" s="8"/>
      <c r="AB5724" s="9"/>
      <c r="AC5724" s="8"/>
      <c r="AD5724" s="8"/>
      <c r="AE5724" s="9"/>
      <c r="AF5724" s="8"/>
      <c r="AG5724" s="8"/>
      <c r="AH5724" s="9"/>
      <c r="AI5724" s="13"/>
      <c r="AJ5724" s="8"/>
      <c r="AK5724" s="8"/>
      <c r="AL5724" s="8"/>
      <c r="AM5724" s="3"/>
    </row>
    <row r="5725" spans="1:39" s="10" customFormat="1" ht="18.95" customHeight="1" x14ac:dyDescent="0.25">
      <c r="A5725" s="8"/>
      <c r="B5725" s="8"/>
      <c r="C5725" s="8"/>
      <c r="D5725" s="9"/>
      <c r="E5725" s="8"/>
      <c r="F5725" s="8"/>
      <c r="G5725" s="9"/>
      <c r="H5725" s="8"/>
      <c r="I5725" s="8"/>
      <c r="J5725" s="9"/>
      <c r="K5725" s="8"/>
      <c r="L5725" s="8"/>
      <c r="M5725" s="9"/>
      <c r="N5725" s="8"/>
      <c r="O5725" s="8"/>
      <c r="P5725" s="9"/>
      <c r="Q5725" s="8"/>
      <c r="R5725" s="8"/>
      <c r="S5725" s="9"/>
      <c r="T5725" s="8"/>
      <c r="U5725" s="8"/>
      <c r="V5725" s="9"/>
      <c r="W5725" s="8"/>
      <c r="X5725" s="8"/>
      <c r="Y5725" s="9"/>
      <c r="Z5725" s="8"/>
      <c r="AA5725" s="8"/>
      <c r="AB5725" s="9"/>
      <c r="AC5725" s="8"/>
      <c r="AD5725" s="8"/>
      <c r="AE5725" s="9"/>
      <c r="AF5725" s="8"/>
      <c r="AG5725" s="8"/>
      <c r="AH5725" s="9"/>
      <c r="AI5725" s="13"/>
      <c r="AJ5725" s="8"/>
      <c r="AK5725" s="8"/>
      <c r="AL5725" s="8"/>
      <c r="AM5725" s="3"/>
    </row>
    <row r="5726" spans="1:39" s="10" customFormat="1" ht="18.95" customHeight="1" x14ac:dyDescent="0.25">
      <c r="A5726" s="8"/>
      <c r="B5726" s="8"/>
      <c r="C5726" s="8"/>
      <c r="D5726" s="9"/>
      <c r="E5726" s="8"/>
      <c r="F5726" s="8"/>
      <c r="G5726" s="9"/>
      <c r="H5726" s="8"/>
      <c r="I5726" s="8"/>
      <c r="J5726" s="9"/>
      <c r="K5726" s="8"/>
      <c r="L5726" s="8"/>
      <c r="M5726" s="9"/>
      <c r="N5726" s="8"/>
      <c r="O5726" s="8"/>
      <c r="P5726" s="9"/>
      <c r="Q5726" s="8"/>
      <c r="R5726" s="8"/>
      <c r="S5726" s="9"/>
      <c r="T5726" s="8"/>
      <c r="U5726" s="8"/>
      <c r="V5726" s="9"/>
      <c r="W5726" s="8"/>
      <c r="X5726" s="8"/>
      <c r="Y5726" s="9"/>
      <c r="Z5726" s="8"/>
      <c r="AA5726" s="8"/>
      <c r="AB5726" s="9"/>
      <c r="AC5726" s="8"/>
      <c r="AD5726" s="8"/>
      <c r="AE5726" s="9"/>
      <c r="AF5726" s="8"/>
      <c r="AG5726" s="8"/>
      <c r="AH5726" s="9"/>
      <c r="AI5726" s="13"/>
      <c r="AJ5726" s="8"/>
      <c r="AK5726" s="8"/>
      <c r="AL5726" s="8"/>
      <c r="AM5726" s="3"/>
    </row>
    <row r="5727" spans="1:39" s="10" customFormat="1" ht="18.95" customHeight="1" x14ac:dyDescent="0.25">
      <c r="A5727" s="8"/>
      <c r="B5727" s="8"/>
      <c r="C5727" s="8"/>
      <c r="D5727" s="9"/>
      <c r="E5727" s="8"/>
      <c r="F5727" s="8"/>
      <c r="G5727" s="9"/>
      <c r="H5727" s="8"/>
      <c r="I5727" s="8"/>
      <c r="J5727" s="9"/>
      <c r="K5727" s="8"/>
      <c r="L5727" s="8"/>
      <c r="M5727" s="9"/>
      <c r="N5727" s="8"/>
      <c r="O5727" s="8"/>
      <c r="P5727" s="9"/>
      <c r="Q5727" s="8"/>
      <c r="R5727" s="8"/>
      <c r="S5727" s="9"/>
      <c r="T5727" s="8"/>
      <c r="U5727" s="8"/>
      <c r="V5727" s="9"/>
      <c r="W5727" s="8"/>
      <c r="X5727" s="8"/>
      <c r="Y5727" s="9"/>
      <c r="Z5727" s="8"/>
      <c r="AA5727" s="8"/>
      <c r="AB5727" s="9"/>
      <c r="AC5727" s="8"/>
      <c r="AD5727" s="8"/>
      <c r="AE5727" s="9"/>
      <c r="AF5727" s="8"/>
      <c r="AG5727" s="8"/>
      <c r="AH5727" s="9"/>
      <c r="AI5727" s="13"/>
      <c r="AJ5727" s="8"/>
      <c r="AK5727" s="8"/>
      <c r="AL5727" s="8"/>
      <c r="AM5727" s="3"/>
    </row>
    <row r="5728" spans="1:39" s="10" customFormat="1" ht="18.95" customHeight="1" x14ac:dyDescent="0.25">
      <c r="A5728" s="8"/>
      <c r="B5728" s="8"/>
      <c r="C5728" s="8"/>
      <c r="D5728" s="9"/>
      <c r="E5728" s="8"/>
      <c r="F5728" s="8"/>
      <c r="G5728" s="9"/>
      <c r="H5728" s="8"/>
      <c r="I5728" s="8"/>
      <c r="J5728" s="9"/>
      <c r="K5728" s="8"/>
      <c r="L5728" s="8"/>
      <c r="M5728" s="9"/>
      <c r="N5728" s="8"/>
      <c r="O5728" s="8"/>
      <c r="P5728" s="9"/>
      <c r="Q5728" s="8"/>
      <c r="R5728" s="8"/>
      <c r="S5728" s="9"/>
      <c r="T5728" s="8"/>
      <c r="U5728" s="8"/>
      <c r="V5728" s="9"/>
      <c r="W5728" s="8"/>
      <c r="X5728" s="8"/>
      <c r="Y5728" s="9"/>
      <c r="Z5728" s="8"/>
      <c r="AA5728" s="8"/>
      <c r="AB5728" s="9"/>
      <c r="AC5728" s="8"/>
      <c r="AD5728" s="8"/>
      <c r="AE5728" s="9"/>
      <c r="AF5728" s="8"/>
      <c r="AG5728" s="8"/>
      <c r="AH5728" s="9"/>
      <c r="AI5728" s="13"/>
      <c r="AJ5728" s="8"/>
      <c r="AK5728" s="8"/>
      <c r="AL5728" s="8"/>
      <c r="AM5728" s="3"/>
    </row>
    <row r="5729" spans="1:39" s="10" customFormat="1" ht="18.95" customHeight="1" x14ac:dyDescent="0.25">
      <c r="A5729" s="8"/>
      <c r="B5729" s="8"/>
      <c r="C5729" s="8"/>
      <c r="D5729" s="9"/>
      <c r="E5729" s="8"/>
      <c r="F5729" s="8"/>
      <c r="G5729" s="9"/>
      <c r="H5729" s="8"/>
      <c r="I5729" s="8"/>
      <c r="J5729" s="9"/>
      <c r="K5729" s="8"/>
      <c r="L5729" s="8"/>
      <c r="M5729" s="9"/>
      <c r="N5729" s="8"/>
      <c r="O5729" s="8"/>
      <c r="P5729" s="9"/>
      <c r="Q5729" s="8"/>
      <c r="R5729" s="8"/>
      <c r="S5729" s="9"/>
      <c r="T5729" s="8"/>
      <c r="U5729" s="8"/>
      <c r="V5729" s="9"/>
      <c r="W5729" s="8"/>
      <c r="X5729" s="8"/>
      <c r="Y5729" s="9"/>
      <c r="Z5729" s="8"/>
      <c r="AA5729" s="8"/>
      <c r="AB5729" s="9"/>
      <c r="AC5729" s="8"/>
      <c r="AD5729" s="8"/>
      <c r="AE5729" s="9"/>
      <c r="AF5729" s="8"/>
      <c r="AG5729" s="8"/>
      <c r="AH5729" s="9"/>
      <c r="AI5729" s="13"/>
      <c r="AJ5729" s="8"/>
      <c r="AK5729" s="8"/>
      <c r="AL5729" s="8"/>
      <c r="AM5729" s="3"/>
    </row>
    <row r="5730" spans="1:39" s="10" customFormat="1" ht="18.95" customHeight="1" x14ac:dyDescent="0.25">
      <c r="A5730" s="8"/>
      <c r="B5730" s="8"/>
      <c r="C5730" s="8"/>
      <c r="D5730" s="9"/>
      <c r="E5730" s="8"/>
      <c r="F5730" s="8"/>
      <c r="G5730" s="9"/>
      <c r="H5730" s="8"/>
      <c r="I5730" s="8"/>
      <c r="J5730" s="9"/>
      <c r="K5730" s="8"/>
      <c r="L5730" s="8"/>
      <c r="M5730" s="9"/>
      <c r="N5730" s="8"/>
      <c r="O5730" s="8"/>
      <c r="P5730" s="9"/>
      <c r="Q5730" s="8"/>
      <c r="R5730" s="8"/>
      <c r="S5730" s="9"/>
      <c r="T5730" s="8"/>
      <c r="U5730" s="8"/>
      <c r="V5730" s="9"/>
      <c r="W5730" s="8"/>
      <c r="X5730" s="8"/>
      <c r="Y5730" s="9"/>
      <c r="Z5730" s="8"/>
      <c r="AA5730" s="8"/>
      <c r="AB5730" s="9"/>
      <c r="AC5730" s="8"/>
      <c r="AD5730" s="8"/>
      <c r="AE5730" s="9"/>
      <c r="AF5730" s="8"/>
      <c r="AG5730" s="8"/>
      <c r="AH5730" s="9"/>
      <c r="AI5730" s="13"/>
      <c r="AJ5730" s="8"/>
      <c r="AK5730" s="8"/>
      <c r="AL5730" s="8"/>
      <c r="AM5730" s="3"/>
    </row>
    <row r="5731" spans="1:39" s="10" customFormat="1" ht="18.95" customHeight="1" x14ac:dyDescent="0.25">
      <c r="A5731" s="8"/>
      <c r="B5731" s="8"/>
      <c r="C5731" s="8"/>
      <c r="D5731" s="9"/>
      <c r="E5731" s="8"/>
      <c r="F5731" s="8"/>
      <c r="G5731" s="9"/>
      <c r="H5731" s="8"/>
      <c r="I5731" s="8"/>
      <c r="J5731" s="9"/>
      <c r="K5731" s="8"/>
      <c r="L5731" s="8"/>
      <c r="M5731" s="9"/>
      <c r="N5731" s="8"/>
      <c r="O5731" s="8"/>
      <c r="P5731" s="9"/>
      <c r="Q5731" s="8"/>
      <c r="R5731" s="8"/>
      <c r="S5731" s="9"/>
      <c r="T5731" s="8"/>
      <c r="U5731" s="8"/>
      <c r="V5731" s="9"/>
      <c r="W5731" s="8"/>
      <c r="X5731" s="8"/>
      <c r="Y5731" s="9"/>
      <c r="Z5731" s="8"/>
      <c r="AA5731" s="8"/>
      <c r="AB5731" s="9"/>
      <c r="AC5731" s="8"/>
      <c r="AD5731" s="8"/>
      <c r="AE5731" s="9"/>
      <c r="AF5731" s="8"/>
      <c r="AG5731" s="8"/>
      <c r="AH5731" s="9"/>
      <c r="AI5731" s="13"/>
      <c r="AJ5731" s="8"/>
      <c r="AK5731" s="8"/>
      <c r="AL5731" s="8"/>
      <c r="AM5731" s="3"/>
    </row>
    <row r="5732" spans="1:39" s="10" customFormat="1" ht="18.95" customHeight="1" x14ac:dyDescent="0.25">
      <c r="A5732" s="8"/>
      <c r="B5732" s="8"/>
      <c r="C5732" s="8"/>
      <c r="D5732" s="9"/>
      <c r="E5732" s="8"/>
      <c r="F5732" s="8"/>
      <c r="G5732" s="9"/>
      <c r="H5732" s="8"/>
      <c r="I5732" s="8"/>
      <c r="J5732" s="9"/>
      <c r="K5732" s="8"/>
      <c r="L5732" s="8"/>
      <c r="M5732" s="9"/>
      <c r="N5732" s="8"/>
      <c r="O5732" s="8"/>
      <c r="P5732" s="9"/>
      <c r="Q5732" s="8"/>
      <c r="R5732" s="8"/>
      <c r="S5732" s="9"/>
      <c r="T5732" s="8"/>
      <c r="U5732" s="8"/>
      <c r="V5732" s="9"/>
      <c r="W5732" s="8"/>
      <c r="X5732" s="8"/>
      <c r="Y5732" s="9"/>
      <c r="Z5732" s="8"/>
      <c r="AA5732" s="8"/>
      <c r="AB5732" s="9"/>
      <c r="AC5732" s="8"/>
      <c r="AD5732" s="8"/>
      <c r="AE5732" s="9"/>
      <c r="AF5732" s="8"/>
      <c r="AG5732" s="8"/>
      <c r="AH5732" s="9"/>
      <c r="AI5732" s="13"/>
      <c r="AJ5732" s="8"/>
      <c r="AK5732" s="8"/>
      <c r="AL5732" s="8"/>
      <c r="AM5732" s="3"/>
    </row>
    <row r="5733" spans="1:39" s="10" customFormat="1" ht="18.95" customHeight="1" x14ac:dyDescent="0.25">
      <c r="A5733" s="8"/>
      <c r="B5733" s="8"/>
      <c r="C5733" s="8"/>
      <c r="D5733" s="9"/>
      <c r="E5733" s="8"/>
      <c r="F5733" s="8"/>
      <c r="G5733" s="9"/>
      <c r="H5733" s="8"/>
      <c r="I5733" s="8"/>
      <c r="J5733" s="9"/>
      <c r="K5733" s="8"/>
      <c r="L5733" s="8"/>
      <c r="M5733" s="9"/>
      <c r="N5733" s="8"/>
      <c r="O5733" s="8"/>
      <c r="P5733" s="9"/>
      <c r="Q5733" s="8"/>
      <c r="R5733" s="8"/>
      <c r="S5733" s="9"/>
      <c r="T5733" s="8"/>
      <c r="U5733" s="8"/>
      <c r="V5733" s="9"/>
      <c r="W5733" s="8"/>
      <c r="X5733" s="8"/>
      <c r="Y5733" s="9"/>
      <c r="Z5733" s="8"/>
      <c r="AA5733" s="8"/>
      <c r="AB5733" s="9"/>
      <c r="AC5733" s="8"/>
      <c r="AD5733" s="8"/>
      <c r="AE5733" s="9"/>
      <c r="AF5733" s="8"/>
      <c r="AG5733" s="8"/>
      <c r="AH5733" s="9"/>
      <c r="AI5733" s="13"/>
      <c r="AJ5733" s="8"/>
      <c r="AK5733" s="8"/>
      <c r="AL5733" s="8"/>
      <c r="AM5733" s="3"/>
    </row>
    <row r="5734" spans="1:39" s="10" customFormat="1" ht="18.95" customHeight="1" x14ac:dyDescent="0.25">
      <c r="A5734" s="8"/>
      <c r="B5734" s="8"/>
      <c r="C5734" s="8"/>
      <c r="D5734" s="9"/>
      <c r="E5734" s="8"/>
      <c r="F5734" s="8"/>
      <c r="G5734" s="9"/>
      <c r="H5734" s="8"/>
      <c r="I5734" s="8"/>
      <c r="J5734" s="9"/>
      <c r="K5734" s="8"/>
      <c r="L5734" s="8"/>
      <c r="M5734" s="9"/>
      <c r="N5734" s="8"/>
      <c r="O5734" s="8"/>
      <c r="P5734" s="9"/>
      <c r="Q5734" s="8"/>
      <c r="R5734" s="8"/>
      <c r="S5734" s="9"/>
      <c r="T5734" s="8"/>
      <c r="U5734" s="8"/>
      <c r="V5734" s="9"/>
      <c r="W5734" s="8"/>
      <c r="X5734" s="8"/>
      <c r="Y5734" s="9"/>
      <c r="Z5734" s="8"/>
      <c r="AA5734" s="8"/>
      <c r="AB5734" s="9"/>
      <c r="AC5734" s="8"/>
      <c r="AD5734" s="8"/>
      <c r="AE5734" s="9"/>
      <c r="AF5734" s="8"/>
      <c r="AG5734" s="8"/>
      <c r="AH5734" s="9"/>
      <c r="AI5734" s="13"/>
      <c r="AJ5734" s="8"/>
      <c r="AK5734" s="8"/>
      <c r="AL5734" s="8"/>
      <c r="AM5734" s="3"/>
    </row>
    <row r="5735" spans="1:39" s="10" customFormat="1" ht="18.95" customHeight="1" x14ac:dyDescent="0.25">
      <c r="A5735" s="8"/>
      <c r="B5735" s="8"/>
      <c r="C5735" s="8"/>
      <c r="D5735" s="9"/>
      <c r="E5735" s="8"/>
      <c r="F5735" s="8"/>
      <c r="G5735" s="9"/>
      <c r="H5735" s="8"/>
      <c r="I5735" s="8"/>
      <c r="J5735" s="9"/>
      <c r="K5735" s="8"/>
      <c r="L5735" s="8"/>
      <c r="M5735" s="9"/>
      <c r="N5735" s="8"/>
      <c r="O5735" s="8"/>
      <c r="P5735" s="9"/>
      <c r="Q5735" s="8"/>
      <c r="R5735" s="8"/>
      <c r="S5735" s="9"/>
      <c r="T5735" s="8"/>
      <c r="U5735" s="8"/>
      <c r="V5735" s="9"/>
      <c r="W5735" s="8"/>
      <c r="X5735" s="8"/>
      <c r="Y5735" s="9"/>
      <c r="Z5735" s="8"/>
      <c r="AA5735" s="8"/>
      <c r="AB5735" s="9"/>
      <c r="AC5735" s="8"/>
      <c r="AD5735" s="8"/>
      <c r="AE5735" s="9"/>
      <c r="AF5735" s="8"/>
      <c r="AG5735" s="8"/>
      <c r="AH5735" s="9"/>
      <c r="AI5735" s="13"/>
      <c r="AJ5735" s="8"/>
      <c r="AK5735" s="8"/>
      <c r="AL5735" s="8"/>
      <c r="AM5735" s="3"/>
    </row>
    <row r="5736" spans="1:39" s="10" customFormat="1" ht="18.95" customHeight="1" x14ac:dyDescent="0.25">
      <c r="A5736" s="8"/>
      <c r="B5736" s="8"/>
      <c r="C5736" s="8"/>
      <c r="D5736" s="9"/>
      <c r="E5736" s="8"/>
      <c r="F5736" s="8"/>
      <c r="G5736" s="9"/>
      <c r="H5736" s="8"/>
      <c r="I5736" s="8"/>
      <c r="J5736" s="9"/>
      <c r="K5736" s="8"/>
      <c r="L5736" s="8"/>
      <c r="M5736" s="9"/>
      <c r="N5736" s="8"/>
      <c r="O5736" s="8"/>
      <c r="P5736" s="9"/>
      <c r="Q5736" s="8"/>
      <c r="R5736" s="8"/>
      <c r="S5736" s="9"/>
      <c r="T5736" s="8"/>
      <c r="U5736" s="8"/>
      <c r="V5736" s="9"/>
      <c r="W5736" s="8"/>
      <c r="X5736" s="8"/>
      <c r="Y5736" s="9"/>
      <c r="Z5736" s="8"/>
      <c r="AA5736" s="8"/>
      <c r="AB5736" s="9"/>
      <c r="AC5736" s="8"/>
      <c r="AD5736" s="8"/>
      <c r="AE5736" s="9"/>
      <c r="AF5736" s="8"/>
      <c r="AG5736" s="8"/>
      <c r="AH5736" s="9"/>
      <c r="AI5736" s="13"/>
      <c r="AJ5736" s="8"/>
      <c r="AK5736" s="8"/>
      <c r="AL5736" s="8"/>
      <c r="AM5736" s="3"/>
    </row>
    <row r="5737" spans="1:39" s="10" customFormat="1" ht="18.95" customHeight="1" x14ac:dyDescent="0.25">
      <c r="A5737" s="8"/>
      <c r="B5737" s="8"/>
      <c r="C5737" s="8"/>
      <c r="D5737" s="9"/>
      <c r="E5737" s="8"/>
      <c r="F5737" s="8"/>
      <c r="G5737" s="9"/>
      <c r="H5737" s="8"/>
      <c r="I5737" s="8"/>
      <c r="J5737" s="9"/>
      <c r="K5737" s="8"/>
      <c r="L5737" s="8"/>
      <c r="M5737" s="9"/>
      <c r="N5737" s="8"/>
      <c r="O5737" s="8"/>
      <c r="P5737" s="9"/>
      <c r="Q5737" s="8"/>
      <c r="R5737" s="8"/>
      <c r="S5737" s="9"/>
      <c r="T5737" s="8"/>
      <c r="U5737" s="8"/>
      <c r="V5737" s="9"/>
      <c r="W5737" s="8"/>
      <c r="X5737" s="8"/>
      <c r="Y5737" s="9"/>
      <c r="Z5737" s="8"/>
      <c r="AA5737" s="8"/>
      <c r="AB5737" s="9"/>
      <c r="AC5737" s="8"/>
      <c r="AD5737" s="8"/>
      <c r="AE5737" s="9"/>
      <c r="AF5737" s="8"/>
      <c r="AG5737" s="8"/>
      <c r="AH5737" s="9"/>
      <c r="AI5737" s="13"/>
      <c r="AJ5737" s="8"/>
      <c r="AK5737" s="8"/>
      <c r="AL5737" s="8"/>
      <c r="AM5737" s="3"/>
    </row>
    <row r="5738" spans="1:39" s="10" customFormat="1" ht="18.95" customHeight="1" x14ac:dyDescent="0.25">
      <c r="A5738" s="8"/>
      <c r="B5738" s="8"/>
      <c r="C5738" s="8"/>
      <c r="D5738" s="9"/>
      <c r="E5738" s="8"/>
      <c r="F5738" s="8"/>
      <c r="G5738" s="9"/>
      <c r="H5738" s="8"/>
      <c r="I5738" s="8"/>
      <c r="J5738" s="9"/>
      <c r="K5738" s="8"/>
      <c r="L5738" s="8"/>
      <c r="M5738" s="9"/>
      <c r="N5738" s="8"/>
      <c r="O5738" s="8"/>
      <c r="P5738" s="9"/>
      <c r="Q5738" s="8"/>
      <c r="R5738" s="8"/>
      <c r="S5738" s="9"/>
      <c r="T5738" s="8"/>
      <c r="U5738" s="8"/>
      <c r="V5738" s="9"/>
      <c r="W5738" s="8"/>
      <c r="X5738" s="8"/>
      <c r="Y5738" s="9"/>
      <c r="Z5738" s="8"/>
      <c r="AA5738" s="8"/>
      <c r="AB5738" s="9"/>
      <c r="AC5738" s="8"/>
      <c r="AD5738" s="8"/>
      <c r="AE5738" s="9"/>
      <c r="AF5738" s="8"/>
      <c r="AG5738" s="8"/>
      <c r="AH5738" s="9"/>
      <c r="AI5738" s="13"/>
      <c r="AJ5738" s="8"/>
      <c r="AK5738" s="8"/>
      <c r="AL5738" s="8"/>
      <c r="AM5738" s="3"/>
    </row>
    <row r="5739" spans="1:39" s="10" customFormat="1" ht="18.95" customHeight="1" x14ac:dyDescent="0.25">
      <c r="A5739" s="8"/>
      <c r="B5739" s="8"/>
      <c r="C5739" s="8"/>
      <c r="D5739" s="9"/>
      <c r="E5739" s="8"/>
      <c r="F5739" s="8"/>
      <c r="G5739" s="9"/>
      <c r="H5739" s="8"/>
      <c r="I5739" s="8"/>
      <c r="J5739" s="9"/>
      <c r="K5739" s="8"/>
      <c r="L5739" s="8"/>
      <c r="M5739" s="9"/>
      <c r="N5739" s="8"/>
      <c r="O5739" s="8"/>
      <c r="P5739" s="9"/>
      <c r="Q5739" s="8"/>
      <c r="R5739" s="8"/>
      <c r="S5739" s="9"/>
      <c r="T5739" s="8"/>
      <c r="U5739" s="8"/>
      <c r="V5739" s="9"/>
      <c r="W5739" s="8"/>
      <c r="X5739" s="8"/>
      <c r="Y5739" s="9"/>
      <c r="Z5739" s="8"/>
      <c r="AA5739" s="8"/>
      <c r="AB5739" s="9"/>
      <c r="AC5739" s="8"/>
      <c r="AD5739" s="8"/>
      <c r="AE5739" s="9"/>
      <c r="AF5739" s="8"/>
      <c r="AG5739" s="8"/>
      <c r="AH5739" s="9"/>
      <c r="AI5739" s="13"/>
      <c r="AJ5739" s="8"/>
      <c r="AK5739" s="8"/>
      <c r="AL5739" s="8"/>
      <c r="AM5739" s="3"/>
    </row>
    <row r="5740" spans="1:39" s="10" customFormat="1" ht="18.95" customHeight="1" x14ac:dyDescent="0.25">
      <c r="A5740" s="8"/>
      <c r="B5740" s="8"/>
      <c r="C5740" s="8"/>
      <c r="D5740" s="9"/>
      <c r="E5740" s="8"/>
      <c r="F5740" s="8"/>
      <c r="G5740" s="9"/>
      <c r="H5740" s="8"/>
      <c r="I5740" s="8"/>
      <c r="J5740" s="9"/>
      <c r="K5740" s="8"/>
      <c r="L5740" s="8"/>
      <c r="M5740" s="9"/>
      <c r="N5740" s="8"/>
      <c r="O5740" s="8"/>
      <c r="P5740" s="9"/>
      <c r="Q5740" s="8"/>
      <c r="R5740" s="8"/>
      <c r="S5740" s="9"/>
      <c r="T5740" s="8"/>
      <c r="U5740" s="8"/>
      <c r="V5740" s="9"/>
      <c r="W5740" s="8"/>
      <c r="X5740" s="8"/>
      <c r="Y5740" s="9"/>
      <c r="Z5740" s="8"/>
      <c r="AA5740" s="8"/>
      <c r="AB5740" s="9"/>
      <c r="AC5740" s="8"/>
      <c r="AD5740" s="8"/>
      <c r="AE5740" s="9"/>
      <c r="AF5740" s="8"/>
      <c r="AG5740" s="8"/>
      <c r="AH5740" s="9"/>
      <c r="AI5740" s="13"/>
      <c r="AJ5740" s="8"/>
      <c r="AK5740" s="8"/>
      <c r="AL5740" s="8"/>
      <c r="AM5740" s="3"/>
    </row>
    <row r="5741" spans="1:39" s="10" customFormat="1" ht="18.95" customHeight="1" x14ac:dyDescent="0.25">
      <c r="A5741" s="8"/>
      <c r="B5741" s="8"/>
      <c r="C5741" s="8"/>
      <c r="D5741" s="9"/>
      <c r="E5741" s="8"/>
      <c r="F5741" s="8"/>
      <c r="G5741" s="9"/>
      <c r="H5741" s="8"/>
      <c r="I5741" s="8"/>
      <c r="J5741" s="9"/>
      <c r="K5741" s="8"/>
      <c r="L5741" s="8"/>
      <c r="M5741" s="9"/>
      <c r="N5741" s="8"/>
      <c r="O5741" s="8"/>
      <c r="P5741" s="9"/>
      <c r="Q5741" s="8"/>
      <c r="R5741" s="8"/>
      <c r="S5741" s="9"/>
      <c r="T5741" s="8"/>
      <c r="U5741" s="8"/>
      <c r="V5741" s="9"/>
      <c r="W5741" s="8"/>
      <c r="X5741" s="8"/>
      <c r="Y5741" s="9"/>
      <c r="Z5741" s="8"/>
      <c r="AA5741" s="8"/>
      <c r="AB5741" s="9"/>
      <c r="AC5741" s="8"/>
      <c r="AD5741" s="8"/>
      <c r="AE5741" s="9"/>
      <c r="AF5741" s="8"/>
      <c r="AG5741" s="8"/>
      <c r="AH5741" s="9"/>
      <c r="AI5741" s="13"/>
      <c r="AJ5741" s="8"/>
      <c r="AK5741" s="8"/>
      <c r="AL5741" s="8"/>
      <c r="AM5741" s="3"/>
    </row>
    <row r="5742" spans="1:39" s="10" customFormat="1" ht="18.95" customHeight="1" x14ac:dyDescent="0.25">
      <c r="A5742" s="8"/>
      <c r="B5742" s="8"/>
      <c r="C5742" s="8"/>
      <c r="D5742" s="9"/>
      <c r="E5742" s="8"/>
      <c r="F5742" s="8"/>
      <c r="G5742" s="9"/>
      <c r="H5742" s="8"/>
      <c r="I5742" s="8"/>
      <c r="J5742" s="9"/>
      <c r="K5742" s="8"/>
      <c r="L5742" s="8"/>
      <c r="M5742" s="9"/>
      <c r="N5742" s="8"/>
      <c r="O5742" s="8"/>
      <c r="P5742" s="9"/>
      <c r="Q5742" s="8"/>
      <c r="R5742" s="8"/>
      <c r="S5742" s="9"/>
      <c r="T5742" s="8"/>
      <c r="U5742" s="8"/>
      <c r="V5742" s="9"/>
      <c r="W5742" s="8"/>
      <c r="X5742" s="8"/>
      <c r="Y5742" s="9"/>
      <c r="Z5742" s="8"/>
      <c r="AA5742" s="8"/>
      <c r="AB5742" s="9"/>
      <c r="AC5742" s="8"/>
      <c r="AD5742" s="8"/>
      <c r="AE5742" s="9"/>
      <c r="AF5742" s="8"/>
      <c r="AG5742" s="8"/>
      <c r="AH5742" s="9"/>
      <c r="AI5742" s="13"/>
      <c r="AJ5742" s="8"/>
      <c r="AK5742" s="8"/>
      <c r="AL5742" s="8"/>
      <c r="AM5742" s="3"/>
    </row>
    <row r="5743" spans="1:39" s="10" customFormat="1" ht="18.95" customHeight="1" x14ac:dyDescent="0.25">
      <c r="A5743" s="8"/>
      <c r="B5743" s="8"/>
      <c r="C5743" s="8"/>
      <c r="D5743" s="9"/>
      <c r="E5743" s="8"/>
      <c r="F5743" s="8"/>
      <c r="G5743" s="9"/>
      <c r="H5743" s="8"/>
      <c r="I5743" s="8"/>
      <c r="J5743" s="9"/>
      <c r="K5743" s="8"/>
      <c r="L5743" s="8"/>
      <c r="M5743" s="9"/>
      <c r="N5743" s="8"/>
      <c r="O5743" s="8"/>
      <c r="P5743" s="9"/>
      <c r="Q5743" s="8"/>
      <c r="R5743" s="8"/>
      <c r="S5743" s="9"/>
      <c r="T5743" s="8"/>
      <c r="U5743" s="8"/>
      <c r="V5743" s="9"/>
      <c r="W5743" s="8"/>
      <c r="X5743" s="8"/>
      <c r="Y5743" s="9"/>
      <c r="Z5743" s="8"/>
      <c r="AA5743" s="8"/>
      <c r="AB5743" s="9"/>
      <c r="AC5743" s="8"/>
      <c r="AD5743" s="8"/>
      <c r="AE5743" s="9"/>
      <c r="AF5743" s="8"/>
      <c r="AG5743" s="8"/>
      <c r="AH5743" s="9"/>
      <c r="AI5743" s="13"/>
      <c r="AJ5743" s="8"/>
      <c r="AK5743" s="8"/>
      <c r="AL5743" s="8"/>
      <c r="AM5743" s="3"/>
    </row>
    <row r="5744" spans="1:39" s="10" customFormat="1" ht="18.95" customHeight="1" x14ac:dyDescent="0.25">
      <c r="A5744" s="8"/>
      <c r="B5744" s="8"/>
      <c r="C5744" s="8"/>
      <c r="D5744" s="9"/>
      <c r="E5744" s="8"/>
      <c r="F5744" s="8"/>
      <c r="G5744" s="9"/>
      <c r="H5744" s="8"/>
      <c r="I5744" s="8"/>
      <c r="J5744" s="9"/>
      <c r="K5744" s="8"/>
      <c r="L5744" s="8"/>
      <c r="M5744" s="9"/>
      <c r="N5744" s="8"/>
      <c r="O5744" s="8"/>
      <c r="P5744" s="9"/>
      <c r="Q5744" s="8"/>
      <c r="R5744" s="8"/>
      <c r="S5744" s="9"/>
      <c r="T5744" s="8"/>
      <c r="U5744" s="8"/>
      <c r="V5744" s="9"/>
      <c r="W5744" s="8"/>
      <c r="X5744" s="8"/>
      <c r="Y5744" s="9"/>
      <c r="Z5744" s="8"/>
      <c r="AA5744" s="8"/>
      <c r="AB5744" s="9"/>
      <c r="AC5744" s="8"/>
      <c r="AD5744" s="8"/>
      <c r="AE5744" s="9"/>
      <c r="AF5744" s="8"/>
      <c r="AG5744" s="8"/>
      <c r="AH5744" s="9"/>
      <c r="AI5744" s="13"/>
      <c r="AJ5744" s="8"/>
      <c r="AK5744" s="8"/>
      <c r="AL5744" s="8"/>
      <c r="AM5744" s="3"/>
    </row>
    <row r="5745" spans="1:39" s="10" customFormat="1" ht="18.95" customHeight="1" x14ac:dyDescent="0.25">
      <c r="A5745" s="8"/>
      <c r="B5745" s="8"/>
      <c r="C5745" s="8"/>
      <c r="D5745" s="9"/>
      <c r="E5745" s="8"/>
      <c r="F5745" s="8"/>
      <c r="G5745" s="9"/>
      <c r="H5745" s="8"/>
      <c r="I5745" s="8"/>
      <c r="J5745" s="9"/>
      <c r="K5745" s="8"/>
      <c r="L5745" s="8"/>
      <c r="M5745" s="9"/>
      <c r="N5745" s="8"/>
      <c r="O5745" s="8"/>
      <c r="P5745" s="9"/>
      <c r="Q5745" s="8"/>
      <c r="R5745" s="8"/>
      <c r="S5745" s="9"/>
      <c r="T5745" s="8"/>
      <c r="U5745" s="8"/>
      <c r="V5745" s="9"/>
      <c r="W5745" s="8"/>
      <c r="X5745" s="8"/>
      <c r="Y5745" s="9"/>
      <c r="Z5745" s="8"/>
      <c r="AA5745" s="8"/>
      <c r="AB5745" s="9"/>
      <c r="AC5745" s="8"/>
      <c r="AD5745" s="8"/>
      <c r="AE5745" s="9"/>
      <c r="AF5745" s="8"/>
      <c r="AG5745" s="8"/>
      <c r="AH5745" s="9"/>
      <c r="AI5745" s="13"/>
      <c r="AJ5745" s="8"/>
      <c r="AK5745" s="8"/>
      <c r="AL5745" s="8"/>
      <c r="AM5745" s="3"/>
    </row>
    <row r="5746" spans="1:39" s="10" customFormat="1" ht="18.95" customHeight="1" x14ac:dyDescent="0.25">
      <c r="A5746" s="8"/>
      <c r="B5746" s="8"/>
      <c r="C5746" s="8"/>
      <c r="D5746" s="9"/>
      <c r="E5746" s="8"/>
      <c r="F5746" s="8"/>
      <c r="G5746" s="9"/>
      <c r="H5746" s="8"/>
      <c r="I5746" s="8"/>
      <c r="J5746" s="9"/>
      <c r="K5746" s="8"/>
      <c r="L5746" s="8"/>
      <c r="M5746" s="9"/>
      <c r="N5746" s="8"/>
      <c r="O5746" s="8"/>
      <c r="P5746" s="9"/>
      <c r="Q5746" s="8"/>
      <c r="R5746" s="8"/>
      <c r="S5746" s="9"/>
      <c r="T5746" s="8"/>
      <c r="U5746" s="8"/>
      <c r="V5746" s="9"/>
      <c r="W5746" s="8"/>
      <c r="X5746" s="8"/>
      <c r="Y5746" s="9"/>
      <c r="Z5746" s="8"/>
      <c r="AA5746" s="8"/>
      <c r="AB5746" s="9"/>
      <c r="AC5746" s="8"/>
      <c r="AD5746" s="8"/>
      <c r="AE5746" s="9"/>
      <c r="AF5746" s="8"/>
      <c r="AG5746" s="8"/>
      <c r="AH5746" s="9"/>
      <c r="AI5746" s="13"/>
      <c r="AJ5746" s="8"/>
      <c r="AK5746" s="8"/>
      <c r="AL5746" s="8"/>
      <c r="AM5746" s="3"/>
    </row>
    <row r="5747" spans="1:39" s="10" customFormat="1" ht="18.95" customHeight="1" x14ac:dyDescent="0.25">
      <c r="A5747" s="8"/>
      <c r="B5747" s="8"/>
      <c r="C5747" s="8"/>
      <c r="D5747" s="9"/>
      <c r="E5747" s="8"/>
      <c r="F5747" s="8"/>
      <c r="G5747" s="9"/>
      <c r="H5747" s="8"/>
      <c r="I5747" s="8"/>
      <c r="J5747" s="9"/>
      <c r="K5747" s="8"/>
      <c r="L5747" s="8"/>
      <c r="M5747" s="9"/>
      <c r="N5747" s="8"/>
      <c r="O5747" s="8"/>
      <c r="P5747" s="9"/>
      <c r="Q5747" s="8"/>
      <c r="R5747" s="8"/>
      <c r="S5747" s="9"/>
      <c r="T5747" s="8"/>
      <c r="U5747" s="8"/>
      <c r="V5747" s="9"/>
      <c r="W5747" s="8"/>
      <c r="X5747" s="8"/>
      <c r="Y5747" s="9"/>
      <c r="Z5747" s="8"/>
      <c r="AA5747" s="8"/>
      <c r="AB5747" s="9"/>
      <c r="AC5747" s="8"/>
      <c r="AD5747" s="8"/>
      <c r="AE5747" s="9"/>
      <c r="AF5747" s="8"/>
      <c r="AG5747" s="8"/>
      <c r="AH5747" s="9"/>
      <c r="AI5747" s="13"/>
      <c r="AJ5747" s="8"/>
      <c r="AK5747" s="8"/>
      <c r="AL5747" s="8"/>
      <c r="AM5747" s="3"/>
    </row>
    <row r="5748" spans="1:39" s="10" customFormat="1" ht="18.95" customHeight="1" x14ac:dyDescent="0.25">
      <c r="A5748" s="8"/>
      <c r="B5748" s="8"/>
      <c r="C5748" s="8"/>
      <c r="D5748" s="9"/>
      <c r="E5748" s="8"/>
      <c r="F5748" s="8"/>
      <c r="G5748" s="9"/>
      <c r="H5748" s="8"/>
      <c r="I5748" s="8"/>
      <c r="J5748" s="9"/>
      <c r="K5748" s="8"/>
      <c r="L5748" s="8"/>
      <c r="M5748" s="9"/>
      <c r="N5748" s="8"/>
      <c r="O5748" s="8"/>
      <c r="P5748" s="9"/>
      <c r="Q5748" s="8"/>
      <c r="R5748" s="8"/>
      <c r="S5748" s="9"/>
      <c r="T5748" s="8"/>
      <c r="U5748" s="8"/>
      <c r="V5748" s="9"/>
      <c r="W5748" s="8"/>
      <c r="X5748" s="8"/>
      <c r="Y5748" s="9"/>
      <c r="Z5748" s="8"/>
      <c r="AA5748" s="8"/>
      <c r="AB5748" s="9"/>
      <c r="AC5748" s="8"/>
      <c r="AD5748" s="8"/>
      <c r="AE5748" s="9"/>
      <c r="AF5748" s="8"/>
      <c r="AG5748" s="8"/>
      <c r="AH5748" s="9"/>
      <c r="AI5748" s="13"/>
      <c r="AJ5748" s="8"/>
      <c r="AK5748" s="8"/>
      <c r="AL5748" s="8"/>
      <c r="AM5748" s="3"/>
    </row>
    <row r="5749" spans="1:39" s="10" customFormat="1" ht="18.95" customHeight="1" x14ac:dyDescent="0.25">
      <c r="A5749" s="8"/>
      <c r="B5749" s="8"/>
      <c r="C5749" s="8"/>
      <c r="D5749" s="9"/>
      <c r="E5749" s="8"/>
      <c r="F5749" s="8"/>
      <c r="G5749" s="9"/>
      <c r="H5749" s="8"/>
      <c r="I5749" s="8"/>
      <c r="J5749" s="9"/>
      <c r="K5749" s="8"/>
      <c r="L5749" s="8"/>
      <c r="M5749" s="9"/>
      <c r="N5749" s="8"/>
      <c r="O5749" s="8"/>
      <c r="P5749" s="9"/>
      <c r="Q5749" s="8"/>
      <c r="R5749" s="8"/>
      <c r="S5749" s="9"/>
      <c r="T5749" s="8"/>
      <c r="U5749" s="8"/>
      <c r="V5749" s="9"/>
      <c r="W5749" s="8"/>
      <c r="X5749" s="8"/>
      <c r="Y5749" s="9"/>
      <c r="Z5749" s="8"/>
      <c r="AA5749" s="8"/>
      <c r="AB5749" s="9"/>
      <c r="AC5749" s="8"/>
      <c r="AD5749" s="8"/>
      <c r="AE5749" s="9"/>
      <c r="AF5749" s="8"/>
      <c r="AG5749" s="8"/>
      <c r="AH5749" s="9"/>
      <c r="AI5749" s="13"/>
      <c r="AJ5749" s="8"/>
      <c r="AK5749" s="8"/>
      <c r="AL5749" s="8"/>
      <c r="AM5749" s="3"/>
    </row>
    <row r="5750" spans="1:39" s="10" customFormat="1" ht="18.95" customHeight="1" x14ac:dyDescent="0.25">
      <c r="A5750" s="8"/>
      <c r="B5750" s="8"/>
      <c r="C5750" s="8"/>
      <c r="D5750" s="9"/>
      <c r="E5750" s="8"/>
      <c r="F5750" s="8"/>
      <c r="G5750" s="9"/>
      <c r="H5750" s="8"/>
      <c r="I5750" s="8"/>
      <c r="J5750" s="9"/>
      <c r="K5750" s="8"/>
      <c r="L5750" s="8"/>
      <c r="M5750" s="9"/>
      <c r="N5750" s="8"/>
      <c r="O5750" s="8"/>
      <c r="P5750" s="9"/>
      <c r="Q5750" s="8"/>
      <c r="R5750" s="8"/>
      <c r="S5750" s="9"/>
      <c r="T5750" s="8"/>
      <c r="U5750" s="8"/>
      <c r="V5750" s="9"/>
      <c r="W5750" s="8"/>
      <c r="X5750" s="8"/>
      <c r="Y5750" s="9"/>
      <c r="Z5750" s="8"/>
      <c r="AA5750" s="8"/>
      <c r="AB5750" s="9"/>
      <c r="AC5750" s="8"/>
      <c r="AD5750" s="8"/>
      <c r="AE5750" s="9"/>
      <c r="AF5750" s="8"/>
      <c r="AG5750" s="8"/>
      <c r="AH5750" s="9"/>
      <c r="AI5750" s="13"/>
      <c r="AJ5750" s="8"/>
      <c r="AK5750" s="8"/>
      <c r="AL5750" s="8"/>
      <c r="AM5750" s="3"/>
    </row>
    <row r="5751" spans="1:39" s="10" customFormat="1" ht="18.95" customHeight="1" x14ac:dyDescent="0.25">
      <c r="A5751" s="8"/>
      <c r="B5751" s="8"/>
      <c r="C5751" s="8"/>
      <c r="D5751" s="9"/>
      <c r="E5751" s="8"/>
      <c r="F5751" s="8"/>
      <c r="G5751" s="9"/>
      <c r="H5751" s="8"/>
      <c r="I5751" s="8"/>
      <c r="J5751" s="9"/>
      <c r="K5751" s="8"/>
      <c r="L5751" s="8"/>
      <c r="M5751" s="9"/>
      <c r="N5751" s="8"/>
      <c r="O5751" s="8"/>
      <c r="P5751" s="9"/>
      <c r="Q5751" s="8"/>
      <c r="R5751" s="8"/>
      <c r="S5751" s="9"/>
      <c r="T5751" s="8"/>
      <c r="U5751" s="8"/>
      <c r="V5751" s="9"/>
      <c r="W5751" s="8"/>
      <c r="X5751" s="8"/>
      <c r="Y5751" s="9"/>
      <c r="Z5751" s="8"/>
      <c r="AA5751" s="8"/>
      <c r="AB5751" s="9"/>
      <c r="AC5751" s="8"/>
      <c r="AD5751" s="8"/>
      <c r="AE5751" s="9"/>
      <c r="AF5751" s="8"/>
      <c r="AG5751" s="8"/>
      <c r="AH5751" s="9"/>
      <c r="AI5751" s="13"/>
      <c r="AJ5751" s="8"/>
      <c r="AK5751" s="8"/>
      <c r="AL5751" s="8"/>
      <c r="AM5751" s="3"/>
    </row>
    <row r="5752" spans="1:39" s="10" customFormat="1" ht="18.95" customHeight="1" x14ac:dyDescent="0.25">
      <c r="A5752" s="8"/>
      <c r="B5752" s="8"/>
      <c r="C5752" s="8"/>
      <c r="D5752" s="9"/>
      <c r="E5752" s="8"/>
      <c r="F5752" s="8"/>
      <c r="G5752" s="9"/>
      <c r="H5752" s="8"/>
      <c r="I5752" s="8"/>
      <c r="J5752" s="9"/>
      <c r="K5752" s="8"/>
      <c r="L5752" s="8"/>
      <c r="M5752" s="9"/>
      <c r="N5752" s="8"/>
      <c r="O5752" s="8"/>
      <c r="P5752" s="9"/>
      <c r="Q5752" s="8"/>
      <c r="R5752" s="8"/>
      <c r="S5752" s="9"/>
      <c r="T5752" s="8"/>
      <c r="U5752" s="8"/>
      <c r="V5752" s="9"/>
      <c r="W5752" s="8"/>
      <c r="X5752" s="8"/>
      <c r="Y5752" s="9"/>
      <c r="Z5752" s="8"/>
      <c r="AA5752" s="8"/>
      <c r="AB5752" s="9"/>
      <c r="AC5752" s="8"/>
      <c r="AD5752" s="8"/>
      <c r="AE5752" s="9"/>
      <c r="AF5752" s="8"/>
      <c r="AG5752" s="8"/>
      <c r="AH5752" s="9"/>
      <c r="AI5752" s="13"/>
      <c r="AJ5752" s="8"/>
      <c r="AK5752" s="8"/>
      <c r="AL5752" s="8"/>
      <c r="AM5752" s="3"/>
    </row>
    <row r="5753" spans="1:39" s="10" customFormat="1" ht="18.95" customHeight="1" x14ac:dyDescent="0.25">
      <c r="A5753" s="8"/>
      <c r="B5753" s="8"/>
      <c r="C5753" s="8"/>
      <c r="D5753" s="9"/>
      <c r="E5753" s="8"/>
      <c r="F5753" s="8"/>
      <c r="G5753" s="9"/>
      <c r="H5753" s="8"/>
      <c r="I5753" s="8"/>
      <c r="J5753" s="9"/>
      <c r="K5753" s="8"/>
      <c r="L5753" s="8"/>
      <c r="M5753" s="9"/>
      <c r="N5753" s="8"/>
      <c r="O5753" s="8"/>
      <c r="P5753" s="9"/>
      <c r="Q5753" s="8"/>
      <c r="R5753" s="8"/>
      <c r="S5753" s="9"/>
      <c r="T5753" s="8"/>
      <c r="U5753" s="8"/>
      <c r="V5753" s="9"/>
      <c r="W5753" s="8"/>
      <c r="X5753" s="8"/>
      <c r="Y5753" s="9"/>
      <c r="Z5753" s="8"/>
      <c r="AA5753" s="8"/>
      <c r="AB5753" s="9"/>
      <c r="AC5753" s="8"/>
      <c r="AD5753" s="8"/>
      <c r="AE5753" s="9"/>
      <c r="AF5753" s="8"/>
      <c r="AG5753" s="8"/>
      <c r="AH5753" s="9"/>
      <c r="AI5753" s="13"/>
      <c r="AJ5753" s="8"/>
      <c r="AK5753" s="8"/>
      <c r="AL5753" s="8"/>
      <c r="AM5753" s="3"/>
    </row>
    <row r="5754" spans="1:39" s="10" customFormat="1" ht="18.95" customHeight="1" x14ac:dyDescent="0.25">
      <c r="A5754" s="8"/>
      <c r="B5754" s="8"/>
      <c r="C5754" s="8"/>
      <c r="D5754" s="9"/>
      <c r="E5754" s="8"/>
      <c r="F5754" s="8"/>
      <c r="G5754" s="9"/>
      <c r="H5754" s="8"/>
      <c r="I5754" s="8"/>
      <c r="J5754" s="9"/>
      <c r="K5754" s="8"/>
      <c r="L5754" s="8"/>
      <c r="M5754" s="9"/>
      <c r="N5754" s="8"/>
      <c r="O5754" s="8"/>
      <c r="P5754" s="9"/>
      <c r="Q5754" s="8"/>
      <c r="R5754" s="8"/>
      <c r="S5754" s="9"/>
      <c r="T5754" s="8"/>
      <c r="U5754" s="8"/>
      <c r="V5754" s="9"/>
      <c r="W5754" s="8"/>
      <c r="X5754" s="8"/>
      <c r="Y5754" s="9"/>
      <c r="Z5754" s="8"/>
      <c r="AA5754" s="8"/>
      <c r="AB5754" s="9"/>
      <c r="AC5754" s="8"/>
      <c r="AD5754" s="8"/>
      <c r="AE5754" s="9"/>
      <c r="AF5754" s="8"/>
      <c r="AG5754" s="8"/>
      <c r="AH5754" s="9"/>
      <c r="AI5754" s="13"/>
      <c r="AJ5754" s="8"/>
      <c r="AK5754" s="8"/>
      <c r="AL5754" s="8"/>
      <c r="AM5754" s="3"/>
    </row>
    <row r="5755" spans="1:39" s="10" customFormat="1" ht="18.95" customHeight="1" x14ac:dyDescent="0.25">
      <c r="A5755" s="8"/>
      <c r="B5755" s="8"/>
      <c r="C5755" s="8"/>
      <c r="D5755" s="9"/>
      <c r="E5755" s="8"/>
      <c r="F5755" s="8"/>
      <c r="G5755" s="9"/>
      <c r="H5755" s="8"/>
      <c r="I5755" s="8"/>
      <c r="J5755" s="9"/>
      <c r="K5755" s="8"/>
      <c r="L5755" s="8"/>
      <c r="M5755" s="9"/>
      <c r="N5755" s="8"/>
      <c r="O5755" s="8"/>
      <c r="P5755" s="9"/>
      <c r="Q5755" s="8"/>
      <c r="R5755" s="8"/>
      <c r="S5755" s="9"/>
      <c r="T5755" s="8"/>
      <c r="U5755" s="8"/>
      <c r="V5755" s="9"/>
      <c r="W5755" s="8"/>
      <c r="X5755" s="8"/>
      <c r="Y5755" s="9"/>
      <c r="Z5755" s="8"/>
      <c r="AA5755" s="8"/>
      <c r="AB5755" s="9"/>
      <c r="AC5755" s="8"/>
      <c r="AD5755" s="8"/>
      <c r="AE5755" s="9"/>
      <c r="AF5755" s="8"/>
      <c r="AG5755" s="8"/>
      <c r="AH5755" s="9"/>
      <c r="AI5755" s="13"/>
      <c r="AJ5755" s="8"/>
      <c r="AK5755" s="8"/>
      <c r="AL5755" s="8"/>
      <c r="AM5755" s="3"/>
    </row>
    <row r="5756" spans="1:39" s="10" customFormat="1" ht="18.95" customHeight="1" x14ac:dyDescent="0.25">
      <c r="A5756" s="8"/>
      <c r="B5756" s="8"/>
      <c r="C5756" s="8"/>
      <c r="D5756" s="9"/>
      <c r="E5756" s="8"/>
      <c r="F5756" s="8"/>
      <c r="G5756" s="9"/>
      <c r="H5756" s="8"/>
      <c r="I5756" s="8"/>
      <c r="J5756" s="9"/>
      <c r="K5756" s="8"/>
      <c r="L5756" s="8"/>
      <c r="M5756" s="9"/>
      <c r="N5756" s="8"/>
      <c r="O5756" s="8"/>
      <c r="P5756" s="9"/>
      <c r="Q5756" s="8"/>
      <c r="R5756" s="8"/>
      <c r="S5756" s="9"/>
      <c r="T5756" s="8"/>
      <c r="U5756" s="8"/>
      <c r="V5756" s="9"/>
      <c r="W5756" s="8"/>
      <c r="X5756" s="8"/>
      <c r="Y5756" s="9"/>
      <c r="Z5756" s="8"/>
      <c r="AA5756" s="8"/>
      <c r="AB5756" s="9"/>
      <c r="AC5756" s="8"/>
      <c r="AD5756" s="8"/>
      <c r="AE5756" s="9"/>
      <c r="AF5756" s="8"/>
      <c r="AG5756" s="8"/>
      <c r="AH5756" s="9"/>
      <c r="AI5756" s="13"/>
      <c r="AJ5756" s="8"/>
      <c r="AK5756" s="8"/>
      <c r="AL5756" s="8"/>
      <c r="AM5756" s="3"/>
    </row>
    <row r="5757" spans="1:39" s="10" customFormat="1" ht="18.95" customHeight="1" x14ac:dyDescent="0.25">
      <c r="A5757" s="8"/>
      <c r="B5757" s="8"/>
      <c r="C5757" s="8"/>
      <c r="D5757" s="9"/>
      <c r="E5757" s="8"/>
      <c r="F5757" s="8"/>
      <c r="G5757" s="9"/>
      <c r="H5757" s="8"/>
      <c r="I5757" s="8"/>
      <c r="J5757" s="9"/>
      <c r="K5757" s="8"/>
      <c r="L5757" s="8"/>
      <c r="M5757" s="9"/>
      <c r="N5757" s="8"/>
      <c r="O5757" s="8"/>
      <c r="P5757" s="9"/>
      <c r="Q5757" s="8"/>
      <c r="R5757" s="8"/>
      <c r="S5757" s="9"/>
      <c r="T5757" s="8"/>
      <c r="U5757" s="8"/>
      <c r="V5757" s="9"/>
      <c r="W5757" s="8"/>
      <c r="X5757" s="8"/>
      <c r="Y5757" s="9"/>
      <c r="Z5757" s="8"/>
      <c r="AA5757" s="8"/>
      <c r="AB5757" s="9"/>
      <c r="AC5757" s="8"/>
      <c r="AD5757" s="8"/>
      <c r="AE5757" s="9"/>
      <c r="AF5757" s="8"/>
      <c r="AG5757" s="8"/>
      <c r="AH5757" s="9"/>
      <c r="AI5757" s="13"/>
      <c r="AJ5757" s="8"/>
      <c r="AK5757" s="8"/>
      <c r="AL5757" s="8"/>
      <c r="AM5757" s="3"/>
    </row>
    <row r="5758" spans="1:39" s="10" customFormat="1" ht="18.95" customHeight="1" x14ac:dyDescent="0.25">
      <c r="A5758" s="8"/>
      <c r="B5758" s="8"/>
      <c r="C5758" s="8"/>
      <c r="D5758" s="9"/>
      <c r="E5758" s="8"/>
      <c r="F5758" s="8"/>
      <c r="G5758" s="9"/>
      <c r="H5758" s="8"/>
      <c r="I5758" s="8"/>
      <c r="J5758" s="9"/>
      <c r="K5758" s="8"/>
      <c r="L5758" s="8"/>
      <c r="M5758" s="9"/>
      <c r="N5758" s="8"/>
      <c r="O5758" s="8"/>
      <c r="P5758" s="9"/>
      <c r="Q5758" s="8"/>
      <c r="R5758" s="8"/>
      <c r="S5758" s="9"/>
      <c r="T5758" s="8"/>
      <c r="U5758" s="8"/>
      <c r="V5758" s="9"/>
      <c r="W5758" s="8"/>
      <c r="X5758" s="8"/>
      <c r="Y5758" s="9"/>
      <c r="Z5758" s="8"/>
      <c r="AA5758" s="8"/>
      <c r="AB5758" s="9"/>
      <c r="AC5758" s="8"/>
      <c r="AD5758" s="8"/>
      <c r="AE5758" s="9"/>
      <c r="AF5758" s="8"/>
      <c r="AG5758" s="8"/>
      <c r="AH5758" s="9"/>
      <c r="AI5758" s="13"/>
      <c r="AJ5758" s="8"/>
      <c r="AK5758" s="8"/>
      <c r="AL5758" s="8"/>
      <c r="AM5758" s="3"/>
    </row>
    <row r="5759" spans="1:39" s="10" customFormat="1" ht="18.95" customHeight="1" x14ac:dyDescent="0.25">
      <c r="A5759" s="8"/>
      <c r="B5759" s="8"/>
      <c r="C5759" s="8"/>
      <c r="D5759" s="9"/>
      <c r="E5759" s="8"/>
      <c r="F5759" s="8"/>
      <c r="G5759" s="9"/>
      <c r="H5759" s="8"/>
      <c r="I5759" s="8"/>
      <c r="J5759" s="9"/>
      <c r="K5759" s="8"/>
      <c r="L5759" s="8"/>
      <c r="M5759" s="9"/>
      <c r="N5759" s="8"/>
      <c r="O5759" s="8"/>
      <c r="P5759" s="9"/>
      <c r="Q5759" s="8"/>
      <c r="R5759" s="8"/>
      <c r="S5759" s="9"/>
      <c r="T5759" s="8"/>
      <c r="U5759" s="8"/>
      <c r="V5759" s="9"/>
      <c r="W5759" s="8"/>
      <c r="X5759" s="8"/>
      <c r="Y5759" s="9"/>
      <c r="Z5759" s="8"/>
      <c r="AA5759" s="8"/>
      <c r="AB5759" s="9"/>
      <c r="AC5759" s="8"/>
      <c r="AD5759" s="8"/>
      <c r="AE5759" s="9"/>
      <c r="AF5759" s="8"/>
      <c r="AG5759" s="8"/>
      <c r="AH5759" s="9"/>
      <c r="AI5759" s="13"/>
      <c r="AJ5759" s="8"/>
      <c r="AK5759" s="8"/>
      <c r="AL5759" s="8"/>
      <c r="AM5759" s="3"/>
    </row>
    <row r="5760" spans="1:39" s="10" customFormat="1" ht="18.95" customHeight="1" x14ac:dyDescent="0.25">
      <c r="A5760" s="8"/>
      <c r="B5760" s="8"/>
      <c r="C5760" s="8"/>
      <c r="D5760" s="9"/>
      <c r="E5760" s="8"/>
      <c r="F5760" s="8"/>
      <c r="G5760" s="9"/>
      <c r="H5760" s="8"/>
      <c r="I5760" s="8"/>
      <c r="J5760" s="9"/>
      <c r="K5760" s="8"/>
      <c r="L5760" s="8"/>
      <c r="M5760" s="9"/>
      <c r="N5760" s="8"/>
      <c r="O5760" s="8"/>
      <c r="P5760" s="9"/>
      <c r="Q5760" s="8"/>
      <c r="R5760" s="8"/>
      <c r="S5760" s="9"/>
      <c r="T5760" s="8"/>
      <c r="U5760" s="8"/>
      <c r="V5760" s="9"/>
      <c r="W5760" s="8"/>
      <c r="X5760" s="8"/>
      <c r="Y5760" s="9"/>
      <c r="Z5760" s="8"/>
      <c r="AA5760" s="8"/>
      <c r="AB5760" s="9"/>
      <c r="AC5760" s="8"/>
      <c r="AD5760" s="8"/>
      <c r="AE5760" s="9"/>
      <c r="AF5760" s="8"/>
      <c r="AG5760" s="8"/>
      <c r="AH5760" s="9"/>
      <c r="AI5760" s="13"/>
      <c r="AJ5760" s="8"/>
      <c r="AK5760" s="8"/>
      <c r="AL5760" s="8"/>
      <c r="AM5760" s="3"/>
    </row>
    <row r="5761" spans="1:39" s="10" customFormat="1" ht="18.95" customHeight="1" x14ac:dyDescent="0.25">
      <c r="A5761" s="8"/>
      <c r="B5761" s="8"/>
      <c r="C5761" s="8"/>
      <c r="D5761" s="9"/>
      <c r="E5761" s="8"/>
      <c r="F5761" s="8"/>
      <c r="G5761" s="9"/>
      <c r="H5761" s="8"/>
      <c r="I5761" s="8"/>
      <c r="J5761" s="9"/>
      <c r="K5761" s="8"/>
      <c r="L5761" s="8"/>
      <c r="M5761" s="9"/>
      <c r="N5761" s="8"/>
      <c r="O5761" s="8"/>
      <c r="P5761" s="9"/>
      <c r="Q5761" s="8"/>
      <c r="R5761" s="8"/>
      <c r="S5761" s="9"/>
      <c r="T5761" s="8"/>
      <c r="U5761" s="8"/>
      <c r="V5761" s="9"/>
      <c r="W5761" s="8"/>
      <c r="X5761" s="8"/>
      <c r="Y5761" s="9"/>
      <c r="Z5761" s="8"/>
      <c r="AA5761" s="8"/>
      <c r="AB5761" s="9"/>
      <c r="AC5761" s="8"/>
      <c r="AD5761" s="8"/>
      <c r="AE5761" s="9"/>
      <c r="AF5761" s="8"/>
      <c r="AG5761" s="8"/>
      <c r="AH5761" s="9"/>
      <c r="AI5761" s="13"/>
      <c r="AJ5761" s="8"/>
      <c r="AK5761" s="8"/>
      <c r="AL5761" s="8"/>
      <c r="AM5761" s="3"/>
    </row>
    <row r="5762" spans="1:39" s="10" customFormat="1" ht="18.95" customHeight="1" x14ac:dyDescent="0.25">
      <c r="A5762" s="8"/>
      <c r="B5762" s="8"/>
      <c r="C5762" s="8"/>
      <c r="D5762" s="9"/>
      <c r="E5762" s="8"/>
      <c r="F5762" s="8"/>
      <c r="G5762" s="9"/>
      <c r="H5762" s="8"/>
      <c r="I5762" s="8"/>
      <c r="J5762" s="9"/>
      <c r="K5762" s="8"/>
      <c r="L5762" s="8"/>
      <c r="M5762" s="9"/>
      <c r="N5762" s="8"/>
      <c r="O5762" s="8"/>
      <c r="P5762" s="9"/>
      <c r="Q5762" s="8"/>
      <c r="R5762" s="8"/>
      <c r="S5762" s="9"/>
      <c r="T5762" s="8"/>
      <c r="U5762" s="8"/>
      <c r="V5762" s="9"/>
      <c r="W5762" s="8"/>
      <c r="X5762" s="8"/>
      <c r="Y5762" s="9"/>
      <c r="Z5762" s="8"/>
      <c r="AA5762" s="8"/>
      <c r="AB5762" s="9"/>
      <c r="AC5762" s="8"/>
      <c r="AD5762" s="8"/>
      <c r="AE5762" s="9"/>
      <c r="AF5762" s="8"/>
      <c r="AG5762" s="8"/>
      <c r="AH5762" s="9"/>
      <c r="AI5762" s="13"/>
      <c r="AJ5762" s="8"/>
      <c r="AK5762" s="8"/>
      <c r="AL5762" s="8"/>
      <c r="AM5762" s="3"/>
    </row>
    <row r="5763" spans="1:39" s="10" customFormat="1" ht="18.95" customHeight="1" x14ac:dyDescent="0.25">
      <c r="A5763" s="8"/>
      <c r="B5763" s="8"/>
      <c r="C5763" s="8"/>
      <c r="D5763" s="9"/>
      <c r="E5763" s="8"/>
      <c r="F5763" s="8"/>
      <c r="G5763" s="9"/>
      <c r="H5763" s="8"/>
      <c r="I5763" s="8"/>
      <c r="J5763" s="9"/>
      <c r="K5763" s="8"/>
      <c r="L5763" s="8"/>
      <c r="M5763" s="9"/>
      <c r="N5763" s="8"/>
      <c r="O5763" s="8"/>
      <c r="P5763" s="9"/>
      <c r="Q5763" s="8"/>
      <c r="R5763" s="8"/>
      <c r="S5763" s="9"/>
      <c r="T5763" s="8"/>
      <c r="U5763" s="8"/>
      <c r="V5763" s="9"/>
      <c r="W5763" s="8"/>
      <c r="X5763" s="8"/>
      <c r="Y5763" s="9"/>
      <c r="Z5763" s="8"/>
      <c r="AA5763" s="8"/>
      <c r="AB5763" s="9"/>
      <c r="AC5763" s="8"/>
      <c r="AD5763" s="8"/>
      <c r="AE5763" s="9"/>
      <c r="AF5763" s="8"/>
      <c r="AG5763" s="8"/>
      <c r="AH5763" s="9"/>
      <c r="AI5763" s="13"/>
      <c r="AJ5763" s="8"/>
      <c r="AK5763" s="8"/>
      <c r="AL5763" s="8"/>
      <c r="AM5763" s="3"/>
    </row>
    <row r="5764" spans="1:39" s="10" customFormat="1" ht="18.95" customHeight="1" x14ac:dyDescent="0.25">
      <c r="A5764" s="8"/>
      <c r="B5764" s="8"/>
      <c r="C5764" s="8"/>
      <c r="D5764" s="9"/>
      <c r="E5764" s="8"/>
      <c r="F5764" s="8"/>
      <c r="G5764" s="9"/>
      <c r="H5764" s="8"/>
      <c r="I5764" s="8"/>
      <c r="J5764" s="9"/>
      <c r="K5764" s="8"/>
      <c r="L5764" s="8"/>
      <c r="M5764" s="9"/>
      <c r="N5764" s="8"/>
      <c r="O5764" s="8"/>
      <c r="P5764" s="9"/>
      <c r="Q5764" s="8"/>
      <c r="R5764" s="8"/>
      <c r="S5764" s="9"/>
      <c r="T5764" s="8"/>
      <c r="U5764" s="8"/>
      <c r="V5764" s="9"/>
      <c r="W5764" s="8"/>
      <c r="X5764" s="8"/>
      <c r="Y5764" s="9"/>
      <c r="Z5764" s="8"/>
      <c r="AA5764" s="8"/>
      <c r="AB5764" s="9"/>
      <c r="AC5764" s="8"/>
      <c r="AD5764" s="8"/>
      <c r="AE5764" s="9"/>
      <c r="AF5764" s="8"/>
      <c r="AG5764" s="8"/>
      <c r="AH5764" s="9"/>
      <c r="AI5764" s="13"/>
      <c r="AJ5764" s="8"/>
      <c r="AK5764" s="8"/>
      <c r="AL5764" s="8"/>
      <c r="AM5764" s="3"/>
    </row>
    <row r="5765" spans="1:39" s="10" customFormat="1" ht="18.95" customHeight="1" x14ac:dyDescent="0.25">
      <c r="A5765" s="8"/>
      <c r="B5765" s="8"/>
      <c r="C5765" s="8"/>
      <c r="D5765" s="9"/>
      <c r="E5765" s="8"/>
      <c r="F5765" s="8"/>
      <c r="G5765" s="9"/>
      <c r="H5765" s="8"/>
      <c r="I5765" s="8"/>
      <c r="J5765" s="9"/>
      <c r="K5765" s="8"/>
      <c r="L5765" s="8"/>
      <c r="M5765" s="9"/>
      <c r="N5765" s="8"/>
      <c r="O5765" s="8"/>
      <c r="P5765" s="9"/>
      <c r="Q5765" s="8"/>
      <c r="R5765" s="8"/>
      <c r="S5765" s="9"/>
      <c r="T5765" s="8"/>
      <c r="U5765" s="8"/>
      <c r="V5765" s="9"/>
      <c r="W5765" s="8"/>
      <c r="X5765" s="8"/>
      <c r="Y5765" s="9"/>
      <c r="Z5765" s="8"/>
      <c r="AA5765" s="8"/>
      <c r="AB5765" s="9"/>
      <c r="AC5765" s="8"/>
      <c r="AD5765" s="8"/>
      <c r="AE5765" s="9"/>
      <c r="AF5765" s="8"/>
      <c r="AG5765" s="8"/>
      <c r="AH5765" s="9"/>
      <c r="AI5765" s="13"/>
      <c r="AJ5765" s="8"/>
      <c r="AK5765" s="8"/>
      <c r="AL5765" s="8"/>
      <c r="AM5765" s="3"/>
    </row>
    <row r="5766" spans="1:39" s="10" customFormat="1" ht="18.95" customHeight="1" x14ac:dyDescent="0.25">
      <c r="A5766" s="8"/>
      <c r="B5766" s="8"/>
      <c r="C5766" s="8"/>
      <c r="D5766" s="9"/>
      <c r="E5766" s="8"/>
      <c r="F5766" s="8"/>
      <c r="G5766" s="9"/>
      <c r="H5766" s="8"/>
      <c r="I5766" s="8"/>
      <c r="J5766" s="9"/>
      <c r="K5766" s="8"/>
      <c r="L5766" s="8"/>
      <c r="M5766" s="9"/>
      <c r="N5766" s="8"/>
      <c r="O5766" s="8"/>
      <c r="P5766" s="9"/>
      <c r="Q5766" s="8"/>
      <c r="R5766" s="8"/>
      <c r="S5766" s="9"/>
      <c r="T5766" s="8"/>
      <c r="U5766" s="8"/>
      <c r="V5766" s="9"/>
      <c r="W5766" s="8"/>
      <c r="X5766" s="8"/>
      <c r="Y5766" s="9"/>
      <c r="Z5766" s="8"/>
      <c r="AA5766" s="8"/>
      <c r="AB5766" s="9"/>
      <c r="AC5766" s="8"/>
      <c r="AD5766" s="8"/>
      <c r="AE5766" s="9"/>
      <c r="AF5766" s="8"/>
      <c r="AG5766" s="8"/>
      <c r="AH5766" s="9"/>
      <c r="AI5766" s="13"/>
      <c r="AJ5766" s="8"/>
      <c r="AK5766" s="8"/>
      <c r="AL5766" s="8"/>
      <c r="AM5766" s="3"/>
    </row>
    <row r="5767" spans="1:39" s="10" customFormat="1" ht="18.95" customHeight="1" x14ac:dyDescent="0.25">
      <c r="A5767" s="8"/>
      <c r="B5767" s="8"/>
      <c r="C5767" s="8"/>
      <c r="D5767" s="9"/>
      <c r="E5767" s="8"/>
      <c r="F5767" s="8"/>
      <c r="G5767" s="9"/>
      <c r="H5767" s="8"/>
      <c r="I5767" s="8"/>
      <c r="J5767" s="9"/>
      <c r="K5767" s="8"/>
      <c r="L5767" s="8"/>
      <c r="M5767" s="9"/>
      <c r="N5767" s="8"/>
      <c r="O5767" s="8"/>
      <c r="P5767" s="9"/>
      <c r="Q5767" s="8"/>
      <c r="R5767" s="8"/>
      <c r="S5767" s="9"/>
      <c r="T5767" s="8"/>
      <c r="U5767" s="8"/>
      <c r="V5767" s="9"/>
      <c r="W5767" s="8"/>
      <c r="X5767" s="8"/>
      <c r="Y5767" s="9"/>
      <c r="Z5767" s="8"/>
      <c r="AA5767" s="8"/>
      <c r="AB5767" s="9"/>
      <c r="AC5767" s="8"/>
      <c r="AD5767" s="8"/>
      <c r="AE5767" s="9"/>
      <c r="AF5767" s="8"/>
      <c r="AG5767" s="8"/>
      <c r="AH5767" s="9"/>
      <c r="AI5767" s="13"/>
      <c r="AJ5767" s="8"/>
      <c r="AK5767" s="8"/>
      <c r="AL5767" s="8"/>
      <c r="AM5767" s="3"/>
    </row>
    <row r="5768" spans="1:39" s="10" customFormat="1" ht="18.95" customHeight="1" x14ac:dyDescent="0.25">
      <c r="A5768" s="8"/>
      <c r="B5768" s="8"/>
      <c r="C5768" s="8"/>
      <c r="D5768" s="9"/>
      <c r="E5768" s="8"/>
      <c r="F5768" s="8"/>
      <c r="G5768" s="9"/>
      <c r="H5768" s="8"/>
      <c r="I5768" s="8"/>
      <c r="J5768" s="9"/>
      <c r="K5768" s="8"/>
      <c r="L5768" s="8"/>
      <c r="M5768" s="9"/>
      <c r="N5768" s="8"/>
      <c r="O5768" s="8"/>
      <c r="P5768" s="9"/>
      <c r="Q5768" s="8"/>
      <c r="R5768" s="8"/>
      <c r="S5768" s="9"/>
      <c r="T5768" s="8"/>
      <c r="U5768" s="8"/>
      <c r="V5768" s="9"/>
      <c r="W5768" s="8"/>
      <c r="X5768" s="8"/>
      <c r="Y5768" s="9"/>
      <c r="Z5768" s="8"/>
      <c r="AA5768" s="8"/>
      <c r="AB5768" s="9"/>
      <c r="AC5768" s="8"/>
      <c r="AD5768" s="8"/>
      <c r="AE5768" s="9"/>
      <c r="AF5768" s="8"/>
      <c r="AG5768" s="8"/>
      <c r="AH5768" s="9"/>
      <c r="AI5768" s="13"/>
      <c r="AJ5768" s="8"/>
      <c r="AK5768" s="8"/>
      <c r="AL5768" s="8"/>
      <c r="AM5768" s="3"/>
    </row>
    <row r="5769" spans="1:39" s="10" customFormat="1" ht="18.95" customHeight="1" x14ac:dyDescent="0.25">
      <c r="A5769" s="8"/>
      <c r="B5769" s="8"/>
      <c r="C5769" s="8"/>
      <c r="D5769" s="9"/>
      <c r="E5769" s="8"/>
      <c r="F5769" s="8"/>
      <c r="G5769" s="9"/>
      <c r="H5769" s="8"/>
      <c r="I5769" s="8"/>
      <c r="J5769" s="9"/>
      <c r="K5769" s="8"/>
      <c r="L5769" s="8"/>
      <c r="M5769" s="9"/>
      <c r="N5769" s="8"/>
      <c r="O5769" s="8"/>
      <c r="P5769" s="9"/>
      <c r="Q5769" s="8"/>
      <c r="R5769" s="8"/>
      <c r="S5769" s="9"/>
      <c r="T5769" s="8"/>
      <c r="U5769" s="8"/>
      <c r="V5769" s="9"/>
      <c r="W5769" s="8"/>
      <c r="X5769" s="8"/>
      <c r="Y5769" s="9"/>
      <c r="Z5769" s="8"/>
      <c r="AA5769" s="8"/>
      <c r="AB5769" s="9"/>
      <c r="AC5769" s="8"/>
      <c r="AD5769" s="8"/>
      <c r="AE5769" s="9"/>
      <c r="AF5769" s="8"/>
      <c r="AG5769" s="8"/>
      <c r="AH5769" s="9"/>
      <c r="AI5769" s="13"/>
      <c r="AJ5769" s="8"/>
      <c r="AK5769" s="8"/>
      <c r="AL5769" s="8"/>
      <c r="AM5769" s="3"/>
    </row>
    <row r="5770" spans="1:39" s="10" customFormat="1" ht="18.95" customHeight="1" x14ac:dyDescent="0.25">
      <c r="A5770" s="8"/>
      <c r="B5770" s="8"/>
      <c r="C5770" s="8"/>
      <c r="D5770" s="9"/>
      <c r="E5770" s="8"/>
      <c r="F5770" s="8"/>
      <c r="G5770" s="9"/>
      <c r="H5770" s="8"/>
      <c r="I5770" s="8"/>
      <c r="J5770" s="9"/>
      <c r="K5770" s="8"/>
      <c r="L5770" s="8"/>
      <c r="M5770" s="9"/>
      <c r="N5770" s="8"/>
      <c r="O5770" s="8"/>
      <c r="P5770" s="9"/>
      <c r="Q5770" s="8"/>
      <c r="R5770" s="8"/>
      <c r="S5770" s="9"/>
      <c r="T5770" s="8"/>
      <c r="U5770" s="8"/>
      <c r="V5770" s="9"/>
      <c r="W5770" s="8"/>
      <c r="X5770" s="8"/>
      <c r="Y5770" s="9"/>
      <c r="Z5770" s="8"/>
      <c r="AA5770" s="8"/>
      <c r="AB5770" s="9"/>
      <c r="AC5770" s="8"/>
      <c r="AD5770" s="8"/>
      <c r="AE5770" s="9"/>
      <c r="AF5770" s="8"/>
      <c r="AG5770" s="8"/>
      <c r="AH5770" s="9"/>
      <c r="AI5770" s="13"/>
      <c r="AJ5770" s="8"/>
      <c r="AK5770" s="8"/>
      <c r="AL5770" s="8"/>
      <c r="AM5770" s="3"/>
    </row>
    <row r="5771" spans="1:39" s="10" customFormat="1" ht="18.95" customHeight="1" x14ac:dyDescent="0.25">
      <c r="A5771" s="8"/>
      <c r="B5771" s="8"/>
      <c r="C5771" s="8"/>
      <c r="D5771" s="9"/>
      <c r="E5771" s="8"/>
      <c r="F5771" s="8"/>
      <c r="G5771" s="9"/>
      <c r="H5771" s="8"/>
      <c r="I5771" s="8"/>
      <c r="J5771" s="9"/>
      <c r="K5771" s="8"/>
      <c r="L5771" s="8"/>
      <c r="M5771" s="9"/>
      <c r="N5771" s="8"/>
      <c r="O5771" s="8"/>
      <c r="P5771" s="9"/>
      <c r="Q5771" s="8"/>
      <c r="R5771" s="8"/>
      <c r="S5771" s="9"/>
      <c r="T5771" s="8"/>
      <c r="U5771" s="8"/>
      <c r="V5771" s="9"/>
      <c r="W5771" s="8"/>
      <c r="X5771" s="8"/>
      <c r="Y5771" s="9"/>
      <c r="Z5771" s="8"/>
      <c r="AA5771" s="8"/>
      <c r="AB5771" s="9"/>
      <c r="AC5771" s="8"/>
      <c r="AD5771" s="8"/>
      <c r="AE5771" s="9"/>
      <c r="AF5771" s="8"/>
      <c r="AG5771" s="8"/>
      <c r="AH5771" s="9"/>
      <c r="AI5771" s="13"/>
      <c r="AJ5771" s="8"/>
      <c r="AK5771" s="8"/>
      <c r="AL5771" s="8"/>
      <c r="AM5771" s="3"/>
    </row>
    <row r="5772" spans="1:39" s="10" customFormat="1" ht="18.95" customHeight="1" x14ac:dyDescent="0.25">
      <c r="A5772" s="8"/>
      <c r="B5772" s="8"/>
      <c r="C5772" s="8"/>
      <c r="D5772" s="9"/>
      <c r="E5772" s="8"/>
      <c r="F5772" s="8"/>
      <c r="G5772" s="9"/>
      <c r="H5772" s="8"/>
      <c r="I5772" s="8"/>
      <c r="J5772" s="9"/>
      <c r="K5772" s="8"/>
      <c r="L5772" s="8"/>
      <c r="M5772" s="9"/>
      <c r="N5772" s="8"/>
      <c r="O5772" s="8"/>
      <c r="P5772" s="9"/>
      <c r="Q5772" s="8"/>
      <c r="R5772" s="8"/>
      <c r="S5772" s="9"/>
      <c r="T5772" s="8"/>
      <c r="U5772" s="8"/>
      <c r="V5772" s="9"/>
      <c r="W5772" s="8"/>
      <c r="X5772" s="8"/>
      <c r="Y5772" s="9"/>
      <c r="Z5772" s="8"/>
      <c r="AA5772" s="8"/>
      <c r="AB5772" s="9"/>
      <c r="AC5772" s="8"/>
      <c r="AD5772" s="8"/>
      <c r="AE5772" s="9"/>
      <c r="AF5772" s="8"/>
      <c r="AG5772" s="8"/>
      <c r="AH5772" s="9"/>
      <c r="AI5772" s="13"/>
      <c r="AJ5772" s="8"/>
      <c r="AK5772" s="8"/>
      <c r="AL5772" s="8"/>
      <c r="AM5772" s="3"/>
    </row>
    <row r="5773" spans="1:39" s="10" customFormat="1" ht="18.95" customHeight="1" x14ac:dyDescent="0.25">
      <c r="A5773" s="8"/>
      <c r="B5773" s="8"/>
      <c r="C5773" s="8"/>
      <c r="D5773" s="9"/>
      <c r="E5773" s="8"/>
      <c r="F5773" s="8"/>
      <c r="G5773" s="9"/>
      <c r="H5773" s="8"/>
      <c r="I5773" s="8"/>
      <c r="J5773" s="9"/>
      <c r="K5773" s="8"/>
      <c r="L5773" s="8"/>
      <c r="M5773" s="9"/>
      <c r="N5773" s="8"/>
      <c r="O5773" s="8"/>
      <c r="P5773" s="9"/>
      <c r="Q5773" s="8"/>
      <c r="R5773" s="8"/>
      <c r="S5773" s="9"/>
      <c r="T5773" s="8"/>
      <c r="U5773" s="8"/>
      <c r="V5773" s="9"/>
      <c r="W5773" s="8"/>
      <c r="X5773" s="8"/>
      <c r="Y5773" s="9"/>
      <c r="Z5773" s="8"/>
      <c r="AA5773" s="8"/>
      <c r="AB5773" s="9"/>
      <c r="AC5773" s="8"/>
      <c r="AD5773" s="8"/>
      <c r="AE5773" s="9"/>
      <c r="AF5773" s="8"/>
      <c r="AG5773" s="8"/>
      <c r="AH5773" s="9"/>
      <c r="AI5773" s="13"/>
      <c r="AJ5773" s="8"/>
      <c r="AK5773" s="8"/>
      <c r="AL5773" s="8"/>
      <c r="AM5773" s="3"/>
    </row>
    <row r="5774" spans="1:39" s="10" customFormat="1" ht="18.95" customHeight="1" x14ac:dyDescent="0.25">
      <c r="A5774" s="8"/>
      <c r="B5774" s="8"/>
      <c r="C5774" s="8"/>
      <c r="D5774" s="9"/>
      <c r="E5774" s="8"/>
      <c r="F5774" s="8"/>
      <c r="G5774" s="9"/>
      <c r="H5774" s="8"/>
      <c r="I5774" s="8"/>
      <c r="J5774" s="9"/>
      <c r="K5774" s="8"/>
      <c r="L5774" s="8"/>
      <c r="M5774" s="9"/>
      <c r="N5774" s="8"/>
      <c r="O5774" s="8"/>
      <c r="P5774" s="9"/>
      <c r="Q5774" s="8"/>
      <c r="R5774" s="8"/>
      <c r="S5774" s="9"/>
      <c r="T5774" s="8"/>
      <c r="U5774" s="8"/>
      <c r="V5774" s="9"/>
      <c r="W5774" s="8"/>
      <c r="X5774" s="8"/>
      <c r="Y5774" s="9"/>
      <c r="Z5774" s="8"/>
      <c r="AA5774" s="8"/>
      <c r="AB5774" s="9"/>
      <c r="AC5774" s="8"/>
      <c r="AD5774" s="8"/>
      <c r="AE5774" s="9"/>
      <c r="AF5774" s="8"/>
      <c r="AG5774" s="8"/>
      <c r="AH5774" s="9"/>
      <c r="AI5774" s="13"/>
      <c r="AJ5774" s="8"/>
      <c r="AK5774" s="8"/>
      <c r="AL5774" s="8"/>
      <c r="AM5774" s="3"/>
    </row>
    <row r="5775" spans="1:39" s="10" customFormat="1" ht="18.95" customHeight="1" x14ac:dyDescent="0.25">
      <c r="A5775" s="8"/>
      <c r="B5775" s="8"/>
      <c r="C5775" s="8"/>
      <c r="D5775" s="9"/>
      <c r="E5775" s="8"/>
      <c r="F5775" s="8"/>
      <c r="G5775" s="9"/>
      <c r="H5775" s="8"/>
      <c r="I5775" s="8"/>
      <c r="J5775" s="9"/>
      <c r="K5775" s="8"/>
      <c r="L5775" s="8"/>
      <c r="M5775" s="9"/>
      <c r="N5775" s="8"/>
      <c r="O5775" s="8"/>
      <c r="P5775" s="9"/>
      <c r="Q5775" s="8"/>
      <c r="R5775" s="8"/>
      <c r="S5775" s="9"/>
      <c r="T5775" s="8"/>
      <c r="U5775" s="8"/>
      <c r="V5775" s="9"/>
      <c r="W5775" s="8"/>
      <c r="X5775" s="8"/>
      <c r="Y5775" s="9"/>
      <c r="Z5775" s="8"/>
      <c r="AA5775" s="8"/>
      <c r="AB5775" s="9"/>
      <c r="AC5775" s="8"/>
      <c r="AD5775" s="8"/>
      <c r="AE5775" s="9"/>
      <c r="AF5775" s="8"/>
      <c r="AG5775" s="8"/>
      <c r="AH5775" s="9"/>
      <c r="AI5775" s="13"/>
      <c r="AJ5775" s="8"/>
      <c r="AK5775" s="8"/>
      <c r="AL5775" s="8"/>
      <c r="AM5775" s="3"/>
    </row>
    <row r="5776" spans="1:39" s="10" customFormat="1" ht="18.95" customHeight="1" x14ac:dyDescent="0.25">
      <c r="A5776" s="8"/>
      <c r="B5776" s="8"/>
      <c r="C5776" s="8"/>
      <c r="D5776" s="9"/>
      <c r="E5776" s="8"/>
      <c r="F5776" s="8"/>
      <c r="G5776" s="9"/>
      <c r="H5776" s="8"/>
      <c r="I5776" s="8"/>
      <c r="J5776" s="9"/>
      <c r="K5776" s="8"/>
      <c r="L5776" s="8"/>
      <c r="M5776" s="9"/>
      <c r="N5776" s="8"/>
      <c r="O5776" s="8"/>
      <c r="P5776" s="9"/>
      <c r="Q5776" s="8"/>
      <c r="R5776" s="8"/>
      <c r="S5776" s="9"/>
      <c r="T5776" s="8"/>
      <c r="U5776" s="8"/>
      <c r="V5776" s="9"/>
      <c r="W5776" s="8"/>
      <c r="X5776" s="8"/>
      <c r="Y5776" s="9"/>
      <c r="Z5776" s="8"/>
      <c r="AA5776" s="8"/>
      <c r="AB5776" s="9"/>
      <c r="AC5776" s="8"/>
      <c r="AD5776" s="8"/>
      <c r="AE5776" s="9"/>
      <c r="AF5776" s="8"/>
      <c r="AG5776" s="8"/>
      <c r="AH5776" s="9"/>
      <c r="AI5776" s="13"/>
      <c r="AJ5776" s="8"/>
      <c r="AK5776" s="8"/>
      <c r="AL5776" s="8"/>
      <c r="AM5776" s="3"/>
    </row>
    <row r="5777" spans="1:39" s="10" customFormat="1" ht="18.95" customHeight="1" x14ac:dyDescent="0.25">
      <c r="A5777" s="8"/>
      <c r="B5777" s="8"/>
      <c r="C5777" s="8"/>
      <c r="D5777" s="9"/>
      <c r="E5777" s="8"/>
      <c r="F5777" s="8"/>
      <c r="G5777" s="9"/>
      <c r="H5777" s="8"/>
      <c r="I5777" s="8"/>
      <c r="J5777" s="9"/>
      <c r="K5777" s="8"/>
      <c r="L5777" s="8"/>
      <c r="M5777" s="9"/>
      <c r="N5777" s="8"/>
      <c r="O5777" s="8"/>
      <c r="P5777" s="9"/>
      <c r="Q5777" s="8"/>
      <c r="R5777" s="8"/>
      <c r="S5777" s="9"/>
      <c r="T5777" s="8"/>
      <c r="U5777" s="8"/>
      <c r="V5777" s="9"/>
      <c r="W5777" s="8"/>
      <c r="X5777" s="8"/>
      <c r="Y5777" s="9"/>
      <c r="Z5777" s="8"/>
      <c r="AA5777" s="8"/>
      <c r="AB5777" s="9"/>
      <c r="AC5777" s="8"/>
      <c r="AD5777" s="8"/>
      <c r="AE5777" s="9"/>
      <c r="AF5777" s="8"/>
      <c r="AG5777" s="8"/>
      <c r="AH5777" s="9"/>
      <c r="AI5777" s="13"/>
      <c r="AJ5777" s="8"/>
      <c r="AK5777" s="8"/>
      <c r="AL5777" s="8"/>
      <c r="AM5777" s="3"/>
    </row>
    <row r="5778" spans="1:39" s="10" customFormat="1" ht="18.95" customHeight="1" x14ac:dyDescent="0.25">
      <c r="A5778" s="8"/>
      <c r="B5778" s="8"/>
      <c r="C5778" s="8"/>
      <c r="D5778" s="9"/>
      <c r="E5778" s="8"/>
      <c r="F5778" s="8"/>
      <c r="G5778" s="9"/>
      <c r="H5778" s="8"/>
      <c r="I5778" s="8"/>
      <c r="J5778" s="9"/>
      <c r="K5778" s="8"/>
      <c r="L5778" s="8"/>
      <c r="M5778" s="9"/>
      <c r="N5778" s="8"/>
      <c r="O5778" s="8"/>
      <c r="P5778" s="9"/>
      <c r="Q5778" s="8"/>
      <c r="R5778" s="8"/>
      <c r="S5778" s="9"/>
      <c r="T5778" s="8"/>
      <c r="U5778" s="8"/>
      <c r="V5778" s="9"/>
      <c r="W5778" s="8"/>
      <c r="X5778" s="8"/>
      <c r="Y5778" s="9"/>
      <c r="Z5778" s="8"/>
      <c r="AA5778" s="8"/>
      <c r="AB5778" s="9"/>
      <c r="AC5778" s="8"/>
      <c r="AD5778" s="8"/>
      <c r="AE5778" s="9"/>
      <c r="AF5778" s="8"/>
      <c r="AG5778" s="8"/>
      <c r="AH5778" s="9"/>
      <c r="AI5778" s="13"/>
      <c r="AJ5778" s="8"/>
      <c r="AK5778" s="8"/>
      <c r="AL5778" s="8"/>
      <c r="AM5778" s="3"/>
    </row>
    <row r="5779" spans="1:39" s="10" customFormat="1" ht="18.95" customHeight="1" x14ac:dyDescent="0.25">
      <c r="A5779" s="8"/>
      <c r="B5779" s="8"/>
      <c r="C5779" s="8"/>
      <c r="D5779" s="9"/>
      <c r="E5779" s="8"/>
      <c r="F5779" s="8"/>
      <c r="G5779" s="9"/>
      <c r="H5779" s="8"/>
      <c r="I5779" s="8"/>
      <c r="J5779" s="9"/>
      <c r="K5779" s="8"/>
      <c r="L5779" s="8"/>
      <c r="M5779" s="9"/>
      <c r="N5779" s="8"/>
      <c r="O5779" s="8"/>
      <c r="P5779" s="9"/>
      <c r="Q5779" s="8"/>
      <c r="R5779" s="8"/>
      <c r="S5779" s="9"/>
      <c r="T5779" s="8"/>
      <c r="U5779" s="8"/>
      <c r="V5779" s="9"/>
      <c r="W5779" s="8"/>
      <c r="X5779" s="8"/>
      <c r="Y5779" s="9"/>
      <c r="Z5779" s="8"/>
      <c r="AA5779" s="8"/>
      <c r="AB5779" s="9"/>
      <c r="AC5779" s="8"/>
      <c r="AD5779" s="8"/>
      <c r="AE5779" s="9"/>
      <c r="AF5779" s="8"/>
      <c r="AG5779" s="8"/>
      <c r="AH5779" s="9"/>
      <c r="AI5779" s="13"/>
      <c r="AJ5779" s="8"/>
      <c r="AK5779" s="8"/>
      <c r="AL5779" s="8"/>
      <c r="AM5779" s="3"/>
    </row>
    <row r="5780" spans="1:39" s="10" customFormat="1" ht="18.95" customHeight="1" x14ac:dyDescent="0.25">
      <c r="A5780" s="8"/>
      <c r="B5780" s="8"/>
      <c r="C5780" s="8"/>
      <c r="D5780" s="9"/>
      <c r="E5780" s="8"/>
      <c r="F5780" s="8"/>
      <c r="G5780" s="9"/>
      <c r="H5780" s="8"/>
      <c r="I5780" s="8"/>
      <c r="J5780" s="9"/>
      <c r="K5780" s="8"/>
      <c r="L5780" s="8"/>
      <c r="M5780" s="9"/>
      <c r="N5780" s="8"/>
      <c r="O5780" s="8"/>
      <c r="P5780" s="9"/>
      <c r="Q5780" s="8"/>
      <c r="R5780" s="8"/>
      <c r="S5780" s="9"/>
      <c r="T5780" s="8"/>
      <c r="U5780" s="8"/>
      <c r="V5780" s="9"/>
      <c r="W5780" s="8"/>
      <c r="X5780" s="8"/>
      <c r="Y5780" s="9"/>
      <c r="Z5780" s="8"/>
      <c r="AA5780" s="8"/>
      <c r="AB5780" s="9"/>
      <c r="AC5780" s="8"/>
      <c r="AD5780" s="8"/>
      <c r="AE5780" s="9"/>
      <c r="AF5780" s="8"/>
      <c r="AG5780" s="8"/>
      <c r="AH5780" s="9"/>
      <c r="AI5780" s="13"/>
      <c r="AJ5780" s="8"/>
      <c r="AK5780" s="8"/>
      <c r="AL5780" s="8"/>
      <c r="AM5780" s="3"/>
    </row>
    <row r="5781" spans="1:39" s="10" customFormat="1" ht="18.95" customHeight="1" x14ac:dyDescent="0.25">
      <c r="A5781" s="8"/>
      <c r="B5781" s="8"/>
      <c r="C5781" s="8"/>
      <c r="D5781" s="9"/>
      <c r="E5781" s="8"/>
      <c r="F5781" s="8"/>
      <c r="G5781" s="9"/>
      <c r="H5781" s="8"/>
      <c r="I5781" s="8"/>
      <c r="J5781" s="9"/>
      <c r="K5781" s="8"/>
      <c r="L5781" s="8"/>
      <c r="M5781" s="9"/>
      <c r="N5781" s="8"/>
      <c r="O5781" s="8"/>
      <c r="P5781" s="9"/>
      <c r="Q5781" s="8"/>
      <c r="R5781" s="8"/>
      <c r="S5781" s="9"/>
      <c r="T5781" s="8"/>
      <c r="U5781" s="8"/>
      <c r="V5781" s="9"/>
      <c r="W5781" s="8"/>
      <c r="X5781" s="8"/>
      <c r="Y5781" s="9"/>
      <c r="Z5781" s="8"/>
      <c r="AA5781" s="8"/>
      <c r="AB5781" s="9"/>
      <c r="AC5781" s="8"/>
      <c r="AD5781" s="8"/>
      <c r="AE5781" s="9"/>
      <c r="AF5781" s="8"/>
      <c r="AG5781" s="8"/>
      <c r="AH5781" s="9"/>
      <c r="AI5781" s="13"/>
      <c r="AJ5781" s="8"/>
      <c r="AK5781" s="8"/>
      <c r="AL5781" s="8"/>
      <c r="AM5781" s="3"/>
    </row>
    <row r="5782" spans="1:39" s="10" customFormat="1" ht="18.95" customHeight="1" x14ac:dyDescent="0.25">
      <c r="A5782" s="8"/>
      <c r="B5782" s="8"/>
      <c r="C5782" s="8"/>
      <c r="D5782" s="9"/>
      <c r="E5782" s="8"/>
      <c r="F5782" s="8"/>
      <c r="G5782" s="9"/>
      <c r="H5782" s="8"/>
      <c r="I5782" s="8"/>
      <c r="J5782" s="9"/>
      <c r="K5782" s="8"/>
      <c r="L5782" s="8"/>
      <c r="M5782" s="9"/>
      <c r="N5782" s="8"/>
      <c r="O5782" s="8"/>
      <c r="P5782" s="9"/>
      <c r="Q5782" s="8"/>
      <c r="R5782" s="8"/>
      <c r="S5782" s="9"/>
      <c r="T5782" s="8"/>
      <c r="U5782" s="8"/>
      <c r="V5782" s="9"/>
      <c r="W5782" s="8"/>
      <c r="X5782" s="8"/>
      <c r="Y5782" s="9"/>
      <c r="Z5782" s="8"/>
      <c r="AA5782" s="8"/>
      <c r="AB5782" s="9"/>
      <c r="AC5782" s="8"/>
      <c r="AD5782" s="8"/>
      <c r="AE5782" s="9"/>
      <c r="AF5782" s="8"/>
      <c r="AG5782" s="8"/>
      <c r="AH5782" s="9"/>
      <c r="AI5782" s="13"/>
      <c r="AJ5782" s="8"/>
      <c r="AK5782" s="8"/>
      <c r="AL5782" s="8"/>
      <c r="AM5782" s="3"/>
    </row>
    <row r="5783" spans="1:39" s="10" customFormat="1" ht="18.95" customHeight="1" x14ac:dyDescent="0.25">
      <c r="A5783" s="8"/>
      <c r="B5783" s="8"/>
      <c r="C5783" s="8"/>
      <c r="D5783" s="9"/>
      <c r="E5783" s="8"/>
      <c r="F5783" s="8"/>
      <c r="G5783" s="9"/>
      <c r="H5783" s="8"/>
      <c r="I5783" s="8"/>
      <c r="J5783" s="9"/>
      <c r="K5783" s="8"/>
      <c r="L5783" s="8"/>
      <c r="M5783" s="9"/>
      <c r="N5783" s="8"/>
      <c r="O5783" s="8"/>
      <c r="P5783" s="9"/>
      <c r="Q5783" s="8"/>
      <c r="R5783" s="8"/>
      <c r="S5783" s="9"/>
      <c r="T5783" s="8"/>
      <c r="U5783" s="8"/>
      <c r="V5783" s="9"/>
      <c r="W5783" s="8"/>
      <c r="X5783" s="8"/>
      <c r="Y5783" s="9"/>
      <c r="Z5783" s="8"/>
      <c r="AA5783" s="8"/>
      <c r="AB5783" s="9"/>
      <c r="AC5783" s="8"/>
      <c r="AD5783" s="8"/>
      <c r="AE5783" s="9"/>
      <c r="AF5783" s="8"/>
      <c r="AG5783" s="8"/>
      <c r="AH5783" s="9"/>
      <c r="AI5783" s="13"/>
      <c r="AJ5783" s="8"/>
      <c r="AK5783" s="8"/>
      <c r="AL5783" s="8"/>
      <c r="AM5783" s="3"/>
    </row>
    <row r="5784" spans="1:39" s="10" customFormat="1" ht="18.95" customHeight="1" x14ac:dyDescent="0.25">
      <c r="A5784" s="8"/>
      <c r="B5784" s="8"/>
      <c r="C5784" s="8"/>
      <c r="D5784" s="9"/>
      <c r="E5784" s="8"/>
      <c r="F5784" s="8"/>
      <c r="G5784" s="9"/>
      <c r="H5784" s="8"/>
      <c r="I5784" s="8"/>
      <c r="J5784" s="9"/>
      <c r="K5784" s="8"/>
      <c r="L5784" s="8"/>
      <c r="M5784" s="9"/>
      <c r="N5784" s="8"/>
      <c r="O5784" s="8"/>
      <c r="P5784" s="9"/>
      <c r="Q5784" s="8"/>
      <c r="R5784" s="8"/>
      <c r="S5784" s="9"/>
      <c r="T5784" s="8"/>
      <c r="U5784" s="8"/>
      <c r="V5784" s="9"/>
      <c r="W5784" s="8"/>
      <c r="X5784" s="8"/>
      <c r="Y5784" s="9"/>
      <c r="Z5784" s="8"/>
      <c r="AA5784" s="8"/>
      <c r="AB5784" s="9"/>
      <c r="AC5784" s="8"/>
      <c r="AD5784" s="8"/>
      <c r="AE5784" s="9"/>
      <c r="AF5784" s="8"/>
      <c r="AG5784" s="8"/>
      <c r="AH5784" s="9"/>
      <c r="AI5784" s="13"/>
      <c r="AJ5784" s="8"/>
      <c r="AK5784" s="8"/>
      <c r="AL5784" s="8"/>
      <c r="AM5784" s="3"/>
    </row>
    <row r="5785" spans="1:39" s="10" customFormat="1" ht="18.95" customHeight="1" x14ac:dyDescent="0.25">
      <c r="A5785" s="8"/>
      <c r="B5785" s="8"/>
      <c r="C5785" s="8"/>
      <c r="D5785" s="9"/>
      <c r="E5785" s="8"/>
      <c r="F5785" s="8"/>
      <c r="G5785" s="9"/>
      <c r="H5785" s="8"/>
      <c r="I5785" s="8"/>
      <c r="J5785" s="9"/>
      <c r="K5785" s="8"/>
      <c r="L5785" s="8"/>
      <c r="M5785" s="9"/>
      <c r="N5785" s="8"/>
      <c r="O5785" s="8"/>
      <c r="P5785" s="9"/>
      <c r="Q5785" s="8"/>
      <c r="R5785" s="8"/>
      <c r="S5785" s="9"/>
      <c r="T5785" s="8"/>
      <c r="U5785" s="8"/>
      <c r="V5785" s="9"/>
      <c r="W5785" s="8"/>
      <c r="X5785" s="8"/>
      <c r="Y5785" s="9"/>
      <c r="Z5785" s="8"/>
      <c r="AA5785" s="8"/>
      <c r="AB5785" s="9"/>
      <c r="AC5785" s="8"/>
      <c r="AD5785" s="8"/>
      <c r="AE5785" s="9"/>
      <c r="AF5785" s="8"/>
      <c r="AG5785" s="8"/>
      <c r="AH5785" s="9"/>
      <c r="AI5785" s="13"/>
      <c r="AJ5785" s="8"/>
      <c r="AK5785" s="8"/>
      <c r="AL5785" s="8"/>
      <c r="AM5785" s="3"/>
    </row>
    <row r="5786" spans="1:39" s="10" customFormat="1" ht="18.95" customHeight="1" x14ac:dyDescent="0.25">
      <c r="A5786" s="8"/>
      <c r="B5786" s="8"/>
      <c r="C5786" s="8"/>
      <c r="D5786" s="9"/>
      <c r="E5786" s="8"/>
      <c r="F5786" s="8"/>
      <c r="G5786" s="9"/>
      <c r="H5786" s="8"/>
      <c r="I5786" s="8"/>
      <c r="J5786" s="9"/>
      <c r="K5786" s="8"/>
      <c r="L5786" s="8"/>
      <c r="M5786" s="9"/>
      <c r="N5786" s="8"/>
      <c r="O5786" s="8"/>
      <c r="P5786" s="9"/>
      <c r="Q5786" s="8"/>
      <c r="R5786" s="8"/>
      <c r="S5786" s="9"/>
      <c r="T5786" s="8"/>
      <c r="U5786" s="8"/>
      <c r="V5786" s="9"/>
      <c r="W5786" s="8"/>
      <c r="X5786" s="8"/>
      <c r="Y5786" s="9"/>
      <c r="Z5786" s="8"/>
      <c r="AA5786" s="8"/>
      <c r="AB5786" s="9"/>
      <c r="AC5786" s="8"/>
      <c r="AD5786" s="8"/>
      <c r="AE5786" s="9"/>
      <c r="AF5786" s="8"/>
      <c r="AG5786" s="8"/>
      <c r="AH5786" s="9"/>
      <c r="AI5786" s="13"/>
      <c r="AJ5786" s="8"/>
      <c r="AK5786" s="8"/>
      <c r="AL5786" s="8"/>
      <c r="AM5786" s="3"/>
    </row>
    <row r="5787" spans="1:39" s="10" customFormat="1" ht="18.95" customHeight="1" x14ac:dyDescent="0.25">
      <c r="A5787" s="8"/>
      <c r="B5787" s="8"/>
      <c r="C5787" s="8"/>
      <c r="D5787" s="9"/>
      <c r="E5787" s="8"/>
      <c r="F5787" s="8"/>
      <c r="G5787" s="9"/>
      <c r="H5787" s="8"/>
      <c r="I5787" s="8"/>
      <c r="J5787" s="9"/>
      <c r="K5787" s="8"/>
      <c r="L5787" s="8"/>
      <c r="M5787" s="9"/>
      <c r="N5787" s="8"/>
      <c r="O5787" s="8"/>
      <c r="P5787" s="9"/>
      <c r="Q5787" s="8"/>
      <c r="R5787" s="8"/>
      <c r="S5787" s="9"/>
      <c r="T5787" s="8"/>
      <c r="U5787" s="8"/>
      <c r="V5787" s="9"/>
      <c r="W5787" s="8"/>
      <c r="X5787" s="8"/>
      <c r="Y5787" s="9"/>
      <c r="Z5787" s="8"/>
      <c r="AA5787" s="8"/>
      <c r="AB5787" s="9"/>
      <c r="AC5787" s="8"/>
      <c r="AD5787" s="8"/>
      <c r="AE5787" s="9"/>
      <c r="AF5787" s="8"/>
      <c r="AG5787" s="8"/>
      <c r="AH5787" s="9"/>
      <c r="AI5787" s="13"/>
      <c r="AJ5787" s="8"/>
      <c r="AK5787" s="8"/>
      <c r="AL5787" s="8"/>
      <c r="AM5787" s="3"/>
    </row>
    <row r="5788" spans="1:39" s="10" customFormat="1" ht="18.95" customHeight="1" x14ac:dyDescent="0.25">
      <c r="A5788" s="8"/>
      <c r="B5788" s="8"/>
      <c r="C5788" s="8"/>
      <c r="D5788" s="9"/>
      <c r="E5788" s="8"/>
      <c r="F5788" s="8"/>
      <c r="G5788" s="9"/>
      <c r="H5788" s="8"/>
      <c r="I5788" s="8"/>
      <c r="J5788" s="9"/>
      <c r="K5788" s="8"/>
      <c r="L5788" s="8"/>
      <c r="M5788" s="9"/>
      <c r="N5788" s="8"/>
      <c r="O5788" s="8"/>
      <c r="P5788" s="9"/>
      <c r="Q5788" s="8"/>
      <c r="R5788" s="8"/>
      <c r="S5788" s="9"/>
      <c r="T5788" s="8"/>
      <c r="U5788" s="8"/>
      <c r="V5788" s="9"/>
      <c r="W5788" s="8"/>
      <c r="X5788" s="8"/>
      <c r="Y5788" s="9"/>
      <c r="Z5788" s="8"/>
      <c r="AA5788" s="8"/>
      <c r="AB5788" s="9"/>
      <c r="AC5788" s="8"/>
      <c r="AD5788" s="8"/>
      <c r="AE5788" s="9"/>
      <c r="AF5788" s="8"/>
      <c r="AG5788" s="8"/>
      <c r="AH5788" s="9"/>
      <c r="AI5788" s="13"/>
      <c r="AJ5788" s="8"/>
      <c r="AK5788" s="8"/>
      <c r="AL5788" s="8"/>
      <c r="AM5788" s="3"/>
    </row>
    <row r="5789" spans="1:39" s="10" customFormat="1" ht="18.95" customHeight="1" x14ac:dyDescent="0.25">
      <c r="A5789" s="8"/>
      <c r="B5789" s="8"/>
      <c r="C5789" s="8"/>
      <c r="D5789" s="9"/>
      <c r="E5789" s="8"/>
      <c r="F5789" s="8"/>
      <c r="G5789" s="9"/>
      <c r="H5789" s="8"/>
      <c r="I5789" s="8"/>
      <c r="J5789" s="9"/>
      <c r="K5789" s="8"/>
      <c r="L5789" s="8"/>
      <c r="M5789" s="9"/>
      <c r="N5789" s="8"/>
      <c r="O5789" s="8"/>
      <c r="P5789" s="9"/>
      <c r="Q5789" s="8"/>
      <c r="R5789" s="8"/>
      <c r="S5789" s="9"/>
      <c r="T5789" s="8"/>
      <c r="U5789" s="8"/>
      <c r="V5789" s="9"/>
      <c r="W5789" s="8"/>
      <c r="X5789" s="8"/>
      <c r="Y5789" s="9"/>
      <c r="Z5789" s="8"/>
      <c r="AA5789" s="8"/>
      <c r="AB5789" s="9"/>
      <c r="AC5789" s="8"/>
      <c r="AD5789" s="8"/>
      <c r="AE5789" s="9"/>
      <c r="AF5789" s="8"/>
      <c r="AG5789" s="8"/>
      <c r="AH5789" s="9"/>
      <c r="AI5789" s="13"/>
      <c r="AJ5789" s="8"/>
      <c r="AK5789" s="8"/>
      <c r="AL5789" s="8"/>
      <c r="AM5789" s="3"/>
    </row>
    <row r="5790" spans="1:39" s="10" customFormat="1" ht="18.95" customHeight="1" x14ac:dyDescent="0.25">
      <c r="A5790" s="8"/>
      <c r="B5790" s="8"/>
      <c r="C5790" s="8"/>
      <c r="D5790" s="9"/>
      <c r="E5790" s="8"/>
      <c r="F5790" s="8"/>
      <c r="G5790" s="9"/>
      <c r="H5790" s="8"/>
      <c r="I5790" s="8"/>
      <c r="J5790" s="9"/>
      <c r="K5790" s="8"/>
      <c r="L5790" s="8"/>
      <c r="M5790" s="9"/>
      <c r="N5790" s="8"/>
      <c r="O5790" s="8"/>
      <c r="P5790" s="9"/>
      <c r="Q5790" s="8"/>
      <c r="R5790" s="8"/>
      <c r="S5790" s="9"/>
      <c r="T5790" s="8"/>
      <c r="U5790" s="8"/>
      <c r="V5790" s="9"/>
      <c r="W5790" s="8"/>
      <c r="X5790" s="8"/>
      <c r="Y5790" s="9"/>
      <c r="Z5790" s="8"/>
      <c r="AA5790" s="8"/>
      <c r="AB5790" s="9"/>
      <c r="AC5790" s="8"/>
      <c r="AD5790" s="8"/>
      <c r="AE5790" s="9"/>
      <c r="AF5790" s="8"/>
      <c r="AG5790" s="8"/>
      <c r="AH5790" s="9"/>
      <c r="AI5790" s="13"/>
      <c r="AJ5790" s="8"/>
      <c r="AK5790" s="8"/>
      <c r="AL5790" s="8"/>
      <c r="AM5790" s="3"/>
    </row>
    <row r="5791" spans="1:39" s="10" customFormat="1" ht="18.95" customHeight="1" x14ac:dyDescent="0.25">
      <c r="A5791" s="8"/>
      <c r="B5791" s="8"/>
      <c r="C5791" s="8"/>
      <c r="D5791" s="9"/>
      <c r="E5791" s="8"/>
      <c r="F5791" s="8"/>
      <c r="G5791" s="9"/>
      <c r="H5791" s="8"/>
      <c r="I5791" s="8"/>
      <c r="J5791" s="9"/>
      <c r="K5791" s="8"/>
      <c r="L5791" s="8"/>
      <c r="M5791" s="9"/>
      <c r="N5791" s="8"/>
      <c r="O5791" s="8"/>
      <c r="P5791" s="9"/>
      <c r="Q5791" s="8"/>
      <c r="R5791" s="8"/>
      <c r="S5791" s="9"/>
      <c r="T5791" s="8"/>
      <c r="U5791" s="8"/>
      <c r="V5791" s="9"/>
      <c r="W5791" s="8"/>
      <c r="X5791" s="8"/>
      <c r="Y5791" s="9"/>
      <c r="Z5791" s="8"/>
      <c r="AA5791" s="8"/>
      <c r="AB5791" s="9"/>
      <c r="AC5791" s="8"/>
      <c r="AD5791" s="8"/>
      <c r="AE5791" s="9"/>
      <c r="AF5791" s="8"/>
      <c r="AG5791" s="8"/>
      <c r="AH5791" s="9"/>
      <c r="AI5791" s="13"/>
      <c r="AJ5791" s="8"/>
      <c r="AK5791" s="8"/>
      <c r="AL5791" s="8"/>
      <c r="AM5791" s="3"/>
    </row>
    <row r="5792" spans="1:39" s="10" customFormat="1" ht="18.95" customHeight="1" x14ac:dyDescent="0.25">
      <c r="A5792" s="8"/>
      <c r="B5792" s="8"/>
      <c r="C5792" s="8"/>
      <c r="D5792" s="9"/>
      <c r="E5792" s="8"/>
      <c r="F5792" s="8"/>
      <c r="G5792" s="9"/>
      <c r="H5792" s="8"/>
      <c r="I5792" s="8"/>
      <c r="J5792" s="9"/>
      <c r="K5792" s="8"/>
      <c r="L5792" s="8"/>
      <c r="M5792" s="9"/>
      <c r="N5792" s="8"/>
      <c r="O5792" s="8"/>
      <c r="P5792" s="9"/>
      <c r="Q5792" s="8"/>
      <c r="R5792" s="8"/>
      <c r="S5792" s="9"/>
      <c r="T5792" s="8"/>
      <c r="U5792" s="8"/>
      <c r="V5792" s="9"/>
      <c r="W5792" s="8"/>
      <c r="X5792" s="8"/>
      <c r="Y5792" s="9"/>
      <c r="Z5792" s="8"/>
      <c r="AA5792" s="8"/>
      <c r="AB5792" s="9"/>
      <c r="AC5792" s="8"/>
      <c r="AD5792" s="8"/>
      <c r="AE5792" s="9"/>
      <c r="AF5792" s="8"/>
      <c r="AG5792" s="8"/>
      <c r="AH5792" s="9"/>
      <c r="AI5792" s="13"/>
      <c r="AJ5792" s="8"/>
      <c r="AK5792" s="8"/>
      <c r="AL5792" s="8"/>
      <c r="AM5792" s="3"/>
    </row>
    <row r="5793" spans="1:39" s="10" customFormat="1" ht="18.95" customHeight="1" x14ac:dyDescent="0.25">
      <c r="A5793" s="8"/>
      <c r="B5793" s="8"/>
      <c r="C5793" s="8"/>
      <c r="D5793" s="9"/>
      <c r="E5793" s="8"/>
      <c r="F5793" s="8"/>
      <c r="G5793" s="9"/>
      <c r="H5793" s="8"/>
      <c r="I5793" s="8"/>
      <c r="J5793" s="9"/>
      <c r="K5793" s="8"/>
      <c r="L5793" s="8"/>
      <c r="M5793" s="9"/>
      <c r="N5793" s="8"/>
      <c r="O5793" s="8"/>
      <c r="P5793" s="9"/>
      <c r="Q5793" s="8"/>
      <c r="R5793" s="8"/>
      <c r="S5793" s="9"/>
      <c r="T5793" s="8"/>
      <c r="U5793" s="8"/>
      <c r="V5793" s="9"/>
      <c r="W5793" s="8"/>
      <c r="X5793" s="8"/>
      <c r="Y5793" s="9"/>
      <c r="Z5793" s="8"/>
      <c r="AA5793" s="8"/>
      <c r="AB5793" s="9"/>
      <c r="AC5793" s="8"/>
      <c r="AD5793" s="8"/>
      <c r="AE5793" s="9"/>
      <c r="AF5793" s="8"/>
      <c r="AG5793" s="8"/>
      <c r="AH5793" s="9"/>
      <c r="AI5793" s="13"/>
      <c r="AJ5793" s="8"/>
      <c r="AK5793" s="8"/>
      <c r="AL5793" s="8"/>
      <c r="AM5793" s="3"/>
    </row>
    <row r="5794" spans="1:39" s="10" customFormat="1" ht="18.95" customHeight="1" x14ac:dyDescent="0.25">
      <c r="A5794" s="8"/>
      <c r="B5794" s="8"/>
      <c r="C5794" s="8"/>
      <c r="D5794" s="9"/>
      <c r="E5794" s="8"/>
      <c r="F5794" s="8"/>
      <c r="G5794" s="9"/>
      <c r="H5794" s="8"/>
      <c r="I5794" s="8"/>
      <c r="J5794" s="9"/>
      <c r="K5794" s="8"/>
      <c r="L5794" s="8"/>
      <c r="M5794" s="9"/>
      <c r="N5794" s="8"/>
      <c r="O5794" s="8"/>
      <c r="P5794" s="9"/>
      <c r="Q5794" s="8"/>
      <c r="R5794" s="8"/>
      <c r="S5794" s="9"/>
      <c r="T5794" s="8"/>
      <c r="U5794" s="8"/>
      <c r="V5794" s="9"/>
      <c r="W5794" s="8"/>
      <c r="X5794" s="8"/>
      <c r="Y5794" s="9"/>
      <c r="Z5794" s="8"/>
      <c r="AA5794" s="8"/>
      <c r="AB5794" s="9"/>
      <c r="AC5794" s="8"/>
      <c r="AD5794" s="8"/>
      <c r="AE5794" s="9"/>
      <c r="AF5794" s="8"/>
      <c r="AG5794" s="8"/>
      <c r="AH5794" s="9"/>
      <c r="AI5794" s="13"/>
      <c r="AJ5794" s="8"/>
      <c r="AK5794" s="8"/>
      <c r="AL5794" s="8"/>
      <c r="AM5794" s="3"/>
    </row>
    <row r="5795" spans="1:39" s="10" customFormat="1" ht="18.95" customHeight="1" x14ac:dyDescent="0.25">
      <c r="A5795" s="8"/>
      <c r="B5795" s="8"/>
      <c r="C5795" s="8"/>
      <c r="D5795" s="9"/>
      <c r="E5795" s="8"/>
      <c r="F5795" s="8"/>
      <c r="G5795" s="9"/>
      <c r="H5795" s="8"/>
      <c r="I5795" s="8"/>
      <c r="J5795" s="9"/>
      <c r="K5795" s="8"/>
      <c r="L5795" s="8"/>
      <c r="M5795" s="9"/>
      <c r="N5795" s="8"/>
      <c r="O5795" s="8"/>
      <c r="P5795" s="9"/>
      <c r="Q5795" s="8"/>
      <c r="R5795" s="8"/>
      <c r="S5795" s="9"/>
      <c r="T5795" s="8"/>
      <c r="U5795" s="8"/>
      <c r="V5795" s="9"/>
      <c r="W5795" s="8"/>
      <c r="X5795" s="8"/>
      <c r="Y5795" s="9"/>
      <c r="Z5795" s="8"/>
      <c r="AA5795" s="8"/>
      <c r="AB5795" s="9"/>
      <c r="AC5795" s="8"/>
      <c r="AD5795" s="8"/>
      <c r="AE5795" s="9"/>
      <c r="AF5795" s="8"/>
      <c r="AG5795" s="8"/>
      <c r="AH5795" s="9"/>
      <c r="AI5795" s="13"/>
      <c r="AJ5795" s="8"/>
      <c r="AK5795" s="8"/>
      <c r="AL5795" s="8"/>
      <c r="AM5795" s="3"/>
    </row>
    <row r="5796" spans="1:39" s="10" customFormat="1" ht="18.95" customHeight="1" x14ac:dyDescent="0.25">
      <c r="A5796" s="8"/>
      <c r="B5796" s="8"/>
      <c r="C5796" s="8"/>
      <c r="D5796" s="9"/>
      <c r="E5796" s="8"/>
      <c r="F5796" s="8"/>
      <c r="G5796" s="9"/>
      <c r="H5796" s="8"/>
      <c r="I5796" s="8"/>
      <c r="J5796" s="9"/>
      <c r="K5796" s="8"/>
      <c r="L5796" s="8"/>
      <c r="M5796" s="9"/>
      <c r="N5796" s="8"/>
      <c r="O5796" s="8"/>
      <c r="P5796" s="9"/>
      <c r="Q5796" s="8"/>
      <c r="R5796" s="8"/>
      <c r="S5796" s="9"/>
      <c r="T5796" s="8"/>
      <c r="U5796" s="8"/>
      <c r="V5796" s="9"/>
      <c r="W5796" s="8"/>
      <c r="X5796" s="8"/>
      <c r="Y5796" s="9"/>
      <c r="Z5796" s="8"/>
      <c r="AA5796" s="8"/>
      <c r="AB5796" s="9"/>
      <c r="AC5796" s="8"/>
      <c r="AD5796" s="8"/>
      <c r="AE5796" s="9"/>
      <c r="AF5796" s="8"/>
      <c r="AG5796" s="8"/>
      <c r="AH5796" s="9"/>
      <c r="AI5796" s="13"/>
      <c r="AJ5796" s="8"/>
      <c r="AK5796" s="8"/>
      <c r="AL5796" s="8"/>
      <c r="AM5796" s="3"/>
    </row>
    <row r="5797" spans="1:39" s="10" customFormat="1" ht="18.95" customHeight="1" x14ac:dyDescent="0.25">
      <c r="A5797" s="8"/>
      <c r="B5797" s="8"/>
      <c r="C5797" s="8"/>
      <c r="D5797" s="9"/>
      <c r="E5797" s="8"/>
      <c r="F5797" s="8"/>
      <c r="G5797" s="9"/>
      <c r="H5797" s="8"/>
      <c r="I5797" s="8"/>
      <c r="J5797" s="9"/>
      <c r="K5797" s="8"/>
      <c r="L5797" s="8"/>
      <c r="M5797" s="9"/>
      <c r="N5797" s="8"/>
      <c r="O5797" s="8"/>
      <c r="P5797" s="9"/>
      <c r="Q5797" s="8"/>
      <c r="R5797" s="8"/>
      <c r="S5797" s="9"/>
      <c r="T5797" s="8"/>
      <c r="U5797" s="8"/>
      <c r="V5797" s="9"/>
      <c r="W5797" s="8"/>
      <c r="X5797" s="8"/>
      <c r="Y5797" s="9"/>
      <c r="Z5797" s="8"/>
      <c r="AA5797" s="8"/>
      <c r="AB5797" s="9"/>
      <c r="AC5797" s="8"/>
      <c r="AD5797" s="8"/>
      <c r="AE5797" s="9"/>
      <c r="AF5797" s="8"/>
      <c r="AG5797" s="8"/>
      <c r="AH5797" s="9"/>
      <c r="AI5797" s="13"/>
      <c r="AJ5797" s="8"/>
      <c r="AK5797" s="8"/>
      <c r="AL5797" s="8"/>
      <c r="AM5797" s="3"/>
    </row>
    <row r="5798" spans="1:39" s="10" customFormat="1" ht="18.95" customHeight="1" x14ac:dyDescent="0.25">
      <c r="A5798" s="8"/>
      <c r="B5798" s="8"/>
      <c r="C5798" s="8"/>
      <c r="D5798" s="9"/>
      <c r="E5798" s="8"/>
      <c r="F5798" s="8"/>
      <c r="G5798" s="9"/>
      <c r="H5798" s="8"/>
      <c r="I5798" s="8"/>
      <c r="J5798" s="9"/>
      <c r="K5798" s="8"/>
      <c r="L5798" s="8"/>
      <c r="M5798" s="9"/>
      <c r="N5798" s="8"/>
      <c r="O5798" s="8"/>
      <c r="P5798" s="9"/>
      <c r="Q5798" s="8"/>
      <c r="R5798" s="8"/>
      <c r="S5798" s="9"/>
      <c r="T5798" s="8"/>
      <c r="U5798" s="8"/>
      <c r="V5798" s="9"/>
      <c r="W5798" s="8"/>
      <c r="X5798" s="8"/>
      <c r="Y5798" s="9"/>
      <c r="Z5798" s="8"/>
      <c r="AA5798" s="8"/>
      <c r="AB5798" s="9"/>
      <c r="AC5798" s="8"/>
      <c r="AD5798" s="8"/>
      <c r="AE5798" s="9"/>
      <c r="AF5798" s="8"/>
      <c r="AG5798" s="8"/>
      <c r="AH5798" s="9"/>
      <c r="AI5798" s="13"/>
      <c r="AJ5798" s="8"/>
      <c r="AK5798" s="8"/>
      <c r="AL5798" s="8"/>
      <c r="AM5798" s="3"/>
    </row>
    <row r="5799" spans="1:39" s="10" customFormat="1" ht="18.95" customHeight="1" x14ac:dyDescent="0.25">
      <c r="A5799" s="8"/>
      <c r="B5799" s="8"/>
      <c r="C5799" s="8"/>
      <c r="D5799" s="9"/>
      <c r="E5799" s="8"/>
      <c r="F5799" s="8"/>
      <c r="G5799" s="9"/>
      <c r="H5799" s="8"/>
      <c r="I5799" s="8"/>
      <c r="J5799" s="9"/>
      <c r="K5799" s="8"/>
      <c r="L5799" s="8"/>
      <c r="M5799" s="9"/>
      <c r="N5799" s="8"/>
      <c r="O5799" s="8"/>
      <c r="P5799" s="9"/>
      <c r="Q5799" s="8"/>
      <c r="R5799" s="8"/>
      <c r="S5799" s="9"/>
      <c r="T5799" s="8"/>
      <c r="U5799" s="8"/>
      <c r="V5799" s="9"/>
      <c r="W5799" s="8"/>
      <c r="X5799" s="8"/>
      <c r="Y5799" s="9"/>
      <c r="Z5799" s="8"/>
      <c r="AA5799" s="8"/>
      <c r="AB5799" s="9"/>
      <c r="AC5799" s="8"/>
      <c r="AD5799" s="8"/>
      <c r="AE5799" s="9"/>
      <c r="AF5799" s="8"/>
      <c r="AG5799" s="8"/>
      <c r="AH5799" s="9"/>
      <c r="AI5799" s="13"/>
      <c r="AJ5799" s="8"/>
      <c r="AK5799" s="8"/>
      <c r="AL5799" s="8"/>
      <c r="AM5799" s="3"/>
    </row>
    <row r="5800" spans="1:39" s="10" customFormat="1" ht="18.95" customHeight="1" x14ac:dyDescent="0.25">
      <c r="A5800" s="8"/>
      <c r="B5800" s="8"/>
      <c r="C5800" s="8"/>
      <c r="D5800" s="9"/>
      <c r="E5800" s="8"/>
      <c r="F5800" s="8"/>
      <c r="G5800" s="9"/>
      <c r="H5800" s="8"/>
      <c r="I5800" s="8"/>
      <c r="J5800" s="9"/>
      <c r="K5800" s="8"/>
      <c r="L5800" s="8"/>
      <c r="M5800" s="9"/>
      <c r="N5800" s="8"/>
      <c r="O5800" s="8"/>
      <c r="P5800" s="9"/>
      <c r="Q5800" s="8"/>
      <c r="R5800" s="8"/>
      <c r="S5800" s="9"/>
      <c r="T5800" s="8"/>
      <c r="U5800" s="8"/>
      <c r="V5800" s="9"/>
      <c r="W5800" s="8"/>
      <c r="X5800" s="8"/>
      <c r="Y5800" s="9"/>
      <c r="Z5800" s="8"/>
      <c r="AA5800" s="8"/>
      <c r="AB5800" s="9"/>
      <c r="AC5800" s="8"/>
      <c r="AD5800" s="8"/>
      <c r="AE5800" s="9"/>
      <c r="AF5800" s="8"/>
      <c r="AG5800" s="8"/>
      <c r="AH5800" s="9"/>
      <c r="AI5800" s="13"/>
      <c r="AJ5800" s="8"/>
      <c r="AK5800" s="8"/>
      <c r="AL5800" s="8"/>
      <c r="AM5800" s="3"/>
    </row>
    <row r="5801" spans="1:39" s="10" customFormat="1" ht="18.95" customHeight="1" x14ac:dyDescent="0.25">
      <c r="A5801" s="8"/>
      <c r="B5801" s="8"/>
      <c r="C5801" s="8"/>
      <c r="D5801" s="9"/>
      <c r="E5801" s="8"/>
      <c r="F5801" s="8"/>
      <c r="G5801" s="9"/>
      <c r="H5801" s="8"/>
      <c r="I5801" s="8"/>
      <c r="J5801" s="9"/>
      <c r="K5801" s="8"/>
      <c r="L5801" s="8"/>
      <c r="M5801" s="9"/>
      <c r="N5801" s="8"/>
      <c r="O5801" s="8"/>
      <c r="P5801" s="9"/>
      <c r="Q5801" s="8"/>
      <c r="R5801" s="8"/>
      <c r="S5801" s="9"/>
      <c r="T5801" s="8"/>
      <c r="U5801" s="8"/>
      <c r="V5801" s="9"/>
      <c r="W5801" s="8"/>
      <c r="X5801" s="8"/>
      <c r="Y5801" s="9"/>
      <c r="Z5801" s="8"/>
      <c r="AA5801" s="8"/>
      <c r="AB5801" s="9"/>
      <c r="AC5801" s="8"/>
      <c r="AD5801" s="8"/>
      <c r="AE5801" s="9"/>
      <c r="AF5801" s="8"/>
      <c r="AG5801" s="8"/>
      <c r="AH5801" s="9"/>
      <c r="AI5801" s="13"/>
      <c r="AJ5801" s="8"/>
      <c r="AK5801" s="8"/>
      <c r="AL5801" s="8"/>
      <c r="AM5801" s="3"/>
    </row>
    <row r="5802" spans="1:39" s="10" customFormat="1" ht="18.95" customHeight="1" x14ac:dyDescent="0.25">
      <c r="A5802" s="8"/>
      <c r="B5802" s="8"/>
      <c r="C5802" s="8"/>
      <c r="D5802" s="9"/>
      <c r="E5802" s="8"/>
      <c r="F5802" s="8"/>
      <c r="G5802" s="9"/>
      <c r="H5802" s="8"/>
      <c r="I5802" s="8"/>
      <c r="J5802" s="9"/>
      <c r="K5802" s="8"/>
      <c r="L5802" s="8"/>
      <c r="M5802" s="9"/>
      <c r="N5802" s="8"/>
      <c r="O5802" s="8"/>
      <c r="P5802" s="9"/>
      <c r="Q5802" s="8"/>
      <c r="R5802" s="8"/>
      <c r="S5802" s="9"/>
      <c r="T5802" s="8"/>
      <c r="U5802" s="8"/>
      <c r="V5802" s="9"/>
      <c r="W5802" s="8"/>
      <c r="X5802" s="8"/>
      <c r="Y5802" s="9"/>
      <c r="Z5802" s="8"/>
      <c r="AA5802" s="8"/>
      <c r="AB5802" s="9"/>
      <c r="AC5802" s="8"/>
      <c r="AD5802" s="8"/>
      <c r="AE5802" s="9"/>
      <c r="AF5802" s="8"/>
      <c r="AG5802" s="8"/>
      <c r="AH5802" s="9"/>
      <c r="AI5802" s="13"/>
      <c r="AJ5802" s="8"/>
      <c r="AK5802" s="8"/>
      <c r="AL5802" s="8"/>
      <c r="AM5802" s="3"/>
    </row>
    <row r="5803" spans="1:39" s="10" customFormat="1" ht="18.95" customHeight="1" x14ac:dyDescent="0.25">
      <c r="A5803" s="8"/>
      <c r="B5803" s="8"/>
      <c r="C5803" s="8"/>
      <c r="D5803" s="9"/>
      <c r="E5803" s="8"/>
      <c r="F5803" s="8"/>
      <c r="G5803" s="9"/>
      <c r="H5803" s="8"/>
      <c r="I5803" s="8"/>
      <c r="J5803" s="9"/>
      <c r="K5803" s="8"/>
      <c r="L5803" s="8"/>
      <c r="M5803" s="9"/>
      <c r="N5803" s="8"/>
      <c r="O5803" s="8"/>
      <c r="P5803" s="9"/>
      <c r="Q5803" s="8"/>
      <c r="R5803" s="8"/>
      <c r="S5803" s="9"/>
      <c r="T5803" s="8"/>
      <c r="U5803" s="8"/>
      <c r="V5803" s="9"/>
      <c r="W5803" s="8"/>
      <c r="X5803" s="8"/>
      <c r="Y5803" s="9"/>
      <c r="Z5803" s="8"/>
      <c r="AA5803" s="8"/>
      <c r="AB5803" s="9"/>
      <c r="AC5803" s="8"/>
      <c r="AD5803" s="8"/>
      <c r="AE5803" s="9"/>
      <c r="AF5803" s="8"/>
      <c r="AG5803" s="8"/>
      <c r="AH5803" s="9"/>
      <c r="AI5803" s="13"/>
      <c r="AJ5803" s="8"/>
      <c r="AK5803" s="8"/>
      <c r="AL5803" s="8"/>
      <c r="AM5803" s="3"/>
    </row>
    <row r="5804" spans="1:39" s="10" customFormat="1" ht="18.95" customHeight="1" x14ac:dyDescent="0.25">
      <c r="A5804" s="8"/>
      <c r="B5804" s="8"/>
      <c r="C5804" s="8"/>
      <c r="D5804" s="9"/>
      <c r="E5804" s="8"/>
      <c r="F5804" s="8"/>
      <c r="G5804" s="9"/>
      <c r="H5804" s="8"/>
      <c r="I5804" s="8"/>
      <c r="J5804" s="9"/>
      <c r="K5804" s="8"/>
      <c r="L5804" s="8"/>
      <c r="M5804" s="9"/>
      <c r="N5804" s="8"/>
      <c r="O5804" s="8"/>
      <c r="P5804" s="9"/>
      <c r="Q5804" s="8"/>
      <c r="R5804" s="8"/>
      <c r="S5804" s="9"/>
      <c r="T5804" s="8"/>
      <c r="U5804" s="8"/>
      <c r="V5804" s="9"/>
      <c r="W5804" s="8"/>
      <c r="X5804" s="8"/>
      <c r="Y5804" s="9"/>
      <c r="Z5804" s="8"/>
      <c r="AA5804" s="8"/>
      <c r="AB5804" s="9"/>
      <c r="AC5804" s="8"/>
      <c r="AD5804" s="8"/>
      <c r="AE5804" s="9"/>
      <c r="AF5804" s="8"/>
      <c r="AG5804" s="8"/>
      <c r="AH5804" s="9"/>
      <c r="AI5804" s="13"/>
      <c r="AJ5804" s="8"/>
      <c r="AK5804" s="8"/>
      <c r="AL5804" s="8"/>
      <c r="AM5804" s="3"/>
    </row>
    <row r="5805" spans="1:39" s="10" customFormat="1" ht="18.95" customHeight="1" x14ac:dyDescent="0.25">
      <c r="A5805" s="8"/>
      <c r="B5805" s="8"/>
      <c r="C5805" s="8"/>
      <c r="D5805" s="9"/>
      <c r="E5805" s="8"/>
      <c r="F5805" s="8"/>
      <c r="G5805" s="9"/>
      <c r="H5805" s="8"/>
      <c r="I5805" s="8"/>
      <c r="J5805" s="9"/>
      <c r="K5805" s="8"/>
      <c r="L5805" s="8"/>
      <c r="M5805" s="9"/>
      <c r="N5805" s="8"/>
      <c r="O5805" s="8"/>
      <c r="P5805" s="9"/>
      <c r="Q5805" s="8"/>
      <c r="R5805" s="8"/>
      <c r="S5805" s="9"/>
      <c r="T5805" s="8"/>
      <c r="U5805" s="8"/>
      <c r="V5805" s="9"/>
      <c r="W5805" s="8"/>
      <c r="X5805" s="8"/>
      <c r="Y5805" s="9"/>
      <c r="Z5805" s="8"/>
      <c r="AA5805" s="8"/>
      <c r="AB5805" s="9"/>
      <c r="AC5805" s="8"/>
      <c r="AD5805" s="8"/>
      <c r="AE5805" s="9"/>
      <c r="AF5805" s="8"/>
      <c r="AG5805" s="8"/>
      <c r="AH5805" s="9"/>
      <c r="AI5805" s="13"/>
      <c r="AJ5805" s="8"/>
      <c r="AK5805" s="8"/>
      <c r="AL5805" s="8"/>
      <c r="AM5805" s="3"/>
    </row>
    <row r="5806" spans="1:39" s="10" customFormat="1" ht="18.95" customHeight="1" x14ac:dyDescent="0.25">
      <c r="A5806" s="8"/>
      <c r="B5806" s="8"/>
      <c r="C5806" s="8"/>
      <c r="D5806" s="9"/>
      <c r="E5806" s="8"/>
      <c r="F5806" s="8"/>
      <c r="G5806" s="9"/>
      <c r="H5806" s="8"/>
      <c r="I5806" s="8"/>
      <c r="J5806" s="9"/>
      <c r="K5806" s="8"/>
      <c r="L5806" s="8"/>
      <c r="M5806" s="9"/>
      <c r="N5806" s="8"/>
      <c r="O5806" s="8"/>
      <c r="P5806" s="9"/>
      <c r="Q5806" s="8"/>
      <c r="R5806" s="8"/>
      <c r="S5806" s="9"/>
      <c r="T5806" s="8"/>
      <c r="U5806" s="8"/>
      <c r="V5806" s="9"/>
      <c r="W5806" s="8"/>
      <c r="X5806" s="8"/>
      <c r="Y5806" s="9"/>
      <c r="Z5806" s="8"/>
      <c r="AA5806" s="8"/>
      <c r="AB5806" s="9"/>
      <c r="AC5806" s="8"/>
      <c r="AD5806" s="8"/>
      <c r="AE5806" s="9"/>
      <c r="AF5806" s="8"/>
      <c r="AG5806" s="8"/>
      <c r="AH5806" s="9"/>
      <c r="AI5806" s="13"/>
      <c r="AJ5806" s="8"/>
      <c r="AK5806" s="8"/>
      <c r="AL5806" s="8"/>
      <c r="AM5806" s="3"/>
    </row>
    <row r="5807" spans="1:39" s="10" customFormat="1" ht="18.95" customHeight="1" x14ac:dyDescent="0.25">
      <c r="A5807" s="8"/>
      <c r="B5807" s="8"/>
      <c r="C5807" s="8"/>
      <c r="D5807" s="9"/>
      <c r="E5807" s="8"/>
      <c r="F5807" s="8"/>
      <c r="G5807" s="9"/>
      <c r="H5807" s="8"/>
      <c r="I5807" s="8"/>
      <c r="J5807" s="9"/>
      <c r="K5807" s="8"/>
      <c r="L5807" s="8"/>
      <c r="M5807" s="9"/>
      <c r="N5807" s="8"/>
      <c r="O5807" s="8"/>
      <c r="P5807" s="9"/>
      <c r="Q5807" s="8"/>
      <c r="R5807" s="8"/>
      <c r="S5807" s="9"/>
      <c r="T5807" s="8"/>
      <c r="U5807" s="8"/>
      <c r="V5807" s="9"/>
      <c r="W5807" s="8"/>
      <c r="X5807" s="8"/>
      <c r="Y5807" s="9"/>
      <c r="Z5807" s="8"/>
      <c r="AA5807" s="8"/>
      <c r="AB5807" s="9"/>
      <c r="AC5807" s="8"/>
      <c r="AD5807" s="8"/>
      <c r="AE5807" s="9"/>
      <c r="AF5807" s="8"/>
      <c r="AG5807" s="8"/>
      <c r="AH5807" s="9"/>
      <c r="AI5807" s="13"/>
      <c r="AJ5807" s="8"/>
      <c r="AK5807" s="8"/>
      <c r="AL5807" s="8"/>
      <c r="AM5807" s="3"/>
    </row>
    <row r="5808" spans="1:39" s="10" customFormat="1" ht="18.95" customHeight="1" x14ac:dyDescent="0.25">
      <c r="A5808" s="8"/>
      <c r="B5808" s="8"/>
      <c r="C5808" s="8"/>
      <c r="D5808" s="9"/>
      <c r="E5808" s="8"/>
      <c r="F5808" s="8"/>
      <c r="G5808" s="9"/>
      <c r="H5808" s="8"/>
      <c r="I5808" s="8"/>
      <c r="J5808" s="9"/>
      <c r="K5808" s="8"/>
      <c r="L5808" s="8"/>
      <c r="M5808" s="9"/>
      <c r="N5808" s="8"/>
      <c r="O5808" s="8"/>
      <c r="P5808" s="9"/>
      <c r="Q5808" s="8"/>
      <c r="R5808" s="8"/>
      <c r="S5808" s="9"/>
      <c r="T5808" s="8"/>
      <c r="U5808" s="8"/>
      <c r="V5808" s="9"/>
      <c r="W5808" s="8"/>
      <c r="X5808" s="8"/>
      <c r="Y5808" s="9"/>
      <c r="Z5808" s="8"/>
      <c r="AA5808" s="8"/>
      <c r="AB5808" s="9"/>
      <c r="AC5808" s="8"/>
      <c r="AD5808" s="8"/>
      <c r="AE5808" s="9"/>
      <c r="AF5808" s="8"/>
      <c r="AG5808" s="8"/>
      <c r="AH5808" s="9"/>
      <c r="AI5808" s="13"/>
      <c r="AJ5808" s="8"/>
      <c r="AK5808" s="8"/>
      <c r="AL5808" s="8"/>
      <c r="AM5808" s="3"/>
    </row>
    <row r="5809" spans="1:39" s="10" customFormat="1" ht="18.95" customHeight="1" x14ac:dyDescent="0.25">
      <c r="A5809" s="8"/>
      <c r="B5809" s="8"/>
      <c r="C5809" s="8"/>
      <c r="D5809" s="9"/>
      <c r="E5809" s="8"/>
      <c r="F5809" s="8"/>
      <c r="G5809" s="9"/>
      <c r="H5809" s="8"/>
      <c r="I5809" s="8"/>
      <c r="J5809" s="9"/>
      <c r="K5809" s="8"/>
      <c r="L5809" s="8"/>
      <c r="M5809" s="9"/>
      <c r="N5809" s="8"/>
      <c r="O5809" s="8"/>
      <c r="P5809" s="9"/>
      <c r="Q5809" s="8"/>
      <c r="R5809" s="8"/>
      <c r="S5809" s="9"/>
      <c r="T5809" s="8"/>
      <c r="U5809" s="8"/>
      <c r="V5809" s="9"/>
      <c r="W5809" s="8"/>
      <c r="X5809" s="8"/>
      <c r="Y5809" s="9"/>
      <c r="Z5809" s="8"/>
      <c r="AA5809" s="8"/>
      <c r="AB5809" s="9"/>
      <c r="AC5809" s="8"/>
      <c r="AD5809" s="8"/>
      <c r="AE5809" s="9"/>
      <c r="AF5809" s="8"/>
      <c r="AG5809" s="8"/>
      <c r="AH5809" s="9"/>
      <c r="AI5809" s="13"/>
      <c r="AJ5809" s="8"/>
      <c r="AK5809" s="8"/>
      <c r="AL5809" s="8"/>
      <c r="AM5809" s="3"/>
    </row>
    <row r="5810" spans="1:39" s="10" customFormat="1" ht="18.95" customHeight="1" x14ac:dyDescent="0.25">
      <c r="A5810" s="8"/>
      <c r="B5810" s="8"/>
      <c r="C5810" s="8"/>
      <c r="D5810" s="9"/>
      <c r="E5810" s="8"/>
      <c r="F5810" s="8"/>
      <c r="G5810" s="9"/>
      <c r="H5810" s="8"/>
      <c r="I5810" s="8"/>
      <c r="J5810" s="9"/>
      <c r="K5810" s="8"/>
      <c r="L5810" s="8"/>
      <c r="M5810" s="9"/>
      <c r="N5810" s="8"/>
      <c r="O5810" s="8"/>
      <c r="P5810" s="9"/>
      <c r="Q5810" s="8"/>
      <c r="R5810" s="8"/>
      <c r="S5810" s="9"/>
      <c r="T5810" s="8"/>
      <c r="U5810" s="8"/>
      <c r="V5810" s="9"/>
      <c r="W5810" s="8"/>
      <c r="X5810" s="8"/>
      <c r="Y5810" s="9"/>
      <c r="Z5810" s="8"/>
      <c r="AA5810" s="8"/>
      <c r="AB5810" s="9"/>
      <c r="AC5810" s="8"/>
      <c r="AD5810" s="8"/>
      <c r="AE5810" s="9"/>
      <c r="AF5810" s="8"/>
      <c r="AG5810" s="8"/>
      <c r="AH5810" s="9"/>
      <c r="AI5810" s="13"/>
      <c r="AJ5810" s="8"/>
      <c r="AK5810" s="8"/>
      <c r="AL5810" s="8"/>
      <c r="AM5810" s="3"/>
    </row>
    <row r="5811" spans="1:39" s="10" customFormat="1" ht="18.95" customHeight="1" x14ac:dyDescent="0.25">
      <c r="A5811" s="8"/>
      <c r="B5811" s="8"/>
      <c r="C5811" s="8"/>
      <c r="D5811" s="9"/>
      <c r="E5811" s="8"/>
      <c r="F5811" s="8"/>
      <c r="G5811" s="9"/>
      <c r="H5811" s="8"/>
      <c r="I5811" s="8"/>
      <c r="J5811" s="9"/>
      <c r="K5811" s="8"/>
      <c r="L5811" s="8"/>
      <c r="M5811" s="9"/>
      <c r="N5811" s="8"/>
      <c r="O5811" s="8"/>
      <c r="P5811" s="9"/>
      <c r="Q5811" s="8"/>
      <c r="R5811" s="8"/>
      <c r="S5811" s="9"/>
      <c r="T5811" s="8"/>
      <c r="U5811" s="8"/>
      <c r="V5811" s="9"/>
      <c r="W5811" s="8"/>
      <c r="X5811" s="8"/>
      <c r="Y5811" s="9"/>
      <c r="Z5811" s="8"/>
      <c r="AA5811" s="8"/>
      <c r="AB5811" s="9"/>
      <c r="AC5811" s="8"/>
      <c r="AD5811" s="8"/>
      <c r="AE5811" s="9"/>
      <c r="AF5811" s="8"/>
      <c r="AG5811" s="8"/>
      <c r="AH5811" s="9"/>
      <c r="AI5811" s="13"/>
      <c r="AJ5811" s="8"/>
      <c r="AK5811" s="8"/>
      <c r="AL5811" s="8"/>
      <c r="AM5811" s="3"/>
    </row>
    <row r="5812" spans="1:39" s="10" customFormat="1" ht="18.95" customHeight="1" x14ac:dyDescent="0.25">
      <c r="A5812" s="8"/>
      <c r="B5812" s="8"/>
      <c r="C5812" s="8"/>
      <c r="D5812" s="9"/>
      <c r="E5812" s="8"/>
      <c r="F5812" s="8"/>
      <c r="G5812" s="9"/>
      <c r="H5812" s="8"/>
      <c r="I5812" s="8"/>
      <c r="J5812" s="9"/>
      <c r="K5812" s="8"/>
      <c r="L5812" s="8"/>
      <c r="M5812" s="9"/>
      <c r="N5812" s="8"/>
      <c r="O5812" s="8"/>
      <c r="P5812" s="9"/>
      <c r="Q5812" s="8"/>
      <c r="R5812" s="8"/>
      <c r="S5812" s="9"/>
      <c r="T5812" s="8"/>
      <c r="U5812" s="8"/>
      <c r="V5812" s="9"/>
      <c r="W5812" s="8"/>
      <c r="X5812" s="8"/>
      <c r="Y5812" s="9"/>
      <c r="Z5812" s="8"/>
      <c r="AA5812" s="8"/>
      <c r="AB5812" s="9"/>
      <c r="AC5812" s="8"/>
      <c r="AD5812" s="8"/>
      <c r="AE5812" s="9"/>
      <c r="AF5812" s="8"/>
      <c r="AG5812" s="8"/>
      <c r="AH5812" s="9"/>
      <c r="AI5812" s="13"/>
      <c r="AJ5812" s="8"/>
      <c r="AK5812" s="8"/>
      <c r="AL5812" s="8"/>
      <c r="AM5812" s="3"/>
    </row>
    <row r="5813" spans="1:39" s="10" customFormat="1" ht="18.95" customHeight="1" x14ac:dyDescent="0.25">
      <c r="A5813" s="8"/>
      <c r="B5813" s="8"/>
      <c r="C5813" s="8"/>
      <c r="D5813" s="9"/>
      <c r="E5813" s="8"/>
      <c r="F5813" s="8"/>
      <c r="G5813" s="9"/>
      <c r="H5813" s="8"/>
      <c r="I5813" s="8"/>
      <c r="J5813" s="9"/>
      <c r="K5813" s="8"/>
      <c r="L5813" s="8"/>
      <c r="M5813" s="9"/>
      <c r="N5813" s="8"/>
      <c r="O5813" s="8"/>
      <c r="P5813" s="9"/>
      <c r="Q5813" s="8"/>
      <c r="R5813" s="8"/>
      <c r="S5813" s="9"/>
      <c r="T5813" s="8"/>
      <c r="U5813" s="8"/>
      <c r="V5813" s="9"/>
      <c r="W5813" s="8"/>
      <c r="X5813" s="8"/>
      <c r="Y5813" s="9"/>
      <c r="Z5813" s="8"/>
      <c r="AA5813" s="8"/>
      <c r="AB5813" s="9"/>
      <c r="AC5813" s="8"/>
      <c r="AD5813" s="8"/>
      <c r="AE5813" s="9"/>
      <c r="AF5813" s="8"/>
      <c r="AG5813" s="8"/>
      <c r="AH5813" s="9"/>
      <c r="AI5813" s="13"/>
      <c r="AJ5813" s="8"/>
      <c r="AK5813" s="8"/>
      <c r="AL5813" s="8"/>
      <c r="AM5813" s="3"/>
    </row>
    <row r="5814" spans="1:39" s="10" customFormat="1" ht="18.95" customHeight="1" x14ac:dyDescent="0.25">
      <c r="A5814" s="8"/>
      <c r="B5814" s="8"/>
      <c r="C5814" s="8"/>
      <c r="D5814" s="9"/>
      <c r="E5814" s="8"/>
      <c r="F5814" s="8"/>
      <c r="G5814" s="9"/>
      <c r="H5814" s="8"/>
      <c r="I5814" s="8"/>
      <c r="J5814" s="9"/>
      <c r="K5814" s="8"/>
      <c r="L5814" s="8"/>
      <c r="M5814" s="9"/>
      <c r="N5814" s="8"/>
      <c r="O5814" s="8"/>
      <c r="P5814" s="9"/>
      <c r="Q5814" s="8"/>
      <c r="R5814" s="8"/>
      <c r="S5814" s="9"/>
      <c r="T5814" s="8"/>
      <c r="U5814" s="8"/>
      <c r="V5814" s="9"/>
      <c r="W5814" s="8"/>
      <c r="X5814" s="8"/>
      <c r="Y5814" s="9"/>
      <c r="Z5814" s="8"/>
      <c r="AA5814" s="8"/>
      <c r="AB5814" s="9"/>
      <c r="AC5814" s="8"/>
      <c r="AD5814" s="8"/>
      <c r="AE5814" s="9"/>
      <c r="AF5814" s="8"/>
      <c r="AG5814" s="8"/>
      <c r="AH5814" s="9"/>
      <c r="AI5814" s="13"/>
      <c r="AJ5814" s="8"/>
      <c r="AK5814" s="8"/>
      <c r="AL5814" s="8"/>
      <c r="AM5814" s="3"/>
    </row>
    <row r="5815" spans="1:39" s="10" customFormat="1" ht="18.95" customHeight="1" x14ac:dyDescent="0.25">
      <c r="A5815" s="8"/>
      <c r="B5815" s="8"/>
      <c r="C5815" s="8"/>
      <c r="D5815" s="9"/>
      <c r="E5815" s="8"/>
      <c r="F5815" s="8"/>
      <c r="G5815" s="9"/>
      <c r="H5815" s="8"/>
      <c r="I5815" s="8"/>
      <c r="J5815" s="9"/>
      <c r="K5815" s="8"/>
      <c r="L5815" s="8"/>
      <c r="M5815" s="9"/>
      <c r="N5815" s="8"/>
      <c r="O5815" s="8"/>
      <c r="P5815" s="9"/>
      <c r="Q5815" s="8"/>
      <c r="R5815" s="8"/>
      <c r="S5815" s="9"/>
      <c r="T5815" s="8"/>
      <c r="U5815" s="8"/>
      <c r="V5815" s="9"/>
      <c r="W5815" s="8"/>
      <c r="X5815" s="8"/>
      <c r="Y5815" s="9"/>
      <c r="Z5815" s="8"/>
      <c r="AA5815" s="8"/>
      <c r="AB5815" s="9"/>
      <c r="AC5815" s="8"/>
      <c r="AD5815" s="8"/>
      <c r="AE5815" s="9"/>
      <c r="AF5815" s="8"/>
      <c r="AG5815" s="8"/>
      <c r="AH5815" s="9"/>
      <c r="AI5815" s="13"/>
      <c r="AJ5815" s="8"/>
      <c r="AK5815" s="8"/>
      <c r="AL5815" s="8"/>
      <c r="AM5815" s="3"/>
    </row>
    <row r="5816" spans="1:39" s="10" customFormat="1" ht="18.95" customHeight="1" x14ac:dyDescent="0.25">
      <c r="A5816" s="8"/>
      <c r="B5816" s="8"/>
      <c r="C5816" s="8"/>
      <c r="D5816" s="9"/>
      <c r="E5816" s="8"/>
      <c r="F5816" s="8"/>
      <c r="G5816" s="9"/>
      <c r="H5816" s="8"/>
      <c r="I5816" s="8"/>
      <c r="J5816" s="9"/>
      <c r="K5816" s="8"/>
      <c r="L5816" s="8"/>
      <c r="M5816" s="9"/>
      <c r="N5816" s="8"/>
      <c r="O5816" s="8"/>
      <c r="P5816" s="9"/>
      <c r="Q5816" s="8"/>
      <c r="R5816" s="8"/>
      <c r="S5816" s="9"/>
      <c r="T5816" s="8"/>
      <c r="U5816" s="8"/>
      <c r="V5816" s="9"/>
      <c r="W5816" s="8"/>
      <c r="X5816" s="8"/>
      <c r="Y5816" s="9"/>
      <c r="Z5816" s="8"/>
      <c r="AA5816" s="8"/>
      <c r="AB5816" s="9"/>
      <c r="AC5816" s="8"/>
      <c r="AD5816" s="8"/>
      <c r="AE5816" s="9"/>
      <c r="AF5816" s="8"/>
      <c r="AG5816" s="8"/>
      <c r="AH5816" s="9"/>
      <c r="AI5816" s="13"/>
      <c r="AJ5816" s="8"/>
      <c r="AK5816" s="8"/>
      <c r="AL5816" s="8"/>
      <c r="AM5816" s="3"/>
    </row>
    <row r="5817" spans="1:39" s="10" customFormat="1" ht="18.95" customHeight="1" x14ac:dyDescent="0.25">
      <c r="A5817" s="8"/>
      <c r="B5817" s="8"/>
      <c r="C5817" s="8"/>
      <c r="D5817" s="9"/>
      <c r="E5817" s="8"/>
      <c r="F5817" s="8"/>
      <c r="G5817" s="9"/>
      <c r="H5817" s="8"/>
      <c r="I5817" s="8"/>
      <c r="J5817" s="9"/>
      <c r="K5817" s="8"/>
      <c r="L5817" s="8"/>
      <c r="M5817" s="9"/>
      <c r="N5817" s="8"/>
      <c r="O5817" s="8"/>
      <c r="P5817" s="9"/>
      <c r="Q5817" s="8"/>
      <c r="R5817" s="8"/>
      <c r="S5817" s="9"/>
      <c r="T5817" s="8"/>
      <c r="U5817" s="8"/>
      <c r="V5817" s="9"/>
      <c r="W5817" s="8"/>
      <c r="X5817" s="8"/>
      <c r="Y5817" s="9"/>
      <c r="Z5817" s="8"/>
      <c r="AA5817" s="8"/>
      <c r="AB5817" s="9"/>
      <c r="AC5817" s="8"/>
      <c r="AD5817" s="8"/>
      <c r="AE5817" s="9"/>
      <c r="AF5817" s="8"/>
      <c r="AG5817" s="8"/>
      <c r="AH5817" s="9"/>
      <c r="AI5817" s="13"/>
      <c r="AJ5817" s="8"/>
      <c r="AK5817" s="8"/>
      <c r="AL5817" s="8"/>
      <c r="AM5817" s="3"/>
    </row>
    <row r="5818" spans="1:39" s="10" customFormat="1" ht="18.95" customHeight="1" x14ac:dyDescent="0.25">
      <c r="A5818" s="8"/>
      <c r="B5818" s="8"/>
      <c r="C5818" s="8"/>
      <c r="D5818" s="9"/>
      <c r="E5818" s="8"/>
      <c r="F5818" s="8"/>
      <c r="G5818" s="9"/>
      <c r="H5818" s="8"/>
      <c r="I5818" s="8"/>
      <c r="J5818" s="9"/>
      <c r="K5818" s="8"/>
      <c r="L5818" s="8"/>
      <c r="M5818" s="9"/>
      <c r="N5818" s="8"/>
      <c r="O5818" s="8"/>
      <c r="P5818" s="9"/>
      <c r="Q5818" s="8"/>
      <c r="R5818" s="8"/>
      <c r="S5818" s="9"/>
      <c r="T5818" s="8"/>
      <c r="U5818" s="8"/>
      <c r="V5818" s="9"/>
      <c r="W5818" s="8"/>
      <c r="X5818" s="8"/>
      <c r="Y5818" s="9"/>
      <c r="Z5818" s="8"/>
      <c r="AA5818" s="8"/>
      <c r="AB5818" s="9"/>
      <c r="AC5818" s="8"/>
      <c r="AD5818" s="8"/>
      <c r="AE5818" s="9"/>
      <c r="AF5818" s="8"/>
      <c r="AG5818" s="8"/>
      <c r="AH5818" s="9"/>
      <c r="AI5818" s="13"/>
      <c r="AJ5818" s="8"/>
      <c r="AK5818" s="8"/>
      <c r="AL5818" s="8"/>
      <c r="AM5818" s="3"/>
    </row>
    <row r="5819" spans="1:39" s="10" customFormat="1" ht="18.95" customHeight="1" x14ac:dyDescent="0.25">
      <c r="A5819" s="8"/>
      <c r="B5819" s="8"/>
      <c r="C5819" s="8"/>
      <c r="D5819" s="9"/>
      <c r="E5819" s="8"/>
      <c r="F5819" s="8"/>
      <c r="G5819" s="9"/>
      <c r="H5819" s="8"/>
      <c r="I5819" s="8"/>
      <c r="J5819" s="9"/>
      <c r="K5819" s="8"/>
      <c r="L5819" s="8"/>
      <c r="M5819" s="9"/>
      <c r="N5819" s="8"/>
      <c r="O5819" s="8"/>
      <c r="P5819" s="9"/>
      <c r="Q5819" s="8"/>
      <c r="R5819" s="8"/>
      <c r="S5819" s="9"/>
      <c r="T5819" s="8"/>
      <c r="U5819" s="8"/>
      <c r="V5819" s="9"/>
      <c r="W5819" s="8"/>
      <c r="X5819" s="8"/>
      <c r="Y5819" s="9"/>
      <c r="Z5819" s="8"/>
      <c r="AA5819" s="8"/>
      <c r="AB5819" s="9"/>
      <c r="AC5819" s="8"/>
      <c r="AD5819" s="8"/>
      <c r="AE5819" s="9"/>
      <c r="AF5819" s="8"/>
      <c r="AG5819" s="8"/>
      <c r="AH5819" s="9"/>
      <c r="AI5819" s="13"/>
      <c r="AJ5819" s="8"/>
      <c r="AK5819" s="8"/>
      <c r="AL5819" s="8"/>
      <c r="AM5819" s="3"/>
    </row>
    <row r="5820" spans="1:39" s="10" customFormat="1" ht="18.95" customHeight="1" x14ac:dyDescent="0.25">
      <c r="A5820" s="8"/>
      <c r="B5820" s="8"/>
      <c r="C5820" s="8"/>
      <c r="D5820" s="9"/>
      <c r="E5820" s="8"/>
      <c r="F5820" s="8"/>
      <c r="G5820" s="9"/>
      <c r="H5820" s="8"/>
      <c r="I5820" s="8"/>
      <c r="J5820" s="9"/>
      <c r="K5820" s="8"/>
      <c r="L5820" s="8"/>
      <c r="M5820" s="9"/>
      <c r="N5820" s="8"/>
      <c r="O5820" s="8"/>
      <c r="P5820" s="9"/>
      <c r="Q5820" s="8"/>
      <c r="R5820" s="8"/>
      <c r="S5820" s="9"/>
      <c r="T5820" s="8"/>
      <c r="U5820" s="8"/>
      <c r="V5820" s="9"/>
      <c r="W5820" s="8"/>
      <c r="X5820" s="8"/>
      <c r="Y5820" s="9"/>
      <c r="Z5820" s="8"/>
      <c r="AA5820" s="8"/>
      <c r="AB5820" s="9"/>
      <c r="AC5820" s="8"/>
      <c r="AD5820" s="8"/>
      <c r="AE5820" s="9"/>
      <c r="AF5820" s="8"/>
      <c r="AG5820" s="8"/>
      <c r="AH5820" s="9"/>
      <c r="AI5820" s="13"/>
      <c r="AJ5820" s="8"/>
      <c r="AK5820" s="8"/>
      <c r="AL5820" s="8"/>
      <c r="AM5820" s="3"/>
    </row>
    <row r="5821" spans="1:39" s="10" customFormat="1" ht="18.95" customHeight="1" x14ac:dyDescent="0.25">
      <c r="A5821" s="8"/>
      <c r="B5821" s="8"/>
      <c r="C5821" s="8"/>
      <c r="D5821" s="9"/>
      <c r="E5821" s="8"/>
      <c r="F5821" s="8"/>
      <c r="G5821" s="9"/>
      <c r="H5821" s="8"/>
      <c r="I5821" s="8"/>
      <c r="J5821" s="9"/>
      <c r="K5821" s="8"/>
      <c r="L5821" s="8"/>
      <c r="M5821" s="9"/>
      <c r="N5821" s="8"/>
      <c r="O5821" s="8"/>
      <c r="P5821" s="9"/>
      <c r="Q5821" s="8"/>
      <c r="R5821" s="8"/>
      <c r="S5821" s="9"/>
      <c r="T5821" s="8"/>
      <c r="U5821" s="8"/>
      <c r="V5821" s="9"/>
      <c r="W5821" s="8"/>
      <c r="X5821" s="8"/>
      <c r="Y5821" s="9"/>
      <c r="Z5821" s="8"/>
      <c r="AA5821" s="8"/>
      <c r="AB5821" s="9"/>
      <c r="AC5821" s="8"/>
      <c r="AD5821" s="8"/>
      <c r="AE5821" s="9"/>
      <c r="AF5821" s="8"/>
      <c r="AG5821" s="8"/>
      <c r="AH5821" s="9"/>
      <c r="AI5821" s="13"/>
      <c r="AJ5821" s="8"/>
      <c r="AK5821" s="8"/>
      <c r="AL5821" s="8"/>
      <c r="AM5821" s="3"/>
    </row>
    <row r="5822" spans="1:39" s="10" customFormat="1" ht="18.95" customHeight="1" x14ac:dyDescent="0.25">
      <c r="A5822" s="8"/>
      <c r="B5822" s="8"/>
      <c r="C5822" s="8"/>
      <c r="D5822" s="9"/>
      <c r="E5822" s="8"/>
      <c r="F5822" s="8"/>
      <c r="G5822" s="9"/>
      <c r="H5822" s="8"/>
      <c r="I5822" s="8"/>
      <c r="J5822" s="9"/>
      <c r="K5822" s="8"/>
      <c r="L5822" s="8"/>
      <c r="M5822" s="9"/>
      <c r="N5822" s="8"/>
      <c r="O5822" s="8"/>
      <c r="P5822" s="9"/>
      <c r="Q5822" s="8"/>
      <c r="R5822" s="8"/>
      <c r="S5822" s="9"/>
      <c r="T5822" s="8"/>
      <c r="U5822" s="8"/>
      <c r="V5822" s="9"/>
      <c r="W5822" s="8"/>
      <c r="X5822" s="8"/>
      <c r="Y5822" s="9"/>
      <c r="Z5822" s="8"/>
      <c r="AA5822" s="8"/>
      <c r="AB5822" s="9"/>
      <c r="AC5822" s="8"/>
      <c r="AD5822" s="8"/>
      <c r="AE5822" s="9"/>
      <c r="AF5822" s="8"/>
      <c r="AG5822" s="8"/>
      <c r="AH5822" s="9"/>
      <c r="AI5822" s="13"/>
      <c r="AJ5822" s="8"/>
      <c r="AK5822" s="8"/>
      <c r="AL5822" s="8"/>
      <c r="AM5822" s="3"/>
    </row>
    <row r="5823" spans="1:39" s="10" customFormat="1" ht="18.95" customHeight="1" x14ac:dyDescent="0.25">
      <c r="A5823" s="8"/>
      <c r="B5823" s="8"/>
      <c r="C5823" s="8"/>
      <c r="D5823" s="9"/>
      <c r="E5823" s="8"/>
      <c r="F5823" s="8"/>
      <c r="G5823" s="9"/>
      <c r="H5823" s="8"/>
      <c r="I5823" s="8"/>
      <c r="J5823" s="9"/>
      <c r="K5823" s="8"/>
      <c r="L5823" s="8"/>
      <c r="M5823" s="9"/>
      <c r="N5823" s="8"/>
      <c r="O5823" s="8"/>
      <c r="P5823" s="9"/>
      <c r="Q5823" s="8"/>
      <c r="R5823" s="8"/>
      <c r="S5823" s="9"/>
      <c r="T5823" s="8"/>
      <c r="U5823" s="8"/>
      <c r="V5823" s="9"/>
      <c r="W5823" s="8"/>
      <c r="X5823" s="8"/>
      <c r="Y5823" s="9"/>
      <c r="Z5823" s="8"/>
      <c r="AA5823" s="8"/>
      <c r="AB5823" s="9"/>
      <c r="AC5823" s="8"/>
      <c r="AD5823" s="8"/>
      <c r="AE5823" s="9"/>
      <c r="AF5823" s="8"/>
      <c r="AG5823" s="8"/>
      <c r="AH5823" s="9"/>
      <c r="AI5823" s="13"/>
      <c r="AJ5823" s="8"/>
      <c r="AK5823" s="8"/>
      <c r="AL5823" s="8"/>
      <c r="AM5823" s="3"/>
    </row>
    <row r="5824" spans="1:39" s="10" customFormat="1" ht="18.95" customHeight="1" x14ac:dyDescent="0.25">
      <c r="A5824" s="8"/>
      <c r="B5824" s="8"/>
      <c r="C5824" s="8"/>
      <c r="D5824" s="9"/>
      <c r="E5824" s="8"/>
      <c r="F5824" s="8"/>
      <c r="G5824" s="9"/>
      <c r="H5824" s="8"/>
      <c r="I5824" s="8"/>
      <c r="J5824" s="9"/>
      <c r="K5824" s="8"/>
      <c r="L5824" s="8"/>
      <c r="M5824" s="9"/>
      <c r="N5824" s="8"/>
      <c r="O5824" s="8"/>
      <c r="P5824" s="9"/>
      <c r="Q5824" s="8"/>
      <c r="R5824" s="8"/>
      <c r="S5824" s="9"/>
      <c r="T5824" s="8"/>
      <c r="U5824" s="8"/>
      <c r="V5824" s="9"/>
      <c r="W5824" s="8"/>
      <c r="X5824" s="8"/>
      <c r="Y5824" s="9"/>
      <c r="Z5824" s="8"/>
      <c r="AA5824" s="8"/>
      <c r="AB5824" s="9"/>
      <c r="AC5824" s="8"/>
      <c r="AD5824" s="8"/>
      <c r="AE5824" s="9"/>
      <c r="AF5824" s="8"/>
      <c r="AG5824" s="8"/>
      <c r="AH5824" s="9"/>
      <c r="AI5824" s="13"/>
      <c r="AJ5824" s="8"/>
      <c r="AK5824" s="8"/>
      <c r="AL5824" s="8"/>
      <c r="AM5824" s="3"/>
    </row>
    <row r="5825" spans="1:39" s="10" customFormat="1" ht="18.95" customHeight="1" x14ac:dyDescent="0.25">
      <c r="A5825" s="8"/>
      <c r="B5825" s="8"/>
      <c r="C5825" s="8"/>
      <c r="D5825" s="9"/>
      <c r="E5825" s="8"/>
      <c r="F5825" s="8"/>
      <c r="G5825" s="9"/>
      <c r="H5825" s="8"/>
      <c r="I5825" s="8"/>
      <c r="J5825" s="9"/>
      <c r="K5825" s="8"/>
      <c r="L5825" s="8"/>
      <c r="M5825" s="9"/>
      <c r="N5825" s="8"/>
      <c r="O5825" s="8"/>
      <c r="P5825" s="9"/>
      <c r="Q5825" s="8"/>
      <c r="R5825" s="8"/>
      <c r="S5825" s="9"/>
      <c r="T5825" s="8"/>
      <c r="U5825" s="8"/>
      <c r="V5825" s="9"/>
      <c r="W5825" s="8"/>
      <c r="X5825" s="8"/>
      <c r="Y5825" s="9"/>
      <c r="Z5825" s="8"/>
      <c r="AA5825" s="8"/>
      <c r="AB5825" s="9"/>
      <c r="AC5825" s="8"/>
      <c r="AD5825" s="8"/>
      <c r="AE5825" s="9"/>
      <c r="AF5825" s="8"/>
      <c r="AG5825" s="8"/>
      <c r="AH5825" s="9"/>
      <c r="AI5825" s="13"/>
      <c r="AJ5825" s="8"/>
      <c r="AK5825" s="8"/>
      <c r="AL5825" s="8"/>
      <c r="AM5825" s="3"/>
    </row>
    <row r="5826" spans="1:39" s="10" customFormat="1" ht="18.95" customHeight="1" x14ac:dyDescent="0.25">
      <c r="A5826" s="8"/>
      <c r="B5826" s="8"/>
      <c r="C5826" s="8"/>
      <c r="D5826" s="9"/>
      <c r="E5826" s="8"/>
      <c r="F5826" s="8"/>
      <c r="G5826" s="9"/>
      <c r="H5826" s="8"/>
      <c r="I5826" s="8"/>
      <c r="J5826" s="9"/>
      <c r="K5826" s="8"/>
      <c r="L5826" s="8"/>
      <c r="M5826" s="9"/>
      <c r="N5826" s="8"/>
      <c r="O5826" s="8"/>
      <c r="P5826" s="9"/>
      <c r="Q5826" s="8"/>
      <c r="R5826" s="8"/>
      <c r="S5826" s="9"/>
      <c r="T5826" s="8"/>
      <c r="U5826" s="8"/>
      <c r="V5826" s="9"/>
      <c r="W5826" s="8"/>
      <c r="X5826" s="8"/>
      <c r="Y5826" s="9"/>
      <c r="Z5826" s="8"/>
      <c r="AA5826" s="8"/>
      <c r="AB5826" s="9"/>
      <c r="AC5826" s="8"/>
      <c r="AD5826" s="8"/>
      <c r="AE5826" s="9"/>
      <c r="AF5826" s="8"/>
      <c r="AG5826" s="8"/>
      <c r="AH5826" s="9"/>
      <c r="AI5826" s="13"/>
      <c r="AJ5826" s="8"/>
      <c r="AK5826" s="8"/>
      <c r="AL5826" s="8"/>
      <c r="AM5826" s="3"/>
    </row>
    <row r="5827" spans="1:39" s="10" customFormat="1" ht="18.95" customHeight="1" x14ac:dyDescent="0.25">
      <c r="A5827" s="8"/>
      <c r="B5827" s="8"/>
      <c r="C5827" s="8"/>
      <c r="D5827" s="9"/>
      <c r="E5827" s="8"/>
      <c r="F5827" s="8"/>
      <c r="G5827" s="9"/>
      <c r="H5827" s="8"/>
      <c r="I5827" s="8"/>
      <c r="J5827" s="9"/>
      <c r="K5827" s="8"/>
      <c r="L5827" s="8"/>
      <c r="M5827" s="9"/>
      <c r="N5827" s="8"/>
      <c r="O5827" s="8"/>
      <c r="P5827" s="9"/>
      <c r="Q5827" s="8"/>
      <c r="R5827" s="8"/>
      <c r="S5827" s="9"/>
      <c r="T5827" s="8"/>
      <c r="U5827" s="8"/>
      <c r="V5827" s="9"/>
      <c r="W5827" s="8"/>
      <c r="X5827" s="8"/>
      <c r="Y5827" s="9"/>
      <c r="Z5827" s="8"/>
      <c r="AA5827" s="8"/>
      <c r="AB5827" s="9"/>
      <c r="AC5827" s="8"/>
      <c r="AD5827" s="8"/>
      <c r="AE5827" s="9"/>
      <c r="AF5827" s="8"/>
      <c r="AG5827" s="8"/>
      <c r="AH5827" s="9"/>
      <c r="AI5827" s="13"/>
      <c r="AJ5827" s="8"/>
      <c r="AK5827" s="8"/>
      <c r="AL5827" s="8"/>
      <c r="AM5827" s="3"/>
    </row>
    <row r="5828" spans="1:39" s="10" customFormat="1" ht="18.95" customHeight="1" x14ac:dyDescent="0.25">
      <c r="A5828" s="8"/>
      <c r="B5828" s="8"/>
      <c r="C5828" s="8"/>
      <c r="D5828" s="9"/>
      <c r="E5828" s="8"/>
      <c r="F5828" s="8"/>
      <c r="G5828" s="9"/>
      <c r="H5828" s="8"/>
      <c r="I5828" s="8"/>
      <c r="J5828" s="9"/>
      <c r="K5828" s="8"/>
      <c r="L5828" s="8"/>
      <c r="M5828" s="9"/>
      <c r="N5828" s="8"/>
      <c r="O5828" s="8"/>
      <c r="P5828" s="9"/>
      <c r="Q5828" s="8"/>
      <c r="R5828" s="8"/>
      <c r="S5828" s="9"/>
      <c r="T5828" s="8"/>
      <c r="U5828" s="8"/>
      <c r="V5828" s="9"/>
      <c r="W5828" s="8"/>
      <c r="X5828" s="8"/>
      <c r="Y5828" s="9"/>
      <c r="Z5828" s="8"/>
      <c r="AA5828" s="8"/>
      <c r="AB5828" s="9"/>
      <c r="AC5828" s="8"/>
      <c r="AD5828" s="8"/>
      <c r="AE5828" s="9"/>
      <c r="AF5828" s="8"/>
      <c r="AG5828" s="8"/>
      <c r="AH5828" s="9"/>
      <c r="AI5828" s="13"/>
      <c r="AJ5828" s="8"/>
      <c r="AK5828" s="8"/>
      <c r="AL5828" s="8"/>
      <c r="AM5828" s="3"/>
    </row>
    <row r="5829" spans="1:39" s="10" customFormat="1" ht="18.95" customHeight="1" x14ac:dyDescent="0.25">
      <c r="A5829" s="8"/>
      <c r="B5829" s="8"/>
      <c r="C5829" s="8"/>
      <c r="D5829" s="9"/>
      <c r="E5829" s="8"/>
      <c r="F5829" s="8"/>
      <c r="G5829" s="9"/>
      <c r="H5829" s="8"/>
      <c r="I5829" s="8"/>
      <c r="J5829" s="9"/>
      <c r="K5829" s="8"/>
      <c r="L5829" s="8"/>
      <c r="M5829" s="9"/>
      <c r="N5829" s="8"/>
      <c r="O5829" s="8"/>
      <c r="P5829" s="9"/>
      <c r="Q5829" s="8"/>
      <c r="R5829" s="8"/>
      <c r="S5829" s="9"/>
      <c r="T5829" s="8"/>
      <c r="U5829" s="8"/>
      <c r="V5829" s="9"/>
      <c r="W5829" s="8"/>
      <c r="X5829" s="8"/>
      <c r="Y5829" s="9"/>
      <c r="Z5829" s="8"/>
      <c r="AA5829" s="8"/>
      <c r="AB5829" s="9"/>
      <c r="AC5829" s="8"/>
      <c r="AD5829" s="8"/>
      <c r="AE5829" s="9"/>
      <c r="AF5829" s="8"/>
      <c r="AG5829" s="8"/>
      <c r="AH5829" s="9"/>
      <c r="AI5829" s="13"/>
      <c r="AJ5829" s="8"/>
      <c r="AK5829" s="8"/>
      <c r="AL5829" s="8"/>
      <c r="AM5829" s="3"/>
    </row>
    <row r="5830" spans="1:39" s="10" customFormat="1" ht="18.95" customHeight="1" x14ac:dyDescent="0.25">
      <c r="A5830" s="8"/>
      <c r="B5830" s="8"/>
      <c r="C5830" s="8"/>
      <c r="D5830" s="9"/>
      <c r="E5830" s="8"/>
      <c r="F5830" s="8"/>
      <c r="G5830" s="9"/>
      <c r="H5830" s="8"/>
      <c r="I5830" s="8"/>
      <c r="J5830" s="9"/>
      <c r="K5830" s="8"/>
      <c r="L5830" s="8"/>
      <c r="M5830" s="9"/>
      <c r="N5830" s="8"/>
      <c r="O5830" s="8"/>
      <c r="P5830" s="9"/>
      <c r="Q5830" s="8"/>
      <c r="R5830" s="8"/>
      <c r="S5830" s="9"/>
      <c r="T5830" s="8"/>
      <c r="U5830" s="8"/>
      <c r="V5830" s="9"/>
      <c r="W5830" s="8"/>
      <c r="X5830" s="8"/>
      <c r="Y5830" s="9"/>
      <c r="Z5830" s="8"/>
      <c r="AA5830" s="8"/>
      <c r="AB5830" s="9"/>
      <c r="AC5830" s="8"/>
      <c r="AD5830" s="8"/>
      <c r="AE5830" s="9"/>
      <c r="AF5830" s="8"/>
      <c r="AG5830" s="8"/>
      <c r="AH5830" s="9"/>
      <c r="AI5830" s="13"/>
      <c r="AJ5830" s="8"/>
      <c r="AK5830" s="8"/>
      <c r="AL5830" s="8"/>
      <c r="AM5830" s="3"/>
    </row>
    <row r="5831" spans="1:39" s="10" customFormat="1" ht="18.95" customHeight="1" x14ac:dyDescent="0.25">
      <c r="A5831" s="8"/>
      <c r="B5831" s="8"/>
      <c r="C5831" s="8"/>
      <c r="D5831" s="9"/>
      <c r="E5831" s="8"/>
      <c r="F5831" s="8"/>
      <c r="G5831" s="9"/>
      <c r="H5831" s="8"/>
      <c r="I5831" s="8"/>
      <c r="J5831" s="9"/>
      <c r="K5831" s="8"/>
      <c r="L5831" s="8"/>
      <c r="M5831" s="9"/>
      <c r="N5831" s="8"/>
      <c r="O5831" s="8"/>
      <c r="P5831" s="9"/>
      <c r="Q5831" s="8"/>
      <c r="R5831" s="8"/>
      <c r="S5831" s="9"/>
      <c r="T5831" s="8"/>
      <c r="U5831" s="8"/>
      <c r="V5831" s="9"/>
      <c r="W5831" s="8"/>
      <c r="X5831" s="8"/>
      <c r="Y5831" s="9"/>
      <c r="Z5831" s="8"/>
      <c r="AA5831" s="8"/>
      <c r="AB5831" s="9"/>
      <c r="AC5831" s="8"/>
      <c r="AD5831" s="8"/>
      <c r="AE5831" s="9"/>
      <c r="AF5831" s="8"/>
      <c r="AG5831" s="8"/>
      <c r="AH5831" s="9"/>
      <c r="AI5831" s="13"/>
      <c r="AJ5831" s="8"/>
      <c r="AK5831" s="8"/>
      <c r="AL5831" s="8"/>
      <c r="AM5831" s="3"/>
    </row>
    <row r="5832" spans="1:39" s="10" customFormat="1" ht="18.95" customHeight="1" x14ac:dyDescent="0.25">
      <c r="A5832" s="8"/>
      <c r="B5832" s="8"/>
      <c r="C5832" s="8"/>
      <c r="D5832" s="9"/>
      <c r="E5832" s="8"/>
      <c r="F5832" s="8"/>
      <c r="G5832" s="9"/>
      <c r="H5832" s="8"/>
      <c r="I5832" s="8"/>
      <c r="J5832" s="9"/>
      <c r="K5832" s="8"/>
      <c r="L5832" s="8"/>
      <c r="M5832" s="9"/>
      <c r="N5832" s="8"/>
      <c r="O5832" s="8"/>
      <c r="P5832" s="9"/>
      <c r="Q5832" s="8"/>
      <c r="R5832" s="8"/>
      <c r="S5832" s="9"/>
      <c r="T5832" s="8"/>
      <c r="U5832" s="8"/>
      <c r="V5832" s="9"/>
      <c r="W5832" s="8"/>
      <c r="X5832" s="8"/>
      <c r="Y5832" s="9"/>
      <c r="Z5832" s="8"/>
      <c r="AA5832" s="8"/>
      <c r="AB5832" s="9"/>
      <c r="AC5832" s="8"/>
      <c r="AD5832" s="8"/>
      <c r="AE5832" s="9"/>
      <c r="AF5832" s="8"/>
      <c r="AG5832" s="8"/>
      <c r="AH5832" s="9"/>
      <c r="AI5832" s="13"/>
      <c r="AJ5832" s="8"/>
      <c r="AK5832" s="8"/>
      <c r="AL5832" s="8"/>
      <c r="AM5832" s="3"/>
    </row>
    <row r="5833" spans="1:39" s="10" customFormat="1" ht="18.95" customHeight="1" x14ac:dyDescent="0.25">
      <c r="A5833" s="8"/>
      <c r="B5833" s="8"/>
      <c r="C5833" s="8"/>
      <c r="D5833" s="9"/>
      <c r="E5833" s="8"/>
      <c r="F5833" s="8"/>
      <c r="G5833" s="9"/>
      <c r="H5833" s="8"/>
      <c r="I5833" s="8"/>
      <c r="J5833" s="9"/>
      <c r="K5833" s="8"/>
      <c r="L5833" s="8"/>
      <c r="M5833" s="9"/>
      <c r="N5833" s="8"/>
      <c r="O5833" s="8"/>
      <c r="P5833" s="9"/>
      <c r="Q5833" s="8"/>
      <c r="R5833" s="8"/>
      <c r="S5833" s="9"/>
      <c r="T5833" s="8"/>
      <c r="U5833" s="8"/>
      <c r="V5833" s="9"/>
      <c r="W5833" s="8"/>
      <c r="X5833" s="8"/>
      <c r="Y5833" s="9"/>
      <c r="Z5833" s="8"/>
      <c r="AA5833" s="8"/>
      <c r="AB5833" s="9"/>
      <c r="AC5833" s="8"/>
      <c r="AD5833" s="8"/>
      <c r="AE5833" s="9"/>
      <c r="AF5833" s="8"/>
      <c r="AG5833" s="8"/>
      <c r="AH5833" s="9"/>
      <c r="AI5833" s="13"/>
      <c r="AJ5833" s="8"/>
      <c r="AK5833" s="8"/>
      <c r="AL5833" s="8"/>
      <c r="AM5833" s="3"/>
    </row>
    <row r="5834" spans="1:39" s="10" customFormat="1" ht="18.95" customHeight="1" x14ac:dyDescent="0.25">
      <c r="A5834" s="8"/>
      <c r="B5834" s="8"/>
      <c r="C5834" s="8"/>
      <c r="D5834" s="9"/>
      <c r="E5834" s="8"/>
      <c r="F5834" s="8"/>
      <c r="G5834" s="9"/>
      <c r="H5834" s="8"/>
      <c r="I5834" s="8"/>
      <c r="J5834" s="9"/>
      <c r="K5834" s="8"/>
      <c r="L5834" s="8"/>
      <c r="M5834" s="9"/>
      <c r="N5834" s="8"/>
      <c r="O5834" s="8"/>
      <c r="P5834" s="9"/>
      <c r="Q5834" s="8"/>
      <c r="R5834" s="8"/>
      <c r="S5834" s="9"/>
      <c r="T5834" s="8"/>
      <c r="U5834" s="8"/>
      <c r="V5834" s="9"/>
      <c r="W5834" s="8"/>
      <c r="X5834" s="8"/>
      <c r="Y5834" s="9"/>
      <c r="Z5834" s="8"/>
      <c r="AA5834" s="8"/>
      <c r="AB5834" s="9"/>
      <c r="AC5834" s="8"/>
      <c r="AD5834" s="8"/>
      <c r="AE5834" s="9"/>
      <c r="AF5834" s="8"/>
      <c r="AG5834" s="8"/>
      <c r="AH5834" s="9"/>
      <c r="AI5834" s="13"/>
      <c r="AJ5834" s="8"/>
      <c r="AK5834" s="8"/>
      <c r="AL5834" s="8"/>
      <c r="AM5834" s="3"/>
    </row>
    <row r="5835" spans="1:39" s="10" customFormat="1" ht="18.95" customHeight="1" x14ac:dyDescent="0.25">
      <c r="A5835" s="8"/>
      <c r="B5835" s="8"/>
      <c r="C5835" s="8"/>
      <c r="D5835" s="9"/>
      <c r="E5835" s="8"/>
      <c r="F5835" s="8"/>
      <c r="G5835" s="9"/>
      <c r="H5835" s="8"/>
      <c r="I5835" s="8"/>
      <c r="J5835" s="9"/>
      <c r="K5835" s="8"/>
      <c r="L5835" s="8"/>
      <c r="M5835" s="9"/>
      <c r="N5835" s="8"/>
      <c r="O5835" s="8"/>
      <c r="P5835" s="9"/>
      <c r="Q5835" s="8"/>
      <c r="R5835" s="8"/>
      <c r="S5835" s="9"/>
      <c r="T5835" s="8"/>
      <c r="U5835" s="8"/>
      <c r="V5835" s="9"/>
      <c r="W5835" s="8"/>
      <c r="X5835" s="8"/>
      <c r="Y5835" s="9"/>
      <c r="Z5835" s="8"/>
      <c r="AA5835" s="8"/>
      <c r="AB5835" s="9"/>
      <c r="AC5835" s="8"/>
      <c r="AD5835" s="8"/>
      <c r="AE5835" s="9"/>
      <c r="AF5835" s="8"/>
      <c r="AG5835" s="8"/>
      <c r="AH5835" s="9"/>
      <c r="AI5835" s="13"/>
      <c r="AJ5835" s="8"/>
      <c r="AK5835" s="8"/>
      <c r="AL5835" s="8"/>
      <c r="AM5835" s="3"/>
    </row>
    <row r="5836" spans="1:39" s="10" customFormat="1" ht="18.95" customHeight="1" x14ac:dyDescent="0.25">
      <c r="A5836" s="8"/>
      <c r="B5836" s="8"/>
      <c r="C5836" s="8"/>
      <c r="D5836" s="9"/>
      <c r="E5836" s="8"/>
      <c r="F5836" s="8"/>
      <c r="G5836" s="9"/>
      <c r="H5836" s="8"/>
      <c r="I5836" s="8"/>
      <c r="J5836" s="9"/>
      <c r="K5836" s="8"/>
      <c r="L5836" s="8"/>
      <c r="M5836" s="9"/>
      <c r="N5836" s="8"/>
      <c r="O5836" s="8"/>
      <c r="P5836" s="9"/>
      <c r="Q5836" s="8"/>
      <c r="R5836" s="8"/>
      <c r="S5836" s="9"/>
      <c r="T5836" s="8"/>
      <c r="U5836" s="8"/>
      <c r="V5836" s="9"/>
      <c r="W5836" s="8"/>
      <c r="X5836" s="8"/>
      <c r="Y5836" s="9"/>
      <c r="Z5836" s="8"/>
      <c r="AA5836" s="8"/>
      <c r="AB5836" s="9"/>
      <c r="AC5836" s="8"/>
      <c r="AD5836" s="8"/>
      <c r="AE5836" s="9"/>
      <c r="AF5836" s="8"/>
      <c r="AG5836" s="8"/>
      <c r="AH5836" s="9"/>
      <c r="AI5836" s="13"/>
      <c r="AJ5836" s="8"/>
      <c r="AK5836" s="8"/>
      <c r="AL5836" s="8"/>
      <c r="AM5836" s="3"/>
    </row>
    <row r="5837" spans="1:39" s="10" customFormat="1" ht="18.95" customHeight="1" x14ac:dyDescent="0.25">
      <c r="A5837" s="8"/>
      <c r="B5837" s="8"/>
      <c r="C5837" s="8"/>
      <c r="D5837" s="9"/>
      <c r="E5837" s="8"/>
      <c r="F5837" s="8"/>
      <c r="G5837" s="9"/>
      <c r="H5837" s="8"/>
      <c r="I5837" s="8"/>
      <c r="J5837" s="9"/>
      <c r="K5837" s="8"/>
      <c r="L5837" s="8"/>
      <c r="M5837" s="9"/>
      <c r="N5837" s="8"/>
      <c r="O5837" s="8"/>
      <c r="P5837" s="9"/>
      <c r="Q5837" s="8"/>
      <c r="R5837" s="8"/>
      <c r="S5837" s="9"/>
      <c r="T5837" s="8"/>
      <c r="U5837" s="8"/>
      <c r="V5837" s="9"/>
      <c r="W5837" s="8"/>
      <c r="X5837" s="8"/>
      <c r="Y5837" s="9"/>
      <c r="Z5837" s="8"/>
      <c r="AA5837" s="8"/>
      <c r="AB5837" s="9"/>
      <c r="AC5837" s="8"/>
      <c r="AD5837" s="8"/>
      <c r="AE5837" s="9"/>
      <c r="AF5837" s="8"/>
      <c r="AG5837" s="8"/>
      <c r="AH5837" s="9"/>
      <c r="AI5837" s="13"/>
      <c r="AJ5837" s="8"/>
      <c r="AK5837" s="8"/>
      <c r="AL5837" s="8"/>
      <c r="AM5837" s="3"/>
    </row>
    <row r="5838" spans="1:39" s="10" customFormat="1" ht="18.95" customHeight="1" x14ac:dyDescent="0.25">
      <c r="A5838" s="8"/>
      <c r="B5838" s="8"/>
      <c r="C5838" s="8"/>
      <c r="D5838" s="9"/>
      <c r="E5838" s="8"/>
      <c r="F5838" s="8"/>
      <c r="G5838" s="9"/>
      <c r="H5838" s="8"/>
      <c r="I5838" s="8"/>
      <c r="J5838" s="9"/>
      <c r="K5838" s="8"/>
      <c r="L5838" s="8"/>
      <c r="M5838" s="9"/>
      <c r="N5838" s="8"/>
      <c r="O5838" s="8"/>
      <c r="P5838" s="9"/>
      <c r="Q5838" s="8"/>
      <c r="R5838" s="8"/>
      <c r="S5838" s="9"/>
      <c r="T5838" s="8"/>
      <c r="U5838" s="8"/>
      <c r="V5838" s="9"/>
      <c r="W5838" s="8"/>
      <c r="X5838" s="8"/>
      <c r="Y5838" s="9"/>
      <c r="Z5838" s="8"/>
      <c r="AA5838" s="8"/>
      <c r="AB5838" s="9"/>
      <c r="AC5838" s="8"/>
      <c r="AD5838" s="8"/>
      <c r="AE5838" s="9"/>
      <c r="AF5838" s="8"/>
      <c r="AG5838" s="8"/>
      <c r="AH5838" s="9"/>
      <c r="AI5838" s="13"/>
      <c r="AJ5838" s="8"/>
      <c r="AK5838" s="8"/>
      <c r="AL5838" s="8"/>
      <c r="AM5838" s="3"/>
    </row>
    <row r="5839" spans="1:39" s="10" customFormat="1" ht="18.95" customHeight="1" x14ac:dyDescent="0.25">
      <c r="A5839" s="8"/>
      <c r="B5839" s="8"/>
      <c r="C5839" s="8"/>
      <c r="D5839" s="9"/>
      <c r="E5839" s="8"/>
      <c r="F5839" s="8"/>
      <c r="G5839" s="9"/>
      <c r="H5839" s="8"/>
      <c r="I5839" s="8"/>
      <c r="J5839" s="9"/>
      <c r="K5839" s="8"/>
      <c r="L5839" s="8"/>
      <c r="M5839" s="9"/>
      <c r="N5839" s="8"/>
      <c r="O5839" s="8"/>
      <c r="P5839" s="9"/>
      <c r="Q5839" s="8"/>
      <c r="R5839" s="8"/>
      <c r="S5839" s="9"/>
      <c r="T5839" s="8"/>
      <c r="U5839" s="8"/>
      <c r="V5839" s="9"/>
      <c r="W5839" s="8"/>
      <c r="X5839" s="8"/>
      <c r="Y5839" s="9"/>
      <c r="Z5839" s="8"/>
      <c r="AA5839" s="8"/>
      <c r="AB5839" s="9"/>
      <c r="AC5839" s="8"/>
      <c r="AD5839" s="8"/>
      <c r="AE5839" s="9"/>
      <c r="AF5839" s="8"/>
      <c r="AG5839" s="8"/>
      <c r="AH5839" s="9"/>
      <c r="AI5839" s="13"/>
      <c r="AJ5839" s="8"/>
      <c r="AK5839" s="8"/>
      <c r="AL5839" s="8"/>
      <c r="AM5839" s="3"/>
    </row>
    <row r="5840" spans="1:39" s="10" customFormat="1" ht="18.95" customHeight="1" x14ac:dyDescent="0.25">
      <c r="A5840" s="8"/>
      <c r="B5840" s="8"/>
      <c r="C5840" s="8"/>
      <c r="D5840" s="9"/>
      <c r="E5840" s="8"/>
      <c r="F5840" s="8"/>
      <c r="G5840" s="9"/>
      <c r="H5840" s="8"/>
      <c r="I5840" s="8"/>
      <c r="J5840" s="9"/>
      <c r="K5840" s="8"/>
      <c r="L5840" s="8"/>
      <c r="M5840" s="9"/>
      <c r="N5840" s="8"/>
      <c r="O5840" s="8"/>
      <c r="P5840" s="9"/>
      <c r="Q5840" s="8"/>
      <c r="R5840" s="8"/>
      <c r="S5840" s="9"/>
      <c r="T5840" s="8"/>
      <c r="U5840" s="8"/>
      <c r="V5840" s="9"/>
      <c r="W5840" s="8"/>
      <c r="X5840" s="8"/>
      <c r="Y5840" s="9"/>
      <c r="Z5840" s="8"/>
      <c r="AA5840" s="8"/>
      <c r="AB5840" s="9"/>
      <c r="AC5840" s="8"/>
      <c r="AD5840" s="8"/>
      <c r="AE5840" s="9"/>
      <c r="AF5840" s="8"/>
      <c r="AG5840" s="8"/>
      <c r="AH5840" s="9"/>
      <c r="AI5840" s="13"/>
      <c r="AJ5840" s="8"/>
      <c r="AK5840" s="8"/>
      <c r="AL5840" s="8"/>
      <c r="AM5840" s="3"/>
    </row>
    <row r="5841" spans="1:39" s="10" customFormat="1" ht="18.95" customHeight="1" x14ac:dyDescent="0.25">
      <c r="A5841" s="8"/>
      <c r="B5841" s="8"/>
      <c r="C5841" s="8"/>
      <c r="D5841" s="9"/>
      <c r="E5841" s="8"/>
      <c r="F5841" s="8"/>
      <c r="G5841" s="9"/>
      <c r="H5841" s="8"/>
      <c r="I5841" s="8"/>
      <c r="J5841" s="9"/>
      <c r="K5841" s="8"/>
      <c r="L5841" s="8"/>
      <c r="M5841" s="9"/>
      <c r="N5841" s="8"/>
      <c r="O5841" s="8"/>
      <c r="P5841" s="9"/>
      <c r="Q5841" s="8"/>
      <c r="R5841" s="8"/>
      <c r="S5841" s="9"/>
      <c r="T5841" s="8"/>
      <c r="U5841" s="8"/>
      <c r="V5841" s="9"/>
      <c r="W5841" s="8"/>
      <c r="X5841" s="8"/>
      <c r="Y5841" s="9"/>
      <c r="Z5841" s="8"/>
      <c r="AA5841" s="8"/>
      <c r="AB5841" s="9"/>
      <c r="AC5841" s="8"/>
      <c r="AD5841" s="8"/>
      <c r="AE5841" s="9"/>
      <c r="AF5841" s="8"/>
      <c r="AG5841" s="8"/>
      <c r="AH5841" s="9"/>
      <c r="AI5841" s="13"/>
      <c r="AJ5841" s="8"/>
      <c r="AK5841" s="8"/>
      <c r="AL5841" s="8"/>
      <c r="AM5841" s="3"/>
    </row>
    <row r="5842" spans="1:39" s="10" customFormat="1" ht="18.95" customHeight="1" x14ac:dyDescent="0.25">
      <c r="A5842" s="8"/>
      <c r="B5842" s="8"/>
      <c r="C5842" s="8"/>
      <c r="D5842" s="9"/>
      <c r="E5842" s="8"/>
      <c r="F5842" s="8"/>
      <c r="G5842" s="9"/>
      <c r="H5842" s="8"/>
      <c r="I5842" s="8"/>
      <c r="J5842" s="9"/>
      <c r="K5842" s="8"/>
      <c r="L5842" s="8"/>
      <c r="M5842" s="9"/>
      <c r="N5842" s="8"/>
      <c r="O5842" s="8"/>
      <c r="P5842" s="9"/>
      <c r="Q5842" s="8"/>
      <c r="R5842" s="8"/>
      <c r="S5842" s="9"/>
      <c r="T5842" s="8"/>
      <c r="U5842" s="8"/>
      <c r="V5842" s="9"/>
      <c r="W5842" s="8"/>
      <c r="X5842" s="8"/>
      <c r="Y5842" s="9"/>
      <c r="Z5842" s="8"/>
      <c r="AA5842" s="8"/>
      <c r="AB5842" s="9"/>
      <c r="AC5842" s="8"/>
      <c r="AD5842" s="8"/>
      <c r="AE5842" s="9"/>
      <c r="AF5842" s="8"/>
      <c r="AG5842" s="8"/>
      <c r="AH5842" s="9"/>
      <c r="AI5842" s="13"/>
      <c r="AJ5842" s="8"/>
      <c r="AK5842" s="8"/>
      <c r="AL5842" s="8"/>
      <c r="AM5842" s="3"/>
    </row>
    <row r="5843" spans="1:39" s="10" customFormat="1" ht="18.95" customHeight="1" x14ac:dyDescent="0.25">
      <c r="A5843" s="8"/>
      <c r="B5843" s="8"/>
      <c r="C5843" s="8"/>
      <c r="D5843" s="9"/>
      <c r="E5843" s="8"/>
      <c r="F5843" s="8"/>
      <c r="G5843" s="9"/>
      <c r="H5843" s="8"/>
      <c r="I5843" s="8"/>
      <c r="J5843" s="9"/>
      <c r="K5843" s="8"/>
      <c r="L5843" s="8"/>
      <c r="M5843" s="9"/>
      <c r="N5843" s="8"/>
      <c r="O5843" s="8"/>
      <c r="P5843" s="9"/>
      <c r="Q5843" s="8"/>
      <c r="R5843" s="8"/>
      <c r="S5843" s="9"/>
      <c r="T5843" s="8"/>
      <c r="U5843" s="8"/>
      <c r="V5843" s="9"/>
      <c r="W5843" s="8"/>
      <c r="X5843" s="8"/>
      <c r="Y5843" s="9"/>
      <c r="Z5843" s="8"/>
      <c r="AA5843" s="8"/>
      <c r="AB5843" s="9"/>
      <c r="AC5843" s="8"/>
      <c r="AD5843" s="8"/>
      <c r="AE5843" s="9"/>
      <c r="AF5843" s="8"/>
      <c r="AG5843" s="8"/>
      <c r="AH5843" s="9"/>
      <c r="AI5843" s="13"/>
      <c r="AJ5843" s="8"/>
      <c r="AK5843" s="8"/>
      <c r="AL5843" s="8"/>
      <c r="AM5843" s="3"/>
    </row>
    <row r="5844" spans="1:39" s="10" customFormat="1" ht="18.95" customHeight="1" x14ac:dyDescent="0.25">
      <c r="A5844" s="8"/>
      <c r="B5844" s="8"/>
      <c r="C5844" s="8"/>
      <c r="D5844" s="9"/>
      <c r="E5844" s="8"/>
      <c r="F5844" s="8"/>
      <c r="G5844" s="9"/>
      <c r="H5844" s="8"/>
      <c r="I5844" s="8"/>
      <c r="J5844" s="9"/>
      <c r="K5844" s="8"/>
      <c r="L5844" s="8"/>
      <c r="M5844" s="9"/>
      <c r="N5844" s="8"/>
      <c r="O5844" s="8"/>
      <c r="P5844" s="9"/>
      <c r="Q5844" s="8"/>
      <c r="R5844" s="8"/>
      <c r="S5844" s="9"/>
      <c r="T5844" s="8"/>
      <c r="U5844" s="8"/>
      <c r="V5844" s="9"/>
      <c r="W5844" s="8"/>
      <c r="X5844" s="8"/>
      <c r="Y5844" s="9"/>
      <c r="Z5844" s="8"/>
      <c r="AA5844" s="8"/>
      <c r="AB5844" s="9"/>
      <c r="AC5844" s="8"/>
      <c r="AD5844" s="8"/>
      <c r="AE5844" s="9"/>
      <c r="AF5844" s="8"/>
      <c r="AG5844" s="8"/>
      <c r="AH5844" s="9"/>
      <c r="AI5844" s="13"/>
      <c r="AJ5844" s="8"/>
      <c r="AK5844" s="8"/>
      <c r="AL5844" s="8"/>
      <c r="AM5844" s="3"/>
    </row>
    <row r="5845" spans="1:39" s="10" customFormat="1" ht="18.95" customHeight="1" x14ac:dyDescent="0.25">
      <c r="A5845" s="8"/>
      <c r="B5845" s="8"/>
      <c r="C5845" s="8"/>
      <c r="D5845" s="9"/>
      <c r="E5845" s="8"/>
      <c r="F5845" s="8"/>
      <c r="G5845" s="9"/>
      <c r="H5845" s="8"/>
      <c r="I5845" s="8"/>
      <c r="J5845" s="9"/>
      <c r="K5845" s="8"/>
      <c r="L5845" s="8"/>
      <c r="M5845" s="9"/>
      <c r="N5845" s="8"/>
      <c r="O5845" s="8"/>
      <c r="P5845" s="9"/>
      <c r="Q5845" s="8"/>
      <c r="R5845" s="8"/>
      <c r="S5845" s="9"/>
      <c r="T5845" s="8"/>
      <c r="U5845" s="8"/>
      <c r="V5845" s="9"/>
      <c r="W5845" s="8"/>
      <c r="X5845" s="8"/>
      <c r="Y5845" s="9"/>
      <c r="Z5845" s="8"/>
      <c r="AA5845" s="8"/>
      <c r="AB5845" s="9"/>
      <c r="AC5845" s="8"/>
      <c r="AD5845" s="8"/>
      <c r="AE5845" s="9"/>
      <c r="AF5845" s="8"/>
      <c r="AG5845" s="8"/>
      <c r="AH5845" s="9"/>
      <c r="AI5845" s="13"/>
      <c r="AJ5845" s="8"/>
      <c r="AK5845" s="8"/>
      <c r="AL5845" s="8"/>
      <c r="AM5845" s="3"/>
    </row>
    <row r="5846" spans="1:39" s="10" customFormat="1" ht="18.95" customHeight="1" x14ac:dyDescent="0.25">
      <c r="A5846" s="8"/>
      <c r="B5846" s="8"/>
      <c r="C5846" s="8"/>
      <c r="D5846" s="9"/>
      <c r="E5846" s="8"/>
      <c r="F5846" s="8"/>
      <c r="G5846" s="9"/>
      <c r="H5846" s="8"/>
      <c r="I5846" s="8"/>
      <c r="J5846" s="9"/>
      <c r="K5846" s="8"/>
      <c r="L5846" s="8"/>
      <c r="M5846" s="9"/>
      <c r="N5846" s="8"/>
      <c r="O5846" s="8"/>
      <c r="P5846" s="9"/>
      <c r="Q5846" s="8"/>
      <c r="R5846" s="8"/>
      <c r="S5846" s="9"/>
      <c r="T5846" s="8"/>
      <c r="U5846" s="8"/>
      <c r="V5846" s="9"/>
      <c r="W5846" s="8"/>
      <c r="X5846" s="8"/>
      <c r="Y5846" s="9"/>
      <c r="Z5846" s="8"/>
      <c r="AA5846" s="8"/>
      <c r="AB5846" s="9"/>
      <c r="AC5846" s="8"/>
      <c r="AD5846" s="8"/>
      <c r="AE5846" s="9"/>
      <c r="AF5846" s="8"/>
      <c r="AG5846" s="8"/>
      <c r="AH5846" s="9"/>
      <c r="AI5846" s="13"/>
      <c r="AJ5846" s="8"/>
      <c r="AK5846" s="8"/>
      <c r="AL5846" s="8"/>
      <c r="AM5846" s="3"/>
    </row>
    <row r="5847" spans="1:39" s="10" customFormat="1" ht="18.95" customHeight="1" x14ac:dyDescent="0.25">
      <c r="A5847" s="8"/>
      <c r="B5847" s="8"/>
      <c r="C5847" s="8"/>
      <c r="D5847" s="9"/>
      <c r="E5847" s="8"/>
      <c r="F5847" s="8"/>
      <c r="G5847" s="9"/>
      <c r="H5847" s="8"/>
      <c r="I5847" s="8"/>
      <c r="J5847" s="9"/>
      <c r="K5847" s="8"/>
      <c r="L5847" s="8"/>
      <c r="M5847" s="9"/>
      <c r="N5847" s="8"/>
      <c r="O5847" s="8"/>
      <c r="P5847" s="9"/>
      <c r="Q5847" s="8"/>
      <c r="R5847" s="8"/>
      <c r="S5847" s="9"/>
      <c r="T5847" s="8"/>
      <c r="U5847" s="8"/>
      <c r="V5847" s="9"/>
      <c r="W5847" s="8"/>
      <c r="X5847" s="8"/>
      <c r="Y5847" s="9"/>
      <c r="Z5847" s="8"/>
      <c r="AA5847" s="8"/>
      <c r="AB5847" s="9"/>
      <c r="AC5847" s="8"/>
      <c r="AD5847" s="8"/>
      <c r="AE5847" s="9"/>
      <c r="AF5847" s="8"/>
      <c r="AG5847" s="8"/>
      <c r="AH5847" s="9"/>
      <c r="AI5847" s="13"/>
      <c r="AJ5847" s="8"/>
      <c r="AK5847" s="8"/>
      <c r="AL5847" s="8"/>
      <c r="AM5847" s="3"/>
    </row>
    <row r="5848" spans="1:39" s="10" customFormat="1" ht="18.95" customHeight="1" x14ac:dyDescent="0.25">
      <c r="A5848" s="8"/>
      <c r="B5848" s="8"/>
      <c r="C5848" s="8"/>
      <c r="D5848" s="9"/>
      <c r="E5848" s="8"/>
      <c r="F5848" s="8"/>
      <c r="G5848" s="9"/>
      <c r="H5848" s="8"/>
      <c r="I5848" s="8"/>
      <c r="J5848" s="9"/>
      <c r="K5848" s="8"/>
      <c r="L5848" s="8"/>
      <c r="M5848" s="9"/>
      <c r="N5848" s="8"/>
      <c r="O5848" s="8"/>
      <c r="P5848" s="9"/>
      <c r="Q5848" s="8"/>
      <c r="R5848" s="8"/>
      <c r="S5848" s="9"/>
      <c r="T5848" s="8"/>
      <c r="U5848" s="8"/>
      <c r="V5848" s="9"/>
      <c r="W5848" s="8"/>
      <c r="X5848" s="8"/>
      <c r="Y5848" s="9"/>
      <c r="Z5848" s="8"/>
      <c r="AA5848" s="8"/>
      <c r="AB5848" s="9"/>
      <c r="AC5848" s="8"/>
      <c r="AD5848" s="8"/>
      <c r="AE5848" s="9"/>
      <c r="AF5848" s="8"/>
      <c r="AG5848" s="8"/>
      <c r="AH5848" s="9"/>
      <c r="AI5848" s="13"/>
      <c r="AJ5848" s="8"/>
      <c r="AK5848" s="8"/>
      <c r="AL5848" s="8"/>
      <c r="AM5848" s="3"/>
    </row>
    <row r="5849" spans="1:39" s="10" customFormat="1" ht="18.95" customHeight="1" x14ac:dyDescent="0.25">
      <c r="A5849" s="8"/>
      <c r="B5849" s="8"/>
      <c r="C5849" s="8"/>
      <c r="D5849" s="9"/>
      <c r="E5849" s="8"/>
      <c r="F5849" s="8"/>
      <c r="G5849" s="9"/>
      <c r="H5849" s="8"/>
      <c r="I5849" s="8"/>
      <c r="J5849" s="9"/>
      <c r="K5849" s="8"/>
      <c r="L5849" s="8"/>
      <c r="M5849" s="9"/>
      <c r="N5849" s="8"/>
      <c r="O5849" s="8"/>
      <c r="P5849" s="9"/>
      <c r="Q5849" s="8"/>
      <c r="R5849" s="8"/>
      <c r="S5849" s="9"/>
      <c r="T5849" s="8"/>
      <c r="U5849" s="8"/>
      <c r="V5849" s="9"/>
      <c r="W5849" s="8"/>
      <c r="X5849" s="8"/>
      <c r="Y5849" s="9"/>
      <c r="Z5849" s="8"/>
      <c r="AA5849" s="8"/>
      <c r="AB5849" s="9"/>
      <c r="AC5849" s="8"/>
      <c r="AD5849" s="8"/>
      <c r="AE5849" s="9"/>
      <c r="AF5849" s="8"/>
      <c r="AG5849" s="8"/>
      <c r="AH5849" s="9"/>
      <c r="AI5849" s="13"/>
      <c r="AJ5849" s="8"/>
      <c r="AK5849" s="8"/>
      <c r="AL5849" s="8"/>
      <c r="AM5849" s="3"/>
    </row>
    <row r="5850" spans="1:39" s="10" customFormat="1" ht="18.95" customHeight="1" x14ac:dyDescent="0.25">
      <c r="A5850" s="8"/>
      <c r="B5850" s="8"/>
      <c r="C5850" s="8"/>
      <c r="D5850" s="9"/>
      <c r="E5850" s="8"/>
      <c r="F5850" s="8"/>
      <c r="G5850" s="9"/>
      <c r="H5850" s="8"/>
      <c r="I5850" s="8"/>
      <c r="J5850" s="9"/>
      <c r="K5850" s="8"/>
      <c r="L5850" s="8"/>
      <c r="M5850" s="9"/>
      <c r="N5850" s="8"/>
      <c r="O5850" s="8"/>
      <c r="P5850" s="9"/>
      <c r="Q5850" s="8"/>
      <c r="R5850" s="8"/>
      <c r="S5850" s="9"/>
      <c r="T5850" s="8"/>
      <c r="U5850" s="8"/>
      <c r="V5850" s="9"/>
      <c r="W5850" s="8"/>
      <c r="X5850" s="8"/>
      <c r="Y5850" s="9"/>
      <c r="Z5850" s="8"/>
      <c r="AA5850" s="8"/>
      <c r="AB5850" s="9"/>
      <c r="AC5850" s="8"/>
      <c r="AD5850" s="8"/>
      <c r="AE5850" s="9"/>
      <c r="AF5850" s="8"/>
      <c r="AG5850" s="8"/>
      <c r="AH5850" s="9"/>
      <c r="AI5850" s="13"/>
      <c r="AJ5850" s="8"/>
      <c r="AK5850" s="8"/>
      <c r="AL5850" s="8"/>
      <c r="AM5850" s="3"/>
    </row>
    <row r="5851" spans="1:39" s="10" customFormat="1" ht="18.95" customHeight="1" x14ac:dyDescent="0.25">
      <c r="A5851" s="8"/>
      <c r="B5851" s="8"/>
      <c r="C5851" s="8"/>
      <c r="D5851" s="9"/>
      <c r="E5851" s="8"/>
      <c r="F5851" s="8"/>
      <c r="G5851" s="9"/>
      <c r="H5851" s="8"/>
      <c r="I5851" s="8"/>
      <c r="J5851" s="9"/>
      <c r="K5851" s="8"/>
      <c r="L5851" s="8"/>
      <c r="M5851" s="9"/>
      <c r="N5851" s="8"/>
      <c r="O5851" s="8"/>
      <c r="P5851" s="9"/>
      <c r="Q5851" s="8"/>
      <c r="R5851" s="8"/>
      <c r="S5851" s="9"/>
      <c r="T5851" s="8"/>
      <c r="U5851" s="8"/>
      <c r="V5851" s="9"/>
      <c r="W5851" s="8"/>
      <c r="X5851" s="8"/>
      <c r="Y5851" s="9"/>
      <c r="Z5851" s="8"/>
      <c r="AA5851" s="8"/>
      <c r="AB5851" s="9"/>
      <c r="AC5851" s="8"/>
      <c r="AD5851" s="8"/>
      <c r="AE5851" s="9"/>
      <c r="AF5851" s="8"/>
      <c r="AG5851" s="8"/>
      <c r="AH5851" s="9"/>
      <c r="AI5851" s="13"/>
      <c r="AJ5851" s="8"/>
      <c r="AK5851" s="8"/>
      <c r="AL5851" s="8"/>
      <c r="AM5851" s="3"/>
    </row>
    <row r="5852" spans="1:39" s="10" customFormat="1" ht="18.95" customHeight="1" x14ac:dyDescent="0.25">
      <c r="A5852" s="8"/>
      <c r="B5852" s="8"/>
      <c r="C5852" s="8"/>
      <c r="D5852" s="9"/>
      <c r="E5852" s="8"/>
      <c r="F5852" s="8"/>
      <c r="G5852" s="9"/>
      <c r="H5852" s="8"/>
      <c r="I5852" s="8"/>
      <c r="J5852" s="9"/>
      <c r="K5852" s="8"/>
      <c r="L5852" s="8"/>
      <c r="M5852" s="9"/>
      <c r="N5852" s="8"/>
      <c r="O5852" s="8"/>
      <c r="P5852" s="9"/>
      <c r="Q5852" s="8"/>
      <c r="R5852" s="8"/>
      <c r="S5852" s="9"/>
      <c r="T5852" s="8"/>
      <c r="U5852" s="8"/>
      <c r="V5852" s="9"/>
      <c r="W5852" s="8"/>
      <c r="X5852" s="8"/>
      <c r="Y5852" s="9"/>
      <c r="Z5852" s="8"/>
      <c r="AA5852" s="8"/>
      <c r="AB5852" s="9"/>
      <c r="AC5852" s="8"/>
      <c r="AD5852" s="8"/>
      <c r="AE5852" s="9"/>
      <c r="AF5852" s="8"/>
      <c r="AG5852" s="8"/>
      <c r="AH5852" s="9"/>
      <c r="AI5852" s="13"/>
      <c r="AJ5852" s="8"/>
      <c r="AK5852" s="8"/>
      <c r="AL5852" s="8"/>
      <c r="AM5852" s="3"/>
    </row>
    <row r="5853" spans="1:39" s="10" customFormat="1" ht="18.95" customHeight="1" x14ac:dyDescent="0.25">
      <c r="A5853" s="8"/>
      <c r="B5853" s="8"/>
      <c r="C5853" s="8"/>
      <c r="D5853" s="9"/>
      <c r="E5853" s="8"/>
      <c r="F5853" s="8"/>
      <c r="G5853" s="9"/>
      <c r="H5853" s="8"/>
      <c r="I5853" s="8"/>
      <c r="J5853" s="9"/>
      <c r="K5853" s="8"/>
      <c r="L5853" s="8"/>
      <c r="M5853" s="9"/>
      <c r="N5853" s="8"/>
      <c r="O5853" s="8"/>
      <c r="P5853" s="9"/>
      <c r="Q5853" s="8"/>
      <c r="R5853" s="8"/>
      <c r="S5853" s="9"/>
      <c r="T5853" s="8"/>
      <c r="U5853" s="8"/>
      <c r="V5853" s="9"/>
      <c r="W5853" s="8"/>
      <c r="X5853" s="8"/>
      <c r="Y5853" s="9"/>
      <c r="Z5853" s="8"/>
      <c r="AA5853" s="8"/>
      <c r="AB5853" s="9"/>
      <c r="AC5853" s="8"/>
      <c r="AD5853" s="8"/>
      <c r="AE5853" s="9"/>
      <c r="AF5853" s="8"/>
      <c r="AG5853" s="8"/>
      <c r="AH5853" s="9"/>
      <c r="AI5853" s="13"/>
      <c r="AJ5853" s="8"/>
      <c r="AK5853" s="8"/>
      <c r="AL5853" s="8"/>
      <c r="AM5853" s="3"/>
    </row>
    <row r="5854" spans="1:39" s="10" customFormat="1" ht="18.95" customHeight="1" x14ac:dyDescent="0.25">
      <c r="A5854" s="8"/>
      <c r="B5854" s="8"/>
      <c r="C5854" s="8"/>
      <c r="D5854" s="9"/>
      <c r="E5854" s="8"/>
      <c r="F5854" s="8"/>
      <c r="G5854" s="9"/>
      <c r="H5854" s="8"/>
      <c r="I5854" s="8"/>
      <c r="J5854" s="9"/>
      <c r="K5854" s="8"/>
      <c r="L5854" s="8"/>
      <c r="M5854" s="9"/>
      <c r="N5854" s="8"/>
      <c r="O5854" s="8"/>
      <c r="P5854" s="9"/>
      <c r="Q5854" s="8"/>
      <c r="R5854" s="8"/>
      <c r="S5854" s="9"/>
      <c r="T5854" s="8"/>
      <c r="U5854" s="8"/>
      <c r="V5854" s="9"/>
      <c r="W5854" s="8"/>
      <c r="X5854" s="8"/>
      <c r="Y5854" s="9"/>
      <c r="Z5854" s="8"/>
      <c r="AA5854" s="8"/>
      <c r="AB5854" s="9"/>
      <c r="AC5854" s="8"/>
      <c r="AD5854" s="8"/>
      <c r="AE5854" s="9"/>
      <c r="AF5854" s="8"/>
      <c r="AG5854" s="8"/>
      <c r="AH5854" s="9"/>
      <c r="AI5854" s="13"/>
      <c r="AJ5854" s="8"/>
      <c r="AK5854" s="8"/>
      <c r="AL5854" s="8"/>
      <c r="AM5854" s="3"/>
    </row>
    <row r="5855" spans="1:39" s="10" customFormat="1" ht="18.95" customHeight="1" x14ac:dyDescent="0.25">
      <c r="A5855" s="8"/>
      <c r="B5855" s="8"/>
      <c r="C5855" s="8"/>
      <c r="D5855" s="9"/>
      <c r="E5855" s="8"/>
      <c r="F5855" s="8"/>
      <c r="G5855" s="9"/>
      <c r="H5855" s="8"/>
      <c r="I5855" s="8"/>
      <c r="J5855" s="9"/>
      <c r="K5855" s="8"/>
      <c r="L5855" s="8"/>
      <c r="M5855" s="9"/>
      <c r="N5855" s="8"/>
      <c r="O5855" s="8"/>
      <c r="P5855" s="9"/>
      <c r="Q5855" s="8"/>
      <c r="R5855" s="8"/>
      <c r="S5855" s="9"/>
      <c r="T5855" s="8"/>
      <c r="U5855" s="8"/>
      <c r="V5855" s="9"/>
      <c r="W5855" s="8"/>
      <c r="X5855" s="8"/>
      <c r="Y5855" s="9"/>
      <c r="Z5855" s="8"/>
      <c r="AA5855" s="8"/>
      <c r="AB5855" s="9"/>
      <c r="AC5855" s="8"/>
      <c r="AD5855" s="8"/>
      <c r="AE5855" s="9"/>
      <c r="AF5855" s="8"/>
      <c r="AG5855" s="8"/>
      <c r="AH5855" s="9"/>
      <c r="AI5855" s="13"/>
      <c r="AJ5855" s="8"/>
      <c r="AK5855" s="8"/>
      <c r="AL5855" s="8"/>
      <c r="AM5855" s="3"/>
    </row>
    <row r="5856" spans="1:39" s="10" customFormat="1" ht="18.95" customHeight="1" x14ac:dyDescent="0.25">
      <c r="A5856" s="8"/>
      <c r="B5856" s="8"/>
      <c r="C5856" s="8"/>
      <c r="D5856" s="9"/>
      <c r="E5856" s="8"/>
      <c r="F5856" s="8"/>
      <c r="G5856" s="9"/>
      <c r="H5856" s="8"/>
      <c r="I5856" s="8"/>
      <c r="J5856" s="9"/>
      <c r="K5856" s="8"/>
      <c r="L5856" s="8"/>
      <c r="M5856" s="9"/>
      <c r="N5856" s="8"/>
      <c r="O5856" s="8"/>
      <c r="P5856" s="9"/>
      <c r="Q5856" s="8"/>
      <c r="R5856" s="8"/>
      <c r="S5856" s="9"/>
      <c r="T5856" s="8"/>
      <c r="U5856" s="8"/>
      <c r="V5856" s="9"/>
      <c r="W5856" s="8"/>
      <c r="X5856" s="8"/>
      <c r="Y5856" s="9"/>
      <c r="Z5856" s="8"/>
      <c r="AA5856" s="8"/>
      <c r="AB5856" s="9"/>
      <c r="AC5856" s="8"/>
      <c r="AD5856" s="8"/>
      <c r="AE5856" s="9"/>
      <c r="AF5856" s="8"/>
      <c r="AG5856" s="8"/>
      <c r="AH5856" s="9"/>
      <c r="AI5856" s="13"/>
      <c r="AJ5856" s="8"/>
      <c r="AK5856" s="8"/>
      <c r="AL5856" s="8"/>
      <c r="AM5856" s="3"/>
    </row>
    <row r="5857" spans="1:39" s="10" customFormat="1" ht="18.95" customHeight="1" x14ac:dyDescent="0.25">
      <c r="A5857" s="8"/>
      <c r="B5857" s="8"/>
      <c r="C5857" s="8"/>
      <c r="D5857" s="9"/>
      <c r="E5857" s="8"/>
      <c r="F5857" s="8"/>
      <c r="G5857" s="9"/>
      <c r="H5857" s="8"/>
      <c r="I5857" s="8"/>
      <c r="J5857" s="9"/>
      <c r="K5857" s="8"/>
      <c r="L5857" s="8"/>
      <c r="M5857" s="9"/>
      <c r="N5857" s="8"/>
      <c r="O5857" s="8"/>
      <c r="P5857" s="9"/>
      <c r="Q5857" s="8"/>
      <c r="R5857" s="8"/>
      <c r="S5857" s="9"/>
      <c r="T5857" s="8"/>
      <c r="U5857" s="8"/>
      <c r="V5857" s="9"/>
      <c r="W5857" s="8"/>
      <c r="X5857" s="8"/>
      <c r="Y5857" s="9"/>
      <c r="Z5857" s="8"/>
      <c r="AA5857" s="8"/>
      <c r="AB5857" s="9"/>
      <c r="AC5857" s="8"/>
      <c r="AD5857" s="8"/>
      <c r="AE5857" s="9"/>
      <c r="AF5857" s="8"/>
      <c r="AG5857" s="8"/>
      <c r="AH5857" s="9"/>
      <c r="AI5857" s="13"/>
      <c r="AJ5857" s="8"/>
      <c r="AK5857" s="8"/>
      <c r="AL5857" s="8"/>
      <c r="AM5857" s="3"/>
    </row>
    <row r="5858" spans="1:39" s="10" customFormat="1" ht="18.95" customHeight="1" x14ac:dyDescent="0.25">
      <c r="A5858" s="8"/>
      <c r="B5858" s="8"/>
      <c r="C5858" s="8"/>
      <c r="D5858" s="9"/>
      <c r="E5858" s="8"/>
      <c r="F5858" s="8"/>
      <c r="G5858" s="9"/>
      <c r="H5858" s="8"/>
      <c r="I5858" s="8"/>
      <c r="J5858" s="9"/>
      <c r="K5858" s="8"/>
      <c r="L5858" s="8"/>
      <c r="M5858" s="9"/>
      <c r="N5858" s="8"/>
      <c r="O5858" s="8"/>
      <c r="P5858" s="9"/>
      <c r="Q5858" s="8"/>
      <c r="R5858" s="8"/>
      <c r="S5858" s="9"/>
      <c r="T5858" s="8"/>
      <c r="U5858" s="8"/>
      <c r="V5858" s="9"/>
      <c r="W5858" s="8"/>
      <c r="X5858" s="8"/>
      <c r="Y5858" s="9"/>
      <c r="Z5858" s="8"/>
      <c r="AA5858" s="8"/>
      <c r="AB5858" s="9"/>
      <c r="AC5858" s="8"/>
      <c r="AD5858" s="8"/>
      <c r="AE5858" s="9"/>
      <c r="AF5858" s="8"/>
      <c r="AG5858" s="8"/>
      <c r="AH5858" s="9"/>
      <c r="AI5858" s="13"/>
      <c r="AJ5858" s="8"/>
      <c r="AK5858" s="8"/>
      <c r="AL5858" s="8"/>
      <c r="AM5858" s="3"/>
    </row>
    <row r="5859" spans="1:39" s="10" customFormat="1" ht="18.95" customHeight="1" x14ac:dyDescent="0.25">
      <c r="A5859" s="8"/>
      <c r="B5859" s="8"/>
      <c r="C5859" s="8"/>
      <c r="D5859" s="9"/>
      <c r="E5859" s="8"/>
      <c r="F5859" s="8"/>
      <c r="G5859" s="9"/>
      <c r="H5859" s="8"/>
      <c r="I5859" s="8"/>
      <c r="J5859" s="9"/>
      <c r="K5859" s="8"/>
      <c r="L5859" s="8"/>
      <c r="M5859" s="9"/>
      <c r="N5859" s="8"/>
      <c r="O5859" s="8"/>
      <c r="P5859" s="9"/>
      <c r="Q5859" s="8"/>
      <c r="R5859" s="8"/>
      <c r="S5859" s="9"/>
      <c r="T5859" s="8"/>
      <c r="U5859" s="8"/>
      <c r="V5859" s="9"/>
      <c r="W5859" s="8"/>
      <c r="X5859" s="8"/>
      <c r="Y5859" s="9"/>
      <c r="Z5859" s="8"/>
      <c r="AA5859" s="8"/>
      <c r="AB5859" s="9"/>
      <c r="AC5859" s="8"/>
      <c r="AD5859" s="8"/>
      <c r="AE5859" s="9"/>
      <c r="AF5859" s="8"/>
      <c r="AG5859" s="8"/>
      <c r="AH5859" s="9"/>
      <c r="AI5859" s="13"/>
      <c r="AJ5859" s="8"/>
      <c r="AK5859" s="8"/>
      <c r="AL5859" s="8"/>
      <c r="AM5859" s="3"/>
    </row>
    <row r="5860" spans="1:39" s="10" customFormat="1" ht="18.95" customHeight="1" x14ac:dyDescent="0.25">
      <c r="A5860" s="8"/>
      <c r="B5860" s="8"/>
      <c r="C5860" s="8"/>
      <c r="D5860" s="9"/>
      <c r="E5860" s="8"/>
      <c r="F5860" s="8"/>
      <c r="G5860" s="9"/>
      <c r="H5860" s="8"/>
      <c r="I5860" s="8"/>
      <c r="J5860" s="9"/>
      <c r="K5860" s="8"/>
      <c r="L5860" s="8"/>
      <c r="M5860" s="9"/>
      <c r="N5860" s="8"/>
      <c r="O5860" s="8"/>
      <c r="P5860" s="9"/>
      <c r="Q5860" s="8"/>
      <c r="R5860" s="8"/>
      <c r="S5860" s="9"/>
      <c r="T5860" s="8"/>
      <c r="U5860" s="8"/>
      <c r="V5860" s="9"/>
      <c r="W5860" s="8"/>
      <c r="X5860" s="8"/>
      <c r="Y5860" s="9"/>
      <c r="Z5860" s="8"/>
      <c r="AA5860" s="8"/>
      <c r="AB5860" s="9"/>
      <c r="AC5860" s="8"/>
      <c r="AD5860" s="8"/>
      <c r="AE5860" s="9"/>
      <c r="AF5860" s="8"/>
      <c r="AG5860" s="8"/>
      <c r="AH5860" s="9"/>
      <c r="AI5860" s="13"/>
      <c r="AJ5860" s="8"/>
      <c r="AK5860" s="8"/>
      <c r="AL5860" s="8"/>
      <c r="AM5860" s="3"/>
    </row>
    <row r="5861" spans="1:39" s="10" customFormat="1" ht="18.95" customHeight="1" x14ac:dyDescent="0.25">
      <c r="A5861" s="8"/>
      <c r="B5861" s="8"/>
      <c r="C5861" s="8"/>
      <c r="D5861" s="9"/>
      <c r="E5861" s="8"/>
      <c r="F5861" s="8"/>
      <c r="G5861" s="9"/>
      <c r="H5861" s="8"/>
      <c r="I5861" s="8"/>
      <c r="J5861" s="9"/>
      <c r="K5861" s="8"/>
      <c r="L5861" s="8"/>
      <c r="M5861" s="9"/>
      <c r="N5861" s="8"/>
      <c r="O5861" s="8"/>
      <c r="P5861" s="9"/>
      <c r="Q5861" s="8"/>
      <c r="R5861" s="8"/>
      <c r="S5861" s="9"/>
      <c r="T5861" s="8"/>
      <c r="U5861" s="8"/>
      <c r="V5861" s="9"/>
      <c r="W5861" s="8"/>
      <c r="X5861" s="8"/>
      <c r="Y5861" s="9"/>
      <c r="Z5861" s="8"/>
      <c r="AA5861" s="8"/>
      <c r="AB5861" s="9"/>
      <c r="AC5861" s="8"/>
      <c r="AD5861" s="8"/>
      <c r="AE5861" s="9"/>
      <c r="AF5861" s="8"/>
      <c r="AG5861" s="8"/>
      <c r="AH5861" s="9"/>
      <c r="AI5861" s="13"/>
      <c r="AJ5861" s="8"/>
      <c r="AK5861" s="8"/>
      <c r="AL5861" s="8"/>
      <c r="AM5861" s="3"/>
    </row>
    <row r="5862" spans="1:39" s="10" customFormat="1" ht="18.95" customHeight="1" x14ac:dyDescent="0.25">
      <c r="A5862" s="8"/>
      <c r="B5862" s="8"/>
      <c r="C5862" s="8"/>
      <c r="D5862" s="9"/>
      <c r="E5862" s="8"/>
      <c r="F5862" s="8"/>
      <c r="G5862" s="9"/>
      <c r="H5862" s="8"/>
      <c r="I5862" s="8"/>
      <c r="J5862" s="9"/>
      <c r="K5862" s="8"/>
      <c r="L5862" s="8"/>
      <c r="M5862" s="9"/>
      <c r="N5862" s="8"/>
      <c r="O5862" s="8"/>
      <c r="P5862" s="9"/>
      <c r="Q5862" s="8"/>
      <c r="R5862" s="8"/>
      <c r="S5862" s="9"/>
      <c r="T5862" s="8"/>
      <c r="U5862" s="8"/>
      <c r="V5862" s="9"/>
      <c r="W5862" s="8"/>
      <c r="X5862" s="8"/>
      <c r="Y5862" s="9"/>
      <c r="Z5862" s="8"/>
      <c r="AA5862" s="8"/>
      <c r="AB5862" s="9"/>
      <c r="AC5862" s="8"/>
      <c r="AD5862" s="8"/>
      <c r="AE5862" s="9"/>
      <c r="AF5862" s="8"/>
      <c r="AG5862" s="8"/>
      <c r="AH5862" s="9"/>
      <c r="AI5862" s="13"/>
      <c r="AJ5862" s="8"/>
      <c r="AK5862" s="8"/>
      <c r="AL5862" s="8"/>
      <c r="AM5862" s="3"/>
    </row>
    <row r="5863" spans="1:39" s="10" customFormat="1" ht="18.95" customHeight="1" x14ac:dyDescent="0.25">
      <c r="A5863" s="8"/>
      <c r="B5863" s="8"/>
      <c r="C5863" s="8"/>
      <c r="D5863" s="9"/>
      <c r="E5863" s="8"/>
      <c r="F5863" s="8"/>
      <c r="G5863" s="9"/>
      <c r="H5863" s="8"/>
      <c r="I5863" s="8"/>
      <c r="J5863" s="9"/>
      <c r="K5863" s="8"/>
      <c r="L5863" s="8"/>
      <c r="M5863" s="9"/>
      <c r="N5863" s="8"/>
      <c r="O5863" s="8"/>
      <c r="P5863" s="9"/>
      <c r="Q5863" s="8"/>
      <c r="R5863" s="8"/>
      <c r="S5863" s="9"/>
      <c r="T5863" s="8"/>
      <c r="U5863" s="8"/>
      <c r="V5863" s="9"/>
      <c r="W5863" s="8"/>
      <c r="X5863" s="8"/>
      <c r="Y5863" s="9"/>
      <c r="Z5863" s="8"/>
      <c r="AA5863" s="8"/>
      <c r="AB5863" s="9"/>
      <c r="AC5863" s="8"/>
      <c r="AD5863" s="8"/>
      <c r="AE5863" s="9"/>
      <c r="AF5863" s="8"/>
      <c r="AG5863" s="8"/>
      <c r="AH5863" s="9"/>
      <c r="AI5863" s="13"/>
      <c r="AJ5863" s="8"/>
      <c r="AK5863" s="8"/>
      <c r="AL5863" s="8"/>
      <c r="AM5863" s="3"/>
    </row>
    <row r="5864" spans="1:39" s="10" customFormat="1" ht="18.95" customHeight="1" x14ac:dyDescent="0.25">
      <c r="A5864" s="8"/>
      <c r="B5864" s="8"/>
      <c r="C5864" s="8"/>
      <c r="D5864" s="9"/>
      <c r="E5864" s="8"/>
      <c r="F5864" s="8"/>
      <c r="G5864" s="9"/>
      <c r="H5864" s="8"/>
      <c r="I5864" s="8"/>
      <c r="J5864" s="9"/>
      <c r="K5864" s="8"/>
      <c r="L5864" s="8"/>
      <c r="M5864" s="9"/>
      <c r="N5864" s="8"/>
      <c r="O5864" s="8"/>
      <c r="P5864" s="9"/>
      <c r="Q5864" s="8"/>
      <c r="R5864" s="8"/>
      <c r="S5864" s="9"/>
      <c r="T5864" s="8"/>
      <c r="U5864" s="8"/>
      <c r="V5864" s="9"/>
      <c r="W5864" s="8"/>
      <c r="X5864" s="8"/>
      <c r="Y5864" s="9"/>
      <c r="Z5864" s="8"/>
      <c r="AA5864" s="8"/>
      <c r="AB5864" s="9"/>
      <c r="AC5864" s="8"/>
      <c r="AD5864" s="8"/>
      <c r="AE5864" s="9"/>
      <c r="AF5864" s="8"/>
      <c r="AG5864" s="8"/>
      <c r="AH5864" s="9"/>
      <c r="AI5864" s="13"/>
      <c r="AJ5864" s="8"/>
      <c r="AK5864" s="8"/>
      <c r="AL5864" s="8"/>
      <c r="AM5864" s="3"/>
    </row>
    <row r="5865" spans="1:39" s="10" customFormat="1" ht="18.95" customHeight="1" x14ac:dyDescent="0.25">
      <c r="A5865" s="8"/>
      <c r="B5865" s="8"/>
      <c r="C5865" s="8"/>
      <c r="D5865" s="9"/>
      <c r="E5865" s="8"/>
      <c r="F5865" s="8"/>
      <c r="G5865" s="9"/>
      <c r="H5865" s="8"/>
      <c r="I5865" s="8"/>
      <c r="J5865" s="9"/>
      <c r="K5865" s="8"/>
      <c r="L5865" s="8"/>
      <c r="M5865" s="9"/>
      <c r="N5865" s="8"/>
      <c r="O5865" s="8"/>
      <c r="P5865" s="9"/>
      <c r="Q5865" s="8"/>
      <c r="R5865" s="8"/>
      <c r="S5865" s="9"/>
      <c r="T5865" s="8"/>
      <c r="U5865" s="8"/>
      <c r="V5865" s="9"/>
      <c r="W5865" s="8"/>
      <c r="X5865" s="8"/>
      <c r="Y5865" s="9"/>
      <c r="Z5865" s="8"/>
      <c r="AA5865" s="8"/>
      <c r="AB5865" s="9"/>
      <c r="AC5865" s="8"/>
      <c r="AD5865" s="8"/>
      <c r="AE5865" s="9"/>
      <c r="AF5865" s="8"/>
      <c r="AG5865" s="8"/>
      <c r="AH5865" s="9"/>
      <c r="AI5865" s="13"/>
      <c r="AJ5865" s="8"/>
      <c r="AK5865" s="8"/>
      <c r="AL5865" s="8"/>
      <c r="AM5865" s="3"/>
    </row>
    <row r="5866" spans="1:39" s="10" customFormat="1" ht="18.95" customHeight="1" x14ac:dyDescent="0.25">
      <c r="A5866" s="8"/>
      <c r="B5866" s="8"/>
      <c r="C5866" s="8"/>
      <c r="D5866" s="9"/>
      <c r="E5866" s="8"/>
      <c r="F5866" s="8"/>
      <c r="G5866" s="9"/>
      <c r="H5866" s="8"/>
      <c r="I5866" s="8"/>
      <c r="J5866" s="9"/>
      <c r="K5866" s="8"/>
      <c r="L5866" s="8"/>
      <c r="M5866" s="9"/>
      <c r="N5866" s="8"/>
      <c r="O5866" s="8"/>
      <c r="P5866" s="9"/>
      <c r="Q5866" s="8"/>
      <c r="R5866" s="8"/>
      <c r="S5866" s="9"/>
      <c r="T5866" s="8"/>
      <c r="U5866" s="8"/>
      <c r="V5866" s="9"/>
      <c r="W5866" s="8"/>
      <c r="X5866" s="8"/>
      <c r="Y5866" s="9"/>
      <c r="Z5866" s="8"/>
      <c r="AA5866" s="8"/>
      <c r="AB5866" s="9"/>
      <c r="AC5866" s="8"/>
      <c r="AD5866" s="8"/>
      <c r="AE5866" s="9"/>
      <c r="AF5866" s="8"/>
      <c r="AG5866" s="8"/>
      <c r="AH5866" s="9"/>
      <c r="AI5866" s="13"/>
      <c r="AJ5866" s="8"/>
      <c r="AK5866" s="8"/>
      <c r="AL5866" s="8"/>
      <c r="AM5866" s="3"/>
    </row>
    <row r="5867" spans="1:39" s="10" customFormat="1" ht="18.95" customHeight="1" x14ac:dyDescent="0.25">
      <c r="A5867" s="8"/>
      <c r="B5867" s="8"/>
      <c r="C5867" s="8"/>
      <c r="D5867" s="9"/>
      <c r="E5867" s="8"/>
      <c r="F5867" s="8"/>
      <c r="G5867" s="9"/>
      <c r="H5867" s="8"/>
      <c r="I5867" s="8"/>
      <c r="J5867" s="9"/>
      <c r="K5867" s="8"/>
      <c r="L5867" s="8"/>
      <c r="M5867" s="9"/>
      <c r="N5867" s="8"/>
      <c r="O5867" s="8"/>
      <c r="P5867" s="9"/>
      <c r="Q5867" s="8"/>
      <c r="R5867" s="8"/>
      <c r="S5867" s="9"/>
      <c r="T5867" s="8"/>
      <c r="U5867" s="8"/>
      <c r="V5867" s="9"/>
      <c r="W5867" s="8"/>
      <c r="X5867" s="8"/>
      <c r="Y5867" s="9"/>
      <c r="Z5867" s="8"/>
      <c r="AA5867" s="8"/>
      <c r="AB5867" s="9"/>
      <c r="AC5867" s="8"/>
      <c r="AD5867" s="8"/>
      <c r="AE5867" s="9"/>
      <c r="AF5867" s="8"/>
      <c r="AG5867" s="8"/>
      <c r="AH5867" s="9"/>
      <c r="AI5867" s="13"/>
      <c r="AJ5867" s="8"/>
      <c r="AK5867" s="8"/>
      <c r="AL5867" s="8"/>
      <c r="AM5867" s="3"/>
    </row>
    <row r="5868" spans="1:39" s="10" customFormat="1" ht="18.95" customHeight="1" x14ac:dyDescent="0.25">
      <c r="A5868" s="8"/>
      <c r="B5868" s="8"/>
      <c r="C5868" s="8"/>
      <c r="D5868" s="9"/>
      <c r="E5868" s="8"/>
      <c r="F5868" s="8"/>
      <c r="G5868" s="9"/>
      <c r="H5868" s="8"/>
      <c r="I5868" s="8"/>
      <c r="J5868" s="9"/>
      <c r="K5868" s="8"/>
      <c r="L5868" s="8"/>
      <c r="M5868" s="9"/>
      <c r="N5868" s="8"/>
      <c r="O5868" s="8"/>
      <c r="P5868" s="9"/>
      <c r="Q5868" s="8"/>
      <c r="R5868" s="8"/>
      <c r="S5868" s="9"/>
      <c r="T5868" s="8"/>
      <c r="U5868" s="8"/>
      <c r="V5868" s="9"/>
      <c r="W5868" s="8"/>
      <c r="X5868" s="8"/>
      <c r="Y5868" s="9"/>
      <c r="Z5868" s="8"/>
      <c r="AA5868" s="8"/>
      <c r="AB5868" s="9"/>
      <c r="AC5868" s="8"/>
      <c r="AD5868" s="8"/>
      <c r="AE5868" s="9"/>
      <c r="AF5868" s="8"/>
      <c r="AG5868" s="8"/>
      <c r="AH5868" s="9"/>
      <c r="AI5868" s="13"/>
      <c r="AJ5868" s="8"/>
      <c r="AK5868" s="8"/>
      <c r="AL5868" s="8"/>
      <c r="AM5868" s="3"/>
    </row>
    <row r="5869" spans="1:39" s="10" customFormat="1" ht="18.95" customHeight="1" x14ac:dyDescent="0.25">
      <c r="A5869" s="8"/>
      <c r="B5869" s="8"/>
      <c r="C5869" s="8"/>
      <c r="D5869" s="9"/>
      <c r="E5869" s="8"/>
      <c r="F5869" s="8"/>
      <c r="G5869" s="9"/>
      <c r="H5869" s="8"/>
      <c r="I5869" s="8"/>
      <c r="J5869" s="9"/>
      <c r="K5869" s="8"/>
      <c r="L5869" s="8"/>
      <c r="M5869" s="9"/>
      <c r="N5869" s="8"/>
      <c r="O5869" s="8"/>
      <c r="P5869" s="9"/>
      <c r="Q5869" s="8"/>
      <c r="R5869" s="8"/>
      <c r="S5869" s="9"/>
      <c r="T5869" s="8"/>
      <c r="U5869" s="8"/>
      <c r="V5869" s="9"/>
      <c r="W5869" s="8"/>
      <c r="X5869" s="8"/>
      <c r="Y5869" s="9"/>
      <c r="Z5869" s="8"/>
      <c r="AA5869" s="8"/>
      <c r="AB5869" s="9"/>
      <c r="AC5869" s="8"/>
      <c r="AD5869" s="8"/>
      <c r="AE5869" s="9"/>
      <c r="AF5869" s="8"/>
      <c r="AG5869" s="8"/>
      <c r="AH5869" s="9"/>
      <c r="AI5869" s="13"/>
      <c r="AJ5869" s="8"/>
      <c r="AK5869" s="8"/>
      <c r="AL5869" s="8"/>
      <c r="AM5869" s="3"/>
    </row>
    <row r="5870" spans="1:39" s="10" customFormat="1" ht="18.95" customHeight="1" x14ac:dyDescent="0.25">
      <c r="A5870" s="8"/>
      <c r="B5870" s="8"/>
      <c r="C5870" s="8"/>
      <c r="D5870" s="9"/>
      <c r="E5870" s="8"/>
      <c r="F5870" s="8"/>
      <c r="G5870" s="9"/>
      <c r="H5870" s="8"/>
      <c r="I5870" s="8"/>
      <c r="J5870" s="9"/>
      <c r="K5870" s="8"/>
      <c r="L5870" s="8"/>
      <c r="M5870" s="9"/>
      <c r="N5870" s="8"/>
      <c r="O5870" s="8"/>
      <c r="P5870" s="9"/>
      <c r="Q5870" s="8"/>
      <c r="R5870" s="8"/>
      <c r="S5870" s="9"/>
      <c r="T5870" s="8"/>
      <c r="U5870" s="8"/>
      <c r="V5870" s="9"/>
      <c r="W5870" s="8"/>
      <c r="X5870" s="8"/>
      <c r="Y5870" s="9"/>
      <c r="Z5870" s="8"/>
      <c r="AA5870" s="8"/>
      <c r="AB5870" s="9"/>
      <c r="AC5870" s="8"/>
      <c r="AD5870" s="8"/>
      <c r="AE5870" s="9"/>
      <c r="AF5870" s="8"/>
      <c r="AG5870" s="8"/>
      <c r="AH5870" s="9"/>
      <c r="AI5870" s="13"/>
      <c r="AJ5870" s="8"/>
      <c r="AK5870" s="8"/>
      <c r="AL5870" s="8"/>
      <c r="AM5870" s="3"/>
    </row>
    <row r="5871" spans="1:39" s="10" customFormat="1" ht="18.95" customHeight="1" x14ac:dyDescent="0.25">
      <c r="A5871" s="8"/>
      <c r="B5871" s="8"/>
      <c r="C5871" s="8"/>
      <c r="D5871" s="9"/>
      <c r="E5871" s="8"/>
      <c r="F5871" s="8"/>
      <c r="G5871" s="9"/>
      <c r="H5871" s="8"/>
      <c r="I5871" s="8"/>
      <c r="J5871" s="9"/>
      <c r="K5871" s="8"/>
      <c r="L5871" s="8"/>
      <c r="M5871" s="9"/>
      <c r="N5871" s="8"/>
      <c r="O5871" s="8"/>
      <c r="P5871" s="9"/>
      <c r="Q5871" s="8"/>
      <c r="R5871" s="8"/>
      <c r="S5871" s="9"/>
      <c r="T5871" s="8"/>
      <c r="U5871" s="8"/>
      <c r="V5871" s="9"/>
      <c r="W5871" s="8"/>
      <c r="X5871" s="8"/>
      <c r="Y5871" s="9"/>
      <c r="Z5871" s="8"/>
      <c r="AA5871" s="8"/>
      <c r="AB5871" s="9"/>
      <c r="AC5871" s="8"/>
      <c r="AD5871" s="8"/>
      <c r="AE5871" s="9"/>
      <c r="AF5871" s="8"/>
      <c r="AG5871" s="8"/>
      <c r="AH5871" s="9"/>
      <c r="AI5871" s="13"/>
      <c r="AJ5871" s="8"/>
      <c r="AK5871" s="8"/>
      <c r="AL5871" s="8"/>
      <c r="AM5871" s="3"/>
    </row>
    <row r="5872" spans="1:39" s="10" customFormat="1" ht="18.95" customHeight="1" x14ac:dyDescent="0.25">
      <c r="A5872" s="8"/>
      <c r="B5872" s="8"/>
      <c r="C5872" s="8"/>
      <c r="D5872" s="9"/>
      <c r="E5872" s="8"/>
      <c r="F5872" s="8"/>
      <c r="G5872" s="9"/>
      <c r="H5872" s="8"/>
      <c r="I5872" s="8"/>
      <c r="J5872" s="9"/>
      <c r="K5872" s="8"/>
      <c r="L5872" s="8"/>
      <c r="M5872" s="9"/>
      <c r="N5872" s="8"/>
      <c r="O5872" s="8"/>
      <c r="P5872" s="9"/>
      <c r="Q5872" s="8"/>
      <c r="R5872" s="8"/>
      <c r="S5872" s="9"/>
      <c r="T5872" s="8"/>
      <c r="U5872" s="8"/>
      <c r="V5872" s="9"/>
      <c r="W5872" s="8"/>
      <c r="X5872" s="8"/>
      <c r="Y5872" s="9"/>
      <c r="Z5872" s="8"/>
      <c r="AA5872" s="8"/>
      <c r="AB5872" s="9"/>
      <c r="AC5872" s="8"/>
      <c r="AD5872" s="8"/>
      <c r="AE5872" s="9"/>
      <c r="AF5872" s="8"/>
      <c r="AG5872" s="8"/>
      <c r="AH5872" s="9"/>
      <c r="AI5872" s="13"/>
      <c r="AJ5872" s="8"/>
      <c r="AK5872" s="8"/>
      <c r="AL5872" s="8"/>
      <c r="AM5872" s="3"/>
    </row>
    <row r="5873" spans="1:39" s="10" customFormat="1" ht="18.95" customHeight="1" x14ac:dyDescent="0.25">
      <c r="A5873" s="8"/>
      <c r="B5873" s="8"/>
      <c r="C5873" s="8"/>
      <c r="D5873" s="9"/>
      <c r="E5873" s="8"/>
      <c r="F5873" s="8"/>
      <c r="G5873" s="9"/>
      <c r="H5873" s="8"/>
      <c r="I5873" s="8"/>
      <c r="J5873" s="9"/>
      <c r="K5873" s="8"/>
      <c r="L5873" s="8"/>
      <c r="M5873" s="9"/>
      <c r="N5873" s="8"/>
      <c r="O5873" s="8"/>
      <c r="P5873" s="9"/>
      <c r="Q5873" s="8"/>
      <c r="R5873" s="8"/>
      <c r="S5873" s="9"/>
      <c r="T5873" s="8"/>
      <c r="U5873" s="8"/>
      <c r="V5873" s="9"/>
      <c r="W5873" s="8"/>
      <c r="X5873" s="8"/>
      <c r="Y5873" s="9"/>
      <c r="Z5873" s="8"/>
      <c r="AA5873" s="8"/>
      <c r="AB5873" s="9"/>
      <c r="AC5873" s="8"/>
      <c r="AD5873" s="8"/>
      <c r="AE5873" s="9"/>
      <c r="AF5873" s="8"/>
      <c r="AG5873" s="8"/>
      <c r="AH5873" s="9"/>
      <c r="AI5873" s="13"/>
      <c r="AJ5873" s="8"/>
      <c r="AK5873" s="8"/>
      <c r="AL5873" s="8"/>
      <c r="AM5873" s="3"/>
    </row>
    <row r="5874" spans="1:39" s="10" customFormat="1" ht="18.95" customHeight="1" x14ac:dyDescent="0.25">
      <c r="A5874" s="8"/>
      <c r="B5874" s="8"/>
      <c r="C5874" s="8"/>
      <c r="D5874" s="9"/>
      <c r="E5874" s="8"/>
      <c r="F5874" s="8"/>
      <c r="G5874" s="9"/>
      <c r="H5874" s="8"/>
      <c r="I5874" s="8"/>
      <c r="J5874" s="9"/>
      <c r="K5874" s="8"/>
      <c r="L5874" s="8"/>
      <c r="M5874" s="9"/>
      <c r="N5874" s="8"/>
      <c r="O5874" s="8"/>
      <c r="P5874" s="9"/>
      <c r="Q5874" s="8"/>
      <c r="R5874" s="8"/>
      <c r="S5874" s="9"/>
      <c r="T5874" s="8"/>
      <c r="U5874" s="8"/>
      <c r="V5874" s="9"/>
      <c r="W5874" s="8"/>
      <c r="X5874" s="8"/>
      <c r="Y5874" s="9"/>
      <c r="Z5874" s="8"/>
      <c r="AA5874" s="8"/>
      <c r="AB5874" s="9"/>
      <c r="AC5874" s="8"/>
      <c r="AD5874" s="8"/>
      <c r="AE5874" s="9"/>
      <c r="AF5874" s="8"/>
      <c r="AG5874" s="8"/>
      <c r="AH5874" s="9"/>
      <c r="AI5874" s="13"/>
      <c r="AJ5874" s="8"/>
      <c r="AK5874" s="8"/>
      <c r="AL5874" s="8"/>
      <c r="AM5874" s="3"/>
    </row>
    <row r="5875" spans="1:39" s="10" customFormat="1" ht="18.95" customHeight="1" x14ac:dyDescent="0.25">
      <c r="A5875" s="8"/>
      <c r="B5875" s="8"/>
      <c r="C5875" s="8"/>
      <c r="D5875" s="9"/>
      <c r="E5875" s="8"/>
      <c r="F5875" s="8"/>
      <c r="G5875" s="9"/>
      <c r="H5875" s="8"/>
      <c r="I5875" s="8"/>
      <c r="J5875" s="9"/>
      <c r="K5875" s="8"/>
      <c r="L5875" s="8"/>
      <c r="M5875" s="9"/>
      <c r="N5875" s="8"/>
      <c r="O5875" s="8"/>
      <c r="P5875" s="9"/>
      <c r="Q5875" s="8"/>
      <c r="R5875" s="8"/>
      <c r="S5875" s="9"/>
      <c r="T5875" s="8"/>
      <c r="U5875" s="8"/>
      <c r="V5875" s="9"/>
      <c r="W5875" s="8"/>
      <c r="X5875" s="8"/>
      <c r="Y5875" s="9"/>
      <c r="Z5875" s="8"/>
      <c r="AA5875" s="8"/>
      <c r="AB5875" s="9"/>
      <c r="AC5875" s="8"/>
      <c r="AD5875" s="8"/>
      <c r="AE5875" s="9"/>
      <c r="AF5875" s="8"/>
      <c r="AG5875" s="8"/>
      <c r="AH5875" s="9"/>
      <c r="AI5875" s="13"/>
      <c r="AJ5875" s="8"/>
      <c r="AK5875" s="8"/>
      <c r="AL5875" s="8"/>
      <c r="AM5875" s="3"/>
    </row>
    <row r="5876" spans="1:39" s="10" customFormat="1" ht="18.95" customHeight="1" x14ac:dyDescent="0.25">
      <c r="A5876" s="8"/>
      <c r="B5876" s="8"/>
      <c r="C5876" s="8"/>
      <c r="D5876" s="9"/>
      <c r="E5876" s="8"/>
      <c r="F5876" s="8"/>
      <c r="G5876" s="9"/>
      <c r="H5876" s="8"/>
      <c r="I5876" s="8"/>
      <c r="J5876" s="9"/>
      <c r="K5876" s="8"/>
      <c r="L5876" s="8"/>
      <c r="M5876" s="9"/>
      <c r="N5876" s="8"/>
      <c r="O5876" s="8"/>
      <c r="P5876" s="9"/>
      <c r="Q5876" s="8"/>
      <c r="R5876" s="8"/>
      <c r="S5876" s="9"/>
      <c r="T5876" s="8"/>
      <c r="U5876" s="8"/>
      <c r="V5876" s="9"/>
      <c r="W5876" s="8"/>
      <c r="X5876" s="8"/>
      <c r="Y5876" s="9"/>
      <c r="Z5876" s="8"/>
      <c r="AA5876" s="8"/>
      <c r="AB5876" s="9"/>
      <c r="AC5876" s="8"/>
      <c r="AD5876" s="8"/>
      <c r="AE5876" s="9"/>
      <c r="AF5876" s="8"/>
      <c r="AG5876" s="8"/>
      <c r="AH5876" s="9"/>
      <c r="AI5876" s="13"/>
      <c r="AJ5876" s="8"/>
      <c r="AK5876" s="8"/>
      <c r="AL5876" s="8"/>
      <c r="AM5876" s="3"/>
    </row>
    <row r="5877" spans="1:39" s="10" customFormat="1" ht="18.95" customHeight="1" x14ac:dyDescent="0.25">
      <c r="A5877" s="8"/>
      <c r="B5877" s="8"/>
      <c r="C5877" s="8"/>
      <c r="D5877" s="9"/>
      <c r="E5877" s="8"/>
      <c r="F5877" s="8"/>
      <c r="G5877" s="9"/>
      <c r="H5877" s="8"/>
      <c r="I5877" s="8"/>
      <c r="J5877" s="9"/>
      <c r="K5877" s="8"/>
      <c r="L5877" s="8"/>
      <c r="M5877" s="9"/>
      <c r="N5877" s="8"/>
      <c r="O5877" s="8"/>
      <c r="P5877" s="9"/>
      <c r="Q5877" s="8"/>
      <c r="R5877" s="8"/>
      <c r="S5877" s="9"/>
      <c r="T5877" s="8"/>
      <c r="U5877" s="8"/>
      <c r="V5877" s="9"/>
      <c r="W5877" s="8"/>
      <c r="X5877" s="8"/>
      <c r="Y5877" s="9"/>
      <c r="Z5877" s="8"/>
      <c r="AA5877" s="8"/>
      <c r="AB5877" s="9"/>
      <c r="AC5877" s="8"/>
      <c r="AD5877" s="8"/>
      <c r="AE5877" s="9"/>
      <c r="AF5877" s="8"/>
      <c r="AG5877" s="8"/>
      <c r="AH5877" s="9"/>
      <c r="AI5877" s="13"/>
      <c r="AJ5877" s="8"/>
      <c r="AK5877" s="8"/>
      <c r="AL5877" s="8"/>
      <c r="AM5877" s="3"/>
    </row>
    <row r="5878" spans="1:39" s="10" customFormat="1" ht="18.95" customHeight="1" x14ac:dyDescent="0.25">
      <c r="A5878" s="8"/>
      <c r="B5878" s="8"/>
      <c r="C5878" s="8"/>
      <c r="D5878" s="9"/>
      <c r="E5878" s="8"/>
      <c r="F5878" s="8"/>
      <c r="G5878" s="9"/>
      <c r="H5878" s="8"/>
      <c r="I5878" s="8"/>
      <c r="J5878" s="9"/>
      <c r="K5878" s="8"/>
      <c r="L5878" s="8"/>
      <c r="M5878" s="9"/>
      <c r="N5878" s="8"/>
      <c r="O5878" s="8"/>
      <c r="P5878" s="9"/>
      <c r="Q5878" s="8"/>
      <c r="R5878" s="8"/>
      <c r="S5878" s="9"/>
      <c r="T5878" s="8"/>
      <c r="U5878" s="8"/>
      <c r="V5878" s="9"/>
      <c r="W5878" s="8"/>
      <c r="X5878" s="8"/>
      <c r="Y5878" s="9"/>
      <c r="Z5878" s="8"/>
      <c r="AA5878" s="8"/>
      <c r="AB5878" s="9"/>
      <c r="AC5878" s="8"/>
      <c r="AD5878" s="8"/>
      <c r="AE5878" s="9"/>
      <c r="AF5878" s="8"/>
      <c r="AG5878" s="8"/>
      <c r="AH5878" s="9"/>
      <c r="AI5878" s="13"/>
      <c r="AJ5878" s="8"/>
      <c r="AK5878" s="8"/>
      <c r="AL5878" s="8"/>
      <c r="AM5878" s="3"/>
    </row>
    <row r="5879" spans="1:39" s="10" customFormat="1" ht="18.95" customHeight="1" x14ac:dyDescent="0.25">
      <c r="A5879" s="8"/>
      <c r="B5879" s="8"/>
      <c r="C5879" s="8"/>
      <c r="D5879" s="9"/>
      <c r="E5879" s="8"/>
      <c r="F5879" s="8"/>
      <c r="G5879" s="9"/>
      <c r="H5879" s="8"/>
      <c r="I5879" s="8"/>
      <c r="J5879" s="9"/>
      <c r="K5879" s="8"/>
      <c r="L5879" s="8"/>
      <c r="M5879" s="9"/>
      <c r="N5879" s="8"/>
      <c r="O5879" s="8"/>
      <c r="P5879" s="9"/>
      <c r="Q5879" s="8"/>
      <c r="R5879" s="8"/>
      <c r="S5879" s="9"/>
      <c r="T5879" s="8"/>
      <c r="U5879" s="8"/>
      <c r="V5879" s="9"/>
      <c r="W5879" s="8"/>
      <c r="X5879" s="8"/>
      <c r="Y5879" s="9"/>
      <c r="Z5879" s="8"/>
      <c r="AA5879" s="8"/>
      <c r="AB5879" s="9"/>
      <c r="AC5879" s="8"/>
      <c r="AD5879" s="8"/>
      <c r="AE5879" s="9"/>
      <c r="AF5879" s="8"/>
      <c r="AG5879" s="8"/>
      <c r="AH5879" s="9"/>
      <c r="AI5879" s="13"/>
      <c r="AJ5879" s="8"/>
      <c r="AK5879" s="8"/>
      <c r="AL5879" s="8"/>
      <c r="AM5879" s="3"/>
    </row>
    <row r="5880" spans="1:39" s="10" customFormat="1" ht="18.95" customHeight="1" x14ac:dyDescent="0.25">
      <c r="A5880" s="8"/>
      <c r="B5880" s="8"/>
      <c r="C5880" s="8"/>
      <c r="D5880" s="9"/>
      <c r="E5880" s="8"/>
      <c r="F5880" s="8"/>
      <c r="G5880" s="9"/>
      <c r="H5880" s="8"/>
      <c r="I5880" s="8"/>
      <c r="J5880" s="9"/>
      <c r="K5880" s="8"/>
      <c r="L5880" s="8"/>
      <c r="M5880" s="9"/>
      <c r="N5880" s="8"/>
      <c r="O5880" s="8"/>
      <c r="P5880" s="9"/>
      <c r="Q5880" s="8"/>
      <c r="R5880" s="8"/>
      <c r="S5880" s="9"/>
      <c r="T5880" s="8"/>
      <c r="U5880" s="8"/>
      <c r="V5880" s="9"/>
      <c r="W5880" s="8"/>
      <c r="X5880" s="8"/>
      <c r="Y5880" s="9"/>
      <c r="Z5880" s="8"/>
      <c r="AA5880" s="8"/>
      <c r="AB5880" s="9"/>
      <c r="AC5880" s="8"/>
      <c r="AD5880" s="8"/>
      <c r="AE5880" s="9"/>
      <c r="AF5880" s="8"/>
      <c r="AG5880" s="8"/>
      <c r="AH5880" s="9"/>
      <c r="AI5880" s="13"/>
      <c r="AJ5880" s="8"/>
      <c r="AK5880" s="8"/>
      <c r="AL5880" s="8"/>
      <c r="AM5880" s="3"/>
    </row>
    <row r="5881" spans="1:39" s="10" customFormat="1" ht="18.95" customHeight="1" x14ac:dyDescent="0.25">
      <c r="A5881" s="8"/>
      <c r="B5881" s="8"/>
      <c r="C5881" s="8"/>
      <c r="D5881" s="9"/>
      <c r="E5881" s="8"/>
      <c r="F5881" s="8"/>
      <c r="G5881" s="9"/>
      <c r="H5881" s="8"/>
      <c r="I5881" s="8"/>
      <c r="J5881" s="9"/>
      <c r="K5881" s="8"/>
      <c r="L5881" s="8"/>
      <c r="M5881" s="9"/>
      <c r="N5881" s="8"/>
      <c r="O5881" s="8"/>
      <c r="P5881" s="9"/>
      <c r="Q5881" s="8"/>
      <c r="R5881" s="8"/>
      <c r="S5881" s="9"/>
      <c r="T5881" s="8"/>
      <c r="U5881" s="8"/>
      <c r="V5881" s="9"/>
      <c r="W5881" s="8"/>
      <c r="X5881" s="8"/>
      <c r="Y5881" s="9"/>
      <c r="Z5881" s="8"/>
      <c r="AA5881" s="8"/>
      <c r="AB5881" s="9"/>
      <c r="AC5881" s="8"/>
      <c r="AD5881" s="8"/>
      <c r="AE5881" s="9"/>
      <c r="AF5881" s="8"/>
      <c r="AG5881" s="8"/>
      <c r="AH5881" s="9"/>
      <c r="AI5881" s="13"/>
      <c r="AJ5881" s="8"/>
      <c r="AK5881" s="8"/>
      <c r="AL5881" s="8"/>
      <c r="AM5881" s="3"/>
    </row>
    <row r="5882" spans="1:39" s="10" customFormat="1" ht="18.95" customHeight="1" x14ac:dyDescent="0.25">
      <c r="A5882" s="8"/>
      <c r="B5882" s="8"/>
      <c r="C5882" s="8"/>
      <c r="D5882" s="9"/>
      <c r="E5882" s="8"/>
      <c r="F5882" s="8"/>
      <c r="G5882" s="9"/>
      <c r="H5882" s="8"/>
      <c r="I5882" s="8"/>
      <c r="J5882" s="9"/>
      <c r="K5882" s="8"/>
      <c r="L5882" s="8"/>
      <c r="M5882" s="9"/>
      <c r="N5882" s="8"/>
      <c r="O5882" s="8"/>
      <c r="P5882" s="9"/>
      <c r="Q5882" s="8"/>
      <c r="R5882" s="8"/>
      <c r="S5882" s="9"/>
      <c r="T5882" s="8"/>
      <c r="U5882" s="8"/>
      <c r="V5882" s="9"/>
      <c r="W5882" s="8"/>
      <c r="X5882" s="8"/>
      <c r="Y5882" s="9"/>
      <c r="Z5882" s="8"/>
      <c r="AA5882" s="8"/>
      <c r="AB5882" s="9"/>
      <c r="AC5882" s="8"/>
      <c r="AD5882" s="8"/>
      <c r="AE5882" s="9"/>
      <c r="AF5882" s="8"/>
      <c r="AG5882" s="8"/>
      <c r="AH5882" s="9"/>
      <c r="AI5882" s="13"/>
      <c r="AJ5882" s="8"/>
      <c r="AK5882" s="8"/>
      <c r="AL5882" s="8"/>
      <c r="AM5882" s="3"/>
    </row>
    <row r="5883" spans="1:39" s="10" customFormat="1" ht="18.95" customHeight="1" x14ac:dyDescent="0.25">
      <c r="A5883" s="8"/>
      <c r="B5883" s="8"/>
      <c r="C5883" s="8"/>
      <c r="D5883" s="9"/>
      <c r="E5883" s="8"/>
      <c r="F5883" s="8"/>
      <c r="G5883" s="9"/>
      <c r="H5883" s="8"/>
      <c r="I5883" s="8"/>
      <c r="J5883" s="9"/>
      <c r="K5883" s="8"/>
      <c r="L5883" s="8"/>
      <c r="M5883" s="9"/>
      <c r="N5883" s="8"/>
      <c r="O5883" s="8"/>
      <c r="P5883" s="9"/>
      <c r="Q5883" s="8"/>
      <c r="R5883" s="8"/>
      <c r="S5883" s="9"/>
      <c r="T5883" s="8"/>
      <c r="U5883" s="8"/>
      <c r="V5883" s="9"/>
      <c r="W5883" s="8"/>
      <c r="X5883" s="8"/>
      <c r="Y5883" s="9"/>
      <c r="Z5883" s="8"/>
      <c r="AA5883" s="8"/>
      <c r="AB5883" s="9"/>
      <c r="AC5883" s="8"/>
      <c r="AD5883" s="8"/>
      <c r="AE5883" s="9"/>
      <c r="AF5883" s="8"/>
      <c r="AG5883" s="8"/>
      <c r="AH5883" s="9"/>
      <c r="AI5883" s="13"/>
      <c r="AJ5883" s="8"/>
      <c r="AK5883" s="8"/>
      <c r="AL5883" s="8"/>
      <c r="AM5883" s="3"/>
    </row>
    <row r="5884" spans="1:39" s="10" customFormat="1" ht="18.95" customHeight="1" x14ac:dyDescent="0.25">
      <c r="A5884" s="8"/>
      <c r="B5884" s="8"/>
      <c r="C5884" s="8"/>
      <c r="D5884" s="9"/>
      <c r="E5884" s="8"/>
      <c r="F5884" s="8"/>
      <c r="G5884" s="9"/>
      <c r="H5884" s="8"/>
      <c r="I5884" s="8"/>
      <c r="J5884" s="9"/>
      <c r="K5884" s="8"/>
      <c r="L5884" s="8"/>
      <c r="M5884" s="9"/>
      <c r="N5884" s="8"/>
      <c r="O5884" s="8"/>
      <c r="P5884" s="9"/>
      <c r="Q5884" s="8"/>
      <c r="R5884" s="8"/>
      <c r="S5884" s="9"/>
      <c r="T5884" s="8"/>
      <c r="U5884" s="8"/>
      <c r="V5884" s="9"/>
      <c r="W5884" s="8"/>
      <c r="X5884" s="8"/>
      <c r="Y5884" s="9"/>
      <c r="Z5884" s="8"/>
      <c r="AA5884" s="8"/>
      <c r="AB5884" s="9"/>
      <c r="AC5884" s="8"/>
      <c r="AD5884" s="8"/>
      <c r="AE5884" s="9"/>
      <c r="AF5884" s="8"/>
      <c r="AG5884" s="8"/>
      <c r="AH5884" s="9"/>
      <c r="AI5884" s="13"/>
      <c r="AJ5884" s="8"/>
      <c r="AK5884" s="8"/>
      <c r="AL5884" s="8"/>
      <c r="AM5884" s="3"/>
    </row>
    <row r="5885" spans="1:39" s="10" customFormat="1" ht="18.95" customHeight="1" x14ac:dyDescent="0.25">
      <c r="A5885" s="8"/>
      <c r="B5885" s="8"/>
      <c r="C5885" s="8"/>
      <c r="D5885" s="9"/>
      <c r="E5885" s="8"/>
      <c r="F5885" s="8"/>
      <c r="G5885" s="9"/>
      <c r="H5885" s="8"/>
      <c r="I5885" s="8"/>
      <c r="J5885" s="9"/>
      <c r="K5885" s="8"/>
      <c r="L5885" s="8"/>
      <c r="M5885" s="9"/>
      <c r="N5885" s="8"/>
      <c r="O5885" s="8"/>
      <c r="P5885" s="9"/>
      <c r="Q5885" s="8"/>
      <c r="R5885" s="8"/>
      <c r="S5885" s="9"/>
      <c r="T5885" s="8"/>
      <c r="U5885" s="8"/>
      <c r="V5885" s="9"/>
      <c r="W5885" s="8"/>
      <c r="X5885" s="8"/>
      <c r="Y5885" s="9"/>
      <c r="Z5885" s="8"/>
      <c r="AA5885" s="8"/>
      <c r="AB5885" s="9"/>
      <c r="AC5885" s="8"/>
      <c r="AD5885" s="8"/>
      <c r="AE5885" s="9"/>
      <c r="AF5885" s="8"/>
      <c r="AG5885" s="8"/>
      <c r="AH5885" s="9"/>
      <c r="AI5885" s="13"/>
      <c r="AJ5885" s="8"/>
      <c r="AK5885" s="8"/>
      <c r="AL5885" s="8"/>
      <c r="AM5885" s="3"/>
    </row>
    <row r="5886" spans="1:39" s="10" customFormat="1" ht="18.95" customHeight="1" x14ac:dyDescent="0.25">
      <c r="A5886" s="8"/>
      <c r="B5886" s="8"/>
      <c r="C5886" s="8"/>
      <c r="D5886" s="9"/>
      <c r="E5886" s="8"/>
      <c r="F5886" s="8"/>
      <c r="G5886" s="9"/>
      <c r="H5886" s="8"/>
      <c r="I5886" s="8"/>
      <c r="J5886" s="9"/>
      <c r="K5886" s="8"/>
      <c r="L5886" s="8"/>
      <c r="M5886" s="9"/>
      <c r="N5886" s="8"/>
      <c r="O5886" s="8"/>
      <c r="P5886" s="9"/>
      <c r="Q5886" s="8"/>
      <c r="R5886" s="8"/>
      <c r="S5886" s="9"/>
      <c r="T5886" s="8"/>
      <c r="U5886" s="8"/>
      <c r="V5886" s="9"/>
      <c r="W5886" s="8"/>
      <c r="X5886" s="8"/>
      <c r="Y5886" s="9"/>
      <c r="Z5886" s="8"/>
      <c r="AA5886" s="8"/>
      <c r="AB5886" s="9"/>
      <c r="AC5886" s="8"/>
      <c r="AD5886" s="8"/>
      <c r="AE5886" s="9"/>
      <c r="AF5886" s="8"/>
      <c r="AG5886" s="8"/>
      <c r="AH5886" s="9"/>
      <c r="AI5886" s="13"/>
      <c r="AJ5886" s="8"/>
      <c r="AK5886" s="8"/>
      <c r="AL5886" s="8"/>
      <c r="AM5886" s="3"/>
    </row>
    <row r="5887" spans="1:39" s="10" customFormat="1" ht="18.95" customHeight="1" x14ac:dyDescent="0.25">
      <c r="A5887" s="8"/>
      <c r="B5887" s="8"/>
      <c r="C5887" s="8"/>
      <c r="D5887" s="9"/>
      <c r="E5887" s="8"/>
      <c r="F5887" s="8"/>
      <c r="G5887" s="9"/>
      <c r="H5887" s="8"/>
      <c r="I5887" s="8"/>
      <c r="J5887" s="9"/>
      <c r="K5887" s="8"/>
      <c r="L5887" s="8"/>
      <c r="M5887" s="9"/>
      <c r="N5887" s="8"/>
      <c r="O5887" s="8"/>
      <c r="P5887" s="9"/>
      <c r="Q5887" s="8"/>
      <c r="R5887" s="8"/>
      <c r="S5887" s="9"/>
      <c r="T5887" s="8"/>
      <c r="U5887" s="8"/>
      <c r="V5887" s="9"/>
      <c r="W5887" s="8"/>
      <c r="X5887" s="8"/>
      <c r="Y5887" s="9"/>
      <c r="Z5887" s="8"/>
      <c r="AA5887" s="8"/>
      <c r="AB5887" s="9"/>
      <c r="AC5887" s="8"/>
      <c r="AD5887" s="8"/>
      <c r="AE5887" s="9"/>
      <c r="AF5887" s="8"/>
      <c r="AG5887" s="8"/>
      <c r="AH5887" s="9"/>
      <c r="AI5887" s="13"/>
      <c r="AJ5887" s="8"/>
      <c r="AK5887" s="8"/>
      <c r="AL5887" s="8"/>
      <c r="AM5887" s="3"/>
    </row>
    <row r="5888" spans="1:39" s="10" customFormat="1" ht="18.95" customHeight="1" x14ac:dyDescent="0.25">
      <c r="A5888" s="8"/>
      <c r="B5888" s="8"/>
      <c r="C5888" s="8"/>
      <c r="D5888" s="9"/>
      <c r="E5888" s="8"/>
      <c r="F5888" s="8"/>
      <c r="G5888" s="9"/>
      <c r="H5888" s="8"/>
      <c r="I5888" s="8"/>
      <c r="J5888" s="9"/>
      <c r="K5888" s="8"/>
      <c r="L5888" s="8"/>
      <c r="M5888" s="9"/>
      <c r="N5888" s="8"/>
      <c r="O5888" s="8"/>
      <c r="P5888" s="9"/>
      <c r="Q5888" s="8"/>
      <c r="R5888" s="8"/>
      <c r="S5888" s="9"/>
      <c r="T5888" s="8"/>
      <c r="U5888" s="8"/>
      <c r="V5888" s="9"/>
      <c r="W5888" s="8"/>
      <c r="X5888" s="8"/>
      <c r="Y5888" s="9"/>
      <c r="Z5888" s="8"/>
      <c r="AA5888" s="8"/>
      <c r="AB5888" s="9"/>
      <c r="AC5888" s="8"/>
      <c r="AD5888" s="8"/>
      <c r="AE5888" s="9"/>
      <c r="AF5888" s="8"/>
      <c r="AG5888" s="8"/>
      <c r="AH5888" s="9"/>
      <c r="AI5888" s="13"/>
      <c r="AJ5888" s="8"/>
      <c r="AK5888" s="8"/>
      <c r="AL5888" s="8"/>
      <c r="AM5888" s="3"/>
    </row>
    <row r="5889" spans="1:39" s="10" customFormat="1" ht="18.95" customHeight="1" x14ac:dyDescent="0.25">
      <c r="A5889" s="8"/>
      <c r="B5889" s="8"/>
      <c r="C5889" s="8"/>
      <c r="D5889" s="9"/>
      <c r="E5889" s="8"/>
      <c r="F5889" s="8"/>
      <c r="G5889" s="9"/>
      <c r="H5889" s="8"/>
      <c r="I5889" s="8"/>
      <c r="J5889" s="9"/>
      <c r="K5889" s="8"/>
      <c r="L5889" s="8"/>
      <c r="M5889" s="9"/>
      <c r="N5889" s="8"/>
      <c r="O5889" s="8"/>
      <c r="P5889" s="9"/>
      <c r="Q5889" s="8"/>
      <c r="R5889" s="8"/>
      <c r="S5889" s="9"/>
      <c r="T5889" s="8"/>
      <c r="U5889" s="8"/>
      <c r="V5889" s="9"/>
      <c r="W5889" s="8"/>
      <c r="X5889" s="8"/>
      <c r="Y5889" s="9"/>
      <c r="Z5889" s="8"/>
      <c r="AA5889" s="8"/>
      <c r="AB5889" s="9"/>
      <c r="AC5889" s="8"/>
      <c r="AD5889" s="8"/>
      <c r="AE5889" s="9"/>
      <c r="AF5889" s="8"/>
      <c r="AG5889" s="8"/>
      <c r="AH5889" s="9"/>
      <c r="AI5889" s="13"/>
      <c r="AJ5889" s="8"/>
      <c r="AK5889" s="8"/>
      <c r="AL5889" s="8"/>
      <c r="AM5889" s="3"/>
    </row>
    <row r="5890" spans="1:39" s="10" customFormat="1" ht="18.95" customHeight="1" x14ac:dyDescent="0.25">
      <c r="A5890" s="8"/>
      <c r="B5890" s="8"/>
      <c r="C5890" s="8"/>
      <c r="D5890" s="9"/>
      <c r="E5890" s="8"/>
      <c r="F5890" s="8"/>
      <c r="G5890" s="9"/>
      <c r="H5890" s="8"/>
      <c r="I5890" s="8"/>
      <c r="J5890" s="9"/>
      <c r="K5890" s="8"/>
      <c r="L5890" s="8"/>
      <c r="M5890" s="9"/>
      <c r="N5890" s="8"/>
      <c r="O5890" s="8"/>
      <c r="P5890" s="9"/>
      <c r="Q5890" s="8"/>
      <c r="R5890" s="8"/>
      <c r="S5890" s="9"/>
      <c r="T5890" s="8"/>
      <c r="U5890" s="8"/>
      <c r="V5890" s="9"/>
      <c r="W5890" s="8"/>
      <c r="X5890" s="8"/>
      <c r="Y5890" s="9"/>
      <c r="Z5890" s="8"/>
      <c r="AA5890" s="8"/>
      <c r="AB5890" s="9"/>
      <c r="AC5890" s="8"/>
      <c r="AD5890" s="8"/>
      <c r="AE5890" s="9"/>
      <c r="AF5890" s="8"/>
      <c r="AG5890" s="8"/>
      <c r="AH5890" s="9"/>
      <c r="AI5890" s="13"/>
      <c r="AJ5890" s="8"/>
      <c r="AK5890" s="8"/>
      <c r="AL5890" s="8"/>
      <c r="AM5890" s="3"/>
    </row>
    <row r="5891" spans="1:39" s="10" customFormat="1" ht="18.95" customHeight="1" x14ac:dyDescent="0.25">
      <c r="A5891" s="8"/>
      <c r="B5891" s="8"/>
      <c r="C5891" s="8"/>
      <c r="D5891" s="9"/>
      <c r="E5891" s="8"/>
      <c r="F5891" s="8"/>
      <c r="G5891" s="9"/>
      <c r="H5891" s="8"/>
      <c r="I5891" s="8"/>
      <c r="J5891" s="9"/>
      <c r="K5891" s="8"/>
      <c r="L5891" s="8"/>
      <c r="M5891" s="9"/>
      <c r="N5891" s="8"/>
      <c r="O5891" s="8"/>
      <c r="P5891" s="9"/>
      <c r="Q5891" s="8"/>
      <c r="R5891" s="8"/>
      <c r="S5891" s="9"/>
      <c r="T5891" s="8"/>
      <c r="U5891" s="8"/>
      <c r="V5891" s="9"/>
      <c r="W5891" s="8"/>
      <c r="X5891" s="8"/>
      <c r="Y5891" s="9"/>
      <c r="Z5891" s="8"/>
      <c r="AA5891" s="8"/>
      <c r="AB5891" s="9"/>
      <c r="AC5891" s="8"/>
      <c r="AD5891" s="8"/>
      <c r="AE5891" s="9"/>
      <c r="AF5891" s="8"/>
      <c r="AG5891" s="8"/>
      <c r="AH5891" s="9"/>
      <c r="AI5891" s="13"/>
      <c r="AJ5891" s="8"/>
      <c r="AK5891" s="8"/>
      <c r="AL5891" s="8"/>
      <c r="AM5891" s="3"/>
    </row>
    <row r="5892" spans="1:39" s="10" customFormat="1" ht="18.95" customHeight="1" x14ac:dyDescent="0.25">
      <c r="A5892" s="8"/>
      <c r="B5892" s="8"/>
      <c r="C5892" s="8"/>
      <c r="D5892" s="9"/>
      <c r="E5892" s="8"/>
      <c r="F5892" s="8"/>
      <c r="G5892" s="9"/>
      <c r="H5892" s="8"/>
      <c r="I5892" s="8"/>
      <c r="J5892" s="9"/>
      <c r="K5892" s="8"/>
      <c r="L5892" s="8"/>
      <c r="M5892" s="9"/>
      <c r="N5892" s="8"/>
      <c r="O5892" s="8"/>
      <c r="P5892" s="9"/>
      <c r="Q5892" s="8"/>
      <c r="R5892" s="8"/>
      <c r="S5892" s="9"/>
      <c r="T5892" s="8"/>
      <c r="U5892" s="8"/>
      <c r="V5892" s="9"/>
      <c r="W5892" s="8"/>
      <c r="X5892" s="8"/>
      <c r="Y5892" s="9"/>
      <c r="Z5892" s="8"/>
      <c r="AA5892" s="8"/>
      <c r="AB5892" s="9"/>
      <c r="AC5892" s="8"/>
      <c r="AD5892" s="8"/>
      <c r="AE5892" s="9"/>
      <c r="AF5892" s="8"/>
      <c r="AG5892" s="8"/>
      <c r="AH5892" s="9"/>
      <c r="AI5892" s="13"/>
      <c r="AJ5892" s="8"/>
      <c r="AK5892" s="8"/>
      <c r="AL5892" s="8"/>
      <c r="AM5892" s="3"/>
    </row>
    <row r="5893" spans="1:39" s="10" customFormat="1" ht="18.95" customHeight="1" x14ac:dyDescent="0.25">
      <c r="A5893" s="8"/>
      <c r="B5893" s="8"/>
      <c r="C5893" s="8"/>
      <c r="D5893" s="9"/>
      <c r="E5893" s="8"/>
      <c r="F5893" s="8"/>
      <c r="G5893" s="9"/>
      <c r="H5893" s="8"/>
      <c r="I5893" s="8"/>
      <c r="J5893" s="9"/>
      <c r="K5893" s="8"/>
      <c r="L5893" s="8"/>
      <c r="M5893" s="9"/>
      <c r="N5893" s="8"/>
      <c r="O5893" s="8"/>
      <c r="P5893" s="9"/>
      <c r="Q5893" s="8"/>
      <c r="R5893" s="8"/>
      <c r="S5893" s="9"/>
      <c r="T5893" s="8"/>
      <c r="U5893" s="8"/>
      <c r="V5893" s="9"/>
      <c r="W5893" s="8"/>
      <c r="X5893" s="8"/>
      <c r="Y5893" s="9"/>
      <c r="Z5893" s="8"/>
      <c r="AA5893" s="8"/>
      <c r="AB5893" s="9"/>
      <c r="AC5893" s="8"/>
      <c r="AD5893" s="8"/>
      <c r="AE5893" s="9"/>
      <c r="AF5893" s="8"/>
      <c r="AG5893" s="8"/>
      <c r="AH5893" s="9"/>
      <c r="AI5893" s="13"/>
      <c r="AJ5893" s="8"/>
      <c r="AK5893" s="8"/>
      <c r="AL5893" s="8"/>
      <c r="AM5893" s="3"/>
    </row>
    <row r="5894" spans="1:39" s="10" customFormat="1" ht="18.95" customHeight="1" x14ac:dyDescent="0.25">
      <c r="A5894" s="8"/>
      <c r="B5894" s="8"/>
      <c r="C5894" s="8"/>
      <c r="D5894" s="9"/>
      <c r="E5894" s="8"/>
      <c r="F5894" s="8"/>
      <c r="G5894" s="9"/>
      <c r="H5894" s="8"/>
      <c r="I5894" s="8"/>
      <c r="J5894" s="9"/>
      <c r="K5894" s="8"/>
      <c r="L5894" s="8"/>
      <c r="M5894" s="9"/>
      <c r="N5894" s="8"/>
      <c r="O5894" s="8"/>
      <c r="P5894" s="9"/>
      <c r="Q5894" s="8"/>
      <c r="R5894" s="8"/>
      <c r="S5894" s="9"/>
      <c r="T5894" s="8"/>
      <c r="U5894" s="8"/>
      <c r="V5894" s="9"/>
      <c r="W5894" s="8"/>
      <c r="X5894" s="8"/>
      <c r="Y5894" s="9"/>
      <c r="Z5894" s="8"/>
      <c r="AA5894" s="8"/>
      <c r="AB5894" s="9"/>
      <c r="AC5894" s="8"/>
      <c r="AD5894" s="8"/>
      <c r="AE5894" s="9"/>
      <c r="AF5894" s="8"/>
      <c r="AG5894" s="8"/>
      <c r="AH5894" s="9"/>
      <c r="AI5894" s="13"/>
      <c r="AJ5894" s="8"/>
      <c r="AK5894" s="8"/>
      <c r="AL5894" s="8"/>
      <c r="AM5894" s="3"/>
    </row>
    <row r="5895" spans="1:39" s="10" customFormat="1" ht="18.95" customHeight="1" x14ac:dyDescent="0.25">
      <c r="A5895" s="8"/>
      <c r="B5895" s="8"/>
      <c r="C5895" s="8"/>
      <c r="D5895" s="9"/>
      <c r="E5895" s="8"/>
      <c r="F5895" s="8"/>
      <c r="G5895" s="9"/>
      <c r="H5895" s="8"/>
      <c r="I5895" s="8"/>
      <c r="J5895" s="9"/>
      <c r="K5895" s="8"/>
      <c r="L5895" s="8"/>
      <c r="M5895" s="9"/>
      <c r="N5895" s="8"/>
      <c r="O5895" s="8"/>
      <c r="P5895" s="9"/>
      <c r="Q5895" s="8"/>
      <c r="R5895" s="8"/>
      <c r="S5895" s="9"/>
      <c r="T5895" s="8"/>
      <c r="U5895" s="8"/>
      <c r="V5895" s="9"/>
      <c r="W5895" s="8"/>
      <c r="X5895" s="8"/>
      <c r="Y5895" s="9"/>
      <c r="Z5895" s="8"/>
      <c r="AA5895" s="8"/>
      <c r="AB5895" s="9"/>
      <c r="AC5895" s="8"/>
      <c r="AD5895" s="8"/>
      <c r="AE5895" s="9"/>
      <c r="AF5895" s="8"/>
      <c r="AG5895" s="8"/>
      <c r="AH5895" s="9"/>
      <c r="AI5895" s="13"/>
      <c r="AJ5895" s="8"/>
      <c r="AK5895" s="8"/>
      <c r="AL5895" s="8"/>
      <c r="AM5895" s="3"/>
    </row>
    <row r="5896" spans="1:39" s="10" customFormat="1" ht="18.95" customHeight="1" x14ac:dyDescent="0.25">
      <c r="A5896" s="8"/>
      <c r="B5896" s="8"/>
      <c r="C5896" s="8"/>
      <c r="D5896" s="9"/>
      <c r="E5896" s="8"/>
      <c r="F5896" s="8"/>
      <c r="G5896" s="9"/>
      <c r="H5896" s="8"/>
      <c r="I5896" s="8"/>
      <c r="J5896" s="9"/>
      <c r="K5896" s="8"/>
      <c r="L5896" s="8"/>
      <c r="M5896" s="9"/>
      <c r="N5896" s="8"/>
      <c r="O5896" s="8"/>
      <c r="P5896" s="9"/>
      <c r="Q5896" s="8"/>
      <c r="R5896" s="8"/>
      <c r="S5896" s="9"/>
      <c r="T5896" s="8"/>
      <c r="U5896" s="8"/>
      <c r="V5896" s="9"/>
      <c r="W5896" s="8"/>
      <c r="X5896" s="8"/>
      <c r="Y5896" s="9"/>
      <c r="Z5896" s="8"/>
      <c r="AA5896" s="8"/>
      <c r="AB5896" s="9"/>
      <c r="AC5896" s="8"/>
      <c r="AD5896" s="8"/>
      <c r="AE5896" s="9"/>
      <c r="AF5896" s="8"/>
      <c r="AG5896" s="8"/>
      <c r="AH5896" s="9"/>
      <c r="AI5896" s="13"/>
      <c r="AJ5896" s="8"/>
      <c r="AK5896" s="8"/>
      <c r="AL5896" s="8"/>
      <c r="AM5896" s="3"/>
    </row>
    <row r="5897" spans="1:39" s="10" customFormat="1" ht="18.95" customHeight="1" x14ac:dyDescent="0.25">
      <c r="A5897" s="8"/>
      <c r="B5897" s="8"/>
      <c r="C5897" s="8"/>
      <c r="D5897" s="9"/>
      <c r="E5897" s="8"/>
      <c r="F5897" s="8"/>
      <c r="G5897" s="9"/>
      <c r="H5897" s="8"/>
      <c r="I5897" s="8"/>
      <c r="J5897" s="9"/>
      <c r="K5897" s="8"/>
      <c r="L5897" s="8"/>
      <c r="M5897" s="9"/>
      <c r="N5897" s="8"/>
      <c r="O5897" s="8"/>
      <c r="P5897" s="9"/>
      <c r="Q5897" s="8"/>
      <c r="R5897" s="8"/>
      <c r="S5897" s="9"/>
      <c r="T5897" s="8"/>
      <c r="U5897" s="8"/>
      <c r="V5897" s="9"/>
      <c r="W5897" s="8"/>
      <c r="X5897" s="8"/>
      <c r="Y5897" s="9"/>
      <c r="Z5897" s="8"/>
      <c r="AA5897" s="8"/>
      <c r="AB5897" s="9"/>
      <c r="AC5897" s="8"/>
      <c r="AD5897" s="8"/>
      <c r="AE5897" s="9"/>
      <c r="AF5897" s="8"/>
      <c r="AG5897" s="8"/>
      <c r="AH5897" s="9"/>
      <c r="AI5897" s="13"/>
      <c r="AJ5897" s="8"/>
      <c r="AK5897" s="8"/>
      <c r="AL5897" s="8"/>
      <c r="AM5897" s="3"/>
    </row>
    <row r="5898" spans="1:39" s="10" customFormat="1" ht="18.95" customHeight="1" x14ac:dyDescent="0.25">
      <c r="A5898" s="8"/>
      <c r="B5898" s="8"/>
      <c r="C5898" s="8"/>
      <c r="D5898" s="9"/>
      <c r="E5898" s="8"/>
      <c r="F5898" s="8"/>
      <c r="G5898" s="9"/>
      <c r="H5898" s="8"/>
      <c r="I5898" s="8"/>
      <c r="J5898" s="9"/>
      <c r="K5898" s="8"/>
      <c r="L5898" s="8"/>
      <c r="M5898" s="9"/>
      <c r="N5898" s="8"/>
      <c r="O5898" s="8"/>
      <c r="P5898" s="9"/>
      <c r="Q5898" s="8"/>
      <c r="R5898" s="8"/>
      <c r="S5898" s="9"/>
      <c r="T5898" s="8"/>
      <c r="U5898" s="8"/>
      <c r="V5898" s="9"/>
      <c r="W5898" s="8"/>
      <c r="X5898" s="8"/>
      <c r="Y5898" s="9"/>
      <c r="Z5898" s="8"/>
      <c r="AA5898" s="8"/>
      <c r="AB5898" s="9"/>
      <c r="AC5898" s="8"/>
      <c r="AD5898" s="8"/>
      <c r="AE5898" s="9"/>
      <c r="AF5898" s="8"/>
      <c r="AG5898" s="8"/>
      <c r="AH5898" s="9"/>
      <c r="AI5898" s="13"/>
      <c r="AJ5898" s="8"/>
      <c r="AK5898" s="8"/>
      <c r="AL5898" s="8"/>
      <c r="AM5898" s="3"/>
    </row>
    <row r="5899" spans="1:39" s="10" customFormat="1" ht="18.95" customHeight="1" x14ac:dyDescent="0.25">
      <c r="A5899" s="8"/>
      <c r="B5899" s="8"/>
      <c r="C5899" s="8"/>
      <c r="D5899" s="9"/>
      <c r="E5899" s="8"/>
      <c r="F5899" s="8"/>
      <c r="G5899" s="9"/>
      <c r="H5899" s="8"/>
      <c r="I5899" s="8"/>
      <c r="J5899" s="9"/>
      <c r="K5899" s="8"/>
      <c r="L5899" s="8"/>
      <c r="M5899" s="9"/>
      <c r="N5899" s="8"/>
      <c r="O5899" s="8"/>
      <c r="P5899" s="9"/>
      <c r="Q5899" s="8"/>
      <c r="R5899" s="8"/>
      <c r="S5899" s="9"/>
      <c r="T5899" s="8"/>
      <c r="U5899" s="8"/>
      <c r="V5899" s="9"/>
      <c r="W5899" s="8"/>
      <c r="X5899" s="8"/>
      <c r="Y5899" s="9"/>
      <c r="Z5899" s="8"/>
      <c r="AA5899" s="8"/>
      <c r="AB5899" s="9"/>
      <c r="AC5899" s="8"/>
      <c r="AD5899" s="8"/>
      <c r="AE5899" s="9"/>
      <c r="AF5899" s="8"/>
      <c r="AG5899" s="8"/>
      <c r="AH5899" s="9"/>
      <c r="AI5899" s="13"/>
      <c r="AJ5899" s="8"/>
      <c r="AK5899" s="8"/>
      <c r="AL5899" s="8"/>
      <c r="AM5899" s="3"/>
    </row>
    <row r="5900" spans="1:39" s="10" customFormat="1" ht="18.95" customHeight="1" x14ac:dyDescent="0.25">
      <c r="A5900" s="8"/>
      <c r="B5900" s="8"/>
      <c r="C5900" s="8"/>
      <c r="D5900" s="9"/>
      <c r="E5900" s="8"/>
      <c r="F5900" s="8"/>
      <c r="G5900" s="9"/>
      <c r="H5900" s="8"/>
      <c r="I5900" s="8"/>
      <c r="J5900" s="9"/>
      <c r="K5900" s="8"/>
      <c r="L5900" s="8"/>
      <c r="M5900" s="9"/>
      <c r="N5900" s="8"/>
      <c r="O5900" s="8"/>
      <c r="P5900" s="9"/>
      <c r="Q5900" s="8"/>
      <c r="R5900" s="8"/>
      <c r="S5900" s="9"/>
      <c r="T5900" s="8"/>
      <c r="U5900" s="8"/>
      <c r="V5900" s="9"/>
      <c r="W5900" s="8"/>
      <c r="X5900" s="8"/>
      <c r="Y5900" s="9"/>
      <c r="Z5900" s="8"/>
      <c r="AA5900" s="8"/>
      <c r="AB5900" s="9"/>
      <c r="AC5900" s="8"/>
      <c r="AD5900" s="8"/>
      <c r="AE5900" s="9"/>
      <c r="AF5900" s="8"/>
      <c r="AG5900" s="8"/>
      <c r="AH5900" s="9"/>
      <c r="AI5900" s="13"/>
      <c r="AJ5900" s="8"/>
      <c r="AK5900" s="8"/>
      <c r="AL5900" s="8"/>
      <c r="AM5900" s="3"/>
    </row>
    <row r="5901" spans="1:39" s="10" customFormat="1" ht="18.95" customHeight="1" x14ac:dyDescent="0.25">
      <c r="A5901" s="8"/>
      <c r="B5901" s="8"/>
      <c r="C5901" s="8"/>
      <c r="D5901" s="9"/>
      <c r="E5901" s="8"/>
      <c r="F5901" s="8"/>
      <c r="G5901" s="9"/>
      <c r="H5901" s="8"/>
      <c r="I5901" s="8"/>
      <c r="J5901" s="9"/>
      <c r="K5901" s="8"/>
      <c r="L5901" s="8"/>
      <c r="M5901" s="9"/>
      <c r="N5901" s="8"/>
      <c r="O5901" s="8"/>
      <c r="P5901" s="9"/>
      <c r="Q5901" s="8"/>
      <c r="R5901" s="8"/>
      <c r="S5901" s="9"/>
      <c r="T5901" s="8"/>
      <c r="U5901" s="8"/>
      <c r="V5901" s="9"/>
      <c r="W5901" s="8"/>
      <c r="X5901" s="8"/>
      <c r="Y5901" s="9"/>
      <c r="Z5901" s="8"/>
      <c r="AA5901" s="8"/>
      <c r="AB5901" s="9"/>
      <c r="AC5901" s="8"/>
      <c r="AD5901" s="8"/>
      <c r="AE5901" s="9"/>
      <c r="AF5901" s="8"/>
      <c r="AG5901" s="8"/>
      <c r="AH5901" s="9"/>
      <c r="AI5901" s="13"/>
      <c r="AJ5901" s="8"/>
      <c r="AK5901" s="8"/>
      <c r="AL5901" s="8"/>
      <c r="AM5901" s="3"/>
    </row>
    <row r="5902" spans="1:39" s="10" customFormat="1" ht="18.95" customHeight="1" x14ac:dyDescent="0.25">
      <c r="A5902" s="8"/>
      <c r="B5902" s="8"/>
      <c r="C5902" s="8"/>
      <c r="D5902" s="9"/>
      <c r="E5902" s="8"/>
      <c r="F5902" s="8"/>
      <c r="G5902" s="9"/>
      <c r="H5902" s="8"/>
      <c r="I5902" s="8"/>
      <c r="J5902" s="9"/>
      <c r="K5902" s="8"/>
      <c r="L5902" s="8"/>
      <c r="M5902" s="9"/>
      <c r="N5902" s="8"/>
      <c r="O5902" s="8"/>
      <c r="P5902" s="9"/>
      <c r="Q5902" s="8"/>
      <c r="R5902" s="8"/>
      <c r="S5902" s="9"/>
      <c r="T5902" s="8"/>
      <c r="U5902" s="8"/>
      <c r="V5902" s="9"/>
      <c r="W5902" s="8"/>
      <c r="X5902" s="8"/>
      <c r="Y5902" s="9"/>
      <c r="Z5902" s="8"/>
      <c r="AA5902" s="8"/>
      <c r="AB5902" s="9"/>
      <c r="AC5902" s="8"/>
      <c r="AD5902" s="8"/>
      <c r="AE5902" s="9"/>
      <c r="AF5902" s="8"/>
      <c r="AG5902" s="8"/>
      <c r="AH5902" s="9"/>
      <c r="AI5902" s="13"/>
      <c r="AJ5902" s="8"/>
      <c r="AK5902" s="8"/>
      <c r="AL5902" s="8"/>
      <c r="AM5902" s="3"/>
    </row>
    <row r="5903" spans="1:39" s="10" customFormat="1" ht="18.95" customHeight="1" x14ac:dyDescent="0.25">
      <c r="A5903" s="8"/>
      <c r="B5903" s="8"/>
      <c r="C5903" s="8"/>
      <c r="D5903" s="9"/>
      <c r="E5903" s="8"/>
      <c r="F5903" s="8"/>
      <c r="G5903" s="9"/>
      <c r="H5903" s="8"/>
      <c r="I5903" s="8"/>
      <c r="J5903" s="9"/>
      <c r="K5903" s="8"/>
      <c r="L5903" s="8"/>
      <c r="M5903" s="9"/>
      <c r="N5903" s="8"/>
      <c r="O5903" s="8"/>
      <c r="P5903" s="9"/>
      <c r="Q5903" s="8"/>
      <c r="R5903" s="8"/>
      <c r="S5903" s="9"/>
      <c r="T5903" s="8"/>
      <c r="U5903" s="8"/>
      <c r="V5903" s="9"/>
      <c r="W5903" s="8"/>
      <c r="X5903" s="8"/>
      <c r="Y5903" s="9"/>
      <c r="Z5903" s="8"/>
      <c r="AA5903" s="8"/>
      <c r="AB5903" s="9"/>
      <c r="AC5903" s="8"/>
      <c r="AD5903" s="8"/>
      <c r="AE5903" s="9"/>
      <c r="AF5903" s="8"/>
      <c r="AG5903" s="8"/>
      <c r="AH5903" s="9"/>
      <c r="AI5903" s="13"/>
      <c r="AJ5903" s="8"/>
      <c r="AK5903" s="8"/>
      <c r="AL5903" s="8"/>
      <c r="AM5903" s="3"/>
    </row>
    <row r="5904" spans="1:39" s="10" customFormat="1" ht="18.95" customHeight="1" x14ac:dyDescent="0.25">
      <c r="A5904" s="8"/>
      <c r="B5904" s="8"/>
      <c r="C5904" s="8"/>
      <c r="D5904" s="9"/>
      <c r="E5904" s="8"/>
      <c r="F5904" s="8"/>
      <c r="G5904" s="9"/>
      <c r="H5904" s="8"/>
      <c r="I5904" s="8"/>
      <c r="J5904" s="9"/>
      <c r="K5904" s="8"/>
      <c r="L5904" s="8"/>
      <c r="M5904" s="9"/>
      <c r="N5904" s="8"/>
      <c r="O5904" s="8"/>
      <c r="P5904" s="9"/>
      <c r="Q5904" s="8"/>
      <c r="R5904" s="8"/>
      <c r="S5904" s="9"/>
      <c r="T5904" s="8"/>
      <c r="U5904" s="8"/>
      <c r="V5904" s="9"/>
      <c r="W5904" s="8"/>
      <c r="X5904" s="8"/>
      <c r="Y5904" s="9"/>
      <c r="Z5904" s="8"/>
      <c r="AA5904" s="8"/>
      <c r="AB5904" s="9"/>
      <c r="AC5904" s="8"/>
      <c r="AD5904" s="8"/>
      <c r="AE5904" s="9"/>
      <c r="AF5904" s="8"/>
      <c r="AG5904" s="8"/>
      <c r="AH5904" s="9"/>
      <c r="AI5904" s="13"/>
      <c r="AJ5904" s="8"/>
      <c r="AK5904" s="8"/>
      <c r="AL5904" s="8"/>
      <c r="AM5904" s="3"/>
    </row>
    <row r="5905" spans="1:39" s="10" customFormat="1" ht="18.95" customHeight="1" x14ac:dyDescent="0.25">
      <c r="A5905" s="8"/>
      <c r="B5905" s="8"/>
      <c r="C5905" s="8"/>
      <c r="D5905" s="9"/>
      <c r="E5905" s="8"/>
      <c r="F5905" s="8"/>
      <c r="G5905" s="9"/>
      <c r="H5905" s="8"/>
      <c r="I5905" s="8"/>
      <c r="J5905" s="9"/>
      <c r="K5905" s="8"/>
      <c r="L5905" s="8"/>
      <c r="M5905" s="9"/>
      <c r="N5905" s="8"/>
      <c r="O5905" s="8"/>
      <c r="P5905" s="9"/>
      <c r="Q5905" s="8"/>
      <c r="R5905" s="8"/>
      <c r="S5905" s="9"/>
      <c r="T5905" s="8"/>
      <c r="U5905" s="8"/>
      <c r="V5905" s="9"/>
      <c r="W5905" s="8"/>
      <c r="X5905" s="8"/>
      <c r="Y5905" s="9"/>
      <c r="Z5905" s="8"/>
      <c r="AA5905" s="8"/>
      <c r="AB5905" s="9"/>
      <c r="AC5905" s="8"/>
      <c r="AD5905" s="8"/>
      <c r="AE5905" s="9"/>
      <c r="AF5905" s="8"/>
      <c r="AG5905" s="8"/>
      <c r="AH5905" s="9"/>
      <c r="AI5905" s="13"/>
      <c r="AJ5905" s="8"/>
      <c r="AK5905" s="8"/>
      <c r="AL5905" s="8"/>
      <c r="AM5905" s="3"/>
    </row>
    <row r="5906" spans="1:39" s="10" customFormat="1" ht="18.95" customHeight="1" x14ac:dyDescent="0.25">
      <c r="A5906" s="8"/>
      <c r="B5906" s="8"/>
      <c r="C5906" s="8"/>
      <c r="D5906" s="9"/>
      <c r="E5906" s="8"/>
      <c r="F5906" s="8"/>
      <c r="G5906" s="9"/>
      <c r="H5906" s="8"/>
      <c r="I5906" s="8"/>
      <c r="J5906" s="9"/>
      <c r="K5906" s="8"/>
      <c r="L5906" s="8"/>
      <c r="M5906" s="9"/>
      <c r="N5906" s="8"/>
      <c r="O5906" s="8"/>
      <c r="P5906" s="9"/>
      <c r="Q5906" s="8"/>
      <c r="R5906" s="8"/>
      <c r="S5906" s="9"/>
      <c r="T5906" s="8"/>
      <c r="U5906" s="8"/>
      <c r="V5906" s="9"/>
      <c r="W5906" s="8"/>
      <c r="X5906" s="8"/>
      <c r="Y5906" s="9"/>
      <c r="Z5906" s="8"/>
      <c r="AA5906" s="8"/>
      <c r="AB5906" s="9"/>
      <c r="AC5906" s="8"/>
      <c r="AD5906" s="8"/>
      <c r="AE5906" s="9"/>
      <c r="AF5906" s="8"/>
      <c r="AG5906" s="8"/>
      <c r="AH5906" s="9"/>
      <c r="AI5906" s="13"/>
      <c r="AJ5906" s="8"/>
      <c r="AK5906" s="8"/>
      <c r="AL5906" s="8"/>
      <c r="AM5906" s="3"/>
    </row>
    <row r="5907" spans="1:39" s="10" customFormat="1" ht="18.95" customHeight="1" x14ac:dyDescent="0.25">
      <c r="A5907" s="8"/>
      <c r="B5907" s="8"/>
      <c r="C5907" s="8"/>
      <c r="D5907" s="9"/>
      <c r="E5907" s="8"/>
      <c r="F5907" s="8"/>
      <c r="G5907" s="9"/>
      <c r="H5907" s="8"/>
      <c r="I5907" s="8"/>
      <c r="J5907" s="9"/>
      <c r="K5907" s="8"/>
      <c r="L5907" s="8"/>
      <c r="M5907" s="9"/>
      <c r="N5907" s="8"/>
      <c r="O5907" s="8"/>
      <c r="P5907" s="9"/>
      <c r="Q5907" s="8"/>
      <c r="R5907" s="8"/>
      <c r="S5907" s="9"/>
      <c r="T5907" s="8"/>
      <c r="U5907" s="8"/>
      <c r="V5907" s="9"/>
      <c r="W5907" s="8"/>
      <c r="X5907" s="8"/>
      <c r="Y5907" s="9"/>
      <c r="Z5907" s="8"/>
      <c r="AA5907" s="8"/>
      <c r="AB5907" s="9"/>
      <c r="AC5907" s="8"/>
      <c r="AD5907" s="8"/>
      <c r="AE5907" s="9"/>
      <c r="AF5907" s="8"/>
      <c r="AG5907" s="8"/>
      <c r="AH5907" s="9"/>
      <c r="AI5907" s="13"/>
      <c r="AJ5907" s="8"/>
      <c r="AK5907" s="8"/>
      <c r="AL5907" s="8"/>
      <c r="AM5907" s="3"/>
    </row>
    <row r="5908" spans="1:39" s="10" customFormat="1" ht="18.95" customHeight="1" x14ac:dyDescent="0.25">
      <c r="A5908" s="8"/>
      <c r="B5908" s="8"/>
      <c r="C5908" s="8"/>
      <c r="D5908" s="9"/>
      <c r="E5908" s="8"/>
      <c r="F5908" s="8"/>
      <c r="G5908" s="9"/>
      <c r="H5908" s="8"/>
      <c r="I5908" s="8"/>
      <c r="J5908" s="9"/>
      <c r="K5908" s="8"/>
      <c r="L5908" s="8"/>
      <c r="M5908" s="9"/>
      <c r="N5908" s="8"/>
      <c r="O5908" s="8"/>
      <c r="P5908" s="9"/>
      <c r="Q5908" s="8"/>
      <c r="R5908" s="8"/>
      <c r="S5908" s="9"/>
      <c r="T5908" s="8"/>
      <c r="U5908" s="8"/>
      <c r="V5908" s="9"/>
      <c r="W5908" s="8"/>
      <c r="X5908" s="8"/>
      <c r="Y5908" s="9"/>
      <c r="Z5908" s="8"/>
      <c r="AA5908" s="8"/>
      <c r="AB5908" s="9"/>
      <c r="AC5908" s="8"/>
      <c r="AD5908" s="8"/>
      <c r="AE5908" s="9"/>
      <c r="AF5908" s="8"/>
      <c r="AG5908" s="8"/>
      <c r="AH5908" s="9"/>
      <c r="AI5908" s="13"/>
      <c r="AJ5908" s="8"/>
      <c r="AK5908" s="8"/>
      <c r="AL5908" s="8"/>
      <c r="AM5908" s="3"/>
    </row>
    <row r="5909" spans="1:39" s="10" customFormat="1" ht="18.95" customHeight="1" x14ac:dyDescent="0.25">
      <c r="A5909" s="8"/>
      <c r="B5909" s="8"/>
      <c r="C5909" s="8"/>
      <c r="D5909" s="9"/>
      <c r="E5909" s="8"/>
      <c r="F5909" s="8"/>
      <c r="G5909" s="9"/>
      <c r="H5909" s="8"/>
      <c r="I5909" s="8"/>
      <c r="J5909" s="9"/>
      <c r="K5909" s="8"/>
      <c r="L5909" s="8"/>
      <c r="M5909" s="9"/>
      <c r="N5909" s="8"/>
      <c r="O5909" s="8"/>
      <c r="P5909" s="9"/>
      <c r="Q5909" s="8"/>
      <c r="R5909" s="8"/>
      <c r="S5909" s="9"/>
      <c r="T5909" s="8"/>
      <c r="U5909" s="8"/>
      <c r="V5909" s="9"/>
      <c r="W5909" s="8"/>
      <c r="X5909" s="8"/>
      <c r="Y5909" s="9"/>
      <c r="Z5909" s="8"/>
      <c r="AA5909" s="8"/>
      <c r="AB5909" s="9"/>
      <c r="AC5909" s="8"/>
      <c r="AD5909" s="8"/>
      <c r="AE5909" s="9"/>
      <c r="AF5909" s="8"/>
      <c r="AG5909" s="8"/>
      <c r="AH5909" s="9"/>
      <c r="AI5909" s="13"/>
      <c r="AJ5909" s="8"/>
      <c r="AK5909" s="8"/>
      <c r="AL5909" s="8"/>
      <c r="AM5909" s="3"/>
    </row>
    <row r="5910" spans="1:39" s="10" customFormat="1" ht="18.95" customHeight="1" x14ac:dyDescent="0.25">
      <c r="A5910" s="8"/>
      <c r="B5910" s="8"/>
      <c r="C5910" s="8"/>
      <c r="D5910" s="9"/>
      <c r="E5910" s="8"/>
      <c r="F5910" s="8"/>
      <c r="G5910" s="9"/>
      <c r="H5910" s="8"/>
      <c r="I5910" s="8"/>
      <c r="J5910" s="9"/>
      <c r="K5910" s="8"/>
      <c r="L5910" s="8"/>
      <c r="M5910" s="9"/>
      <c r="N5910" s="8"/>
      <c r="O5910" s="8"/>
      <c r="P5910" s="9"/>
      <c r="Q5910" s="8"/>
      <c r="R5910" s="8"/>
      <c r="S5910" s="9"/>
      <c r="T5910" s="8"/>
      <c r="U5910" s="8"/>
      <c r="V5910" s="9"/>
      <c r="W5910" s="8"/>
      <c r="X5910" s="8"/>
      <c r="Y5910" s="9"/>
      <c r="Z5910" s="8"/>
      <c r="AA5910" s="8"/>
      <c r="AB5910" s="9"/>
      <c r="AC5910" s="8"/>
      <c r="AD5910" s="8"/>
      <c r="AE5910" s="9"/>
      <c r="AF5910" s="8"/>
      <c r="AG5910" s="8"/>
      <c r="AH5910" s="9"/>
      <c r="AI5910" s="13"/>
      <c r="AJ5910" s="8"/>
      <c r="AK5910" s="8"/>
      <c r="AL5910" s="8"/>
      <c r="AM5910" s="3"/>
    </row>
    <row r="5911" spans="1:39" s="10" customFormat="1" ht="18.95" customHeight="1" x14ac:dyDescent="0.25">
      <c r="A5911" s="8"/>
      <c r="B5911" s="8"/>
      <c r="C5911" s="8"/>
      <c r="D5911" s="9"/>
      <c r="E5911" s="8"/>
      <c r="F5911" s="8"/>
      <c r="G5911" s="9"/>
      <c r="H5911" s="8"/>
      <c r="I5911" s="8"/>
      <c r="J5911" s="9"/>
      <c r="K5911" s="8"/>
      <c r="L5911" s="8"/>
      <c r="M5911" s="9"/>
      <c r="N5911" s="8"/>
      <c r="O5911" s="8"/>
      <c r="P5911" s="9"/>
      <c r="Q5911" s="8"/>
      <c r="R5911" s="8"/>
      <c r="S5911" s="9"/>
      <c r="T5911" s="8"/>
      <c r="U5911" s="8"/>
      <c r="V5911" s="9"/>
      <c r="W5911" s="8"/>
      <c r="X5911" s="8"/>
      <c r="Y5911" s="9"/>
      <c r="Z5911" s="8"/>
      <c r="AA5911" s="8"/>
      <c r="AB5911" s="9"/>
      <c r="AC5911" s="8"/>
      <c r="AD5911" s="8"/>
      <c r="AE5911" s="9"/>
      <c r="AF5911" s="8"/>
      <c r="AG5911" s="8"/>
      <c r="AH5911" s="9"/>
      <c r="AI5911" s="13"/>
      <c r="AJ5911" s="8"/>
      <c r="AK5911" s="8"/>
      <c r="AL5911" s="8"/>
      <c r="AM5911" s="3"/>
    </row>
    <row r="5912" spans="1:39" s="10" customFormat="1" ht="18.95" customHeight="1" x14ac:dyDescent="0.25">
      <c r="A5912" s="8"/>
      <c r="B5912" s="8"/>
      <c r="C5912" s="8"/>
      <c r="D5912" s="9"/>
      <c r="E5912" s="8"/>
      <c r="F5912" s="8"/>
      <c r="G5912" s="9"/>
      <c r="H5912" s="8"/>
      <c r="I5912" s="8"/>
      <c r="J5912" s="9"/>
      <c r="K5912" s="8"/>
      <c r="L5912" s="8"/>
      <c r="M5912" s="9"/>
      <c r="N5912" s="8"/>
      <c r="O5912" s="8"/>
      <c r="P5912" s="9"/>
      <c r="Q5912" s="8"/>
      <c r="R5912" s="8"/>
      <c r="S5912" s="9"/>
      <c r="T5912" s="8"/>
      <c r="U5912" s="8"/>
      <c r="V5912" s="9"/>
      <c r="W5912" s="8"/>
      <c r="X5912" s="8"/>
      <c r="Y5912" s="9"/>
      <c r="Z5912" s="8"/>
      <c r="AA5912" s="8"/>
      <c r="AB5912" s="9"/>
      <c r="AC5912" s="8"/>
      <c r="AD5912" s="8"/>
      <c r="AE5912" s="9"/>
      <c r="AF5912" s="8"/>
      <c r="AG5912" s="8"/>
      <c r="AH5912" s="9"/>
      <c r="AI5912" s="13"/>
      <c r="AJ5912" s="8"/>
      <c r="AK5912" s="8"/>
      <c r="AL5912" s="8"/>
      <c r="AM5912" s="3"/>
    </row>
    <row r="5913" spans="1:39" s="10" customFormat="1" ht="18.95" customHeight="1" x14ac:dyDescent="0.25">
      <c r="A5913" s="8"/>
      <c r="B5913" s="8"/>
      <c r="C5913" s="8"/>
      <c r="D5913" s="9"/>
      <c r="E5913" s="8"/>
      <c r="F5913" s="8"/>
      <c r="G5913" s="9"/>
      <c r="H5913" s="8"/>
      <c r="I5913" s="8"/>
      <c r="J5913" s="9"/>
      <c r="K5913" s="8"/>
      <c r="L5913" s="8"/>
      <c r="M5913" s="9"/>
      <c r="N5913" s="8"/>
      <c r="O5913" s="8"/>
      <c r="P5913" s="9"/>
      <c r="Q5913" s="8"/>
      <c r="R5913" s="8"/>
      <c r="S5913" s="9"/>
      <c r="T5913" s="8"/>
      <c r="U5913" s="8"/>
      <c r="V5913" s="9"/>
      <c r="W5913" s="8"/>
      <c r="X5913" s="8"/>
      <c r="Y5913" s="9"/>
      <c r="Z5913" s="8"/>
      <c r="AA5913" s="8"/>
      <c r="AB5913" s="9"/>
      <c r="AC5913" s="8"/>
      <c r="AD5913" s="8"/>
      <c r="AE5913" s="9"/>
      <c r="AF5913" s="8"/>
      <c r="AG5913" s="8"/>
      <c r="AH5913" s="9"/>
      <c r="AI5913" s="13"/>
      <c r="AJ5913" s="8"/>
      <c r="AK5913" s="8"/>
      <c r="AL5913" s="8"/>
      <c r="AM5913" s="3"/>
    </row>
    <row r="5914" spans="1:39" s="10" customFormat="1" ht="18.95" customHeight="1" x14ac:dyDescent="0.25">
      <c r="A5914" s="8"/>
      <c r="B5914" s="8"/>
      <c r="C5914" s="8"/>
      <c r="D5914" s="9"/>
      <c r="E5914" s="8"/>
      <c r="F5914" s="8"/>
      <c r="G5914" s="9"/>
      <c r="H5914" s="8"/>
      <c r="I5914" s="8"/>
      <c r="J5914" s="9"/>
      <c r="K5914" s="8"/>
      <c r="L5914" s="8"/>
      <c r="M5914" s="9"/>
      <c r="N5914" s="8"/>
      <c r="O5914" s="8"/>
      <c r="P5914" s="9"/>
      <c r="Q5914" s="8"/>
      <c r="R5914" s="8"/>
      <c r="S5914" s="9"/>
      <c r="T5914" s="8"/>
      <c r="U5914" s="8"/>
      <c r="V5914" s="9"/>
      <c r="W5914" s="8"/>
      <c r="X5914" s="8"/>
      <c r="Y5914" s="9"/>
      <c r="Z5914" s="8"/>
      <c r="AA5914" s="8"/>
      <c r="AB5914" s="9"/>
      <c r="AC5914" s="8"/>
      <c r="AD5914" s="8"/>
      <c r="AE5914" s="9"/>
      <c r="AF5914" s="8"/>
      <c r="AG5914" s="8"/>
      <c r="AH5914" s="9"/>
      <c r="AI5914" s="13"/>
      <c r="AJ5914" s="8"/>
      <c r="AK5914" s="8"/>
      <c r="AL5914" s="8"/>
      <c r="AM5914" s="3"/>
    </row>
    <row r="5915" spans="1:39" s="10" customFormat="1" ht="18.95" customHeight="1" x14ac:dyDescent="0.25">
      <c r="A5915" s="8"/>
      <c r="B5915" s="8"/>
      <c r="C5915" s="8"/>
      <c r="D5915" s="9"/>
      <c r="E5915" s="8"/>
      <c r="F5915" s="8"/>
      <c r="G5915" s="9"/>
      <c r="H5915" s="8"/>
      <c r="I5915" s="8"/>
      <c r="J5915" s="9"/>
      <c r="K5915" s="8"/>
      <c r="L5915" s="8"/>
      <c r="M5915" s="9"/>
      <c r="N5915" s="8"/>
      <c r="O5915" s="8"/>
      <c r="P5915" s="9"/>
      <c r="Q5915" s="8"/>
      <c r="R5915" s="8"/>
      <c r="S5915" s="9"/>
      <c r="T5915" s="8"/>
      <c r="U5915" s="8"/>
      <c r="V5915" s="9"/>
      <c r="W5915" s="8"/>
      <c r="X5915" s="8"/>
      <c r="Y5915" s="9"/>
      <c r="Z5915" s="8"/>
      <c r="AA5915" s="8"/>
      <c r="AB5915" s="9"/>
      <c r="AC5915" s="8"/>
      <c r="AD5915" s="8"/>
      <c r="AE5915" s="9"/>
      <c r="AF5915" s="8"/>
      <c r="AG5915" s="8"/>
      <c r="AH5915" s="9"/>
      <c r="AI5915" s="13"/>
      <c r="AJ5915" s="8"/>
      <c r="AK5915" s="8"/>
      <c r="AL5915" s="8"/>
      <c r="AM5915" s="3"/>
    </row>
    <row r="5916" spans="1:39" s="10" customFormat="1" ht="18.95" customHeight="1" x14ac:dyDescent="0.25">
      <c r="A5916" s="8"/>
      <c r="B5916" s="8"/>
      <c r="C5916" s="8"/>
      <c r="D5916" s="9"/>
      <c r="E5916" s="8"/>
      <c r="F5916" s="8"/>
      <c r="G5916" s="9"/>
      <c r="H5916" s="8"/>
      <c r="I5916" s="8"/>
      <c r="J5916" s="9"/>
      <c r="K5916" s="8"/>
      <c r="L5916" s="8"/>
      <c r="M5916" s="9"/>
      <c r="N5916" s="8"/>
      <c r="O5916" s="8"/>
      <c r="P5916" s="9"/>
      <c r="Q5916" s="8"/>
      <c r="R5916" s="8"/>
      <c r="S5916" s="9"/>
      <c r="T5916" s="8"/>
      <c r="U5916" s="8"/>
      <c r="V5916" s="9"/>
      <c r="W5916" s="8"/>
      <c r="X5916" s="8"/>
      <c r="Y5916" s="9"/>
      <c r="Z5916" s="8"/>
      <c r="AA5916" s="8"/>
      <c r="AB5916" s="9"/>
      <c r="AC5916" s="8"/>
      <c r="AD5916" s="8"/>
      <c r="AE5916" s="9"/>
      <c r="AF5916" s="8"/>
      <c r="AG5916" s="8"/>
      <c r="AH5916" s="9"/>
      <c r="AI5916" s="13"/>
      <c r="AJ5916" s="8"/>
      <c r="AK5916" s="8"/>
      <c r="AL5916" s="8"/>
      <c r="AM5916" s="3"/>
    </row>
    <row r="5917" spans="1:39" s="10" customFormat="1" ht="18.95" customHeight="1" x14ac:dyDescent="0.25">
      <c r="A5917" s="8"/>
      <c r="B5917" s="8"/>
      <c r="C5917" s="8"/>
      <c r="D5917" s="9"/>
      <c r="E5917" s="8"/>
      <c r="F5917" s="8"/>
      <c r="G5917" s="9"/>
      <c r="H5917" s="8"/>
      <c r="I5917" s="8"/>
      <c r="J5917" s="9"/>
      <c r="K5917" s="8"/>
      <c r="L5917" s="8"/>
      <c r="M5917" s="9"/>
      <c r="N5917" s="8"/>
      <c r="O5917" s="8"/>
      <c r="P5917" s="9"/>
      <c r="Q5917" s="8"/>
      <c r="R5917" s="8"/>
      <c r="S5917" s="9"/>
      <c r="T5917" s="8"/>
      <c r="U5917" s="8"/>
      <c r="V5917" s="9"/>
      <c r="W5917" s="8"/>
      <c r="X5917" s="8"/>
      <c r="Y5917" s="9"/>
      <c r="Z5917" s="8"/>
      <c r="AA5917" s="8"/>
      <c r="AB5917" s="9"/>
      <c r="AC5917" s="8"/>
      <c r="AD5917" s="8"/>
      <c r="AE5917" s="9"/>
      <c r="AF5917" s="8"/>
      <c r="AG5917" s="8"/>
      <c r="AH5917" s="9"/>
      <c r="AI5917" s="13"/>
      <c r="AJ5917" s="8"/>
      <c r="AK5917" s="8"/>
      <c r="AL5917" s="8"/>
      <c r="AM5917" s="3"/>
    </row>
    <row r="5918" spans="1:39" s="10" customFormat="1" ht="18.95" customHeight="1" x14ac:dyDescent="0.25">
      <c r="A5918" s="8"/>
      <c r="B5918" s="8"/>
      <c r="C5918" s="8"/>
      <c r="D5918" s="9"/>
      <c r="E5918" s="8"/>
      <c r="F5918" s="8"/>
      <c r="G5918" s="9"/>
      <c r="H5918" s="8"/>
      <c r="I5918" s="8"/>
      <c r="J5918" s="9"/>
      <c r="K5918" s="8"/>
      <c r="L5918" s="8"/>
      <c r="M5918" s="9"/>
      <c r="N5918" s="8"/>
      <c r="O5918" s="8"/>
      <c r="P5918" s="9"/>
      <c r="Q5918" s="8"/>
      <c r="R5918" s="8"/>
      <c r="S5918" s="9"/>
      <c r="T5918" s="8"/>
      <c r="U5918" s="8"/>
      <c r="V5918" s="9"/>
      <c r="W5918" s="8"/>
      <c r="X5918" s="8"/>
      <c r="Y5918" s="9"/>
      <c r="Z5918" s="8"/>
      <c r="AA5918" s="8"/>
      <c r="AB5918" s="9"/>
      <c r="AC5918" s="8"/>
      <c r="AD5918" s="8"/>
      <c r="AE5918" s="9"/>
      <c r="AF5918" s="8"/>
      <c r="AG5918" s="8"/>
      <c r="AH5918" s="9"/>
      <c r="AI5918" s="13"/>
      <c r="AJ5918" s="8"/>
      <c r="AK5918" s="8"/>
      <c r="AL5918" s="8"/>
      <c r="AM5918" s="3"/>
    </row>
    <row r="5919" spans="1:39" s="10" customFormat="1" ht="18.95" customHeight="1" x14ac:dyDescent="0.25">
      <c r="A5919" s="8"/>
      <c r="B5919" s="8"/>
      <c r="C5919" s="8"/>
      <c r="D5919" s="9"/>
      <c r="E5919" s="8"/>
      <c r="F5919" s="8"/>
      <c r="G5919" s="9"/>
      <c r="H5919" s="8"/>
      <c r="I5919" s="8"/>
      <c r="J5919" s="9"/>
      <c r="K5919" s="8"/>
      <c r="L5919" s="8"/>
      <c r="M5919" s="9"/>
      <c r="N5919" s="8"/>
      <c r="O5919" s="8"/>
      <c r="P5919" s="9"/>
      <c r="Q5919" s="8"/>
      <c r="R5919" s="8"/>
      <c r="S5919" s="9"/>
      <c r="T5919" s="8"/>
      <c r="U5919" s="8"/>
      <c r="V5919" s="9"/>
      <c r="W5919" s="8"/>
      <c r="X5919" s="8"/>
      <c r="Y5919" s="9"/>
      <c r="Z5919" s="8"/>
      <c r="AA5919" s="8"/>
      <c r="AB5919" s="9"/>
      <c r="AC5919" s="8"/>
      <c r="AD5919" s="8"/>
      <c r="AE5919" s="9"/>
      <c r="AF5919" s="8"/>
      <c r="AG5919" s="8"/>
      <c r="AH5919" s="9"/>
      <c r="AI5919" s="13"/>
      <c r="AJ5919" s="8"/>
      <c r="AK5919" s="8"/>
      <c r="AL5919" s="8"/>
      <c r="AM5919" s="3"/>
    </row>
    <row r="5920" spans="1:39" s="10" customFormat="1" ht="18.95" customHeight="1" x14ac:dyDescent="0.25">
      <c r="A5920" s="8"/>
      <c r="B5920" s="8"/>
      <c r="C5920" s="8"/>
      <c r="D5920" s="9"/>
      <c r="E5920" s="8"/>
      <c r="F5920" s="8"/>
      <c r="G5920" s="9"/>
      <c r="H5920" s="8"/>
      <c r="I5920" s="8"/>
      <c r="J5920" s="9"/>
      <c r="K5920" s="8"/>
      <c r="L5920" s="8"/>
      <c r="M5920" s="9"/>
      <c r="N5920" s="8"/>
      <c r="O5920" s="8"/>
      <c r="P5920" s="9"/>
      <c r="Q5920" s="8"/>
      <c r="R5920" s="8"/>
      <c r="S5920" s="9"/>
      <c r="T5920" s="8"/>
      <c r="U5920" s="8"/>
      <c r="V5920" s="9"/>
      <c r="W5920" s="8"/>
      <c r="X5920" s="8"/>
      <c r="Y5920" s="9"/>
      <c r="Z5920" s="8"/>
      <c r="AA5920" s="8"/>
      <c r="AB5920" s="9"/>
      <c r="AC5920" s="8"/>
      <c r="AD5920" s="8"/>
      <c r="AE5920" s="9"/>
      <c r="AF5920" s="8"/>
      <c r="AG5920" s="8"/>
      <c r="AH5920" s="9"/>
      <c r="AI5920" s="13"/>
      <c r="AJ5920" s="8"/>
      <c r="AK5920" s="8"/>
      <c r="AL5920" s="8"/>
      <c r="AM5920" s="3"/>
    </row>
    <row r="5921" spans="1:39" s="10" customFormat="1" ht="18.95" customHeight="1" x14ac:dyDescent="0.25">
      <c r="A5921" s="8"/>
      <c r="B5921" s="8"/>
      <c r="C5921" s="8"/>
      <c r="D5921" s="9"/>
      <c r="E5921" s="8"/>
      <c r="F5921" s="8"/>
      <c r="G5921" s="9"/>
      <c r="H5921" s="8"/>
      <c r="I5921" s="8"/>
      <c r="J5921" s="9"/>
      <c r="K5921" s="8"/>
      <c r="L5921" s="8"/>
      <c r="M5921" s="9"/>
      <c r="N5921" s="8"/>
      <c r="O5921" s="8"/>
      <c r="P5921" s="9"/>
      <c r="Q5921" s="8"/>
      <c r="R5921" s="8"/>
      <c r="S5921" s="9"/>
      <c r="T5921" s="8"/>
      <c r="U5921" s="8"/>
      <c r="V5921" s="9"/>
      <c r="W5921" s="8"/>
      <c r="X5921" s="8"/>
      <c r="Y5921" s="9"/>
      <c r="Z5921" s="8"/>
      <c r="AA5921" s="8"/>
      <c r="AB5921" s="9"/>
      <c r="AC5921" s="8"/>
      <c r="AD5921" s="8"/>
      <c r="AE5921" s="9"/>
      <c r="AF5921" s="8"/>
      <c r="AG5921" s="8"/>
      <c r="AH5921" s="9"/>
      <c r="AI5921" s="13"/>
      <c r="AJ5921" s="8"/>
      <c r="AK5921" s="8"/>
      <c r="AL5921" s="8"/>
      <c r="AM5921" s="3"/>
    </row>
    <row r="5922" spans="1:39" s="10" customFormat="1" ht="18.95" customHeight="1" x14ac:dyDescent="0.25">
      <c r="A5922" s="8"/>
      <c r="B5922" s="8"/>
      <c r="C5922" s="8"/>
      <c r="D5922" s="9"/>
      <c r="E5922" s="8"/>
      <c r="F5922" s="8"/>
      <c r="G5922" s="9"/>
      <c r="H5922" s="8"/>
      <c r="I5922" s="8"/>
      <c r="J5922" s="9"/>
      <c r="K5922" s="8"/>
      <c r="L5922" s="8"/>
      <c r="M5922" s="9"/>
      <c r="N5922" s="8"/>
      <c r="O5922" s="8"/>
      <c r="P5922" s="9"/>
      <c r="Q5922" s="8"/>
      <c r="R5922" s="8"/>
      <c r="S5922" s="9"/>
      <c r="T5922" s="8"/>
      <c r="U5922" s="8"/>
      <c r="V5922" s="9"/>
      <c r="W5922" s="8"/>
      <c r="X5922" s="8"/>
      <c r="Y5922" s="9"/>
      <c r="Z5922" s="8"/>
      <c r="AA5922" s="8"/>
      <c r="AB5922" s="9"/>
      <c r="AC5922" s="8"/>
      <c r="AD5922" s="8"/>
      <c r="AE5922" s="9"/>
      <c r="AF5922" s="8"/>
      <c r="AG5922" s="8"/>
      <c r="AH5922" s="9"/>
      <c r="AI5922" s="13"/>
      <c r="AJ5922" s="8"/>
      <c r="AK5922" s="8"/>
      <c r="AL5922" s="8"/>
      <c r="AM5922" s="3"/>
    </row>
    <row r="5923" spans="1:39" s="10" customFormat="1" ht="18.95" customHeight="1" x14ac:dyDescent="0.25">
      <c r="A5923" s="8"/>
      <c r="B5923" s="8"/>
      <c r="C5923" s="8"/>
      <c r="D5923" s="9"/>
      <c r="E5923" s="8"/>
      <c r="F5923" s="8"/>
      <c r="G5923" s="9"/>
      <c r="H5923" s="8"/>
      <c r="I5923" s="8"/>
      <c r="J5923" s="9"/>
      <c r="K5923" s="8"/>
      <c r="L5923" s="8"/>
      <c r="M5923" s="9"/>
      <c r="N5923" s="8"/>
      <c r="O5923" s="8"/>
      <c r="P5923" s="9"/>
      <c r="Q5923" s="8"/>
      <c r="R5923" s="8"/>
      <c r="S5923" s="9"/>
      <c r="T5923" s="8"/>
      <c r="U5923" s="8"/>
      <c r="V5923" s="9"/>
      <c r="W5923" s="8"/>
      <c r="X5923" s="8"/>
      <c r="Y5923" s="9"/>
      <c r="Z5923" s="8"/>
      <c r="AA5923" s="8"/>
      <c r="AB5923" s="9"/>
      <c r="AC5923" s="8"/>
      <c r="AD5923" s="8"/>
      <c r="AE5923" s="9"/>
      <c r="AF5923" s="8"/>
      <c r="AG5923" s="8"/>
      <c r="AH5923" s="9"/>
      <c r="AI5923" s="13"/>
      <c r="AJ5923" s="8"/>
      <c r="AK5923" s="8"/>
      <c r="AL5923" s="8"/>
      <c r="AM5923" s="3"/>
    </row>
    <row r="5924" spans="1:39" s="10" customFormat="1" ht="18.95" customHeight="1" x14ac:dyDescent="0.25">
      <c r="A5924" s="8"/>
      <c r="B5924" s="8"/>
      <c r="C5924" s="8"/>
      <c r="D5924" s="9"/>
      <c r="E5924" s="8"/>
      <c r="F5924" s="8"/>
      <c r="G5924" s="9"/>
      <c r="H5924" s="8"/>
      <c r="I5924" s="8"/>
      <c r="J5924" s="9"/>
      <c r="K5924" s="8"/>
      <c r="L5924" s="8"/>
      <c r="M5924" s="9"/>
      <c r="N5924" s="8"/>
      <c r="O5924" s="8"/>
      <c r="P5924" s="9"/>
      <c r="Q5924" s="8"/>
      <c r="R5924" s="8"/>
      <c r="S5924" s="9"/>
      <c r="T5924" s="8"/>
      <c r="U5924" s="8"/>
      <c r="V5924" s="9"/>
      <c r="W5924" s="8"/>
      <c r="X5924" s="8"/>
      <c r="Y5924" s="9"/>
      <c r="Z5924" s="8"/>
      <c r="AA5924" s="8"/>
      <c r="AB5924" s="9"/>
      <c r="AC5924" s="8"/>
      <c r="AD5924" s="8"/>
      <c r="AE5924" s="9"/>
      <c r="AF5924" s="8"/>
      <c r="AG5924" s="8"/>
      <c r="AH5924" s="9"/>
      <c r="AI5924" s="13"/>
      <c r="AJ5924" s="8"/>
      <c r="AK5924" s="8"/>
      <c r="AL5924" s="8"/>
      <c r="AM5924" s="3"/>
    </row>
    <row r="5925" spans="1:39" s="10" customFormat="1" ht="18.95" customHeight="1" x14ac:dyDescent="0.25">
      <c r="A5925" s="8"/>
      <c r="B5925" s="8"/>
      <c r="C5925" s="8"/>
      <c r="D5925" s="9"/>
      <c r="E5925" s="8"/>
      <c r="F5925" s="8"/>
      <c r="G5925" s="9"/>
      <c r="H5925" s="8"/>
      <c r="I5925" s="8"/>
      <c r="J5925" s="9"/>
      <c r="K5925" s="8"/>
      <c r="L5925" s="8"/>
      <c r="M5925" s="9"/>
      <c r="N5925" s="8"/>
      <c r="O5925" s="8"/>
      <c r="P5925" s="9"/>
      <c r="Q5925" s="8"/>
      <c r="R5925" s="8"/>
      <c r="S5925" s="9"/>
      <c r="T5925" s="8"/>
      <c r="U5925" s="8"/>
      <c r="V5925" s="9"/>
      <c r="W5925" s="8"/>
      <c r="X5925" s="8"/>
      <c r="Y5925" s="9"/>
      <c r="Z5925" s="8"/>
      <c r="AA5925" s="8"/>
      <c r="AB5925" s="9"/>
      <c r="AC5925" s="8"/>
      <c r="AD5925" s="8"/>
      <c r="AE5925" s="9"/>
      <c r="AF5925" s="8"/>
      <c r="AG5925" s="8"/>
      <c r="AH5925" s="9"/>
      <c r="AI5925" s="13"/>
      <c r="AJ5925" s="8"/>
      <c r="AK5925" s="8"/>
      <c r="AL5925" s="8"/>
      <c r="AM5925" s="3"/>
    </row>
    <row r="5926" spans="1:39" s="10" customFormat="1" ht="18.95" customHeight="1" x14ac:dyDescent="0.25">
      <c r="A5926" s="8"/>
      <c r="B5926" s="8"/>
      <c r="C5926" s="8"/>
      <c r="D5926" s="9"/>
      <c r="E5926" s="8"/>
      <c r="F5926" s="8"/>
      <c r="G5926" s="9"/>
      <c r="H5926" s="8"/>
      <c r="I5926" s="8"/>
      <c r="J5926" s="9"/>
      <c r="K5926" s="8"/>
      <c r="L5926" s="8"/>
      <c r="M5926" s="9"/>
      <c r="N5926" s="8"/>
      <c r="O5926" s="8"/>
      <c r="P5926" s="9"/>
      <c r="Q5926" s="8"/>
      <c r="R5926" s="8"/>
      <c r="S5926" s="9"/>
      <c r="T5926" s="8"/>
      <c r="U5926" s="8"/>
      <c r="V5926" s="9"/>
      <c r="W5926" s="8"/>
      <c r="X5926" s="8"/>
      <c r="Y5926" s="9"/>
      <c r="Z5926" s="8"/>
      <c r="AA5926" s="8"/>
      <c r="AB5926" s="9"/>
      <c r="AC5926" s="8"/>
      <c r="AD5926" s="8"/>
      <c r="AE5926" s="9"/>
      <c r="AF5926" s="8"/>
      <c r="AG5926" s="8"/>
      <c r="AH5926" s="9"/>
      <c r="AI5926" s="13"/>
      <c r="AJ5926" s="8"/>
      <c r="AK5926" s="8"/>
      <c r="AL5926" s="8"/>
      <c r="AM5926" s="3"/>
    </row>
    <row r="5927" spans="1:39" s="10" customFormat="1" ht="18.95" customHeight="1" x14ac:dyDescent="0.25">
      <c r="A5927" s="8"/>
      <c r="B5927" s="8"/>
      <c r="C5927" s="8"/>
      <c r="D5927" s="9"/>
      <c r="E5927" s="8"/>
      <c r="F5927" s="8"/>
      <c r="G5927" s="9"/>
      <c r="H5927" s="8"/>
      <c r="I5927" s="8"/>
      <c r="J5927" s="9"/>
      <c r="K5927" s="8"/>
      <c r="L5927" s="8"/>
      <c r="M5927" s="9"/>
      <c r="N5927" s="8"/>
      <c r="O5927" s="8"/>
      <c r="P5927" s="9"/>
      <c r="Q5927" s="8"/>
      <c r="R5927" s="8"/>
      <c r="S5927" s="9"/>
      <c r="T5927" s="8"/>
      <c r="U5927" s="8"/>
      <c r="V5927" s="9"/>
      <c r="W5927" s="8"/>
      <c r="X5927" s="8"/>
      <c r="Y5927" s="9"/>
      <c r="Z5927" s="8"/>
      <c r="AA5927" s="8"/>
      <c r="AB5927" s="9"/>
      <c r="AC5927" s="8"/>
      <c r="AD5927" s="8"/>
      <c r="AE5927" s="9"/>
      <c r="AF5927" s="8"/>
      <c r="AG5927" s="8"/>
      <c r="AH5927" s="9"/>
      <c r="AI5927" s="13"/>
      <c r="AJ5927" s="8"/>
      <c r="AK5927" s="8"/>
      <c r="AL5927" s="8"/>
      <c r="AM5927" s="3"/>
    </row>
    <row r="5928" spans="1:39" s="10" customFormat="1" ht="18.95" customHeight="1" x14ac:dyDescent="0.25">
      <c r="A5928" s="8"/>
      <c r="B5928" s="8"/>
      <c r="C5928" s="8"/>
      <c r="D5928" s="9"/>
      <c r="E5928" s="8"/>
      <c r="F5928" s="8"/>
      <c r="G5928" s="9"/>
      <c r="H5928" s="8"/>
      <c r="I5928" s="8"/>
      <c r="J5928" s="9"/>
      <c r="K5928" s="8"/>
      <c r="L5928" s="8"/>
      <c r="M5928" s="9"/>
      <c r="N5928" s="8"/>
      <c r="O5928" s="8"/>
      <c r="P5928" s="9"/>
      <c r="Q5928" s="8"/>
      <c r="R5928" s="8"/>
      <c r="S5928" s="9"/>
      <c r="T5928" s="8"/>
      <c r="U5928" s="8"/>
      <c r="V5928" s="9"/>
      <c r="W5928" s="8"/>
      <c r="X5928" s="8"/>
      <c r="Y5928" s="9"/>
      <c r="Z5928" s="8"/>
      <c r="AA5928" s="8"/>
      <c r="AB5928" s="9"/>
      <c r="AC5928" s="8"/>
      <c r="AD5928" s="8"/>
      <c r="AE5928" s="9"/>
      <c r="AF5928" s="8"/>
      <c r="AG5928" s="8"/>
      <c r="AH5928" s="9"/>
      <c r="AI5928" s="13"/>
      <c r="AJ5928" s="8"/>
      <c r="AK5928" s="8"/>
      <c r="AL5928" s="8"/>
      <c r="AM5928" s="3"/>
    </row>
    <row r="5929" spans="1:39" s="10" customFormat="1" ht="18.95" customHeight="1" x14ac:dyDescent="0.25">
      <c r="A5929" s="8"/>
      <c r="B5929" s="8"/>
      <c r="C5929" s="8"/>
      <c r="D5929" s="9"/>
      <c r="E5929" s="8"/>
      <c r="F5929" s="8"/>
      <c r="G5929" s="9"/>
      <c r="H5929" s="8"/>
      <c r="I5929" s="8"/>
      <c r="J5929" s="9"/>
      <c r="K5929" s="8"/>
      <c r="L5929" s="8"/>
      <c r="M5929" s="9"/>
      <c r="N5929" s="8"/>
      <c r="O5929" s="8"/>
      <c r="P5929" s="9"/>
      <c r="Q5929" s="8"/>
      <c r="R5929" s="8"/>
      <c r="S5929" s="9"/>
      <c r="T5929" s="8"/>
      <c r="U5929" s="8"/>
      <c r="V5929" s="9"/>
      <c r="W5929" s="8"/>
      <c r="X5929" s="8"/>
      <c r="Y5929" s="9"/>
      <c r="Z5929" s="8"/>
      <c r="AA5929" s="8"/>
      <c r="AB5929" s="9"/>
      <c r="AC5929" s="8"/>
      <c r="AD5929" s="8"/>
      <c r="AE5929" s="9"/>
      <c r="AF5929" s="8"/>
      <c r="AG5929" s="8"/>
      <c r="AH5929" s="9"/>
      <c r="AI5929" s="13"/>
      <c r="AJ5929" s="8"/>
      <c r="AK5929" s="8"/>
      <c r="AL5929" s="8"/>
      <c r="AM5929" s="3"/>
    </row>
    <row r="5930" spans="1:39" s="10" customFormat="1" ht="18.95" customHeight="1" x14ac:dyDescent="0.25">
      <c r="A5930" s="8"/>
      <c r="B5930" s="8"/>
      <c r="C5930" s="8"/>
      <c r="D5930" s="9"/>
      <c r="E5930" s="8"/>
      <c r="F5930" s="8"/>
      <c r="G5930" s="9"/>
      <c r="H5930" s="8"/>
      <c r="I5930" s="8"/>
      <c r="J5930" s="9"/>
      <c r="K5930" s="8"/>
      <c r="L5930" s="8"/>
      <c r="M5930" s="9"/>
      <c r="N5930" s="8"/>
      <c r="O5930" s="8"/>
      <c r="P5930" s="9"/>
      <c r="Q5930" s="8"/>
      <c r="R5930" s="8"/>
      <c r="S5930" s="9"/>
      <c r="T5930" s="8"/>
      <c r="U5930" s="8"/>
      <c r="V5930" s="9"/>
      <c r="W5930" s="8"/>
      <c r="X5930" s="8"/>
      <c r="Y5930" s="9"/>
      <c r="Z5930" s="8"/>
      <c r="AA5930" s="8"/>
      <c r="AB5930" s="9"/>
      <c r="AC5930" s="8"/>
      <c r="AD5930" s="8"/>
      <c r="AE5930" s="9"/>
      <c r="AF5930" s="8"/>
      <c r="AG5930" s="8"/>
      <c r="AH5930" s="9"/>
      <c r="AI5930" s="13"/>
      <c r="AJ5930" s="8"/>
      <c r="AK5930" s="8"/>
      <c r="AL5930" s="8"/>
      <c r="AM5930" s="3"/>
    </row>
    <row r="5931" spans="1:39" s="10" customFormat="1" ht="18.95" customHeight="1" x14ac:dyDescent="0.25">
      <c r="A5931" s="8"/>
      <c r="B5931" s="8"/>
      <c r="C5931" s="8"/>
      <c r="D5931" s="9"/>
      <c r="E5931" s="8"/>
      <c r="F5931" s="8"/>
      <c r="G5931" s="9"/>
      <c r="H5931" s="8"/>
      <c r="I5931" s="8"/>
      <c r="J5931" s="9"/>
      <c r="K5931" s="8"/>
      <c r="L5931" s="8"/>
      <c r="M5931" s="9"/>
      <c r="N5931" s="8"/>
      <c r="O5931" s="8"/>
      <c r="P5931" s="9"/>
      <c r="Q5931" s="8"/>
      <c r="R5931" s="8"/>
      <c r="S5931" s="9"/>
      <c r="T5931" s="8"/>
      <c r="U5931" s="8"/>
      <c r="V5931" s="9"/>
      <c r="W5931" s="8"/>
      <c r="X5931" s="8"/>
      <c r="Y5931" s="9"/>
      <c r="Z5931" s="8"/>
      <c r="AA5931" s="8"/>
      <c r="AB5931" s="9"/>
      <c r="AC5931" s="8"/>
      <c r="AD5931" s="8"/>
      <c r="AE5931" s="9"/>
      <c r="AF5931" s="8"/>
      <c r="AG5931" s="8"/>
      <c r="AH5931" s="9"/>
      <c r="AI5931" s="13"/>
      <c r="AJ5931" s="8"/>
      <c r="AK5931" s="8"/>
      <c r="AL5931" s="8"/>
      <c r="AM5931" s="3"/>
    </row>
    <row r="5932" spans="1:39" s="10" customFormat="1" ht="18.95" customHeight="1" x14ac:dyDescent="0.25">
      <c r="A5932" s="8"/>
      <c r="B5932" s="8"/>
      <c r="C5932" s="8"/>
      <c r="D5932" s="9"/>
      <c r="E5932" s="8"/>
      <c r="F5932" s="8"/>
      <c r="G5932" s="9"/>
      <c r="H5932" s="8"/>
      <c r="I5932" s="8"/>
      <c r="J5932" s="9"/>
      <c r="K5932" s="8"/>
      <c r="L5932" s="8"/>
      <c r="M5932" s="9"/>
      <c r="N5932" s="8"/>
      <c r="O5932" s="8"/>
      <c r="P5932" s="9"/>
      <c r="Q5932" s="8"/>
      <c r="R5932" s="8"/>
      <c r="S5932" s="9"/>
      <c r="T5932" s="8"/>
      <c r="U5932" s="8"/>
      <c r="V5932" s="9"/>
      <c r="W5932" s="8"/>
      <c r="X5932" s="8"/>
      <c r="Y5932" s="9"/>
      <c r="Z5932" s="8"/>
      <c r="AA5932" s="8"/>
      <c r="AB5932" s="9"/>
      <c r="AC5932" s="8"/>
      <c r="AD5932" s="8"/>
      <c r="AE5932" s="9"/>
      <c r="AF5932" s="8"/>
      <c r="AG5932" s="8"/>
      <c r="AH5932" s="9"/>
      <c r="AI5932" s="13"/>
      <c r="AJ5932" s="8"/>
      <c r="AK5932" s="8"/>
      <c r="AL5932" s="8"/>
      <c r="AM5932" s="3"/>
    </row>
    <row r="5933" spans="1:39" s="10" customFormat="1" ht="18.95" customHeight="1" x14ac:dyDescent="0.25">
      <c r="A5933" s="8"/>
      <c r="B5933" s="8"/>
      <c r="C5933" s="8"/>
      <c r="D5933" s="9"/>
      <c r="E5933" s="8"/>
      <c r="F5933" s="8"/>
      <c r="G5933" s="9"/>
      <c r="H5933" s="8"/>
      <c r="I5933" s="8"/>
      <c r="J5933" s="9"/>
      <c r="K5933" s="8"/>
      <c r="L5933" s="8"/>
      <c r="M5933" s="9"/>
      <c r="N5933" s="8"/>
      <c r="O5933" s="8"/>
      <c r="P5933" s="9"/>
      <c r="Q5933" s="8"/>
      <c r="R5933" s="8"/>
      <c r="S5933" s="9"/>
      <c r="T5933" s="8"/>
      <c r="U5933" s="8"/>
      <c r="V5933" s="9"/>
      <c r="W5933" s="8"/>
      <c r="X5933" s="8"/>
      <c r="Y5933" s="9"/>
      <c r="Z5933" s="8"/>
      <c r="AA5933" s="8"/>
      <c r="AB5933" s="9"/>
      <c r="AC5933" s="8"/>
      <c r="AD5933" s="8"/>
      <c r="AE5933" s="9"/>
      <c r="AF5933" s="8"/>
      <c r="AG5933" s="8"/>
      <c r="AH5933" s="9"/>
      <c r="AI5933" s="13"/>
      <c r="AJ5933" s="8"/>
      <c r="AK5933" s="8"/>
      <c r="AL5933" s="8"/>
      <c r="AM5933" s="3"/>
    </row>
    <row r="5934" spans="1:39" s="10" customFormat="1" ht="18.95" customHeight="1" x14ac:dyDescent="0.25">
      <c r="A5934" s="8"/>
      <c r="B5934" s="8"/>
      <c r="C5934" s="8"/>
      <c r="D5934" s="9"/>
      <c r="E5934" s="8"/>
      <c r="F5934" s="8"/>
      <c r="G5934" s="9"/>
      <c r="H5934" s="8"/>
      <c r="I5934" s="8"/>
      <c r="J5934" s="9"/>
      <c r="K5934" s="8"/>
      <c r="L5934" s="8"/>
      <c r="M5934" s="9"/>
      <c r="N5934" s="8"/>
      <c r="O5934" s="8"/>
      <c r="P5934" s="9"/>
      <c r="Q5934" s="8"/>
      <c r="R5934" s="8"/>
      <c r="S5934" s="9"/>
      <c r="T5934" s="8"/>
      <c r="U5934" s="8"/>
      <c r="V5934" s="9"/>
      <c r="W5934" s="8"/>
      <c r="X5934" s="8"/>
      <c r="Y5934" s="9"/>
      <c r="Z5934" s="8"/>
      <c r="AA5934" s="8"/>
      <c r="AB5934" s="9"/>
      <c r="AC5934" s="8"/>
      <c r="AD5934" s="8"/>
      <c r="AE5934" s="9"/>
      <c r="AF5934" s="8"/>
      <c r="AG5934" s="8"/>
      <c r="AH5934" s="9"/>
      <c r="AI5934" s="13"/>
      <c r="AJ5934" s="8"/>
      <c r="AK5934" s="8"/>
      <c r="AL5934" s="8"/>
      <c r="AM5934" s="3"/>
    </row>
    <row r="5935" spans="1:39" s="10" customFormat="1" ht="18.95" customHeight="1" x14ac:dyDescent="0.25">
      <c r="A5935" s="8"/>
      <c r="B5935" s="8"/>
      <c r="C5935" s="8"/>
      <c r="D5935" s="9"/>
      <c r="E5935" s="8"/>
      <c r="F5935" s="8"/>
      <c r="G5935" s="9"/>
      <c r="H5935" s="8"/>
      <c r="I5935" s="8"/>
      <c r="J5935" s="9"/>
      <c r="K5935" s="8"/>
      <c r="L5935" s="8"/>
      <c r="M5935" s="9"/>
      <c r="N5935" s="8"/>
      <c r="O5935" s="8"/>
      <c r="P5935" s="9"/>
      <c r="Q5935" s="8"/>
      <c r="R5935" s="8"/>
      <c r="S5935" s="9"/>
      <c r="T5935" s="8"/>
      <c r="U5935" s="8"/>
      <c r="V5935" s="9"/>
      <c r="W5935" s="8"/>
      <c r="X5935" s="8"/>
      <c r="Y5935" s="9"/>
      <c r="Z5935" s="8"/>
      <c r="AA5935" s="8"/>
      <c r="AB5935" s="9"/>
      <c r="AC5935" s="8"/>
      <c r="AD5935" s="8"/>
      <c r="AE5935" s="9"/>
      <c r="AF5935" s="8"/>
      <c r="AG5935" s="8"/>
      <c r="AH5935" s="9"/>
      <c r="AI5935" s="13"/>
      <c r="AJ5935" s="8"/>
      <c r="AK5935" s="8"/>
      <c r="AL5935" s="8"/>
      <c r="AM5935" s="3"/>
    </row>
    <row r="5936" spans="1:39" s="10" customFormat="1" ht="18.95" customHeight="1" x14ac:dyDescent="0.25">
      <c r="A5936" s="8"/>
      <c r="B5936" s="8"/>
      <c r="C5936" s="8"/>
      <c r="D5936" s="9"/>
      <c r="E5936" s="8"/>
      <c r="F5936" s="8"/>
      <c r="G5936" s="9"/>
      <c r="H5936" s="8"/>
      <c r="I5936" s="8"/>
      <c r="J5936" s="9"/>
      <c r="K5936" s="8"/>
      <c r="L5936" s="8"/>
      <c r="M5936" s="9"/>
      <c r="N5936" s="8"/>
      <c r="O5936" s="8"/>
      <c r="P5936" s="9"/>
      <c r="Q5936" s="8"/>
      <c r="R5936" s="8"/>
      <c r="S5936" s="9"/>
      <c r="T5936" s="8"/>
      <c r="U5936" s="8"/>
      <c r="V5936" s="9"/>
      <c r="W5936" s="8"/>
      <c r="X5936" s="8"/>
      <c r="Y5936" s="9"/>
      <c r="Z5936" s="8"/>
      <c r="AA5936" s="8"/>
      <c r="AB5936" s="9"/>
      <c r="AC5936" s="8"/>
      <c r="AD5936" s="8"/>
      <c r="AE5936" s="9"/>
      <c r="AF5936" s="8"/>
      <c r="AG5936" s="8"/>
      <c r="AH5936" s="9"/>
      <c r="AI5936" s="13"/>
      <c r="AJ5936" s="8"/>
      <c r="AK5936" s="8"/>
      <c r="AL5936" s="8"/>
      <c r="AM5936" s="3"/>
    </row>
    <row r="5937" spans="1:39" s="10" customFormat="1" ht="18.95" customHeight="1" x14ac:dyDescent="0.25">
      <c r="A5937" s="8"/>
      <c r="B5937" s="8"/>
      <c r="C5937" s="8"/>
      <c r="D5937" s="9"/>
      <c r="E5937" s="8"/>
      <c r="F5937" s="8"/>
      <c r="G5937" s="9"/>
      <c r="H5937" s="8"/>
      <c r="I5937" s="8"/>
      <c r="J5937" s="9"/>
      <c r="K5937" s="8"/>
      <c r="L5937" s="8"/>
      <c r="M5937" s="9"/>
      <c r="N5937" s="8"/>
      <c r="O5937" s="8"/>
      <c r="P5937" s="9"/>
      <c r="Q5937" s="8"/>
      <c r="R5937" s="8"/>
      <c r="S5937" s="9"/>
      <c r="T5937" s="8"/>
      <c r="U5937" s="8"/>
      <c r="V5937" s="9"/>
      <c r="W5937" s="8"/>
      <c r="X5937" s="8"/>
      <c r="Y5937" s="9"/>
      <c r="Z5937" s="8"/>
      <c r="AA5937" s="8"/>
      <c r="AB5937" s="9"/>
      <c r="AC5937" s="8"/>
      <c r="AD5937" s="8"/>
      <c r="AE5937" s="9"/>
      <c r="AF5937" s="8"/>
      <c r="AG5937" s="8"/>
      <c r="AH5937" s="9"/>
      <c r="AI5937" s="13"/>
      <c r="AJ5937" s="8"/>
      <c r="AK5937" s="8"/>
      <c r="AL5937" s="8"/>
      <c r="AM5937" s="3"/>
    </row>
    <row r="5938" spans="1:39" s="10" customFormat="1" ht="18.95" customHeight="1" x14ac:dyDescent="0.25">
      <c r="A5938" s="8"/>
      <c r="B5938" s="8"/>
      <c r="C5938" s="8"/>
      <c r="D5938" s="9"/>
      <c r="E5938" s="8"/>
      <c r="F5938" s="8"/>
      <c r="G5938" s="9"/>
      <c r="H5938" s="8"/>
      <c r="I5938" s="8"/>
      <c r="J5938" s="9"/>
      <c r="K5938" s="8"/>
      <c r="L5938" s="8"/>
      <c r="M5938" s="9"/>
      <c r="N5938" s="8"/>
      <c r="O5938" s="8"/>
      <c r="P5938" s="9"/>
      <c r="Q5938" s="8"/>
      <c r="R5938" s="8"/>
      <c r="S5938" s="9"/>
      <c r="T5938" s="8"/>
      <c r="U5938" s="8"/>
      <c r="V5938" s="9"/>
      <c r="W5938" s="8"/>
      <c r="X5938" s="8"/>
      <c r="Y5938" s="9"/>
      <c r="Z5938" s="8"/>
      <c r="AA5938" s="8"/>
      <c r="AB5938" s="9"/>
      <c r="AC5938" s="8"/>
      <c r="AD5938" s="8"/>
      <c r="AE5938" s="9"/>
      <c r="AF5938" s="8"/>
      <c r="AG5938" s="8"/>
      <c r="AH5938" s="9"/>
      <c r="AI5938" s="13"/>
      <c r="AJ5938" s="8"/>
      <c r="AK5938" s="8"/>
      <c r="AL5938" s="8"/>
      <c r="AM5938" s="3"/>
    </row>
    <row r="5939" spans="1:39" s="10" customFormat="1" ht="18.95" customHeight="1" x14ac:dyDescent="0.25">
      <c r="A5939" s="8"/>
      <c r="B5939" s="8"/>
      <c r="C5939" s="8"/>
      <c r="D5939" s="9"/>
      <c r="E5939" s="8"/>
      <c r="F5939" s="8"/>
      <c r="G5939" s="9"/>
      <c r="H5939" s="8"/>
      <c r="I5939" s="8"/>
      <c r="J5939" s="9"/>
      <c r="K5939" s="8"/>
      <c r="L5939" s="8"/>
      <c r="M5939" s="9"/>
      <c r="N5939" s="8"/>
      <c r="O5939" s="8"/>
      <c r="P5939" s="9"/>
      <c r="Q5939" s="8"/>
      <c r="R5939" s="8"/>
      <c r="S5939" s="9"/>
      <c r="T5939" s="8"/>
      <c r="U5939" s="8"/>
      <c r="V5939" s="9"/>
      <c r="W5939" s="8"/>
      <c r="X5939" s="8"/>
      <c r="Y5939" s="9"/>
      <c r="Z5939" s="8"/>
      <c r="AA5939" s="8"/>
      <c r="AB5939" s="9"/>
      <c r="AC5939" s="8"/>
      <c r="AD5939" s="8"/>
      <c r="AE5939" s="9"/>
      <c r="AF5939" s="8"/>
      <c r="AG5939" s="8"/>
      <c r="AH5939" s="9"/>
      <c r="AI5939" s="13"/>
      <c r="AJ5939" s="8"/>
      <c r="AK5939" s="8"/>
      <c r="AL5939" s="8"/>
      <c r="AM5939" s="3"/>
    </row>
    <row r="5940" spans="1:39" s="10" customFormat="1" ht="18.95" customHeight="1" x14ac:dyDescent="0.25">
      <c r="A5940" s="8"/>
      <c r="B5940" s="8"/>
      <c r="C5940" s="8"/>
      <c r="D5940" s="9"/>
      <c r="E5940" s="8"/>
      <c r="F5940" s="8"/>
      <c r="G5940" s="9"/>
      <c r="H5940" s="8"/>
      <c r="I5940" s="8"/>
      <c r="J5940" s="9"/>
      <c r="K5940" s="8"/>
      <c r="L5940" s="8"/>
      <c r="M5940" s="9"/>
      <c r="N5940" s="8"/>
      <c r="O5940" s="8"/>
      <c r="P5940" s="9"/>
      <c r="Q5940" s="8"/>
      <c r="R5940" s="8"/>
      <c r="S5940" s="9"/>
      <c r="T5940" s="8"/>
      <c r="U5940" s="8"/>
      <c r="V5940" s="9"/>
      <c r="W5940" s="8"/>
      <c r="X5940" s="8"/>
      <c r="Y5940" s="9"/>
      <c r="Z5940" s="8"/>
      <c r="AA5940" s="8"/>
      <c r="AB5940" s="9"/>
      <c r="AC5940" s="8"/>
      <c r="AD5940" s="8"/>
      <c r="AE5940" s="9"/>
      <c r="AF5940" s="8"/>
      <c r="AG5940" s="8"/>
      <c r="AH5940" s="9"/>
      <c r="AI5940" s="13"/>
      <c r="AJ5940" s="8"/>
      <c r="AK5940" s="8"/>
      <c r="AL5940" s="8"/>
      <c r="AM5940" s="3"/>
    </row>
    <row r="5941" spans="1:39" s="10" customFormat="1" ht="18.95" customHeight="1" x14ac:dyDescent="0.25">
      <c r="A5941" s="8"/>
      <c r="B5941" s="8"/>
      <c r="C5941" s="8"/>
      <c r="D5941" s="9"/>
      <c r="E5941" s="8"/>
      <c r="F5941" s="8"/>
      <c r="G5941" s="9"/>
      <c r="H5941" s="8"/>
      <c r="I5941" s="8"/>
      <c r="J5941" s="9"/>
      <c r="K5941" s="8"/>
      <c r="L5941" s="8"/>
      <c r="M5941" s="9"/>
      <c r="N5941" s="8"/>
      <c r="O5941" s="8"/>
      <c r="P5941" s="9"/>
      <c r="Q5941" s="8"/>
      <c r="R5941" s="8"/>
      <c r="S5941" s="9"/>
      <c r="T5941" s="8"/>
      <c r="U5941" s="8"/>
      <c r="V5941" s="9"/>
      <c r="W5941" s="8"/>
      <c r="X5941" s="8"/>
      <c r="Y5941" s="9"/>
      <c r="Z5941" s="8"/>
      <c r="AA5941" s="8"/>
      <c r="AB5941" s="9"/>
      <c r="AC5941" s="8"/>
      <c r="AD5941" s="8"/>
      <c r="AE5941" s="9"/>
      <c r="AF5941" s="8"/>
      <c r="AG5941" s="8"/>
      <c r="AH5941" s="9"/>
      <c r="AI5941" s="13"/>
      <c r="AJ5941" s="8"/>
      <c r="AK5941" s="8"/>
      <c r="AL5941" s="8"/>
      <c r="AM5941" s="3"/>
    </row>
    <row r="5942" spans="1:39" s="10" customFormat="1" ht="18.95" customHeight="1" x14ac:dyDescent="0.25">
      <c r="A5942" s="8"/>
      <c r="B5942" s="8"/>
      <c r="C5942" s="8"/>
      <c r="D5942" s="9"/>
      <c r="E5942" s="8"/>
      <c r="F5942" s="8"/>
      <c r="G5942" s="9"/>
      <c r="H5942" s="8"/>
      <c r="I5942" s="8"/>
      <c r="J5942" s="9"/>
      <c r="K5942" s="8"/>
      <c r="L5942" s="8"/>
      <c r="M5942" s="9"/>
      <c r="N5942" s="8"/>
      <c r="O5942" s="8"/>
      <c r="P5942" s="9"/>
      <c r="Q5942" s="8"/>
      <c r="R5942" s="8"/>
      <c r="S5942" s="9"/>
      <c r="T5942" s="8"/>
      <c r="U5942" s="8"/>
      <c r="V5942" s="9"/>
      <c r="W5942" s="8"/>
      <c r="X5942" s="8"/>
      <c r="Y5942" s="9"/>
      <c r="Z5942" s="8"/>
      <c r="AA5942" s="8"/>
      <c r="AB5942" s="9"/>
      <c r="AC5942" s="8"/>
      <c r="AD5942" s="8"/>
      <c r="AE5942" s="9"/>
      <c r="AF5942" s="8"/>
      <c r="AG5942" s="8"/>
      <c r="AH5942" s="9"/>
      <c r="AI5942" s="13"/>
      <c r="AJ5942" s="8"/>
      <c r="AK5942" s="8"/>
      <c r="AL5942" s="8"/>
      <c r="AM5942" s="3"/>
    </row>
    <row r="5943" spans="1:39" s="10" customFormat="1" ht="18.95" customHeight="1" x14ac:dyDescent="0.25">
      <c r="A5943" s="8"/>
      <c r="B5943" s="8"/>
      <c r="C5943" s="8"/>
      <c r="D5943" s="9"/>
      <c r="E5943" s="8"/>
      <c r="F5943" s="8"/>
      <c r="G5943" s="9"/>
      <c r="H5943" s="8"/>
      <c r="I5943" s="8"/>
      <c r="J5943" s="9"/>
      <c r="K5943" s="8"/>
      <c r="L5943" s="8"/>
      <c r="M5943" s="9"/>
      <c r="N5943" s="8"/>
      <c r="O5943" s="8"/>
      <c r="P5943" s="9"/>
      <c r="Q5943" s="8"/>
      <c r="R5943" s="8"/>
      <c r="S5943" s="9"/>
      <c r="T5943" s="8"/>
      <c r="U5943" s="8"/>
      <c r="V5943" s="9"/>
      <c r="W5943" s="8"/>
      <c r="X5943" s="8"/>
      <c r="Y5943" s="9"/>
      <c r="Z5943" s="8"/>
      <c r="AA5943" s="8"/>
      <c r="AB5943" s="9"/>
      <c r="AC5943" s="8"/>
      <c r="AD5943" s="8"/>
      <c r="AE5943" s="9"/>
      <c r="AF5943" s="8"/>
      <c r="AG5943" s="8"/>
      <c r="AH5943" s="9"/>
      <c r="AI5943" s="13"/>
      <c r="AJ5943" s="8"/>
      <c r="AK5943" s="8"/>
      <c r="AL5943" s="8"/>
      <c r="AM5943" s="3"/>
    </row>
    <row r="5944" spans="1:39" s="10" customFormat="1" ht="18.95" customHeight="1" x14ac:dyDescent="0.25">
      <c r="A5944" s="8"/>
      <c r="B5944" s="8"/>
      <c r="C5944" s="8"/>
      <c r="D5944" s="9"/>
      <c r="E5944" s="8"/>
      <c r="F5944" s="8"/>
      <c r="G5944" s="9"/>
      <c r="H5944" s="8"/>
      <c r="I5944" s="8"/>
      <c r="J5944" s="9"/>
      <c r="K5944" s="8"/>
      <c r="L5944" s="8"/>
      <c r="M5944" s="9"/>
      <c r="N5944" s="8"/>
      <c r="O5944" s="8"/>
      <c r="P5944" s="9"/>
      <c r="Q5944" s="8"/>
      <c r="R5944" s="8"/>
      <c r="S5944" s="9"/>
      <c r="T5944" s="8"/>
      <c r="U5944" s="8"/>
      <c r="V5944" s="9"/>
      <c r="W5944" s="8"/>
      <c r="X5944" s="8"/>
      <c r="Y5944" s="9"/>
      <c r="Z5944" s="8"/>
      <c r="AA5944" s="8"/>
      <c r="AB5944" s="9"/>
      <c r="AC5944" s="8"/>
      <c r="AD5944" s="8"/>
      <c r="AE5944" s="9"/>
      <c r="AF5944" s="8"/>
      <c r="AG5944" s="8"/>
      <c r="AH5944" s="9"/>
      <c r="AI5944" s="13"/>
      <c r="AJ5944" s="8"/>
      <c r="AK5944" s="8"/>
      <c r="AL5944" s="8"/>
      <c r="AM5944" s="3"/>
    </row>
    <row r="5945" spans="1:39" s="10" customFormat="1" ht="18.95" customHeight="1" x14ac:dyDescent="0.25">
      <c r="A5945" s="8"/>
      <c r="B5945" s="8"/>
      <c r="C5945" s="8"/>
      <c r="D5945" s="9"/>
      <c r="E5945" s="8"/>
      <c r="F5945" s="8"/>
      <c r="G5945" s="9"/>
      <c r="H5945" s="8"/>
      <c r="I5945" s="8"/>
      <c r="J5945" s="9"/>
      <c r="K5945" s="8"/>
      <c r="L5945" s="8"/>
      <c r="M5945" s="9"/>
      <c r="N5945" s="8"/>
      <c r="O5945" s="8"/>
      <c r="P5945" s="9"/>
      <c r="Q5945" s="8"/>
      <c r="R5945" s="8"/>
      <c r="S5945" s="9"/>
      <c r="T5945" s="8"/>
      <c r="U5945" s="8"/>
      <c r="V5945" s="9"/>
      <c r="W5945" s="8"/>
      <c r="X5945" s="8"/>
      <c r="Y5945" s="9"/>
      <c r="Z5945" s="8"/>
      <c r="AA5945" s="8"/>
      <c r="AB5945" s="9"/>
      <c r="AC5945" s="8"/>
      <c r="AD5945" s="8"/>
      <c r="AE5945" s="9"/>
      <c r="AF5945" s="8"/>
      <c r="AG5945" s="8"/>
      <c r="AH5945" s="9"/>
      <c r="AI5945" s="13"/>
      <c r="AJ5945" s="8"/>
      <c r="AK5945" s="8"/>
      <c r="AL5945" s="8"/>
      <c r="AM5945" s="3"/>
    </row>
    <row r="5946" spans="1:39" s="10" customFormat="1" ht="18.95" customHeight="1" x14ac:dyDescent="0.25">
      <c r="A5946" s="8"/>
      <c r="B5946" s="8"/>
      <c r="C5946" s="8"/>
      <c r="D5946" s="9"/>
      <c r="E5946" s="8"/>
      <c r="F5946" s="8"/>
      <c r="G5946" s="9"/>
      <c r="H5946" s="8"/>
      <c r="I5946" s="8"/>
      <c r="J5946" s="9"/>
      <c r="K5946" s="8"/>
      <c r="L5946" s="8"/>
      <c r="M5946" s="9"/>
      <c r="N5946" s="8"/>
      <c r="O5946" s="8"/>
      <c r="P5946" s="9"/>
      <c r="Q5946" s="8"/>
      <c r="R5946" s="8"/>
      <c r="S5946" s="9"/>
      <c r="T5946" s="8"/>
      <c r="U5946" s="8"/>
      <c r="V5946" s="9"/>
      <c r="W5946" s="8"/>
      <c r="X5946" s="8"/>
      <c r="Y5946" s="9"/>
      <c r="Z5946" s="8"/>
      <c r="AA5946" s="8"/>
      <c r="AB5946" s="9"/>
      <c r="AC5946" s="8"/>
      <c r="AD5946" s="8"/>
      <c r="AE5946" s="9"/>
      <c r="AF5946" s="8"/>
      <c r="AG5946" s="8"/>
      <c r="AH5946" s="9"/>
      <c r="AI5946" s="13"/>
      <c r="AJ5946" s="8"/>
      <c r="AK5946" s="8"/>
      <c r="AL5946" s="8"/>
      <c r="AM5946" s="3"/>
    </row>
    <row r="5947" spans="1:39" s="10" customFormat="1" ht="18.95" customHeight="1" x14ac:dyDescent="0.25">
      <c r="A5947" s="8"/>
      <c r="B5947" s="8"/>
      <c r="C5947" s="8"/>
      <c r="D5947" s="9"/>
      <c r="E5947" s="8"/>
      <c r="F5947" s="8"/>
      <c r="G5947" s="9"/>
      <c r="H5947" s="8"/>
      <c r="I5947" s="8"/>
      <c r="J5947" s="9"/>
      <c r="K5947" s="8"/>
      <c r="L5947" s="8"/>
      <c r="M5947" s="9"/>
      <c r="N5947" s="8"/>
      <c r="O5947" s="8"/>
      <c r="P5947" s="9"/>
      <c r="Q5947" s="8"/>
      <c r="R5947" s="8"/>
      <c r="S5947" s="9"/>
      <c r="T5947" s="8"/>
      <c r="U5947" s="8"/>
      <c r="V5947" s="9"/>
      <c r="W5947" s="8"/>
      <c r="X5947" s="8"/>
      <c r="Y5947" s="9"/>
      <c r="Z5947" s="8"/>
      <c r="AA5947" s="8"/>
      <c r="AB5947" s="9"/>
      <c r="AC5947" s="8"/>
      <c r="AD5947" s="8"/>
      <c r="AE5947" s="9"/>
      <c r="AF5947" s="8"/>
      <c r="AG5947" s="8"/>
      <c r="AH5947" s="9"/>
      <c r="AI5947" s="13"/>
      <c r="AJ5947" s="8"/>
      <c r="AK5947" s="8"/>
      <c r="AL5947" s="8"/>
      <c r="AM5947" s="3"/>
    </row>
    <row r="5948" spans="1:39" s="10" customFormat="1" ht="18.95" customHeight="1" x14ac:dyDescent="0.25">
      <c r="A5948" s="8"/>
      <c r="B5948" s="8"/>
      <c r="C5948" s="8"/>
      <c r="D5948" s="9"/>
      <c r="E5948" s="8"/>
      <c r="F5948" s="8"/>
      <c r="G5948" s="9"/>
      <c r="H5948" s="8"/>
      <c r="I5948" s="8"/>
      <c r="J5948" s="9"/>
      <c r="K5948" s="8"/>
      <c r="L5948" s="8"/>
      <c r="M5948" s="9"/>
      <c r="N5948" s="8"/>
      <c r="O5948" s="8"/>
      <c r="P5948" s="9"/>
      <c r="Q5948" s="8"/>
      <c r="R5948" s="8"/>
      <c r="S5948" s="9"/>
      <c r="T5948" s="8"/>
      <c r="U5948" s="8"/>
      <c r="V5948" s="9"/>
      <c r="W5948" s="8"/>
      <c r="X5948" s="8"/>
      <c r="Y5948" s="9"/>
      <c r="Z5948" s="8"/>
      <c r="AA5948" s="8"/>
      <c r="AB5948" s="9"/>
      <c r="AC5948" s="8"/>
      <c r="AD5948" s="8"/>
      <c r="AE5948" s="9"/>
      <c r="AF5948" s="8"/>
      <c r="AG5948" s="8"/>
      <c r="AH5948" s="9"/>
      <c r="AI5948" s="13"/>
      <c r="AJ5948" s="8"/>
      <c r="AK5948" s="8"/>
      <c r="AL5948" s="8"/>
      <c r="AM5948" s="3"/>
    </row>
    <row r="5949" spans="1:39" s="10" customFormat="1" ht="18.95" customHeight="1" x14ac:dyDescent="0.25">
      <c r="A5949" s="8"/>
      <c r="B5949" s="8"/>
      <c r="C5949" s="8"/>
      <c r="D5949" s="9"/>
      <c r="E5949" s="8"/>
      <c r="F5949" s="8"/>
      <c r="G5949" s="9"/>
      <c r="H5949" s="8"/>
      <c r="I5949" s="8"/>
      <c r="J5949" s="9"/>
      <c r="K5949" s="8"/>
      <c r="L5949" s="8"/>
      <c r="M5949" s="9"/>
      <c r="N5949" s="8"/>
      <c r="O5949" s="8"/>
      <c r="P5949" s="9"/>
      <c r="Q5949" s="8"/>
      <c r="R5949" s="8"/>
      <c r="S5949" s="9"/>
      <c r="T5949" s="8"/>
      <c r="U5949" s="8"/>
      <c r="V5949" s="9"/>
      <c r="W5949" s="8"/>
      <c r="X5949" s="8"/>
      <c r="Y5949" s="9"/>
      <c r="Z5949" s="8"/>
      <c r="AA5949" s="8"/>
      <c r="AB5949" s="9"/>
      <c r="AC5949" s="8"/>
      <c r="AD5949" s="8"/>
      <c r="AE5949" s="9"/>
      <c r="AF5949" s="8"/>
      <c r="AG5949" s="8"/>
      <c r="AH5949" s="9"/>
      <c r="AI5949" s="13"/>
      <c r="AJ5949" s="8"/>
      <c r="AK5949" s="8"/>
      <c r="AL5949" s="8"/>
      <c r="AM5949" s="3"/>
    </row>
  </sheetData>
  <mergeCells count="39">
    <mergeCell ref="AM1:AM4"/>
    <mergeCell ref="N2:O2"/>
    <mergeCell ref="N3:O3"/>
    <mergeCell ref="Q2:R2"/>
    <mergeCell ref="Q3:R3"/>
    <mergeCell ref="T1:V1"/>
    <mergeCell ref="T2:U2"/>
    <mergeCell ref="AL1:AL4"/>
    <mergeCell ref="AK1:AK4"/>
    <mergeCell ref="AI1:AI4"/>
    <mergeCell ref="AJ1:AJ3"/>
    <mergeCell ref="B1:D1"/>
    <mergeCell ref="B2:C2"/>
    <mergeCell ref="B3:C3"/>
    <mergeCell ref="E1:G1"/>
    <mergeCell ref="E2:F2"/>
    <mergeCell ref="E3:F3"/>
    <mergeCell ref="H1:J1"/>
    <mergeCell ref="H2:I2"/>
    <mergeCell ref="H3:I3"/>
    <mergeCell ref="AF1:AH1"/>
    <mergeCell ref="AF2:AG2"/>
    <mergeCell ref="AF3:AG3"/>
    <mergeCell ref="A1:A3"/>
    <mergeCell ref="T3:U3"/>
    <mergeCell ref="Q1:S1"/>
    <mergeCell ref="AC1:AE1"/>
    <mergeCell ref="AC2:AD2"/>
    <mergeCell ref="AC3:AD3"/>
    <mergeCell ref="W1:Y1"/>
    <mergeCell ref="W2:X2"/>
    <mergeCell ref="W3:X3"/>
    <mergeCell ref="Z1:AB1"/>
    <mergeCell ref="Z2:AA2"/>
    <mergeCell ref="Z3:AA3"/>
    <mergeCell ref="K1:M1"/>
    <mergeCell ref="K2:L2"/>
    <mergeCell ref="K3:L3"/>
    <mergeCell ref="N1:P1"/>
  </mergeCells>
  <conditionalFormatting sqref="A1:AM1048576">
    <cfRule type="expression" dxfId="0" priority="3">
      <formula>EVEN(ROW())=ROW()</formula>
    </cfRule>
  </conditionalFormatting>
  <pageMargins left="0.5" right="0.25" top="1" bottom="0.5" header="0.3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AD2A-F902-4EE0-AE9C-1121DAD17055}">
  <dimension ref="A1:AA69"/>
  <sheetViews>
    <sheetView workbookViewId="0">
      <selection activeCell="A3" sqref="A3"/>
    </sheetView>
  </sheetViews>
  <sheetFormatPr defaultRowHeight="23.1" customHeight="1" x14ac:dyDescent="0.2"/>
  <cols>
    <col min="1" max="1" width="11.85546875" style="72" customWidth="1"/>
    <col min="2" max="2" width="6" style="73" bestFit="1" customWidth="1"/>
    <col min="3" max="3" width="9.42578125" style="72" bestFit="1" customWidth="1"/>
    <col min="4" max="4" width="10.42578125" style="72" bestFit="1" customWidth="1"/>
    <col min="5" max="5" width="6.28515625" style="72" bestFit="1" customWidth="1"/>
    <col min="6" max="6" width="12.28515625" style="72" customWidth="1"/>
    <col min="7" max="7" width="6" style="73" bestFit="1" customWidth="1"/>
    <col min="8" max="8" width="9.42578125" style="72" bestFit="1" customWidth="1"/>
    <col min="9" max="9" width="10.42578125" style="72" bestFit="1" customWidth="1"/>
    <col min="10" max="10" width="6.28515625" style="72" bestFit="1" customWidth="1"/>
    <col min="11" max="11" width="11" style="72" bestFit="1" customWidth="1"/>
    <col min="12" max="12" width="5.5703125" style="73" bestFit="1" customWidth="1"/>
    <col min="13" max="13" width="11.140625" style="72" bestFit="1" customWidth="1"/>
    <col min="14" max="14" width="10.140625" style="72" bestFit="1" customWidth="1"/>
    <col min="15" max="15" width="6.28515625" style="72" bestFit="1" customWidth="1"/>
    <col min="16" max="16" width="11" style="72" bestFit="1" customWidth="1"/>
    <col min="17" max="17" width="5.5703125" style="73" bestFit="1" customWidth="1"/>
    <col min="18" max="18" width="16" style="72" bestFit="1" customWidth="1"/>
    <col min="19" max="19" width="10.140625" style="72" bestFit="1" customWidth="1"/>
    <col min="20" max="20" width="6.28515625" style="74" bestFit="1" customWidth="1"/>
    <col min="21" max="16384" width="9.140625" style="74"/>
  </cols>
  <sheetData>
    <row r="1" spans="1:27" ht="23.1" customHeight="1" x14ac:dyDescent="0.2">
      <c r="A1" s="137" t="s">
        <v>73</v>
      </c>
      <c r="B1" s="137"/>
      <c r="C1" s="137"/>
      <c r="D1" s="137"/>
      <c r="E1" s="137"/>
      <c r="F1" s="137"/>
      <c r="G1" s="137"/>
      <c r="H1" s="137"/>
      <c r="I1" s="137"/>
      <c r="J1" s="137"/>
      <c r="K1" s="137" t="s">
        <v>73</v>
      </c>
      <c r="L1" s="137"/>
      <c r="M1" s="137"/>
      <c r="N1" s="137"/>
      <c r="O1" s="137"/>
      <c r="P1" s="137"/>
      <c r="Q1" s="137"/>
      <c r="R1" s="137"/>
      <c r="S1" s="137"/>
      <c r="T1" s="137"/>
      <c r="U1" s="78"/>
    </row>
    <row r="2" spans="1:27" s="77" customFormat="1" ht="23.1" customHeight="1" x14ac:dyDescent="0.25">
      <c r="A2" s="75" t="str">
        <f>TABULATION!$A4</f>
        <v>ROLL NO.</v>
      </c>
      <c r="B2" s="76" t="str">
        <f>TABULATION!$AI1</f>
        <v>GPA</v>
      </c>
      <c r="C2" s="75" t="str">
        <f>TABULATION!$AK1</f>
        <v>RESULTS</v>
      </c>
      <c r="D2" s="75" t="str">
        <f>TABULATION!$AL1</f>
        <v>REMARKS</v>
      </c>
      <c r="E2" s="75" t="str">
        <f>TABULATION!$AM1</f>
        <v>RANK</v>
      </c>
      <c r="F2" s="75" t="str">
        <f>TABULATION!$A4</f>
        <v>ROLL NO.</v>
      </c>
      <c r="G2" s="76" t="str">
        <f>TABULATION!$AI1</f>
        <v>GPA</v>
      </c>
      <c r="H2" s="75" t="str">
        <f>TABULATION!$AK1</f>
        <v>RESULTS</v>
      </c>
      <c r="I2" s="75" t="str">
        <f>TABULATION!$AL1</f>
        <v>REMARKS</v>
      </c>
      <c r="J2" s="75" t="str">
        <f>TABULATION!$AM1</f>
        <v>RANK</v>
      </c>
      <c r="K2" s="75" t="str">
        <f>TABULATION!$A4</f>
        <v>ROLL NO.</v>
      </c>
      <c r="L2" s="76" t="str">
        <f>TABULATION!$AI1</f>
        <v>GPA</v>
      </c>
      <c r="M2" s="75" t="str">
        <f>TABULATION!$AK1</f>
        <v>RESULTS</v>
      </c>
      <c r="N2" s="75" t="str">
        <f>TABULATION!$AL1</f>
        <v>REMARKS</v>
      </c>
      <c r="O2" s="75" t="str">
        <f>TABULATION!$AM1</f>
        <v>RANK</v>
      </c>
      <c r="P2" s="75" t="str">
        <f>TABULATION!$A4</f>
        <v>ROLL NO.</v>
      </c>
      <c r="Q2" s="76" t="str">
        <f>TABULATION!$AI1</f>
        <v>GPA</v>
      </c>
      <c r="R2" s="75" t="str">
        <f>TABULATION!$AK1</f>
        <v>RESULTS</v>
      </c>
      <c r="S2" s="75" t="str">
        <f>TABULATION!$AL1</f>
        <v>REMARKS</v>
      </c>
      <c r="T2" s="75" t="str">
        <f>TABULATION!$AM1</f>
        <v>RANK</v>
      </c>
    </row>
    <row r="3" spans="1:27" s="77" customFormat="1" ht="23.1" customHeight="1" x14ac:dyDescent="0.25">
      <c r="A3" s="75" t="str">
        <f>IF(ROWS($A$3:A3)&gt;CEILING(COUNT(DRAFT!$B:$B)/4,1),"",INDEX(RSLT,ROWS($A$3:A3)+QUOTIENT(COLUMNS($A$3:A3)-1,5)*CEILING(COUNT(DRAFT!$B:$B)/4,1),1+MOD(COLUMN()-1,5)))</f>
        <v/>
      </c>
      <c r="B3" s="76" t="str">
        <f>IF(ROWS($A$3:B3)&gt;CEILING(COUNT(DRAFT!$B:$B)/4,1),"",INDEX(RSLT,ROWS($A$3:B3)+QUOTIENT(COLUMNS($A$3:B3)-1,5)*CEILING(COUNT(DRAFT!$B:$B)/4,1),1+MOD(COLUMN()-1,5)))</f>
        <v/>
      </c>
      <c r="C3" s="75" t="str">
        <f>IF(ROWS($A$3:C3)&gt;CEILING(COUNT(DRAFT!$B:$B)/4,1),"",INDEX(RSLT,ROWS($A$3:C3)+QUOTIENT(COLUMNS($A$3:C3)-1,5)*CEILING(COUNT(DRAFT!$B:$B)/4,1),1+MOD(COLUMN()-1,5)))</f>
        <v/>
      </c>
      <c r="D3" s="75" t="str">
        <f>IF(ROWS($A$3:D3)&gt;CEILING(COUNT(DRAFT!$B:$B)/4,1),"",INDEX(RSLT,ROWS($A$3:D3)+QUOTIENT(COLUMNS($A$3:D3)-1,5)*CEILING(COUNT(DRAFT!$B:$B)/4,1),1+MOD(COLUMN()-1,5)))</f>
        <v/>
      </c>
      <c r="E3" s="75" t="str">
        <f>IF(ROWS($A$3:E3)&gt;CEILING(COUNT(DRAFT!$B:$B)/4,1),"",INDEX(RSLT,ROWS($A$3:E3)+QUOTIENT(COLUMNS($A$3:E3)-1,5)*CEILING(COUNT(DRAFT!$B:$B)/4,1),1+MOD(COLUMN()-1,5)))</f>
        <v/>
      </c>
      <c r="F3" s="75" t="str">
        <f>IF(ROWS($A$3:F3)&gt;CEILING(COUNT(DRAFT!$B:$B)/4,1),"",INDEX(RSLT,ROWS($A$3:F3)+QUOTIENT(COLUMNS($A$3:F3)-1,5)*CEILING(COUNT(DRAFT!$B:$B)/4,1),1+MOD(COLUMN()-1,5)))</f>
        <v/>
      </c>
      <c r="G3" s="76" t="str">
        <f>IF(ROWS($A$3:G3)&gt;CEILING(COUNT(DRAFT!$B:$B)/4,1),"",INDEX(RSLT,ROWS($A$3:G3)+QUOTIENT(COLUMNS($A$3:G3)-1,5)*CEILING(COUNT(DRAFT!$B:$B)/4,1),1+MOD(COLUMN()-1,5)))</f>
        <v/>
      </c>
      <c r="H3" s="75" t="str">
        <f>IF(ROWS($A$3:H3)&gt;CEILING(COUNT(DRAFT!$B:$B)/4,1),"",INDEX(RSLT,ROWS($A$3:H3)+QUOTIENT(COLUMNS($A$3:H3)-1,5)*CEILING(COUNT(DRAFT!$B:$B)/4,1),1+MOD(COLUMN()-1,5)))</f>
        <v/>
      </c>
      <c r="I3" s="75" t="str">
        <f>IF(ROWS($A$3:I3)&gt;CEILING(COUNT(DRAFT!$B:$B)/4,1),"",INDEX(RSLT,ROWS($A$3:I3)+QUOTIENT(COLUMNS($A$3:I3)-1,5)*CEILING(COUNT(DRAFT!$B:$B)/4,1),1+MOD(COLUMN()-1,5)))</f>
        <v/>
      </c>
      <c r="J3" s="75" t="str">
        <f>IF(ROWS($A$3:J3)&gt;CEILING(COUNT(DRAFT!$B:$B)/4,1),"",INDEX(RSLT,ROWS($A$3:J3)+QUOTIENT(COLUMNS($A$3:J3)-1,5)*CEILING(COUNT(DRAFT!$B:$B)/4,1),1+MOD(COLUMN()-1,5)))</f>
        <v/>
      </c>
      <c r="K3" s="75" t="str">
        <f>IF(ROWS($A$3:K3)&gt;CEILING(COUNT(DRAFT!$B:$B)/4,1),"",INDEX(RSLT,ROWS($A$3:K3)+QUOTIENT(COLUMNS($A$3:K3)-1,5)*CEILING(COUNT(DRAFT!$B:$B)/4,1),1+MOD(COLUMN()-1,5)))</f>
        <v/>
      </c>
      <c r="L3" s="76" t="str">
        <f>IF(ROWS($A$3:L3)&gt;CEILING(COUNT(DRAFT!$B:$B)/4,1),"",INDEX(RSLT,ROWS($A$3:L3)+QUOTIENT(COLUMNS($A$3:L3)-1,5)*CEILING(COUNT(DRAFT!$B:$B)/4,1),1+MOD(COLUMN()-1,5)))</f>
        <v/>
      </c>
      <c r="M3" s="75" t="str">
        <f>IF(ROWS($A$3:M3)&gt;CEILING(COUNT(DRAFT!$B:$B)/4,1),"",INDEX(RSLT,ROWS($A$3:M3)+QUOTIENT(COLUMNS($A$3:M3)-1,5)*CEILING(COUNT(DRAFT!$B:$B)/4,1),1+MOD(COLUMN()-1,5)))</f>
        <v/>
      </c>
      <c r="N3" s="75" t="str">
        <f>IF(ROWS($A$3:N3)&gt;CEILING(COUNT(DRAFT!$B:$B)/4,1),"",INDEX(RSLT,ROWS($A$3:N3)+QUOTIENT(COLUMNS($A$3:N3)-1,5)*CEILING(COUNT(DRAFT!$B:$B)/4,1),1+MOD(COLUMN()-1,5)))</f>
        <v/>
      </c>
      <c r="O3" s="75" t="str">
        <f>IF(ROWS($A$3:O3)&gt;CEILING(COUNT(DRAFT!$B:$B)/4,1),"",INDEX(RSLT,ROWS($A$3:O3)+QUOTIENT(COLUMNS($A$3:O3)-1,5)*CEILING(COUNT(DRAFT!$B:$B)/4,1),1+MOD(COLUMN()-1,5)))</f>
        <v/>
      </c>
      <c r="P3" s="75" t="str">
        <f>IF(ROWS($A$3:P3)&gt;CEILING(COUNT(DRAFT!$B:$B)/4,1),"",INDEX(RSLT,ROWS($A$3:P3)+QUOTIENT(COLUMNS($A$3:P3)-1,5)*CEILING(COUNT(DRAFT!$B:$B)/4,1),1+MOD(COLUMN()-1,5)))</f>
        <v/>
      </c>
      <c r="Q3" s="76" t="str">
        <f>IF(ROWS($A$3:Q3)&gt;CEILING(COUNT(DRAFT!$B:$B)/4,1),"",INDEX(RSLT,ROWS($A$3:Q3)+QUOTIENT(COLUMNS($A$3:Q3)-1,5)*CEILING(COUNT(DRAFT!$B:$B)/4,1),1+MOD(COLUMN()-1,5)))</f>
        <v/>
      </c>
      <c r="R3" s="75" t="str">
        <f>IF(ROWS($A$3:R3)&gt;CEILING(COUNT(DRAFT!$B:$B)/4,1),"",INDEX(RSLT,ROWS($A$3:R3)+QUOTIENT(COLUMNS($A$3:R3)-1,5)*CEILING(COUNT(DRAFT!$B:$B)/4,1),1+MOD(COLUMN()-1,5)))</f>
        <v/>
      </c>
      <c r="S3" s="75" t="str">
        <f>IF(ROWS($A$3:S3)&gt;CEILING(COUNT(DRAFT!$B:$B)/4,1),"",INDEX(RSLT,ROWS($A$3:S3)+QUOTIENT(COLUMNS($A$3:S3)-1,5)*CEILING(COUNT(DRAFT!$B:$B)/4,1),1+MOD(COLUMN()-1,5)))</f>
        <v/>
      </c>
      <c r="T3" s="75" t="str">
        <f>IF(ROWS($A$3:T3)&gt;CEILING(COUNT(DRAFT!$B:$B)/4,1),"",INDEX(RSLT,ROWS($A$3:T3)+QUOTIENT(COLUMNS($A$3:T3)-1,5)*CEILING(COUNT(DRAFT!$B:$B)/4,1),1+MOD(COLUMN()-1,5)))</f>
        <v/>
      </c>
      <c r="U3" s="75"/>
      <c r="V3" s="75"/>
      <c r="W3" s="75"/>
      <c r="X3" s="75"/>
      <c r="Y3" s="75"/>
      <c r="Z3" s="75"/>
      <c r="AA3" s="75"/>
    </row>
    <row r="4" spans="1:27" s="77" customFormat="1" ht="23.1" customHeight="1" x14ac:dyDescent="0.25">
      <c r="A4" s="75" t="str">
        <f>IF(ROWS($A$3:A4)&gt;CEILING(COUNT(DRAFT!$B:$B)/4,1),"",INDEX(RSLT,ROWS($A$3:A4)+QUOTIENT(COLUMNS($A$3:A4)-1,5)*CEILING(COUNT(DRAFT!$B:$B)/4,1),1+MOD(COLUMN()-1,5)))</f>
        <v/>
      </c>
      <c r="B4" s="76" t="str">
        <f>IF(ROWS($A$3:B4)&gt;CEILING(COUNT(DRAFT!$B:$B)/4,1),"",INDEX(RSLT,ROWS($A$3:B4)+QUOTIENT(COLUMNS($A$3:B4)-1,5)*CEILING(COUNT(DRAFT!$B:$B)/4,1),1+MOD(COLUMN()-1,5)))</f>
        <v/>
      </c>
      <c r="C4" s="75" t="str">
        <f>IF(ROWS($A$3:C4)&gt;CEILING(COUNT(DRAFT!$B:$B)/4,1),"",INDEX(RSLT,ROWS($A$3:C4)+QUOTIENT(COLUMNS($A$3:C4)-1,5)*CEILING(COUNT(DRAFT!$B:$B)/4,1),1+MOD(COLUMN()-1,5)))</f>
        <v/>
      </c>
      <c r="D4" s="75" t="str">
        <f>IF(ROWS($A$3:D4)&gt;CEILING(COUNT(DRAFT!$B:$B)/4,1),"",INDEX(RSLT,ROWS($A$3:D4)+QUOTIENT(COLUMNS($A$3:D4)-1,5)*CEILING(COUNT(DRAFT!$B:$B)/4,1),1+MOD(COLUMN()-1,5)))</f>
        <v/>
      </c>
      <c r="E4" s="75" t="str">
        <f>IF(ROWS($A$3:E4)&gt;CEILING(COUNT(DRAFT!$B:$B)/4,1),"",INDEX(RSLT,ROWS($A$3:E4)+QUOTIENT(COLUMNS($A$3:E4)-1,5)*CEILING(COUNT(DRAFT!$B:$B)/4,1),1+MOD(COLUMN()-1,5)))</f>
        <v/>
      </c>
      <c r="F4" s="75" t="str">
        <f>IF(ROWS($A$3:F4)&gt;CEILING(COUNT(DRAFT!$B:$B)/4,1),"",INDEX(RSLT,ROWS($A$3:F4)+QUOTIENT(COLUMNS($A$3:F4)-1,5)*CEILING(COUNT(DRAFT!$B:$B)/4,1),1+MOD(COLUMN()-1,5)))</f>
        <v/>
      </c>
      <c r="G4" s="76" t="str">
        <f>IF(ROWS($A$3:G4)&gt;CEILING(COUNT(DRAFT!$B:$B)/4,1),"",INDEX(RSLT,ROWS($A$3:G4)+QUOTIENT(COLUMNS($A$3:G4)-1,5)*CEILING(COUNT(DRAFT!$B:$B)/4,1),1+MOD(COLUMN()-1,5)))</f>
        <v/>
      </c>
      <c r="H4" s="75" t="str">
        <f>IF(ROWS($A$3:H4)&gt;CEILING(COUNT(DRAFT!$B:$B)/4,1),"",INDEX(RSLT,ROWS($A$3:H4)+QUOTIENT(COLUMNS($A$3:H4)-1,5)*CEILING(COUNT(DRAFT!$B:$B)/4,1),1+MOD(COLUMN()-1,5)))</f>
        <v/>
      </c>
      <c r="I4" s="75" t="str">
        <f>IF(ROWS($A$3:I4)&gt;CEILING(COUNT(DRAFT!$B:$B)/4,1),"",INDEX(RSLT,ROWS($A$3:I4)+QUOTIENT(COLUMNS($A$3:I4)-1,5)*CEILING(COUNT(DRAFT!$B:$B)/4,1),1+MOD(COLUMN()-1,5)))</f>
        <v/>
      </c>
      <c r="J4" s="75" t="str">
        <f>IF(ROWS($A$3:J4)&gt;CEILING(COUNT(DRAFT!$B:$B)/4,1),"",INDEX(RSLT,ROWS($A$3:J4)+QUOTIENT(COLUMNS($A$3:J4)-1,5)*CEILING(COUNT(DRAFT!$B:$B)/4,1),1+MOD(COLUMN()-1,5)))</f>
        <v/>
      </c>
      <c r="K4" s="75" t="str">
        <f>IF(ROWS($A$3:K4)&gt;CEILING(COUNT(DRAFT!$B:$B)/4,1),"",INDEX(RSLT,ROWS($A$3:K4)+QUOTIENT(COLUMNS($A$3:K4)-1,5)*CEILING(COUNT(DRAFT!$B:$B)/4,1),1+MOD(COLUMN()-1,5)))</f>
        <v/>
      </c>
      <c r="L4" s="76" t="str">
        <f>IF(ROWS($A$3:L4)&gt;CEILING(COUNT(DRAFT!$B:$B)/4,1),"",INDEX(RSLT,ROWS($A$3:L4)+QUOTIENT(COLUMNS($A$3:L4)-1,5)*CEILING(COUNT(DRAFT!$B:$B)/4,1),1+MOD(COLUMN()-1,5)))</f>
        <v/>
      </c>
      <c r="M4" s="75" t="str">
        <f>IF(ROWS($A$3:M4)&gt;CEILING(COUNT(DRAFT!$B:$B)/4,1),"",INDEX(RSLT,ROWS($A$3:M4)+QUOTIENT(COLUMNS($A$3:M4)-1,5)*CEILING(COUNT(DRAFT!$B:$B)/4,1),1+MOD(COLUMN()-1,5)))</f>
        <v/>
      </c>
      <c r="N4" s="75" t="str">
        <f>IF(ROWS($A$3:N4)&gt;CEILING(COUNT(DRAFT!$B:$B)/4,1),"",INDEX(RSLT,ROWS($A$3:N4)+QUOTIENT(COLUMNS($A$3:N4)-1,5)*CEILING(COUNT(DRAFT!$B:$B)/4,1),1+MOD(COLUMN()-1,5)))</f>
        <v/>
      </c>
      <c r="O4" s="75" t="str">
        <f>IF(ROWS($A$3:O4)&gt;CEILING(COUNT(DRAFT!$B:$B)/4,1),"",INDEX(RSLT,ROWS($A$3:O4)+QUOTIENT(COLUMNS($A$3:O4)-1,5)*CEILING(COUNT(DRAFT!$B:$B)/4,1),1+MOD(COLUMN()-1,5)))</f>
        <v/>
      </c>
      <c r="P4" s="75" t="str">
        <f>IF(ROWS($A$3:P4)&gt;CEILING(COUNT(DRAFT!$B:$B)/4,1),"",INDEX(RSLT,ROWS($A$3:P4)+QUOTIENT(COLUMNS($A$3:P4)-1,5)*CEILING(COUNT(DRAFT!$B:$B)/4,1),1+MOD(COLUMN()-1,5)))</f>
        <v/>
      </c>
      <c r="Q4" s="76" t="str">
        <f>IF(ROWS($A$3:Q4)&gt;CEILING(COUNT(DRAFT!$B:$B)/4,1),"",INDEX(RSLT,ROWS($A$3:Q4)+QUOTIENT(COLUMNS($A$3:Q4)-1,5)*CEILING(COUNT(DRAFT!$B:$B)/4,1),1+MOD(COLUMN()-1,5)))</f>
        <v/>
      </c>
      <c r="R4" s="75" t="str">
        <f>IF(ROWS($A$3:R4)&gt;CEILING(COUNT(DRAFT!$B:$B)/4,1),"",INDEX(RSLT,ROWS($A$3:R4)+QUOTIENT(COLUMNS($A$3:R4)-1,5)*CEILING(COUNT(DRAFT!$B:$B)/4,1),1+MOD(COLUMN()-1,5)))</f>
        <v/>
      </c>
      <c r="S4" s="75" t="str">
        <f>IF(ROWS($A$3:S4)&gt;CEILING(COUNT(DRAFT!$B:$B)/4,1),"",INDEX(RSLT,ROWS($A$3:S4)+QUOTIENT(COLUMNS($A$3:S4)-1,5)*CEILING(COUNT(DRAFT!$B:$B)/4,1),1+MOD(COLUMN()-1,5)))</f>
        <v/>
      </c>
      <c r="T4" s="75" t="str">
        <f>IF(ROWS($A$3:T4)&gt;CEILING(COUNT(DRAFT!$B:$B)/4,1),"",INDEX(RSLT,ROWS($A$3:T4)+QUOTIENT(COLUMNS($A$3:T4)-1,5)*CEILING(COUNT(DRAFT!$B:$B)/4,1),1+MOD(COLUMN()-1,5)))</f>
        <v/>
      </c>
    </row>
    <row r="5" spans="1:27" s="77" customFormat="1" ht="23.1" customHeight="1" x14ac:dyDescent="0.25">
      <c r="A5" s="75" t="str">
        <f>IF(ROWS($A$3:A5)&gt;CEILING(COUNT(DRAFT!$B:$B)/4,1),"",INDEX(RSLT,ROWS($A$3:A5)+QUOTIENT(COLUMNS($A$3:A5)-1,5)*CEILING(COUNT(DRAFT!$B:$B)/4,1),1+MOD(COLUMN()-1,5)))</f>
        <v/>
      </c>
      <c r="B5" s="76" t="str">
        <f>IF(ROWS($A$3:B5)&gt;CEILING(COUNT(DRAFT!$B:$B)/4,1),"",INDEX(RSLT,ROWS($A$3:B5)+QUOTIENT(COLUMNS($A$3:B5)-1,5)*CEILING(COUNT(DRAFT!$B:$B)/4,1),1+MOD(COLUMN()-1,5)))</f>
        <v/>
      </c>
      <c r="C5" s="75" t="str">
        <f>IF(ROWS($A$3:C5)&gt;CEILING(COUNT(DRAFT!$B:$B)/4,1),"",INDEX(RSLT,ROWS($A$3:C5)+QUOTIENT(COLUMNS($A$3:C5)-1,5)*CEILING(COUNT(DRAFT!$B:$B)/4,1),1+MOD(COLUMN()-1,5)))</f>
        <v/>
      </c>
      <c r="D5" s="75" t="str">
        <f>IF(ROWS($A$3:D5)&gt;CEILING(COUNT(DRAFT!$B:$B)/4,1),"",INDEX(RSLT,ROWS($A$3:D5)+QUOTIENT(COLUMNS($A$3:D5)-1,5)*CEILING(COUNT(DRAFT!$B:$B)/4,1),1+MOD(COLUMN()-1,5)))</f>
        <v/>
      </c>
      <c r="E5" s="75" t="str">
        <f>IF(ROWS($A$3:E5)&gt;CEILING(COUNT(DRAFT!$B:$B)/4,1),"",INDEX(RSLT,ROWS($A$3:E5)+QUOTIENT(COLUMNS($A$3:E5)-1,5)*CEILING(COUNT(DRAFT!$B:$B)/4,1),1+MOD(COLUMN()-1,5)))</f>
        <v/>
      </c>
      <c r="F5" s="75" t="str">
        <f>IF(ROWS($A$3:F5)&gt;CEILING(COUNT(DRAFT!$B:$B)/4,1),"",INDEX(RSLT,ROWS($A$3:F5)+QUOTIENT(COLUMNS($A$3:F5)-1,5)*CEILING(COUNT(DRAFT!$B:$B)/4,1),1+MOD(COLUMN()-1,5)))</f>
        <v/>
      </c>
      <c r="G5" s="76" t="str">
        <f>IF(ROWS($A$3:G5)&gt;CEILING(COUNT(DRAFT!$B:$B)/4,1),"",INDEX(RSLT,ROWS($A$3:G5)+QUOTIENT(COLUMNS($A$3:G5)-1,5)*CEILING(COUNT(DRAFT!$B:$B)/4,1),1+MOD(COLUMN()-1,5)))</f>
        <v/>
      </c>
      <c r="H5" s="75" t="str">
        <f>IF(ROWS($A$3:H5)&gt;CEILING(COUNT(DRAFT!$B:$B)/4,1),"",INDEX(RSLT,ROWS($A$3:H5)+QUOTIENT(COLUMNS($A$3:H5)-1,5)*CEILING(COUNT(DRAFT!$B:$B)/4,1),1+MOD(COLUMN()-1,5)))</f>
        <v/>
      </c>
      <c r="I5" s="75" t="str">
        <f>IF(ROWS($A$3:I5)&gt;CEILING(COUNT(DRAFT!$B:$B)/4,1),"",INDEX(RSLT,ROWS($A$3:I5)+QUOTIENT(COLUMNS($A$3:I5)-1,5)*CEILING(COUNT(DRAFT!$B:$B)/4,1),1+MOD(COLUMN()-1,5)))</f>
        <v/>
      </c>
      <c r="J5" s="75" t="str">
        <f>IF(ROWS($A$3:J5)&gt;CEILING(COUNT(DRAFT!$B:$B)/4,1),"",INDEX(RSLT,ROWS($A$3:J5)+QUOTIENT(COLUMNS($A$3:J5)-1,5)*CEILING(COUNT(DRAFT!$B:$B)/4,1),1+MOD(COLUMN()-1,5)))</f>
        <v/>
      </c>
      <c r="K5" s="75" t="str">
        <f>IF(ROWS($A$3:K5)&gt;CEILING(COUNT(DRAFT!$B:$B)/4,1),"",INDEX(RSLT,ROWS($A$3:K5)+QUOTIENT(COLUMNS($A$3:K5)-1,5)*CEILING(COUNT(DRAFT!$B:$B)/4,1),1+MOD(COLUMN()-1,5)))</f>
        <v/>
      </c>
      <c r="L5" s="76" t="str">
        <f>IF(ROWS($A$3:L5)&gt;CEILING(COUNT(DRAFT!$B:$B)/4,1),"",INDEX(RSLT,ROWS($A$3:L5)+QUOTIENT(COLUMNS($A$3:L5)-1,5)*CEILING(COUNT(DRAFT!$B:$B)/4,1),1+MOD(COLUMN()-1,5)))</f>
        <v/>
      </c>
      <c r="M5" s="75" t="str">
        <f>IF(ROWS($A$3:M5)&gt;CEILING(COUNT(DRAFT!$B:$B)/4,1),"",INDEX(RSLT,ROWS($A$3:M5)+QUOTIENT(COLUMNS($A$3:M5)-1,5)*CEILING(COUNT(DRAFT!$B:$B)/4,1),1+MOD(COLUMN()-1,5)))</f>
        <v/>
      </c>
      <c r="N5" s="75" t="str">
        <f>IF(ROWS($A$3:N5)&gt;CEILING(COUNT(DRAFT!$B:$B)/4,1),"",INDEX(RSLT,ROWS($A$3:N5)+QUOTIENT(COLUMNS($A$3:N5)-1,5)*CEILING(COUNT(DRAFT!$B:$B)/4,1),1+MOD(COLUMN()-1,5)))</f>
        <v/>
      </c>
      <c r="O5" s="75" t="str">
        <f>IF(ROWS($A$3:O5)&gt;CEILING(COUNT(DRAFT!$B:$B)/4,1),"",INDEX(RSLT,ROWS($A$3:O5)+QUOTIENT(COLUMNS($A$3:O5)-1,5)*CEILING(COUNT(DRAFT!$B:$B)/4,1),1+MOD(COLUMN()-1,5)))</f>
        <v/>
      </c>
      <c r="P5" s="75" t="str">
        <f>IF(ROWS($A$3:P5)&gt;CEILING(COUNT(DRAFT!$B:$B)/4,1),"",INDEX(RSLT,ROWS($A$3:P5)+QUOTIENT(COLUMNS($A$3:P5)-1,5)*CEILING(COUNT(DRAFT!$B:$B)/4,1),1+MOD(COLUMN()-1,5)))</f>
        <v/>
      </c>
      <c r="Q5" s="76" t="str">
        <f>IF(ROWS($A$3:Q5)&gt;CEILING(COUNT(DRAFT!$B:$B)/4,1),"",INDEX(RSLT,ROWS($A$3:Q5)+QUOTIENT(COLUMNS($A$3:Q5)-1,5)*CEILING(COUNT(DRAFT!$B:$B)/4,1),1+MOD(COLUMN()-1,5)))</f>
        <v/>
      </c>
      <c r="R5" s="75" t="str">
        <f>IF(ROWS($A$3:R5)&gt;CEILING(COUNT(DRAFT!$B:$B)/4,1),"",INDEX(RSLT,ROWS($A$3:R5)+QUOTIENT(COLUMNS($A$3:R5)-1,5)*CEILING(COUNT(DRAFT!$B:$B)/4,1),1+MOD(COLUMN()-1,5)))</f>
        <v/>
      </c>
      <c r="S5" s="75" t="str">
        <f>IF(ROWS($A$3:S5)&gt;CEILING(COUNT(DRAFT!$B:$B)/4,1),"",INDEX(RSLT,ROWS($A$3:S5)+QUOTIENT(COLUMNS($A$3:S5)-1,5)*CEILING(COUNT(DRAFT!$B:$B)/4,1),1+MOD(COLUMN()-1,5)))</f>
        <v/>
      </c>
      <c r="T5" s="75" t="str">
        <f>IF(ROWS($A$3:T5)&gt;CEILING(COUNT(DRAFT!$B:$B)/4,1),"",INDEX(RSLT,ROWS($A$3:T5)+QUOTIENT(COLUMNS($A$3:T5)-1,5)*CEILING(COUNT(DRAFT!$B:$B)/4,1),1+MOD(COLUMN()-1,5)))</f>
        <v/>
      </c>
    </row>
    <row r="6" spans="1:27" s="77" customFormat="1" ht="23.1" customHeight="1" x14ac:dyDescent="0.25">
      <c r="A6" s="75" t="str">
        <f>IF(ROWS($A$3:A6)&gt;CEILING(COUNT(DRAFT!$B:$B)/4,1),"",INDEX(RSLT,ROWS($A$3:A6)+QUOTIENT(COLUMNS($A$3:A6)-1,5)*CEILING(COUNT(DRAFT!$B:$B)/4,1),1+MOD(COLUMN()-1,5)))</f>
        <v/>
      </c>
      <c r="B6" s="76" t="str">
        <f>IF(ROWS($A$3:B6)&gt;CEILING(COUNT(DRAFT!$B:$B)/4,1),"",INDEX(RSLT,ROWS($A$3:B6)+QUOTIENT(COLUMNS($A$3:B6)-1,5)*CEILING(COUNT(DRAFT!$B:$B)/4,1),1+MOD(COLUMN()-1,5)))</f>
        <v/>
      </c>
      <c r="C6" s="75" t="str">
        <f>IF(ROWS($A$3:C6)&gt;CEILING(COUNT(DRAFT!$B:$B)/4,1),"",INDEX(RSLT,ROWS($A$3:C6)+QUOTIENT(COLUMNS($A$3:C6)-1,5)*CEILING(COUNT(DRAFT!$B:$B)/4,1),1+MOD(COLUMN()-1,5)))</f>
        <v/>
      </c>
      <c r="D6" s="75" t="str">
        <f>IF(ROWS($A$3:D6)&gt;CEILING(COUNT(DRAFT!$B:$B)/4,1),"",INDEX(RSLT,ROWS($A$3:D6)+QUOTIENT(COLUMNS($A$3:D6)-1,5)*CEILING(COUNT(DRAFT!$B:$B)/4,1),1+MOD(COLUMN()-1,5)))</f>
        <v/>
      </c>
      <c r="E6" s="75" t="str">
        <f>IF(ROWS($A$3:E6)&gt;CEILING(COUNT(DRAFT!$B:$B)/4,1),"",INDEX(RSLT,ROWS($A$3:E6)+QUOTIENT(COLUMNS($A$3:E6)-1,5)*CEILING(COUNT(DRAFT!$B:$B)/4,1),1+MOD(COLUMN()-1,5)))</f>
        <v/>
      </c>
      <c r="F6" s="75" t="str">
        <f>IF(ROWS($A$3:F6)&gt;CEILING(COUNT(DRAFT!$B:$B)/4,1),"",INDEX(RSLT,ROWS($A$3:F6)+QUOTIENT(COLUMNS($A$3:F6)-1,5)*CEILING(COUNT(DRAFT!$B:$B)/4,1),1+MOD(COLUMN()-1,5)))</f>
        <v/>
      </c>
      <c r="G6" s="76" t="str">
        <f>IF(ROWS($A$3:G6)&gt;CEILING(COUNT(DRAFT!$B:$B)/4,1),"",INDEX(RSLT,ROWS($A$3:G6)+QUOTIENT(COLUMNS($A$3:G6)-1,5)*CEILING(COUNT(DRAFT!$B:$B)/4,1),1+MOD(COLUMN()-1,5)))</f>
        <v/>
      </c>
      <c r="H6" s="75" t="str">
        <f>IF(ROWS($A$3:H6)&gt;CEILING(COUNT(DRAFT!$B:$B)/4,1),"",INDEX(RSLT,ROWS($A$3:H6)+QUOTIENT(COLUMNS($A$3:H6)-1,5)*CEILING(COUNT(DRAFT!$B:$B)/4,1),1+MOD(COLUMN()-1,5)))</f>
        <v/>
      </c>
      <c r="I6" s="75" t="str">
        <f>IF(ROWS($A$3:I6)&gt;CEILING(COUNT(DRAFT!$B:$B)/4,1),"",INDEX(RSLT,ROWS($A$3:I6)+QUOTIENT(COLUMNS($A$3:I6)-1,5)*CEILING(COUNT(DRAFT!$B:$B)/4,1),1+MOD(COLUMN()-1,5)))</f>
        <v/>
      </c>
      <c r="J6" s="75" t="str">
        <f>IF(ROWS($A$3:J6)&gt;CEILING(COUNT(DRAFT!$B:$B)/4,1),"",INDEX(RSLT,ROWS($A$3:J6)+QUOTIENT(COLUMNS($A$3:J6)-1,5)*CEILING(COUNT(DRAFT!$B:$B)/4,1),1+MOD(COLUMN()-1,5)))</f>
        <v/>
      </c>
      <c r="K6" s="75" t="str">
        <f>IF(ROWS($A$3:K6)&gt;CEILING(COUNT(DRAFT!$B:$B)/4,1),"",INDEX(RSLT,ROWS($A$3:K6)+QUOTIENT(COLUMNS($A$3:K6)-1,5)*CEILING(COUNT(DRAFT!$B:$B)/4,1),1+MOD(COLUMN()-1,5)))</f>
        <v/>
      </c>
      <c r="L6" s="76" t="str">
        <f>IF(ROWS($A$3:L6)&gt;CEILING(COUNT(DRAFT!$B:$B)/4,1),"",INDEX(RSLT,ROWS($A$3:L6)+QUOTIENT(COLUMNS($A$3:L6)-1,5)*CEILING(COUNT(DRAFT!$B:$B)/4,1),1+MOD(COLUMN()-1,5)))</f>
        <v/>
      </c>
      <c r="M6" s="75" t="str">
        <f>IF(ROWS($A$3:M6)&gt;CEILING(COUNT(DRAFT!$B:$B)/4,1),"",INDEX(RSLT,ROWS($A$3:M6)+QUOTIENT(COLUMNS($A$3:M6)-1,5)*CEILING(COUNT(DRAFT!$B:$B)/4,1),1+MOD(COLUMN()-1,5)))</f>
        <v/>
      </c>
      <c r="N6" s="75" t="str">
        <f>IF(ROWS($A$3:N6)&gt;CEILING(COUNT(DRAFT!$B:$B)/4,1),"",INDEX(RSLT,ROWS($A$3:N6)+QUOTIENT(COLUMNS($A$3:N6)-1,5)*CEILING(COUNT(DRAFT!$B:$B)/4,1),1+MOD(COLUMN()-1,5)))</f>
        <v/>
      </c>
      <c r="O6" s="75" t="str">
        <f>IF(ROWS($A$3:O6)&gt;CEILING(COUNT(DRAFT!$B:$B)/4,1),"",INDEX(RSLT,ROWS($A$3:O6)+QUOTIENT(COLUMNS($A$3:O6)-1,5)*CEILING(COUNT(DRAFT!$B:$B)/4,1),1+MOD(COLUMN()-1,5)))</f>
        <v/>
      </c>
      <c r="P6" s="75" t="str">
        <f>IF(ROWS($A$3:P6)&gt;CEILING(COUNT(DRAFT!$B:$B)/4,1),"",INDEX(RSLT,ROWS($A$3:P6)+QUOTIENT(COLUMNS($A$3:P6)-1,5)*CEILING(COUNT(DRAFT!$B:$B)/4,1),1+MOD(COLUMN()-1,5)))</f>
        <v/>
      </c>
      <c r="Q6" s="76" t="str">
        <f>IF(ROWS($A$3:Q6)&gt;CEILING(COUNT(DRAFT!$B:$B)/4,1),"",INDEX(RSLT,ROWS($A$3:Q6)+QUOTIENT(COLUMNS($A$3:Q6)-1,5)*CEILING(COUNT(DRAFT!$B:$B)/4,1),1+MOD(COLUMN()-1,5)))</f>
        <v/>
      </c>
      <c r="R6" s="75" t="str">
        <f>IF(ROWS($A$3:R6)&gt;CEILING(COUNT(DRAFT!$B:$B)/4,1),"",INDEX(RSLT,ROWS($A$3:R6)+QUOTIENT(COLUMNS($A$3:R6)-1,5)*CEILING(COUNT(DRAFT!$B:$B)/4,1),1+MOD(COLUMN()-1,5)))</f>
        <v/>
      </c>
      <c r="S6" s="75" t="str">
        <f>IF(ROWS($A$3:S6)&gt;CEILING(COUNT(DRAFT!$B:$B)/4,1),"",INDEX(RSLT,ROWS($A$3:S6)+QUOTIENT(COLUMNS($A$3:S6)-1,5)*CEILING(COUNT(DRAFT!$B:$B)/4,1),1+MOD(COLUMN()-1,5)))</f>
        <v/>
      </c>
      <c r="T6" s="75" t="str">
        <f>IF(ROWS($A$3:T6)&gt;CEILING(COUNT(DRAFT!$B:$B)/4,1),"",INDEX(RSLT,ROWS($A$3:T6)+QUOTIENT(COLUMNS($A$3:T6)-1,5)*CEILING(COUNT(DRAFT!$B:$B)/4,1),1+MOD(COLUMN()-1,5)))</f>
        <v/>
      </c>
    </row>
    <row r="7" spans="1:27" s="77" customFormat="1" ht="23.1" customHeight="1" x14ac:dyDescent="0.25">
      <c r="A7" s="75" t="str">
        <f>IF(ROWS($A$3:A7)&gt;CEILING(COUNT(DRAFT!$B:$B)/4,1),"",INDEX(RSLT,ROWS($A$3:A7)+QUOTIENT(COLUMNS($A$3:A7)-1,5)*CEILING(COUNT(DRAFT!$B:$B)/4,1),1+MOD(COLUMN()-1,5)))</f>
        <v/>
      </c>
      <c r="B7" s="76" t="str">
        <f>IF(ROWS($A$3:B7)&gt;CEILING(COUNT(DRAFT!$B:$B)/4,1),"",INDEX(RSLT,ROWS($A$3:B7)+QUOTIENT(COLUMNS($A$3:B7)-1,5)*CEILING(COUNT(DRAFT!$B:$B)/4,1),1+MOD(COLUMN()-1,5)))</f>
        <v/>
      </c>
      <c r="C7" s="75" t="str">
        <f>IF(ROWS($A$3:C7)&gt;CEILING(COUNT(DRAFT!$B:$B)/4,1),"",INDEX(RSLT,ROWS($A$3:C7)+QUOTIENT(COLUMNS($A$3:C7)-1,5)*CEILING(COUNT(DRAFT!$B:$B)/4,1),1+MOD(COLUMN()-1,5)))</f>
        <v/>
      </c>
      <c r="D7" s="75" t="str">
        <f>IF(ROWS($A$3:D7)&gt;CEILING(COUNT(DRAFT!$B:$B)/4,1),"",INDEX(RSLT,ROWS($A$3:D7)+QUOTIENT(COLUMNS($A$3:D7)-1,5)*CEILING(COUNT(DRAFT!$B:$B)/4,1),1+MOD(COLUMN()-1,5)))</f>
        <v/>
      </c>
      <c r="E7" s="75" t="str">
        <f>IF(ROWS($A$3:E7)&gt;CEILING(COUNT(DRAFT!$B:$B)/4,1),"",INDEX(RSLT,ROWS($A$3:E7)+QUOTIENT(COLUMNS($A$3:E7)-1,5)*CEILING(COUNT(DRAFT!$B:$B)/4,1),1+MOD(COLUMN()-1,5)))</f>
        <v/>
      </c>
      <c r="F7" s="75" t="str">
        <f>IF(ROWS($A$3:F7)&gt;CEILING(COUNT(DRAFT!$B:$B)/4,1),"",INDEX(RSLT,ROWS($A$3:F7)+QUOTIENT(COLUMNS($A$3:F7)-1,5)*CEILING(COUNT(DRAFT!$B:$B)/4,1),1+MOD(COLUMN()-1,5)))</f>
        <v/>
      </c>
      <c r="G7" s="76" t="str">
        <f>IF(ROWS($A$3:G7)&gt;CEILING(COUNT(DRAFT!$B:$B)/4,1),"",INDEX(RSLT,ROWS($A$3:G7)+QUOTIENT(COLUMNS($A$3:G7)-1,5)*CEILING(COUNT(DRAFT!$B:$B)/4,1),1+MOD(COLUMN()-1,5)))</f>
        <v/>
      </c>
      <c r="H7" s="75" t="str">
        <f>IF(ROWS($A$3:H7)&gt;CEILING(COUNT(DRAFT!$B:$B)/4,1),"",INDEX(RSLT,ROWS($A$3:H7)+QUOTIENT(COLUMNS($A$3:H7)-1,5)*CEILING(COUNT(DRAFT!$B:$B)/4,1),1+MOD(COLUMN()-1,5)))</f>
        <v/>
      </c>
      <c r="I7" s="75" t="str">
        <f>IF(ROWS($A$3:I7)&gt;CEILING(COUNT(DRAFT!$B:$B)/4,1),"",INDEX(RSLT,ROWS($A$3:I7)+QUOTIENT(COLUMNS($A$3:I7)-1,5)*CEILING(COUNT(DRAFT!$B:$B)/4,1),1+MOD(COLUMN()-1,5)))</f>
        <v/>
      </c>
      <c r="J7" s="75" t="str">
        <f>IF(ROWS($A$3:J7)&gt;CEILING(COUNT(DRAFT!$B:$B)/4,1),"",INDEX(RSLT,ROWS($A$3:J7)+QUOTIENT(COLUMNS($A$3:J7)-1,5)*CEILING(COUNT(DRAFT!$B:$B)/4,1),1+MOD(COLUMN()-1,5)))</f>
        <v/>
      </c>
      <c r="K7" s="75" t="str">
        <f>IF(ROWS($A$3:K7)&gt;CEILING(COUNT(DRAFT!$B:$B)/4,1),"",INDEX(RSLT,ROWS($A$3:K7)+QUOTIENT(COLUMNS($A$3:K7)-1,5)*CEILING(COUNT(DRAFT!$B:$B)/4,1),1+MOD(COLUMN()-1,5)))</f>
        <v/>
      </c>
      <c r="L7" s="76" t="str">
        <f>IF(ROWS($A$3:L7)&gt;CEILING(COUNT(DRAFT!$B:$B)/4,1),"",INDEX(RSLT,ROWS($A$3:L7)+QUOTIENT(COLUMNS($A$3:L7)-1,5)*CEILING(COUNT(DRAFT!$B:$B)/4,1),1+MOD(COLUMN()-1,5)))</f>
        <v/>
      </c>
      <c r="M7" s="75" t="str">
        <f>IF(ROWS($A$3:M7)&gt;CEILING(COUNT(DRAFT!$B:$B)/4,1),"",INDEX(RSLT,ROWS($A$3:M7)+QUOTIENT(COLUMNS($A$3:M7)-1,5)*CEILING(COUNT(DRAFT!$B:$B)/4,1),1+MOD(COLUMN()-1,5)))</f>
        <v/>
      </c>
      <c r="N7" s="75" t="str">
        <f>IF(ROWS($A$3:N7)&gt;CEILING(COUNT(DRAFT!$B:$B)/4,1),"",INDEX(RSLT,ROWS($A$3:N7)+QUOTIENT(COLUMNS($A$3:N7)-1,5)*CEILING(COUNT(DRAFT!$B:$B)/4,1),1+MOD(COLUMN()-1,5)))</f>
        <v/>
      </c>
      <c r="O7" s="75" t="str">
        <f>IF(ROWS($A$3:O7)&gt;CEILING(COUNT(DRAFT!$B:$B)/4,1),"",INDEX(RSLT,ROWS($A$3:O7)+QUOTIENT(COLUMNS($A$3:O7)-1,5)*CEILING(COUNT(DRAFT!$B:$B)/4,1),1+MOD(COLUMN()-1,5)))</f>
        <v/>
      </c>
      <c r="P7" s="75" t="str">
        <f>IF(ROWS($A$3:P7)&gt;CEILING(COUNT(DRAFT!$B:$B)/4,1),"",INDEX(RSLT,ROWS($A$3:P7)+QUOTIENT(COLUMNS($A$3:P7)-1,5)*CEILING(COUNT(DRAFT!$B:$B)/4,1),1+MOD(COLUMN()-1,5)))</f>
        <v/>
      </c>
      <c r="Q7" s="76" t="str">
        <f>IF(ROWS($A$3:Q7)&gt;CEILING(COUNT(DRAFT!$B:$B)/4,1),"",INDEX(RSLT,ROWS($A$3:Q7)+QUOTIENT(COLUMNS($A$3:Q7)-1,5)*CEILING(COUNT(DRAFT!$B:$B)/4,1),1+MOD(COLUMN()-1,5)))</f>
        <v/>
      </c>
      <c r="R7" s="75" t="str">
        <f>IF(ROWS($A$3:R7)&gt;CEILING(COUNT(DRAFT!$B:$B)/4,1),"",INDEX(RSLT,ROWS($A$3:R7)+QUOTIENT(COLUMNS($A$3:R7)-1,5)*CEILING(COUNT(DRAFT!$B:$B)/4,1),1+MOD(COLUMN()-1,5)))</f>
        <v/>
      </c>
      <c r="S7" s="75" t="str">
        <f>IF(ROWS($A$3:S7)&gt;CEILING(COUNT(DRAFT!$B:$B)/4,1),"",INDEX(RSLT,ROWS($A$3:S7)+QUOTIENT(COLUMNS($A$3:S7)-1,5)*CEILING(COUNT(DRAFT!$B:$B)/4,1),1+MOD(COLUMN()-1,5)))</f>
        <v/>
      </c>
      <c r="T7" s="75" t="str">
        <f>IF(ROWS($A$3:T7)&gt;CEILING(COUNT(DRAFT!$B:$B)/4,1),"",INDEX(RSLT,ROWS($A$3:T7)+QUOTIENT(COLUMNS($A$3:T7)-1,5)*CEILING(COUNT(DRAFT!$B:$B)/4,1),1+MOD(COLUMN()-1,5)))</f>
        <v/>
      </c>
    </row>
    <row r="8" spans="1:27" s="77" customFormat="1" ht="23.1" customHeight="1" x14ac:dyDescent="0.25">
      <c r="A8" s="75" t="str">
        <f>IF(ROWS($A$3:A8)&gt;CEILING(COUNT(DRAFT!$B:$B)/4,1),"",INDEX(RSLT,ROWS($A$3:A8)+QUOTIENT(COLUMNS($A$3:A8)-1,5)*CEILING(COUNT(DRAFT!$B:$B)/4,1),1+MOD(COLUMN()-1,5)))</f>
        <v/>
      </c>
      <c r="B8" s="76" t="str">
        <f>IF(ROWS($A$3:B8)&gt;CEILING(COUNT(DRAFT!$B:$B)/4,1),"",INDEX(RSLT,ROWS($A$3:B8)+QUOTIENT(COLUMNS($A$3:B8)-1,5)*CEILING(COUNT(DRAFT!$B:$B)/4,1),1+MOD(COLUMN()-1,5)))</f>
        <v/>
      </c>
      <c r="C8" s="75" t="str">
        <f>IF(ROWS($A$3:C8)&gt;CEILING(COUNT(DRAFT!$B:$B)/4,1),"",INDEX(RSLT,ROWS($A$3:C8)+QUOTIENT(COLUMNS($A$3:C8)-1,5)*CEILING(COUNT(DRAFT!$B:$B)/4,1),1+MOD(COLUMN()-1,5)))</f>
        <v/>
      </c>
      <c r="D8" s="75" t="str">
        <f>IF(ROWS($A$3:D8)&gt;CEILING(COUNT(DRAFT!$B:$B)/4,1),"",INDEX(RSLT,ROWS($A$3:D8)+QUOTIENT(COLUMNS($A$3:D8)-1,5)*CEILING(COUNT(DRAFT!$B:$B)/4,1),1+MOD(COLUMN()-1,5)))</f>
        <v/>
      </c>
      <c r="E8" s="75" t="str">
        <f>IF(ROWS($A$3:E8)&gt;CEILING(COUNT(DRAFT!$B:$B)/4,1),"",INDEX(RSLT,ROWS($A$3:E8)+QUOTIENT(COLUMNS($A$3:E8)-1,5)*CEILING(COUNT(DRAFT!$B:$B)/4,1),1+MOD(COLUMN()-1,5)))</f>
        <v/>
      </c>
      <c r="F8" s="75" t="str">
        <f>IF(ROWS($A$3:F8)&gt;CEILING(COUNT(DRAFT!$B:$B)/4,1),"",INDEX(RSLT,ROWS($A$3:F8)+QUOTIENT(COLUMNS($A$3:F8)-1,5)*CEILING(COUNT(DRAFT!$B:$B)/4,1),1+MOD(COLUMN()-1,5)))</f>
        <v/>
      </c>
      <c r="G8" s="76" t="str">
        <f>IF(ROWS($A$3:G8)&gt;CEILING(COUNT(DRAFT!$B:$B)/4,1),"",INDEX(RSLT,ROWS($A$3:G8)+QUOTIENT(COLUMNS($A$3:G8)-1,5)*CEILING(COUNT(DRAFT!$B:$B)/4,1),1+MOD(COLUMN()-1,5)))</f>
        <v/>
      </c>
      <c r="H8" s="75" t="str">
        <f>IF(ROWS($A$3:H8)&gt;CEILING(COUNT(DRAFT!$B:$B)/4,1),"",INDEX(RSLT,ROWS($A$3:H8)+QUOTIENT(COLUMNS($A$3:H8)-1,5)*CEILING(COUNT(DRAFT!$B:$B)/4,1),1+MOD(COLUMN()-1,5)))</f>
        <v/>
      </c>
      <c r="I8" s="75" t="str">
        <f>IF(ROWS($A$3:I8)&gt;CEILING(COUNT(DRAFT!$B:$B)/4,1),"",INDEX(RSLT,ROWS($A$3:I8)+QUOTIENT(COLUMNS($A$3:I8)-1,5)*CEILING(COUNT(DRAFT!$B:$B)/4,1),1+MOD(COLUMN()-1,5)))</f>
        <v/>
      </c>
      <c r="J8" s="75" t="str">
        <f>IF(ROWS($A$3:J8)&gt;CEILING(COUNT(DRAFT!$B:$B)/4,1),"",INDEX(RSLT,ROWS($A$3:J8)+QUOTIENT(COLUMNS($A$3:J8)-1,5)*CEILING(COUNT(DRAFT!$B:$B)/4,1),1+MOD(COLUMN()-1,5)))</f>
        <v/>
      </c>
      <c r="K8" s="75" t="str">
        <f>IF(ROWS($A$3:K8)&gt;CEILING(COUNT(DRAFT!$B:$B)/4,1),"",INDEX(RSLT,ROWS($A$3:K8)+QUOTIENT(COLUMNS($A$3:K8)-1,5)*CEILING(COUNT(DRAFT!$B:$B)/4,1),1+MOD(COLUMN()-1,5)))</f>
        <v/>
      </c>
      <c r="L8" s="76" t="str">
        <f>IF(ROWS($A$3:L8)&gt;CEILING(COUNT(DRAFT!$B:$B)/4,1),"",INDEX(RSLT,ROWS($A$3:L8)+QUOTIENT(COLUMNS($A$3:L8)-1,5)*CEILING(COUNT(DRAFT!$B:$B)/4,1),1+MOD(COLUMN()-1,5)))</f>
        <v/>
      </c>
      <c r="M8" s="75" t="str">
        <f>IF(ROWS($A$3:M8)&gt;CEILING(COUNT(DRAFT!$B:$B)/4,1),"",INDEX(RSLT,ROWS($A$3:M8)+QUOTIENT(COLUMNS($A$3:M8)-1,5)*CEILING(COUNT(DRAFT!$B:$B)/4,1),1+MOD(COLUMN()-1,5)))</f>
        <v/>
      </c>
      <c r="N8" s="75" t="str">
        <f>IF(ROWS($A$3:N8)&gt;CEILING(COUNT(DRAFT!$B:$B)/4,1),"",INDEX(RSLT,ROWS($A$3:N8)+QUOTIENT(COLUMNS($A$3:N8)-1,5)*CEILING(COUNT(DRAFT!$B:$B)/4,1),1+MOD(COLUMN()-1,5)))</f>
        <v/>
      </c>
      <c r="O8" s="75" t="str">
        <f>IF(ROWS($A$3:O8)&gt;CEILING(COUNT(DRAFT!$B:$B)/4,1),"",INDEX(RSLT,ROWS($A$3:O8)+QUOTIENT(COLUMNS($A$3:O8)-1,5)*CEILING(COUNT(DRAFT!$B:$B)/4,1),1+MOD(COLUMN()-1,5)))</f>
        <v/>
      </c>
      <c r="P8" s="75" t="str">
        <f>IF(ROWS($A$3:P8)&gt;CEILING(COUNT(DRAFT!$B:$B)/4,1),"",INDEX(RSLT,ROWS($A$3:P8)+QUOTIENT(COLUMNS($A$3:P8)-1,5)*CEILING(COUNT(DRAFT!$B:$B)/4,1),1+MOD(COLUMN()-1,5)))</f>
        <v/>
      </c>
      <c r="Q8" s="76" t="str">
        <f>IF(ROWS($A$3:Q8)&gt;CEILING(COUNT(DRAFT!$B:$B)/4,1),"",INDEX(RSLT,ROWS($A$3:Q8)+QUOTIENT(COLUMNS($A$3:Q8)-1,5)*CEILING(COUNT(DRAFT!$B:$B)/4,1),1+MOD(COLUMN()-1,5)))</f>
        <v/>
      </c>
      <c r="R8" s="75" t="str">
        <f>IF(ROWS($A$3:R8)&gt;CEILING(COUNT(DRAFT!$B:$B)/4,1),"",INDEX(RSLT,ROWS($A$3:R8)+QUOTIENT(COLUMNS($A$3:R8)-1,5)*CEILING(COUNT(DRAFT!$B:$B)/4,1),1+MOD(COLUMN()-1,5)))</f>
        <v/>
      </c>
      <c r="S8" s="75" t="str">
        <f>IF(ROWS($A$3:S8)&gt;CEILING(COUNT(DRAFT!$B:$B)/4,1),"",INDEX(RSLT,ROWS($A$3:S8)+QUOTIENT(COLUMNS($A$3:S8)-1,5)*CEILING(COUNT(DRAFT!$B:$B)/4,1),1+MOD(COLUMN()-1,5)))</f>
        <v/>
      </c>
      <c r="T8" s="75" t="str">
        <f>IF(ROWS($A$3:T8)&gt;CEILING(COUNT(DRAFT!$B:$B)/4,1),"",INDEX(RSLT,ROWS($A$3:T8)+QUOTIENT(COLUMNS($A$3:T8)-1,5)*CEILING(COUNT(DRAFT!$B:$B)/4,1),1+MOD(COLUMN()-1,5)))</f>
        <v/>
      </c>
    </row>
    <row r="9" spans="1:27" s="77" customFormat="1" ht="23.1" customHeight="1" x14ac:dyDescent="0.25">
      <c r="A9" s="75" t="str">
        <f>IF(ROWS($A$3:A9)&gt;CEILING(COUNT(DRAFT!$B:$B)/4,1),"",INDEX(RSLT,ROWS($A$3:A9)+QUOTIENT(COLUMNS($A$3:A9)-1,5)*CEILING(COUNT(DRAFT!$B:$B)/4,1),1+MOD(COLUMN()-1,5)))</f>
        <v/>
      </c>
      <c r="B9" s="76" t="str">
        <f>IF(ROWS($A$3:B9)&gt;CEILING(COUNT(DRAFT!$B:$B)/4,1),"",INDEX(RSLT,ROWS($A$3:B9)+QUOTIENT(COLUMNS($A$3:B9)-1,5)*CEILING(COUNT(DRAFT!$B:$B)/4,1),1+MOD(COLUMN()-1,5)))</f>
        <v/>
      </c>
      <c r="C9" s="75" t="str">
        <f>IF(ROWS($A$3:C9)&gt;CEILING(COUNT(DRAFT!$B:$B)/4,1),"",INDEX(RSLT,ROWS($A$3:C9)+QUOTIENT(COLUMNS($A$3:C9)-1,5)*CEILING(COUNT(DRAFT!$B:$B)/4,1),1+MOD(COLUMN()-1,5)))</f>
        <v/>
      </c>
      <c r="D9" s="75" t="str">
        <f>IF(ROWS($A$3:D9)&gt;CEILING(COUNT(DRAFT!$B:$B)/4,1),"",INDEX(RSLT,ROWS($A$3:D9)+QUOTIENT(COLUMNS($A$3:D9)-1,5)*CEILING(COUNT(DRAFT!$B:$B)/4,1),1+MOD(COLUMN()-1,5)))</f>
        <v/>
      </c>
      <c r="E9" s="75" t="str">
        <f>IF(ROWS($A$3:E9)&gt;CEILING(COUNT(DRAFT!$B:$B)/4,1),"",INDEX(RSLT,ROWS($A$3:E9)+QUOTIENT(COLUMNS($A$3:E9)-1,5)*CEILING(COUNT(DRAFT!$B:$B)/4,1),1+MOD(COLUMN()-1,5)))</f>
        <v/>
      </c>
      <c r="F9" s="75" t="str">
        <f>IF(ROWS($A$3:F9)&gt;CEILING(COUNT(DRAFT!$B:$B)/4,1),"",INDEX(RSLT,ROWS($A$3:F9)+QUOTIENT(COLUMNS($A$3:F9)-1,5)*CEILING(COUNT(DRAFT!$B:$B)/4,1),1+MOD(COLUMN()-1,5)))</f>
        <v/>
      </c>
      <c r="G9" s="76" t="str">
        <f>IF(ROWS($A$3:G9)&gt;CEILING(COUNT(DRAFT!$B:$B)/4,1),"",INDEX(RSLT,ROWS($A$3:G9)+QUOTIENT(COLUMNS($A$3:G9)-1,5)*CEILING(COUNT(DRAFT!$B:$B)/4,1),1+MOD(COLUMN()-1,5)))</f>
        <v/>
      </c>
      <c r="H9" s="75" t="str">
        <f>IF(ROWS($A$3:H9)&gt;CEILING(COUNT(DRAFT!$B:$B)/4,1),"",INDEX(RSLT,ROWS($A$3:H9)+QUOTIENT(COLUMNS($A$3:H9)-1,5)*CEILING(COUNT(DRAFT!$B:$B)/4,1),1+MOD(COLUMN()-1,5)))</f>
        <v/>
      </c>
      <c r="I9" s="75" t="str">
        <f>IF(ROWS($A$3:I9)&gt;CEILING(COUNT(DRAFT!$B:$B)/4,1),"",INDEX(RSLT,ROWS($A$3:I9)+QUOTIENT(COLUMNS($A$3:I9)-1,5)*CEILING(COUNT(DRAFT!$B:$B)/4,1),1+MOD(COLUMN()-1,5)))</f>
        <v/>
      </c>
      <c r="J9" s="75" t="str">
        <f>IF(ROWS($A$3:J9)&gt;CEILING(COUNT(DRAFT!$B:$B)/4,1),"",INDEX(RSLT,ROWS($A$3:J9)+QUOTIENT(COLUMNS($A$3:J9)-1,5)*CEILING(COUNT(DRAFT!$B:$B)/4,1),1+MOD(COLUMN()-1,5)))</f>
        <v/>
      </c>
      <c r="K9" s="75" t="str">
        <f>IF(ROWS($A$3:K9)&gt;CEILING(COUNT(DRAFT!$B:$B)/4,1),"",INDEX(RSLT,ROWS($A$3:K9)+QUOTIENT(COLUMNS($A$3:K9)-1,5)*CEILING(COUNT(DRAFT!$B:$B)/4,1),1+MOD(COLUMN()-1,5)))</f>
        <v/>
      </c>
      <c r="L9" s="76" t="str">
        <f>IF(ROWS($A$3:L9)&gt;CEILING(COUNT(DRAFT!$B:$B)/4,1),"",INDEX(RSLT,ROWS($A$3:L9)+QUOTIENT(COLUMNS($A$3:L9)-1,5)*CEILING(COUNT(DRAFT!$B:$B)/4,1),1+MOD(COLUMN()-1,5)))</f>
        <v/>
      </c>
      <c r="M9" s="75" t="str">
        <f>IF(ROWS($A$3:M9)&gt;CEILING(COUNT(DRAFT!$B:$B)/4,1),"",INDEX(RSLT,ROWS($A$3:M9)+QUOTIENT(COLUMNS($A$3:M9)-1,5)*CEILING(COUNT(DRAFT!$B:$B)/4,1),1+MOD(COLUMN()-1,5)))</f>
        <v/>
      </c>
      <c r="N9" s="75" t="str">
        <f>IF(ROWS($A$3:N9)&gt;CEILING(COUNT(DRAFT!$B:$B)/4,1),"",INDEX(RSLT,ROWS($A$3:N9)+QUOTIENT(COLUMNS($A$3:N9)-1,5)*CEILING(COUNT(DRAFT!$B:$B)/4,1),1+MOD(COLUMN()-1,5)))</f>
        <v/>
      </c>
      <c r="O9" s="75" t="str">
        <f>IF(ROWS($A$3:O9)&gt;CEILING(COUNT(DRAFT!$B:$B)/4,1),"",INDEX(RSLT,ROWS($A$3:O9)+QUOTIENT(COLUMNS($A$3:O9)-1,5)*CEILING(COUNT(DRAFT!$B:$B)/4,1),1+MOD(COLUMN()-1,5)))</f>
        <v/>
      </c>
      <c r="P9" s="75" t="str">
        <f>IF(ROWS($A$3:P9)&gt;CEILING(COUNT(DRAFT!$B:$B)/4,1),"",INDEX(RSLT,ROWS($A$3:P9)+QUOTIENT(COLUMNS($A$3:P9)-1,5)*CEILING(COUNT(DRAFT!$B:$B)/4,1),1+MOD(COLUMN()-1,5)))</f>
        <v/>
      </c>
      <c r="Q9" s="76" t="str">
        <f>IF(ROWS($A$3:Q9)&gt;CEILING(COUNT(DRAFT!$B:$B)/4,1),"",INDEX(RSLT,ROWS($A$3:Q9)+QUOTIENT(COLUMNS($A$3:Q9)-1,5)*CEILING(COUNT(DRAFT!$B:$B)/4,1),1+MOD(COLUMN()-1,5)))</f>
        <v/>
      </c>
      <c r="R9" s="75" t="str">
        <f>IF(ROWS($A$3:R9)&gt;CEILING(COUNT(DRAFT!$B:$B)/4,1),"",INDEX(RSLT,ROWS($A$3:R9)+QUOTIENT(COLUMNS($A$3:R9)-1,5)*CEILING(COUNT(DRAFT!$B:$B)/4,1),1+MOD(COLUMN()-1,5)))</f>
        <v/>
      </c>
      <c r="S9" s="75" t="str">
        <f>IF(ROWS($A$3:S9)&gt;CEILING(COUNT(DRAFT!$B:$B)/4,1),"",INDEX(RSLT,ROWS($A$3:S9)+QUOTIENT(COLUMNS($A$3:S9)-1,5)*CEILING(COUNT(DRAFT!$B:$B)/4,1),1+MOD(COLUMN()-1,5)))</f>
        <v/>
      </c>
      <c r="T9" s="75" t="str">
        <f>IF(ROWS($A$3:T9)&gt;CEILING(COUNT(DRAFT!$B:$B)/4,1),"",INDEX(RSLT,ROWS($A$3:T9)+QUOTIENT(COLUMNS($A$3:T9)-1,5)*CEILING(COUNT(DRAFT!$B:$B)/4,1),1+MOD(COLUMN()-1,5)))</f>
        <v/>
      </c>
    </row>
    <row r="10" spans="1:27" s="77" customFormat="1" ht="23.1" customHeight="1" x14ac:dyDescent="0.25">
      <c r="A10" s="75" t="str">
        <f>IF(ROWS($A$3:A10)&gt;CEILING(COUNT(DRAFT!$B:$B)/4,1),"",INDEX(RSLT,ROWS($A$3:A10)+QUOTIENT(COLUMNS($A$3:A10)-1,5)*CEILING(COUNT(DRAFT!$B:$B)/4,1),1+MOD(COLUMN()-1,5)))</f>
        <v/>
      </c>
      <c r="B10" s="76" t="str">
        <f>IF(ROWS($A$3:B10)&gt;CEILING(COUNT(DRAFT!$B:$B)/4,1),"",INDEX(RSLT,ROWS($A$3:B10)+QUOTIENT(COLUMNS($A$3:B10)-1,5)*CEILING(COUNT(DRAFT!$B:$B)/4,1),1+MOD(COLUMN()-1,5)))</f>
        <v/>
      </c>
      <c r="C10" s="75" t="str">
        <f>IF(ROWS($A$3:C10)&gt;CEILING(COUNT(DRAFT!$B:$B)/4,1),"",INDEX(RSLT,ROWS($A$3:C10)+QUOTIENT(COLUMNS($A$3:C10)-1,5)*CEILING(COUNT(DRAFT!$B:$B)/4,1),1+MOD(COLUMN()-1,5)))</f>
        <v/>
      </c>
      <c r="D10" s="75" t="str">
        <f>IF(ROWS($A$3:D10)&gt;CEILING(COUNT(DRAFT!$B:$B)/4,1),"",INDEX(RSLT,ROWS($A$3:D10)+QUOTIENT(COLUMNS($A$3:D10)-1,5)*CEILING(COUNT(DRAFT!$B:$B)/4,1),1+MOD(COLUMN()-1,5)))</f>
        <v/>
      </c>
      <c r="E10" s="75" t="str">
        <f>IF(ROWS($A$3:E10)&gt;CEILING(COUNT(DRAFT!$B:$B)/4,1),"",INDEX(RSLT,ROWS($A$3:E10)+QUOTIENT(COLUMNS($A$3:E10)-1,5)*CEILING(COUNT(DRAFT!$B:$B)/4,1),1+MOD(COLUMN()-1,5)))</f>
        <v/>
      </c>
      <c r="F10" s="75" t="str">
        <f>IF(ROWS($A$3:F10)&gt;CEILING(COUNT(DRAFT!$B:$B)/4,1),"",INDEX(RSLT,ROWS($A$3:F10)+QUOTIENT(COLUMNS($A$3:F10)-1,5)*CEILING(COUNT(DRAFT!$B:$B)/4,1),1+MOD(COLUMN()-1,5)))</f>
        <v/>
      </c>
      <c r="G10" s="76" t="str">
        <f>IF(ROWS($A$3:G10)&gt;CEILING(COUNT(DRAFT!$B:$B)/4,1),"",INDEX(RSLT,ROWS($A$3:G10)+QUOTIENT(COLUMNS($A$3:G10)-1,5)*CEILING(COUNT(DRAFT!$B:$B)/4,1),1+MOD(COLUMN()-1,5)))</f>
        <v/>
      </c>
      <c r="H10" s="75" t="str">
        <f>IF(ROWS($A$3:H10)&gt;CEILING(COUNT(DRAFT!$B:$B)/4,1),"",INDEX(RSLT,ROWS($A$3:H10)+QUOTIENT(COLUMNS($A$3:H10)-1,5)*CEILING(COUNT(DRAFT!$B:$B)/4,1),1+MOD(COLUMN()-1,5)))</f>
        <v/>
      </c>
      <c r="I10" s="75" t="str">
        <f>IF(ROWS($A$3:I10)&gt;CEILING(COUNT(DRAFT!$B:$B)/4,1),"",INDEX(RSLT,ROWS($A$3:I10)+QUOTIENT(COLUMNS($A$3:I10)-1,5)*CEILING(COUNT(DRAFT!$B:$B)/4,1),1+MOD(COLUMN()-1,5)))</f>
        <v/>
      </c>
      <c r="J10" s="75" t="str">
        <f>IF(ROWS($A$3:J10)&gt;CEILING(COUNT(DRAFT!$B:$B)/4,1),"",INDEX(RSLT,ROWS($A$3:J10)+QUOTIENT(COLUMNS($A$3:J10)-1,5)*CEILING(COUNT(DRAFT!$B:$B)/4,1),1+MOD(COLUMN()-1,5)))</f>
        <v/>
      </c>
      <c r="K10" s="75" t="str">
        <f>IF(ROWS($A$3:K10)&gt;CEILING(COUNT(DRAFT!$B:$B)/4,1),"",INDEX(RSLT,ROWS($A$3:K10)+QUOTIENT(COLUMNS($A$3:K10)-1,5)*CEILING(COUNT(DRAFT!$B:$B)/4,1),1+MOD(COLUMN()-1,5)))</f>
        <v/>
      </c>
      <c r="L10" s="76" t="str">
        <f>IF(ROWS($A$3:L10)&gt;CEILING(COUNT(DRAFT!$B:$B)/4,1),"",INDEX(RSLT,ROWS($A$3:L10)+QUOTIENT(COLUMNS($A$3:L10)-1,5)*CEILING(COUNT(DRAFT!$B:$B)/4,1),1+MOD(COLUMN()-1,5)))</f>
        <v/>
      </c>
      <c r="M10" s="75" t="str">
        <f>IF(ROWS($A$3:M10)&gt;CEILING(COUNT(DRAFT!$B:$B)/4,1),"",INDEX(RSLT,ROWS($A$3:M10)+QUOTIENT(COLUMNS($A$3:M10)-1,5)*CEILING(COUNT(DRAFT!$B:$B)/4,1),1+MOD(COLUMN()-1,5)))</f>
        <v/>
      </c>
      <c r="N10" s="75" t="str">
        <f>IF(ROWS($A$3:N10)&gt;CEILING(COUNT(DRAFT!$B:$B)/4,1),"",INDEX(RSLT,ROWS($A$3:N10)+QUOTIENT(COLUMNS($A$3:N10)-1,5)*CEILING(COUNT(DRAFT!$B:$B)/4,1),1+MOD(COLUMN()-1,5)))</f>
        <v/>
      </c>
      <c r="O10" s="75" t="str">
        <f>IF(ROWS($A$3:O10)&gt;CEILING(COUNT(DRAFT!$B:$B)/4,1),"",INDEX(RSLT,ROWS($A$3:O10)+QUOTIENT(COLUMNS($A$3:O10)-1,5)*CEILING(COUNT(DRAFT!$B:$B)/4,1),1+MOD(COLUMN()-1,5)))</f>
        <v/>
      </c>
      <c r="P10" s="75" t="str">
        <f>IF(ROWS($A$3:P10)&gt;CEILING(COUNT(DRAFT!$B:$B)/4,1),"",INDEX(RSLT,ROWS($A$3:P10)+QUOTIENT(COLUMNS($A$3:P10)-1,5)*CEILING(COUNT(DRAFT!$B:$B)/4,1),1+MOD(COLUMN()-1,5)))</f>
        <v/>
      </c>
      <c r="Q10" s="76" t="str">
        <f>IF(ROWS($A$3:Q10)&gt;CEILING(COUNT(DRAFT!$B:$B)/4,1),"",INDEX(RSLT,ROWS($A$3:Q10)+QUOTIENT(COLUMNS($A$3:Q10)-1,5)*CEILING(COUNT(DRAFT!$B:$B)/4,1),1+MOD(COLUMN()-1,5)))</f>
        <v/>
      </c>
      <c r="R10" s="75" t="str">
        <f>IF(ROWS($A$3:R10)&gt;CEILING(COUNT(DRAFT!$B:$B)/4,1),"",INDEX(RSLT,ROWS($A$3:R10)+QUOTIENT(COLUMNS($A$3:R10)-1,5)*CEILING(COUNT(DRAFT!$B:$B)/4,1),1+MOD(COLUMN()-1,5)))</f>
        <v/>
      </c>
      <c r="S10" s="75" t="str">
        <f>IF(ROWS($A$3:S10)&gt;CEILING(COUNT(DRAFT!$B:$B)/4,1),"",INDEX(RSLT,ROWS($A$3:S10)+QUOTIENT(COLUMNS($A$3:S10)-1,5)*CEILING(COUNT(DRAFT!$B:$B)/4,1),1+MOD(COLUMN()-1,5)))</f>
        <v/>
      </c>
      <c r="T10" s="75" t="str">
        <f>IF(ROWS($A$3:T10)&gt;CEILING(COUNT(DRAFT!$B:$B)/4,1),"",INDEX(RSLT,ROWS($A$3:T10)+QUOTIENT(COLUMNS($A$3:T10)-1,5)*CEILING(COUNT(DRAFT!$B:$B)/4,1),1+MOD(COLUMN()-1,5)))</f>
        <v/>
      </c>
    </row>
    <row r="11" spans="1:27" s="77" customFormat="1" ht="23.1" customHeight="1" x14ac:dyDescent="0.25">
      <c r="A11" s="75" t="str">
        <f>IF(ROWS($A$3:A11)&gt;CEILING(COUNT(DRAFT!$B:$B)/4,1),"",INDEX(RSLT,ROWS($A$3:A11)+QUOTIENT(COLUMNS($A$3:A11)-1,5)*CEILING(COUNT(DRAFT!$B:$B)/4,1),1+MOD(COLUMN()-1,5)))</f>
        <v/>
      </c>
      <c r="B11" s="76" t="str">
        <f>IF(ROWS($A$3:B11)&gt;CEILING(COUNT(DRAFT!$B:$B)/4,1),"",INDEX(RSLT,ROWS($A$3:B11)+QUOTIENT(COLUMNS($A$3:B11)-1,5)*CEILING(COUNT(DRAFT!$B:$B)/4,1),1+MOD(COLUMN()-1,5)))</f>
        <v/>
      </c>
      <c r="C11" s="75" t="str">
        <f>IF(ROWS($A$3:C11)&gt;CEILING(COUNT(DRAFT!$B:$B)/4,1),"",INDEX(RSLT,ROWS($A$3:C11)+QUOTIENT(COLUMNS($A$3:C11)-1,5)*CEILING(COUNT(DRAFT!$B:$B)/4,1),1+MOD(COLUMN()-1,5)))</f>
        <v/>
      </c>
      <c r="D11" s="75" t="str">
        <f>IF(ROWS($A$3:D11)&gt;CEILING(COUNT(DRAFT!$B:$B)/4,1),"",INDEX(RSLT,ROWS($A$3:D11)+QUOTIENT(COLUMNS($A$3:D11)-1,5)*CEILING(COUNT(DRAFT!$B:$B)/4,1),1+MOD(COLUMN()-1,5)))</f>
        <v/>
      </c>
      <c r="E11" s="75" t="str">
        <f>IF(ROWS($A$3:E11)&gt;CEILING(COUNT(DRAFT!$B:$B)/4,1),"",INDEX(RSLT,ROWS($A$3:E11)+QUOTIENT(COLUMNS($A$3:E11)-1,5)*CEILING(COUNT(DRAFT!$B:$B)/4,1),1+MOD(COLUMN()-1,5)))</f>
        <v/>
      </c>
      <c r="F11" s="75" t="str">
        <f>IF(ROWS($A$3:F11)&gt;CEILING(COUNT(DRAFT!$B:$B)/4,1),"",INDEX(RSLT,ROWS($A$3:F11)+QUOTIENT(COLUMNS($A$3:F11)-1,5)*CEILING(COUNT(DRAFT!$B:$B)/4,1),1+MOD(COLUMN()-1,5)))</f>
        <v/>
      </c>
      <c r="G11" s="76" t="str">
        <f>IF(ROWS($A$3:G11)&gt;CEILING(COUNT(DRAFT!$B:$B)/4,1),"",INDEX(RSLT,ROWS($A$3:G11)+QUOTIENT(COLUMNS($A$3:G11)-1,5)*CEILING(COUNT(DRAFT!$B:$B)/4,1),1+MOD(COLUMN()-1,5)))</f>
        <v/>
      </c>
      <c r="H11" s="75" t="str">
        <f>IF(ROWS($A$3:H11)&gt;CEILING(COUNT(DRAFT!$B:$B)/4,1),"",INDEX(RSLT,ROWS($A$3:H11)+QUOTIENT(COLUMNS($A$3:H11)-1,5)*CEILING(COUNT(DRAFT!$B:$B)/4,1),1+MOD(COLUMN()-1,5)))</f>
        <v/>
      </c>
      <c r="I11" s="75" t="str">
        <f>IF(ROWS($A$3:I11)&gt;CEILING(COUNT(DRAFT!$B:$B)/4,1),"",INDEX(RSLT,ROWS($A$3:I11)+QUOTIENT(COLUMNS($A$3:I11)-1,5)*CEILING(COUNT(DRAFT!$B:$B)/4,1),1+MOD(COLUMN()-1,5)))</f>
        <v/>
      </c>
      <c r="J11" s="75" t="str">
        <f>IF(ROWS($A$3:J11)&gt;CEILING(COUNT(DRAFT!$B:$B)/4,1),"",INDEX(RSLT,ROWS($A$3:J11)+QUOTIENT(COLUMNS($A$3:J11)-1,5)*CEILING(COUNT(DRAFT!$B:$B)/4,1),1+MOD(COLUMN()-1,5)))</f>
        <v/>
      </c>
      <c r="K11" s="75" t="str">
        <f>IF(ROWS($A$3:K11)&gt;CEILING(COUNT(DRAFT!$B:$B)/4,1),"",INDEX(RSLT,ROWS($A$3:K11)+QUOTIENT(COLUMNS($A$3:K11)-1,5)*CEILING(COUNT(DRAFT!$B:$B)/4,1),1+MOD(COLUMN()-1,5)))</f>
        <v/>
      </c>
      <c r="L11" s="76" t="str">
        <f>IF(ROWS($A$3:L11)&gt;CEILING(COUNT(DRAFT!$B:$B)/4,1),"",INDEX(RSLT,ROWS($A$3:L11)+QUOTIENT(COLUMNS($A$3:L11)-1,5)*CEILING(COUNT(DRAFT!$B:$B)/4,1),1+MOD(COLUMN()-1,5)))</f>
        <v/>
      </c>
      <c r="M11" s="75" t="str">
        <f>IF(ROWS($A$3:M11)&gt;CEILING(COUNT(DRAFT!$B:$B)/4,1),"",INDEX(RSLT,ROWS($A$3:M11)+QUOTIENT(COLUMNS($A$3:M11)-1,5)*CEILING(COUNT(DRAFT!$B:$B)/4,1),1+MOD(COLUMN()-1,5)))</f>
        <v/>
      </c>
      <c r="N11" s="75" t="str">
        <f>IF(ROWS($A$3:N11)&gt;CEILING(COUNT(DRAFT!$B:$B)/4,1),"",INDEX(RSLT,ROWS($A$3:N11)+QUOTIENT(COLUMNS($A$3:N11)-1,5)*CEILING(COUNT(DRAFT!$B:$B)/4,1),1+MOD(COLUMN()-1,5)))</f>
        <v/>
      </c>
      <c r="O11" s="75" t="str">
        <f>IF(ROWS($A$3:O11)&gt;CEILING(COUNT(DRAFT!$B:$B)/4,1),"",INDEX(RSLT,ROWS($A$3:O11)+QUOTIENT(COLUMNS($A$3:O11)-1,5)*CEILING(COUNT(DRAFT!$B:$B)/4,1),1+MOD(COLUMN()-1,5)))</f>
        <v/>
      </c>
      <c r="P11" s="75" t="str">
        <f>IF(ROWS($A$3:P11)&gt;CEILING(COUNT(DRAFT!$B:$B)/4,1),"",INDEX(RSLT,ROWS($A$3:P11)+QUOTIENT(COLUMNS($A$3:P11)-1,5)*CEILING(COUNT(DRAFT!$B:$B)/4,1),1+MOD(COLUMN()-1,5)))</f>
        <v/>
      </c>
      <c r="Q11" s="76" t="str">
        <f>IF(ROWS($A$3:Q11)&gt;CEILING(COUNT(DRAFT!$B:$B)/4,1),"",INDEX(RSLT,ROWS($A$3:Q11)+QUOTIENT(COLUMNS($A$3:Q11)-1,5)*CEILING(COUNT(DRAFT!$B:$B)/4,1),1+MOD(COLUMN()-1,5)))</f>
        <v/>
      </c>
      <c r="R11" s="75" t="str">
        <f>IF(ROWS($A$3:R11)&gt;CEILING(COUNT(DRAFT!$B:$B)/4,1),"",INDEX(RSLT,ROWS($A$3:R11)+QUOTIENT(COLUMNS($A$3:R11)-1,5)*CEILING(COUNT(DRAFT!$B:$B)/4,1),1+MOD(COLUMN()-1,5)))</f>
        <v/>
      </c>
      <c r="S11" s="75" t="str">
        <f>IF(ROWS($A$3:S11)&gt;CEILING(COUNT(DRAFT!$B:$B)/4,1),"",INDEX(RSLT,ROWS($A$3:S11)+QUOTIENT(COLUMNS($A$3:S11)-1,5)*CEILING(COUNT(DRAFT!$B:$B)/4,1),1+MOD(COLUMN()-1,5)))</f>
        <v/>
      </c>
      <c r="T11" s="75" t="str">
        <f>IF(ROWS($A$3:T11)&gt;CEILING(COUNT(DRAFT!$B:$B)/4,1),"",INDEX(RSLT,ROWS($A$3:T11)+QUOTIENT(COLUMNS($A$3:T11)-1,5)*CEILING(COUNT(DRAFT!$B:$B)/4,1),1+MOD(COLUMN()-1,5)))</f>
        <v/>
      </c>
    </row>
    <row r="12" spans="1:27" s="77" customFormat="1" ht="23.1" customHeight="1" x14ac:dyDescent="0.25">
      <c r="A12" s="75" t="str">
        <f>IF(ROWS($A$3:A12)&gt;CEILING(COUNT(DRAFT!$B:$B)/4,1),"",INDEX(RSLT,ROWS($A$3:A12)+QUOTIENT(COLUMNS($A$3:A12)-1,5)*CEILING(COUNT(DRAFT!$B:$B)/4,1),1+MOD(COLUMN()-1,5)))</f>
        <v/>
      </c>
      <c r="B12" s="76" t="str">
        <f>IF(ROWS($A$3:B12)&gt;CEILING(COUNT(DRAFT!$B:$B)/4,1),"",INDEX(RSLT,ROWS($A$3:B12)+QUOTIENT(COLUMNS($A$3:B12)-1,5)*CEILING(COUNT(DRAFT!$B:$B)/4,1),1+MOD(COLUMN()-1,5)))</f>
        <v/>
      </c>
      <c r="C12" s="75" t="str">
        <f>IF(ROWS($A$3:C12)&gt;CEILING(COUNT(DRAFT!$B:$B)/4,1),"",INDEX(RSLT,ROWS($A$3:C12)+QUOTIENT(COLUMNS($A$3:C12)-1,5)*CEILING(COUNT(DRAFT!$B:$B)/4,1),1+MOD(COLUMN()-1,5)))</f>
        <v/>
      </c>
      <c r="D12" s="75" t="str">
        <f>IF(ROWS($A$3:D12)&gt;CEILING(COUNT(DRAFT!$B:$B)/4,1),"",INDEX(RSLT,ROWS($A$3:D12)+QUOTIENT(COLUMNS($A$3:D12)-1,5)*CEILING(COUNT(DRAFT!$B:$B)/4,1),1+MOD(COLUMN()-1,5)))</f>
        <v/>
      </c>
      <c r="E12" s="75" t="str">
        <f>IF(ROWS($A$3:E12)&gt;CEILING(COUNT(DRAFT!$B:$B)/4,1),"",INDEX(RSLT,ROWS($A$3:E12)+QUOTIENT(COLUMNS($A$3:E12)-1,5)*CEILING(COUNT(DRAFT!$B:$B)/4,1),1+MOD(COLUMN()-1,5)))</f>
        <v/>
      </c>
      <c r="F12" s="75" t="str">
        <f>IF(ROWS($A$3:F12)&gt;CEILING(COUNT(DRAFT!$B:$B)/4,1),"",INDEX(RSLT,ROWS($A$3:F12)+QUOTIENT(COLUMNS($A$3:F12)-1,5)*CEILING(COUNT(DRAFT!$B:$B)/4,1),1+MOD(COLUMN()-1,5)))</f>
        <v/>
      </c>
      <c r="G12" s="76" t="str">
        <f>IF(ROWS($A$3:G12)&gt;CEILING(COUNT(DRAFT!$B:$B)/4,1),"",INDEX(RSLT,ROWS($A$3:G12)+QUOTIENT(COLUMNS($A$3:G12)-1,5)*CEILING(COUNT(DRAFT!$B:$B)/4,1),1+MOD(COLUMN()-1,5)))</f>
        <v/>
      </c>
      <c r="H12" s="75" t="str">
        <f>IF(ROWS($A$3:H12)&gt;CEILING(COUNT(DRAFT!$B:$B)/4,1),"",INDEX(RSLT,ROWS($A$3:H12)+QUOTIENT(COLUMNS($A$3:H12)-1,5)*CEILING(COUNT(DRAFT!$B:$B)/4,1),1+MOD(COLUMN()-1,5)))</f>
        <v/>
      </c>
      <c r="I12" s="75" t="str">
        <f>IF(ROWS($A$3:I12)&gt;CEILING(COUNT(DRAFT!$B:$B)/4,1),"",INDEX(RSLT,ROWS($A$3:I12)+QUOTIENT(COLUMNS($A$3:I12)-1,5)*CEILING(COUNT(DRAFT!$B:$B)/4,1),1+MOD(COLUMN()-1,5)))</f>
        <v/>
      </c>
      <c r="J12" s="75" t="str">
        <f>IF(ROWS($A$3:J12)&gt;CEILING(COUNT(DRAFT!$B:$B)/4,1),"",INDEX(RSLT,ROWS($A$3:J12)+QUOTIENT(COLUMNS($A$3:J12)-1,5)*CEILING(COUNT(DRAFT!$B:$B)/4,1),1+MOD(COLUMN()-1,5)))</f>
        <v/>
      </c>
      <c r="K12" s="75" t="str">
        <f>IF(ROWS($A$3:K12)&gt;CEILING(COUNT(DRAFT!$B:$B)/4,1),"",INDEX(RSLT,ROWS($A$3:K12)+QUOTIENT(COLUMNS($A$3:K12)-1,5)*CEILING(COUNT(DRAFT!$B:$B)/4,1),1+MOD(COLUMN()-1,5)))</f>
        <v/>
      </c>
      <c r="L12" s="76" t="str">
        <f>IF(ROWS($A$3:L12)&gt;CEILING(COUNT(DRAFT!$B:$B)/4,1),"",INDEX(RSLT,ROWS($A$3:L12)+QUOTIENT(COLUMNS($A$3:L12)-1,5)*CEILING(COUNT(DRAFT!$B:$B)/4,1),1+MOD(COLUMN()-1,5)))</f>
        <v/>
      </c>
      <c r="M12" s="75" t="str">
        <f>IF(ROWS($A$3:M12)&gt;CEILING(COUNT(DRAFT!$B:$B)/4,1),"",INDEX(RSLT,ROWS($A$3:M12)+QUOTIENT(COLUMNS($A$3:M12)-1,5)*CEILING(COUNT(DRAFT!$B:$B)/4,1),1+MOD(COLUMN()-1,5)))</f>
        <v/>
      </c>
      <c r="N12" s="75" t="str">
        <f>IF(ROWS($A$3:N12)&gt;CEILING(COUNT(DRAFT!$B:$B)/4,1),"",INDEX(RSLT,ROWS($A$3:N12)+QUOTIENT(COLUMNS($A$3:N12)-1,5)*CEILING(COUNT(DRAFT!$B:$B)/4,1),1+MOD(COLUMN()-1,5)))</f>
        <v/>
      </c>
      <c r="O12" s="75" t="str">
        <f>IF(ROWS($A$3:O12)&gt;CEILING(COUNT(DRAFT!$B:$B)/4,1),"",INDEX(RSLT,ROWS($A$3:O12)+QUOTIENT(COLUMNS($A$3:O12)-1,5)*CEILING(COUNT(DRAFT!$B:$B)/4,1),1+MOD(COLUMN()-1,5)))</f>
        <v/>
      </c>
      <c r="P12" s="75" t="str">
        <f>IF(ROWS($A$3:P12)&gt;CEILING(COUNT(DRAFT!$B:$B)/4,1),"",INDEX(RSLT,ROWS($A$3:P12)+QUOTIENT(COLUMNS($A$3:P12)-1,5)*CEILING(COUNT(DRAFT!$B:$B)/4,1),1+MOD(COLUMN()-1,5)))</f>
        <v/>
      </c>
      <c r="Q12" s="76" t="str">
        <f>IF(ROWS($A$3:Q12)&gt;CEILING(COUNT(DRAFT!$B:$B)/4,1),"",INDEX(RSLT,ROWS($A$3:Q12)+QUOTIENT(COLUMNS($A$3:Q12)-1,5)*CEILING(COUNT(DRAFT!$B:$B)/4,1),1+MOD(COLUMN()-1,5)))</f>
        <v/>
      </c>
      <c r="R12" s="75" t="str">
        <f>IF(ROWS($A$3:R12)&gt;CEILING(COUNT(DRAFT!$B:$B)/4,1),"",INDEX(RSLT,ROWS($A$3:R12)+QUOTIENT(COLUMNS($A$3:R12)-1,5)*CEILING(COUNT(DRAFT!$B:$B)/4,1),1+MOD(COLUMN()-1,5)))</f>
        <v/>
      </c>
      <c r="S12" s="75" t="str">
        <f>IF(ROWS($A$3:S12)&gt;CEILING(COUNT(DRAFT!$B:$B)/4,1),"",INDEX(RSLT,ROWS($A$3:S12)+QUOTIENT(COLUMNS($A$3:S12)-1,5)*CEILING(COUNT(DRAFT!$B:$B)/4,1),1+MOD(COLUMN()-1,5)))</f>
        <v/>
      </c>
      <c r="T12" s="75" t="str">
        <f>IF(ROWS($A$3:T12)&gt;CEILING(COUNT(DRAFT!$B:$B)/4,1),"",INDEX(RSLT,ROWS($A$3:T12)+QUOTIENT(COLUMNS($A$3:T12)-1,5)*CEILING(COUNT(DRAFT!$B:$B)/4,1),1+MOD(COLUMN()-1,5)))</f>
        <v/>
      </c>
    </row>
    <row r="13" spans="1:27" s="77" customFormat="1" ht="23.1" customHeight="1" x14ac:dyDescent="0.25">
      <c r="A13" s="75" t="str">
        <f>IF(ROWS($A$3:A13)&gt;CEILING(COUNT(DRAFT!$B:$B)/4,1),"",INDEX(RSLT,ROWS($A$3:A13)+QUOTIENT(COLUMNS($A$3:A13)-1,5)*CEILING(COUNT(DRAFT!$B:$B)/4,1),1+MOD(COLUMN()-1,5)))</f>
        <v/>
      </c>
      <c r="B13" s="76" t="str">
        <f>IF(ROWS($A$3:B13)&gt;CEILING(COUNT(DRAFT!$B:$B)/4,1),"",INDEX(RSLT,ROWS($A$3:B13)+QUOTIENT(COLUMNS($A$3:B13)-1,5)*CEILING(COUNT(DRAFT!$B:$B)/4,1),1+MOD(COLUMN()-1,5)))</f>
        <v/>
      </c>
      <c r="C13" s="75" t="str">
        <f>IF(ROWS($A$3:C13)&gt;CEILING(COUNT(DRAFT!$B:$B)/4,1),"",INDEX(RSLT,ROWS($A$3:C13)+QUOTIENT(COLUMNS($A$3:C13)-1,5)*CEILING(COUNT(DRAFT!$B:$B)/4,1),1+MOD(COLUMN()-1,5)))</f>
        <v/>
      </c>
      <c r="D13" s="75" t="str">
        <f>IF(ROWS($A$3:D13)&gt;CEILING(COUNT(DRAFT!$B:$B)/4,1),"",INDEX(RSLT,ROWS($A$3:D13)+QUOTIENT(COLUMNS($A$3:D13)-1,5)*CEILING(COUNT(DRAFT!$B:$B)/4,1),1+MOD(COLUMN()-1,5)))</f>
        <v/>
      </c>
      <c r="E13" s="75" t="str">
        <f>IF(ROWS($A$3:E13)&gt;CEILING(COUNT(DRAFT!$B:$B)/4,1),"",INDEX(RSLT,ROWS($A$3:E13)+QUOTIENT(COLUMNS($A$3:E13)-1,5)*CEILING(COUNT(DRAFT!$B:$B)/4,1),1+MOD(COLUMN()-1,5)))</f>
        <v/>
      </c>
      <c r="F13" s="75" t="str">
        <f>IF(ROWS($A$3:F13)&gt;CEILING(COUNT(DRAFT!$B:$B)/4,1),"",INDEX(RSLT,ROWS($A$3:F13)+QUOTIENT(COLUMNS($A$3:F13)-1,5)*CEILING(COUNT(DRAFT!$B:$B)/4,1),1+MOD(COLUMN()-1,5)))</f>
        <v/>
      </c>
      <c r="G13" s="76" t="str">
        <f>IF(ROWS($A$3:G13)&gt;CEILING(COUNT(DRAFT!$B:$B)/4,1),"",INDEX(RSLT,ROWS($A$3:G13)+QUOTIENT(COLUMNS($A$3:G13)-1,5)*CEILING(COUNT(DRAFT!$B:$B)/4,1),1+MOD(COLUMN()-1,5)))</f>
        <v/>
      </c>
      <c r="H13" s="75" t="str">
        <f>IF(ROWS($A$3:H13)&gt;CEILING(COUNT(DRAFT!$B:$B)/4,1),"",INDEX(RSLT,ROWS($A$3:H13)+QUOTIENT(COLUMNS($A$3:H13)-1,5)*CEILING(COUNT(DRAFT!$B:$B)/4,1),1+MOD(COLUMN()-1,5)))</f>
        <v/>
      </c>
      <c r="I13" s="75" t="str">
        <f>IF(ROWS($A$3:I13)&gt;CEILING(COUNT(DRAFT!$B:$B)/4,1),"",INDEX(RSLT,ROWS($A$3:I13)+QUOTIENT(COLUMNS($A$3:I13)-1,5)*CEILING(COUNT(DRAFT!$B:$B)/4,1),1+MOD(COLUMN()-1,5)))</f>
        <v/>
      </c>
      <c r="J13" s="75" t="str">
        <f>IF(ROWS($A$3:J13)&gt;CEILING(COUNT(DRAFT!$B:$B)/4,1),"",INDEX(RSLT,ROWS($A$3:J13)+QUOTIENT(COLUMNS($A$3:J13)-1,5)*CEILING(COUNT(DRAFT!$B:$B)/4,1),1+MOD(COLUMN()-1,5)))</f>
        <v/>
      </c>
      <c r="K13" s="75" t="str">
        <f>IF(ROWS($A$3:K13)&gt;CEILING(COUNT(DRAFT!$B:$B)/4,1),"",INDEX(RSLT,ROWS($A$3:K13)+QUOTIENT(COLUMNS($A$3:K13)-1,5)*CEILING(COUNT(DRAFT!$B:$B)/4,1),1+MOD(COLUMN()-1,5)))</f>
        <v/>
      </c>
      <c r="L13" s="76" t="str">
        <f>IF(ROWS($A$3:L13)&gt;CEILING(COUNT(DRAFT!$B:$B)/4,1),"",INDEX(RSLT,ROWS($A$3:L13)+QUOTIENT(COLUMNS($A$3:L13)-1,5)*CEILING(COUNT(DRAFT!$B:$B)/4,1),1+MOD(COLUMN()-1,5)))</f>
        <v/>
      </c>
      <c r="M13" s="75" t="str">
        <f>IF(ROWS($A$3:M13)&gt;CEILING(COUNT(DRAFT!$B:$B)/4,1),"",INDEX(RSLT,ROWS($A$3:M13)+QUOTIENT(COLUMNS($A$3:M13)-1,5)*CEILING(COUNT(DRAFT!$B:$B)/4,1),1+MOD(COLUMN()-1,5)))</f>
        <v/>
      </c>
      <c r="N13" s="75" t="str">
        <f>IF(ROWS($A$3:N13)&gt;CEILING(COUNT(DRAFT!$B:$B)/4,1),"",INDEX(RSLT,ROWS($A$3:N13)+QUOTIENT(COLUMNS($A$3:N13)-1,5)*CEILING(COUNT(DRAFT!$B:$B)/4,1),1+MOD(COLUMN()-1,5)))</f>
        <v/>
      </c>
      <c r="O13" s="75" t="str">
        <f>IF(ROWS($A$3:O13)&gt;CEILING(COUNT(DRAFT!$B:$B)/4,1),"",INDEX(RSLT,ROWS($A$3:O13)+QUOTIENT(COLUMNS($A$3:O13)-1,5)*CEILING(COUNT(DRAFT!$B:$B)/4,1),1+MOD(COLUMN()-1,5)))</f>
        <v/>
      </c>
      <c r="P13" s="75" t="str">
        <f>IF(ROWS($A$3:P13)&gt;CEILING(COUNT(DRAFT!$B:$B)/4,1),"",INDEX(RSLT,ROWS($A$3:P13)+QUOTIENT(COLUMNS($A$3:P13)-1,5)*CEILING(COUNT(DRAFT!$B:$B)/4,1),1+MOD(COLUMN()-1,5)))</f>
        <v/>
      </c>
      <c r="Q13" s="76" t="str">
        <f>IF(ROWS($A$3:Q13)&gt;CEILING(COUNT(DRAFT!$B:$B)/4,1),"",INDEX(RSLT,ROWS($A$3:Q13)+QUOTIENT(COLUMNS($A$3:Q13)-1,5)*CEILING(COUNT(DRAFT!$B:$B)/4,1),1+MOD(COLUMN()-1,5)))</f>
        <v/>
      </c>
      <c r="R13" s="75" t="str">
        <f>IF(ROWS($A$3:R13)&gt;CEILING(COUNT(DRAFT!$B:$B)/4,1),"",INDEX(RSLT,ROWS($A$3:R13)+QUOTIENT(COLUMNS($A$3:R13)-1,5)*CEILING(COUNT(DRAFT!$B:$B)/4,1),1+MOD(COLUMN()-1,5)))</f>
        <v/>
      </c>
      <c r="S13" s="75" t="str">
        <f>IF(ROWS($A$3:S13)&gt;CEILING(COUNT(DRAFT!$B:$B)/4,1),"",INDEX(RSLT,ROWS($A$3:S13)+QUOTIENT(COLUMNS($A$3:S13)-1,5)*CEILING(COUNT(DRAFT!$B:$B)/4,1),1+MOD(COLUMN()-1,5)))</f>
        <v/>
      </c>
      <c r="T13" s="75" t="str">
        <f>IF(ROWS($A$3:T13)&gt;CEILING(COUNT(DRAFT!$B:$B)/4,1),"",INDEX(RSLT,ROWS($A$3:T13)+QUOTIENT(COLUMNS($A$3:T13)-1,5)*CEILING(COUNT(DRAFT!$B:$B)/4,1),1+MOD(COLUMN()-1,5)))</f>
        <v/>
      </c>
    </row>
    <row r="14" spans="1:27" s="77" customFormat="1" ht="23.1" customHeight="1" x14ac:dyDescent="0.25">
      <c r="A14" s="75" t="str">
        <f>IF(ROWS($A$3:A14)&gt;CEILING(COUNT(DRAFT!$B:$B)/4,1),"",INDEX(RSLT,ROWS($A$3:A14)+QUOTIENT(COLUMNS($A$3:A14)-1,5)*CEILING(COUNT(DRAFT!$B:$B)/4,1),1+MOD(COLUMN()-1,5)))</f>
        <v/>
      </c>
      <c r="B14" s="76" t="str">
        <f>IF(ROWS($A$3:B14)&gt;CEILING(COUNT(DRAFT!$B:$B)/4,1),"",INDEX(RSLT,ROWS($A$3:B14)+QUOTIENT(COLUMNS($A$3:B14)-1,5)*CEILING(COUNT(DRAFT!$B:$B)/4,1),1+MOD(COLUMN()-1,5)))</f>
        <v/>
      </c>
      <c r="C14" s="75" t="str">
        <f>IF(ROWS($A$3:C14)&gt;CEILING(COUNT(DRAFT!$B:$B)/4,1),"",INDEX(RSLT,ROWS($A$3:C14)+QUOTIENT(COLUMNS($A$3:C14)-1,5)*CEILING(COUNT(DRAFT!$B:$B)/4,1),1+MOD(COLUMN()-1,5)))</f>
        <v/>
      </c>
      <c r="D14" s="75" t="str">
        <f>IF(ROWS($A$3:D14)&gt;CEILING(COUNT(DRAFT!$B:$B)/4,1),"",INDEX(RSLT,ROWS($A$3:D14)+QUOTIENT(COLUMNS($A$3:D14)-1,5)*CEILING(COUNT(DRAFT!$B:$B)/4,1),1+MOD(COLUMN()-1,5)))</f>
        <v/>
      </c>
      <c r="E14" s="75" t="str">
        <f>IF(ROWS($A$3:E14)&gt;CEILING(COUNT(DRAFT!$B:$B)/4,1),"",INDEX(RSLT,ROWS($A$3:E14)+QUOTIENT(COLUMNS($A$3:E14)-1,5)*CEILING(COUNT(DRAFT!$B:$B)/4,1),1+MOD(COLUMN()-1,5)))</f>
        <v/>
      </c>
      <c r="F14" s="75" t="str">
        <f>IF(ROWS($A$3:F14)&gt;CEILING(COUNT(DRAFT!$B:$B)/4,1),"",INDEX(RSLT,ROWS($A$3:F14)+QUOTIENT(COLUMNS($A$3:F14)-1,5)*CEILING(COUNT(DRAFT!$B:$B)/4,1),1+MOD(COLUMN()-1,5)))</f>
        <v/>
      </c>
      <c r="G14" s="76" t="str">
        <f>IF(ROWS($A$3:G14)&gt;CEILING(COUNT(DRAFT!$B:$B)/4,1),"",INDEX(RSLT,ROWS($A$3:G14)+QUOTIENT(COLUMNS($A$3:G14)-1,5)*CEILING(COUNT(DRAFT!$B:$B)/4,1),1+MOD(COLUMN()-1,5)))</f>
        <v/>
      </c>
      <c r="H14" s="75" t="str">
        <f>IF(ROWS($A$3:H14)&gt;CEILING(COUNT(DRAFT!$B:$B)/4,1),"",INDEX(RSLT,ROWS($A$3:H14)+QUOTIENT(COLUMNS($A$3:H14)-1,5)*CEILING(COUNT(DRAFT!$B:$B)/4,1),1+MOD(COLUMN()-1,5)))</f>
        <v/>
      </c>
      <c r="I14" s="75" t="str">
        <f>IF(ROWS($A$3:I14)&gt;CEILING(COUNT(DRAFT!$B:$B)/4,1),"",INDEX(RSLT,ROWS($A$3:I14)+QUOTIENT(COLUMNS($A$3:I14)-1,5)*CEILING(COUNT(DRAFT!$B:$B)/4,1),1+MOD(COLUMN()-1,5)))</f>
        <v/>
      </c>
      <c r="J14" s="75" t="str">
        <f>IF(ROWS($A$3:J14)&gt;CEILING(COUNT(DRAFT!$B:$B)/4,1),"",INDEX(RSLT,ROWS($A$3:J14)+QUOTIENT(COLUMNS($A$3:J14)-1,5)*CEILING(COUNT(DRAFT!$B:$B)/4,1),1+MOD(COLUMN()-1,5)))</f>
        <v/>
      </c>
      <c r="K14" s="75" t="str">
        <f>IF(ROWS($A$3:K14)&gt;CEILING(COUNT(DRAFT!$B:$B)/4,1),"",INDEX(RSLT,ROWS($A$3:K14)+QUOTIENT(COLUMNS($A$3:K14)-1,5)*CEILING(COUNT(DRAFT!$B:$B)/4,1),1+MOD(COLUMN()-1,5)))</f>
        <v/>
      </c>
      <c r="L14" s="76" t="str">
        <f>IF(ROWS($A$3:L14)&gt;CEILING(COUNT(DRAFT!$B:$B)/4,1),"",INDEX(RSLT,ROWS($A$3:L14)+QUOTIENT(COLUMNS($A$3:L14)-1,5)*CEILING(COUNT(DRAFT!$B:$B)/4,1),1+MOD(COLUMN()-1,5)))</f>
        <v/>
      </c>
      <c r="M14" s="75" t="str">
        <f>IF(ROWS($A$3:M14)&gt;CEILING(COUNT(DRAFT!$B:$B)/4,1),"",INDEX(RSLT,ROWS($A$3:M14)+QUOTIENT(COLUMNS($A$3:M14)-1,5)*CEILING(COUNT(DRAFT!$B:$B)/4,1),1+MOD(COLUMN()-1,5)))</f>
        <v/>
      </c>
      <c r="N14" s="75" t="str">
        <f>IF(ROWS($A$3:N14)&gt;CEILING(COUNT(DRAFT!$B:$B)/4,1),"",INDEX(RSLT,ROWS($A$3:N14)+QUOTIENT(COLUMNS($A$3:N14)-1,5)*CEILING(COUNT(DRAFT!$B:$B)/4,1),1+MOD(COLUMN()-1,5)))</f>
        <v/>
      </c>
      <c r="O14" s="75" t="str">
        <f>IF(ROWS($A$3:O14)&gt;CEILING(COUNT(DRAFT!$B:$B)/4,1),"",INDEX(RSLT,ROWS($A$3:O14)+QUOTIENT(COLUMNS($A$3:O14)-1,5)*CEILING(COUNT(DRAFT!$B:$B)/4,1),1+MOD(COLUMN()-1,5)))</f>
        <v/>
      </c>
      <c r="P14" s="75" t="str">
        <f>IF(ROWS($A$3:P14)&gt;CEILING(COUNT(DRAFT!$B:$B)/4,1),"",INDEX(RSLT,ROWS($A$3:P14)+QUOTIENT(COLUMNS($A$3:P14)-1,5)*CEILING(COUNT(DRAFT!$B:$B)/4,1),1+MOD(COLUMN()-1,5)))</f>
        <v/>
      </c>
      <c r="Q14" s="76" t="str">
        <f>IF(ROWS($A$3:Q14)&gt;CEILING(COUNT(DRAFT!$B:$B)/4,1),"",INDEX(RSLT,ROWS($A$3:Q14)+QUOTIENT(COLUMNS($A$3:Q14)-1,5)*CEILING(COUNT(DRAFT!$B:$B)/4,1),1+MOD(COLUMN()-1,5)))</f>
        <v/>
      </c>
      <c r="R14" s="75" t="str">
        <f>IF(ROWS($A$3:R14)&gt;CEILING(COUNT(DRAFT!$B:$B)/4,1),"",INDEX(RSLT,ROWS($A$3:R14)+QUOTIENT(COLUMNS($A$3:R14)-1,5)*CEILING(COUNT(DRAFT!$B:$B)/4,1),1+MOD(COLUMN()-1,5)))</f>
        <v/>
      </c>
      <c r="S14" s="75" t="str">
        <f>IF(ROWS($A$3:S14)&gt;CEILING(COUNT(DRAFT!$B:$B)/4,1),"",INDEX(RSLT,ROWS($A$3:S14)+QUOTIENT(COLUMNS($A$3:S14)-1,5)*CEILING(COUNT(DRAFT!$B:$B)/4,1),1+MOD(COLUMN()-1,5)))</f>
        <v/>
      </c>
      <c r="T14" s="75" t="str">
        <f>IF(ROWS($A$3:T14)&gt;CEILING(COUNT(DRAFT!$B:$B)/4,1),"",INDEX(RSLT,ROWS($A$3:T14)+QUOTIENT(COLUMNS($A$3:T14)-1,5)*CEILING(COUNT(DRAFT!$B:$B)/4,1),1+MOD(COLUMN()-1,5)))</f>
        <v/>
      </c>
    </row>
    <row r="15" spans="1:27" s="77" customFormat="1" ht="23.1" customHeight="1" x14ac:dyDescent="0.25">
      <c r="A15" s="75" t="str">
        <f>IF(ROWS($A$3:A15)&gt;CEILING(COUNT(DRAFT!$B:$B)/4,1),"",INDEX(RSLT,ROWS($A$3:A15)+QUOTIENT(COLUMNS($A$3:A15)-1,5)*CEILING(COUNT(DRAFT!$B:$B)/4,1),1+MOD(COLUMN()-1,5)))</f>
        <v/>
      </c>
      <c r="B15" s="76" t="str">
        <f>IF(ROWS($A$3:B15)&gt;CEILING(COUNT(DRAFT!$B:$B)/4,1),"",INDEX(RSLT,ROWS($A$3:B15)+QUOTIENT(COLUMNS($A$3:B15)-1,5)*CEILING(COUNT(DRAFT!$B:$B)/4,1),1+MOD(COLUMN()-1,5)))</f>
        <v/>
      </c>
      <c r="C15" s="75" t="str">
        <f>IF(ROWS($A$3:C15)&gt;CEILING(COUNT(DRAFT!$B:$B)/4,1),"",INDEX(RSLT,ROWS($A$3:C15)+QUOTIENT(COLUMNS($A$3:C15)-1,5)*CEILING(COUNT(DRAFT!$B:$B)/4,1),1+MOD(COLUMN()-1,5)))</f>
        <v/>
      </c>
      <c r="D15" s="75" t="str">
        <f>IF(ROWS($A$3:D15)&gt;CEILING(COUNT(DRAFT!$B:$B)/4,1),"",INDEX(RSLT,ROWS($A$3:D15)+QUOTIENT(COLUMNS($A$3:D15)-1,5)*CEILING(COUNT(DRAFT!$B:$B)/4,1),1+MOD(COLUMN()-1,5)))</f>
        <v/>
      </c>
      <c r="E15" s="75" t="str">
        <f>IF(ROWS($A$3:E15)&gt;CEILING(COUNT(DRAFT!$B:$B)/4,1),"",INDEX(RSLT,ROWS($A$3:E15)+QUOTIENT(COLUMNS($A$3:E15)-1,5)*CEILING(COUNT(DRAFT!$B:$B)/4,1),1+MOD(COLUMN()-1,5)))</f>
        <v/>
      </c>
      <c r="F15" s="75" t="str">
        <f>IF(ROWS($A$3:F15)&gt;CEILING(COUNT(DRAFT!$B:$B)/4,1),"",INDEX(RSLT,ROWS($A$3:F15)+QUOTIENT(COLUMNS($A$3:F15)-1,5)*CEILING(COUNT(DRAFT!$B:$B)/4,1),1+MOD(COLUMN()-1,5)))</f>
        <v/>
      </c>
      <c r="G15" s="76" t="str">
        <f>IF(ROWS($A$3:G15)&gt;CEILING(COUNT(DRAFT!$B:$B)/4,1),"",INDEX(RSLT,ROWS($A$3:G15)+QUOTIENT(COLUMNS($A$3:G15)-1,5)*CEILING(COUNT(DRAFT!$B:$B)/4,1),1+MOD(COLUMN()-1,5)))</f>
        <v/>
      </c>
      <c r="H15" s="75" t="str">
        <f>IF(ROWS($A$3:H15)&gt;CEILING(COUNT(DRAFT!$B:$B)/4,1),"",INDEX(RSLT,ROWS($A$3:H15)+QUOTIENT(COLUMNS($A$3:H15)-1,5)*CEILING(COUNT(DRAFT!$B:$B)/4,1),1+MOD(COLUMN()-1,5)))</f>
        <v/>
      </c>
      <c r="I15" s="75" t="str">
        <f>IF(ROWS($A$3:I15)&gt;CEILING(COUNT(DRAFT!$B:$B)/4,1),"",INDEX(RSLT,ROWS($A$3:I15)+QUOTIENT(COLUMNS($A$3:I15)-1,5)*CEILING(COUNT(DRAFT!$B:$B)/4,1),1+MOD(COLUMN()-1,5)))</f>
        <v/>
      </c>
      <c r="J15" s="75" t="str">
        <f>IF(ROWS($A$3:J15)&gt;CEILING(COUNT(DRAFT!$B:$B)/4,1),"",INDEX(RSLT,ROWS($A$3:J15)+QUOTIENT(COLUMNS($A$3:J15)-1,5)*CEILING(COUNT(DRAFT!$B:$B)/4,1),1+MOD(COLUMN()-1,5)))</f>
        <v/>
      </c>
      <c r="K15" s="75" t="str">
        <f>IF(ROWS($A$3:K15)&gt;CEILING(COUNT(DRAFT!$B:$B)/4,1),"",INDEX(RSLT,ROWS($A$3:K15)+QUOTIENT(COLUMNS($A$3:K15)-1,5)*CEILING(COUNT(DRAFT!$B:$B)/4,1),1+MOD(COLUMN()-1,5)))</f>
        <v/>
      </c>
      <c r="L15" s="76" t="str">
        <f>IF(ROWS($A$3:L15)&gt;CEILING(COUNT(DRAFT!$B:$B)/4,1),"",INDEX(RSLT,ROWS($A$3:L15)+QUOTIENT(COLUMNS($A$3:L15)-1,5)*CEILING(COUNT(DRAFT!$B:$B)/4,1),1+MOD(COLUMN()-1,5)))</f>
        <v/>
      </c>
      <c r="M15" s="75" t="str">
        <f>IF(ROWS($A$3:M15)&gt;CEILING(COUNT(DRAFT!$B:$B)/4,1),"",INDEX(RSLT,ROWS($A$3:M15)+QUOTIENT(COLUMNS($A$3:M15)-1,5)*CEILING(COUNT(DRAFT!$B:$B)/4,1),1+MOD(COLUMN()-1,5)))</f>
        <v/>
      </c>
      <c r="N15" s="75" t="str">
        <f>IF(ROWS($A$3:N15)&gt;CEILING(COUNT(DRAFT!$B:$B)/4,1),"",INDEX(RSLT,ROWS($A$3:N15)+QUOTIENT(COLUMNS($A$3:N15)-1,5)*CEILING(COUNT(DRAFT!$B:$B)/4,1),1+MOD(COLUMN()-1,5)))</f>
        <v/>
      </c>
      <c r="O15" s="75" t="str">
        <f>IF(ROWS($A$3:O15)&gt;CEILING(COUNT(DRAFT!$B:$B)/4,1),"",INDEX(RSLT,ROWS($A$3:O15)+QUOTIENT(COLUMNS($A$3:O15)-1,5)*CEILING(COUNT(DRAFT!$B:$B)/4,1),1+MOD(COLUMN()-1,5)))</f>
        <v/>
      </c>
      <c r="P15" s="75" t="str">
        <f>IF(ROWS($A$3:P15)&gt;CEILING(COUNT(DRAFT!$B:$B)/4,1),"",INDEX(RSLT,ROWS($A$3:P15)+QUOTIENT(COLUMNS($A$3:P15)-1,5)*CEILING(COUNT(DRAFT!$B:$B)/4,1),1+MOD(COLUMN()-1,5)))</f>
        <v/>
      </c>
      <c r="Q15" s="76" t="str">
        <f>IF(ROWS($A$3:Q15)&gt;CEILING(COUNT(DRAFT!$B:$B)/4,1),"",INDEX(RSLT,ROWS($A$3:Q15)+QUOTIENT(COLUMNS($A$3:Q15)-1,5)*CEILING(COUNT(DRAFT!$B:$B)/4,1),1+MOD(COLUMN()-1,5)))</f>
        <v/>
      </c>
      <c r="R15" s="75" t="str">
        <f>IF(ROWS($A$3:R15)&gt;CEILING(COUNT(DRAFT!$B:$B)/4,1),"",INDEX(RSLT,ROWS($A$3:R15)+QUOTIENT(COLUMNS($A$3:R15)-1,5)*CEILING(COUNT(DRAFT!$B:$B)/4,1),1+MOD(COLUMN()-1,5)))</f>
        <v/>
      </c>
      <c r="S15" s="75" t="str">
        <f>IF(ROWS($A$3:S15)&gt;CEILING(COUNT(DRAFT!$B:$B)/4,1),"",INDEX(RSLT,ROWS($A$3:S15)+QUOTIENT(COLUMNS($A$3:S15)-1,5)*CEILING(COUNT(DRAFT!$B:$B)/4,1),1+MOD(COLUMN()-1,5)))</f>
        <v/>
      </c>
      <c r="T15" s="75" t="str">
        <f>IF(ROWS($A$3:T15)&gt;CEILING(COUNT(DRAFT!$B:$B)/4,1),"",INDEX(RSLT,ROWS($A$3:T15)+QUOTIENT(COLUMNS($A$3:T15)-1,5)*CEILING(COUNT(DRAFT!$B:$B)/4,1),1+MOD(COLUMN()-1,5)))</f>
        <v/>
      </c>
    </row>
    <row r="16" spans="1:27" s="77" customFormat="1" ht="23.1" customHeight="1" x14ac:dyDescent="0.25">
      <c r="A16" s="75" t="str">
        <f>IF(ROWS($A$3:A16)&gt;CEILING(COUNT(DRAFT!$B:$B)/4,1),"",INDEX(RSLT,ROWS($A$3:A16)+QUOTIENT(COLUMNS($A$3:A16)-1,5)*CEILING(COUNT(DRAFT!$B:$B)/4,1),1+MOD(COLUMN()-1,5)))</f>
        <v/>
      </c>
      <c r="B16" s="76" t="str">
        <f>IF(ROWS($A$3:B16)&gt;CEILING(COUNT(DRAFT!$B:$B)/4,1),"",INDEX(RSLT,ROWS($A$3:B16)+QUOTIENT(COLUMNS($A$3:B16)-1,5)*CEILING(COUNT(DRAFT!$B:$B)/4,1),1+MOD(COLUMN()-1,5)))</f>
        <v/>
      </c>
      <c r="C16" s="75" t="str">
        <f>IF(ROWS($A$3:C16)&gt;CEILING(COUNT(DRAFT!$B:$B)/4,1),"",INDEX(RSLT,ROWS($A$3:C16)+QUOTIENT(COLUMNS($A$3:C16)-1,5)*CEILING(COUNT(DRAFT!$B:$B)/4,1),1+MOD(COLUMN()-1,5)))</f>
        <v/>
      </c>
      <c r="D16" s="75" t="str">
        <f>IF(ROWS($A$3:D16)&gt;CEILING(COUNT(DRAFT!$B:$B)/4,1),"",INDEX(RSLT,ROWS($A$3:D16)+QUOTIENT(COLUMNS($A$3:D16)-1,5)*CEILING(COUNT(DRAFT!$B:$B)/4,1),1+MOD(COLUMN()-1,5)))</f>
        <v/>
      </c>
      <c r="E16" s="75" t="str">
        <f>IF(ROWS($A$3:E16)&gt;CEILING(COUNT(DRAFT!$B:$B)/4,1),"",INDEX(RSLT,ROWS($A$3:E16)+QUOTIENT(COLUMNS($A$3:E16)-1,5)*CEILING(COUNT(DRAFT!$B:$B)/4,1),1+MOD(COLUMN()-1,5)))</f>
        <v/>
      </c>
      <c r="F16" s="75" t="str">
        <f>IF(ROWS($A$3:F16)&gt;CEILING(COUNT(DRAFT!$B:$B)/4,1),"",INDEX(RSLT,ROWS($A$3:F16)+QUOTIENT(COLUMNS($A$3:F16)-1,5)*CEILING(COUNT(DRAFT!$B:$B)/4,1),1+MOD(COLUMN()-1,5)))</f>
        <v/>
      </c>
      <c r="G16" s="76" t="str">
        <f>IF(ROWS($A$3:G16)&gt;CEILING(COUNT(DRAFT!$B:$B)/4,1),"",INDEX(RSLT,ROWS($A$3:G16)+QUOTIENT(COLUMNS($A$3:G16)-1,5)*CEILING(COUNT(DRAFT!$B:$B)/4,1),1+MOD(COLUMN()-1,5)))</f>
        <v/>
      </c>
      <c r="H16" s="75" t="str">
        <f>IF(ROWS($A$3:H16)&gt;CEILING(COUNT(DRAFT!$B:$B)/4,1),"",INDEX(RSLT,ROWS($A$3:H16)+QUOTIENT(COLUMNS($A$3:H16)-1,5)*CEILING(COUNT(DRAFT!$B:$B)/4,1),1+MOD(COLUMN()-1,5)))</f>
        <v/>
      </c>
      <c r="I16" s="75" t="str">
        <f>IF(ROWS($A$3:I16)&gt;CEILING(COUNT(DRAFT!$B:$B)/4,1),"",INDEX(RSLT,ROWS($A$3:I16)+QUOTIENT(COLUMNS($A$3:I16)-1,5)*CEILING(COUNT(DRAFT!$B:$B)/4,1),1+MOD(COLUMN()-1,5)))</f>
        <v/>
      </c>
      <c r="J16" s="75" t="str">
        <f>IF(ROWS($A$3:J16)&gt;CEILING(COUNT(DRAFT!$B:$B)/4,1),"",INDEX(RSLT,ROWS($A$3:J16)+QUOTIENT(COLUMNS($A$3:J16)-1,5)*CEILING(COUNT(DRAFT!$B:$B)/4,1),1+MOD(COLUMN()-1,5)))</f>
        <v/>
      </c>
      <c r="K16" s="75" t="str">
        <f>IF(ROWS($A$3:K16)&gt;CEILING(COUNT(DRAFT!$B:$B)/4,1),"",INDEX(RSLT,ROWS($A$3:K16)+QUOTIENT(COLUMNS($A$3:K16)-1,5)*CEILING(COUNT(DRAFT!$B:$B)/4,1),1+MOD(COLUMN()-1,5)))</f>
        <v/>
      </c>
      <c r="L16" s="76" t="str">
        <f>IF(ROWS($A$3:L16)&gt;CEILING(COUNT(DRAFT!$B:$B)/4,1),"",INDEX(RSLT,ROWS($A$3:L16)+QUOTIENT(COLUMNS($A$3:L16)-1,5)*CEILING(COUNT(DRAFT!$B:$B)/4,1),1+MOD(COLUMN()-1,5)))</f>
        <v/>
      </c>
      <c r="M16" s="75" t="str">
        <f>IF(ROWS($A$3:M16)&gt;CEILING(COUNT(DRAFT!$B:$B)/4,1),"",INDEX(RSLT,ROWS($A$3:M16)+QUOTIENT(COLUMNS($A$3:M16)-1,5)*CEILING(COUNT(DRAFT!$B:$B)/4,1),1+MOD(COLUMN()-1,5)))</f>
        <v/>
      </c>
      <c r="N16" s="75" t="str">
        <f>IF(ROWS($A$3:N16)&gt;CEILING(COUNT(DRAFT!$B:$B)/4,1),"",INDEX(RSLT,ROWS($A$3:N16)+QUOTIENT(COLUMNS($A$3:N16)-1,5)*CEILING(COUNT(DRAFT!$B:$B)/4,1),1+MOD(COLUMN()-1,5)))</f>
        <v/>
      </c>
      <c r="O16" s="75" t="str">
        <f>IF(ROWS($A$3:O16)&gt;CEILING(COUNT(DRAFT!$B:$B)/4,1),"",INDEX(RSLT,ROWS($A$3:O16)+QUOTIENT(COLUMNS($A$3:O16)-1,5)*CEILING(COUNT(DRAFT!$B:$B)/4,1),1+MOD(COLUMN()-1,5)))</f>
        <v/>
      </c>
      <c r="P16" s="75" t="str">
        <f>IF(ROWS($A$3:P16)&gt;CEILING(COUNT(DRAFT!$B:$B)/4,1),"",INDEX(RSLT,ROWS($A$3:P16)+QUOTIENT(COLUMNS($A$3:P16)-1,5)*CEILING(COUNT(DRAFT!$B:$B)/4,1),1+MOD(COLUMN()-1,5)))</f>
        <v/>
      </c>
      <c r="Q16" s="76" t="str">
        <f>IF(ROWS($A$3:Q16)&gt;CEILING(COUNT(DRAFT!$B:$B)/4,1),"",INDEX(RSLT,ROWS($A$3:Q16)+QUOTIENT(COLUMNS($A$3:Q16)-1,5)*CEILING(COUNT(DRAFT!$B:$B)/4,1),1+MOD(COLUMN()-1,5)))</f>
        <v/>
      </c>
      <c r="R16" s="75" t="str">
        <f>IF(ROWS($A$3:R16)&gt;CEILING(COUNT(DRAFT!$B:$B)/4,1),"",INDEX(RSLT,ROWS($A$3:R16)+QUOTIENT(COLUMNS($A$3:R16)-1,5)*CEILING(COUNT(DRAFT!$B:$B)/4,1),1+MOD(COLUMN()-1,5)))</f>
        <v/>
      </c>
      <c r="S16" s="75" t="str">
        <f>IF(ROWS($A$3:S16)&gt;CEILING(COUNT(DRAFT!$B:$B)/4,1),"",INDEX(RSLT,ROWS($A$3:S16)+QUOTIENT(COLUMNS($A$3:S16)-1,5)*CEILING(COUNT(DRAFT!$B:$B)/4,1),1+MOD(COLUMN()-1,5)))</f>
        <v/>
      </c>
      <c r="T16" s="75" t="str">
        <f>IF(ROWS($A$3:T16)&gt;CEILING(COUNT(DRAFT!$B:$B)/4,1),"",INDEX(RSLT,ROWS($A$3:T16)+QUOTIENT(COLUMNS($A$3:T16)-1,5)*CEILING(COUNT(DRAFT!$B:$B)/4,1),1+MOD(COLUMN()-1,5)))</f>
        <v/>
      </c>
    </row>
    <row r="17" spans="1:20" s="77" customFormat="1" ht="23.1" customHeight="1" x14ac:dyDescent="0.25">
      <c r="A17" s="75" t="str">
        <f>IF(ROWS($A$3:A17)&gt;CEILING(COUNT(DRAFT!$B:$B)/4,1),"",INDEX(RSLT,ROWS($A$3:A17)+QUOTIENT(COLUMNS($A$3:A17)-1,5)*CEILING(COUNT(DRAFT!$B:$B)/4,1),1+MOD(COLUMN()-1,5)))</f>
        <v/>
      </c>
      <c r="B17" s="76" t="str">
        <f>IF(ROWS($A$3:B17)&gt;CEILING(COUNT(DRAFT!$B:$B)/4,1),"",INDEX(RSLT,ROWS($A$3:B17)+QUOTIENT(COLUMNS($A$3:B17)-1,5)*CEILING(COUNT(DRAFT!$B:$B)/4,1),1+MOD(COLUMN()-1,5)))</f>
        <v/>
      </c>
      <c r="C17" s="75" t="str">
        <f>IF(ROWS($A$3:C17)&gt;CEILING(COUNT(DRAFT!$B:$B)/4,1),"",INDEX(RSLT,ROWS($A$3:C17)+QUOTIENT(COLUMNS($A$3:C17)-1,5)*CEILING(COUNT(DRAFT!$B:$B)/4,1),1+MOD(COLUMN()-1,5)))</f>
        <v/>
      </c>
      <c r="D17" s="75" t="str">
        <f>IF(ROWS($A$3:D17)&gt;CEILING(COUNT(DRAFT!$B:$B)/4,1),"",INDEX(RSLT,ROWS($A$3:D17)+QUOTIENT(COLUMNS($A$3:D17)-1,5)*CEILING(COUNT(DRAFT!$B:$B)/4,1),1+MOD(COLUMN()-1,5)))</f>
        <v/>
      </c>
      <c r="E17" s="75" t="str">
        <f>IF(ROWS($A$3:E17)&gt;CEILING(COUNT(DRAFT!$B:$B)/4,1),"",INDEX(RSLT,ROWS($A$3:E17)+QUOTIENT(COLUMNS($A$3:E17)-1,5)*CEILING(COUNT(DRAFT!$B:$B)/4,1),1+MOD(COLUMN()-1,5)))</f>
        <v/>
      </c>
      <c r="F17" s="75" t="str">
        <f>IF(ROWS($A$3:F17)&gt;CEILING(COUNT(DRAFT!$B:$B)/4,1),"",INDEX(RSLT,ROWS($A$3:F17)+QUOTIENT(COLUMNS($A$3:F17)-1,5)*CEILING(COUNT(DRAFT!$B:$B)/4,1),1+MOD(COLUMN()-1,5)))</f>
        <v/>
      </c>
      <c r="G17" s="76" t="str">
        <f>IF(ROWS($A$3:G17)&gt;CEILING(COUNT(DRAFT!$B:$B)/4,1),"",INDEX(RSLT,ROWS($A$3:G17)+QUOTIENT(COLUMNS($A$3:G17)-1,5)*CEILING(COUNT(DRAFT!$B:$B)/4,1),1+MOD(COLUMN()-1,5)))</f>
        <v/>
      </c>
      <c r="H17" s="75" t="str">
        <f>IF(ROWS($A$3:H17)&gt;CEILING(COUNT(DRAFT!$B:$B)/4,1),"",INDEX(RSLT,ROWS($A$3:H17)+QUOTIENT(COLUMNS($A$3:H17)-1,5)*CEILING(COUNT(DRAFT!$B:$B)/4,1),1+MOD(COLUMN()-1,5)))</f>
        <v/>
      </c>
      <c r="I17" s="75" t="str">
        <f>IF(ROWS($A$3:I17)&gt;CEILING(COUNT(DRAFT!$B:$B)/4,1),"",INDEX(RSLT,ROWS($A$3:I17)+QUOTIENT(COLUMNS($A$3:I17)-1,5)*CEILING(COUNT(DRAFT!$B:$B)/4,1),1+MOD(COLUMN()-1,5)))</f>
        <v/>
      </c>
      <c r="J17" s="75" t="str">
        <f>IF(ROWS($A$3:J17)&gt;CEILING(COUNT(DRAFT!$B:$B)/4,1),"",INDEX(RSLT,ROWS($A$3:J17)+QUOTIENT(COLUMNS($A$3:J17)-1,5)*CEILING(COUNT(DRAFT!$B:$B)/4,1),1+MOD(COLUMN()-1,5)))</f>
        <v/>
      </c>
      <c r="K17" s="75" t="str">
        <f>IF(ROWS($A$3:K17)&gt;CEILING(COUNT(DRAFT!$B:$B)/4,1),"",INDEX(RSLT,ROWS($A$3:K17)+QUOTIENT(COLUMNS($A$3:K17)-1,5)*CEILING(COUNT(DRAFT!$B:$B)/4,1),1+MOD(COLUMN()-1,5)))</f>
        <v/>
      </c>
      <c r="L17" s="76" t="str">
        <f>IF(ROWS($A$3:L17)&gt;CEILING(COUNT(DRAFT!$B:$B)/4,1),"",INDEX(RSLT,ROWS($A$3:L17)+QUOTIENT(COLUMNS($A$3:L17)-1,5)*CEILING(COUNT(DRAFT!$B:$B)/4,1),1+MOD(COLUMN()-1,5)))</f>
        <v/>
      </c>
      <c r="M17" s="75" t="str">
        <f>IF(ROWS($A$3:M17)&gt;CEILING(COUNT(DRAFT!$B:$B)/4,1),"",INDEX(RSLT,ROWS($A$3:M17)+QUOTIENT(COLUMNS($A$3:M17)-1,5)*CEILING(COUNT(DRAFT!$B:$B)/4,1),1+MOD(COLUMN()-1,5)))</f>
        <v/>
      </c>
      <c r="N17" s="75" t="str">
        <f>IF(ROWS($A$3:N17)&gt;CEILING(COUNT(DRAFT!$B:$B)/4,1),"",INDEX(RSLT,ROWS($A$3:N17)+QUOTIENT(COLUMNS($A$3:N17)-1,5)*CEILING(COUNT(DRAFT!$B:$B)/4,1),1+MOD(COLUMN()-1,5)))</f>
        <v/>
      </c>
      <c r="O17" s="75" t="str">
        <f>IF(ROWS($A$3:O17)&gt;CEILING(COUNT(DRAFT!$B:$B)/4,1),"",INDEX(RSLT,ROWS($A$3:O17)+QUOTIENT(COLUMNS($A$3:O17)-1,5)*CEILING(COUNT(DRAFT!$B:$B)/4,1),1+MOD(COLUMN()-1,5)))</f>
        <v/>
      </c>
      <c r="P17" s="75" t="str">
        <f>IF(ROWS($A$3:P17)&gt;CEILING(COUNT(DRAFT!$B:$B)/4,1),"",INDEX(RSLT,ROWS($A$3:P17)+QUOTIENT(COLUMNS($A$3:P17)-1,5)*CEILING(COUNT(DRAFT!$B:$B)/4,1),1+MOD(COLUMN()-1,5)))</f>
        <v/>
      </c>
      <c r="Q17" s="76" t="str">
        <f>IF(ROWS($A$3:Q17)&gt;CEILING(COUNT(DRAFT!$B:$B)/4,1),"",INDEX(RSLT,ROWS($A$3:Q17)+QUOTIENT(COLUMNS($A$3:Q17)-1,5)*CEILING(COUNT(DRAFT!$B:$B)/4,1),1+MOD(COLUMN()-1,5)))</f>
        <v/>
      </c>
      <c r="R17" s="75" t="str">
        <f>IF(ROWS($A$3:R17)&gt;CEILING(COUNT(DRAFT!$B:$B)/4,1),"",INDEX(RSLT,ROWS($A$3:R17)+QUOTIENT(COLUMNS($A$3:R17)-1,5)*CEILING(COUNT(DRAFT!$B:$B)/4,1),1+MOD(COLUMN()-1,5)))</f>
        <v/>
      </c>
      <c r="S17" s="75" t="str">
        <f>IF(ROWS($A$3:S17)&gt;CEILING(COUNT(DRAFT!$B:$B)/4,1),"",INDEX(RSLT,ROWS($A$3:S17)+QUOTIENT(COLUMNS($A$3:S17)-1,5)*CEILING(COUNT(DRAFT!$B:$B)/4,1),1+MOD(COLUMN()-1,5)))</f>
        <v/>
      </c>
      <c r="T17" s="75" t="str">
        <f>IF(ROWS($A$3:T17)&gt;CEILING(COUNT(DRAFT!$B:$B)/4,1),"",INDEX(RSLT,ROWS($A$3:T17)+QUOTIENT(COLUMNS($A$3:T17)-1,5)*CEILING(COUNT(DRAFT!$B:$B)/4,1),1+MOD(COLUMN()-1,5)))</f>
        <v/>
      </c>
    </row>
    <row r="18" spans="1:20" s="77" customFormat="1" ht="23.1" customHeight="1" x14ac:dyDescent="0.25">
      <c r="A18" s="75" t="str">
        <f>IF(ROWS($A$3:A18)&gt;CEILING(COUNT(DRAFT!$B:$B)/4,1),"",INDEX(RSLT,ROWS($A$3:A18)+QUOTIENT(COLUMNS($A$3:A18)-1,5)*CEILING(COUNT(DRAFT!$B:$B)/4,1),1+MOD(COLUMN()-1,5)))</f>
        <v/>
      </c>
      <c r="B18" s="76" t="str">
        <f>IF(ROWS($A$3:B18)&gt;CEILING(COUNT(DRAFT!$B:$B)/4,1),"",INDEX(RSLT,ROWS($A$3:B18)+QUOTIENT(COLUMNS($A$3:B18)-1,5)*CEILING(COUNT(DRAFT!$B:$B)/4,1),1+MOD(COLUMN()-1,5)))</f>
        <v/>
      </c>
      <c r="C18" s="75" t="str">
        <f>IF(ROWS($A$3:C18)&gt;CEILING(COUNT(DRAFT!$B:$B)/4,1),"",INDEX(RSLT,ROWS($A$3:C18)+QUOTIENT(COLUMNS($A$3:C18)-1,5)*CEILING(COUNT(DRAFT!$B:$B)/4,1),1+MOD(COLUMN()-1,5)))</f>
        <v/>
      </c>
      <c r="D18" s="75" t="str">
        <f>IF(ROWS($A$3:D18)&gt;CEILING(COUNT(DRAFT!$B:$B)/4,1),"",INDEX(RSLT,ROWS($A$3:D18)+QUOTIENT(COLUMNS($A$3:D18)-1,5)*CEILING(COUNT(DRAFT!$B:$B)/4,1),1+MOD(COLUMN()-1,5)))</f>
        <v/>
      </c>
      <c r="E18" s="75" t="str">
        <f>IF(ROWS($A$3:E18)&gt;CEILING(COUNT(DRAFT!$B:$B)/4,1),"",INDEX(RSLT,ROWS($A$3:E18)+QUOTIENT(COLUMNS($A$3:E18)-1,5)*CEILING(COUNT(DRAFT!$B:$B)/4,1),1+MOD(COLUMN()-1,5)))</f>
        <v/>
      </c>
      <c r="F18" s="75" t="str">
        <f>IF(ROWS($A$3:F18)&gt;CEILING(COUNT(DRAFT!$B:$B)/4,1),"",INDEX(RSLT,ROWS($A$3:F18)+QUOTIENT(COLUMNS($A$3:F18)-1,5)*CEILING(COUNT(DRAFT!$B:$B)/4,1),1+MOD(COLUMN()-1,5)))</f>
        <v/>
      </c>
      <c r="G18" s="76" t="str">
        <f>IF(ROWS($A$3:G18)&gt;CEILING(COUNT(DRAFT!$B:$B)/4,1),"",INDEX(RSLT,ROWS($A$3:G18)+QUOTIENT(COLUMNS($A$3:G18)-1,5)*CEILING(COUNT(DRAFT!$B:$B)/4,1),1+MOD(COLUMN()-1,5)))</f>
        <v/>
      </c>
      <c r="H18" s="75" t="str">
        <f>IF(ROWS($A$3:H18)&gt;CEILING(COUNT(DRAFT!$B:$B)/4,1),"",INDEX(RSLT,ROWS($A$3:H18)+QUOTIENT(COLUMNS($A$3:H18)-1,5)*CEILING(COUNT(DRAFT!$B:$B)/4,1),1+MOD(COLUMN()-1,5)))</f>
        <v/>
      </c>
      <c r="I18" s="75" t="str">
        <f>IF(ROWS($A$3:I18)&gt;CEILING(COUNT(DRAFT!$B:$B)/4,1),"",INDEX(RSLT,ROWS($A$3:I18)+QUOTIENT(COLUMNS($A$3:I18)-1,5)*CEILING(COUNT(DRAFT!$B:$B)/4,1),1+MOD(COLUMN()-1,5)))</f>
        <v/>
      </c>
      <c r="J18" s="75" t="str">
        <f>IF(ROWS($A$3:J18)&gt;CEILING(COUNT(DRAFT!$B:$B)/4,1),"",INDEX(RSLT,ROWS($A$3:J18)+QUOTIENT(COLUMNS($A$3:J18)-1,5)*CEILING(COUNT(DRAFT!$B:$B)/4,1),1+MOD(COLUMN()-1,5)))</f>
        <v/>
      </c>
      <c r="K18" s="75" t="str">
        <f>IF(ROWS($A$3:K18)&gt;CEILING(COUNT(DRAFT!$B:$B)/4,1),"",INDEX(RSLT,ROWS($A$3:K18)+QUOTIENT(COLUMNS($A$3:K18)-1,5)*CEILING(COUNT(DRAFT!$B:$B)/4,1),1+MOD(COLUMN()-1,5)))</f>
        <v/>
      </c>
      <c r="L18" s="76" t="str">
        <f>IF(ROWS($A$3:L18)&gt;CEILING(COUNT(DRAFT!$B:$B)/4,1),"",INDEX(RSLT,ROWS($A$3:L18)+QUOTIENT(COLUMNS($A$3:L18)-1,5)*CEILING(COUNT(DRAFT!$B:$B)/4,1),1+MOD(COLUMN()-1,5)))</f>
        <v/>
      </c>
      <c r="M18" s="75" t="str">
        <f>IF(ROWS($A$3:M18)&gt;CEILING(COUNT(DRAFT!$B:$B)/4,1),"",INDEX(RSLT,ROWS($A$3:M18)+QUOTIENT(COLUMNS($A$3:M18)-1,5)*CEILING(COUNT(DRAFT!$B:$B)/4,1),1+MOD(COLUMN()-1,5)))</f>
        <v/>
      </c>
      <c r="N18" s="75" t="str">
        <f>IF(ROWS($A$3:N18)&gt;CEILING(COUNT(DRAFT!$B:$B)/4,1),"",INDEX(RSLT,ROWS($A$3:N18)+QUOTIENT(COLUMNS($A$3:N18)-1,5)*CEILING(COUNT(DRAFT!$B:$B)/4,1),1+MOD(COLUMN()-1,5)))</f>
        <v/>
      </c>
      <c r="O18" s="75" t="str">
        <f>IF(ROWS($A$3:O18)&gt;CEILING(COUNT(DRAFT!$B:$B)/4,1),"",INDEX(RSLT,ROWS($A$3:O18)+QUOTIENT(COLUMNS($A$3:O18)-1,5)*CEILING(COUNT(DRAFT!$B:$B)/4,1),1+MOD(COLUMN()-1,5)))</f>
        <v/>
      </c>
      <c r="P18" s="75" t="str">
        <f>IF(ROWS($A$3:P18)&gt;CEILING(COUNT(DRAFT!$B:$B)/4,1),"",INDEX(RSLT,ROWS($A$3:P18)+QUOTIENT(COLUMNS($A$3:P18)-1,5)*CEILING(COUNT(DRAFT!$B:$B)/4,1),1+MOD(COLUMN()-1,5)))</f>
        <v/>
      </c>
      <c r="Q18" s="76" t="str">
        <f>IF(ROWS($A$3:Q18)&gt;CEILING(COUNT(DRAFT!$B:$B)/4,1),"",INDEX(RSLT,ROWS($A$3:Q18)+QUOTIENT(COLUMNS($A$3:Q18)-1,5)*CEILING(COUNT(DRAFT!$B:$B)/4,1),1+MOD(COLUMN()-1,5)))</f>
        <v/>
      </c>
      <c r="R18" s="75" t="str">
        <f>IF(ROWS($A$3:R18)&gt;CEILING(COUNT(DRAFT!$B:$B)/4,1),"",INDEX(RSLT,ROWS($A$3:R18)+QUOTIENT(COLUMNS($A$3:R18)-1,5)*CEILING(COUNT(DRAFT!$B:$B)/4,1),1+MOD(COLUMN()-1,5)))</f>
        <v/>
      </c>
      <c r="S18" s="75" t="str">
        <f>IF(ROWS($A$3:S18)&gt;CEILING(COUNT(DRAFT!$B:$B)/4,1),"",INDEX(RSLT,ROWS($A$3:S18)+QUOTIENT(COLUMNS($A$3:S18)-1,5)*CEILING(COUNT(DRAFT!$B:$B)/4,1),1+MOD(COLUMN()-1,5)))</f>
        <v/>
      </c>
      <c r="T18" s="75" t="str">
        <f>IF(ROWS($A$3:T18)&gt;CEILING(COUNT(DRAFT!$B:$B)/4,1),"",INDEX(RSLT,ROWS($A$3:T18)+QUOTIENT(COLUMNS($A$3:T18)-1,5)*CEILING(COUNT(DRAFT!$B:$B)/4,1),1+MOD(COLUMN()-1,5)))</f>
        <v/>
      </c>
    </row>
    <row r="19" spans="1:20" s="77" customFormat="1" ht="23.1" customHeight="1" x14ac:dyDescent="0.25">
      <c r="A19" s="75" t="str">
        <f>IF(ROWS($A$3:A19)&gt;CEILING(COUNT(DRAFT!$B:$B)/4,1),"",INDEX(RSLT,ROWS($A$3:A19)+QUOTIENT(COLUMNS($A$3:A19)-1,5)*CEILING(COUNT(DRAFT!$B:$B)/4,1),1+MOD(COLUMN()-1,5)))</f>
        <v/>
      </c>
      <c r="B19" s="76" t="str">
        <f>IF(ROWS($A$3:B19)&gt;CEILING(COUNT(DRAFT!$B:$B)/4,1),"",INDEX(RSLT,ROWS($A$3:B19)+QUOTIENT(COLUMNS($A$3:B19)-1,5)*CEILING(COUNT(DRAFT!$B:$B)/4,1),1+MOD(COLUMN()-1,5)))</f>
        <v/>
      </c>
      <c r="C19" s="75" t="str">
        <f>IF(ROWS($A$3:C19)&gt;CEILING(COUNT(DRAFT!$B:$B)/4,1),"",INDEX(RSLT,ROWS($A$3:C19)+QUOTIENT(COLUMNS($A$3:C19)-1,5)*CEILING(COUNT(DRAFT!$B:$B)/4,1),1+MOD(COLUMN()-1,5)))</f>
        <v/>
      </c>
      <c r="D19" s="75" t="str">
        <f>IF(ROWS($A$3:D19)&gt;CEILING(COUNT(DRAFT!$B:$B)/4,1),"",INDEX(RSLT,ROWS($A$3:D19)+QUOTIENT(COLUMNS($A$3:D19)-1,5)*CEILING(COUNT(DRAFT!$B:$B)/4,1),1+MOD(COLUMN()-1,5)))</f>
        <v/>
      </c>
      <c r="E19" s="75" t="str">
        <f>IF(ROWS($A$3:E19)&gt;CEILING(COUNT(DRAFT!$B:$B)/4,1),"",INDEX(RSLT,ROWS($A$3:E19)+QUOTIENT(COLUMNS($A$3:E19)-1,5)*CEILING(COUNT(DRAFT!$B:$B)/4,1),1+MOD(COLUMN()-1,5)))</f>
        <v/>
      </c>
      <c r="F19" s="75" t="str">
        <f>IF(ROWS($A$3:F19)&gt;CEILING(COUNT(DRAFT!$B:$B)/4,1),"",INDEX(RSLT,ROWS($A$3:F19)+QUOTIENT(COLUMNS($A$3:F19)-1,5)*CEILING(COUNT(DRAFT!$B:$B)/4,1),1+MOD(COLUMN()-1,5)))</f>
        <v/>
      </c>
      <c r="G19" s="76" t="str">
        <f>IF(ROWS($A$3:G19)&gt;CEILING(COUNT(DRAFT!$B:$B)/4,1),"",INDEX(RSLT,ROWS($A$3:G19)+QUOTIENT(COLUMNS($A$3:G19)-1,5)*CEILING(COUNT(DRAFT!$B:$B)/4,1),1+MOD(COLUMN()-1,5)))</f>
        <v/>
      </c>
      <c r="H19" s="75" t="str">
        <f>IF(ROWS($A$3:H19)&gt;CEILING(COUNT(DRAFT!$B:$B)/4,1),"",INDEX(RSLT,ROWS($A$3:H19)+QUOTIENT(COLUMNS($A$3:H19)-1,5)*CEILING(COUNT(DRAFT!$B:$B)/4,1),1+MOD(COLUMN()-1,5)))</f>
        <v/>
      </c>
      <c r="I19" s="75" t="str">
        <f>IF(ROWS($A$3:I19)&gt;CEILING(COUNT(DRAFT!$B:$B)/4,1),"",INDEX(RSLT,ROWS($A$3:I19)+QUOTIENT(COLUMNS($A$3:I19)-1,5)*CEILING(COUNT(DRAFT!$B:$B)/4,1),1+MOD(COLUMN()-1,5)))</f>
        <v/>
      </c>
      <c r="J19" s="75" t="str">
        <f>IF(ROWS($A$3:J19)&gt;CEILING(COUNT(DRAFT!$B:$B)/4,1),"",INDEX(RSLT,ROWS($A$3:J19)+QUOTIENT(COLUMNS($A$3:J19)-1,5)*CEILING(COUNT(DRAFT!$B:$B)/4,1),1+MOD(COLUMN()-1,5)))</f>
        <v/>
      </c>
      <c r="K19" s="75" t="str">
        <f>IF(ROWS($A$3:K19)&gt;CEILING(COUNT(DRAFT!$B:$B)/4,1),"",INDEX(RSLT,ROWS($A$3:K19)+QUOTIENT(COLUMNS($A$3:K19)-1,5)*CEILING(COUNT(DRAFT!$B:$B)/4,1),1+MOD(COLUMN()-1,5)))</f>
        <v/>
      </c>
      <c r="L19" s="76" t="str">
        <f>IF(ROWS($A$3:L19)&gt;CEILING(COUNT(DRAFT!$B:$B)/4,1),"",INDEX(RSLT,ROWS($A$3:L19)+QUOTIENT(COLUMNS($A$3:L19)-1,5)*CEILING(COUNT(DRAFT!$B:$B)/4,1),1+MOD(COLUMN()-1,5)))</f>
        <v/>
      </c>
      <c r="M19" s="75" t="str">
        <f>IF(ROWS($A$3:M19)&gt;CEILING(COUNT(DRAFT!$B:$B)/4,1),"",INDEX(RSLT,ROWS($A$3:M19)+QUOTIENT(COLUMNS($A$3:M19)-1,5)*CEILING(COUNT(DRAFT!$B:$B)/4,1),1+MOD(COLUMN()-1,5)))</f>
        <v/>
      </c>
      <c r="N19" s="75" t="str">
        <f>IF(ROWS($A$3:N19)&gt;CEILING(COUNT(DRAFT!$B:$B)/4,1),"",INDEX(RSLT,ROWS($A$3:N19)+QUOTIENT(COLUMNS($A$3:N19)-1,5)*CEILING(COUNT(DRAFT!$B:$B)/4,1),1+MOD(COLUMN()-1,5)))</f>
        <v/>
      </c>
      <c r="O19" s="75" t="str">
        <f>IF(ROWS($A$3:O19)&gt;CEILING(COUNT(DRAFT!$B:$B)/4,1),"",INDEX(RSLT,ROWS($A$3:O19)+QUOTIENT(COLUMNS($A$3:O19)-1,5)*CEILING(COUNT(DRAFT!$B:$B)/4,1),1+MOD(COLUMN()-1,5)))</f>
        <v/>
      </c>
      <c r="P19" s="75" t="str">
        <f>IF(ROWS($A$3:P19)&gt;CEILING(COUNT(DRAFT!$B:$B)/4,1),"",INDEX(RSLT,ROWS($A$3:P19)+QUOTIENT(COLUMNS($A$3:P19)-1,5)*CEILING(COUNT(DRAFT!$B:$B)/4,1),1+MOD(COLUMN()-1,5)))</f>
        <v/>
      </c>
      <c r="Q19" s="76" t="str">
        <f>IF(ROWS($A$3:Q19)&gt;CEILING(COUNT(DRAFT!$B:$B)/4,1),"",INDEX(RSLT,ROWS($A$3:Q19)+QUOTIENT(COLUMNS($A$3:Q19)-1,5)*CEILING(COUNT(DRAFT!$B:$B)/4,1),1+MOD(COLUMN()-1,5)))</f>
        <v/>
      </c>
      <c r="R19" s="75" t="str">
        <f>IF(ROWS($A$3:R19)&gt;CEILING(COUNT(DRAFT!$B:$B)/4,1),"",INDEX(RSLT,ROWS($A$3:R19)+QUOTIENT(COLUMNS($A$3:R19)-1,5)*CEILING(COUNT(DRAFT!$B:$B)/4,1),1+MOD(COLUMN()-1,5)))</f>
        <v/>
      </c>
      <c r="S19" s="75" t="str">
        <f>IF(ROWS($A$3:S19)&gt;CEILING(COUNT(DRAFT!$B:$B)/4,1),"",INDEX(RSLT,ROWS($A$3:S19)+QUOTIENT(COLUMNS($A$3:S19)-1,5)*CEILING(COUNT(DRAFT!$B:$B)/4,1),1+MOD(COLUMN()-1,5)))</f>
        <v/>
      </c>
      <c r="T19" s="75" t="str">
        <f>IF(ROWS($A$3:T19)&gt;CEILING(COUNT(DRAFT!$B:$B)/4,1),"",INDEX(RSLT,ROWS($A$3:T19)+QUOTIENT(COLUMNS($A$3:T19)-1,5)*CEILING(COUNT(DRAFT!$B:$B)/4,1),1+MOD(COLUMN()-1,5)))</f>
        <v/>
      </c>
    </row>
    <row r="20" spans="1:20" s="77" customFormat="1" ht="23.1" customHeight="1" x14ac:dyDescent="0.25">
      <c r="A20" s="75" t="str">
        <f>IF(ROWS($A$3:A20)&gt;CEILING(COUNT(DRAFT!$B:$B)/4,1),"",INDEX(RSLT,ROWS($A$3:A20)+QUOTIENT(COLUMNS($A$3:A20)-1,5)*CEILING(COUNT(DRAFT!$B:$B)/4,1),1+MOD(COLUMN()-1,5)))</f>
        <v/>
      </c>
      <c r="B20" s="76" t="str">
        <f>IF(ROWS($A$3:B20)&gt;CEILING(COUNT(DRAFT!$B:$B)/4,1),"",INDEX(RSLT,ROWS($A$3:B20)+QUOTIENT(COLUMNS($A$3:B20)-1,5)*CEILING(COUNT(DRAFT!$B:$B)/4,1),1+MOD(COLUMN()-1,5)))</f>
        <v/>
      </c>
      <c r="C20" s="75" t="str">
        <f>IF(ROWS($A$3:C20)&gt;CEILING(COUNT(DRAFT!$B:$B)/4,1),"",INDEX(RSLT,ROWS($A$3:C20)+QUOTIENT(COLUMNS($A$3:C20)-1,5)*CEILING(COUNT(DRAFT!$B:$B)/4,1),1+MOD(COLUMN()-1,5)))</f>
        <v/>
      </c>
      <c r="D20" s="75" t="str">
        <f>IF(ROWS($A$3:D20)&gt;CEILING(COUNT(DRAFT!$B:$B)/4,1),"",INDEX(RSLT,ROWS($A$3:D20)+QUOTIENT(COLUMNS($A$3:D20)-1,5)*CEILING(COUNT(DRAFT!$B:$B)/4,1),1+MOD(COLUMN()-1,5)))</f>
        <v/>
      </c>
      <c r="E20" s="75" t="str">
        <f>IF(ROWS($A$3:E20)&gt;CEILING(COUNT(DRAFT!$B:$B)/4,1),"",INDEX(RSLT,ROWS($A$3:E20)+QUOTIENT(COLUMNS($A$3:E20)-1,5)*CEILING(COUNT(DRAFT!$B:$B)/4,1),1+MOD(COLUMN()-1,5)))</f>
        <v/>
      </c>
      <c r="F20" s="75" t="str">
        <f>IF(ROWS($A$3:F20)&gt;CEILING(COUNT(DRAFT!$B:$B)/4,1),"",INDEX(RSLT,ROWS($A$3:F20)+QUOTIENT(COLUMNS($A$3:F20)-1,5)*CEILING(COUNT(DRAFT!$B:$B)/4,1),1+MOD(COLUMN()-1,5)))</f>
        <v/>
      </c>
      <c r="G20" s="76" t="str">
        <f>IF(ROWS($A$3:G20)&gt;CEILING(COUNT(DRAFT!$B:$B)/4,1),"",INDEX(RSLT,ROWS($A$3:G20)+QUOTIENT(COLUMNS($A$3:G20)-1,5)*CEILING(COUNT(DRAFT!$B:$B)/4,1),1+MOD(COLUMN()-1,5)))</f>
        <v/>
      </c>
      <c r="H20" s="75" t="str">
        <f>IF(ROWS($A$3:H20)&gt;CEILING(COUNT(DRAFT!$B:$B)/4,1),"",INDEX(RSLT,ROWS($A$3:H20)+QUOTIENT(COLUMNS($A$3:H20)-1,5)*CEILING(COUNT(DRAFT!$B:$B)/4,1),1+MOD(COLUMN()-1,5)))</f>
        <v/>
      </c>
      <c r="I20" s="75" t="str">
        <f>IF(ROWS($A$3:I20)&gt;CEILING(COUNT(DRAFT!$B:$B)/4,1),"",INDEX(RSLT,ROWS($A$3:I20)+QUOTIENT(COLUMNS($A$3:I20)-1,5)*CEILING(COUNT(DRAFT!$B:$B)/4,1),1+MOD(COLUMN()-1,5)))</f>
        <v/>
      </c>
      <c r="J20" s="75" t="str">
        <f>IF(ROWS($A$3:J20)&gt;CEILING(COUNT(DRAFT!$B:$B)/4,1),"",INDEX(RSLT,ROWS($A$3:J20)+QUOTIENT(COLUMNS($A$3:J20)-1,5)*CEILING(COUNT(DRAFT!$B:$B)/4,1),1+MOD(COLUMN()-1,5)))</f>
        <v/>
      </c>
      <c r="K20" s="75" t="str">
        <f>IF(ROWS($A$3:K20)&gt;CEILING(COUNT(DRAFT!$B:$B)/4,1),"",INDEX(RSLT,ROWS($A$3:K20)+QUOTIENT(COLUMNS($A$3:K20)-1,5)*CEILING(COUNT(DRAFT!$B:$B)/4,1),1+MOD(COLUMN()-1,5)))</f>
        <v/>
      </c>
      <c r="L20" s="76" t="str">
        <f>IF(ROWS($A$3:L20)&gt;CEILING(COUNT(DRAFT!$B:$B)/4,1),"",INDEX(RSLT,ROWS($A$3:L20)+QUOTIENT(COLUMNS($A$3:L20)-1,5)*CEILING(COUNT(DRAFT!$B:$B)/4,1),1+MOD(COLUMN()-1,5)))</f>
        <v/>
      </c>
      <c r="M20" s="75" t="str">
        <f>IF(ROWS($A$3:M20)&gt;CEILING(COUNT(DRAFT!$B:$B)/4,1),"",INDEX(RSLT,ROWS($A$3:M20)+QUOTIENT(COLUMNS($A$3:M20)-1,5)*CEILING(COUNT(DRAFT!$B:$B)/4,1),1+MOD(COLUMN()-1,5)))</f>
        <v/>
      </c>
      <c r="N20" s="75" t="str">
        <f>IF(ROWS($A$3:N20)&gt;CEILING(COUNT(DRAFT!$B:$B)/4,1),"",INDEX(RSLT,ROWS($A$3:N20)+QUOTIENT(COLUMNS($A$3:N20)-1,5)*CEILING(COUNT(DRAFT!$B:$B)/4,1),1+MOD(COLUMN()-1,5)))</f>
        <v/>
      </c>
      <c r="O20" s="75" t="str">
        <f>IF(ROWS($A$3:O20)&gt;CEILING(COUNT(DRAFT!$B:$B)/4,1),"",INDEX(RSLT,ROWS($A$3:O20)+QUOTIENT(COLUMNS($A$3:O20)-1,5)*CEILING(COUNT(DRAFT!$B:$B)/4,1),1+MOD(COLUMN()-1,5)))</f>
        <v/>
      </c>
      <c r="P20" s="75" t="str">
        <f>IF(ROWS($A$3:P20)&gt;CEILING(COUNT(DRAFT!$B:$B)/4,1),"",INDEX(RSLT,ROWS($A$3:P20)+QUOTIENT(COLUMNS($A$3:P20)-1,5)*CEILING(COUNT(DRAFT!$B:$B)/4,1),1+MOD(COLUMN()-1,5)))</f>
        <v/>
      </c>
      <c r="Q20" s="76" t="str">
        <f>IF(ROWS($A$3:Q20)&gt;CEILING(COUNT(DRAFT!$B:$B)/4,1),"",INDEX(RSLT,ROWS($A$3:Q20)+QUOTIENT(COLUMNS($A$3:Q20)-1,5)*CEILING(COUNT(DRAFT!$B:$B)/4,1),1+MOD(COLUMN()-1,5)))</f>
        <v/>
      </c>
      <c r="R20" s="75" t="str">
        <f>IF(ROWS($A$3:R20)&gt;CEILING(COUNT(DRAFT!$B:$B)/4,1),"",INDEX(RSLT,ROWS($A$3:R20)+QUOTIENT(COLUMNS($A$3:R20)-1,5)*CEILING(COUNT(DRAFT!$B:$B)/4,1),1+MOD(COLUMN()-1,5)))</f>
        <v/>
      </c>
      <c r="S20" s="75" t="str">
        <f>IF(ROWS($A$3:S20)&gt;CEILING(COUNT(DRAFT!$B:$B)/4,1),"",INDEX(RSLT,ROWS($A$3:S20)+QUOTIENT(COLUMNS($A$3:S20)-1,5)*CEILING(COUNT(DRAFT!$B:$B)/4,1),1+MOD(COLUMN()-1,5)))</f>
        <v/>
      </c>
      <c r="T20" s="75" t="str">
        <f>IF(ROWS($A$3:T20)&gt;CEILING(COUNT(DRAFT!$B:$B)/4,1),"",INDEX(RSLT,ROWS($A$3:T20)+QUOTIENT(COLUMNS($A$3:T20)-1,5)*CEILING(COUNT(DRAFT!$B:$B)/4,1),1+MOD(COLUMN()-1,5)))</f>
        <v/>
      </c>
    </row>
    <row r="21" spans="1:20" s="77" customFormat="1" ht="23.1" customHeight="1" x14ac:dyDescent="0.25">
      <c r="A21" s="75" t="str">
        <f>IF(ROWS($A$3:A21)&gt;CEILING(COUNT(DRAFT!$B:$B)/4,1),"",INDEX(RSLT,ROWS($A$3:A21)+QUOTIENT(COLUMNS($A$3:A21)-1,5)*CEILING(COUNT(DRAFT!$B:$B)/4,1),1+MOD(COLUMN()-1,5)))</f>
        <v/>
      </c>
      <c r="B21" s="76" t="str">
        <f>IF(ROWS($A$3:B21)&gt;CEILING(COUNT(DRAFT!$B:$B)/4,1),"",INDEX(RSLT,ROWS($A$3:B21)+QUOTIENT(COLUMNS($A$3:B21)-1,5)*CEILING(COUNT(DRAFT!$B:$B)/4,1),1+MOD(COLUMN()-1,5)))</f>
        <v/>
      </c>
      <c r="C21" s="75" t="str">
        <f>IF(ROWS($A$3:C21)&gt;CEILING(COUNT(DRAFT!$B:$B)/4,1),"",INDEX(RSLT,ROWS($A$3:C21)+QUOTIENT(COLUMNS($A$3:C21)-1,5)*CEILING(COUNT(DRAFT!$B:$B)/4,1),1+MOD(COLUMN()-1,5)))</f>
        <v/>
      </c>
      <c r="D21" s="75" t="str">
        <f>IF(ROWS($A$3:D21)&gt;CEILING(COUNT(DRAFT!$B:$B)/4,1),"",INDEX(RSLT,ROWS($A$3:D21)+QUOTIENT(COLUMNS($A$3:D21)-1,5)*CEILING(COUNT(DRAFT!$B:$B)/4,1),1+MOD(COLUMN()-1,5)))</f>
        <v/>
      </c>
      <c r="E21" s="75" t="str">
        <f>IF(ROWS($A$3:E21)&gt;CEILING(COUNT(DRAFT!$B:$B)/4,1),"",INDEX(RSLT,ROWS($A$3:E21)+QUOTIENT(COLUMNS($A$3:E21)-1,5)*CEILING(COUNT(DRAFT!$B:$B)/4,1),1+MOD(COLUMN()-1,5)))</f>
        <v/>
      </c>
      <c r="F21" s="75" t="str">
        <f>IF(ROWS($A$3:F21)&gt;CEILING(COUNT(DRAFT!$B:$B)/4,1),"",INDEX(RSLT,ROWS($A$3:F21)+QUOTIENT(COLUMNS($A$3:F21)-1,5)*CEILING(COUNT(DRAFT!$B:$B)/4,1),1+MOD(COLUMN()-1,5)))</f>
        <v/>
      </c>
      <c r="G21" s="76" t="str">
        <f>IF(ROWS($A$3:G21)&gt;CEILING(COUNT(DRAFT!$B:$B)/4,1),"",INDEX(RSLT,ROWS($A$3:G21)+QUOTIENT(COLUMNS($A$3:G21)-1,5)*CEILING(COUNT(DRAFT!$B:$B)/4,1),1+MOD(COLUMN()-1,5)))</f>
        <v/>
      </c>
      <c r="H21" s="75" t="str">
        <f>IF(ROWS($A$3:H21)&gt;CEILING(COUNT(DRAFT!$B:$B)/4,1),"",INDEX(RSLT,ROWS($A$3:H21)+QUOTIENT(COLUMNS($A$3:H21)-1,5)*CEILING(COUNT(DRAFT!$B:$B)/4,1),1+MOD(COLUMN()-1,5)))</f>
        <v/>
      </c>
      <c r="I21" s="75" t="str">
        <f>IF(ROWS($A$3:I21)&gt;CEILING(COUNT(DRAFT!$B:$B)/4,1),"",INDEX(RSLT,ROWS($A$3:I21)+QUOTIENT(COLUMNS($A$3:I21)-1,5)*CEILING(COUNT(DRAFT!$B:$B)/4,1),1+MOD(COLUMN()-1,5)))</f>
        <v/>
      </c>
      <c r="J21" s="75" t="str">
        <f>IF(ROWS($A$3:J21)&gt;CEILING(COUNT(DRAFT!$B:$B)/4,1),"",INDEX(RSLT,ROWS($A$3:J21)+QUOTIENT(COLUMNS($A$3:J21)-1,5)*CEILING(COUNT(DRAFT!$B:$B)/4,1),1+MOD(COLUMN()-1,5)))</f>
        <v/>
      </c>
      <c r="K21" s="75" t="str">
        <f>IF(ROWS($A$3:K21)&gt;CEILING(COUNT(DRAFT!$B:$B)/4,1),"",INDEX(RSLT,ROWS($A$3:K21)+QUOTIENT(COLUMNS($A$3:K21)-1,5)*CEILING(COUNT(DRAFT!$B:$B)/4,1),1+MOD(COLUMN()-1,5)))</f>
        <v/>
      </c>
      <c r="L21" s="76" t="str">
        <f>IF(ROWS($A$3:L21)&gt;CEILING(COUNT(DRAFT!$B:$B)/4,1),"",INDEX(RSLT,ROWS($A$3:L21)+QUOTIENT(COLUMNS($A$3:L21)-1,5)*CEILING(COUNT(DRAFT!$B:$B)/4,1),1+MOD(COLUMN()-1,5)))</f>
        <v/>
      </c>
      <c r="M21" s="75" t="str">
        <f>IF(ROWS($A$3:M21)&gt;CEILING(COUNT(DRAFT!$B:$B)/4,1),"",INDEX(RSLT,ROWS($A$3:M21)+QUOTIENT(COLUMNS($A$3:M21)-1,5)*CEILING(COUNT(DRAFT!$B:$B)/4,1),1+MOD(COLUMN()-1,5)))</f>
        <v/>
      </c>
      <c r="N21" s="75" t="str">
        <f>IF(ROWS($A$3:N21)&gt;CEILING(COUNT(DRAFT!$B:$B)/4,1),"",INDEX(RSLT,ROWS($A$3:N21)+QUOTIENT(COLUMNS($A$3:N21)-1,5)*CEILING(COUNT(DRAFT!$B:$B)/4,1),1+MOD(COLUMN()-1,5)))</f>
        <v/>
      </c>
      <c r="O21" s="75" t="str">
        <f>IF(ROWS($A$3:O21)&gt;CEILING(COUNT(DRAFT!$B:$B)/4,1),"",INDEX(RSLT,ROWS($A$3:O21)+QUOTIENT(COLUMNS($A$3:O21)-1,5)*CEILING(COUNT(DRAFT!$B:$B)/4,1),1+MOD(COLUMN()-1,5)))</f>
        <v/>
      </c>
      <c r="P21" s="75" t="str">
        <f>IF(ROWS($A$3:P21)&gt;CEILING(COUNT(DRAFT!$B:$B)/4,1),"",INDEX(RSLT,ROWS($A$3:P21)+QUOTIENT(COLUMNS($A$3:P21)-1,5)*CEILING(COUNT(DRAFT!$B:$B)/4,1),1+MOD(COLUMN()-1,5)))</f>
        <v/>
      </c>
      <c r="Q21" s="76" t="str">
        <f>IF(ROWS($A$3:Q21)&gt;CEILING(COUNT(DRAFT!$B:$B)/4,1),"",INDEX(RSLT,ROWS($A$3:Q21)+QUOTIENT(COLUMNS($A$3:Q21)-1,5)*CEILING(COUNT(DRAFT!$B:$B)/4,1),1+MOD(COLUMN()-1,5)))</f>
        <v/>
      </c>
      <c r="R21" s="75" t="str">
        <f>IF(ROWS($A$3:R21)&gt;CEILING(COUNT(DRAFT!$B:$B)/4,1),"",INDEX(RSLT,ROWS($A$3:R21)+QUOTIENT(COLUMNS($A$3:R21)-1,5)*CEILING(COUNT(DRAFT!$B:$B)/4,1),1+MOD(COLUMN()-1,5)))</f>
        <v/>
      </c>
      <c r="S21" s="75" t="str">
        <f>IF(ROWS($A$3:S21)&gt;CEILING(COUNT(DRAFT!$B:$B)/4,1),"",INDEX(RSLT,ROWS($A$3:S21)+QUOTIENT(COLUMNS($A$3:S21)-1,5)*CEILING(COUNT(DRAFT!$B:$B)/4,1),1+MOD(COLUMN()-1,5)))</f>
        <v/>
      </c>
      <c r="T21" s="75" t="str">
        <f>IF(ROWS($A$3:T21)&gt;CEILING(COUNT(DRAFT!$B:$B)/4,1),"",INDEX(RSLT,ROWS($A$3:T21)+QUOTIENT(COLUMNS($A$3:T21)-1,5)*CEILING(COUNT(DRAFT!$B:$B)/4,1),1+MOD(COLUMN()-1,5)))</f>
        <v/>
      </c>
    </row>
    <row r="22" spans="1:20" s="77" customFormat="1" ht="23.1" customHeight="1" x14ac:dyDescent="0.25">
      <c r="A22" s="75" t="str">
        <f>IF(ROWS($A$3:A22)&gt;CEILING(COUNT(DRAFT!$B:$B)/4,1),"",INDEX(RSLT,ROWS($A$3:A22)+QUOTIENT(COLUMNS($A$3:A22)-1,5)*CEILING(COUNT(DRAFT!$B:$B)/4,1),1+MOD(COLUMN()-1,5)))</f>
        <v/>
      </c>
      <c r="B22" s="76" t="str">
        <f>IF(ROWS($A$3:B22)&gt;CEILING(COUNT(DRAFT!$B:$B)/4,1),"",INDEX(RSLT,ROWS($A$3:B22)+QUOTIENT(COLUMNS($A$3:B22)-1,5)*CEILING(COUNT(DRAFT!$B:$B)/4,1),1+MOD(COLUMN()-1,5)))</f>
        <v/>
      </c>
      <c r="C22" s="75" t="str">
        <f>IF(ROWS($A$3:C22)&gt;CEILING(COUNT(DRAFT!$B:$B)/4,1),"",INDEX(RSLT,ROWS($A$3:C22)+QUOTIENT(COLUMNS($A$3:C22)-1,5)*CEILING(COUNT(DRAFT!$B:$B)/4,1),1+MOD(COLUMN()-1,5)))</f>
        <v/>
      </c>
      <c r="D22" s="75" t="str">
        <f>IF(ROWS($A$3:D22)&gt;CEILING(COUNT(DRAFT!$B:$B)/4,1),"",INDEX(RSLT,ROWS($A$3:D22)+QUOTIENT(COLUMNS($A$3:D22)-1,5)*CEILING(COUNT(DRAFT!$B:$B)/4,1),1+MOD(COLUMN()-1,5)))</f>
        <v/>
      </c>
      <c r="E22" s="75" t="str">
        <f>IF(ROWS($A$3:E22)&gt;CEILING(COUNT(DRAFT!$B:$B)/4,1),"",INDEX(RSLT,ROWS($A$3:E22)+QUOTIENT(COLUMNS($A$3:E22)-1,5)*CEILING(COUNT(DRAFT!$B:$B)/4,1),1+MOD(COLUMN()-1,5)))</f>
        <v/>
      </c>
      <c r="F22" s="75" t="str">
        <f>IF(ROWS($A$3:F22)&gt;CEILING(COUNT(DRAFT!$B:$B)/4,1),"",INDEX(RSLT,ROWS($A$3:F22)+QUOTIENT(COLUMNS($A$3:F22)-1,5)*CEILING(COUNT(DRAFT!$B:$B)/4,1),1+MOD(COLUMN()-1,5)))</f>
        <v/>
      </c>
      <c r="G22" s="76" t="str">
        <f>IF(ROWS($A$3:G22)&gt;CEILING(COUNT(DRAFT!$B:$B)/4,1),"",INDEX(RSLT,ROWS($A$3:G22)+QUOTIENT(COLUMNS($A$3:G22)-1,5)*CEILING(COUNT(DRAFT!$B:$B)/4,1),1+MOD(COLUMN()-1,5)))</f>
        <v/>
      </c>
      <c r="H22" s="75" t="str">
        <f>IF(ROWS($A$3:H22)&gt;CEILING(COUNT(DRAFT!$B:$B)/4,1),"",INDEX(RSLT,ROWS($A$3:H22)+QUOTIENT(COLUMNS($A$3:H22)-1,5)*CEILING(COUNT(DRAFT!$B:$B)/4,1),1+MOD(COLUMN()-1,5)))</f>
        <v/>
      </c>
      <c r="I22" s="75" t="str">
        <f>IF(ROWS($A$3:I22)&gt;CEILING(COUNT(DRAFT!$B:$B)/4,1),"",INDEX(RSLT,ROWS($A$3:I22)+QUOTIENT(COLUMNS($A$3:I22)-1,5)*CEILING(COUNT(DRAFT!$B:$B)/4,1),1+MOD(COLUMN()-1,5)))</f>
        <v/>
      </c>
      <c r="J22" s="75" t="str">
        <f>IF(ROWS($A$3:J22)&gt;CEILING(COUNT(DRAFT!$B:$B)/4,1),"",INDEX(RSLT,ROWS($A$3:J22)+QUOTIENT(COLUMNS($A$3:J22)-1,5)*CEILING(COUNT(DRAFT!$B:$B)/4,1),1+MOD(COLUMN()-1,5)))</f>
        <v/>
      </c>
      <c r="K22" s="75" t="str">
        <f>IF(ROWS($A$3:K22)&gt;CEILING(COUNT(DRAFT!$B:$B)/4,1),"",INDEX(RSLT,ROWS($A$3:K22)+QUOTIENT(COLUMNS($A$3:K22)-1,5)*CEILING(COUNT(DRAFT!$B:$B)/4,1),1+MOD(COLUMN()-1,5)))</f>
        <v/>
      </c>
      <c r="L22" s="76" t="str">
        <f>IF(ROWS($A$3:L22)&gt;CEILING(COUNT(DRAFT!$B:$B)/4,1),"",INDEX(RSLT,ROWS($A$3:L22)+QUOTIENT(COLUMNS($A$3:L22)-1,5)*CEILING(COUNT(DRAFT!$B:$B)/4,1),1+MOD(COLUMN()-1,5)))</f>
        <v/>
      </c>
      <c r="M22" s="75" t="str">
        <f>IF(ROWS($A$3:M22)&gt;CEILING(COUNT(DRAFT!$B:$B)/4,1),"",INDEX(RSLT,ROWS($A$3:M22)+QUOTIENT(COLUMNS($A$3:M22)-1,5)*CEILING(COUNT(DRAFT!$B:$B)/4,1),1+MOD(COLUMN()-1,5)))</f>
        <v/>
      </c>
      <c r="N22" s="75" t="str">
        <f>IF(ROWS($A$3:N22)&gt;CEILING(COUNT(DRAFT!$B:$B)/4,1),"",INDEX(RSLT,ROWS($A$3:N22)+QUOTIENT(COLUMNS($A$3:N22)-1,5)*CEILING(COUNT(DRAFT!$B:$B)/4,1),1+MOD(COLUMN()-1,5)))</f>
        <v/>
      </c>
      <c r="O22" s="75" t="str">
        <f>IF(ROWS($A$3:O22)&gt;CEILING(COUNT(DRAFT!$B:$B)/4,1),"",INDEX(RSLT,ROWS($A$3:O22)+QUOTIENT(COLUMNS($A$3:O22)-1,5)*CEILING(COUNT(DRAFT!$B:$B)/4,1),1+MOD(COLUMN()-1,5)))</f>
        <v/>
      </c>
      <c r="P22" s="75" t="str">
        <f>IF(ROWS($A$3:P22)&gt;CEILING(COUNT(DRAFT!$B:$B)/4,1),"",INDEX(RSLT,ROWS($A$3:P22)+QUOTIENT(COLUMNS($A$3:P22)-1,5)*CEILING(COUNT(DRAFT!$B:$B)/4,1),1+MOD(COLUMN()-1,5)))</f>
        <v/>
      </c>
      <c r="Q22" s="76" t="str">
        <f>IF(ROWS($A$3:Q22)&gt;CEILING(COUNT(DRAFT!$B:$B)/4,1),"",INDEX(RSLT,ROWS($A$3:Q22)+QUOTIENT(COLUMNS($A$3:Q22)-1,5)*CEILING(COUNT(DRAFT!$B:$B)/4,1),1+MOD(COLUMN()-1,5)))</f>
        <v/>
      </c>
      <c r="R22" s="75" t="str">
        <f>IF(ROWS($A$3:R22)&gt;CEILING(COUNT(DRAFT!$B:$B)/4,1),"",INDEX(RSLT,ROWS($A$3:R22)+QUOTIENT(COLUMNS($A$3:R22)-1,5)*CEILING(COUNT(DRAFT!$B:$B)/4,1),1+MOD(COLUMN()-1,5)))</f>
        <v/>
      </c>
      <c r="S22" s="75" t="str">
        <f>IF(ROWS($A$3:S22)&gt;CEILING(COUNT(DRAFT!$B:$B)/4,1),"",INDEX(RSLT,ROWS($A$3:S22)+QUOTIENT(COLUMNS($A$3:S22)-1,5)*CEILING(COUNT(DRAFT!$B:$B)/4,1),1+MOD(COLUMN()-1,5)))</f>
        <v/>
      </c>
      <c r="T22" s="75" t="str">
        <f>IF(ROWS($A$3:T22)&gt;CEILING(COUNT(DRAFT!$B:$B)/4,1),"",INDEX(RSLT,ROWS($A$3:T22)+QUOTIENT(COLUMNS($A$3:T22)-1,5)*CEILING(COUNT(DRAFT!$B:$B)/4,1),1+MOD(COLUMN()-1,5)))</f>
        <v/>
      </c>
    </row>
    <row r="23" spans="1:20" s="77" customFormat="1" ht="23.1" customHeight="1" x14ac:dyDescent="0.25">
      <c r="A23" s="75" t="str">
        <f>IF(ROWS($A$3:A23)&gt;CEILING(COUNT(DRAFT!$B:$B)/4,1),"",INDEX(RSLT,ROWS($A$3:A23)+QUOTIENT(COLUMNS($A$3:A23)-1,5)*CEILING(COUNT(DRAFT!$B:$B)/4,1),1+MOD(COLUMN()-1,5)))</f>
        <v/>
      </c>
      <c r="B23" s="76" t="str">
        <f>IF(ROWS($A$3:B23)&gt;CEILING(COUNT(DRAFT!$B:$B)/4,1),"",INDEX(RSLT,ROWS($A$3:B23)+QUOTIENT(COLUMNS($A$3:B23)-1,5)*CEILING(COUNT(DRAFT!$B:$B)/4,1),1+MOD(COLUMN()-1,5)))</f>
        <v/>
      </c>
      <c r="C23" s="75" t="str">
        <f>IF(ROWS($A$3:C23)&gt;CEILING(COUNT(DRAFT!$B:$B)/4,1),"",INDEX(RSLT,ROWS($A$3:C23)+QUOTIENT(COLUMNS($A$3:C23)-1,5)*CEILING(COUNT(DRAFT!$B:$B)/4,1),1+MOD(COLUMN()-1,5)))</f>
        <v/>
      </c>
      <c r="D23" s="75" t="str">
        <f>IF(ROWS($A$3:D23)&gt;CEILING(COUNT(DRAFT!$B:$B)/4,1),"",INDEX(RSLT,ROWS($A$3:D23)+QUOTIENT(COLUMNS($A$3:D23)-1,5)*CEILING(COUNT(DRAFT!$B:$B)/4,1),1+MOD(COLUMN()-1,5)))</f>
        <v/>
      </c>
      <c r="E23" s="75" t="str">
        <f>IF(ROWS($A$3:E23)&gt;CEILING(COUNT(DRAFT!$B:$B)/4,1),"",INDEX(RSLT,ROWS($A$3:E23)+QUOTIENT(COLUMNS($A$3:E23)-1,5)*CEILING(COUNT(DRAFT!$B:$B)/4,1),1+MOD(COLUMN()-1,5)))</f>
        <v/>
      </c>
      <c r="F23" s="75" t="str">
        <f>IF(ROWS($A$3:F23)&gt;CEILING(COUNT(DRAFT!$B:$B)/4,1),"",INDEX(RSLT,ROWS($A$3:F23)+QUOTIENT(COLUMNS($A$3:F23)-1,5)*CEILING(COUNT(DRAFT!$B:$B)/4,1),1+MOD(COLUMN()-1,5)))</f>
        <v/>
      </c>
      <c r="G23" s="76" t="str">
        <f>IF(ROWS($A$3:G23)&gt;CEILING(COUNT(DRAFT!$B:$B)/4,1),"",INDEX(RSLT,ROWS($A$3:G23)+QUOTIENT(COLUMNS($A$3:G23)-1,5)*CEILING(COUNT(DRAFT!$B:$B)/4,1),1+MOD(COLUMN()-1,5)))</f>
        <v/>
      </c>
      <c r="H23" s="75" t="str">
        <f>IF(ROWS($A$3:H23)&gt;CEILING(COUNT(DRAFT!$B:$B)/4,1),"",INDEX(RSLT,ROWS($A$3:H23)+QUOTIENT(COLUMNS($A$3:H23)-1,5)*CEILING(COUNT(DRAFT!$B:$B)/4,1),1+MOD(COLUMN()-1,5)))</f>
        <v/>
      </c>
      <c r="I23" s="75" t="str">
        <f>IF(ROWS($A$3:I23)&gt;CEILING(COUNT(DRAFT!$B:$B)/4,1),"",INDEX(RSLT,ROWS($A$3:I23)+QUOTIENT(COLUMNS($A$3:I23)-1,5)*CEILING(COUNT(DRAFT!$B:$B)/4,1),1+MOD(COLUMN()-1,5)))</f>
        <v/>
      </c>
      <c r="J23" s="75" t="str">
        <f>IF(ROWS($A$3:J23)&gt;CEILING(COUNT(DRAFT!$B:$B)/4,1),"",INDEX(RSLT,ROWS($A$3:J23)+QUOTIENT(COLUMNS($A$3:J23)-1,5)*CEILING(COUNT(DRAFT!$B:$B)/4,1),1+MOD(COLUMN()-1,5)))</f>
        <v/>
      </c>
      <c r="K23" s="75" t="str">
        <f>IF(ROWS($A$3:K23)&gt;CEILING(COUNT(DRAFT!$B:$B)/4,1),"",INDEX(RSLT,ROWS($A$3:K23)+QUOTIENT(COLUMNS($A$3:K23)-1,5)*CEILING(COUNT(DRAFT!$B:$B)/4,1),1+MOD(COLUMN()-1,5)))</f>
        <v/>
      </c>
      <c r="L23" s="76" t="str">
        <f>IF(ROWS($A$3:L23)&gt;CEILING(COUNT(DRAFT!$B:$B)/4,1),"",INDEX(RSLT,ROWS($A$3:L23)+QUOTIENT(COLUMNS($A$3:L23)-1,5)*CEILING(COUNT(DRAFT!$B:$B)/4,1),1+MOD(COLUMN()-1,5)))</f>
        <v/>
      </c>
      <c r="M23" s="75" t="str">
        <f>IF(ROWS($A$3:M23)&gt;CEILING(COUNT(DRAFT!$B:$B)/4,1),"",INDEX(RSLT,ROWS($A$3:M23)+QUOTIENT(COLUMNS($A$3:M23)-1,5)*CEILING(COUNT(DRAFT!$B:$B)/4,1),1+MOD(COLUMN()-1,5)))</f>
        <v/>
      </c>
      <c r="N23" s="75" t="str">
        <f>IF(ROWS($A$3:N23)&gt;CEILING(COUNT(DRAFT!$B:$B)/4,1),"",INDEX(RSLT,ROWS($A$3:N23)+QUOTIENT(COLUMNS($A$3:N23)-1,5)*CEILING(COUNT(DRAFT!$B:$B)/4,1),1+MOD(COLUMN()-1,5)))</f>
        <v/>
      </c>
      <c r="O23" s="75" t="str">
        <f>IF(ROWS($A$3:O23)&gt;CEILING(COUNT(DRAFT!$B:$B)/4,1),"",INDEX(RSLT,ROWS($A$3:O23)+QUOTIENT(COLUMNS($A$3:O23)-1,5)*CEILING(COUNT(DRAFT!$B:$B)/4,1),1+MOD(COLUMN()-1,5)))</f>
        <v/>
      </c>
      <c r="P23" s="75" t="str">
        <f>IF(ROWS($A$3:P23)&gt;CEILING(COUNT(DRAFT!$B:$B)/4,1),"",INDEX(RSLT,ROWS($A$3:P23)+QUOTIENT(COLUMNS($A$3:P23)-1,5)*CEILING(COUNT(DRAFT!$B:$B)/4,1),1+MOD(COLUMN()-1,5)))</f>
        <v/>
      </c>
      <c r="Q23" s="76" t="str">
        <f>IF(ROWS($A$3:Q23)&gt;CEILING(COUNT(DRAFT!$B:$B)/4,1),"",INDEX(RSLT,ROWS($A$3:Q23)+QUOTIENT(COLUMNS($A$3:Q23)-1,5)*CEILING(COUNT(DRAFT!$B:$B)/4,1),1+MOD(COLUMN()-1,5)))</f>
        <v/>
      </c>
      <c r="R23" s="75" t="str">
        <f>IF(ROWS($A$3:R23)&gt;CEILING(COUNT(DRAFT!$B:$B)/4,1),"",INDEX(RSLT,ROWS($A$3:R23)+QUOTIENT(COLUMNS($A$3:R23)-1,5)*CEILING(COUNT(DRAFT!$B:$B)/4,1),1+MOD(COLUMN()-1,5)))</f>
        <v/>
      </c>
      <c r="S23" s="75" t="str">
        <f>IF(ROWS($A$3:S23)&gt;CEILING(COUNT(DRAFT!$B:$B)/4,1),"",INDEX(RSLT,ROWS($A$3:S23)+QUOTIENT(COLUMNS($A$3:S23)-1,5)*CEILING(COUNT(DRAFT!$B:$B)/4,1),1+MOD(COLUMN()-1,5)))</f>
        <v/>
      </c>
      <c r="T23" s="75" t="str">
        <f>IF(ROWS($A$3:T23)&gt;CEILING(COUNT(DRAFT!$B:$B)/4,1),"",INDEX(RSLT,ROWS($A$3:T23)+QUOTIENT(COLUMNS($A$3:T23)-1,5)*CEILING(COUNT(DRAFT!$B:$B)/4,1),1+MOD(COLUMN()-1,5)))</f>
        <v/>
      </c>
    </row>
    <row r="24" spans="1:20" s="77" customFormat="1" ht="23.1" customHeight="1" x14ac:dyDescent="0.25">
      <c r="A24" s="75" t="str">
        <f>IF(ROWS($A$3:A24)&gt;CEILING(COUNT(DRAFT!$B:$B)/4,1),"",INDEX(RSLT,ROWS($A$3:A24)+QUOTIENT(COLUMNS($A$3:A24)-1,5)*CEILING(COUNT(DRAFT!$B:$B)/4,1),1+MOD(COLUMN()-1,5)))</f>
        <v/>
      </c>
      <c r="B24" s="76" t="str">
        <f>IF(ROWS($A$3:B24)&gt;CEILING(COUNT(DRAFT!$B:$B)/4,1),"",INDEX(RSLT,ROWS($A$3:B24)+QUOTIENT(COLUMNS($A$3:B24)-1,5)*CEILING(COUNT(DRAFT!$B:$B)/4,1),1+MOD(COLUMN()-1,5)))</f>
        <v/>
      </c>
      <c r="C24" s="75" t="str">
        <f>IF(ROWS($A$3:C24)&gt;CEILING(COUNT(DRAFT!$B:$B)/4,1),"",INDEX(RSLT,ROWS($A$3:C24)+QUOTIENT(COLUMNS($A$3:C24)-1,5)*CEILING(COUNT(DRAFT!$B:$B)/4,1),1+MOD(COLUMN()-1,5)))</f>
        <v/>
      </c>
      <c r="D24" s="75" t="str">
        <f>IF(ROWS($A$3:D24)&gt;CEILING(COUNT(DRAFT!$B:$B)/4,1),"",INDEX(RSLT,ROWS($A$3:D24)+QUOTIENT(COLUMNS($A$3:D24)-1,5)*CEILING(COUNT(DRAFT!$B:$B)/4,1),1+MOD(COLUMN()-1,5)))</f>
        <v/>
      </c>
      <c r="E24" s="75" t="str">
        <f>IF(ROWS($A$3:E24)&gt;CEILING(COUNT(DRAFT!$B:$B)/4,1),"",INDEX(RSLT,ROWS($A$3:E24)+QUOTIENT(COLUMNS($A$3:E24)-1,5)*CEILING(COUNT(DRAFT!$B:$B)/4,1),1+MOD(COLUMN()-1,5)))</f>
        <v/>
      </c>
      <c r="F24" s="75" t="str">
        <f>IF(ROWS($A$3:F24)&gt;CEILING(COUNT(DRAFT!$B:$B)/4,1),"",INDEX(RSLT,ROWS($A$3:F24)+QUOTIENT(COLUMNS($A$3:F24)-1,5)*CEILING(COUNT(DRAFT!$B:$B)/4,1),1+MOD(COLUMN()-1,5)))</f>
        <v/>
      </c>
      <c r="G24" s="76" t="str">
        <f>IF(ROWS($A$3:G24)&gt;CEILING(COUNT(DRAFT!$B:$B)/4,1),"",INDEX(RSLT,ROWS($A$3:G24)+QUOTIENT(COLUMNS($A$3:G24)-1,5)*CEILING(COUNT(DRAFT!$B:$B)/4,1),1+MOD(COLUMN()-1,5)))</f>
        <v/>
      </c>
      <c r="H24" s="75" t="str">
        <f>IF(ROWS($A$3:H24)&gt;CEILING(COUNT(DRAFT!$B:$B)/4,1),"",INDEX(RSLT,ROWS($A$3:H24)+QUOTIENT(COLUMNS($A$3:H24)-1,5)*CEILING(COUNT(DRAFT!$B:$B)/4,1),1+MOD(COLUMN()-1,5)))</f>
        <v/>
      </c>
      <c r="I24" s="75" t="str">
        <f>IF(ROWS($A$3:I24)&gt;CEILING(COUNT(DRAFT!$B:$B)/4,1),"",INDEX(RSLT,ROWS($A$3:I24)+QUOTIENT(COLUMNS($A$3:I24)-1,5)*CEILING(COUNT(DRAFT!$B:$B)/4,1),1+MOD(COLUMN()-1,5)))</f>
        <v/>
      </c>
      <c r="J24" s="75" t="str">
        <f>IF(ROWS($A$3:J24)&gt;CEILING(COUNT(DRAFT!$B:$B)/4,1),"",INDEX(RSLT,ROWS($A$3:J24)+QUOTIENT(COLUMNS($A$3:J24)-1,5)*CEILING(COUNT(DRAFT!$B:$B)/4,1),1+MOD(COLUMN()-1,5)))</f>
        <v/>
      </c>
      <c r="K24" s="75" t="str">
        <f>IF(ROWS($A$3:K24)&gt;CEILING(COUNT(DRAFT!$B:$B)/4,1),"",INDEX(RSLT,ROWS($A$3:K24)+QUOTIENT(COLUMNS($A$3:K24)-1,5)*CEILING(COUNT(DRAFT!$B:$B)/4,1),1+MOD(COLUMN()-1,5)))</f>
        <v/>
      </c>
      <c r="L24" s="76" t="str">
        <f>IF(ROWS($A$3:L24)&gt;CEILING(COUNT(DRAFT!$B:$B)/4,1),"",INDEX(RSLT,ROWS($A$3:L24)+QUOTIENT(COLUMNS($A$3:L24)-1,5)*CEILING(COUNT(DRAFT!$B:$B)/4,1),1+MOD(COLUMN()-1,5)))</f>
        <v/>
      </c>
      <c r="M24" s="75" t="str">
        <f>IF(ROWS($A$3:M24)&gt;CEILING(COUNT(DRAFT!$B:$B)/4,1),"",INDEX(RSLT,ROWS($A$3:M24)+QUOTIENT(COLUMNS($A$3:M24)-1,5)*CEILING(COUNT(DRAFT!$B:$B)/4,1),1+MOD(COLUMN()-1,5)))</f>
        <v/>
      </c>
      <c r="N24" s="75" t="str">
        <f>IF(ROWS($A$3:N24)&gt;CEILING(COUNT(DRAFT!$B:$B)/4,1),"",INDEX(RSLT,ROWS($A$3:N24)+QUOTIENT(COLUMNS($A$3:N24)-1,5)*CEILING(COUNT(DRAFT!$B:$B)/4,1),1+MOD(COLUMN()-1,5)))</f>
        <v/>
      </c>
      <c r="O24" s="75" t="str">
        <f>IF(ROWS($A$3:O24)&gt;CEILING(COUNT(DRAFT!$B:$B)/4,1),"",INDEX(RSLT,ROWS($A$3:O24)+QUOTIENT(COLUMNS($A$3:O24)-1,5)*CEILING(COUNT(DRAFT!$B:$B)/4,1),1+MOD(COLUMN()-1,5)))</f>
        <v/>
      </c>
      <c r="P24" s="75" t="str">
        <f>IF(ROWS($A$3:P24)&gt;CEILING(COUNT(DRAFT!$B:$B)/4,1),"",INDEX(RSLT,ROWS($A$3:P24)+QUOTIENT(COLUMNS($A$3:P24)-1,5)*CEILING(COUNT(DRAFT!$B:$B)/4,1),1+MOD(COLUMN()-1,5)))</f>
        <v/>
      </c>
      <c r="Q24" s="76" t="str">
        <f>IF(ROWS($A$3:Q24)&gt;CEILING(COUNT(DRAFT!$B:$B)/4,1),"",INDEX(RSLT,ROWS($A$3:Q24)+QUOTIENT(COLUMNS($A$3:Q24)-1,5)*CEILING(COUNT(DRAFT!$B:$B)/4,1),1+MOD(COLUMN()-1,5)))</f>
        <v/>
      </c>
      <c r="R24" s="75" t="str">
        <f>IF(ROWS($A$3:R24)&gt;CEILING(COUNT(DRAFT!$B:$B)/4,1),"",INDEX(RSLT,ROWS($A$3:R24)+QUOTIENT(COLUMNS($A$3:R24)-1,5)*CEILING(COUNT(DRAFT!$B:$B)/4,1),1+MOD(COLUMN()-1,5)))</f>
        <v/>
      </c>
      <c r="S24" s="75" t="str">
        <f>IF(ROWS($A$3:S24)&gt;CEILING(COUNT(DRAFT!$B:$B)/4,1),"",INDEX(RSLT,ROWS($A$3:S24)+QUOTIENT(COLUMNS($A$3:S24)-1,5)*CEILING(COUNT(DRAFT!$B:$B)/4,1),1+MOD(COLUMN()-1,5)))</f>
        <v/>
      </c>
      <c r="T24" s="75" t="str">
        <f>IF(ROWS($A$3:T24)&gt;CEILING(COUNT(DRAFT!$B:$B)/4,1),"",INDEX(RSLT,ROWS($A$3:T24)+QUOTIENT(COLUMNS($A$3:T24)-1,5)*CEILING(COUNT(DRAFT!$B:$B)/4,1),1+MOD(COLUMN()-1,5)))</f>
        <v/>
      </c>
    </row>
    <row r="25" spans="1:20" s="77" customFormat="1" ht="23.1" customHeight="1" x14ac:dyDescent="0.25">
      <c r="A25" s="75" t="str">
        <f>IF(ROWS($A$3:A25)&gt;CEILING(COUNT(DRAFT!$B:$B)/4,1),"",INDEX(RSLT,ROWS($A$3:A25)+QUOTIENT(COLUMNS($A$3:A25)-1,5)*CEILING(COUNT(DRAFT!$B:$B)/4,1),1+MOD(COLUMN()-1,5)))</f>
        <v/>
      </c>
      <c r="B25" s="76" t="str">
        <f>IF(ROWS($A$3:B25)&gt;CEILING(COUNT(DRAFT!$B:$B)/4,1),"",INDEX(RSLT,ROWS($A$3:B25)+QUOTIENT(COLUMNS($A$3:B25)-1,5)*CEILING(COUNT(DRAFT!$B:$B)/4,1),1+MOD(COLUMN()-1,5)))</f>
        <v/>
      </c>
      <c r="C25" s="75" t="str">
        <f>IF(ROWS($A$3:C25)&gt;CEILING(COUNT(DRAFT!$B:$B)/4,1),"",INDEX(RSLT,ROWS($A$3:C25)+QUOTIENT(COLUMNS($A$3:C25)-1,5)*CEILING(COUNT(DRAFT!$B:$B)/4,1),1+MOD(COLUMN()-1,5)))</f>
        <v/>
      </c>
      <c r="D25" s="75" t="str">
        <f>IF(ROWS($A$3:D25)&gt;CEILING(COUNT(DRAFT!$B:$B)/4,1),"",INDEX(RSLT,ROWS($A$3:D25)+QUOTIENT(COLUMNS($A$3:D25)-1,5)*CEILING(COUNT(DRAFT!$B:$B)/4,1),1+MOD(COLUMN()-1,5)))</f>
        <v/>
      </c>
      <c r="E25" s="75" t="str">
        <f>IF(ROWS($A$3:E25)&gt;CEILING(COUNT(DRAFT!$B:$B)/4,1),"",INDEX(RSLT,ROWS($A$3:E25)+QUOTIENT(COLUMNS($A$3:E25)-1,5)*CEILING(COUNT(DRAFT!$B:$B)/4,1),1+MOD(COLUMN()-1,5)))</f>
        <v/>
      </c>
      <c r="F25" s="75" t="str">
        <f>IF(ROWS($A$3:F25)&gt;CEILING(COUNT(DRAFT!$B:$B)/4,1),"",INDEX(RSLT,ROWS($A$3:F25)+QUOTIENT(COLUMNS($A$3:F25)-1,5)*CEILING(COUNT(DRAFT!$B:$B)/4,1),1+MOD(COLUMN()-1,5)))</f>
        <v/>
      </c>
      <c r="G25" s="76" t="str">
        <f>IF(ROWS($A$3:G25)&gt;CEILING(COUNT(DRAFT!$B:$B)/4,1),"",INDEX(RSLT,ROWS($A$3:G25)+QUOTIENT(COLUMNS($A$3:G25)-1,5)*CEILING(COUNT(DRAFT!$B:$B)/4,1),1+MOD(COLUMN()-1,5)))</f>
        <v/>
      </c>
      <c r="H25" s="75" t="str">
        <f>IF(ROWS($A$3:H25)&gt;CEILING(COUNT(DRAFT!$B:$B)/4,1),"",INDEX(RSLT,ROWS($A$3:H25)+QUOTIENT(COLUMNS($A$3:H25)-1,5)*CEILING(COUNT(DRAFT!$B:$B)/4,1),1+MOD(COLUMN()-1,5)))</f>
        <v/>
      </c>
      <c r="I25" s="75" t="str">
        <f>IF(ROWS($A$3:I25)&gt;CEILING(COUNT(DRAFT!$B:$B)/4,1),"",INDEX(RSLT,ROWS($A$3:I25)+QUOTIENT(COLUMNS($A$3:I25)-1,5)*CEILING(COUNT(DRAFT!$B:$B)/4,1),1+MOD(COLUMN()-1,5)))</f>
        <v/>
      </c>
      <c r="J25" s="75" t="str">
        <f>IF(ROWS($A$3:J25)&gt;CEILING(COUNT(DRAFT!$B:$B)/4,1),"",INDEX(RSLT,ROWS($A$3:J25)+QUOTIENT(COLUMNS($A$3:J25)-1,5)*CEILING(COUNT(DRAFT!$B:$B)/4,1),1+MOD(COLUMN()-1,5)))</f>
        <v/>
      </c>
      <c r="K25" s="75" t="str">
        <f>IF(ROWS($A$3:K25)&gt;CEILING(COUNT(DRAFT!$B:$B)/4,1),"",INDEX(RSLT,ROWS($A$3:K25)+QUOTIENT(COLUMNS($A$3:K25)-1,5)*CEILING(COUNT(DRAFT!$B:$B)/4,1),1+MOD(COLUMN()-1,5)))</f>
        <v/>
      </c>
      <c r="L25" s="76" t="str">
        <f>IF(ROWS($A$3:L25)&gt;CEILING(COUNT(DRAFT!$B:$B)/4,1),"",INDEX(RSLT,ROWS($A$3:L25)+QUOTIENT(COLUMNS($A$3:L25)-1,5)*CEILING(COUNT(DRAFT!$B:$B)/4,1),1+MOD(COLUMN()-1,5)))</f>
        <v/>
      </c>
      <c r="M25" s="75" t="str">
        <f>IF(ROWS($A$3:M25)&gt;CEILING(COUNT(DRAFT!$B:$B)/4,1),"",INDEX(RSLT,ROWS($A$3:M25)+QUOTIENT(COLUMNS($A$3:M25)-1,5)*CEILING(COUNT(DRAFT!$B:$B)/4,1),1+MOD(COLUMN()-1,5)))</f>
        <v/>
      </c>
      <c r="N25" s="75" t="str">
        <f>IF(ROWS($A$3:N25)&gt;CEILING(COUNT(DRAFT!$B:$B)/4,1),"",INDEX(RSLT,ROWS($A$3:N25)+QUOTIENT(COLUMNS($A$3:N25)-1,5)*CEILING(COUNT(DRAFT!$B:$B)/4,1),1+MOD(COLUMN()-1,5)))</f>
        <v/>
      </c>
      <c r="O25" s="75" t="str">
        <f>IF(ROWS($A$3:O25)&gt;CEILING(COUNT(DRAFT!$B:$B)/4,1),"",INDEX(RSLT,ROWS($A$3:O25)+QUOTIENT(COLUMNS($A$3:O25)-1,5)*CEILING(COUNT(DRAFT!$B:$B)/4,1),1+MOD(COLUMN()-1,5)))</f>
        <v/>
      </c>
      <c r="P25" s="75" t="str">
        <f>IF(ROWS($A$3:P25)&gt;CEILING(COUNT(DRAFT!$B:$B)/4,1),"",INDEX(RSLT,ROWS($A$3:P25)+QUOTIENT(COLUMNS($A$3:P25)-1,5)*CEILING(COUNT(DRAFT!$B:$B)/4,1),1+MOD(COLUMN()-1,5)))</f>
        <v/>
      </c>
      <c r="Q25" s="76" t="str">
        <f>IF(ROWS($A$3:Q25)&gt;CEILING(COUNT(DRAFT!$B:$B)/4,1),"",INDEX(RSLT,ROWS($A$3:Q25)+QUOTIENT(COLUMNS($A$3:Q25)-1,5)*CEILING(COUNT(DRAFT!$B:$B)/4,1),1+MOD(COLUMN()-1,5)))</f>
        <v/>
      </c>
      <c r="R25" s="75" t="str">
        <f>IF(ROWS($A$3:R25)&gt;CEILING(COUNT(DRAFT!$B:$B)/4,1),"",INDEX(RSLT,ROWS($A$3:R25)+QUOTIENT(COLUMNS($A$3:R25)-1,5)*CEILING(COUNT(DRAFT!$B:$B)/4,1),1+MOD(COLUMN()-1,5)))</f>
        <v/>
      </c>
      <c r="S25" s="75" t="str">
        <f>IF(ROWS($A$3:S25)&gt;CEILING(COUNT(DRAFT!$B:$B)/4,1),"",INDEX(RSLT,ROWS($A$3:S25)+QUOTIENT(COLUMNS($A$3:S25)-1,5)*CEILING(COUNT(DRAFT!$B:$B)/4,1),1+MOD(COLUMN()-1,5)))</f>
        <v/>
      </c>
      <c r="T25" s="75" t="str">
        <f>IF(ROWS($A$3:T25)&gt;CEILING(COUNT(DRAFT!$B:$B)/4,1),"",INDEX(RSLT,ROWS($A$3:T25)+QUOTIENT(COLUMNS($A$3:T25)-1,5)*CEILING(COUNT(DRAFT!$B:$B)/4,1),1+MOD(COLUMN()-1,5)))</f>
        <v/>
      </c>
    </row>
    <row r="26" spans="1:20" s="77" customFormat="1" ht="23.1" customHeight="1" x14ac:dyDescent="0.25">
      <c r="A26" s="75" t="str">
        <f>IF(ROWS($A$3:A26)&gt;CEILING(COUNT(DRAFT!$B:$B)/4,1),"",INDEX(RSLT,ROWS($A$3:A26)+QUOTIENT(COLUMNS($A$3:A26)-1,5)*CEILING(COUNT(DRAFT!$B:$B)/4,1),1+MOD(COLUMN()-1,5)))</f>
        <v/>
      </c>
      <c r="B26" s="76" t="str">
        <f>IF(ROWS($A$3:B26)&gt;CEILING(COUNT(DRAFT!$B:$B)/4,1),"",INDEX(RSLT,ROWS($A$3:B26)+QUOTIENT(COLUMNS($A$3:B26)-1,5)*CEILING(COUNT(DRAFT!$B:$B)/4,1),1+MOD(COLUMN()-1,5)))</f>
        <v/>
      </c>
      <c r="C26" s="75" t="str">
        <f>IF(ROWS($A$3:C26)&gt;CEILING(COUNT(DRAFT!$B:$B)/4,1),"",INDEX(RSLT,ROWS($A$3:C26)+QUOTIENT(COLUMNS($A$3:C26)-1,5)*CEILING(COUNT(DRAFT!$B:$B)/4,1),1+MOD(COLUMN()-1,5)))</f>
        <v/>
      </c>
      <c r="D26" s="75" t="str">
        <f>IF(ROWS($A$3:D26)&gt;CEILING(COUNT(DRAFT!$B:$B)/4,1),"",INDEX(RSLT,ROWS($A$3:D26)+QUOTIENT(COLUMNS($A$3:D26)-1,5)*CEILING(COUNT(DRAFT!$B:$B)/4,1),1+MOD(COLUMN()-1,5)))</f>
        <v/>
      </c>
      <c r="E26" s="75" t="str">
        <f>IF(ROWS($A$3:E26)&gt;CEILING(COUNT(DRAFT!$B:$B)/4,1),"",INDEX(RSLT,ROWS($A$3:E26)+QUOTIENT(COLUMNS($A$3:E26)-1,5)*CEILING(COUNT(DRAFT!$B:$B)/4,1),1+MOD(COLUMN()-1,5)))</f>
        <v/>
      </c>
      <c r="F26" s="75" t="str">
        <f>IF(ROWS($A$3:F26)&gt;CEILING(COUNT(DRAFT!$B:$B)/4,1),"",INDEX(RSLT,ROWS($A$3:F26)+QUOTIENT(COLUMNS($A$3:F26)-1,5)*CEILING(COUNT(DRAFT!$B:$B)/4,1),1+MOD(COLUMN()-1,5)))</f>
        <v/>
      </c>
      <c r="G26" s="76" t="str">
        <f>IF(ROWS($A$3:G26)&gt;CEILING(COUNT(DRAFT!$B:$B)/4,1),"",INDEX(RSLT,ROWS($A$3:G26)+QUOTIENT(COLUMNS($A$3:G26)-1,5)*CEILING(COUNT(DRAFT!$B:$B)/4,1),1+MOD(COLUMN()-1,5)))</f>
        <v/>
      </c>
      <c r="H26" s="75" t="str">
        <f>IF(ROWS($A$3:H26)&gt;CEILING(COUNT(DRAFT!$B:$B)/4,1),"",INDEX(RSLT,ROWS($A$3:H26)+QUOTIENT(COLUMNS($A$3:H26)-1,5)*CEILING(COUNT(DRAFT!$B:$B)/4,1),1+MOD(COLUMN()-1,5)))</f>
        <v/>
      </c>
      <c r="I26" s="75" t="str">
        <f>IF(ROWS($A$3:I26)&gt;CEILING(COUNT(DRAFT!$B:$B)/4,1),"",INDEX(RSLT,ROWS($A$3:I26)+QUOTIENT(COLUMNS($A$3:I26)-1,5)*CEILING(COUNT(DRAFT!$B:$B)/4,1),1+MOD(COLUMN()-1,5)))</f>
        <v/>
      </c>
      <c r="J26" s="75" t="str">
        <f>IF(ROWS($A$3:J26)&gt;CEILING(COUNT(DRAFT!$B:$B)/4,1),"",INDEX(RSLT,ROWS($A$3:J26)+QUOTIENT(COLUMNS($A$3:J26)-1,5)*CEILING(COUNT(DRAFT!$B:$B)/4,1),1+MOD(COLUMN()-1,5)))</f>
        <v/>
      </c>
      <c r="K26" s="75" t="str">
        <f>IF(ROWS($A$3:K26)&gt;CEILING(COUNT(DRAFT!$B:$B)/4,1),"",INDEX(RSLT,ROWS($A$3:K26)+QUOTIENT(COLUMNS($A$3:K26)-1,5)*CEILING(COUNT(DRAFT!$B:$B)/4,1),1+MOD(COLUMN()-1,5)))</f>
        <v/>
      </c>
      <c r="L26" s="76" t="str">
        <f>IF(ROWS($A$3:L26)&gt;CEILING(COUNT(DRAFT!$B:$B)/4,1),"",INDEX(RSLT,ROWS($A$3:L26)+QUOTIENT(COLUMNS($A$3:L26)-1,5)*CEILING(COUNT(DRAFT!$B:$B)/4,1),1+MOD(COLUMN()-1,5)))</f>
        <v/>
      </c>
      <c r="M26" s="75" t="str">
        <f>IF(ROWS($A$3:M26)&gt;CEILING(COUNT(DRAFT!$B:$B)/4,1),"",INDEX(RSLT,ROWS($A$3:M26)+QUOTIENT(COLUMNS($A$3:M26)-1,5)*CEILING(COUNT(DRAFT!$B:$B)/4,1),1+MOD(COLUMN()-1,5)))</f>
        <v/>
      </c>
      <c r="N26" s="75" t="str">
        <f>IF(ROWS($A$3:N26)&gt;CEILING(COUNT(DRAFT!$B:$B)/4,1),"",INDEX(RSLT,ROWS($A$3:N26)+QUOTIENT(COLUMNS($A$3:N26)-1,5)*CEILING(COUNT(DRAFT!$B:$B)/4,1),1+MOD(COLUMN()-1,5)))</f>
        <v/>
      </c>
      <c r="O26" s="75" t="str">
        <f>IF(ROWS($A$3:O26)&gt;CEILING(COUNT(DRAFT!$B:$B)/4,1),"",INDEX(RSLT,ROWS($A$3:O26)+QUOTIENT(COLUMNS($A$3:O26)-1,5)*CEILING(COUNT(DRAFT!$B:$B)/4,1),1+MOD(COLUMN()-1,5)))</f>
        <v/>
      </c>
      <c r="P26" s="75" t="str">
        <f>IF(ROWS($A$3:P26)&gt;CEILING(COUNT(DRAFT!$B:$B)/4,1),"",INDEX(RSLT,ROWS($A$3:P26)+QUOTIENT(COLUMNS($A$3:P26)-1,5)*CEILING(COUNT(DRAFT!$B:$B)/4,1),1+MOD(COLUMN()-1,5)))</f>
        <v/>
      </c>
      <c r="Q26" s="76" t="str">
        <f>IF(ROWS($A$3:Q26)&gt;CEILING(COUNT(DRAFT!$B:$B)/4,1),"",INDEX(RSLT,ROWS($A$3:Q26)+QUOTIENT(COLUMNS($A$3:Q26)-1,5)*CEILING(COUNT(DRAFT!$B:$B)/4,1),1+MOD(COLUMN()-1,5)))</f>
        <v/>
      </c>
      <c r="R26" s="75" t="str">
        <f>IF(ROWS($A$3:R26)&gt;CEILING(COUNT(DRAFT!$B:$B)/4,1),"",INDEX(RSLT,ROWS($A$3:R26)+QUOTIENT(COLUMNS($A$3:R26)-1,5)*CEILING(COUNT(DRAFT!$B:$B)/4,1),1+MOD(COLUMN()-1,5)))</f>
        <v/>
      </c>
      <c r="S26" s="75" t="str">
        <f>IF(ROWS($A$3:S26)&gt;CEILING(COUNT(DRAFT!$B:$B)/4,1),"",INDEX(RSLT,ROWS($A$3:S26)+QUOTIENT(COLUMNS($A$3:S26)-1,5)*CEILING(COUNT(DRAFT!$B:$B)/4,1),1+MOD(COLUMN()-1,5)))</f>
        <v/>
      </c>
      <c r="T26" s="75" t="str">
        <f>IF(ROWS($A$3:T26)&gt;CEILING(COUNT(DRAFT!$B:$B)/4,1),"",INDEX(RSLT,ROWS($A$3:T26)+QUOTIENT(COLUMNS($A$3:T26)-1,5)*CEILING(COUNT(DRAFT!$B:$B)/4,1),1+MOD(COLUMN()-1,5)))</f>
        <v/>
      </c>
    </row>
    <row r="27" spans="1:20" s="77" customFormat="1" ht="23.1" customHeight="1" x14ac:dyDescent="0.25">
      <c r="A27" s="75" t="str">
        <f>IF(ROWS($A$3:A27)&gt;CEILING(COUNT(DRAFT!$B:$B)/4,1),"",INDEX(RSLT,ROWS($A$3:A27)+QUOTIENT(COLUMNS($A$3:A27)-1,5)*CEILING(COUNT(DRAFT!$B:$B)/4,1),1+MOD(COLUMN()-1,5)))</f>
        <v/>
      </c>
      <c r="B27" s="76" t="str">
        <f>IF(ROWS($A$3:B27)&gt;CEILING(COUNT(DRAFT!$B:$B)/4,1),"",INDEX(RSLT,ROWS($A$3:B27)+QUOTIENT(COLUMNS($A$3:B27)-1,5)*CEILING(COUNT(DRAFT!$B:$B)/4,1),1+MOD(COLUMN()-1,5)))</f>
        <v/>
      </c>
      <c r="C27" s="75" t="str">
        <f>IF(ROWS($A$3:C27)&gt;CEILING(COUNT(DRAFT!$B:$B)/4,1),"",INDEX(RSLT,ROWS($A$3:C27)+QUOTIENT(COLUMNS($A$3:C27)-1,5)*CEILING(COUNT(DRAFT!$B:$B)/4,1),1+MOD(COLUMN()-1,5)))</f>
        <v/>
      </c>
      <c r="D27" s="75" t="str">
        <f>IF(ROWS($A$3:D27)&gt;CEILING(COUNT(DRAFT!$B:$B)/4,1),"",INDEX(RSLT,ROWS($A$3:D27)+QUOTIENT(COLUMNS($A$3:D27)-1,5)*CEILING(COUNT(DRAFT!$B:$B)/4,1),1+MOD(COLUMN()-1,5)))</f>
        <v/>
      </c>
      <c r="E27" s="75" t="str">
        <f>IF(ROWS($A$3:E27)&gt;CEILING(COUNT(DRAFT!$B:$B)/4,1),"",INDEX(RSLT,ROWS($A$3:E27)+QUOTIENT(COLUMNS($A$3:E27)-1,5)*CEILING(COUNT(DRAFT!$B:$B)/4,1),1+MOD(COLUMN()-1,5)))</f>
        <v/>
      </c>
      <c r="F27" s="75" t="str">
        <f>IF(ROWS($A$3:F27)&gt;CEILING(COUNT(DRAFT!$B:$B)/4,1),"",INDEX(RSLT,ROWS($A$3:F27)+QUOTIENT(COLUMNS($A$3:F27)-1,5)*CEILING(COUNT(DRAFT!$B:$B)/4,1),1+MOD(COLUMN()-1,5)))</f>
        <v/>
      </c>
      <c r="G27" s="76" t="str">
        <f>IF(ROWS($A$3:G27)&gt;CEILING(COUNT(DRAFT!$B:$B)/4,1),"",INDEX(RSLT,ROWS($A$3:G27)+QUOTIENT(COLUMNS($A$3:G27)-1,5)*CEILING(COUNT(DRAFT!$B:$B)/4,1),1+MOD(COLUMN()-1,5)))</f>
        <v/>
      </c>
      <c r="H27" s="75" t="str">
        <f>IF(ROWS($A$3:H27)&gt;CEILING(COUNT(DRAFT!$B:$B)/4,1),"",INDEX(RSLT,ROWS($A$3:H27)+QUOTIENT(COLUMNS($A$3:H27)-1,5)*CEILING(COUNT(DRAFT!$B:$B)/4,1),1+MOD(COLUMN()-1,5)))</f>
        <v/>
      </c>
      <c r="I27" s="75" t="str">
        <f>IF(ROWS($A$3:I27)&gt;CEILING(COUNT(DRAFT!$B:$B)/4,1),"",INDEX(RSLT,ROWS($A$3:I27)+QUOTIENT(COLUMNS($A$3:I27)-1,5)*CEILING(COUNT(DRAFT!$B:$B)/4,1),1+MOD(COLUMN()-1,5)))</f>
        <v/>
      </c>
      <c r="J27" s="75" t="str">
        <f>IF(ROWS($A$3:J27)&gt;CEILING(COUNT(DRAFT!$B:$B)/4,1),"",INDEX(RSLT,ROWS($A$3:J27)+QUOTIENT(COLUMNS($A$3:J27)-1,5)*CEILING(COUNT(DRAFT!$B:$B)/4,1),1+MOD(COLUMN()-1,5)))</f>
        <v/>
      </c>
      <c r="K27" s="75" t="str">
        <f>IF(ROWS($A$3:K27)&gt;CEILING(COUNT(DRAFT!$B:$B)/4,1),"",INDEX(RSLT,ROWS($A$3:K27)+QUOTIENT(COLUMNS($A$3:K27)-1,5)*CEILING(COUNT(DRAFT!$B:$B)/4,1),1+MOD(COLUMN()-1,5)))</f>
        <v/>
      </c>
      <c r="L27" s="76" t="str">
        <f>IF(ROWS($A$3:L27)&gt;CEILING(COUNT(DRAFT!$B:$B)/4,1),"",INDEX(RSLT,ROWS($A$3:L27)+QUOTIENT(COLUMNS($A$3:L27)-1,5)*CEILING(COUNT(DRAFT!$B:$B)/4,1),1+MOD(COLUMN()-1,5)))</f>
        <v/>
      </c>
      <c r="M27" s="75" t="str">
        <f>IF(ROWS($A$3:M27)&gt;CEILING(COUNT(DRAFT!$B:$B)/4,1),"",INDEX(RSLT,ROWS($A$3:M27)+QUOTIENT(COLUMNS($A$3:M27)-1,5)*CEILING(COUNT(DRAFT!$B:$B)/4,1),1+MOD(COLUMN()-1,5)))</f>
        <v/>
      </c>
      <c r="N27" s="75" t="str">
        <f>IF(ROWS($A$3:N27)&gt;CEILING(COUNT(DRAFT!$B:$B)/4,1),"",INDEX(RSLT,ROWS($A$3:N27)+QUOTIENT(COLUMNS($A$3:N27)-1,5)*CEILING(COUNT(DRAFT!$B:$B)/4,1),1+MOD(COLUMN()-1,5)))</f>
        <v/>
      </c>
      <c r="O27" s="75" t="str">
        <f>IF(ROWS($A$3:O27)&gt;CEILING(COUNT(DRAFT!$B:$B)/4,1),"",INDEX(RSLT,ROWS($A$3:O27)+QUOTIENT(COLUMNS($A$3:O27)-1,5)*CEILING(COUNT(DRAFT!$B:$B)/4,1),1+MOD(COLUMN()-1,5)))</f>
        <v/>
      </c>
      <c r="P27" s="75" t="str">
        <f>IF(ROWS($A$3:P27)&gt;CEILING(COUNT(DRAFT!$B:$B)/4,1),"",INDEX(RSLT,ROWS($A$3:P27)+QUOTIENT(COLUMNS($A$3:P27)-1,5)*CEILING(COUNT(DRAFT!$B:$B)/4,1),1+MOD(COLUMN()-1,5)))</f>
        <v/>
      </c>
      <c r="Q27" s="76" t="str">
        <f>IF(ROWS($A$3:Q27)&gt;CEILING(COUNT(DRAFT!$B:$B)/4,1),"",INDEX(RSLT,ROWS($A$3:Q27)+QUOTIENT(COLUMNS($A$3:Q27)-1,5)*CEILING(COUNT(DRAFT!$B:$B)/4,1),1+MOD(COLUMN()-1,5)))</f>
        <v/>
      </c>
      <c r="R27" s="75" t="str">
        <f>IF(ROWS($A$3:R27)&gt;CEILING(COUNT(DRAFT!$B:$B)/4,1),"",INDEX(RSLT,ROWS($A$3:R27)+QUOTIENT(COLUMNS($A$3:R27)-1,5)*CEILING(COUNT(DRAFT!$B:$B)/4,1),1+MOD(COLUMN()-1,5)))</f>
        <v/>
      </c>
      <c r="S27" s="75" t="str">
        <f>IF(ROWS($A$3:S27)&gt;CEILING(COUNT(DRAFT!$B:$B)/4,1),"",INDEX(RSLT,ROWS($A$3:S27)+QUOTIENT(COLUMNS($A$3:S27)-1,5)*CEILING(COUNT(DRAFT!$B:$B)/4,1),1+MOD(COLUMN()-1,5)))</f>
        <v/>
      </c>
      <c r="T27" s="75" t="str">
        <f>IF(ROWS($A$3:T27)&gt;CEILING(COUNT(DRAFT!$B:$B)/4,1),"",INDEX(RSLT,ROWS($A$3:T27)+QUOTIENT(COLUMNS($A$3:T27)-1,5)*CEILING(COUNT(DRAFT!$B:$B)/4,1),1+MOD(COLUMN()-1,5)))</f>
        <v/>
      </c>
    </row>
    <row r="28" spans="1:20" s="77" customFormat="1" ht="23.1" customHeight="1" x14ac:dyDescent="0.25">
      <c r="A28" s="75" t="str">
        <f>IF(ROWS($A$3:A28)&gt;CEILING(COUNT(DRAFT!$B:$B)/4,1),"",INDEX(RSLT,ROWS($A$3:A28)+QUOTIENT(COLUMNS($A$3:A28)-1,5)*CEILING(COUNT(DRAFT!$B:$B)/4,1),1+MOD(COLUMN()-1,5)))</f>
        <v/>
      </c>
      <c r="B28" s="76" t="str">
        <f>IF(ROWS($A$3:B28)&gt;CEILING(COUNT(DRAFT!$B:$B)/4,1),"",INDEX(RSLT,ROWS($A$3:B28)+QUOTIENT(COLUMNS($A$3:B28)-1,5)*CEILING(COUNT(DRAFT!$B:$B)/4,1),1+MOD(COLUMN()-1,5)))</f>
        <v/>
      </c>
      <c r="C28" s="75" t="str">
        <f>IF(ROWS($A$3:C28)&gt;CEILING(COUNT(DRAFT!$B:$B)/4,1),"",INDEX(RSLT,ROWS($A$3:C28)+QUOTIENT(COLUMNS($A$3:C28)-1,5)*CEILING(COUNT(DRAFT!$B:$B)/4,1),1+MOD(COLUMN()-1,5)))</f>
        <v/>
      </c>
      <c r="D28" s="75" t="str">
        <f>IF(ROWS($A$3:D28)&gt;CEILING(COUNT(DRAFT!$B:$B)/4,1),"",INDEX(RSLT,ROWS($A$3:D28)+QUOTIENT(COLUMNS($A$3:D28)-1,5)*CEILING(COUNT(DRAFT!$B:$B)/4,1),1+MOD(COLUMN()-1,5)))</f>
        <v/>
      </c>
      <c r="E28" s="75" t="str">
        <f>IF(ROWS($A$3:E28)&gt;CEILING(COUNT(DRAFT!$B:$B)/4,1),"",INDEX(RSLT,ROWS($A$3:E28)+QUOTIENT(COLUMNS($A$3:E28)-1,5)*CEILING(COUNT(DRAFT!$B:$B)/4,1),1+MOD(COLUMN()-1,5)))</f>
        <v/>
      </c>
      <c r="F28" s="75" t="str">
        <f>IF(ROWS($A$3:F28)&gt;CEILING(COUNT(DRAFT!$B:$B)/4,1),"",INDEX(RSLT,ROWS($A$3:F28)+QUOTIENT(COLUMNS($A$3:F28)-1,5)*CEILING(COUNT(DRAFT!$B:$B)/4,1),1+MOD(COLUMN()-1,5)))</f>
        <v/>
      </c>
      <c r="G28" s="76" t="str">
        <f>IF(ROWS($A$3:G28)&gt;CEILING(COUNT(DRAFT!$B:$B)/4,1),"",INDEX(RSLT,ROWS($A$3:G28)+QUOTIENT(COLUMNS($A$3:G28)-1,5)*CEILING(COUNT(DRAFT!$B:$B)/4,1),1+MOD(COLUMN()-1,5)))</f>
        <v/>
      </c>
      <c r="H28" s="75" t="str">
        <f>IF(ROWS($A$3:H28)&gt;CEILING(COUNT(DRAFT!$B:$B)/4,1),"",INDEX(RSLT,ROWS($A$3:H28)+QUOTIENT(COLUMNS($A$3:H28)-1,5)*CEILING(COUNT(DRAFT!$B:$B)/4,1),1+MOD(COLUMN()-1,5)))</f>
        <v/>
      </c>
      <c r="I28" s="75" t="str">
        <f>IF(ROWS($A$3:I28)&gt;CEILING(COUNT(DRAFT!$B:$B)/4,1),"",INDEX(RSLT,ROWS($A$3:I28)+QUOTIENT(COLUMNS($A$3:I28)-1,5)*CEILING(COUNT(DRAFT!$B:$B)/4,1),1+MOD(COLUMN()-1,5)))</f>
        <v/>
      </c>
      <c r="J28" s="75" t="str">
        <f>IF(ROWS($A$3:J28)&gt;CEILING(COUNT(DRAFT!$B:$B)/4,1),"",INDEX(RSLT,ROWS($A$3:J28)+QUOTIENT(COLUMNS($A$3:J28)-1,5)*CEILING(COUNT(DRAFT!$B:$B)/4,1),1+MOD(COLUMN()-1,5)))</f>
        <v/>
      </c>
      <c r="K28" s="75" t="str">
        <f>IF(ROWS($A$3:K28)&gt;CEILING(COUNT(DRAFT!$B:$B)/4,1),"",INDEX(RSLT,ROWS($A$3:K28)+QUOTIENT(COLUMNS($A$3:K28)-1,5)*CEILING(COUNT(DRAFT!$B:$B)/4,1),1+MOD(COLUMN()-1,5)))</f>
        <v/>
      </c>
      <c r="L28" s="76" t="str">
        <f>IF(ROWS($A$3:L28)&gt;CEILING(COUNT(DRAFT!$B:$B)/4,1),"",INDEX(RSLT,ROWS($A$3:L28)+QUOTIENT(COLUMNS($A$3:L28)-1,5)*CEILING(COUNT(DRAFT!$B:$B)/4,1),1+MOD(COLUMN()-1,5)))</f>
        <v/>
      </c>
      <c r="M28" s="75" t="str">
        <f>IF(ROWS($A$3:M28)&gt;CEILING(COUNT(DRAFT!$B:$B)/4,1),"",INDEX(RSLT,ROWS($A$3:M28)+QUOTIENT(COLUMNS($A$3:M28)-1,5)*CEILING(COUNT(DRAFT!$B:$B)/4,1),1+MOD(COLUMN()-1,5)))</f>
        <v/>
      </c>
      <c r="N28" s="75" t="str">
        <f>IF(ROWS($A$3:N28)&gt;CEILING(COUNT(DRAFT!$B:$B)/4,1),"",INDEX(RSLT,ROWS($A$3:N28)+QUOTIENT(COLUMNS($A$3:N28)-1,5)*CEILING(COUNT(DRAFT!$B:$B)/4,1),1+MOD(COLUMN()-1,5)))</f>
        <v/>
      </c>
      <c r="O28" s="75" t="str">
        <f>IF(ROWS($A$3:O28)&gt;CEILING(COUNT(DRAFT!$B:$B)/4,1),"",INDEX(RSLT,ROWS($A$3:O28)+QUOTIENT(COLUMNS($A$3:O28)-1,5)*CEILING(COUNT(DRAFT!$B:$B)/4,1),1+MOD(COLUMN()-1,5)))</f>
        <v/>
      </c>
      <c r="P28" s="75" t="str">
        <f>IF(ROWS($A$3:P28)&gt;CEILING(COUNT(DRAFT!$B:$B)/4,1),"",INDEX(RSLT,ROWS($A$3:P28)+QUOTIENT(COLUMNS($A$3:P28)-1,5)*CEILING(COUNT(DRAFT!$B:$B)/4,1),1+MOD(COLUMN()-1,5)))</f>
        <v/>
      </c>
      <c r="Q28" s="76" t="str">
        <f>IF(ROWS($A$3:Q28)&gt;CEILING(COUNT(DRAFT!$B:$B)/4,1),"",INDEX(RSLT,ROWS($A$3:Q28)+QUOTIENT(COLUMNS($A$3:Q28)-1,5)*CEILING(COUNT(DRAFT!$B:$B)/4,1),1+MOD(COLUMN()-1,5)))</f>
        <v/>
      </c>
      <c r="R28" s="75" t="str">
        <f>IF(ROWS($A$3:R28)&gt;CEILING(COUNT(DRAFT!$B:$B)/4,1),"",INDEX(RSLT,ROWS($A$3:R28)+QUOTIENT(COLUMNS($A$3:R28)-1,5)*CEILING(COUNT(DRAFT!$B:$B)/4,1),1+MOD(COLUMN()-1,5)))</f>
        <v/>
      </c>
      <c r="S28" s="75" t="str">
        <f>IF(ROWS($A$3:S28)&gt;CEILING(COUNT(DRAFT!$B:$B)/4,1),"",INDEX(RSLT,ROWS($A$3:S28)+QUOTIENT(COLUMNS($A$3:S28)-1,5)*CEILING(COUNT(DRAFT!$B:$B)/4,1),1+MOD(COLUMN()-1,5)))</f>
        <v/>
      </c>
      <c r="T28" s="75" t="str">
        <f>IF(ROWS($A$3:T28)&gt;CEILING(COUNT(DRAFT!$B:$B)/4,1),"",INDEX(RSLT,ROWS($A$3:T28)+QUOTIENT(COLUMNS($A$3:T28)-1,5)*CEILING(COUNT(DRAFT!$B:$B)/4,1),1+MOD(COLUMN()-1,5)))</f>
        <v/>
      </c>
    </row>
    <row r="29" spans="1:20" s="77" customFormat="1" ht="23.1" customHeight="1" x14ac:dyDescent="0.25">
      <c r="A29" s="75" t="str">
        <f>IF(ROWS($A$3:A29)&gt;CEILING(COUNT(DRAFT!$B:$B)/4,1),"",INDEX(RSLT,ROWS($A$3:A29)+QUOTIENT(COLUMNS($A$3:A29)-1,5)*CEILING(COUNT(DRAFT!$B:$B)/4,1),1+MOD(COLUMN()-1,5)))</f>
        <v/>
      </c>
      <c r="B29" s="76" t="str">
        <f>IF(ROWS($A$3:B29)&gt;CEILING(COUNT(DRAFT!$B:$B)/4,1),"",INDEX(RSLT,ROWS($A$3:B29)+QUOTIENT(COLUMNS($A$3:B29)-1,5)*CEILING(COUNT(DRAFT!$B:$B)/4,1),1+MOD(COLUMN()-1,5)))</f>
        <v/>
      </c>
      <c r="C29" s="75" t="str">
        <f>IF(ROWS($A$3:C29)&gt;CEILING(COUNT(DRAFT!$B:$B)/4,1),"",INDEX(RSLT,ROWS($A$3:C29)+QUOTIENT(COLUMNS($A$3:C29)-1,5)*CEILING(COUNT(DRAFT!$B:$B)/4,1),1+MOD(COLUMN()-1,5)))</f>
        <v/>
      </c>
      <c r="D29" s="75" t="str">
        <f>IF(ROWS($A$3:D29)&gt;CEILING(COUNT(DRAFT!$B:$B)/4,1),"",INDEX(RSLT,ROWS($A$3:D29)+QUOTIENT(COLUMNS($A$3:D29)-1,5)*CEILING(COUNT(DRAFT!$B:$B)/4,1),1+MOD(COLUMN()-1,5)))</f>
        <v/>
      </c>
      <c r="E29" s="75" t="str">
        <f>IF(ROWS($A$3:E29)&gt;CEILING(COUNT(DRAFT!$B:$B)/4,1),"",INDEX(RSLT,ROWS($A$3:E29)+QUOTIENT(COLUMNS($A$3:E29)-1,5)*CEILING(COUNT(DRAFT!$B:$B)/4,1),1+MOD(COLUMN()-1,5)))</f>
        <v/>
      </c>
      <c r="F29" s="75" t="str">
        <f>IF(ROWS($A$3:F29)&gt;CEILING(COUNT(DRAFT!$B:$B)/4,1),"",INDEX(RSLT,ROWS($A$3:F29)+QUOTIENT(COLUMNS($A$3:F29)-1,5)*CEILING(COUNT(DRAFT!$B:$B)/4,1),1+MOD(COLUMN()-1,5)))</f>
        <v/>
      </c>
      <c r="G29" s="76" t="str">
        <f>IF(ROWS($A$3:G29)&gt;CEILING(COUNT(DRAFT!$B:$B)/4,1),"",INDEX(RSLT,ROWS($A$3:G29)+QUOTIENT(COLUMNS($A$3:G29)-1,5)*CEILING(COUNT(DRAFT!$B:$B)/4,1),1+MOD(COLUMN()-1,5)))</f>
        <v/>
      </c>
      <c r="H29" s="75" t="str">
        <f>IF(ROWS($A$3:H29)&gt;CEILING(COUNT(DRAFT!$B:$B)/4,1),"",INDEX(RSLT,ROWS($A$3:H29)+QUOTIENT(COLUMNS($A$3:H29)-1,5)*CEILING(COUNT(DRAFT!$B:$B)/4,1),1+MOD(COLUMN()-1,5)))</f>
        <v/>
      </c>
      <c r="I29" s="75" t="str">
        <f>IF(ROWS($A$3:I29)&gt;CEILING(COUNT(DRAFT!$B:$B)/4,1),"",INDEX(RSLT,ROWS($A$3:I29)+QUOTIENT(COLUMNS($A$3:I29)-1,5)*CEILING(COUNT(DRAFT!$B:$B)/4,1),1+MOD(COLUMN()-1,5)))</f>
        <v/>
      </c>
      <c r="J29" s="75" t="str">
        <f>IF(ROWS($A$3:J29)&gt;CEILING(COUNT(DRAFT!$B:$B)/4,1),"",INDEX(RSLT,ROWS($A$3:J29)+QUOTIENT(COLUMNS($A$3:J29)-1,5)*CEILING(COUNT(DRAFT!$B:$B)/4,1),1+MOD(COLUMN()-1,5)))</f>
        <v/>
      </c>
      <c r="K29" s="75" t="str">
        <f>IF(ROWS($A$3:K29)&gt;CEILING(COUNT(DRAFT!$B:$B)/4,1),"",INDEX(RSLT,ROWS($A$3:K29)+QUOTIENT(COLUMNS($A$3:K29)-1,5)*CEILING(COUNT(DRAFT!$B:$B)/4,1),1+MOD(COLUMN()-1,5)))</f>
        <v/>
      </c>
      <c r="L29" s="76" t="str">
        <f>IF(ROWS($A$3:L29)&gt;CEILING(COUNT(DRAFT!$B:$B)/4,1),"",INDEX(RSLT,ROWS($A$3:L29)+QUOTIENT(COLUMNS($A$3:L29)-1,5)*CEILING(COUNT(DRAFT!$B:$B)/4,1),1+MOD(COLUMN()-1,5)))</f>
        <v/>
      </c>
      <c r="M29" s="75" t="str">
        <f>IF(ROWS($A$3:M29)&gt;CEILING(COUNT(DRAFT!$B:$B)/4,1),"",INDEX(RSLT,ROWS($A$3:M29)+QUOTIENT(COLUMNS($A$3:M29)-1,5)*CEILING(COUNT(DRAFT!$B:$B)/4,1),1+MOD(COLUMN()-1,5)))</f>
        <v/>
      </c>
      <c r="N29" s="75" t="str">
        <f>IF(ROWS($A$3:N29)&gt;CEILING(COUNT(DRAFT!$B:$B)/4,1),"",INDEX(RSLT,ROWS($A$3:N29)+QUOTIENT(COLUMNS($A$3:N29)-1,5)*CEILING(COUNT(DRAFT!$B:$B)/4,1),1+MOD(COLUMN()-1,5)))</f>
        <v/>
      </c>
      <c r="O29" s="75" t="str">
        <f>IF(ROWS($A$3:O29)&gt;CEILING(COUNT(DRAFT!$B:$B)/4,1),"",INDEX(RSLT,ROWS($A$3:O29)+QUOTIENT(COLUMNS($A$3:O29)-1,5)*CEILING(COUNT(DRAFT!$B:$B)/4,1),1+MOD(COLUMN()-1,5)))</f>
        <v/>
      </c>
      <c r="P29" s="75" t="str">
        <f>IF(ROWS($A$3:P29)&gt;CEILING(COUNT(DRAFT!$B:$B)/4,1),"",INDEX(RSLT,ROWS($A$3:P29)+QUOTIENT(COLUMNS($A$3:P29)-1,5)*CEILING(COUNT(DRAFT!$B:$B)/4,1),1+MOD(COLUMN()-1,5)))</f>
        <v/>
      </c>
      <c r="Q29" s="76" t="str">
        <f>IF(ROWS($A$3:Q29)&gt;CEILING(COUNT(DRAFT!$B:$B)/4,1),"",INDEX(RSLT,ROWS($A$3:Q29)+QUOTIENT(COLUMNS($A$3:Q29)-1,5)*CEILING(COUNT(DRAFT!$B:$B)/4,1),1+MOD(COLUMN()-1,5)))</f>
        <v/>
      </c>
      <c r="R29" s="75" t="str">
        <f>IF(ROWS($A$3:R29)&gt;CEILING(COUNT(DRAFT!$B:$B)/4,1),"",INDEX(RSLT,ROWS($A$3:R29)+QUOTIENT(COLUMNS($A$3:R29)-1,5)*CEILING(COUNT(DRAFT!$B:$B)/4,1),1+MOD(COLUMN()-1,5)))</f>
        <v/>
      </c>
      <c r="S29" s="75" t="str">
        <f>IF(ROWS($A$3:S29)&gt;CEILING(COUNT(DRAFT!$B:$B)/4,1),"",INDEX(RSLT,ROWS($A$3:S29)+QUOTIENT(COLUMNS($A$3:S29)-1,5)*CEILING(COUNT(DRAFT!$B:$B)/4,1),1+MOD(COLUMN()-1,5)))</f>
        <v/>
      </c>
      <c r="T29" s="75" t="str">
        <f>IF(ROWS($A$3:T29)&gt;CEILING(COUNT(DRAFT!$B:$B)/4,1),"",INDEX(RSLT,ROWS($A$3:T29)+QUOTIENT(COLUMNS($A$3:T29)-1,5)*CEILING(COUNT(DRAFT!$B:$B)/4,1),1+MOD(COLUMN()-1,5)))</f>
        <v/>
      </c>
    </row>
    <row r="30" spans="1:20" s="77" customFormat="1" ht="23.1" customHeight="1" x14ac:dyDescent="0.25">
      <c r="A30" s="75" t="str">
        <f>IF(ROWS($A$3:A30)&gt;CEILING(COUNT(DRAFT!$B:$B)/4,1),"",INDEX(RSLT,ROWS($A$3:A30)+QUOTIENT(COLUMNS($A$3:A30)-1,5)*CEILING(COUNT(DRAFT!$B:$B)/4,1),1+MOD(COLUMN()-1,5)))</f>
        <v/>
      </c>
      <c r="B30" s="76" t="str">
        <f>IF(ROWS($A$3:B30)&gt;CEILING(COUNT(DRAFT!$B:$B)/4,1),"",INDEX(RSLT,ROWS($A$3:B30)+QUOTIENT(COLUMNS($A$3:B30)-1,5)*CEILING(COUNT(DRAFT!$B:$B)/4,1),1+MOD(COLUMN()-1,5)))</f>
        <v/>
      </c>
      <c r="C30" s="75" t="str">
        <f>IF(ROWS($A$3:C30)&gt;CEILING(COUNT(DRAFT!$B:$B)/4,1),"",INDEX(RSLT,ROWS($A$3:C30)+QUOTIENT(COLUMNS($A$3:C30)-1,5)*CEILING(COUNT(DRAFT!$B:$B)/4,1),1+MOD(COLUMN()-1,5)))</f>
        <v/>
      </c>
      <c r="D30" s="75" t="str">
        <f>IF(ROWS($A$3:D30)&gt;CEILING(COUNT(DRAFT!$B:$B)/4,1),"",INDEX(RSLT,ROWS($A$3:D30)+QUOTIENT(COLUMNS($A$3:D30)-1,5)*CEILING(COUNT(DRAFT!$B:$B)/4,1),1+MOD(COLUMN()-1,5)))</f>
        <v/>
      </c>
      <c r="E30" s="75" t="str">
        <f>IF(ROWS($A$3:E30)&gt;CEILING(COUNT(DRAFT!$B:$B)/4,1),"",INDEX(RSLT,ROWS($A$3:E30)+QUOTIENT(COLUMNS($A$3:E30)-1,5)*CEILING(COUNT(DRAFT!$B:$B)/4,1),1+MOD(COLUMN()-1,5)))</f>
        <v/>
      </c>
      <c r="F30" s="75" t="str">
        <f>IF(ROWS($A$3:F30)&gt;CEILING(COUNT(DRAFT!$B:$B)/4,1),"",INDEX(RSLT,ROWS($A$3:F30)+QUOTIENT(COLUMNS($A$3:F30)-1,5)*CEILING(COUNT(DRAFT!$B:$B)/4,1),1+MOD(COLUMN()-1,5)))</f>
        <v/>
      </c>
      <c r="G30" s="76" t="str">
        <f>IF(ROWS($A$3:G30)&gt;CEILING(COUNT(DRAFT!$B:$B)/4,1),"",INDEX(RSLT,ROWS($A$3:G30)+QUOTIENT(COLUMNS($A$3:G30)-1,5)*CEILING(COUNT(DRAFT!$B:$B)/4,1),1+MOD(COLUMN()-1,5)))</f>
        <v/>
      </c>
      <c r="H30" s="75" t="str">
        <f>IF(ROWS($A$3:H30)&gt;CEILING(COUNT(DRAFT!$B:$B)/4,1),"",INDEX(RSLT,ROWS($A$3:H30)+QUOTIENT(COLUMNS($A$3:H30)-1,5)*CEILING(COUNT(DRAFT!$B:$B)/4,1),1+MOD(COLUMN()-1,5)))</f>
        <v/>
      </c>
      <c r="I30" s="75" t="str">
        <f>IF(ROWS($A$3:I30)&gt;CEILING(COUNT(DRAFT!$B:$B)/4,1),"",INDEX(RSLT,ROWS($A$3:I30)+QUOTIENT(COLUMNS($A$3:I30)-1,5)*CEILING(COUNT(DRAFT!$B:$B)/4,1),1+MOD(COLUMN()-1,5)))</f>
        <v/>
      </c>
      <c r="J30" s="75" t="str">
        <f>IF(ROWS($A$3:J30)&gt;CEILING(COUNT(DRAFT!$B:$B)/4,1),"",INDEX(RSLT,ROWS($A$3:J30)+QUOTIENT(COLUMNS($A$3:J30)-1,5)*CEILING(COUNT(DRAFT!$B:$B)/4,1),1+MOD(COLUMN()-1,5)))</f>
        <v/>
      </c>
      <c r="K30" s="75" t="str">
        <f>IF(ROWS($A$3:K30)&gt;CEILING(COUNT(DRAFT!$B:$B)/4,1),"",INDEX(RSLT,ROWS($A$3:K30)+QUOTIENT(COLUMNS($A$3:K30)-1,5)*CEILING(COUNT(DRAFT!$B:$B)/4,1),1+MOD(COLUMN()-1,5)))</f>
        <v/>
      </c>
      <c r="L30" s="76" t="str">
        <f>IF(ROWS($A$3:L30)&gt;CEILING(COUNT(DRAFT!$B:$B)/4,1),"",INDEX(RSLT,ROWS($A$3:L30)+QUOTIENT(COLUMNS($A$3:L30)-1,5)*CEILING(COUNT(DRAFT!$B:$B)/4,1),1+MOD(COLUMN()-1,5)))</f>
        <v/>
      </c>
      <c r="M30" s="75" t="str">
        <f>IF(ROWS($A$3:M30)&gt;CEILING(COUNT(DRAFT!$B:$B)/4,1),"",INDEX(RSLT,ROWS($A$3:M30)+QUOTIENT(COLUMNS($A$3:M30)-1,5)*CEILING(COUNT(DRAFT!$B:$B)/4,1),1+MOD(COLUMN()-1,5)))</f>
        <v/>
      </c>
      <c r="N30" s="75" t="str">
        <f>IF(ROWS($A$3:N30)&gt;CEILING(COUNT(DRAFT!$B:$B)/4,1),"",INDEX(RSLT,ROWS($A$3:N30)+QUOTIENT(COLUMNS($A$3:N30)-1,5)*CEILING(COUNT(DRAFT!$B:$B)/4,1),1+MOD(COLUMN()-1,5)))</f>
        <v/>
      </c>
      <c r="O30" s="75" t="str">
        <f>IF(ROWS($A$3:O30)&gt;CEILING(COUNT(DRAFT!$B:$B)/4,1),"",INDEX(RSLT,ROWS($A$3:O30)+QUOTIENT(COLUMNS($A$3:O30)-1,5)*CEILING(COUNT(DRAFT!$B:$B)/4,1),1+MOD(COLUMN()-1,5)))</f>
        <v/>
      </c>
      <c r="P30" s="75" t="str">
        <f>IF(ROWS($A$3:P30)&gt;CEILING(COUNT(DRAFT!$B:$B)/4,1),"",INDEX(RSLT,ROWS($A$3:P30)+QUOTIENT(COLUMNS($A$3:P30)-1,5)*CEILING(COUNT(DRAFT!$B:$B)/4,1),1+MOD(COLUMN()-1,5)))</f>
        <v/>
      </c>
      <c r="Q30" s="76" t="str">
        <f>IF(ROWS($A$3:Q30)&gt;CEILING(COUNT(DRAFT!$B:$B)/4,1),"",INDEX(RSLT,ROWS($A$3:Q30)+QUOTIENT(COLUMNS($A$3:Q30)-1,5)*CEILING(COUNT(DRAFT!$B:$B)/4,1),1+MOD(COLUMN()-1,5)))</f>
        <v/>
      </c>
      <c r="R30" s="75" t="str">
        <f>IF(ROWS($A$3:R30)&gt;CEILING(COUNT(DRAFT!$B:$B)/4,1),"",INDEX(RSLT,ROWS($A$3:R30)+QUOTIENT(COLUMNS($A$3:R30)-1,5)*CEILING(COUNT(DRAFT!$B:$B)/4,1),1+MOD(COLUMN()-1,5)))</f>
        <v/>
      </c>
      <c r="S30" s="75" t="str">
        <f>IF(ROWS($A$3:S30)&gt;CEILING(COUNT(DRAFT!$B:$B)/4,1),"",INDEX(RSLT,ROWS($A$3:S30)+QUOTIENT(COLUMNS($A$3:S30)-1,5)*CEILING(COUNT(DRAFT!$B:$B)/4,1),1+MOD(COLUMN()-1,5)))</f>
        <v/>
      </c>
      <c r="T30" s="75" t="str">
        <f>IF(ROWS($A$3:T30)&gt;CEILING(COUNT(DRAFT!$B:$B)/4,1),"",INDEX(RSLT,ROWS($A$3:T30)+QUOTIENT(COLUMNS($A$3:T30)-1,5)*CEILING(COUNT(DRAFT!$B:$B)/4,1),1+MOD(COLUMN()-1,5)))</f>
        <v/>
      </c>
    </row>
    <row r="31" spans="1:20" s="77" customFormat="1" ht="23.1" customHeight="1" x14ac:dyDescent="0.25">
      <c r="A31" s="75" t="str">
        <f>IF(ROWS($A$3:A31)&gt;CEILING(COUNT(DRAFT!$B:$B)/4,1),"",INDEX(RSLT,ROWS($A$3:A31)+QUOTIENT(COLUMNS($A$3:A31)-1,5)*CEILING(COUNT(DRAFT!$B:$B)/4,1),1+MOD(COLUMN()-1,5)))</f>
        <v/>
      </c>
      <c r="B31" s="76" t="str">
        <f>IF(ROWS($A$3:B31)&gt;CEILING(COUNT(DRAFT!$B:$B)/4,1),"",INDEX(RSLT,ROWS($A$3:B31)+QUOTIENT(COLUMNS($A$3:B31)-1,5)*CEILING(COUNT(DRAFT!$B:$B)/4,1),1+MOD(COLUMN()-1,5)))</f>
        <v/>
      </c>
      <c r="C31" s="75" t="str">
        <f>IF(ROWS($A$3:C31)&gt;CEILING(COUNT(DRAFT!$B:$B)/4,1),"",INDEX(RSLT,ROWS($A$3:C31)+QUOTIENT(COLUMNS($A$3:C31)-1,5)*CEILING(COUNT(DRAFT!$B:$B)/4,1),1+MOD(COLUMN()-1,5)))</f>
        <v/>
      </c>
      <c r="D31" s="75" t="str">
        <f>IF(ROWS($A$3:D31)&gt;CEILING(COUNT(DRAFT!$B:$B)/4,1),"",INDEX(RSLT,ROWS($A$3:D31)+QUOTIENT(COLUMNS($A$3:D31)-1,5)*CEILING(COUNT(DRAFT!$B:$B)/4,1),1+MOD(COLUMN()-1,5)))</f>
        <v/>
      </c>
      <c r="E31" s="75" t="str">
        <f>IF(ROWS($A$3:E31)&gt;CEILING(COUNT(DRAFT!$B:$B)/4,1),"",INDEX(RSLT,ROWS($A$3:E31)+QUOTIENT(COLUMNS($A$3:E31)-1,5)*CEILING(COUNT(DRAFT!$B:$B)/4,1),1+MOD(COLUMN()-1,5)))</f>
        <v/>
      </c>
      <c r="F31" s="75" t="str">
        <f>IF(ROWS($A$3:F31)&gt;CEILING(COUNT(DRAFT!$B:$B)/4,1),"",INDEX(RSLT,ROWS($A$3:F31)+QUOTIENT(COLUMNS($A$3:F31)-1,5)*CEILING(COUNT(DRAFT!$B:$B)/4,1),1+MOD(COLUMN()-1,5)))</f>
        <v/>
      </c>
      <c r="G31" s="76" t="str">
        <f>IF(ROWS($A$3:G31)&gt;CEILING(COUNT(DRAFT!$B:$B)/4,1),"",INDEX(RSLT,ROWS($A$3:G31)+QUOTIENT(COLUMNS($A$3:G31)-1,5)*CEILING(COUNT(DRAFT!$B:$B)/4,1),1+MOD(COLUMN()-1,5)))</f>
        <v/>
      </c>
      <c r="H31" s="75" t="str">
        <f>IF(ROWS($A$3:H31)&gt;CEILING(COUNT(DRAFT!$B:$B)/4,1),"",INDEX(RSLT,ROWS($A$3:H31)+QUOTIENT(COLUMNS($A$3:H31)-1,5)*CEILING(COUNT(DRAFT!$B:$B)/4,1),1+MOD(COLUMN()-1,5)))</f>
        <v/>
      </c>
      <c r="I31" s="75" t="str">
        <f>IF(ROWS($A$3:I31)&gt;CEILING(COUNT(DRAFT!$B:$B)/4,1),"",INDEX(RSLT,ROWS($A$3:I31)+QUOTIENT(COLUMNS($A$3:I31)-1,5)*CEILING(COUNT(DRAFT!$B:$B)/4,1),1+MOD(COLUMN()-1,5)))</f>
        <v/>
      </c>
      <c r="J31" s="75" t="str">
        <f>IF(ROWS($A$3:J31)&gt;CEILING(COUNT(DRAFT!$B:$B)/4,1),"",INDEX(RSLT,ROWS($A$3:J31)+QUOTIENT(COLUMNS($A$3:J31)-1,5)*CEILING(COUNT(DRAFT!$B:$B)/4,1),1+MOD(COLUMN()-1,5)))</f>
        <v/>
      </c>
      <c r="K31" s="75" t="str">
        <f>IF(ROWS($A$3:K31)&gt;CEILING(COUNT(DRAFT!$B:$B)/4,1),"",INDEX(RSLT,ROWS($A$3:K31)+QUOTIENT(COLUMNS($A$3:K31)-1,5)*CEILING(COUNT(DRAFT!$B:$B)/4,1),1+MOD(COLUMN()-1,5)))</f>
        <v/>
      </c>
      <c r="L31" s="76" t="str">
        <f>IF(ROWS($A$3:L31)&gt;CEILING(COUNT(DRAFT!$B:$B)/4,1),"",INDEX(RSLT,ROWS($A$3:L31)+QUOTIENT(COLUMNS($A$3:L31)-1,5)*CEILING(COUNT(DRAFT!$B:$B)/4,1),1+MOD(COLUMN()-1,5)))</f>
        <v/>
      </c>
      <c r="M31" s="75" t="str">
        <f>IF(ROWS($A$3:M31)&gt;CEILING(COUNT(DRAFT!$B:$B)/4,1),"",INDEX(RSLT,ROWS($A$3:M31)+QUOTIENT(COLUMNS($A$3:M31)-1,5)*CEILING(COUNT(DRAFT!$B:$B)/4,1),1+MOD(COLUMN()-1,5)))</f>
        <v/>
      </c>
      <c r="N31" s="75" t="str">
        <f>IF(ROWS($A$3:N31)&gt;CEILING(COUNT(DRAFT!$B:$B)/4,1),"",INDEX(RSLT,ROWS($A$3:N31)+QUOTIENT(COLUMNS($A$3:N31)-1,5)*CEILING(COUNT(DRAFT!$B:$B)/4,1),1+MOD(COLUMN()-1,5)))</f>
        <v/>
      </c>
      <c r="O31" s="75" t="str">
        <f>IF(ROWS($A$3:O31)&gt;CEILING(COUNT(DRAFT!$B:$B)/4,1),"",INDEX(RSLT,ROWS($A$3:O31)+QUOTIENT(COLUMNS($A$3:O31)-1,5)*CEILING(COUNT(DRAFT!$B:$B)/4,1),1+MOD(COLUMN()-1,5)))</f>
        <v/>
      </c>
      <c r="P31" s="75" t="str">
        <f>IF(ROWS($A$3:P31)&gt;CEILING(COUNT(DRAFT!$B:$B)/4,1),"",INDEX(RSLT,ROWS($A$3:P31)+QUOTIENT(COLUMNS($A$3:P31)-1,5)*CEILING(COUNT(DRAFT!$B:$B)/4,1),1+MOD(COLUMN()-1,5)))</f>
        <v/>
      </c>
      <c r="Q31" s="76" t="str">
        <f>IF(ROWS($A$3:Q31)&gt;CEILING(COUNT(DRAFT!$B:$B)/4,1),"",INDEX(RSLT,ROWS($A$3:Q31)+QUOTIENT(COLUMNS($A$3:Q31)-1,5)*CEILING(COUNT(DRAFT!$B:$B)/4,1),1+MOD(COLUMN()-1,5)))</f>
        <v/>
      </c>
      <c r="R31" s="75" t="str">
        <f>IF(ROWS($A$3:R31)&gt;CEILING(COUNT(DRAFT!$B:$B)/4,1),"",INDEX(RSLT,ROWS($A$3:R31)+QUOTIENT(COLUMNS($A$3:R31)-1,5)*CEILING(COUNT(DRAFT!$B:$B)/4,1),1+MOD(COLUMN()-1,5)))</f>
        <v/>
      </c>
      <c r="S31" s="75" t="str">
        <f>IF(ROWS($A$3:S31)&gt;CEILING(COUNT(DRAFT!$B:$B)/4,1),"",INDEX(RSLT,ROWS($A$3:S31)+QUOTIENT(COLUMNS($A$3:S31)-1,5)*CEILING(COUNT(DRAFT!$B:$B)/4,1),1+MOD(COLUMN()-1,5)))</f>
        <v/>
      </c>
      <c r="T31" s="75" t="str">
        <f>IF(ROWS($A$3:T31)&gt;CEILING(COUNT(DRAFT!$B:$B)/4,1),"",INDEX(RSLT,ROWS($A$3:T31)+QUOTIENT(COLUMNS($A$3:T31)-1,5)*CEILING(COUNT(DRAFT!$B:$B)/4,1),1+MOD(COLUMN()-1,5)))</f>
        <v/>
      </c>
    </row>
    <row r="32" spans="1:20" s="77" customFormat="1" ht="23.1" customHeight="1" x14ac:dyDescent="0.25">
      <c r="A32" s="75" t="str">
        <f>IF(ROWS($A$3:A32)&gt;CEILING(COUNT(DRAFT!$B:$B)/4,1),"",INDEX(RSLT,ROWS($A$3:A32)+QUOTIENT(COLUMNS($A$3:A32)-1,5)*CEILING(COUNT(DRAFT!$B:$B)/4,1),1+MOD(COLUMN()-1,5)))</f>
        <v/>
      </c>
      <c r="B32" s="76" t="str">
        <f>IF(ROWS($A$3:B32)&gt;CEILING(COUNT(DRAFT!$B:$B)/4,1),"",INDEX(RSLT,ROWS($A$3:B32)+QUOTIENT(COLUMNS($A$3:B32)-1,5)*CEILING(COUNT(DRAFT!$B:$B)/4,1),1+MOD(COLUMN()-1,5)))</f>
        <v/>
      </c>
      <c r="C32" s="75" t="str">
        <f>IF(ROWS($A$3:C32)&gt;CEILING(COUNT(DRAFT!$B:$B)/4,1),"",INDEX(RSLT,ROWS($A$3:C32)+QUOTIENT(COLUMNS($A$3:C32)-1,5)*CEILING(COUNT(DRAFT!$B:$B)/4,1),1+MOD(COLUMN()-1,5)))</f>
        <v/>
      </c>
      <c r="D32" s="75" t="str">
        <f>IF(ROWS($A$3:D32)&gt;CEILING(COUNT(DRAFT!$B:$B)/4,1),"",INDEX(RSLT,ROWS($A$3:D32)+QUOTIENT(COLUMNS($A$3:D32)-1,5)*CEILING(COUNT(DRAFT!$B:$B)/4,1),1+MOD(COLUMN()-1,5)))</f>
        <v/>
      </c>
      <c r="E32" s="75" t="str">
        <f>IF(ROWS($A$3:E32)&gt;CEILING(COUNT(DRAFT!$B:$B)/4,1),"",INDEX(RSLT,ROWS($A$3:E32)+QUOTIENT(COLUMNS($A$3:E32)-1,5)*CEILING(COUNT(DRAFT!$B:$B)/4,1),1+MOD(COLUMN()-1,5)))</f>
        <v/>
      </c>
      <c r="F32" s="75" t="str">
        <f>IF(ROWS($A$3:F32)&gt;CEILING(COUNT(DRAFT!$B:$B)/4,1),"",INDEX(RSLT,ROWS($A$3:F32)+QUOTIENT(COLUMNS($A$3:F32)-1,5)*CEILING(COUNT(DRAFT!$B:$B)/4,1),1+MOD(COLUMN()-1,5)))</f>
        <v/>
      </c>
      <c r="G32" s="76" t="str">
        <f>IF(ROWS($A$3:G32)&gt;CEILING(COUNT(DRAFT!$B:$B)/4,1),"",INDEX(RSLT,ROWS($A$3:G32)+QUOTIENT(COLUMNS($A$3:G32)-1,5)*CEILING(COUNT(DRAFT!$B:$B)/4,1),1+MOD(COLUMN()-1,5)))</f>
        <v/>
      </c>
      <c r="H32" s="75" t="str">
        <f>IF(ROWS($A$3:H32)&gt;CEILING(COUNT(DRAFT!$B:$B)/4,1),"",INDEX(RSLT,ROWS($A$3:H32)+QUOTIENT(COLUMNS($A$3:H32)-1,5)*CEILING(COUNT(DRAFT!$B:$B)/4,1),1+MOD(COLUMN()-1,5)))</f>
        <v/>
      </c>
      <c r="I32" s="75" t="str">
        <f>IF(ROWS($A$3:I32)&gt;CEILING(COUNT(DRAFT!$B:$B)/4,1),"",INDEX(RSLT,ROWS($A$3:I32)+QUOTIENT(COLUMNS($A$3:I32)-1,5)*CEILING(COUNT(DRAFT!$B:$B)/4,1),1+MOD(COLUMN()-1,5)))</f>
        <v/>
      </c>
      <c r="J32" s="75" t="str">
        <f>IF(ROWS($A$3:J32)&gt;CEILING(COUNT(DRAFT!$B:$B)/4,1),"",INDEX(RSLT,ROWS($A$3:J32)+QUOTIENT(COLUMNS($A$3:J32)-1,5)*CEILING(COUNT(DRAFT!$B:$B)/4,1),1+MOD(COLUMN()-1,5)))</f>
        <v/>
      </c>
      <c r="K32" s="75" t="str">
        <f>IF(ROWS($A$3:K32)&gt;CEILING(COUNT(DRAFT!$B:$B)/4,1),"",INDEX(RSLT,ROWS($A$3:K32)+QUOTIENT(COLUMNS($A$3:K32)-1,5)*CEILING(COUNT(DRAFT!$B:$B)/4,1),1+MOD(COLUMN()-1,5)))</f>
        <v/>
      </c>
      <c r="L32" s="76" t="str">
        <f>IF(ROWS($A$3:L32)&gt;CEILING(COUNT(DRAFT!$B:$B)/4,1),"",INDEX(RSLT,ROWS($A$3:L32)+QUOTIENT(COLUMNS($A$3:L32)-1,5)*CEILING(COUNT(DRAFT!$B:$B)/4,1),1+MOD(COLUMN()-1,5)))</f>
        <v/>
      </c>
      <c r="M32" s="75" t="str">
        <f>IF(ROWS($A$3:M32)&gt;CEILING(COUNT(DRAFT!$B:$B)/4,1),"",INDEX(RSLT,ROWS($A$3:M32)+QUOTIENT(COLUMNS($A$3:M32)-1,5)*CEILING(COUNT(DRAFT!$B:$B)/4,1),1+MOD(COLUMN()-1,5)))</f>
        <v/>
      </c>
      <c r="N32" s="75" t="str">
        <f>IF(ROWS($A$3:N32)&gt;CEILING(COUNT(DRAFT!$B:$B)/4,1),"",INDEX(RSLT,ROWS($A$3:N32)+QUOTIENT(COLUMNS($A$3:N32)-1,5)*CEILING(COUNT(DRAFT!$B:$B)/4,1),1+MOD(COLUMN()-1,5)))</f>
        <v/>
      </c>
      <c r="O32" s="75" t="str">
        <f>IF(ROWS($A$3:O32)&gt;CEILING(COUNT(DRAFT!$B:$B)/4,1),"",INDEX(RSLT,ROWS($A$3:O32)+QUOTIENT(COLUMNS($A$3:O32)-1,5)*CEILING(COUNT(DRAFT!$B:$B)/4,1),1+MOD(COLUMN()-1,5)))</f>
        <v/>
      </c>
      <c r="P32" s="75" t="str">
        <f>IF(ROWS($A$3:P32)&gt;CEILING(COUNT(DRAFT!$B:$B)/4,1),"",INDEX(RSLT,ROWS($A$3:P32)+QUOTIENT(COLUMNS($A$3:P32)-1,5)*CEILING(COUNT(DRAFT!$B:$B)/4,1),1+MOD(COLUMN()-1,5)))</f>
        <v/>
      </c>
      <c r="Q32" s="76" t="str">
        <f>IF(ROWS($A$3:Q32)&gt;CEILING(COUNT(DRAFT!$B:$B)/4,1),"",INDEX(RSLT,ROWS($A$3:Q32)+QUOTIENT(COLUMNS($A$3:Q32)-1,5)*CEILING(COUNT(DRAFT!$B:$B)/4,1),1+MOD(COLUMN()-1,5)))</f>
        <v/>
      </c>
      <c r="R32" s="75" t="str">
        <f>IF(ROWS($A$3:R32)&gt;CEILING(COUNT(DRAFT!$B:$B)/4,1),"",INDEX(RSLT,ROWS($A$3:R32)+QUOTIENT(COLUMNS($A$3:R32)-1,5)*CEILING(COUNT(DRAFT!$B:$B)/4,1),1+MOD(COLUMN()-1,5)))</f>
        <v/>
      </c>
      <c r="S32" s="75" t="str">
        <f>IF(ROWS($A$3:S32)&gt;CEILING(COUNT(DRAFT!$B:$B)/4,1),"",INDEX(RSLT,ROWS($A$3:S32)+QUOTIENT(COLUMNS($A$3:S32)-1,5)*CEILING(COUNT(DRAFT!$B:$B)/4,1),1+MOD(COLUMN()-1,5)))</f>
        <v/>
      </c>
      <c r="T32" s="75" t="str">
        <f>IF(ROWS($A$3:T32)&gt;CEILING(COUNT(DRAFT!$B:$B)/4,1),"",INDEX(RSLT,ROWS($A$3:T32)+QUOTIENT(COLUMNS($A$3:T32)-1,5)*CEILING(COUNT(DRAFT!$B:$B)/4,1),1+MOD(COLUMN()-1,5)))</f>
        <v/>
      </c>
    </row>
    <row r="33" spans="1:20" s="77" customFormat="1" ht="23.1" customHeight="1" x14ac:dyDescent="0.25">
      <c r="A33" s="75" t="str">
        <f>IF(ROWS($A$3:A33)&gt;CEILING(COUNT(DRAFT!$B:$B)/4,1),"",INDEX(RSLT,ROWS($A$3:A33)+QUOTIENT(COLUMNS($A$3:A33)-1,5)*CEILING(COUNT(DRAFT!$B:$B)/4,1),1+MOD(COLUMN()-1,5)))</f>
        <v/>
      </c>
      <c r="B33" s="76" t="str">
        <f>IF(ROWS($A$3:B33)&gt;CEILING(COUNT(DRAFT!$B:$B)/4,1),"",INDEX(RSLT,ROWS($A$3:B33)+QUOTIENT(COLUMNS($A$3:B33)-1,5)*CEILING(COUNT(DRAFT!$B:$B)/4,1),1+MOD(COLUMN()-1,5)))</f>
        <v/>
      </c>
      <c r="C33" s="75" t="str">
        <f>IF(ROWS($A$3:C33)&gt;CEILING(COUNT(DRAFT!$B:$B)/4,1),"",INDEX(RSLT,ROWS($A$3:C33)+QUOTIENT(COLUMNS($A$3:C33)-1,5)*CEILING(COUNT(DRAFT!$B:$B)/4,1),1+MOD(COLUMN()-1,5)))</f>
        <v/>
      </c>
      <c r="D33" s="75" t="str">
        <f>IF(ROWS($A$3:D33)&gt;CEILING(COUNT(DRAFT!$B:$B)/4,1),"",INDEX(RSLT,ROWS($A$3:D33)+QUOTIENT(COLUMNS($A$3:D33)-1,5)*CEILING(COUNT(DRAFT!$B:$B)/4,1),1+MOD(COLUMN()-1,5)))</f>
        <v/>
      </c>
      <c r="E33" s="75" t="str">
        <f>IF(ROWS($A$3:E33)&gt;CEILING(COUNT(DRAFT!$B:$B)/4,1),"",INDEX(RSLT,ROWS($A$3:E33)+QUOTIENT(COLUMNS($A$3:E33)-1,5)*CEILING(COUNT(DRAFT!$B:$B)/4,1),1+MOD(COLUMN()-1,5)))</f>
        <v/>
      </c>
      <c r="F33" s="75" t="str">
        <f>IF(ROWS($A$3:F33)&gt;CEILING(COUNT(DRAFT!$B:$B)/4,1),"",INDEX(RSLT,ROWS($A$3:F33)+QUOTIENT(COLUMNS($A$3:F33)-1,5)*CEILING(COUNT(DRAFT!$B:$B)/4,1),1+MOD(COLUMN()-1,5)))</f>
        <v/>
      </c>
      <c r="G33" s="76" t="str">
        <f>IF(ROWS($A$3:G33)&gt;CEILING(COUNT(DRAFT!$B:$B)/4,1),"",INDEX(RSLT,ROWS($A$3:G33)+QUOTIENT(COLUMNS($A$3:G33)-1,5)*CEILING(COUNT(DRAFT!$B:$B)/4,1),1+MOD(COLUMN()-1,5)))</f>
        <v/>
      </c>
      <c r="H33" s="75" t="str">
        <f>IF(ROWS($A$3:H33)&gt;CEILING(COUNT(DRAFT!$B:$B)/4,1),"",INDEX(RSLT,ROWS($A$3:H33)+QUOTIENT(COLUMNS($A$3:H33)-1,5)*CEILING(COUNT(DRAFT!$B:$B)/4,1),1+MOD(COLUMN()-1,5)))</f>
        <v/>
      </c>
      <c r="I33" s="75" t="str">
        <f>IF(ROWS($A$3:I33)&gt;CEILING(COUNT(DRAFT!$B:$B)/4,1),"",INDEX(RSLT,ROWS($A$3:I33)+QUOTIENT(COLUMNS($A$3:I33)-1,5)*CEILING(COUNT(DRAFT!$B:$B)/4,1),1+MOD(COLUMN()-1,5)))</f>
        <v/>
      </c>
      <c r="J33" s="75" t="str">
        <f>IF(ROWS($A$3:J33)&gt;CEILING(COUNT(DRAFT!$B:$B)/4,1),"",INDEX(RSLT,ROWS($A$3:J33)+QUOTIENT(COLUMNS($A$3:J33)-1,5)*CEILING(COUNT(DRAFT!$B:$B)/4,1),1+MOD(COLUMN()-1,5)))</f>
        <v/>
      </c>
      <c r="K33" s="75" t="str">
        <f>IF(ROWS($A$3:K33)&gt;CEILING(COUNT(DRAFT!$B:$B)/4,1),"",INDEX(RSLT,ROWS($A$3:K33)+QUOTIENT(COLUMNS($A$3:K33)-1,5)*CEILING(COUNT(DRAFT!$B:$B)/4,1),1+MOD(COLUMN()-1,5)))</f>
        <v/>
      </c>
      <c r="L33" s="76" t="str">
        <f>IF(ROWS($A$3:L33)&gt;CEILING(COUNT(DRAFT!$B:$B)/4,1),"",INDEX(RSLT,ROWS($A$3:L33)+QUOTIENT(COLUMNS($A$3:L33)-1,5)*CEILING(COUNT(DRAFT!$B:$B)/4,1),1+MOD(COLUMN()-1,5)))</f>
        <v/>
      </c>
      <c r="M33" s="75" t="str">
        <f>IF(ROWS($A$3:M33)&gt;CEILING(COUNT(DRAFT!$B:$B)/4,1),"",INDEX(RSLT,ROWS($A$3:M33)+QUOTIENT(COLUMNS($A$3:M33)-1,5)*CEILING(COUNT(DRAFT!$B:$B)/4,1),1+MOD(COLUMN()-1,5)))</f>
        <v/>
      </c>
      <c r="N33" s="75" t="str">
        <f>IF(ROWS($A$3:N33)&gt;CEILING(COUNT(DRAFT!$B:$B)/4,1),"",INDEX(RSLT,ROWS($A$3:N33)+QUOTIENT(COLUMNS($A$3:N33)-1,5)*CEILING(COUNT(DRAFT!$B:$B)/4,1),1+MOD(COLUMN()-1,5)))</f>
        <v/>
      </c>
      <c r="O33" s="75" t="str">
        <f>IF(ROWS($A$3:O33)&gt;CEILING(COUNT(DRAFT!$B:$B)/4,1),"",INDEX(RSLT,ROWS($A$3:O33)+QUOTIENT(COLUMNS($A$3:O33)-1,5)*CEILING(COUNT(DRAFT!$B:$B)/4,1),1+MOD(COLUMN()-1,5)))</f>
        <v/>
      </c>
      <c r="P33" s="75" t="str">
        <f>IF(ROWS($A$3:P33)&gt;CEILING(COUNT(DRAFT!$B:$B)/4,1),"",INDEX(RSLT,ROWS($A$3:P33)+QUOTIENT(COLUMNS($A$3:P33)-1,5)*CEILING(COUNT(DRAFT!$B:$B)/4,1),1+MOD(COLUMN()-1,5)))</f>
        <v/>
      </c>
      <c r="Q33" s="76" t="str">
        <f>IF(ROWS($A$3:Q33)&gt;CEILING(COUNT(DRAFT!$B:$B)/4,1),"",INDEX(RSLT,ROWS($A$3:Q33)+QUOTIENT(COLUMNS($A$3:Q33)-1,5)*CEILING(COUNT(DRAFT!$B:$B)/4,1),1+MOD(COLUMN()-1,5)))</f>
        <v/>
      </c>
      <c r="R33" s="75" t="str">
        <f>IF(ROWS($A$3:R33)&gt;CEILING(COUNT(DRAFT!$B:$B)/4,1),"",INDEX(RSLT,ROWS($A$3:R33)+QUOTIENT(COLUMNS($A$3:R33)-1,5)*CEILING(COUNT(DRAFT!$B:$B)/4,1),1+MOD(COLUMN()-1,5)))</f>
        <v/>
      </c>
      <c r="S33" s="75" t="str">
        <f>IF(ROWS($A$3:S33)&gt;CEILING(COUNT(DRAFT!$B:$B)/4,1),"",INDEX(RSLT,ROWS($A$3:S33)+QUOTIENT(COLUMNS($A$3:S33)-1,5)*CEILING(COUNT(DRAFT!$B:$B)/4,1),1+MOD(COLUMN()-1,5)))</f>
        <v/>
      </c>
      <c r="T33" s="75" t="str">
        <f>IF(ROWS($A$3:T33)&gt;CEILING(COUNT(DRAFT!$B:$B)/4,1),"",INDEX(RSLT,ROWS($A$3:T33)+QUOTIENT(COLUMNS($A$3:T33)-1,5)*CEILING(COUNT(DRAFT!$B:$B)/4,1),1+MOD(COLUMN()-1,5)))</f>
        <v/>
      </c>
    </row>
    <row r="34" spans="1:20" s="77" customFormat="1" ht="23.1" customHeight="1" x14ac:dyDescent="0.25">
      <c r="A34" s="75" t="str">
        <f>IF(ROWS($A$3:A34)&gt;CEILING(COUNT(DRAFT!$B:$B)/4,1),"",INDEX(RSLT,ROWS($A$3:A34)+QUOTIENT(COLUMNS($A$3:A34)-1,5)*CEILING(COUNT(DRAFT!$B:$B)/4,1),1+MOD(COLUMN()-1,5)))</f>
        <v/>
      </c>
      <c r="B34" s="76" t="str">
        <f>IF(ROWS($A$3:B34)&gt;CEILING(COUNT(DRAFT!$B:$B)/4,1),"",INDEX(RSLT,ROWS($A$3:B34)+QUOTIENT(COLUMNS($A$3:B34)-1,5)*CEILING(COUNT(DRAFT!$B:$B)/4,1),1+MOD(COLUMN()-1,5)))</f>
        <v/>
      </c>
      <c r="C34" s="75" t="str">
        <f>IF(ROWS($A$3:C34)&gt;CEILING(COUNT(DRAFT!$B:$B)/4,1),"",INDEX(RSLT,ROWS($A$3:C34)+QUOTIENT(COLUMNS($A$3:C34)-1,5)*CEILING(COUNT(DRAFT!$B:$B)/4,1),1+MOD(COLUMN()-1,5)))</f>
        <v/>
      </c>
      <c r="D34" s="75" t="str">
        <f>IF(ROWS($A$3:D34)&gt;CEILING(COUNT(DRAFT!$B:$B)/4,1),"",INDEX(RSLT,ROWS($A$3:D34)+QUOTIENT(COLUMNS($A$3:D34)-1,5)*CEILING(COUNT(DRAFT!$B:$B)/4,1),1+MOD(COLUMN()-1,5)))</f>
        <v/>
      </c>
      <c r="E34" s="75" t="str">
        <f>IF(ROWS($A$3:E34)&gt;CEILING(COUNT(DRAFT!$B:$B)/4,1),"",INDEX(RSLT,ROWS($A$3:E34)+QUOTIENT(COLUMNS($A$3:E34)-1,5)*CEILING(COUNT(DRAFT!$B:$B)/4,1),1+MOD(COLUMN()-1,5)))</f>
        <v/>
      </c>
      <c r="F34" s="75" t="str">
        <f>IF(ROWS($A$3:F34)&gt;CEILING(COUNT(DRAFT!$B:$B)/4,1),"",INDEX(RSLT,ROWS($A$3:F34)+QUOTIENT(COLUMNS($A$3:F34)-1,5)*CEILING(COUNT(DRAFT!$B:$B)/4,1),1+MOD(COLUMN()-1,5)))</f>
        <v/>
      </c>
      <c r="G34" s="76" t="str">
        <f>IF(ROWS($A$3:G34)&gt;CEILING(COUNT(DRAFT!$B:$B)/4,1),"",INDEX(RSLT,ROWS($A$3:G34)+QUOTIENT(COLUMNS($A$3:G34)-1,5)*CEILING(COUNT(DRAFT!$B:$B)/4,1),1+MOD(COLUMN()-1,5)))</f>
        <v/>
      </c>
      <c r="H34" s="75" t="str">
        <f>IF(ROWS($A$3:H34)&gt;CEILING(COUNT(DRAFT!$B:$B)/4,1),"",INDEX(RSLT,ROWS($A$3:H34)+QUOTIENT(COLUMNS($A$3:H34)-1,5)*CEILING(COUNT(DRAFT!$B:$B)/4,1),1+MOD(COLUMN()-1,5)))</f>
        <v/>
      </c>
      <c r="I34" s="75" t="str">
        <f>IF(ROWS($A$3:I34)&gt;CEILING(COUNT(DRAFT!$B:$B)/4,1),"",INDEX(RSLT,ROWS($A$3:I34)+QUOTIENT(COLUMNS($A$3:I34)-1,5)*CEILING(COUNT(DRAFT!$B:$B)/4,1),1+MOD(COLUMN()-1,5)))</f>
        <v/>
      </c>
      <c r="J34" s="75" t="str">
        <f>IF(ROWS($A$3:J34)&gt;CEILING(COUNT(DRAFT!$B:$B)/4,1),"",INDEX(RSLT,ROWS($A$3:J34)+QUOTIENT(COLUMNS($A$3:J34)-1,5)*CEILING(COUNT(DRAFT!$B:$B)/4,1),1+MOD(COLUMN()-1,5)))</f>
        <v/>
      </c>
      <c r="K34" s="75" t="str">
        <f>IF(ROWS($A$3:K34)&gt;CEILING(COUNT(DRAFT!$B:$B)/4,1),"",INDEX(RSLT,ROWS($A$3:K34)+QUOTIENT(COLUMNS($A$3:K34)-1,5)*CEILING(COUNT(DRAFT!$B:$B)/4,1),1+MOD(COLUMN()-1,5)))</f>
        <v/>
      </c>
      <c r="L34" s="76" t="str">
        <f>IF(ROWS($A$3:L34)&gt;CEILING(COUNT(DRAFT!$B:$B)/4,1),"",INDEX(RSLT,ROWS($A$3:L34)+QUOTIENT(COLUMNS($A$3:L34)-1,5)*CEILING(COUNT(DRAFT!$B:$B)/4,1),1+MOD(COLUMN()-1,5)))</f>
        <v/>
      </c>
      <c r="M34" s="75" t="str">
        <f>IF(ROWS($A$3:M34)&gt;CEILING(COUNT(DRAFT!$B:$B)/4,1),"",INDEX(RSLT,ROWS($A$3:M34)+QUOTIENT(COLUMNS($A$3:M34)-1,5)*CEILING(COUNT(DRAFT!$B:$B)/4,1),1+MOD(COLUMN()-1,5)))</f>
        <v/>
      </c>
      <c r="N34" s="75" t="str">
        <f>IF(ROWS($A$3:N34)&gt;CEILING(COUNT(DRAFT!$B:$B)/4,1),"",INDEX(RSLT,ROWS($A$3:N34)+QUOTIENT(COLUMNS($A$3:N34)-1,5)*CEILING(COUNT(DRAFT!$B:$B)/4,1),1+MOD(COLUMN()-1,5)))</f>
        <v/>
      </c>
      <c r="O34" s="75" t="str">
        <f>IF(ROWS($A$3:O34)&gt;CEILING(COUNT(DRAFT!$B:$B)/4,1),"",INDEX(RSLT,ROWS($A$3:O34)+QUOTIENT(COLUMNS($A$3:O34)-1,5)*CEILING(COUNT(DRAFT!$B:$B)/4,1),1+MOD(COLUMN()-1,5)))</f>
        <v/>
      </c>
      <c r="P34" s="75" t="str">
        <f>IF(ROWS($A$3:P34)&gt;CEILING(COUNT(DRAFT!$B:$B)/4,1),"",INDEX(RSLT,ROWS($A$3:P34)+QUOTIENT(COLUMNS($A$3:P34)-1,5)*CEILING(COUNT(DRAFT!$B:$B)/4,1),1+MOD(COLUMN()-1,5)))</f>
        <v/>
      </c>
      <c r="Q34" s="76" t="str">
        <f>IF(ROWS($A$3:Q34)&gt;CEILING(COUNT(DRAFT!$B:$B)/4,1),"",INDEX(RSLT,ROWS($A$3:Q34)+QUOTIENT(COLUMNS($A$3:Q34)-1,5)*CEILING(COUNT(DRAFT!$B:$B)/4,1),1+MOD(COLUMN()-1,5)))</f>
        <v/>
      </c>
      <c r="R34" s="75" t="str">
        <f>IF(ROWS($A$3:R34)&gt;CEILING(COUNT(DRAFT!$B:$B)/4,1),"",INDEX(RSLT,ROWS($A$3:R34)+QUOTIENT(COLUMNS($A$3:R34)-1,5)*CEILING(COUNT(DRAFT!$B:$B)/4,1),1+MOD(COLUMN()-1,5)))</f>
        <v/>
      </c>
      <c r="S34" s="75" t="str">
        <f>IF(ROWS($A$3:S34)&gt;CEILING(COUNT(DRAFT!$B:$B)/4,1),"",INDEX(RSLT,ROWS($A$3:S34)+QUOTIENT(COLUMNS($A$3:S34)-1,5)*CEILING(COUNT(DRAFT!$B:$B)/4,1),1+MOD(COLUMN()-1,5)))</f>
        <v/>
      </c>
      <c r="T34" s="75" t="str">
        <f>IF(ROWS($A$3:T34)&gt;CEILING(COUNT(DRAFT!$B:$B)/4,1),"",INDEX(RSLT,ROWS($A$3:T34)+QUOTIENT(COLUMNS($A$3:T34)-1,5)*CEILING(COUNT(DRAFT!$B:$B)/4,1),1+MOD(COLUMN()-1,5)))</f>
        <v/>
      </c>
    </row>
    <row r="35" spans="1:20" s="77" customFormat="1" ht="23.1" customHeight="1" x14ac:dyDescent="0.25">
      <c r="A35" s="75" t="str">
        <f>IF(ROWS($A$3:A35)&gt;CEILING(COUNT(DRAFT!$B:$B)/4,1),"",INDEX(RSLT,ROWS($A$3:A35)+QUOTIENT(COLUMNS($A$3:A35)-1,5)*CEILING(COUNT(DRAFT!$B:$B)/4,1),1+MOD(COLUMN()-1,5)))</f>
        <v/>
      </c>
      <c r="B35" s="76" t="str">
        <f>IF(ROWS($A$3:B35)&gt;CEILING(COUNT(DRAFT!$B:$B)/4,1),"",INDEX(RSLT,ROWS($A$3:B35)+QUOTIENT(COLUMNS($A$3:B35)-1,5)*CEILING(COUNT(DRAFT!$B:$B)/4,1),1+MOD(COLUMN()-1,5)))</f>
        <v/>
      </c>
      <c r="C35" s="75" t="str">
        <f>IF(ROWS($A$3:C35)&gt;CEILING(COUNT(DRAFT!$B:$B)/4,1),"",INDEX(RSLT,ROWS($A$3:C35)+QUOTIENT(COLUMNS($A$3:C35)-1,5)*CEILING(COUNT(DRAFT!$B:$B)/4,1),1+MOD(COLUMN()-1,5)))</f>
        <v/>
      </c>
      <c r="D35" s="75" t="str">
        <f>IF(ROWS($A$3:D35)&gt;CEILING(COUNT(DRAFT!$B:$B)/4,1),"",INDEX(RSLT,ROWS($A$3:D35)+QUOTIENT(COLUMNS($A$3:D35)-1,5)*CEILING(COUNT(DRAFT!$B:$B)/4,1),1+MOD(COLUMN()-1,5)))</f>
        <v/>
      </c>
      <c r="E35" s="75" t="str">
        <f>IF(ROWS($A$3:E35)&gt;CEILING(COUNT(DRAFT!$B:$B)/4,1),"",INDEX(RSLT,ROWS($A$3:E35)+QUOTIENT(COLUMNS($A$3:E35)-1,5)*CEILING(COUNT(DRAFT!$B:$B)/4,1),1+MOD(COLUMN()-1,5)))</f>
        <v/>
      </c>
      <c r="F35" s="75" t="str">
        <f>IF(ROWS($A$3:F35)&gt;CEILING(COUNT(DRAFT!$B:$B)/4,1),"",INDEX(RSLT,ROWS($A$3:F35)+QUOTIENT(COLUMNS($A$3:F35)-1,5)*CEILING(COUNT(DRAFT!$B:$B)/4,1),1+MOD(COLUMN()-1,5)))</f>
        <v/>
      </c>
      <c r="G35" s="76" t="str">
        <f>IF(ROWS($A$3:G35)&gt;CEILING(COUNT(DRAFT!$B:$B)/4,1),"",INDEX(RSLT,ROWS($A$3:G35)+QUOTIENT(COLUMNS($A$3:G35)-1,5)*CEILING(COUNT(DRAFT!$B:$B)/4,1),1+MOD(COLUMN()-1,5)))</f>
        <v/>
      </c>
      <c r="H35" s="75" t="str">
        <f>IF(ROWS($A$3:H35)&gt;CEILING(COUNT(DRAFT!$B:$B)/4,1),"",INDEX(RSLT,ROWS($A$3:H35)+QUOTIENT(COLUMNS($A$3:H35)-1,5)*CEILING(COUNT(DRAFT!$B:$B)/4,1),1+MOD(COLUMN()-1,5)))</f>
        <v/>
      </c>
      <c r="I35" s="75" t="str">
        <f>IF(ROWS($A$3:I35)&gt;CEILING(COUNT(DRAFT!$B:$B)/4,1),"",INDEX(RSLT,ROWS($A$3:I35)+QUOTIENT(COLUMNS($A$3:I35)-1,5)*CEILING(COUNT(DRAFT!$B:$B)/4,1),1+MOD(COLUMN()-1,5)))</f>
        <v/>
      </c>
      <c r="J35" s="75" t="str">
        <f>IF(ROWS($A$3:J35)&gt;CEILING(COUNT(DRAFT!$B:$B)/4,1),"",INDEX(RSLT,ROWS($A$3:J35)+QUOTIENT(COLUMNS($A$3:J35)-1,5)*CEILING(COUNT(DRAFT!$B:$B)/4,1),1+MOD(COLUMN()-1,5)))</f>
        <v/>
      </c>
      <c r="K35" s="75" t="str">
        <f>IF(ROWS($A$3:K35)&gt;CEILING(COUNT(DRAFT!$B:$B)/4,1),"",INDEX(RSLT,ROWS($A$3:K35)+QUOTIENT(COLUMNS($A$3:K35)-1,5)*CEILING(COUNT(DRAFT!$B:$B)/4,1),1+MOD(COLUMN()-1,5)))</f>
        <v/>
      </c>
      <c r="L35" s="76" t="str">
        <f>IF(ROWS($A$3:L35)&gt;CEILING(COUNT(DRAFT!$B:$B)/4,1),"",INDEX(RSLT,ROWS($A$3:L35)+QUOTIENT(COLUMNS($A$3:L35)-1,5)*CEILING(COUNT(DRAFT!$B:$B)/4,1),1+MOD(COLUMN()-1,5)))</f>
        <v/>
      </c>
      <c r="M35" s="75" t="str">
        <f>IF(ROWS($A$3:M35)&gt;CEILING(COUNT(DRAFT!$B:$B)/4,1),"",INDEX(RSLT,ROWS($A$3:M35)+QUOTIENT(COLUMNS($A$3:M35)-1,5)*CEILING(COUNT(DRAFT!$B:$B)/4,1),1+MOD(COLUMN()-1,5)))</f>
        <v/>
      </c>
      <c r="N35" s="75" t="str">
        <f>IF(ROWS($A$3:N35)&gt;CEILING(COUNT(DRAFT!$B:$B)/4,1),"",INDEX(RSLT,ROWS($A$3:N35)+QUOTIENT(COLUMNS($A$3:N35)-1,5)*CEILING(COUNT(DRAFT!$B:$B)/4,1),1+MOD(COLUMN()-1,5)))</f>
        <v/>
      </c>
      <c r="O35" s="75" t="str">
        <f>IF(ROWS($A$3:O35)&gt;CEILING(COUNT(DRAFT!$B:$B)/4,1),"",INDEX(RSLT,ROWS($A$3:O35)+QUOTIENT(COLUMNS($A$3:O35)-1,5)*CEILING(COUNT(DRAFT!$B:$B)/4,1),1+MOD(COLUMN()-1,5)))</f>
        <v/>
      </c>
      <c r="P35" s="75" t="str">
        <f>IF(ROWS($A$3:P35)&gt;CEILING(COUNT(DRAFT!$B:$B)/4,1),"",INDEX(RSLT,ROWS($A$3:P35)+QUOTIENT(COLUMNS($A$3:P35)-1,5)*CEILING(COUNT(DRAFT!$B:$B)/4,1),1+MOD(COLUMN()-1,5)))</f>
        <v/>
      </c>
      <c r="Q35" s="76" t="str">
        <f>IF(ROWS($A$3:Q35)&gt;CEILING(COUNT(DRAFT!$B:$B)/4,1),"",INDEX(RSLT,ROWS($A$3:Q35)+QUOTIENT(COLUMNS($A$3:Q35)-1,5)*CEILING(COUNT(DRAFT!$B:$B)/4,1),1+MOD(COLUMN()-1,5)))</f>
        <v/>
      </c>
      <c r="R35" s="75" t="str">
        <f>IF(ROWS($A$3:R35)&gt;CEILING(COUNT(DRAFT!$B:$B)/4,1),"",INDEX(RSLT,ROWS($A$3:R35)+QUOTIENT(COLUMNS($A$3:R35)-1,5)*CEILING(COUNT(DRAFT!$B:$B)/4,1),1+MOD(COLUMN()-1,5)))</f>
        <v/>
      </c>
      <c r="S35" s="75" t="str">
        <f>IF(ROWS($A$3:S35)&gt;CEILING(COUNT(DRAFT!$B:$B)/4,1),"",INDEX(RSLT,ROWS($A$3:S35)+QUOTIENT(COLUMNS($A$3:S35)-1,5)*CEILING(COUNT(DRAFT!$B:$B)/4,1),1+MOD(COLUMN()-1,5)))</f>
        <v/>
      </c>
      <c r="T35" s="75" t="str">
        <f>IF(ROWS($A$3:T35)&gt;CEILING(COUNT(DRAFT!$B:$B)/4,1),"",INDEX(RSLT,ROWS($A$3:T35)+QUOTIENT(COLUMNS($A$3:T35)-1,5)*CEILING(COUNT(DRAFT!$B:$B)/4,1),1+MOD(COLUMN()-1,5)))</f>
        <v/>
      </c>
    </row>
    <row r="36" spans="1:20" ht="23.1" customHeight="1" x14ac:dyDescent="0.2">
      <c r="A36" s="75" t="str">
        <f>IF(ROWS($A$3:A36)&gt;CEILING(COUNT(DRAFT!$B:$B)/4,1),"",INDEX(RSLT,ROWS($A$3:A36)+QUOTIENT(COLUMNS($A$3:A36)-1,5)*CEILING(COUNT(DRAFT!$B:$B)/4,1),1+MOD(COLUMN()-1,5)))</f>
        <v/>
      </c>
      <c r="B36" s="76" t="str">
        <f>IF(ROWS($A$3:B36)&gt;CEILING(COUNT(DRAFT!$B:$B)/4,1),"",INDEX(RSLT,ROWS($A$3:B36)+QUOTIENT(COLUMNS($A$3:B36)-1,5)*CEILING(COUNT(DRAFT!$B:$B)/4,1),1+MOD(COLUMN()-1,5)))</f>
        <v/>
      </c>
      <c r="C36" s="75" t="str">
        <f>IF(ROWS($A$3:C36)&gt;CEILING(COUNT(DRAFT!$B:$B)/4,1),"",INDEX(RSLT,ROWS($A$3:C36)+QUOTIENT(COLUMNS($A$3:C36)-1,5)*CEILING(COUNT(DRAFT!$B:$B)/4,1),1+MOD(COLUMN()-1,5)))</f>
        <v/>
      </c>
      <c r="D36" s="75" t="str">
        <f>IF(ROWS($A$3:D36)&gt;CEILING(COUNT(DRAFT!$B:$B)/4,1),"",INDEX(RSLT,ROWS($A$3:D36)+QUOTIENT(COLUMNS($A$3:D36)-1,5)*CEILING(COUNT(DRAFT!$B:$B)/4,1),1+MOD(COLUMN()-1,5)))</f>
        <v/>
      </c>
      <c r="E36" s="75" t="str">
        <f>IF(ROWS($A$3:E36)&gt;CEILING(COUNT(DRAFT!$B:$B)/4,1),"",INDEX(RSLT,ROWS($A$3:E36)+QUOTIENT(COLUMNS($A$3:E36)-1,5)*CEILING(COUNT(DRAFT!$B:$B)/4,1),1+MOD(COLUMN()-1,5)))</f>
        <v/>
      </c>
      <c r="F36" s="75" t="str">
        <f>IF(ROWS($A$3:F36)&gt;CEILING(COUNT(DRAFT!$B:$B)/4,1),"",INDEX(RSLT,ROWS($A$3:F36)+QUOTIENT(COLUMNS($A$3:F36)-1,5)*CEILING(COUNT(DRAFT!$B:$B)/4,1),1+MOD(COLUMN()-1,5)))</f>
        <v/>
      </c>
      <c r="G36" s="76" t="str">
        <f>IF(ROWS($A$3:G36)&gt;CEILING(COUNT(DRAFT!$B:$B)/4,1),"",INDEX(RSLT,ROWS($A$3:G36)+QUOTIENT(COLUMNS($A$3:G36)-1,5)*CEILING(COUNT(DRAFT!$B:$B)/4,1),1+MOD(COLUMN()-1,5)))</f>
        <v/>
      </c>
      <c r="H36" s="75" t="str">
        <f>IF(ROWS($A$3:H36)&gt;CEILING(COUNT(DRAFT!$B:$B)/4,1),"",INDEX(RSLT,ROWS($A$3:H36)+QUOTIENT(COLUMNS($A$3:H36)-1,5)*CEILING(COUNT(DRAFT!$B:$B)/4,1),1+MOD(COLUMN()-1,5)))</f>
        <v/>
      </c>
      <c r="I36" s="75" t="str">
        <f>IF(ROWS($A$3:I36)&gt;CEILING(COUNT(DRAFT!$B:$B)/4,1),"",INDEX(RSLT,ROWS($A$3:I36)+QUOTIENT(COLUMNS($A$3:I36)-1,5)*CEILING(COUNT(DRAFT!$B:$B)/4,1),1+MOD(COLUMN()-1,5)))</f>
        <v/>
      </c>
      <c r="J36" s="75" t="str">
        <f>IF(ROWS($A$3:J36)&gt;CEILING(COUNT(DRAFT!$B:$B)/4,1),"",INDEX(RSLT,ROWS($A$3:J36)+QUOTIENT(COLUMNS($A$3:J36)-1,5)*CEILING(COUNT(DRAFT!$B:$B)/4,1),1+MOD(COLUMN()-1,5)))</f>
        <v/>
      </c>
      <c r="K36" s="75" t="str">
        <f>IF(ROWS($A$3:K36)&gt;CEILING(COUNT(DRAFT!$B:$B)/4,1),"",INDEX(RSLT,ROWS($A$3:K36)+QUOTIENT(COLUMNS($A$3:K36)-1,5)*CEILING(COUNT(DRAFT!$B:$B)/4,1),1+MOD(COLUMN()-1,5)))</f>
        <v/>
      </c>
      <c r="L36" s="76" t="str">
        <f>IF(ROWS($A$3:L36)&gt;CEILING(COUNT(DRAFT!$B:$B)/4,1),"",INDEX(RSLT,ROWS($A$3:L36)+QUOTIENT(COLUMNS($A$3:L36)-1,5)*CEILING(COUNT(DRAFT!$B:$B)/4,1),1+MOD(COLUMN()-1,5)))</f>
        <v/>
      </c>
      <c r="M36" s="75" t="str">
        <f>IF(ROWS($A$3:M36)&gt;CEILING(COUNT(DRAFT!$B:$B)/4,1),"",INDEX(RSLT,ROWS($A$3:M36)+QUOTIENT(COLUMNS($A$3:M36)-1,5)*CEILING(COUNT(DRAFT!$B:$B)/4,1),1+MOD(COLUMN()-1,5)))</f>
        <v/>
      </c>
      <c r="N36" s="75" t="str">
        <f>IF(ROWS($A$3:N36)&gt;CEILING(COUNT(DRAFT!$B:$B)/4,1),"",INDEX(RSLT,ROWS($A$3:N36)+QUOTIENT(COLUMNS($A$3:N36)-1,5)*CEILING(COUNT(DRAFT!$B:$B)/4,1),1+MOD(COLUMN()-1,5)))</f>
        <v/>
      </c>
      <c r="O36" s="75" t="str">
        <f>IF(ROWS($A$3:O36)&gt;CEILING(COUNT(DRAFT!$B:$B)/4,1),"",INDEX(RSLT,ROWS($A$3:O36)+QUOTIENT(COLUMNS($A$3:O36)-1,5)*CEILING(COUNT(DRAFT!$B:$B)/4,1),1+MOD(COLUMN()-1,5)))</f>
        <v/>
      </c>
      <c r="P36" s="75" t="str">
        <f>IF(ROWS($A$3:P36)&gt;CEILING(COUNT(DRAFT!$B:$B)/4,1),"",INDEX(RSLT,ROWS($A$3:P36)+QUOTIENT(COLUMNS($A$3:P36)-1,5)*CEILING(COUNT(DRAFT!$B:$B)/4,1),1+MOD(COLUMN()-1,5)))</f>
        <v/>
      </c>
      <c r="Q36" s="76" t="str">
        <f>IF(ROWS($A$3:Q36)&gt;CEILING(COUNT(DRAFT!$B:$B)/4,1),"",INDEX(RSLT,ROWS($A$3:Q36)+QUOTIENT(COLUMNS($A$3:Q36)-1,5)*CEILING(COUNT(DRAFT!$B:$B)/4,1),1+MOD(COLUMN()-1,5)))</f>
        <v/>
      </c>
      <c r="R36" s="75" t="str">
        <f>IF(ROWS($A$3:R36)&gt;CEILING(COUNT(DRAFT!$B:$B)/4,1),"",INDEX(RSLT,ROWS($A$3:R36)+QUOTIENT(COLUMNS($A$3:R36)-1,5)*CEILING(COUNT(DRAFT!$B:$B)/4,1),1+MOD(COLUMN()-1,5)))</f>
        <v/>
      </c>
      <c r="S36" s="75" t="str">
        <f>IF(ROWS($A$3:S36)&gt;CEILING(COUNT(DRAFT!$B:$B)/4,1),"",INDEX(RSLT,ROWS($A$3:S36)+QUOTIENT(COLUMNS($A$3:S36)-1,5)*CEILING(COUNT(DRAFT!$B:$B)/4,1),1+MOD(COLUMN()-1,5)))</f>
        <v/>
      </c>
      <c r="T36" s="75" t="str">
        <f>IF(ROWS($A$3:T36)&gt;CEILING(COUNT(DRAFT!$B:$B)/4,1),"",INDEX(RSLT,ROWS($A$3:T36)+QUOTIENT(COLUMNS($A$3:T36)-1,5)*CEILING(COUNT(DRAFT!$B:$B)/4,1),1+MOD(COLUMN()-1,5)))</f>
        <v/>
      </c>
    </row>
    <row r="37" spans="1:20" ht="23.1" customHeight="1" x14ac:dyDescent="0.2">
      <c r="A37" s="75" t="str">
        <f>IF(ROWS($A$3:A37)&gt;CEILING(COUNT(DRAFT!$B:$B)/4,1),"",INDEX(RSLT,ROWS($A$3:A37)+QUOTIENT(COLUMNS($A$3:A37)-1,5)*CEILING(COUNT(DRAFT!$B:$B)/4,1),1+MOD(COLUMN()-1,5)))</f>
        <v/>
      </c>
      <c r="B37" s="76" t="str">
        <f>IF(ROWS($A$3:B37)&gt;CEILING(COUNT(DRAFT!$B:$B)/4,1),"",INDEX(RSLT,ROWS($A$3:B37)+QUOTIENT(COLUMNS($A$3:B37)-1,5)*CEILING(COUNT(DRAFT!$B:$B)/4,1),1+MOD(COLUMN()-1,5)))</f>
        <v/>
      </c>
      <c r="C37" s="75" t="str">
        <f>IF(ROWS($A$3:C37)&gt;CEILING(COUNT(DRAFT!$B:$B)/4,1),"",INDEX(RSLT,ROWS($A$3:C37)+QUOTIENT(COLUMNS($A$3:C37)-1,5)*CEILING(COUNT(DRAFT!$B:$B)/4,1),1+MOD(COLUMN()-1,5)))</f>
        <v/>
      </c>
      <c r="D37" s="75" t="str">
        <f>IF(ROWS($A$3:D37)&gt;CEILING(COUNT(DRAFT!$B:$B)/4,1),"",INDEX(RSLT,ROWS($A$3:D37)+QUOTIENT(COLUMNS($A$3:D37)-1,5)*CEILING(COUNT(DRAFT!$B:$B)/4,1),1+MOD(COLUMN()-1,5)))</f>
        <v/>
      </c>
      <c r="E37" s="75" t="str">
        <f>IF(ROWS($A$3:E37)&gt;CEILING(COUNT(DRAFT!$B:$B)/4,1),"",INDEX(RSLT,ROWS($A$3:E37)+QUOTIENT(COLUMNS($A$3:E37)-1,5)*CEILING(COUNT(DRAFT!$B:$B)/4,1),1+MOD(COLUMN()-1,5)))</f>
        <v/>
      </c>
      <c r="F37" s="75" t="str">
        <f>IF(ROWS($A$3:F37)&gt;CEILING(COUNT(DRAFT!$B:$B)/4,1),"",INDEX(RSLT,ROWS($A$3:F37)+QUOTIENT(COLUMNS($A$3:F37)-1,5)*CEILING(COUNT(DRAFT!$B:$B)/4,1),1+MOD(COLUMN()-1,5)))</f>
        <v/>
      </c>
      <c r="G37" s="76" t="str">
        <f>IF(ROWS($A$3:G37)&gt;CEILING(COUNT(DRAFT!$B:$B)/4,1),"",INDEX(RSLT,ROWS($A$3:G37)+QUOTIENT(COLUMNS($A$3:G37)-1,5)*CEILING(COUNT(DRAFT!$B:$B)/4,1),1+MOD(COLUMN()-1,5)))</f>
        <v/>
      </c>
      <c r="H37" s="75" t="str">
        <f>IF(ROWS($A$3:H37)&gt;CEILING(COUNT(DRAFT!$B:$B)/4,1),"",INDEX(RSLT,ROWS($A$3:H37)+QUOTIENT(COLUMNS($A$3:H37)-1,5)*CEILING(COUNT(DRAFT!$B:$B)/4,1),1+MOD(COLUMN()-1,5)))</f>
        <v/>
      </c>
      <c r="I37" s="75" t="str">
        <f>IF(ROWS($A$3:I37)&gt;CEILING(COUNT(DRAFT!$B:$B)/4,1),"",INDEX(RSLT,ROWS($A$3:I37)+QUOTIENT(COLUMNS($A$3:I37)-1,5)*CEILING(COUNT(DRAFT!$B:$B)/4,1),1+MOD(COLUMN()-1,5)))</f>
        <v/>
      </c>
      <c r="J37" s="75" t="str">
        <f>IF(ROWS($A$3:J37)&gt;CEILING(COUNT(DRAFT!$B:$B)/4,1),"",INDEX(RSLT,ROWS($A$3:J37)+QUOTIENT(COLUMNS($A$3:J37)-1,5)*CEILING(COUNT(DRAFT!$B:$B)/4,1),1+MOD(COLUMN()-1,5)))</f>
        <v/>
      </c>
      <c r="K37" s="75" t="str">
        <f>IF(ROWS($A$3:K37)&gt;CEILING(COUNT(DRAFT!$B:$B)/4,1),"",INDEX(RSLT,ROWS($A$3:K37)+QUOTIENT(COLUMNS($A$3:K37)-1,5)*CEILING(COUNT(DRAFT!$B:$B)/4,1),1+MOD(COLUMN()-1,5)))</f>
        <v/>
      </c>
      <c r="L37" s="76" t="str">
        <f>IF(ROWS($A$3:L37)&gt;CEILING(COUNT(DRAFT!$B:$B)/4,1),"",INDEX(RSLT,ROWS($A$3:L37)+QUOTIENT(COLUMNS($A$3:L37)-1,5)*CEILING(COUNT(DRAFT!$B:$B)/4,1),1+MOD(COLUMN()-1,5)))</f>
        <v/>
      </c>
      <c r="M37" s="75" t="str">
        <f>IF(ROWS($A$3:M37)&gt;CEILING(COUNT(DRAFT!$B:$B)/4,1),"",INDEX(RSLT,ROWS($A$3:M37)+QUOTIENT(COLUMNS($A$3:M37)-1,5)*CEILING(COUNT(DRAFT!$B:$B)/4,1),1+MOD(COLUMN()-1,5)))</f>
        <v/>
      </c>
      <c r="N37" s="75" t="str">
        <f>IF(ROWS($A$3:N37)&gt;CEILING(COUNT(DRAFT!$B:$B)/4,1),"",INDEX(RSLT,ROWS($A$3:N37)+QUOTIENT(COLUMNS($A$3:N37)-1,5)*CEILING(COUNT(DRAFT!$B:$B)/4,1),1+MOD(COLUMN()-1,5)))</f>
        <v/>
      </c>
      <c r="O37" s="75" t="str">
        <f>IF(ROWS($A$3:O37)&gt;CEILING(COUNT(DRAFT!$B:$B)/4,1),"",INDEX(RSLT,ROWS($A$3:O37)+QUOTIENT(COLUMNS($A$3:O37)-1,5)*CEILING(COUNT(DRAFT!$B:$B)/4,1),1+MOD(COLUMN()-1,5)))</f>
        <v/>
      </c>
      <c r="P37" s="75" t="str">
        <f>IF(ROWS($A$3:P37)&gt;CEILING(COUNT(DRAFT!$B:$B)/4,1),"",INDEX(RSLT,ROWS($A$3:P37)+QUOTIENT(COLUMNS($A$3:P37)-1,5)*CEILING(COUNT(DRAFT!$B:$B)/4,1),1+MOD(COLUMN()-1,5)))</f>
        <v/>
      </c>
      <c r="Q37" s="76" t="str">
        <f>IF(ROWS($A$3:Q37)&gt;CEILING(COUNT(DRAFT!$B:$B)/4,1),"",INDEX(RSLT,ROWS($A$3:Q37)+QUOTIENT(COLUMNS($A$3:Q37)-1,5)*CEILING(COUNT(DRAFT!$B:$B)/4,1),1+MOD(COLUMN()-1,5)))</f>
        <v/>
      </c>
      <c r="R37" s="75" t="str">
        <f>IF(ROWS($A$3:R37)&gt;CEILING(COUNT(DRAFT!$B:$B)/4,1),"",INDEX(RSLT,ROWS($A$3:R37)+QUOTIENT(COLUMNS($A$3:R37)-1,5)*CEILING(COUNT(DRAFT!$B:$B)/4,1),1+MOD(COLUMN()-1,5)))</f>
        <v/>
      </c>
      <c r="S37" s="75" t="str">
        <f>IF(ROWS($A$3:S37)&gt;CEILING(COUNT(DRAFT!$B:$B)/4,1),"",INDEX(RSLT,ROWS($A$3:S37)+QUOTIENT(COLUMNS($A$3:S37)-1,5)*CEILING(COUNT(DRAFT!$B:$B)/4,1),1+MOD(COLUMN()-1,5)))</f>
        <v/>
      </c>
      <c r="T37" s="75" t="str">
        <f>IF(ROWS($A$3:T37)&gt;CEILING(COUNT(DRAFT!$B:$B)/4,1),"",INDEX(RSLT,ROWS($A$3:T37)+QUOTIENT(COLUMNS($A$3:T37)-1,5)*CEILING(COUNT(DRAFT!$B:$B)/4,1),1+MOD(COLUMN()-1,5)))</f>
        <v/>
      </c>
    </row>
    <row r="38" spans="1:20" ht="23.1" customHeight="1" x14ac:dyDescent="0.2">
      <c r="A38" s="75" t="str">
        <f>IF(ROWS($A$3:A38)&gt;CEILING(COUNT(DRAFT!$B:$B)/4,1),"",INDEX(RSLT,ROWS($A$3:A38)+QUOTIENT(COLUMNS($A$3:A38)-1,5)*CEILING(COUNT(DRAFT!$B:$B)/4,1),1+MOD(COLUMN()-1,5)))</f>
        <v/>
      </c>
      <c r="B38" s="76" t="str">
        <f>IF(ROWS($A$3:B38)&gt;CEILING(COUNT(DRAFT!$B:$B)/4,1),"",INDEX(RSLT,ROWS($A$3:B38)+QUOTIENT(COLUMNS($A$3:B38)-1,5)*CEILING(COUNT(DRAFT!$B:$B)/4,1),1+MOD(COLUMN()-1,5)))</f>
        <v/>
      </c>
      <c r="C38" s="75" t="str">
        <f>IF(ROWS($A$3:C38)&gt;CEILING(COUNT(DRAFT!$B:$B)/4,1),"",INDEX(RSLT,ROWS($A$3:C38)+QUOTIENT(COLUMNS($A$3:C38)-1,5)*CEILING(COUNT(DRAFT!$B:$B)/4,1),1+MOD(COLUMN()-1,5)))</f>
        <v/>
      </c>
      <c r="D38" s="75" t="str">
        <f>IF(ROWS($A$3:D38)&gt;CEILING(COUNT(DRAFT!$B:$B)/4,1),"",INDEX(RSLT,ROWS($A$3:D38)+QUOTIENT(COLUMNS($A$3:D38)-1,5)*CEILING(COUNT(DRAFT!$B:$B)/4,1),1+MOD(COLUMN()-1,5)))</f>
        <v/>
      </c>
      <c r="E38" s="75" t="str">
        <f>IF(ROWS($A$3:E38)&gt;CEILING(COUNT(DRAFT!$B:$B)/4,1),"",INDEX(RSLT,ROWS($A$3:E38)+QUOTIENT(COLUMNS($A$3:E38)-1,5)*CEILING(COUNT(DRAFT!$B:$B)/4,1),1+MOD(COLUMN()-1,5)))</f>
        <v/>
      </c>
      <c r="F38" s="75" t="str">
        <f>IF(ROWS($A$3:F38)&gt;CEILING(COUNT(DRAFT!$B:$B)/4,1),"",INDEX(RSLT,ROWS($A$3:F38)+QUOTIENT(COLUMNS($A$3:F38)-1,5)*CEILING(COUNT(DRAFT!$B:$B)/4,1),1+MOD(COLUMN()-1,5)))</f>
        <v/>
      </c>
      <c r="G38" s="76" t="str">
        <f>IF(ROWS($A$3:G38)&gt;CEILING(COUNT(DRAFT!$B:$B)/4,1),"",INDEX(RSLT,ROWS($A$3:G38)+QUOTIENT(COLUMNS($A$3:G38)-1,5)*CEILING(COUNT(DRAFT!$B:$B)/4,1),1+MOD(COLUMN()-1,5)))</f>
        <v/>
      </c>
      <c r="H38" s="75" t="str">
        <f>IF(ROWS($A$3:H38)&gt;CEILING(COUNT(DRAFT!$B:$B)/4,1),"",INDEX(RSLT,ROWS($A$3:H38)+QUOTIENT(COLUMNS($A$3:H38)-1,5)*CEILING(COUNT(DRAFT!$B:$B)/4,1),1+MOD(COLUMN()-1,5)))</f>
        <v/>
      </c>
      <c r="I38" s="75" t="str">
        <f>IF(ROWS($A$3:I38)&gt;CEILING(COUNT(DRAFT!$B:$B)/4,1),"",INDEX(RSLT,ROWS($A$3:I38)+QUOTIENT(COLUMNS($A$3:I38)-1,5)*CEILING(COUNT(DRAFT!$B:$B)/4,1),1+MOD(COLUMN()-1,5)))</f>
        <v/>
      </c>
      <c r="J38" s="75" t="str">
        <f>IF(ROWS($A$3:J38)&gt;CEILING(COUNT(DRAFT!$B:$B)/4,1),"",INDEX(RSLT,ROWS($A$3:J38)+QUOTIENT(COLUMNS($A$3:J38)-1,5)*CEILING(COUNT(DRAFT!$B:$B)/4,1),1+MOD(COLUMN()-1,5)))</f>
        <v/>
      </c>
      <c r="K38" s="75" t="str">
        <f>IF(ROWS($A$3:K38)&gt;CEILING(COUNT(DRAFT!$B:$B)/4,1),"",INDEX(RSLT,ROWS($A$3:K38)+QUOTIENT(COLUMNS($A$3:K38)-1,5)*CEILING(COUNT(DRAFT!$B:$B)/4,1),1+MOD(COLUMN()-1,5)))</f>
        <v/>
      </c>
      <c r="L38" s="76" t="str">
        <f>IF(ROWS($A$3:L38)&gt;CEILING(COUNT(DRAFT!$B:$B)/4,1),"",INDEX(RSLT,ROWS($A$3:L38)+QUOTIENT(COLUMNS($A$3:L38)-1,5)*CEILING(COUNT(DRAFT!$B:$B)/4,1),1+MOD(COLUMN()-1,5)))</f>
        <v/>
      </c>
      <c r="M38" s="75" t="str">
        <f>IF(ROWS($A$3:M38)&gt;CEILING(COUNT(DRAFT!$B:$B)/4,1),"",INDEX(RSLT,ROWS($A$3:M38)+QUOTIENT(COLUMNS($A$3:M38)-1,5)*CEILING(COUNT(DRAFT!$B:$B)/4,1),1+MOD(COLUMN()-1,5)))</f>
        <v/>
      </c>
      <c r="N38" s="75" t="str">
        <f>IF(ROWS($A$3:N38)&gt;CEILING(COUNT(DRAFT!$B:$B)/4,1),"",INDEX(RSLT,ROWS($A$3:N38)+QUOTIENT(COLUMNS($A$3:N38)-1,5)*CEILING(COUNT(DRAFT!$B:$B)/4,1),1+MOD(COLUMN()-1,5)))</f>
        <v/>
      </c>
      <c r="O38" s="75" t="str">
        <f>IF(ROWS($A$3:O38)&gt;CEILING(COUNT(DRAFT!$B:$B)/4,1),"",INDEX(RSLT,ROWS($A$3:O38)+QUOTIENT(COLUMNS($A$3:O38)-1,5)*CEILING(COUNT(DRAFT!$B:$B)/4,1),1+MOD(COLUMN()-1,5)))</f>
        <v/>
      </c>
      <c r="P38" s="75" t="str">
        <f>IF(ROWS($A$3:P38)&gt;CEILING(COUNT(DRAFT!$B:$B)/4,1),"",INDEX(RSLT,ROWS($A$3:P38)+QUOTIENT(COLUMNS($A$3:P38)-1,5)*CEILING(COUNT(DRAFT!$B:$B)/4,1),1+MOD(COLUMN()-1,5)))</f>
        <v/>
      </c>
      <c r="Q38" s="76" t="str">
        <f>IF(ROWS($A$3:Q38)&gt;CEILING(COUNT(DRAFT!$B:$B)/4,1),"",INDEX(RSLT,ROWS($A$3:Q38)+QUOTIENT(COLUMNS($A$3:Q38)-1,5)*CEILING(COUNT(DRAFT!$B:$B)/4,1),1+MOD(COLUMN()-1,5)))</f>
        <v/>
      </c>
      <c r="R38" s="75" t="str">
        <f>IF(ROWS($A$3:R38)&gt;CEILING(COUNT(DRAFT!$B:$B)/4,1),"",INDEX(RSLT,ROWS($A$3:R38)+QUOTIENT(COLUMNS($A$3:R38)-1,5)*CEILING(COUNT(DRAFT!$B:$B)/4,1),1+MOD(COLUMN()-1,5)))</f>
        <v/>
      </c>
      <c r="S38" s="75" t="str">
        <f>IF(ROWS($A$3:S38)&gt;CEILING(COUNT(DRAFT!$B:$B)/4,1),"",INDEX(RSLT,ROWS($A$3:S38)+QUOTIENT(COLUMNS($A$3:S38)-1,5)*CEILING(COUNT(DRAFT!$B:$B)/4,1),1+MOD(COLUMN()-1,5)))</f>
        <v/>
      </c>
      <c r="T38" s="75" t="str">
        <f>IF(ROWS($A$3:T38)&gt;CEILING(COUNT(DRAFT!$B:$B)/4,1),"",INDEX(RSLT,ROWS($A$3:T38)+QUOTIENT(COLUMNS($A$3:T38)-1,5)*CEILING(COUNT(DRAFT!$B:$B)/4,1),1+MOD(COLUMN()-1,5)))</f>
        <v/>
      </c>
    </row>
    <row r="39" spans="1:20" ht="23.1" customHeight="1" x14ac:dyDescent="0.2">
      <c r="A39" s="75" t="str">
        <f>IF(ROWS($A$3:A39)&gt;CEILING(COUNT(DRAFT!$B:$B)/4,1),"",INDEX(RSLT,ROWS($A$3:A39)+QUOTIENT(COLUMNS($A$3:A39)-1,5)*CEILING(COUNT(DRAFT!$B:$B)/4,1),1+MOD(COLUMN()-1,5)))</f>
        <v/>
      </c>
      <c r="B39" s="76" t="str">
        <f>IF(ROWS($A$3:B39)&gt;CEILING(COUNT(DRAFT!$B:$B)/4,1),"",INDEX(RSLT,ROWS($A$3:B39)+QUOTIENT(COLUMNS($A$3:B39)-1,5)*CEILING(COUNT(DRAFT!$B:$B)/4,1),1+MOD(COLUMN()-1,5)))</f>
        <v/>
      </c>
      <c r="C39" s="75" t="str">
        <f>IF(ROWS($A$3:C39)&gt;CEILING(COUNT(DRAFT!$B:$B)/4,1),"",INDEX(RSLT,ROWS($A$3:C39)+QUOTIENT(COLUMNS($A$3:C39)-1,5)*CEILING(COUNT(DRAFT!$B:$B)/4,1),1+MOD(COLUMN()-1,5)))</f>
        <v/>
      </c>
      <c r="D39" s="75" t="str">
        <f>IF(ROWS($A$3:D39)&gt;CEILING(COUNT(DRAFT!$B:$B)/4,1),"",INDEX(RSLT,ROWS($A$3:D39)+QUOTIENT(COLUMNS($A$3:D39)-1,5)*CEILING(COUNT(DRAFT!$B:$B)/4,1),1+MOD(COLUMN()-1,5)))</f>
        <v/>
      </c>
      <c r="E39" s="75" t="str">
        <f>IF(ROWS($A$3:E39)&gt;CEILING(COUNT(DRAFT!$B:$B)/4,1),"",INDEX(RSLT,ROWS($A$3:E39)+QUOTIENT(COLUMNS($A$3:E39)-1,5)*CEILING(COUNT(DRAFT!$B:$B)/4,1),1+MOD(COLUMN()-1,5)))</f>
        <v/>
      </c>
      <c r="F39" s="75" t="str">
        <f>IF(ROWS($A$3:F39)&gt;CEILING(COUNT(DRAFT!$B:$B)/4,1),"",INDEX(RSLT,ROWS($A$3:F39)+QUOTIENT(COLUMNS($A$3:F39)-1,5)*CEILING(COUNT(DRAFT!$B:$B)/4,1),1+MOD(COLUMN()-1,5)))</f>
        <v/>
      </c>
      <c r="G39" s="76" t="str">
        <f>IF(ROWS($A$3:G39)&gt;CEILING(COUNT(DRAFT!$B:$B)/4,1),"",INDEX(RSLT,ROWS($A$3:G39)+QUOTIENT(COLUMNS($A$3:G39)-1,5)*CEILING(COUNT(DRAFT!$B:$B)/4,1),1+MOD(COLUMN()-1,5)))</f>
        <v/>
      </c>
      <c r="H39" s="75" t="str">
        <f>IF(ROWS($A$3:H39)&gt;CEILING(COUNT(DRAFT!$B:$B)/4,1),"",INDEX(RSLT,ROWS($A$3:H39)+QUOTIENT(COLUMNS($A$3:H39)-1,5)*CEILING(COUNT(DRAFT!$B:$B)/4,1),1+MOD(COLUMN()-1,5)))</f>
        <v/>
      </c>
      <c r="I39" s="75" t="str">
        <f>IF(ROWS($A$3:I39)&gt;CEILING(COUNT(DRAFT!$B:$B)/4,1),"",INDEX(RSLT,ROWS($A$3:I39)+QUOTIENT(COLUMNS($A$3:I39)-1,5)*CEILING(COUNT(DRAFT!$B:$B)/4,1),1+MOD(COLUMN()-1,5)))</f>
        <v/>
      </c>
      <c r="J39" s="75" t="str">
        <f>IF(ROWS($A$3:J39)&gt;CEILING(COUNT(DRAFT!$B:$B)/4,1),"",INDEX(RSLT,ROWS($A$3:J39)+QUOTIENT(COLUMNS($A$3:J39)-1,5)*CEILING(COUNT(DRAFT!$B:$B)/4,1),1+MOD(COLUMN()-1,5)))</f>
        <v/>
      </c>
      <c r="K39" s="75" t="str">
        <f>IF(ROWS($A$3:K39)&gt;CEILING(COUNT(DRAFT!$B:$B)/4,1),"",INDEX(RSLT,ROWS($A$3:K39)+QUOTIENT(COLUMNS($A$3:K39)-1,5)*CEILING(COUNT(DRAFT!$B:$B)/4,1),1+MOD(COLUMN()-1,5)))</f>
        <v/>
      </c>
      <c r="L39" s="76" t="str">
        <f>IF(ROWS($A$3:L39)&gt;CEILING(COUNT(DRAFT!$B:$B)/4,1),"",INDEX(RSLT,ROWS($A$3:L39)+QUOTIENT(COLUMNS($A$3:L39)-1,5)*CEILING(COUNT(DRAFT!$B:$B)/4,1),1+MOD(COLUMN()-1,5)))</f>
        <v/>
      </c>
      <c r="M39" s="75" t="str">
        <f>IF(ROWS($A$3:M39)&gt;CEILING(COUNT(DRAFT!$B:$B)/4,1),"",INDEX(RSLT,ROWS($A$3:M39)+QUOTIENT(COLUMNS($A$3:M39)-1,5)*CEILING(COUNT(DRAFT!$B:$B)/4,1),1+MOD(COLUMN()-1,5)))</f>
        <v/>
      </c>
      <c r="N39" s="75" t="str">
        <f>IF(ROWS($A$3:N39)&gt;CEILING(COUNT(DRAFT!$B:$B)/4,1),"",INDEX(RSLT,ROWS($A$3:N39)+QUOTIENT(COLUMNS($A$3:N39)-1,5)*CEILING(COUNT(DRAFT!$B:$B)/4,1),1+MOD(COLUMN()-1,5)))</f>
        <v/>
      </c>
      <c r="O39" s="75" t="str">
        <f>IF(ROWS($A$3:O39)&gt;CEILING(COUNT(DRAFT!$B:$B)/4,1),"",INDEX(RSLT,ROWS($A$3:O39)+QUOTIENT(COLUMNS($A$3:O39)-1,5)*CEILING(COUNT(DRAFT!$B:$B)/4,1),1+MOD(COLUMN()-1,5)))</f>
        <v/>
      </c>
      <c r="P39" s="75" t="str">
        <f>IF(ROWS($A$3:P39)&gt;CEILING(COUNT(DRAFT!$B:$B)/4,1),"",INDEX(RSLT,ROWS($A$3:P39)+QUOTIENT(COLUMNS($A$3:P39)-1,5)*CEILING(COUNT(DRAFT!$B:$B)/4,1),1+MOD(COLUMN()-1,5)))</f>
        <v/>
      </c>
      <c r="Q39" s="76" t="str">
        <f>IF(ROWS($A$3:Q39)&gt;CEILING(COUNT(DRAFT!$B:$B)/4,1),"",INDEX(RSLT,ROWS($A$3:Q39)+QUOTIENT(COLUMNS($A$3:Q39)-1,5)*CEILING(COUNT(DRAFT!$B:$B)/4,1),1+MOD(COLUMN()-1,5)))</f>
        <v/>
      </c>
      <c r="R39" s="75" t="str">
        <f>IF(ROWS($A$3:R39)&gt;CEILING(COUNT(DRAFT!$B:$B)/4,1),"",INDEX(RSLT,ROWS($A$3:R39)+QUOTIENT(COLUMNS($A$3:R39)-1,5)*CEILING(COUNT(DRAFT!$B:$B)/4,1),1+MOD(COLUMN()-1,5)))</f>
        <v/>
      </c>
      <c r="S39" s="75" t="str">
        <f>IF(ROWS($A$3:S39)&gt;CEILING(COUNT(DRAFT!$B:$B)/4,1),"",INDEX(RSLT,ROWS($A$3:S39)+QUOTIENT(COLUMNS($A$3:S39)-1,5)*CEILING(COUNT(DRAFT!$B:$B)/4,1),1+MOD(COLUMN()-1,5)))</f>
        <v/>
      </c>
      <c r="T39" s="75" t="str">
        <f>IF(ROWS($A$3:T39)&gt;CEILING(COUNT(DRAFT!$B:$B)/4,1),"",INDEX(RSLT,ROWS($A$3:T39)+QUOTIENT(COLUMNS($A$3:T39)-1,5)*CEILING(COUNT(DRAFT!$B:$B)/4,1),1+MOD(COLUMN()-1,5)))</f>
        <v/>
      </c>
    </row>
    <row r="40" spans="1:20" ht="23.1" customHeight="1" x14ac:dyDescent="0.2">
      <c r="A40" s="75" t="str">
        <f>IF(ROWS($A$3:A40)&gt;CEILING(COUNT(DRAFT!$B:$B)/4,1),"",INDEX(RSLT,ROWS($A$3:A40)+QUOTIENT(COLUMNS($A$3:A40)-1,5)*CEILING(COUNT(DRAFT!$B:$B)/4,1),1+MOD(COLUMN()-1,5)))</f>
        <v/>
      </c>
      <c r="B40" s="76" t="str">
        <f>IF(ROWS($A$3:B40)&gt;CEILING(COUNT(DRAFT!$B:$B)/4,1),"",INDEX(RSLT,ROWS($A$3:B40)+QUOTIENT(COLUMNS($A$3:B40)-1,5)*CEILING(COUNT(DRAFT!$B:$B)/4,1),1+MOD(COLUMN()-1,5)))</f>
        <v/>
      </c>
      <c r="C40" s="75" t="str">
        <f>IF(ROWS($A$3:C40)&gt;CEILING(COUNT(DRAFT!$B:$B)/4,1),"",INDEX(RSLT,ROWS($A$3:C40)+QUOTIENT(COLUMNS($A$3:C40)-1,5)*CEILING(COUNT(DRAFT!$B:$B)/4,1),1+MOD(COLUMN()-1,5)))</f>
        <v/>
      </c>
      <c r="D40" s="75" t="str">
        <f>IF(ROWS($A$3:D40)&gt;CEILING(COUNT(DRAFT!$B:$B)/4,1),"",INDEX(RSLT,ROWS($A$3:D40)+QUOTIENT(COLUMNS($A$3:D40)-1,5)*CEILING(COUNT(DRAFT!$B:$B)/4,1),1+MOD(COLUMN()-1,5)))</f>
        <v/>
      </c>
      <c r="E40" s="75" t="str">
        <f>IF(ROWS($A$3:E40)&gt;CEILING(COUNT(DRAFT!$B:$B)/4,1),"",INDEX(RSLT,ROWS($A$3:E40)+QUOTIENT(COLUMNS($A$3:E40)-1,5)*CEILING(COUNT(DRAFT!$B:$B)/4,1),1+MOD(COLUMN()-1,5)))</f>
        <v/>
      </c>
      <c r="F40" s="75" t="str">
        <f>IF(ROWS($A$3:F40)&gt;CEILING(COUNT(DRAFT!$B:$B)/4,1),"",INDEX(RSLT,ROWS($A$3:F40)+QUOTIENT(COLUMNS($A$3:F40)-1,5)*CEILING(COUNT(DRAFT!$B:$B)/4,1),1+MOD(COLUMN()-1,5)))</f>
        <v/>
      </c>
      <c r="G40" s="76" t="str">
        <f>IF(ROWS($A$3:G40)&gt;CEILING(COUNT(DRAFT!$B:$B)/4,1),"",INDEX(RSLT,ROWS($A$3:G40)+QUOTIENT(COLUMNS($A$3:G40)-1,5)*CEILING(COUNT(DRAFT!$B:$B)/4,1),1+MOD(COLUMN()-1,5)))</f>
        <v/>
      </c>
      <c r="H40" s="75" t="str">
        <f>IF(ROWS($A$3:H40)&gt;CEILING(COUNT(DRAFT!$B:$B)/4,1),"",INDEX(RSLT,ROWS($A$3:H40)+QUOTIENT(COLUMNS($A$3:H40)-1,5)*CEILING(COUNT(DRAFT!$B:$B)/4,1),1+MOD(COLUMN()-1,5)))</f>
        <v/>
      </c>
      <c r="I40" s="75" t="str">
        <f>IF(ROWS($A$3:I40)&gt;CEILING(COUNT(DRAFT!$B:$B)/4,1),"",INDEX(RSLT,ROWS($A$3:I40)+QUOTIENT(COLUMNS($A$3:I40)-1,5)*CEILING(COUNT(DRAFT!$B:$B)/4,1),1+MOD(COLUMN()-1,5)))</f>
        <v/>
      </c>
      <c r="J40" s="75" t="str">
        <f>IF(ROWS($A$3:J40)&gt;CEILING(COUNT(DRAFT!$B:$B)/4,1),"",INDEX(RSLT,ROWS($A$3:J40)+QUOTIENT(COLUMNS($A$3:J40)-1,5)*CEILING(COUNT(DRAFT!$B:$B)/4,1),1+MOD(COLUMN()-1,5)))</f>
        <v/>
      </c>
      <c r="K40" s="75" t="str">
        <f>IF(ROWS($A$3:K40)&gt;CEILING(COUNT(DRAFT!$B:$B)/4,1),"",INDEX(RSLT,ROWS($A$3:K40)+QUOTIENT(COLUMNS($A$3:K40)-1,5)*CEILING(COUNT(DRAFT!$B:$B)/4,1),1+MOD(COLUMN()-1,5)))</f>
        <v/>
      </c>
      <c r="L40" s="76" t="str">
        <f>IF(ROWS($A$3:L40)&gt;CEILING(COUNT(DRAFT!$B:$B)/4,1),"",INDEX(RSLT,ROWS($A$3:L40)+QUOTIENT(COLUMNS($A$3:L40)-1,5)*CEILING(COUNT(DRAFT!$B:$B)/4,1),1+MOD(COLUMN()-1,5)))</f>
        <v/>
      </c>
      <c r="M40" s="75" t="str">
        <f>IF(ROWS($A$3:M40)&gt;CEILING(COUNT(DRAFT!$B:$B)/4,1),"",INDEX(RSLT,ROWS($A$3:M40)+QUOTIENT(COLUMNS($A$3:M40)-1,5)*CEILING(COUNT(DRAFT!$B:$B)/4,1),1+MOD(COLUMN()-1,5)))</f>
        <v/>
      </c>
      <c r="N40" s="75" t="str">
        <f>IF(ROWS($A$3:N40)&gt;CEILING(COUNT(DRAFT!$B:$B)/4,1),"",INDEX(RSLT,ROWS($A$3:N40)+QUOTIENT(COLUMNS($A$3:N40)-1,5)*CEILING(COUNT(DRAFT!$B:$B)/4,1),1+MOD(COLUMN()-1,5)))</f>
        <v/>
      </c>
      <c r="O40" s="75" t="str">
        <f>IF(ROWS($A$3:O40)&gt;CEILING(COUNT(DRAFT!$B:$B)/4,1),"",INDEX(RSLT,ROWS($A$3:O40)+QUOTIENT(COLUMNS($A$3:O40)-1,5)*CEILING(COUNT(DRAFT!$B:$B)/4,1),1+MOD(COLUMN()-1,5)))</f>
        <v/>
      </c>
      <c r="P40" s="75" t="str">
        <f>IF(ROWS($A$3:P40)&gt;CEILING(COUNT(DRAFT!$B:$B)/4,1),"",INDEX(RSLT,ROWS($A$3:P40)+QUOTIENT(COLUMNS($A$3:P40)-1,5)*CEILING(COUNT(DRAFT!$B:$B)/4,1),1+MOD(COLUMN()-1,5)))</f>
        <v/>
      </c>
      <c r="Q40" s="76" t="str">
        <f>IF(ROWS($A$3:Q40)&gt;CEILING(COUNT(DRAFT!$B:$B)/4,1),"",INDEX(RSLT,ROWS($A$3:Q40)+QUOTIENT(COLUMNS($A$3:Q40)-1,5)*CEILING(COUNT(DRAFT!$B:$B)/4,1),1+MOD(COLUMN()-1,5)))</f>
        <v/>
      </c>
      <c r="R40" s="75" t="str">
        <f>IF(ROWS($A$3:R40)&gt;CEILING(COUNT(DRAFT!$B:$B)/4,1),"",INDEX(RSLT,ROWS($A$3:R40)+QUOTIENT(COLUMNS($A$3:R40)-1,5)*CEILING(COUNT(DRAFT!$B:$B)/4,1),1+MOD(COLUMN()-1,5)))</f>
        <v/>
      </c>
      <c r="S40" s="75" t="str">
        <f>IF(ROWS($A$3:S40)&gt;CEILING(COUNT(DRAFT!$B:$B)/4,1),"",INDEX(RSLT,ROWS($A$3:S40)+QUOTIENT(COLUMNS($A$3:S40)-1,5)*CEILING(COUNT(DRAFT!$B:$B)/4,1),1+MOD(COLUMN()-1,5)))</f>
        <v/>
      </c>
      <c r="T40" s="75" t="str">
        <f>IF(ROWS($A$3:T40)&gt;CEILING(COUNT(DRAFT!$B:$B)/4,1),"",INDEX(RSLT,ROWS($A$3:T40)+QUOTIENT(COLUMNS($A$3:T40)-1,5)*CEILING(COUNT(DRAFT!$B:$B)/4,1),1+MOD(COLUMN()-1,5)))</f>
        <v/>
      </c>
    </row>
    <row r="41" spans="1:20" ht="23.1" customHeight="1" x14ac:dyDescent="0.2">
      <c r="A41" s="75" t="str">
        <f>IF(ROWS($A$3:A41)&gt;CEILING(COUNT(DRAFT!$B:$B)/4,1),"",INDEX(RSLT,ROWS($A$3:A41)+QUOTIENT(COLUMNS($A$3:A41)-1,5)*CEILING(COUNT(DRAFT!$B:$B)/4,1),1+MOD(COLUMN()-1,5)))</f>
        <v/>
      </c>
      <c r="B41" s="76" t="str">
        <f>IF(ROWS($A$3:B41)&gt;CEILING(COUNT(DRAFT!$B:$B)/4,1),"",INDEX(RSLT,ROWS($A$3:B41)+QUOTIENT(COLUMNS($A$3:B41)-1,5)*CEILING(COUNT(DRAFT!$B:$B)/4,1),1+MOD(COLUMN()-1,5)))</f>
        <v/>
      </c>
      <c r="C41" s="75" t="str">
        <f>IF(ROWS($A$3:C41)&gt;CEILING(COUNT(DRAFT!$B:$B)/4,1),"",INDEX(RSLT,ROWS($A$3:C41)+QUOTIENT(COLUMNS($A$3:C41)-1,5)*CEILING(COUNT(DRAFT!$B:$B)/4,1),1+MOD(COLUMN()-1,5)))</f>
        <v/>
      </c>
      <c r="D41" s="75" t="str">
        <f>IF(ROWS($A$3:D41)&gt;CEILING(COUNT(DRAFT!$B:$B)/4,1),"",INDEX(RSLT,ROWS($A$3:D41)+QUOTIENT(COLUMNS($A$3:D41)-1,5)*CEILING(COUNT(DRAFT!$B:$B)/4,1),1+MOD(COLUMN()-1,5)))</f>
        <v/>
      </c>
      <c r="E41" s="75" t="str">
        <f>IF(ROWS($A$3:E41)&gt;CEILING(COUNT(DRAFT!$B:$B)/4,1),"",INDEX(RSLT,ROWS($A$3:E41)+QUOTIENT(COLUMNS($A$3:E41)-1,5)*CEILING(COUNT(DRAFT!$B:$B)/4,1),1+MOD(COLUMN()-1,5)))</f>
        <v/>
      </c>
      <c r="F41" s="75" t="str">
        <f>IF(ROWS($A$3:F41)&gt;CEILING(COUNT(DRAFT!$B:$B)/4,1),"",INDEX(RSLT,ROWS($A$3:F41)+QUOTIENT(COLUMNS($A$3:F41)-1,5)*CEILING(COUNT(DRAFT!$B:$B)/4,1),1+MOD(COLUMN()-1,5)))</f>
        <v/>
      </c>
      <c r="G41" s="76" t="str">
        <f>IF(ROWS($A$3:G41)&gt;CEILING(COUNT(DRAFT!$B:$B)/4,1),"",INDEX(RSLT,ROWS($A$3:G41)+QUOTIENT(COLUMNS($A$3:G41)-1,5)*CEILING(COUNT(DRAFT!$B:$B)/4,1),1+MOD(COLUMN()-1,5)))</f>
        <v/>
      </c>
      <c r="H41" s="75" t="str">
        <f>IF(ROWS($A$3:H41)&gt;CEILING(COUNT(DRAFT!$B:$B)/4,1),"",INDEX(RSLT,ROWS($A$3:H41)+QUOTIENT(COLUMNS($A$3:H41)-1,5)*CEILING(COUNT(DRAFT!$B:$B)/4,1),1+MOD(COLUMN()-1,5)))</f>
        <v/>
      </c>
      <c r="I41" s="75" t="str">
        <f>IF(ROWS($A$3:I41)&gt;CEILING(COUNT(DRAFT!$B:$B)/4,1),"",INDEX(RSLT,ROWS($A$3:I41)+QUOTIENT(COLUMNS($A$3:I41)-1,5)*CEILING(COUNT(DRAFT!$B:$B)/4,1),1+MOD(COLUMN()-1,5)))</f>
        <v/>
      </c>
      <c r="J41" s="75" t="str">
        <f>IF(ROWS($A$3:J41)&gt;CEILING(COUNT(DRAFT!$B:$B)/4,1),"",INDEX(RSLT,ROWS($A$3:J41)+QUOTIENT(COLUMNS($A$3:J41)-1,5)*CEILING(COUNT(DRAFT!$B:$B)/4,1),1+MOD(COLUMN()-1,5)))</f>
        <v/>
      </c>
      <c r="K41" s="75" t="str">
        <f>IF(ROWS($A$3:K41)&gt;CEILING(COUNT(DRAFT!$B:$B)/4,1),"",INDEX(RSLT,ROWS($A$3:K41)+QUOTIENT(COLUMNS($A$3:K41)-1,5)*CEILING(COUNT(DRAFT!$B:$B)/4,1),1+MOD(COLUMN()-1,5)))</f>
        <v/>
      </c>
      <c r="L41" s="76" t="str">
        <f>IF(ROWS($A$3:L41)&gt;CEILING(COUNT(DRAFT!$B:$B)/4,1),"",INDEX(RSLT,ROWS($A$3:L41)+QUOTIENT(COLUMNS($A$3:L41)-1,5)*CEILING(COUNT(DRAFT!$B:$B)/4,1),1+MOD(COLUMN()-1,5)))</f>
        <v/>
      </c>
      <c r="M41" s="75" t="str">
        <f>IF(ROWS($A$3:M41)&gt;CEILING(COUNT(DRAFT!$B:$B)/4,1),"",INDEX(RSLT,ROWS($A$3:M41)+QUOTIENT(COLUMNS($A$3:M41)-1,5)*CEILING(COUNT(DRAFT!$B:$B)/4,1),1+MOD(COLUMN()-1,5)))</f>
        <v/>
      </c>
      <c r="N41" s="75" t="str">
        <f>IF(ROWS($A$3:N41)&gt;CEILING(COUNT(DRAFT!$B:$B)/4,1),"",INDEX(RSLT,ROWS($A$3:N41)+QUOTIENT(COLUMNS($A$3:N41)-1,5)*CEILING(COUNT(DRAFT!$B:$B)/4,1),1+MOD(COLUMN()-1,5)))</f>
        <v/>
      </c>
      <c r="O41" s="75" t="str">
        <f>IF(ROWS($A$3:O41)&gt;CEILING(COUNT(DRAFT!$B:$B)/4,1),"",INDEX(RSLT,ROWS($A$3:O41)+QUOTIENT(COLUMNS($A$3:O41)-1,5)*CEILING(COUNT(DRAFT!$B:$B)/4,1),1+MOD(COLUMN()-1,5)))</f>
        <v/>
      </c>
      <c r="P41" s="75" t="str">
        <f>IF(ROWS($A$3:P41)&gt;CEILING(COUNT(DRAFT!$B:$B)/4,1),"",INDEX(RSLT,ROWS($A$3:P41)+QUOTIENT(COLUMNS($A$3:P41)-1,5)*CEILING(COUNT(DRAFT!$B:$B)/4,1),1+MOD(COLUMN()-1,5)))</f>
        <v/>
      </c>
      <c r="Q41" s="76" t="str">
        <f>IF(ROWS($A$3:Q41)&gt;CEILING(COUNT(DRAFT!$B:$B)/4,1),"",INDEX(RSLT,ROWS($A$3:Q41)+QUOTIENT(COLUMNS($A$3:Q41)-1,5)*CEILING(COUNT(DRAFT!$B:$B)/4,1),1+MOD(COLUMN()-1,5)))</f>
        <v/>
      </c>
      <c r="R41" s="75" t="str">
        <f>IF(ROWS($A$3:R41)&gt;CEILING(COUNT(DRAFT!$B:$B)/4,1),"",INDEX(RSLT,ROWS($A$3:R41)+QUOTIENT(COLUMNS($A$3:R41)-1,5)*CEILING(COUNT(DRAFT!$B:$B)/4,1),1+MOD(COLUMN()-1,5)))</f>
        <v/>
      </c>
      <c r="S41" s="75" t="str">
        <f>IF(ROWS($A$3:S41)&gt;CEILING(COUNT(DRAFT!$B:$B)/4,1),"",INDEX(RSLT,ROWS($A$3:S41)+QUOTIENT(COLUMNS($A$3:S41)-1,5)*CEILING(COUNT(DRAFT!$B:$B)/4,1),1+MOD(COLUMN()-1,5)))</f>
        <v/>
      </c>
      <c r="T41" s="75" t="str">
        <f>IF(ROWS($A$3:T41)&gt;CEILING(COUNT(DRAFT!$B:$B)/4,1),"",INDEX(RSLT,ROWS($A$3:T41)+QUOTIENT(COLUMNS($A$3:T41)-1,5)*CEILING(COUNT(DRAFT!$B:$B)/4,1),1+MOD(COLUMN()-1,5)))</f>
        <v/>
      </c>
    </row>
    <row r="42" spans="1:20" ht="23.1" customHeight="1" x14ac:dyDescent="0.2">
      <c r="A42" s="75" t="str">
        <f>IF(ROWS($A$3:A42)&gt;CEILING(COUNT(DRAFT!$B:$B)/4,1),"",INDEX(RSLT,ROWS($A$3:A42)+QUOTIENT(COLUMNS($A$3:A42)-1,5)*CEILING(COUNT(DRAFT!$B:$B)/4,1),1+MOD(COLUMN()-1,5)))</f>
        <v/>
      </c>
      <c r="B42" s="76" t="str">
        <f>IF(ROWS($A$3:B42)&gt;CEILING(COUNT(DRAFT!$B:$B)/4,1),"",INDEX(RSLT,ROWS($A$3:B42)+QUOTIENT(COLUMNS($A$3:B42)-1,5)*CEILING(COUNT(DRAFT!$B:$B)/4,1),1+MOD(COLUMN()-1,5)))</f>
        <v/>
      </c>
      <c r="C42" s="75" t="str">
        <f>IF(ROWS($A$3:C42)&gt;CEILING(COUNT(DRAFT!$B:$B)/4,1),"",INDEX(RSLT,ROWS($A$3:C42)+QUOTIENT(COLUMNS($A$3:C42)-1,5)*CEILING(COUNT(DRAFT!$B:$B)/4,1),1+MOD(COLUMN()-1,5)))</f>
        <v/>
      </c>
      <c r="D42" s="75" t="str">
        <f>IF(ROWS($A$3:D42)&gt;CEILING(COUNT(DRAFT!$B:$B)/4,1),"",INDEX(RSLT,ROWS($A$3:D42)+QUOTIENT(COLUMNS($A$3:D42)-1,5)*CEILING(COUNT(DRAFT!$B:$B)/4,1),1+MOD(COLUMN()-1,5)))</f>
        <v/>
      </c>
      <c r="E42" s="75" t="str">
        <f>IF(ROWS($A$3:E42)&gt;CEILING(COUNT(DRAFT!$B:$B)/4,1),"",INDEX(RSLT,ROWS($A$3:E42)+QUOTIENT(COLUMNS($A$3:E42)-1,5)*CEILING(COUNT(DRAFT!$B:$B)/4,1),1+MOD(COLUMN()-1,5)))</f>
        <v/>
      </c>
      <c r="F42" s="75" t="str">
        <f>IF(ROWS($A$3:F42)&gt;CEILING(COUNT(DRAFT!$B:$B)/4,1),"",INDEX(RSLT,ROWS($A$3:F42)+QUOTIENT(COLUMNS($A$3:F42)-1,5)*CEILING(COUNT(DRAFT!$B:$B)/4,1),1+MOD(COLUMN()-1,5)))</f>
        <v/>
      </c>
      <c r="G42" s="76" t="str">
        <f>IF(ROWS($A$3:G42)&gt;CEILING(COUNT(DRAFT!$B:$B)/4,1),"",INDEX(RSLT,ROWS($A$3:G42)+QUOTIENT(COLUMNS($A$3:G42)-1,5)*CEILING(COUNT(DRAFT!$B:$B)/4,1),1+MOD(COLUMN()-1,5)))</f>
        <v/>
      </c>
      <c r="H42" s="75" t="str">
        <f>IF(ROWS($A$3:H42)&gt;CEILING(COUNT(DRAFT!$B:$B)/4,1),"",INDEX(RSLT,ROWS($A$3:H42)+QUOTIENT(COLUMNS($A$3:H42)-1,5)*CEILING(COUNT(DRAFT!$B:$B)/4,1),1+MOD(COLUMN()-1,5)))</f>
        <v/>
      </c>
      <c r="I42" s="75" t="str">
        <f>IF(ROWS($A$3:I42)&gt;CEILING(COUNT(DRAFT!$B:$B)/4,1),"",INDEX(RSLT,ROWS($A$3:I42)+QUOTIENT(COLUMNS($A$3:I42)-1,5)*CEILING(COUNT(DRAFT!$B:$B)/4,1),1+MOD(COLUMN()-1,5)))</f>
        <v/>
      </c>
      <c r="J42" s="75" t="str">
        <f>IF(ROWS($A$3:J42)&gt;CEILING(COUNT(DRAFT!$B:$B)/4,1),"",INDEX(RSLT,ROWS($A$3:J42)+QUOTIENT(COLUMNS($A$3:J42)-1,5)*CEILING(COUNT(DRAFT!$B:$B)/4,1),1+MOD(COLUMN()-1,5)))</f>
        <v/>
      </c>
      <c r="K42" s="75" t="str">
        <f>IF(ROWS($A$3:K42)&gt;CEILING(COUNT(DRAFT!$B:$B)/4,1),"",INDEX(RSLT,ROWS($A$3:K42)+QUOTIENT(COLUMNS($A$3:K42)-1,5)*CEILING(COUNT(DRAFT!$B:$B)/4,1),1+MOD(COLUMN()-1,5)))</f>
        <v/>
      </c>
      <c r="L42" s="76" t="str">
        <f>IF(ROWS($A$3:L42)&gt;CEILING(COUNT(DRAFT!$B:$B)/4,1),"",INDEX(RSLT,ROWS($A$3:L42)+QUOTIENT(COLUMNS($A$3:L42)-1,5)*CEILING(COUNT(DRAFT!$B:$B)/4,1),1+MOD(COLUMN()-1,5)))</f>
        <v/>
      </c>
      <c r="M42" s="75" t="str">
        <f>IF(ROWS($A$3:M42)&gt;CEILING(COUNT(DRAFT!$B:$B)/4,1),"",INDEX(RSLT,ROWS($A$3:M42)+QUOTIENT(COLUMNS($A$3:M42)-1,5)*CEILING(COUNT(DRAFT!$B:$B)/4,1),1+MOD(COLUMN()-1,5)))</f>
        <v/>
      </c>
      <c r="N42" s="75" t="str">
        <f>IF(ROWS($A$3:N42)&gt;CEILING(COUNT(DRAFT!$B:$B)/4,1),"",INDEX(RSLT,ROWS($A$3:N42)+QUOTIENT(COLUMNS($A$3:N42)-1,5)*CEILING(COUNT(DRAFT!$B:$B)/4,1),1+MOD(COLUMN()-1,5)))</f>
        <v/>
      </c>
      <c r="O42" s="75" t="str">
        <f>IF(ROWS($A$3:O42)&gt;CEILING(COUNT(DRAFT!$B:$B)/4,1),"",INDEX(RSLT,ROWS($A$3:O42)+QUOTIENT(COLUMNS($A$3:O42)-1,5)*CEILING(COUNT(DRAFT!$B:$B)/4,1),1+MOD(COLUMN()-1,5)))</f>
        <v/>
      </c>
      <c r="P42" s="75" t="str">
        <f>IF(ROWS($A$3:P42)&gt;CEILING(COUNT(DRAFT!$B:$B)/4,1),"",INDEX(RSLT,ROWS($A$3:P42)+QUOTIENT(COLUMNS($A$3:P42)-1,5)*CEILING(COUNT(DRAFT!$B:$B)/4,1),1+MOD(COLUMN()-1,5)))</f>
        <v/>
      </c>
      <c r="Q42" s="76" t="str">
        <f>IF(ROWS($A$3:Q42)&gt;CEILING(COUNT(DRAFT!$B:$B)/4,1),"",INDEX(RSLT,ROWS($A$3:Q42)+QUOTIENT(COLUMNS($A$3:Q42)-1,5)*CEILING(COUNT(DRAFT!$B:$B)/4,1),1+MOD(COLUMN()-1,5)))</f>
        <v/>
      </c>
      <c r="R42" s="75" t="str">
        <f>IF(ROWS($A$3:R42)&gt;CEILING(COUNT(DRAFT!$B:$B)/4,1),"",INDEX(RSLT,ROWS($A$3:R42)+QUOTIENT(COLUMNS($A$3:R42)-1,5)*CEILING(COUNT(DRAFT!$B:$B)/4,1),1+MOD(COLUMN()-1,5)))</f>
        <v/>
      </c>
      <c r="S42" s="75" t="str">
        <f>IF(ROWS($A$3:S42)&gt;CEILING(COUNT(DRAFT!$B:$B)/4,1),"",INDEX(RSLT,ROWS($A$3:S42)+QUOTIENT(COLUMNS($A$3:S42)-1,5)*CEILING(COUNT(DRAFT!$B:$B)/4,1),1+MOD(COLUMN()-1,5)))</f>
        <v/>
      </c>
      <c r="T42" s="75" t="str">
        <f>IF(ROWS($A$3:T42)&gt;CEILING(COUNT(DRAFT!$B:$B)/4,1),"",INDEX(RSLT,ROWS($A$3:T42)+QUOTIENT(COLUMNS($A$3:T42)-1,5)*CEILING(COUNT(DRAFT!$B:$B)/4,1),1+MOD(COLUMN()-1,5)))</f>
        <v/>
      </c>
    </row>
    <row r="43" spans="1:20" ht="23.1" customHeight="1" x14ac:dyDescent="0.2">
      <c r="A43" s="75" t="str">
        <f>IF(ROWS($A$3:A43)&gt;CEILING(COUNT(DRAFT!$B:$B)/4,1),"",INDEX(RSLT,ROWS($A$3:A43)+QUOTIENT(COLUMNS($A$3:A43)-1,5)*CEILING(COUNT(DRAFT!$B:$B)/4,1),1+MOD(COLUMN()-1,5)))</f>
        <v/>
      </c>
      <c r="B43" s="76" t="str">
        <f>IF(ROWS($A$3:B43)&gt;CEILING(COUNT(DRAFT!$B:$B)/4,1),"",INDEX(RSLT,ROWS($A$3:B43)+QUOTIENT(COLUMNS($A$3:B43)-1,5)*CEILING(COUNT(DRAFT!$B:$B)/4,1),1+MOD(COLUMN()-1,5)))</f>
        <v/>
      </c>
      <c r="C43" s="75" t="str">
        <f>IF(ROWS($A$3:C43)&gt;CEILING(COUNT(DRAFT!$B:$B)/4,1),"",INDEX(RSLT,ROWS($A$3:C43)+QUOTIENT(COLUMNS($A$3:C43)-1,5)*CEILING(COUNT(DRAFT!$B:$B)/4,1),1+MOD(COLUMN()-1,5)))</f>
        <v/>
      </c>
      <c r="D43" s="75" t="str">
        <f>IF(ROWS($A$3:D43)&gt;CEILING(COUNT(DRAFT!$B:$B)/4,1),"",INDEX(RSLT,ROWS($A$3:D43)+QUOTIENT(COLUMNS($A$3:D43)-1,5)*CEILING(COUNT(DRAFT!$B:$B)/4,1),1+MOD(COLUMN()-1,5)))</f>
        <v/>
      </c>
      <c r="E43" s="75" t="str">
        <f>IF(ROWS($A$3:E43)&gt;CEILING(COUNT(DRAFT!$B:$B)/4,1),"",INDEX(RSLT,ROWS($A$3:E43)+QUOTIENT(COLUMNS($A$3:E43)-1,5)*CEILING(COUNT(DRAFT!$B:$B)/4,1),1+MOD(COLUMN()-1,5)))</f>
        <v/>
      </c>
      <c r="F43" s="75" t="str">
        <f>IF(ROWS($A$3:F43)&gt;CEILING(COUNT(DRAFT!$B:$B)/4,1),"",INDEX(RSLT,ROWS($A$3:F43)+QUOTIENT(COLUMNS($A$3:F43)-1,5)*CEILING(COUNT(DRAFT!$B:$B)/4,1),1+MOD(COLUMN()-1,5)))</f>
        <v/>
      </c>
      <c r="G43" s="76" t="str">
        <f>IF(ROWS($A$3:G43)&gt;CEILING(COUNT(DRAFT!$B:$B)/4,1),"",INDEX(RSLT,ROWS($A$3:G43)+QUOTIENT(COLUMNS($A$3:G43)-1,5)*CEILING(COUNT(DRAFT!$B:$B)/4,1),1+MOD(COLUMN()-1,5)))</f>
        <v/>
      </c>
      <c r="H43" s="75" t="str">
        <f>IF(ROWS($A$3:H43)&gt;CEILING(COUNT(DRAFT!$B:$B)/4,1),"",INDEX(RSLT,ROWS($A$3:H43)+QUOTIENT(COLUMNS($A$3:H43)-1,5)*CEILING(COUNT(DRAFT!$B:$B)/4,1),1+MOD(COLUMN()-1,5)))</f>
        <v/>
      </c>
      <c r="I43" s="75" t="str">
        <f>IF(ROWS($A$3:I43)&gt;CEILING(COUNT(DRAFT!$B:$B)/4,1),"",INDEX(RSLT,ROWS($A$3:I43)+QUOTIENT(COLUMNS($A$3:I43)-1,5)*CEILING(COUNT(DRAFT!$B:$B)/4,1),1+MOD(COLUMN()-1,5)))</f>
        <v/>
      </c>
      <c r="J43" s="75" t="str">
        <f>IF(ROWS($A$3:J43)&gt;CEILING(COUNT(DRAFT!$B:$B)/4,1),"",INDEX(RSLT,ROWS($A$3:J43)+QUOTIENT(COLUMNS($A$3:J43)-1,5)*CEILING(COUNT(DRAFT!$B:$B)/4,1),1+MOD(COLUMN()-1,5)))</f>
        <v/>
      </c>
      <c r="K43" s="75" t="str">
        <f>IF(ROWS($A$3:K43)&gt;CEILING(COUNT(DRAFT!$B:$B)/4,1),"",INDEX(RSLT,ROWS($A$3:K43)+QUOTIENT(COLUMNS($A$3:K43)-1,5)*CEILING(COUNT(DRAFT!$B:$B)/4,1),1+MOD(COLUMN()-1,5)))</f>
        <v/>
      </c>
      <c r="L43" s="76" t="str">
        <f>IF(ROWS($A$3:L43)&gt;CEILING(COUNT(DRAFT!$B:$B)/4,1),"",INDEX(RSLT,ROWS($A$3:L43)+QUOTIENT(COLUMNS($A$3:L43)-1,5)*CEILING(COUNT(DRAFT!$B:$B)/4,1),1+MOD(COLUMN()-1,5)))</f>
        <v/>
      </c>
      <c r="M43" s="75" t="str">
        <f>IF(ROWS($A$3:M43)&gt;CEILING(COUNT(DRAFT!$B:$B)/4,1),"",INDEX(RSLT,ROWS($A$3:M43)+QUOTIENT(COLUMNS($A$3:M43)-1,5)*CEILING(COUNT(DRAFT!$B:$B)/4,1),1+MOD(COLUMN()-1,5)))</f>
        <v/>
      </c>
      <c r="N43" s="75" t="str">
        <f>IF(ROWS($A$3:N43)&gt;CEILING(COUNT(DRAFT!$B:$B)/4,1),"",INDEX(RSLT,ROWS($A$3:N43)+QUOTIENT(COLUMNS($A$3:N43)-1,5)*CEILING(COUNT(DRAFT!$B:$B)/4,1),1+MOD(COLUMN()-1,5)))</f>
        <v/>
      </c>
      <c r="O43" s="75" t="str">
        <f>IF(ROWS($A$3:O43)&gt;CEILING(COUNT(DRAFT!$B:$B)/4,1),"",INDEX(RSLT,ROWS($A$3:O43)+QUOTIENT(COLUMNS($A$3:O43)-1,5)*CEILING(COUNT(DRAFT!$B:$B)/4,1),1+MOD(COLUMN()-1,5)))</f>
        <v/>
      </c>
      <c r="P43" s="75" t="str">
        <f>IF(ROWS($A$3:P43)&gt;CEILING(COUNT(DRAFT!$B:$B)/4,1),"",INDEX(RSLT,ROWS($A$3:P43)+QUOTIENT(COLUMNS($A$3:P43)-1,5)*CEILING(COUNT(DRAFT!$B:$B)/4,1),1+MOD(COLUMN()-1,5)))</f>
        <v/>
      </c>
      <c r="Q43" s="76" t="str">
        <f>IF(ROWS($A$3:Q43)&gt;CEILING(COUNT(DRAFT!$B:$B)/4,1),"",INDEX(RSLT,ROWS($A$3:Q43)+QUOTIENT(COLUMNS($A$3:Q43)-1,5)*CEILING(COUNT(DRAFT!$B:$B)/4,1),1+MOD(COLUMN()-1,5)))</f>
        <v/>
      </c>
      <c r="R43" s="75" t="str">
        <f>IF(ROWS($A$3:R43)&gt;CEILING(COUNT(DRAFT!$B:$B)/4,1),"",INDEX(RSLT,ROWS($A$3:R43)+QUOTIENT(COLUMNS($A$3:R43)-1,5)*CEILING(COUNT(DRAFT!$B:$B)/4,1),1+MOD(COLUMN()-1,5)))</f>
        <v/>
      </c>
      <c r="S43" s="75" t="str">
        <f>IF(ROWS($A$3:S43)&gt;CEILING(COUNT(DRAFT!$B:$B)/4,1),"",INDEX(RSLT,ROWS($A$3:S43)+QUOTIENT(COLUMNS($A$3:S43)-1,5)*CEILING(COUNT(DRAFT!$B:$B)/4,1),1+MOD(COLUMN()-1,5)))</f>
        <v/>
      </c>
      <c r="T43" s="75" t="str">
        <f>IF(ROWS($A$3:T43)&gt;CEILING(COUNT(DRAFT!$B:$B)/4,1),"",INDEX(RSLT,ROWS($A$3:T43)+QUOTIENT(COLUMNS($A$3:T43)-1,5)*CEILING(COUNT(DRAFT!$B:$B)/4,1),1+MOD(COLUMN()-1,5)))</f>
        <v/>
      </c>
    </row>
    <row r="44" spans="1:20" ht="23.1" customHeight="1" x14ac:dyDescent="0.2">
      <c r="A44" s="75" t="str">
        <f>IF(ROWS($A$3:A44)&gt;CEILING(COUNT(DRAFT!$B:$B)/4,1),"",INDEX(RSLT,ROWS($A$3:A44)+QUOTIENT(COLUMNS($A$3:A44)-1,5)*CEILING(COUNT(DRAFT!$B:$B)/4,1),1+MOD(COLUMN()-1,5)))</f>
        <v/>
      </c>
      <c r="B44" s="76" t="str">
        <f>IF(ROWS($A$3:B44)&gt;CEILING(COUNT(DRAFT!$B:$B)/4,1),"",INDEX(RSLT,ROWS($A$3:B44)+QUOTIENT(COLUMNS($A$3:B44)-1,5)*CEILING(COUNT(DRAFT!$B:$B)/4,1),1+MOD(COLUMN()-1,5)))</f>
        <v/>
      </c>
      <c r="C44" s="75" t="str">
        <f>IF(ROWS($A$3:C44)&gt;CEILING(COUNT(DRAFT!$B:$B)/4,1),"",INDEX(RSLT,ROWS($A$3:C44)+QUOTIENT(COLUMNS($A$3:C44)-1,5)*CEILING(COUNT(DRAFT!$B:$B)/4,1),1+MOD(COLUMN()-1,5)))</f>
        <v/>
      </c>
      <c r="D44" s="75" t="str">
        <f>IF(ROWS($A$3:D44)&gt;CEILING(COUNT(DRAFT!$B:$B)/4,1),"",INDEX(RSLT,ROWS($A$3:D44)+QUOTIENT(COLUMNS($A$3:D44)-1,5)*CEILING(COUNT(DRAFT!$B:$B)/4,1),1+MOD(COLUMN()-1,5)))</f>
        <v/>
      </c>
      <c r="E44" s="75" t="str">
        <f>IF(ROWS($A$3:E44)&gt;CEILING(COUNT(DRAFT!$B:$B)/4,1),"",INDEX(RSLT,ROWS($A$3:E44)+QUOTIENT(COLUMNS($A$3:E44)-1,5)*CEILING(COUNT(DRAFT!$B:$B)/4,1),1+MOD(COLUMN()-1,5)))</f>
        <v/>
      </c>
      <c r="F44" s="75" t="str">
        <f>IF(ROWS($A$3:F44)&gt;CEILING(COUNT(DRAFT!$B:$B)/4,1),"",INDEX(RSLT,ROWS($A$3:F44)+QUOTIENT(COLUMNS($A$3:F44)-1,5)*CEILING(COUNT(DRAFT!$B:$B)/4,1),1+MOD(COLUMN()-1,5)))</f>
        <v/>
      </c>
      <c r="G44" s="76" t="str">
        <f>IF(ROWS($A$3:G44)&gt;CEILING(COUNT(DRAFT!$B:$B)/4,1),"",INDEX(RSLT,ROWS($A$3:G44)+QUOTIENT(COLUMNS($A$3:G44)-1,5)*CEILING(COUNT(DRAFT!$B:$B)/4,1),1+MOD(COLUMN()-1,5)))</f>
        <v/>
      </c>
      <c r="H44" s="75" t="str">
        <f>IF(ROWS($A$3:H44)&gt;CEILING(COUNT(DRAFT!$B:$B)/4,1),"",INDEX(RSLT,ROWS($A$3:H44)+QUOTIENT(COLUMNS($A$3:H44)-1,5)*CEILING(COUNT(DRAFT!$B:$B)/4,1),1+MOD(COLUMN()-1,5)))</f>
        <v/>
      </c>
      <c r="I44" s="75" t="str">
        <f>IF(ROWS($A$3:I44)&gt;CEILING(COUNT(DRAFT!$B:$B)/4,1),"",INDEX(RSLT,ROWS($A$3:I44)+QUOTIENT(COLUMNS($A$3:I44)-1,5)*CEILING(COUNT(DRAFT!$B:$B)/4,1),1+MOD(COLUMN()-1,5)))</f>
        <v/>
      </c>
      <c r="J44" s="75" t="str">
        <f>IF(ROWS($A$3:J44)&gt;CEILING(COUNT(DRAFT!$B:$B)/4,1),"",INDEX(RSLT,ROWS($A$3:J44)+QUOTIENT(COLUMNS($A$3:J44)-1,5)*CEILING(COUNT(DRAFT!$B:$B)/4,1),1+MOD(COLUMN()-1,5)))</f>
        <v/>
      </c>
      <c r="K44" s="75" t="str">
        <f>IF(ROWS($A$3:K44)&gt;CEILING(COUNT(DRAFT!$B:$B)/4,1),"",INDEX(RSLT,ROWS($A$3:K44)+QUOTIENT(COLUMNS($A$3:K44)-1,5)*CEILING(COUNT(DRAFT!$B:$B)/4,1),1+MOD(COLUMN()-1,5)))</f>
        <v/>
      </c>
      <c r="L44" s="76" t="str">
        <f>IF(ROWS($A$3:L44)&gt;CEILING(COUNT(DRAFT!$B:$B)/4,1),"",INDEX(RSLT,ROWS($A$3:L44)+QUOTIENT(COLUMNS($A$3:L44)-1,5)*CEILING(COUNT(DRAFT!$B:$B)/4,1),1+MOD(COLUMN()-1,5)))</f>
        <v/>
      </c>
      <c r="M44" s="75" t="str">
        <f>IF(ROWS($A$3:M44)&gt;CEILING(COUNT(DRAFT!$B:$B)/4,1),"",INDEX(RSLT,ROWS($A$3:M44)+QUOTIENT(COLUMNS($A$3:M44)-1,5)*CEILING(COUNT(DRAFT!$B:$B)/4,1),1+MOD(COLUMN()-1,5)))</f>
        <v/>
      </c>
      <c r="N44" s="75" t="str">
        <f>IF(ROWS($A$3:N44)&gt;CEILING(COUNT(DRAFT!$B:$B)/4,1),"",INDEX(RSLT,ROWS($A$3:N44)+QUOTIENT(COLUMNS($A$3:N44)-1,5)*CEILING(COUNT(DRAFT!$B:$B)/4,1),1+MOD(COLUMN()-1,5)))</f>
        <v/>
      </c>
      <c r="O44" s="75" t="str">
        <f>IF(ROWS($A$3:O44)&gt;CEILING(COUNT(DRAFT!$B:$B)/4,1),"",INDEX(RSLT,ROWS($A$3:O44)+QUOTIENT(COLUMNS($A$3:O44)-1,5)*CEILING(COUNT(DRAFT!$B:$B)/4,1),1+MOD(COLUMN()-1,5)))</f>
        <v/>
      </c>
      <c r="P44" s="75" t="str">
        <f>IF(ROWS($A$3:P44)&gt;CEILING(COUNT(DRAFT!$B:$B)/4,1),"",INDEX(RSLT,ROWS($A$3:P44)+QUOTIENT(COLUMNS($A$3:P44)-1,5)*CEILING(COUNT(DRAFT!$B:$B)/4,1),1+MOD(COLUMN()-1,5)))</f>
        <v/>
      </c>
      <c r="Q44" s="76" t="str">
        <f>IF(ROWS($A$3:Q44)&gt;CEILING(COUNT(DRAFT!$B:$B)/4,1),"",INDEX(RSLT,ROWS($A$3:Q44)+QUOTIENT(COLUMNS($A$3:Q44)-1,5)*CEILING(COUNT(DRAFT!$B:$B)/4,1),1+MOD(COLUMN()-1,5)))</f>
        <v/>
      </c>
      <c r="R44" s="75" t="str">
        <f>IF(ROWS($A$3:R44)&gt;CEILING(COUNT(DRAFT!$B:$B)/4,1),"",INDEX(RSLT,ROWS($A$3:R44)+QUOTIENT(COLUMNS($A$3:R44)-1,5)*CEILING(COUNT(DRAFT!$B:$B)/4,1),1+MOD(COLUMN()-1,5)))</f>
        <v/>
      </c>
      <c r="S44" s="75" t="str">
        <f>IF(ROWS($A$3:S44)&gt;CEILING(COUNT(DRAFT!$B:$B)/4,1),"",INDEX(RSLT,ROWS($A$3:S44)+QUOTIENT(COLUMNS($A$3:S44)-1,5)*CEILING(COUNT(DRAFT!$B:$B)/4,1),1+MOD(COLUMN()-1,5)))</f>
        <v/>
      </c>
      <c r="T44" s="75" t="str">
        <f>IF(ROWS($A$3:T44)&gt;CEILING(COUNT(DRAFT!$B:$B)/4,1),"",INDEX(RSLT,ROWS($A$3:T44)+QUOTIENT(COLUMNS($A$3:T44)-1,5)*CEILING(COUNT(DRAFT!$B:$B)/4,1),1+MOD(COLUMN()-1,5)))</f>
        <v/>
      </c>
    </row>
    <row r="45" spans="1:20" ht="23.1" customHeight="1" x14ac:dyDescent="0.2">
      <c r="A45" s="75" t="str">
        <f>IF(ROWS($A$3:A45)&gt;CEILING(COUNT(DRAFT!$B:$B)/4,1),"",INDEX(RSLT,ROWS($A$3:A45)+QUOTIENT(COLUMNS($A$3:A45)-1,5)*CEILING(COUNT(DRAFT!$B:$B)/4,1),1+MOD(COLUMN()-1,5)))</f>
        <v/>
      </c>
      <c r="B45" s="76" t="str">
        <f>IF(ROWS($A$3:B45)&gt;CEILING(COUNT(DRAFT!$B:$B)/4,1),"",INDEX(RSLT,ROWS($A$3:B45)+QUOTIENT(COLUMNS($A$3:B45)-1,5)*CEILING(COUNT(DRAFT!$B:$B)/4,1),1+MOD(COLUMN()-1,5)))</f>
        <v/>
      </c>
      <c r="C45" s="75" t="str">
        <f>IF(ROWS($A$3:C45)&gt;CEILING(COUNT(DRAFT!$B:$B)/4,1),"",INDEX(RSLT,ROWS($A$3:C45)+QUOTIENT(COLUMNS($A$3:C45)-1,5)*CEILING(COUNT(DRAFT!$B:$B)/4,1),1+MOD(COLUMN()-1,5)))</f>
        <v/>
      </c>
      <c r="D45" s="75" t="str">
        <f>IF(ROWS($A$3:D45)&gt;CEILING(COUNT(DRAFT!$B:$B)/4,1),"",INDEX(RSLT,ROWS($A$3:D45)+QUOTIENT(COLUMNS($A$3:D45)-1,5)*CEILING(COUNT(DRAFT!$B:$B)/4,1),1+MOD(COLUMN()-1,5)))</f>
        <v/>
      </c>
      <c r="E45" s="75" t="str">
        <f>IF(ROWS($A$3:E45)&gt;CEILING(COUNT(DRAFT!$B:$B)/4,1),"",INDEX(RSLT,ROWS($A$3:E45)+QUOTIENT(COLUMNS($A$3:E45)-1,5)*CEILING(COUNT(DRAFT!$B:$B)/4,1),1+MOD(COLUMN()-1,5)))</f>
        <v/>
      </c>
      <c r="F45" s="75" t="str">
        <f>IF(ROWS($A$3:F45)&gt;CEILING(COUNT(DRAFT!$B:$B)/4,1),"",INDEX(RSLT,ROWS($A$3:F45)+QUOTIENT(COLUMNS($A$3:F45)-1,5)*CEILING(COUNT(DRAFT!$B:$B)/4,1),1+MOD(COLUMN()-1,5)))</f>
        <v/>
      </c>
      <c r="G45" s="76" t="str">
        <f>IF(ROWS($A$3:G45)&gt;CEILING(COUNT(DRAFT!$B:$B)/4,1),"",INDEX(RSLT,ROWS($A$3:G45)+QUOTIENT(COLUMNS($A$3:G45)-1,5)*CEILING(COUNT(DRAFT!$B:$B)/4,1),1+MOD(COLUMN()-1,5)))</f>
        <v/>
      </c>
      <c r="H45" s="75" t="str">
        <f>IF(ROWS($A$3:H45)&gt;CEILING(COUNT(DRAFT!$B:$B)/4,1),"",INDEX(RSLT,ROWS($A$3:H45)+QUOTIENT(COLUMNS($A$3:H45)-1,5)*CEILING(COUNT(DRAFT!$B:$B)/4,1),1+MOD(COLUMN()-1,5)))</f>
        <v/>
      </c>
      <c r="I45" s="75" t="str">
        <f>IF(ROWS($A$3:I45)&gt;CEILING(COUNT(DRAFT!$B:$B)/4,1),"",INDEX(RSLT,ROWS($A$3:I45)+QUOTIENT(COLUMNS($A$3:I45)-1,5)*CEILING(COUNT(DRAFT!$B:$B)/4,1),1+MOD(COLUMN()-1,5)))</f>
        <v/>
      </c>
      <c r="J45" s="75" t="str">
        <f>IF(ROWS($A$3:J45)&gt;CEILING(COUNT(DRAFT!$B:$B)/4,1),"",INDEX(RSLT,ROWS($A$3:J45)+QUOTIENT(COLUMNS($A$3:J45)-1,5)*CEILING(COUNT(DRAFT!$B:$B)/4,1),1+MOD(COLUMN()-1,5)))</f>
        <v/>
      </c>
      <c r="K45" s="75" t="str">
        <f>IF(ROWS($A$3:K45)&gt;CEILING(COUNT(DRAFT!$B:$B)/4,1),"",INDEX(RSLT,ROWS($A$3:K45)+QUOTIENT(COLUMNS($A$3:K45)-1,5)*CEILING(COUNT(DRAFT!$B:$B)/4,1),1+MOD(COLUMN()-1,5)))</f>
        <v/>
      </c>
      <c r="L45" s="76" t="str">
        <f>IF(ROWS($A$3:L45)&gt;CEILING(COUNT(DRAFT!$B:$B)/4,1),"",INDEX(RSLT,ROWS($A$3:L45)+QUOTIENT(COLUMNS($A$3:L45)-1,5)*CEILING(COUNT(DRAFT!$B:$B)/4,1),1+MOD(COLUMN()-1,5)))</f>
        <v/>
      </c>
      <c r="M45" s="75" t="str">
        <f>IF(ROWS($A$3:M45)&gt;CEILING(COUNT(DRAFT!$B:$B)/4,1),"",INDEX(RSLT,ROWS($A$3:M45)+QUOTIENT(COLUMNS($A$3:M45)-1,5)*CEILING(COUNT(DRAFT!$B:$B)/4,1),1+MOD(COLUMN()-1,5)))</f>
        <v/>
      </c>
      <c r="N45" s="75" t="str">
        <f>IF(ROWS($A$3:N45)&gt;CEILING(COUNT(DRAFT!$B:$B)/4,1),"",INDEX(RSLT,ROWS($A$3:N45)+QUOTIENT(COLUMNS($A$3:N45)-1,5)*CEILING(COUNT(DRAFT!$B:$B)/4,1),1+MOD(COLUMN()-1,5)))</f>
        <v/>
      </c>
      <c r="O45" s="75" t="str">
        <f>IF(ROWS($A$3:O45)&gt;CEILING(COUNT(DRAFT!$B:$B)/4,1),"",INDEX(RSLT,ROWS($A$3:O45)+QUOTIENT(COLUMNS($A$3:O45)-1,5)*CEILING(COUNT(DRAFT!$B:$B)/4,1),1+MOD(COLUMN()-1,5)))</f>
        <v/>
      </c>
      <c r="P45" s="75" t="str">
        <f>IF(ROWS($A$3:P45)&gt;CEILING(COUNT(DRAFT!$B:$B)/4,1),"",INDEX(RSLT,ROWS($A$3:P45)+QUOTIENT(COLUMNS($A$3:P45)-1,5)*CEILING(COUNT(DRAFT!$B:$B)/4,1),1+MOD(COLUMN()-1,5)))</f>
        <v/>
      </c>
      <c r="Q45" s="76" t="str">
        <f>IF(ROWS($A$3:Q45)&gt;CEILING(COUNT(DRAFT!$B:$B)/4,1),"",INDEX(RSLT,ROWS($A$3:Q45)+QUOTIENT(COLUMNS($A$3:Q45)-1,5)*CEILING(COUNT(DRAFT!$B:$B)/4,1),1+MOD(COLUMN()-1,5)))</f>
        <v/>
      </c>
      <c r="R45" s="75" t="str">
        <f>IF(ROWS($A$3:R45)&gt;CEILING(COUNT(DRAFT!$B:$B)/4,1),"",INDEX(RSLT,ROWS($A$3:R45)+QUOTIENT(COLUMNS($A$3:R45)-1,5)*CEILING(COUNT(DRAFT!$B:$B)/4,1),1+MOD(COLUMN()-1,5)))</f>
        <v/>
      </c>
      <c r="S45" s="75" t="str">
        <f>IF(ROWS($A$3:S45)&gt;CEILING(COUNT(DRAFT!$B:$B)/4,1),"",INDEX(RSLT,ROWS($A$3:S45)+QUOTIENT(COLUMNS($A$3:S45)-1,5)*CEILING(COUNT(DRAFT!$B:$B)/4,1),1+MOD(COLUMN()-1,5)))</f>
        <v/>
      </c>
      <c r="T45" s="75" t="str">
        <f>IF(ROWS($A$3:T45)&gt;CEILING(COUNT(DRAFT!$B:$B)/4,1),"",INDEX(RSLT,ROWS($A$3:T45)+QUOTIENT(COLUMNS($A$3:T45)-1,5)*CEILING(COUNT(DRAFT!$B:$B)/4,1),1+MOD(COLUMN()-1,5)))</f>
        <v/>
      </c>
    </row>
    <row r="46" spans="1:20" ht="23.1" customHeight="1" x14ac:dyDescent="0.2">
      <c r="A46" s="75" t="str">
        <f>IF(ROWS($A$3:A46)&gt;CEILING(COUNT(DRAFT!$B:$B)/4,1),"",INDEX(RSLT,ROWS($A$3:A46)+QUOTIENT(COLUMNS($A$3:A46)-1,5)*CEILING(COUNT(DRAFT!$B:$B)/4,1),1+MOD(COLUMN()-1,5)))</f>
        <v/>
      </c>
      <c r="B46" s="76" t="str">
        <f>IF(ROWS($A$3:B46)&gt;CEILING(COUNT(DRAFT!$B:$B)/4,1),"",INDEX(RSLT,ROWS($A$3:B46)+QUOTIENT(COLUMNS($A$3:B46)-1,5)*CEILING(COUNT(DRAFT!$B:$B)/4,1),1+MOD(COLUMN()-1,5)))</f>
        <v/>
      </c>
      <c r="C46" s="75" t="str">
        <f>IF(ROWS($A$3:C46)&gt;CEILING(COUNT(DRAFT!$B:$B)/4,1),"",INDEX(RSLT,ROWS($A$3:C46)+QUOTIENT(COLUMNS($A$3:C46)-1,5)*CEILING(COUNT(DRAFT!$B:$B)/4,1),1+MOD(COLUMN()-1,5)))</f>
        <v/>
      </c>
      <c r="D46" s="75" t="str">
        <f>IF(ROWS($A$3:D46)&gt;CEILING(COUNT(DRAFT!$B:$B)/4,1),"",INDEX(RSLT,ROWS($A$3:D46)+QUOTIENT(COLUMNS($A$3:D46)-1,5)*CEILING(COUNT(DRAFT!$B:$B)/4,1),1+MOD(COLUMN()-1,5)))</f>
        <v/>
      </c>
      <c r="E46" s="75" t="str">
        <f>IF(ROWS($A$3:E46)&gt;CEILING(COUNT(DRAFT!$B:$B)/4,1),"",INDEX(RSLT,ROWS($A$3:E46)+QUOTIENT(COLUMNS($A$3:E46)-1,5)*CEILING(COUNT(DRAFT!$B:$B)/4,1),1+MOD(COLUMN()-1,5)))</f>
        <v/>
      </c>
      <c r="F46" s="75" t="str">
        <f>IF(ROWS($A$3:F46)&gt;CEILING(COUNT(DRAFT!$B:$B)/4,1),"",INDEX(RSLT,ROWS($A$3:F46)+QUOTIENT(COLUMNS($A$3:F46)-1,5)*CEILING(COUNT(DRAFT!$B:$B)/4,1),1+MOD(COLUMN()-1,5)))</f>
        <v/>
      </c>
      <c r="G46" s="76" t="str">
        <f>IF(ROWS($A$3:G46)&gt;CEILING(COUNT(DRAFT!$B:$B)/4,1),"",INDEX(RSLT,ROWS($A$3:G46)+QUOTIENT(COLUMNS($A$3:G46)-1,5)*CEILING(COUNT(DRAFT!$B:$B)/4,1),1+MOD(COLUMN()-1,5)))</f>
        <v/>
      </c>
      <c r="H46" s="75" t="str">
        <f>IF(ROWS($A$3:H46)&gt;CEILING(COUNT(DRAFT!$B:$B)/4,1),"",INDEX(RSLT,ROWS($A$3:H46)+QUOTIENT(COLUMNS($A$3:H46)-1,5)*CEILING(COUNT(DRAFT!$B:$B)/4,1),1+MOD(COLUMN()-1,5)))</f>
        <v/>
      </c>
      <c r="I46" s="75" t="str">
        <f>IF(ROWS($A$3:I46)&gt;CEILING(COUNT(DRAFT!$B:$B)/4,1),"",INDEX(RSLT,ROWS($A$3:I46)+QUOTIENT(COLUMNS($A$3:I46)-1,5)*CEILING(COUNT(DRAFT!$B:$B)/4,1),1+MOD(COLUMN()-1,5)))</f>
        <v/>
      </c>
      <c r="J46" s="75" t="str">
        <f>IF(ROWS($A$3:J46)&gt;CEILING(COUNT(DRAFT!$B:$B)/4,1),"",INDEX(RSLT,ROWS($A$3:J46)+QUOTIENT(COLUMNS($A$3:J46)-1,5)*CEILING(COUNT(DRAFT!$B:$B)/4,1),1+MOD(COLUMN()-1,5)))</f>
        <v/>
      </c>
      <c r="K46" s="75" t="str">
        <f>IF(ROWS($A$3:K46)&gt;CEILING(COUNT(DRAFT!$B:$B)/4,1),"",INDEX(RSLT,ROWS($A$3:K46)+QUOTIENT(COLUMNS($A$3:K46)-1,5)*CEILING(COUNT(DRAFT!$B:$B)/4,1),1+MOD(COLUMN()-1,5)))</f>
        <v/>
      </c>
      <c r="L46" s="76" t="str">
        <f>IF(ROWS($A$3:L46)&gt;CEILING(COUNT(DRAFT!$B:$B)/4,1),"",INDEX(RSLT,ROWS($A$3:L46)+QUOTIENT(COLUMNS($A$3:L46)-1,5)*CEILING(COUNT(DRAFT!$B:$B)/4,1),1+MOD(COLUMN()-1,5)))</f>
        <v/>
      </c>
      <c r="M46" s="75" t="str">
        <f>IF(ROWS($A$3:M46)&gt;CEILING(COUNT(DRAFT!$B:$B)/4,1),"",INDEX(RSLT,ROWS($A$3:M46)+QUOTIENT(COLUMNS($A$3:M46)-1,5)*CEILING(COUNT(DRAFT!$B:$B)/4,1),1+MOD(COLUMN()-1,5)))</f>
        <v/>
      </c>
      <c r="N46" s="75" t="str">
        <f>IF(ROWS($A$3:N46)&gt;CEILING(COUNT(DRAFT!$B:$B)/4,1),"",INDEX(RSLT,ROWS($A$3:N46)+QUOTIENT(COLUMNS($A$3:N46)-1,5)*CEILING(COUNT(DRAFT!$B:$B)/4,1),1+MOD(COLUMN()-1,5)))</f>
        <v/>
      </c>
      <c r="O46" s="75" t="str">
        <f>IF(ROWS($A$3:O46)&gt;CEILING(COUNT(DRAFT!$B:$B)/4,1),"",INDEX(RSLT,ROWS($A$3:O46)+QUOTIENT(COLUMNS($A$3:O46)-1,5)*CEILING(COUNT(DRAFT!$B:$B)/4,1),1+MOD(COLUMN()-1,5)))</f>
        <v/>
      </c>
      <c r="P46" s="75" t="str">
        <f>IF(ROWS($A$3:P46)&gt;CEILING(COUNT(DRAFT!$B:$B)/4,1),"",INDEX(RSLT,ROWS($A$3:P46)+QUOTIENT(COLUMNS($A$3:P46)-1,5)*CEILING(COUNT(DRAFT!$B:$B)/4,1),1+MOD(COLUMN()-1,5)))</f>
        <v/>
      </c>
      <c r="Q46" s="76" t="str">
        <f>IF(ROWS($A$3:Q46)&gt;CEILING(COUNT(DRAFT!$B:$B)/4,1),"",INDEX(RSLT,ROWS($A$3:Q46)+QUOTIENT(COLUMNS($A$3:Q46)-1,5)*CEILING(COUNT(DRAFT!$B:$B)/4,1),1+MOD(COLUMN()-1,5)))</f>
        <v/>
      </c>
      <c r="R46" s="75" t="str">
        <f>IF(ROWS($A$3:R46)&gt;CEILING(COUNT(DRAFT!$B:$B)/4,1),"",INDEX(RSLT,ROWS($A$3:R46)+QUOTIENT(COLUMNS($A$3:R46)-1,5)*CEILING(COUNT(DRAFT!$B:$B)/4,1),1+MOD(COLUMN()-1,5)))</f>
        <v/>
      </c>
      <c r="S46" s="75" t="str">
        <f>IF(ROWS($A$3:S46)&gt;CEILING(COUNT(DRAFT!$B:$B)/4,1),"",INDEX(RSLT,ROWS($A$3:S46)+QUOTIENT(COLUMNS($A$3:S46)-1,5)*CEILING(COUNT(DRAFT!$B:$B)/4,1),1+MOD(COLUMN()-1,5)))</f>
        <v/>
      </c>
      <c r="T46" s="75" t="str">
        <f>IF(ROWS($A$3:T46)&gt;CEILING(COUNT(DRAFT!$B:$B)/4,1),"",INDEX(RSLT,ROWS($A$3:T46)+QUOTIENT(COLUMNS($A$3:T46)-1,5)*CEILING(COUNT(DRAFT!$B:$B)/4,1),1+MOD(COLUMN()-1,5)))</f>
        <v/>
      </c>
    </row>
    <row r="47" spans="1:20" ht="23.1" customHeight="1" x14ac:dyDescent="0.2">
      <c r="A47" s="75" t="str">
        <f>IF(ROWS($A$3:A47)&gt;CEILING(COUNT(DRAFT!$B:$B)/4,1),"",INDEX(RSLT,ROWS($A$3:A47)+QUOTIENT(COLUMNS($A$3:A47)-1,5)*CEILING(COUNT(DRAFT!$B:$B)/4,1),1+MOD(COLUMN()-1,5)))</f>
        <v/>
      </c>
      <c r="B47" s="76" t="str">
        <f>IF(ROWS($A$3:B47)&gt;CEILING(COUNT(DRAFT!$B:$B)/4,1),"",INDEX(RSLT,ROWS($A$3:B47)+QUOTIENT(COLUMNS($A$3:B47)-1,5)*CEILING(COUNT(DRAFT!$B:$B)/4,1),1+MOD(COLUMN()-1,5)))</f>
        <v/>
      </c>
      <c r="C47" s="75" t="str">
        <f>IF(ROWS($A$3:C47)&gt;CEILING(COUNT(DRAFT!$B:$B)/4,1),"",INDEX(RSLT,ROWS($A$3:C47)+QUOTIENT(COLUMNS($A$3:C47)-1,5)*CEILING(COUNT(DRAFT!$B:$B)/4,1),1+MOD(COLUMN()-1,5)))</f>
        <v/>
      </c>
      <c r="D47" s="75" t="str">
        <f>IF(ROWS($A$3:D47)&gt;CEILING(COUNT(DRAFT!$B:$B)/4,1),"",INDEX(RSLT,ROWS($A$3:D47)+QUOTIENT(COLUMNS($A$3:D47)-1,5)*CEILING(COUNT(DRAFT!$B:$B)/4,1),1+MOD(COLUMN()-1,5)))</f>
        <v/>
      </c>
      <c r="E47" s="75" t="str">
        <f>IF(ROWS($A$3:E47)&gt;CEILING(COUNT(DRAFT!$B:$B)/4,1),"",INDEX(RSLT,ROWS($A$3:E47)+QUOTIENT(COLUMNS($A$3:E47)-1,5)*CEILING(COUNT(DRAFT!$B:$B)/4,1),1+MOD(COLUMN()-1,5)))</f>
        <v/>
      </c>
      <c r="F47" s="75" t="str">
        <f>IF(ROWS($A$3:F47)&gt;CEILING(COUNT(DRAFT!$B:$B)/4,1),"",INDEX(RSLT,ROWS($A$3:F47)+QUOTIENT(COLUMNS($A$3:F47)-1,5)*CEILING(COUNT(DRAFT!$B:$B)/4,1),1+MOD(COLUMN()-1,5)))</f>
        <v/>
      </c>
      <c r="G47" s="76" t="str">
        <f>IF(ROWS($A$3:G47)&gt;CEILING(COUNT(DRAFT!$B:$B)/4,1),"",INDEX(RSLT,ROWS($A$3:G47)+QUOTIENT(COLUMNS($A$3:G47)-1,5)*CEILING(COUNT(DRAFT!$B:$B)/4,1),1+MOD(COLUMN()-1,5)))</f>
        <v/>
      </c>
      <c r="H47" s="75" t="str">
        <f>IF(ROWS($A$3:H47)&gt;CEILING(COUNT(DRAFT!$B:$B)/4,1),"",INDEX(RSLT,ROWS($A$3:H47)+QUOTIENT(COLUMNS($A$3:H47)-1,5)*CEILING(COUNT(DRAFT!$B:$B)/4,1),1+MOD(COLUMN()-1,5)))</f>
        <v/>
      </c>
      <c r="I47" s="75" t="str">
        <f>IF(ROWS($A$3:I47)&gt;CEILING(COUNT(DRAFT!$B:$B)/4,1),"",INDEX(RSLT,ROWS($A$3:I47)+QUOTIENT(COLUMNS($A$3:I47)-1,5)*CEILING(COUNT(DRAFT!$B:$B)/4,1),1+MOD(COLUMN()-1,5)))</f>
        <v/>
      </c>
      <c r="J47" s="75" t="str">
        <f>IF(ROWS($A$3:J47)&gt;CEILING(COUNT(DRAFT!$B:$B)/4,1),"",INDEX(RSLT,ROWS($A$3:J47)+QUOTIENT(COLUMNS($A$3:J47)-1,5)*CEILING(COUNT(DRAFT!$B:$B)/4,1),1+MOD(COLUMN()-1,5)))</f>
        <v/>
      </c>
      <c r="K47" s="75" t="str">
        <f>IF(ROWS($A$3:K47)&gt;CEILING(COUNT(DRAFT!$B:$B)/4,1),"",INDEX(RSLT,ROWS($A$3:K47)+QUOTIENT(COLUMNS($A$3:K47)-1,5)*CEILING(COUNT(DRAFT!$B:$B)/4,1),1+MOD(COLUMN()-1,5)))</f>
        <v/>
      </c>
      <c r="L47" s="76" t="str">
        <f>IF(ROWS($A$3:L47)&gt;CEILING(COUNT(DRAFT!$B:$B)/4,1),"",INDEX(RSLT,ROWS($A$3:L47)+QUOTIENT(COLUMNS($A$3:L47)-1,5)*CEILING(COUNT(DRAFT!$B:$B)/4,1),1+MOD(COLUMN()-1,5)))</f>
        <v/>
      </c>
      <c r="M47" s="75" t="str">
        <f>IF(ROWS($A$3:M47)&gt;CEILING(COUNT(DRAFT!$B:$B)/4,1),"",INDEX(RSLT,ROWS($A$3:M47)+QUOTIENT(COLUMNS($A$3:M47)-1,5)*CEILING(COUNT(DRAFT!$B:$B)/4,1),1+MOD(COLUMN()-1,5)))</f>
        <v/>
      </c>
      <c r="N47" s="75" t="str">
        <f>IF(ROWS($A$3:N47)&gt;CEILING(COUNT(DRAFT!$B:$B)/4,1),"",INDEX(RSLT,ROWS($A$3:N47)+QUOTIENT(COLUMNS($A$3:N47)-1,5)*CEILING(COUNT(DRAFT!$B:$B)/4,1),1+MOD(COLUMN()-1,5)))</f>
        <v/>
      </c>
      <c r="O47" s="75" t="str">
        <f>IF(ROWS($A$3:O47)&gt;CEILING(COUNT(DRAFT!$B:$B)/4,1),"",INDEX(RSLT,ROWS($A$3:O47)+QUOTIENT(COLUMNS($A$3:O47)-1,5)*CEILING(COUNT(DRAFT!$B:$B)/4,1),1+MOD(COLUMN()-1,5)))</f>
        <v/>
      </c>
      <c r="P47" s="75" t="str">
        <f>IF(ROWS($A$3:P47)&gt;CEILING(COUNT(DRAFT!$B:$B)/4,1),"",INDEX(RSLT,ROWS($A$3:P47)+QUOTIENT(COLUMNS($A$3:P47)-1,5)*CEILING(COUNT(DRAFT!$B:$B)/4,1),1+MOD(COLUMN()-1,5)))</f>
        <v/>
      </c>
      <c r="Q47" s="76" t="str">
        <f>IF(ROWS($A$3:Q47)&gt;CEILING(COUNT(DRAFT!$B:$B)/4,1),"",INDEX(RSLT,ROWS($A$3:Q47)+QUOTIENT(COLUMNS($A$3:Q47)-1,5)*CEILING(COUNT(DRAFT!$B:$B)/4,1),1+MOD(COLUMN()-1,5)))</f>
        <v/>
      </c>
      <c r="R47" s="75" t="str">
        <f>IF(ROWS($A$3:R47)&gt;CEILING(COUNT(DRAFT!$B:$B)/4,1),"",INDEX(RSLT,ROWS($A$3:R47)+QUOTIENT(COLUMNS($A$3:R47)-1,5)*CEILING(COUNT(DRAFT!$B:$B)/4,1),1+MOD(COLUMN()-1,5)))</f>
        <v/>
      </c>
      <c r="S47" s="75" t="str">
        <f>IF(ROWS($A$3:S47)&gt;CEILING(COUNT(DRAFT!$B:$B)/4,1),"",INDEX(RSLT,ROWS($A$3:S47)+QUOTIENT(COLUMNS($A$3:S47)-1,5)*CEILING(COUNT(DRAFT!$B:$B)/4,1),1+MOD(COLUMN()-1,5)))</f>
        <v/>
      </c>
      <c r="T47" s="75" t="str">
        <f>IF(ROWS($A$3:T47)&gt;CEILING(COUNT(DRAFT!$B:$B)/4,1),"",INDEX(RSLT,ROWS($A$3:T47)+QUOTIENT(COLUMNS($A$3:T47)-1,5)*CEILING(COUNT(DRAFT!$B:$B)/4,1),1+MOD(COLUMN()-1,5)))</f>
        <v/>
      </c>
    </row>
    <row r="48" spans="1:20" ht="23.1" customHeight="1" x14ac:dyDescent="0.2">
      <c r="A48" s="75" t="str">
        <f>IF(ROWS($A$3:A48)&gt;CEILING(COUNT(DRAFT!$B:$B)/4,1),"",INDEX(RSLT,ROWS($A$3:A48)+QUOTIENT(COLUMNS($A$3:A48)-1,5)*CEILING(COUNT(DRAFT!$B:$B)/4,1),1+MOD(COLUMN()-1,5)))</f>
        <v/>
      </c>
      <c r="B48" s="76" t="str">
        <f>IF(ROWS($A$3:B48)&gt;CEILING(COUNT(DRAFT!$B:$B)/4,1),"",INDEX(RSLT,ROWS($A$3:B48)+QUOTIENT(COLUMNS($A$3:B48)-1,5)*CEILING(COUNT(DRAFT!$B:$B)/4,1),1+MOD(COLUMN()-1,5)))</f>
        <v/>
      </c>
      <c r="C48" s="75" t="str">
        <f>IF(ROWS($A$3:C48)&gt;CEILING(COUNT(DRAFT!$B:$B)/4,1),"",INDEX(RSLT,ROWS($A$3:C48)+QUOTIENT(COLUMNS($A$3:C48)-1,5)*CEILING(COUNT(DRAFT!$B:$B)/4,1),1+MOD(COLUMN()-1,5)))</f>
        <v/>
      </c>
      <c r="D48" s="75" t="str">
        <f>IF(ROWS($A$3:D48)&gt;CEILING(COUNT(DRAFT!$B:$B)/4,1),"",INDEX(RSLT,ROWS($A$3:D48)+QUOTIENT(COLUMNS($A$3:D48)-1,5)*CEILING(COUNT(DRAFT!$B:$B)/4,1),1+MOD(COLUMN()-1,5)))</f>
        <v/>
      </c>
      <c r="E48" s="75" t="str">
        <f>IF(ROWS($A$3:E48)&gt;CEILING(COUNT(DRAFT!$B:$B)/4,1),"",INDEX(RSLT,ROWS($A$3:E48)+QUOTIENT(COLUMNS($A$3:E48)-1,5)*CEILING(COUNT(DRAFT!$B:$B)/4,1),1+MOD(COLUMN()-1,5)))</f>
        <v/>
      </c>
      <c r="F48" s="75" t="str">
        <f>IF(ROWS($A$3:F48)&gt;CEILING(COUNT(DRAFT!$B:$B)/4,1),"",INDEX(RSLT,ROWS($A$3:F48)+QUOTIENT(COLUMNS($A$3:F48)-1,5)*CEILING(COUNT(DRAFT!$B:$B)/4,1),1+MOD(COLUMN()-1,5)))</f>
        <v/>
      </c>
      <c r="G48" s="76" t="str">
        <f>IF(ROWS($A$3:G48)&gt;CEILING(COUNT(DRAFT!$B:$B)/4,1),"",INDEX(RSLT,ROWS($A$3:G48)+QUOTIENT(COLUMNS($A$3:G48)-1,5)*CEILING(COUNT(DRAFT!$B:$B)/4,1),1+MOD(COLUMN()-1,5)))</f>
        <v/>
      </c>
      <c r="H48" s="75" t="str">
        <f>IF(ROWS($A$3:H48)&gt;CEILING(COUNT(DRAFT!$B:$B)/4,1),"",INDEX(RSLT,ROWS($A$3:H48)+QUOTIENT(COLUMNS($A$3:H48)-1,5)*CEILING(COUNT(DRAFT!$B:$B)/4,1),1+MOD(COLUMN()-1,5)))</f>
        <v/>
      </c>
      <c r="I48" s="75" t="str">
        <f>IF(ROWS($A$3:I48)&gt;CEILING(COUNT(DRAFT!$B:$B)/4,1),"",INDEX(RSLT,ROWS($A$3:I48)+QUOTIENT(COLUMNS($A$3:I48)-1,5)*CEILING(COUNT(DRAFT!$B:$B)/4,1),1+MOD(COLUMN()-1,5)))</f>
        <v/>
      </c>
      <c r="J48" s="75" t="str">
        <f>IF(ROWS($A$3:J48)&gt;CEILING(COUNT(DRAFT!$B:$B)/4,1),"",INDEX(RSLT,ROWS($A$3:J48)+QUOTIENT(COLUMNS($A$3:J48)-1,5)*CEILING(COUNT(DRAFT!$B:$B)/4,1),1+MOD(COLUMN()-1,5)))</f>
        <v/>
      </c>
      <c r="K48" s="75" t="str">
        <f>IF(ROWS($A$3:K48)&gt;CEILING(COUNT(DRAFT!$B:$B)/4,1),"",INDEX(RSLT,ROWS($A$3:K48)+QUOTIENT(COLUMNS($A$3:K48)-1,5)*CEILING(COUNT(DRAFT!$B:$B)/4,1),1+MOD(COLUMN()-1,5)))</f>
        <v/>
      </c>
      <c r="L48" s="76" t="str">
        <f>IF(ROWS($A$3:L48)&gt;CEILING(COUNT(DRAFT!$B:$B)/4,1),"",INDEX(RSLT,ROWS($A$3:L48)+QUOTIENT(COLUMNS($A$3:L48)-1,5)*CEILING(COUNT(DRAFT!$B:$B)/4,1),1+MOD(COLUMN()-1,5)))</f>
        <v/>
      </c>
      <c r="M48" s="75" t="str">
        <f>IF(ROWS($A$3:M48)&gt;CEILING(COUNT(DRAFT!$B:$B)/4,1),"",INDEX(RSLT,ROWS($A$3:M48)+QUOTIENT(COLUMNS($A$3:M48)-1,5)*CEILING(COUNT(DRAFT!$B:$B)/4,1),1+MOD(COLUMN()-1,5)))</f>
        <v/>
      </c>
      <c r="N48" s="75" t="str">
        <f>IF(ROWS($A$3:N48)&gt;CEILING(COUNT(DRAFT!$B:$B)/4,1),"",INDEX(RSLT,ROWS($A$3:N48)+QUOTIENT(COLUMNS($A$3:N48)-1,5)*CEILING(COUNT(DRAFT!$B:$B)/4,1),1+MOD(COLUMN()-1,5)))</f>
        <v/>
      </c>
      <c r="O48" s="75" t="str">
        <f>IF(ROWS($A$3:O48)&gt;CEILING(COUNT(DRAFT!$B:$B)/4,1),"",INDEX(RSLT,ROWS($A$3:O48)+QUOTIENT(COLUMNS($A$3:O48)-1,5)*CEILING(COUNT(DRAFT!$B:$B)/4,1),1+MOD(COLUMN()-1,5)))</f>
        <v/>
      </c>
      <c r="P48" s="75" t="str">
        <f>IF(ROWS($A$3:P48)&gt;CEILING(COUNT(DRAFT!$B:$B)/4,1),"",INDEX(RSLT,ROWS($A$3:P48)+QUOTIENT(COLUMNS($A$3:P48)-1,5)*CEILING(COUNT(DRAFT!$B:$B)/4,1),1+MOD(COLUMN()-1,5)))</f>
        <v/>
      </c>
      <c r="Q48" s="76" t="str">
        <f>IF(ROWS($A$3:Q48)&gt;CEILING(COUNT(DRAFT!$B:$B)/4,1),"",INDEX(RSLT,ROWS($A$3:Q48)+QUOTIENT(COLUMNS($A$3:Q48)-1,5)*CEILING(COUNT(DRAFT!$B:$B)/4,1),1+MOD(COLUMN()-1,5)))</f>
        <v/>
      </c>
      <c r="R48" s="75" t="str">
        <f>IF(ROWS($A$3:R48)&gt;CEILING(COUNT(DRAFT!$B:$B)/4,1),"",INDEX(RSLT,ROWS($A$3:R48)+QUOTIENT(COLUMNS($A$3:R48)-1,5)*CEILING(COUNT(DRAFT!$B:$B)/4,1),1+MOD(COLUMN()-1,5)))</f>
        <v/>
      </c>
      <c r="S48" s="75" t="str">
        <f>IF(ROWS($A$3:S48)&gt;CEILING(COUNT(DRAFT!$B:$B)/4,1),"",INDEX(RSLT,ROWS($A$3:S48)+QUOTIENT(COLUMNS($A$3:S48)-1,5)*CEILING(COUNT(DRAFT!$B:$B)/4,1),1+MOD(COLUMN()-1,5)))</f>
        <v/>
      </c>
      <c r="T48" s="75" t="str">
        <f>IF(ROWS($A$3:T48)&gt;CEILING(COUNT(DRAFT!$B:$B)/4,1),"",INDEX(RSLT,ROWS($A$3:T48)+QUOTIENT(COLUMNS($A$3:T48)-1,5)*CEILING(COUNT(DRAFT!$B:$B)/4,1),1+MOD(COLUMN()-1,5)))</f>
        <v/>
      </c>
    </row>
    <row r="49" spans="1:19" ht="23.1" customHeight="1" x14ac:dyDescent="0.2">
      <c r="A49" s="72" t="str">
        <f>IF(ROWS($A$3:A49)&gt;CEILING(129/4,1),"",INDEX(RSLT,ROWS($A$3:A49)+QUOTIENT(COLUMNS($A$3:A49)-1,5)*CEILING(129/4,1),1+MOD(COLUMN()-1,5)))</f>
        <v/>
      </c>
      <c r="B49" s="73" t="str">
        <f>IF(ROWS($A$3:B49)&gt;CEILING(129/4,1),"",INDEX(RSLT,ROWS($A$3:B49)+QUOTIENT(COLUMNS($A$3:B49)-1,5)*CEILING(129/4,1),1+MOD(COLUMN()-1,5)))</f>
        <v/>
      </c>
      <c r="C49" s="72" t="str">
        <f>IF(ROWS($A$3:C49)&gt;CEILING(129/4,1),"",INDEX(RSLT,ROWS($A$3:C49)+QUOTIENT(COLUMNS($A$3:C49)-1,5)*CEILING(129/4,1),1+MOD(COLUMN()-1,5)))</f>
        <v/>
      </c>
      <c r="D49" s="72" t="str">
        <f>IF(ROWS($A$3:D49)&gt;CEILING(129/4,1),"",INDEX(RSLT,ROWS($A$3:D49)+QUOTIENT(COLUMNS($A$3:D49)-1,5)*CEILING(129/4,1),1+MOD(COLUMN()-1,5)))</f>
        <v/>
      </c>
      <c r="E49" s="72" t="str">
        <f>IF(ROWS($A$3:E49)&gt;CEILING(129/4,1),"",INDEX(RSLT,ROWS($A$3:E49)+QUOTIENT(COLUMNS($A$3:E49)-1,5)*CEILING(129/4,1),1+MOD(COLUMN()-1,5)))</f>
        <v/>
      </c>
      <c r="F49" s="72" t="str">
        <f>IF(ROWS($A$3:F49)&gt;CEILING(129/4,1),"",INDEX(RSLT,ROWS($A$3:F49)+QUOTIENT(COLUMNS($A$3:F49)-1,5)*CEILING(129/4,1),1+MOD(COLUMN()-1,5)))</f>
        <v/>
      </c>
      <c r="G49" s="73" t="str">
        <f>IF(ROWS($A$3:G49)&gt;CEILING(129/4,1),"",INDEX(RSLT,ROWS($A$3:G49)+QUOTIENT(COLUMNS($A$3:G49)-1,5)*CEILING(129/4,1),1+MOD(COLUMN()-1,5)))</f>
        <v/>
      </c>
      <c r="H49" s="72" t="str">
        <f>IF(ROWS($A$3:H49)&gt;CEILING(129/4,1),"",INDEX(RSLT,ROWS($A$3:H49)+QUOTIENT(COLUMNS($A$3:H49)-1,5)*CEILING(129/4,1),1+MOD(COLUMN()-1,5)))</f>
        <v/>
      </c>
      <c r="I49" s="72" t="str">
        <f>IF(ROWS($A$3:I49)&gt;CEILING(129/4,1),"",INDEX(RSLT,ROWS($A$3:I49)+QUOTIENT(COLUMNS($A$3:I49)-1,5)*CEILING(129/4,1),1+MOD(COLUMN()-1,5)))</f>
        <v/>
      </c>
      <c r="J49" s="72" t="str">
        <f>IF(ROWS($A$3:J49)&gt;CEILING(129/4,1),"",INDEX(RSLT,ROWS($A$3:J49)+QUOTIENT(COLUMNS($A$3:J49)-1,5)*CEILING(129/4,1),1+MOD(COLUMN()-1,5)))</f>
        <v/>
      </c>
      <c r="K49" s="72" t="str">
        <f>IF(ROWS($A$3:K49)&gt;CEILING(129/4,1),"",INDEX(RSLT,ROWS($A$3:K49)+QUOTIENT(COLUMNS($A$3:K49)-1,5)*CEILING(129/4,1),1+MOD(COLUMN()-1,5)))</f>
        <v/>
      </c>
      <c r="L49" s="73" t="str">
        <f>IF(ROWS($A$3:L49)&gt;CEILING(129/4,1),"",INDEX(RSLT,ROWS($A$3:L49)+QUOTIENT(COLUMNS($A$3:L49)-1,5)*CEILING(129/4,1),1+MOD(COLUMN()-1,5)))</f>
        <v/>
      </c>
      <c r="M49" s="72" t="str">
        <f>IF(ROWS($A$3:M49)&gt;CEILING(129/4,1),"",INDEX(RSLT,ROWS($A$3:M49)+QUOTIENT(COLUMNS($A$3:M49)-1,5)*CEILING(129/4,1),1+MOD(COLUMN()-1,5)))</f>
        <v/>
      </c>
      <c r="N49" s="72" t="str">
        <f>IF(ROWS($A$3:N49)&gt;CEILING(129/4,1),"",INDEX(RSLT,ROWS($A$3:N49)+QUOTIENT(COLUMNS($A$3:N49)-1,5)*CEILING(129/4,1),1+MOD(COLUMN()-1,5)))</f>
        <v/>
      </c>
      <c r="O49" s="72" t="str">
        <f>IF(ROWS($A$3:O49)&gt;CEILING(129/4,1),"",INDEX(RSLT,ROWS($A$3:O49)+QUOTIENT(COLUMNS($A$3:O49)-1,5)*CEILING(129/4,1),1+MOD(COLUMN()-1,5)))</f>
        <v/>
      </c>
      <c r="P49" s="72" t="str">
        <f>IF(ROWS($A$3:P49)&gt;CEILING(129/4,1),"",INDEX(RSLT,ROWS($A$3:P49)+QUOTIENT(COLUMNS($A$3:P49)-1,5)*CEILING(129/4,1),1+MOD(COLUMN()-1,5)))</f>
        <v/>
      </c>
      <c r="Q49" s="73" t="str">
        <f>IF(ROWS($A$3:Q49)&gt;CEILING(129/4,1),"",INDEX(RSLT,ROWS($A$3:Q49)+QUOTIENT(COLUMNS($A$3:Q49)-1,5)*CEILING(129/4,1),1+MOD(COLUMN()-1,5)))</f>
        <v/>
      </c>
      <c r="R49" s="72" t="str">
        <f>IF(ROWS($A$3:R49)&gt;CEILING(129/4,1),"",INDEX(RSLT,ROWS($A$3:R49)+QUOTIENT(COLUMNS($A$3:R49)-1,5)*CEILING(129/4,1),1+MOD(COLUMN()-1,5)))</f>
        <v/>
      </c>
      <c r="S49" s="72" t="str">
        <f>IF(ROWS($A$3:S49)&gt;CEILING(129/4,1),"",INDEX(RSLT,ROWS($A$3:S49)+QUOTIENT(COLUMNS($A$3:S49)-1,5)*CEILING(129/4,1),1+MOD(COLUMN()-1,5)))</f>
        <v/>
      </c>
    </row>
    <row r="50" spans="1:19" ht="23.1" customHeight="1" x14ac:dyDescent="0.2">
      <c r="A50" s="72" t="str">
        <f>IF(ROWS($A$3:A50)&gt;CEILING(129/4,1),"",INDEX(RSLT,ROWS($A$3:A50)+QUOTIENT(COLUMNS($A$3:A50)-1,5)*CEILING(129/4,1),1+MOD(COLUMN()-1,5)))</f>
        <v/>
      </c>
      <c r="B50" s="73" t="str">
        <f>IF(ROWS($A$3:B50)&gt;CEILING(129/4,1),"",INDEX(RSLT,ROWS($A$3:B50)+QUOTIENT(COLUMNS($A$3:B50)-1,5)*CEILING(129/4,1),1+MOD(COLUMN()-1,5)))</f>
        <v/>
      </c>
      <c r="C50" s="72" t="str">
        <f>IF(ROWS($A$3:C50)&gt;CEILING(129/4,1),"",INDEX(RSLT,ROWS($A$3:C50)+QUOTIENT(COLUMNS($A$3:C50)-1,5)*CEILING(129/4,1),1+MOD(COLUMN()-1,5)))</f>
        <v/>
      </c>
      <c r="D50" s="72" t="str">
        <f>IF(ROWS($A$3:D50)&gt;CEILING(129/4,1),"",INDEX(RSLT,ROWS($A$3:D50)+QUOTIENT(COLUMNS($A$3:D50)-1,5)*CEILING(129/4,1),1+MOD(COLUMN()-1,5)))</f>
        <v/>
      </c>
      <c r="E50" s="72" t="str">
        <f>IF(ROWS($A$3:E50)&gt;CEILING(129/4,1),"",INDEX(RSLT,ROWS($A$3:E50)+QUOTIENT(COLUMNS($A$3:E50)-1,5)*CEILING(129/4,1),1+MOD(COLUMN()-1,5)))</f>
        <v/>
      </c>
      <c r="F50" s="72" t="str">
        <f>IF(ROWS($A$3:F50)&gt;CEILING(129/4,1),"",INDEX(RSLT,ROWS($A$3:F50)+QUOTIENT(COLUMNS($A$3:F50)-1,5)*CEILING(129/4,1),1+MOD(COLUMN()-1,5)))</f>
        <v/>
      </c>
      <c r="G50" s="73" t="str">
        <f>IF(ROWS($A$3:G50)&gt;CEILING(129/4,1),"",INDEX(RSLT,ROWS($A$3:G50)+QUOTIENT(COLUMNS($A$3:G50)-1,5)*CEILING(129/4,1),1+MOD(COLUMN()-1,5)))</f>
        <v/>
      </c>
      <c r="H50" s="72" t="str">
        <f>IF(ROWS($A$3:H50)&gt;CEILING(129/4,1),"",INDEX(RSLT,ROWS($A$3:H50)+QUOTIENT(COLUMNS($A$3:H50)-1,5)*CEILING(129/4,1),1+MOD(COLUMN()-1,5)))</f>
        <v/>
      </c>
      <c r="I50" s="72" t="str">
        <f>IF(ROWS($A$3:I50)&gt;CEILING(129/4,1),"",INDEX(RSLT,ROWS($A$3:I50)+QUOTIENT(COLUMNS($A$3:I50)-1,5)*CEILING(129/4,1),1+MOD(COLUMN()-1,5)))</f>
        <v/>
      </c>
      <c r="J50" s="72" t="str">
        <f>IF(ROWS($A$3:J50)&gt;CEILING(129/4,1),"",INDEX(RSLT,ROWS($A$3:J50)+QUOTIENT(COLUMNS($A$3:J50)-1,5)*CEILING(129/4,1),1+MOD(COLUMN()-1,5)))</f>
        <v/>
      </c>
      <c r="K50" s="72" t="str">
        <f>IF(ROWS($A$3:K50)&gt;CEILING(129/4,1),"",INDEX(RSLT,ROWS($A$3:K50)+QUOTIENT(COLUMNS($A$3:K50)-1,5)*CEILING(129/4,1),1+MOD(COLUMN()-1,5)))</f>
        <v/>
      </c>
      <c r="L50" s="73" t="str">
        <f>IF(ROWS($A$3:L50)&gt;CEILING(129/4,1),"",INDEX(RSLT,ROWS($A$3:L50)+QUOTIENT(COLUMNS($A$3:L50)-1,5)*CEILING(129/4,1),1+MOD(COLUMN()-1,5)))</f>
        <v/>
      </c>
      <c r="M50" s="72" t="str">
        <f>IF(ROWS($A$3:M50)&gt;CEILING(129/4,1),"",INDEX(RSLT,ROWS($A$3:M50)+QUOTIENT(COLUMNS($A$3:M50)-1,5)*CEILING(129/4,1),1+MOD(COLUMN()-1,5)))</f>
        <v/>
      </c>
      <c r="N50" s="72" t="str">
        <f>IF(ROWS($A$3:N50)&gt;CEILING(129/4,1),"",INDEX(RSLT,ROWS($A$3:N50)+QUOTIENT(COLUMNS($A$3:N50)-1,5)*CEILING(129/4,1),1+MOD(COLUMN()-1,5)))</f>
        <v/>
      </c>
      <c r="O50" s="72" t="str">
        <f>IF(ROWS($A$3:O50)&gt;CEILING(129/4,1),"",INDEX(RSLT,ROWS($A$3:O50)+QUOTIENT(COLUMNS($A$3:O50)-1,5)*CEILING(129/4,1),1+MOD(COLUMN()-1,5)))</f>
        <v/>
      </c>
      <c r="P50" s="72" t="str">
        <f>IF(ROWS($A$3:P50)&gt;CEILING(129/4,1),"",INDEX(RSLT,ROWS($A$3:P50)+QUOTIENT(COLUMNS($A$3:P50)-1,5)*CEILING(129/4,1),1+MOD(COLUMN()-1,5)))</f>
        <v/>
      </c>
      <c r="Q50" s="73" t="str">
        <f>IF(ROWS($A$3:Q50)&gt;CEILING(129/4,1),"",INDEX(RSLT,ROWS($A$3:Q50)+QUOTIENT(COLUMNS($A$3:Q50)-1,5)*CEILING(129/4,1),1+MOD(COLUMN()-1,5)))</f>
        <v/>
      </c>
      <c r="R50" s="72" t="str">
        <f>IF(ROWS($A$3:R50)&gt;CEILING(129/4,1),"",INDEX(RSLT,ROWS($A$3:R50)+QUOTIENT(COLUMNS($A$3:R50)-1,5)*CEILING(129/4,1),1+MOD(COLUMN()-1,5)))</f>
        <v/>
      </c>
      <c r="S50" s="72" t="str">
        <f>IF(ROWS($A$3:S50)&gt;CEILING(129/4,1),"",INDEX(RSLT,ROWS($A$3:S50)+QUOTIENT(COLUMNS($A$3:S50)-1,5)*CEILING(129/4,1),1+MOD(COLUMN()-1,5)))</f>
        <v/>
      </c>
    </row>
    <row r="51" spans="1:19" ht="23.1" customHeight="1" x14ac:dyDescent="0.2">
      <c r="A51" s="72" t="str">
        <f>IF(ROWS($A$3:A51)&gt;CEILING(129/4,1),"",INDEX(RSLT,ROWS($A$3:A51)+QUOTIENT(COLUMNS($A$3:A51)-1,5)*CEILING(129/4,1),1+MOD(COLUMN()-1,5)))</f>
        <v/>
      </c>
      <c r="B51" s="73" t="str">
        <f>IF(ROWS($A$3:B51)&gt;CEILING(129/4,1),"",INDEX(RSLT,ROWS($A$3:B51)+QUOTIENT(COLUMNS($A$3:B51)-1,5)*CEILING(129/4,1),1+MOD(COLUMN()-1,5)))</f>
        <v/>
      </c>
      <c r="C51" s="72" t="str">
        <f>IF(ROWS($A$3:C51)&gt;CEILING(129/4,1),"",INDEX(RSLT,ROWS($A$3:C51)+QUOTIENT(COLUMNS($A$3:C51)-1,5)*CEILING(129/4,1),1+MOD(COLUMN()-1,5)))</f>
        <v/>
      </c>
      <c r="D51" s="72" t="str">
        <f>IF(ROWS($A$3:D51)&gt;CEILING(129/4,1),"",INDEX(RSLT,ROWS($A$3:D51)+QUOTIENT(COLUMNS($A$3:D51)-1,5)*CEILING(129/4,1),1+MOD(COLUMN()-1,5)))</f>
        <v/>
      </c>
      <c r="E51" s="72" t="str">
        <f>IF(ROWS($A$3:E51)&gt;CEILING(129/4,1),"",INDEX(RSLT,ROWS($A$3:E51)+QUOTIENT(COLUMNS($A$3:E51)-1,5)*CEILING(129/4,1),1+MOD(COLUMN()-1,5)))</f>
        <v/>
      </c>
      <c r="F51" s="72" t="str">
        <f>IF(ROWS($A$3:F51)&gt;CEILING(129/4,1),"",INDEX(RSLT,ROWS($A$3:F51)+QUOTIENT(COLUMNS($A$3:F51)-1,5)*CEILING(129/4,1),1+MOD(COLUMN()-1,5)))</f>
        <v/>
      </c>
      <c r="G51" s="73" t="str">
        <f>IF(ROWS($A$3:G51)&gt;CEILING(129/4,1),"",INDEX(RSLT,ROWS($A$3:G51)+QUOTIENT(COLUMNS($A$3:G51)-1,5)*CEILING(129/4,1),1+MOD(COLUMN()-1,5)))</f>
        <v/>
      </c>
      <c r="H51" s="72" t="str">
        <f>IF(ROWS($A$3:H51)&gt;CEILING(129/4,1),"",INDEX(RSLT,ROWS($A$3:H51)+QUOTIENT(COLUMNS($A$3:H51)-1,5)*CEILING(129/4,1),1+MOD(COLUMN()-1,5)))</f>
        <v/>
      </c>
      <c r="I51" s="72" t="str">
        <f>IF(ROWS($A$3:I51)&gt;CEILING(129/4,1),"",INDEX(RSLT,ROWS($A$3:I51)+QUOTIENT(COLUMNS($A$3:I51)-1,5)*CEILING(129/4,1),1+MOD(COLUMN()-1,5)))</f>
        <v/>
      </c>
      <c r="J51" s="72" t="str">
        <f>IF(ROWS($A$3:J51)&gt;CEILING(129/4,1),"",INDEX(RSLT,ROWS($A$3:J51)+QUOTIENT(COLUMNS($A$3:J51)-1,5)*CEILING(129/4,1),1+MOD(COLUMN()-1,5)))</f>
        <v/>
      </c>
      <c r="K51" s="72" t="str">
        <f>IF(ROWS($A$3:K51)&gt;CEILING(129/4,1),"",INDEX(RSLT,ROWS($A$3:K51)+QUOTIENT(COLUMNS($A$3:K51)-1,5)*CEILING(129/4,1),1+MOD(COLUMN()-1,5)))</f>
        <v/>
      </c>
      <c r="L51" s="73" t="str">
        <f>IF(ROWS($A$3:L51)&gt;CEILING(129/4,1),"",INDEX(RSLT,ROWS($A$3:L51)+QUOTIENT(COLUMNS($A$3:L51)-1,5)*CEILING(129/4,1),1+MOD(COLUMN()-1,5)))</f>
        <v/>
      </c>
      <c r="M51" s="72" t="str">
        <f>IF(ROWS($A$3:M51)&gt;CEILING(129/4,1),"",INDEX(RSLT,ROWS($A$3:M51)+QUOTIENT(COLUMNS($A$3:M51)-1,5)*CEILING(129/4,1),1+MOD(COLUMN()-1,5)))</f>
        <v/>
      </c>
      <c r="N51" s="72" t="str">
        <f>IF(ROWS($A$3:N51)&gt;CEILING(129/4,1),"",INDEX(RSLT,ROWS($A$3:N51)+QUOTIENT(COLUMNS($A$3:N51)-1,5)*CEILING(129/4,1),1+MOD(COLUMN()-1,5)))</f>
        <v/>
      </c>
      <c r="O51" s="72" t="str">
        <f>IF(ROWS($A$3:O51)&gt;CEILING(129/4,1),"",INDEX(RSLT,ROWS($A$3:O51)+QUOTIENT(COLUMNS($A$3:O51)-1,5)*CEILING(129/4,1),1+MOD(COLUMN()-1,5)))</f>
        <v/>
      </c>
      <c r="P51" s="72" t="str">
        <f>IF(ROWS($A$3:P51)&gt;CEILING(129/4,1),"",INDEX(RSLT,ROWS($A$3:P51)+QUOTIENT(COLUMNS($A$3:P51)-1,5)*CEILING(129/4,1),1+MOD(COLUMN()-1,5)))</f>
        <v/>
      </c>
      <c r="Q51" s="73" t="str">
        <f>IF(ROWS($A$3:Q51)&gt;CEILING(129/4,1),"",INDEX(RSLT,ROWS($A$3:Q51)+QUOTIENT(COLUMNS($A$3:Q51)-1,5)*CEILING(129/4,1),1+MOD(COLUMN()-1,5)))</f>
        <v/>
      </c>
      <c r="R51" s="72" t="str">
        <f>IF(ROWS($A$3:R51)&gt;CEILING(129/4,1),"",INDEX(RSLT,ROWS($A$3:R51)+QUOTIENT(COLUMNS($A$3:R51)-1,5)*CEILING(129/4,1),1+MOD(COLUMN()-1,5)))</f>
        <v/>
      </c>
      <c r="S51" s="72" t="str">
        <f>IF(ROWS($A$3:S51)&gt;CEILING(129/4,1),"",INDEX(RSLT,ROWS($A$3:S51)+QUOTIENT(COLUMNS($A$3:S51)-1,5)*CEILING(129/4,1),1+MOD(COLUMN()-1,5)))</f>
        <v/>
      </c>
    </row>
    <row r="52" spans="1:19" ht="23.1" customHeight="1" x14ac:dyDescent="0.2">
      <c r="A52" s="72" t="str">
        <f>IF(ROWS($A$3:A52)&gt;CEILING(129/4,1),"",INDEX(RSLT,ROWS($A$3:A52)+QUOTIENT(COLUMNS($A$3:A52)-1,5)*CEILING(129/4,1),1+MOD(COLUMN()-1,5)))</f>
        <v/>
      </c>
      <c r="B52" s="73" t="str">
        <f>IF(ROWS($A$3:B52)&gt;CEILING(129/4,1),"",INDEX(RSLT,ROWS($A$3:B52)+QUOTIENT(COLUMNS($A$3:B52)-1,5)*CEILING(129/4,1),1+MOD(COLUMN()-1,5)))</f>
        <v/>
      </c>
      <c r="C52" s="72" t="str">
        <f>IF(ROWS($A$3:C52)&gt;CEILING(129/4,1),"",INDEX(RSLT,ROWS($A$3:C52)+QUOTIENT(COLUMNS($A$3:C52)-1,5)*CEILING(129/4,1),1+MOD(COLUMN()-1,5)))</f>
        <v/>
      </c>
      <c r="D52" s="72" t="str">
        <f>IF(ROWS($A$3:D52)&gt;CEILING(129/4,1),"",INDEX(RSLT,ROWS($A$3:D52)+QUOTIENT(COLUMNS($A$3:D52)-1,5)*CEILING(129/4,1),1+MOD(COLUMN()-1,5)))</f>
        <v/>
      </c>
      <c r="E52" s="72" t="str">
        <f>IF(ROWS($A$3:E52)&gt;CEILING(129/4,1),"",INDEX(RSLT,ROWS($A$3:E52)+QUOTIENT(COLUMNS($A$3:E52)-1,5)*CEILING(129/4,1),1+MOD(COLUMN()-1,5)))</f>
        <v/>
      </c>
      <c r="F52" s="72" t="str">
        <f>IF(ROWS($A$3:F52)&gt;CEILING(129/4,1),"",INDEX(RSLT,ROWS($A$3:F52)+QUOTIENT(COLUMNS($A$3:F52)-1,5)*CEILING(129/4,1),1+MOD(COLUMN()-1,5)))</f>
        <v/>
      </c>
      <c r="G52" s="73" t="str">
        <f>IF(ROWS($A$3:G52)&gt;CEILING(129/4,1),"",INDEX(RSLT,ROWS($A$3:G52)+QUOTIENT(COLUMNS($A$3:G52)-1,5)*CEILING(129/4,1),1+MOD(COLUMN()-1,5)))</f>
        <v/>
      </c>
      <c r="H52" s="72" t="str">
        <f>IF(ROWS($A$3:H52)&gt;CEILING(129/4,1),"",INDEX(RSLT,ROWS($A$3:H52)+QUOTIENT(COLUMNS($A$3:H52)-1,5)*CEILING(129/4,1),1+MOD(COLUMN()-1,5)))</f>
        <v/>
      </c>
      <c r="I52" s="72" t="str">
        <f>IF(ROWS($A$3:I52)&gt;CEILING(129/4,1),"",INDEX(RSLT,ROWS($A$3:I52)+QUOTIENT(COLUMNS($A$3:I52)-1,5)*CEILING(129/4,1),1+MOD(COLUMN()-1,5)))</f>
        <v/>
      </c>
      <c r="J52" s="72" t="str">
        <f>IF(ROWS($A$3:J52)&gt;CEILING(129/4,1),"",INDEX(RSLT,ROWS($A$3:J52)+QUOTIENT(COLUMNS($A$3:J52)-1,5)*CEILING(129/4,1),1+MOD(COLUMN()-1,5)))</f>
        <v/>
      </c>
      <c r="K52" s="72" t="str">
        <f>IF(ROWS($A$3:K52)&gt;CEILING(129/4,1),"",INDEX(RSLT,ROWS($A$3:K52)+QUOTIENT(COLUMNS($A$3:K52)-1,5)*CEILING(129/4,1),1+MOD(COLUMN()-1,5)))</f>
        <v/>
      </c>
      <c r="L52" s="73" t="str">
        <f>IF(ROWS($A$3:L52)&gt;CEILING(129/4,1),"",INDEX(RSLT,ROWS($A$3:L52)+QUOTIENT(COLUMNS($A$3:L52)-1,5)*CEILING(129/4,1),1+MOD(COLUMN()-1,5)))</f>
        <v/>
      </c>
      <c r="M52" s="72" t="str">
        <f>IF(ROWS($A$3:M52)&gt;CEILING(129/4,1),"",INDEX(RSLT,ROWS($A$3:M52)+QUOTIENT(COLUMNS($A$3:M52)-1,5)*CEILING(129/4,1),1+MOD(COLUMN()-1,5)))</f>
        <v/>
      </c>
      <c r="N52" s="72" t="str">
        <f>IF(ROWS($A$3:N52)&gt;CEILING(129/4,1),"",INDEX(RSLT,ROWS($A$3:N52)+QUOTIENT(COLUMNS($A$3:N52)-1,5)*CEILING(129/4,1),1+MOD(COLUMN()-1,5)))</f>
        <v/>
      </c>
      <c r="O52" s="72" t="str">
        <f>IF(ROWS($A$3:O52)&gt;CEILING(129/4,1),"",INDEX(RSLT,ROWS($A$3:O52)+QUOTIENT(COLUMNS($A$3:O52)-1,5)*CEILING(129/4,1),1+MOD(COLUMN()-1,5)))</f>
        <v/>
      </c>
      <c r="P52" s="72" t="str">
        <f>IF(ROWS($A$3:P52)&gt;CEILING(129/4,1),"",INDEX(RSLT,ROWS($A$3:P52)+QUOTIENT(COLUMNS($A$3:P52)-1,5)*CEILING(129/4,1),1+MOD(COLUMN()-1,5)))</f>
        <v/>
      </c>
      <c r="Q52" s="73" t="str">
        <f>IF(ROWS($A$3:Q52)&gt;CEILING(129/4,1),"",INDEX(RSLT,ROWS($A$3:Q52)+QUOTIENT(COLUMNS($A$3:Q52)-1,5)*CEILING(129/4,1),1+MOD(COLUMN()-1,5)))</f>
        <v/>
      </c>
      <c r="R52" s="72" t="str">
        <f>IF(ROWS($A$3:R52)&gt;CEILING(129/4,1),"",INDEX(RSLT,ROWS($A$3:R52)+QUOTIENT(COLUMNS($A$3:R52)-1,5)*CEILING(129/4,1),1+MOD(COLUMN()-1,5)))</f>
        <v/>
      </c>
      <c r="S52" s="72" t="str">
        <f>IF(ROWS($A$3:S52)&gt;CEILING(129/4,1),"",INDEX(RSLT,ROWS($A$3:S52)+QUOTIENT(COLUMNS($A$3:S52)-1,5)*CEILING(129/4,1),1+MOD(COLUMN()-1,5)))</f>
        <v/>
      </c>
    </row>
    <row r="53" spans="1:19" ht="23.1" customHeight="1" x14ac:dyDescent="0.2">
      <c r="A53" s="72" t="str">
        <f>IF(ROWS($A$3:A53)&gt;CEILING(129/4,1),"",INDEX(RSLT,ROWS($A$3:A53)+QUOTIENT(COLUMNS($A$3:A53)-1,5)*CEILING(129/4,1),1+MOD(COLUMN()-1,5)))</f>
        <v/>
      </c>
      <c r="B53" s="73" t="str">
        <f>IF(ROWS($A$3:B53)&gt;CEILING(129/4,1),"",INDEX(RSLT,ROWS($A$3:B53)+QUOTIENT(COLUMNS($A$3:B53)-1,5)*CEILING(129/4,1),1+MOD(COLUMN()-1,5)))</f>
        <v/>
      </c>
      <c r="C53" s="72" t="str">
        <f>IF(ROWS($A$3:C53)&gt;CEILING(129/4,1),"",INDEX(RSLT,ROWS($A$3:C53)+QUOTIENT(COLUMNS($A$3:C53)-1,5)*CEILING(129/4,1),1+MOD(COLUMN()-1,5)))</f>
        <v/>
      </c>
      <c r="D53" s="72" t="str">
        <f>IF(ROWS($A$3:D53)&gt;CEILING(129/4,1),"",INDEX(RSLT,ROWS($A$3:D53)+QUOTIENT(COLUMNS($A$3:D53)-1,5)*CEILING(129/4,1),1+MOD(COLUMN()-1,5)))</f>
        <v/>
      </c>
      <c r="E53" s="72" t="str">
        <f>IF(ROWS($A$3:E53)&gt;CEILING(129/4,1),"",INDEX(RSLT,ROWS($A$3:E53)+QUOTIENT(COLUMNS($A$3:E53)-1,5)*CEILING(129/4,1),1+MOD(COLUMN()-1,5)))</f>
        <v/>
      </c>
      <c r="F53" s="72" t="str">
        <f>IF(ROWS($A$3:F53)&gt;CEILING(129/4,1),"",INDEX(RSLT,ROWS($A$3:F53)+QUOTIENT(COLUMNS($A$3:F53)-1,5)*CEILING(129/4,1),1+MOD(COLUMN()-1,5)))</f>
        <v/>
      </c>
      <c r="G53" s="73" t="str">
        <f>IF(ROWS($A$3:G53)&gt;CEILING(129/4,1),"",INDEX(RSLT,ROWS($A$3:G53)+QUOTIENT(COLUMNS($A$3:G53)-1,5)*CEILING(129/4,1),1+MOD(COLUMN()-1,5)))</f>
        <v/>
      </c>
      <c r="H53" s="72" t="str">
        <f>IF(ROWS($A$3:H53)&gt;CEILING(129/4,1),"",INDEX(RSLT,ROWS($A$3:H53)+QUOTIENT(COLUMNS($A$3:H53)-1,5)*CEILING(129/4,1),1+MOD(COLUMN()-1,5)))</f>
        <v/>
      </c>
      <c r="I53" s="72" t="str">
        <f>IF(ROWS($A$3:I53)&gt;CEILING(129/4,1),"",INDEX(RSLT,ROWS($A$3:I53)+QUOTIENT(COLUMNS($A$3:I53)-1,5)*CEILING(129/4,1),1+MOD(COLUMN()-1,5)))</f>
        <v/>
      </c>
      <c r="J53" s="72" t="str">
        <f>IF(ROWS($A$3:J53)&gt;CEILING(129/4,1),"",INDEX(RSLT,ROWS($A$3:J53)+QUOTIENT(COLUMNS($A$3:J53)-1,5)*CEILING(129/4,1),1+MOD(COLUMN()-1,5)))</f>
        <v/>
      </c>
      <c r="K53" s="72" t="str">
        <f>IF(ROWS($A$3:K53)&gt;CEILING(129/4,1),"",INDEX(RSLT,ROWS($A$3:K53)+QUOTIENT(COLUMNS($A$3:K53)-1,5)*CEILING(129/4,1),1+MOD(COLUMN()-1,5)))</f>
        <v/>
      </c>
      <c r="L53" s="73" t="str">
        <f>IF(ROWS($A$3:L53)&gt;CEILING(129/4,1),"",INDEX(RSLT,ROWS($A$3:L53)+QUOTIENT(COLUMNS($A$3:L53)-1,5)*CEILING(129/4,1),1+MOD(COLUMN()-1,5)))</f>
        <v/>
      </c>
      <c r="M53" s="72" t="str">
        <f>IF(ROWS($A$3:M53)&gt;CEILING(129/4,1),"",INDEX(RSLT,ROWS($A$3:M53)+QUOTIENT(COLUMNS($A$3:M53)-1,5)*CEILING(129/4,1),1+MOD(COLUMN()-1,5)))</f>
        <v/>
      </c>
      <c r="N53" s="72" t="str">
        <f>IF(ROWS($A$3:N53)&gt;CEILING(129/4,1),"",INDEX(RSLT,ROWS($A$3:N53)+QUOTIENT(COLUMNS($A$3:N53)-1,5)*CEILING(129/4,1),1+MOD(COLUMN()-1,5)))</f>
        <v/>
      </c>
      <c r="O53" s="72" t="str">
        <f>IF(ROWS($A$3:O53)&gt;CEILING(129/4,1),"",INDEX(RSLT,ROWS($A$3:O53)+QUOTIENT(COLUMNS($A$3:O53)-1,5)*CEILING(129/4,1),1+MOD(COLUMN()-1,5)))</f>
        <v/>
      </c>
      <c r="P53" s="72" t="str">
        <f>IF(ROWS($A$3:P53)&gt;CEILING(129/4,1),"",INDEX(RSLT,ROWS($A$3:P53)+QUOTIENT(COLUMNS($A$3:P53)-1,5)*CEILING(129/4,1),1+MOD(COLUMN()-1,5)))</f>
        <v/>
      </c>
      <c r="Q53" s="73" t="str">
        <f>IF(ROWS($A$3:Q53)&gt;CEILING(129/4,1),"",INDEX(RSLT,ROWS($A$3:Q53)+QUOTIENT(COLUMNS($A$3:Q53)-1,5)*CEILING(129/4,1),1+MOD(COLUMN()-1,5)))</f>
        <v/>
      </c>
      <c r="R53" s="72" t="str">
        <f>IF(ROWS($A$3:R53)&gt;CEILING(129/4,1),"",INDEX(RSLT,ROWS($A$3:R53)+QUOTIENT(COLUMNS($A$3:R53)-1,5)*CEILING(129/4,1),1+MOD(COLUMN()-1,5)))</f>
        <v/>
      </c>
      <c r="S53" s="72" t="str">
        <f>IF(ROWS($A$3:S53)&gt;CEILING(129/4,1),"",INDEX(RSLT,ROWS($A$3:S53)+QUOTIENT(COLUMNS($A$3:S53)-1,5)*CEILING(129/4,1),1+MOD(COLUMN()-1,5)))</f>
        <v/>
      </c>
    </row>
    <row r="54" spans="1:19" ht="23.1" customHeight="1" x14ac:dyDescent="0.2">
      <c r="A54" s="72" t="str">
        <f>IF(ROWS($A$3:A54)&gt;CEILING(129/4,1),"",INDEX(RSLT,ROWS($A$3:A54)+QUOTIENT(COLUMNS($A$3:A54)-1,5)*CEILING(129/4,1),1+MOD(COLUMN()-1,5)))</f>
        <v/>
      </c>
      <c r="B54" s="73" t="str">
        <f>IF(ROWS($A$3:B54)&gt;CEILING(129/4,1),"",INDEX(RSLT,ROWS($A$3:B54)+QUOTIENT(COLUMNS($A$3:B54)-1,5)*CEILING(129/4,1),1+MOD(COLUMN()-1,5)))</f>
        <v/>
      </c>
      <c r="C54" s="72" t="str">
        <f>IF(ROWS($A$3:C54)&gt;CEILING(129/4,1),"",INDEX(RSLT,ROWS($A$3:C54)+QUOTIENT(COLUMNS($A$3:C54)-1,5)*CEILING(129/4,1),1+MOD(COLUMN()-1,5)))</f>
        <v/>
      </c>
      <c r="D54" s="72" t="str">
        <f>IF(ROWS($A$3:D54)&gt;CEILING(129/4,1),"",INDEX(RSLT,ROWS($A$3:D54)+QUOTIENT(COLUMNS($A$3:D54)-1,5)*CEILING(129/4,1),1+MOD(COLUMN()-1,5)))</f>
        <v/>
      </c>
      <c r="E54" s="72" t="str">
        <f>IF(ROWS($A$3:E54)&gt;CEILING(129/4,1),"",INDEX(RSLT,ROWS($A$3:E54)+QUOTIENT(COLUMNS($A$3:E54)-1,5)*CEILING(129/4,1),1+MOD(COLUMN()-1,5)))</f>
        <v/>
      </c>
      <c r="F54" s="72" t="str">
        <f>IF(ROWS($A$3:F54)&gt;CEILING(129/4,1),"",INDEX(RSLT,ROWS($A$3:F54)+QUOTIENT(COLUMNS($A$3:F54)-1,5)*CEILING(129/4,1),1+MOD(COLUMN()-1,5)))</f>
        <v/>
      </c>
      <c r="G54" s="73" t="str">
        <f>IF(ROWS($A$3:G54)&gt;CEILING(129/4,1),"",INDEX(RSLT,ROWS($A$3:G54)+QUOTIENT(COLUMNS($A$3:G54)-1,5)*CEILING(129/4,1),1+MOD(COLUMN()-1,5)))</f>
        <v/>
      </c>
      <c r="H54" s="72" t="str">
        <f>IF(ROWS($A$3:H54)&gt;CEILING(129/4,1),"",INDEX(RSLT,ROWS($A$3:H54)+QUOTIENT(COLUMNS($A$3:H54)-1,5)*CEILING(129/4,1),1+MOD(COLUMN()-1,5)))</f>
        <v/>
      </c>
      <c r="I54" s="72" t="str">
        <f>IF(ROWS($A$3:I54)&gt;CEILING(129/4,1),"",INDEX(RSLT,ROWS($A$3:I54)+QUOTIENT(COLUMNS($A$3:I54)-1,5)*CEILING(129/4,1),1+MOD(COLUMN()-1,5)))</f>
        <v/>
      </c>
      <c r="J54" s="72" t="str">
        <f>IF(ROWS($A$3:J54)&gt;CEILING(129/4,1),"",INDEX(RSLT,ROWS($A$3:J54)+QUOTIENT(COLUMNS($A$3:J54)-1,5)*CEILING(129/4,1),1+MOD(COLUMN()-1,5)))</f>
        <v/>
      </c>
      <c r="K54" s="72" t="str">
        <f>IF(ROWS($A$3:K54)&gt;CEILING(129/4,1),"",INDEX(RSLT,ROWS($A$3:K54)+QUOTIENT(COLUMNS($A$3:K54)-1,5)*CEILING(129/4,1),1+MOD(COLUMN()-1,5)))</f>
        <v/>
      </c>
      <c r="L54" s="73" t="str">
        <f>IF(ROWS($A$3:L54)&gt;CEILING(129/4,1),"",INDEX(RSLT,ROWS($A$3:L54)+QUOTIENT(COLUMNS($A$3:L54)-1,5)*CEILING(129/4,1),1+MOD(COLUMN()-1,5)))</f>
        <v/>
      </c>
      <c r="M54" s="72" t="str">
        <f>IF(ROWS($A$3:M54)&gt;CEILING(129/4,1),"",INDEX(RSLT,ROWS($A$3:M54)+QUOTIENT(COLUMNS($A$3:M54)-1,5)*CEILING(129/4,1),1+MOD(COLUMN()-1,5)))</f>
        <v/>
      </c>
      <c r="N54" s="72" t="str">
        <f>IF(ROWS($A$3:N54)&gt;CEILING(129/4,1),"",INDEX(RSLT,ROWS($A$3:N54)+QUOTIENT(COLUMNS($A$3:N54)-1,5)*CEILING(129/4,1),1+MOD(COLUMN()-1,5)))</f>
        <v/>
      </c>
      <c r="O54" s="72" t="str">
        <f>IF(ROWS($A$3:O54)&gt;CEILING(129/4,1),"",INDEX(RSLT,ROWS($A$3:O54)+QUOTIENT(COLUMNS($A$3:O54)-1,5)*CEILING(129/4,1),1+MOD(COLUMN()-1,5)))</f>
        <v/>
      </c>
      <c r="P54" s="72" t="str">
        <f>IF(ROWS($A$3:P54)&gt;CEILING(129/4,1),"",INDEX(RSLT,ROWS($A$3:P54)+QUOTIENT(COLUMNS($A$3:P54)-1,5)*CEILING(129/4,1),1+MOD(COLUMN()-1,5)))</f>
        <v/>
      </c>
      <c r="Q54" s="73" t="str">
        <f>IF(ROWS($A$3:Q54)&gt;CEILING(129/4,1),"",INDEX(RSLT,ROWS($A$3:Q54)+QUOTIENT(COLUMNS($A$3:Q54)-1,5)*CEILING(129/4,1),1+MOD(COLUMN()-1,5)))</f>
        <v/>
      </c>
      <c r="R54" s="72" t="str">
        <f>IF(ROWS($A$3:R54)&gt;CEILING(129/4,1),"",INDEX(RSLT,ROWS($A$3:R54)+QUOTIENT(COLUMNS($A$3:R54)-1,5)*CEILING(129/4,1),1+MOD(COLUMN()-1,5)))</f>
        <v/>
      </c>
      <c r="S54" s="72" t="str">
        <f>IF(ROWS($A$3:S54)&gt;CEILING(129/4,1),"",INDEX(RSLT,ROWS($A$3:S54)+QUOTIENT(COLUMNS($A$3:S54)-1,5)*CEILING(129/4,1),1+MOD(COLUMN()-1,5)))</f>
        <v/>
      </c>
    </row>
    <row r="55" spans="1:19" ht="23.1" customHeight="1" x14ac:dyDescent="0.2">
      <c r="A55" s="72" t="str">
        <f>IF(ROWS($A$3:A55)&gt;CEILING(129/4,1),"",INDEX(RSLT,ROWS($A$3:A55)+QUOTIENT(COLUMNS($A$3:A55)-1,5)*CEILING(129/4,1),1+MOD(COLUMN()-1,5)))</f>
        <v/>
      </c>
      <c r="B55" s="73" t="str">
        <f>IF(ROWS($A$3:B55)&gt;CEILING(129/4,1),"",INDEX(RSLT,ROWS($A$3:B55)+QUOTIENT(COLUMNS($A$3:B55)-1,5)*CEILING(129/4,1),1+MOD(COLUMN()-1,5)))</f>
        <v/>
      </c>
      <c r="C55" s="72" t="str">
        <f>IF(ROWS($A$3:C55)&gt;CEILING(129/4,1),"",INDEX(RSLT,ROWS($A$3:C55)+QUOTIENT(COLUMNS($A$3:C55)-1,5)*CEILING(129/4,1),1+MOD(COLUMN()-1,5)))</f>
        <v/>
      </c>
      <c r="D55" s="72" t="str">
        <f>IF(ROWS($A$3:D55)&gt;CEILING(129/4,1),"",INDEX(RSLT,ROWS($A$3:D55)+QUOTIENT(COLUMNS($A$3:D55)-1,5)*CEILING(129/4,1),1+MOD(COLUMN()-1,5)))</f>
        <v/>
      </c>
      <c r="E55" s="72" t="str">
        <f>IF(ROWS($A$3:E55)&gt;CEILING(129/4,1),"",INDEX(RSLT,ROWS($A$3:E55)+QUOTIENT(COLUMNS($A$3:E55)-1,5)*CEILING(129/4,1),1+MOD(COLUMN()-1,5)))</f>
        <v/>
      </c>
      <c r="F55" s="72" t="str">
        <f>IF(ROWS($A$3:F55)&gt;CEILING(129/4,1),"",INDEX(RSLT,ROWS($A$3:F55)+QUOTIENT(COLUMNS($A$3:F55)-1,5)*CEILING(129/4,1),1+MOD(COLUMN()-1,5)))</f>
        <v/>
      </c>
      <c r="G55" s="73" t="str">
        <f>IF(ROWS($A$3:G55)&gt;CEILING(129/4,1),"",INDEX(RSLT,ROWS($A$3:G55)+QUOTIENT(COLUMNS($A$3:G55)-1,5)*CEILING(129/4,1),1+MOD(COLUMN()-1,5)))</f>
        <v/>
      </c>
      <c r="H55" s="72" t="str">
        <f>IF(ROWS($A$3:H55)&gt;CEILING(129/4,1),"",INDEX(RSLT,ROWS($A$3:H55)+QUOTIENT(COLUMNS($A$3:H55)-1,5)*CEILING(129/4,1),1+MOD(COLUMN()-1,5)))</f>
        <v/>
      </c>
      <c r="I55" s="72" t="str">
        <f>IF(ROWS($A$3:I55)&gt;CEILING(129/4,1),"",INDEX(RSLT,ROWS($A$3:I55)+QUOTIENT(COLUMNS($A$3:I55)-1,5)*CEILING(129/4,1),1+MOD(COLUMN()-1,5)))</f>
        <v/>
      </c>
      <c r="J55" s="72" t="str">
        <f>IF(ROWS($A$3:J55)&gt;CEILING(129/4,1),"",INDEX(RSLT,ROWS($A$3:J55)+QUOTIENT(COLUMNS($A$3:J55)-1,5)*CEILING(129/4,1),1+MOD(COLUMN()-1,5)))</f>
        <v/>
      </c>
      <c r="K55" s="72" t="str">
        <f>IF(ROWS($A$3:K55)&gt;CEILING(129/4,1),"",INDEX(RSLT,ROWS($A$3:K55)+QUOTIENT(COLUMNS($A$3:K55)-1,5)*CEILING(129/4,1),1+MOD(COLUMN()-1,5)))</f>
        <v/>
      </c>
      <c r="L55" s="73" t="str">
        <f>IF(ROWS($A$3:L55)&gt;CEILING(129/4,1),"",INDEX(RSLT,ROWS($A$3:L55)+QUOTIENT(COLUMNS($A$3:L55)-1,5)*CEILING(129/4,1),1+MOD(COLUMN()-1,5)))</f>
        <v/>
      </c>
      <c r="M55" s="72" t="str">
        <f>IF(ROWS($A$3:M55)&gt;CEILING(129/4,1),"",INDEX(RSLT,ROWS($A$3:M55)+QUOTIENT(COLUMNS($A$3:M55)-1,5)*CEILING(129/4,1),1+MOD(COLUMN()-1,5)))</f>
        <v/>
      </c>
      <c r="N55" s="72" t="str">
        <f>IF(ROWS($A$3:N55)&gt;CEILING(129/4,1),"",INDEX(RSLT,ROWS($A$3:N55)+QUOTIENT(COLUMNS($A$3:N55)-1,5)*CEILING(129/4,1),1+MOD(COLUMN()-1,5)))</f>
        <v/>
      </c>
      <c r="O55" s="72" t="str">
        <f>IF(ROWS($A$3:O55)&gt;CEILING(129/4,1),"",INDEX(RSLT,ROWS($A$3:O55)+QUOTIENT(COLUMNS($A$3:O55)-1,5)*CEILING(129/4,1),1+MOD(COLUMN()-1,5)))</f>
        <v/>
      </c>
      <c r="P55" s="72" t="str">
        <f>IF(ROWS($A$3:P55)&gt;CEILING(129/4,1),"",INDEX(RSLT,ROWS($A$3:P55)+QUOTIENT(COLUMNS($A$3:P55)-1,5)*CEILING(129/4,1),1+MOD(COLUMN()-1,5)))</f>
        <v/>
      </c>
      <c r="Q55" s="73" t="str">
        <f>IF(ROWS($A$3:Q55)&gt;CEILING(129/4,1),"",INDEX(RSLT,ROWS($A$3:Q55)+QUOTIENT(COLUMNS($A$3:Q55)-1,5)*CEILING(129/4,1),1+MOD(COLUMN()-1,5)))</f>
        <v/>
      </c>
      <c r="R55" s="72" t="str">
        <f>IF(ROWS($A$3:R55)&gt;CEILING(129/4,1),"",INDEX(RSLT,ROWS($A$3:R55)+QUOTIENT(COLUMNS($A$3:R55)-1,5)*CEILING(129/4,1),1+MOD(COLUMN()-1,5)))</f>
        <v/>
      </c>
      <c r="S55" s="72" t="str">
        <f>IF(ROWS($A$3:S55)&gt;CEILING(129/4,1),"",INDEX(RSLT,ROWS($A$3:S55)+QUOTIENT(COLUMNS($A$3:S55)-1,5)*CEILING(129/4,1),1+MOD(COLUMN()-1,5)))</f>
        <v/>
      </c>
    </row>
    <row r="56" spans="1:19" ht="23.1" customHeight="1" x14ac:dyDescent="0.2">
      <c r="A56" s="72" t="str">
        <f>IF(ROWS($A$3:A56)&gt;CEILING(129/4,1),"",INDEX(RSLT,ROWS($A$3:A56)+QUOTIENT(COLUMNS($A$3:A56)-1,5)*CEILING(129/4,1),1+MOD(COLUMN()-1,5)))</f>
        <v/>
      </c>
      <c r="B56" s="73" t="str">
        <f>IF(ROWS($A$3:B56)&gt;CEILING(129/4,1),"",INDEX(RSLT,ROWS($A$3:B56)+QUOTIENT(COLUMNS($A$3:B56)-1,5)*CEILING(129/4,1),1+MOD(COLUMN()-1,5)))</f>
        <v/>
      </c>
      <c r="C56" s="72" t="str">
        <f>IF(ROWS($A$3:C56)&gt;CEILING(129/4,1),"",INDEX(RSLT,ROWS($A$3:C56)+QUOTIENT(COLUMNS($A$3:C56)-1,5)*CEILING(129/4,1),1+MOD(COLUMN()-1,5)))</f>
        <v/>
      </c>
      <c r="D56" s="72" t="str">
        <f>IF(ROWS($A$3:D56)&gt;CEILING(129/4,1),"",INDEX(RSLT,ROWS($A$3:D56)+QUOTIENT(COLUMNS($A$3:D56)-1,5)*CEILING(129/4,1),1+MOD(COLUMN()-1,5)))</f>
        <v/>
      </c>
      <c r="E56" s="72" t="str">
        <f>IF(ROWS($A$3:E56)&gt;CEILING(129/4,1),"",INDEX(RSLT,ROWS($A$3:E56)+QUOTIENT(COLUMNS($A$3:E56)-1,5)*CEILING(129/4,1),1+MOD(COLUMN()-1,5)))</f>
        <v/>
      </c>
      <c r="F56" s="72" t="str">
        <f>IF(ROWS($A$3:F56)&gt;CEILING(129/4,1),"",INDEX(RSLT,ROWS($A$3:F56)+QUOTIENT(COLUMNS($A$3:F56)-1,5)*CEILING(129/4,1),1+MOD(COLUMN()-1,5)))</f>
        <v/>
      </c>
      <c r="G56" s="73" t="str">
        <f>IF(ROWS($A$3:G56)&gt;CEILING(129/4,1),"",INDEX(RSLT,ROWS($A$3:G56)+QUOTIENT(COLUMNS($A$3:G56)-1,5)*CEILING(129/4,1),1+MOD(COLUMN()-1,5)))</f>
        <v/>
      </c>
      <c r="H56" s="72" t="str">
        <f>IF(ROWS($A$3:H56)&gt;CEILING(129/4,1),"",INDEX(RSLT,ROWS($A$3:H56)+QUOTIENT(COLUMNS($A$3:H56)-1,5)*CEILING(129/4,1),1+MOD(COLUMN()-1,5)))</f>
        <v/>
      </c>
      <c r="I56" s="72" t="str">
        <f>IF(ROWS($A$3:I56)&gt;CEILING(129/4,1),"",INDEX(RSLT,ROWS($A$3:I56)+QUOTIENT(COLUMNS($A$3:I56)-1,5)*CEILING(129/4,1),1+MOD(COLUMN()-1,5)))</f>
        <v/>
      </c>
      <c r="J56" s="72" t="str">
        <f>IF(ROWS($A$3:J56)&gt;CEILING(129/4,1),"",INDEX(RSLT,ROWS($A$3:J56)+QUOTIENT(COLUMNS($A$3:J56)-1,5)*CEILING(129/4,1),1+MOD(COLUMN()-1,5)))</f>
        <v/>
      </c>
      <c r="K56" s="72" t="str">
        <f>IF(ROWS($A$3:K56)&gt;CEILING(129/4,1),"",INDEX(RSLT,ROWS($A$3:K56)+QUOTIENT(COLUMNS($A$3:K56)-1,5)*CEILING(129/4,1),1+MOD(COLUMN()-1,5)))</f>
        <v/>
      </c>
      <c r="L56" s="73" t="str">
        <f>IF(ROWS($A$3:L56)&gt;CEILING(129/4,1),"",INDEX(RSLT,ROWS($A$3:L56)+QUOTIENT(COLUMNS($A$3:L56)-1,5)*CEILING(129/4,1),1+MOD(COLUMN()-1,5)))</f>
        <v/>
      </c>
      <c r="M56" s="72" t="str">
        <f>IF(ROWS($A$3:M56)&gt;CEILING(129/4,1),"",INDEX(RSLT,ROWS($A$3:M56)+QUOTIENT(COLUMNS($A$3:M56)-1,5)*CEILING(129/4,1),1+MOD(COLUMN()-1,5)))</f>
        <v/>
      </c>
      <c r="N56" s="72" t="str">
        <f>IF(ROWS($A$3:N56)&gt;CEILING(129/4,1),"",INDEX(RSLT,ROWS($A$3:N56)+QUOTIENT(COLUMNS($A$3:N56)-1,5)*CEILING(129/4,1),1+MOD(COLUMN()-1,5)))</f>
        <v/>
      </c>
      <c r="O56" s="72" t="str">
        <f>IF(ROWS($A$3:O56)&gt;CEILING(129/4,1),"",INDEX(RSLT,ROWS($A$3:O56)+QUOTIENT(COLUMNS($A$3:O56)-1,5)*CEILING(129/4,1),1+MOD(COLUMN()-1,5)))</f>
        <v/>
      </c>
      <c r="P56" s="72" t="str">
        <f>IF(ROWS($A$3:P56)&gt;CEILING(129/4,1),"",INDEX(RSLT,ROWS($A$3:P56)+QUOTIENT(COLUMNS($A$3:P56)-1,5)*CEILING(129/4,1),1+MOD(COLUMN()-1,5)))</f>
        <v/>
      </c>
      <c r="Q56" s="73" t="str">
        <f>IF(ROWS($A$3:Q56)&gt;CEILING(129/4,1),"",INDEX(RSLT,ROWS($A$3:Q56)+QUOTIENT(COLUMNS($A$3:Q56)-1,5)*CEILING(129/4,1),1+MOD(COLUMN()-1,5)))</f>
        <v/>
      </c>
      <c r="R56" s="72" t="str">
        <f>IF(ROWS($A$3:R56)&gt;CEILING(129/4,1),"",INDEX(RSLT,ROWS($A$3:R56)+QUOTIENT(COLUMNS($A$3:R56)-1,5)*CEILING(129/4,1),1+MOD(COLUMN()-1,5)))</f>
        <v/>
      </c>
      <c r="S56" s="72" t="str">
        <f>IF(ROWS($A$3:S56)&gt;CEILING(129/4,1),"",INDEX(RSLT,ROWS($A$3:S56)+QUOTIENT(COLUMNS($A$3:S56)-1,5)*CEILING(129/4,1),1+MOD(COLUMN()-1,5)))</f>
        <v/>
      </c>
    </row>
    <row r="57" spans="1:19" ht="23.1" customHeight="1" x14ac:dyDescent="0.2">
      <c r="A57" s="72" t="str">
        <f>IF(ROWS($A$3:A57)&gt;CEILING(129/4,1),"",INDEX(RSLT,ROWS($A$3:A57)+QUOTIENT(COLUMNS($A$3:A57)-1,5)*CEILING(129/4,1),1+MOD(COLUMN()-1,5)))</f>
        <v/>
      </c>
      <c r="B57" s="73" t="str">
        <f>IF(ROWS($A$3:B57)&gt;CEILING(129/4,1),"",INDEX(RSLT,ROWS($A$3:B57)+QUOTIENT(COLUMNS($A$3:B57)-1,5)*CEILING(129/4,1),1+MOD(COLUMN()-1,5)))</f>
        <v/>
      </c>
      <c r="C57" s="72" t="str">
        <f>IF(ROWS($A$3:C57)&gt;CEILING(129/4,1),"",INDEX(RSLT,ROWS($A$3:C57)+QUOTIENT(COLUMNS($A$3:C57)-1,5)*CEILING(129/4,1),1+MOD(COLUMN()-1,5)))</f>
        <v/>
      </c>
      <c r="D57" s="72" t="str">
        <f>IF(ROWS($A$3:D57)&gt;CEILING(129/4,1),"",INDEX(RSLT,ROWS($A$3:D57)+QUOTIENT(COLUMNS($A$3:D57)-1,5)*CEILING(129/4,1),1+MOD(COLUMN()-1,5)))</f>
        <v/>
      </c>
      <c r="E57" s="72" t="str">
        <f>IF(ROWS($A$3:E57)&gt;CEILING(129/4,1),"",INDEX(RSLT,ROWS($A$3:E57)+QUOTIENT(COLUMNS($A$3:E57)-1,5)*CEILING(129/4,1),1+MOD(COLUMN()-1,5)))</f>
        <v/>
      </c>
      <c r="F57" s="72" t="str">
        <f>IF(ROWS($A$3:F57)&gt;CEILING(129/4,1),"",INDEX(RSLT,ROWS($A$3:F57)+QUOTIENT(COLUMNS($A$3:F57)-1,5)*CEILING(129/4,1),1+MOD(COLUMN()-1,5)))</f>
        <v/>
      </c>
      <c r="G57" s="73" t="str">
        <f>IF(ROWS($A$3:G57)&gt;CEILING(129/4,1),"",INDEX(RSLT,ROWS($A$3:G57)+QUOTIENT(COLUMNS($A$3:G57)-1,5)*CEILING(129/4,1),1+MOD(COLUMN()-1,5)))</f>
        <v/>
      </c>
      <c r="H57" s="72" t="str">
        <f>IF(ROWS($A$3:H57)&gt;CEILING(129/4,1),"",INDEX(RSLT,ROWS($A$3:H57)+QUOTIENT(COLUMNS($A$3:H57)-1,5)*CEILING(129/4,1),1+MOD(COLUMN()-1,5)))</f>
        <v/>
      </c>
      <c r="I57" s="72" t="str">
        <f>IF(ROWS($A$3:I57)&gt;CEILING(129/4,1),"",INDEX(RSLT,ROWS($A$3:I57)+QUOTIENT(COLUMNS($A$3:I57)-1,5)*CEILING(129/4,1),1+MOD(COLUMN()-1,5)))</f>
        <v/>
      </c>
      <c r="J57" s="72" t="str">
        <f>IF(ROWS($A$3:J57)&gt;CEILING(129/4,1),"",INDEX(RSLT,ROWS($A$3:J57)+QUOTIENT(COLUMNS($A$3:J57)-1,5)*CEILING(129/4,1),1+MOD(COLUMN()-1,5)))</f>
        <v/>
      </c>
      <c r="K57" s="72" t="str">
        <f>IF(ROWS($A$3:K57)&gt;CEILING(129/4,1),"",INDEX(RSLT,ROWS($A$3:K57)+QUOTIENT(COLUMNS($A$3:K57)-1,5)*CEILING(129/4,1),1+MOD(COLUMN()-1,5)))</f>
        <v/>
      </c>
      <c r="L57" s="73" t="str">
        <f>IF(ROWS($A$3:L57)&gt;CEILING(129/4,1),"",INDEX(RSLT,ROWS($A$3:L57)+QUOTIENT(COLUMNS($A$3:L57)-1,5)*CEILING(129/4,1),1+MOD(COLUMN()-1,5)))</f>
        <v/>
      </c>
      <c r="M57" s="72" t="str">
        <f>IF(ROWS($A$3:M57)&gt;CEILING(129/4,1),"",INDEX(RSLT,ROWS($A$3:M57)+QUOTIENT(COLUMNS($A$3:M57)-1,5)*CEILING(129/4,1),1+MOD(COLUMN()-1,5)))</f>
        <v/>
      </c>
      <c r="N57" s="72" t="str">
        <f>IF(ROWS($A$3:N57)&gt;CEILING(129/4,1),"",INDEX(RSLT,ROWS($A$3:N57)+QUOTIENT(COLUMNS($A$3:N57)-1,5)*CEILING(129/4,1),1+MOD(COLUMN()-1,5)))</f>
        <v/>
      </c>
      <c r="O57" s="72" t="str">
        <f>IF(ROWS($A$3:O57)&gt;CEILING(129/4,1),"",INDEX(RSLT,ROWS($A$3:O57)+QUOTIENT(COLUMNS($A$3:O57)-1,5)*CEILING(129/4,1),1+MOD(COLUMN()-1,5)))</f>
        <v/>
      </c>
      <c r="P57" s="72" t="str">
        <f>IF(ROWS($A$3:P57)&gt;CEILING(129/4,1),"",INDEX(RSLT,ROWS($A$3:P57)+QUOTIENT(COLUMNS($A$3:P57)-1,5)*CEILING(129/4,1),1+MOD(COLUMN()-1,5)))</f>
        <v/>
      </c>
      <c r="Q57" s="73" t="str">
        <f>IF(ROWS($A$3:Q57)&gt;CEILING(129/4,1),"",INDEX(RSLT,ROWS($A$3:Q57)+QUOTIENT(COLUMNS($A$3:Q57)-1,5)*CEILING(129/4,1),1+MOD(COLUMN()-1,5)))</f>
        <v/>
      </c>
      <c r="R57" s="72" t="str">
        <f>IF(ROWS($A$3:R57)&gt;CEILING(129/4,1),"",INDEX(RSLT,ROWS($A$3:R57)+QUOTIENT(COLUMNS($A$3:R57)-1,5)*CEILING(129/4,1),1+MOD(COLUMN()-1,5)))</f>
        <v/>
      </c>
      <c r="S57" s="72" t="str">
        <f>IF(ROWS($A$3:S57)&gt;CEILING(129/4,1),"",INDEX(RSLT,ROWS($A$3:S57)+QUOTIENT(COLUMNS($A$3:S57)-1,5)*CEILING(129/4,1),1+MOD(COLUMN()-1,5)))</f>
        <v/>
      </c>
    </row>
    <row r="58" spans="1:19" ht="23.1" customHeight="1" x14ac:dyDescent="0.2">
      <c r="A58" s="72" t="str">
        <f>IF(ROWS($A$3:A58)&gt;CEILING(129/4,1),"",INDEX(RSLT,ROWS($A$3:A58)+QUOTIENT(COLUMNS($A$3:A58)-1,5)*CEILING(129/4,1),1+MOD(COLUMN()-1,5)))</f>
        <v/>
      </c>
      <c r="B58" s="73" t="str">
        <f>IF(ROWS($A$3:B58)&gt;CEILING(129/4,1),"",INDEX(RSLT,ROWS($A$3:B58)+QUOTIENT(COLUMNS($A$3:B58)-1,5)*CEILING(129/4,1),1+MOD(COLUMN()-1,5)))</f>
        <v/>
      </c>
      <c r="C58" s="72" t="str">
        <f>IF(ROWS($A$3:C58)&gt;CEILING(129/4,1),"",INDEX(RSLT,ROWS($A$3:C58)+QUOTIENT(COLUMNS($A$3:C58)-1,5)*CEILING(129/4,1),1+MOD(COLUMN()-1,5)))</f>
        <v/>
      </c>
      <c r="D58" s="72" t="str">
        <f>IF(ROWS($A$3:D58)&gt;CEILING(129/4,1),"",INDEX(RSLT,ROWS($A$3:D58)+QUOTIENT(COLUMNS($A$3:D58)-1,5)*CEILING(129/4,1),1+MOD(COLUMN()-1,5)))</f>
        <v/>
      </c>
      <c r="E58" s="72" t="str">
        <f>IF(ROWS($A$3:E58)&gt;CEILING(129/4,1),"",INDEX(RSLT,ROWS($A$3:E58)+QUOTIENT(COLUMNS($A$3:E58)-1,5)*CEILING(129/4,1),1+MOD(COLUMN()-1,5)))</f>
        <v/>
      </c>
      <c r="F58" s="72" t="str">
        <f>IF(ROWS($A$3:F58)&gt;CEILING(129/4,1),"",INDEX(RSLT,ROWS($A$3:F58)+QUOTIENT(COLUMNS($A$3:F58)-1,5)*CEILING(129/4,1),1+MOD(COLUMN()-1,5)))</f>
        <v/>
      </c>
      <c r="G58" s="73" t="str">
        <f>IF(ROWS($A$3:G58)&gt;CEILING(129/4,1),"",INDEX(RSLT,ROWS($A$3:G58)+QUOTIENT(COLUMNS($A$3:G58)-1,5)*CEILING(129/4,1),1+MOD(COLUMN()-1,5)))</f>
        <v/>
      </c>
      <c r="H58" s="72" t="str">
        <f>IF(ROWS($A$3:H58)&gt;CEILING(129/4,1),"",INDEX(RSLT,ROWS($A$3:H58)+QUOTIENT(COLUMNS($A$3:H58)-1,5)*CEILING(129/4,1),1+MOD(COLUMN()-1,5)))</f>
        <v/>
      </c>
      <c r="I58" s="72" t="str">
        <f>IF(ROWS($A$3:I58)&gt;CEILING(129/4,1),"",INDEX(RSLT,ROWS($A$3:I58)+QUOTIENT(COLUMNS($A$3:I58)-1,5)*CEILING(129/4,1),1+MOD(COLUMN()-1,5)))</f>
        <v/>
      </c>
      <c r="J58" s="72" t="str">
        <f>IF(ROWS($A$3:J58)&gt;CEILING(129/4,1),"",INDEX(RSLT,ROWS($A$3:J58)+QUOTIENT(COLUMNS($A$3:J58)-1,5)*CEILING(129/4,1),1+MOD(COLUMN()-1,5)))</f>
        <v/>
      </c>
      <c r="K58" s="72" t="str">
        <f>IF(ROWS($A$3:K58)&gt;CEILING(129/4,1),"",INDEX(RSLT,ROWS($A$3:K58)+QUOTIENT(COLUMNS($A$3:K58)-1,5)*CEILING(129/4,1),1+MOD(COLUMN()-1,5)))</f>
        <v/>
      </c>
      <c r="L58" s="73" t="str">
        <f>IF(ROWS($A$3:L58)&gt;CEILING(129/4,1),"",INDEX(RSLT,ROWS($A$3:L58)+QUOTIENT(COLUMNS($A$3:L58)-1,5)*CEILING(129/4,1),1+MOD(COLUMN()-1,5)))</f>
        <v/>
      </c>
      <c r="M58" s="72" t="str">
        <f>IF(ROWS($A$3:M58)&gt;CEILING(129/4,1),"",INDEX(RSLT,ROWS($A$3:M58)+QUOTIENT(COLUMNS($A$3:M58)-1,5)*CEILING(129/4,1),1+MOD(COLUMN()-1,5)))</f>
        <v/>
      </c>
      <c r="N58" s="72" t="str">
        <f>IF(ROWS($A$3:N58)&gt;CEILING(129/4,1),"",INDEX(RSLT,ROWS($A$3:N58)+QUOTIENT(COLUMNS($A$3:N58)-1,5)*CEILING(129/4,1),1+MOD(COLUMN()-1,5)))</f>
        <v/>
      </c>
      <c r="O58" s="72" t="str">
        <f>IF(ROWS($A$3:O58)&gt;CEILING(129/4,1),"",INDEX(RSLT,ROWS($A$3:O58)+QUOTIENT(COLUMNS($A$3:O58)-1,5)*CEILING(129/4,1),1+MOD(COLUMN()-1,5)))</f>
        <v/>
      </c>
      <c r="P58" s="72" t="str">
        <f>IF(ROWS($A$3:P58)&gt;CEILING(129/4,1),"",INDEX(RSLT,ROWS($A$3:P58)+QUOTIENT(COLUMNS($A$3:P58)-1,5)*CEILING(129/4,1),1+MOD(COLUMN()-1,5)))</f>
        <v/>
      </c>
      <c r="Q58" s="73" t="str">
        <f>IF(ROWS($A$3:Q58)&gt;CEILING(129/4,1),"",INDEX(RSLT,ROWS($A$3:Q58)+QUOTIENT(COLUMNS($A$3:Q58)-1,5)*CEILING(129/4,1),1+MOD(COLUMN()-1,5)))</f>
        <v/>
      </c>
      <c r="R58" s="72" t="str">
        <f>IF(ROWS($A$3:R58)&gt;CEILING(129/4,1),"",INDEX(RSLT,ROWS($A$3:R58)+QUOTIENT(COLUMNS($A$3:R58)-1,5)*CEILING(129/4,1),1+MOD(COLUMN()-1,5)))</f>
        <v/>
      </c>
      <c r="S58" s="72" t="str">
        <f>IF(ROWS($A$3:S58)&gt;CEILING(129/4,1),"",INDEX(RSLT,ROWS($A$3:S58)+QUOTIENT(COLUMNS($A$3:S58)-1,5)*CEILING(129/4,1),1+MOD(COLUMN()-1,5)))</f>
        <v/>
      </c>
    </row>
    <row r="59" spans="1:19" ht="23.1" customHeight="1" x14ac:dyDescent="0.2">
      <c r="A59" s="72" t="str">
        <f>IF(ROWS($A$3:A59)&gt;CEILING(129/4,1),"",INDEX(RSLT,ROWS($A$3:A59)+QUOTIENT(COLUMNS($A$3:A59)-1,5)*CEILING(129/4,1),1+MOD(COLUMN()-1,5)))</f>
        <v/>
      </c>
      <c r="B59" s="73" t="str">
        <f>IF(ROWS($A$3:B59)&gt;CEILING(129/4,1),"",INDEX(RSLT,ROWS($A$3:B59)+QUOTIENT(COLUMNS($A$3:B59)-1,5)*CEILING(129/4,1),1+MOD(COLUMN()-1,5)))</f>
        <v/>
      </c>
      <c r="C59" s="72" t="str">
        <f>IF(ROWS($A$3:C59)&gt;CEILING(129/4,1),"",INDEX(RSLT,ROWS($A$3:C59)+QUOTIENT(COLUMNS($A$3:C59)-1,5)*CEILING(129/4,1),1+MOD(COLUMN()-1,5)))</f>
        <v/>
      </c>
      <c r="D59" s="72" t="str">
        <f>IF(ROWS($A$3:D59)&gt;CEILING(129/4,1),"",INDEX(RSLT,ROWS($A$3:D59)+QUOTIENT(COLUMNS($A$3:D59)-1,5)*CEILING(129/4,1),1+MOD(COLUMN()-1,5)))</f>
        <v/>
      </c>
      <c r="E59" s="72" t="str">
        <f>IF(ROWS($A$3:E59)&gt;CEILING(129/4,1),"",INDEX(RSLT,ROWS($A$3:E59)+QUOTIENT(COLUMNS($A$3:E59)-1,5)*CEILING(129/4,1),1+MOD(COLUMN()-1,5)))</f>
        <v/>
      </c>
      <c r="F59" s="72" t="str">
        <f>IF(ROWS($A$3:F59)&gt;CEILING(129/4,1),"",INDEX(RSLT,ROWS($A$3:F59)+QUOTIENT(COLUMNS($A$3:F59)-1,5)*CEILING(129/4,1),1+MOD(COLUMN()-1,5)))</f>
        <v/>
      </c>
      <c r="G59" s="73" t="str">
        <f>IF(ROWS($A$3:G59)&gt;CEILING(129/4,1),"",INDEX(RSLT,ROWS($A$3:G59)+QUOTIENT(COLUMNS($A$3:G59)-1,5)*CEILING(129/4,1),1+MOD(COLUMN()-1,5)))</f>
        <v/>
      </c>
      <c r="H59" s="72" t="str">
        <f>IF(ROWS($A$3:H59)&gt;CEILING(129/4,1),"",INDEX(RSLT,ROWS($A$3:H59)+QUOTIENT(COLUMNS($A$3:H59)-1,5)*CEILING(129/4,1),1+MOD(COLUMN()-1,5)))</f>
        <v/>
      </c>
      <c r="I59" s="72" t="str">
        <f>IF(ROWS($A$3:I59)&gt;CEILING(129/4,1),"",INDEX(RSLT,ROWS($A$3:I59)+QUOTIENT(COLUMNS($A$3:I59)-1,5)*CEILING(129/4,1),1+MOD(COLUMN()-1,5)))</f>
        <v/>
      </c>
      <c r="J59" s="72" t="str">
        <f>IF(ROWS($A$3:J59)&gt;CEILING(129/4,1),"",INDEX(RSLT,ROWS($A$3:J59)+QUOTIENT(COLUMNS($A$3:J59)-1,5)*CEILING(129/4,1),1+MOD(COLUMN()-1,5)))</f>
        <v/>
      </c>
      <c r="K59" s="72" t="str">
        <f>IF(ROWS($A$3:K59)&gt;CEILING(129/4,1),"",INDEX(RSLT,ROWS($A$3:K59)+QUOTIENT(COLUMNS($A$3:K59)-1,5)*CEILING(129/4,1),1+MOD(COLUMN()-1,5)))</f>
        <v/>
      </c>
      <c r="L59" s="73" t="str">
        <f>IF(ROWS($A$3:L59)&gt;CEILING(129/4,1),"",INDEX(RSLT,ROWS($A$3:L59)+QUOTIENT(COLUMNS($A$3:L59)-1,5)*CEILING(129/4,1),1+MOD(COLUMN()-1,5)))</f>
        <v/>
      </c>
      <c r="M59" s="72" t="str">
        <f>IF(ROWS($A$3:M59)&gt;CEILING(129/4,1),"",INDEX(RSLT,ROWS($A$3:M59)+QUOTIENT(COLUMNS($A$3:M59)-1,5)*CEILING(129/4,1),1+MOD(COLUMN()-1,5)))</f>
        <v/>
      </c>
      <c r="N59" s="72" t="str">
        <f>IF(ROWS($A$3:N59)&gt;CEILING(129/4,1),"",INDEX(RSLT,ROWS($A$3:N59)+QUOTIENT(COLUMNS($A$3:N59)-1,5)*CEILING(129/4,1),1+MOD(COLUMN()-1,5)))</f>
        <v/>
      </c>
      <c r="O59" s="72" t="str">
        <f>IF(ROWS($A$3:O59)&gt;CEILING(129/4,1),"",INDEX(RSLT,ROWS($A$3:O59)+QUOTIENT(COLUMNS($A$3:O59)-1,5)*CEILING(129/4,1),1+MOD(COLUMN()-1,5)))</f>
        <v/>
      </c>
      <c r="P59" s="72" t="str">
        <f>IF(ROWS($A$3:P59)&gt;CEILING(129/4,1),"",INDEX(RSLT,ROWS($A$3:P59)+QUOTIENT(COLUMNS($A$3:P59)-1,5)*CEILING(129/4,1),1+MOD(COLUMN()-1,5)))</f>
        <v/>
      </c>
      <c r="Q59" s="73" t="str">
        <f>IF(ROWS($A$3:Q59)&gt;CEILING(129/4,1),"",INDEX(RSLT,ROWS($A$3:Q59)+QUOTIENT(COLUMNS($A$3:Q59)-1,5)*CEILING(129/4,1),1+MOD(COLUMN()-1,5)))</f>
        <v/>
      </c>
      <c r="R59" s="72" t="str">
        <f>IF(ROWS($A$3:R59)&gt;CEILING(129/4,1),"",INDEX(RSLT,ROWS($A$3:R59)+QUOTIENT(COLUMNS($A$3:R59)-1,5)*CEILING(129/4,1),1+MOD(COLUMN()-1,5)))</f>
        <v/>
      </c>
      <c r="S59" s="72" t="str">
        <f>IF(ROWS($A$3:S59)&gt;CEILING(129/4,1),"",INDEX(RSLT,ROWS($A$3:S59)+QUOTIENT(COLUMNS($A$3:S59)-1,5)*CEILING(129/4,1),1+MOD(COLUMN()-1,5)))</f>
        <v/>
      </c>
    </row>
    <row r="60" spans="1:19" ht="23.1" customHeight="1" x14ac:dyDescent="0.2">
      <c r="A60" s="72" t="str">
        <f>IF(ROWS($A$3:A60)&gt;CEILING(129/4,1),"",INDEX(RSLT,ROWS($A$3:A60)+QUOTIENT(COLUMNS($A$3:A60)-1,5)*CEILING(129/4,1),1+MOD(COLUMN()-1,5)))</f>
        <v/>
      </c>
      <c r="B60" s="73" t="str">
        <f>IF(ROWS($A$3:B60)&gt;CEILING(129/4,1),"",INDEX(RSLT,ROWS($A$3:B60)+QUOTIENT(COLUMNS($A$3:B60)-1,5)*CEILING(129/4,1),1+MOD(COLUMN()-1,5)))</f>
        <v/>
      </c>
      <c r="C60" s="72" t="str">
        <f>IF(ROWS($A$3:C60)&gt;CEILING(129/4,1),"",INDEX(RSLT,ROWS($A$3:C60)+QUOTIENT(COLUMNS($A$3:C60)-1,5)*CEILING(129/4,1),1+MOD(COLUMN()-1,5)))</f>
        <v/>
      </c>
      <c r="D60" s="72" t="str">
        <f>IF(ROWS($A$3:D60)&gt;CEILING(129/4,1),"",INDEX(RSLT,ROWS($A$3:D60)+QUOTIENT(COLUMNS($A$3:D60)-1,5)*CEILING(129/4,1),1+MOD(COLUMN()-1,5)))</f>
        <v/>
      </c>
      <c r="E60" s="72" t="str">
        <f>IF(ROWS($A$3:E60)&gt;CEILING(129/4,1),"",INDEX(RSLT,ROWS($A$3:E60)+QUOTIENT(COLUMNS($A$3:E60)-1,5)*CEILING(129/4,1),1+MOD(COLUMN()-1,5)))</f>
        <v/>
      </c>
      <c r="F60" s="72" t="str">
        <f>IF(ROWS($A$3:F60)&gt;CEILING(129/4,1),"",INDEX(RSLT,ROWS($A$3:F60)+QUOTIENT(COLUMNS($A$3:F60)-1,5)*CEILING(129/4,1),1+MOD(COLUMN()-1,5)))</f>
        <v/>
      </c>
      <c r="G60" s="73" t="str">
        <f>IF(ROWS($A$3:G60)&gt;CEILING(129/4,1),"",INDEX(RSLT,ROWS($A$3:G60)+QUOTIENT(COLUMNS($A$3:G60)-1,5)*CEILING(129/4,1),1+MOD(COLUMN()-1,5)))</f>
        <v/>
      </c>
      <c r="H60" s="72" t="str">
        <f>IF(ROWS($A$3:H60)&gt;CEILING(129/4,1),"",INDEX(RSLT,ROWS($A$3:H60)+QUOTIENT(COLUMNS($A$3:H60)-1,5)*CEILING(129/4,1),1+MOD(COLUMN()-1,5)))</f>
        <v/>
      </c>
      <c r="I60" s="72" t="str">
        <f>IF(ROWS($A$3:I60)&gt;CEILING(129/4,1),"",INDEX(RSLT,ROWS($A$3:I60)+QUOTIENT(COLUMNS($A$3:I60)-1,5)*CEILING(129/4,1),1+MOD(COLUMN()-1,5)))</f>
        <v/>
      </c>
      <c r="J60" s="72" t="str">
        <f>IF(ROWS($A$3:J60)&gt;CEILING(129/4,1),"",INDEX(RSLT,ROWS($A$3:J60)+QUOTIENT(COLUMNS($A$3:J60)-1,5)*CEILING(129/4,1),1+MOD(COLUMN()-1,5)))</f>
        <v/>
      </c>
      <c r="K60" s="72" t="str">
        <f>IF(ROWS($A$3:K60)&gt;CEILING(129/4,1),"",INDEX(RSLT,ROWS($A$3:K60)+QUOTIENT(COLUMNS($A$3:K60)-1,5)*CEILING(129/4,1),1+MOD(COLUMN()-1,5)))</f>
        <v/>
      </c>
      <c r="L60" s="73" t="str">
        <f>IF(ROWS($A$3:L60)&gt;CEILING(129/4,1),"",INDEX(RSLT,ROWS($A$3:L60)+QUOTIENT(COLUMNS($A$3:L60)-1,5)*CEILING(129/4,1),1+MOD(COLUMN()-1,5)))</f>
        <v/>
      </c>
      <c r="M60" s="72" t="str">
        <f>IF(ROWS($A$3:M60)&gt;CEILING(129/4,1),"",INDEX(RSLT,ROWS($A$3:M60)+QUOTIENT(COLUMNS($A$3:M60)-1,5)*CEILING(129/4,1),1+MOD(COLUMN()-1,5)))</f>
        <v/>
      </c>
      <c r="N60" s="72" t="str">
        <f>IF(ROWS($A$3:N60)&gt;CEILING(129/4,1),"",INDEX(RSLT,ROWS($A$3:N60)+QUOTIENT(COLUMNS($A$3:N60)-1,5)*CEILING(129/4,1),1+MOD(COLUMN()-1,5)))</f>
        <v/>
      </c>
      <c r="O60" s="72" t="str">
        <f>IF(ROWS($A$3:O60)&gt;CEILING(129/4,1),"",INDEX(RSLT,ROWS($A$3:O60)+QUOTIENT(COLUMNS($A$3:O60)-1,5)*CEILING(129/4,1),1+MOD(COLUMN()-1,5)))</f>
        <v/>
      </c>
      <c r="P60" s="72" t="str">
        <f>IF(ROWS($A$3:P60)&gt;CEILING(129/4,1),"",INDEX(RSLT,ROWS($A$3:P60)+QUOTIENT(COLUMNS($A$3:P60)-1,5)*CEILING(129/4,1),1+MOD(COLUMN()-1,5)))</f>
        <v/>
      </c>
      <c r="Q60" s="73" t="str">
        <f>IF(ROWS($A$3:Q60)&gt;CEILING(129/4,1),"",INDEX(RSLT,ROWS($A$3:Q60)+QUOTIENT(COLUMNS($A$3:Q60)-1,5)*CEILING(129/4,1),1+MOD(COLUMN()-1,5)))</f>
        <v/>
      </c>
      <c r="R60" s="72" t="str">
        <f>IF(ROWS($A$3:R60)&gt;CEILING(129/4,1),"",INDEX(RSLT,ROWS($A$3:R60)+QUOTIENT(COLUMNS($A$3:R60)-1,5)*CEILING(129/4,1),1+MOD(COLUMN()-1,5)))</f>
        <v/>
      </c>
      <c r="S60" s="72" t="str">
        <f>IF(ROWS($A$3:S60)&gt;CEILING(129/4,1),"",INDEX(RSLT,ROWS($A$3:S60)+QUOTIENT(COLUMNS($A$3:S60)-1,5)*CEILING(129/4,1),1+MOD(COLUMN()-1,5)))</f>
        <v/>
      </c>
    </row>
    <row r="61" spans="1:19" ht="23.1" customHeight="1" x14ac:dyDescent="0.2">
      <c r="A61" s="72" t="str">
        <f>IF(ROWS($A$3:A61)&gt;CEILING(129/4,1),"",INDEX(RSLT,ROWS($A$3:A61)+QUOTIENT(COLUMNS($A$3:A61)-1,5)*CEILING(129/4,1),1+MOD(COLUMN()-1,5)))</f>
        <v/>
      </c>
      <c r="B61" s="73" t="str">
        <f>IF(ROWS($A$3:B61)&gt;CEILING(129/4,1),"",INDEX(RSLT,ROWS($A$3:B61)+QUOTIENT(COLUMNS($A$3:B61)-1,5)*CEILING(129/4,1),1+MOD(COLUMN()-1,5)))</f>
        <v/>
      </c>
      <c r="C61" s="72" t="str">
        <f>IF(ROWS($A$3:C61)&gt;CEILING(129/4,1),"",INDEX(RSLT,ROWS($A$3:C61)+QUOTIENT(COLUMNS($A$3:C61)-1,5)*CEILING(129/4,1),1+MOD(COLUMN()-1,5)))</f>
        <v/>
      </c>
      <c r="D61" s="72" t="str">
        <f>IF(ROWS($A$3:D61)&gt;CEILING(129/4,1),"",INDEX(RSLT,ROWS($A$3:D61)+QUOTIENT(COLUMNS($A$3:D61)-1,5)*CEILING(129/4,1),1+MOD(COLUMN()-1,5)))</f>
        <v/>
      </c>
      <c r="E61" s="72" t="str">
        <f>IF(ROWS($A$3:E61)&gt;CEILING(129/4,1),"",INDEX(RSLT,ROWS($A$3:E61)+QUOTIENT(COLUMNS($A$3:E61)-1,5)*CEILING(129/4,1),1+MOD(COLUMN()-1,5)))</f>
        <v/>
      </c>
      <c r="F61" s="72" t="str">
        <f>IF(ROWS($A$3:F61)&gt;CEILING(129/4,1),"",INDEX(RSLT,ROWS($A$3:F61)+QUOTIENT(COLUMNS($A$3:F61)-1,5)*CEILING(129/4,1),1+MOD(COLUMN()-1,5)))</f>
        <v/>
      </c>
      <c r="G61" s="73" t="str">
        <f>IF(ROWS($A$3:G61)&gt;CEILING(129/4,1),"",INDEX(RSLT,ROWS($A$3:G61)+QUOTIENT(COLUMNS($A$3:G61)-1,5)*CEILING(129/4,1),1+MOD(COLUMN()-1,5)))</f>
        <v/>
      </c>
      <c r="H61" s="72" t="str">
        <f>IF(ROWS($A$3:H61)&gt;CEILING(129/4,1),"",INDEX(RSLT,ROWS($A$3:H61)+QUOTIENT(COLUMNS($A$3:H61)-1,5)*CEILING(129/4,1),1+MOD(COLUMN()-1,5)))</f>
        <v/>
      </c>
      <c r="I61" s="72" t="str">
        <f>IF(ROWS($A$3:I61)&gt;CEILING(129/4,1),"",INDEX(RSLT,ROWS($A$3:I61)+QUOTIENT(COLUMNS($A$3:I61)-1,5)*CEILING(129/4,1),1+MOD(COLUMN()-1,5)))</f>
        <v/>
      </c>
      <c r="J61" s="72" t="str">
        <f>IF(ROWS($A$3:J61)&gt;CEILING(129/4,1),"",INDEX(RSLT,ROWS($A$3:J61)+QUOTIENT(COLUMNS($A$3:J61)-1,5)*CEILING(129/4,1),1+MOD(COLUMN()-1,5)))</f>
        <v/>
      </c>
      <c r="K61" s="72" t="str">
        <f>IF(ROWS($A$3:K61)&gt;CEILING(129/4,1),"",INDEX(RSLT,ROWS($A$3:K61)+QUOTIENT(COLUMNS($A$3:K61)-1,5)*CEILING(129/4,1),1+MOD(COLUMN()-1,5)))</f>
        <v/>
      </c>
      <c r="L61" s="73" t="str">
        <f>IF(ROWS($A$3:L61)&gt;CEILING(129/4,1),"",INDEX(RSLT,ROWS($A$3:L61)+QUOTIENT(COLUMNS($A$3:L61)-1,5)*CEILING(129/4,1),1+MOD(COLUMN()-1,5)))</f>
        <v/>
      </c>
      <c r="M61" s="72" t="str">
        <f>IF(ROWS($A$3:M61)&gt;CEILING(129/4,1),"",INDEX(RSLT,ROWS($A$3:M61)+QUOTIENT(COLUMNS($A$3:M61)-1,5)*CEILING(129/4,1),1+MOD(COLUMN()-1,5)))</f>
        <v/>
      </c>
      <c r="N61" s="72" t="str">
        <f>IF(ROWS($A$3:N61)&gt;CEILING(129/4,1),"",INDEX(RSLT,ROWS($A$3:N61)+QUOTIENT(COLUMNS($A$3:N61)-1,5)*CEILING(129/4,1),1+MOD(COLUMN()-1,5)))</f>
        <v/>
      </c>
      <c r="O61" s="72" t="str">
        <f>IF(ROWS($A$3:O61)&gt;CEILING(129/4,1),"",INDEX(RSLT,ROWS($A$3:O61)+QUOTIENT(COLUMNS($A$3:O61)-1,5)*CEILING(129/4,1),1+MOD(COLUMN()-1,5)))</f>
        <v/>
      </c>
      <c r="P61" s="72" t="str">
        <f>IF(ROWS($A$3:P61)&gt;CEILING(129/4,1),"",INDEX(RSLT,ROWS($A$3:P61)+QUOTIENT(COLUMNS($A$3:P61)-1,5)*CEILING(129/4,1),1+MOD(COLUMN()-1,5)))</f>
        <v/>
      </c>
      <c r="Q61" s="73" t="str">
        <f>IF(ROWS($A$3:Q61)&gt;CEILING(129/4,1),"",INDEX(RSLT,ROWS($A$3:Q61)+QUOTIENT(COLUMNS($A$3:Q61)-1,5)*CEILING(129/4,1),1+MOD(COLUMN()-1,5)))</f>
        <v/>
      </c>
      <c r="R61" s="72" t="str">
        <f>IF(ROWS($A$3:R61)&gt;CEILING(129/4,1),"",INDEX(RSLT,ROWS($A$3:R61)+QUOTIENT(COLUMNS($A$3:R61)-1,5)*CEILING(129/4,1),1+MOD(COLUMN()-1,5)))</f>
        <v/>
      </c>
      <c r="S61" s="72" t="str">
        <f>IF(ROWS($A$3:S61)&gt;CEILING(129/4,1),"",INDEX(RSLT,ROWS($A$3:S61)+QUOTIENT(COLUMNS($A$3:S61)-1,5)*CEILING(129/4,1),1+MOD(COLUMN()-1,5)))</f>
        <v/>
      </c>
    </row>
    <row r="62" spans="1:19" ht="23.1" customHeight="1" x14ac:dyDescent="0.2">
      <c r="A62" s="72" t="str">
        <f>IF(ROWS($A$3:A62)&gt;CEILING(129/4,1),"",INDEX(RSLT,ROWS($A$3:A62)+QUOTIENT(COLUMNS($A$3:A62)-1,5)*CEILING(129/4,1),1+MOD(COLUMN()-1,5)))</f>
        <v/>
      </c>
      <c r="B62" s="73" t="str">
        <f>IF(ROWS($A$3:B62)&gt;CEILING(129/4,1),"",INDEX(RSLT,ROWS($A$3:B62)+QUOTIENT(COLUMNS($A$3:B62)-1,5)*CEILING(129/4,1),1+MOD(COLUMN()-1,5)))</f>
        <v/>
      </c>
      <c r="C62" s="72" t="str">
        <f>IF(ROWS($A$3:C62)&gt;CEILING(129/4,1),"",INDEX(RSLT,ROWS($A$3:C62)+QUOTIENT(COLUMNS($A$3:C62)-1,5)*CEILING(129/4,1),1+MOD(COLUMN()-1,5)))</f>
        <v/>
      </c>
      <c r="D62" s="72" t="str">
        <f>IF(ROWS($A$3:D62)&gt;CEILING(129/4,1),"",INDEX(RSLT,ROWS($A$3:D62)+QUOTIENT(COLUMNS($A$3:D62)-1,5)*CEILING(129/4,1),1+MOD(COLUMN()-1,5)))</f>
        <v/>
      </c>
      <c r="E62" s="72" t="str">
        <f>IF(ROWS($A$3:E62)&gt;CEILING(129/4,1),"",INDEX(RSLT,ROWS($A$3:E62)+QUOTIENT(COLUMNS($A$3:E62)-1,5)*CEILING(129/4,1),1+MOD(COLUMN()-1,5)))</f>
        <v/>
      </c>
      <c r="F62" s="72" t="str">
        <f>IF(ROWS($A$3:F62)&gt;CEILING(129/4,1),"",INDEX(RSLT,ROWS($A$3:F62)+QUOTIENT(COLUMNS($A$3:F62)-1,5)*CEILING(129/4,1),1+MOD(COLUMN()-1,5)))</f>
        <v/>
      </c>
      <c r="G62" s="73" t="str">
        <f>IF(ROWS($A$3:G62)&gt;CEILING(129/4,1),"",INDEX(RSLT,ROWS($A$3:G62)+QUOTIENT(COLUMNS($A$3:G62)-1,5)*CEILING(129/4,1),1+MOD(COLUMN()-1,5)))</f>
        <v/>
      </c>
      <c r="H62" s="72" t="str">
        <f>IF(ROWS($A$3:H62)&gt;CEILING(129/4,1),"",INDEX(RSLT,ROWS($A$3:H62)+QUOTIENT(COLUMNS($A$3:H62)-1,5)*CEILING(129/4,1),1+MOD(COLUMN()-1,5)))</f>
        <v/>
      </c>
      <c r="I62" s="72" t="str">
        <f>IF(ROWS($A$3:I62)&gt;CEILING(129/4,1),"",INDEX(RSLT,ROWS($A$3:I62)+QUOTIENT(COLUMNS($A$3:I62)-1,5)*CEILING(129/4,1),1+MOD(COLUMN()-1,5)))</f>
        <v/>
      </c>
      <c r="J62" s="72" t="str">
        <f>IF(ROWS($A$3:J62)&gt;CEILING(129/4,1),"",INDEX(RSLT,ROWS($A$3:J62)+QUOTIENT(COLUMNS($A$3:J62)-1,5)*CEILING(129/4,1),1+MOD(COLUMN()-1,5)))</f>
        <v/>
      </c>
      <c r="K62" s="72" t="str">
        <f>IF(ROWS($A$3:K62)&gt;CEILING(129/4,1),"",INDEX(RSLT,ROWS($A$3:K62)+QUOTIENT(COLUMNS($A$3:K62)-1,5)*CEILING(129/4,1),1+MOD(COLUMN()-1,5)))</f>
        <v/>
      </c>
      <c r="L62" s="73" t="str">
        <f>IF(ROWS($A$3:L62)&gt;CEILING(129/4,1),"",INDEX(RSLT,ROWS($A$3:L62)+QUOTIENT(COLUMNS($A$3:L62)-1,5)*CEILING(129/4,1),1+MOD(COLUMN()-1,5)))</f>
        <v/>
      </c>
      <c r="M62" s="72" t="str">
        <f>IF(ROWS($A$3:M62)&gt;CEILING(129/4,1),"",INDEX(RSLT,ROWS($A$3:M62)+QUOTIENT(COLUMNS($A$3:M62)-1,5)*CEILING(129/4,1),1+MOD(COLUMN()-1,5)))</f>
        <v/>
      </c>
      <c r="N62" s="72" t="str">
        <f>IF(ROWS($A$3:N62)&gt;CEILING(129/4,1),"",INDEX(RSLT,ROWS($A$3:N62)+QUOTIENT(COLUMNS($A$3:N62)-1,5)*CEILING(129/4,1),1+MOD(COLUMN()-1,5)))</f>
        <v/>
      </c>
      <c r="O62" s="72" t="str">
        <f>IF(ROWS($A$3:O62)&gt;CEILING(129/4,1),"",INDEX(RSLT,ROWS($A$3:O62)+QUOTIENT(COLUMNS($A$3:O62)-1,5)*CEILING(129/4,1),1+MOD(COLUMN()-1,5)))</f>
        <v/>
      </c>
      <c r="P62" s="72" t="str">
        <f>IF(ROWS($A$3:P62)&gt;CEILING(129/4,1),"",INDEX(RSLT,ROWS($A$3:P62)+QUOTIENT(COLUMNS($A$3:P62)-1,5)*CEILING(129/4,1),1+MOD(COLUMN()-1,5)))</f>
        <v/>
      </c>
      <c r="Q62" s="73" t="str">
        <f>IF(ROWS($A$3:Q62)&gt;CEILING(129/4,1),"",INDEX(RSLT,ROWS($A$3:Q62)+QUOTIENT(COLUMNS($A$3:Q62)-1,5)*CEILING(129/4,1),1+MOD(COLUMN()-1,5)))</f>
        <v/>
      </c>
      <c r="R62" s="72" t="str">
        <f>IF(ROWS($A$3:R62)&gt;CEILING(129/4,1),"",INDEX(RSLT,ROWS($A$3:R62)+QUOTIENT(COLUMNS($A$3:R62)-1,5)*CEILING(129/4,1),1+MOD(COLUMN()-1,5)))</f>
        <v/>
      </c>
      <c r="S62" s="72" t="str">
        <f>IF(ROWS($A$3:S62)&gt;CEILING(129/4,1),"",INDEX(RSLT,ROWS($A$3:S62)+QUOTIENT(COLUMNS($A$3:S62)-1,5)*CEILING(129/4,1),1+MOD(COLUMN()-1,5)))</f>
        <v/>
      </c>
    </row>
    <row r="63" spans="1:19" ht="23.1" customHeight="1" x14ac:dyDescent="0.2">
      <c r="A63" s="72" t="str">
        <f>IF(ROWS($A$3:A63)&gt;CEILING(129/4,1),"",INDEX(RSLT,ROWS($A$3:A63)+QUOTIENT(COLUMNS($A$3:A63)-1,5)*CEILING(129/4,1),1+MOD(COLUMN()-1,5)))</f>
        <v/>
      </c>
      <c r="B63" s="73" t="str">
        <f>IF(ROWS($A$3:B63)&gt;CEILING(129/4,1),"",INDEX(RSLT,ROWS($A$3:B63)+QUOTIENT(COLUMNS($A$3:B63)-1,5)*CEILING(129/4,1),1+MOD(COLUMN()-1,5)))</f>
        <v/>
      </c>
      <c r="C63" s="72" t="str">
        <f>IF(ROWS($A$3:C63)&gt;CEILING(129/4,1),"",INDEX(RSLT,ROWS($A$3:C63)+QUOTIENT(COLUMNS($A$3:C63)-1,5)*CEILING(129/4,1),1+MOD(COLUMN()-1,5)))</f>
        <v/>
      </c>
      <c r="D63" s="72" t="str">
        <f>IF(ROWS($A$3:D63)&gt;CEILING(129/4,1),"",INDEX(RSLT,ROWS($A$3:D63)+QUOTIENT(COLUMNS($A$3:D63)-1,5)*CEILING(129/4,1),1+MOD(COLUMN()-1,5)))</f>
        <v/>
      </c>
      <c r="E63" s="72" t="str">
        <f>IF(ROWS($A$3:E63)&gt;CEILING(129/4,1),"",INDEX(RSLT,ROWS($A$3:E63)+QUOTIENT(COLUMNS($A$3:E63)-1,5)*CEILING(129/4,1),1+MOD(COLUMN()-1,5)))</f>
        <v/>
      </c>
      <c r="F63" s="72" t="str">
        <f>IF(ROWS($A$3:F63)&gt;CEILING(129/4,1),"",INDEX(RSLT,ROWS($A$3:F63)+QUOTIENT(COLUMNS($A$3:F63)-1,5)*CEILING(129/4,1),1+MOD(COLUMN()-1,5)))</f>
        <v/>
      </c>
      <c r="G63" s="73" t="str">
        <f>IF(ROWS($A$3:G63)&gt;CEILING(129/4,1),"",INDEX(RSLT,ROWS($A$3:G63)+QUOTIENT(COLUMNS($A$3:G63)-1,5)*CEILING(129/4,1),1+MOD(COLUMN()-1,5)))</f>
        <v/>
      </c>
      <c r="H63" s="72" t="str">
        <f>IF(ROWS($A$3:H63)&gt;CEILING(129/4,1),"",INDEX(RSLT,ROWS($A$3:H63)+QUOTIENT(COLUMNS($A$3:H63)-1,5)*CEILING(129/4,1),1+MOD(COLUMN()-1,5)))</f>
        <v/>
      </c>
      <c r="I63" s="72" t="str">
        <f>IF(ROWS($A$3:I63)&gt;CEILING(129/4,1),"",INDEX(RSLT,ROWS($A$3:I63)+QUOTIENT(COLUMNS($A$3:I63)-1,5)*CEILING(129/4,1),1+MOD(COLUMN()-1,5)))</f>
        <v/>
      </c>
      <c r="J63" s="72" t="str">
        <f>IF(ROWS($A$3:J63)&gt;CEILING(129/4,1),"",INDEX(RSLT,ROWS($A$3:J63)+QUOTIENT(COLUMNS($A$3:J63)-1,5)*CEILING(129/4,1),1+MOD(COLUMN()-1,5)))</f>
        <v/>
      </c>
      <c r="K63" s="72" t="str">
        <f>IF(ROWS($A$3:K63)&gt;CEILING(129/4,1),"",INDEX(RSLT,ROWS($A$3:K63)+QUOTIENT(COLUMNS($A$3:K63)-1,5)*CEILING(129/4,1),1+MOD(COLUMN()-1,5)))</f>
        <v/>
      </c>
      <c r="L63" s="73" t="str">
        <f>IF(ROWS($A$3:L63)&gt;CEILING(129/4,1),"",INDEX(RSLT,ROWS($A$3:L63)+QUOTIENT(COLUMNS($A$3:L63)-1,5)*CEILING(129/4,1),1+MOD(COLUMN()-1,5)))</f>
        <v/>
      </c>
      <c r="M63" s="72" t="str">
        <f>IF(ROWS($A$3:M63)&gt;CEILING(129/4,1),"",INDEX(RSLT,ROWS($A$3:M63)+QUOTIENT(COLUMNS($A$3:M63)-1,5)*CEILING(129/4,1),1+MOD(COLUMN()-1,5)))</f>
        <v/>
      </c>
      <c r="N63" s="72" t="str">
        <f>IF(ROWS($A$3:N63)&gt;CEILING(129/4,1),"",INDEX(RSLT,ROWS($A$3:N63)+QUOTIENT(COLUMNS($A$3:N63)-1,5)*CEILING(129/4,1),1+MOD(COLUMN()-1,5)))</f>
        <v/>
      </c>
      <c r="O63" s="72" t="str">
        <f>IF(ROWS($A$3:O63)&gt;CEILING(129/4,1),"",INDEX(RSLT,ROWS($A$3:O63)+QUOTIENT(COLUMNS($A$3:O63)-1,5)*CEILING(129/4,1),1+MOD(COLUMN()-1,5)))</f>
        <v/>
      </c>
      <c r="P63" s="72" t="str">
        <f>IF(ROWS($A$3:P63)&gt;CEILING(129/4,1),"",INDEX(RSLT,ROWS($A$3:P63)+QUOTIENT(COLUMNS($A$3:P63)-1,5)*CEILING(129/4,1),1+MOD(COLUMN()-1,5)))</f>
        <v/>
      </c>
      <c r="Q63" s="73" t="str">
        <f>IF(ROWS($A$3:Q63)&gt;CEILING(129/4,1),"",INDEX(RSLT,ROWS($A$3:Q63)+QUOTIENT(COLUMNS($A$3:Q63)-1,5)*CEILING(129/4,1),1+MOD(COLUMN()-1,5)))</f>
        <v/>
      </c>
      <c r="R63" s="72" t="str">
        <f>IF(ROWS($A$3:R63)&gt;CEILING(129/4,1),"",INDEX(RSLT,ROWS($A$3:R63)+QUOTIENT(COLUMNS($A$3:R63)-1,5)*CEILING(129/4,1),1+MOD(COLUMN()-1,5)))</f>
        <v/>
      </c>
      <c r="S63" s="72" t="str">
        <f>IF(ROWS($A$3:S63)&gt;CEILING(129/4,1),"",INDEX(RSLT,ROWS($A$3:S63)+QUOTIENT(COLUMNS($A$3:S63)-1,5)*CEILING(129/4,1),1+MOD(COLUMN()-1,5)))</f>
        <v/>
      </c>
    </row>
    <row r="64" spans="1:19" ht="23.1" customHeight="1" x14ac:dyDescent="0.2">
      <c r="A64" s="72" t="str">
        <f>IF(ROWS($A$3:A64)&gt;CEILING(129/4,1),"",INDEX(RSLT,ROWS($A$3:A64)+QUOTIENT(COLUMNS($A$3:A64)-1,5)*CEILING(129/4,1),1+MOD(COLUMN()-1,5)))</f>
        <v/>
      </c>
      <c r="B64" s="73" t="str">
        <f>IF(ROWS($A$3:B64)&gt;CEILING(129/4,1),"",INDEX(RSLT,ROWS($A$3:B64)+QUOTIENT(COLUMNS($A$3:B64)-1,5)*CEILING(129/4,1),1+MOD(COLUMN()-1,5)))</f>
        <v/>
      </c>
      <c r="C64" s="72" t="str">
        <f>IF(ROWS($A$3:C64)&gt;CEILING(129/4,1),"",INDEX(RSLT,ROWS($A$3:C64)+QUOTIENT(COLUMNS($A$3:C64)-1,5)*CEILING(129/4,1),1+MOD(COLUMN()-1,5)))</f>
        <v/>
      </c>
      <c r="D64" s="72" t="str">
        <f>IF(ROWS($A$3:D64)&gt;CEILING(129/4,1),"",INDEX(RSLT,ROWS($A$3:D64)+QUOTIENT(COLUMNS($A$3:D64)-1,5)*CEILING(129/4,1),1+MOD(COLUMN()-1,5)))</f>
        <v/>
      </c>
      <c r="E64" s="72" t="str">
        <f>IF(ROWS($A$3:E64)&gt;CEILING(129/4,1),"",INDEX(RSLT,ROWS($A$3:E64)+QUOTIENT(COLUMNS($A$3:E64)-1,5)*CEILING(129/4,1),1+MOD(COLUMN()-1,5)))</f>
        <v/>
      </c>
      <c r="F64" s="72" t="str">
        <f>IF(ROWS($A$3:F64)&gt;CEILING(129/4,1),"",INDEX(RSLT,ROWS($A$3:F64)+QUOTIENT(COLUMNS($A$3:F64)-1,5)*CEILING(129/4,1),1+MOD(COLUMN()-1,5)))</f>
        <v/>
      </c>
      <c r="G64" s="73" t="str">
        <f>IF(ROWS($A$3:G64)&gt;CEILING(129/4,1),"",INDEX(RSLT,ROWS($A$3:G64)+QUOTIENT(COLUMNS($A$3:G64)-1,5)*CEILING(129/4,1),1+MOD(COLUMN()-1,5)))</f>
        <v/>
      </c>
      <c r="H64" s="72" t="str">
        <f>IF(ROWS($A$3:H64)&gt;CEILING(129/4,1),"",INDEX(RSLT,ROWS($A$3:H64)+QUOTIENT(COLUMNS($A$3:H64)-1,5)*CEILING(129/4,1),1+MOD(COLUMN()-1,5)))</f>
        <v/>
      </c>
      <c r="I64" s="72" t="str">
        <f>IF(ROWS($A$3:I64)&gt;CEILING(129/4,1),"",INDEX(RSLT,ROWS($A$3:I64)+QUOTIENT(COLUMNS($A$3:I64)-1,5)*CEILING(129/4,1),1+MOD(COLUMN()-1,5)))</f>
        <v/>
      </c>
      <c r="J64" s="72" t="str">
        <f>IF(ROWS($A$3:J64)&gt;CEILING(129/4,1),"",INDEX(RSLT,ROWS($A$3:J64)+QUOTIENT(COLUMNS($A$3:J64)-1,5)*CEILING(129/4,1),1+MOD(COLUMN()-1,5)))</f>
        <v/>
      </c>
      <c r="K64" s="72" t="str">
        <f>IF(ROWS($A$3:K64)&gt;CEILING(129/4,1),"",INDEX(RSLT,ROWS($A$3:K64)+QUOTIENT(COLUMNS($A$3:K64)-1,5)*CEILING(129/4,1),1+MOD(COLUMN()-1,5)))</f>
        <v/>
      </c>
      <c r="L64" s="73" t="str">
        <f>IF(ROWS($A$3:L64)&gt;CEILING(129/4,1),"",INDEX(RSLT,ROWS($A$3:L64)+QUOTIENT(COLUMNS($A$3:L64)-1,5)*CEILING(129/4,1),1+MOD(COLUMN()-1,5)))</f>
        <v/>
      </c>
      <c r="M64" s="72" t="str">
        <f>IF(ROWS($A$3:M64)&gt;CEILING(129/4,1),"",INDEX(RSLT,ROWS($A$3:M64)+QUOTIENT(COLUMNS($A$3:M64)-1,5)*CEILING(129/4,1),1+MOD(COLUMN()-1,5)))</f>
        <v/>
      </c>
      <c r="N64" s="72" t="str">
        <f>IF(ROWS($A$3:N64)&gt;CEILING(129/4,1),"",INDEX(RSLT,ROWS($A$3:N64)+QUOTIENT(COLUMNS($A$3:N64)-1,5)*CEILING(129/4,1),1+MOD(COLUMN()-1,5)))</f>
        <v/>
      </c>
      <c r="O64" s="72" t="str">
        <f>IF(ROWS($A$3:O64)&gt;CEILING(129/4,1),"",INDEX(RSLT,ROWS($A$3:O64)+QUOTIENT(COLUMNS($A$3:O64)-1,5)*CEILING(129/4,1),1+MOD(COLUMN()-1,5)))</f>
        <v/>
      </c>
      <c r="P64" s="72" t="str">
        <f>IF(ROWS($A$3:P64)&gt;CEILING(129/4,1),"",INDEX(RSLT,ROWS($A$3:P64)+QUOTIENT(COLUMNS($A$3:P64)-1,5)*CEILING(129/4,1),1+MOD(COLUMN()-1,5)))</f>
        <v/>
      </c>
      <c r="Q64" s="73" t="str">
        <f>IF(ROWS($A$3:Q64)&gt;CEILING(129/4,1),"",INDEX(RSLT,ROWS($A$3:Q64)+QUOTIENT(COLUMNS($A$3:Q64)-1,5)*CEILING(129/4,1),1+MOD(COLUMN()-1,5)))</f>
        <v/>
      </c>
      <c r="R64" s="72" t="str">
        <f>IF(ROWS($A$3:R64)&gt;CEILING(129/4,1),"",INDEX(RSLT,ROWS($A$3:R64)+QUOTIENT(COLUMNS($A$3:R64)-1,5)*CEILING(129/4,1),1+MOD(COLUMN()-1,5)))</f>
        <v/>
      </c>
      <c r="S64" s="72" t="str">
        <f>IF(ROWS($A$3:S64)&gt;CEILING(129/4,1),"",INDEX(RSLT,ROWS($A$3:S64)+QUOTIENT(COLUMNS($A$3:S64)-1,5)*CEILING(129/4,1),1+MOD(COLUMN()-1,5)))</f>
        <v/>
      </c>
    </row>
    <row r="65" spans="1:19" ht="23.1" customHeight="1" x14ac:dyDescent="0.2">
      <c r="A65" s="72" t="str">
        <f>IF(ROWS($A$3:A65)&gt;CEILING(129/4,1),"",INDEX(RSLT,ROWS($A$3:A65)+QUOTIENT(COLUMNS($A$3:A65)-1,5)*CEILING(129/4,1),1+MOD(COLUMN()-1,5)))</f>
        <v/>
      </c>
      <c r="B65" s="73" t="str">
        <f>IF(ROWS($A$3:B65)&gt;CEILING(129/4,1),"",INDEX(RSLT,ROWS($A$3:B65)+QUOTIENT(COLUMNS($A$3:B65)-1,5)*CEILING(129/4,1),1+MOD(COLUMN()-1,5)))</f>
        <v/>
      </c>
      <c r="C65" s="72" t="str">
        <f>IF(ROWS($A$3:C65)&gt;CEILING(129/4,1),"",INDEX(RSLT,ROWS($A$3:C65)+QUOTIENT(COLUMNS($A$3:C65)-1,5)*CEILING(129/4,1),1+MOD(COLUMN()-1,5)))</f>
        <v/>
      </c>
      <c r="D65" s="72" t="str">
        <f>IF(ROWS($A$3:D65)&gt;CEILING(129/4,1),"",INDEX(RSLT,ROWS($A$3:D65)+QUOTIENT(COLUMNS($A$3:D65)-1,5)*CEILING(129/4,1),1+MOD(COLUMN()-1,5)))</f>
        <v/>
      </c>
      <c r="E65" s="72" t="str">
        <f>IF(ROWS($A$3:E65)&gt;CEILING(129/4,1),"",INDEX(RSLT,ROWS($A$3:E65)+QUOTIENT(COLUMNS($A$3:E65)-1,5)*CEILING(129/4,1),1+MOD(COLUMN()-1,5)))</f>
        <v/>
      </c>
      <c r="F65" s="72" t="str">
        <f>IF(ROWS($A$3:F65)&gt;CEILING(129/4,1),"",INDEX(RSLT,ROWS($A$3:F65)+QUOTIENT(COLUMNS($A$3:F65)-1,5)*CEILING(129/4,1),1+MOD(COLUMN()-1,5)))</f>
        <v/>
      </c>
      <c r="G65" s="73" t="str">
        <f>IF(ROWS($A$3:G65)&gt;CEILING(129/4,1),"",INDEX(RSLT,ROWS($A$3:G65)+QUOTIENT(COLUMNS($A$3:G65)-1,5)*CEILING(129/4,1),1+MOD(COLUMN()-1,5)))</f>
        <v/>
      </c>
      <c r="H65" s="72" t="str">
        <f>IF(ROWS($A$3:H65)&gt;CEILING(129/4,1),"",INDEX(RSLT,ROWS($A$3:H65)+QUOTIENT(COLUMNS($A$3:H65)-1,5)*CEILING(129/4,1),1+MOD(COLUMN()-1,5)))</f>
        <v/>
      </c>
      <c r="I65" s="72" t="str">
        <f>IF(ROWS($A$3:I65)&gt;CEILING(129/4,1),"",INDEX(RSLT,ROWS($A$3:I65)+QUOTIENT(COLUMNS($A$3:I65)-1,5)*CEILING(129/4,1),1+MOD(COLUMN()-1,5)))</f>
        <v/>
      </c>
      <c r="J65" s="72" t="str">
        <f>IF(ROWS($A$3:J65)&gt;CEILING(129/4,1),"",INDEX(RSLT,ROWS($A$3:J65)+QUOTIENT(COLUMNS($A$3:J65)-1,5)*CEILING(129/4,1),1+MOD(COLUMN()-1,5)))</f>
        <v/>
      </c>
      <c r="K65" s="72" t="str">
        <f>IF(ROWS($A$3:K65)&gt;CEILING(129/4,1),"",INDEX(RSLT,ROWS($A$3:K65)+QUOTIENT(COLUMNS($A$3:K65)-1,5)*CEILING(129/4,1),1+MOD(COLUMN()-1,5)))</f>
        <v/>
      </c>
      <c r="L65" s="73" t="str">
        <f>IF(ROWS($A$3:L65)&gt;CEILING(129/4,1),"",INDEX(RSLT,ROWS($A$3:L65)+QUOTIENT(COLUMNS($A$3:L65)-1,5)*CEILING(129/4,1),1+MOD(COLUMN()-1,5)))</f>
        <v/>
      </c>
      <c r="M65" s="72" t="str">
        <f>IF(ROWS($A$3:M65)&gt;CEILING(129/4,1),"",INDEX(RSLT,ROWS($A$3:M65)+QUOTIENT(COLUMNS($A$3:M65)-1,5)*CEILING(129/4,1),1+MOD(COLUMN()-1,5)))</f>
        <v/>
      </c>
      <c r="N65" s="72" t="str">
        <f>IF(ROWS($A$3:N65)&gt;CEILING(129/4,1),"",INDEX(RSLT,ROWS($A$3:N65)+QUOTIENT(COLUMNS($A$3:N65)-1,5)*CEILING(129/4,1),1+MOD(COLUMN()-1,5)))</f>
        <v/>
      </c>
      <c r="O65" s="72" t="str">
        <f>IF(ROWS($A$3:O65)&gt;CEILING(129/4,1),"",INDEX(RSLT,ROWS($A$3:O65)+QUOTIENT(COLUMNS($A$3:O65)-1,5)*CEILING(129/4,1),1+MOD(COLUMN()-1,5)))</f>
        <v/>
      </c>
      <c r="P65" s="72" t="str">
        <f>IF(ROWS($A$3:P65)&gt;CEILING(129/4,1),"",INDEX(RSLT,ROWS($A$3:P65)+QUOTIENT(COLUMNS($A$3:P65)-1,5)*CEILING(129/4,1),1+MOD(COLUMN()-1,5)))</f>
        <v/>
      </c>
      <c r="Q65" s="73" t="str">
        <f>IF(ROWS($A$3:Q65)&gt;CEILING(129/4,1),"",INDEX(RSLT,ROWS($A$3:Q65)+QUOTIENT(COLUMNS($A$3:Q65)-1,5)*CEILING(129/4,1),1+MOD(COLUMN()-1,5)))</f>
        <v/>
      </c>
      <c r="R65" s="72" t="str">
        <f>IF(ROWS($A$3:R65)&gt;CEILING(129/4,1),"",INDEX(RSLT,ROWS($A$3:R65)+QUOTIENT(COLUMNS($A$3:R65)-1,5)*CEILING(129/4,1),1+MOD(COLUMN()-1,5)))</f>
        <v/>
      </c>
      <c r="S65" s="72" t="str">
        <f>IF(ROWS($A$3:S65)&gt;CEILING(129/4,1),"",INDEX(RSLT,ROWS($A$3:S65)+QUOTIENT(COLUMNS($A$3:S65)-1,5)*CEILING(129/4,1),1+MOD(COLUMN()-1,5)))</f>
        <v/>
      </c>
    </row>
    <row r="66" spans="1:19" ht="23.1" customHeight="1" x14ac:dyDescent="0.2">
      <c r="A66" s="72" t="str">
        <f>IF(ROWS($A$3:A66)&gt;CEILING(129/4,1),"",INDEX(RSLT,ROWS($A$3:A66)+QUOTIENT(COLUMNS($A$3:A66)-1,5)*CEILING(129/4,1),1+MOD(COLUMN()-1,5)))</f>
        <v/>
      </c>
      <c r="B66" s="73" t="str">
        <f>IF(ROWS($A$3:B66)&gt;CEILING(129/4,1),"",INDEX(RSLT,ROWS($A$3:B66)+QUOTIENT(COLUMNS($A$3:B66)-1,5)*CEILING(129/4,1),1+MOD(COLUMN()-1,5)))</f>
        <v/>
      </c>
      <c r="C66" s="72" t="str">
        <f>IF(ROWS($A$3:C66)&gt;CEILING(129/4,1),"",INDEX(RSLT,ROWS($A$3:C66)+QUOTIENT(COLUMNS($A$3:C66)-1,5)*CEILING(129/4,1),1+MOD(COLUMN()-1,5)))</f>
        <v/>
      </c>
      <c r="D66" s="72" t="str">
        <f>IF(ROWS($A$3:D66)&gt;CEILING(129/4,1),"",INDEX(RSLT,ROWS($A$3:D66)+QUOTIENT(COLUMNS($A$3:D66)-1,5)*CEILING(129/4,1),1+MOD(COLUMN()-1,5)))</f>
        <v/>
      </c>
      <c r="E66" s="72" t="str">
        <f>IF(ROWS($A$3:E66)&gt;CEILING(129/4,1),"",INDEX(RSLT,ROWS($A$3:E66)+QUOTIENT(COLUMNS($A$3:E66)-1,5)*CEILING(129/4,1),1+MOD(COLUMN()-1,5)))</f>
        <v/>
      </c>
      <c r="F66" s="72" t="str">
        <f>IF(ROWS($A$3:F66)&gt;CEILING(129/4,1),"",INDEX(RSLT,ROWS($A$3:F66)+QUOTIENT(COLUMNS($A$3:F66)-1,5)*CEILING(129/4,1),1+MOD(COLUMN()-1,5)))</f>
        <v/>
      </c>
      <c r="G66" s="73" t="str">
        <f>IF(ROWS($A$3:G66)&gt;CEILING(129/4,1),"",INDEX(RSLT,ROWS($A$3:G66)+QUOTIENT(COLUMNS($A$3:G66)-1,5)*CEILING(129/4,1),1+MOD(COLUMN()-1,5)))</f>
        <v/>
      </c>
      <c r="H66" s="72" t="str">
        <f>IF(ROWS($A$3:H66)&gt;CEILING(129/4,1),"",INDEX(RSLT,ROWS($A$3:H66)+QUOTIENT(COLUMNS($A$3:H66)-1,5)*CEILING(129/4,1),1+MOD(COLUMN()-1,5)))</f>
        <v/>
      </c>
      <c r="I66" s="72" t="str">
        <f>IF(ROWS($A$3:I66)&gt;CEILING(129/4,1),"",INDEX(RSLT,ROWS($A$3:I66)+QUOTIENT(COLUMNS($A$3:I66)-1,5)*CEILING(129/4,1),1+MOD(COLUMN()-1,5)))</f>
        <v/>
      </c>
      <c r="J66" s="72" t="str">
        <f>IF(ROWS($A$3:J66)&gt;CEILING(129/4,1),"",INDEX(RSLT,ROWS($A$3:J66)+QUOTIENT(COLUMNS($A$3:J66)-1,5)*CEILING(129/4,1),1+MOD(COLUMN()-1,5)))</f>
        <v/>
      </c>
      <c r="K66" s="72" t="str">
        <f>IF(ROWS($A$3:K66)&gt;CEILING(129/4,1),"",INDEX(RSLT,ROWS($A$3:K66)+QUOTIENT(COLUMNS($A$3:K66)-1,5)*CEILING(129/4,1),1+MOD(COLUMN()-1,5)))</f>
        <v/>
      </c>
      <c r="L66" s="73" t="str">
        <f>IF(ROWS($A$3:L66)&gt;CEILING(129/4,1),"",INDEX(RSLT,ROWS($A$3:L66)+QUOTIENT(COLUMNS($A$3:L66)-1,5)*CEILING(129/4,1),1+MOD(COLUMN()-1,5)))</f>
        <v/>
      </c>
      <c r="M66" s="72" t="str">
        <f>IF(ROWS($A$3:M66)&gt;CEILING(129/4,1),"",INDEX(RSLT,ROWS($A$3:M66)+QUOTIENT(COLUMNS($A$3:M66)-1,5)*CEILING(129/4,1),1+MOD(COLUMN()-1,5)))</f>
        <v/>
      </c>
      <c r="N66" s="72" t="str">
        <f>IF(ROWS($A$3:N66)&gt;CEILING(129/4,1),"",INDEX(RSLT,ROWS($A$3:N66)+QUOTIENT(COLUMNS($A$3:N66)-1,5)*CEILING(129/4,1),1+MOD(COLUMN()-1,5)))</f>
        <v/>
      </c>
      <c r="O66" s="72" t="str">
        <f>IF(ROWS($A$3:O66)&gt;CEILING(129/4,1),"",INDEX(RSLT,ROWS($A$3:O66)+QUOTIENT(COLUMNS($A$3:O66)-1,5)*CEILING(129/4,1),1+MOD(COLUMN()-1,5)))</f>
        <v/>
      </c>
      <c r="P66" s="72" t="str">
        <f>IF(ROWS($A$3:P66)&gt;CEILING(129/4,1),"",INDEX(RSLT,ROWS($A$3:P66)+QUOTIENT(COLUMNS($A$3:P66)-1,5)*CEILING(129/4,1),1+MOD(COLUMN()-1,5)))</f>
        <v/>
      </c>
      <c r="Q66" s="73" t="str">
        <f>IF(ROWS($A$3:Q66)&gt;CEILING(129/4,1),"",INDEX(RSLT,ROWS($A$3:Q66)+QUOTIENT(COLUMNS($A$3:Q66)-1,5)*CEILING(129/4,1),1+MOD(COLUMN()-1,5)))</f>
        <v/>
      </c>
      <c r="R66" s="72" t="str">
        <f>IF(ROWS($A$3:R66)&gt;CEILING(129/4,1),"",INDEX(RSLT,ROWS($A$3:R66)+QUOTIENT(COLUMNS($A$3:R66)-1,5)*CEILING(129/4,1),1+MOD(COLUMN()-1,5)))</f>
        <v/>
      </c>
      <c r="S66" s="72" t="str">
        <f>IF(ROWS($A$3:S66)&gt;CEILING(129/4,1),"",INDEX(RSLT,ROWS($A$3:S66)+QUOTIENT(COLUMNS($A$3:S66)-1,5)*CEILING(129/4,1),1+MOD(COLUMN()-1,5)))</f>
        <v/>
      </c>
    </row>
    <row r="67" spans="1:19" ht="23.1" customHeight="1" x14ac:dyDescent="0.2">
      <c r="A67" s="72" t="str">
        <f>IF(ROWS($A$3:A67)&gt;CEILING(129/4,1),"",INDEX(RSLT,ROWS($A$3:A67)+QUOTIENT(COLUMNS($A$3:A67)-1,5)*CEILING(129/4,1),1+MOD(COLUMN()-1,5)))</f>
        <v/>
      </c>
      <c r="B67" s="73" t="str">
        <f>IF(ROWS($A$3:B67)&gt;CEILING(129/4,1),"",INDEX(RSLT,ROWS($A$3:B67)+QUOTIENT(COLUMNS($A$3:B67)-1,5)*CEILING(129/4,1),1+MOD(COLUMN()-1,5)))</f>
        <v/>
      </c>
      <c r="C67" s="72" t="str">
        <f>IF(ROWS($A$3:C67)&gt;CEILING(129/4,1),"",INDEX(RSLT,ROWS($A$3:C67)+QUOTIENT(COLUMNS($A$3:C67)-1,5)*CEILING(129/4,1),1+MOD(COLUMN()-1,5)))</f>
        <v/>
      </c>
      <c r="D67" s="72" t="str">
        <f>IF(ROWS($A$3:D67)&gt;CEILING(129/4,1),"",INDEX(RSLT,ROWS($A$3:D67)+QUOTIENT(COLUMNS($A$3:D67)-1,5)*CEILING(129/4,1),1+MOD(COLUMN()-1,5)))</f>
        <v/>
      </c>
      <c r="E67" s="72" t="str">
        <f>IF(ROWS($A$3:E67)&gt;CEILING(129/4,1),"",INDEX(RSLT,ROWS($A$3:E67)+QUOTIENT(COLUMNS($A$3:E67)-1,5)*CEILING(129/4,1),1+MOD(COLUMN()-1,5)))</f>
        <v/>
      </c>
      <c r="F67" s="72" t="str">
        <f>IF(ROWS($A$3:F67)&gt;CEILING(129/4,1),"",INDEX(RSLT,ROWS($A$3:F67)+QUOTIENT(COLUMNS($A$3:F67)-1,5)*CEILING(129/4,1),1+MOD(COLUMN()-1,5)))</f>
        <v/>
      </c>
      <c r="G67" s="73" t="str">
        <f>IF(ROWS($A$3:G67)&gt;CEILING(129/4,1),"",INDEX(RSLT,ROWS($A$3:G67)+QUOTIENT(COLUMNS($A$3:G67)-1,5)*CEILING(129/4,1),1+MOD(COLUMN()-1,5)))</f>
        <v/>
      </c>
      <c r="H67" s="72" t="str">
        <f>IF(ROWS($A$3:H67)&gt;CEILING(129/4,1),"",INDEX(RSLT,ROWS($A$3:H67)+QUOTIENT(COLUMNS($A$3:H67)-1,5)*CEILING(129/4,1),1+MOD(COLUMN()-1,5)))</f>
        <v/>
      </c>
      <c r="I67" s="72" t="str">
        <f>IF(ROWS($A$3:I67)&gt;CEILING(129/4,1),"",INDEX(RSLT,ROWS($A$3:I67)+QUOTIENT(COLUMNS($A$3:I67)-1,5)*CEILING(129/4,1),1+MOD(COLUMN()-1,5)))</f>
        <v/>
      </c>
      <c r="J67" s="72" t="str">
        <f>IF(ROWS($A$3:J67)&gt;CEILING(129/4,1),"",INDEX(RSLT,ROWS($A$3:J67)+QUOTIENT(COLUMNS($A$3:J67)-1,5)*CEILING(129/4,1),1+MOD(COLUMN()-1,5)))</f>
        <v/>
      </c>
      <c r="K67" s="72" t="str">
        <f>IF(ROWS($A$3:K67)&gt;CEILING(129/4,1),"",INDEX(RSLT,ROWS($A$3:K67)+QUOTIENT(COLUMNS($A$3:K67)-1,5)*CEILING(129/4,1),1+MOD(COLUMN()-1,5)))</f>
        <v/>
      </c>
      <c r="L67" s="73" t="str">
        <f>IF(ROWS($A$3:L67)&gt;CEILING(129/4,1),"",INDEX(RSLT,ROWS($A$3:L67)+QUOTIENT(COLUMNS($A$3:L67)-1,5)*CEILING(129/4,1),1+MOD(COLUMN()-1,5)))</f>
        <v/>
      </c>
      <c r="M67" s="72" t="str">
        <f>IF(ROWS($A$3:M67)&gt;CEILING(129/4,1),"",INDEX(RSLT,ROWS($A$3:M67)+QUOTIENT(COLUMNS($A$3:M67)-1,5)*CEILING(129/4,1),1+MOD(COLUMN()-1,5)))</f>
        <v/>
      </c>
      <c r="N67" s="72" t="str">
        <f>IF(ROWS($A$3:N67)&gt;CEILING(129/4,1),"",INDEX(RSLT,ROWS($A$3:N67)+QUOTIENT(COLUMNS($A$3:N67)-1,5)*CEILING(129/4,1),1+MOD(COLUMN()-1,5)))</f>
        <v/>
      </c>
      <c r="O67" s="72" t="str">
        <f>IF(ROWS($A$3:O67)&gt;CEILING(129/4,1),"",INDEX(RSLT,ROWS($A$3:O67)+QUOTIENT(COLUMNS($A$3:O67)-1,5)*CEILING(129/4,1),1+MOD(COLUMN()-1,5)))</f>
        <v/>
      </c>
      <c r="P67" s="72" t="str">
        <f>IF(ROWS($A$3:P67)&gt;CEILING(129/4,1),"",INDEX(RSLT,ROWS($A$3:P67)+QUOTIENT(COLUMNS($A$3:P67)-1,5)*CEILING(129/4,1),1+MOD(COLUMN()-1,5)))</f>
        <v/>
      </c>
      <c r="Q67" s="73" t="str">
        <f>IF(ROWS($A$3:Q67)&gt;CEILING(129/4,1),"",INDEX(RSLT,ROWS($A$3:Q67)+QUOTIENT(COLUMNS($A$3:Q67)-1,5)*CEILING(129/4,1),1+MOD(COLUMN()-1,5)))</f>
        <v/>
      </c>
      <c r="R67" s="72" t="str">
        <f>IF(ROWS($A$3:R67)&gt;CEILING(129/4,1),"",INDEX(RSLT,ROWS($A$3:R67)+QUOTIENT(COLUMNS($A$3:R67)-1,5)*CEILING(129/4,1),1+MOD(COLUMN()-1,5)))</f>
        <v/>
      </c>
      <c r="S67" s="72" t="str">
        <f>IF(ROWS($A$3:S67)&gt;CEILING(129/4,1),"",INDEX(RSLT,ROWS($A$3:S67)+QUOTIENT(COLUMNS($A$3:S67)-1,5)*CEILING(129/4,1),1+MOD(COLUMN()-1,5)))</f>
        <v/>
      </c>
    </row>
    <row r="68" spans="1:19" ht="23.1" customHeight="1" x14ac:dyDescent="0.2">
      <c r="A68" s="72" t="str">
        <f>IF(ROWS($A$3:A68)&gt;CEILING(129/4,1),"",INDEX(RSLT,ROWS($A$3:A68)+QUOTIENT(COLUMNS($A$3:A68)-1,5)*CEILING(129/4,1),1+MOD(COLUMN()-1,5)))</f>
        <v/>
      </c>
      <c r="B68" s="73" t="str">
        <f>IF(ROWS($A$3:B68)&gt;CEILING(129/4,1),"",INDEX(RSLT,ROWS($A$3:B68)+QUOTIENT(COLUMNS($A$3:B68)-1,5)*CEILING(129/4,1),1+MOD(COLUMN()-1,5)))</f>
        <v/>
      </c>
      <c r="C68" s="72" t="str">
        <f>IF(ROWS($A$3:C68)&gt;CEILING(129/4,1),"",INDEX(RSLT,ROWS($A$3:C68)+QUOTIENT(COLUMNS($A$3:C68)-1,5)*CEILING(129/4,1),1+MOD(COLUMN()-1,5)))</f>
        <v/>
      </c>
      <c r="D68" s="72" t="str">
        <f>IF(ROWS($A$3:D68)&gt;CEILING(129/4,1),"",INDEX(RSLT,ROWS($A$3:D68)+QUOTIENT(COLUMNS($A$3:D68)-1,5)*CEILING(129/4,1),1+MOD(COLUMN()-1,5)))</f>
        <v/>
      </c>
      <c r="E68" s="72" t="str">
        <f>IF(ROWS($A$3:E68)&gt;CEILING(129/4,1),"",INDEX(RSLT,ROWS($A$3:E68)+QUOTIENT(COLUMNS($A$3:E68)-1,5)*CEILING(129/4,1),1+MOD(COLUMN()-1,5)))</f>
        <v/>
      </c>
      <c r="F68" s="72" t="str">
        <f>IF(ROWS($A$3:F68)&gt;CEILING(129/4,1),"",INDEX(RSLT,ROWS($A$3:F68)+QUOTIENT(COLUMNS($A$3:F68)-1,5)*CEILING(129/4,1),1+MOD(COLUMN()-1,5)))</f>
        <v/>
      </c>
      <c r="G68" s="73" t="str">
        <f>IF(ROWS($A$3:G68)&gt;CEILING(129/4,1),"",INDEX(RSLT,ROWS($A$3:G68)+QUOTIENT(COLUMNS($A$3:G68)-1,5)*CEILING(129/4,1),1+MOD(COLUMN()-1,5)))</f>
        <v/>
      </c>
      <c r="H68" s="72" t="str">
        <f>IF(ROWS($A$3:H68)&gt;CEILING(129/4,1),"",INDEX(RSLT,ROWS($A$3:H68)+QUOTIENT(COLUMNS($A$3:H68)-1,5)*CEILING(129/4,1),1+MOD(COLUMN()-1,5)))</f>
        <v/>
      </c>
      <c r="I68" s="72" t="str">
        <f>IF(ROWS($A$3:I68)&gt;CEILING(129/4,1),"",INDEX(RSLT,ROWS($A$3:I68)+QUOTIENT(COLUMNS($A$3:I68)-1,5)*CEILING(129/4,1),1+MOD(COLUMN()-1,5)))</f>
        <v/>
      </c>
      <c r="J68" s="72" t="str">
        <f>IF(ROWS($A$3:J68)&gt;CEILING(129/4,1),"",INDEX(RSLT,ROWS($A$3:J68)+QUOTIENT(COLUMNS($A$3:J68)-1,5)*CEILING(129/4,1),1+MOD(COLUMN()-1,5)))</f>
        <v/>
      </c>
      <c r="K68" s="72" t="str">
        <f>IF(ROWS($A$3:K68)&gt;CEILING(129/4,1),"",INDEX(RSLT,ROWS($A$3:K68)+QUOTIENT(COLUMNS($A$3:K68)-1,5)*CEILING(129/4,1),1+MOD(COLUMN()-1,5)))</f>
        <v/>
      </c>
      <c r="L68" s="73" t="str">
        <f>IF(ROWS($A$3:L68)&gt;CEILING(129/4,1),"",INDEX(RSLT,ROWS($A$3:L68)+QUOTIENT(COLUMNS($A$3:L68)-1,5)*CEILING(129/4,1),1+MOD(COLUMN()-1,5)))</f>
        <v/>
      </c>
      <c r="M68" s="72" t="str">
        <f>IF(ROWS($A$3:M68)&gt;CEILING(129/4,1),"",INDEX(RSLT,ROWS($A$3:M68)+QUOTIENT(COLUMNS($A$3:M68)-1,5)*CEILING(129/4,1),1+MOD(COLUMN()-1,5)))</f>
        <v/>
      </c>
      <c r="N68" s="72" t="str">
        <f>IF(ROWS($A$3:N68)&gt;CEILING(129/4,1),"",INDEX(RSLT,ROWS($A$3:N68)+QUOTIENT(COLUMNS($A$3:N68)-1,5)*CEILING(129/4,1),1+MOD(COLUMN()-1,5)))</f>
        <v/>
      </c>
      <c r="O68" s="72" t="str">
        <f>IF(ROWS($A$3:O68)&gt;CEILING(129/4,1),"",INDEX(RSLT,ROWS($A$3:O68)+QUOTIENT(COLUMNS($A$3:O68)-1,5)*CEILING(129/4,1),1+MOD(COLUMN()-1,5)))</f>
        <v/>
      </c>
      <c r="P68" s="72" t="str">
        <f>IF(ROWS($A$3:P68)&gt;CEILING(129/4,1),"",INDEX(RSLT,ROWS($A$3:P68)+QUOTIENT(COLUMNS($A$3:P68)-1,5)*CEILING(129/4,1),1+MOD(COLUMN()-1,5)))</f>
        <v/>
      </c>
      <c r="Q68" s="73" t="str">
        <f>IF(ROWS($A$3:Q68)&gt;CEILING(129/4,1),"",INDEX(RSLT,ROWS($A$3:Q68)+QUOTIENT(COLUMNS($A$3:Q68)-1,5)*CEILING(129/4,1),1+MOD(COLUMN()-1,5)))</f>
        <v/>
      </c>
      <c r="R68" s="72" t="str">
        <f>IF(ROWS($A$3:R68)&gt;CEILING(129/4,1),"",INDEX(RSLT,ROWS($A$3:R68)+QUOTIENT(COLUMNS($A$3:R68)-1,5)*CEILING(129/4,1),1+MOD(COLUMN()-1,5)))</f>
        <v/>
      </c>
      <c r="S68" s="72" t="str">
        <f>IF(ROWS($A$3:S68)&gt;CEILING(129/4,1),"",INDEX(RSLT,ROWS($A$3:S68)+QUOTIENT(COLUMNS($A$3:S68)-1,5)*CEILING(129/4,1),1+MOD(COLUMN()-1,5)))</f>
        <v/>
      </c>
    </row>
    <row r="69" spans="1:19" ht="23.1" customHeight="1" x14ac:dyDescent="0.2">
      <c r="A69" s="72" t="str">
        <f>IF(ROWS($A$3:A69)&gt;CEILING(129/4,1),"",INDEX(RSLT,ROWS($A$3:A69)+QUOTIENT(COLUMNS($A$3:A69)-1,5)*CEILING(129/4,1),1+MOD(COLUMN()-1,5)))</f>
        <v/>
      </c>
      <c r="B69" s="73" t="str">
        <f>IF(ROWS($A$3:B69)&gt;CEILING(129/4,1),"",INDEX(RSLT,ROWS($A$3:B69)+QUOTIENT(COLUMNS($A$3:B69)-1,5)*CEILING(129/4,1),1+MOD(COLUMN()-1,5)))</f>
        <v/>
      </c>
      <c r="C69" s="72" t="str">
        <f>IF(ROWS($A$3:C69)&gt;CEILING(129/4,1),"",INDEX(RSLT,ROWS($A$3:C69)+QUOTIENT(COLUMNS($A$3:C69)-1,5)*CEILING(129/4,1),1+MOD(COLUMN()-1,5)))</f>
        <v/>
      </c>
      <c r="D69" s="72" t="str">
        <f>IF(ROWS($A$3:D69)&gt;CEILING(129/4,1),"",INDEX(RSLT,ROWS($A$3:D69)+QUOTIENT(COLUMNS($A$3:D69)-1,5)*CEILING(129/4,1),1+MOD(COLUMN()-1,5)))</f>
        <v/>
      </c>
      <c r="E69" s="72" t="str">
        <f>IF(ROWS($A$3:E69)&gt;CEILING(129/4,1),"",INDEX(RSLT,ROWS($A$3:E69)+QUOTIENT(COLUMNS($A$3:E69)-1,5)*CEILING(129/4,1),1+MOD(COLUMN()-1,5)))</f>
        <v/>
      </c>
      <c r="F69" s="72" t="str">
        <f>IF(ROWS($A$3:F69)&gt;CEILING(129/4,1),"",INDEX(RSLT,ROWS($A$3:F69)+QUOTIENT(COLUMNS($A$3:F69)-1,5)*CEILING(129/4,1),1+MOD(COLUMN()-1,5)))</f>
        <v/>
      </c>
      <c r="G69" s="73" t="str">
        <f>IF(ROWS($A$3:G69)&gt;CEILING(129/4,1),"",INDEX(RSLT,ROWS($A$3:G69)+QUOTIENT(COLUMNS($A$3:G69)-1,5)*CEILING(129/4,1),1+MOD(COLUMN()-1,5)))</f>
        <v/>
      </c>
      <c r="H69" s="72" t="str">
        <f>IF(ROWS($A$3:H69)&gt;CEILING(129/4,1),"",INDEX(RSLT,ROWS($A$3:H69)+QUOTIENT(COLUMNS($A$3:H69)-1,5)*CEILING(129/4,1),1+MOD(COLUMN()-1,5)))</f>
        <v/>
      </c>
      <c r="I69" s="72" t="str">
        <f>IF(ROWS($A$3:I69)&gt;CEILING(129/4,1),"",INDEX(RSLT,ROWS($A$3:I69)+QUOTIENT(COLUMNS($A$3:I69)-1,5)*CEILING(129/4,1),1+MOD(COLUMN()-1,5)))</f>
        <v/>
      </c>
      <c r="J69" s="72" t="str">
        <f>IF(ROWS($A$3:J69)&gt;CEILING(129/4,1),"",INDEX(RSLT,ROWS($A$3:J69)+QUOTIENT(COLUMNS($A$3:J69)-1,5)*CEILING(129/4,1),1+MOD(COLUMN()-1,5)))</f>
        <v/>
      </c>
      <c r="K69" s="72" t="str">
        <f>IF(ROWS($A$3:K69)&gt;CEILING(129/4,1),"",INDEX(RSLT,ROWS($A$3:K69)+QUOTIENT(COLUMNS($A$3:K69)-1,5)*CEILING(129/4,1),1+MOD(COLUMN()-1,5)))</f>
        <v/>
      </c>
      <c r="L69" s="73" t="str">
        <f>IF(ROWS($A$3:L69)&gt;CEILING(129/4,1),"",INDEX(RSLT,ROWS($A$3:L69)+QUOTIENT(COLUMNS($A$3:L69)-1,5)*CEILING(129/4,1),1+MOD(COLUMN()-1,5)))</f>
        <v/>
      </c>
      <c r="M69" s="72" t="str">
        <f>IF(ROWS($A$3:M69)&gt;CEILING(129/4,1),"",INDEX(RSLT,ROWS($A$3:M69)+QUOTIENT(COLUMNS($A$3:M69)-1,5)*CEILING(129/4,1),1+MOD(COLUMN()-1,5)))</f>
        <v/>
      </c>
      <c r="N69" s="72" t="str">
        <f>IF(ROWS($A$3:N69)&gt;CEILING(129/4,1),"",INDEX(RSLT,ROWS($A$3:N69)+QUOTIENT(COLUMNS($A$3:N69)-1,5)*CEILING(129/4,1),1+MOD(COLUMN()-1,5)))</f>
        <v/>
      </c>
      <c r="O69" s="72" t="str">
        <f>IF(ROWS($A$3:O69)&gt;CEILING(129/4,1),"",INDEX(RSLT,ROWS($A$3:O69)+QUOTIENT(COLUMNS($A$3:O69)-1,5)*CEILING(129/4,1),1+MOD(COLUMN()-1,5)))</f>
        <v/>
      </c>
      <c r="P69" s="72" t="str">
        <f>IF(ROWS($A$3:P69)&gt;CEILING(129/4,1),"",INDEX(RSLT,ROWS($A$3:P69)+QUOTIENT(COLUMNS($A$3:P69)-1,5)*CEILING(129/4,1),1+MOD(COLUMN()-1,5)))</f>
        <v/>
      </c>
      <c r="Q69" s="73" t="str">
        <f>IF(ROWS($A$3:Q69)&gt;CEILING(129/4,1),"",INDEX(RSLT,ROWS($A$3:Q69)+QUOTIENT(COLUMNS($A$3:Q69)-1,5)*CEILING(129/4,1),1+MOD(COLUMN()-1,5)))</f>
        <v/>
      </c>
      <c r="R69" s="72" t="str">
        <f>IF(ROWS($A$3:R69)&gt;CEILING(129/4,1),"",INDEX(RSLT,ROWS($A$3:R69)+QUOTIENT(COLUMNS($A$3:R69)-1,5)*CEILING(129/4,1),1+MOD(COLUMN()-1,5)))</f>
        <v/>
      </c>
      <c r="S69" s="72" t="str">
        <f>IF(ROWS($A$3:S69)&gt;CEILING(129/4,1),"",INDEX(RSLT,ROWS($A$3:S69)+QUOTIENT(COLUMNS($A$3:S69)-1,5)*CEILING(129/4,1),1+MOD(COLUMN()-1,5)))</f>
        <v/>
      </c>
    </row>
  </sheetData>
  <mergeCells count="2">
    <mergeCell ref="A1:J1"/>
    <mergeCell ref="K1:T1"/>
  </mergeCells>
  <printOptions horizontalCentered="1"/>
  <pageMargins left="0.3" right="0.3" top="0.75" bottom="0.5" header="0.3" footer="0.3"/>
  <pageSetup paperSize="9" fitToWidth="0" pageOrder="overThenDown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2862-B71B-46B2-8A52-36D23D6DCAB5}">
  <sheetPr>
    <pageSetUpPr fitToPage="1"/>
  </sheetPr>
  <dimension ref="A1:L122"/>
  <sheetViews>
    <sheetView workbookViewId="0">
      <selection activeCell="N14" sqref="N14"/>
    </sheetView>
  </sheetViews>
  <sheetFormatPr defaultRowHeight="18" customHeight="1" x14ac:dyDescent="0.25"/>
  <cols>
    <col min="1" max="1" width="12.42578125" style="70" bestFit="1" customWidth="1"/>
    <col min="2" max="10" width="10.28515625" style="71" bestFit="1" customWidth="1"/>
    <col min="11" max="11" width="11.28515625" style="71" bestFit="1" customWidth="1"/>
    <col min="12" max="12" width="12.7109375" style="141" bestFit="1" customWidth="1"/>
    <col min="13" max="16384" width="9.140625" style="140"/>
  </cols>
  <sheetData>
    <row r="1" spans="1:12" ht="32.25" customHeight="1" x14ac:dyDescent="0.25">
      <c r="A1" s="139" t="s">
        <v>71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18" customHeight="1" x14ac:dyDescent="0.25">
      <c r="A2" s="138" t="str">
        <f>DRAFT!B6</f>
        <v>ROLL NO. ↓</v>
      </c>
      <c r="B2" s="11" t="str">
        <f>DRAFT!C1</f>
        <v>CHEM 311F</v>
      </c>
      <c r="C2" s="11" t="str">
        <f>DRAFT!L1</f>
        <v>CHEM 312F</v>
      </c>
      <c r="D2" s="11" t="str">
        <f>DRAFT!U1</f>
        <v>CHEM 313F</v>
      </c>
      <c r="E2" s="11" t="str">
        <f>DRAFT!AD1</f>
        <v>CHEM 321F</v>
      </c>
      <c r="F2" s="11" t="str">
        <f>DRAFT!AM1</f>
        <v>CHEM 322F</v>
      </c>
      <c r="G2" s="11" t="str">
        <f>DRAFT!AV1</f>
        <v>CHEM 323F</v>
      </c>
      <c r="H2" s="11" t="str">
        <f>DRAFT!BE1</f>
        <v>CHEM 331F</v>
      </c>
      <c r="I2" s="11" t="str">
        <f>DRAFT!BN1</f>
        <v>CHEM 332F</v>
      </c>
      <c r="J2" s="11" t="str">
        <f>DRAFT!BW1</f>
        <v>CHEM 333F</v>
      </c>
      <c r="K2" s="11" t="str">
        <f>DRAFT!CI1</f>
        <v>CHEM 301LF</v>
      </c>
      <c r="L2" s="141" t="str">
        <f>DRAFT!CI1</f>
        <v>CHEM 301LF</v>
      </c>
    </row>
    <row r="3" spans="1:12" ht="18" customHeight="1" x14ac:dyDescent="0.25">
      <c r="A3" s="138"/>
      <c r="B3" s="11" t="s">
        <v>69</v>
      </c>
      <c r="C3" s="11" t="s">
        <v>70</v>
      </c>
      <c r="D3" s="11" t="s">
        <v>70</v>
      </c>
      <c r="E3" s="11" t="s">
        <v>69</v>
      </c>
      <c r="F3" s="11" t="s">
        <v>70</v>
      </c>
      <c r="G3" s="11" t="s">
        <v>70</v>
      </c>
      <c r="H3" s="11" t="s">
        <v>69</v>
      </c>
      <c r="I3" s="11" t="s">
        <v>70</v>
      </c>
      <c r="J3" s="11" t="s">
        <v>70</v>
      </c>
      <c r="K3" s="11" t="s">
        <v>74</v>
      </c>
      <c r="L3" s="11" t="s">
        <v>75</v>
      </c>
    </row>
    <row r="4" spans="1:12" ht="18" customHeight="1" x14ac:dyDescent="0.25">
      <c r="A4" s="70" t="str">
        <f>IF(OR(DRAFT!$A7="",DRAFT!$A7="IM"),"",DRAFT!B7)</f>
        <v/>
      </c>
      <c r="B4" s="71" t="str">
        <f>IF(OR(DRAFT!$A7="",DRAFT!$A7="IM"),"",DRAFT!E7)</f>
        <v/>
      </c>
      <c r="C4" s="71" t="str">
        <f>IF(OR(DRAFT!$A7="",DRAFT!$A7="IM"),"",DRAFT!N7)</f>
        <v/>
      </c>
      <c r="D4" s="71" t="str">
        <f>IF(OR(DRAFT!$A7="",DRAFT!$A7="IM"),"",DRAFT!W7)</f>
        <v/>
      </c>
      <c r="E4" s="71" t="str">
        <f>IF(OR(DRAFT!$A7="",DRAFT!$A7="IM"),"",DRAFT!AF7)</f>
        <v/>
      </c>
      <c r="F4" s="71" t="str">
        <f>IF(OR(DRAFT!$A7="",DRAFT!$A7="IM"),"",DRAFT!AO7)</f>
        <v/>
      </c>
      <c r="G4" s="71" t="str">
        <f>IF(OR(DRAFT!$A7="",DRAFT!$A7="IM"),"",DRAFT!AX7)</f>
        <v/>
      </c>
      <c r="H4" s="71" t="str">
        <f>IF(OR(DRAFT!$A7="",DRAFT!$A7="IM"),"",DRAFT!BG7)</f>
        <v/>
      </c>
      <c r="I4" s="71" t="str">
        <f>IF(OR(DRAFT!$A7="",DRAFT!$A7="IM"),"",DRAFT!BP7)</f>
        <v/>
      </c>
      <c r="J4" s="71" t="str">
        <f>IF(OR(DRAFT!$A7="",DRAFT!$A7="IM"),"",DRAFT!BY7)</f>
        <v/>
      </c>
      <c r="K4" s="71" t="str">
        <f>IF(OR(DRAFT!$A7="",DRAFT!$A7="IM"),"",DRAFT!CL7)</f>
        <v/>
      </c>
      <c r="L4" s="141" t="str">
        <f>IF(OR(DRAFT!$A7="",DRAFT!$A7="IM"),"",DRAFT!CP7)</f>
        <v/>
      </c>
    </row>
    <row r="5" spans="1:12" ht="18" customHeight="1" x14ac:dyDescent="0.25">
      <c r="A5" s="70" t="str">
        <f>IF(OR(DRAFT!$A8="",DRAFT!$A8="IM"),"",DRAFT!B8)</f>
        <v/>
      </c>
      <c r="B5" s="71" t="str">
        <f>IF(OR(DRAFT!$A8="",DRAFT!$A8="IM"),"",DRAFT!E8)</f>
        <v/>
      </c>
      <c r="C5" s="71" t="str">
        <f>IF(OR(DRAFT!$A8="",DRAFT!$A8="IM"),"",DRAFT!N8)</f>
        <v/>
      </c>
      <c r="D5" s="71" t="str">
        <f>IF(OR(DRAFT!$A8="",DRAFT!$A8="IM"),"",DRAFT!W8)</f>
        <v/>
      </c>
      <c r="E5" s="71" t="str">
        <f>IF(OR(DRAFT!$A8="",DRAFT!$A8="IM"),"",DRAFT!AF8)</f>
        <v/>
      </c>
      <c r="F5" s="71" t="str">
        <f>IF(OR(DRAFT!$A8="",DRAFT!$A8="IM"),"",DRAFT!AO8)</f>
        <v/>
      </c>
      <c r="G5" s="71" t="str">
        <f>IF(OR(DRAFT!$A8="",DRAFT!$A8="IM"),"",DRAFT!AX8)</f>
        <v/>
      </c>
      <c r="H5" s="71" t="str">
        <f>IF(OR(DRAFT!$A8="",DRAFT!$A8="IM"),"",DRAFT!BG8)</f>
        <v/>
      </c>
      <c r="I5" s="71" t="str">
        <f>IF(OR(DRAFT!$A8="",DRAFT!$A8="IM"),"",DRAFT!BP8)</f>
        <v/>
      </c>
      <c r="J5" s="71" t="str">
        <f>IF(OR(DRAFT!$A8="",DRAFT!$A8="IM"),"",DRAFT!BY8)</f>
        <v/>
      </c>
      <c r="K5" s="71" t="str">
        <f>IF(OR(DRAFT!$A8="",DRAFT!$A8="IM"),"",DRAFT!CL8)</f>
        <v/>
      </c>
      <c r="L5" s="141" t="str">
        <f>IF(OR(DRAFT!$A8="",DRAFT!$A8="IM"),"",DRAFT!CP8)</f>
        <v/>
      </c>
    </row>
    <row r="6" spans="1:12" ht="18" customHeight="1" x14ac:dyDescent="0.25">
      <c r="A6" s="70" t="str">
        <f>IF(OR(DRAFT!$A9="",DRAFT!$A9="IM"),"",DRAFT!B9)</f>
        <v/>
      </c>
      <c r="B6" s="71" t="str">
        <f>IF(OR(DRAFT!$A9="",DRAFT!$A9="IM"),"",DRAFT!E9)</f>
        <v/>
      </c>
      <c r="C6" s="71" t="str">
        <f>IF(OR(DRAFT!$A9="",DRAFT!$A9="IM"),"",DRAFT!N9)</f>
        <v/>
      </c>
      <c r="D6" s="71" t="str">
        <f>IF(OR(DRAFT!$A9="",DRAFT!$A9="IM"),"",DRAFT!W9)</f>
        <v/>
      </c>
      <c r="E6" s="71" t="str">
        <f>IF(OR(DRAFT!$A9="",DRAFT!$A9="IM"),"",DRAFT!AF9)</f>
        <v/>
      </c>
      <c r="F6" s="71" t="str">
        <f>IF(OR(DRAFT!$A9="",DRAFT!$A9="IM"),"",DRAFT!AO9)</f>
        <v/>
      </c>
      <c r="G6" s="71" t="str">
        <f>IF(OR(DRAFT!$A9="",DRAFT!$A9="IM"),"",DRAFT!AX9)</f>
        <v/>
      </c>
      <c r="H6" s="71" t="str">
        <f>IF(OR(DRAFT!$A9="",DRAFT!$A9="IM"),"",DRAFT!BG9)</f>
        <v/>
      </c>
      <c r="I6" s="71" t="str">
        <f>IF(OR(DRAFT!$A9="",DRAFT!$A9="IM"),"",DRAFT!BP9)</f>
        <v/>
      </c>
      <c r="J6" s="71" t="str">
        <f>IF(OR(DRAFT!$A9="",DRAFT!$A9="IM"),"",DRAFT!BY9)</f>
        <v/>
      </c>
      <c r="K6" s="71" t="str">
        <f>IF(OR(DRAFT!$A9="",DRAFT!$A9="IM"),"",DRAFT!CL9)</f>
        <v/>
      </c>
      <c r="L6" s="141" t="str">
        <f>IF(OR(DRAFT!$A9="",DRAFT!$A9="IM"),"",DRAFT!CP9)</f>
        <v/>
      </c>
    </row>
    <row r="7" spans="1:12" ht="18" customHeight="1" x14ac:dyDescent="0.25">
      <c r="A7" s="70" t="str">
        <f>IF(OR(DRAFT!$A10="",DRAFT!$A10="IM"),"",DRAFT!B10)</f>
        <v/>
      </c>
      <c r="B7" s="71" t="str">
        <f>IF(OR(DRAFT!$A10="",DRAFT!$A10="IM"),"",DRAFT!E10)</f>
        <v/>
      </c>
      <c r="C7" s="71" t="str">
        <f>IF(OR(DRAFT!$A10="",DRAFT!$A10="IM"),"",DRAFT!N10)</f>
        <v/>
      </c>
      <c r="D7" s="71" t="str">
        <f>IF(OR(DRAFT!$A10="",DRAFT!$A10="IM"),"",DRAFT!W10)</f>
        <v/>
      </c>
      <c r="E7" s="71" t="str">
        <f>IF(OR(DRAFT!$A10="",DRAFT!$A10="IM"),"",DRAFT!AF10)</f>
        <v/>
      </c>
      <c r="F7" s="71" t="str">
        <f>IF(OR(DRAFT!$A10="",DRAFT!$A10="IM"),"",DRAFT!AO10)</f>
        <v/>
      </c>
      <c r="G7" s="71" t="str">
        <f>IF(OR(DRAFT!$A10="",DRAFT!$A10="IM"),"",DRAFT!AX10)</f>
        <v/>
      </c>
      <c r="H7" s="71" t="str">
        <f>IF(OR(DRAFT!$A10="",DRAFT!$A10="IM"),"",DRAFT!BG10)</f>
        <v/>
      </c>
      <c r="I7" s="71" t="str">
        <f>IF(OR(DRAFT!$A10="",DRAFT!$A10="IM"),"",DRAFT!BP10)</f>
        <v/>
      </c>
      <c r="J7" s="71" t="str">
        <f>IF(OR(DRAFT!$A10="",DRAFT!$A10="IM"),"",DRAFT!BY10)</f>
        <v/>
      </c>
      <c r="K7" s="71" t="str">
        <f>IF(OR(DRAFT!$A10="",DRAFT!$A10="IM"),"",DRAFT!CL10)</f>
        <v/>
      </c>
      <c r="L7" s="141" t="str">
        <f>IF(OR(DRAFT!$A10="",DRAFT!$A10="IM"),"",DRAFT!CP10)</f>
        <v/>
      </c>
    </row>
    <row r="8" spans="1:12" ht="18" customHeight="1" x14ac:dyDescent="0.25">
      <c r="A8" s="70" t="str">
        <f>IF(OR(DRAFT!$A11="",DRAFT!$A11="IM"),"",DRAFT!B11)</f>
        <v/>
      </c>
      <c r="B8" s="71" t="str">
        <f>IF(OR(DRAFT!$A11="",DRAFT!$A11="IM"),"",DRAFT!E11)</f>
        <v/>
      </c>
      <c r="C8" s="71" t="str">
        <f>IF(OR(DRAFT!$A11="",DRAFT!$A11="IM"),"",DRAFT!N11)</f>
        <v/>
      </c>
      <c r="D8" s="71" t="str">
        <f>IF(OR(DRAFT!$A11="",DRAFT!$A11="IM"),"",DRAFT!W11)</f>
        <v/>
      </c>
      <c r="E8" s="71" t="str">
        <f>IF(OR(DRAFT!$A11="",DRAFT!$A11="IM"),"",DRAFT!AF11)</f>
        <v/>
      </c>
      <c r="F8" s="71" t="str">
        <f>IF(OR(DRAFT!$A11="",DRAFT!$A11="IM"),"",DRAFT!AO11)</f>
        <v/>
      </c>
      <c r="G8" s="71" t="str">
        <f>IF(OR(DRAFT!$A11="",DRAFT!$A11="IM"),"",DRAFT!AX11)</f>
        <v/>
      </c>
      <c r="H8" s="71" t="str">
        <f>IF(OR(DRAFT!$A11="",DRAFT!$A11="IM"),"",DRAFT!BG11)</f>
        <v/>
      </c>
      <c r="I8" s="71" t="str">
        <f>IF(OR(DRAFT!$A11="",DRAFT!$A11="IM"),"",DRAFT!BP11)</f>
        <v/>
      </c>
      <c r="J8" s="71" t="str">
        <f>IF(OR(DRAFT!$A11="",DRAFT!$A11="IM"),"",DRAFT!BY11)</f>
        <v/>
      </c>
      <c r="K8" s="71" t="str">
        <f>IF(OR(DRAFT!$A11="",DRAFT!$A11="IM"),"",DRAFT!CL11)</f>
        <v/>
      </c>
      <c r="L8" s="141" t="str">
        <f>IF(OR(DRAFT!$A11="",DRAFT!$A11="IM"),"",DRAFT!CP11)</f>
        <v/>
      </c>
    </row>
    <row r="9" spans="1:12" ht="18" customHeight="1" x14ac:dyDescent="0.25">
      <c r="A9" s="70" t="str">
        <f>IF(OR(DRAFT!$A12="",DRAFT!$A12="IM"),"",DRAFT!B12)</f>
        <v/>
      </c>
      <c r="B9" s="71" t="str">
        <f>IF(OR(DRAFT!$A12="",DRAFT!$A12="IM"),"",DRAFT!E12)</f>
        <v/>
      </c>
      <c r="C9" s="71" t="str">
        <f>IF(OR(DRAFT!$A12="",DRAFT!$A12="IM"),"",DRAFT!N12)</f>
        <v/>
      </c>
      <c r="D9" s="71" t="str">
        <f>IF(OR(DRAFT!$A12="",DRAFT!$A12="IM"),"",DRAFT!W12)</f>
        <v/>
      </c>
      <c r="E9" s="71" t="str">
        <f>IF(OR(DRAFT!$A12="",DRAFT!$A12="IM"),"",DRAFT!AF12)</f>
        <v/>
      </c>
      <c r="F9" s="71" t="str">
        <f>IF(OR(DRAFT!$A12="",DRAFT!$A12="IM"),"",DRAFT!AO12)</f>
        <v/>
      </c>
      <c r="G9" s="71" t="str">
        <f>IF(OR(DRAFT!$A12="",DRAFT!$A12="IM"),"",DRAFT!AX12)</f>
        <v/>
      </c>
      <c r="H9" s="71" t="str">
        <f>IF(OR(DRAFT!$A12="",DRAFT!$A12="IM"),"",DRAFT!BG12)</f>
        <v/>
      </c>
      <c r="I9" s="71" t="str">
        <f>IF(OR(DRAFT!$A12="",DRAFT!$A12="IM"),"",DRAFT!BP12)</f>
        <v/>
      </c>
      <c r="J9" s="71" t="str">
        <f>IF(OR(DRAFT!$A12="",DRAFT!$A12="IM"),"",DRAFT!BY12)</f>
        <v/>
      </c>
      <c r="K9" s="71" t="str">
        <f>IF(OR(DRAFT!$A12="",DRAFT!$A12="IM"),"",DRAFT!CL12)</f>
        <v/>
      </c>
      <c r="L9" s="141" t="str">
        <f>IF(OR(DRAFT!$A12="",DRAFT!$A12="IM"),"",DRAFT!CP12)</f>
        <v/>
      </c>
    </row>
    <row r="10" spans="1:12" ht="18" customHeight="1" x14ac:dyDescent="0.25">
      <c r="A10" s="70" t="str">
        <f>IF(OR(DRAFT!$A13="",DRAFT!$A13="IM"),"",DRAFT!B13)</f>
        <v/>
      </c>
      <c r="B10" s="71" t="str">
        <f>IF(OR(DRAFT!$A13="",DRAFT!$A13="IM"),"",DRAFT!E13)</f>
        <v/>
      </c>
      <c r="C10" s="71" t="str">
        <f>IF(OR(DRAFT!$A13="",DRAFT!$A13="IM"),"",DRAFT!N13)</f>
        <v/>
      </c>
      <c r="D10" s="71" t="str">
        <f>IF(OR(DRAFT!$A13="",DRAFT!$A13="IM"),"",DRAFT!W13)</f>
        <v/>
      </c>
      <c r="E10" s="71" t="str">
        <f>IF(OR(DRAFT!$A13="",DRAFT!$A13="IM"),"",DRAFT!AF13)</f>
        <v/>
      </c>
      <c r="F10" s="71" t="str">
        <f>IF(OR(DRAFT!$A13="",DRAFT!$A13="IM"),"",DRAFT!AO13)</f>
        <v/>
      </c>
      <c r="G10" s="71" t="str">
        <f>IF(OR(DRAFT!$A13="",DRAFT!$A13="IM"),"",DRAFT!AX13)</f>
        <v/>
      </c>
      <c r="H10" s="71" t="str">
        <f>IF(OR(DRAFT!$A13="",DRAFT!$A13="IM"),"",DRAFT!BG13)</f>
        <v/>
      </c>
      <c r="I10" s="71" t="str">
        <f>IF(OR(DRAFT!$A13="",DRAFT!$A13="IM"),"",DRAFT!BP13)</f>
        <v/>
      </c>
      <c r="J10" s="71" t="str">
        <f>IF(OR(DRAFT!$A13="",DRAFT!$A13="IM"),"",DRAFT!BY13)</f>
        <v/>
      </c>
      <c r="K10" s="71" t="str">
        <f>IF(OR(DRAFT!$A13="",DRAFT!$A13="IM"),"",DRAFT!CL13)</f>
        <v/>
      </c>
      <c r="L10" s="141" t="str">
        <f>IF(OR(DRAFT!$A13="",DRAFT!$A13="IM"),"",DRAFT!CP13)</f>
        <v/>
      </c>
    </row>
    <row r="11" spans="1:12" ht="18" customHeight="1" x14ac:dyDescent="0.25">
      <c r="A11" s="70" t="str">
        <f>IF(OR(DRAFT!$A14="",DRAFT!$A14="IM"),"",DRAFT!B14)</f>
        <v/>
      </c>
      <c r="B11" s="71" t="str">
        <f>IF(OR(DRAFT!$A14="",DRAFT!$A14="IM"),"",DRAFT!E14)</f>
        <v/>
      </c>
      <c r="C11" s="71" t="str">
        <f>IF(OR(DRAFT!$A14="",DRAFT!$A14="IM"),"",DRAFT!N14)</f>
        <v/>
      </c>
      <c r="D11" s="71" t="str">
        <f>IF(OR(DRAFT!$A14="",DRAFT!$A14="IM"),"",DRAFT!W14)</f>
        <v/>
      </c>
      <c r="E11" s="71" t="str">
        <f>IF(OR(DRAFT!$A14="",DRAFT!$A14="IM"),"",DRAFT!AF14)</f>
        <v/>
      </c>
      <c r="F11" s="71" t="str">
        <f>IF(OR(DRAFT!$A14="",DRAFT!$A14="IM"),"",DRAFT!AO14)</f>
        <v/>
      </c>
      <c r="G11" s="71" t="str">
        <f>IF(OR(DRAFT!$A14="",DRAFT!$A14="IM"),"",DRAFT!AX14)</f>
        <v/>
      </c>
      <c r="H11" s="71" t="str">
        <f>IF(OR(DRAFT!$A14="",DRAFT!$A14="IM"),"",DRAFT!BG14)</f>
        <v/>
      </c>
      <c r="I11" s="71" t="str">
        <f>IF(OR(DRAFT!$A14="",DRAFT!$A14="IM"),"",DRAFT!BP14)</f>
        <v/>
      </c>
      <c r="J11" s="71" t="str">
        <f>IF(OR(DRAFT!$A14="",DRAFT!$A14="IM"),"",DRAFT!BY14)</f>
        <v/>
      </c>
      <c r="K11" s="71" t="str">
        <f>IF(OR(DRAFT!$A14="",DRAFT!$A14="IM"),"",DRAFT!CL14)</f>
        <v/>
      </c>
      <c r="L11" s="141" t="str">
        <f>IF(OR(DRAFT!$A14="",DRAFT!$A14="IM"),"",DRAFT!CP14)</f>
        <v/>
      </c>
    </row>
    <row r="12" spans="1:12" ht="18" customHeight="1" x14ac:dyDescent="0.25">
      <c r="A12" s="70" t="str">
        <f>IF(OR(DRAFT!$A15="",DRAFT!$A15="IM"),"",DRAFT!B15)</f>
        <v/>
      </c>
      <c r="B12" s="71" t="str">
        <f>IF(OR(DRAFT!$A15="",DRAFT!$A15="IM"),"",DRAFT!E15)</f>
        <v/>
      </c>
      <c r="C12" s="71" t="str">
        <f>IF(OR(DRAFT!$A15="",DRAFT!$A15="IM"),"",DRAFT!N15)</f>
        <v/>
      </c>
      <c r="D12" s="71" t="str">
        <f>IF(OR(DRAFT!$A15="",DRAFT!$A15="IM"),"",DRAFT!W15)</f>
        <v/>
      </c>
      <c r="E12" s="71" t="str">
        <f>IF(OR(DRAFT!$A15="",DRAFT!$A15="IM"),"",DRAFT!AF15)</f>
        <v/>
      </c>
      <c r="F12" s="71" t="str">
        <f>IF(OR(DRAFT!$A15="",DRAFT!$A15="IM"),"",DRAFT!AO15)</f>
        <v/>
      </c>
      <c r="G12" s="71" t="str">
        <f>IF(OR(DRAFT!$A15="",DRAFT!$A15="IM"),"",DRAFT!AX15)</f>
        <v/>
      </c>
      <c r="H12" s="71" t="str">
        <f>IF(OR(DRAFT!$A15="",DRAFT!$A15="IM"),"",DRAFT!BG15)</f>
        <v/>
      </c>
      <c r="I12" s="71" t="str">
        <f>IF(OR(DRAFT!$A15="",DRAFT!$A15="IM"),"",DRAFT!BP15)</f>
        <v/>
      </c>
      <c r="J12" s="71" t="str">
        <f>IF(OR(DRAFT!$A15="",DRAFT!$A15="IM"),"",DRAFT!BY15)</f>
        <v/>
      </c>
      <c r="K12" s="71" t="str">
        <f>IF(OR(DRAFT!$A15="",DRAFT!$A15="IM"),"",DRAFT!CL15)</f>
        <v/>
      </c>
      <c r="L12" s="141" t="str">
        <f>IF(OR(DRAFT!$A15="",DRAFT!$A15="IM"),"",DRAFT!CP15)</f>
        <v/>
      </c>
    </row>
    <row r="13" spans="1:12" ht="18" customHeight="1" x14ac:dyDescent="0.25">
      <c r="A13" s="70" t="str">
        <f>IF(OR(DRAFT!$A16="",DRAFT!$A16="IM"),"",DRAFT!B16)</f>
        <v/>
      </c>
      <c r="B13" s="71" t="str">
        <f>IF(OR(DRAFT!$A16="",DRAFT!$A16="IM"),"",DRAFT!E16)</f>
        <v/>
      </c>
      <c r="C13" s="71" t="str">
        <f>IF(OR(DRAFT!$A16="",DRAFT!$A16="IM"),"",DRAFT!N16)</f>
        <v/>
      </c>
      <c r="D13" s="71" t="str">
        <f>IF(OR(DRAFT!$A16="",DRAFT!$A16="IM"),"",DRAFT!W16)</f>
        <v/>
      </c>
      <c r="E13" s="71" t="str">
        <f>IF(OR(DRAFT!$A16="",DRAFT!$A16="IM"),"",DRAFT!AF16)</f>
        <v/>
      </c>
      <c r="F13" s="71" t="str">
        <f>IF(OR(DRAFT!$A16="",DRAFT!$A16="IM"),"",DRAFT!AO16)</f>
        <v/>
      </c>
      <c r="G13" s="71" t="str">
        <f>IF(OR(DRAFT!$A16="",DRAFT!$A16="IM"),"",DRAFT!AX16)</f>
        <v/>
      </c>
      <c r="H13" s="71" t="str">
        <f>IF(OR(DRAFT!$A16="",DRAFT!$A16="IM"),"",DRAFT!BG16)</f>
        <v/>
      </c>
      <c r="I13" s="71" t="str">
        <f>IF(OR(DRAFT!$A16="",DRAFT!$A16="IM"),"",DRAFT!BP16)</f>
        <v/>
      </c>
      <c r="J13" s="71" t="str">
        <f>IF(OR(DRAFT!$A16="",DRAFT!$A16="IM"),"",DRAFT!BY16)</f>
        <v/>
      </c>
      <c r="K13" s="71" t="str">
        <f>IF(OR(DRAFT!$A16="",DRAFT!$A16="IM"),"",DRAFT!CL16)</f>
        <v/>
      </c>
      <c r="L13" s="141" t="str">
        <f>IF(OR(DRAFT!$A16="",DRAFT!$A16="IM"),"",DRAFT!CP16)</f>
        <v/>
      </c>
    </row>
    <row r="14" spans="1:12" ht="18" customHeight="1" x14ac:dyDescent="0.25">
      <c r="A14" s="70" t="str">
        <f>IF(OR(DRAFT!$A17="",DRAFT!$A17="IM"),"",DRAFT!B17)</f>
        <v/>
      </c>
      <c r="B14" s="71" t="str">
        <f>IF(OR(DRAFT!$A17="",DRAFT!$A17="IM"),"",DRAFT!E17)</f>
        <v/>
      </c>
      <c r="C14" s="71" t="str">
        <f>IF(OR(DRAFT!$A17="",DRAFT!$A17="IM"),"",DRAFT!N17)</f>
        <v/>
      </c>
      <c r="D14" s="71" t="str">
        <f>IF(OR(DRAFT!$A17="",DRAFT!$A17="IM"),"",DRAFT!W17)</f>
        <v/>
      </c>
      <c r="E14" s="71" t="str">
        <f>IF(OR(DRAFT!$A17="",DRAFT!$A17="IM"),"",DRAFT!AF17)</f>
        <v/>
      </c>
      <c r="F14" s="71" t="str">
        <f>IF(OR(DRAFT!$A17="",DRAFT!$A17="IM"),"",DRAFT!AO17)</f>
        <v/>
      </c>
      <c r="G14" s="71" t="str">
        <f>IF(OR(DRAFT!$A17="",DRAFT!$A17="IM"),"",DRAFT!AX17)</f>
        <v/>
      </c>
      <c r="H14" s="71" t="str">
        <f>IF(OR(DRAFT!$A17="",DRAFT!$A17="IM"),"",DRAFT!BG17)</f>
        <v/>
      </c>
      <c r="I14" s="71" t="str">
        <f>IF(OR(DRAFT!$A17="",DRAFT!$A17="IM"),"",DRAFT!BP17)</f>
        <v/>
      </c>
      <c r="J14" s="71" t="str">
        <f>IF(OR(DRAFT!$A17="",DRAFT!$A17="IM"),"",DRAFT!BY17)</f>
        <v/>
      </c>
      <c r="K14" s="71" t="str">
        <f>IF(OR(DRAFT!$A17="",DRAFT!$A17="IM"),"",DRAFT!CL17)</f>
        <v/>
      </c>
      <c r="L14" s="141" t="str">
        <f>IF(OR(DRAFT!$A17="",DRAFT!$A17="IM"),"",DRAFT!CP17)</f>
        <v/>
      </c>
    </row>
    <row r="15" spans="1:12" ht="18" customHeight="1" x14ac:dyDescent="0.25">
      <c r="A15" s="70" t="str">
        <f>IF(OR(DRAFT!$A18="",DRAFT!$A18="IM"),"",DRAFT!B18)</f>
        <v/>
      </c>
      <c r="B15" s="71" t="str">
        <f>IF(OR(DRAFT!$A18="",DRAFT!$A18="IM"),"",DRAFT!E18)</f>
        <v/>
      </c>
      <c r="C15" s="71" t="str">
        <f>IF(OR(DRAFT!$A18="",DRAFT!$A18="IM"),"",DRAFT!N18)</f>
        <v/>
      </c>
      <c r="D15" s="71" t="str">
        <f>IF(OR(DRAFT!$A18="",DRAFT!$A18="IM"),"",DRAFT!W18)</f>
        <v/>
      </c>
      <c r="E15" s="71" t="str">
        <f>IF(OR(DRAFT!$A18="",DRAFT!$A18="IM"),"",DRAFT!AF18)</f>
        <v/>
      </c>
      <c r="F15" s="71" t="str">
        <f>IF(OR(DRAFT!$A18="",DRAFT!$A18="IM"),"",DRAFT!AO18)</f>
        <v/>
      </c>
      <c r="G15" s="71" t="str">
        <f>IF(OR(DRAFT!$A18="",DRAFT!$A18="IM"),"",DRAFT!AX18)</f>
        <v/>
      </c>
      <c r="H15" s="71" t="str">
        <f>IF(OR(DRAFT!$A18="",DRAFT!$A18="IM"),"",DRAFT!BG18)</f>
        <v/>
      </c>
      <c r="I15" s="71" t="str">
        <f>IF(OR(DRAFT!$A18="",DRAFT!$A18="IM"),"",DRAFT!BP18)</f>
        <v/>
      </c>
      <c r="J15" s="71" t="str">
        <f>IF(OR(DRAFT!$A18="",DRAFT!$A18="IM"),"",DRAFT!BY18)</f>
        <v/>
      </c>
      <c r="K15" s="71" t="str">
        <f>IF(OR(DRAFT!$A18="",DRAFT!$A18="IM"),"",DRAFT!CL18)</f>
        <v/>
      </c>
      <c r="L15" s="141" t="str">
        <f>IF(OR(DRAFT!$A18="",DRAFT!$A18="IM"),"",DRAFT!CP18)</f>
        <v/>
      </c>
    </row>
    <row r="16" spans="1:12" ht="18" customHeight="1" x14ac:dyDescent="0.25">
      <c r="A16" s="70" t="str">
        <f>IF(OR(DRAFT!$A19="",DRAFT!$A19="IM"),"",DRAFT!B19)</f>
        <v/>
      </c>
      <c r="B16" s="71" t="str">
        <f>IF(OR(DRAFT!$A19="",DRAFT!$A19="IM"),"",DRAFT!E19)</f>
        <v/>
      </c>
      <c r="C16" s="71" t="str">
        <f>IF(OR(DRAFT!$A19="",DRAFT!$A19="IM"),"",DRAFT!N19)</f>
        <v/>
      </c>
      <c r="D16" s="71" t="str">
        <f>IF(OR(DRAFT!$A19="",DRAFT!$A19="IM"),"",DRAFT!W19)</f>
        <v/>
      </c>
      <c r="E16" s="71" t="str">
        <f>IF(OR(DRAFT!$A19="",DRAFT!$A19="IM"),"",DRAFT!AF19)</f>
        <v/>
      </c>
      <c r="F16" s="71" t="str">
        <f>IF(OR(DRAFT!$A19="",DRAFT!$A19="IM"),"",DRAFT!AO19)</f>
        <v/>
      </c>
      <c r="G16" s="71" t="str">
        <f>IF(OR(DRAFT!$A19="",DRAFT!$A19="IM"),"",DRAFT!AX19)</f>
        <v/>
      </c>
      <c r="H16" s="71" t="str">
        <f>IF(OR(DRAFT!$A19="",DRAFT!$A19="IM"),"",DRAFT!BG19)</f>
        <v/>
      </c>
      <c r="I16" s="71" t="str">
        <f>IF(OR(DRAFT!$A19="",DRAFT!$A19="IM"),"",DRAFT!BP19)</f>
        <v/>
      </c>
      <c r="J16" s="71" t="str">
        <f>IF(OR(DRAFT!$A19="",DRAFT!$A19="IM"),"",DRAFT!BY19)</f>
        <v/>
      </c>
      <c r="K16" s="71" t="str">
        <f>IF(OR(DRAFT!$A19="",DRAFT!$A19="IM"),"",DRAFT!CL19)</f>
        <v/>
      </c>
      <c r="L16" s="141" t="str">
        <f>IF(OR(DRAFT!$A19="",DRAFT!$A19="IM"),"",DRAFT!CP19)</f>
        <v/>
      </c>
    </row>
    <row r="17" spans="1:12" ht="18" customHeight="1" x14ac:dyDescent="0.25">
      <c r="A17" s="70" t="str">
        <f>IF(OR(DRAFT!$A20="",DRAFT!$A20="IM"),"",DRAFT!B20)</f>
        <v/>
      </c>
      <c r="B17" s="71" t="str">
        <f>IF(OR(DRAFT!$A20="",DRAFT!$A20="IM"),"",DRAFT!E20)</f>
        <v/>
      </c>
      <c r="C17" s="71" t="str">
        <f>IF(OR(DRAFT!$A20="",DRAFT!$A20="IM"),"",DRAFT!N20)</f>
        <v/>
      </c>
      <c r="D17" s="71" t="str">
        <f>IF(OR(DRAFT!$A20="",DRAFT!$A20="IM"),"",DRAFT!W20)</f>
        <v/>
      </c>
      <c r="E17" s="71" t="str">
        <f>IF(OR(DRAFT!$A20="",DRAFT!$A20="IM"),"",DRAFT!AF20)</f>
        <v/>
      </c>
      <c r="F17" s="71" t="str">
        <f>IF(OR(DRAFT!$A20="",DRAFT!$A20="IM"),"",DRAFT!AO20)</f>
        <v/>
      </c>
      <c r="G17" s="71" t="str">
        <f>IF(OR(DRAFT!$A20="",DRAFT!$A20="IM"),"",DRAFT!AX20)</f>
        <v/>
      </c>
      <c r="H17" s="71" t="str">
        <f>IF(OR(DRAFT!$A20="",DRAFT!$A20="IM"),"",DRAFT!BG20)</f>
        <v/>
      </c>
      <c r="I17" s="71" t="str">
        <f>IF(OR(DRAFT!$A20="",DRAFT!$A20="IM"),"",DRAFT!BP20)</f>
        <v/>
      </c>
      <c r="J17" s="71" t="str">
        <f>IF(OR(DRAFT!$A20="",DRAFT!$A20="IM"),"",DRAFT!BY20)</f>
        <v/>
      </c>
      <c r="K17" s="71" t="str">
        <f>IF(OR(DRAFT!$A20="",DRAFT!$A20="IM"),"",DRAFT!CL20)</f>
        <v/>
      </c>
      <c r="L17" s="141" t="str">
        <f>IF(OR(DRAFT!$A20="",DRAFT!$A20="IM"),"",DRAFT!CP20)</f>
        <v/>
      </c>
    </row>
    <row r="18" spans="1:12" ht="18" customHeight="1" x14ac:dyDescent="0.25">
      <c r="A18" s="70" t="str">
        <f>IF(OR(DRAFT!$A21="",DRAFT!$A21="IM"),"",DRAFT!B21)</f>
        <v/>
      </c>
      <c r="B18" s="71" t="str">
        <f>IF(OR(DRAFT!$A21="",DRAFT!$A21="IM"),"",DRAFT!E21)</f>
        <v/>
      </c>
      <c r="C18" s="71" t="str">
        <f>IF(OR(DRAFT!$A21="",DRAFT!$A21="IM"),"",DRAFT!N21)</f>
        <v/>
      </c>
      <c r="D18" s="71" t="str">
        <f>IF(OR(DRAFT!$A21="",DRAFT!$A21="IM"),"",DRAFT!W21)</f>
        <v/>
      </c>
      <c r="E18" s="71" t="str">
        <f>IF(OR(DRAFT!$A21="",DRAFT!$A21="IM"),"",DRAFT!AF21)</f>
        <v/>
      </c>
      <c r="F18" s="71" t="str">
        <f>IF(OR(DRAFT!$A21="",DRAFT!$A21="IM"),"",DRAFT!AO21)</f>
        <v/>
      </c>
      <c r="G18" s="71" t="str">
        <f>IF(OR(DRAFT!$A21="",DRAFT!$A21="IM"),"",DRAFT!AX21)</f>
        <v/>
      </c>
      <c r="H18" s="71" t="str">
        <f>IF(OR(DRAFT!$A21="",DRAFT!$A21="IM"),"",DRAFT!BG21)</f>
        <v/>
      </c>
      <c r="I18" s="71" t="str">
        <f>IF(OR(DRAFT!$A21="",DRAFT!$A21="IM"),"",DRAFT!BP21)</f>
        <v/>
      </c>
      <c r="J18" s="71" t="str">
        <f>IF(OR(DRAFT!$A21="",DRAFT!$A21="IM"),"",DRAFT!BY21)</f>
        <v/>
      </c>
      <c r="K18" s="71" t="str">
        <f>IF(OR(DRAFT!$A21="",DRAFT!$A21="IM"),"",DRAFT!CL21)</f>
        <v/>
      </c>
      <c r="L18" s="141" t="str">
        <f>IF(OR(DRAFT!$A21="",DRAFT!$A21="IM"),"",DRAFT!CP21)</f>
        <v/>
      </c>
    </row>
    <row r="19" spans="1:12" ht="18" customHeight="1" x14ac:dyDescent="0.25">
      <c r="A19" s="70" t="str">
        <f>IF(OR(DRAFT!$A22="",DRAFT!$A22="IM"),"",DRAFT!B22)</f>
        <v/>
      </c>
      <c r="B19" s="71" t="str">
        <f>IF(OR(DRAFT!$A22="",DRAFT!$A22="IM"),"",DRAFT!E22)</f>
        <v/>
      </c>
      <c r="C19" s="71" t="str">
        <f>IF(OR(DRAFT!$A22="",DRAFT!$A22="IM"),"",DRAFT!N22)</f>
        <v/>
      </c>
      <c r="D19" s="71" t="str">
        <f>IF(OR(DRAFT!$A22="",DRAFT!$A22="IM"),"",DRAFT!W22)</f>
        <v/>
      </c>
      <c r="E19" s="71" t="str">
        <f>IF(OR(DRAFT!$A22="",DRAFT!$A22="IM"),"",DRAFT!AF22)</f>
        <v/>
      </c>
      <c r="F19" s="71" t="str">
        <f>IF(OR(DRAFT!$A22="",DRAFT!$A22="IM"),"",DRAFT!AO22)</f>
        <v/>
      </c>
      <c r="G19" s="71" t="str">
        <f>IF(OR(DRAFT!$A22="",DRAFT!$A22="IM"),"",DRAFT!AX22)</f>
        <v/>
      </c>
      <c r="H19" s="71" t="str">
        <f>IF(OR(DRAFT!$A22="",DRAFT!$A22="IM"),"",DRAFT!BG22)</f>
        <v/>
      </c>
      <c r="I19" s="71" t="str">
        <f>IF(OR(DRAFT!$A22="",DRAFT!$A22="IM"),"",DRAFT!BP22)</f>
        <v/>
      </c>
      <c r="J19" s="71" t="str">
        <f>IF(OR(DRAFT!$A22="",DRAFT!$A22="IM"),"",DRAFT!BY22)</f>
        <v/>
      </c>
      <c r="K19" s="71" t="str">
        <f>IF(OR(DRAFT!$A22="",DRAFT!$A22="IM"),"",DRAFT!CL22)</f>
        <v/>
      </c>
      <c r="L19" s="141" t="str">
        <f>IF(OR(DRAFT!$A22="",DRAFT!$A22="IM"),"",DRAFT!CP22)</f>
        <v/>
      </c>
    </row>
    <row r="20" spans="1:12" ht="18" customHeight="1" x14ac:dyDescent="0.25">
      <c r="A20" s="70" t="str">
        <f>IF(OR(DRAFT!$A23="",DRAFT!$A23="IM"),"",DRAFT!B23)</f>
        <v/>
      </c>
      <c r="B20" s="71" t="str">
        <f>IF(OR(DRAFT!$A23="",DRAFT!$A23="IM"),"",DRAFT!E23)</f>
        <v/>
      </c>
      <c r="C20" s="71" t="str">
        <f>IF(OR(DRAFT!$A23="",DRAFT!$A23="IM"),"",DRAFT!N23)</f>
        <v/>
      </c>
      <c r="D20" s="71" t="str">
        <f>IF(OR(DRAFT!$A23="",DRAFT!$A23="IM"),"",DRAFT!W23)</f>
        <v/>
      </c>
      <c r="E20" s="71" t="str">
        <f>IF(OR(DRAFT!$A23="",DRAFT!$A23="IM"),"",DRAFT!AF23)</f>
        <v/>
      </c>
      <c r="F20" s="71" t="str">
        <f>IF(OR(DRAFT!$A23="",DRAFT!$A23="IM"),"",DRAFT!AO23)</f>
        <v/>
      </c>
      <c r="G20" s="71" t="str">
        <f>IF(OR(DRAFT!$A23="",DRAFT!$A23="IM"),"",DRAFT!AX23)</f>
        <v/>
      </c>
      <c r="H20" s="71" t="str">
        <f>IF(OR(DRAFT!$A23="",DRAFT!$A23="IM"),"",DRAFT!BG23)</f>
        <v/>
      </c>
      <c r="I20" s="71" t="str">
        <f>IF(OR(DRAFT!$A23="",DRAFT!$A23="IM"),"",DRAFT!BP23)</f>
        <v/>
      </c>
      <c r="J20" s="71" t="str">
        <f>IF(OR(DRAFT!$A23="",DRAFT!$A23="IM"),"",DRAFT!BY23)</f>
        <v/>
      </c>
      <c r="K20" s="71" t="str">
        <f>IF(OR(DRAFT!$A23="",DRAFT!$A23="IM"),"",DRAFT!CL23)</f>
        <v/>
      </c>
      <c r="L20" s="141" t="str">
        <f>IF(OR(DRAFT!$A23="",DRAFT!$A23="IM"),"",DRAFT!CP23)</f>
        <v/>
      </c>
    </row>
    <row r="21" spans="1:12" ht="18" customHeight="1" x14ac:dyDescent="0.25">
      <c r="A21" s="70" t="str">
        <f>IF(OR(DRAFT!$A24="",DRAFT!$A24="IM"),"",DRAFT!B24)</f>
        <v/>
      </c>
      <c r="B21" s="71" t="str">
        <f>IF(OR(DRAFT!$A24="",DRAFT!$A24="IM"),"",DRAFT!E24)</f>
        <v/>
      </c>
      <c r="C21" s="71" t="str">
        <f>IF(OR(DRAFT!$A24="",DRAFT!$A24="IM"),"",DRAFT!N24)</f>
        <v/>
      </c>
      <c r="D21" s="71" t="str">
        <f>IF(OR(DRAFT!$A24="",DRAFT!$A24="IM"),"",DRAFT!W24)</f>
        <v/>
      </c>
      <c r="E21" s="71" t="str">
        <f>IF(OR(DRAFT!$A24="",DRAFT!$A24="IM"),"",DRAFT!AF24)</f>
        <v/>
      </c>
      <c r="F21" s="71" t="str">
        <f>IF(OR(DRAFT!$A24="",DRAFT!$A24="IM"),"",DRAFT!AO24)</f>
        <v/>
      </c>
      <c r="G21" s="71" t="str">
        <f>IF(OR(DRAFT!$A24="",DRAFT!$A24="IM"),"",DRAFT!AX24)</f>
        <v/>
      </c>
      <c r="H21" s="71" t="str">
        <f>IF(OR(DRAFT!$A24="",DRAFT!$A24="IM"),"",DRAFT!BG24)</f>
        <v/>
      </c>
      <c r="I21" s="71" t="str">
        <f>IF(OR(DRAFT!$A24="",DRAFT!$A24="IM"),"",DRAFT!BP24)</f>
        <v/>
      </c>
      <c r="J21" s="71" t="str">
        <f>IF(OR(DRAFT!$A24="",DRAFT!$A24="IM"),"",DRAFT!BY24)</f>
        <v/>
      </c>
      <c r="K21" s="71" t="str">
        <f>IF(OR(DRAFT!$A24="",DRAFT!$A24="IM"),"",DRAFT!CL24)</f>
        <v/>
      </c>
      <c r="L21" s="141" t="str">
        <f>IF(OR(DRAFT!$A24="",DRAFT!$A24="IM"),"",DRAFT!CP24)</f>
        <v/>
      </c>
    </row>
    <row r="22" spans="1:12" ht="18" customHeight="1" x14ac:dyDescent="0.25">
      <c r="A22" s="70" t="str">
        <f>IF(OR(DRAFT!$A25="",DRAFT!$A25="IM"),"",DRAFT!B25)</f>
        <v/>
      </c>
      <c r="B22" s="71" t="str">
        <f>IF(OR(DRAFT!$A25="",DRAFT!$A25="IM"),"",DRAFT!E25)</f>
        <v/>
      </c>
      <c r="C22" s="71" t="str">
        <f>IF(OR(DRAFT!$A25="",DRAFT!$A25="IM"),"",DRAFT!N25)</f>
        <v/>
      </c>
      <c r="D22" s="71" t="str">
        <f>IF(OR(DRAFT!$A25="",DRAFT!$A25="IM"),"",DRAFT!W25)</f>
        <v/>
      </c>
      <c r="E22" s="71" t="str">
        <f>IF(OR(DRAFT!$A25="",DRAFT!$A25="IM"),"",DRAFT!AF25)</f>
        <v/>
      </c>
      <c r="F22" s="71" t="str">
        <f>IF(OR(DRAFT!$A25="",DRAFT!$A25="IM"),"",DRAFT!AO25)</f>
        <v/>
      </c>
      <c r="G22" s="71" t="str">
        <f>IF(OR(DRAFT!$A25="",DRAFT!$A25="IM"),"",DRAFT!AX25)</f>
        <v/>
      </c>
      <c r="H22" s="71" t="str">
        <f>IF(OR(DRAFT!$A25="",DRAFT!$A25="IM"),"",DRAFT!BG25)</f>
        <v/>
      </c>
      <c r="I22" s="71" t="str">
        <f>IF(OR(DRAFT!$A25="",DRAFT!$A25="IM"),"",DRAFT!BP25)</f>
        <v/>
      </c>
      <c r="J22" s="71" t="str">
        <f>IF(OR(DRAFT!$A25="",DRAFT!$A25="IM"),"",DRAFT!BY25)</f>
        <v/>
      </c>
      <c r="K22" s="71" t="str">
        <f>IF(OR(DRAFT!$A25="",DRAFT!$A25="IM"),"",DRAFT!CL25)</f>
        <v/>
      </c>
      <c r="L22" s="141" t="str">
        <f>IF(OR(DRAFT!$A25="",DRAFT!$A25="IM"),"",DRAFT!CP25)</f>
        <v/>
      </c>
    </row>
    <row r="23" spans="1:12" ht="18" customHeight="1" x14ac:dyDescent="0.25">
      <c r="A23" s="70" t="str">
        <f>IF(OR(DRAFT!$A26="",DRAFT!$A26="IM"),"",DRAFT!B26)</f>
        <v/>
      </c>
      <c r="B23" s="71" t="str">
        <f>IF(OR(DRAFT!$A26="",DRAFT!$A26="IM"),"",DRAFT!E26)</f>
        <v/>
      </c>
      <c r="C23" s="71" t="str">
        <f>IF(OR(DRAFT!$A26="",DRAFT!$A26="IM"),"",DRAFT!N26)</f>
        <v/>
      </c>
      <c r="D23" s="71" t="str">
        <f>IF(OR(DRAFT!$A26="",DRAFT!$A26="IM"),"",DRAFT!W26)</f>
        <v/>
      </c>
      <c r="E23" s="71" t="str">
        <f>IF(OR(DRAFT!$A26="",DRAFT!$A26="IM"),"",DRAFT!AF26)</f>
        <v/>
      </c>
      <c r="F23" s="71" t="str">
        <f>IF(OR(DRAFT!$A26="",DRAFT!$A26="IM"),"",DRAFT!AO26)</f>
        <v/>
      </c>
      <c r="G23" s="71" t="str">
        <f>IF(OR(DRAFT!$A26="",DRAFT!$A26="IM"),"",DRAFT!AX26)</f>
        <v/>
      </c>
      <c r="H23" s="71" t="str">
        <f>IF(OR(DRAFT!$A26="",DRAFT!$A26="IM"),"",DRAFT!BG26)</f>
        <v/>
      </c>
      <c r="I23" s="71" t="str">
        <f>IF(OR(DRAFT!$A26="",DRAFT!$A26="IM"),"",DRAFT!BP26)</f>
        <v/>
      </c>
      <c r="J23" s="71" t="str">
        <f>IF(OR(DRAFT!$A26="",DRAFT!$A26="IM"),"",DRAFT!BY26)</f>
        <v/>
      </c>
      <c r="K23" s="71" t="str">
        <f>IF(OR(DRAFT!$A26="",DRAFT!$A26="IM"),"",DRAFT!CL26)</f>
        <v/>
      </c>
      <c r="L23" s="141" t="str">
        <f>IF(OR(DRAFT!$A26="",DRAFT!$A26="IM"),"",DRAFT!CP26)</f>
        <v/>
      </c>
    </row>
    <row r="24" spans="1:12" ht="18" customHeight="1" x14ac:dyDescent="0.25">
      <c r="A24" s="70" t="str">
        <f>IF(OR(DRAFT!$A27="",DRAFT!$A27="IM"),"",DRAFT!B27)</f>
        <v/>
      </c>
      <c r="B24" s="71" t="str">
        <f>IF(OR(DRAFT!$A27="",DRAFT!$A27="IM"),"",DRAFT!E27)</f>
        <v/>
      </c>
      <c r="C24" s="71" t="str">
        <f>IF(OR(DRAFT!$A27="",DRAFT!$A27="IM"),"",DRAFT!N27)</f>
        <v/>
      </c>
      <c r="D24" s="71" t="str">
        <f>IF(OR(DRAFT!$A27="",DRAFT!$A27="IM"),"",DRAFT!W27)</f>
        <v/>
      </c>
      <c r="E24" s="71" t="str">
        <f>IF(OR(DRAFT!$A27="",DRAFT!$A27="IM"),"",DRAFT!AF27)</f>
        <v/>
      </c>
      <c r="F24" s="71" t="str">
        <f>IF(OR(DRAFT!$A27="",DRAFT!$A27="IM"),"",DRAFT!AO27)</f>
        <v/>
      </c>
      <c r="G24" s="71" t="str">
        <f>IF(OR(DRAFT!$A27="",DRAFT!$A27="IM"),"",DRAFT!AX27)</f>
        <v/>
      </c>
      <c r="H24" s="71" t="str">
        <f>IF(OR(DRAFT!$A27="",DRAFT!$A27="IM"),"",DRAFT!BG27)</f>
        <v/>
      </c>
      <c r="I24" s="71" t="str">
        <f>IF(OR(DRAFT!$A27="",DRAFT!$A27="IM"),"",DRAFT!BP27)</f>
        <v/>
      </c>
      <c r="J24" s="71" t="str">
        <f>IF(OR(DRAFT!$A27="",DRAFT!$A27="IM"),"",DRAFT!BY27)</f>
        <v/>
      </c>
      <c r="K24" s="71" t="str">
        <f>IF(OR(DRAFT!$A27="",DRAFT!$A27="IM"),"",DRAFT!CL27)</f>
        <v/>
      </c>
      <c r="L24" s="141" t="str">
        <f>IF(OR(DRAFT!$A27="",DRAFT!$A27="IM"),"",DRAFT!CP27)</f>
        <v/>
      </c>
    </row>
    <row r="25" spans="1:12" ht="18" customHeight="1" x14ac:dyDescent="0.25">
      <c r="A25" s="70" t="str">
        <f>IF(OR(DRAFT!$A28="",DRAFT!$A28="IM"),"",DRAFT!B28)</f>
        <v/>
      </c>
      <c r="B25" s="71" t="str">
        <f>IF(OR(DRAFT!$A28="",DRAFT!$A28="IM"),"",DRAFT!E28)</f>
        <v/>
      </c>
      <c r="C25" s="71" t="str">
        <f>IF(OR(DRAFT!$A28="",DRAFT!$A28="IM"),"",DRAFT!N28)</f>
        <v/>
      </c>
      <c r="D25" s="71" t="str">
        <f>IF(OR(DRAFT!$A28="",DRAFT!$A28="IM"),"",DRAFT!W28)</f>
        <v/>
      </c>
      <c r="E25" s="71" t="str">
        <f>IF(OR(DRAFT!$A28="",DRAFT!$A28="IM"),"",DRAFT!AF28)</f>
        <v/>
      </c>
      <c r="F25" s="71" t="str">
        <f>IF(OR(DRAFT!$A28="",DRAFT!$A28="IM"),"",DRAFT!AO28)</f>
        <v/>
      </c>
      <c r="G25" s="71" t="str">
        <f>IF(OR(DRAFT!$A28="",DRAFT!$A28="IM"),"",DRAFT!AX28)</f>
        <v/>
      </c>
      <c r="H25" s="71" t="str">
        <f>IF(OR(DRAFT!$A28="",DRAFT!$A28="IM"),"",DRAFT!BG28)</f>
        <v/>
      </c>
      <c r="I25" s="71" t="str">
        <f>IF(OR(DRAFT!$A28="",DRAFT!$A28="IM"),"",DRAFT!BP28)</f>
        <v/>
      </c>
      <c r="J25" s="71" t="str">
        <f>IF(OR(DRAFT!$A28="",DRAFT!$A28="IM"),"",DRAFT!BY28)</f>
        <v/>
      </c>
      <c r="K25" s="71" t="str">
        <f>IF(OR(DRAFT!$A28="",DRAFT!$A28="IM"),"",DRAFT!CL28)</f>
        <v/>
      </c>
      <c r="L25" s="141" t="str">
        <f>IF(OR(DRAFT!$A28="",DRAFT!$A28="IM"),"",DRAFT!CP28)</f>
        <v/>
      </c>
    </row>
    <row r="26" spans="1:12" ht="18" customHeight="1" x14ac:dyDescent="0.25">
      <c r="A26" s="70" t="str">
        <f>IF(OR(DRAFT!$A29="",DRAFT!$A29="IM"),"",DRAFT!B29)</f>
        <v/>
      </c>
      <c r="B26" s="71" t="str">
        <f>IF(OR(DRAFT!$A29="",DRAFT!$A29="IM"),"",DRAFT!E29)</f>
        <v/>
      </c>
      <c r="C26" s="71" t="str">
        <f>IF(OR(DRAFT!$A29="",DRAFT!$A29="IM"),"",DRAFT!N29)</f>
        <v/>
      </c>
      <c r="D26" s="71" t="str">
        <f>IF(OR(DRAFT!$A29="",DRAFT!$A29="IM"),"",DRAFT!W29)</f>
        <v/>
      </c>
      <c r="E26" s="71" t="str">
        <f>IF(OR(DRAFT!$A29="",DRAFT!$A29="IM"),"",DRAFT!AF29)</f>
        <v/>
      </c>
      <c r="F26" s="71" t="str">
        <f>IF(OR(DRAFT!$A29="",DRAFT!$A29="IM"),"",DRAFT!AO29)</f>
        <v/>
      </c>
      <c r="G26" s="71" t="str">
        <f>IF(OR(DRAFT!$A29="",DRAFT!$A29="IM"),"",DRAFT!AX29)</f>
        <v/>
      </c>
      <c r="H26" s="71" t="str">
        <f>IF(OR(DRAFT!$A29="",DRAFT!$A29="IM"),"",DRAFT!BG29)</f>
        <v/>
      </c>
      <c r="I26" s="71" t="str">
        <f>IF(OR(DRAFT!$A29="",DRAFT!$A29="IM"),"",DRAFT!BP29)</f>
        <v/>
      </c>
      <c r="J26" s="71" t="str">
        <f>IF(OR(DRAFT!$A29="",DRAFT!$A29="IM"),"",DRAFT!BY29)</f>
        <v/>
      </c>
      <c r="K26" s="71" t="str">
        <f>IF(OR(DRAFT!$A29="",DRAFT!$A29="IM"),"",DRAFT!CL29)</f>
        <v/>
      </c>
      <c r="L26" s="141" t="str">
        <f>IF(OR(DRAFT!$A29="",DRAFT!$A29="IM"),"",DRAFT!CP29)</f>
        <v/>
      </c>
    </row>
    <row r="27" spans="1:12" ht="18" customHeight="1" x14ac:dyDescent="0.25">
      <c r="A27" s="70" t="str">
        <f>IF(OR(DRAFT!$A30="",DRAFT!$A30="IM"),"",DRAFT!B30)</f>
        <v/>
      </c>
      <c r="B27" s="71" t="str">
        <f>IF(OR(DRAFT!$A30="",DRAFT!$A30="IM"),"",DRAFT!E30)</f>
        <v/>
      </c>
      <c r="C27" s="71" t="str">
        <f>IF(OR(DRAFT!$A30="",DRAFT!$A30="IM"),"",DRAFT!N30)</f>
        <v/>
      </c>
      <c r="D27" s="71" t="str">
        <f>IF(OR(DRAFT!$A30="",DRAFT!$A30="IM"),"",DRAFT!W30)</f>
        <v/>
      </c>
      <c r="E27" s="71" t="str">
        <f>IF(OR(DRAFT!$A30="",DRAFT!$A30="IM"),"",DRAFT!AF30)</f>
        <v/>
      </c>
      <c r="F27" s="71" t="str">
        <f>IF(OR(DRAFT!$A30="",DRAFT!$A30="IM"),"",DRAFT!AO30)</f>
        <v/>
      </c>
      <c r="G27" s="71" t="str">
        <f>IF(OR(DRAFT!$A30="",DRAFT!$A30="IM"),"",DRAFT!AX30)</f>
        <v/>
      </c>
      <c r="H27" s="71" t="str">
        <f>IF(OR(DRAFT!$A30="",DRAFT!$A30="IM"),"",DRAFT!BG30)</f>
        <v/>
      </c>
      <c r="I27" s="71" t="str">
        <f>IF(OR(DRAFT!$A30="",DRAFT!$A30="IM"),"",DRAFT!BP30)</f>
        <v/>
      </c>
      <c r="J27" s="71" t="str">
        <f>IF(OR(DRAFT!$A30="",DRAFT!$A30="IM"),"",DRAFT!BY30)</f>
        <v/>
      </c>
      <c r="K27" s="71" t="str">
        <f>IF(OR(DRAFT!$A30="",DRAFT!$A30="IM"),"",DRAFT!CL30)</f>
        <v/>
      </c>
      <c r="L27" s="141" t="str">
        <f>IF(OR(DRAFT!$A30="",DRAFT!$A30="IM"),"",DRAFT!CP30)</f>
        <v/>
      </c>
    </row>
    <row r="28" spans="1:12" ht="18" customHeight="1" x14ac:dyDescent="0.25">
      <c r="A28" s="70" t="str">
        <f>IF(OR(DRAFT!$A31="",DRAFT!$A31="IM"),"",DRAFT!B31)</f>
        <v/>
      </c>
      <c r="B28" s="71" t="str">
        <f>IF(OR(DRAFT!$A31="",DRAFT!$A31="IM"),"",DRAFT!E31)</f>
        <v/>
      </c>
      <c r="C28" s="71" t="str">
        <f>IF(OR(DRAFT!$A31="",DRAFT!$A31="IM"),"",DRAFT!N31)</f>
        <v/>
      </c>
      <c r="D28" s="71" t="str">
        <f>IF(OR(DRAFT!$A31="",DRAFT!$A31="IM"),"",DRAFT!W31)</f>
        <v/>
      </c>
      <c r="E28" s="71" t="str">
        <f>IF(OR(DRAFT!$A31="",DRAFT!$A31="IM"),"",DRAFT!AF31)</f>
        <v/>
      </c>
      <c r="F28" s="71" t="str">
        <f>IF(OR(DRAFT!$A31="",DRAFT!$A31="IM"),"",DRAFT!AO31)</f>
        <v/>
      </c>
      <c r="G28" s="71" t="str">
        <f>IF(OR(DRAFT!$A31="",DRAFT!$A31="IM"),"",DRAFT!AX31)</f>
        <v/>
      </c>
      <c r="H28" s="71" t="str">
        <f>IF(OR(DRAFT!$A31="",DRAFT!$A31="IM"),"",DRAFT!BG31)</f>
        <v/>
      </c>
      <c r="I28" s="71" t="str">
        <f>IF(OR(DRAFT!$A31="",DRAFT!$A31="IM"),"",DRAFT!BP31)</f>
        <v/>
      </c>
      <c r="J28" s="71" t="str">
        <f>IF(OR(DRAFT!$A31="",DRAFT!$A31="IM"),"",DRAFT!BY31)</f>
        <v/>
      </c>
      <c r="K28" s="71" t="str">
        <f>IF(OR(DRAFT!$A31="",DRAFT!$A31="IM"),"",DRAFT!CL31)</f>
        <v/>
      </c>
      <c r="L28" s="141" t="str">
        <f>IF(OR(DRAFT!$A31="",DRAFT!$A31="IM"),"",DRAFT!CP31)</f>
        <v/>
      </c>
    </row>
    <row r="29" spans="1:12" ht="18" customHeight="1" x14ac:dyDescent="0.25">
      <c r="A29" s="70" t="str">
        <f>IF(OR(DRAFT!$A32="",DRAFT!$A32="IM"),"",DRAFT!B32)</f>
        <v/>
      </c>
      <c r="B29" s="71" t="str">
        <f>IF(OR(DRAFT!$A32="",DRAFT!$A32="IM"),"",DRAFT!E32)</f>
        <v/>
      </c>
      <c r="C29" s="71" t="str">
        <f>IF(OR(DRAFT!$A32="",DRAFT!$A32="IM"),"",DRAFT!N32)</f>
        <v/>
      </c>
      <c r="D29" s="71" t="str">
        <f>IF(OR(DRAFT!$A32="",DRAFT!$A32="IM"),"",DRAFT!W32)</f>
        <v/>
      </c>
      <c r="E29" s="71" t="str">
        <f>IF(OR(DRAFT!$A32="",DRAFT!$A32="IM"),"",DRAFT!AF32)</f>
        <v/>
      </c>
      <c r="F29" s="71" t="str">
        <f>IF(OR(DRAFT!$A32="",DRAFT!$A32="IM"),"",DRAFT!AO32)</f>
        <v/>
      </c>
      <c r="G29" s="71" t="str">
        <f>IF(OR(DRAFT!$A32="",DRAFT!$A32="IM"),"",DRAFT!AX32)</f>
        <v/>
      </c>
      <c r="H29" s="71" t="str">
        <f>IF(OR(DRAFT!$A32="",DRAFT!$A32="IM"),"",DRAFT!BG32)</f>
        <v/>
      </c>
      <c r="I29" s="71" t="str">
        <f>IF(OR(DRAFT!$A32="",DRAFT!$A32="IM"),"",DRAFT!BP32)</f>
        <v/>
      </c>
      <c r="J29" s="71" t="str">
        <f>IF(OR(DRAFT!$A32="",DRAFT!$A32="IM"),"",DRAFT!BY32)</f>
        <v/>
      </c>
      <c r="K29" s="71" t="str">
        <f>IF(OR(DRAFT!$A32="",DRAFT!$A32="IM"),"",DRAFT!CL32)</f>
        <v/>
      </c>
      <c r="L29" s="141" t="str">
        <f>IF(OR(DRAFT!$A32="",DRAFT!$A32="IM"),"",DRAFT!CP32)</f>
        <v/>
      </c>
    </row>
    <row r="30" spans="1:12" ht="18" customHeight="1" x14ac:dyDescent="0.25">
      <c r="A30" s="70" t="str">
        <f>IF(OR(DRAFT!$A33="",DRAFT!$A33="IM"),"",DRAFT!B33)</f>
        <v/>
      </c>
      <c r="B30" s="71" t="str">
        <f>IF(OR(DRAFT!$A33="",DRAFT!$A33="IM"),"",DRAFT!E33)</f>
        <v/>
      </c>
      <c r="C30" s="71" t="str">
        <f>IF(OR(DRAFT!$A33="",DRAFT!$A33="IM"),"",DRAFT!N33)</f>
        <v/>
      </c>
      <c r="D30" s="71" t="str">
        <f>IF(OR(DRAFT!$A33="",DRAFT!$A33="IM"),"",DRAFT!W33)</f>
        <v/>
      </c>
      <c r="E30" s="71" t="str">
        <f>IF(OR(DRAFT!$A33="",DRAFT!$A33="IM"),"",DRAFT!AF33)</f>
        <v/>
      </c>
      <c r="F30" s="71" t="str">
        <f>IF(OR(DRAFT!$A33="",DRAFT!$A33="IM"),"",DRAFT!AO33)</f>
        <v/>
      </c>
      <c r="G30" s="71" t="str">
        <f>IF(OR(DRAFT!$A33="",DRAFT!$A33="IM"),"",DRAFT!AX33)</f>
        <v/>
      </c>
      <c r="H30" s="71" t="str">
        <f>IF(OR(DRAFT!$A33="",DRAFT!$A33="IM"),"",DRAFT!BG33)</f>
        <v/>
      </c>
      <c r="I30" s="71" t="str">
        <f>IF(OR(DRAFT!$A33="",DRAFT!$A33="IM"),"",DRAFT!BP33)</f>
        <v/>
      </c>
      <c r="J30" s="71" t="str">
        <f>IF(OR(DRAFT!$A33="",DRAFT!$A33="IM"),"",DRAFT!BY33)</f>
        <v/>
      </c>
      <c r="K30" s="71" t="str">
        <f>IF(OR(DRAFT!$A33="",DRAFT!$A33="IM"),"",DRAFT!CL33)</f>
        <v/>
      </c>
      <c r="L30" s="141" t="str">
        <f>IF(OR(DRAFT!$A33="",DRAFT!$A33="IM"),"",DRAFT!CP33)</f>
        <v/>
      </c>
    </row>
    <row r="31" spans="1:12" ht="18" customHeight="1" x14ac:dyDescent="0.25">
      <c r="A31" s="70" t="str">
        <f>IF(OR(DRAFT!$A34="",DRAFT!$A34="IM"),"",DRAFT!B34)</f>
        <v/>
      </c>
      <c r="B31" s="71" t="str">
        <f>IF(OR(DRAFT!$A34="",DRAFT!$A34="IM"),"",DRAFT!E34)</f>
        <v/>
      </c>
      <c r="C31" s="71" t="str">
        <f>IF(OR(DRAFT!$A34="",DRAFT!$A34="IM"),"",DRAFT!N34)</f>
        <v/>
      </c>
      <c r="D31" s="71" t="str">
        <f>IF(OR(DRAFT!$A34="",DRAFT!$A34="IM"),"",DRAFT!W34)</f>
        <v/>
      </c>
      <c r="E31" s="71" t="str">
        <f>IF(OR(DRAFT!$A34="",DRAFT!$A34="IM"),"",DRAFT!AF34)</f>
        <v/>
      </c>
      <c r="F31" s="71" t="str">
        <f>IF(OR(DRAFT!$A34="",DRAFT!$A34="IM"),"",DRAFT!AO34)</f>
        <v/>
      </c>
      <c r="G31" s="71" t="str">
        <f>IF(OR(DRAFT!$A34="",DRAFT!$A34="IM"),"",DRAFT!AX34)</f>
        <v/>
      </c>
      <c r="H31" s="71" t="str">
        <f>IF(OR(DRAFT!$A34="",DRAFT!$A34="IM"),"",DRAFT!BG34)</f>
        <v/>
      </c>
      <c r="I31" s="71" t="str">
        <f>IF(OR(DRAFT!$A34="",DRAFT!$A34="IM"),"",DRAFT!BP34)</f>
        <v/>
      </c>
      <c r="J31" s="71" t="str">
        <f>IF(OR(DRAFT!$A34="",DRAFT!$A34="IM"),"",DRAFT!BY34)</f>
        <v/>
      </c>
      <c r="K31" s="71" t="str">
        <f>IF(OR(DRAFT!$A34="",DRAFT!$A34="IM"),"",DRAFT!CL34)</f>
        <v/>
      </c>
      <c r="L31" s="141" t="str">
        <f>IF(OR(DRAFT!$A34="",DRAFT!$A34="IM"),"",DRAFT!CP34)</f>
        <v/>
      </c>
    </row>
    <row r="32" spans="1:12" ht="18" customHeight="1" x14ac:dyDescent="0.25">
      <c r="A32" s="70" t="str">
        <f>IF(OR(DRAFT!$A35="",DRAFT!$A35="IM"),"",DRAFT!B35)</f>
        <v/>
      </c>
      <c r="B32" s="71" t="str">
        <f>IF(OR(DRAFT!$A35="",DRAFT!$A35="IM"),"",DRAFT!E35)</f>
        <v/>
      </c>
      <c r="C32" s="71" t="str">
        <f>IF(OR(DRAFT!$A35="",DRAFT!$A35="IM"),"",DRAFT!N35)</f>
        <v/>
      </c>
      <c r="D32" s="71" t="str">
        <f>IF(OR(DRAFT!$A35="",DRAFT!$A35="IM"),"",DRAFT!W35)</f>
        <v/>
      </c>
      <c r="E32" s="71" t="str">
        <f>IF(OR(DRAFT!$A35="",DRAFT!$A35="IM"),"",DRAFT!AF35)</f>
        <v/>
      </c>
      <c r="F32" s="71" t="str">
        <f>IF(OR(DRAFT!$A35="",DRAFT!$A35="IM"),"",DRAFT!AO35)</f>
        <v/>
      </c>
      <c r="G32" s="71" t="str">
        <f>IF(OR(DRAFT!$A35="",DRAFT!$A35="IM"),"",DRAFT!AX35)</f>
        <v/>
      </c>
      <c r="H32" s="71" t="str">
        <f>IF(OR(DRAFT!$A35="",DRAFT!$A35="IM"),"",DRAFT!BG35)</f>
        <v/>
      </c>
      <c r="I32" s="71" t="str">
        <f>IF(OR(DRAFT!$A35="",DRAFT!$A35="IM"),"",DRAFT!BP35)</f>
        <v/>
      </c>
      <c r="J32" s="71" t="str">
        <f>IF(OR(DRAFT!$A35="",DRAFT!$A35="IM"),"",DRAFT!BY35)</f>
        <v/>
      </c>
      <c r="K32" s="71" t="str">
        <f>IF(OR(DRAFT!$A35="",DRAFT!$A35="IM"),"",DRAFT!CL35)</f>
        <v/>
      </c>
      <c r="L32" s="141" t="str">
        <f>IF(OR(DRAFT!$A35="",DRAFT!$A35="IM"),"",DRAFT!CP35)</f>
        <v/>
      </c>
    </row>
    <row r="33" spans="1:12" ht="18" customHeight="1" x14ac:dyDescent="0.25">
      <c r="A33" s="70" t="str">
        <f>IF(OR(DRAFT!$A36="",DRAFT!$A36="IM"),"",DRAFT!B36)</f>
        <v/>
      </c>
      <c r="B33" s="71" t="str">
        <f>IF(OR(DRAFT!$A36="",DRAFT!$A36="IM"),"",DRAFT!E36)</f>
        <v/>
      </c>
      <c r="C33" s="71" t="str">
        <f>IF(OR(DRAFT!$A36="",DRAFT!$A36="IM"),"",DRAFT!N36)</f>
        <v/>
      </c>
      <c r="D33" s="71" t="str">
        <f>IF(OR(DRAFT!$A36="",DRAFT!$A36="IM"),"",DRAFT!W36)</f>
        <v/>
      </c>
      <c r="E33" s="71" t="str">
        <f>IF(OR(DRAFT!$A36="",DRAFT!$A36="IM"),"",DRAFT!AF36)</f>
        <v/>
      </c>
      <c r="F33" s="71" t="str">
        <f>IF(OR(DRAFT!$A36="",DRAFT!$A36="IM"),"",DRAFT!AO36)</f>
        <v/>
      </c>
      <c r="G33" s="71" t="str">
        <f>IF(OR(DRAFT!$A36="",DRAFT!$A36="IM"),"",DRAFT!AX36)</f>
        <v/>
      </c>
      <c r="H33" s="71" t="str">
        <f>IF(OR(DRAFT!$A36="",DRAFT!$A36="IM"),"",DRAFT!BG36)</f>
        <v/>
      </c>
      <c r="I33" s="71" t="str">
        <f>IF(OR(DRAFT!$A36="",DRAFT!$A36="IM"),"",DRAFT!BP36)</f>
        <v/>
      </c>
      <c r="J33" s="71" t="str">
        <f>IF(OR(DRAFT!$A36="",DRAFT!$A36="IM"),"",DRAFT!BY36)</f>
        <v/>
      </c>
      <c r="K33" s="71" t="str">
        <f>IF(OR(DRAFT!$A36="",DRAFT!$A36="IM"),"",DRAFT!CL36)</f>
        <v/>
      </c>
      <c r="L33" s="141" t="str">
        <f>IF(OR(DRAFT!$A36="",DRAFT!$A36="IM"),"",DRAFT!CP36)</f>
        <v/>
      </c>
    </row>
    <row r="34" spans="1:12" ht="18" customHeight="1" x14ac:dyDescent="0.25">
      <c r="A34" s="70" t="str">
        <f>IF(OR(DRAFT!$A37="",DRAFT!$A37="IM"),"",DRAFT!B37)</f>
        <v/>
      </c>
      <c r="B34" s="71" t="str">
        <f>IF(OR(DRAFT!$A37="",DRAFT!$A37="IM"),"",DRAFT!E37)</f>
        <v/>
      </c>
      <c r="C34" s="71" t="str">
        <f>IF(OR(DRAFT!$A37="",DRAFT!$A37="IM"),"",DRAFT!N37)</f>
        <v/>
      </c>
      <c r="D34" s="71" t="str">
        <f>IF(OR(DRAFT!$A37="",DRAFT!$A37="IM"),"",DRAFT!W37)</f>
        <v/>
      </c>
      <c r="E34" s="71" t="str">
        <f>IF(OR(DRAFT!$A37="",DRAFT!$A37="IM"),"",DRAFT!AF37)</f>
        <v/>
      </c>
      <c r="F34" s="71" t="str">
        <f>IF(OR(DRAFT!$A37="",DRAFT!$A37="IM"),"",DRAFT!AO37)</f>
        <v/>
      </c>
      <c r="G34" s="71" t="str">
        <f>IF(OR(DRAFT!$A37="",DRAFT!$A37="IM"),"",DRAFT!AX37)</f>
        <v/>
      </c>
      <c r="H34" s="71" t="str">
        <f>IF(OR(DRAFT!$A37="",DRAFT!$A37="IM"),"",DRAFT!BG37)</f>
        <v/>
      </c>
      <c r="I34" s="71" t="str">
        <f>IF(OR(DRAFT!$A37="",DRAFT!$A37="IM"),"",DRAFT!BP37)</f>
        <v/>
      </c>
      <c r="J34" s="71" t="str">
        <f>IF(OR(DRAFT!$A37="",DRAFT!$A37="IM"),"",DRAFT!BY37)</f>
        <v/>
      </c>
      <c r="K34" s="71" t="str">
        <f>IF(OR(DRAFT!$A37="",DRAFT!$A37="IM"),"",DRAFT!CL37)</f>
        <v/>
      </c>
      <c r="L34" s="141" t="str">
        <f>IF(OR(DRAFT!$A37="",DRAFT!$A37="IM"),"",DRAFT!CP37)</f>
        <v/>
      </c>
    </row>
    <row r="35" spans="1:12" ht="18" customHeight="1" x14ac:dyDescent="0.25">
      <c r="A35" s="70" t="str">
        <f>IF(OR(DRAFT!$A38="",DRAFT!$A38="IM"),"",DRAFT!B38)</f>
        <v/>
      </c>
      <c r="B35" s="71" t="str">
        <f>IF(OR(DRAFT!$A38="",DRAFT!$A38="IM"),"",DRAFT!E38)</f>
        <v/>
      </c>
      <c r="C35" s="71" t="str">
        <f>IF(OR(DRAFT!$A38="",DRAFT!$A38="IM"),"",DRAFT!N38)</f>
        <v/>
      </c>
      <c r="D35" s="71" t="str">
        <f>IF(OR(DRAFT!$A38="",DRAFT!$A38="IM"),"",DRAFT!W38)</f>
        <v/>
      </c>
      <c r="E35" s="71" t="str">
        <f>IF(OR(DRAFT!$A38="",DRAFT!$A38="IM"),"",DRAFT!AF38)</f>
        <v/>
      </c>
      <c r="F35" s="71" t="str">
        <f>IF(OR(DRAFT!$A38="",DRAFT!$A38="IM"),"",DRAFT!AO38)</f>
        <v/>
      </c>
      <c r="G35" s="71" t="str">
        <f>IF(OR(DRAFT!$A38="",DRAFT!$A38="IM"),"",DRAFT!AX38)</f>
        <v/>
      </c>
      <c r="H35" s="71" t="str">
        <f>IF(OR(DRAFT!$A38="",DRAFT!$A38="IM"),"",DRAFT!BG38)</f>
        <v/>
      </c>
      <c r="I35" s="71" t="str">
        <f>IF(OR(DRAFT!$A38="",DRAFT!$A38="IM"),"",DRAFT!BP38)</f>
        <v/>
      </c>
      <c r="J35" s="71" t="str">
        <f>IF(OR(DRAFT!$A38="",DRAFT!$A38="IM"),"",DRAFT!BY38)</f>
        <v/>
      </c>
      <c r="K35" s="71" t="str">
        <f>IF(OR(DRAFT!$A38="",DRAFT!$A38="IM"),"",DRAFT!CL38)</f>
        <v/>
      </c>
      <c r="L35" s="141" t="str">
        <f>IF(OR(DRAFT!$A38="",DRAFT!$A38="IM"),"",DRAFT!CP38)</f>
        <v/>
      </c>
    </row>
    <row r="36" spans="1:12" ht="18" customHeight="1" x14ac:dyDescent="0.25">
      <c r="A36" s="70" t="str">
        <f>IF(OR(DRAFT!$A39="",DRAFT!$A39="IM"),"",DRAFT!B39)</f>
        <v/>
      </c>
      <c r="B36" s="71" t="str">
        <f>IF(OR(DRAFT!$A39="",DRAFT!$A39="IM"),"",DRAFT!E39)</f>
        <v/>
      </c>
      <c r="C36" s="71" t="str">
        <f>IF(OR(DRAFT!$A39="",DRAFT!$A39="IM"),"",DRAFT!N39)</f>
        <v/>
      </c>
      <c r="D36" s="71" t="str">
        <f>IF(OR(DRAFT!$A39="",DRAFT!$A39="IM"),"",DRAFT!W39)</f>
        <v/>
      </c>
      <c r="E36" s="71" t="str">
        <f>IF(OR(DRAFT!$A39="",DRAFT!$A39="IM"),"",DRAFT!AF39)</f>
        <v/>
      </c>
      <c r="F36" s="71" t="str">
        <f>IF(OR(DRAFT!$A39="",DRAFT!$A39="IM"),"",DRAFT!AO39)</f>
        <v/>
      </c>
      <c r="G36" s="71" t="str">
        <f>IF(OR(DRAFT!$A39="",DRAFT!$A39="IM"),"",DRAFT!AX39)</f>
        <v/>
      </c>
      <c r="H36" s="71" t="str">
        <f>IF(OR(DRAFT!$A39="",DRAFT!$A39="IM"),"",DRAFT!BG39)</f>
        <v/>
      </c>
      <c r="I36" s="71" t="str">
        <f>IF(OR(DRAFT!$A39="",DRAFT!$A39="IM"),"",DRAFT!BP39)</f>
        <v/>
      </c>
      <c r="J36" s="71" t="str">
        <f>IF(OR(DRAFT!$A39="",DRAFT!$A39="IM"),"",DRAFT!BY39)</f>
        <v/>
      </c>
      <c r="K36" s="71" t="str">
        <f>IF(OR(DRAFT!$A39="",DRAFT!$A39="IM"),"",DRAFT!CL39)</f>
        <v/>
      </c>
      <c r="L36" s="141" t="str">
        <f>IF(OR(DRAFT!$A39="",DRAFT!$A39="IM"),"",DRAFT!CP39)</f>
        <v/>
      </c>
    </row>
    <row r="37" spans="1:12" ht="18" customHeight="1" x14ac:dyDescent="0.25">
      <c r="A37" s="70" t="str">
        <f>IF(OR(DRAFT!$A40="",DRAFT!$A40="IM"),"",DRAFT!B40)</f>
        <v/>
      </c>
      <c r="B37" s="71" t="str">
        <f>IF(OR(DRAFT!$A40="",DRAFT!$A40="IM"),"",DRAFT!E40)</f>
        <v/>
      </c>
      <c r="C37" s="71" t="str">
        <f>IF(OR(DRAFT!$A40="",DRAFT!$A40="IM"),"",DRAFT!N40)</f>
        <v/>
      </c>
      <c r="D37" s="71" t="str">
        <f>IF(OR(DRAFT!$A40="",DRAFT!$A40="IM"),"",DRAFT!W40)</f>
        <v/>
      </c>
      <c r="E37" s="71" t="str">
        <f>IF(OR(DRAFT!$A40="",DRAFT!$A40="IM"),"",DRAFT!AF40)</f>
        <v/>
      </c>
      <c r="F37" s="71" t="str">
        <f>IF(OR(DRAFT!$A40="",DRAFT!$A40="IM"),"",DRAFT!AO40)</f>
        <v/>
      </c>
      <c r="G37" s="71" t="str">
        <f>IF(OR(DRAFT!$A40="",DRAFT!$A40="IM"),"",DRAFT!AX40)</f>
        <v/>
      </c>
      <c r="H37" s="71" t="str">
        <f>IF(OR(DRAFT!$A40="",DRAFT!$A40="IM"),"",DRAFT!BG40)</f>
        <v/>
      </c>
      <c r="I37" s="71" t="str">
        <f>IF(OR(DRAFT!$A40="",DRAFT!$A40="IM"),"",DRAFT!BP40)</f>
        <v/>
      </c>
      <c r="J37" s="71" t="str">
        <f>IF(OR(DRAFT!$A40="",DRAFT!$A40="IM"),"",DRAFT!BY40)</f>
        <v/>
      </c>
      <c r="K37" s="71" t="str">
        <f>IF(OR(DRAFT!$A40="",DRAFT!$A40="IM"),"",DRAFT!CL40)</f>
        <v/>
      </c>
      <c r="L37" s="141" t="str">
        <f>IF(OR(DRAFT!$A40="",DRAFT!$A40="IM"),"",DRAFT!CP40)</f>
        <v/>
      </c>
    </row>
    <row r="38" spans="1:12" ht="18" customHeight="1" x14ac:dyDescent="0.25">
      <c r="A38" s="70" t="str">
        <f>IF(OR(DRAFT!$A41="",DRAFT!$A41="IM"),"",DRAFT!B41)</f>
        <v/>
      </c>
      <c r="B38" s="71" t="str">
        <f>IF(OR(DRAFT!$A41="",DRAFT!$A41="IM"),"",DRAFT!E41)</f>
        <v/>
      </c>
      <c r="C38" s="71" t="str">
        <f>IF(OR(DRAFT!$A41="",DRAFT!$A41="IM"),"",DRAFT!N41)</f>
        <v/>
      </c>
      <c r="D38" s="71" t="str">
        <f>IF(OR(DRAFT!$A41="",DRAFT!$A41="IM"),"",DRAFT!W41)</f>
        <v/>
      </c>
      <c r="E38" s="71" t="str">
        <f>IF(OR(DRAFT!$A41="",DRAFT!$A41="IM"),"",DRAFT!AF41)</f>
        <v/>
      </c>
      <c r="F38" s="71" t="str">
        <f>IF(OR(DRAFT!$A41="",DRAFT!$A41="IM"),"",DRAFT!AO41)</f>
        <v/>
      </c>
      <c r="G38" s="71" t="str">
        <f>IF(OR(DRAFT!$A41="",DRAFT!$A41="IM"),"",DRAFT!AX41)</f>
        <v/>
      </c>
      <c r="H38" s="71" t="str">
        <f>IF(OR(DRAFT!$A41="",DRAFT!$A41="IM"),"",DRAFT!BG41)</f>
        <v/>
      </c>
      <c r="I38" s="71" t="str">
        <f>IF(OR(DRAFT!$A41="",DRAFT!$A41="IM"),"",DRAFT!BP41)</f>
        <v/>
      </c>
      <c r="J38" s="71" t="str">
        <f>IF(OR(DRAFT!$A41="",DRAFT!$A41="IM"),"",DRAFT!BY41)</f>
        <v/>
      </c>
      <c r="K38" s="71" t="str">
        <f>IF(OR(DRAFT!$A41="",DRAFT!$A41="IM"),"",DRAFT!CL41)</f>
        <v/>
      </c>
      <c r="L38" s="141" t="str">
        <f>IF(OR(DRAFT!$A41="",DRAFT!$A41="IM"),"",DRAFT!CP41)</f>
        <v/>
      </c>
    </row>
    <row r="39" spans="1:12" ht="18" customHeight="1" x14ac:dyDescent="0.25">
      <c r="A39" s="70" t="str">
        <f>IF(OR(DRAFT!$A42="",DRAFT!$A42="IM"),"",DRAFT!B42)</f>
        <v/>
      </c>
      <c r="B39" s="71" t="str">
        <f>IF(OR(DRAFT!$A42="",DRAFT!$A42="IM"),"",DRAFT!E42)</f>
        <v/>
      </c>
      <c r="C39" s="71" t="str">
        <f>IF(OR(DRAFT!$A42="",DRAFT!$A42="IM"),"",DRAFT!N42)</f>
        <v/>
      </c>
      <c r="D39" s="71" t="str">
        <f>IF(OR(DRAFT!$A42="",DRAFT!$A42="IM"),"",DRAFT!W42)</f>
        <v/>
      </c>
      <c r="E39" s="71" t="str">
        <f>IF(OR(DRAFT!$A42="",DRAFT!$A42="IM"),"",DRAFT!AF42)</f>
        <v/>
      </c>
      <c r="F39" s="71" t="str">
        <f>IF(OR(DRAFT!$A42="",DRAFT!$A42="IM"),"",DRAFT!AO42)</f>
        <v/>
      </c>
      <c r="G39" s="71" t="str">
        <f>IF(OR(DRAFT!$A42="",DRAFT!$A42="IM"),"",DRAFT!AX42)</f>
        <v/>
      </c>
      <c r="H39" s="71" t="str">
        <f>IF(OR(DRAFT!$A42="",DRAFT!$A42="IM"),"",DRAFT!BG42)</f>
        <v/>
      </c>
      <c r="I39" s="71" t="str">
        <f>IF(OR(DRAFT!$A42="",DRAFT!$A42="IM"),"",DRAFT!BP42)</f>
        <v/>
      </c>
      <c r="J39" s="71" t="str">
        <f>IF(OR(DRAFT!$A42="",DRAFT!$A42="IM"),"",DRAFT!BY42)</f>
        <v/>
      </c>
      <c r="K39" s="71" t="str">
        <f>IF(OR(DRAFT!$A42="",DRAFT!$A42="IM"),"",DRAFT!CL42)</f>
        <v/>
      </c>
      <c r="L39" s="141" t="str">
        <f>IF(OR(DRAFT!$A42="",DRAFT!$A42="IM"),"",DRAFT!CP42)</f>
        <v/>
      </c>
    </row>
    <row r="40" spans="1:12" ht="18" customHeight="1" x14ac:dyDescent="0.25">
      <c r="A40" s="70" t="str">
        <f>IF(OR(DRAFT!$A43="",DRAFT!$A43="IM"),"",DRAFT!B43)</f>
        <v/>
      </c>
      <c r="B40" s="71" t="str">
        <f>IF(OR(DRAFT!$A43="",DRAFT!$A43="IM"),"",DRAFT!E43)</f>
        <v/>
      </c>
      <c r="C40" s="71" t="str">
        <f>IF(OR(DRAFT!$A43="",DRAFT!$A43="IM"),"",DRAFT!N43)</f>
        <v/>
      </c>
      <c r="D40" s="71" t="str">
        <f>IF(OR(DRAFT!$A43="",DRAFT!$A43="IM"),"",DRAFT!W43)</f>
        <v/>
      </c>
      <c r="E40" s="71" t="str">
        <f>IF(OR(DRAFT!$A43="",DRAFT!$A43="IM"),"",DRAFT!AF43)</f>
        <v/>
      </c>
      <c r="F40" s="71" t="str">
        <f>IF(OR(DRAFT!$A43="",DRAFT!$A43="IM"),"",DRAFT!AO43)</f>
        <v/>
      </c>
      <c r="G40" s="71" t="str">
        <f>IF(OR(DRAFT!$A43="",DRAFT!$A43="IM"),"",DRAFT!AX43)</f>
        <v/>
      </c>
      <c r="H40" s="71" t="str">
        <f>IF(OR(DRAFT!$A43="",DRAFT!$A43="IM"),"",DRAFT!BG43)</f>
        <v/>
      </c>
      <c r="I40" s="71" t="str">
        <f>IF(OR(DRAFT!$A43="",DRAFT!$A43="IM"),"",DRAFT!BP43)</f>
        <v/>
      </c>
      <c r="J40" s="71" t="str">
        <f>IF(OR(DRAFT!$A43="",DRAFT!$A43="IM"),"",DRAFT!BY43)</f>
        <v/>
      </c>
      <c r="K40" s="71" t="str">
        <f>IF(OR(DRAFT!$A43="",DRAFT!$A43="IM"),"",DRAFT!CL43)</f>
        <v/>
      </c>
      <c r="L40" s="141" t="str">
        <f>IF(OR(DRAFT!$A43="",DRAFT!$A43="IM"),"",DRAFT!CP43)</f>
        <v/>
      </c>
    </row>
    <row r="41" spans="1:12" ht="18" customHeight="1" x14ac:dyDescent="0.25">
      <c r="A41" s="70" t="str">
        <f>IF(OR(DRAFT!$A44="",DRAFT!$A44="IM"),"",DRAFT!B44)</f>
        <v/>
      </c>
      <c r="B41" s="71" t="str">
        <f>IF(OR(DRAFT!$A44="",DRAFT!$A44="IM"),"",DRAFT!E44)</f>
        <v/>
      </c>
      <c r="C41" s="71" t="str">
        <f>IF(OR(DRAFT!$A44="",DRAFT!$A44="IM"),"",DRAFT!N44)</f>
        <v/>
      </c>
      <c r="D41" s="71" t="str">
        <f>IF(OR(DRAFT!$A44="",DRAFT!$A44="IM"),"",DRAFT!W44)</f>
        <v/>
      </c>
      <c r="E41" s="71" t="str">
        <f>IF(OR(DRAFT!$A44="",DRAFT!$A44="IM"),"",DRAFT!AF44)</f>
        <v/>
      </c>
      <c r="F41" s="71" t="str">
        <f>IF(OR(DRAFT!$A44="",DRAFT!$A44="IM"),"",DRAFT!AO44)</f>
        <v/>
      </c>
      <c r="G41" s="71" t="str">
        <f>IF(OR(DRAFT!$A44="",DRAFT!$A44="IM"),"",DRAFT!AX44)</f>
        <v/>
      </c>
      <c r="H41" s="71" t="str">
        <f>IF(OR(DRAFT!$A44="",DRAFT!$A44="IM"),"",DRAFT!BG44)</f>
        <v/>
      </c>
      <c r="I41" s="71" t="str">
        <f>IF(OR(DRAFT!$A44="",DRAFT!$A44="IM"),"",DRAFT!BP44)</f>
        <v/>
      </c>
      <c r="J41" s="71" t="str">
        <f>IF(OR(DRAFT!$A44="",DRAFT!$A44="IM"),"",DRAFT!BY44)</f>
        <v/>
      </c>
      <c r="K41" s="71" t="str">
        <f>IF(OR(DRAFT!$A44="",DRAFT!$A44="IM"),"",DRAFT!CL44)</f>
        <v/>
      </c>
      <c r="L41" s="141" t="str">
        <f>IF(OR(DRAFT!$A44="",DRAFT!$A44="IM"),"",DRAFT!CP44)</f>
        <v/>
      </c>
    </row>
    <row r="42" spans="1:12" ht="18" customHeight="1" x14ac:dyDescent="0.25">
      <c r="A42" s="70" t="str">
        <f>IF(OR(DRAFT!$A45="",DRAFT!$A45="IM"),"",DRAFT!B45)</f>
        <v/>
      </c>
      <c r="B42" s="71" t="str">
        <f>IF(OR(DRAFT!$A45="",DRAFT!$A45="IM"),"",DRAFT!E45)</f>
        <v/>
      </c>
      <c r="C42" s="71" t="str">
        <f>IF(OR(DRAFT!$A45="",DRAFT!$A45="IM"),"",DRAFT!N45)</f>
        <v/>
      </c>
      <c r="D42" s="71" t="str">
        <f>IF(OR(DRAFT!$A45="",DRAFT!$A45="IM"),"",DRAFT!W45)</f>
        <v/>
      </c>
      <c r="E42" s="71" t="str">
        <f>IF(OR(DRAFT!$A45="",DRAFT!$A45="IM"),"",DRAFT!AF45)</f>
        <v/>
      </c>
      <c r="F42" s="71" t="str">
        <f>IF(OR(DRAFT!$A45="",DRAFT!$A45="IM"),"",DRAFT!AO45)</f>
        <v/>
      </c>
      <c r="G42" s="71" t="str">
        <f>IF(OR(DRAFT!$A45="",DRAFT!$A45="IM"),"",DRAFT!AX45)</f>
        <v/>
      </c>
      <c r="H42" s="71" t="str">
        <f>IF(OR(DRAFT!$A45="",DRAFT!$A45="IM"),"",DRAFT!BG45)</f>
        <v/>
      </c>
      <c r="I42" s="71" t="str">
        <f>IF(OR(DRAFT!$A45="",DRAFT!$A45="IM"),"",DRAFT!BP45)</f>
        <v/>
      </c>
      <c r="J42" s="71" t="str">
        <f>IF(OR(DRAFT!$A45="",DRAFT!$A45="IM"),"",DRAFT!BY45)</f>
        <v/>
      </c>
      <c r="K42" s="71" t="str">
        <f>IF(OR(DRAFT!$A45="",DRAFT!$A45="IM"),"",DRAFT!CL45)</f>
        <v/>
      </c>
      <c r="L42" s="141" t="str">
        <f>IF(OR(DRAFT!$A45="",DRAFT!$A45="IM"),"",DRAFT!CP45)</f>
        <v/>
      </c>
    </row>
    <row r="43" spans="1:12" ht="18" customHeight="1" x14ac:dyDescent="0.25">
      <c r="A43" s="70" t="str">
        <f>IF(OR(DRAFT!$A46="",DRAFT!$A46="IM"),"",DRAFT!B46)</f>
        <v/>
      </c>
      <c r="B43" s="71" t="str">
        <f>IF(OR(DRAFT!$A46="",DRAFT!$A46="IM"),"",DRAFT!E46)</f>
        <v/>
      </c>
      <c r="C43" s="71" t="str">
        <f>IF(OR(DRAFT!$A46="",DRAFT!$A46="IM"),"",DRAFT!N46)</f>
        <v/>
      </c>
      <c r="D43" s="71" t="str">
        <f>IF(OR(DRAFT!$A46="",DRAFT!$A46="IM"),"",DRAFT!W46)</f>
        <v/>
      </c>
      <c r="E43" s="71" t="str">
        <f>IF(OR(DRAFT!$A46="",DRAFT!$A46="IM"),"",DRAFT!AF46)</f>
        <v/>
      </c>
      <c r="F43" s="71" t="str">
        <f>IF(OR(DRAFT!$A46="",DRAFT!$A46="IM"),"",DRAFT!AO46)</f>
        <v/>
      </c>
      <c r="G43" s="71" t="str">
        <f>IF(OR(DRAFT!$A46="",DRAFT!$A46="IM"),"",DRAFT!AX46)</f>
        <v/>
      </c>
      <c r="H43" s="71" t="str">
        <f>IF(OR(DRAFT!$A46="",DRAFT!$A46="IM"),"",DRAFT!BG46)</f>
        <v/>
      </c>
      <c r="I43" s="71" t="str">
        <f>IF(OR(DRAFT!$A46="",DRAFT!$A46="IM"),"",DRAFT!BP46)</f>
        <v/>
      </c>
      <c r="J43" s="71" t="str">
        <f>IF(OR(DRAFT!$A46="",DRAFT!$A46="IM"),"",DRAFT!BY46)</f>
        <v/>
      </c>
      <c r="K43" s="71" t="str">
        <f>IF(OR(DRAFT!$A46="",DRAFT!$A46="IM"),"",DRAFT!CL46)</f>
        <v/>
      </c>
      <c r="L43" s="141" t="str">
        <f>IF(OR(DRAFT!$A46="",DRAFT!$A46="IM"),"",DRAFT!CP46)</f>
        <v/>
      </c>
    </row>
    <row r="44" spans="1:12" ht="18" customHeight="1" x14ac:dyDescent="0.25">
      <c r="A44" s="70" t="str">
        <f>IF(OR(DRAFT!$A47="",DRAFT!$A47="IM"),"",DRAFT!B47)</f>
        <v/>
      </c>
      <c r="B44" s="71" t="str">
        <f>IF(OR(DRAFT!$A47="",DRAFT!$A47="IM"),"",DRAFT!E47)</f>
        <v/>
      </c>
      <c r="C44" s="71" t="str">
        <f>IF(OR(DRAFT!$A47="",DRAFT!$A47="IM"),"",DRAFT!N47)</f>
        <v/>
      </c>
      <c r="D44" s="71" t="str">
        <f>IF(OR(DRAFT!$A47="",DRAFT!$A47="IM"),"",DRAFT!W47)</f>
        <v/>
      </c>
      <c r="E44" s="71" t="str">
        <f>IF(OR(DRAFT!$A47="",DRAFT!$A47="IM"),"",DRAFT!AF47)</f>
        <v/>
      </c>
      <c r="F44" s="71" t="str">
        <f>IF(OR(DRAFT!$A47="",DRAFT!$A47="IM"),"",DRAFT!AO47)</f>
        <v/>
      </c>
      <c r="G44" s="71" t="str">
        <f>IF(OR(DRAFT!$A47="",DRAFT!$A47="IM"),"",DRAFT!AX47)</f>
        <v/>
      </c>
      <c r="H44" s="71" t="str">
        <f>IF(OR(DRAFT!$A47="",DRAFT!$A47="IM"),"",DRAFT!BG47)</f>
        <v/>
      </c>
      <c r="I44" s="71" t="str">
        <f>IF(OR(DRAFT!$A47="",DRAFT!$A47="IM"),"",DRAFT!BP47)</f>
        <v/>
      </c>
      <c r="J44" s="71" t="str">
        <f>IF(OR(DRAFT!$A47="",DRAFT!$A47="IM"),"",DRAFT!BY47)</f>
        <v/>
      </c>
      <c r="K44" s="71" t="str">
        <f>IF(OR(DRAFT!$A47="",DRAFT!$A47="IM"),"",DRAFT!CL47)</f>
        <v/>
      </c>
      <c r="L44" s="141" t="str">
        <f>IF(OR(DRAFT!$A47="",DRAFT!$A47="IM"),"",DRAFT!CP47)</f>
        <v/>
      </c>
    </row>
    <row r="45" spans="1:12" ht="18" customHeight="1" x14ac:dyDescent="0.25">
      <c r="A45" s="70" t="str">
        <f>IF(OR(DRAFT!$A48="",DRAFT!$A48="IM"),"",DRAFT!B48)</f>
        <v/>
      </c>
      <c r="B45" s="71" t="str">
        <f>IF(OR(DRAFT!$A48="",DRAFT!$A48="IM"),"",DRAFT!E48)</f>
        <v/>
      </c>
      <c r="C45" s="71" t="str">
        <f>IF(OR(DRAFT!$A48="",DRAFT!$A48="IM"),"",DRAFT!N48)</f>
        <v/>
      </c>
      <c r="D45" s="71" t="str">
        <f>IF(OR(DRAFT!$A48="",DRAFT!$A48="IM"),"",DRAFT!W48)</f>
        <v/>
      </c>
      <c r="E45" s="71" t="str">
        <f>IF(OR(DRAFT!$A48="",DRAFT!$A48="IM"),"",DRAFT!AF48)</f>
        <v/>
      </c>
      <c r="F45" s="71" t="str">
        <f>IF(OR(DRAFT!$A48="",DRAFT!$A48="IM"),"",DRAFT!AO48)</f>
        <v/>
      </c>
      <c r="G45" s="71" t="str">
        <f>IF(OR(DRAFT!$A48="",DRAFT!$A48="IM"),"",DRAFT!AX48)</f>
        <v/>
      </c>
      <c r="H45" s="71" t="str">
        <f>IF(OR(DRAFT!$A48="",DRAFT!$A48="IM"),"",DRAFT!BG48)</f>
        <v/>
      </c>
      <c r="I45" s="71" t="str">
        <f>IF(OR(DRAFT!$A48="",DRAFT!$A48="IM"),"",DRAFT!BP48)</f>
        <v/>
      </c>
      <c r="J45" s="71" t="str">
        <f>IF(OR(DRAFT!$A48="",DRAFT!$A48="IM"),"",DRAFT!BY48)</f>
        <v/>
      </c>
      <c r="K45" s="71" t="str">
        <f>IF(OR(DRAFT!$A48="",DRAFT!$A48="IM"),"",DRAFT!CL48)</f>
        <v/>
      </c>
      <c r="L45" s="141" t="str">
        <f>IF(OR(DRAFT!$A48="",DRAFT!$A48="IM"),"",DRAFT!CP48)</f>
        <v/>
      </c>
    </row>
    <row r="46" spans="1:12" ht="18" customHeight="1" x14ac:dyDescent="0.25">
      <c r="A46" s="70" t="str">
        <f>IF(OR(DRAFT!$A49="",DRAFT!$A49="IM"),"",DRAFT!B49)</f>
        <v/>
      </c>
      <c r="B46" s="71" t="str">
        <f>IF(OR(DRAFT!$A49="",DRAFT!$A49="IM"),"",DRAFT!E49)</f>
        <v/>
      </c>
      <c r="C46" s="71" t="str">
        <f>IF(OR(DRAFT!$A49="",DRAFT!$A49="IM"),"",DRAFT!N49)</f>
        <v/>
      </c>
      <c r="D46" s="71" t="str">
        <f>IF(OR(DRAFT!$A49="",DRAFT!$A49="IM"),"",DRAFT!W49)</f>
        <v/>
      </c>
      <c r="E46" s="71" t="str">
        <f>IF(OR(DRAFT!$A49="",DRAFT!$A49="IM"),"",DRAFT!AF49)</f>
        <v/>
      </c>
      <c r="F46" s="71" t="str">
        <f>IF(OR(DRAFT!$A49="",DRAFT!$A49="IM"),"",DRAFT!AO49)</f>
        <v/>
      </c>
      <c r="G46" s="71" t="str">
        <f>IF(OR(DRAFT!$A49="",DRAFT!$A49="IM"),"",DRAFT!AX49)</f>
        <v/>
      </c>
      <c r="H46" s="71" t="str">
        <f>IF(OR(DRAFT!$A49="",DRAFT!$A49="IM"),"",DRAFT!BG49)</f>
        <v/>
      </c>
      <c r="I46" s="71" t="str">
        <f>IF(OR(DRAFT!$A49="",DRAFT!$A49="IM"),"",DRAFT!BP49)</f>
        <v/>
      </c>
      <c r="J46" s="71" t="str">
        <f>IF(OR(DRAFT!$A49="",DRAFT!$A49="IM"),"",DRAFT!BY49)</f>
        <v/>
      </c>
      <c r="K46" s="71" t="str">
        <f>IF(OR(DRAFT!$A49="",DRAFT!$A49="IM"),"",DRAFT!CL49)</f>
        <v/>
      </c>
      <c r="L46" s="141" t="str">
        <f>IF(OR(DRAFT!$A49="",DRAFT!$A49="IM"),"",DRAFT!CP49)</f>
        <v/>
      </c>
    </row>
    <row r="47" spans="1:12" ht="18" customHeight="1" x14ac:dyDescent="0.25">
      <c r="A47" s="70" t="str">
        <f>IF(OR(DRAFT!$A50="",DRAFT!$A50="IM"),"",DRAFT!B50)</f>
        <v/>
      </c>
      <c r="B47" s="71" t="str">
        <f>IF(OR(DRAFT!$A50="",DRAFT!$A50="IM"),"",DRAFT!E50)</f>
        <v/>
      </c>
      <c r="C47" s="71" t="str">
        <f>IF(OR(DRAFT!$A50="",DRAFT!$A50="IM"),"",DRAFT!N50)</f>
        <v/>
      </c>
      <c r="D47" s="71" t="str">
        <f>IF(OR(DRAFT!$A50="",DRAFT!$A50="IM"),"",DRAFT!W50)</f>
        <v/>
      </c>
      <c r="E47" s="71" t="str">
        <f>IF(OR(DRAFT!$A50="",DRAFT!$A50="IM"),"",DRAFT!AF50)</f>
        <v/>
      </c>
      <c r="F47" s="71" t="str">
        <f>IF(OR(DRAFT!$A50="",DRAFT!$A50="IM"),"",DRAFT!AO50)</f>
        <v/>
      </c>
      <c r="G47" s="71" t="str">
        <f>IF(OR(DRAFT!$A50="",DRAFT!$A50="IM"),"",DRAFT!AX50)</f>
        <v/>
      </c>
      <c r="H47" s="71" t="str">
        <f>IF(OR(DRAFT!$A50="",DRAFT!$A50="IM"),"",DRAFT!BG50)</f>
        <v/>
      </c>
      <c r="I47" s="71" t="str">
        <f>IF(OR(DRAFT!$A50="",DRAFT!$A50="IM"),"",DRAFT!BP50)</f>
        <v/>
      </c>
      <c r="J47" s="71" t="str">
        <f>IF(OR(DRAFT!$A50="",DRAFT!$A50="IM"),"",DRAFT!BY50)</f>
        <v/>
      </c>
      <c r="K47" s="71" t="str">
        <f>IF(OR(DRAFT!$A50="",DRAFT!$A50="IM"),"",DRAFT!CL50)</f>
        <v/>
      </c>
      <c r="L47" s="141" t="str">
        <f>IF(OR(DRAFT!$A50="",DRAFT!$A50="IM"),"",DRAFT!CP50)</f>
        <v/>
      </c>
    </row>
    <row r="48" spans="1:12" ht="18" customHeight="1" x14ac:dyDescent="0.25">
      <c r="A48" s="70" t="str">
        <f>IF(OR(DRAFT!$A51="",DRAFT!$A51="IM"),"",DRAFT!B51)</f>
        <v/>
      </c>
      <c r="B48" s="71" t="str">
        <f>IF(OR(DRAFT!$A51="",DRAFT!$A51="IM"),"",DRAFT!E51)</f>
        <v/>
      </c>
      <c r="C48" s="71" t="str">
        <f>IF(OR(DRAFT!$A51="",DRAFT!$A51="IM"),"",DRAFT!N51)</f>
        <v/>
      </c>
      <c r="D48" s="71" t="str">
        <f>IF(OR(DRAFT!$A51="",DRAFT!$A51="IM"),"",DRAFT!W51)</f>
        <v/>
      </c>
      <c r="E48" s="71" t="str">
        <f>IF(OR(DRAFT!$A51="",DRAFT!$A51="IM"),"",DRAFT!AF51)</f>
        <v/>
      </c>
      <c r="F48" s="71" t="str">
        <f>IF(OR(DRAFT!$A51="",DRAFT!$A51="IM"),"",DRAFT!AO51)</f>
        <v/>
      </c>
      <c r="G48" s="71" t="str">
        <f>IF(OR(DRAFT!$A51="",DRAFT!$A51="IM"),"",DRAFT!AX51)</f>
        <v/>
      </c>
      <c r="H48" s="71" t="str">
        <f>IF(OR(DRAFT!$A51="",DRAFT!$A51="IM"),"",DRAFT!BG51)</f>
        <v/>
      </c>
      <c r="I48" s="71" t="str">
        <f>IF(OR(DRAFT!$A51="",DRAFT!$A51="IM"),"",DRAFT!BP51)</f>
        <v/>
      </c>
      <c r="J48" s="71" t="str">
        <f>IF(OR(DRAFT!$A51="",DRAFT!$A51="IM"),"",DRAFT!BY51)</f>
        <v/>
      </c>
      <c r="K48" s="71" t="str">
        <f>IF(OR(DRAFT!$A51="",DRAFT!$A51="IM"),"",DRAFT!CL51)</f>
        <v/>
      </c>
      <c r="L48" s="141" t="str">
        <f>IF(OR(DRAFT!$A51="",DRAFT!$A51="IM"),"",DRAFT!CP51)</f>
        <v/>
      </c>
    </row>
    <row r="49" spans="1:12" ht="18" customHeight="1" x14ac:dyDescent="0.25">
      <c r="A49" s="70" t="str">
        <f>IF(OR(DRAFT!$A52="",DRAFT!$A52="IM"),"",DRAFT!B52)</f>
        <v/>
      </c>
      <c r="B49" s="71" t="str">
        <f>IF(OR(DRAFT!$A52="",DRAFT!$A52="IM"),"",DRAFT!E52)</f>
        <v/>
      </c>
      <c r="C49" s="71" t="str">
        <f>IF(OR(DRAFT!$A52="",DRAFT!$A52="IM"),"",DRAFT!N52)</f>
        <v/>
      </c>
      <c r="D49" s="71" t="str">
        <f>IF(OR(DRAFT!$A52="",DRAFT!$A52="IM"),"",DRAFT!W52)</f>
        <v/>
      </c>
      <c r="E49" s="71" t="str">
        <f>IF(OR(DRAFT!$A52="",DRAFT!$A52="IM"),"",DRAFT!AF52)</f>
        <v/>
      </c>
      <c r="F49" s="71" t="str">
        <f>IF(OR(DRAFT!$A52="",DRAFT!$A52="IM"),"",DRAFT!AO52)</f>
        <v/>
      </c>
      <c r="G49" s="71" t="str">
        <f>IF(OR(DRAFT!$A52="",DRAFT!$A52="IM"),"",DRAFT!AX52)</f>
        <v/>
      </c>
      <c r="H49" s="71" t="str">
        <f>IF(OR(DRAFT!$A52="",DRAFT!$A52="IM"),"",DRAFT!BG52)</f>
        <v/>
      </c>
      <c r="I49" s="71" t="str">
        <f>IF(OR(DRAFT!$A52="",DRAFT!$A52="IM"),"",DRAFT!BP52)</f>
        <v/>
      </c>
      <c r="J49" s="71" t="str">
        <f>IF(OR(DRAFT!$A52="",DRAFT!$A52="IM"),"",DRAFT!BY52)</f>
        <v/>
      </c>
      <c r="K49" s="71" t="str">
        <f>IF(OR(DRAFT!$A52="",DRAFT!$A52="IM"),"",DRAFT!CL52)</f>
        <v/>
      </c>
      <c r="L49" s="141" t="str">
        <f>IF(OR(DRAFT!$A52="",DRAFT!$A52="IM"),"",DRAFT!CP52)</f>
        <v/>
      </c>
    </row>
    <row r="50" spans="1:12" ht="18" customHeight="1" x14ac:dyDescent="0.25">
      <c r="A50" s="70" t="str">
        <f>IF(OR(DRAFT!$A53="",DRAFT!$A53="IM"),"",DRAFT!B53)</f>
        <v/>
      </c>
      <c r="B50" s="71" t="str">
        <f>IF(OR(DRAFT!$A53="",DRAFT!$A53="IM"),"",DRAFT!E53)</f>
        <v/>
      </c>
      <c r="C50" s="71" t="str">
        <f>IF(OR(DRAFT!$A53="",DRAFT!$A53="IM"),"",DRAFT!N53)</f>
        <v/>
      </c>
      <c r="D50" s="71" t="str">
        <f>IF(OR(DRAFT!$A53="",DRAFT!$A53="IM"),"",DRAFT!W53)</f>
        <v/>
      </c>
      <c r="E50" s="71" t="str">
        <f>IF(OR(DRAFT!$A53="",DRAFT!$A53="IM"),"",DRAFT!AF53)</f>
        <v/>
      </c>
      <c r="F50" s="71" t="str">
        <f>IF(OR(DRAFT!$A53="",DRAFT!$A53="IM"),"",DRAFT!AO53)</f>
        <v/>
      </c>
      <c r="G50" s="71" t="str">
        <f>IF(OR(DRAFT!$A53="",DRAFT!$A53="IM"),"",DRAFT!AX53)</f>
        <v/>
      </c>
      <c r="H50" s="71" t="str">
        <f>IF(OR(DRAFT!$A53="",DRAFT!$A53="IM"),"",DRAFT!BG53)</f>
        <v/>
      </c>
      <c r="I50" s="71" t="str">
        <f>IF(OR(DRAFT!$A53="",DRAFT!$A53="IM"),"",DRAFT!BP53)</f>
        <v/>
      </c>
      <c r="J50" s="71" t="str">
        <f>IF(OR(DRAFT!$A53="",DRAFT!$A53="IM"),"",DRAFT!BY53)</f>
        <v/>
      </c>
      <c r="K50" s="71" t="str">
        <f>IF(OR(DRAFT!$A53="",DRAFT!$A53="IM"),"",DRAFT!CL53)</f>
        <v/>
      </c>
      <c r="L50" s="141" t="str">
        <f>IF(OR(DRAFT!$A53="",DRAFT!$A53="IM"),"",DRAFT!CP53)</f>
        <v/>
      </c>
    </row>
    <row r="51" spans="1:12" ht="18" customHeight="1" x14ac:dyDescent="0.25">
      <c r="A51" s="70" t="str">
        <f>IF(OR(DRAFT!$A54="",DRAFT!$A54="IM"),"",DRAFT!B54)</f>
        <v/>
      </c>
      <c r="B51" s="71" t="str">
        <f>IF(OR(DRAFT!$A54="",DRAFT!$A54="IM"),"",DRAFT!E54)</f>
        <v/>
      </c>
      <c r="C51" s="71" t="str">
        <f>IF(OR(DRAFT!$A54="",DRAFT!$A54="IM"),"",DRAFT!N54)</f>
        <v/>
      </c>
      <c r="D51" s="71" t="str">
        <f>IF(OR(DRAFT!$A54="",DRAFT!$A54="IM"),"",DRAFT!W54)</f>
        <v/>
      </c>
      <c r="E51" s="71" t="str">
        <f>IF(OR(DRAFT!$A54="",DRAFT!$A54="IM"),"",DRAFT!AF54)</f>
        <v/>
      </c>
      <c r="F51" s="71" t="str">
        <f>IF(OR(DRAFT!$A54="",DRAFT!$A54="IM"),"",DRAFT!AO54)</f>
        <v/>
      </c>
      <c r="G51" s="71" t="str">
        <f>IF(OR(DRAFT!$A54="",DRAFT!$A54="IM"),"",DRAFT!AX54)</f>
        <v/>
      </c>
      <c r="H51" s="71" t="str">
        <f>IF(OR(DRAFT!$A54="",DRAFT!$A54="IM"),"",DRAFT!BG54)</f>
        <v/>
      </c>
      <c r="I51" s="71" t="str">
        <f>IF(OR(DRAFT!$A54="",DRAFT!$A54="IM"),"",DRAFT!BP54)</f>
        <v/>
      </c>
      <c r="J51" s="71" t="str">
        <f>IF(OR(DRAFT!$A54="",DRAFT!$A54="IM"),"",DRAFT!BY54)</f>
        <v/>
      </c>
      <c r="K51" s="71" t="str">
        <f>IF(OR(DRAFT!$A54="",DRAFT!$A54="IM"),"",DRAFT!CL54)</f>
        <v/>
      </c>
      <c r="L51" s="141" t="str">
        <f>IF(OR(DRAFT!$A54="",DRAFT!$A54="IM"),"",DRAFT!CP54)</f>
        <v/>
      </c>
    </row>
    <row r="52" spans="1:12" ht="18" customHeight="1" x14ac:dyDescent="0.25">
      <c r="A52" s="70" t="str">
        <f>IF(OR(DRAFT!$A55="",DRAFT!$A55="IM"),"",DRAFT!B55)</f>
        <v/>
      </c>
      <c r="B52" s="71" t="str">
        <f>IF(OR(DRAFT!$A55="",DRAFT!$A55="IM"),"",DRAFT!E55)</f>
        <v/>
      </c>
      <c r="C52" s="71" t="str">
        <f>IF(OR(DRAFT!$A55="",DRAFT!$A55="IM"),"",DRAFT!N55)</f>
        <v/>
      </c>
      <c r="D52" s="71" t="str">
        <f>IF(OR(DRAFT!$A55="",DRAFT!$A55="IM"),"",DRAFT!W55)</f>
        <v/>
      </c>
      <c r="E52" s="71" t="str">
        <f>IF(OR(DRAFT!$A55="",DRAFT!$A55="IM"),"",DRAFT!AF55)</f>
        <v/>
      </c>
      <c r="F52" s="71" t="str">
        <f>IF(OR(DRAFT!$A55="",DRAFT!$A55="IM"),"",DRAFT!AO55)</f>
        <v/>
      </c>
      <c r="G52" s="71" t="str">
        <f>IF(OR(DRAFT!$A55="",DRAFT!$A55="IM"),"",DRAFT!AX55)</f>
        <v/>
      </c>
      <c r="H52" s="71" t="str">
        <f>IF(OR(DRAFT!$A55="",DRAFT!$A55="IM"),"",DRAFT!BG55)</f>
        <v/>
      </c>
      <c r="I52" s="71" t="str">
        <f>IF(OR(DRAFT!$A55="",DRAFT!$A55="IM"),"",DRAFT!BP55)</f>
        <v/>
      </c>
      <c r="J52" s="71" t="str">
        <f>IF(OR(DRAFT!$A55="",DRAFT!$A55="IM"),"",DRAFT!BY55)</f>
        <v/>
      </c>
      <c r="K52" s="71" t="str">
        <f>IF(OR(DRAFT!$A55="",DRAFT!$A55="IM"),"",DRAFT!CL55)</f>
        <v/>
      </c>
      <c r="L52" s="141" t="str">
        <f>IF(OR(DRAFT!$A55="",DRAFT!$A55="IM"),"",DRAFT!CP55)</f>
        <v/>
      </c>
    </row>
    <row r="53" spans="1:12" ht="18" customHeight="1" x14ac:dyDescent="0.25">
      <c r="A53" s="70" t="str">
        <f>IF(OR(DRAFT!$A56="",DRAFT!$A56="IM"),"",DRAFT!B56)</f>
        <v/>
      </c>
      <c r="B53" s="71" t="str">
        <f>IF(OR(DRAFT!$A56="",DRAFT!$A56="IM"),"",DRAFT!E56)</f>
        <v/>
      </c>
      <c r="C53" s="71" t="str">
        <f>IF(OR(DRAFT!$A56="",DRAFT!$A56="IM"),"",DRAFT!N56)</f>
        <v/>
      </c>
      <c r="D53" s="71" t="str">
        <f>IF(OR(DRAFT!$A56="",DRAFT!$A56="IM"),"",DRAFT!W56)</f>
        <v/>
      </c>
      <c r="E53" s="71" t="str">
        <f>IF(OR(DRAFT!$A56="",DRAFT!$A56="IM"),"",DRAFT!AF56)</f>
        <v/>
      </c>
      <c r="F53" s="71" t="str">
        <f>IF(OR(DRAFT!$A56="",DRAFT!$A56="IM"),"",DRAFT!AO56)</f>
        <v/>
      </c>
      <c r="G53" s="71" t="str">
        <f>IF(OR(DRAFT!$A56="",DRAFT!$A56="IM"),"",DRAFT!AX56)</f>
        <v/>
      </c>
      <c r="H53" s="71" t="str">
        <f>IF(OR(DRAFT!$A56="",DRAFT!$A56="IM"),"",DRAFT!BG56)</f>
        <v/>
      </c>
      <c r="I53" s="71" t="str">
        <f>IF(OR(DRAFT!$A56="",DRAFT!$A56="IM"),"",DRAFT!BP56)</f>
        <v/>
      </c>
      <c r="J53" s="71" t="str">
        <f>IF(OR(DRAFT!$A56="",DRAFT!$A56="IM"),"",DRAFT!BY56)</f>
        <v/>
      </c>
      <c r="K53" s="71" t="str">
        <f>IF(OR(DRAFT!$A56="",DRAFT!$A56="IM"),"",DRAFT!CL56)</f>
        <v/>
      </c>
      <c r="L53" s="141" t="str">
        <f>IF(OR(DRAFT!$A56="",DRAFT!$A56="IM"),"",DRAFT!CP56)</f>
        <v/>
      </c>
    </row>
    <row r="54" spans="1:12" ht="18" customHeight="1" x14ac:dyDescent="0.25">
      <c r="A54" s="70" t="str">
        <f>IF(OR(DRAFT!$A57="",DRAFT!$A57="IM"),"",DRAFT!B57)</f>
        <v/>
      </c>
      <c r="B54" s="71" t="str">
        <f>IF(OR(DRAFT!$A57="",DRAFT!$A57="IM"),"",DRAFT!E57)</f>
        <v/>
      </c>
      <c r="C54" s="71" t="str">
        <f>IF(OR(DRAFT!$A57="",DRAFT!$A57="IM"),"",DRAFT!N57)</f>
        <v/>
      </c>
      <c r="D54" s="71" t="str">
        <f>IF(OR(DRAFT!$A57="",DRAFT!$A57="IM"),"",DRAFT!W57)</f>
        <v/>
      </c>
      <c r="E54" s="71" t="str">
        <f>IF(OR(DRAFT!$A57="",DRAFT!$A57="IM"),"",DRAFT!AF57)</f>
        <v/>
      </c>
      <c r="F54" s="71" t="str">
        <f>IF(OR(DRAFT!$A57="",DRAFT!$A57="IM"),"",DRAFT!AO57)</f>
        <v/>
      </c>
      <c r="G54" s="71" t="str">
        <f>IF(OR(DRAFT!$A57="",DRAFT!$A57="IM"),"",DRAFT!AX57)</f>
        <v/>
      </c>
      <c r="H54" s="71" t="str">
        <f>IF(OR(DRAFT!$A57="",DRAFT!$A57="IM"),"",DRAFT!BG57)</f>
        <v/>
      </c>
      <c r="I54" s="71" t="str">
        <f>IF(OR(DRAFT!$A57="",DRAFT!$A57="IM"),"",DRAFT!BP57)</f>
        <v/>
      </c>
      <c r="J54" s="71" t="str">
        <f>IF(OR(DRAFT!$A57="",DRAFT!$A57="IM"),"",DRAFT!BY57)</f>
        <v/>
      </c>
      <c r="K54" s="71" t="str">
        <f>IF(OR(DRAFT!$A57="",DRAFT!$A57="IM"),"",DRAFT!CL57)</f>
        <v/>
      </c>
      <c r="L54" s="141" t="str">
        <f>IF(OR(DRAFT!$A57="",DRAFT!$A57="IM"),"",DRAFT!CP57)</f>
        <v/>
      </c>
    </row>
    <row r="55" spans="1:12" ht="18" customHeight="1" x14ac:dyDescent="0.25">
      <c r="A55" s="70" t="str">
        <f>IF(OR(DRAFT!$A58="",DRAFT!$A58="IM"),"",DRAFT!B58)</f>
        <v/>
      </c>
      <c r="B55" s="71" t="str">
        <f>IF(OR(DRAFT!$A58="",DRAFT!$A58="IM"),"",DRAFT!E58)</f>
        <v/>
      </c>
      <c r="C55" s="71" t="str">
        <f>IF(OR(DRAFT!$A58="",DRAFT!$A58="IM"),"",DRAFT!N58)</f>
        <v/>
      </c>
      <c r="D55" s="71" t="str">
        <f>IF(OR(DRAFT!$A58="",DRAFT!$A58="IM"),"",DRAFT!W58)</f>
        <v/>
      </c>
      <c r="E55" s="71" t="str">
        <f>IF(OR(DRAFT!$A58="",DRAFT!$A58="IM"),"",DRAFT!AF58)</f>
        <v/>
      </c>
      <c r="F55" s="71" t="str">
        <f>IF(OR(DRAFT!$A58="",DRAFT!$A58="IM"),"",DRAFT!AO58)</f>
        <v/>
      </c>
      <c r="G55" s="71" t="str">
        <f>IF(OR(DRAFT!$A58="",DRAFT!$A58="IM"),"",DRAFT!AX58)</f>
        <v/>
      </c>
      <c r="H55" s="71" t="str">
        <f>IF(OR(DRAFT!$A58="",DRAFT!$A58="IM"),"",DRAFT!BG58)</f>
        <v/>
      </c>
      <c r="I55" s="71" t="str">
        <f>IF(OR(DRAFT!$A58="",DRAFT!$A58="IM"),"",DRAFT!BP58)</f>
        <v/>
      </c>
      <c r="J55" s="71" t="str">
        <f>IF(OR(DRAFT!$A58="",DRAFT!$A58="IM"),"",DRAFT!BY58)</f>
        <v/>
      </c>
      <c r="K55" s="71" t="str">
        <f>IF(OR(DRAFT!$A58="",DRAFT!$A58="IM"),"",DRAFT!CL58)</f>
        <v/>
      </c>
      <c r="L55" s="141" t="str">
        <f>IF(OR(DRAFT!$A58="",DRAFT!$A58="IM"),"",DRAFT!CP58)</f>
        <v/>
      </c>
    </row>
    <row r="56" spans="1:12" ht="18" customHeight="1" x14ac:dyDescent="0.25">
      <c r="A56" s="70" t="str">
        <f>IF(OR(DRAFT!$A59="",DRAFT!$A59="IM"),"",DRAFT!B59)</f>
        <v/>
      </c>
      <c r="B56" s="71" t="str">
        <f>IF(OR(DRAFT!$A59="",DRAFT!$A59="IM"),"",DRAFT!E59)</f>
        <v/>
      </c>
      <c r="C56" s="71" t="str">
        <f>IF(OR(DRAFT!$A59="",DRAFT!$A59="IM"),"",DRAFT!N59)</f>
        <v/>
      </c>
      <c r="D56" s="71" t="str">
        <f>IF(OR(DRAFT!$A59="",DRAFT!$A59="IM"),"",DRAFT!W59)</f>
        <v/>
      </c>
      <c r="E56" s="71" t="str">
        <f>IF(OR(DRAFT!$A59="",DRAFT!$A59="IM"),"",DRAFT!AF59)</f>
        <v/>
      </c>
      <c r="F56" s="71" t="str">
        <f>IF(OR(DRAFT!$A59="",DRAFT!$A59="IM"),"",DRAFT!AO59)</f>
        <v/>
      </c>
      <c r="G56" s="71" t="str">
        <f>IF(OR(DRAFT!$A59="",DRAFT!$A59="IM"),"",DRAFT!AX59)</f>
        <v/>
      </c>
      <c r="H56" s="71" t="str">
        <f>IF(OR(DRAFT!$A59="",DRAFT!$A59="IM"),"",DRAFT!BG59)</f>
        <v/>
      </c>
      <c r="I56" s="71" t="str">
        <f>IF(OR(DRAFT!$A59="",DRAFT!$A59="IM"),"",DRAFT!BP59)</f>
        <v/>
      </c>
      <c r="J56" s="71" t="str">
        <f>IF(OR(DRAFT!$A59="",DRAFT!$A59="IM"),"",DRAFT!BY59)</f>
        <v/>
      </c>
      <c r="K56" s="71" t="str">
        <f>IF(OR(DRAFT!$A59="",DRAFT!$A59="IM"),"",DRAFT!CL59)</f>
        <v/>
      </c>
      <c r="L56" s="141" t="str">
        <f>IF(OR(DRAFT!$A59="",DRAFT!$A59="IM"),"",DRAFT!CP59)</f>
        <v/>
      </c>
    </row>
    <row r="57" spans="1:12" ht="18" customHeight="1" x14ac:dyDescent="0.25">
      <c r="A57" s="70" t="str">
        <f>IF(OR(DRAFT!$A60="",DRAFT!$A60="IM"),"",DRAFT!B60)</f>
        <v/>
      </c>
      <c r="B57" s="71" t="str">
        <f>IF(OR(DRAFT!$A60="",DRAFT!$A60="IM"),"",DRAFT!E60)</f>
        <v/>
      </c>
      <c r="C57" s="71" t="str">
        <f>IF(OR(DRAFT!$A60="",DRAFT!$A60="IM"),"",DRAFT!N60)</f>
        <v/>
      </c>
      <c r="D57" s="71" t="str">
        <f>IF(OR(DRAFT!$A60="",DRAFT!$A60="IM"),"",DRAFT!W60)</f>
        <v/>
      </c>
      <c r="E57" s="71" t="str">
        <f>IF(OR(DRAFT!$A60="",DRAFT!$A60="IM"),"",DRAFT!AF60)</f>
        <v/>
      </c>
      <c r="F57" s="71" t="str">
        <f>IF(OR(DRAFT!$A60="",DRAFT!$A60="IM"),"",DRAFT!AO60)</f>
        <v/>
      </c>
      <c r="G57" s="71" t="str">
        <f>IF(OR(DRAFT!$A60="",DRAFT!$A60="IM"),"",DRAFT!AX60)</f>
        <v/>
      </c>
      <c r="H57" s="71" t="str">
        <f>IF(OR(DRAFT!$A60="",DRAFT!$A60="IM"),"",DRAFT!BG60)</f>
        <v/>
      </c>
      <c r="I57" s="71" t="str">
        <f>IF(OR(DRAFT!$A60="",DRAFT!$A60="IM"),"",DRAFT!BP60)</f>
        <v/>
      </c>
      <c r="J57" s="71" t="str">
        <f>IF(OR(DRAFT!$A60="",DRAFT!$A60="IM"),"",DRAFT!BY60)</f>
        <v/>
      </c>
      <c r="K57" s="71" t="str">
        <f>IF(OR(DRAFT!$A60="",DRAFT!$A60="IM"),"",DRAFT!CL60)</f>
        <v/>
      </c>
      <c r="L57" s="141" t="str">
        <f>IF(OR(DRAFT!$A60="",DRAFT!$A60="IM"),"",DRAFT!CP60)</f>
        <v/>
      </c>
    </row>
    <row r="58" spans="1:12" ht="18" customHeight="1" x14ac:dyDescent="0.25">
      <c r="A58" s="70" t="str">
        <f>IF(OR(DRAFT!$A61="",DRAFT!$A61="IM"),"",DRAFT!B61)</f>
        <v/>
      </c>
      <c r="B58" s="71" t="str">
        <f>IF(OR(DRAFT!$A61="",DRAFT!$A61="IM"),"",DRAFT!E61)</f>
        <v/>
      </c>
      <c r="C58" s="71" t="str">
        <f>IF(OR(DRAFT!$A61="",DRAFT!$A61="IM"),"",DRAFT!N61)</f>
        <v/>
      </c>
      <c r="D58" s="71" t="str">
        <f>IF(OR(DRAFT!$A61="",DRAFT!$A61="IM"),"",DRAFT!W61)</f>
        <v/>
      </c>
      <c r="E58" s="71" t="str">
        <f>IF(OR(DRAFT!$A61="",DRAFT!$A61="IM"),"",DRAFT!AF61)</f>
        <v/>
      </c>
      <c r="F58" s="71" t="str">
        <f>IF(OR(DRAFT!$A61="",DRAFT!$A61="IM"),"",DRAFT!AO61)</f>
        <v/>
      </c>
      <c r="G58" s="71" t="str">
        <f>IF(OR(DRAFT!$A61="",DRAFT!$A61="IM"),"",DRAFT!AX61)</f>
        <v/>
      </c>
      <c r="H58" s="71" t="str">
        <f>IF(OR(DRAFT!$A61="",DRAFT!$A61="IM"),"",DRAFT!BG61)</f>
        <v/>
      </c>
      <c r="I58" s="71" t="str">
        <f>IF(OR(DRAFT!$A61="",DRAFT!$A61="IM"),"",DRAFT!BP61)</f>
        <v/>
      </c>
      <c r="J58" s="71" t="str">
        <f>IF(OR(DRAFT!$A61="",DRAFT!$A61="IM"),"",DRAFT!BY61)</f>
        <v/>
      </c>
      <c r="K58" s="71" t="str">
        <f>IF(OR(DRAFT!$A61="",DRAFT!$A61="IM"),"",DRAFT!CL61)</f>
        <v/>
      </c>
      <c r="L58" s="141" t="str">
        <f>IF(OR(DRAFT!$A61="",DRAFT!$A61="IM"),"",DRAFT!CP61)</f>
        <v/>
      </c>
    </row>
    <row r="59" spans="1:12" ht="18" customHeight="1" x14ac:dyDescent="0.25">
      <c r="A59" s="70" t="str">
        <f>IF(OR(DRAFT!$A62="",DRAFT!$A62="IM"),"",DRAFT!B62)</f>
        <v/>
      </c>
      <c r="B59" s="71" t="str">
        <f>IF(OR(DRAFT!$A62="",DRAFT!$A62="IM"),"",DRAFT!E62)</f>
        <v/>
      </c>
      <c r="C59" s="71" t="str">
        <f>IF(OR(DRAFT!$A62="",DRAFT!$A62="IM"),"",DRAFT!N62)</f>
        <v/>
      </c>
      <c r="D59" s="71" t="str">
        <f>IF(OR(DRAFT!$A62="",DRAFT!$A62="IM"),"",DRAFT!W62)</f>
        <v/>
      </c>
      <c r="E59" s="71" t="str">
        <f>IF(OR(DRAFT!$A62="",DRAFT!$A62="IM"),"",DRAFT!AF62)</f>
        <v/>
      </c>
      <c r="F59" s="71" t="str">
        <f>IF(OR(DRAFT!$A62="",DRAFT!$A62="IM"),"",DRAFT!AO62)</f>
        <v/>
      </c>
      <c r="G59" s="71" t="str">
        <f>IF(OR(DRAFT!$A62="",DRAFT!$A62="IM"),"",DRAFT!AX62)</f>
        <v/>
      </c>
      <c r="H59" s="71" t="str">
        <f>IF(OR(DRAFT!$A62="",DRAFT!$A62="IM"),"",DRAFT!BG62)</f>
        <v/>
      </c>
      <c r="I59" s="71" t="str">
        <f>IF(OR(DRAFT!$A62="",DRAFT!$A62="IM"),"",DRAFT!BP62)</f>
        <v/>
      </c>
      <c r="J59" s="71" t="str">
        <f>IF(OR(DRAFT!$A62="",DRAFT!$A62="IM"),"",DRAFT!BY62)</f>
        <v/>
      </c>
      <c r="K59" s="71" t="str">
        <f>IF(OR(DRAFT!$A62="",DRAFT!$A62="IM"),"",DRAFT!CL62)</f>
        <v/>
      </c>
      <c r="L59" s="141" t="str">
        <f>IF(OR(DRAFT!$A62="",DRAFT!$A62="IM"),"",DRAFT!CP62)</f>
        <v/>
      </c>
    </row>
    <row r="60" spans="1:12" ht="18" customHeight="1" x14ac:dyDescent="0.25">
      <c r="A60" s="70" t="str">
        <f>IF(OR(DRAFT!$A63="",DRAFT!$A63="IM"),"",DRAFT!B63)</f>
        <v/>
      </c>
      <c r="B60" s="71" t="str">
        <f>IF(OR(DRAFT!$A63="",DRAFT!$A63="IM"),"",DRAFT!E63)</f>
        <v/>
      </c>
      <c r="C60" s="71" t="str">
        <f>IF(OR(DRAFT!$A63="",DRAFT!$A63="IM"),"",DRAFT!N63)</f>
        <v/>
      </c>
      <c r="D60" s="71" t="str">
        <f>IF(OR(DRAFT!$A63="",DRAFT!$A63="IM"),"",DRAFT!W63)</f>
        <v/>
      </c>
      <c r="E60" s="71" t="str">
        <f>IF(OR(DRAFT!$A63="",DRAFT!$A63="IM"),"",DRAFT!AF63)</f>
        <v/>
      </c>
      <c r="F60" s="71" t="str">
        <f>IF(OR(DRAFT!$A63="",DRAFT!$A63="IM"),"",DRAFT!AO63)</f>
        <v/>
      </c>
      <c r="G60" s="71" t="str">
        <f>IF(OR(DRAFT!$A63="",DRAFT!$A63="IM"),"",DRAFT!AX63)</f>
        <v/>
      </c>
      <c r="H60" s="71" t="str">
        <f>IF(OR(DRAFT!$A63="",DRAFT!$A63="IM"),"",DRAFT!BG63)</f>
        <v/>
      </c>
      <c r="I60" s="71" t="str">
        <f>IF(OR(DRAFT!$A63="",DRAFT!$A63="IM"),"",DRAFT!BP63)</f>
        <v/>
      </c>
      <c r="J60" s="71" t="str">
        <f>IF(OR(DRAFT!$A63="",DRAFT!$A63="IM"),"",DRAFT!BY63)</f>
        <v/>
      </c>
      <c r="K60" s="71" t="str">
        <f>IF(OR(DRAFT!$A63="",DRAFT!$A63="IM"),"",DRAFT!CL63)</f>
        <v/>
      </c>
      <c r="L60" s="141" t="str">
        <f>IF(OR(DRAFT!$A63="",DRAFT!$A63="IM"),"",DRAFT!CP63)</f>
        <v/>
      </c>
    </row>
    <row r="61" spans="1:12" ht="18" customHeight="1" x14ac:dyDescent="0.25">
      <c r="A61" s="70" t="str">
        <f>IF(OR(DRAFT!$A64="",DRAFT!$A64="IM"),"",DRAFT!B64)</f>
        <v/>
      </c>
      <c r="B61" s="71" t="str">
        <f>IF(OR(DRAFT!$A64="",DRAFT!$A64="IM"),"",DRAFT!E64)</f>
        <v/>
      </c>
      <c r="C61" s="71" t="str">
        <f>IF(OR(DRAFT!$A64="",DRAFT!$A64="IM"),"",DRAFT!N64)</f>
        <v/>
      </c>
      <c r="D61" s="71" t="str">
        <f>IF(OR(DRAFT!$A64="",DRAFT!$A64="IM"),"",DRAFT!W64)</f>
        <v/>
      </c>
      <c r="E61" s="71" t="str">
        <f>IF(OR(DRAFT!$A64="",DRAFT!$A64="IM"),"",DRAFT!AF64)</f>
        <v/>
      </c>
      <c r="F61" s="71" t="str">
        <f>IF(OR(DRAFT!$A64="",DRAFT!$A64="IM"),"",DRAFT!AO64)</f>
        <v/>
      </c>
      <c r="G61" s="71" t="str">
        <f>IF(OR(DRAFT!$A64="",DRAFT!$A64="IM"),"",DRAFT!AX64)</f>
        <v/>
      </c>
      <c r="H61" s="71" t="str">
        <f>IF(OR(DRAFT!$A64="",DRAFT!$A64="IM"),"",DRAFT!BG64)</f>
        <v/>
      </c>
      <c r="I61" s="71" t="str">
        <f>IF(OR(DRAFT!$A64="",DRAFT!$A64="IM"),"",DRAFT!BP64)</f>
        <v/>
      </c>
      <c r="J61" s="71" t="str">
        <f>IF(OR(DRAFT!$A64="",DRAFT!$A64="IM"),"",DRAFT!BY64)</f>
        <v/>
      </c>
      <c r="K61" s="71" t="str">
        <f>IF(OR(DRAFT!$A64="",DRAFT!$A64="IM"),"",DRAFT!CL64)</f>
        <v/>
      </c>
      <c r="L61" s="141" t="str">
        <f>IF(OR(DRAFT!$A64="",DRAFT!$A64="IM"),"",DRAFT!CP64)</f>
        <v/>
      </c>
    </row>
    <row r="62" spans="1:12" ht="18" customHeight="1" x14ac:dyDescent="0.25">
      <c r="A62" s="70" t="str">
        <f>IF(OR(DRAFT!$A65="",DRAFT!$A65="IM"),"",DRAFT!B65)</f>
        <v/>
      </c>
      <c r="B62" s="71" t="str">
        <f>IF(OR(DRAFT!$A65="",DRAFT!$A65="IM"),"",DRAFT!E65)</f>
        <v/>
      </c>
      <c r="C62" s="71" t="str">
        <f>IF(OR(DRAFT!$A65="",DRAFT!$A65="IM"),"",DRAFT!N65)</f>
        <v/>
      </c>
      <c r="D62" s="71" t="str">
        <f>IF(OR(DRAFT!$A65="",DRAFT!$A65="IM"),"",DRAFT!W65)</f>
        <v/>
      </c>
      <c r="E62" s="71" t="str">
        <f>IF(OR(DRAFT!$A65="",DRAFT!$A65="IM"),"",DRAFT!AF65)</f>
        <v/>
      </c>
      <c r="F62" s="71" t="str">
        <f>IF(OR(DRAFT!$A65="",DRAFT!$A65="IM"),"",DRAFT!AO65)</f>
        <v/>
      </c>
      <c r="G62" s="71" t="str">
        <f>IF(OR(DRAFT!$A65="",DRAFT!$A65="IM"),"",DRAFT!AX65)</f>
        <v/>
      </c>
      <c r="H62" s="71" t="str">
        <f>IF(OR(DRAFT!$A65="",DRAFT!$A65="IM"),"",DRAFT!BG65)</f>
        <v/>
      </c>
      <c r="I62" s="71" t="str">
        <f>IF(OR(DRAFT!$A65="",DRAFT!$A65="IM"),"",DRAFT!BP65)</f>
        <v/>
      </c>
      <c r="J62" s="71" t="str">
        <f>IF(OR(DRAFT!$A65="",DRAFT!$A65="IM"),"",DRAFT!BY65)</f>
        <v/>
      </c>
      <c r="K62" s="71" t="str">
        <f>IF(OR(DRAFT!$A65="",DRAFT!$A65="IM"),"",DRAFT!CL65)</f>
        <v/>
      </c>
      <c r="L62" s="141" t="str">
        <f>IF(OR(DRAFT!$A65="",DRAFT!$A65="IM"),"",DRAFT!CP65)</f>
        <v/>
      </c>
    </row>
    <row r="63" spans="1:12" ht="18" customHeight="1" x14ac:dyDescent="0.25">
      <c r="A63" s="70" t="str">
        <f>IF(OR(DRAFT!$A66="",DRAFT!$A66="IM"),"",DRAFT!B66)</f>
        <v/>
      </c>
      <c r="B63" s="71" t="str">
        <f>IF(OR(DRAFT!$A66="",DRAFT!$A66="IM"),"",DRAFT!E66)</f>
        <v/>
      </c>
      <c r="C63" s="71" t="str">
        <f>IF(OR(DRAFT!$A66="",DRAFT!$A66="IM"),"",DRAFT!N66)</f>
        <v/>
      </c>
      <c r="D63" s="71" t="str">
        <f>IF(OR(DRAFT!$A66="",DRAFT!$A66="IM"),"",DRAFT!W66)</f>
        <v/>
      </c>
      <c r="E63" s="71" t="str">
        <f>IF(OR(DRAFT!$A66="",DRAFT!$A66="IM"),"",DRAFT!AF66)</f>
        <v/>
      </c>
      <c r="F63" s="71" t="str">
        <f>IF(OR(DRAFT!$A66="",DRAFT!$A66="IM"),"",DRAFT!AO66)</f>
        <v/>
      </c>
      <c r="G63" s="71" t="str">
        <f>IF(OR(DRAFT!$A66="",DRAFT!$A66="IM"),"",DRAFT!AX66)</f>
        <v/>
      </c>
      <c r="H63" s="71" t="str">
        <f>IF(OR(DRAFT!$A66="",DRAFT!$A66="IM"),"",DRAFT!BG66)</f>
        <v/>
      </c>
      <c r="I63" s="71" t="str">
        <f>IF(OR(DRAFT!$A66="",DRAFT!$A66="IM"),"",DRAFT!BP66)</f>
        <v/>
      </c>
      <c r="J63" s="71" t="str">
        <f>IF(OR(DRAFT!$A66="",DRAFT!$A66="IM"),"",DRAFT!BY66)</f>
        <v/>
      </c>
      <c r="K63" s="71" t="str">
        <f>IF(OR(DRAFT!$A66="",DRAFT!$A66="IM"),"",DRAFT!CL66)</f>
        <v/>
      </c>
      <c r="L63" s="141" t="str">
        <f>IF(OR(DRAFT!$A66="",DRAFT!$A66="IM"),"",DRAFT!CP66)</f>
        <v/>
      </c>
    </row>
    <row r="64" spans="1:12" ht="18" customHeight="1" x14ac:dyDescent="0.25">
      <c r="A64" s="70" t="str">
        <f>IF(OR(DRAFT!$A67="",DRAFT!$A67="IM"),"",DRAFT!B67)</f>
        <v/>
      </c>
      <c r="B64" s="71" t="str">
        <f>IF(OR(DRAFT!$A67="",DRAFT!$A67="IM"),"",DRAFT!E67)</f>
        <v/>
      </c>
      <c r="C64" s="71" t="str">
        <f>IF(OR(DRAFT!$A67="",DRAFT!$A67="IM"),"",DRAFT!N67)</f>
        <v/>
      </c>
      <c r="D64" s="71" t="str">
        <f>IF(OR(DRAFT!$A67="",DRAFT!$A67="IM"),"",DRAFT!W67)</f>
        <v/>
      </c>
      <c r="E64" s="71" t="str">
        <f>IF(OR(DRAFT!$A67="",DRAFT!$A67="IM"),"",DRAFT!AF67)</f>
        <v/>
      </c>
      <c r="F64" s="71" t="str">
        <f>IF(OR(DRAFT!$A67="",DRAFT!$A67="IM"),"",DRAFT!AO67)</f>
        <v/>
      </c>
      <c r="G64" s="71" t="str">
        <f>IF(OR(DRAFT!$A67="",DRAFT!$A67="IM"),"",DRAFT!AX67)</f>
        <v/>
      </c>
      <c r="H64" s="71" t="str">
        <f>IF(OR(DRAFT!$A67="",DRAFT!$A67="IM"),"",DRAFT!BG67)</f>
        <v/>
      </c>
      <c r="I64" s="71" t="str">
        <f>IF(OR(DRAFT!$A67="",DRAFT!$A67="IM"),"",DRAFT!BP67)</f>
        <v/>
      </c>
      <c r="J64" s="71" t="str">
        <f>IF(OR(DRAFT!$A67="",DRAFT!$A67="IM"),"",DRAFT!BY67)</f>
        <v/>
      </c>
      <c r="K64" s="71" t="str">
        <f>IF(OR(DRAFT!$A67="",DRAFT!$A67="IM"),"",DRAFT!CL67)</f>
        <v/>
      </c>
      <c r="L64" s="141" t="str">
        <f>IF(OR(DRAFT!$A67="",DRAFT!$A67="IM"),"",DRAFT!CP67)</f>
        <v/>
      </c>
    </row>
    <row r="65" spans="1:12" ht="18" customHeight="1" x14ac:dyDescent="0.25">
      <c r="A65" s="70" t="str">
        <f>IF(OR(DRAFT!$A68="",DRAFT!$A68="IM"),"",DRAFT!B68)</f>
        <v/>
      </c>
      <c r="B65" s="71" t="str">
        <f>IF(OR(DRAFT!$A68="",DRAFT!$A68="IM"),"",DRAFT!E68)</f>
        <v/>
      </c>
      <c r="C65" s="71" t="str">
        <f>IF(OR(DRAFT!$A68="",DRAFT!$A68="IM"),"",DRAFT!N68)</f>
        <v/>
      </c>
      <c r="D65" s="71" t="str">
        <f>IF(OR(DRAFT!$A68="",DRAFT!$A68="IM"),"",DRAFT!W68)</f>
        <v/>
      </c>
      <c r="E65" s="71" t="str">
        <f>IF(OR(DRAFT!$A68="",DRAFT!$A68="IM"),"",DRAFT!AF68)</f>
        <v/>
      </c>
      <c r="F65" s="71" t="str">
        <f>IF(OR(DRAFT!$A68="",DRAFT!$A68="IM"),"",DRAFT!AO68)</f>
        <v/>
      </c>
      <c r="G65" s="71" t="str">
        <f>IF(OR(DRAFT!$A68="",DRAFT!$A68="IM"),"",DRAFT!AX68)</f>
        <v/>
      </c>
      <c r="H65" s="71" t="str">
        <f>IF(OR(DRAFT!$A68="",DRAFT!$A68="IM"),"",DRAFT!BG68)</f>
        <v/>
      </c>
      <c r="I65" s="71" t="str">
        <f>IF(OR(DRAFT!$A68="",DRAFT!$A68="IM"),"",DRAFT!BP68)</f>
        <v/>
      </c>
      <c r="J65" s="71" t="str">
        <f>IF(OR(DRAFT!$A68="",DRAFT!$A68="IM"),"",DRAFT!BY68)</f>
        <v/>
      </c>
      <c r="K65" s="71" t="str">
        <f>IF(OR(DRAFT!$A68="",DRAFT!$A68="IM"),"",DRAFT!CL68)</f>
        <v/>
      </c>
      <c r="L65" s="141" t="str">
        <f>IF(OR(DRAFT!$A68="",DRAFT!$A68="IM"),"",DRAFT!CP68)</f>
        <v/>
      </c>
    </row>
    <row r="66" spans="1:12" ht="18" customHeight="1" x14ac:dyDescent="0.25">
      <c r="A66" s="70" t="str">
        <f>IF(OR(DRAFT!$A69="",DRAFT!$A69="IM"),"",DRAFT!B69)</f>
        <v/>
      </c>
      <c r="B66" s="71" t="str">
        <f>IF(OR(DRAFT!$A69="",DRAFT!$A69="IM"),"",DRAFT!E69)</f>
        <v/>
      </c>
      <c r="C66" s="71" t="str">
        <f>IF(OR(DRAFT!$A69="",DRAFT!$A69="IM"),"",DRAFT!N69)</f>
        <v/>
      </c>
      <c r="D66" s="71" t="str">
        <f>IF(OR(DRAFT!$A69="",DRAFT!$A69="IM"),"",DRAFT!W69)</f>
        <v/>
      </c>
      <c r="E66" s="71" t="str">
        <f>IF(OR(DRAFT!$A69="",DRAFT!$A69="IM"),"",DRAFT!AF69)</f>
        <v/>
      </c>
      <c r="F66" s="71" t="str">
        <f>IF(OR(DRAFT!$A69="",DRAFT!$A69="IM"),"",DRAFT!AO69)</f>
        <v/>
      </c>
      <c r="G66" s="71" t="str">
        <f>IF(OR(DRAFT!$A69="",DRAFT!$A69="IM"),"",DRAFT!AX69)</f>
        <v/>
      </c>
      <c r="H66" s="71" t="str">
        <f>IF(OR(DRAFT!$A69="",DRAFT!$A69="IM"),"",DRAFT!BG69)</f>
        <v/>
      </c>
      <c r="I66" s="71" t="str">
        <f>IF(OR(DRAFT!$A69="",DRAFT!$A69="IM"),"",DRAFT!BP69)</f>
        <v/>
      </c>
      <c r="J66" s="71" t="str">
        <f>IF(OR(DRAFT!$A69="",DRAFT!$A69="IM"),"",DRAFT!BY69)</f>
        <v/>
      </c>
      <c r="K66" s="71" t="str">
        <f>IF(OR(DRAFT!$A69="",DRAFT!$A69="IM"),"",DRAFT!CL69)</f>
        <v/>
      </c>
      <c r="L66" s="141" t="str">
        <f>IF(OR(DRAFT!$A69="",DRAFT!$A69="IM"),"",DRAFT!CP69)</f>
        <v/>
      </c>
    </row>
    <row r="67" spans="1:12" ht="18" customHeight="1" x14ac:dyDescent="0.25">
      <c r="A67" s="70" t="str">
        <f>IF(OR(DRAFT!$A70="",DRAFT!$A70="IM"),"",DRAFT!B70)</f>
        <v/>
      </c>
      <c r="B67" s="71" t="str">
        <f>IF(OR(DRAFT!$A70="",DRAFT!$A70="IM"),"",DRAFT!E70)</f>
        <v/>
      </c>
      <c r="C67" s="71" t="str">
        <f>IF(OR(DRAFT!$A70="",DRAFT!$A70="IM"),"",DRAFT!N70)</f>
        <v/>
      </c>
      <c r="D67" s="71" t="str">
        <f>IF(OR(DRAFT!$A70="",DRAFT!$A70="IM"),"",DRAFT!W70)</f>
        <v/>
      </c>
      <c r="E67" s="71" t="str">
        <f>IF(OR(DRAFT!$A70="",DRAFT!$A70="IM"),"",DRAFT!AF70)</f>
        <v/>
      </c>
      <c r="F67" s="71" t="str">
        <f>IF(OR(DRAFT!$A70="",DRAFT!$A70="IM"),"",DRAFT!AO70)</f>
        <v/>
      </c>
      <c r="G67" s="71" t="str">
        <f>IF(OR(DRAFT!$A70="",DRAFT!$A70="IM"),"",DRAFT!AX70)</f>
        <v/>
      </c>
      <c r="H67" s="71" t="str">
        <f>IF(OR(DRAFT!$A70="",DRAFT!$A70="IM"),"",DRAFT!BG70)</f>
        <v/>
      </c>
      <c r="I67" s="71" t="str">
        <f>IF(OR(DRAFT!$A70="",DRAFT!$A70="IM"),"",DRAFT!BP70)</f>
        <v/>
      </c>
      <c r="J67" s="71" t="str">
        <f>IF(OR(DRAFT!$A70="",DRAFT!$A70="IM"),"",DRAFT!BY70)</f>
        <v/>
      </c>
      <c r="K67" s="71" t="str">
        <f>IF(OR(DRAFT!$A70="",DRAFT!$A70="IM"),"",DRAFT!CL70)</f>
        <v/>
      </c>
      <c r="L67" s="141" t="str">
        <f>IF(OR(DRAFT!$A70="",DRAFT!$A70="IM"),"",DRAFT!CP70)</f>
        <v/>
      </c>
    </row>
    <row r="68" spans="1:12" ht="18" customHeight="1" x14ac:dyDescent="0.25">
      <c r="A68" s="70" t="str">
        <f>IF(OR(DRAFT!$A71="",DRAFT!$A71="IM"),"",DRAFT!B71)</f>
        <v/>
      </c>
      <c r="B68" s="71" t="str">
        <f>IF(OR(DRAFT!$A71="",DRAFT!$A71="IM"),"",DRAFT!E71)</f>
        <v/>
      </c>
      <c r="C68" s="71" t="str">
        <f>IF(OR(DRAFT!$A71="",DRAFT!$A71="IM"),"",DRAFT!N71)</f>
        <v/>
      </c>
      <c r="D68" s="71" t="str">
        <f>IF(OR(DRAFT!$A71="",DRAFT!$A71="IM"),"",DRAFT!W71)</f>
        <v/>
      </c>
      <c r="E68" s="71" t="str">
        <f>IF(OR(DRAFT!$A71="",DRAFT!$A71="IM"),"",DRAFT!AF71)</f>
        <v/>
      </c>
      <c r="F68" s="71" t="str">
        <f>IF(OR(DRAFT!$A71="",DRAFT!$A71="IM"),"",DRAFT!AO71)</f>
        <v/>
      </c>
      <c r="G68" s="71" t="str">
        <f>IF(OR(DRAFT!$A71="",DRAFT!$A71="IM"),"",DRAFT!AX71)</f>
        <v/>
      </c>
      <c r="H68" s="71" t="str">
        <f>IF(OR(DRAFT!$A71="",DRAFT!$A71="IM"),"",DRAFT!BG71)</f>
        <v/>
      </c>
      <c r="I68" s="71" t="str">
        <f>IF(OR(DRAFT!$A71="",DRAFT!$A71="IM"),"",DRAFT!BP71)</f>
        <v/>
      </c>
      <c r="J68" s="71" t="str">
        <f>IF(OR(DRAFT!$A71="",DRAFT!$A71="IM"),"",DRAFT!BY71)</f>
        <v/>
      </c>
      <c r="K68" s="71" t="str">
        <f>IF(OR(DRAFT!$A71="",DRAFT!$A71="IM"),"",DRAFT!CL71)</f>
        <v/>
      </c>
      <c r="L68" s="141" t="str">
        <f>IF(OR(DRAFT!$A71="",DRAFT!$A71="IM"),"",DRAFT!CP71)</f>
        <v/>
      </c>
    </row>
    <row r="69" spans="1:12" ht="18" customHeight="1" x14ac:dyDescent="0.25">
      <c r="A69" s="70" t="str">
        <f>IF(OR(DRAFT!$A72="",DRAFT!$A72="IM"),"",DRAFT!B72)</f>
        <v/>
      </c>
      <c r="B69" s="71" t="str">
        <f>IF(OR(DRAFT!$A72="",DRAFT!$A72="IM"),"",DRAFT!E72)</f>
        <v/>
      </c>
      <c r="C69" s="71" t="str">
        <f>IF(OR(DRAFT!$A72="",DRAFT!$A72="IM"),"",DRAFT!N72)</f>
        <v/>
      </c>
      <c r="D69" s="71" t="str">
        <f>IF(OR(DRAFT!$A72="",DRAFT!$A72="IM"),"",DRAFT!W72)</f>
        <v/>
      </c>
      <c r="E69" s="71" t="str">
        <f>IF(OR(DRAFT!$A72="",DRAFT!$A72="IM"),"",DRAFT!AF72)</f>
        <v/>
      </c>
      <c r="F69" s="71" t="str">
        <f>IF(OR(DRAFT!$A72="",DRAFT!$A72="IM"),"",DRAFT!AO72)</f>
        <v/>
      </c>
      <c r="G69" s="71" t="str">
        <f>IF(OR(DRAFT!$A72="",DRAFT!$A72="IM"),"",DRAFT!AX72)</f>
        <v/>
      </c>
      <c r="H69" s="71" t="str">
        <f>IF(OR(DRAFT!$A72="",DRAFT!$A72="IM"),"",DRAFT!BG72)</f>
        <v/>
      </c>
      <c r="I69" s="71" t="str">
        <f>IF(OR(DRAFT!$A72="",DRAFT!$A72="IM"),"",DRAFT!BP72)</f>
        <v/>
      </c>
      <c r="J69" s="71" t="str">
        <f>IF(OR(DRAFT!$A72="",DRAFT!$A72="IM"),"",DRAFT!BY72)</f>
        <v/>
      </c>
      <c r="K69" s="71" t="str">
        <f>IF(OR(DRAFT!$A72="",DRAFT!$A72="IM"),"",DRAFT!CL72)</f>
        <v/>
      </c>
      <c r="L69" s="141" t="str">
        <f>IF(OR(DRAFT!$A72="",DRAFT!$A72="IM"),"",DRAFT!CP72)</f>
        <v/>
      </c>
    </row>
    <row r="70" spans="1:12" ht="18" customHeight="1" x14ac:dyDescent="0.25">
      <c r="A70" s="70" t="str">
        <f>IF(OR(DRAFT!$A73="",DRAFT!$A73="IM"),"",DRAFT!B73)</f>
        <v/>
      </c>
      <c r="B70" s="71" t="str">
        <f>IF(OR(DRAFT!$A73="",DRAFT!$A73="IM"),"",DRAFT!E73)</f>
        <v/>
      </c>
      <c r="C70" s="71" t="str">
        <f>IF(OR(DRAFT!$A73="",DRAFT!$A73="IM"),"",DRAFT!N73)</f>
        <v/>
      </c>
      <c r="D70" s="71" t="str">
        <f>IF(OR(DRAFT!$A73="",DRAFT!$A73="IM"),"",DRAFT!W73)</f>
        <v/>
      </c>
      <c r="E70" s="71" t="str">
        <f>IF(OR(DRAFT!$A73="",DRAFT!$A73="IM"),"",DRAFT!AF73)</f>
        <v/>
      </c>
      <c r="F70" s="71" t="str">
        <f>IF(OR(DRAFT!$A73="",DRAFT!$A73="IM"),"",DRAFT!AO73)</f>
        <v/>
      </c>
      <c r="G70" s="71" t="str">
        <f>IF(OR(DRAFT!$A73="",DRAFT!$A73="IM"),"",DRAFT!AX73)</f>
        <v/>
      </c>
      <c r="H70" s="71" t="str">
        <f>IF(OR(DRAFT!$A73="",DRAFT!$A73="IM"),"",DRAFT!BG73)</f>
        <v/>
      </c>
      <c r="I70" s="71" t="str">
        <f>IF(OR(DRAFT!$A73="",DRAFT!$A73="IM"),"",DRAFT!BP73)</f>
        <v/>
      </c>
      <c r="J70" s="71" t="str">
        <f>IF(OR(DRAFT!$A73="",DRAFT!$A73="IM"),"",DRAFT!BY73)</f>
        <v/>
      </c>
      <c r="K70" s="71" t="str">
        <f>IF(OR(DRAFT!$A73="",DRAFT!$A73="IM"),"",DRAFT!CL73)</f>
        <v/>
      </c>
      <c r="L70" s="141" t="str">
        <f>IF(OR(DRAFT!$A73="",DRAFT!$A73="IM"),"",DRAFT!CP73)</f>
        <v/>
      </c>
    </row>
    <row r="71" spans="1:12" ht="18" customHeight="1" x14ac:dyDescent="0.25">
      <c r="A71" s="70" t="str">
        <f>IF(OR(DRAFT!$A74="",DRAFT!$A74="IM"),"",DRAFT!B74)</f>
        <v/>
      </c>
      <c r="B71" s="71" t="str">
        <f>IF(OR(DRAFT!$A74="",DRAFT!$A74="IM"),"",DRAFT!E74)</f>
        <v/>
      </c>
      <c r="C71" s="71" t="str">
        <f>IF(OR(DRAFT!$A74="",DRAFT!$A74="IM"),"",DRAFT!N74)</f>
        <v/>
      </c>
      <c r="D71" s="71" t="str">
        <f>IF(OR(DRAFT!$A74="",DRAFT!$A74="IM"),"",DRAFT!W74)</f>
        <v/>
      </c>
      <c r="E71" s="71" t="str">
        <f>IF(OR(DRAFT!$A74="",DRAFT!$A74="IM"),"",DRAFT!AF74)</f>
        <v/>
      </c>
      <c r="F71" s="71" t="str">
        <f>IF(OR(DRAFT!$A74="",DRAFT!$A74="IM"),"",DRAFT!AO74)</f>
        <v/>
      </c>
      <c r="G71" s="71" t="str">
        <f>IF(OR(DRAFT!$A74="",DRAFT!$A74="IM"),"",DRAFT!AX74)</f>
        <v/>
      </c>
      <c r="H71" s="71" t="str">
        <f>IF(OR(DRAFT!$A74="",DRAFT!$A74="IM"),"",DRAFT!BG74)</f>
        <v/>
      </c>
      <c r="I71" s="71" t="str">
        <f>IF(OR(DRAFT!$A74="",DRAFT!$A74="IM"),"",DRAFT!BP74)</f>
        <v/>
      </c>
      <c r="J71" s="71" t="str">
        <f>IF(OR(DRAFT!$A74="",DRAFT!$A74="IM"),"",DRAFT!BY74)</f>
        <v/>
      </c>
      <c r="K71" s="71" t="str">
        <f>IF(OR(DRAFT!$A74="",DRAFT!$A74="IM"),"",DRAFT!CL74)</f>
        <v/>
      </c>
      <c r="L71" s="141" t="str">
        <f>IF(OR(DRAFT!$A74="",DRAFT!$A74="IM"),"",DRAFT!CP74)</f>
        <v/>
      </c>
    </row>
    <row r="72" spans="1:12" ht="18" customHeight="1" x14ac:dyDescent="0.25">
      <c r="A72" s="70" t="str">
        <f>IF(OR(DRAFT!$A75="",DRAFT!$A75="IM"),"",DRAFT!B75)</f>
        <v/>
      </c>
      <c r="B72" s="71" t="str">
        <f>IF(OR(DRAFT!$A75="",DRAFT!$A75="IM"),"",DRAFT!E75)</f>
        <v/>
      </c>
      <c r="C72" s="71" t="str">
        <f>IF(OR(DRAFT!$A75="",DRAFT!$A75="IM"),"",DRAFT!N75)</f>
        <v/>
      </c>
      <c r="D72" s="71" t="str">
        <f>IF(OR(DRAFT!$A75="",DRAFT!$A75="IM"),"",DRAFT!W75)</f>
        <v/>
      </c>
      <c r="E72" s="71" t="str">
        <f>IF(OR(DRAFT!$A75="",DRAFT!$A75="IM"),"",DRAFT!AF75)</f>
        <v/>
      </c>
      <c r="F72" s="71" t="str">
        <f>IF(OR(DRAFT!$A75="",DRAFT!$A75="IM"),"",DRAFT!AO75)</f>
        <v/>
      </c>
      <c r="G72" s="71" t="str">
        <f>IF(OR(DRAFT!$A75="",DRAFT!$A75="IM"),"",DRAFT!AX75)</f>
        <v/>
      </c>
      <c r="H72" s="71" t="str">
        <f>IF(OR(DRAFT!$A75="",DRAFT!$A75="IM"),"",DRAFT!BG75)</f>
        <v/>
      </c>
      <c r="I72" s="71" t="str">
        <f>IF(OR(DRAFT!$A75="",DRAFT!$A75="IM"),"",DRAFT!BP75)</f>
        <v/>
      </c>
      <c r="J72" s="71" t="str">
        <f>IF(OR(DRAFT!$A75="",DRAFT!$A75="IM"),"",DRAFT!BY75)</f>
        <v/>
      </c>
      <c r="K72" s="71" t="str">
        <f>IF(OR(DRAFT!$A75="",DRAFT!$A75="IM"),"",DRAFT!CL75)</f>
        <v/>
      </c>
      <c r="L72" s="141" t="str">
        <f>IF(OR(DRAFT!$A75="",DRAFT!$A75="IM"),"",DRAFT!CP75)</f>
        <v/>
      </c>
    </row>
    <row r="73" spans="1:12" ht="18" customHeight="1" x14ac:dyDescent="0.25">
      <c r="A73" s="70" t="str">
        <f>IF(OR(DRAFT!$A76="",DRAFT!$A76="IM"),"",DRAFT!B76)</f>
        <v/>
      </c>
      <c r="B73" s="71" t="str">
        <f>IF(OR(DRAFT!$A76="",DRAFT!$A76="IM"),"",DRAFT!E76)</f>
        <v/>
      </c>
      <c r="C73" s="71" t="str">
        <f>IF(OR(DRAFT!$A76="",DRAFT!$A76="IM"),"",DRAFT!N76)</f>
        <v/>
      </c>
      <c r="D73" s="71" t="str">
        <f>IF(OR(DRAFT!$A76="",DRAFT!$A76="IM"),"",DRAFT!W76)</f>
        <v/>
      </c>
      <c r="E73" s="71" t="str">
        <f>IF(OR(DRAFT!$A76="",DRAFT!$A76="IM"),"",DRAFT!AF76)</f>
        <v/>
      </c>
      <c r="F73" s="71" t="str">
        <f>IF(OR(DRAFT!$A76="",DRAFT!$A76="IM"),"",DRAFT!AO76)</f>
        <v/>
      </c>
      <c r="G73" s="71" t="str">
        <f>IF(OR(DRAFT!$A76="",DRAFT!$A76="IM"),"",DRAFT!AX76)</f>
        <v/>
      </c>
      <c r="H73" s="71" t="str">
        <f>IF(OR(DRAFT!$A76="",DRAFT!$A76="IM"),"",DRAFT!BG76)</f>
        <v/>
      </c>
      <c r="I73" s="71" t="str">
        <f>IF(OR(DRAFT!$A76="",DRAFT!$A76="IM"),"",DRAFT!BP76)</f>
        <v/>
      </c>
      <c r="J73" s="71" t="str">
        <f>IF(OR(DRAFT!$A76="",DRAFT!$A76="IM"),"",DRAFT!BY76)</f>
        <v/>
      </c>
      <c r="K73" s="71" t="str">
        <f>IF(OR(DRAFT!$A76="",DRAFT!$A76="IM"),"",DRAFT!CL76)</f>
        <v/>
      </c>
      <c r="L73" s="141" t="str">
        <f>IF(OR(DRAFT!$A76="",DRAFT!$A76="IM"),"",DRAFT!CP76)</f>
        <v/>
      </c>
    </row>
    <row r="74" spans="1:12" ht="18" customHeight="1" x14ac:dyDescent="0.25">
      <c r="A74" s="70" t="str">
        <f>IF(OR(DRAFT!$A77="",DRAFT!$A77="IM"),"",DRAFT!B77)</f>
        <v/>
      </c>
      <c r="B74" s="71" t="str">
        <f>IF(OR(DRAFT!$A77="",DRAFT!$A77="IM"),"",DRAFT!E77)</f>
        <v/>
      </c>
      <c r="C74" s="71" t="str">
        <f>IF(OR(DRAFT!$A77="",DRAFT!$A77="IM"),"",DRAFT!N77)</f>
        <v/>
      </c>
      <c r="D74" s="71" t="str">
        <f>IF(OR(DRAFT!$A77="",DRAFT!$A77="IM"),"",DRAFT!W77)</f>
        <v/>
      </c>
      <c r="E74" s="71" t="str">
        <f>IF(OR(DRAFT!$A77="",DRAFT!$A77="IM"),"",DRAFT!AF77)</f>
        <v/>
      </c>
      <c r="F74" s="71" t="str">
        <f>IF(OR(DRAFT!$A77="",DRAFT!$A77="IM"),"",DRAFT!AO77)</f>
        <v/>
      </c>
      <c r="G74" s="71" t="str">
        <f>IF(OR(DRAFT!$A77="",DRAFT!$A77="IM"),"",DRAFT!AX77)</f>
        <v/>
      </c>
      <c r="H74" s="71" t="str">
        <f>IF(OR(DRAFT!$A77="",DRAFT!$A77="IM"),"",DRAFT!BG77)</f>
        <v/>
      </c>
      <c r="I74" s="71" t="str">
        <f>IF(OR(DRAFT!$A77="",DRAFT!$A77="IM"),"",DRAFT!BP77)</f>
        <v/>
      </c>
      <c r="J74" s="71" t="str">
        <f>IF(OR(DRAFT!$A77="",DRAFT!$A77="IM"),"",DRAFT!BY77)</f>
        <v/>
      </c>
      <c r="K74" s="71" t="str">
        <f>IF(OR(DRAFT!$A77="",DRAFT!$A77="IM"),"",DRAFT!CL77)</f>
        <v/>
      </c>
      <c r="L74" s="141" t="str">
        <f>IF(OR(DRAFT!$A77="",DRAFT!$A77="IM"),"",DRAFT!CP77)</f>
        <v/>
      </c>
    </row>
    <row r="75" spans="1:12" ht="18" customHeight="1" x14ac:dyDescent="0.25">
      <c r="A75" s="70" t="str">
        <f>IF(OR(DRAFT!$A78="",DRAFT!$A78="IM"),"",DRAFT!B78)</f>
        <v/>
      </c>
      <c r="B75" s="71" t="str">
        <f>IF(OR(DRAFT!$A78="",DRAFT!$A78="IM"),"",DRAFT!E78)</f>
        <v/>
      </c>
      <c r="C75" s="71" t="str">
        <f>IF(OR(DRAFT!$A78="",DRAFT!$A78="IM"),"",DRAFT!N78)</f>
        <v/>
      </c>
      <c r="D75" s="71" t="str">
        <f>IF(OR(DRAFT!$A78="",DRAFT!$A78="IM"),"",DRAFT!W78)</f>
        <v/>
      </c>
      <c r="E75" s="71" t="str">
        <f>IF(OR(DRAFT!$A78="",DRAFT!$A78="IM"),"",DRAFT!AF78)</f>
        <v/>
      </c>
      <c r="F75" s="71" t="str">
        <f>IF(OR(DRAFT!$A78="",DRAFT!$A78="IM"),"",DRAFT!AO78)</f>
        <v/>
      </c>
      <c r="G75" s="71" t="str">
        <f>IF(OR(DRAFT!$A78="",DRAFT!$A78="IM"),"",DRAFT!AX78)</f>
        <v/>
      </c>
      <c r="H75" s="71" t="str">
        <f>IF(OR(DRAFT!$A78="",DRAFT!$A78="IM"),"",DRAFT!BG78)</f>
        <v/>
      </c>
      <c r="I75" s="71" t="str">
        <f>IF(OR(DRAFT!$A78="",DRAFT!$A78="IM"),"",DRAFT!BP78)</f>
        <v/>
      </c>
      <c r="J75" s="71" t="str">
        <f>IF(OR(DRAFT!$A78="",DRAFT!$A78="IM"),"",DRAFT!BY78)</f>
        <v/>
      </c>
      <c r="K75" s="71" t="str">
        <f>IF(OR(DRAFT!$A78="",DRAFT!$A78="IM"),"",DRAFT!CL78)</f>
        <v/>
      </c>
      <c r="L75" s="141" t="str">
        <f>IF(OR(DRAFT!$A78="",DRAFT!$A78="IM"),"",DRAFT!CP78)</f>
        <v/>
      </c>
    </row>
    <row r="76" spans="1:12" ht="18" customHeight="1" x14ac:dyDescent="0.25">
      <c r="A76" s="70" t="str">
        <f>IF(OR(DRAFT!$A79="",DRAFT!$A79="IM"),"",DRAFT!B79)</f>
        <v/>
      </c>
      <c r="B76" s="71" t="str">
        <f>IF(OR(DRAFT!$A79="",DRAFT!$A79="IM"),"",DRAFT!E79)</f>
        <v/>
      </c>
      <c r="C76" s="71" t="str">
        <f>IF(OR(DRAFT!$A79="",DRAFT!$A79="IM"),"",DRAFT!N79)</f>
        <v/>
      </c>
      <c r="D76" s="71" t="str">
        <f>IF(OR(DRAFT!$A79="",DRAFT!$A79="IM"),"",DRAFT!W79)</f>
        <v/>
      </c>
      <c r="E76" s="71" t="str">
        <f>IF(OR(DRAFT!$A79="",DRAFT!$A79="IM"),"",DRAFT!AF79)</f>
        <v/>
      </c>
      <c r="F76" s="71" t="str">
        <f>IF(OR(DRAFT!$A79="",DRAFT!$A79="IM"),"",DRAFT!AO79)</f>
        <v/>
      </c>
      <c r="G76" s="71" t="str">
        <f>IF(OR(DRAFT!$A79="",DRAFT!$A79="IM"),"",DRAFT!AX79)</f>
        <v/>
      </c>
      <c r="H76" s="71" t="str">
        <f>IF(OR(DRAFT!$A79="",DRAFT!$A79="IM"),"",DRAFT!BG79)</f>
        <v/>
      </c>
      <c r="I76" s="71" t="str">
        <f>IF(OR(DRAFT!$A79="",DRAFT!$A79="IM"),"",DRAFT!BP79)</f>
        <v/>
      </c>
      <c r="J76" s="71" t="str">
        <f>IF(OR(DRAFT!$A79="",DRAFT!$A79="IM"),"",DRAFT!BY79)</f>
        <v/>
      </c>
      <c r="K76" s="71" t="str">
        <f>IF(OR(DRAFT!$A79="",DRAFT!$A79="IM"),"",DRAFT!CL79)</f>
        <v/>
      </c>
      <c r="L76" s="141" t="str">
        <f>IF(OR(DRAFT!$A79="",DRAFT!$A79="IM"),"",DRAFT!CP79)</f>
        <v/>
      </c>
    </row>
    <row r="77" spans="1:12" ht="18" customHeight="1" x14ac:dyDescent="0.25">
      <c r="A77" s="70" t="str">
        <f>IF(OR(DRAFT!$A80="",DRAFT!$A80="IM"),"",DRAFT!B80)</f>
        <v/>
      </c>
      <c r="B77" s="71" t="str">
        <f>IF(OR(DRAFT!$A80="",DRAFT!$A80="IM"),"",DRAFT!E80)</f>
        <v/>
      </c>
      <c r="C77" s="71" t="str">
        <f>IF(OR(DRAFT!$A80="",DRAFT!$A80="IM"),"",DRAFT!N80)</f>
        <v/>
      </c>
      <c r="D77" s="71" t="str">
        <f>IF(OR(DRAFT!$A80="",DRAFT!$A80="IM"),"",DRAFT!W80)</f>
        <v/>
      </c>
      <c r="E77" s="71" t="str">
        <f>IF(OR(DRAFT!$A80="",DRAFT!$A80="IM"),"",DRAFT!AF80)</f>
        <v/>
      </c>
      <c r="F77" s="71" t="str">
        <f>IF(OR(DRAFT!$A80="",DRAFT!$A80="IM"),"",DRAFT!AO80)</f>
        <v/>
      </c>
      <c r="G77" s="71" t="str">
        <f>IF(OR(DRAFT!$A80="",DRAFT!$A80="IM"),"",DRAFT!AX80)</f>
        <v/>
      </c>
      <c r="H77" s="71" t="str">
        <f>IF(OR(DRAFT!$A80="",DRAFT!$A80="IM"),"",DRAFT!BG80)</f>
        <v/>
      </c>
      <c r="I77" s="71" t="str">
        <f>IF(OR(DRAFT!$A80="",DRAFT!$A80="IM"),"",DRAFT!BP80)</f>
        <v/>
      </c>
      <c r="J77" s="71" t="str">
        <f>IF(OR(DRAFT!$A80="",DRAFT!$A80="IM"),"",DRAFT!BY80)</f>
        <v/>
      </c>
      <c r="K77" s="71" t="str">
        <f>IF(OR(DRAFT!$A80="",DRAFT!$A80="IM"),"",DRAFT!CL80)</f>
        <v/>
      </c>
      <c r="L77" s="141" t="str">
        <f>IF(OR(DRAFT!$A80="",DRAFT!$A80="IM"),"",DRAFT!CP80)</f>
        <v/>
      </c>
    </row>
    <row r="78" spans="1:12" ht="18" customHeight="1" x14ac:dyDescent="0.25">
      <c r="A78" s="70" t="str">
        <f>IF(OR(DRAFT!$A81="",DRAFT!$A81="IM"),"",DRAFT!B81)</f>
        <v/>
      </c>
      <c r="B78" s="71" t="str">
        <f>IF(OR(DRAFT!$A81="",DRAFT!$A81="IM"),"",DRAFT!E81)</f>
        <v/>
      </c>
      <c r="C78" s="71" t="str">
        <f>IF(OR(DRAFT!$A81="",DRAFT!$A81="IM"),"",DRAFT!N81)</f>
        <v/>
      </c>
      <c r="D78" s="71" t="str">
        <f>IF(OR(DRAFT!$A81="",DRAFT!$A81="IM"),"",DRAFT!W81)</f>
        <v/>
      </c>
      <c r="E78" s="71" t="str">
        <f>IF(OR(DRAFT!$A81="",DRAFT!$A81="IM"),"",DRAFT!AF81)</f>
        <v/>
      </c>
      <c r="F78" s="71" t="str">
        <f>IF(OR(DRAFT!$A81="",DRAFT!$A81="IM"),"",DRAFT!AO81)</f>
        <v/>
      </c>
      <c r="G78" s="71" t="str">
        <f>IF(OR(DRAFT!$A81="",DRAFT!$A81="IM"),"",DRAFT!AX81)</f>
        <v/>
      </c>
      <c r="H78" s="71" t="str">
        <f>IF(OR(DRAFT!$A81="",DRAFT!$A81="IM"),"",DRAFT!BG81)</f>
        <v/>
      </c>
      <c r="I78" s="71" t="str">
        <f>IF(OR(DRAFT!$A81="",DRAFT!$A81="IM"),"",DRAFT!BP81)</f>
        <v/>
      </c>
      <c r="J78" s="71" t="str">
        <f>IF(OR(DRAFT!$A81="",DRAFT!$A81="IM"),"",DRAFT!BY81)</f>
        <v/>
      </c>
      <c r="K78" s="71" t="str">
        <f>IF(OR(DRAFT!$A81="",DRAFT!$A81="IM"),"",DRAFT!CL81)</f>
        <v/>
      </c>
      <c r="L78" s="141" t="str">
        <f>IF(OR(DRAFT!$A81="",DRAFT!$A81="IM"),"",DRAFT!CP81)</f>
        <v/>
      </c>
    </row>
    <row r="79" spans="1:12" ht="18" customHeight="1" x14ac:dyDescent="0.25">
      <c r="A79" s="70" t="str">
        <f>IF(OR(DRAFT!$A82="",DRAFT!$A82="IM"),"",DRAFT!B82)</f>
        <v/>
      </c>
      <c r="B79" s="71" t="str">
        <f>IF(OR(DRAFT!$A82="",DRAFT!$A82="IM"),"",DRAFT!E82)</f>
        <v/>
      </c>
      <c r="C79" s="71" t="str">
        <f>IF(OR(DRAFT!$A82="",DRAFT!$A82="IM"),"",DRAFT!N82)</f>
        <v/>
      </c>
      <c r="D79" s="71" t="str">
        <f>IF(OR(DRAFT!$A82="",DRAFT!$A82="IM"),"",DRAFT!W82)</f>
        <v/>
      </c>
      <c r="E79" s="71" t="str">
        <f>IF(OR(DRAFT!$A82="",DRAFT!$A82="IM"),"",DRAFT!AF82)</f>
        <v/>
      </c>
      <c r="F79" s="71" t="str">
        <f>IF(OR(DRAFT!$A82="",DRAFT!$A82="IM"),"",DRAFT!AO82)</f>
        <v/>
      </c>
      <c r="G79" s="71" t="str">
        <f>IF(OR(DRAFT!$A82="",DRAFT!$A82="IM"),"",DRAFT!AX82)</f>
        <v/>
      </c>
      <c r="H79" s="71" t="str">
        <f>IF(OR(DRAFT!$A82="",DRAFT!$A82="IM"),"",DRAFT!BG82)</f>
        <v/>
      </c>
      <c r="I79" s="71" t="str">
        <f>IF(OR(DRAFT!$A82="",DRAFT!$A82="IM"),"",DRAFT!BP82)</f>
        <v/>
      </c>
      <c r="J79" s="71" t="str">
        <f>IF(OR(DRAFT!$A82="",DRAFT!$A82="IM"),"",DRAFT!BY82)</f>
        <v/>
      </c>
      <c r="K79" s="71" t="str">
        <f>IF(OR(DRAFT!$A82="",DRAFT!$A82="IM"),"",DRAFT!CL82)</f>
        <v/>
      </c>
      <c r="L79" s="141" t="str">
        <f>IF(OR(DRAFT!$A82="",DRAFT!$A82="IM"),"",DRAFT!CP82)</f>
        <v/>
      </c>
    </row>
    <row r="80" spans="1:12" ht="18" customHeight="1" x14ac:dyDescent="0.25">
      <c r="A80" s="70" t="str">
        <f>IF(OR(DRAFT!$A83="",DRAFT!$A83="IM"),"",DRAFT!B83)</f>
        <v/>
      </c>
      <c r="B80" s="71" t="str">
        <f>IF(OR(DRAFT!$A83="",DRAFT!$A83="IM"),"",DRAFT!E83)</f>
        <v/>
      </c>
      <c r="C80" s="71" t="str">
        <f>IF(OR(DRAFT!$A83="",DRAFT!$A83="IM"),"",DRAFT!N83)</f>
        <v/>
      </c>
      <c r="D80" s="71" t="str">
        <f>IF(OR(DRAFT!$A83="",DRAFT!$A83="IM"),"",DRAFT!W83)</f>
        <v/>
      </c>
      <c r="E80" s="71" t="str">
        <f>IF(OR(DRAFT!$A83="",DRAFT!$A83="IM"),"",DRAFT!AF83)</f>
        <v/>
      </c>
      <c r="F80" s="71" t="str">
        <f>IF(OR(DRAFT!$A83="",DRAFT!$A83="IM"),"",DRAFT!AO83)</f>
        <v/>
      </c>
      <c r="G80" s="71" t="str">
        <f>IF(OR(DRAFT!$A83="",DRAFT!$A83="IM"),"",DRAFT!AX83)</f>
        <v/>
      </c>
      <c r="H80" s="71" t="str">
        <f>IF(OR(DRAFT!$A83="",DRAFT!$A83="IM"),"",DRAFT!BG83)</f>
        <v/>
      </c>
      <c r="I80" s="71" t="str">
        <f>IF(OR(DRAFT!$A83="",DRAFT!$A83="IM"),"",DRAFT!BP83)</f>
        <v/>
      </c>
      <c r="J80" s="71" t="str">
        <f>IF(OR(DRAFT!$A83="",DRAFT!$A83="IM"),"",DRAFT!BY83)</f>
        <v/>
      </c>
      <c r="K80" s="71" t="str">
        <f>IF(OR(DRAFT!$A83="",DRAFT!$A83="IM"),"",DRAFT!CL83)</f>
        <v/>
      </c>
      <c r="L80" s="141" t="str">
        <f>IF(OR(DRAFT!$A83="",DRAFT!$A83="IM"),"",DRAFT!CP83)</f>
        <v/>
      </c>
    </row>
    <row r="81" spans="1:12" ht="18" customHeight="1" x14ac:dyDescent="0.25">
      <c r="A81" s="70" t="str">
        <f>IF(OR(DRAFT!$A84="",DRAFT!$A84="IM"),"",DRAFT!B84)</f>
        <v/>
      </c>
      <c r="B81" s="71" t="str">
        <f>IF(OR(DRAFT!$A84="",DRAFT!$A84="IM"),"",DRAFT!E84)</f>
        <v/>
      </c>
      <c r="C81" s="71" t="str">
        <f>IF(OR(DRAFT!$A84="",DRAFT!$A84="IM"),"",DRAFT!N84)</f>
        <v/>
      </c>
      <c r="D81" s="71" t="str">
        <f>IF(OR(DRAFT!$A84="",DRAFT!$A84="IM"),"",DRAFT!W84)</f>
        <v/>
      </c>
      <c r="E81" s="71" t="str">
        <f>IF(OR(DRAFT!$A84="",DRAFT!$A84="IM"),"",DRAFT!AF84)</f>
        <v/>
      </c>
      <c r="F81" s="71" t="str">
        <f>IF(OR(DRAFT!$A84="",DRAFT!$A84="IM"),"",DRAFT!AO84)</f>
        <v/>
      </c>
      <c r="G81" s="71" t="str">
        <f>IF(OR(DRAFT!$A84="",DRAFT!$A84="IM"),"",DRAFT!AX84)</f>
        <v/>
      </c>
      <c r="H81" s="71" t="str">
        <f>IF(OR(DRAFT!$A84="",DRAFT!$A84="IM"),"",DRAFT!BG84)</f>
        <v/>
      </c>
      <c r="I81" s="71" t="str">
        <f>IF(OR(DRAFT!$A84="",DRAFT!$A84="IM"),"",DRAFT!BP84)</f>
        <v/>
      </c>
      <c r="J81" s="71" t="str">
        <f>IF(OR(DRAFT!$A84="",DRAFT!$A84="IM"),"",DRAFT!BY84)</f>
        <v/>
      </c>
      <c r="K81" s="71" t="str">
        <f>IF(OR(DRAFT!$A84="",DRAFT!$A84="IM"),"",DRAFT!CL84)</f>
        <v/>
      </c>
      <c r="L81" s="141" t="str">
        <f>IF(OR(DRAFT!$A84="",DRAFT!$A84="IM"),"",DRAFT!CP84)</f>
        <v/>
      </c>
    </row>
    <row r="82" spans="1:12" ht="18" customHeight="1" x14ac:dyDescent="0.25">
      <c r="A82" s="70" t="str">
        <f>IF(OR(DRAFT!$A85="",DRAFT!$A85="IM"),"",DRAFT!B85)</f>
        <v/>
      </c>
      <c r="B82" s="71" t="str">
        <f>IF(OR(DRAFT!$A85="",DRAFT!$A85="IM"),"",DRAFT!E85)</f>
        <v/>
      </c>
      <c r="C82" s="71" t="str">
        <f>IF(OR(DRAFT!$A85="",DRAFT!$A85="IM"),"",DRAFT!N85)</f>
        <v/>
      </c>
      <c r="D82" s="71" t="str">
        <f>IF(OR(DRAFT!$A85="",DRAFT!$A85="IM"),"",DRAFT!W85)</f>
        <v/>
      </c>
      <c r="E82" s="71" t="str">
        <f>IF(OR(DRAFT!$A85="",DRAFT!$A85="IM"),"",DRAFT!AF85)</f>
        <v/>
      </c>
      <c r="F82" s="71" t="str">
        <f>IF(OR(DRAFT!$A85="",DRAFT!$A85="IM"),"",DRAFT!AO85)</f>
        <v/>
      </c>
      <c r="G82" s="71" t="str">
        <f>IF(OR(DRAFT!$A85="",DRAFT!$A85="IM"),"",DRAFT!AX85)</f>
        <v/>
      </c>
      <c r="H82" s="71" t="str">
        <f>IF(OR(DRAFT!$A85="",DRAFT!$A85="IM"),"",DRAFT!BG85)</f>
        <v/>
      </c>
      <c r="I82" s="71" t="str">
        <f>IF(OR(DRAFT!$A85="",DRAFT!$A85="IM"),"",DRAFT!BP85)</f>
        <v/>
      </c>
      <c r="J82" s="71" t="str">
        <f>IF(OR(DRAFT!$A85="",DRAFT!$A85="IM"),"",DRAFT!BY85)</f>
        <v/>
      </c>
      <c r="K82" s="71" t="str">
        <f>IF(OR(DRAFT!$A85="",DRAFT!$A85="IM"),"",DRAFT!CL85)</f>
        <v/>
      </c>
      <c r="L82" s="141" t="str">
        <f>IF(OR(DRAFT!$A85="",DRAFT!$A85="IM"),"",DRAFT!CP85)</f>
        <v/>
      </c>
    </row>
    <row r="83" spans="1:12" ht="18" customHeight="1" x14ac:dyDescent="0.25">
      <c r="A83" s="70" t="str">
        <f>IF(OR(DRAFT!$A86="",DRAFT!$A86="IM"),"",DRAFT!B86)</f>
        <v/>
      </c>
      <c r="B83" s="71" t="str">
        <f>IF(OR(DRAFT!$A86="",DRAFT!$A86="IM"),"",DRAFT!E86)</f>
        <v/>
      </c>
      <c r="C83" s="71" t="str">
        <f>IF(OR(DRAFT!$A86="",DRAFT!$A86="IM"),"",DRAFT!N86)</f>
        <v/>
      </c>
      <c r="D83" s="71" t="str">
        <f>IF(OR(DRAFT!$A86="",DRAFT!$A86="IM"),"",DRAFT!W86)</f>
        <v/>
      </c>
      <c r="E83" s="71" t="str">
        <f>IF(OR(DRAFT!$A86="",DRAFT!$A86="IM"),"",DRAFT!AF86)</f>
        <v/>
      </c>
      <c r="F83" s="71" t="str">
        <f>IF(OR(DRAFT!$A86="",DRAFT!$A86="IM"),"",DRAFT!AO86)</f>
        <v/>
      </c>
      <c r="G83" s="71" t="str">
        <f>IF(OR(DRAFT!$A86="",DRAFT!$A86="IM"),"",DRAFT!AX86)</f>
        <v/>
      </c>
      <c r="H83" s="71" t="str">
        <f>IF(OR(DRAFT!$A86="",DRAFT!$A86="IM"),"",DRAFT!BG86)</f>
        <v/>
      </c>
      <c r="I83" s="71" t="str">
        <f>IF(OR(DRAFT!$A86="",DRAFT!$A86="IM"),"",DRAFT!BP86)</f>
        <v/>
      </c>
      <c r="J83" s="71" t="str">
        <f>IF(OR(DRAFT!$A86="",DRAFT!$A86="IM"),"",DRAFT!BY86)</f>
        <v/>
      </c>
      <c r="K83" s="71" t="str">
        <f>IF(OR(DRAFT!$A86="",DRAFT!$A86="IM"),"",DRAFT!CL86)</f>
        <v/>
      </c>
      <c r="L83" s="141" t="str">
        <f>IF(OR(DRAFT!$A86="",DRAFT!$A86="IM"),"",DRAFT!CP86)</f>
        <v/>
      </c>
    </row>
    <row r="84" spans="1:12" ht="18" customHeight="1" x14ac:dyDescent="0.25">
      <c r="A84" s="70" t="str">
        <f>IF(OR(DRAFT!$A87="",DRAFT!$A87="IM"),"",DRAFT!B87)</f>
        <v/>
      </c>
      <c r="B84" s="71" t="str">
        <f>IF(OR(DRAFT!$A87="",DRAFT!$A87="IM"),"",DRAFT!E87)</f>
        <v/>
      </c>
      <c r="C84" s="71" t="str">
        <f>IF(OR(DRAFT!$A87="",DRAFT!$A87="IM"),"",DRAFT!N87)</f>
        <v/>
      </c>
      <c r="D84" s="71" t="str">
        <f>IF(OR(DRAFT!$A87="",DRAFT!$A87="IM"),"",DRAFT!W87)</f>
        <v/>
      </c>
      <c r="E84" s="71" t="str">
        <f>IF(OR(DRAFT!$A87="",DRAFT!$A87="IM"),"",DRAFT!AF87)</f>
        <v/>
      </c>
      <c r="F84" s="71" t="str">
        <f>IF(OR(DRAFT!$A87="",DRAFT!$A87="IM"),"",DRAFT!AO87)</f>
        <v/>
      </c>
      <c r="G84" s="71" t="str">
        <f>IF(OR(DRAFT!$A87="",DRAFT!$A87="IM"),"",DRAFT!AX87)</f>
        <v/>
      </c>
      <c r="H84" s="71" t="str">
        <f>IF(OR(DRAFT!$A87="",DRAFT!$A87="IM"),"",DRAFT!BG87)</f>
        <v/>
      </c>
      <c r="I84" s="71" t="str">
        <f>IF(OR(DRAFT!$A87="",DRAFT!$A87="IM"),"",DRAFT!BP87)</f>
        <v/>
      </c>
      <c r="J84" s="71" t="str">
        <f>IF(OR(DRAFT!$A87="",DRAFT!$A87="IM"),"",DRAFT!BY87)</f>
        <v/>
      </c>
      <c r="K84" s="71" t="str">
        <f>IF(OR(DRAFT!$A87="",DRAFT!$A87="IM"),"",DRAFT!CL87)</f>
        <v/>
      </c>
      <c r="L84" s="141" t="str">
        <f>IF(OR(DRAFT!$A87="",DRAFT!$A87="IM"),"",DRAFT!CP87)</f>
        <v/>
      </c>
    </row>
    <row r="85" spans="1:12" ht="18" customHeight="1" x14ac:dyDescent="0.25">
      <c r="A85" s="70" t="str">
        <f>IF(OR(DRAFT!$A88="",DRAFT!$A88="IM"),"",DRAFT!B88)</f>
        <v/>
      </c>
      <c r="B85" s="71" t="str">
        <f>IF(OR(DRAFT!$A88="",DRAFT!$A88="IM"),"",DRAFT!E88)</f>
        <v/>
      </c>
      <c r="C85" s="71" t="str">
        <f>IF(OR(DRAFT!$A88="",DRAFT!$A88="IM"),"",DRAFT!N88)</f>
        <v/>
      </c>
      <c r="D85" s="71" t="str">
        <f>IF(OR(DRAFT!$A88="",DRAFT!$A88="IM"),"",DRAFT!W88)</f>
        <v/>
      </c>
      <c r="E85" s="71" t="str">
        <f>IF(OR(DRAFT!$A88="",DRAFT!$A88="IM"),"",DRAFT!AF88)</f>
        <v/>
      </c>
      <c r="F85" s="71" t="str">
        <f>IF(OR(DRAFT!$A88="",DRAFT!$A88="IM"),"",DRAFT!AO88)</f>
        <v/>
      </c>
      <c r="G85" s="71" t="str">
        <f>IF(OR(DRAFT!$A88="",DRAFT!$A88="IM"),"",DRAFT!AX88)</f>
        <v/>
      </c>
      <c r="H85" s="71" t="str">
        <f>IF(OR(DRAFT!$A88="",DRAFT!$A88="IM"),"",DRAFT!BG88)</f>
        <v/>
      </c>
      <c r="I85" s="71" t="str">
        <f>IF(OR(DRAFT!$A88="",DRAFT!$A88="IM"),"",DRAFT!BP88)</f>
        <v/>
      </c>
      <c r="J85" s="71" t="str">
        <f>IF(OR(DRAFT!$A88="",DRAFT!$A88="IM"),"",DRAFT!BY88)</f>
        <v/>
      </c>
      <c r="K85" s="71" t="str">
        <f>IF(OR(DRAFT!$A88="",DRAFT!$A88="IM"),"",DRAFT!CL88)</f>
        <v/>
      </c>
      <c r="L85" s="141" t="str">
        <f>IF(OR(DRAFT!$A88="",DRAFT!$A88="IM"),"",DRAFT!CP88)</f>
        <v/>
      </c>
    </row>
    <row r="86" spans="1:12" ht="18" customHeight="1" x14ac:dyDescent="0.25">
      <c r="A86" s="70" t="str">
        <f>IF(OR(DRAFT!$A89="",DRAFT!$A89="IM"),"",DRAFT!B89)</f>
        <v/>
      </c>
      <c r="B86" s="71" t="str">
        <f>IF(OR(DRAFT!$A89="",DRAFT!$A89="IM"),"",DRAFT!E89)</f>
        <v/>
      </c>
      <c r="C86" s="71" t="str">
        <f>IF(OR(DRAFT!$A89="",DRAFT!$A89="IM"),"",DRAFT!N89)</f>
        <v/>
      </c>
      <c r="D86" s="71" t="str">
        <f>IF(OR(DRAFT!$A89="",DRAFT!$A89="IM"),"",DRAFT!W89)</f>
        <v/>
      </c>
      <c r="E86" s="71" t="str">
        <f>IF(OR(DRAFT!$A89="",DRAFT!$A89="IM"),"",DRAFT!AF89)</f>
        <v/>
      </c>
      <c r="F86" s="71" t="str">
        <f>IF(OR(DRAFT!$A89="",DRAFT!$A89="IM"),"",DRAFT!AO89)</f>
        <v/>
      </c>
      <c r="G86" s="71" t="str">
        <f>IF(OR(DRAFT!$A89="",DRAFT!$A89="IM"),"",DRAFT!AX89)</f>
        <v/>
      </c>
      <c r="H86" s="71" t="str">
        <f>IF(OR(DRAFT!$A89="",DRAFT!$A89="IM"),"",DRAFT!BG89)</f>
        <v/>
      </c>
      <c r="I86" s="71" t="str">
        <f>IF(OR(DRAFT!$A89="",DRAFT!$A89="IM"),"",DRAFT!BP89)</f>
        <v/>
      </c>
      <c r="J86" s="71" t="str">
        <f>IF(OR(DRAFT!$A89="",DRAFT!$A89="IM"),"",DRAFT!BY89)</f>
        <v/>
      </c>
      <c r="K86" s="71" t="str">
        <f>IF(OR(DRAFT!$A89="",DRAFT!$A89="IM"),"",DRAFT!CL89)</f>
        <v/>
      </c>
      <c r="L86" s="141" t="str">
        <f>IF(OR(DRAFT!$A89="",DRAFT!$A89="IM"),"",DRAFT!CP89)</f>
        <v/>
      </c>
    </row>
    <row r="87" spans="1:12" ht="18" customHeight="1" x14ac:dyDescent="0.25">
      <c r="A87" s="70" t="str">
        <f>IF(OR(DRAFT!$A90="",DRAFT!$A90="IM"),"",DRAFT!B90)</f>
        <v/>
      </c>
      <c r="B87" s="71" t="str">
        <f>IF(OR(DRAFT!$A90="",DRAFT!$A90="IM"),"",DRAFT!E90)</f>
        <v/>
      </c>
      <c r="C87" s="71" t="str">
        <f>IF(OR(DRAFT!$A90="",DRAFT!$A90="IM"),"",DRAFT!N90)</f>
        <v/>
      </c>
      <c r="D87" s="71" t="str">
        <f>IF(OR(DRAFT!$A90="",DRAFT!$A90="IM"),"",DRAFT!W90)</f>
        <v/>
      </c>
      <c r="E87" s="71" t="str">
        <f>IF(OR(DRAFT!$A90="",DRAFT!$A90="IM"),"",DRAFT!AF90)</f>
        <v/>
      </c>
      <c r="F87" s="71" t="str">
        <f>IF(OR(DRAFT!$A90="",DRAFT!$A90="IM"),"",DRAFT!AO90)</f>
        <v/>
      </c>
      <c r="G87" s="71" t="str">
        <f>IF(OR(DRAFT!$A90="",DRAFT!$A90="IM"),"",DRAFT!AX90)</f>
        <v/>
      </c>
      <c r="H87" s="71" t="str">
        <f>IF(OR(DRAFT!$A90="",DRAFT!$A90="IM"),"",DRAFT!BG90)</f>
        <v/>
      </c>
      <c r="I87" s="71" t="str">
        <f>IF(OR(DRAFT!$A90="",DRAFT!$A90="IM"),"",DRAFT!BP90)</f>
        <v/>
      </c>
      <c r="J87" s="71" t="str">
        <f>IF(OR(DRAFT!$A90="",DRAFT!$A90="IM"),"",DRAFT!BY90)</f>
        <v/>
      </c>
      <c r="K87" s="71" t="str">
        <f>IF(OR(DRAFT!$A90="",DRAFT!$A90="IM"),"",DRAFT!CL90)</f>
        <v/>
      </c>
      <c r="L87" s="141" t="str">
        <f>IF(OR(DRAFT!$A90="",DRAFT!$A90="IM"),"",DRAFT!CP90)</f>
        <v/>
      </c>
    </row>
    <row r="88" spans="1:12" ht="18" customHeight="1" x14ac:dyDescent="0.25">
      <c r="A88" s="70" t="str">
        <f>IF(OR(DRAFT!$A91="",DRAFT!$A91="IM"),"",DRAFT!B91)</f>
        <v/>
      </c>
      <c r="B88" s="71" t="str">
        <f>IF(OR(DRAFT!$A91="",DRAFT!$A91="IM"),"",DRAFT!E91)</f>
        <v/>
      </c>
      <c r="C88" s="71" t="str">
        <f>IF(OR(DRAFT!$A91="",DRAFT!$A91="IM"),"",DRAFT!N91)</f>
        <v/>
      </c>
      <c r="D88" s="71" t="str">
        <f>IF(OR(DRAFT!$A91="",DRAFT!$A91="IM"),"",DRAFT!W91)</f>
        <v/>
      </c>
      <c r="E88" s="71" t="str">
        <f>IF(OR(DRAFT!$A91="",DRAFT!$A91="IM"),"",DRAFT!AF91)</f>
        <v/>
      </c>
      <c r="F88" s="71" t="str">
        <f>IF(OR(DRAFT!$A91="",DRAFT!$A91="IM"),"",DRAFT!AO91)</f>
        <v/>
      </c>
      <c r="G88" s="71" t="str">
        <f>IF(OR(DRAFT!$A91="",DRAFT!$A91="IM"),"",DRAFT!AX91)</f>
        <v/>
      </c>
      <c r="H88" s="71" t="str">
        <f>IF(OR(DRAFT!$A91="",DRAFT!$A91="IM"),"",DRAFT!BG91)</f>
        <v/>
      </c>
      <c r="I88" s="71" t="str">
        <f>IF(OR(DRAFT!$A91="",DRAFT!$A91="IM"),"",DRAFT!BP91)</f>
        <v/>
      </c>
      <c r="J88" s="71" t="str">
        <f>IF(OR(DRAFT!$A91="",DRAFT!$A91="IM"),"",DRAFT!BY91)</f>
        <v/>
      </c>
      <c r="K88" s="71" t="str">
        <f>IF(OR(DRAFT!$A91="",DRAFT!$A91="IM"),"",DRAFT!CL91)</f>
        <v/>
      </c>
      <c r="L88" s="141" t="str">
        <f>IF(OR(DRAFT!$A91="",DRAFT!$A91="IM"),"",DRAFT!CP91)</f>
        <v/>
      </c>
    </row>
    <row r="89" spans="1:12" ht="18" customHeight="1" x14ac:dyDescent="0.25">
      <c r="A89" s="70" t="str">
        <f>IF(OR(DRAFT!$A92="",DRAFT!$A92="IM"),"",DRAFT!B92)</f>
        <v/>
      </c>
      <c r="B89" s="71" t="str">
        <f>IF(OR(DRAFT!$A92="",DRAFT!$A92="IM"),"",DRAFT!E92)</f>
        <v/>
      </c>
      <c r="C89" s="71" t="str">
        <f>IF(OR(DRAFT!$A92="",DRAFT!$A92="IM"),"",DRAFT!N92)</f>
        <v/>
      </c>
      <c r="D89" s="71" t="str">
        <f>IF(OR(DRAFT!$A92="",DRAFT!$A92="IM"),"",DRAFT!W92)</f>
        <v/>
      </c>
      <c r="E89" s="71" t="str">
        <f>IF(OR(DRAFT!$A92="",DRAFT!$A92="IM"),"",DRAFT!AF92)</f>
        <v/>
      </c>
      <c r="F89" s="71" t="str">
        <f>IF(OR(DRAFT!$A92="",DRAFT!$A92="IM"),"",DRAFT!AO92)</f>
        <v/>
      </c>
      <c r="G89" s="71" t="str">
        <f>IF(OR(DRAFT!$A92="",DRAFT!$A92="IM"),"",DRAFT!AX92)</f>
        <v/>
      </c>
      <c r="H89" s="71" t="str">
        <f>IF(OR(DRAFT!$A92="",DRAFT!$A92="IM"),"",DRAFT!BG92)</f>
        <v/>
      </c>
      <c r="I89" s="71" t="str">
        <f>IF(OR(DRAFT!$A92="",DRAFT!$A92="IM"),"",DRAFT!BP92)</f>
        <v/>
      </c>
      <c r="J89" s="71" t="str">
        <f>IF(OR(DRAFT!$A92="",DRAFT!$A92="IM"),"",DRAFT!BY92)</f>
        <v/>
      </c>
      <c r="K89" s="71" t="str">
        <f>IF(OR(DRAFT!$A92="",DRAFT!$A92="IM"),"",DRAFT!CL92)</f>
        <v/>
      </c>
      <c r="L89" s="141" t="str">
        <f>IF(OR(DRAFT!$A92="",DRAFT!$A92="IM"),"",DRAFT!CP92)</f>
        <v/>
      </c>
    </row>
    <row r="90" spans="1:12" ht="18" customHeight="1" x14ac:dyDescent="0.25">
      <c r="A90" s="70" t="str">
        <f>IF(OR(DRAFT!$A93="",DRAFT!$A93="IM"),"",DRAFT!B93)</f>
        <v/>
      </c>
      <c r="B90" s="71" t="str">
        <f>IF(OR(DRAFT!$A93="",DRAFT!$A93="IM"),"",DRAFT!E93)</f>
        <v/>
      </c>
      <c r="C90" s="71" t="str">
        <f>IF(OR(DRAFT!$A93="",DRAFT!$A93="IM"),"",DRAFT!N93)</f>
        <v/>
      </c>
      <c r="D90" s="71" t="str">
        <f>IF(OR(DRAFT!$A93="",DRAFT!$A93="IM"),"",DRAFT!W93)</f>
        <v/>
      </c>
      <c r="E90" s="71" t="str">
        <f>IF(OR(DRAFT!$A93="",DRAFT!$A93="IM"),"",DRAFT!AF93)</f>
        <v/>
      </c>
      <c r="F90" s="71" t="str">
        <f>IF(OR(DRAFT!$A93="",DRAFT!$A93="IM"),"",DRAFT!AO93)</f>
        <v/>
      </c>
      <c r="G90" s="71" t="str">
        <f>IF(OR(DRAFT!$A93="",DRAFT!$A93="IM"),"",DRAFT!AX93)</f>
        <v/>
      </c>
      <c r="H90" s="71" t="str">
        <f>IF(OR(DRAFT!$A93="",DRAFT!$A93="IM"),"",DRAFT!BG93)</f>
        <v/>
      </c>
      <c r="I90" s="71" t="str">
        <f>IF(OR(DRAFT!$A93="",DRAFT!$A93="IM"),"",DRAFT!BP93)</f>
        <v/>
      </c>
      <c r="J90" s="71" t="str">
        <f>IF(OR(DRAFT!$A93="",DRAFT!$A93="IM"),"",DRAFT!BY93)</f>
        <v/>
      </c>
      <c r="K90" s="71" t="str">
        <f>IF(OR(DRAFT!$A93="",DRAFT!$A93="IM"),"",DRAFT!CL93)</f>
        <v/>
      </c>
      <c r="L90" s="141" t="str">
        <f>IF(OR(DRAFT!$A93="",DRAFT!$A93="IM"),"",DRAFT!CP93)</f>
        <v/>
      </c>
    </row>
    <row r="91" spans="1:12" ht="18" customHeight="1" x14ac:dyDescent="0.25">
      <c r="A91" s="70" t="str">
        <f>IF(OR(DRAFT!$A94="",DRAFT!$A94="IM"),"",DRAFT!B94)</f>
        <v/>
      </c>
      <c r="B91" s="71" t="str">
        <f>IF(OR(DRAFT!$A94="",DRAFT!$A94="IM"),"",DRAFT!E94)</f>
        <v/>
      </c>
      <c r="C91" s="71" t="str">
        <f>IF(OR(DRAFT!$A94="",DRAFT!$A94="IM"),"",DRAFT!N94)</f>
        <v/>
      </c>
      <c r="D91" s="71" t="str">
        <f>IF(OR(DRAFT!$A94="",DRAFT!$A94="IM"),"",DRAFT!W94)</f>
        <v/>
      </c>
      <c r="E91" s="71" t="str">
        <f>IF(OR(DRAFT!$A94="",DRAFT!$A94="IM"),"",DRAFT!AF94)</f>
        <v/>
      </c>
      <c r="F91" s="71" t="str">
        <f>IF(OR(DRAFT!$A94="",DRAFT!$A94="IM"),"",DRAFT!AO94)</f>
        <v/>
      </c>
      <c r="G91" s="71" t="str">
        <f>IF(OR(DRAFT!$A94="",DRAFT!$A94="IM"),"",DRAFT!AX94)</f>
        <v/>
      </c>
      <c r="H91" s="71" t="str">
        <f>IF(OR(DRAFT!$A94="",DRAFT!$A94="IM"),"",DRAFT!BG94)</f>
        <v/>
      </c>
      <c r="I91" s="71" t="str">
        <f>IF(OR(DRAFT!$A94="",DRAFT!$A94="IM"),"",DRAFT!BP94)</f>
        <v/>
      </c>
      <c r="J91" s="71" t="str">
        <f>IF(OR(DRAFT!$A94="",DRAFT!$A94="IM"),"",DRAFT!BY94)</f>
        <v/>
      </c>
      <c r="K91" s="71" t="str">
        <f>IF(OR(DRAFT!$A94="",DRAFT!$A94="IM"),"",DRAFT!CL94)</f>
        <v/>
      </c>
      <c r="L91" s="141" t="str">
        <f>IF(OR(DRAFT!$A94="",DRAFT!$A94="IM"),"",DRAFT!CP94)</f>
        <v/>
      </c>
    </row>
    <row r="92" spans="1:12" ht="18" customHeight="1" x14ac:dyDescent="0.25">
      <c r="A92" s="70" t="str">
        <f>IF(OR(DRAFT!$A95="",DRAFT!$A95="IM"),"",DRAFT!B95)</f>
        <v/>
      </c>
      <c r="B92" s="71" t="str">
        <f>IF(OR(DRAFT!$A95="",DRAFT!$A95="IM"),"",DRAFT!E95)</f>
        <v/>
      </c>
      <c r="C92" s="71" t="str">
        <f>IF(OR(DRAFT!$A95="",DRAFT!$A95="IM"),"",DRAFT!N95)</f>
        <v/>
      </c>
      <c r="D92" s="71" t="str">
        <f>IF(OR(DRAFT!$A95="",DRAFT!$A95="IM"),"",DRAFT!W95)</f>
        <v/>
      </c>
      <c r="E92" s="71" t="str">
        <f>IF(OR(DRAFT!$A95="",DRAFT!$A95="IM"),"",DRAFT!AF95)</f>
        <v/>
      </c>
      <c r="F92" s="71" t="str">
        <f>IF(OR(DRAFT!$A95="",DRAFT!$A95="IM"),"",DRAFT!AO95)</f>
        <v/>
      </c>
      <c r="G92" s="71" t="str">
        <f>IF(OR(DRAFT!$A95="",DRAFT!$A95="IM"),"",DRAFT!AX95)</f>
        <v/>
      </c>
      <c r="H92" s="71" t="str">
        <f>IF(OR(DRAFT!$A95="",DRAFT!$A95="IM"),"",DRAFT!BG95)</f>
        <v/>
      </c>
      <c r="I92" s="71" t="str">
        <f>IF(OR(DRAFT!$A95="",DRAFT!$A95="IM"),"",DRAFT!BP95)</f>
        <v/>
      </c>
      <c r="J92" s="71" t="str">
        <f>IF(OR(DRAFT!$A95="",DRAFT!$A95="IM"),"",DRAFT!BY95)</f>
        <v/>
      </c>
      <c r="K92" s="71" t="str">
        <f>IF(OR(DRAFT!$A95="",DRAFT!$A95="IM"),"",DRAFT!CL95)</f>
        <v/>
      </c>
      <c r="L92" s="141" t="str">
        <f>IF(OR(DRAFT!$A95="",DRAFT!$A95="IM"),"",DRAFT!CP95)</f>
        <v/>
      </c>
    </row>
    <row r="93" spans="1:12" ht="18" customHeight="1" x14ac:dyDescent="0.25">
      <c r="A93" s="70" t="str">
        <f>IF(OR(DRAFT!$A96="",DRAFT!$A96="IM"),"",DRAFT!B96)</f>
        <v/>
      </c>
      <c r="B93" s="71" t="str">
        <f>IF(OR(DRAFT!$A96="",DRAFT!$A96="IM"),"",DRAFT!E96)</f>
        <v/>
      </c>
      <c r="C93" s="71" t="str">
        <f>IF(OR(DRAFT!$A96="",DRAFT!$A96="IM"),"",DRAFT!N96)</f>
        <v/>
      </c>
      <c r="D93" s="71" t="str">
        <f>IF(OR(DRAFT!$A96="",DRAFT!$A96="IM"),"",DRAFT!W96)</f>
        <v/>
      </c>
      <c r="E93" s="71" t="str">
        <f>IF(OR(DRAFT!$A96="",DRAFT!$A96="IM"),"",DRAFT!AF96)</f>
        <v/>
      </c>
      <c r="F93" s="71" t="str">
        <f>IF(OR(DRAFT!$A96="",DRAFT!$A96="IM"),"",DRAFT!AO96)</f>
        <v/>
      </c>
      <c r="G93" s="71" t="str">
        <f>IF(OR(DRAFT!$A96="",DRAFT!$A96="IM"),"",DRAFT!AX96)</f>
        <v/>
      </c>
      <c r="H93" s="71" t="str">
        <f>IF(OR(DRAFT!$A96="",DRAFT!$A96="IM"),"",DRAFT!BG96)</f>
        <v/>
      </c>
      <c r="I93" s="71" t="str">
        <f>IF(OR(DRAFT!$A96="",DRAFT!$A96="IM"),"",DRAFT!BP96)</f>
        <v/>
      </c>
      <c r="J93" s="71" t="str">
        <f>IF(OR(DRAFT!$A96="",DRAFT!$A96="IM"),"",DRAFT!BY96)</f>
        <v/>
      </c>
      <c r="K93" s="71" t="str">
        <f>IF(OR(DRAFT!$A96="",DRAFT!$A96="IM"),"",DRAFT!CL96)</f>
        <v/>
      </c>
      <c r="L93" s="141" t="str">
        <f>IF(OR(DRAFT!$A96="",DRAFT!$A96="IM"),"",DRAFT!CP96)</f>
        <v/>
      </c>
    </row>
    <row r="94" spans="1:12" ht="18" customHeight="1" x14ac:dyDescent="0.25">
      <c r="A94" s="70" t="str">
        <f>IF(OR(DRAFT!$A97="",DRAFT!$A97="IM"),"",DRAFT!B97)</f>
        <v/>
      </c>
      <c r="B94" s="71" t="str">
        <f>IF(OR(DRAFT!$A97="",DRAFT!$A97="IM"),"",DRAFT!E97)</f>
        <v/>
      </c>
      <c r="C94" s="71" t="str">
        <f>IF(OR(DRAFT!$A97="",DRAFT!$A97="IM"),"",DRAFT!N97)</f>
        <v/>
      </c>
      <c r="D94" s="71" t="str">
        <f>IF(OR(DRAFT!$A97="",DRAFT!$A97="IM"),"",DRAFT!W97)</f>
        <v/>
      </c>
      <c r="E94" s="71" t="str">
        <f>IF(OR(DRAFT!$A97="",DRAFT!$A97="IM"),"",DRAFT!AF97)</f>
        <v/>
      </c>
      <c r="F94" s="71" t="str">
        <f>IF(OR(DRAFT!$A97="",DRAFT!$A97="IM"),"",DRAFT!AO97)</f>
        <v/>
      </c>
      <c r="G94" s="71" t="str">
        <f>IF(OR(DRAFT!$A97="",DRAFT!$A97="IM"),"",DRAFT!AX97)</f>
        <v/>
      </c>
      <c r="H94" s="71" t="str">
        <f>IF(OR(DRAFT!$A97="",DRAFT!$A97="IM"),"",DRAFT!BG97)</f>
        <v/>
      </c>
      <c r="I94" s="71" t="str">
        <f>IF(OR(DRAFT!$A97="",DRAFT!$A97="IM"),"",DRAFT!BP97)</f>
        <v/>
      </c>
      <c r="J94" s="71" t="str">
        <f>IF(OR(DRAFT!$A97="",DRAFT!$A97="IM"),"",DRAFT!BY97)</f>
        <v/>
      </c>
      <c r="K94" s="71" t="str">
        <f>IF(OR(DRAFT!$A97="",DRAFT!$A97="IM"),"",DRAFT!CL97)</f>
        <v/>
      </c>
      <c r="L94" s="141" t="str">
        <f>IF(OR(DRAFT!$A97="",DRAFT!$A97="IM"),"",DRAFT!CP97)</f>
        <v/>
      </c>
    </row>
    <row r="95" spans="1:12" ht="18" customHeight="1" x14ac:dyDescent="0.25">
      <c r="A95" s="70" t="str">
        <f>IF(OR(DRAFT!$A98="",DRAFT!$A98="IM"),"",DRAFT!B98)</f>
        <v/>
      </c>
      <c r="B95" s="71" t="str">
        <f>IF(OR(DRAFT!$A98="",DRAFT!$A98="IM"),"",DRAFT!E98)</f>
        <v/>
      </c>
      <c r="C95" s="71" t="str">
        <f>IF(OR(DRAFT!$A98="",DRAFT!$A98="IM"),"",DRAFT!N98)</f>
        <v/>
      </c>
      <c r="D95" s="71" t="str">
        <f>IF(OR(DRAFT!$A98="",DRAFT!$A98="IM"),"",DRAFT!W98)</f>
        <v/>
      </c>
      <c r="E95" s="71" t="str">
        <f>IF(OR(DRAFT!$A98="",DRAFT!$A98="IM"),"",DRAFT!AF98)</f>
        <v/>
      </c>
      <c r="F95" s="71" t="str">
        <f>IF(OR(DRAFT!$A98="",DRAFT!$A98="IM"),"",DRAFT!AO98)</f>
        <v/>
      </c>
      <c r="G95" s="71" t="str">
        <f>IF(OR(DRAFT!$A98="",DRAFT!$A98="IM"),"",DRAFT!AX98)</f>
        <v/>
      </c>
      <c r="H95" s="71" t="str">
        <f>IF(OR(DRAFT!$A98="",DRAFT!$A98="IM"),"",DRAFT!BG98)</f>
        <v/>
      </c>
      <c r="I95" s="71" t="str">
        <f>IF(OR(DRAFT!$A98="",DRAFT!$A98="IM"),"",DRAFT!BP98)</f>
        <v/>
      </c>
      <c r="J95" s="71" t="str">
        <f>IF(OR(DRAFT!$A98="",DRAFT!$A98="IM"),"",DRAFT!BY98)</f>
        <v/>
      </c>
      <c r="K95" s="71" t="str">
        <f>IF(OR(DRAFT!$A98="",DRAFT!$A98="IM"),"",DRAFT!CL98)</f>
        <v/>
      </c>
      <c r="L95" s="141" t="str">
        <f>IF(OR(DRAFT!$A98="",DRAFT!$A98="IM"),"",DRAFT!CP98)</f>
        <v/>
      </c>
    </row>
    <row r="96" spans="1:12" ht="18" customHeight="1" x14ac:dyDescent="0.25">
      <c r="A96" s="70" t="str">
        <f>IF(OR(DRAFT!$A99="",DRAFT!$A99="IM"),"",DRAFT!B99)</f>
        <v/>
      </c>
      <c r="B96" s="71" t="str">
        <f>IF(OR(DRAFT!$A99="",DRAFT!$A99="IM"),"",DRAFT!E99)</f>
        <v/>
      </c>
      <c r="C96" s="71" t="str">
        <f>IF(OR(DRAFT!$A99="",DRAFT!$A99="IM"),"",DRAFT!N99)</f>
        <v/>
      </c>
      <c r="D96" s="71" t="str">
        <f>IF(OR(DRAFT!$A99="",DRAFT!$A99="IM"),"",DRAFT!W99)</f>
        <v/>
      </c>
      <c r="E96" s="71" t="str">
        <f>IF(OR(DRAFT!$A99="",DRAFT!$A99="IM"),"",DRAFT!AF99)</f>
        <v/>
      </c>
      <c r="F96" s="71" t="str">
        <f>IF(OR(DRAFT!$A99="",DRAFT!$A99="IM"),"",DRAFT!AO99)</f>
        <v/>
      </c>
      <c r="G96" s="71" t="str">
        <f>IF(OR(DRAFT!$A99="",DRAFT!$A99="IM"),"",DRAFT!AX99)</f>
        <v/>
      </c>
      <c r="H96" s="71" t="str">
        <f>IF(OR(DRAFT!$A99="",DRAFT!$A99="IM"),"",DRAFT!BG99)</f>
        <v/>
      </c>
      <c r="I96" s="71" t="str">
        <f>IF(OR(DRAFT!$A99="",DRAFT!$A99="IM"),"",DRAFT!BP99)</f>
        <v/>
      </c>
      <c r="J96" s="71" t="str">
        <f>IF(OR(DRAFT!$A99="",DRAFT!$A99="IM"),"",DRAFT!BY99)</f>
        <v/>
      </c>
      <c r="K96" s="71" t="str">
        <f>IF(OR(DRAFT!$A99="",DRAFT!$A99="IM"),"",DRAFT!CL99)</f>
        <v/>
      </c>
      <c r="L96" s="141" t="str">
        <f>IF(OR(DRAFT!$A99="",DRAFT!$A99="IM"),"",DRAFT!CP99)</f>
        <v/>
      </c>
    </row>
    <row r="97" spans="1:12" ht="18" customHeight="1" x14ac:dyDescent="0.25">
      <c r="A97" s="70" t="str">
        <f>IF(OR(DRAFT!$A100="",DRAFT!$A100="IM"),"",DRAFT!B100)</f>
        <v/>
      </c>
      <c r="B97" s="71" t="str">
        <f>IF(OR(DRAFT!$A100="",DRAFT!$A100="IM"),"",DRAFT!E100)</f>
        <v/>
      </c>
      <c r="C97" s="71" t="str">
        <f>IF(OR(DRAFT!$A100="",DRAFT!$A100="IM"),"",DRAFT!N100)</f>
        <v/>
      </c>
      <c r="D97" s="71" t="str">
        <f>IF(OR(DRAFT!$A100="",DRAFT!$A100="IM"),"",DRAFT!W100)</f>
        <v/>
      </c>
      <c r="E97" s="71" t="str">
        <f>IF(OR(DRAFT!$A100="",DRAFT!$A100="IM"),"",DRAFT!AF100)</f>
        <v/>
      </c>
      <c r="F97" s="71" t="str">
        <f>IF(OR(DRAFT!$A100="",DRAFT!$A100="IM"),"",DRAFT!AO100)</f>
        <v/>
      </c>
      <c r="G97" s="71" t="str">
        <f>IF(OR(DRAFT!$A100="",DRAFT!$A100="IM"),"",DRAFT!AX100)</f>
        <v/>
      </c>
      <c r="H97" s="71" t="str">
        <f>IF(OR(DRAFT!$A100="",DRAFT!$A100="IM"),"",DRAFT!BG100)</f>
        <v/>
      </c>
      <c r="I97" s="71" t="str">
        <f>IF(OR(DRAFT!$A100="",DRAFT!$A100="IM"),"",DRAFT!BP100)</f>
        <v/>
      </c>
      <c r="J97" s="71" t="str">
        <f>IF(OR(DRAFT!$A100="",DRAFT!$A100="IM"),"",DRAFT!BY100)</f>
        <v/>
      </c>
      <c r="K97" s="71" t="str">
        <f>IF(OR(DRAFT!$A100="",DRAFT!$A100="IM"),"",DRAFT!CL100)</f>
        <v/>
      </c>
      <c r="L97" s="141" t="str">
        <f>IF(OR(DRAFT!$A100="",DRAFT!$A100="IM"),"",DRAFT!CP100)</f>
        <v/>
      </c>
    </row>
    <row r="98" spans="1:12" ht="18" customHeight="1" x14ac:dyDescent="0.25">
      <c r="A98" s="70" t="str">
        <f>IF(OR(DRAFT!$A101="",DRAFT!$A101="IM"),"",DRAFT!B101)</f>
        <v/>
      </c>
      <c r="B98" s="71" t="str">
        <f>IF(OR(DRAFT!$A101="",DRAFT!$A101="IM"),"",DRAFT!E101)</f>
        <v/>
      </c>
      <c r="C98" s="71" t="str">
        <f>IF(OR(DRAFT!$A101="",DRAFT!$A101="IM"),"",DRAFT!N101)</f>
        <v/>
      </c>
      <c r="D98" s="71" t="str">
        <f>IF(OR(DRAFT!$A101="",DRAFT!$A101="IM"),"",DRAFT!W101)</f>
        <v/>
      </c>
      <c r="E98" s="71" t="str">
        <f>IF(OR(DRAFT!$A101="",DRAFT!$A101="IM"),"",DRAFT!AF101)</f>
        <v/>
      </c>
      <c r="F98" s="71" t="str">
        <f>IF(OR(DRAFT!$A101="",DRAFT!$A101="IM"),"",DRAFT!AO101)</f>
        <v/>
      </c>
      <c r="G98" s="71" t="str">
        <f>IF(OR(DRAFT!$A101="",DRAFT!$A101="IM"),"",DRAFT!AX101)</f>
        <v/>
      </c>
      <c r="H98" s="71" t="str">
        <f>IF(OR(DRAFT!$A101="",DRAFT!$A101="IM"),"",DRAFT!BG101)</f>
        <v/>
      </c>
      <c r="I98" s="71" t="str">
        <f>IF(OR(DRAFT!$A101="",DRAFT!$A101="IM"),"",DRAFT!BP101)</f>
        <v/>
      </c>
      <c r="J98" s="71" t="str">
        <f>IF(OR(DRAFT!$A101="",DRAFT!$A101="IM"),"",DRAFT!BY101)</f>
        <v/>
      </c>
      <c r="K98" s="71" t="str">
        <f>IF(OR(DRAFT!$A101="",DRAFT!$A101="IM"),"",DRAFT!CL101)</f>
        <v/>
      </c>
      <c r="L98" s="141" t="str">
        <f>IF(OR(DRAFT!$A101="",DRAFT!$A101="IM"),"",DRAFT!CP101)</f>
        <v/>
      </c>
    </row>
    <row r="99" spans="1:12" ht="18" customHeight="1" x14ac:dyDescent="0.25">
      <c r="A99" s="70" t="str">
        <f>IF(OR(DRAFT!$A102="",DRAFT!$A102="IM"),"",DRAFT!B102)</f>
        <v/>
      </c>
      <c r="B99" s="71" t="str">
        <f>IF(OR(DRAFT!$A102="",DRAFT!$A102="IM"),"",DRAFT!E102)</f>
        <v/>
      </c>
      <c r="C99" s="71" t="str">
        <f>IF(OR(DRAFT!$A102="",DRAFT!$A102="IM"),"",DRAFT!N102)</f>
        <v/>
      </c>
      <c r="D99" s="71" t="str">
        <f>IF(OR(DRAFT!$A102="",DRAFT!$A102="IM"),"",DRAFT!W102)</f>
        <v/>
      </c>
      <c r="E99" s="71" t="str">
        <f>IF(OR(DRAFT!$A102="",DRAFT!$A102="IM"),"",DRAFT!AF102)</f>
        <v/>
      </c>
      <c r="F99" s="71" t="str">
        <f>IF(OR(DRAFT!$A102="",DRAFT!$A102="IM"),"",DRAFT!AO102)</f>
        <v/>
      </c>
      <c r="G99" s="71" t="str">
        <f>IF(OR(DRAFT!$A102="",DRAFT!$A102="IM"),"",DRAFT!AX102)</f>
        <v/>
      </c>
      <c r="H99" s="71" t="str">
        <f>IF(OR(DRAFT!$A102="",DRAFT!$A102="IM"),"",DRAFT!BG102)</f>
        <v/>
      </c>
      <c r="I99" s="71" t="str">
        <f>IF(OR(DRAFT!$A102="",DRAFT!$A102="IM"),"",DRAFT!BP102)</f>
        <v/>
      </c>
      <c r="J99" s="71" t="str">
        <f>IF(OR(DRAFT!$A102="",DRAFT!$A102="IM"),"",DRAFT!BY102)</f>
        <v/>
      </c>
      <c r="K99" s="71" t="str">
        <f>IF(OR(DRAFT!$A102="",DRAFT!$A102="IM"),"",DRAFT!CL102)</f>
        <v/>
      </c>
      <c r="L99" s="141" t="str">
        <f>IF(OR(DRAFT!$A102="",DRAFT!$A102="IM"),"",DRAFT!CP102)</f>
        <v/>
      </c>
    </row>
    <row r="100" spans="1:12" ht="18" customHeight="1" x14ac:dyDescent="0.25">
      <c r="A100" s="70" t="str">
        <f>IF(OR(DRAFT!$A103="",DRAFT!$A103="IM"),"",DRAFT!B103)</f>
        <v/>
      </c>
      <c r="B100" s="71" t="str">
        <f>IF(OR(DRAFT!$A103="",DRAFT!$A103="IM"),"",DRAFT!E103)</f>
        <v/>
      </c>
      <c r="C100" s="71" t="str">
        <f>IF(OR(DRAFT!$A103="",DRAFT!$A103="IM"),"",DRAFT!N103)</f>
        <v/>
      </c>
      <c r="D100" s="71" t="str">
        <f>IF(OR(DRAFT!$A103="",DRAFT!$A103="IM"),"",DRAFT!W103)</f>
        <v/>
      </c>
      <c r="E100" s="71" t="str">
        <f>IF(OR(DRAFT!$A103="",DRAFT!$A103="IM"),"",DRAFT!AF103)</f>
        <v/>
      </c>
      <c r="F100" s="71" t="str">
        <f>IF(OR(DRAFT!$A103="",DRAFT!$A103="IM"),"",DRAFT!AO103)</f>
        <v/>
      </c>
      <c r="G100" s="71" t="str">
        <f>IF(OR(DRAFT!$A103="",DRAFT!$A103="IM"),"",DRAFT!AX103)</f>
        <v/>
      </c>
      <c r="H100" s="71" t="str">
        <f>IF(OR(DRAFT!$A103="",DRAFT!$A103="IM"),"",DRAFT!BG103)</f>
        <v/>
      </c>
      <c r="I100" s="71" t="str">
        <f>IF(OR(DRAFT!$A103="",DRAFT!$A103="IM"),"",DRAFT!BP103)</f>
        <v/>
      </c>
      <c r="J100" s="71" t="str">
        <f>IF(OR(DRAFT!$A103="",DRAFT!$A103="IM"),"",DRAFT!BY103)</f>
        <v/>
      </c>
      <c r="K100" s="71" t="str">
        <f>IF(OR(DRAFT!$A103="",DRAFT!$A103="IM"),"",DRAFT!CL103)</f>
        <v/>
      </c>
      <c r="L100" s="141" t="str">
        <f>IF(OR(DRAFT!$A103="",DRAFT!$A103="IM"),"",DRAFT!CP103)</f>
        <v/>
      </c>
    </row>
    <row r="101" spans="1:12" ht="18" customHeight="1" x14ac:dyDescent="0.25">
      <c r="A101" s="70" t="str">
        <f>IF(OR(DRAFT!$A104="",DRAFT!$A104="IM"),"",DRAFT!B104)</f>
        <v/>
      </c>
      <c r="B101" s="71" t="str">
        <f>IF(OR(DRAFT!$A104="",DRAFT!$A104="IM"),"",DRAFT!E104)</f>
        <v/>
      </c>
      <c r="C101" s="71" t="str">
        <f>IF(OR(DRAFT!$A104="",DRAFT!$A104="IM"),"",DRAFT!N104)</f>
        <v/>
      </c>
      <c r="D101" s="71" t="str">
        <f>IF(OR(DRAFT!$A104="",DRAFT!$A104="IM"),"",DRAFT!W104)</f>
        <v/>
      </c>
      <c r="E101" s="71" t="str">
        <f>IF(OR(DRAFT!$A104="",DRAFT!$A104="IM"),"",DRAFT!AF104)</f>
        <v/>
      </c>
      <c r="F101" s="71" t="str">
        <f>IF(OR(DRAFT!$A104="",DRAFT!$A104="IM"),"",DRAFT!AO104)</f>
        <v/>
      </c>
      <c r="G101" s="71" t="str">
        <f>IF(OR(DRAFT!$A104="",DRAFT!$A104="IM"),"",DRAFT!AX104)</f>
        <v/>
      </c>
      <c r="H101" s="71" t="str">
        <f>IF(OR(DRAFT!$A104="",DRAFT!$A104="IM"),"",DRAFT!BG104)</f>
        <v/>
      </c>
      <c r="I101" s="71" t="str">
        <f>IF(OR(DRAFT!$A104="",DRAFT!$A104="IM"),"",DRAFT!BP104)</f>
        <v/>
      </c>
      <c r="J101" s="71" t="str">
        <f>IF(OR(DRAFT!$A104="",DRAFT!$A104="IM"),"",DRAFT!BY104)</f>
        <v/>
      </c>
      <c r="K101" s="71" t="str">
        <f>IF(OR(DRAFT!$A104="",DRAFT!$A104="IM"),"",DRAFT!CL104)</f>
        <v/>
      </c>
      <c r="L101" s="141" t="str">
        <f>IF(OR(DRAFT!$A104="",DRAFT!$A104="IM"),"",DRAFT!CP104)</f>
        <v/>
      </c>
    </row>
    <row r="102" spans="1:12" ht="18" customHeight="1" x14ac:dyDescent="0.25">
      <c r="A102" s="70" t="str">
        <f>IF(OR(DRAFT!$A105="",DRAFT!$A105="IM"),"",DRAFT!B105)</f>
        <v/>
      </c>
      <c r="B102" s="71" t="str">
        <f>IF(OR(DRAFT!$A105="",DRAFT!$A105="IM"),"",DRAFT!E105)</f>
        <v/>
      </c>
      <c r="C102" s="71" t="str">
        <f>IF(OR(DRAFT!$A105="",DRAFT!$A105="IM"),"",DRAFT!N105)</f>
        <v/>
      </c>
      <c r="D102" s="71" t="str">
        <f>IF(OR(DRAFT!$A105="",DRAFT!$A105="IM"),"",DRAFT!W105)</f>
        <v/>
      </c>
      <c r="E102" s="71" t="str">
        <f>IF(OR(DRAFT!$A105="",DRAFT!$A105="IM"),"",DRAFT!AF105)</f>
        <v/>
      </c>
      <c r="F102" s="71" t="str">
        <f>IF(OR(DRAFT!$A105="",DRAFT!$A105="IM"),"",DRAFT!AO105)</f>
        <v/>
      </c>
      <c r="G102" s="71" t="str">
        <f>IF(OR(DRAFT!$A105="",DRAFT!$A105="IM"),"",DRAFT!AX105)</f>
        <v/>
      </c>
      <c r="H102" s="71" t="str">
        <f>IF(OR(DRAFT!$A105="",DRAFT!$A105="IM"),"",DRAFT!BG105)</f>
        <v/>
      </c>
      <c r="I102" s="71" t="str">
        <f>IF(OR(DRAFT!$A105="",DRAFT!$A105="IM"),"",DRAFT!BP105)</f>
        <v/>
      </c>
      <c r="J102" s="71" t="str">
        <f>IF(OR(DRAFT!$A105="",DRAFT!$A105="IM"),"",DRAFT!BY105)</f>
        <v/>
      </c>
      <c r="K102" s="71" t="str">
        <f>IF(OR(DRAFT!$A105="",DRAFT!$A105="IM"),"",DRAFT!CL105)</f>
        <v/>
      </c>
      <c r="L102" s="141" t="str">
        <f>IF(OR(DRAFT!$A105="",DRAFT!$A105="IM"),"",DRAFT!CP105)</f>
        <v/>
      </c>
    </row>
    <row r="103" spans="1:12" ht="18" customHeight="1" x14ac:dyDescent="0.25">
      <c r="A103" s="70" t="str">
        <f>IF(OR(DRAFT!$A106="",DRAFT!$A106="IM"),"",DRAFT!B106)</f>
        <v/>
      </c>
      <c r="B103" s="71" t="str">
        <f>IF(OR(DRAFT!$A106="",DRAFT!$A106="IM"),"",DRAFT!E106)</f>
        <v/>
      </c>
      <c r="C103" s="71" t="str">
        <f>IF(OR(DRAFT!$A106="",DRAFT!$A106="IM"),"",DRAFT!N106)</f>
        <v/>
      </c>
      <c r="D103" s="71" t="str">
        <f>IF(OR(DRAFT!$A106="",DRAFT!$A106="IM"),"",DRAFT!W106)</f>
        <v/>
      </c>
      <c r="E103" s="71" t="str">
        <f>IF(OR(DRAFT!$A106="",DRAFT!$A106="IM"),"",DRAFT!AF106)</f>
        <v/>
      </c>
      <c r="F103" s="71" t="str">
        <f>IF(OR(DRAFT!$A106="",DRAFT!$A106="IM"),"",DRAFT!AO106)</f>
        <v/>
      </c>
      <c r="G103" s="71" t="str">
        <f>IF(OR(DRAFT!$A106="",DRAFT!$A106="IM"),"",DRAFT!AX106)</f>
        <v/>
      </c>
      <c r="H103" s="71" t="str">
        <f>IF(OR(DRAFT!$A106="",DRAFT!$A106="IM"),"",DRAFT!BG106)</f>
        <v/>
      </c>
      <c r="I103" s="71" t="str">
        <f>IF(OR(DRAFT!$A106="",DRAFT!$A106="IM"),"",DRAFT!BP106)</f>
        <v/>
      </c>
      <c r="J103" s="71" t="str">
        <f>IF(OR(DRAFT!$A106="",DRAFT!$A106="IM"),"",DRAFT!BY106)</f>
        <v/>
      </c>
      <c r="K103" s="71" t="str">
        <f>IF(OR(DRAFT!$A106="",DRAFT!$A106="IM"),"",DRAFT!CL106)</f>
        <v/>
      </c>
      <c r="L103" s="141" t="str">
        <f>IF(OR(DRAFT!$A106="",DRAFT!$A106="IM"),"",DRAFT!CP106)</f>
        <v/>
      </c>
    </row>
    <row r="104" spans="1:12" ht="18" customHeight="1" x14ac:dyDescent="0.25">
      <c r="A104" s="70" t="str">
        <f>IF(OR(DRAFT!$A107="",DRAFT!$A107="IM"),"",DRAFT!B107)</f>
        <v/>
      </c>
      <c r="B104" s="71" t="str">
        <f>IF(OR(DRAFT!$A107="",DRAFT!$A107="IM"),"",DRAFT!E107)</f>
        <v/>
      </c>
      <c r="C104" s="71" t="str">
        <f>IF(OR(DRAFT!$A107="",DRAFT!$A107="IM"),"",DRAFT!N107)</f>
        <v/>
      </c>
      <c r="D104" s="71" t="str">
        <f>IF(OR(DRAFT!$A107="",DRAFT!$A107="IM"),"",DRAFT!W107)</f>
        <v/>
      </c>
      <c r="E104" s="71" t="str">
        <f>IF(OR(DRAFT!$A107="",DRAFT!$A107="IM"),"",DRAFT!AF107)</f>
        <v/>
      </c>
      <c r="F104" s="71" t="str">
        <f>IF(OR(DRAFT!$A107="",DRAFT!$A107="IM"),"",DRAFT!AO107)</f>
        <v/>
      </c>
      <c r="G104" s="71" t="str">
        <f>IF(OR(DRAFT!$A107="",DRAFT!$A107="IM"),"",DRAFT!AX107)</f>
        <v/>
      </c>
      <c r="H104" s="71" t="str">
        <f>IF(OR(DRAFT!$A107="",DRAFT!$A107="IM"),"",DRAFT!BG107)</f>
        <v/>
      </c>
      <c r="I104" s="71" t="str">
        <f>IF(OR(DRAFT!$A107="",DRAFT!$A107="IM"),"",DRAFT!BP107)</f>
        <v/>
      </c>
      <c r="J104" s="71" t="str">
        <f>IF(OR(DRAFT!$A107="",DRAFT!$A107="IM"),"",DRAFT!BY107)</f>
        <v/>
      </c>
      <c r="K104" s="71" t="str">
        <f>IF(OR(DRAFT!$A107="",DRAFT!$A107="IM"),"",DRAFT!CL107)</f>
        <v/>
      </c>
      <c r="L104" s="141" t="str">
        <f>IF(OR(DRAFT!$A107="",DRAFT!$A107="IM"),"",DRAFT!CP107)</f>
        <v/>
      </c>
    </row>
    <row r="105" spans="1:12" ht="18" customHeight="1" x14ac:dyDescent="0.25">
      <c r="A105" s="70" t="str">
        <f>IF(OR(DRAFT!$A108="",DRAFT!$A108="IM"),"",DRAFT!B108)</f>
        <v/>
      </c>
      <c r="B105" s="71" t="str">
        <f>IF(OR(DRAFT!$A108="",DRAFT!$A108="IM"),"",DRAFT!E108)</f>
        <v/>
      </c>
      <c r="C105" s="71" t="str">
        <f>IF(OR(DRAFT!$A108="",DRAFT!$A108="IM"),"",DRAFT!N108)</f>
        <v/>
      </c>
      <c r="D105" s="71" t="str">
        <f>IF(OR(DRAFT!$A108="",DRAFT!$A108="IM"),"",DRAFT!W108)</f>
        <v/>
      </c>
      <c r="E105" s="71" t="str">
        <f>IF(OR(DRAFT!$A108="",DRAFT!$A108="IM"),"",DRAFT!AF108)</f>
        <v/>
      </c>
      <c r="F105" s="71" t="str">
        <f>IF(OR(DRAFT!$A108="",DRAFT!$A108="IM"),"",DRAFT!AO108)</f>
        <v/>
      </c>
      <c r="G105" s="71" t="str">
        <f>IF(OR(DRAFT!$A108="",DRAFT!$A108="IM"),"",DRAFT!AX108)</f>
        <v/>
      </c>
      <c r="H105" s="71" t="str">
        <f>IF(OR(DRAFT!$A108="",DRAFT!$A108="IM"),"",DRAFT!BG108)</f>
        <v/>
      </c>
      <c r="I105" s="71" t="str">
        <f>IF(OR(DRAFT!$A108="",DRAFT!$A108="IM"),"",DRAFT!BP108)</f>
        <v/>
      </c>
      <c r="J105" s="71" t="str">
        <f>IF(OR(DRAFT!$A108="",DRAFT!$A108="IM"),"",DRAFT!BY108)</f>
        <v/>
      </c>
      <c r="K105" s="71" t="str">
        <f>IF(OR(DRAFT!$A108="",DRAFT!$A108="IM"),"",DRAFT!CL108)</f>
        <v/>
      </c>
      <c r="L105" s="141" t="str">
        <f>IF(OR(DRAFT!$A108="",DRAFT!$A108="IM"),"",DRAFT!CP108)</f>
        <v/>
      </c>
    </row>
    <row r="106" spans="1:12" ht="18" customHeight="1" x14ac:dyDescent="0.25">
      <c r="A106" s="70" t="str">
        <f>IF(OR(DRAFT!$A109="",DRAFT!$A109="IM"),"",DRAFT!B109)</f>
        <v/>
      </c>
      <c r="B106" s="71" t="str">
        <f>IF(OR(DRAFT!$A109="",DRAFT!$A109="IM"),"",DRAFT!E109)</f>
        <v/>
      </c>
      <c r="C106" s="71" t="str">
        <f>IF(OR(DRAFT!$A109="",DRAFT!$A109="IM"),"",DRAFT!N109)</f>
        <v/>
      </c>
      <c r="D106" s="71" t="str">
        <f>IF(OR(DRAFT!$A109="",DRAFT!$A109="IM"),"",DRAFT!W109)</f>
        <v/>
      </c>
      <c r="E106" s="71" t="str">
        <f>IF(OR(DRAFT!$A109="",DRAFT!$A109="IM"),"",DRAFT!AF109)</f>
        <v/>
      </c>
      <c r="F106" s="71" t="str">
        <f>IF(OR(DRAFT!$A109="",DRAFT!$A109="IM"),"",DRAFT!AO109)</f>
        <v/>
      </c>
      <c r="G106" s="71" t="str">
        <f>IF(OR(DRAFT!$A109="",DRAFT!$A109="IM"),"",DRAFT!AX109)</f>
        <v/>
      </c>
      <c r="H106" s="71" t="str">
        <f>IF(OR(DRAFT!$A109="",DRAFT!$A109="IM"),"",DRAFT!BG109)</f>
        <v/>
      </c>
      <c r="I106" s="71" t="str">
        <f>IF(OR(DRAFT!$A109="",DRAFT!$A109="IM"),"",DRAFT!BP109)</f>
        <v/>
      </c>
      <c r="J106" s="71" t="str">
        <f>IF(OR(DRAFT!$A109="",DRAFT!$A109="IM"),"",DRAFT!BY109)</f>
        <v/>
      </c>
      <c r="K106" s="71" t="str">
        <f>IF(OR(DRAFT!$A109="",DRAFT!$A109="IM"),"",DRAFT!CL109)</f>
        <v/>
      </c>
      <c r="L106" s="141" t="str">
        <f>IF(OR(DRAFT!$A109="",DRAFT!$A109="IM"),"",DRAFT!CP109)</f>
        <v/>
      </c>
    </row>
    <row r="107" spans="1:12" ht="18" customHeight="1" x14ac:dyDescent="0.25">
      <c r="A107" s="70" t="str">
        <f>IF(OR(DRAFT!$A110="",DRAFT!$A110="IM"),"",DRAFT!B110)</f>
        <v/>
      </c>
      <c r="B107" s="71" t="str">
        <f>IF(OR(DRAFT!$A110="",DRAFT!$A110="IM"),"",DRAFT!E110)</f>
        <v/>
      </c>
      <c r="C107" s="71" t="str">
        <f>IF(OR(DRAFT!$A110="",DRAFT!$A110="IM"),"",DRAFT!N110)</f>
        <v/>
      </c>
      <c r="D107" s="71" t="str">
        <f>IF(OR(DRAFT!$A110="",DRAFT!$A110="IM"),"",DRAFT!W110)</f>
        <v/>
      </c>
      <c r="E107" s="71" t="str">
        <f>IF(OR(DRAFT!$A110="",DRAFT!$A110="IM"),"",DRAFT!AF110)</f>
        <v/>
      </c>
      <c r="F107" s="71" t="str">
        <f>IF(OR(DRAFT!$A110="",DRAFT!$A110="IM"),"",DRAFT!AO110)</f>
        <v/>
      </c>
      <c r="G107" s="71" t="str">
        <f>IF(OR(DRAFT!$A110="",DRAFT!$A110="IM"),"",DRAFT!AX110)</f>
        <v/>
      </c>
      <c r="H107" s="71" t="str">
        <f>IF(OR(DRAFT!$A110="",DRAFT!$A110="IM"),"",DRAFT!BG110)</f>
        <v/>
      </c>
      <c r="I107" s="71" t="str">
        <f>IF(OR(DRAFT!$A110="",DRAFT!$A110="IM"),"",DRAFT!BP110)</f>
        <v/>
      </c>
      <c r="J107" s="71" t="str">
        <f>IF(OR(DRAFT!$A110="",DRAFT!$A110="IM"),"",DRAFT!BY110)</f>
        <v/>
      </c>
      <c r="K107" s="71" t="str">
        <f>IF(OR(DRAFT!$A110="",DRAFT!$A110="IM"),"",DRAFT!CL110)</f>
        <v/>
      </c>
      <c r="L107" s="141" t="str">
        <f>IF(OR(DRAFT!$A110="",DRAFT!$A110="IM"),"",DRAFT!CP110)</f>
        <v/>
      </c>
    </row>
    <row r="108" spans="1:12" ht="18" customHeight="1" x14ac:dyDescent="0.25">
      <c r="A108" s="70" t="str">
        <f>IF(OR(DRAFT!$A111="",DRAFT!$A111="IM"),"",DRAFT!B111)</f>
        <v/>
      </c>
      <c r="B108" s="71" t="str">
        <f>IF(OR(DRAFT!$A111="",DRAFT!$A111="IM"),"",DRAFT!E111)</f>
        <v/>
      </c>
      <c r="C108" s="71" t="str">
        <f>IF(OR(DRAFT!$A111="",DRAFT!$A111="IM"),"",DRAFT!N111)</f>
        <v/>
      </c>
      <c r="D108" s="71" t="str">
        <f>IF(OR(DRAFT!$A111="",DRAFT!$A111="IM"),"",DRAFT!W111)</f>
        <v/>
      </c>
      <c r="E108" s="71" t="str">
        <f>IF(OR(DRAFT!$A111="",DRAFT!$A111="IM"),"",DRAFT!AF111)</f>
        <v/>
      </c>
      <c r="F108" s="71" t="str">
        <f>IF(OR(DRAFT!$A111="",DRAFT!$A111="IM"),"",DRAFT!AO111)</f>
        <v/>
      </c>
      <c r="G108" s="71" t="str">
        <f>IF(OR(DRAFT!$A111="",DRAFT!$A111="IM"),"",DRAFT!AX111)</f>
        <v/>
      </c>
      <c r="H108" s="71" t="str">
        <f>IF(OR(DRAFT!$A111="",DRAFT!$A111="IM"),"",DRAFT!BG111)</f>
        <v/>
      </c>
      <c r="I108" s="71" t="str">
        <f>IF(OR(DRAFT!$A111="",DRAFT!$A111="IM"),"",DRAFT!BP111)</f>
        <v/>
      </c>
      <c r="J108" s="71" t="str">
        <f>IF(OR(DRAFT!$A111="",DRAFT!$A111="IM"),"",DRAFT!BY111)</f>
        <v/>
      </c>
      <c r="K108" s="71" t="str">
        <f>IF(OR(DRAFT!$A111="",DRAFT!$A111="IM"),"",DRAFT!CL111)</f>
        <v/>
      </c>
      <c r="L108" s="141" t="str">
        <f>IF(OR(DRAFT!$A111="",DRAFT!$A111="IM"),"",DRAFT!CP111)</f>
        <v/>
      </c>
    </row>
    <row r="109" spans="1:12" ht="18" customHeight="1" x14ac:dyDescent="0.25">
      <c r="A109" s="70" t="str">
        <f>IF(OR(DRAFT!$A112="",DRAFT!$A112="IM"),"",DRAFT!B112)</f>
        <v/>
      </c>
      <c r="B109" s="71" t="str">
        <f>IF(OR(DRAFT!$A112="",DRAFT!$A112="IM"),"",DRAFT!E112)</f>
        <v/>
      </c>
      <c r="C109" s="71" t="str">
        <f>IF(OR(DRAFT!$A112="",DRAFT!$A112="IM"),"",DRAFT!N112)</f>
        <v/>
      </c>
      <c r="D109" s="71" t="str">
        <f>IF(OR(DRAFT!$A112="",DRAFT!$A112="IM"),"",DRAFT!W112)</f>
        <v/>
      </c>
      <c r="E109" s="71" t="str">
        <f>IF(OR(DRAFT!$A112="",DRAFT!$A112="IM"),"",DRAFT!AF112)</f>
        <v/>
      </c>
      <c r="F109" s="71" t="str">
        <f>IF(OR(DRAFT!$A112="",DRAFT!$A112="IM"),"",DRAFT!AO112)</f>
        <v/>
      </c>
      <c r="G109" s="71" t="str">
        <f>IF(OR(DRAFT!$A112="",DRAFT!$A112="IM"),"",DRAFT!AX112)</f>
        <v/>
      </c>
      <c r="H109" s="71" t="str">
        <f>IF(OR(DRAFT!$A112="",DRAFT!$A112="IM"),"",DRAFT!BG112)</f>
        <v/>
      </c>
      <c r="I109" s="71" t="str">
        <f>IF(OR(DRAFT!$A112="",DRAFT!$A112="IM"),"",DRAFT!BP112)</f>
        <v/>
      </c>
      <c r="J109" s="71" t="str">
        <f>IF(OR(DRAFT!$A112="",DRAFT!$A112="IM"),"",DRAFT!BY112)</f>
        <v/>
      </c>
      <c r="K109" s="71" t="str">
        <f>IF(OR(DRAFT!$A112="",DRAFT!$A112="IM"),"",DRAFT!CL112)</f>
        <v/>
      </c>
      <c r="L109" s="141" t="str">
        <f>IF(OR(DRAFT!$A112="",DRAFT!$A112="IM"),"",DRAFT!CP112)</f>
        <v/>
      </c>
    </row>
    <row r="110" spans="1:12" ht="18" customHeight="1" x14ac:dyDescent="0.25">
      <c r="A110" s="70" t="str">
        <f>IF(OR(DRAFT!$A113="",DRAFT!$A113="IM"),"",DRAFT!B113)</f>
        <v/>
      </c>
      <c r="B110" s="71" t="str">
        <f>IF(OR(DRAFT!$A113="",DRAFT!$A113="IM"),"",DRAFT!E113)</f>
        <v/>
      </c>
      <c r="C110" s="71" t="str">
        <f>IF(OR(DRAFT!$A113="",DRAFT!$A113="IM"),"",DRAFT!N113)</f>
        <v/>
      </c>
      <c r="D110" s="71" t="str">
        <f>IF(OR(DRAFT!$A113="",DRAFT!$A113="IM"),"",DRAFT!W113)</f>
        <v/>
      </c>
      <c r="E110" s="71" t="str">
        <f>IF(OR(DRAFT!$A113="",DRAFT!$A113="IM"),"",DRAFT!AF113)</f>
        <v/>
      </c>
      <c r="F110" s="71" t="str">
        <f>IF(OR(DRAFT!$A113="",DRAFT!$A113="IM"),"",DRAFT!AO113)</f>
        <v/>
      </c>
      <c r="G110" s="71" t="str">
        <f>IF(OR(DRAFT!$A113="",DRAFT!$A113="IM"),"",DRAFT!AX113)</f>
        <v/>
      </c>
      <c r="H110" s="71" t="str">
        <f>IF(OR(DRAFT!$A113="",DRAFT!$A113="IM"),"",DRAFT!BG113)</f>
        <v/>
      </c>
      <c r="I110" s="71" t="str">
        <f>IF(OR(DRAFT!$A113="",DRAFT!$A113="IM"),"",DRAFT!BP113)</f>
        <v/>
      </c>
      <c r="J110" s="71" t="str">
        <f>IF(OR(DRAFT!$A113="",DRAFT!$A113="IM"),"",DRAFT!BY113)</f>
        <v/>
      </c>
      <c r="K110" s="71" t="str">
        <f>IF(OR(DRAFT!$A113="",DRAFT!$A113="IM"),"",DRAFT!CL113)</f>
        <v/>
      </c>
      <c r="L110" s="141" t="str">
        <f>IF(OR(DRAFT!$A113="",DRAFT!$A113="IM"),"",DRAFT!CP113)</f>
        <v/>
      </c>
    </row>
    <row r="111" spans="1:12" ht="18" customHeight="1" x14ac:dyDescent="0.25">
      <c r="A111" s="70" t="str">
        <f>IF(OR(DRAFT!$A114="",DRAFT!$A114="IM"),"",DRAFT!B114)</f>
        <v/>
      </c>
      <c r="B111" s="71" t="str">
        <f>IF(OR(DRAFT!$A114="",DRAFT!$A114="IM"),"",DRAFT!E114)</f>
        <v/>
      </c>
      <c r="C111" s="71" t="str">
        <f>IF(OR(DRAFT!$A114="",DRAFT!$A114="IM"),"",DRAFT!N114)</f>
        <v/>
      </c>
      <c r="D111" s="71" t="str">
        <f>IF(OR(DRAFT!$A114="",DRAFT!$A114="IM"),"",DRAFT!W114)</f>
        <v/>
      </c>
      <c r="E111" s="71" t="str">
        <f>IF(OR(DRAFT!$A114="",DRAFT!$A114="IM"),"",DRAFT!AF114)</f>
        <v/>
      </c>
      <c r="F111" s="71" t="str">
        <f>IF(OR(DRAFT!$A114="",DRAFT!$A114="IM"),"",DRAFT!AO114)</f>
        <v/>
      </c>
      <c r="G111" s="71" t="str">
        <f>IF(OR(DRAFT!$A114="",DRAFT!$A114="IM"),"",DRAFT!AX114)</f>
        <v/>
      </c>
      <c r="H111" s="71" t="str">
        <f>IF(OR(DRAFT!$A114="",DRAFT!$A114="IM"),"",DRAFT!BG114)</f>
        <v/>
      </c>
      <c r="I111" s="71" t="str">
        <f>IF(OR(DRAFT!$A114="",DRAFT!$A114="IM"),"",DRAFT!BP114)</f>
        <v/>
      </c>
      <c r="J111" s="71" t="str">
        <f>IF(OR(DRAFT!$A114="",DRAFT!$A114="IM"),"",DRAFT!BY114)</f>
        <v/>
      </c>
      <c r="K111" s="71" t="str">
        <f>IF(OR(DRAFT!$A114="",DRAFT!$A114="IM"),"",DRAFT!CL114)</f>
        <v/>
      </c>
      <c r="L111" s="141" t="str">
        <f>IF(OR(DRAFT!$A114="",DRAFT!$A114="IM"),"",DRAFT!CP114)</f>
        <v/>
      </c>
    </row>
    <row r="112" spans="1:12" ht="18" customHeight="1" x14ac:dyDescent="0.25">
      <c r="A112" s="70" t="str">
        <f>IF(OR(DRAFT!$A115="",DRAFT!$A115="IM"),"",DRAFT!B115)</f>
        <v/>
      </c>
      <c r="B112" s="71" t="str">
        <f>IF(OR(DRAFT!$A115="",DRAFT!$A115="IM"),"",DRAFT!E115)</f>
        <v/>
      </c>
      <c r="C112" s="71" t="str">
        <f>IF(OR(DRAFT!$A115="",DRAFT!$A115="IM"),"",DRAFT!N115)</f>
        <v/>
      </c>
      <c r="D112" s="71" t="str">
        <f>IF(OR(DRAFT!$A115="",DRAFT!$A115="IM"),"",DRAFT!W115)</f>
        <v/>
      </c>
      <c r="E112" s="71" t="str">
        <f>IF(OR(DRAFT!$A115="",DRAFT!$A115="IM"),"",DRAFT!AF115)</f>
        <v/>
      </c>
      <c r="F112" s="71" t="str">
        <f>IF(OR(DRAFT!$A115="",DRAFT!$A115="IM"),"",DRAFT!AO115)</f>
        <v/>
      </c>
      <c r="G112" s="71" t="str">
        <f>IF(OR(DRAFT!$A115="",DRAFT!$A115="IM"),"",DRAFT!AX115)</f>
        <v/>
      </c>
      <c r="H112" s="71" t="str">
        <f>IF(OR(DRAFT!$A115="",DRAFT!$A115="IM"),"",DRAFT!BG115)</f>
        <v/>
      </c>
      <c r="I112" s="71" t="str">
        <f>IF(OR(DRAFT!$A115="",DRAFT!$A115="IM"),"",DRAFT!BP115)</f>
        <v/>
      </c>
      <c r="J112" s="71" t="str">
        <f>IF(OR(DRAFT!$A115="",DRAFT!$A115="IM"),"",DRAFT!BY115)</f>
        <v/>
      </c>
      <c r="K112" s="71" t="str">
        <f>IF(OR(DRAFT!$A115="",DRAFT!$A115="IM"),"",DRAFT!CL115)</f>
        <v/>
      </c>
      <c r="L112" s="141" t="str">
        <f>IF(OR(DRAFT!$A115="",DRAFT!$A115="IM"),"",DRAFT!CP115)</f>
        <v/>
      </c>
    </row>
    <row r="113" spans="1:12" ht="18" customHeight="1" x14ac:dyDescent="0.25">
      <c r="A113" s="70" t="str">
        <f>IF(OR(DRAFT!$A116="",DRAFT!$A116="IM"),"",DRAFT!B116)</f>
        <v/>
      </c>
      <c r="B113" s="71" t="str">
        <f>IF(OR(DRAFT!$A116="",DRAFT!$A116="IM"),"",DRAFT!E116)</f>
        <v/>
      </c>
      <c r="C113" s="71" t="str">
        <f>IF(OR(DRAFT!$A116="",DRAFT!$A116="IM"),"",DRAFT!N116)</f>
        <v/>
      </c>
      <c r="D113" s="71" t="str">
        <f>IF(OR(DRAFT!$A116="",DRAFT!$A116="IM"),"",DRAFT!W116)</f>
        <v/>
      </c>
      <c r="E113" s="71" t="str">
        <f>IF(OR(DRAFT!$A116="",DRAFT!$A116="IM"),"",DRAFT!AF116)</f>
        <v/>
      </c>
      <c r="F113" s="71" t="str">
        <f>IF(OR(DRAFT!$A116="",DRAFT!$A116="IM"),"",DRAFT!AO116)</f>
        <v/>
      </c>
      <c r="G113" s="71" t="str">
        <f>IF(OR(DRAFT!$A116="",DRAFT!$A116="IM"),"",DRAFT!AX116)</f>
        <v/>
      </c>
      <c r="H113" s="71" t="str">
        <f>IF(OR(DRAFT!$A116="",DRAFT!$A116="IM"),"",DRAFT!BG116)</f>
        <v/>
      </c>
      <c r="I113" s="71" t="str">
        <f>IF(OR(DRAFT!$A116="",DRAFT!$A116="IM"),"",DRAFT!BP116)</f>
        <v/>
      </c>
      <c r="J113" s="71" t="str">
        <f>IF(OR(DRAFT!$A116="",DRAFT!$A116="IM"),"",DRAFT!BY116)</f>
        <v/>
      </c>
      <c r="K113" s="71" t="str">
        <f>IF(OR(DRAFT!$A116="",DRAFT!$A116="IM"),"",DRAFT!CL116)</f>
        <v/>
      </c>
      <c r="L113" s="141" t="str">
        <f>IF(OR(DRAFT!$A116="",DRAFT!$A116="IM"),"",DRAFT!CP116)</f>
        <v/>
      </c>
    </row>
    <row r="114" spans="1:12" ht="18" customHeight="1" x14ac:dyDescent="0.25">
      <c r="A114" s="70" t="str">
        <f>IF(OR(DRAFT!$A117="",DRAFT!$A117="IM"),"",DRAFT!B117)</f>
        <v/>
      </c>
      <c r="B114" s="71" t="str">
        <f>IF(OR(DRAFT!$A117="",DRAFT!$A117="IM"),"",DRAFT!E117)</f>
        <v/>
      </c>
      <c r="C114" s="71" t="str">
        <f>IF(OR(DRAFT!$A117="",DRAFT!$A117="IM"),"",DRAFT!N117)</f>
        <v/>
      </c>
      <c r="D114" s="71" t="str">
        <f>IF(OR(DRAFT!$A117="",DRAFT!$A117="IM"),"",DRAFT!W117)</f>
        <v/>
      </c>
      <c r="E114" s="71" t="str">
        <f>IF(OR(DRAFT!$A117="",DRAFT!$A117="IM"),"",DRAFT!AF117)</f>
        <v/>
      </c>
      <c r="F114" s="71" t="str">
        <f>IF(OR(DRAFT!$A117="",DRAFT!$A117="IM"),"",DRAFT!AO117)</f>
        <v/>
      </c>
      <c r="G114" s="71" t="str">
        <f>IF(OR(DRAFT!$A117="",DRAFT!$A117="IM"),"",DRAFT!AX117)</f>
        <v/>
      </c>
      <c r="H114" s="71" t="str">
        <f>IF(OR(DRAFT!$A117="",DRAFT!$A117="IM"),"",DRAFT!BG117)</f>
        <v/>
      </c>
      <c r="I114" s="71" t="str">
        <f>IF(OR(DRAFT!$A117="",DRAFT!$A117="IM"),"",DRAFT!BP117)</f>
        <v/>
      </c>
      <c r="J114" s="71" t="str">
        <f>IF(OR(DRAFT!$A117="",DRAFT!$A117="IM"),"",DRAFT!BY117)</f>
        <v/>
      </c>
      <c r="K114" s="71" t="str">
        <f>IF(OR(DRAFT!$A117="",DRAFT!$A117="IM"),"",DRAFT!CL117)</f>
        <v/>
      </c>
      <c r="L114" s="141" t="str">
        <f>IF(OR(DRAFT!$A117="",DRAFT!$A117="IM"),"",DRAFT!CP117)</f>
        <v/>
      </c>
    </row>
    <row r="115" spans="1:12" ht="18" customHeight="1" x14ac:dyDescent="0.25">
      <c r="A115" s="70" t="str">
        <f>IF(OR(DRAFT!$A118="",DRAFT!$A118="IM"),"",DRAFT!B118)</f>
        <v/>
      </c>
      <c r="B115" s="71" t="str">
        <f>IF(OR(DRAFT!$A118="",DRAFT!$A118="IM"),"",DRAFT!E118)</f>
        <v/>
      </c>
      <c r="C115" s="71" t="str">
        <f>IF(OR(DRAFT!$A118="",DRAFT!$A118="IM"),"",DRAFT!N118)</f>
        <v/>
      </c>
      <c r="D115" s="71" t="str">
        <f>IF(OR(DRAFT!$A118="",DRAFT!$A118="IM"),"",DRAFT!W118)</f>
        <v/>
      </c>
      <c r="E115" s="71" t="str">
        <f>IF(OR(DRAFT!$A118="",DRAFT!$A118="IM"),"",DRAFT!AF118)</f>
        <v/>
      </c>
      <c r="F115" s="71" t="str">
        <f>IF(OR(DRAFT!$A118="",DRAFT!$A118="IM"),"",DRAFT!AO118)</f>
        <v/>
      </c>
      <c r="G115" s="71" t="str">
        <f>IF(OR(DRAFT!$A118="",DRAFT!$A118="IM"),"",DRAFT!AX118)</f>
        <v/>
      </c>
      <c r="H115" s="71" t="str">
        <f>IF(OR(DRAFT!$A118="",DRAFT!$A118="IM"),"",DRAFT!BG118)</f>
        <v/>
      </c>
      <c r="I115" s="71" t="str">
        <f>IF(OR(DRAFT!$A118="",DRAFT!$A118="IM"),"",DRAFT!BP118)</f>
        <v/>
      </c>
      <c r="J115" s="71" t="str">
        <f>IF(OR(DRAFT!$A118="",DRAFT!$A118="IM"),"",DRAFT!BY118)</f>
        <v/>
      </c>
      <c r="K115" s="71" t="str">
        <f>IF(OR(DRAFT!$A118="",DRAFT!$A118="IM"),"",DRAFT!CL118)</f>
        <v/>
      </c>
      <c r="L115" s="141" t="str">
        <f>IF(OR(DRAFT!$A118="",DRAFT!$A118="IM"),"",DRAFT!CP118)</f>
        <v/>
      </c>
    </row>
    <row r="116" spans="1:12" ht="18" customHeight="1" x14ac:dyDescent="0.25">
      <c r="A116" s="70" t="str">
        <f>IF(OR(DRAFT!$A119="",DRAFT!$A119="IM"),"",DRAFT!B119)</f>
        <v/>
      </c>
      <c r="B116" s="71" t="str">
        <f>IF(OR(DRAFT!$A119="",DRAFT!$A119="IM"),"",DRAFT!E119)</f>
        <v/>
      </c>
      <c r="C116" s="71" t="str">
        <f>IF(OR(DRAFT!$A119="",DRAFT!$A119="IM"),"",DRAFT!N119)</f>
        <v/>
      </c>
      <c r="D116" s="71" t="str">
        <f>IF(OR(DRAFT!$A119="",DRAFT!$A119="IM"),"",DRAFT!W119)</f>
        <v/>
      </c>
      <c r="E116" s="71" t="str">
        <f>IF(OR(DRAFT!$A119="",DRAFT!$A119="IM"),"",DRAFT!AF119)</f>
        <v/>
      </c>
      <c r="F116" s="71" t="str">
        <f>IF(OR(DRAFT!$A119="",DRAFT!$A119="IM"),"",DRAFT!AO119)</f>
        <v/>
      </c>
      <c r="G116" s="71" t="str">
        <f>IF(OR(DRAFT!$A119="",DRAFT!$A119="IM"),"",DRAFT!AX119)</f>
        <v/>
      </c>
      <c r="H116" s="71" t="str">
        <f>IF(OR(DRAFT!$A119="",DRAFT!$A119="IM"),"",DRAFT!BG119)</f>
        <v/>
      </c>
      <c r="I116" s="71" t="str">
        <f>IF(OR(DRAFT!$A119="",DRAFT!$A119="IM"),"",DRAFT!BP119)</f>
        <v/>
      </c>
      <c r="J116" s="71" t="str">
        <f>IF(OR(DRAFT!$A119="",DRAFT!$A119="IM"),"",DRAFT!BY119)</f>
        <v/>
      </c>
      <c r="K116" s="71" t="str">
        <f>IF(OR(DRAFT!$A119="",DRAFT!$A119="IM"),"",DRAFT!CL119)</f>
        <v/>
      </c>
      <c r="L116" s="141" t="str">
        <f>IF(OR(DRAFT!$A119="",DRAFT!$A119="IM"),"",DRAFT!CP119)</f>
        <v/>
      </c>
    </row>
    <row r="117" spans="1:12" ht="18" customHeight="1" x14ac:dyDescent="0.25">
      <c r="A117" s="70" t="str">
        <f>IF(OR(DRAFT!$A120="",DRAFT!$A120="IM"),"",DRAFT!B120)</f>
        <v/>
      </c>
      <c r="B117" s="71" t="str">
        <f>IF(OR(DRAFT!$A120="",DRAFT!$A120="IM"),"",DRAFT!E120)</f>
        <v/>
      </c>
      <c r="C117" s="71" t="str">
        <f>IF(OR(DRAFT!$A120="",DRAFT!$A120="IM"),"",DRAFT!N120)</f>
        <v/>
      </c>
      <c r="D117" s="71" t="str">
        <f>IF(OR(DRAFT!$A120="",DRAFT!$A120="IM"),"",DRAFT!W120)</f>
        <v/>
      </c>
      <c r="E117" s="71" t="str">
        <f>IF(OR(DRAFT!$A120="",DRAFT!$A120="IM"),"",DRAFT!AF120)</f>
        <v/>
      </c>
      <c r="F117" s="71" t="str">
        <f>IF(OR(DRAFT!$A120="",DRAFT!$A120="IM"),"",DRAFT!AO120)</f>
        <v/>
      </c>
      <c r="G117" s="71" t="str">
        <f>IF(OR(DRAFT!$A120="",DRAFT!$A120="IM"),"",DRAFT!AX120)</f>
        <v/>
      </c>
      <c r="H117" s="71" t="str">
        <f>IF(OR(DRAFT!$A120="",DRAFT!$A120="IM"),"",DRAFT!BG120)</f>
        <v/>
      </c>
      <c r="I117" s="71" t="str">
        <f>IF(OR(DRAFT!$A120="",DRAFT!$A120="IM"),"",DRAFT!BP120)</f>
        <v/>
      </c>
      <c r="J117" s="71" t="str">
        <f>IF(OR(DRAFT!$A120="",DRAFT!$A120="IM"),"",DRAFT!BY120)</f>
        <v/>
      </c>
      <c r="K117" s="71" t="str">
        <f>IF(OR(DRAFT!$A120="",DRAFT!$A120="IM"),"",DRAFT!CL120)</f>
        <v/>
      </c>
      <c r="L117" s="141" t="str">
        <f>IF(OR(DRAFT!$A120="",DRAFT!$A120="IM"),"",DRAFT!CP120)</f>
        <v/>
      </c>
    </row>
    <row r="118" spans="1:12" ht="18" customHeight="1" x14ac:dyDescent="0.25">
      <c r="A118" s="70" t="str">
        <f>IF(OR(DRAFT!$A121="",DRAFT!$A121="IM"),"",DRAFT!B121)</f>
        <v/>
      </c>
      <c r="B118" s="71" t="str">
        <f>IF(OR(DRAFT!$A121="",DRAFT!$A121="IM"),"",DRAFT!E121)</f>
        <v/>
      </c>
      <c r="C118" s="71" t="str">
        <f>IF(OR(DRAFT!$A121="",DRAFT!$A121="IM"),"",DRAFT!N121)</f>
        <v/>
      </c>
      <c r="D118" s="71" t="str">
        <f>IF(OR(DRAFT!$A121="",DRAFT!$A121="IM"),"",DRAFT!W121)</f>
        <v/>
      </c>
      <c r="E118" s="71" t="str">
        <f>IF(OR(DRAFT!$A121="",DRAFT!$A121="IM"),"",DRAFT!AF121)</f>
        <v/>
      </c>
      <c r="F118" s="71" t="str">
        <f>IF(OR(DRAFT!$A121="",DRAFT!$A121="IM"),"",DRAFT!AO121)</f>
        <v/>
      </c>
      <c r="G118" s="71" t="str">
        <f>IF(OR(DRAFT!$A121="",DRAFT!$A121="IM"),"",DRAFT!AX121)</f>
        <v/>
      </c>
      <c r="H118" s="71" t="str">
        <f>IF(OR(DRAFT!$A121="",DRAFT!$A121="IM"),"",DRAFT!BG121)</f>
        <v/>
      </c>
      <c r="I118" s="71" t="str">
        <f>IF(OR(DRAFT!$A121="",DRAFT!$A121="IM"),"",DRAFT!BP121)</f>
        <v/>
      </c>
      <c r="J118" s="71" t="str">
        <f>IF(OR(DRAFT!$A121="",DRAFT!$A121="IM"),"",DRAFT!BY121)</f>
        <v/>
      </c>
      <c r="K118" s="71" t="str">
        <f>IF(OR(DRAFT!$A121="",DRAFT!$A121="IM"),"",DRAFT!CL121)</f>
        <v/>
      </c>
      <c r="L118" s="141" t="str">
        <f>IF(OR(DRAFT!$A121="",DRAFT!$A121="IM"),"",DRAFT!CP121)</f>
        <v/>
      </c>
    </row>
    <row r="119" spans="1:12" ht="18" customHeight="1" x14ac:dyDescent="0.25">
      <c r="A119" s="70" t="str">
        <f>IF(OR(DRAFT!$A122="",DRAFT!$A122="IM"),"",DRAFT!B122)</f>
        <v/>
      </c>
      <c r="B119" s="71" t="str">
        <f>IF(OR(DRAFT!$A122="",DRAFT!$A122="IM"),"",DRAFT!E122)</f>
        <v/>
      </c>
      <c r="C119" s="71" t="str">
        <f>IF(OR(DRAFT!$A122="",DRAFT!$A122="IM"),"",DRAFT!N122)</f>
        <v/>
      </c>
      <c r="D119" s="71" t="str">
        <f>IF(OR(DRAFT!$A122="",DRAFT!$A122="IM"),"",DRAFT!W122)</f>
        <v/>
      </c>
      <c r="E119" s="71" t="str">
        <f>IF(OR(DRAFT!$A122="",DRAFT!$A122="IM"),"",DRAFT!AF122)</f>
        <v/>
      </c>
      <c r="F119" s="71" t="str">
        <f>IF(OR(DRAFT!$A122="",DRAFT!$A122="IM"),"",DRAFT!AO122)</f>
        <v/>
      </c>
      <c r="G119" s="71" t="str">
        <f>IF(OR(DRAFT!$A122="",DRAFT!$A122="IM"),"",DRAFT!AX122)</f>
        <v/>
      </c>
      <c r="H119" s="71" t="str">
        <f>IF(OR(DRAFT!$A122="",DRAFT!$A122="IM"),"",DRAFT!BG122)</f>
        <v/>
      </c>
      <c r="I119" s="71" t="str">
        <f>IF(OR(DRAFT!$A122="",DRAFT!$A122="IM"),"",DRAFT!BP122)</f>
        <v/>
      </c>
      <c r="J119" s="71" t="str">
        <f>IF(OR(DRAFT!$A122="",DRAFT!$A122="IM"),"",DRAFT!BY122)</f>
        <v/>
      </c>
      <c r="K119" s="71" t="str">
        <f>IF(OR(DRAFT!$A122="",DRAFT!$A122="IM"),"",DRAFT!CL122)</f>
        <v/>
      </c>
      <c r="L119" s="141" t="str">
        <f>IF(OR(DRAFT!$A122="",DRAFT!$A122="IM"),"",DRAFT!CP122)</f>
        <v/>
      </c>
    </row>
    <row r="120" spans="1:12" ht="18" customHeight="1" x14ac:dyDescent="0.25">
      <c r="A120" s="70" t="str">
        <f>IF(OR(DRAFT!$A123="",DRAFT!$A123="IM"),"",DRAFT!B123)</f>
        <v/>
      </c>
      <c r="B120" s="71" t="str">
        <f>IF(OR(DRAFT!$A123="",DRAFT!$A123="IM"),"",DRAFT!E123)</f>
        <v/>
      </c>
      <c r="C120" s="71" t="str">
        <f>IF(OR(DRAFT!$A123="",DRAFT!$A123="IM"),"",DRAFT!N123)</f>
        <v/>
      </c>
      <c r="D120" s="71" t="str">
        <f>IF(OR(DRAFT!$A123="",DRAFT!$A123="IM"),"",DRAFT!W123)</f>
        <v/>
      </c>
      <c r="E120" s="71" t="str">
        <f>IF(OR(DRAFT!$A123="",DRAFT!$A123="IM"),"",DRAFT!AF123)</f>
        <v/>
      </c>
      <c r="F120" s="71" t="str">
        <f>IF(OR(DRAFT!$A123="",DRAFT!$A123="IM"),"",DRAFT!AO123)</f>
        <v/>
      </c>
      <c r="G120" s="71" t="str">
        <f>IF(OR(DRAFT!$A123="",DRAFT!$A123="IM"),"",DRAFT!AX123)</f>
        <v/>
      </c>
      <c r="H120" s="71" t="str">
        <f>IF(OR(DRAFT!$A123="",DRAFT!$A123="IM"),"",DRAFT!BG123)</f>
        <v/>
      </c>
      <c r="I120" s="71" t="str">
        <f>IF(OR(DRAFT!$A123="",DRAFT!$A123="IM"),"",DRAFT!BP123)</f>
        <v/>
      </c>
      <c r="J120" s="71" t="str">
        <f>IF(OR(DRAFT!$A123="",DRAFT!$A123="IM"),"",DRAFT!BY123)</f>
        <v/>
      </c>
      <c r="K120" s="71" t="str">
        <f>IF(OR(DRAFT!$A123="",DRAFT!$A123="IM"),"",DRAFT!CL123)</f>
        <v/>
      </c>
      <c r="L120" s="141" t="str">
        <f>IF(OR(DRAFT!$A123="",DRAFT!$A123="IM"),"",DRAFT!CP123)</f>
        <v/>
      </c>
    </row>
    <row r="121" spans="1:12" ht="18" customHeight="1" x14ac:dyDescent="0.25">
      <c r="A121" s="70" t="str">
        <f>IF(OR(DRAFT!$A124="",DRAFT!$A124="IM"),"",DRAFT!B124)</f>
        <v/>
      </c>
      <c r="B121" s="71" t="str">
        <f>IF(OR(DRAFT!$A124="",DRAFT!$A124="IM"),"",DRAFT!E124)</f>
        <v/>
      </c>
      <c r="C121" s="71" t="str">
        <f>IF(OR(DRAFT!$A124="",DRAFT!$A124="IM"),"",DRAFT!N124)</f>
        <v/>
      </c>
      <c r="D121" s="71" t="str">
        <f>IF(OR(DRAFT!$A124="",DRAFT!$A124="IM"),"",DRAFT!W124)</f>
        <v/>
      </c>
      <c r="E121" s="71" t="str">
        <f>IF(OR(DRAFT!$A124="",DRAFT!$A124="IM"),"",DRAFT!AF124)</f>
        <v/>
      </c>
      <c r="F121" s="71" t="str">
        <f>IF(OR(DRAFT!$A124="",DRAFT!$A124="IM"),"",DRAFT!AO124)</f>
        <v/>
      </c>
      <c r="G121" s="71" t="str">
        <f>IF(OR(DRAFT!$A124="",DRAFT!$A124="IM"),"",DRAFT!AX124)</f>
        <v/>
      </c>
      <c r="H121" s="71" t="str">
        <f>IF(OR(DRAFT!$A124="",DRAFT!$A124="IM"),"",DRAFT!BG124)</f>
        <v/>
      </c>
      <c r="I121" s="71" t="str">
        <f>IF(OR(DRAFT!$A124="",DRAFT!$A124="IM"),"",DRAFT!BP124)</f>
        <v/>
      </c>
      <c r="J121" s="71" t="str">
        <f>IF(OR(DRAFT!$A124="",DRAFT!$A124="IM"),"",DRAFT!BY124)</f>
        <v/>
      </c>
      <c r="K121" s="71" t="str">
        <f>IF(OR(DRAFT!$A124="",DRAFT!$A124="IM"),"",DRAFT!CL124)</f>
        <v/>
      </c>
      <c r="L121" s="141" t="str">
        <f>IF(OR(DRAFT!$A124="",DRAFT!$A124="IM"),"",DRAFT!CP124)</f>
        <v/>
      </c>
    </row>
    <row r="122" spans="1:12" ht="18" customHeight="1" x14ac:dyDescent="0.25">
      <c r="A122" s="70" t="str">
        <f>IF(OR(DRAFT!$A125="",DRAFT!$A125="IM"),"",DRAFT!B125)</f>
        <v/>
      </c>
      <c r="B122" s="71" t="str">
        <f>IF(OR(DRAFT!$A125="",DRAFT!$A125="IM"),"",DRAFT!E125)</f>
        <v/>
      </c>
      <c r="C122" s="71" t="str">
        <f>IF(OR(DRAFT!$A125="",DRAFT!$A125="IM"),"",DRAFT!N125)</f>
        <v/>
      </c>
      <c r="D122" s="71" t="str">
        <f>IF(OR(DRAFT!$A125="",DRAFT!$A125="IM"),"",DRAFT!W125)</f>
        <v/>
      </c>
      <c r="E122" s="71" t="str">
        <f>IF(OR(DRAFT!$A125="",DRAFT!$A125="IM"),"",DRAFT!AF125)</f>
        <v/>
      </c>
      <c r="F122" s="71" t="str">
        <f>IF(OR(DRAFT!$A125="",DRAFT!$A125="IM"),"",DRAFT!AO125)</f>
        <v/>
      </c>
      <c r="G122" s="71" t="str">
        <f>IF(OR(DRAFT!$A125="",DRAFT!$A125="IM"),"",DRAFT!AX125)</f>
        <v/>
      </c>
      <c r="H122" s="71" t="str">
        <f>IF(OR(DRAFT!$A125="",DRAFT!$A125="IM"),"",DRAFT!BG125)</f>
        <v/>
      </c>
      <c r="I122" s="71" t="str">
        <f>IF(OR(DRAFT!$A125="",DRAFT!$A125="IM"),"",DRAFT!BP125)</f>
        <v/>
      </c>
      <c r="J122" s="71" t="str">
        <f>IF(OR(DRAFT!$A125="",DRAFT!$A125="IM"),"",DRAFT!BY125)</f>
        <v/>
      </c>
      <c r="K122" s="71" t="str">
        <f>IF(OR(DRAFT!$A125="",DRAFT!$A125="IM"),"",DRAFT!CL125)</f>
        <v/>
      </c>
      <c r="L122" s="141" t="str">
        <f>IF(OR(DRAFT!$A125="",DRAFT!$A125="IM"),"",DRAFT!CP125)</f>
        <v/>
      </c>
    </row>
  </sheetData>
  <mergeCells count="2">
    <mergeCell ref="A2:A3"/>
    <mergeCell ref="A1:L1"/>
  </mergeCells>
  <pageMargins left="0.3" right="0.3" top="0.5" bottom="0.3" header="0.3" footer="0.3"/>
  <pageSetup paperSize="9" scale="84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DRAFT</vt:lpstr>
      <vt:lpstr>TABULATION</vt:lpstr>
      <vt:lpstr>RESULT</vt:lpstr>
      <vt:lpstr>CONSOLIDATE INC</vt:lpstr>
      <vt:lpstr>'CONSOLIDATE INC'!Print_Titles</vt:lpstr>
      <vt:lpstr>RESULT!Print_Titles</vt:lpstr>
      <vt:lpstr>TABULATION!Print_Titles</vt:lpstr>
      <vt:lpstr>TCP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</dc:creator>
  <cp:lastModifiedBy>Prof. Md. Monirul Islam</cp:lastModifiedBy>
  <cp:lastPrinted>2024-01-19T15:34:30Z</cp:lastPrinted>
  <dcterms:created xsi:type="dcterms:W3CDTF">2012-06-29T00:49:29Z</dcterms:created>
  <dcterms:modified xsi:type="dcterms:W3CDTF">2024-01-20T18:12:23Z</dcterms:modified>
</cp:coreProperties>
</file>